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eild\Downloads\Payroll Data Analysis\"/>
    </mc:Choice>
  </mc:AlternateContent>
  <xr:revisionPtr revIDLastSave="0" documentId="13_ncr:1_{8D023EFF-E2F4-4B3B-9894-D1ACF11ACC8E}" xr6:coauthVersionLast="47" xr6:coauthVersionMax="47" xr10:uidLastSave="{00000000-0000-0000-0000-000000000000}"/>
  <bookViews>
    <workbookView xWindow="-120" yWindow="-120" windowWidth="29040" windowHeight="15720" tabRatio="744" activeTab="5" xr2:uid="{FE8705B0-0FEA-4DBB-AE73-42B5F236D1D3}"/>
  </bookViews>
  <sheets>
    <sheet name="WEEK ENDING DATES" sheetId="20" r:id="rId1"/>
    <sheet name="HOURS FOR VDP" sheetId="28" state="hidden" r:id="rId2"/>
    <sheet name="Hours_Working (2)" sheetId="29" state="hidden" r:id="rId3"/>
    <sheet name="Ticket Rate" sheetId="34" state="hidden" r:id="rId4"/>
    <sheet name="Review" sheetId="40" r:id="rId5"/>
    <sheet name="PR DATE" sheetId="18" r:id="rId6"/>
    <sheet name="PRExportPrep" sheetId="37" state="veryHidden" r:id="rId7"/>
    <sheet name="Sheet2" sheetId="35" state="hidden" r:id="rId8"/>
    <sheet name="NewSheet" sheetId="38" r:id="rId9"/>
    <sheet name="OneSeatTickRate" sheetId="36" state="hidden" r:id="rId10"/>
    <sheet name="Deductions" sheetId="19" state="hidden" r:id="rId11"/>
    <sheet name="PartnerLookup" sheetId="21" state="hidden" r:id="rId12"/>
    <sheet name="Sheet3" sheetId="39" state="hidden" r:id="rId13"/>
    <sheet name="Hours_Working" sheetId="7" r:id="rId14"/>
    <sheet name="ONESEAT WKSHT" sheetId="31" r:id="rId15"/>
    <sheet name="CHECK AND BALANCES" sheetId="27" r:id="rId16"/>
    <sheet name="Fares_Big Star Export OS" sheetId="30" state="hidden" r:id="rId17"/>
    <sheet name="Fares_Big Star Export" sheetId="12" r:id="rId18"/>
    <sheet name="PrepSheet" sheetId="14" state="hidden" r:id="rId19"/>
    <sheet name="Fares_CCCTA_LAVTA" sheetId="15" r:id="rId20"/>
    <sheet name="Hourly_Rate" sheetId="17" state="hidden" r:id="rId21"/>
    <sheet name="DROPDOWN" sheetId="9" state="hidden" r:id="rId22"/>
    <sheet name="File Path" sheetId="1" state="hidden" r:id="rId23"/>
    <sheet name="PPGRate" sheetId="32" state="hidden" r:id="rId24"/>
    <sheet name="Path2" sheetId="24" state="hidden" r:id="rId25"/>
    <sheet name="Sheet1" sheetId="33" state="hidden" r:id="rId26"/>
  </sheets>
  <externalReferences>
    <externalReference r:id="rId27"/>
  </externalReferences>
  <definedNames>
    <definedName name="_xlnm._FilterDatabase" localSheetId="1" hidden="1">'HOURS FOR VDP'!$A$3:$I$303</definedName>
    <definedName name="_xlnm._FilterDatabase" localSheetId="8" hidden="1">NewSheet!$B$11:$AD$36</definedName>
    <definedName name="_xlnm._FilterDatabase" localSheetId="14" hidden="1">'ONESEAT WKSHT'!$A$3:$K$753</definedName>
    <definedName name="ExternalData_1" localSheetId="10" hidden="1">Deductions!$A$1:$I$21</definedName>
    <definedName name="ExternalData_1" localSheetId="13" hidden="1">Hours_Working!$A$1:$Q$329</definedName>
    <definedName name="ExternalData_1" localSheetId="11" hidden="1">PartnerLookup!$A$1:$C$20</definedName>
    <definedName name="ExternalData_1" localSheetId="23" hidden="1">PPGRate!$A$1:$E$15</definedName>
    <definedName name="ExternalData_2" localSheetId="17" hidden="1">'Fares_Big Star Export'!$A$1:$AA$826</definedName>
    <definedName name="ExternalData_2" localSheetId="2" hidden="1">'Hours_Working (2)'!$A$1:$I$294</definedName>
    <definedName name="ExternalData_3" localSheetId="16" hidden="1">'Fares_Big Star Export OS'!$A$1:$L$826</definedName>
    <definedName name="ExternalData_3" localSheetId="19" hidden="1">Fares_CCCTA_LAVTA!$A$1:$J$3027</definedName>
    <definedName name="ExternalData_3" localSheetId="20" hidden="1">Hourly_Rate!$A$1:$C$21</definedName>
    <definedName name="FilePath1">Path2!$D$2</definedName>
    <definedName name="FilePath10">Path2!$D$8</definedName>
    <definedName name="FilePath11">Path2!$D$9</definedName>
    <definedName name="FilePath12">Path2!$D$10</definedName>
    <definedName name="FilePath13">Path2!$D$11</definedName>
    <definedName name="FilePath14">Path2!$D$12</definedName>
    <definedName name="FilePath2">Path2!$D$3</definedName>
    <definedName name="FilePath3">Path2!$D$4</definedName>
    <definedName name="FilePath4">Path2!$D$5</definedName>
    <definedName name="FilePath5">Path2!#REF!</definedName>
    <definedName name="FilePath6">Path2!#REF!</definedName>
    <definedName name="FilePath7">Path2!#REF!</definedName>
    <definedName name="FilePath8">Path2!$D$6</definedName>
    <definedName name="FilePath9">Path2!$D$7</definedName>
    <definedName name="FromArray_1">_xlfn.ANCHORARRAY('PR DATE'!$A$6)</definedName>
    <definedName name="List_Partners">OFFSET(DROPDOWN!$C$1,0,0,COUNTA(DROPDOWN!$C:$C))</definedName>
    <definedName name="MILES">OFFSET('HOURS FOR VDP'!$G$3,1,,COUNTA('HOURS FOR VDP'!$G$3:$G$100000)-1,1)</definedName>
    <definedName name="PartnersName">OFFSET(DROPDOWN!$A$1,1,,COUNTA(DROPDOWN!$A$1:$A$100000)-1,1)</definedName>
    <definedName name="PER_TICKET_PRICE">[1]!Ticket_Rate[PER TICKET PRICE]</definedName>
    <definedName name="ref_ExportRange">PRExportPrep!$A$1</definedName>
    <definedName name="ref_FSR_Wk1">'PR DATE'!$C$35</definedName>
    <definedName name="ref_FSR_Wk2">'PR DATE'!$C$36</definedName>
    <definedName name="ref_MPG_BIGVAN">'PR DATE'!$C$38</definedName>
    <definedName name="ref_MPG_SEDAN">'PR DATE'!$C$39</definedName>
    <definedName name="ref_MPG_WAV">'PR DATE'!$C$37</definedName>
    <definedName name="ref_PeggedFuel">'PR DATE'!$C$34</definedName>
    <definedName name="ref_VSR_BIGVAN">'PR DATE'!$C$41</definedName>
    <definedName name="ref_VSR_WAV">'PR DATE'!$C$40</definedName>
    <definedName name="TICKETS">OFFSET(#REF!,1,,COUNTA(#REF!)-1,1)</definedName>
    <definedName name="TOTAL_HOURS_OPERATES">OFFSET('HOURS FOR VDP'!$F$3,1,,COUNTA('HOURS FOR VDP'!$F$3:$F$100000)-1,1)</definedName>
    <definedName name="Total_Trip_Rev">OFFSET(NewSheet!$AC$11,1,,COUNTA(NewSheet!$AC$11:$AC$1000))</definedName>
    <definedName name="Trip_Time">OFFSET(#REF!,1,,COUNTA(#REF!),1)</definedName>
    <definedName name="TripTime">OFFSET('ONESEAT WKSHT'!$K$3,1,,COUNTA('ONESEAT WKSHT'!$J$3:$J$100000)-1,1)</definedName>
    <definedName name="TTL_REV">OFFSET(NewSheet!$N$11,1,,COUNTA(NewSheet!$N$11:$N$1000)-1,1)</definedName>
    <definedName name="Type">[1]!Ticket_Rate[Type]</definedName>
  </definedNames>
  <calcPr calcId="191029"/>
  <pivotCaches>
    <pivotCache cacheId="0" r:id="rId28"/>
    <pivotCache cacheId="1" r:id="rId29"/>
    <pivotCache cacheId="2" r:id="rId3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6" i="18" l="1" a="1"/>
  <c r="A86" i="18" s="1"/>
  <c r="B86" i="18" s="1" a="1"/>
  <c r="B86" i="18" s="1"/>
  <c r="B92" i="18" l="1" a="1"/>
  <c r="B92" i="18" s="1"/>
  <c r="B97" i="18" a="1"/>
  <c r="B97" i="18" s="1"/>
  <c r="B102" i="18" a="1"/>
  <c r="B102" i="18" s="1"/>
  <c r="B90" i="18" a="1"/>
  <c r="B90" i="18" s="1"/>
  <c r="B95" i="18" a="1"/>
  <c r="B95" i="18" s="1"/>
  <c r="B104" i="18" a="1"/>
  <c r="B104" i="18" s="1"/>
  <c r="B103" i="18" a="1"/>
  <c r="B103" i="18" s="1"/>
  <c r="B91" i="18" a="1"/>
  <c r="B91" i="18" s="1"/>
  <c r="B96" i="18" a="1"/>
  <c r="B96" i="18" s="1"/>
  <c r="B101" i="18" a="1"/>
  <c r="B101" i="18" s="1"/>
  <c r="B89" i="18" a="1"/>
  <c r="B89" i="18" s="1"/>
  <c r="B100" i="18" a="1"/>
  <c r="B100" i="18" s="1"/>
  <c r="B94" i="18" a="1"/>
  <c r="B94" i="18" s="1"/>
  <c r="B88" i="18" a="1"/>
  <c r="B88" i="18" s="1"/>
  <c r="B98" i="18" a="1"/>
  <c r="B98" i="18" s="1"/>
  <c r="B99" i="18" a="1"/>
  <c r="B99" i="18" s="1"/>
  <c r="B93" i="18" a="1"/>
  <c r="B93" i="18" s="1"/>
  <c r="B87" i="18" a="1"/>
  <c r="B87" i="18" s="1"/>
  <c r="D86" i="18" l="1" a="1"/>
  <c r="D86" i="18" s="1"/>
  <c r="S78" i="18"/>
  <c r="S57" i="18" a="1"/>
  <c r="S57" i="18" s="1"/>
  <c r="S6" i="18" a="1"/>
  <c r="S6" i="18" s="1"/>
  <c r="E104" i="18" l="1" a="1"/>
  <c r="E104" i="18" s="1"/>
  <c r="E98" i="18" a="1"/>
  <c r="E98" i="18" s="1"/>
  <c r="E92" i="18" a="1"/>
  <c r="E92" i="18" s="1"/>
  <c r="E103" i="18" a="1"/>
  <c r="E103" i="18" s="1"/>
  <c r="E97" i="18" a="1"/>
  <c r="E97" i="18" s="1"/>
  <c r="E91" i="18" a="1"/>
  <c r="E91" i="18" s="1"/>
  <c r="E96" i="18" a="1"/>
  <c r="E96" i="18" s="1"/>
  <c r="E101" i="18" a="1"/>
  <c r="E101" i="18" s="1"/>
  <c r="E95" i="18" a="1"/>
  <c r="E95" i="18" s="1"/>
  <c r="E89" i="18" a="1"/>
  <c r="E89" i="18" s="1"/>
  <c r="E100" i="18" a="1"/>
  <c r="E100" i="18" s="1"/>
  <c r="E94" i="18" a="1"/>
  <c r="E94" i="18" s="1"/>
  <c r="E88" i="18" a="1"/>
  <c r="E88" i="18" s="1"/>
  <c r="E102" i="18" a="1"/>
  <c r="E102" i="18" s="1"/>
  <c r="E90" i="18" a="1"/>
  <c r="E90" i="18" s="1"/>
  <c r="E86" i="18" a="1"/>
  <c r="E86" i="18" s="1"/>
  <c r="E99" i="18" a="1"/>
  <c r="E99" i="18" s="1"/>
  <c r="E93" i="18" a="1"/>
  <c r="E93" i="18" s="1"/>
  <c r="E87" i="18" a="1"/>
  <c r="E87" i="18" s="1"/>
  <c r="T57" i="18" a="1"/>
  <c r="T57" i="18" s="1"/>
  <c r="T6" i="18" a="1"/>
  <c r="T6" i="18" s="1"/>
  <c r="AB2" i="12" l="1" a="1"/>
  <c r="AB2" i="12" s="1"/>
  <c r="AB3" i="12" a="1"/>
  <c r="AB3" i="12" s="1"/>
  <c r="AB4" i="12" a="1"/>
  <c r="AB4" i="12" s="1"/>
  <c r="AB5" i="12" a="1"/>
  <c r="AB5" i="12" s="1"/>
  <c r="AB6" i="12" a="1"/>
  <c r="AB6" i="12" s="1"/>
  <c r="AB7" i="12" a="1"/>
  <c r="AB7" i="12"/>
  <c r="AB8" i="12" a="1"/>
  <c r="AB8" i="12" s="1"/>
  <c r="AB9" i="12" a="1"/>
  <c r="AB9" i="12" s="1"/>
  <c r="AB10" i="12" a="1"/>
  <c r="AB10" i="12" s="1"/>
  <c r="AB11" i="12" a="1"/>
  <c r="AB11" i="12"/>
  <c r="AB12" i="12" a="1"/>
  <c r="AB12" i="12" s="1"/>
  <c r="AB13" i="12" a="1"/>
  <c r="AB13" i="12" s="1"/>
  <c r="AB14" i="12" a="1"/>
  <c r="AB14" i="12" s="1"/>
  <c r="AB15" i="12" a="1"/>
  <c r="AB15" i="12"/>
  <c r="AB16" i="12" a="1"/>
  <c r="AB16" i="12" s="1"/>
  <c r="AB17" i="12" a="1"/>
  <c r="AB17" i="12" s="1"/>
  <c r="AB18" i="12" a="1"/>
  <c r="AB18" i="12" s="1"/>
  <c r="AB19" i="12" a="1"/>
  <c r="AB19" i="12" s="1"/>
  <c r="AB20" i="12" a="1"/>
  <c r="AB20" i="12" s="1"/>
  <c r="AB21" i="12" a="1"/>
  <c r="AB21" i="12" s="1"/>
  <c r="AB22" i="12" a="1"/>
  <c r="AB22" i="12" s="1"/>
  <c r="AB23" i="12" a="1"/>
  <c r="AB23" i="12" s="1"/>
  <c r="AB24" i="12" a="1"/>
  <c r="AB24" i="12" s="1"/>
  <c r="AB25" i="12" a="1"/>
  <c r="AB25" i="12" s="1"/>
  <c r="AB26" i="12" a="1"/>
  <c r="AB26" i="12" s="1"/>
  <c r="AB27" i="12" a="1"/>
  <c r="AB27" i="12" s="1"/>
  <c r="AB28" i="12" a="1"/>
  <c r="AB28" i="12" s="1"/>
  <c r="AB29" i="12" a="1"/>
  <c r="AB29" i="12" s="1"/>
  <c r="AB30" i="12" a="1"/>
  <c r="AB30" i="12" s="1"/>
  <c r="AB31" i="12" a="1"/>
  <c r="AB31" i="12" s="1"/>
  <c r="AB32" i="12" a="1"/>
  <c r="AB32" i="12" s="1"/>
  <c r="AB33" i="12" a="1"/>
  <c r="AB33" i="12" s="1"/>
  <c r="AB34" i="12" a="1"/>
  <c r="AB34" i="12" s="1"/>
  <c r="AB35" i="12" a="1"/>
  <c r="AB35" i="12" s="1"/>
  <c r="AB36" i="12" a="1"/>
  <c r="AB36" i="12" s="1"/>
  <c r="AB37" i="12" a="1"/>
  <c r="AB37" i="12"/>
  <c r="AB38" i="12" a="1"/>
  <c r="AB38" i="12" s="1"/>
  <c r="AB39" i="12" a="1"/>
  <c r="AB39" i="12" s="1"/>
  <c r="AB40" i="12" a="1"/>
  <c r="AB40" i="12" s="1"/>
  <c r="AB41" i="12" a="1"/>
  <c r="AB41" i="12"/>
  <c r="AB42" i="12" a="1"/>
  <c r="AB42" i="12" s="1"/>
  <c r="AB43" i="12" a="1"/>
  <c r="AB43" i="12" s="1"/>
  <c r="AB44" i="12" a="1"/>
  <c r="AB44" i="12" s="1"/>
  <c r="AB45" i="12" a="1"/>
  <c r="AB45" i="12" s="1"/>
  <c r="AB46" i="12" a="1"/>
  <c r="AB46" i="12" s="1"/>
  <c r="AB47" i="12" a="1"/>
  <c r="AB47" i="12" s="1"/>
  <c r="AB48" i="12" a="1"/>
  <c r="AB48" i="12" s="1"/>
  <c r="AB49" i="12" a="1"/>
  <c r="AB49" i="12"/>
  <c r="AB50" i="12" a="1"/>
  <c r="AB50" i="12" s="1"/>
  <c r="AB51" i="12" a="1"/>
  <c r="AB51" i="12"/>
  <c r="AB52" i="12" a="1"/>
  <c r="AB52" i="12" s="1"/>
  <c r="AB53" i="12" a="1"/>
  <c r="AB53" i="12" s="1"/>
  <c r="AB54" i="12" a="1"/>
  <c r="AB54" i="12" s="1"/>
  <c r="AB55" i="12" a="1"/>
  <c r="AB55" i="12"/>
  <c r="AB56" i="12" a="1"/>
  <c r="AB56" i="12" s="1"/>
  <c r="AB57" i="12" a="1"/>
  <c r="AB57" i="12" s="1"/>
  <c r="AB58" i="12" a="1"/>
  <c r="AB58" i="12"/>
  <c r="AB59" i="12" a="1"/>
  <c r="AB59" i="12"/>
  <c r="AB60" i="12" a="1"/>
  <c r="AB60" i="12" s="1"/>
  <c r="AB61" i="12" a="1"/>
  <c r="AB61" i="12" s="1"/>
  <c r="AB62" i="12" a="1"/>
  <c r="AB62" i="12" s="1"/>
  <c r="AB63" i="12" a="1"/>
  <c r="AB63" i="12" s="1"/>
  <c r="AB64" i="12" a="1"/>
  <c r="AB64" i="12"/>
  <c r="AB65" i="12" a="1"/>
  <c r="AB65" i="12" s="1"/>
  <c r="AB66" i="12" a="1"/>
  <c r="AB66" i="12" s="1"/>
  <c r="AB67" i="12" a="1"/>
  <c r="AB67" i="12" s="1"/>
  <c r="AB68" i="12" a="1"/>
  <c r="AB68" i="12" s="1"/>
  <c r="AB69" i="12" a="1"/>
  <c r="AB69" i="12" s="1"/>
  <c r="AB70" i="12" a="1"/>
  <c r="AB70" i="12" s="1"/>
  <c r="AB71" i="12" a="1"/>
  <c r="AB71" i="12"/>
  <c r="AB72" i="12" a="1"/>
  <c r="AB72" i="12" s="1"/>
  <c r="AB73" i="12" a="1"/>
  <c r="AB73" i="12" s="1"/>
  <c r="AB74" i="12" a="1"/>
  <c r="AB74" i="12" s="1"/>
  <c r="AB75" i="12" a="1"/>
  <c r="AB75" i="12" s="1"/>
  <c r="AB76" i="12" a="1"/>
  <c r="AB76" i="12" s="1"/>
  <c r="AB77" i="12" a="1"/>
  <c r="AB77" i="12" s="1"/>
  <c r="AB78" i="12" a="1"/>
  <c r="AB78" i="12" s="1"/>
  <c r="AB79" i="12" a="1"/>
  <c r="AB79" i="12" s="1"/>
  <c r="AB80" i="12" a="1"/>
  <c r="AB80" i="12" s="1"/>
  <c r="AB81" i="12" a="1"/>
  <c r="AB81" i="12" s="1"/>
  <c r="AB82" i="12" a="1"/>
  <c r="AB82" i="12" s="1"/>
  <c r="AB83" i="12" a="1"/>
  <c r="AB83" i="12" s="1"/>
  <c r="AB84" i="12" a="1"/>
  <c r="AB84" i="12" s="1"/>
  <c r="AB85" i="12" a="1"/>
  <c r="AB85" i="12" s="1"/>
  <c r="AB86" i="12" a="1"/>
  <c r="AB86" i="12" s="1"/>
  <c r="AB87" i="12" a="1"/>
  <c r="AB87" i="12" s="1"/>
  <c r="AB88" i="12" a="1"/>
  <c r="AB88" i="12" s="1"/>
  <c r="AB89" i="12" a="1"/>
  <c r="AB89" i="12" s="1"/>
  <c r="AB90" i="12" a="1"/>
  <c r="AB90" i="12" s="1"/>
  <c r="AB91" i="12" a="1"/>
  <c r="AB91" i="12" s="1"/>
  <c r="AB92" i="12" a="1"/>
  <c r="AB92" i="12" s="1"/>
  <c r="AB93" i="12" a="1"/>
  <c r="AB93" i="12" s="1"/>
  <c r="AB94" i="12" a="1"/>
  <c r="AB94" i="12" s="1"/>
  <c r="AB95" i="12" a="1"/>
  <c r="AB95" i="12" s="1"/>
  <c r="AB96" i="12" a="1"/>
  <c r="AB96" i="12" s="1"/>
  <c r="AB97" i="12" a="1"/>
  <c r="AB97" i="12" s="1"/>
  <c r="AB98" i="12" a="1"/>
  <c r="AB98" i="12" s="1"/>
  <c r="AB99" i="12" a="1"/>
  <c r="AB99" i="12" s="1"/>
  <c r="AB100" i="12" a="1"/>
  <c r="AB100" i="12" s="1"/>
  <c r="AB101" i="12" a="1"/>
  <c r="AB101" i="12" s="1"/>
  <c r="AB102" i="12" a="1"/>
  <c r="AB102" i="12" s="1"/>
  <c r="AB103" i="12" a="1"/>
  <c r="AB103" i="12"/>
  <c r="AB104" i="12" a="1"/>
  <c r="AB104" i="12" s="1"/>
  <c r="AB105" i="12" a="1"/>
  <c r="AB105" i="12" s="1"/>
  <c r="AB106" i="12" a="1"/>
  <c r="AB106" i="12" s="1"/>
  <c r="AB107" i="12" a="1"/>
  <c r="AB107" i="12" s="1"/>
  <c r="AB108" i="12" a="1"/>
  <c r="AB108" i="12" s="1"/>
  <c r="AB109" i="12" a="1"/>
  <c r="AB109" i="12" s="1"/>
  <c r="AB110" i="12" a="1"/>
  <c r="AB110" i="12" s="1"/>
  <c r="AB111" i="12" a="1"/>
  <c r="AB111" i="12" s="1"/>
  <c r="AB112" i="12" a="1"/>
  <c r="AB112" i="12" s="1"/>
  <c r="AB113" i="12" a="1"/>
  <c r="AB113" i="12" s="1"/>
  <c r="AB114" i="12" a="1"/>
  <c r="AB114" i="12" s="1"/>
  <c r="AB115" i="12" a="1"/>
  <c r="AB115" i="12" s="1"/>
  <c r="AB116" i="12" a="1"/>
  <c r="AB116" i="12" s="1"/>
  <c r="AB117" i="12" a="1"/>
  <c r="AB117" i="12" s="1"/>
  <c r="AB118" i="12" a="1"/>
  <c r="AB118" i="12"/>
  <c r="AB119" i="12" a="1"/>
  <c r="AB119" i="12" s="1"/>
  <c r="AB120" i="12" a="1"/>
  <c r="AB120" i="12" s="1"/>
  <c r="AB121" i="12" a="1"/>
  <c r="AB121" i="12" s="1"/>
  <c r="AB122" i="12" a="1"/>
  <c r="AB122" i="12" s="1"/>
  <c r="AB123" i="12" a="1"/>
  <c r="AB123" i="12"/>
  <c r="AB124" i="12" a="1"/>
  <c r="AB124" i="12" s="1"/>
  <c r="AB125" i="12" a="1"/>
  <c r="AB125" i="12" s="1"/>
  <c r="AB126" i="12" a="1"/>
  <c r="AB126" i="12" s="1"/>
  <c r="AB127" i="12" a="1"/>
  <c r="AB127" i="12" s="1"/>
  <c r="AB128" i="12" a="1"/>
  <c r="AB128" i="12" s="1"/>
  <c r="AB129" i="12" a="1"/>
  <c r="AB129" i="12" s="1"/>
  <c r="AB130" i="12" a="1"/>
  <c r="AB130" i="12" s="1"/>
  <c r="AB131" i="12" a="1"/>
  <c r="AB131" i="12" s="1"/>
  <c r="AB132" i="12" a="1"/>
  <c r="AB132" i="12"/>
  <c r="AB133" i="12" a="1"/>
  <c r="AB133" i="12" s="1"/>
  <c r="AB134" i="12" a="1"/>
  <c r="AB134" i="12" s="1"/>
  <c r="AB135" i="12" a="1"/>
  <c r="AB135" i="12" s="1"/>
  <c r="AB136" i="12" a="1"/>
  <c r="AB136" i="12" s="1"/>
  <c r="AB137" i="12" a="1"/>
  <c r="AB137" i="12" s="1"/>
  <c r="AB138" i="12" a="1"/>
  <c r="AB138" i="12" s="1"/>
  <c r="AB139" i="12" a="1"/>
  <c r="AB139" i="12" s="1"/>
  <c r="AB140" i="12" a="1"/>
  <c r="AB140" i="12" s="1"/>
  <c r="AB141" i="12" a="1"/>
  <c r="AB141" i="12" s="1"/>
  <c r="AB142" i="12" a="1"/>
  <c r="AB142" i="12" s="1"/>
  <c r="AB143" i="12" a="1"/>
  <c r="AB143" i="12" s="1"/>
  <c r="AB144" i="12" a="1"/>
  <c r="AB144" i="12" s="1"/>
  <c r="AB145" i="12" a="1"/>
  <c r="AB145" i="12" s="1"/>
  <c r="AB146" i="12" a="1"/>
  <c r="AB146" i="12" s="1"/>
  <c r="AB147" i="12" a="1"/>
  <c r="AB147" i="12" s="1"/>
  <c r="AB148" i="12" a="1"/>
  <c r="AB148" i="12" s="1"/>
  <c r="AB149" i="12" a="1"/>
  <c r="AB149" i="12" s="1"/>
  <c r="AB150" i="12" a="1"/>
  <c r="AB150" i="12" s="1"/>
  <c r="AB151" i="12" a="1"/>
  <c r="AB151" i="12" s="1"/>
  <c r="AB152" i="12" a="1"/>
  <c r="AB152" i="12" s="1"/>
  <c r="AB153" i="12" a="1"/>
  <c r="AB153" i="12" s="1"/>
  <c r="AB154" i="12" a="1"/>
  <c r="AB154" i="12"/>
  <c r="AB155" i="12" a="1"/>
  <c r="AB155" i="12"/>
  <c r="AB156" i="12" a="1"/>
  <c r="AB156" i="12" s="1"/>
  <c r="AB157" i="12" a="1"/>
  <c r="AB157" i="12" s="1"/>
  <c r="AB158" i="12" a="1"/>
  <c r="AB158" i="12" s="1"/>
  <c r="AB159" i="12" a="1"/>
  <c r="AB159" i="12"/>
  <c r="AB160" i="12" a="1"/>
  <c r="AB160" i="12" s="1"/>
  <c r="AB161" i="12" a="1"/>
  <c r="AB161" i="12" s="1"/>
  <c r="AB162" i="12" a="1"/>
  <c r="AB162" i="12" s="1"/>
  <c r="AB163" i="12" a="1"/>
  <c r="AB163" i="12" s="1"/>
  <c r="AB164" i="12" a="1"/>
  <c r="AB164" i="12" s="1"/>
  <c r="AB165" i="12" a="1"/>
  <c r="AB165" i="12"/>
  <c r="AB166" i="12" a="1"/>
  <c r="AB166" i="12" s="1"/>
  <c r="AB167" i="12" a="1"/>
  <c r="AB167" i="12" s="1"/>
  <c r="AB168" i="12" a="1"/>
  <c r="AB168" i="12" s="1"/>
  <c r="AB169" i="12" a="1"/>
  <c r="AB169" i="12" s="1"/>
  <c r="AB170" i="12" a="1"/>
  <c r="AB170" i="12" s="1"/>
  <c r="AB171" i="12" a="1"/>
  <c r="AB171" i="12" s="1"/>
  <c r="AB172" i="12" a="1"/>
  <c r="AB172" i="12"/>
  <c r="AB173" i="12" a="1"/>
  <c r="AB173" i="12"/>
  <c r="AB174" i="12" a="1"/>
  <c r="AB174" i="12" s="1"/>
  <c r="AB175" i="12" a="1"/>
  <c r="AB175" i="12" s="1"/>
  <c r="AB176" i="12" a="1"/>
  <c r="AB176" i="12" s="1"/>
  <c r="AB177" i="12" a="1"/>
  <c r="AB177" i="12"/>
  <c r="AB178" i="12" a="1"/>
  <c r="AB178" i="12"/>
  <c r="AB179" i="12" a="1"/>
  <c r="AB179" i="12" s="1"/>
  <c r="AB180" i="12" a="1"/>
  <c r="AB180" i="12" s="1"/>
  <c r="AB181" i="12" a="1"/>
  <c r="AB181" i="12" s="1"/>
  <c r="AB182" i="12" a="1"/>
  <c r="AB182" i="12" s="1"/>
  <c r="AB183" i="12" a="1"/>
  <c r="AB183" i="12" s="1"/>
  <c r="AB184" i="12" a="1"/>
  <c r="AB184" i="12" s="1"/>
  <c r="AB185" i="12" a="1"/>
  <c r="AB185" i="12" s="1"/>
  <c r="AB186" i="12" a="1"/>
  <c r="AB186" i="12" s="1"/>
  <c r="AB187" i="12" a="1"/>
  <c r="AB187" i="12" s="1"/>
  <c r="AB188" i="12" a="1"/>
  <c r="AB188" i="12" s="1"/>
  <c r="AB189" i="12" a="1"/>
  <c r="AB189" i="12"/>
  <c r="AB190" i="12" a="1"/>
  <c r="AB190" i="12" s="1"/>
  <c r="AB191" i="12" a="1"/>
  <c r="AB191" i="12" s="1"/>
  <c r="AB192" i="12" a="1"/>
  <c r="AB192" i="12" s="1"/>
  <c r="AB193" i="12" a="1"/>
  <c r="AB193" i="12" s="1"/>
  <c r="AB194" i="12" a="1"/>
  <c r="AB194" i="12" s="1"/>
  <c r="AB195" i="12" a="1"/>
  <c r="AB195" i="12" s="1"/>
  <c r="AB196" i="12" a="1"/>
  <c r="AB196" i="12" s="1"/>
  <c r="AB197" i="12" a="1"/>
  <c r="AB197" i="12" s="1"/>
  <c r="AB198" i="12" a="1"/>
  <c r="AB198" i="12" s="1"/>
  <c r="AB199" i="12" a="1"/>
  <c r="AB199" i="12" s="1"/>
  <c r="AB200" i="12" a="1"/>
  <c r="AB200" i="12" s="1"/>
  <c r="AB201" i="12" a="1"/>
  <c r="AB201" i="12" s="1"/>
  <c r="AB202" i="12" a="1"/>
  <c r="AB202" i="12" s="1"/>
  <c r="AB203" i="12" a="1"/>
  <c r="AB203" i="12" s="1"/>
  <c r="AB204" i="12" a="1"/>
  <c r="AB204" i="12"/>
  <c r="AB205" i="12" a="1"/>
  <c r="AB205" i="12" s="1"/>
  <c r="AB206" i="12" a="1"/>
  <c r="AB206" i="12" s="1"/>
  <c r="AB207" i="12" a="1"/>
  <c r="AB207" i="12" s="1"/>
  <c r="AB208" i="12" a="1"/>
  <c r="AB208" i="12" s="1"/>
  <c r="AB209" i="12" a="1"/>
  <c r="AB209" i="12" s="1"/>
  <c r="AB210" i="12" a="1"/>
  <c r="AB210" i="12" s="1"/>
  <c r="AB211" i="12" a="1"/>
  <c r="AB211" i="12" s="1"/>
  <c r="AB212" i="12" a="1"/>
  <c r="AB212" i="12" s="1"/>
  <c r="AB213" i="12" a="1"/>
  <c r="AB213" i="12" s="1"/>
  <c r="AB214" i="12" a="1"/>
  <c r="AB214" i="12" s="1"/>
  <c r="AB215" i="12" a="1"/>
  <c r="AB215" i="12" s="1"/>
  <c r="AB216" i="12" a="1"/>
  <c r="AB216" i="12" s="1"/>
  <c r="AB217" i="12" a="1"/>
  <c r="AB217" i="12"/>
  <c r="AB218" i="12" a="1"/>
  <c r="AB218" i="12" s="1"/>
  <c r="AB219" i="12" a="1"/>
  <c r="AB219" i="12" s="1"/>
  <c r="AB220" i="12" a="1"/>
  <c r="AB220" i="12" s="1"/>
  <c r="AB221" i="12" a="1"/>
  <c r="AB221" i="12" s="1"/>
  <c r="AB222" i="12" a="1"/>
  <c r="AB222" i="12" s="1"/>
  <c r="AB223" i="12" a="1"/>
  <c r="AB223" i="12" s="1"/>
  <c r="AB224" i="12" a="1"/>
  <c r="AB224" i="12" s="1"/>
  <c r="AB225" i="12" a="1"/>
  <c r="AB225" i="12" s="1"/>
  <c r="AB226" i="12" a="1"/>
  <c r="AB226" i="12"/>
  <c r="AB227" i="12" a="1"/>
  <c r="AB227" i="12" s="1"/>
  <c r="AB228" i="12" a="1"/>
  <c r="AB228" i="12" s="1"/>
  <c r="AB229" i="12" a="1"/>
  <c r="AB229" i="12" s="1"/>
  <c r="AB230" i="12" a="1"/>
  <c r="AB230" i="12" s="1"/>
  <c r="AB231" i="12" a="1"/>
  <c r="AB231" i="12" s="1"/>
  <c r="AB232" i="12" a="1"/>
  <c r="AB232" i="12" s="1"/>
  <c r="AB233" i="12" a="1"/>
  <c r="AB233" i="12" s="1"/>
  <c r="AB234" i="12" a="1"/>
  <c r="AB234" i="12" s="1"/>
  <c r="AB235" i="12" a="1"/>
  <c r="AB235" i="12" s="1"/>
  <c r="AB236" i="12" a="1"/>
  <c r="AB236" i="12" s="1"/>
  <c r="AB237" i="12" a="1"/>
  <c r="AB237" i="12" s="1"/>
  <c r="AB238" i="12" a="1"/>
  <c r="AB238" i="12" s="1"/>
  <c r="AB239" i="12" a="1"/>
  <c r="AB239" i="12" s="1"/>
  <c r="AB240" i="12" a="1"/>
  <c r="AB240" i="12" s="1"/>
  <c r="AB241" i="12" a="1"/>
  <c r="AB241" i="12" s="1"/>
  <c r="AB242" i="12" a="1"/>
  <c r="AB242" i="12" s="1"/>
  <c r="AB243" i="12" a="1"/>
  <c r="AB243" i="12" s="1"/>
  <c r="AB244" i="12" a="1"/>
  <c r="AB244" i="12" s="1"/>
  <c r="AB245" i="12" a="1"/>
  <c r="AB245" i="12"/>
  <c r="AB246" i="12" a="1"/>
  <c r="AB246" i="12" s="1"/>
  <c r="AB247" i="12" a="1"/>
  <c r="AB247" i="12" s="1"/>
  <c r="AB248" i="12" a="1"/>
  <c r="AB248" i="12" s="1"/>
  <c r="AB249" i="12" a="1"/>
  <c r="AB249" i="12"/>
  <c r="AB250" i="12" a="1"/>
  <c r="AB250" i="12" s="1"/>
  <c r="AB251" i="12" a="1"/>
  <c r="AB251" i="12" s="1"/>
  <c r="AB252" i="12" a="1"/>
  <c r="AB252" i="12" s="1"/>
  <c r="AB253" i="12" a="1"/>
  <c r="AB253" i="12" s="1"/>
  <c r="AB254" i="12" a="1"/>
  <c r="AB254" i="12" s="1"/>
  <c r="AB255" i="12" a="1"/>
  <c r="AB255" i="12" s="1"/>
  <c r="AB256" i="12" a="1"/>
  <c r="AB256" i="12" s="1"/>
  <c r="AB257" i="12" a="1"/>
  <c r="AB257" i="12" s="1"/>
  <c r="AB258" i="12" a="1"/>
  <c r="AB258" i="12" s="1"/>
  <c r="AB259" i="12" a="1"/>
  <c r="AB259" i="12" s="1"/>
  <c r="AB260" i="12" a="1"/>
  <c r="AB260" i="12" s="1"/>
  <c r="AB261" i="12" a="1"/>
  <c r="AB261" i="12" s="1"/>
  <c r="AB262" i="12" a="1"/>
  <c r="AB262" i="12" s="1"/>
  <c r="AB263" i="12" a="1"/>
  <c r="AB263" i="12" s="1"/>
  <c r="AB264" i="12" a="1"/>
  <c r="AB264" i="12" s="1"/>
  <c r="AB265" i="12" a="1"/>
  <c r="AB265" i="12"/>
  <c r="AB266" i="12" a="1"/>
  <c r="AB266" i="12" s="1"/>
  <c r="AB267" i="12" a="1"/>
  <c r="AB267" i="12" s="1"/>
  <c r="AB268" i="12" a="1"/>
  <c r="AB268" i="12" s="1"/>
  <c r="AB269" i="12" a="1"/>
  <c r="AB269" i="12" s="1"/>
  <c r="AB270" i="12" a="1"/>
  <c r="AB270" i="12" s="1"/>
  <c r="AB271" i="12" a="1"/>
  <c r="AB271" i="12" s="1"/>
  <c r="AB272" i="12" a="1"/>
  <c r="AB272" i="12" s="1"/>
  <c r="AB273" i="12" a="1"/>
  <c r="AB273" i="12"/>
  <c r="AB274" i="12" a="1"/>
  <c r="AB274" i="12" s="1"/>
  <c r="AB275" i="12" a="1"/>
  <c r="AB275" i="12" s="1"/>
  <c r="AB276" i="12" a="1"/>
  <c r="AB276" i="12" s="1"/>
  <c r="AB277" i="12" a="1"/>
  <c r="AB277" i="12" s="1"/>
  <c r="AB278" i="12" a="1"/>
  <c r="AB278" i="12" s="1"/>
  <c r="AB279" i="12" a="1"/>
  <c r="AB279" i="12" s="1"/>
  <c r="AB280" i="12" a="1"/>
  <c r="AB280" i="12" s="1"/>
  <c r="AB281" i="12" a="1"/>
  <c r="AB281" i="12" s="1"/>
  <c r="AB282" i="12" a="1"/>
  <c r="AB282" i="12"/>
  <c r="AB283" i="12" a="1"/>
  <c r="AB283" i="12" s="1"/>
  <c r="AB284" i="12" a="1"/>
  <c r="AB284" i="12" s="1"/>
  <c r="AB285" i="12" a="1"/>
  <c r="AB285" i="12" s="1"/>
  <c r="AB286" i="12" a="1"/>
  <c r="AB286" i="12" s="1"/>
  <c r="AB287" i="12" a="1"/>
  <c r="AB287" i="12" s="1"/>
  <c r="AB288" i="12" a="1"/>
  <c r="AB288" i="12"/>
  <c r="AB289" i="12" a="1"/>
  <c r="AB289" i="12" s="1"/>
  <c r="AB290" i="12" a="1"/>
  <c r="AB290" i="12" s="1"/>
  <c r="AB291" i="12" a="1"/>
  <c r="AB291" i="12" s="1"/>
  <c r="AB292" i="12" a="1"/>
  <c r="AB292" i="12" s="1"/>
  <c r="AB293" i="12" a="1"/>
  <c r="AB293" i="12" s="1"/>
  <c r="AB294" i="12" a="1"/>
  <c r="AB294" i="12" s="1"/>
  <c r="AB295" i="12" a="1"/>
  <c r="AB295" i="12" s="1"/>
  <c r="AB296" i="12" a="1"/>
  <c r="AB296" i="12" s="1"/>
  <c r="AB297" i="12" a="1"/>
  <c r="AB297" i="12" s="1"/>
  <c r="AB298" i="12" a="1"/>
  <c r="AB298" i="12" s="1"/>
  <c r="AB299" i="12" a="1"/>
  <c r="AB299" i="12" s="1"/>
  <c r="AB300" i="12" a="1"/>
  <c r="AB300" i="12" s="1"/>
  <c r="AB301" i="12" a="1"/>
  <c r="AB301" i="12" s="1"/>
  <c r="AB302" i="12" a="1"/>
  <c r="AB302" i="12" s="1"/>
  <c r="AB303" i="12" a="1"/>
  <c r="AB303" i="12" s="1"/>
  <c r="AB304" i="12" a="1"/>
  <c r="AB304" i="12" s="1"/>
  <c r="AB305" i="12" a="1"/>
  <c r="AB305" i="12" s="1"/>
  <c r="AB306" i="12" a="1"/>
  <c r="AB306" i="12" s="1"/>
  <c r="AB307" i="12" a="1"/>
  <c r="AB307" i="12" s="1"/>
  <c r="AB308" i="12" a="1"/>
  <c r="AB308" i="12" s="1"/>
  <c r="AB309" i="12" a="1"/>
  <c r="AB309" i="12" s="1"/>
  <c r="AB310" i="12" a="1"/>
  <c r="AB310" i="12" s="1"/>
  <c r="AB311" i="12" a="1"/>
  <c r="AB311" i="12" s="1"/>
  <c r="AB312" i="12" a="1"/>
  <c r="AB312" i="12" s="1"/>
  <c r="AB313" i="12" a="1"/>
  <c r="AB313" i="12" s="1"/>
  <c r="AB314" i="12" a="1"/>
  <c r="AB314" i="12" s="1"/>
  <c r="AB315" i="12" a="1"/>
  <c r="AB315" i="12" s="1"/>
  <c r="AB316" i="12" a="1"/>
  <c r="AB316" i="12" s="1"/>
  <c r="AB317" i="12" a="1"/>
  <c r="AB317" i="12" s="1"/>
  <c r="AB318" i="12" a="1"/>
  <c r="AB318" i="12" s="1"/>
  <c r="AB319" i="12" a="1"/>
  <c r="AB319" i="12" s="1"/>
  <c r="AB320" i="12" a="1"/>
  <c r="AB320" i="12" s="1"/>
  <c r="AB321" i="12" a="1"/>
  <c r="AB321" i="12" s="1"/>
  <c r="AB322" i="12" a="1"/>
  <c r="AB322" i="12" s="1"/>
  <c r="AB323" i="12" a="1"/>
  <c r="AB323" i="12" s="1"/>
  <c r="AB324" i="12" a="1"/>
  <c r="AB324" i="12" s="1"/>
  <c r="AB325" i="12" a="1"/>
  <c r="AB325" i="12" s="1"/>
  <c r="AB326" i="12" a="1"/>
  <c r="AB326" i="12" s="1"/>
  <c r="AB327" i="12" a="1"/>
  <c r="AB327" i="12" s="1"/>
  <c r="AB328" i="12" a="1"/>
  <c r="AB328" i="12" s="1"/>
  <c r="AB329" i="12" a="1"/>
  <c r="AB329" i="12" s="1"/>
  <c r="AB330" i="12" a="1"/>
  <c r="AB330" i="12" s="1"/>
  <c r="AB331" i="12" a="1"/>
  <c r="AB331" i="12" s="1"/>
  <c r="AB332" i="12" a="1"/>
  <c r="AB332" i="12" s="1"/>
  <c r="AB333" i="12" a="1"/>
  <c r="AB333" i="12" s="1"/>
  <c r="AB334" i="12" a="1"/>
  <c r="AB334" i="12" s="1"/>
  <c r="AB335" i="12" a="1"/>
  <c r="AB335" i="12" s="1"/>
  <c r="AB336" i="12" a="1"/>
  <c r="AB336" i="12" s="1"/>
  <c r="AB337" i="12" a="1"/>
  <c r="AB337" i="12"/>
  <c r="AB338" i="12" a="1"/>
  <c r="AB338" i="12" s="1"/>
  <c r="AB339" i="12" a="1"/>
  <c r="AB339" i="12"/>
  <c r="AB340" i="12" a="1"/>
  <c r="AB340" i="12" s="1"/>
  <c r="AB341" i="12" a="1"/>
  <c r="AB341" i="12" s="1"/>
  <c r="AB342" i="12" a="1"/>
  <c r="AB342" i="12" s="1"/>
  <c r="AB343" i="12" a="1"/>
  <c r="AB343" i="12" s="1"/>
  <c r="AB344" i="12" a="1"/>
  <c r="AB344" i="12" s="1"/>
  <c r="AB345" i="12" a="1"/>
  <c r="AB345" i="12" s="1"/>
  <c r="AB346" i="12" a="1"/>
  <c r="AB346" i="12" s="1"/>
  <c r="AB347" i="12" a="1"/>
  <c r="AB347" i="12"/>
  <c r="AB348" i="12" a="1"/>
  <c r="AB348" i="12" s="1"/>
  <c r="AB349" i="12" a="1"/>
  <c r="AB349" i="12" s="1"/>
  <c r="AB350" i="12" a="1"/>
  <c r="AB350" i="12" s="1"/>
  <c r="AB351" i="12" a="1"/>
  <c r="AB351" i="12" s="1"/>
  <c r="AB352" i="12" a="1"/>
  <c r="AB352" i="12" s="1"/>
  <c r="AB353" i="12" a="1"/>
  <c r="AB353" i="12" s="1"/>
  <c r="AB354" i="12" a="1"/>
  <c r="AB354" i="12" s="1"/>
  <c r="AB355" i="12" a="1"/>
  <c r="AB355" i="12" s="1"/>
  <c r="AB356" i="12" a="1"/>
  <c r="AB356" i="12" s="1"/>
  <c r="AB357" i="12" a="1"/>
  <c r="AB357" i="12" s="1"/>
  <c r="AB358" i="12" a="1"/>
  <c r="AB358" i="12" s="1"/>
  <c r="AB359" i="12" a="1"/>
  <c r="AB359" i="12" s="1"/>
  <c r="AB360" i="12" a="1"/>
  <c r="AB360" i="12" s="1"/>
  <c r="AB361" i="12" a="1"/>
  <c r="AB361" i="12" s="1"/>
  <c r="AB362" i="12" a="1"/>
  <c r="AB362" i="12" s="1"/>
  <c r="AB363" i="12" a="1"/>
  <c r="AB363" i="12" s="1"/>
  <c r="AB364" i="12" a="1"/>
  <c r="AB364" i="12" s="1"/>
  <c r="AB365" i="12" a="1"/>
  <c r="AB365" i="12" s="1"/>
  <c r="AB366" i="12" a="1"/>
  <c r="AB366" i="12" s="1"/>
  <c r="AB367" i="12" a="1"/>
  <c r="AB367" i="12" s="1"/>
  <c r="AB368" i="12" a="1"/>
  <c r="AB368" i="12" s="1"/>
  <c r="AB369" i="12" a="1"/>
  <c r="AB369" i="12" s="1"/>
  <c r="AB370" i="12" a="1"/>
  <c r="AB370" i="12" s="1"/>
  <c r="AB371" i="12" a="1"/>
  <c r="AB371" i="12" s="1"/>
  <c r="AB372" i="12" a="1"/>
  <c r="AB372" i="12" s="1"/>
  <c r="AB373" i="12" a="1"/>
  <c r="AB373" i="12" s="1"/>
  <c r="AB374" i="12" a="1"/>
  <c r="AB374" i="12" s="1"/>
  <c r="AB375" i="12" a="1"/>
  <c r="AB375" i="12" s="1"/>
  <c r="AB376" i="12" a="1"/>
  <c r="AB376" i="12" s="1"/>
  <c r="AB377" i="12" a="1"/>
  <c r="AB377" i="12" s="1"/>
  <c r="AB378" i="12" a="1"/>
  <c r="AB378" i="12" s="1"/>
  <c r="AB379" i="12" a="1"/>
  <c r="AB379" i="12" s="1"/>
  <c r="AB380" i="12" a="1"/>
  <c r="AB380" i="12" s="1"/>
  <c r="AB381" i="12" a="1"/>
  <c r="AB381" i="12"/>
  <c r="AB382" i="12" a="1"/>
  <c r="AB382" i="12" s="1"/>
  <c r="AB383" i="12" a="1"/>
  <c r="AB383" i="12" s="1"/>
  <c r="AB384" i="12" a="1"/>
  <c r="AB384" i="12" s="1"/>
  <c r="AB385" i="12" a="1"/>
  <c r="AB385" i="12" s="1"/>
  <c r="AB386" i="12" a="1"/>
  <c r="AB386" i="12" s="1"/>
  <c r="AB387" i="12" a="1"/>
  <c r="AB387" i="12" s="1"/>
  <c r="AB388" i="12" a="1"/>
  <c r="AB388" i="12"/>
  <c r="AB389" i="12" a="1"/>
  <c r="AB389" i="12" s="1"/>
  <c r="AB390" i="12" a="1"/>
  <c r="AB390" i="12" s="1"/>
  <c r="AB391" i="12" a="1"/>
  <c r="AB391" i="12" s="1"/>
  <c r="AB392" i="12" a="1"/>
  <c r="AB392" i="12" s="1"/>
  <c r="AB393" i="12" a="1"/>
  <c r="AB393" i="12" s="1"/>
  <c r="AB394" i="12" a="1"/>
  <c r="AB394" i="12" s="1"/>
  <c r="AB395" i="12" a="1"/>
  <c r="AB395" i="12" s="1"/>
  <c r="AB396" i="12" a="1"/>
  <c r="AB396" i="12" s="1"/>
  <c r="AB397" i="12" a="1"/>
  <c r="AB397" i="12" s="1"/>
  <c r="AB398" i="12" a="1"/>
  <c r="AB398" i="12" s="1"/>
  <c r="AB399" i="12" a="1"/>
  <c r="AB399" i="12" s="1"/>
  <c r="AB400" i="12" a="1"/>
  <c r="AB400" i="12"/>
  <c r="AB401" i="12" a="1"/>
  <c r="AB401" i="12" s="1"/>
  <c r="AB402" i="12" a="1"/>
  <c r="AB402" i="12" s="1"/>
  <c r="AB403" i="12" a="1"/>
  <c r="AB403" i="12" s="1"/>
  <c r="AB404" i="12" a="1"/>
  <c r="AB404" i="12" s="1"/>
  <c r="AB405" i="12" a="1"/>
  <c r="AB405" i="12"/>
  <c r="AB406" i="12" a="1"/>
  <c r="AB406" i="12" s="1"/>
  <c r="AB407" i="12" a="1"/>
  <c r="AB407" i="12" s="1"/>
  <c r="AB408" i="12" a="1"/>
  <c r="AB408" i="12" s="1"/>
  <c r="AB409" i="12" a="1"/>
  <c r="AB409" i="12" s="1"/>
  <c r="AB410" i="12" a="1"/>
  <c r="AB410" i="12" s="1"/>
  <c r="AB411" i="12" a="1"/>
  <c r="AB411" i="12" s="1"/>
  <c r="AB412" i="12" a="1"/>
  <c r="AB412" i="12" s="1"/>
  <c r="AB413" i="12" a="1"/>
  <c r="AB413" i="12" s="1"/>
  <c r="AB414" i="12" a="1"/>
  <c r="AB414" i="12" s="1"/>
  <c r="AB415" i="12" a="1"/>
  <c r="AB415" i="12" s="1"/>
  <c r="AB416" i="12" a="1"/>
  <c r="AB416" i="12" s="1"/>
  <c r="AB417" i="12" a="1"/>
  <c r="AB417" i="12" s="1"/>
  <c r="AB418" i="12" a="1"/>
  <c r="AB418" i="12" s="1"/>
  <c r="AB419" i="12" a="1"/>
  <c r="AB419" i="12" s="1"/>
  <c r="AB420" i="12" a="1"/>
  <c r="AB420" i="12"/>
  <c r="AB421" i="12" a="1"/>
  <c r="AB421" i="12" s="1"/>
  <c r="AB422" i="12" a="1"/>
  <c r="AB422" i="12" s="1"/>
  <c r="AB423" i="12" a="1"/>
  <c r="AB423" i="12" s="1"/>
  <c r="AB424" i="12" a="1"/>
  <c r="AB424" i="12" s="1"/>
  <c r="AB425" i="12" a="1"/>
  <c r="AB425" i="12" s="1"/>
  <c r="AB426" i="12" a="1"/>
  <c r="AB426" i="12" s="1"/>
  <c r="AB427" i="12" a="1"/>
  <c r="AB427" i="12" s="1"/>
  <c r="AB428" i="12" a="1"/>
  <c r="AB428" i="12" s="1"/>
  <c r="AB429" i="12" a="1"/>
  <c r="AB429" i="12" s="1"/>
  <c r="AB430" i="12" a="1"/>
  <c r="AB430" i="12" s="1"/>
  <c r="AB431" i="12" a="1"/>
  <c r="AB431" i="12" s="1"/>
  <c r="AB432" i="12" a="1"/>
  <c r="AB432" i="12"/>
  <c r="AB433" i="12" a="1"/>
  <c r="AB433" i="12" s="1"/>
  <c r="AB434" i="12" a="1"/>
  <c r="AB434" i="12" s="1"/>
  <c r="AB435" i="12" a="1"/>
  <c r="AB435" i="12" s="1"/>
  <c r="AB436" i="12" a="1"/>
  <c r="AB436" i="12" s="1"/>
  <c r="AB437" i="12" a="1"/>
  <c r="AB437" i="12" s="1"/>
  <c r="AB438" i="12" a="1"/>
  <c r="AB438" i="12" s="1"/>
  <c r="AB439" i="12" a="1"/>
  <c r="AB439" i="12" s="1"/>
  <c r="AB440" i="12" a="1"/>
  <c r="AB440" i="12" s="1"/>
  <c r="AB441" i="12" a="1"/>
  <c r="AB441" i="12" s="1"/>
  <c r="AB442" i="12" a="1"/>
  <c r="AB442" i="12" s="1"/>
  <c r="AB443" i="12" a="1"/>
  <c r="AB443" i="12" s="1"/>
  <c r="AB444" i="12" a="1"/>
  <c r="AB444" i="12" s="1"/>
  <c r="AB445" i="12" a="1"/>
  <c r="AB445" i="12" s="1"/>
  <c r="AB446" i="12" a="1"/>
  <c r="AB446" i="12" s="1"/>
  <c r="AB447" i="12" a="1"/>
  <c r="AB447" i="12" s="1"/>
  <c r="AB448" i="12" a="1"/>
  <c r="AB448" i="12" s="1"/>
  <c r="AB449" i="12" a="1"/>
  <c r="AB449" i="12" s="1"/>
  <c r="AB450" i="12" a="1"/>
  <c r="AB450" i="12"/>
  <c r="AB451" i="12" a="1"/>
  <c r="AB451" i="12" s="1"/>
  <c r="AB452" i="12" a="1"/>
  <c r="AB452" i="12" s="1"/>
  <c r="AB453" i="12" a="1"/>
  <c r="AB453" i="12"/>
  <c r="AB454" i="12" a="1"/>
  <c r="AB454" i="12" s="1"/>
  <c r="AB455" i="12" a="1"/>
  <c r="AB455" i="12" s="1"/>
  <c r="AB456" i="12" a="1"/>
  <c r="AB456" i="12"/>
  <c r="AB457" i="12" a="1"/>
  <c r="AB457" i="12" s="1"/>
  <c r="AB458" i="12" a="1"/>
  <c r="AB458" i="12" s="1"/>
  <c r="AB459" i="12" a="1"/>
  <c r="AB459" i="12" s="1"/>
  <c r="AB460" i="12" a="1"/>
  <c r="AB460" i="12" s="1"/>
  <c r="AB461" i="12" a="1"/>
  <c r="AB461" i="12" s="1"/>
  <c r="AB462" i="12" a="1"/>
  <c r="AB462" i="12" s="1"/>
  <c r="AB463" i="12" a="1"/>
  <c r="AB463" i="12" s="1"/>
  <c r="AB464" i="12" a="1"/>
  <c r="AB464" i="12" s="1"/>
  <c r="AB465" i="12" a="1"/>
  <c r="AB465" i="12" s="1"/>
  <c r="AB466" i="12" a="1"/>
  <c r="AB466" i="12" s="1"/>
  <c r="AB467" i="12" a="1"/>
  <c r="AB467" i="12" s="1"/>
  <c r="AB468" i="12" a="1"/>
  <c r="AB468" i="12" s="1"/>
  <c r="AB469" i="12" a="1"/>
  <c r="AB469" i="12" s="1"/>
  <c r="AB470" i="12" a="1"/>
  <c r="AB470" i="12" s="1"/>
  <c r="AB471" i="12" a="1"/>
  <c r="AB471" i="12" s="1"/>
  <c r="AB472" i="12" a="1"/>
  <c r="AB472" i="12" s="1"/>
  <c r="AB473" i="12" a="1"/>
  <c r="AB473" i="12" s="1"/>
  <c r="AB474" i="12" a="1"/>
  <c r="AB474" i="12" s="1"/>
  <c r="AB475" i="12" a="1"/>
  <c r="AB475" i="12" s="1"/>
  <c r="AB476" i="12" a="1"/>
  <c r="AB476" i="12" s="1"/>
  <c r="AB477" i="12" a="1"/>
  <c r="AB477" i="12"/>
  <c r="AB478" i="12" a="1"/>
  <c r="AB478" i="12" s="1"/>
  <c r="AB479" i="12" a="1"/>
  <c r="AB479" i="12" s="1"/>
  <c r="AB480" i="12" a="1"/>
  <c r="AB480" i="12" s="1"/>
  <c r="AB481" i="12" a="1"/>
  <c r="AB481" i="12" s="1"/>
  <c r="AB482" i="12" a="1"/>
  <c r="AB482" i="12" s="1"/>
  <c r="AB483" i="12" a="1"/>
  <c r="AB483" i="12" s="1"/>
  <c r="AB484" i="12" a="1"/>
  <c r="AB484" i="12"/>
  <c r="AB485" i="12" a="1"/>
  <c r="AB485" i="12" s="1"/>
  <c r="AB486" i="12" a="1"/>
  <c r="AB486" i="12" s="1"/>
  <c r="AB487" i="12" a="1"/>
  <c r="AB487" i="12" s="1"/>
  <c r="AB488" i="12" a="1"/>
  <c r="AB488" i="12" s="1"/>
  <c r="AB489" i="12" a="1"/>
  <c r="AB489" i="12" s="1"/>
  <c r="AB490" i="12" a="1"/>
  <c r="AB490" i="12" s="1"/>
  <c r="AB491" i="12" a="1"/>
  <c r="AB491" i="12" s="1"/>
  <c r="AB492" i="12" a="1"/>
  <c r="AB492" i="12" s="1"/>
  <c r="AB493" i="12" a="1"/>
  <c r="AB493" i="12" s="1"/>
  <c r="AB494" i="12" a="1"/>
  <c r="AB494" i="12" s="1"/>
  <c r="AB495" i="12" a="1"/>
  <c r="AB495" i="12" s="1"/>
  <c r="AB496" i="12" a="1"/>
  <c r="AB496" i="12" s="1"/>
  <c r="AB497" i="12" a="1"/>
  <c r="AB497" i="12"/>
  <c r="AB498" i="12" a="1"/>
  <c r="AB498" i="12" s="1"/>
  <c r="AB499" i="12" a="1"/>
  <c r="AB499" i="12" s="1"/>
  <c r="AB500" i="12" a="1"/>
  <c r="AB500" i="12" s="1"/>
  <c r="AB501" i="12" a="1"/>
  <c r="AB501" i="12" s="1"/>
  <c r="AB502" i="12" a="1"/>
  <c r="AB502" i="12" s="1"/>
  <c r="AB503" i="12" a="1"/>
  <c r="AB503" i="12" s="1"/>
  <c r="AB504" i="12" a="1"/>
  <c r="AB504" i="12" s="1"/>
  <c r="AB505" i="12" a="1"/>
  <c r="AB505" i="12" s="1"/>
  <c r="AB506" i="12" a="1"/>
  <c r="AB506" i="12" s="1"/>
  <c r="AB507" i="12" a="1"/>
  <c r="AB507" i="12" s="1"/>
  <c r="AB508" i="12" a="1"/>
  <c r="AB508" i="12" s="1"/>
  <c r="AB509" i="12" a="1"/>
  <c r="AB509" i="12" s="1"/>
  <c r="AB510" i="12" a="1"/>
  <c r="AB510" i="12" s="1"/>
  <c r="AB511" i="12" a="1"/>
  <c r="AB511" i="12" s="1"/>
  <c r="AB512" i="12" a="1"/>
  <c r="AB512" i="12" s="1"/>
  <c r="AB513" i="12" a="1"/>
  <c r="AB513" i="12" s="1"/>
  <c r="AB514" i="12" a="1"/>
  <c r="AB514" i="12" s="1"/>
  <c r="AB515" i="12" a="1"/>
  <c r="AB515" i="12" s="1"/>
  <c r="AB516" i="12" a="1"/>
  <c r="AB516" i="12" s="1"/>
  <c r="AB517" i="12" a="1"/>
  <c r="AB517" i="12" s="1"/>
  <c r="AB518" i="12" a="1"/>
  <c r="AB518" i="12" s="1"/>
  <c r="AB519" i="12" a="1"/>
  <c r="AB519" i="12" s="1"/>
  <c r="AB520" i="12" a="1"/>
  <c r="AB520" i="12" s="1"/>
  <c r="AB521" i="12" a="1"/>
  <c r="AB521" i="12" s="1"/>
  <c r="AB522" i="12" a="1"/>
  <c r="AB522" i="12" s="1"/>
  <c r="AB523" i="12" a="1"/>
  <c r="AB523" i="12" s="1"/>
  <c r="AB524" i="12" a="1"/>
  <c r="AB524" i="12" s="1"/>
  <c r="AB525" i="12" a="1"/>
  <c r="AB525" i="12" s="1"/>
  <c r="AB526" i="12" a="1"/>
  <c r="AB526" i="12" s="1"/>
  <c r="AB527" i="12" a="1"/>
  <c r="AB527" i="12"/>
  <c r="AB528" i="12" a="1"/>
  <c r="AB528" i="12" s="1"/>
  <c r="AB529" i="12" a="1"/>
  <c r="AB529" i="12" s="1"/>
  <c r="AB530" i="12" a="1"/>
  <c r="AB530" i="12" s="1"/>
  <c r="AB531" i="12" a="1"/>
  <c r="AB531" i="12" s="1"/>
  <c r="AB532" i="12" a="1"/>
  <c r="AB532" i="12" s="1"/>
  <c r="AB533" i="12" a="1"/>
  <c r="AB533" i="12" s="1"/>
  <c r="AB534" i="12" a="1"/>
  <c r="AB534" i="12" s="1"/>
  <c r="AB535" i="12" a="1"/>
  <c r="AB535" i="12" s="1"/>
  <c r="AB536" i="12" a="1"/>
  <c r="AB536" i="12" s="1"/>
  <c r="AB537" i="12" a="1"/>
  <c r="AB537" i="12"/>
  <c r="AB538" i="12" a="1"/>
  <c r="AB538" i="12" s="1"/>
  <c r="AB539" i="12" a="1"/>
  <c r="AB539" i="12" s="1"/>
  <c r="AB540" i="12" a="1"/>
  <c r="AB540" i="12" s="1"/>
  <c r="AB541" i="12" a="1"/>
  <c r="AB541" i="12" s="1"/>
  <c r="AB542" i="12" a="1"/>
  <c r="AB542" i="12" s="1"/>
  <c r="AB543" i="12" a="1"/>
  <c r="AB543" i="12"/>
  <c r="AB544" i="12" a="1"/>
  <c r="AB544" i="12" s="1"/>
  <c r="AB545" i="12" a="1"/>
  <c r="AB545" i="12" s="1"/>
  <c r="AB546" i="12" a="1"/>
  <c r="AB546" i="12" s="1"/>
  <c r="AB547" i="12" a="1"/>
  <c r="AB547" i="12" s="1"/>
  <c r="AB548" i="12" a="1"/>
  <c r="AB548" i="12" s="1"/>
  <c r="AB549" i="12" a="1"/>
  <c r="AB549" i="12" s="1"/>
  <c r="AB550" i="12" a="1"/>
  <c r="AB550" i="12" s="1"/>
  <c r="AB551" i="12" a="1"/>
  <c r="AB551" i="12" s="1"/>
  <c r="AB552" i="12" a="1"/>
  <c r="AB552" i="12" s="1"/>
  <c r="AB553" i="12" a="1"/>
  <c r="AB553" i="12" s="1"/>
  <c r="AB554" i="12" a="1"/>
  <c r="AB554" i="12" s="1"/>
  <c r="AB555" i="12" a="1"/>
  <c r="AB555" i="12" s="1"/>
  <c r="AB556" i="12" a="1"/>
  <c r="AB556" i="12" s="1"/>
  <c r="AB557" i="12" a="1"/>
  <c r="AB557" i="12" s="1"/>
  <c r="AB558" i="12" a="1"/>
  <c r="AB558" i="12"/>
  <c r="AB559" i="12" a="1"/>
  <c r="AB559" i="12" s="1"/>
  <c r="AB560" i="12" a="1"/>
  <c r="AB560" i="12" s="1"/>
  <c r="AB561" i="12" a="1"/>
  <c r="AB561" i="12" s="1"/>
  <c r="AB562" i="12" a="1"/>
  <c r="AB562" i="12" s="1"/>
  <c r="AB563" i="12" a="1"/>
  <c r="AB563" i="12" s="1"/>
  <c r="AB564" i="12" a="1"/>
  <c r="AB564" i="12" s="1"/>
  <c r="AB565" i="12" a="1"/>
  <c r="AB565" i="12" s="1"/>
  <c r="AB566" i="12" a="1"/>
  <c r="AB566" i="12" s="1"/>
  <c r="AB567" i="12" a="1"/>
  <c r="AB567" i="12" s="1"/>
  <c r="AB568" i="12" a="1"/>
  <c r="AB568" i="12" s="1"/>
  <c r="AB569" i="12" a="1"/>
  <c r="AB569" i="12" s="1"/>
  <c r="AB570" i="12" a="1"/>
  <c r="AB570" i="12" s="1"/>
  <c r="AB571" i="12" a="1"/>
  <c r="AB571" i="12"/>
  <c r="AB572" i="12" a="1"/>
  <c r="AB572" i="12" s="1"/>
  <c r="AB573" i="12" a="1"/>
  <c r="AB573" i="12" s="1"/>
  <c r="AB574" i="12" a="1"/>
  <c r="AB574" i="12" s="1"/>
  <c r="AB575" i="12" a="1"/>
  <c r="AB575" i="12" s="1"/>
  <c r="AB576" i="12" a="1"/>
  <c r="AB576" i="12" s="1"/>
  <c r="AB577" i="12" a="1"/>
  <c r="AB577" i="12" s="1"/>
  <c r="AB578" i="12" a="1"/>
  <c r="AB578" i="12" s="1"/>
  <c r="AB579" i="12" a="1"/>
  <c r="AB579" i="12" s="1"/>
  <c r="AB580" i="12" a="1"/>
  <c r="AB580" i="12" s="1"/>
  <c r="AB581" i="12" a="1"/>
  <c r="AB581" i="12" s="1"/>
  <c r="AB582" i="12" a="1"/>
  <c r="AB582" i="12"/>
  <c r="AB583" i="12" a="1"/>
  <c r="AB583" i="12" s="1"/>
  <c r="AB584" i="12" a="1"/>
  <c r="AB584" i="12" s="1"/>
  <c r="AB585" i="12" a="1"/>
  <c r="AB585" i="12" s="1"/>
  <c r="AB586" i="12" a="1"/>
  <c r="AB586" i="12" s="1"/>
  <c r="AB587" i="12" a="1"/>
  <c r="AB587" i="12" s="1"/>
  <c r="AB588" i="12" a="1"/>
  <c r="AB588" i="12" s="1"/>
  <c r="AB589" i="12" a="1"/>
  <c r="AB589" i="12" s="1"/>
  <c r="AB590" i="12" a="1"/>
  <c r="AB590" i="12" s="1"/>
  <c r="AB591" i="12" a="1"/>
  <c r="AB591" i="12" s="1"/>
  <c r="AB592" i="12" a="1"/>
  <c r="AB592" i="12" s="1"/>
  <c r="AB593" i="12" a="1"/>
  <c r="AB593" i="12" s="1"/>
  <c r="AB594" i="12" a="1"/>
  <c r="AB594" i="12" s="1"/>
  <c r="AB595" i="12" a="1"/>
  <c r="AB595" i="12" s="1"/>
  <c r="AB596" i="12" a="1"/>
  <c r="AB596" i="12" s="1"/>
  <c r="AB597" i="12" a="1"/>
  <c r="AB597" i="12" s="1"/>
  <c r="AB598" i="12" a="1"/>
  <c r="AB598" i="12" s="1"/>
  <c r="AB599" i="12" a="1"/>
  <c r="AB599" i="12" s="1"/>
  <c r="AB600" i="12" a="1"/>
  <c r="AB600" i="12" s="1"/>
  <c r="AB601" i="12" a="1"/>
  <c r="AB601" i="12" s="1"/>
  <c r="AB602" i="12" a="1"/>
  <c r="AB602" i="12" s="1"/>
  <c r="AB603" i="12" a="1"/>
  <c r="AB603" i="12" s="1"/>
  <c r="AB604" i="12" a="1"/>
  <c r="AB604" i="12" s="1"/>
  <c r="AB605" i="12" a="1"/>
  <c r="AB605" i="12" s="1"/>
  <c r="AB606" i="12" a="1"/>
  <c r="AB606" i="12" s="1"/>
  <c r="AB607" i="12" a="1"/>
  <c r="AB607" i="12" s="1"/>
  <c r="AB608" i="12" a="1"/>
  <c r="AB608" i="12" s="1"/>
  <c r="AB609" i="12" a="1"/>
  <c r="AB609" i="12" s="1"/>
  <c r="AB610" i="12" a="1"/>
  <c r="AB610" i="12" s="1"/>
  <c r="AB611" i="12" a="1"/>
  <c r="AB611" i="12" s="1"/>
  <c r="AB612" i="12" a="1"/>
  <c r="AB612" i="12" s="1"/>
  <c r="AB613" i="12" a="1"/>
  <c r="AB613" i="12"/>
  <c r="AB614" i="12" a="1"/>
  <c r="AB614" i="12" s="1"/>
  <c r="AB615" i="12" a="1"/>
  <c r="AB615" i="12" s="1"/>
  <c r="AB616" i="12" a="1"/>
  <c r="AB616" i="12" s="1"/>
  <c r="AB617" i="12" a="1"/>
  <c r="AB617" i="12" s="1"/>
  <c r="AB618" i="12" a="1"/>
  <c r="AB618" i="12" s="1"/>
  <c r="AB619" i="12" a="1"/>
  <c r="AB619" i="12" s="1"/>
  <c r="AB620" i="12" a="1"/>
  <c r="AB620" i="12" s="1"/>
  <c r="AB621" i="12" a="1"/>
  <c r="AB621" i="12" s="1"/>
  <c r="AB622" i="12" a="1"/>
  <c r="AB622" i="12" s="1"/>
  <c r="AB623" i="12" a="1"/>
  <c r="AB623" i="12" s="1"/>
  <c r="AB624" i="12" a="1"/>
  <c r="AB624" i="12" s="1"/>
  <c r="AB625" i="12" a="1"/>
  <c r="AB625" i="12"/>
  <c r="AB626" i="12" a="1"/>
  <c r="AB626" i="12" s="1"/>
  <c r="AB627" i="12" a="1"/>
  <c r="AB627" i="12" s="1"/>
  <c r="AB628" i="12" a="1"/>
  <c r="AB628" i="12" s="1"/>
  <c r="AB629" i="12" a="1"/>
  <c r="AB629" i="12" s="1"/>
  <c r="AB630" i="12" a="1"/>
  <c r="AB630" i="12"/>
  <c r="AB631" i="12" a="1"/>
  <c r="AB631" i="12" s="1"/>
  <c r="AB632" i="12" a="1"/>
  <c r="AB632" i="12" s="1"/>
  <c r="AB633" i="12" a="1"/>
  <c r="AB633" i="12" s="1"/>
  <c r="AB634" i="12" a="1"/>
  <c r="AB634" i="12" s="1"/>
  <c r="AB635" i="12" a="1"/>
  <c r="AB635" i="12" s="1"/>
  <c r="AB636" i="12" a="1"/>
  <c r="AB636" i="12" s="1"/>
  <c r="AB637" i="12" a="1"/>
  <c r="AB637" i="12"/>
  <c r="AB638" i="12" a="1"/>
  <c r="AB638" i="12" s="1"/>
  <c r="AB639" i="12" a="1"/>
  <c r="AB639" i="12" s="1"/>
  <c r="AB640" i="12" a="1"/>
  <c r="AB640" i="12" s="1"/>
  <c r="AB641" i="12" a="1"/>
  <c r="AB641" i="12"/>
  <c r="AB642" i="12" a="1"/>
  <c r="AB642" i="12" s="1"/>
  <c r="AB643" i="12" a="1"/>
  <c r="AB643" i="12" s="1"/>
  <c r="AB644" i="12" a="1"/>
  <c r="AB644" i="12" s="1"/>
  <c r="AB645" i="12" a="1"/>
  <c r="AB645" i="12" s="1"/>
  <c r="AB646" i="12" a="1"/>
  <c r="AB646" i="12" s="1"/>
  <c r="AB647" i="12" a="1"/>
  <c r="AB647" i="12" s="1"/>
  <c r="AB648" i="12" a="1"/>
  <c r="AB648" i="12" s="1"/>
  <c r="AB649" i="12" a="1"/>
  <c r="AB649" i="12" s="1"/>
  <c r="AB650" i="12" a="1"/>
  <c r="AB650" i="12" s="1"/>
  <c r="AB651" i="12" a="1"/>
  <c r="AB651" i="12" s="1"/>
  <c r="AB652" i="12" a="1"/>
  <c r="AB652" i="12" s="1"/>
  <c r="AB653" i="12" a="1"/>
  <c r="AB653" i="12" s="1"/>
  <c r="AB654" i="12" a="1"/>
  <c r="AB654" i="12" s="1"/>
  <c r="AB655" i="12" a="1"/>
  <c r="AB655" i="12"/>
  <c r="AB656" i="12" a="1"/>
  <c r="AB656" i="12" s="1"/>
  <c r="AB657" i="12" a="1"/>
  <c r="AB657" i="12" s="1"/>
  <c r="AB658" i="12" a="1"/>
  <c r="AB658" i="12" s="1"/>
  <c r="AB659" i="12" a="1"/>
  <c r="AB659" i="12" s="1"/>
  <c r="AB660" i="12" a="1"/>
  <c r="AB660" i="12" s="1"/>
  <c r="AB661" i="12" a="1"/>
  <c r="AB661" i="12" s="1"/>
  <c r="AB662" i="12" a="1"/>
  <c r="AB662" i="12" s="1"/>
  <c r="AB663" i="12" a="1"/>
  <c r="AB663" i="12" s="1"/>
  <c r="AB664" i="12" a="1"/>
  <c r="AB664" i="12" s="1"/>
  <c r="AB665" i="12" a="1"/>
  <c r="AB665" i="12" s="1"/>
  <c r="AB666" i="12" a="1"/>
  <c r="AB666" i="12" s="1"/>
  <c r="AB667" i="12" a="1"/>
  <c r="AB667" i="12" s="1"/>
  <c r="AB668" i="12" a="1"/>
  <c r="AB668" i="12" s="1"/>
  <c r="AB669" i="12" a="1"/>
  <c r="AB669" i="12" s="1"/>
  <c r="AB670" i="12" a="1"/>
  <c r="AB670" i="12" s="1"/>
  <c r="AB671" i="12" a="1"/>
  <c r="AB671" i="12" s="1"/>
  <c r="AB672" i="12" a="1"/>
  <c r="AB672" i="12" s="1"/>
  <c r="AB673" i="12" a="1"/>
  <c r="AB673" i="12"/>
  <c r="AB674" i="12" a="1"/>
  <c r="AB674" i="12" s="1"/>
  <c r="AB675" i="12" a="1"/>
  <c r="AB675" i="12" s="1"/>
  <c r="AB676" i="12" a="1"/>
  <c r="AB676" i="12" s="1"/>
  <c r="AB677" i="12" a="1"/>
  <c r="AB677" i="12" s="1"/>
  <c r="AB678" i="12" a="1"/>
  <c r="AB678" i="12" s="1"/>
  <c r="AB679" i="12" a="1"/>
  <c r="AB679" i="12" s="1"/>
  <c r="AB680" i="12" a="1"/>
  <c r="AB680" i="12" s="1"/>
  <c r="AB681" i="12" a="1"/>
  <c r="AB681" i="12" s="1"/>
  <c r="AB682" i="12" a="1"/>
  <c r="AB682" i="12" s="1"/>
  <c r="AB683" i="12" a="1"/>
  <c r="AB683" i="12" s="1"/>
  <c r="AB684" i="12" a="1"/>
  <c r="AB684" i="12" s="1"/>
  <c r="AB685" i="12" a="1"/>
  <c r="AB685" i="12" s="1"/>
  <c r="AB686" i="12" a="1"/>
  <c r="AB686" i="12" s="1"/>
  <c r="AB687" i="12" a="1"/>
  <c r="AB687" i="12" s="1"/>
  <c r="AB688" i="12" a="1"/>
  <c r="AB688" i="12" s="1"/>
  <c r="AB689" i="12" a="1"/>
  <c r="AB689" i="12" s="1"/>
  <c r="AB690" i="12" a="1"/>
  <c r="AB690" i="12" s="1"/>
  <c r="AB691" i="12" a="1"/>
  <c r="AB691" i="12" s="1"/>
  <c r="AB692" i="12" a="1"/>
  <c r="AB692" i="12" s="1"/>
  <c r="AB693" i="12" a="1"/>
  <c r="AB693" i="12" s="1"/>
  <c r="AB694" i="12" a="1"/>
  <c r="AB694" i="12" s="1"/>
  <c r="AB695" i="12" a="1"/>
  <c r="AB695" i="12" s="1"/>
  <c r="AB696" i="12" a="1"/>
  <c r="AB696" i="12" s="1"/>
  <c r="AB697" i="12" a="1"/>
  <c r="AB697" i="12"/>
  <c r="AB698" i="12" a="1"/>
  <c r="AB698" i="12" s="1"/>
  <c r="AB699" i="12" a="1"/>
  <c r="AB699" i="12" s="1"/>
  <c r="AB700" i="12" a="1"/>
  <c r="AB700" i="12" s="1"/>
  <c r="AB701" i="12" a="1"/>
  <c r="AB701" i="12" s="1"/>
  <c r="AB702" i="12" a="1"/>
  <c r="AB702" i="12" s="1"/>
  <c r="AB703" i="12" a="1"/>
  <c r="AB703" i="12" s="1"/>
  <c r="AB704" i="12" a="1"/>
  <c r="AB704" i="12" s="1"/>
  <c r="AB705" i="12" a="1"/>
  <c r="AB705" i="12" s="1"/>
  <c r="AB706" i="12" a="1"/>
  <c r="AB706" i="12" s="1"/>
  <c r="AB707" i="12" a="1"/>
  <c r="AB707" i="12" s="1"/>
  <c r="AB708" i="12" a="1"/>
  <c r="AB708" i="12" s="1"/>
  <c r="AB709" i="12" a="1"/>
  <c r="AB709" i="12" s="1"/>
  <c r="AB710" i="12" a="1"/>
  <c r="AB710" i="12" s="1"/>
  <c r="AB711" i="12" a="1"/>
  <c r="AB711" i="12" s="1"/>
  <c r="AB712" i="12" a="1"/>
  <c r="AB712" i="12" s="1"/>
  <c r="AB713" i="12" a="1"/>
  <c r="AB713" i="12" s="1"/>
  <c r="AB714" i="12" a="1"/>
  <c r="AB714" i="12"/>
  <c r="AB715" i="12" a="1"/>
  <c r="AB715" i="12" s="1"/>
  <c r="AB716" i="12" a="1"/>
  <c r="AB716" i="12" s="1"/>
  <c r="AB717" i="12" a="1"/>
  <c r="AB717" i="12" s="1"/>
  <c r="AB718" i="12" a="1"/>
  <c r="AB718" i="12" s="1"/>
  <c r="AB719" i="12" a="1"/>
  <c r="AB719" i="12" s="1"/>
  <c r="AB720" i="12" a="1"/>
  <c r="AB720" i="12" s="1"/>
  <c r="AB721" i="12" a="1"/>
  <c r="AB721" i="12" s="1"/>
  <c r="AB722" i="12" a="1"/>
  <c r="AB722" i="12"/>
  <c r="AB723" i="12" a="1"/>
  <c r="AB723" i="12" s="1"/>
  <c r="AB724" i="12" a="1"/>
  <c r="AB724" i="12" s="1"/>
  <c r="AB725" i="12" a="1"/>
  <c r="AB725" i="12" s="1"/>
  <c r="AB726" i="12" a="1"/>
  <c r="AB726" i="12" s="1"/>
  <c r="AB727" i="12" a="1"/>
  <c r="AB727" i="12" s="1"/>
  <c r="AB728" i="12" a="1"/>
  <c r="AB728" i="12" s="1"/>
  <c r="AB729" i="12" a="1"/>
  <c r="AB729" i="12" s="1"/>
  <c r="AB730" i="12" a="1"/>
  <c r="AB730" i="12" s="1"/>
  <c r="AB731" i="12" a="1"/>
  <c r="AB731" i="12"/>
  <c r="AB732" i="12" a="1"/>
  <c r="AB732" i="12"/>
  <c r="AB733" i="12" a="1"/>
  <c r="AB733" i="12" s="1"/>
  <c r="AB734" i="12" a="1"/>
  <c r="AB734" i="12" s="1"/>
  <c r="AB735" i="12" a="1"/>
  <c r="AB735" i="12" s="1"/>
  <c r="AB736" i="12" a="1"/>
  <c r="AB736" i="12" s="1"/>
  <c r="AB737" i="12" a="1"/>
  <c r="AB737" i="12" s="1"/>
  <c r="AB738" i="12" a="1"/>
  <c r="AB738" i="12" s="1"/>
  <c r="AB739" i="12" a="1"/>
  <c r="AB739" i="12" s="1"/>
  <c r="AB740" i="12" a="1"/>
  <c r="AB740" i="12"/>
  <c r="AB741" i="12" a="1"/>
  <c r="AB741" i="12" s="1"/>
  <c r="AB742" i="12" a="1"/>
  <c r="AB742" i="12" s="1"/>
  <c r="AB743" i="12" a="1"/>
  <c r="AB743" i="12" s="1"/>
  <c r="AB744" i="12" a="1"/>
  <c r="AB744" i="12" s="1"/>
  <c r="AB745" i="12" a="1"/>
  <c r="AB745" i="12" s="1"/>
  <c r="AB746" i="12" a="1"/>
  <c r="AB746" i="12" s="1"/>
  <c r="AB747" i="12" a="1"/>
  <c r="AB747" i="12" s="1"/>
  <c r="AB748" i="12" a="1"/>
  <c r="AB748" i="12" s="1"/>
  <c r="AB749" i="12" a="1"/>
  <c r="AB749" i="12" s="1"/>
  <c r="AB750" i="12" a="1"/>
  <c r="AB750" i="12" s="1"/>
  <c r="AB751" i="12" a="1"/>
  <c r="AB751" i="12" s="1"/>
  <c r="AB752" i="12" a="1"/>
  <c r="AB752" i="12" s="1"/>
  <c r="AB753" i="12" a="1"/>
  <c r="AB753" i="12" s="1"/>
  <c r="AB754" i="12" a="1"/>
  <c r="AB754" i="12" s="1"/>
  <c r="AB755" i="12" a="1"/>
  <c r="AB755" i="12" s="1"/>
  <c r="AB756" i="12" a="1"/>
  <c r="AB756" i="12"/>
  <c r="AB757" i="12" a="1"/>
  <c r="AB757" i="12" s="1"/>
  <c r="AB758" i="12" a="1"/>
  <c r="AB758" i="12" s="1"/>
  <c r="AB759" i="12" a="1"/>
  <c r="AB759" i="12"/>
  <c r="AB760" i="12" a="1"/>
  <c r="AB760" i="12" s="1"/>
  <c r="AB761" i="12" a="1"/>
  <c r="AB761" i="12" s="1"/>
  <c r="AB762" i="12" a="1"/>
  <c r="AB762" i="12" s="1"/>
  <c r="AB763" i="12" a="1"/>
  <c r="AB763" i="12" s="1"/>
  <c r="AB764" i="12" a="1"/>
  <c r="AB764" i="12" s="1"/>
  <c r="AB765" i="12" a="1"/>
  <c r="AB765" i="12"/>
  <c r="AB766" i="12" a="1"/>
  <c r="AB766" i="12" s="1"/>
  <c r="AB767" i="12" a="1"/>
  <c r="AB767" i="12" s="1"/>
  <c r="AB768" i="12" a="1"/>
  <c r="AB768" i="12" s="1"/>
  <c r="AB769" i="12" a="1"/>
  <c r="AB769" i="12" s="1"/>
  <c r="AB770" i="12" a="1"/>
  <c r="AB770" i="12" s="1"/>
  <c r="AB771" i="12" a="1"/>
  <c r="AB771" i="12" s="1"/>
  <c r="AB772" i="12" a="1"/>
  <c r="AB772" i="12" s="1"/>
  <c r="AB773" i="12" a="1"/>
  <c r="AB773" i="12" s="1"/>
  <c r="AB774" i="12" a="1"/>
  <c r="AB774" i="12" s="1"/>
  <c r="AB775" i="12" a="1"/>
  <c r="AB775" i="12" s="1"/>
  <c r="AB776" i="12" a="1"/>
  <c r="AB776" i="12" s="1"/>
  <c r="AB777" i="12" a="1"/>
  <c r="AB777" i="12" s="1"/>
  <c r="AB778" i="12" a="1"/>
  <c r="AB778" i="12" s="1"/>
  <c r="AB779" i="12" a="1"/>
  <c r="AB779" i="12" s="1"/>
  <c r="AB780" i="12" a="1"/>
  <c r="AB780" i="12" s="1"/>
  <c r="AB781" i="12" a="1"/>
  <c r="AB781" i="12" s="1"/>
  <c r="AB782" i="12" a="1"/>
  <c r="AB782" i="12" s="1"/>
  <c r="AB783" i="12" a="1"/>
  <c r="AB783" i="12" s="1"/>
  <c r="AB784" i="12" a="1"/>
  <c r="AB784" i="12" s="1"/>
  <c r="AB785" i="12" a="1"/>
  <c r="AB785" i="12" s="1"/>
  <c r="AB786" i="12" a="1"/>
  <c r="AB786" i="12" s="1"/>
  <c r="AB787" i="12" a="1"/>
  <c r="AB787" i="12" s="1"/>
  <c r="AB788" i="12" a="1"/>
  <c r="AB788" i="12" s="1"/>
  <c r="AB789" i="12" a="1"/>
  <c r="AB789" i="12" s="1"/>
  <c r="AB790" i="12" a="1"/>
  <c r="AB790" i="12" s="1"/>
  <c r="AB791" i="12" a="1"/>
  <c r="AB791" i="12" s="1"/>
  <c r="AB792" i="12" a="1"/>
  <c r="AB792" i="12" s="1"/>
  <c r="AB793" i="12" a="1"/>
  <c r="AB793" i="12" s="1"/>
  <c r="AB794" i="12" a="1"/>
  <c r="AB794" i="12" s="1"/>
  <c r="AB795" i="12" a="1"/>
  <c r="AB795" i="12" s="1"/>
  <c r="AB796" i="12" a="1"/>
  <c r="AB796" i="12" s="1"/>
  <c r="AB797" i="12" a="1"/>
  <c r="AB797" i="12" s="1"/>
  <c r="AB798" i="12" a="1"/>
  <c r="AB798" i="12" s="1"/>
  <c r="AB799" i="12" a="1"/>
  <c r="AB799" i="12"/>
  <c r="AB800" i="12" a="1"/>
  <c r="AB800" i="12" s="1"/>
  <c r="AB801" i="12" a="1"/>
  <c r="AB801" i="12" s="1"/>
  <c r="AB802" i="12" a="1"/>
  <c r="AB802" i="12" s="1"/>
  <c r="AB803" i="12" a="1"/>
  <c r="AB803" i="12" s="1"/>
  <c r="AB804" i="12" a="1"/>
  <c r="AB804" i="12" s="1"/>
  <c r="AB805" i="12" a="1"/>
  <c r="AB805" i="12"/>
  <c r="AB806" i="12" a="1"/>
  <c r="AB806" i="12" s="1"/>
  <c r="AB807" i="12" a="1"/>
  <c r="AB807" i="12" s="1"/>
  <c r="AB808" i="12" a="1"/>
  <c r="AB808" i="12" s="1"/>
  <c r="AB809" i="12" a="1"/>
  <c r="AB809" i="12" s="1"/>
  <c r="AB810" i="12" a="1"/>
  <c r="AB810" i="12" s="1"/>
  <c r="AB811" i="12" a="1"/>
  <c r="AB811" i="12"/>
  <c r="AB812" i="12" a="1"/>
  <c r="AB812" i="12" s="1"/>
  <c r="AB813" i="12" a="1"/>
  <c r="AB813" i="12" s="1"/>
  <c r="AB814" i="12" a="1"/>
  <c r="AB814" i="12" s="1"/>
  <c r="AB815" i="12" a="1"/>
  <c r="AB815" i="12" s="1"/>
  <c r="AB816" i="12" a="1"/>
  <c r="AB816" i="12" s="1"/>
  <c r="AB817" i="12" a="1"/>
  <c r="AB817" i="12" s="1"/>
  <c r="AB818" i="12" a="1"/>
  <c r="AB818" i="12" s="1"/>
  <c r="AB819" i="12" a="1"/>
  <c r="AB819" i="12" s="1"/>
  <c r="AB820" i="12" a="1"/>
  <c r="AB820" i="12" s="1"/>
  <c r="AB821" i="12" a="1"/>
  <c r="AB821" i="12" s="1"/>
  <c r="AB822" i="12" a="1"/>
  <c r="AB822" i="12" s="1"/>
  <c r="AB823" i="12" a="1"/>
  <c r="AB823" i="12" s="1"/>
  <c r="AB824" i="12" a="1"/>
  <c r="AB824" i="12"/>
  <c r="AB825" i="12" a="1"/>
  <c r="AB825" i="12" s="1"/>
  <c r="AB826" i="12" a="1"/>
  <c r="AB826" i="12" s="1"/>
  <c r="AC2" i="12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33" i="12"/>
  <c r="AC134" i="12"/>
  <c r="AC135" i="12"/>
  <c r="AC136" i="12"/>
  <c r="AC137" i="12"/>
  <c r="AC138" i="12"/>
  <c r="AC139" i="12"/>
  <c r="AC140" i="12"/>
  <c r="AC141" i="12"/>
  <c r="AC142" i="12"/>
  <c r="AC143" i="12"/>
  <c r="AC144" i="12"/>
  <c r="AC145" i="12"/>
  <c r="AC146" i="12"/>
  <c r="AC147" i="12"/>
  <c r="AC148" i="12"/>
  <c r="AC149" i="12"/>
  <c r="AC150" i="12"/>
  <c r="AC151" i="12"/>
  <c r="AC152" i="12"/>
  <c r="AC153" i="12"/>
  <c r="AC154" i="12"/>
  <c r="AC155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82" i="12"/>
  <c r="AC183" i="12"/>
  <c r="AC184" i="12"/>
  <c r="AC185" i="12"/>
  <c r="AC186" i="12"/>
  <c r="AC187" i="12"/>
  <c r="AC188" i="12"/>
  <c r="AC189" i="12"/>
  <c r="AC190" i="12"/>
  <c r="AC191" i="12"/>
  <c r="AC192" i="12"/>
  <c r="AC193" i="12"/>
  <c r="AC194" i="12"/>
  <c r="AC195" i="12"/>
  <c r="AC196" i="12"/>
  <c r="AC197" i="12"/>
  <c r="AC198" i="12"/>
  <c r="AC199" i="12"/>
  <c r="AC200" i="12"/>
  <c r="AC201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361" i="12"/>
  <c r="AC362" i="12"/>
  <c r="AC363" i="12"/>
  <c r="AC364" i="12"/>
  <c r="AC365" i="12"/>
  <c r="AC366" i="12"/>
  <c r="AC367" i="12"/>
  <c r="AC368" i="12"/>
  <c r="AC369" i="12"/>
  <c r="AC370" i="12"/>
  <c r="AC371" i="12"/>
  <c r="AC372" i="12"/>
  <c r="AC373" i="12"/>
  <c r="AC374" i="12"/>
  <c r="AC375" i="12"/>
  <c r="AC376" i="12"/>
  <c r="AC377" i="12"/>
  <c r="AC378" i="12"/>
  <c r="AC379" i="12"/>
  <c r="AC380" i="12"/>
  <c r="AC381" i="12"/>
  <c r="AC382" i="12"/>
  <c r="AC383" i="12"/>
  <c r="AC384" i="12"/>
  <c r="AC385" i="12"/>
  <c r="AC386" i="12"/>
  <c r="AC387" i="12"/>
  <c r="AC388" i="12"/>
  <c r="AC389" i="12"/>
  <c r="AC390" i="12"/>
  <c r="AC391" i="12"/>
  <c r="AC392" i="12"/>
  <c r="AC393" i="12"/>
  <c r="AC394" i="12"/>
  <c r="AC395" i="12"/>
  <c r="AC396" i="12"/>
  <c r="AC397" i="12"/>
  <c r="AC398" i="12"/>
  <c r="AC399" i="12"/>
  <c r="AC400" i="12"/>
  <c r="AC401" i="12"/>
  <c r="AC402" i="12"/>
  <c r="AC403" i="12"/>
  <c r="AC404" i="12"/>
  <c r="AC405" i="12"/>
  <c r="AC406" i="12"/>
  <c r="AC407" i="12"/>
  <c r="AC408" i="12"/>
  <c r="AC409" i="12"/>
  <c r="AC410" i="12"/>
  <c r="AC411" i="12"/>
  <c r="AC412" i="12"/>
  <c r="AC413" i="12"/>
  <c r="AC414" i="12"/>
  <c r="AC415" i="12"/>
  <c r="AC416" i="12"/>
  <c r="AC417" i="12"/>
  <c r="AC418" i="12"/>
  <c r="AC419" i="12"/>
  <c r="AC420" i="12"/>
  <c r="AC421" i="12"/>
  <c r="AC422" i="12"/>
  <c r="AC423" i="12"/>
  <c r="AC424" i="12"/>
  <c r="AC425" i="12"/>
  <c r="AC426" i="12"/>
  <c r="AC427" i="12"/>
  <c r="AC428" i="12"/>
  <c r="AC429" i="12"/>
  <c r="AC430" i="12"/>
  <c r="AC431" i="12"/>
  <c r="AC432" i="12"/>
  <c r="AC433" i="12"/>
  <c r="AC434" i="12"/>
  <c r="AC435" i="12"/>
  <c r="AC436" i="12"/>
  <c r="AC437" i="12"/>
  <c r="AC438" i="12"/>
  <c r="AC439" i="12"/>
  <c r="AC440" i="12"/>
  <c r="AC441" i="12"/>
  <c r="AC442" i="12"/>
  <c r="AC443" i="12"/>
  <c r="AC444" i="12"/>
  <c r="AC445" i="12"/>
  <c r="AC446" i="12"/>
  <c r="AC447" i="12"/>
  <c r="AC448" i="12"/>
  <c r="AC449" i="12"/>
  <c r="AC450" i="12"/>
  <c r="AC451" i="12"/>
  <c r="AC452" i="12"/>
  <c r="AC453" i="12"/>
  <c r="AC454" i="12"/>
  <c r="AC455" i="12"/>
  <c r="AC456" i="12"/>
  <c r="AC457" i="12"/>
  <c r="AC458" i="12"/>
  <c r="AC459" i="12"/>
  <c r="AC460" i="12"/>
  <c r="AC461" i="12"/>
  <c r="AC462" i="12"/>
  <c r="AC463" i="12"/>
  <c r="AC464" i="12"/>
  <c r="AC465" i="12"/>
  <c r="AC466" i="12"/>
  <c r="AC467" i="12"/>
  <c r="AC468" i="12"/>
  <c r="AC469" i="12"/>
  <c r="AC470" i="12"/>
  <c r="AC471" i="12"/>
  <c r="AC472" i="12"/>
  <c r="AC473" i="12"/>
  <c r="AC474" i="12"/>
  <c r="AC475" i="12"/>
  <c r="AC476" i="12"/>
  <c r="AC477" i="12"/>
  <c r="AC478" i="12"/>
  <c r="AC479" i="12"/>
  <c r="AC480" i="12"/>
  <c r="AC481" i="12"/>
  <c r="AC482" i="12"/>
  <c r="AC483" i="12"/>
  <c r="AC484" i="12"/>
  <c r="AC485" i="12"/>
  <c r="AC486" i="12"/>
  <c r="AC487" i="12"/>
  <c r="AC488" i="12"/>
  <c r="AC489" i="12"/>
  <c r="AC490" i="12"/>
  <c r="AC491" i="12"/>
  <c r="AC492" i="12"/>
  <c r="AC493" i="12"/>
  <c r="AC494" i="12"/>
  <c r="AC495" i="12"/>
  <c r="AC496" i="12"/>
  <c r="AC497" i="12"/>
  <c r="AC498" i="12"/>
  <c r="AC499" i="12"/>
  <c r="AC500" i="12"/>
  <c r="AC501" i="12"/>
  <c r="AC502" i="12"/>
  <c r="AC503" i="12"/>
  <c r="AC504" i="12"/>
  <c r="AC505" i="12"/>
  <c r="AC506" i="12"/>
  <c r="AC507" i="12"/>
  <c r="AC508" i="12"/>
  <c r="AC509" i="12"/>
  <c r="AC510" i="12"/>
  <c r="AC511" i="12"/>
  <c r="AC512" i="12"/>
  <c r="AC513" i="12"/>
  <c r="AC514" i="12"/>
  <c r="AC515" i="12"/>
  <c r="AC516" i="12"/>
  <c r="AC517" i="12"/>
  <c r="AC518" i="12"/>
  <c r="AC519" i="12"/>
  <c r="AC520" i="12"/>
  <c r="AC521" i="12"/>
  <c r="AC522" i="12"/>
  <c r="AC523" i="12"/>
  <c r="AC524" i="12"/>
  <c r="AC525" i="12"/>
  <c r="AC526" i="12"/>
  <c r="AC527" i="12"/>
  <c r="AC528" i="12"/>
  <c r="AC529" i="12"/>
  <c r="AC530" i="12"/>
  <c r="AC531" i="12"/>
  <c r="AC532" i="12"/>
  <c r="AC533" i="12"/>
  <c r="AC534" i="12"/>
  <c r="AC535" i="12"/>
  <c r="AC536" i="12"/>
  <c r="AC537" i="12"/>
  <c r="AC538" i="12"/>
  <c r="AC539" i="12"/>
  <c r="AC540" i="12"/>
  <c r="AC541" i="12"/>
  <c r="AC542" i="12"/>
  <c r="AC543" i="12"/>
  <c r="AC544" i="12"/>
  <c r="AC545" i="12"/>
  <c r="AC546" i="12"/>
  <c r="AC547" i="12"/>
  <c r="AC548" i="12"/>
  <c r="AC549" i="12"/>
  <c r="AC550" i="12"/>
  <c r="AC551" i="12"/>
  <c r="AC552" i="12"/>
  <c r="AC553" i="12"/>
  <c r="AC554" i="12"/>
  <c r="AC555" i="12"/>
  <c r="AC556" i="12"/>
  <c r="AC557" i="12"/>
  <c r="AC558" i="12"/>
  <c r="AC559" i="12"/>
  <c r="AC560" i="12"/>
  <c r="AC561" i="12"/>
  <c r="AC562" i="12"/>
  <c r="AC563" i="12"/>
  <c r="AC564" i="12"/>
  <c r="AC565" i="12"/>
  <c r="AC566" i="12"/>
  <c r="AC567" i="12"/>
  <c r="AC568" i="12"/>
  <c r="AC569" i="12"/>
  <c r="AC570" i="12"/>
  <c r="AC571" i="12"/>
  <c r="AC572" i="12"/>
  <c r="AC573" i="12"/>
  <c r="AC574" i="12"/>
  <c r="AC575" i="12"/>
  <c r="AC576" i="12"/>
  <c r="AC577" i="12"/>
  <c r="AC578" i="12"/>
  <c r="AC579" i="12"/>
  <c r="AC580" i="12"/>
  <c r="AC581" i="12"/>
  <c r="AC582" i="12"/>
  <c r="AC583" i="12"/>
  <c r="AC584" i="12"/>
  <c r="AC585" i="12"/>
  <c r="AC586" i="12"/>
  <c r="AC587" i="12"/>
  <c r="AC588" i="12"/>
  <c r="AC589" i="12"/>
  <c r="AC590" i="12"/>
  <c r="AC591" i="12"/>
  <c r="AC592" i="12"/>
  <c r="AC593" i="12"/>
  <c r="AC594" i="12"/>
  <c r="AC595" i="12"/>
  <c r="AC596" i="12"/>
  <c r="AC597" i="12"/>
  <c r="AC598" i="12"/>
  <c r="AC599" i="12"/>
  <c r="AC600" i="12"/>
  <c r="AC601" i="12"/>
  <c r="AC602" i="12"/>
  <c r="AC603" i="12"/>
  <c r="AC604" i="12"/>
  <c r="AC605" i="12"/>
  <c r="AC606" i="12"/>
  <c r="AC607" i="12"/>
  <c r="AC608" i="12"/>
  <c r="AC609" i="12"/>
  <c r="AC610" i="12"/>
  <c r="AC611" i="12"/>
  <c r="AC612" i="12"/>
  <c r="AC613" i="12"/>
  <c r="AC614" i="12"/>
  <c r="AC615" i="12"/>
  <c r="AC616" i="12"/>
  <c r="AC617" i="12"/>
  <c r="AC618" i="12"/>
  <c r="AC619" i="12"/>
  <c r="AC620" i="12"/>
  <c r="AC621" i="12"/>
  <c r="AC622" i="12"/>
  <c r="AC623" i="12"/>
  <c r="AC624" i="12"/>
  <c r="AC625" i="12"/>
  <c r="AC626" i="12"/>
  <c r="AC627" i="12"/>
  <c r="AC628" i="12"/>
  <c r="AC629" i="12"/>
  <c r="AC630" i="12"/>
  <c r="AC631" i="12"/>
  <c r="AC632" i="12"/>
  <c r="AC633" i="12"/>
  <c r="AC634" i="12"/>
  <c r="AC635" i="12"/>
  <c r="AC636" i="12"/>
  <c r="AC637" i="12"/>
  <c r="AC638" i="12"/>
  <c r="AC639" i="12"/>
  <c r="AC640" i="12"/>
  <c r="AC641" i="12"/>
  <c r="AC642" i="12"/>
  <c r="AC643" i="12"/>
  <c r="AC644" i="12"/>
  <c r="AC645" i="12"/>
  <c r="AC646" i="12"/>
  <c r="AC647" i="12"/>
  <c r="AC648" i="12"/>
  <c r="AC649" i="12"/>
  <c r="AC650" i="12"/>
  <c r="AC651" i="12"/>
  <c r="AC652" i="12"/>
  <c r="AC653" i="12"/>
  <c r="AC654" i="12"/>
  <c r="AC655" i="12"/>
  <c r="AC656" i="12"/>
  <c r="AC657" i="12"/>
  <c r="AC658" i="12"/>
  <c r="AC659" i="12"/>
  <c r="AC660" i="12"/>
  <c r="AC661" i="12"/>
  <c r="AC662" i="12"/>
  <c r="AC663" i="12"/>
  <c r="AC664" i="12"/>
  <c r="AC665" i="12"/>
  <c r="AC666" i="12"/>
  <c r="AC667" i="12"/>
  <c r="AC668" i="12"/>
  <c r="AC669" i="12"/>
  <c r="AC670" i="12"/>
  <c r="AC671" i="12"/>
  <c r="AC672" i="12"/>
  <c r="AC673" i="12"/>
  <c r="AC674" i="12"/>
  <c r="AC675" i="12"/>
  <c r="AC676" i="12"/>
  <c r="AC677" i="12"/>
  <c r="AC678" i="12"/>
  <c r="AC679" i="12"/>
  <c r="AC680" i="12"/>
  <c r="AC681" i="12"/>
  <c r="AC682" i="12"/>
  <c r="AC683" i="12"/>
  <c r="AC684" i="12"/>
  <c r="AC685" i="12"/>
  <c r="AC686" i="12"/>
  <c r="AC687" i="12"/>
  <c r="AC688" i="12"/>
  <c r="AC689" i="12"/>
  <c r="AC690" i="12"/>
  <c r="AC691" i="12"/>
  <c r="AC692" i="12"/>
  <c r="AC693" i="12"/>
  <c r="AC694" i="12"/>
  <c r="AC695" i="12"/>
  <c r="AC696" i="12"/>
  <c r="AC697" i="12"/>
  <c r="AC698" i="12"/>
  <c r="AC699" i="12"/>
  <c r="AC700" i="12"/>
  <c r="AC701" i="12"/>
  <c r="AC702" i="12"/>
  <c r="AC703" i="12"/>
  <c r="AC704" i="12"/>
  <c r="AC705" i="12"/>
  <c r="AC706" i="12"/>
  <c r="AC707" i="12"/>
  <c r="AC708" i="12"/>
  <c r="AC709" i="12"/>
  <c r="AC710" i="12"/>
  <c r="AC711" i="12"/>
  <c r="AC712" i="12"/>
  <c r="AC713" i="12"/>
  <c r="AC714" i="12"/>
  <c r="AC715" i="12"/>
  <c r="AC716" i="12"/>
  <c r="AC717" i="12"/>
  <c r="AC718" i="12"/>
  <c r="AC719" i="12"/>
  <c r="AC720" i="12"/>
  <c r="AC721" i="12"/>
  <c r="AC722" i="12"/>
  <c r="AC723" i="12"/>
  <c r="AC724" i="12"/>
  <c r="AC725" i="12"/>
  <c r="AC726" i="12"/>
  <c r="AC727" i="12"/>
  <c r="AC728" i="12"/>
  <c r="AC729" i="12"/>
  <c r="AC730" i="12"/>
  <c r="AC731" i="12"/>
  <c r="AC732" i="12"/>
  <c r="AC733" i="12"/>
  <c r="AC734" i="12"/>
  <c r="AC735" i="12"/>
  <c r="AC736" i="12"/>
  <c r="AC737" i="12"/>
  <c r="AC738" i="12"/>
  <c r="AC739" i="12"/>
  <c r="AC740" i="12"/>
  <c r="AC741" i="12"/>
  <c r="AC742" i="12"/>
  <c r="AC743" i="12"/>
  <c r="AC744" i="12"/>
  <c r="AC745" i="12"/>
  <c r="AC746" i="12"/>
  <c r="AC747" i="12"/>
  <c r="AC748" i="12"/>
  <c r="AC749" i="12"/>
  <c r="AC750" i="12"/>
  <c r="AC751" i="12"/>
  <c r="AC752" i="12"/>
  <c r="AC753" i="12"/>
  <c r="AC754" i="12"/>
  <c r="AC755" i="12"/>
  <c r="AC756" i="12"/>
  <c r="AC757" i="12"/>
  <c r="AC758" i="12"/>
  <c r="AC759" i="12"/>
  <c r="AC760" i="12"/>
  <c r="AC761" i="12"/>
  <c r="AC762" i="12"/>
  <c r="AC763" i="12"/>
  <c r="AC764" i="12"/>
  <c r="AC765" i="12"/>
  <c r="AC766" i="12"/>
  <c r="AC767" i="12"/>
  <c r="AC768" i="12"/>
  <c r="AC769" i="12"/>
  <c r="AC770" i="12"/>
  <c r="AC771" i="12"/>
  <c r="AC772" i="12"/>
  <c r="AC773" i="12"/>
  <c r="AC774" i="12"/>
  <c r="AC775" i="12"/>
  <c r="AC776" i="12"/>
  <c r="AC777" i="12"/>
  <c r="AC778" i="12"/>
  <c r="AC779" i="12"/>
  <c r="AC780" i="12"/>
  <c r="AC781" i="12"/>
  <c r="AC782" i="12"/>
  <c r="AC783" i="12"/>
  <c r="AC784" i="12"/>
  <c r="AC785" i="12"/>
  <c r="AC786" i="12"/>
  <c r="AC787" i="12"/>
  <c r="AC788" i="12"/>
  <c r="AC789" i="12"/>
  <c r="AC790" i="12"/>
  <c r="AC791" i="12"/>
  <c r="AC792" i="12"/>
  <c r="AC793" i="12"/>
  <c r="AC794" i="12"/>
  <c r="AC795" i="12"/>
  <c r="AC796" i="12"/>
  <c r="AC797" i="12"/>
  <c r="AC798" i="12"/>
  <c r="AC799" i="12"/>
  <c r="AC800" i="12"/>
  <c r="AC801" i="12"/>
  <c r="AC802" i="12"/>
  <c r="AC803" i="12"/>
  <c r="AC804" i="12"/>
  <c r="AC805" i="12"/>
  <c r="AC806" i="12"/>
  <c r="AC807" i="12"/>
  <c r="AC808" i="12"/>
  <c r="AC809" i="12"/>
  <c r="AC810" i="12"/>
  <c r="AC811" i="12"/>
  <c r="AC812" i="12"/>
  <c r="AC813" i="12"/>
  <c r="AC814" i="12"/>
  <c r="AC815" i="12"/>
  <c r="AC816" i="12"/>
  <c r="AC817" i="12"/>
  <c r="AC818" i="12"/>
  <c r="AC819" i="12"/>
  <c r="AC820" i="12"/>
  <c r="AC821" i="12"/>
  <c r="AC822" i="12"/>
  <c r="AC823" i="12"/>
  <c r="AC824" i="12"/>
  <c r="AC825" i="12"/>
  <c r="AC826" i="12"/>
  <c r="S13" i="7"/>
  <c r="S5" i="7"/>
  <c r="S215" i="7"/>
  <c r="S12" i="7"/>
  <c r="S19" i="7"/>
  <c r="S271" i="7"/>
  <c r="S50" i="7"/>
  <c r="S17" i="7"/>
  <c r="S301" i="7"/>
  <c r="S7" i="7"/>
  <c r="S9" i="7"/>
  <c r="S16" i="7"/>
  <c r="S4" i="7"/>
  <c r="S312" i="7"/>
  <c r="S18" i="7"/>
  <c r="S218" i="7"/>
  <c r="S3" i="7"/>
  <c r="S6" i="7"/>
  <c r="S15" i="7"/>
  <c r="S272" i="7"/>
  <c r="S10" i="7"/>
  <c r="S54" i="7"/>
  <c r="S188" i="7"/>
  <c r="S8" i="7"/>
  <c r="S14" i="7"/>
  <c r="S29" i="7"/>
  <c r="S2" i="7"/>
  <c r="S11" i="7"/>
  <c r="S31" i="7"/>
  <c r="S33" i="7"/>
  <c r="S35" i="7"/>
  <c r="S37" i="7"/>
  <c r="S106" i="7"/>
  <c r="S313" i="7"/>
  <c r="S45" i="7"/>
  <c r="S51" i="7"/>
  <c r="S43" i="7"/>
  <c r="S48" i="7"/>
  <c r="S59" i="7"/>
  <c r="S32" i="7"/>
  <c r="S39" i="7"/>
  <c r="S46" i="7"/>
  <c r="S47" i="7"/>
  <c r="S239" i="7"/>
  <c r="S36" i="7"/>
  <c r="S20" i="7"/>
  <c r="S42" i="7"/>
  <c r="S34" i="7"/>
  <c r="S273" i="7"/>
  <c r="S58" i="7"/>
  <c r="S44" i="7"/>
  <c r="S30" i="7"/>
  <c r="S140" i="7"/>
  <c r="S21" i="7"/>
  <c r="S55" i="7"/>
  <c r="S40" i="7"/>
  <c r="S38" i="7"/>
  <c r="S41" i="7"/>
  <c r="S64" i="7"/>
  <c r="S314" i="7"/>
  <c r="S268" i="7"/>
  <c r="S61" i="7"/>
  <c r="S74" i="7"/>
  <c r="S71" i="7"/>
  <c r="S22" i="7"/>
  <c r="S76" i="7"/>
  <c r="S75" i="7"/>
  <c r="S68" i="7"/>
  <c r="S88" i="7"/>
  <c r="S62" i="7"/>
  <c r="S77" i="7"/>
  <c r="S72" i="7"/>
  <c r="S107" i="7"/>
  <c r="S52" i="7"/>
  <c r="S63" i="7"/>
  <c r="S86" i="7"/>
  <c r="S65" i="7"/>
  <c r="S66" i="7"/>
  <c r="S87" i="7"/>
  <c r="S189" i="7"/>
  <c r="S73" i="7"/>
  <c r="S141" i="7"/>
  <c r="S69" i="7"/>
  <c r="S60" i="7"/>
  <c r="S67" i="7"/>
  <c r="S70" i="7"/>
  <c r="S293" i="7"/>
  <c r="S93" i="7"/>
  <c r="S116" i="7"/>
  <c r="S95" i="7"/>
  <c r="S104" i="7"/>
  <c r="S90" i="7"/>
  <c r="S92" i="7"/>
  <c r="S91" i="7"/>
  <c r="S102" i="7"/>
  <c r="S99" i="7"/>
  <c r="S94" i="7"/>
  <c r="S269" i="7"/>
  <c r="S105" i="7"/>
  <c r="S164" i="7"/>
  <c r="S134" i="7"/>
  <c r="S97" i="7"/>
  <c r="S114" i="7"/>
  <c r="S108" i="7"/>
  <c r="S103" i="7"/>
  <c r="S100" i="7"/>
  <c r="S23" i="7"/>
  <c r="S56" i="7"/>
  <c r="S294" i="7"/>
  <c r="S115" i="7"/>
  <c r="S96" i="7"/>
  <c r="S101" i="7"/>
  <c r="S89" i="7"/>
  <c r="S57" i="7"/>
  <c r="S98" i="7"/>
  <c r="S124" i="7"/>
  <c r="S127" i="7"/>
  <c r="S122" i="7"/>
  <c r="S119" i="7"/>
  <c r="S118" i="7"/>
  <c r="S130" i="7"/>
  <c r="S142" i="7"/>
  <c r="S131" i="7"/>
  <c r="S216" i="7"/>
  <c r="S315" i="7"/>
  <c r="S240" i="7"/>
  <c r="S120" i="7"/>
  <c r="S121" i="7"/>
  <c r="S270" i="7"/>
  <c r="S135" i="7"/>
  <c r="S129" i="7"/>
  <c r="S126" i="7"/>
  <c r="S144" i="7"/>
  <c r="S109" i="7"/>
  <c r="S117" i="7"/>
  <c r="S78" i="7"/>
  <c r="S143" i="7"/>
  <c r="S123" i="7"/>
  <c r="S152" i="7"/>
  <c r="S295" i="7"/>
  <c r="S125" i="7"/>
  <c r="S190" i="7"/>
  <c r="S128" i="7"/>
  <c r="S110" i="7"/>
  <c r="S150" i="7"/>
  <c r="S151" i="7"/>
  <c r="S145" i="7"/>
  <c r="S146" i="7"/>
  <c r="S156" i="7"/>
  <c r="S157" i="7"/>
  <c r="S241" i="7"/>
  <c r="S149" i="7"/>
  <c r="S147" i="7"/>
  <c r="S153" i="7"/>
  <c r="S79" i="7"/>
  <c r="S148" i="7"/>
  <c r="S24" i="7"/>
  <c r="S242" i="7"/>
  <c r="S166" i="7"/>
  <c r="S316" i="7"/>
  <c r="S165" i="7"/>
  <c r="S158" i="7"/>
  <c r="S159" i="7"/>
  <c r="S191" i="7"/>
  <c r="S154" i="7"/>
  <c r="S182" i="7"/>
  <c r="S172" i="7"/>
  <c r="S177" i="7"/>
  <c r="S169" i="7"/>
  <c r="S174" i="7"/>
  <c r="S183" i="7"/>
  <c r="S168" i="7"/>
  <c r="S170" i="7"/>
  <c r="S25" i="7"/>
  <c r="S178" i="7"/>
  <c r="S171" i="7"/>
  <c r="S179" i="7"/>
  <c r="S243" i="7"/>
  <c r="S323" i="7"/>
  <c r="S181" i="7"/>
  <c r="S184" i="7"/>
  <c r="S136" i="7"/>
  <c r="S211" i="7"/>
  <c r="S180" i="7"/>
  <c r="S81" i="7"/>
  <c r="S173" i="7"/>
  <c r="S296" i="7"/>
  <c r="S175" i="7"/>
  <c r="S176" i="7"/>
  <c r="S167" i="7"/>
  <c r="S192" i="7"/>
  <c r="S208" i="7"/>
  <c r="S197" i="7"/>
  <c r="S196" i="7"/>
  <c r="S244" i="7"/>
  <c r="S137" i="7"/>
  <c r="S324" i="7"/>
  <c r="S207" i="7"/>
  <c r="S201" i="7"/>
  <c r="S199" i="7"/>
  <c r="S209" i="7"/>
  <c r="S205" i="7"/>
  <c r="S220" i="7"/>
  <c r="S26" i="7"/>
  <c r="S194" i="7"/>
  <c r="S111" i="7"/>
  <c r="S210" i="7"/>
  <c r="S195" i="7"/>
  <c r="S204" i="7"/>
  <c r="S198" i="7"/>
  <c r="S202" i="7"/>
  <c r="S206" i="7"/>
  <c r="S203" i="7"/>
  <c r="S212" i="7"/>
  <c r="S219" i="7"/>
  <c r="S297" i="7"/>
  <c r="S155" i="7"/>
  <c r="S200" i="7"/>
  <c r="S193" i="7"/>
  <c r="S235" i="7"/>
  <c r="S248" i="7"/>
  <c r="S223" i="7"/>
  <c r="S138" i="7"/>
  <c r="S237" i="7"/>
  <c r="S229" i="7"/>
  <c r="S246" i="7"/>
  <c r="S225" i="7"/>
  <c r="S238" i="7"/>
  <c r="S222" i="7"/>
  <c r="S226" i="7"/>
  <c r="S224" i="7"/>
  <c r="S227" i="7"/>
  <c r="S232" i="7"/>
  <c r="S325" i="7"/>
  <c r="S112" i="7"/>
  <c r="S236" i="7"/>
  <c r="S233" i="7"/>
  <c r="S27" i="7"/>
  <c r="S80" i="7"/>
  <c r="S230" i="7"/>
  <c r="S221" i="7"/>
  <c r="S231" i="7"/>
  <c r="S234" i="7"/>
  <c r="S247" i="7"/>
  <c r="S298" i="7"/>
  <c r="S228" i="7"/>
  <c r="S160" i="7"/>
  <c r="S251" i="7"/>
  <c r="S262" i="7"/>
  <c r="S259" i="7"/>
  <c r="S276" i="7"/>
  <c r="S250" i="7"/>
  <c r="S53" i="7"/>
  <c r="S264" i="7"/>
  <c r="S253" i="7"/>
  <c r="S260" i="7"/>
  <c r="S254" i="7"/>
  <c r="S263" i="7"/>
  <c r="S257" i="7"/>
  <c r="S28" i="7"/>
  <c r="S265" i="7"/>
  <c r="S274" i="7"/>
  <c r="S252" i="7"/>
  <c r="S326" i="7"/>
  <c r="S185" i="7"/>
  <c r="S255" i="7"/>
  <c r="S113" i="7"/>
  <c r="S249" i="7"/>
  <c r="S213" i="7"/>
  <c r="S261" i="7"/>
  <c r="S275" i="7"/>
  <c r="S299" i="7"/>
  <c r="S258" i="7"/>
  <c r="S256" i="7"/>
  <c r="S82" i="7"/>
  <c r="S279" i="7"/>
  <c r="S286" i="7"/>
  <c r="S304" i="7"/>
  <c r="S245" i="7"/>
  <c r="S291" i="7"/>
  <c r="S217" i="7"/>
  <c r="S281" i="7"/>
  <c r="S280" i="7"/>
  <c r="S290" i="7"/>
  <c r="S292" i="7"/>
  <c r="S327" i="7"/>
  <c r="S139" i="7"/>
  <c r="S287" i="7"/>
  <c r="S282" i="7"/>
  <c r="S132" i="7"/>
  <c r="S283" i="7"/>
  <c r="S302" i="7"/>
  <c r="S285" i="7"/>
  <c r="S278" i="7"/>
  <c r="S284" i="7"/>
  <c r="S161" i="7"/>
  <c r="S288" i="7"/>
  <c r="S303" i="7"/>
  <c r="S289" i="7"/>
  <c r="S83" i="7"/>
  <c r="S277" i="7"/>
  <c r="S300" i="7"/>
  <c r="S214" i="7"/>
  <c r="S133" i="7"/>
  <c r="S311" i="7"/>
  <c r="S307" i="7"/>
  <c r="S317" i="7"/>
  <c r="S186" i="7"/>
  <c r="S305" i="7"/>
  <c r="S266" i="7"/>
  <c r="S310" i="7"/>
  <c r="S318" i="7"/>
  <c r="S84" i="7"/>
  <c r="S162" i="7"/>
  <c r="S309" i="7"/>
  <c r="S306" i="7"/>
  <c r="S308" i="7"/>
  <c r="S319" i="7"/>
  <c r="S328" i="7"/>
  <c r="S322" i="7"/>
  <c r="S267" i="7"/>
  <c r="S187" i="7"/>
  <c r="S329" i="7"/>
  <c r="S49" i="7"/>
  <c r="S321" i="7"/>
  <c r="S85" i="7"/>
  <c r="S320" i="7"/>
  <c r="S163" i="7"/>
  <c r="C3" i="20" l="1"/>
  <c r="C2" i="20"/>
  <c r="R9" i="7" l="1" a="1"/>
  <c r="R9" i="7" s="1"/>
  <c r="R188" i="7" a="1"/>
  <c r="R188" i="7" s="1"/>
  <c r="R45" i="7" a="1"/>
  <c r="R45" i="7" s="1"/>
  <c r="R42" i="7" a="1"/>
  <c r="R42" i="7" s="1"/>
  <c r="R64" i="7" a="1"/>
  <c r="R64" i="7" s="1"/>
  <c r="R77" i="7" a="1"/>
  <c r="R77" i="7" s="1"/>
  <c r="R69" i="7" a="1"/>
  <c r="R69" i="7" s="1"/>
  <c r="R102" i="7" a="1"/>
  <c r="R102" i="7" s="1"/>
  <c r="R23" i="7" a="1"/>
  <c r="R23" i="7" s="1"/>
  <c r="R119" i="7" a="1"/>
  <c r="R119" i="7" s="1"/>
  <c r="R129" i="7" a="1"/>
  <c r="R129" i="7" s="1"/>
  <c r="R128" i="7" a="1"/>
  <c r="R128" i="7" s="1"/>
  <c r="R79" i="7" a="1"/>
  <c r="R79" i="7" s="1"/>
  <c r="R172" i="7" a="1"/>
  <c r="R172" i="7" s="1"/>
  <c r="R323" i="7" a="1"/>
  <c r="R323" i="7" s="1"/>
  <c r="R192" i="7" a="1"/>
  <c r="R192" i="7" s="1"/>
  <c r="R220" i="7" a="1"/>
  <c r="R220" i="7" s="1"/>
  <c r="R219" i="7" a="1"/>
  <c r="R219" i="7" s="1"/>
  <c r="R225" i="7" a="1"/>
  <c r="R225" i="7" s="1"/>
  <c r="R80" i="7" a="1"/>
  <c r="R80" i="7" s="1"/>
  <c r="R276" i="7" a="1"/>
  <c r="R276" i="7" s="1"/>
  <c r="R252" i="7" a="1"/>
  <c r="R252" i="7" s="1"/>
  <c r="R82" i="7" a="1"/>
  <c r="R82" i="7" s="1"/>
  <c r="R139" i="7" a="1"/>
  <c r="R139" i="7" s="1"/>
  <c r="R289" i="7" a="1"/>
  <c r="R289" i="7" s="1"/>
  <c r="R310" i="7" a="1"/>
  <c r="R310" i="7" s="1"/>
  <c r="R329" i="7" a="1"/>
  <c r="R329" i="7" s="1"/>
  <c r="R72" i="7" a="1"/>
  <c r="R72" i="7" s="1"/>
  <c r="R273" i="7" a="1"/>
  <c r="R273" i="7" s="1"/>
  <c r="R53" i="7" a="1"/>
  <c r="R53" i="7" s="1"/>
  <c r="R5" i="7" a="1"/>
  <c r="R5" i="7" s="1"/>
  <c r="R312" i="7" a="1"/>
  <c r="R312" i="7" s="1"/>
  <c r="R29" i="7" a="1"/>
  <c r="R29" i="7" s="1"/>
  <c r="R48" i="7" a="1"/>
  <c r="R48" i="7" s="1"/>
  <c r="R58" i="7" a="1"/>
  <c r="R58" i="7" s="1"/>
  <c r="R61" i="7" a="1"/>
  <c r="R61" i="7" s="1"/>
  <c r="R52" i="7" a="1"/>
  <c r="R52" i="7" s="1"/>
  <c r="R70" i="7" a="1"/>
  <c r="R70" i="7" s="1"/>
  <c r="R269" i="7" a="1"/>
  <c r="R269" i="7" s="1"/>
  <c r="R115" i="7" a="1"/>
  <c r="R115" i="7" s="1"/>
  <c r="R142" i="7" a="1"/>
  <c r="R142" i="7" s="1"/>
  <c r="R109" i="7" a="1"/>
  <c r="R109" i="7" s="1"/>
  <c r="R151" i="7" a="1"/>
  <c r="R151" i="7" s="1"/>
  <c r="R242" i="7" a="1"/>
  <c r="R242" i="7" s="1"/>
  <c r="R174" i="7" a="1"/>
  <c r="R174" i="7" s="1"/>
  <c r="R136" i="7" a="1"/>
  <c r="R136" i="7" s="1"/>
  <c r="R196" i="7" a="1"/>
  <c r="R196" i="7" s="1"/>
  <c r="R111" i="7" a="1"/>
  <c r="R111" i="7" s="1"/>
  <c r="R200" i="7" a="1"/>
  <c r="R200" i="7" s="1"/>
  <c r="R226" i="7" a="1"/>
  <c r="R226" i="7" s="1"/>
  <c r="R231" i="7" a="1"/>
  <c r="R231" i="7" s="1"/>
  <c r="R264" i="7" a="1"/>
  <c r="R264" i="7" s="1"/>
  <c r="R255" i="7" a="1"/>
  <c r="R255" i="7" s="1"/>
  <c r="R304" i="7" a="1"/>
  <c r="R304" i="7" s="1"/>
  <c r="R132" i="7" a="1"/>
  <c r="R132" i="7" s="1"/>
  <c r="R300" i="7" a="1"/>
  <c r="R300" i="7" s="1"/>
  <c r="R162" i="7" a="1"/>
  <c r="R162" i="7" s="1"/>
  <c r="R85" i="7" a="1"/>
  <c r="R85" i="7" s="1"/>
  <c r="R149" i="7" a="1"/>
  <c r="R149" i="7" s="1"/>
  <c r="R199" i="7" a="1"/>
  <c r="R199" i="7" s="1"/>
  <c r="R299" i="7" a="1"/>
  <c r="R299" i="7" s="1"/>
  <c r="R265" i="7" a="1"/>
  <c r="R265" i="7" s="1"/>
  <c r="R141" i="7" a="1"/>
  <c r="R141" i="7" s="1"/>
  <c r="R34" i="7" a="1"/>
  <c r="R34" i="7" s="1"/>
  <c r="R230" i="7" a="1"/>
  <c r="R230" i="7" s="1"/>
  <c r="R294" i="7" a="1"/>
  <c r="R294" i="7" s="1"/>
  <c r="R197" i="7" a="1"/>
  <c r="R197" i="7" s="1"/>
  <c r="R282" i="7" a="1"/>
  <c r="R282" i="7" s="1"/>
  <c r="R215" i="7" a="1"/>
  <c r="R215" i="7" s="1"/>
  <c r="R18" i="7" a="1"/>
  <c r="R18" i="7" s="1"/>
  <c r="R2" i="7" a="1"/>
  <c r="R2" i="7" s="1"/>
  <c r="R59" i="7" a="1"/>
  <c r="R59" i="7" s="1"/>
  <c r="R44" i="7" a="1"/>
  <c r="R44" i="7" s="1"/>
  <c r="R74" i="7" a="1"/>
  <c r="R74" i="7" s="1"/>
  <c r="R63" i="7" a="1"/>
  <c r="R63" i="7" s="1"/>
  <c r="R293" i="7" a="1"/>
  <c r="R293" i="7" s="1"/>
  <c r="R105" i="7" a="1"/>
  <c r="R105" i="7" s="1"/>
  <c r="R96" i="7" a="1"/>
  <c r="R96" i="7" s="1"/>
  <c r="R131" i="7" a="1"/>
  <c r="R131" i="7" s="1"/>
  <c r="R117" i="7" a="1"/>
  <c r="R117" i="7" s="1"/>
  <c r="R145" i="7" a="1"/>
  <c r="R145" i="7" s="1"/>
  <c r="R166" i="7" a="1"/>
  <c r="R166" i="7" s="1"/>
  <c r="R183" i="7" a="1"/>
  <c r="R183" i="7" s="1"/>
  <c r="R211" i="7" a="1"/>
  <c r="R211" i="7" s="1"/>
  <c r="R244" i="7" a="1"/>
  <c r="R244" i="7" s="1"/>
  <c r="R210" i="7" a="1"/>
  <c r="R210" i="7" s="1"/>
  <c r="R193" i="7" a="1"/>
  <c r="R193" i="7" s="1"/>
  <c r="R224" i="7" a="1"/>
  <c r="R224" i="7" s="1"/>
  <c r="R234" i="7" a="1"/>
  <c r="R234" i="7" s="1"/>
  <c r="R253" i="7" a="1"/>
  <c r="R253" i="7" s="1"/>
  <c r="R113" i="7" a="1"/>
  <c r="R113" i="7" s="1"/>
  <c r="R245" i="7" a="1"/>
  <c r="R245" i="7" s="1"/>
  <c r="R283" i="7" a="1"/>
  <c r="R283" i="7" s="1"/>
  <c r="R214" i="7" a="1"/>
  <c r="R214" i="7" s="1"/>
  <c r="R309" i="7" a="1"/>
  <c r="R309" i="7" s="1"/>
  <c r="R320" i="7" a="1"/>
  <c r="R320" i="7" s="1"/>
  <c r="R90" i="7" a="1"/>
  <c r="R90" i="7" s="1"/>
  <c r="R28" i="7" a="1"/>
  <c r="R28" i="7" s="1"/>
  <c r="R267" i="7" a="1"/>
  <c r="R267" i="7" s="1"/>
  <c r="R327" i="7" a="1"/>
  <c r="R327" i="7" s="1"/>
  <c r="R60" i="7" a="1"/>
  <c r="R60" i="7" s="1"/>
  <c r="R107" i="7" a="1"/>
  <c r="R107" i="7" s="1"/>
  <c r="R84" i="7" a="1"/>
  <c r="R84" i="7" s="1"/>
  <c r="R12" i="7" a="1"/>
  <c r="R12" i="7" s="1"/>
  <c r="R218" i="7" a="1"/>
  <c r="R218" i="7" s="1"/>
  <c r="R11" i="7" a="1"/>
  <c r="R11" i="7" s="1"/>
  <c r="R32" i="7" a="1"/>
  <c r="R32" i="7" s="1"/>
  <c r="R30" i="7" a="1"/>
  <c r="R30" i="7" s="1"/>
  <c r="R71" i="7" a="1"/>
  <c r="R71" i="7" s="1"/>
  <c r="R86" i="7" a="1"/>
  <c r="R86" i="7" s="1"/>
  <c r="R93" i="7" a="1"/>
  <c r="R93" i="7" s="1"/>
  <c r="R164" i="7" a="1"/>
  <c r="R164" i="7" s="1"/>
  <c r="R101" i="7" a="1"/>
  <c r="R101" i="7" s="1"/>
  <c r="R216" i="7" a="1"/>
  <c r="R216" i="7" s="1"/>
  <c r="R78" i="7" a="1"/>
  <c r="R78" i="7" s="1"/>
  <c r="R146" i="7" a="1"/>
  <c r="R146" i="7" s="1"/>
  <c r="R316" i="7" a="1"/>
  <c r="R316" i="7" s="1"/>
  <c r="R168" i="7" a="1"/>
  <c r="R168" i="7" s="1"/>
  <c r="R180" i="7" a="1"/>
  <c r="R180" i="7" s="1"/>
  <c r="R137" i="7" a="1"/>
  <c r="R137" i="7" s="1"/>
  <c r="R195" i="7" a="1"/>
  <c r="R195" i="7" s="1"/>
  <c r="R235" i="7" a="1"/>
  <c r="R235" i="7" s="1"/>
  <c r="R227" i="7" a="1"/>
  <c r="R227" i="7" s="1"/>
  <c r="R247" i="7" a="1"/>
  <c r="R247" i="7" s="1"/>
  <c r="R260" i="7" a="1"/>
  <c r="R260" i="7" s="1"/>
  <c r="R249" i="7" a="1"/>
  <c r="R249" i="7" s="1"/>
  <c r="R291" i="7" a="1"/>
  <c r="R291" i="7" s="1"/>
  <c r="R302" i="7" a="1"/>
  <c r="R302" i="7" s="1"/>
  <c r="R133" i="7" a="1"/>
  <c r="R133" i="7" s="1"/>
  <c r="R306" i="7" a="1"/>
  <c r="R306" i="7" s="1"/>
  <c r="R163" i="7" a="1"/>
  <c r="R163" i="7" s="1"/>
  <c r="R108" i="7" a="1"/>
  <c r="R108" i="7" s="1"/>
  <c r="R251" i="7" a="1"/>
  <c r="R251" i="7" s="1"/>
  <c r="R91" i="7" a="1"/>
  <c r="R91" i="7" s="1"/>
  <c r="R27" i="7" a="1"/>
  <c r="R27" i="7" s="1"/>
  <c r="R314" i="7" a="1"/>
  <c r="R314" i="7" s="1"/>
  <c r="R94" i="7" a="1"/>
  <c r="R94" i="7" s="1"/>
  <c r="R24" i="7" a="1"/>
  <c r="R24" i="7" s="1"/>
  <c r="R286" i="7" a="1"/>
  <c r="R286" i="7" s="1"/>
  <c r="R19" i="7" a="1"/>
  <c r="R19" i="7" s="1"/>
  <c r="R3" i="7" a="1"/>
  <c r="R3" i="7" s="1"/>
  <c r="R31" i="7" a="1"/>
  <c r="R31" i="7" s="1"/>
  <c r="R39" i="7" a="1"/>
  <c r="R39" i="7" s="1"/>
  <c r="R140" i="7" a="1"/>
  <c r="R140" i="7" s="1"/>
  <c r="R22" i="7" a="1"/>
  <c r="R22" i="7" s="1"/>
  <c r="R65" i="7" a="1"/>
  <c r="R65" i="7" s="1"/>
  <c r="R116" i="7" a="1"/>
  <c r="R116" i="7" s="1"/>
  <c r="R134" i="7" a="1"/>
  <c r="R134" i="7" s="1"/>
  <c r="R89" i="7" a="1"/>
  <c r="R89" i="7" s="1"/>
  <c r="R315" i="7" a="1"/>
  <c r="R315" i="7" s="1"/>
  <c r="R143" i="7" a="1"/>
  <c r="R143" i="7" s="1"/>
  <c r="R156" i="7" a="1"/>
  <c r="R156" i="7" s="1"/>
  <c r="R165" i="7" a="1"/>
  <c r="R165" i="7" s="1"/>
  <c r="R170" i="7" a="1"/>
  <c r="R170" i="7" s="1"/>
  <c r="R81" i="7" a="1"/>
  <c r="R81" i="7" s="1"/>
  <c r="R324" i="7" a="1"/>
  <c r="R324" i="7" s="1"/>
  <c r="R204" i="7" a="1"/>
  <c r="R204" i="7" s="1"/>
  <c r="R248" i="7" a="1"/>
  <c r="R248" i="7" s="1"/>
  <c r="R232" i="7" a="1"/>
  <c r="R232" i="7" s="1"/>
  <c r="R298" i="7" a="1"/>
  <c r="R298" i="7" s="1"/>
  <c r="R254" i="7" a="1"/>
  <c r="R254" i="7" s="1"/>
  <c r="R213" i="7" a="1"/>
  <c r="R213" i="7" s="1"/>
  <c r="R217" i="7" a="1"/>
  <c r="R217" i="7" s="1"/>
  <c r="R285" i="7" a="1"/>
  <c r="R285" i="7" s="1"/>
  <c r="R311" i="7" a="1"/>
  <c r="R311" i="7" s="1"/>
  <c r="R308" i="7" a="1"/>
  <c r="R308" i="7" s="1"/>
  <c r="R121" i="7" a="1"/>
  <c r="R121" i="7" s="1"/>
  <c r="R237" i="7" a="1"/>
  <c r="R237" i="7" s="1"/>
  <c r="R186" i="7" a="1"/>
  <c r="R186" i="7" s="1"/>
  <c r="R10" i="7" a="1"/>
  <c r="R10" i="7" s="1"/>
  <c r="R36" i="7" a="1"/>
  <c r="R36" i="7" s="1"/>
  <c r="R38" i="7" a="1"/>
  <c r="R38" i="7" s="1"/>
  <c r="R73" i="7" a="1"/>
  <c r="R73" i="7" s="1"/>
  <c r="R270" i="7" a="1"/>
  <c r="R270" i="7" s="1"/>
  <c r="R154" i="7" a="1"/>
  <c r="R154" i="7" s="1"/>
  <c r="R176" i="7" a="1"/>
  <c r="R176" i="7" s="1"/>
  <c r="R233" i="7" a="1"/>
  <c r="R233" i="7" s="1"/>
  <c r="R292" i="7" a="1"/>
  <c r="R292" i="7" s="1"/>
  <c r="R313" i="7" a="1"/>
  <c r="R313" i="7" s="1"/>
  <c r="R100" i="7" a="1"/>
  <c r="R100" i="7" s="1"/>
  <c r="R135" i="7" a="1"/>
  <c r="R135" i="7" s="1"/>
  <c r="R190" i="7" a="1"/>
  <c r="R190" i="7" s="1"/>
  <c r="R243" i="7" a="1"/>
  <c r="R243" i="7" s="1"/>
  <c r="R205" i="7" a="1"/>
  <c r="R205" i="7" s="1"/>
  <c r="R274" i="7" a="1"/>
  <c r="R274" i="7" s="1"/>
  <c r="R8" i="7" a="1"/>
  <c r="R8" i="7" s="1"/>
  <c r="R238" i="7" a="1"/>
  <c r="R238" i="7" s="1"/>
  <c r="R43" i="7" a="1"/>
  <c r="R43" i="7" s="1"/>
  <c r="R271" i="7" a="1"/>
  <c r="R271" i="7" s="1"/>
  <c r="R6" i="7" a="1"/>
  <c r="R6" i="7" s="1"/>
  <c r="R33" i="7" a="1"/>
  <c r="R33" i="7" s="1"/>
  <c r="R46" i="7" a="1"/>
  <c r="R46" i="7" s="1"/>
  <c r="R21" i="7" a="1"/>
  <c r="R21" i="7" s="1"/>
  <c r="R76" i="7" a="1"/>
  <c r="R76" i="7" s="1"/>
  <c r="R66" i="7" a="1"/>
  <c r="R66" i="7" s="1"/>
  <c r="R95" i="7" a="1"/>
  <c r="R95" i="7" s="1"/>
  <c r="R97" i="7" a="1"/>
  <c r="R97" i="7" s="1"/>
  <c r="R57" i="7" a="1"/>
  <c r="R57" i="7" s="1"/>
  <c r="R240" i="7" a="1"/>
  <c r="R240" i="7" s="1"/>
  <c r="R123" i="7" a="1"/>
  <c r="R123" i="7" s="1"/>
  <c r="R157" i="7" a="1"/>
  <c r="R157" i="7" s="1"/>
  <c r="R158" i="7" a="1"/>
  <c r="R158" i="7" s="1"/>
  <c r="R25" i="7" a="1"/>
  <c r="R25" i="7" s="1"/>
  <c r="R173" i="7" a="1"/>
  <c r="R173" i="7" s="1"/>
  <c r="R207" i="7" a="1"/>
  <c r="R207" i="7" s="1"/>
  <c r="R198" i="7" a="1"/>
  <c r="R198" i="7" s="1"/>
  <c r="R223" i="7" a="1"/>
  <c r="R223" i="7" s="1"/>
  <c r="R325" i="7" a="1"/>
  <c r="R325" i="7" s="1"/>
  <c r="R228" i="7" a="1"/>
  <c r="R228" i="7" s="1"/>
  <c r="R263" i="7" a="1"/>
  <c r="R263" i="7" s="1"/>
  <c r="R261" i="7" a="1"/>
  <c r="R261" i="7" s="1"/>
  <c r="R281" i="7" a="1"/>
  <c r="R281" i="7" s="1"/>
  <c r="R278" i="7" a="1"/>
  <c r="R278" i="7" s="1"/>
  <c r="R307" i="7" a="1"/>
  <c r="R307" i="7" s="1"/>
  <c r="R319" i="7" a="1"/>
  <c r="R319" i="7" s="1"/>
  <c r="R295" i="7" a="1"/>
  <c r="R295" i="7" s="1"/>
  <c r="R236" i="7" a="1"/>
  <c r="R236" i="7" s="1"/>
  <c r="R322" i="7" a="1"/>
  <c r="R322" i="7" s="1"/>
  <c r="R147" i="7" a="1"/>
  <c r="R147" i="7" s="1"/>
  <c r="R262" i="7" a="1"/>
  <c r="R262" i="7" s="1"/>
  <c r="R7" i="7" a="1"/>
  <c r="R7" i="7" s="1"/>
  <c r="R256" i="7" a="1"/>
  <c r="R256" i="7" s="1"/>
  <c r="R118" i="7" a="1"/>
  <c r="R118" i="7" s="1"/>
  <c r="R287" i="7" a="1"/>
  <c r="R287" i="7" s="1"/>
  <c r="R67" i="7" a="1"/>
  <c r="R67" i="7" s="1"/>
  <c r="R194" i="7" a="1"/>
  <c r="R194" i="7" s="1"/>
  <c r="R50" i="7" a="1"/>
  <c r="R50" i="7" s="1"/>
  <c r="R15" i="7" a="1"/>
  <c r="R15" i="7" s="1"/>
  <c r="R35" i="7" a="1"/>
  <c r="R35" i="7" s="1"/>
  <c r="R47" i="7" a="1"/>
  <c r="R47" i="7" s="1"/>
  <c r="R55" i="7" a="1"/>
  <c r="R55" i="7" s="1"/>
  <c r="R75" i="7" a="1"/>
  <c r="R75" i="7" s="1"/>
  <c r="R87" i="7" a="1"/>
  <c r="R87" i="7" s="1"/>
  <c r="R104" i="7" a="1"/>
  <c r="R104" i="7" s="1"/>
  <c r="R114" i="7" a="1"/>
  <c r="R114" i="7" s="1"/>
  <c r="R98" i="7" a="1"/>
  <c r="R98" i="7" s="1"/>
  <c r="R120" i="7" a="1"/>
  <c r="R120" i="7" s="1"/>
  <c r="R152" i="7" a="1"/>
  <c r="R152" i="7" s="1"/>
  <c r="R241" i="7" a="1"/>
  <c r="R241" i="7" s="1"/>
  <c r="R159" i="7" a="1"/>
  <c r="R159" i="7" s="1"/>
  <c r="R178" i="7" a="1"/>
  <c r="R178" i="7" s="1"/>
  <c r="R296" i="7" a="1"/>
  <c r="R296" i="7" s="1"/>
  <c r="R201" i="7" a="1"/>
  <c r="R201" i="7" s="1"/>
  <c r="R202" i="7" a="1"/>
  <c r="R202" i="7" s="1"/>
  <c r="R138" i="7" a="1"/>
  <c r="R138" i="7" s="1"/>
  <c r="R112" i="7" a="1"/>
  <c r="R112" i="7" s="1"/>
  <c r="R160" i="7" a="1"/>
  <c r="R160" i="7" s="1"/>
  <c r="R257" i="7" a="1"/>
  <c r="R257" i="7" s="1"/>
  <c r="R275" i="7" a="1"/>
  <c r="R275" i="7" s="1"/>
  <c r="R280" i="7" a="1"/>
  <c r="R280" i="7" s="1"/>
  <c r="R284" i="7" a="1"/>
  <c r="R284" i="7" s="1"/>
  <c r="R317" i="7" a="1"/>
  <c r="R317" i="7" s="1"/>
  <c r="R328" i="7" a="1"/>
  <c r="R328" i="7" s="1"/>
  <c r="R189" i="7" a="1"/>
  <c r="R189" i="7" s="1"/>
  <c r="R290" i="7" a="1"/>
  <c r="R290" i="7" s="1"/>
  <c r="R106" i="7" a="1"/>
  <c r="R106" i="7" s="1"/>
  <c r="R88" i="7" a="1"/>
  <c r="R88" i="7" s="1"/>
  <c r="R103" i="7" a="1"/>
  <c r="R103" i="7" s="1"/>
  <c r="R125" i="7" a="1"/>
  <c r="R125" i="7" s="1"/>
  <c r="R179" i="7" a="1"/>
  <c r="R179" i="7" s="1"/>
  <c r="R229" i="7" a="1"/>
  <c r="R229" i="7" s="1"/>
  <c r="R258" i="7" a="1"/>
  <c r="R258" i="7" s="1"/>
  <c r="R62" i="7" a="1"/>
  <c r="R62" i="7" s="1"/>
  <c r="R153" i="7" a="1"/>
  <c r="R153" i="7" s="1"/>
  <c r="R167" i="7" a="1"/>
  <c r="R167" i="7" s="1"/>
  <c r="R259" i="7" a="1"/>
  <c r="R259" i="7" s="1"/>
  <c r="R187" i="7" a="1"/>
  <c r="R187" i="7" s="1"/>
  <c r="R56" i="7" a="1"/>
  <c r="R56" i="7" s="1"/>
  <c r="R148" i="7" a="1"/>
  <c r="R148" i="7" s="1"/>
  <c r="R181" i="7" a="1"/>
  <c r="R181" i="7" s="1"/>
  <c r="R297" i="7" a="1"/>
  <c r="R297" i="7" s="1"/>
  <c r="R279" i="7" a="1"/>
  <c r="R279" i="7" s="1"/>
  <c r="R49" i="7" a="1"/>
  <c r="R49" i="7" s="1"/>
  <c r="R13" i="7" a="1"/>
  <c r="R13" i="7" s="1"/>
  <c r="R150" i="7" a="1"/>
  <c r="R150" i="7" s="1"/>
  <c r="R221" i="7" a="1"/>
  <c r="R221" i="7" s="1"/>
  <c r="R17" i="7" a="1"/>
  <c r="R17" i="7" s="1"/>
  <c r="R272" i="7" a="1"/>
  <c r="R272" i="7" s="1"/>
  <c r="R37" i="7" a="1"/>
  <c r="R37" i="7" s="1"/>
  <c r="R239" i="7" a="1"/>
  <c r="R239" i="7" s="1"/>
  <c r="R40" i="7" a="1"/>
  <c r="R40" i="7" s="1"/>
  <c r="R68" i="7" a="1"/>
  <c r="R68" i="7" s="1"/>
  <c r="R124" i="7" a="1"/>
  <c r="R124" i="7" s="1"/>
  <c r="R191" i="7" a="1"/>
  <c r="R191" i="7" s="1"/>
  <c r="R171" i="7" a="1"/>
  <c r="R171" i="7" s="1"/>
  <c r="R175" i="7" a="1"/>
  <c r="R175" i="7" s="1"/>
  <c r="R206" i="7" a="1"/>
  <c r="R206" i="7" s="1"/>
  <c r="R161" i="7" a="1"/>
  <c r="R161" i="7" s="1"/>
  <c r="R92" i="7" a="1"/>
  <c r="R92" i="7" s="1"/>
  <c r="R203" i="7" a="1"/>
  <c r="R203" i="7" s="1"/>
  <c r="R288" i="7" a="1"/>
  <c r="R288" i="7" s="1"/>
  <c r="R20" i="7" a="1"/>
  <c r="R20" i="7" s="1"/>
  <c r="R246" i="7" a="1"/>
  <c r="R246" i="7" s="1"/>
  <c r="R303" i="7" a="1"/>
  <c r="R303" i="7" s="1"/>
  <c r="R51" i="7" a="1"/>
  <c r="R51" i="7" s="1"/>
  <c r="R126" i="7" a="1"/>
  <c r="R126" i="7" s="1"/>
  <c r="R177" i="7" a="1"/>
  <c r="R177" i="7" s="1"/>
  <c r="R26" i="7" a="1"/>
  <c r="R26" i="7" s="1"/>
  <c r="R326" i="7" a="1"/>
  <c r="R326" i="7" s="1"/>
  <c r="R318" i="7" a="1"/>
  <c r="R318" i="7" s="1"/>
  <c r="R14" i="7" a="1"/>
  <c r="R14" i="7" s="1"/>
  <c r="R144" i="7" a="1"/>
  <c r="R144" i="7" s="1"/>
  <c r="R184" i="7" a="1"/>
  <c r="R184" i="7" s="1"/>
  <c r="R155" i="7" a="1"/>
  <c r="R155" i="7" s="1"/>
  <c r="R277" i="7" a="1"/>
  <c r="R277" i="7" s="1"/>
  <c r="R301" i="7" a="1"/>
  <c r="R301" i="7" s="1"/>
  <c r="R127" i="7" a="1"/>
  <c r="R127" i="7" s="1"/>
  <c r="R209" i="7" a="1"/>
  <c r="R209" i="7" s="1"/>
  <c r="R305" i="7" a="1"/>
  <c r="R305" i="7" s="1"/>
  <c r="R54" i="7" a="1"/>
  <c r="R54" i="7" s="1"/>
  <c r="R122" i="7" a="1"/>
  <c r="R122" i="7" s="1"/>
  <c r="R182" i="7" a="1"/>
  <c r="R182" i="7" s="1"/>
  <c r="R212" i="7" a="1"/>
  <c r="R212" i="7" s="1"/>
  <c r="R266" i="7" a="1"/>
  <c r="R266" i="7" s="1"/>
  <c r="R16" i="7" a="1"/>
  <c r="R16" i="7" s="1"/>
  <c r="R4" i="7" a="1"/>
  <c r="R4" i="7" s="1"/>
  <c r="R130" i="7" a="1"/>
  <c r="R130" i="7" s="1"/>
  <c r="R169" i="7" a="1"/>
  <c r="R169" i="7" s="1"/>
  <c r="R222" i="7" a="1"/>
  <c r="R222" i="7" s="1"/>
  <c r="R321" i="7" a="1"/>
  <c r="R321" i="7" s="1"/>
  <c r="R41" i="7" a="1"/>
  <c r="R41" i="7" s="1"/>
  <c r="R99" i="7" a="1"/>
  <c r="R99" i="7" s="1"/>
  <c r="R110" i="7" a="1"/>
  <c r="R110" i="7" s="1"/>
  <c r="R208" i="7" a="1"/>
  <c r="R208" i="7" s="1"/>
  <c r="R250" i="7" a="1"/>
  <c r="R250" i="7" s="1"/>
  <c r="R83" i="7" a="1"/>
  <c r="R83" i="7" s="1"/>
  <c r="R268" i="7" a="1"/>
  <c r="R268" i="7" s="1"/>
  <c r="R185" i="7" a="1"/>
  <c r="R185" i="7" s="1"/>
  <c r="O26" i="40"/>
  <c r="K25" i="40"/>
  <c r="O25" i="40" s="1"/>
  <c r="M3" i="40"/>
  <c r="M2" i="40"/>
  <c r="L3" i="40"/>
  <c r="L2" i="40"/>
  <c r="J3" i="40"/>
  <c r="R6" i="38" l="1"/>
  <c r="B3" i="40"/>
  <c r="K3" i="40" s="1"/>
  <c r="B2" i="40"/>
  <c r="K2" i="40" s="1"/>
  <c r="A3" i="40"/>
  <c r="X5" i="38" l="1" a="1"/>
  <c r="X5" i="38" s="1"/>
  <c r="X4" i="38" a="1"/>
  <c r="X4" i="38" s="1"/>
  <c r="X3" i="38" a="1"/>
  <c r="X3" i="38" s="1"/>
  <c r="U6" i="38" a="1"/>
  <c r="U6" i="38" s="1"/>
  <c r="U5" i="38" a="1"/>
  <c r="U5" i="38" s="1"/>
  <c r="U3" i="38" a="1"/>
  <c r="U3" i="38" s="1"/>
  <c r="U4" i="38" a="1"/>
  <c r="U4" i="38" s="1"/>
  <c r="N28" i="18" a="1"/>
  <c r="N28" i="18" s="1"/>
  <c r="M28" i="18" l="1" a="1"/>
  <c r="M28" i="18" s="1"/>
  <c r="L28" i="18" a="1"/>
  <c r="L28" i="18" s="1"/>
  <c r="K28" i="18" a="1"/>
  <c r="K28" i="18" s="1"/>
  <c r="J28" i="18" a="1"/>
  <c r="J28" i="18" s="1"/>
  <c r="I28" i="18" a="1"/>
  <c r="I28" i="18" s="1"/>
  <c r="H28" i="18" a="1"/>
  <c r="H28" i="18" s="1"/>
  <c r="G28" i="18" a="1"/>
  <c r="G28" i="18" s="1"/>
  <c r="E78" i="18" l="1"/>
  <c r="A57" i="18" l="1" a="1"/>
  <c r="A6" i="18" a="1"/>
  <c r="A24" i="40" l="1"/>
  <c r="C24" i="40" s="1"/>
  <c r="A25" i="40"/>
  <c r="A26" i="40"/>
  <c r="N27" i="18" a="1"/>
  <c r="N27" i="18" s="1"/>
  <c r="N26" i="18" a="1"/>
  <c r="N26" i="18" s="1"/>
  <c r="M26" i="18" a="1"/>
  <c r="M26" i="18" s="1"/>
  <c r="H27" i="18" a="1"/>
  <c r="H27" i="18" s="1"/>
  <c r="M27" i="18" a="1"/>
  <c r="M27" i="18" s="1"/>
  <c r="J26" i="18" a="1"/>
  <c r="J26" i="18" s="1"/>
  <c r="J27" i="18" a="1"/>
  <c r="J27" i="18" s="1"/>
  <c r="G26" i="18" a="1"/>
  <c r="G26" i="18" s="1"/>
  <c r="I26" i="18" a="1"/>
  <c r="I26" i="18" s="1"/>
  <c r="L26" i="18" a="1"/>
  <c r="L26" i="18" s="1"/>
  <c r="G27" i="18" a="1"/>
  <c r="G27" i="18" s="1"/>
  <c r="L27" i="18" a="1"/>
  <c r="L27" i="18" s="1"/>
  <c r="I27" i="18" a="1"/>
  <c r="I27" i="18" s="1"/>
  <c r="K26" i="18" a="1"/>
  <c r="K26" i="18" s="1"/>
  <c r="K27" i="18" a="1"/>
  <c r="K27" i="18" s="1"/>
  <c r="H26" i="18" a="1"/>
  <c r="H26" i="18" s="1"/>
  <c r="J24" i="40"/>
  <c r="N24" i="40" s="1"/>
  <c r="J25" i="40"/>
  <c r="J15" i="40"/>
  <c r="N15" i="40" s="1"/>
  <c r="J12" i="40"/>
  <c r="N12" i="40" s="1"/>
  <c r="J10" i="40"/>
  <c r="N10" i="40" s="1"/>
  <c r="J9" i="40"/>
  <c r="N9" i="40" s="1"/>
  <c r="J19" i="40"/>
  <c r="N19" i="40" s="1"/>
  <c r="J18" i="40"/>
  <c r="N18" i="40" s="1"/>
  <c r="J17" i="40"/>
  <c r="N17" i="40" s="1"/>
  <c r="J14" i="40"/>
  <c r="N14" i="40" s="1"/>
  <c r="J22" i="40"/>
  <c r="N22" i="40" s="1"/>
  <c r="J20" i="40"/>
  <c r="N20" i="40" s="1"/>
  <c r="J7" i="40"/>
  <c r="N7" i="40" s="1"/>
  <c r="J13" i="40"/>
  <c r="N13" i="40" s="1"/>
  <c r="J23" i="40"/>
  <c r="N23" i="40" s="1"/>
  <c r="J11" i="40"/>
  <c r="N11" i="40" s="1"/>
  <c r="J21" i="40"/>
  <c r="N21" i="40" s="1"/>
  <c r="J8" i="40"/>
  <c r="N8" i="40" s="1"/>
  <c r="J6" i="40"/>
  <c r="N6" i="40" s="1"/>
  <c r="J16" i="40"/>
  <c r="N16" i="40" s="1"/>
  <c r="A22" i="40"/>
  <c r="L22" i="40" s="1"/>
  <c r="A23" i="40"/>
  <c r="L23" i="40" s="1"/>
  <c r="A20" i="40"/>
  <c r="L20" i="40" s="1"/>
  <c r="A21" i="40"/>
  <c r="L21" i="40" s="1"/>
  <c r="A13" i="40"/>
  <c r="L13" i="40" s="1"/>
  <c r="A16" i="40"/>
  <c r="L16" i="40" s="1"/>
  <c r="A14" i="40"/>
  <c r="L14" i="40" s="1"/>
  <c r="A17" i="40"/>
  <c r="L17" i="40" s="1"/>
  <c r="A10" i="40"/>
  <c r="L10" i="40" s="1"/>
  <c r="A18" i="40"/>
  <c r="L18" i="40" s="1"/>
  <c r="A11" i="40"/>
  <c r="L11" i="40" s="1"/>
  <c r="A19" i="40"/>
  <c r="L19" i="40" s="1"/>
  <c r="A12" i="40"/>
  <c r="L12" i="40" s="1"/>
  <c r="A15" i="40"/>
  <c r="L15" i="40" s="1"/>
  <c r="A8" i="40"/>
  <c r="L8" i="40" s="1"/>
  <c r="A9" i="40"/>
  <c r="L9" i="40" s="1"/>
  <c r="A6" i="40"/>
  <c r="L6" i="40" s="1"/>
  <c r="A7" i="40"/>
  <c r="L7" i="40" s="1"/>
  <c r="G76" i="18" a="1"/>
  <c r="G76" i="18" s="1"/>
  <c r="J76" i="18" a="1"/>
  <c r="J76" i="18" s="1"/>
  <c r="N76" i="18" a="1"/>
  <c r="N76" i="18" s="1"/>
  <c r="I76" i="18" a="1"/>
  <c r="I76" i="18" s="1"/>
  <c r="M76" i="18" a="1"/>
  <c r="M76" i="18" s="1"/>
  <c r="H76" i="18" a="1"/>
  <c r="H76" i="18" s="1"/>
  <c r="L76" i="18" a="1"/>
  <c r="L76" i="18" s="1"/>
  <c r="K76" i="18" a="1"/>
  <c r="K76" i="18" s="1"/>
  <c r="N25" i="18" a="1"/>
  <c r="N25" i="18" s="1"/>
  <c r="M25" i="18" a="1"/>
  <c r="M25" i="18" s="1"/>
  <c r="J25" i="18" a="1"/>
  <c r="J25" i="18" s="1"/>
  <c r="H25" i="18" a="1"/>
  <c r="H25" i="18" s="1"/>
  <c r="L25" i="18" a="1"/>
  <c r="L25" i="18" s="1"/>
  <c r="G25" i="18" a="1"/>
  <c r="G25" i="18" s="1"/>
  <c r="K25" i="18" a="1"/>
  <c r="K25" i="18" s="1"/>
  <c r="I25" i="18" a="1"/>
  <c r="I25" i="18" s="1"/>
  <c r="N58" i="18" a="1"/>
  <c r="N58" i="18" s="1"/>
  <c r="N62" i="18" a="1"/>
  <c r="N62" i="18" s="1"/>
  <c r="N66" i="18" a="1"/>
  <c r="N66" i="18" s="1"/>
  <c r="N70" i="18" a="1"/>
  <c r="N70" i="18" s="1"/>
  <c r="N63" i="18" a="1"/>
  <c r="N63" i="18" s="1"/>
  <c r="N75" i="18" a="1"/>
  <c r="N75" i="18" s="1"/>
  <c r="N74" i="18" a="1"/>
  <c r="N74" i="18" s="1"/>
  <c r="N59" i="18" a="1"/>
  <c r="N59" i="18" s="1"/>
  <c r="N67" i="18" a="1"/>
  <c r="N67" i="18" s="1"/>
  <c r="N71" i="18" a="1"/>
  <c r="N71" i="18" s="1"/>
  <c r="N64" i="18" a="1"/>
  <c r="N64" i="18" s="1"/>
  <c r="N73" i="18" a="1"/>
  <c r="N73" i="18" s="1"/>
  <c r="N60" i="18" a="1"/>
  <c r="N60" i="18" s="1"/>
  <c r="N68" i="18" a="1"/>
  <c r="N68" i="18" s="1"/>
  <c r="N72" i="18" a="1"/>
  <c r="N72" i="18" s="1"/>
  <c r="N61" i="18" a="1"/>
  <c r="N61" i="18" s="1"/>
  <c r="N65" i="18" a="1"/>
  <c r="N65" i="18" s="1"/>
  <c r="N69" i="18" a="1"/>
  <c r="N69" i="18" s="1"/>
  <c r="N7" i="18" a="1"/>
  <c r="N7" i="18" s="1"/>
  <c r="N11" i="18" a="1"/>
  <c r="N11" i="18" s="1"/>
  <c r="N15" i="18" a="1"/>
  <c r="N15" i="18" s="1"/>
  <c r="N12" i="18" a="1"/>
  <c r="N12" i="18" s="1"/>
  <c r="N20" i="18" a="1"/>
  <c r="N20" i="18" s="1"/>
  <c r="N8" i="18" a="1"/>
  <c r="N8" i="18" s="1"/>
  <c r="N16" i="18" a="1"/>
  <c r="N16" i="18" s="1"/>
  <c r="N24" i="18" a="1"/>
  <c r="N24" i="18" s="1"/>
  <c r="N13" i="18" a="1"/>
  <c r="N13" i="18" s="1"/>
  <c r="N21" i="18" a="1"/>
  <c r="N21" i="18" s="1"/>
  <c r="N23" i="18" a="1"/>
  <c r="N23" i="18" s="1"/>
  <c r="N9" i="18" a="1"/>
  <c r="N9" i="18" s="1"/>
  <c r="N17" i="18" a="1"/>
  <c r="N17" i="18" s="1"/>
  <c r="N14" i="18" a="1"/>
  <c r="N14" i="18" s="1"/>
  <c r="N22" i="18" a="1"/>
  <c r="N22" i="18" s="1"/>
  <c r="N10" i="18" a="1"/>
  <c r="N10" i="18" s="1"/>
  <c r="N18" i="18" a="1"/>
  <c r="N18" i="18" s="1"/>
  <c r="N19" i="18" a="1"/>
  <c r="N19" i="18" s="1"/>
  <c r="G10" i="18" a="1"/>
  <c r="G10" i="18" s="1"/>
  <c r="M58" i="18" a="1"/>
  <c r="M58" i="18" s="1"/>
  <c r="M62" i="18" a="1"/>
  <c r="M62" i="18" s="1"/>
  <c r="M66" i="18" a="1"/>
  <c r="M66" i="18" s="1"/>
  <c r="M70" i="18" a="1"/>
  <c r="M70" i="18" s="1"/>
  <c r="M74" i="18" a="1"/>
  <c r="M74" i="18" s="1"/>
  <c r="M65" i="18" a="1"/>
  <c r="M65" i="18" s="1"/>
  <c r="M59" i="18" a="1"/>
  <c r="M59" i="18" s="1"/>
  <c r="M63" i="18" a="1"/>
  <c r="M63" i="18" s="1"/>
  <c r="M67" i="18" a="1"/>
  <c r="M67" i="18" s="1"/>
  <c r="M71" i="18" a="1"/>
  <c r="M71" i="18" s="1"/>
  <c r="M75" i="18" a="1"/>
  <c r="M75" i="18" s="1"/>
  <c r="M69" i="18" a="1"/>
  <c r="M69" i="18" s="1"/>
  <c r="M61" i="18" a="1"/>
  <c r="M61" i="18" s="1"/>
  <c r="M60" i="18" a="1"/>
  <c r="M60" i="18" s="1"/>
  <c r="M64" i="18" a="1"/>
  <c r="M64" i="18" s="1"/>
  <c r="M68" i="18" a="1"/>
  <c r="M68" i="18" s="1"/>
  <c r="M72" i="18" a="1"/>
  <c r="M72" i="18" s="1"/>
  <c r="M73" i="18" a="1"/>
  <c r="M73" i="18" s="1"/>
  <c r="L58" i="18" a="1"/>
  <c r="L58" i="18" s="1"/>
  <c r="L62" i="18" a="1"/>
  <c r="L62" i="18" s="1"/>
  <c r="L66" i="18" a="1"/>
  <c r="L66" i="18" s="1"/>
  <c r="L70" i="18" a="1"/>
  <c r="L70" i="18" s="1"/>
  <c r="L74" i="18" a="1"/>
  <c r="L74" i="18" s="1"/>
  <c r="L69" i="18" a="1"/>
  <c r="L69" i="18" s="1"/>
  <c r="L59" i="18" a="1"/>
  <c r="L59" i="18" s="1"/>
  <c r="L63" i="18" a="1"/>
  <c r="L63" i="18" s="1"/>
  <c r="L67" i="18" a="1"/>
  <c r="L67" i="18" s="1"/>
  <c r="L71" i="18" a="1"/>
  <c r="L71" i="18" s="1"/>
  <c r="L75" i="18" a="1"/>
  <c r="L75" i="18" s="1"/>
  <c r="L65" i="18" a="1"/>
  <c r="L65" i="18" s="1"/>
  <c r="L60" i="18" a="1"/>
  <c r="L60" i="18" s="1"/>
  <c r="L64" i="18" a="1"/>
  <c r="L64" i="18" s="1"/>
  <c r="L68" i="18" a="1"/>
  <c r="L68" i="18" s="1"/>
  <c r="L72" i="18" a="1"/>
  <c r="L72" i="18" s="1"/>
  <c r="L61" i="18" a="1"/>
  <c r="L61" i="18" s="1"/>
  <c r="L73" i="18" a="1"/>
  <c r="L73" i="18" s="1"/>
  <c r="K74" i="18" a="1"/>
  <c r="K74" i="18" s="1"/>
  <c r="K71" i="18" a="1"/>
  <c r="K71" i="18" s="1"/>
  <c r="K72" i="18" a="1"/>
  <c r="K72" i="18" s="1"/>
  <c r="K59" i="18" a="1"/>
  <c r="K59" i="18" s="1"/>
  <c r="K63" i="18" a="1"/>
  <c r="K63" i="18" s="1"/>
  <c r="K67" i="18" a="1"/>
  <c r="K67" i="18" s="1"/>
  <c r="K75" i="18" a="1"/>
  <c r="K75" i="18" s="1"/>
  <c r="K68" i="18" a="1"/>
  <c r="K68" i="18" s="1"/>
  <c r="K60" i="18" a="1"/>
  <c r="K60" i="18" s="1"/>
  <c r="K64" i="18" a="1"/>
  <c r="K64" i="18" s="1"/>
  <c r="K66" i="18" a="1"/>
  <c r="K66" i="18" s="1"/>
  <c r="K62" i="18" a="1"/>
  <c r="K62" i="18" s="1"/>
  <c r="K70" i="18" a="1"/>
  <c r="K70" i="18" s="1"/>
  <c r="K61" i="18" a="1"/>
  <c r="K61" i="18" s="1"/>
  <c r="K65" i="18" a="1"/>
  <c r="K65" i="18" s="1"/>
  <c r="K69" i="18" a="1"/>
  <c r="K69" i="18" s="1"/>
  <c r="K73" i="18" a="1"/>
  <c r="K73" i="18" s="1"/>
  <c r="K58" i="18" a="1"/>
  <c r="K58" i="18" s="1"/>
  <c r="J58" i="18" a="1"/>
  <c r="J58" i="18" s="1"/>
  <c r="J62" i="18" a="1"/>
  <c r="J62" i="18" s="1"/>
  <c r="J66" i="18" a="1"/>
  <c r="J66" i="18" s="1"/>
  <c r="J70" i="18" a="1"/>
  <c r="J70" i="18" s="1"/>
  <c r="J74" i="18" a="1"/>
  <c r="J74" i="18" s="1"/>
  <c r="J73" i="18" a="1"/>
  <c r="J73" i="18" s="1"/>
  <c r="J59" i="18" a="1"/>
  <c r="J59" i="18" s="1"/>
  <c r="J63" i="18" a="1"/>
  <c r="J63" i="18" s="1"/>
  <c r="J67" i="18" a="1"/>
  <c r="J67" i="18" s="1"/>
  <c r="J71" i="18" a="1"/>
  <c r="J71" i="18" s="1"/>
  <c r="J75" i="18" a="1"/>
  <c r="J75" i="18" s="1"/>
  <c r="J65" i="18" a="1"/>
  <c r="J65" i="18" s="1"/>
  <c r="J60" i="18" a="1"/>
  <c r="J60" i="18" s="1"/>
  <c r="J64" i="18" a="1"/>
  <c r="J64" i="18" s="1"/>
  <c r="J68" i="18" a="1"/>
  <c r="J68" i="18" s="1"/>
  <c r="J72" i="18" a="1"/>
  <c r="J72" i="18" s="1"/>
  <c r="J69" i="18" a="1"/>
  <c r="J69" i="18" s="1"/>
  <c r="J61" i="18" a="1"/>
  <c r="J61" i="18" s="1"/>
  <c r="I58" i="18" a="1"/>
  <c r="I58" i="18" s="1"/>
  <c r="I62" i="18" a="1"/>
  <c r="I62" i="18" s="1"/>
  <c r="I66" i="18" a="1"/>
  <c r="I66" i="18" s="1"/>
  <c r="I70" i="18" a="1"/>
  <c r="I70" i="18" s="1"/>
  <c r="I74" i="18" a="1"/>
  <c r="I74" i="18" s="1"/>
  <c r="I59" i="18" a="1"/>
  <c r="I59" i="18" s="1"/>
  <c r="I63" i="18" a="1"/>
  <c r="I63" i="18" s="1"/>
  <c r="I67" i="18" a="1"/>
  <c r="I67" i="18" s="1"/>
  <c r="I71" i="18" a="1"/>
  <c r="I71" i="18" s="1"/>
  <c r="I75" i="18" a="1"/>
  <c r="I75" i="18" s="1"/>
  <c r="I60" i="18" a="1"/>
  <c r="I60" i="18" s="1"/>
  <c r="I64" i="18" a="1"/>
  <c r="I64" i="18" s="1"/>
  <c r="I68" i="18" a="1"/>
  <c r="I68" i="18" s="1"/>
  <c r="I72" i="18" a="1"/>
  <c r="I72" i="18" s="1"/>
  <c r="I61" i="18" a="1"/>
  <c r="I61" i="18" s="1"/>
  <c r="I65" i="18" a="1"/>
  <c r="I65" i="18" s="1"/>
  <c r="I69" i="18" a="1"/>
  <c r="I69" i="18" s="1"/>
  <c r="I73" i="18" a="1"/>
  <c r="I73" i="18" s="1"/>
  <c r="H58" i="18" a="1"/>
  <c r="H58" i="18" s="1"/>
  <c r="H62" i="18" a="1"/>
  <c r="H62" i="18" s="1"/>
  <c r="H66" i="18" a="1"/>
  <c r="H66" i="18" s="1"/>
  <c r="H70" i="18" a="1"/>
  <c r="H70" i="18" s="1"/>
  <c r="H74" i="18" a="1"/>
  <c r="H74" i="18" s="1"/>
  <c r="H59" i="18" a="1"/>
  <c r="H59" i="18" s="1"/>
  <c r="H63" i="18" a="1"/>
  <c r="H63" i="18" s="1"/>
  <c r="H67" i="18" a="1"/>
  <c r="H67" i="18" s="1"/>
  <c r="H71" i="18" a="1"/>
  <c r="H71" i="18" s="1"/>
  <c r="H75" i="18" a="1"/>
  <c r="H75" i="18" s="1"/>
  <c r="H60" i="18" a="1"/>
  <c r="H60" i="18" s="1"/>
  <c r="H64" i="18" a="1"/>
  <c r="H64" i="18" s="1"/>
  <c r="H68" i="18" a="1"/>
  <c r="H68" i="18" s="1"/>
  <c r="H72" i="18" a="1"/>
  <c r="H72" i="18" s="1"/>
  <c r="H61" i="18" a="1"/>
  <c r="H61" i="18" s="1"/>
  <c r="H65" i="18" a="1"/>
  <c r="H65" i="18" s="1"/>
  <c r="H69" i="18" a="1"/>
  <c r="H69" i="18" s="1"/>
  <c r="H73" i="18" a="1"/>
  <c r="H73" i="18" s="1"/>
  <c r="G58" i="18" a="1"/>
  <c r="G58" i="18" s="1"/>
  <c r="G62" i="18" a="1"/>
  <c r="G62" i="18" s="1"/>
  <c r="G66" i="18" a="1"/>
  <c r="G66" i="18" s="1"/>
  <c r="G70" i="18" a="1"/>
  <c r="G70" i="18" s="1"/>
  <c r="G74" i="18" a="1"/>
  <c r="G74" i="18" s="1"/>
  <c r="G61" i="18" a="1"/>
  <c r="G61" i="18" s="1"/>
  <c r="G59" i="18" a="1"/>
  <c r="G59" i="18" s="1"/>
  <c r="G63" i="18" a="1"/>
  <c r="G63" i="18" s="1"/>
  <c r="G67" i="18" a="1"/>
  <c r="G67" i="18" s="1"/>
  <c r="G71" i="18" a="1"/>
  <c r="G71" i="18" s="1"/>
  <c r="G75" i="18" a="1"/>
  <c r="G75" i="18" s="1"/>
  <c r="G69" i="18" a="1"/>
  <c r="G69" i="18" s="1"/>
  <c r="G73" i="18" a="1"/>
  <c r="G73" i="18" s="1"/>
  <c r="G60" i="18" a="1"/>
  <c r="G60" i="18" s="1"/>
  <c r="G64" i="18" a="1"/>
  <c r="G64" i="18" s="1"/>
  <c r="G68" i="18" a="1"/>
  <c r="G68" i="18" s="1"/>
  <c r="G72" i="18" a="1"/>
  <c r="G72" i="18" s="1"/>
  <c r="G65" i="18" a="1"/>
  <c r="G65" i="18" s="1"/>
  <c r="M7" i="18" a="1"/>
  <c r="M7" i="18" s="1"/>
  <c r="M11" i="18" a="1"/>
  <c r="M11" i="18" s="1"/>
  <c r="M15" i="18" a="1"/>
  <c r="M15" i="18" s="1"/>
  <c r="M19" i="18" a="1"/>
  <c r="M19" i="18" s="1"/>
  <c r="M23" i="18" a="1"/>
  <c r="M23" i="18" s="1"/>
  <c r="M20" i="18" a="1"/>
  <c r="M20" i="18" s="1"/>
  <c r="M24" i="18" a="1"/>
  <c r="M24" i="18" s="1"/>
  <c r="M16" i="18" a="1"/>
  <c r="M16" i="18" s="1"/>
  <c r="M9" i="18" a="1"/>
  <c r="M9" i="18" s="1"/>
  <c r="M13" i="18" a="1"/>
  <c r="M13" i="18" s="1"/>
  <c r="M17" i="18" a="1"/>
  <c r="M17" i="18" s="1"/>
  <c r="M21" i="18" a="1"/>
  <c r="M21" i="18" s="1"/>
  <c r="M8" i="18" a="1"/>
  <c r="M8" i="18" s="1"/>
  <c r="M12" i="18" a="1"/>
  <c r="M12" i="18" s="1"/>
  <c r="M10" i="18" a="1"/>
  <c r="M10" i="18" s="1"/>
  <c r="M14" i="18" a="1"/>
  <c r="M14" i="18" s="1"/>
  <c r="M18" i="18" a="1"/>
  <c r="M18" i="18" s="1"/>
  <c r="M22" i="18" a="1"/>
  <c r="M22" i="18" s="1"/>
  <c r="L7" i="18" a="1"/>
  <c r="L7" i="18" s="1"/>
  <c r="L11" i="18" a="1"/>
  <c r="L11" i="18" s="1"/>
  <c r="L15" i="18" a="1"/>
  <c r="L15" i="18" s="1"/>
  <c r="L19" i="18" a="1"/>
  <c r="L19" i="18" s="1"/>
  <c r="L23" i="18" a="1"/>
  <c r="L23" i="18" s="1"/>
  <c r="L10" i="18" a="1"/>
  <c r="L10" i="18" s="1"/>
  <c r="L8" i="18" a="1"/>
  <c r="L8" i="18" s="1"/>
  <c r="L12" i="18" a="1"/>
  <c r="L12" i="18" s="1"/>
  <c r="L16" i="18" a="1"/>
  <c r="L16" i="18" s="1"/>
  <c r="L20" i="18" a="1"/>
  <c r="L20" i="18" s="1"/>
  <c r="L24" i="18" a="1"/>
  <c r="L24" i="18" s="1"/>
  <c r="L22" i="18" a="1"/>
  <c r="L22" i="18" s="1"/>
  <c r="L14" i="18" a="1"/>
  <c r="L14" i="18" s="1"/>
  <c r="L9" i="18" a="1"/>
  <c r="L9" i="18" s="1"/>
  <c r="L13" i="18" a="1"/>
  <c r="L13" i="18" s="1"/>
  <c r="L17" i="18" a="1"/>
  <c r="L17" i="18" s="1"/>
  <c r="L21" i="18" a="1"/>
  <c r="L21" i="18" s="1"/>
  <c r="L18" i="18" a="1"/>
  <c r="L18" i="18" s="1"/>
  <c r="K7" i="18" a="1"/>
  <c r="K7" i="18" s="1"/>
  <c r="K11" i="18" a="1"/>
  <c r="K11" i="18" s="1"/>
  <c r="K15" i="18" a="1"/>
  <c r="K15" i="18" s="1"/>
  <c r="K19" i="18" a="1"/>
  <c r="K19" i="18" s="1"/>
  <c r="K23" i="18" a="1"/>
  <c r="K23" i="18" s="1"/>
  <c r="K12" i="18" a="1"/>
  <c r="K12" i="18" s="1"/>
  <c r="K8" i="18" a="1"/>
  <c r="K8" i="18" s="1"/>
  <c r="K16" i="18" a="1"/>
  <c r="K16" i="18" s="1"/>
  <c r="K20" i="18" a="1"/>
  <c r="K20" i="18" s="1"/>
  <c r="K24" i="18" a="1"/>
  <c r="K24" i="18" s="1"/>
  <c r="K18" i="18" a="1"/>
  <c r="K18" i="18" s="1"/>
  <c r="K9" i="18" a="1"/>
  <c r="K9" i="18" s="1"/>
  <c r="K13" i="18" a="1"/>
  <c r="K13" i="18" s="1"/>
  <c r="K17" i="18" a="1"/>
  <c r="K17" i="18" s="1"/>
  <c r="K21" i="18" a="1"/>
  <c r="K21" i="18" s="1"/>
  <c r="K22" i="18" a="1"/>
  <c r="K22" i="18" s="1"/>
  <c r="K10" i="18" a="1"/>
  <c r="K10" i="18" s="1"/>
  <c r="K14" i="18" a="1"/>
  <c r="K14" i="18" s="1"/>
  <c r="J7" i="18" a="1"/>
  <c r="J7" i="18" s="1"/>
  <c r="J11" i="18" a="1"/>
  <c r="J11" i="18" s="1"/>
  <c r="J15" i="18" a="1"/>
  <c r="J15" i="18" s="1"/>
  <c r="J19" i="18" a="1"/>
  <c r="J19" i="18" s="1"/>
  <c r="J23" i="18" a="1"/>
  <c r="J23" i="18" s="1"/>
  <c r="J22" i="18" a="1"/>
  <c r="J22" i="18" s="1"/>
  <c r="J8" i="18" a="1"/>
  <c r="J8" i="18" s="1"/>
  <c r="J12" i="18" a="1"/>
  <c r="J12" i="18" s="1"/>
  <c r="J16" i="18" a="1"/>
  <c r="J16" i="18" s="1"/>
  <c r="J20" i="18" a="1"/>
  <c r="J20" i="18" s="1"/>
  <c r="J24" i="18" a="1"/>
  <c r="J24" i="18" s="1"/>
  <c r="J9" i="18" a="1"/>
  <c r="J9" i="18" s="1"/>
  <c r="J13" i="18" a="1"/>
  <c r="J13" i="18" s="1"/>
  <c r="J17" i="18" a="1"/>
  <c r="J17" i="18" s="1"/>
  <c r="J21" i="18" a="1"/>
  <c r="J21" i="18" s="1"/>
  <c r="J10" i="18" a="1"/>
  <c r="J10" i="18" s="1"/>
  <c r="J14" i="18" a="1"/>
  <c r="J14" i="18" s="1"/>
  <c r="J18" i="18" a="1"/>
  <c r="J18" i="18" s="1"/>
  <c r="I7" i="18" a="1"/>
  <c r="I7" i="18" s="1"/>
  <c r="I11" i="18" a="1"/>
  <c r="I11" i="18" s="1"/>
  <c r="I15" i="18" a="1"/>
  <c r="I15" i="18" s="1"/>
  <c r="I19" i="18" a="1"/>
  <c r="I19" i="18" s="1"/>
  <c r="I23" i="18" a="1"/>
  <c r="I23" i="18" s="1"/>
  <c r="I8" i="18" a="1"/>
  <c r="I8" i="18" s="1"/>
  <c r="I12" i="18" a="1"/>
  <c r="I12" i="18" s="1"/>
  <c r="I16" i="18" a="1"/>
  <c r="I16" i="18" s="1"/>
  <c r="I20" i="18" a="1"/>
  <c r="I20" i="18" s="1"/>
  <c r="I24" i="18" a="1"/>
  <c r="I24" i="18" s="1"/>
  <c r="I9" i="18" a="1"/>
  <c r="I9" i="18" s="1"/>
  <c r="I13" i="18" a="1"/>
  <c r="I13" i="18" s="1"/>
  <c r="I17" i="18" a="1"/>
  <c r="I17" i="18" s="1"/>
  <c r="I21" i="18" a="1"/>
  <c r="I21" i="18" s="1"/>
  <c r="I10" i="18" a="1"/>
  <c r="I10" i="18" s="1"/>
  <c r="I14" i="18" a="1"/>
  <c r="I14" i="18" s="1"/>
  <c r="I18" i="18" a="1"/>
  <c r="I18" i="18" s="1"/>
  <c r="I22" i="18" a="1"/>
  <c r="I22" i="18" s="1"/>
  <c r="G11" i="18" a="1"/>
  <c r="G11" i="18" s="1"/>
  <c r="H7" i="18" a="1"/>
  <c r="H7" i="18" s="1"/>
  <c r="H11" i="18" a="1"/>
  <c r="H11" i="18" s="1"/>
  <c r="H15" i="18" a="1"/>
  <c r="H15" i="18" s="1"/>
  <c r="H19" i="18" a="1"/>
  <c r="H19" i="18" s="1"/>
  <c r="H23" i="18" a="1"/>
  <c r="H23" i="18" s="1"/>
  <c r="H8" i="18" a="1"/>
  <c r="H8" i="18" s="1"/>
  <c r="H12" i="18" a="1"/>
  <c r="H12" i="18" s="1"/>
  <c r="H16" i="18" a="1"/>
  <c r="H16" i="18" s="1"/>
  <c r="H20" i="18" a="1"/>
  <c r="H20" i="18" s="1"/>
  <c r="H24" i="18" a="1"/>
  <c r="H24" i="18" s="1"/>
  <c r="H22" i="18" a="1"/>
  <c r="H22" i="18" s="1"/>
  <c r="H9" i="18" a="1"/>
  <c r="H9" i="18" s="1"/>
  <c r="H13" i="18" a="1"/>
  <c r="H13" i="18" s="1"/>
  <c r="H17" i="18" a="1"/>
  <c r="H17" i="18" s="1"/>
  <c r="H21" i="18" a="1"/>
  <c r="H21" i="18" s="1"/>
  <c r="H10" i="18" a="1"/>
  <c r="H10" i="18" s="1"/>
  <c r="H14" i="18" a="1"/>
  <c r="H14" i="18" s="1"/>
  <c r="H18" i="18" a="1"/>
  <c r="H18" i="18" s="1"/>
  <c r="A6" i="18"/>
  <c r="Q6" i="18" s="1" a="1"/>
  <c r="Q6" i="18" s="1"/>
  <c r="G7" i="18" a="1"/>
  <c r="G7" i="18" s="1"/>
  <c r="G15" i="18" a="1"/>
  <c r="G15" i="18" s="1"/>
  <c r="G19" i="18" a="1"/>
  <c r="G19" i="18" s="1"/>
  <c r="G23" i="18" a="1"/>
  <c r="G23" i="18" s="1"/>
  <c r="G8" i="18" a="1"/>
  <c r="G8" i="18" s="1"/>
  <c r="G12" i="18" a="1"/>
  <c r="G12" i="18" s="1"/>
  <c r="G16" i="18" a="1"/>
  <c r="G16" i="18" s="1"/>
  <c r="G20" i="18" a="1"/>
  <c r="G20" i="18" s="1"/>
  <c r="G24" i="18" a="1"/>
  <c r="G24" i="18" s="1"/>
  <c r="G9" i="18" a="1"/>
  <c r="G9" i="18" s="1"/>
  <c r="G13" i="18" a="1"/>
  <c r="G13" i="18" s="1"/>
  <c r="G17" i="18" a="1"/>
  <c r="G17" i="18" s="1"/>
  <c r="G21" i="18" a="1"/>
  <c r="G21" i="18" s="1"/>
  <c r="G14" i="18" a="1"/>
  <c r="G14" i="18" s="1"/>
  <c r="G18" i="18" a="1"/>
  <c r="G18" i="18" s="1"/>
  <c r="G22" i="18" a="1"/>
  <c r="G22" i="18" s="1"/>
  <c r="A57" i="18"/>
  <c r="Q25" i="18" l="1"/>
  <c r="Q57" i="18" a="1"/>
  <c r="Q57" i="18" s="1"/>
  <c r="Q76" i="18" s="1"/>
  <c r="J5" i="40"/>
  <c r="N5" i="40" s="1"/>
  <c r="N27" i="40" s="1"/>
  <c r="R57" i="18" a="1"/>
  <c r="R57" i="18" s="1"/>
  <c r="R76" i="18" s="1"/>
  <c r="R6" i="18" a="1"/>
  <c r="R6" i="18" s="1"/>
  <c r="R25" i="18" s="1"/>
  <c r="A5" i="40"/>
  <c r="L5" i="40" s="1"/>
  <c r="L24" i="40"/>
  <c r="F24" i="40"/>
  <c r="F26" i="40"/>
  <c r="C26" i="40"/>
  <c r="C25" i="40"/>
  <c r="L25" i="40"/>
  <c r="M25" i="40" s="1"/>
  <c r="F25" i="40"/>
  <c r="F8" i="40"/>
  <c r="F6" i="40"/>
  <c r="G57" i="18" a="1"/>
  <c r="G57" i="18" s="1"/>
  <c r="C11" i="40"/>
  <c r="F11" i="40"/>
  <c r="C17" i="40"/>
  <c r="F17" i="40"/>
  <c r="C14" i="40"/>
  <c r="F14" i="40"/>
  <c r="C18" i="40"/>
  <c r="F18" i="40"/>
  <c r="C7" i="40"/>
  <c r="F7" i="40"/>
  <c r="C16" i="40"/>
  <c r="F16" i="40"/>
  <c r="C13" i="40"/>
  <c r="F13" i="40"/>
  <c r="C19" i="40"/>
  <c r="F19" i="40"/>
  <c r="C10" i="40"/>
  <c r="F10" i="40"/>
  <c r="C9" i="40"/>
  <c r="F9" i="40"/>
  <c r="C21" i="40"/>
  <c r="F21" i="40"/>
  <c r="C20" i="40"/>
  <c r="F20" i="40"/>
  <c r="C15" i="40"/>
  <c r="F15" i="40"/>
  <c r="C23" i="40"/>
  <c r="F23" i="40"/>
  <c r="C12" i="40"/>
  <c r="F12" i="40"/>
  <c r="C22" i="40"/>
  <c r="F22" i="40"/>
  <c r="C6" i="40"/>
  <c r="C8" i="40"/>
  <c r="K6" i="18" a="1"/>
  <c r="K6" i="18" s="1"/>
  <c r="N57" i="18" a="1"/>
  <c r="N57" i="18" s="1"/>
  <c r="N78" i="18" s="1"/>
  <c r="M57" i="18" a="1"/>
  <c r="M57" i="18" s="1"/>
  <c r="H6" i="18" a="1"/>
  <c r="H6" i="18" s="1"/>
  <c r="N6" i="18" a="1"/>
  <c r="N6" i="18" s="1"/>
  <c r="G6" i="18" a="1"/>
  <c r="G6" i="18" s="1"/>
  <c r="K57" i="18" a="1"/>
  <c r="K57" i="18" s="1"/>
  <c r="L57" i="18" a="1"/>
  <c r="L57" i="18" s="1"/>
  <c r="I57" i="18" a="1"/>
  <c r="I57" i="18" s="1"/>
  <c r="J57" i="18" a="1"/>
  <c r="J57" i="18" s="1"/>
  <c r="H57" i="18" a="1"/>
  <c r="H57" i="18" s="1"/>
  <c r="C57" i="18" a="1"/>
  <c r="C57" i="18" s="1"/>
  <c r="L6" i="18" a="1"/>
  <c r="L6" i="18" s="1"/>
  <c r="M6" i="18" a="1"/>
  <c r="M6" i="18" s="1"/>
  <c r="D57" i="18" a="1"/>
  <c r="K24" i="40" s="1"/>
  <c r="O24" i="40" s="1"/>
  <c r="B6" i="18" a="1"/>
  <c r="B6" i="18" s="1"/>
  <c r="C6" i="18" a="1"/>
  <c r="C6" i="18" s="1"/>
  <c r="E6" i="18" a="1"/>
  <c r="D6" i="18" a="1"/>
  <c r="I6" i="18" a="1"/>
  <c r="I6" i="18" s="1"/>
  <c r="J6" i="18" a="1"/>
  <c r="J6" i="18" s="1"/>
  <c r="C2" i="37" a="1"/>
  <c r="C2" i="37" s="1"/>
  <c r="B57" i="18" a="1"/>
  <c r="B57" i="18" s="1"/>
  <c r="F5" i="40" l="1"/>
  <c r="F29" i="40" s="1"/>
  <c r="C5" i="40"/>
  <c r="C29" i="40" s="1"/>
  <c r="L27" i="40"/>
  <c r="E24" i="40"/>
  <c r="G24" i="40" s="1"/>
  <c r="E25" i="40"/>
  <c r="G25" i="40" s="1"/>
  <c r="E26" i="40"/>
  <c r="G26" i="40" s="1"/>
  <c r="B24" i="40"/>
  <c r="D24" i="40" s="1"/>
  <c r="B26" i="40"/>
  <c r="D26" i="40" s="1"/>
  <c r="B25" i="40"/>
  <c r="D25" i="40" s="1"/>
  <c r="M24" i="40"/>
  <c r="K10" i="40"/>
  <c r="K13" i="40"/>
  <c r="K16" i="40"/>
  <c r="K19" i="40"/>
  <c r="K22" i="40"/>
  <c r="K8" i="40"/>
  <c r="K11" i="40"/>
  <c r="K14" i="40"/>
  <c r="K17" i="40"/>
  <c r="K20" i="40"/>
  <c r="K23" i="40"/>
  <c r="K9" i="40"/>
  <c r="K12" i="40"/>
  <c r="K15" i="40"/>
  <c r="K18" i="40"/>
  <c r="K21" i="40"/>
  <c r="K7" i="40"/>
  <c r="K6" i="40"/>
  <c r="E22" i="40"/>
  <c r="G22" i="40" s="1"/>
  <c r="E10" i="40"/>
  <c r="G10" i="40" s="1"/>
  <c r="E8" i="40"/>
  <c r="G8" i="40" s="1"/>
  <c r="E7" i="40"/>
  <c r="G7" i="40" s="1"/>
  <c r="E6" i="40"/>
  <c r="G6" i="40" s="1"/>
  <c r="E15" i="40"/>
  <c r="G15" i="40" s="1"/>
  <c r="E13" i="40"/>
  <c r="G13" i="40" s="1"/>
  <c r="E23" i="40"/>
  <c r="G23" i="40" s="1"/>
  <c r="E21" i="40"/>
  <c r="G21" i="40" s="1"/>
  <c r="E9" i="40"/>
  <c r="G9" i="40" s="1"/>
  <c r="E20" i="40"/>
  <c r="G20" i="40" s="1"/>
  <c r="E19" i="40"/>
  <c r="G19" i="40" s="1"/>
  <c r="E18" i="40"/>
  <c r="G18" i="40" s="1"/>
  <c r="E17" i="40"/>
  <c r="G17" i="40" s="1"/>
  <c r="E16" i="40"/>
  <c r="G16" i="40" s="1"/>
  <c r="E14" i="40"/>
  <c r="G14" i="40" s="1"/>
  <c r="E12" i="40"/>
  <c r="G12" i="40" s="1"/>
  <c r="E11" i="40"/>
  <c r="G11" i="40" s="1"/>
  <c r="B22" i="40"/>
  <c r="D22" i="40" s="1"/>
  <c r="B23" i="40"/>
  <c r="D23" i="40" s="1"/>
  <c r="B20" i="40"/>
  <c r="D20" i="40" s="1"/>
  <c r="B21" i="40"/>
  <c r="D21" i="40" s="1"/>
  <c r="B9" i="40"/>
  <c r="D9" i="40" s="1"/>
  <c r="B18" i="40"/>
  <c r="D18" i="40" s="1"/>
  <c r="B17" i="40"/>
  <c r="D17" i="40" s="1"/>
  <c r="B11" i="40"/>
  <c r="D11" i="40" s="1"/>
  <c r="B16" i="40"/>
  <c r="D16" i="40" s="1"/>
  <c r="B12" i="40"/>
  <c r="D12" i="40" s="1"/>
  <c r="B10" i="40"/>
  <c r="D10" i="40" s="1"/>
  <c r="B15" i="40"/>
  <c r="D15" i="40" s="1"/>
  <c r="B13" i="40"/>
  <c r="D13" i="40" s="1"/>
  <c r="B14" i="40"/>
  <c r="D14" i="40" s="1"/>
  <c r="B19" i="40"/>
  <c r="D19" i="40" s="1"/>
  <c r="B7" i="40"/>
  <c r="D7" i="40" s="1"/>
  <c r="B8" i="40"/>
  <c r="D8" i="40" s="1"/>
  <c r="D6" i="18"/>
  <c r="B5" i="40" s="1"/>
  <c r="B6" i="40"/>
  <c r="D6" i="40" s="1"/>
  <c r="E6" i="18"/>
  <c r="D57" i="18"/>
  <c r="M78" i="18"/>
  <c r="G78" i="18"/>
  <c r="K78" i="18"/>
  <c r="I78" i="18"/>
  <c r="L78" i="18"/>
  <c r="H78" i="18"/>
  <c r="J78" i="18"/>
  <c r="M8" i="40" l="1"/>
  <c r="O8" i="40"/>
  <c r="M14" i="40"/>
  <c r="O14" i="40"/>
  <c r="M7" i="40"/>
  <c r="O7" i="40"/>
  <c r="M16" i="40"/>
  <c r="O16" i="40"/>
  <c r="M11" i="40"/>
  <c r="O11" i="40"/>
  <c r="M6" i="40"/>
  <c r="O6" i="40"/>
  <c r="M15" i="40"/>
  <c r="O15" i="40"/>
  <c r="M13" i="40"/>
  <c r="O13" i="40"/>
  <c r="M9" i="40"/>
  <c r="O9" i="40"/>
  <c r="M23" i="40"/>
  <c r="O23" i="40"/>
  <c r="M20" i="40"/>
  <c r="O20" i="40"/>
  <c r="M17" i="40"/>
  <c r="O17" i="40"/>
  <c r="M22" i="40"/>
  <c r="O22" i="40"/>
  <c r="M21" i="40"/>
  <c r="O21" i="40"/>
  <c r="M19" i="40"/>
  <c r="O19" i="40"/>
  <c r="M18" i="40"/>
  <c r="O18" i="40"/>
  <c r="M12" i="40"/>
  <c r="O12" i="40"/>
  <c r="M10" i="40"/>
  <c r="O10" i="40"/>
  <c r="D78" i="18"/>
  <c r="H2" i="37" s="1" a="1"/>
  <c r="H2" i="37" s="1"/>
  <c r="K5" i="40"/>
  <c r="O5" i="40" s="1"/>
  <c r="B29" i="40"/>
  <c r="D29" i="40" s="1"/>
  <c r="E5" i="40"/>
  <c r="G5" i="40" s="1"/>
  <c r="M5" i="40" l="1"/>
  <c r="K27" i="40"/>
  <c r="K29" i="40" s="1"/>
  <c r="E29" i="40"/>
  <c r="G29" i="40" s="1"/>
  <c r="F4" i="38" a="1"/>
  <c r="F4" i="38" s="1"/>
  <c r="F3" i="38" a="1"/>
  <c r="F3" i="38" s="1"/>
  <c r="F2" i="38" a="1"/>
  <c r="F2" i="38" s="1"/>
  <c r="B12" i="38" a="1"/>
  <c r="K1" i="38"/>
  <c r="I1" i="38"/>
  <c r="M27" i="40" l="1"/>
  <c r="O27" i="40"/>
  <c r="U2" i="38"/>
  <c r="R4" i="38"/>
  <c r="R3" i="38"/>
  <c r="K5" i="38"/>
  <c r="K4" i="38"/>
  <c r="J3" i="38"/>
  <c r="I3" i="38"/>
  <c r="I4" i="38"/>
  <c r="F5" i="38"/>
  <c r="B12" i="38"/>
  <c r="F1" i="38"/>
  <c r="L3" i="38"/>
  <c r="I5" i="38"/>
  <c r="L5" i="38"/>
  <c r="J4" i="38"/>
  <c r="J5" i="38"/>
  <c r="L4" i="38"/>
  <c r="K3" i="38"/>
  <c r="X2" i="38"/>
  <c r="M3" i="38" l="1"/>
  <c r="M4" i="38"/>
  <c r="I6" i="38"/>
  <c r="L6" i="38"/>
  <c r="J6" i="38"/>
  <c r="K6" i="38"/>
  <c r="P12" i="38" a="1"/>
  <c r="R5" i="38"/>
  <c r="M6" i="38" l="1"/>
  <c r="P12" i="38"/>
  <c r="R2" i="38"/>
  <c r="C2" i="9" a="1"/>
  <c r="C2" i="9" s="1"/>
  <c r="C13" i="36" l="1"/>
  <c r="C12" i="36"/>
  <c r="C11" i="36"/>
  <c r="C10" i="36"/>
  <c r="C9" i="36"/>
  <c r="C7" i="36"/>
  <c r="C6" i="36"/>
  <c r="C5" i="36"/>
  <c r="C4" i="36"/>
  <c r="C3" i="36"/>
  <c r="A4" i="28" l="1" a="1"/>
  <c r="A4" i="28" s="1"/>
  <c r="B36" i="18" l="1"/>
  <c r="B35" i="18"/>
  <c r="C36" i="18" l="1"/>
  <c r="D36" i="18" s="1"/>
  <c r="K7" i="38" s="1"/>
  <c r="C35" i="18"/>
  <c r="D35" i="18" s="1"/>
  <c r="F6" i="38" s="1"/>
  <c r="F76" i="18" l="1"/>
  <c r="O76" i="18" s="1"/>
  <c r="F25" i="18"/>
  <c r="F28" i="18"/>
  <c r="O28" i="18" s="1"/>
  <c r="F27" i="18"/>
  <c r="O27" i="18" s="1"/>
  <c r="F26" i="18"/>
  <c r="O26" i="18" s="1"/>
  <c r="F73" i="18"/>
  <c r="O73" i="18" s="1"/>
  <c r="F22" i="18"/>
  <c r="F75" i="18"/>
  <c r="O75" i="18" s="1"/>
  <c r="F63" i="18"/>
  <c r="O63" i="18" s="1"/>
  <c r="F21" i="18"/>
  <c r="F18" i="18"/>
  <c r="F14" i="18"/>
  <c r="F60" i="18"/>
  <c r="O60" i="18" s="1"/>
  <c r="F71" i="18"/>
  <c r="O71" i="18" s="1"/>
  <c r="F69" i="18"/>
  <c r="O69" i="18" s="1"/>
  <c r="F8" i="18"/>
  <c r="F68" i="18"/>
  <c r="O68" i="18" s="1"/>
  <c r="F64" i="18"/>
  <c r="O64" i="18" s="1"/>
  <c r="F65" i="18"/>
  <c r="O65" i="18" s="1"/>
  <c r="F10" i="18"/>
  <c r="F58" i="18"/>
  <c r="O58" i="18" s="1"/>
  <c r="F61" i="18"/>
  <c r="F72" i="18"/>
  <c r="O72" i="18" s="1"/>
  <c r="F15" i="18"/>
  <c r="F7" i="18"/>
  <c r="F74" i="18"/>
  <c r="O74" i="18" s="1"/>
  <c r="F62" i="18"/>
  <c r="O62" i="18" s="1"/>
  <c r="F11" i="18"/>
  <c r="F20" i="18"/>
  <c r="F9" i="18"/>
  <c r="F59" i="18"/>
  <c r="O59" i="18" s="1"/>
  <c r="F70" i="18"/>
  <c r="O70" i="18" s="1"/>
  <c r="F19" i="18"/>
  <c r="F16" i="18"/>
  <c r="F67" i="18"/>
  <c r="O67" i="18" s="1"/>
  <c r="F24" i="18"/>
  <c r="F66" i="18"/>
  <c r="O66" i="18" s="1"/>
  <c r="F13" i="18"/>
  <c r="F12" i="18"/>
  <c r="F17" i="18"/>
  <c r="F23" i="18"/>
  <c r="F57" i="18"/>
  <c r="F6" i="18"/>
  <c r="I7" i="38"/>
  <c r="M7" i="38" s="1"/>
  <c r="C2" i="38" s="1"/>
  <c r="F78" i="18" l="1"/>
  <c r="O57" i="18"/>
  <c r="O61" i="18"/>
  <c r="A4" i="31" a="1"/>
  <c r="O78" i="18" l="1"/>
  <c r="A4" i="31"/>
  <c r="J1" i="31"/>
  <c r="J2" i="31" s="1"/>
  <c r="B13" i="1" l="1" a="1"/>
  <c r="B13" i="1" s="1"/>
  <c r="D2" i="1" s="1"/>
  <c r="B12" i="1" a="1"/>
  <c r="B12" i="1" s="1"/>
  <c r="B11" i="1" a="1"/>
  <c r="B11" i="1" s="1"/>
  <c r="D3" i="1" l="1"/>
  <c r="B21" i="24" l="1" a="1"/>
  <c r="B21" i="24" s="1"/>
  <c r="B19" i="24" a="1"/>
  <c r="B19" i="24" s="1"/>
  <c r="B18" i="24" a="1"/>
  <c r="B18" i="24" s="1"/>
  <c r="D12" i="24" l="1"/>
  <c r="D2" i="24"/>
  <c r="D10" i="24"/>
  <c r="D11" i="24"/>
  <c r="D8" i="24"/>
  <c r="D9" i="24"/>
  <c r="D7" i="24"/>
  <c r="D5" i="24"/>
  <c r="D4" i="24"/>
  <c r="D3" i="24"/>
  <c r="D6" i="24"/>
  <c r="A1" i="37" l="1"/>
  <c r="E2" i="37" l="1" a="1"/>
  <c r="E2" i="37" s="1"/>
  <c r="D2" i="37" a="1"/>
  <c r="D2" i="37" s="1"/>
  <c r="F2" i="37" a="1"/>
  <c r="F2" i="37" s="1"/>
  <c r="Q2" i="37" a="1"/>
  <c r="Q2" i="37" s="1"/>
  <c r="O20" i="18" l="1"/>
  <c r="O12" i="18"/>
  <c r="O21" i="18"/>
  <c r="O25" i="18"/>
  <c r="D29" i="18"/>
  <c r="N29" i="18"/>
  <c r="N81" i="18" s="1"/>
  <c r="D81" i="18" l="1"/>
  <c r="B31" i="40"/>
  <c r="P2" i="37" a="1"/>
  <c r="P2" i="37" s="1"/>
  <c r="M29" i="18"/>
  <c r="M81" i="18" s="1"/>
  <c r="N2" i="37" a="1"/>
  <c r="N2" i="37" s="1"/>
  <c r="O8" i="18"/>
  <c r="O13" i="18"/>
  <c r="O18" i="18"/>
  <c r="M2" i="37" a="1"/>
  <c r="M2" i="37" s="1"/>
  <c r="O19" i="18"/>
  <c r="E29" i="18"/>
  <c r="O10" i="18"/>
  <c r="O24" i="18"/>
  <c r="O11" i="18"/>
  <c r="O7" i="18"/>
  <c r="O17" i="18"/>
  <c r="O15" i="18"/>
  <c r="O22" i="18"/>
  <c r="O23" i="18"/>
  <c r="O9" i="18"/>
  <c r="O14" i="18"/>
  <c r="J2" i="37" a="1"/>
  <c r="J2" i="37" s="1"/>
  <c r="O16" i="18"/>
  <c r="E81" i="18" l="1"/>
  <c r="E31" i="40"/>
  <c r="O6" i="18"/>
  <c r="O29" i="18" s="1"/>
  <c r="O81" i="18" s="1"/>
  <c r="K29" i="18"/>
  <c r="K81" i="18" s="1"/>
  <c r="L29" i="18"/>
  <c r="L81" i="18" s="1"/>
  <c r="O2" i="37" a="1"/>
  <c r="O2" i="37" s="1"/>
  <c r="J29" i="18"/>
  <c r="J81" i="18" s="1"/>
  <c r="I29" i="18"/>
  <c r="I81" i="18" s="1"/>
  <c r="L2" i="37" a="1"/>
  <c r="L2" i="37" s="1"/>
  <c r="G29" i="18"/>
  <c r="G81" i="18" s="1"/>
  <c r="H29" i="18"/>
  <c r="H81" i="18" s="1"/>
  <c r="K2" i="37" a="1"/>
  <c r="K2" i="37" s="1"/>
  <c r="F29" i="18"/>
  <c r="F81" i="18" s="1"/>
  <c r="I2" i="37" a="1"/>
  <c r="I2" i="37" s="1"/>
  <c r="D5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tc={DBB3FF27-DCBF-4D60-B138-2F51D57050EC}</author>
  </authors>
  <commentList>
    <comment ref="J11" authorId="0" shapeId="0" xr:uid="{DBB3FF27-DCBF-4D60-B138-2F51D57050EC}">
      <text>
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tc={29950268-6086-46E4-A451-32E641F78B62}</author>
  </authors>
  <commentList>
    <comment ref="J11" authorId="0" shapeId="0" xr:uid="{29950268-6086-46E4-A451-32E641F78B62}">
      <text>
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35F513-99E4-42FF-8B95-34F9D6E3885C}" keepAlive="1" name="Query - Big Star Export" description="Connection to the 'Big Star Export' query in the workbook." type="5" refreshedVersion="8" background="1" saveData="1">
    <dbPr connection="Provider=Microsoft.Mashup.OleDb.1;Data Source=$Workbook$;Location=&quot;Big Star Export&quot;;Extended Properties=&quot;&quot;" command="SELECT * FROM [Big Star Export]"/>
  </connection>
  <connection id="2" xr16:uid="{89A10C74-D1C0-4E5A-A900-78531BBB0FE7}" keepAlive="1" name="Query - CCCTA Tickets Collected" description="Connection to the 'CCCTA Tickets Collected' query in the workbook." type="5" refreshedVersion="0" background="1">
    <dbPr connection="Provider=Microsoft.Mashup.OleDb.1;Data Source=$Workbook$;Location=&quot;CCCTA Tickets Collected&quot;;Extended Properties=&quot;&quot;" command="SELECT * FROM [CCCTA Tickets Collected]"/>
  </connection>
  <connection id="3" xr16:uid="{CBF3716A-1B5D-45BE-8B03-472E15599FEC}" keepAlive="1" name="Query - Deductions" description="Connection to the 'Deductions' query in the workbook." type="5" refreshedVersion="8" saveData="1">
    <dbPr connection="Provider=Microsoft.Mashup.OleDb.1;Data Source=$Workbook$;Location=Deductions;Extended Properties=&quot;&quot;" command="SELECT * FROM [Deductions]"/>
  </connection>
  <connection id="4" xr16:uid="{DDDA72C6-A689-4E92-80A7-927D285B7803}" keepAlive="1" name="Query - Fare_Recon_Check" description="Connection to the 'Fare_Recon_Check' query in the workbook." type="5" refreshedVersion="8" background="1" saveData="1">
    <dbPr connection="Provider=Microsoft.Mashup.OleDb.1;Data Source=$Workbook$;Location=Fare_Recon_Check;Extended Properties=&quot;&quot;" command="SELECT * FROM [Fare_Recon_Check]"/>
  </connection>
  <connection id="5" xr16:uid="{787DF679-15DA-404B-A06C-0D1BF6695AF0}" keepAlive="1" name="Query - Fares_Big Star Export" description="Connection to the 'Fares_Big Star Export' query in the workbook." type="5" refreshedVersion="8" saveData="1">
    <dbPr connection="Provider=Microsoft.Mashup.OleDb.1;Data Source=$Workbook$;Location=&quot;Fares_Big Star Export&quot;;Extended Properties=&quot;&quot;" command="SELECT * FROM [Fares_Big Star Export]"/>
  </connection>
  <connection id="6" xr16:uid="{EDDA4A8D-20AA-41BC-BE58-5614A2A7D9B0}" keepAlive="1" name="Query - Fares_Big Star Export OS" description="Connection to the 'Fares_Big Star Export OS' query in the workbook." type="5" refreshedVersion="8" saveData="1">
    <dbPr connection="Provider=Microsoft.Mashup.OleDb.1;Data Source=$Workbook$;Location=&quot;Fares_Big Star Export OS&quot;;Extended Properties=&quot;&quot;" command="SELECT * FROM [Fares_Big Star Export OS]"/>
  </connection>
  <connection id="7" xr16:uid="{F292AD03-9D33-4C36-A2E0-125F66E42ABB}" keepAlive="1" name="Query - Fares_CCCTA_LAVTA" description="Connection to the 'Fares_CCCTA_LAVTA' query in the workbook." type="5" refreshedVersion="8" saveData="1">
    <dbPr connection="Provider=Microsoft.Mashup.OleDb.1;Data Source=$Workbook$;Location=Fares_CCCTA_LAVTA;Extended Properties=&quot;&quot;" command="SELECT * FROM [Fares_CCCTA_LAVTA]"/>
  </connection>
  <connection id="8" xr16:uid="{68CC899D-C56B-4193-96E3-C1C751F8B0C7}" keepAlive="1" name="Query - Folder_Path" description="Connection to the 'Folder_Path' query in the workbook." type="5" refreshedVersion="0" background="1">
    <dbPr connection="Provider=Microsoft.Mashup.OleDb.1;Data Source=$Workbook$;Location=Folder_Path;Extended Properties=&quot;&quot;" command="SELECT * FROM [Folder_Path]"/>
  </connection>
  <connection id="9" xr16:uid="{A9C188FA-9A12-46B4-925F-BC5E330AF4E4}" keepAlive="1" name="Query - Fuel Rates" description="Connection to the 'Fuel Rates' query in the workbook." type="5" refreshedVersion="0" background="1">
    <dbPr connection="Provider=Microsoft.Mashup.OleDb.1;Data Source=$Workbook$;Location=&quot;Fuel Rates&quot;;Extended Properties=&quot;&quot;" command="SELECT * FROM [Fuel Rates]"/>
  </connection>
  <connection id="10" xr16:uid="{CAFAA25F-4F94-408F-9509-6329F354F88E}" keepAlive="1" name="Query - Hourly_Rate" description="Connection to the 'Hourly_Rate' query in the workbook." type="5" refreshedVersion="8" saveData="1">
    <dbPr connection="Provider=Microsoft.Mashup.OleDb.1;Data Source=$Workbook$;Location=Hourly_Rate;Extended Properties=&quot;&quot;" command="SELECT * FROM [Hourly_Rate]"/>
  </connection>
  <connection id="11" xr16:uid="{268FF968-5DC4-4664-9437-DCF85163CD42}" keepAlive="1" name="Query - Hours_Working" description="Connection to the 'Hours_Working' query in the workbook." type="5" refreshedVersion="8" saveData="1">
    <dbPr connection="Provider=Microsoft.Mashup.OleDb.1;Data Source=$Workbook$;Location=Hours_Working;Extended Properties=&quot;&quot;" command="SELECT * FROM [Hours_Working]"/>
  </connection>
  <connection id="12" xr16:uid="{A4A57D60-C9FC-45B0-9600-734C81C76848}" keepAlive="1" name="Query - LAVTA Tickets Collected" description="Connection to the 'LAVTA Tickets Collected' query in the workbook." type="5" refreshedVersion="0" background="1">
    <dbPr connection="Provider=Microsoft.Mashup.OleDb.1;Data Source=$Workbook$;Location=&quot;LAVTA Tickets Collected&quot;;Extended Properties=&quot;&quot;" command="SELECT * FROM [LAVTA Tickets Collected]"/>
  </connection>
  <connection id="13" xr16:uid="{04231982-BA48-4137-BF8C-ADCF462382D7}" keepAlive="1" name="Query - Mile Rate" description="Connection to the 'Mile Rate' query in the workbook." type="5" refreshedVersion="0" background="1">
    <dbPr connection="Provider=Microsoft.Mashup.OleDb.1;Data Source=$Workbook$;Location=&quot;Mile Rate&quot;;Extended Properties=&quot;&quot;" command="SELECT * FROM [Mile Rate]"/>
  </connection>
  <connection id="14" xr16:uid="{DA7B6164-B3FE-4986-96FF-1E354B0F38C5}" keepAlive="1" name="Query - OneSeatTicketAdj" description="Connection to the 'OneSeatTicketAdj' query in the workbook." type="5" refreshedVersion="0" background="1">
    <dbPr connection="Provider=Microsoft.Mashup.OleDb.1;Data Source=$Workbook$;Location=OneSeatTicketAdj;Extended Properties=&quot;&quot;" command="SELECT * FROM [OneSeatTicketAdj]"/>
  </connection>
  <connection id="15" xr16:uid="{09D99BB9-EE8C-42FD-B919-82DB3900B962}" keepAlive="1" name="Query - Partner List" description="Connection to the 'Partner List' query in the workbook." type="5" refreshedVersion="0" background="1">
    <dbPr connection="Provider=Microsoft.Mashup.OleDb.1;Data Source=$Workbook$;Location=&quot;Partner List&quot;;Extended Properties=&quot;&quot;" command="SELECT * FROM [Partner List]"/>
  </connection>
  <connection id="16" xr16:uid="{9E8D364B-13D9-4AF5-AEC1-18FF4CC1208B}" keepAlive="1" name="Query - Partner List (2)" description="Connection to the 'Partner List (2)' query in the workbook." type="5" refreshedVersion="0" background="1">
    <dbPr connection="Provider=Microsoft.Mashup.OleDb.1;Data Source=$Workbook$;Location=&quot;Partner List (2)&quot;;Extended Properties=&quot;&quot;" command="SELECT * FROM [Partner List (2)]"/>
  </connection>
  <connection id="17" xr16:uid="{8E079457-324E-4343-8B1E-62E74327D83C}" keepAlive="1" name="Query - Partner_Master" description="Connection to the 'Partner_Master' query in the workbook." type="5" refreshedVersion="0" background="1">
    <dbPr connection="Provider=Microsoft.Mashup.OleDb.1;Data Source=$Workbook$;Location=Partner_Master;Extended Properties=&quot;&quot;" command="SELECT * FROM [Partner_Master]"/>
  </connection>
  <connection id="18" xr16:uid="{8D5D0BB3-CECF-4754-AB3D-7797AE1722C9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9" xr16:uid="{971344A6-69B4-4701-ABF4-2B779C02A3D8}" keepAlive="1" name="Query - PartnerList" description="Connection to the 'PartnerList' query in the workbook." type="5" refreshedVersion="8" saveData="1">
    <dbPr connection="Provider=Microsoft.Mashup.OleDb.1;Data Source=$Workbook$;Location=PartnerList;Extended Properties=&quot;&quot;" command="SELECT * FROM [PartnerList]"/>
  </connection>
  <connection id="20" xr16:uid="{99BBB2D4-D5CA-4EAF-A736-6CAA7244AF91}" keepAlive="1" name="Query - PPGRate" description="Connection to the 'PPGRate' query in the workbook." type="5" refreshedVersion="8" saveData="1">
    <dbPr connection="Provider=Microsoft.Mashup.OleDb.1;Data Source=$Workbook$;Location=PPGRate;Extended Properties=&quot;&quot;" command="SELECT * FROM [PPGRate]"/>
  </connection>
  <connection id="21" xr16:uid="{B594BE4A-7F5F-4D9A-BAEA-51F119C03FF1}" keepAlive="1" name="Query - Rate_Master_OS" description="Connection to the 'Rate_Master_OS' query in the workbook." type="5" refreshedVersion="8" background="1" saveData="1">
    <dbPr connection="Provider=Microsoft.Mashup.OleDb.1;Data Source=$Workbook$;Location=Rate_Master_OS;Extended Properties=&quot;&quot;" command="SELECT * FROM [Rate_Master_OS]"/>
  </connection>
  <connection id="22" xr16:uid="{DEFF6B87-C227-4F55-8788-E83298CA0122}" keepAlive="1" name="Query - Rates_Master" description="Connection to the 'Rates_Master' query in the workbook." type="5" refreshedVersion="8" background="1" saveData="1">
    <dbPr connection="Provider=Microsoft.Mashup.OleDb.1;Data Source=$Workbook$;Location=Rates_Master;Extended Properties=&quot;&quot;" command="SELECT * FROM [Rates_Master]"/>
  </connection>
  <connection id="23" xr16:uid="{DF330823-A863-4FFF-878A-3CFEA0F35CFC}" keepAlive="1" name="Query - RouteChanges" description="Connection to the 'RouteChanges' query in the workbook." type="5" refreshedVersion="0" background="1">
    <dbPr connection="Provider=Microsoft.Mashup.OleDb.1;Data Source=$Workbook$;Location=RouteChanges;Extended Properties=&quot;&quot;" command="SELECT * FROM [RouteChanges]"/>
  </connection>
  <connection id="24" xr16:uid="{6B72603D-0BDF-4C71-9E7C-D986377C4422}" keepAlive="1" name="Query - RPR_exact" description="Connection to the 'RPR_exact' query in the workbook." type="5" refreshedVersion="0" background="1">
    <dbPr connection="Provider=Microsoft.Mashup.OleDb.1;Data Source=$Workbook$;Location=RPR_exact;Extended Properties=&quot;&quot;" command="SELECT * FROM [RPR_exact]"/>
  </connection>
  <connection id="25" xr16:uid="{E6C8E9B0-CFFD-45F3-A47A-EDB007DBFE04}" keepAlive="1" name="Query - Tbl_ColMap" description="Connection to the 'Tbl_ColMap' query in the workbook." type="5" refreshedVersion="0" background="1">
    <dbPr connection="Provider=Microsoft.Mashup.OleDb.1;Data Source=$Workbook$;Location=Tbl_ColMap;Extended Properties=&quot;&quot;" command="SELECT * FROM [Tbl_ColMap]"/>
  </connection>
  <connection id="26" xr16:uid="{F8C5EDE1-E44D-4EBF-B93A-D4EAA8D59FDA}" keepAlive="1" name="Query - Ticket Rate" description="Connection to the 'Ticket Rate' query in the workbook." type="5" refreshedVersion="0" background="1">
    <dbPr connection="Provider=Microsoft.Mashup.OleDb.1;Data Source=$Workbook$;Location=&quot;Ticket Rate&quot;;Extended Properties=&quot;&quot;" command="SELECT * FROM [Ticket Rate]"/>
  </connection>
  <connection id="27" xr16:uid="{925AA196-48D1-41B0-8282-2882ADE23775}" keepAlive="1" name="Query - Tickets Collected data returned" description="Connection to the 'Tickets Collected data returned' query in the workbook." type="5" refreshedVersion="0" background="1">
    <dbPr connection="Provider=Microsoft.Mashup.OleDb.1;Data Source=$Workbook$;Location=&quot;Tickets Collected data returned&quot;;Extended Properties=&quot;&quot;" command="SELECT * FROM [Tickets Collected data returned]"/>
  </connection>
  <connection id="28" xr16:uid="{D510EFC7-7E8E-458A-B82F-4E93E08B4DD8}" keepAlive="1" name="Query - Weeks" description="Connection to the 'Weeks' query in the workbook." type="5" refreshedVersion="0" background="1">
    <dbPr connection="Provider=Microsoft.Mashup.OleDb.1;Data Source=$Workbook$;Location=Weeks;Extended Properties=&quot;&quot;" command="SELECT * FROM [Weeks]"/>
  </connection>
  <connection id="29" xr16:uid="{84CEEFBC-ECA2-4174-96DF-3409D545A813}" keepAlive="1" name="Query - Working_Day" description="Connection to the 'Working_Day' query in the workbook." type="5" refreshedVersion="0" background="1">
    <dbPr connection="Provider=Microsoft.Mashup.OleDb.1;Data Source=$Workbook$;Location=Working_Day;Extended Properties=&quot;&quot;" command="SELECT * FROM [Working_Da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<sst xmlns="http://schemas.openxmlformats.org/spreadsheetml/2006/main" count="31509" uniqueCount="1074">
  <si>
    <t>File Description</t>
  </si>
  <si>
    <t>File Path</t>
  </si>
  <si>
    <t>Rate Master</t>
  </si>
  <si>
    <t>RATES</t>
  </si>
  <si>
    <t>Day of week</t>
  </si>
  <si>
    <t>WAV</t>
  </si>
  <si>
    <t>Weekend</t>
  </si>
  <si>
    <t>Date</t>
  </si>
  <si>
    <t>CLIENT</t>
  </si>
  <si>
    <t>PARTNER</t>
  </si>
  <si>
    <t>ROUTE</t>
  </si>
  <si>
    <t>TYPE</t>
  </si>
  <si>
    <t xml:space="preserve">TRIPS </t>
  </si>
  <si>
    <t xml:space="preserve">BREAK </t>
  </si>
  <si>
    <t xml:space="preserve">LUNCH </t>
  </si>
  <si>
    <t>CCCTA</t>
  </si>
  <si>
    <t>Monday</t>
  </si>
  <si>
    <t>211</t>
  </si>
  <si>
    <t>201</t>
  </si>
  <si>
    <t>BIGVAN</t>
  </si>
  <si>
    <t>207</t>
  </si>
  <si>
    <t>210</t>
  </si>
  <si>
    <t>213</t>
  </si>
  <si>
    <t>214</t>
  </si>
  <si>
    <t>203A</t>
  </si>
  <si>
    <t>203B</t>
  </si>
  <si>
    <t>SEDAN</t>
  </si>
  <si>
    <t>215</t>
  </si>
  <si>
    <t>217</t>
  </si>
  <si>
    <t>219</t>
  </si>
  <si>
    <t>218</t>
  </si>
  <si>
    <t>LAVTA</t>
  </si>
  <si>
    <t>308</t>
  </si>
  <si>
    <t>300</t>
  </si>
  <si>
    <t>301</t>
  </si>
  <si>
    <t>302</t>
  </si>
  <si>
    <t>307</t>
  </si>
  <si>
    <t>Tuesday</t>
  </si>
  <si>
    <t>220</t>
  </si>
  <si>
    <t>205</t>
  </si>
  <si>
    <t>204</t>
  </si>
  <si>
    <t>306A</t>
  </si>
  <si>
    <t>306B</t>
  </si>
  <si>
    <t>303</t>
  </si>
  <si>
    <t>305</t>
  </si>
  <si>
    <t>Wednesday</t>
  </si>
  <si>
    <t>Thursday</t>
  </si>
  <si>
    <t>Friday</t>
  </si>
  <si>
    <t>Saturday</t>
  </si>
  <si>
    <t>Sunday</t>
  </si>
  <si>
    <t>Working ?</t>
  </si>
  <si>
    <t>Weekday</t>
  </si>
  <si>
    <t>Partner Master</t>
  </si>
  <si>
    <t>PARTNER NAME</t>
  </si>
  <si>
    <t>ASHEBIER GEBRESELASSIE</t>
  </si>
  <si>
    <t>EXPRESS TRANSPORTATION SERVICES, LLC</t>
  </si>
  <si>
    <t>QUICK RIDES CA</t>
  </si>
  <si>
    <t>TRULY TRANSPORT LLC</t>
  </si>
  <si>
    <t>PROTRANSIT SERVICE LLC</t>
  </si>
  <si>
    <t>TRI VALLEY TRANSPORTATION INC.</t>
  </si>
  <si>
    <t>GET CARE TRANSIT LLC</t>
  </si>
  <si>
    <t>SHANE SECURE LOGISTICS</t>
  </si>
  <si>
    <t>QUIK RIDES, LLC</t>
  </si>
  <si>
    <t>ASHMOND SWAYNE</t>
  </si>
  <si>
    <t>LANCE BAKER</t>
  </si>
  <si>
    <t>KATRINA JOHNSON</t>
  </si>
  <si>
    <t>TOTAL HOURS OPERATES</t>
  </si>
  <si>
    <t>MILES</t>
  </si>
  <si>
    <t>TTL REV</t>
  </si>
  <si>
    <t>Select Partner</t>
  </si>
  <si>
    <t>Trip Type</t>
  </si>
  <si>
    <t>Trip ID</t>
  </si>
  <si>
    <t>Employee Name</t>
  </si>
  <si>
    <t>Passenger Type</t>
  </si>
  <si>
    <t>Manifest</t>
  </si>
  <si>
    <t>Trip Miles</t>
  </si>
  <si>
    <t>Trip Time</t>
  </si>
  <si>
    <t>Current VDP One Seat Revenue</t>
  </si>
  <si>
    <t>SELECT PARTNER</t>
  </si>
  <si>
    <t>CCCTA &amp; LAVTA</t>
  </si>
  <si>
    <t>AM1</t>
  </si>
  <si>
    <t>LW1</t>
  </si>
  <si>
    <t>AM1,WH1</t>
  </si>
  <si>
    <t>AM1,WK1</t>
  </si>
  <si>
    <t>WK1</t>
  </si>
  <si>
    <t>SC1</t>
  </si>
  <si>
    <t>WH1</t>
  </si>
  <si>
    <t>PW1</t>
  </si>
  <si>
    <t>SD</t>
  </si>
  <si>
    <t>WC</t>
  </si>
  <si>
    <t>Start Date</t>
  </si>
  <si>
    <t>Rev Trip Type</t>
  </si>
  <si>
    <t>One-Seat</t>
  </si>
  <si>
    <t>AM2</t>
  </si>
  <si>
    <t>Mileage</t>
  </si>
  <si>
    <t>Mile RATES</t>
  </si>
  <si>
    <t>Mile Rev</t>
  </si>
  <si>
    <t>Total Trip Rev</t>
  </si>
  <si>
    <t>TOTAL REV ONE SEAT:</t>
  </si>
  <si>
    <t>TOTAL PAID IN CCCTA HOURLY:</t>
  </si>
  <si>
    <t>MINUTES ONE SEAT:</t>
  </si>
  <si>
    <t>HOURLY REVENUE:</t>
  </si>
  <si>
    <t>Fare To Collect</t>
  </si>
  <si>
    <t>Ticket Value</t>
  </si>
  <si>
    <t>Cash Collected-CCCTA</t>
  </si>
  <si>
    <t>Cash Collected</t>
  </si>
  <si>
    <t>County Connection</t>
  </si>
  <si>
    <t>HOURS ONE SEAT:</t>
  </si>
  <si>
    <t>GROSS REVENUE ONE SEAT:</t>
  </si>
  <si>
    <t>CASH COLLECTED-LAVTA</t>
  </si>
  <si>
    <t>CASH COLLECTED-CCCTA</t>
  </si>
  <si>
    <t>SERVICE HOURS OPERATED</t>
  </si>
  <si>
    <t>HOURLY BASE RATE</t>
  </si>
  <si>
    <t>HOURLY DATA</t>
  </si>
  <si>
    <t>DIVISION 5</t>
  </si>
  <si>
    <t>REVENUE</t>
  </si>
  <si>
    <t xml:space="preserve"> DEDUCTIONS </t>
  </si>
  <si>
    <t>Earnings</t>
  </si>
  <si>
    <t xml:space="preserve">Other Earnings </t>
  </si>
  <si>
    <t>Bonus</t>
  </si>
  <si>
    <t>INVOICE PAY</t>
  </si>
  <si>
    <t>Operator</t>
  </si>
  <si>
    <t>File #</t>
  </si>
  <si>
    <t>Email</t>
  </si>
  <si>
    <t>Hourly</t>
  </si>
  <si>
    <t>Trips</t>
  </si>
  <si>
    <t>Fuel/Veh  Surcharge</t>
  </si>
  <si>
    <t>Credentials</t>
  </si>
  <si>
    <t xml:space="preserve"> Lift Lease </t>
  </si>
  <si>
    <t>Violation</t>
  </si>
  <si>
    <t xml:space="preserve"> Amount </t>
  </si>
  <si>
    <t xml:space="preserve">victor@etsmts.com </t>
  </si>
  <si>
    <t>quickridesca@gmail.com</t>
  </si>
  <si>
    <t xml:space="preserve">hilarybuffington@trivalleytransport.com </t>
  </si>
  <si>
    <t>VDP Payment Date:</t>
  </si>
  <si>
    <t>Pegged Fuel</t>
  </si>
  <si>
    <t>Actual</t>
  </si>
  <si>
    <t>Fuel Surcharge Rate Week Ending</t>
  </si>
  <si>
    <t xml:space="preserve">WAV MPG </t>
  </si>
  <si>
    <t>BIGVAN MPG</t>
  </si>
  <si>
    <t>WAV Vehicle Surcharge Rate</t>
  </si>
  <si>
    <t>BIGVAN Vehicle Surcharge Rate</t>
  </si>
  <si>
    <t>Weekly Lease Rates</t>
  </si>
  <si>
    <t>Full Turnkey WC</t>
  </si>
  <si>
    <t>Vehicle Only WC</t>
  </si>
  <si>
    <t>Full Turnkey SD</t>
  </si>
  <si>
    <t>Vehicle Only SD</t>
  </si>
  <si>
    <t>Non-Owned Insurance Only</t>
  </si>
  <si>
    <t>Hour One Seat</t>
  </si>
  <si>
    <t>Total Paid CCCTA Hours</t>
  </si>
  <si>
    <t>Gross Revenue One Seat</t>
  </si>
  <si>
    <t>LIFT LEASE TOTAL</t>
  </si>
  <si>
    <t>Week</t>
  </si>
  <si>
    <t>Week #</t>
  </si>
  <si>
    <t xml:space="preserve">End Date </t>
  </si>
  <si>
    <t>FUEL RATES</t>
  </si>
  <si>
    <t>Fuel Miles</t>
  </si>
  <si>
    <t>Gallon</t>
  </si>
  <si>
    <t>Gallons</t>
  </si>
  <si>
    <t>Total</t>
  </si>
  <si>
    <t>GallonUpdated</t>
  </si>
  <si>
    <t>Name</t>
  </si>
  <si>
    <t>Tickets Collected</t>
  </si>
  <si>
    <t>Folder Name</t>
  </si>
  <si>
    <t>File Name</t>
  </si>
  <si>
    <t>FilePath</t>
  </si>
  <si>
    <t>Link</t>
  </si>
  <si>
    <t>Partner List.xlsx</t>
  </si>
  <si>
    <t>FilePath1</t>
  </si>
  <si>
    <t>FilePath2</t>
  </si>
  <si>
    <t>FilePath4</t>
  </si>
  <si>
    <t>Exact Link</t>
  </si>
  <si>
    <t>Host Folder</t>
  </si>
  <si>
    <t>Upper Folder</t>
  </si>
  <si>
    <t>VDP Automation\</t>
  </si>
  <si>
    <t>Partner Rates.xlsx</t>
  </si>
  <si>
    <t>FilePath8</t>
  </si>
  <si>
    <t>FilePath3</t>
  </si>
  <si>
    <t>Fuel Rates.xlsx</t>
  </si>
  <si>
    <t>MI Rates.xlsx</t>
  </si>
  <si>
    <t>Grand Total</t>
  </si>
  <si>
    <t xml:space="preserve"> Trip Miles </t>
  </si>
  <si>
    <t xml:space="preserve"> Trip Time </t>
  </si>
  <si>
    <t xml:space="preserve"> Trip ID </t>
  </si>
  <si>
    <t>HRS ONE SEAT</t>
  </si>
  <si>
    <t>MINUTES ONE SEAT</t>
  </si>
  <si>
    <t xml:space="preserve">MILES </t>
  </si>
  <si>
    <t xml:space="preserve">TOTAL HOURS OPERATES </t>
  </si>
  <si>
    <t>208A</t>
  </si>
  <si>
    <t>208B</t>
  </si>
  <si>
    <t>File Host Folder</t>
  </si>
  <si>
    <t>Sheet Path</t>
  </si>
  <si>
    <t>WEEKDAY</t>
  </si>
  <si>
    <t>TO CALCULATE MILES PER WEEK</t>
  </si>
  <si>
    <t>TRIPS</t>
  </si>
  <si>
    <t>BREAK</t>
  </si>
  <si>
    <t>LUNCH</t>
  </si>
  <si>
    <t>File</t>
  </si>
  <si>
    <t>WORKING DAY</t>
  </si>
  <si>
    <t xml:space="preserve">ITEMS HIGHLIGHTED IN RED (RATES)  MEANS THERE IS SOMETHING WRONG </t>
  </si>
  <si>
    <t>TO FILTER VDP DATA</t>
  </si>
  <si>
    <t>FUEL SURCHARGE</t>
  </si>
  <si>
    <t>DEDUCTIONS:</t>
  </si>
  <si>
    <t>CREDENTIALS</t>
  </si>
  <si>
    <t>LIFT LEASE</t>
  </si>
  <si>
    <t>VIOLATIONS</t>
  </si>
  <si>
    <t>TOTAL DUE:</t>
  </si>
  <si>
    <t>THE RATES SHOULD NEVER BE BLANK</t>
  </si>
  <si>
    <t>SHENA S TRANSPORTATION, LLC</t>
  </si>
  <si>
    <t>Pick Perform</t>
  </si>
  <si>
    <t>Drop Perform</t>
  </si>
  <si>
    <t>Fuel/Veh Surcharge</t>
  </si>
  <si>
    <t>216</t>
  </si>
  <si>
    <t>206</t>
  </si>
  <si>
    <t>Veh Schg</t>
  </si>
  <si>
    <t>HUGGING OUR STREETS, LLC</t>
  </si>
  <si>
    <t>MARITZA STEPHENS</t>
  </si>
  <si>
    <t>209</t>
  </si>
  <si>
    <t>AM1,PW1</t>
  </si>
  <si>
    <t>2023 AAA Fuel Record.xlsx</t>
  </si>
  <si>
    <t>FilePath9</t>
  </si>
  <si>
    <t>For Week Ending</t>
  </si>
  <si>
    <t>PPG Rate</t>
  </si>
  <si>
    <t>Acutal Date</t>
  </si>
  <si>
    <t>Sum of RATES</t>
  </si>
  <si>
    <t>BIGSTAR.RPR DATA</t>
  </si>
  <si>
    <t>FilePath10</t>
  </si>
  <si>
    <t>Partner Changes.xlsx</t>
  </si>
  <si>
    <t>FilePath11</t>
  </si>
  <si>
    <t>OldCol</t>
  </si>
  <si>
    <t>NewCol</t>
  </si>
  <si>
    <t>Column1</t>
  </si>
  <si>
    <t>Column2</t>
  </si>
  <si>
    <t>Route</t>
  </si>
  <si>
    <t>Column3</t>
  </si>
  <si>
    <t>CLI</t>
  </si>
  <si>
    <t>Column4</t>
  </si>
  <si>
    <t>PCA</t>
  </si>
  <si>
    <t>Column5</t>
  </si>
  <si>
    <t>ESC</t>
  </si>
  <si>
    <t>Column6</t>
  </si>
  <si>
    <t>Others</t>
  </si>
  <si>
    <t>Column7</t>
  </si>
  <si>
    <t>Column8</t>
  </si>
  <si>
    <t>Column9</t>
  </si>
  <si>
    <t>NS</t>
  </si>
  <si>
    <t>Column10</t>
  </si>
  <si>
    <t>Cancel</t>
  </si>
  <si>
    <t>Column11</t>
  </si>
  <si>
    <t>Missed</t>
  </si>
  <si>
    <t>Column12</t>
  </si>
  <si>
    <t>Column13</t>
  </si>
  <si>
    <t>Service</t>
  </si>
  <si>
    <t>Column14</t>
  </si>
  <si>
    <t>Live</t>
  </si>
  <si>
    <t>Column15</t>
  </si>
  <si>
    <t>DH</t>
  </si>
  <si>
    <t>Column16</t>
  </si>
  <si>
    <t>Break</t>
  </si>
  <si>
    <t>Column17</t>
  </si>
  <si>
    <t>Lunch</t>
  </si>
  <si>
    <t>Column18</t>
  </si>
  <si>
    <t>Refuel</t>
  </si>
  <si>
    <t>Column19</t>
  </si>
  <si>
    <t>Column20</t>
  </si>
  <si>
    <t>Column21</t>
  </si>
  <si>
    <t>Column22</t>
  </si>
  <si>
    <t>Column23</t>
  </si>
  <si>
    <t>Column24</t>
  </si>
  <si>
    <t>Blo.</t>
  </si>
  <si>
    <t>Column25</t>
  </si>
  <si>
    <t>Pass.</t>
  </si>
  <si>
    <t>Column26</t>
  </si>
  <si>
    <t>Trip/RH</t>
  </si>
  <si>
    <t>Column27</t>
  </si>
  <si>
    <t>Trip/SH</t>
  </si>
  <si>
    <t>Code</t>
  </si>
  <si>
    <t>Type</t>
  </si>
  <si>
    <t>PER TICKET PRICE</t>
  </si>
  <si>
    <t>SO</t>
  </si>
  <si>
    <t>BIG EXPORT DATA</t>
  </si>
  <si>
    <t>TICKETS COLLECTED</t>
  </si>
  <si>
    <t>FilePath12</t>
  </si>
  <si>
    <t>FilePath13</t>
  </si>
  <si>
    <t>STEPHENS, MARITZA</t>
  </si>
  <si>
    <t>TILLMAN, ROSALYN</t>
  </si>
  <si>
    <t>BUTLER, JACQUELINE</t>
  </si>
  <si>
    <t>ROUTE Changes.xlsx</t>
  </si>
  <si>
    <t>FilePath14</t>
  </si>
  <si>
    <t>306</t>
  </si>
  <si>
    <t>202</t>
  </si>
  <si>
    <t>208</t>
  </si>
  <si>
    <t>309</t>
  </si>
  <si>
    <t>CASH COLLECTED-ONE-SEAT</t>
  </si>
  <si>
    <t>TOTAL CASH COLLECTED</t>
  </si>
  <si>
    <t>Row Labels</t>
  </si>
  <si>
    <t>Sum of Cash Collected</t>
  </si>
  <si>
    <t>Other Income</t>
  </si>
  <si>
    <t>Reimbursement</t>
  </si>
  <si>
    <t>Other</t>
  </si>
  <si>
    <t>Income</t>
  </si>
  <si>
    <t>OTHER REVENUE:</t>
  </si>
  <si>
    <t>Weeks.Week #</t>
  </si>
  <si>
    <t>Ticket</t>
  </si>
  <si>
    <t>Fare to Collect</t>
  </si>
  <si>
    <t>Trip Type2</t>
  </si>
  <si>
    <t>212</t>
  </si>
  <si>
    <t>MATUECCI, MATT</t>
  </si>
  <si>
    <t>ALLGOOD, SCOTT</t>
  </si>
  <si>
    <t>Other Deductions</t>
  </si>
  <si>
    <t>OTHER DEDUCTIONS</t>
  </si>
  <si>
    <t>Applicable Rate</t>
  </si>
  <si>
    <t>WEEKEND</t>
  </si>
  <si>
    <t>OPERATOR NAME</t>
  </si>
  <si>
    <t>OPERATOR</t>
  </si>
  <si>
    <t>Type of Vehicle</t>
  </si>
  <si>
    <t>VEHICLE TYPE</t>
  </si>
  <si>
    <t>ValidRow</t>
  </si>
  <si>
    <t>CCCTA PAID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</si>
  <si>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</si>
  <si>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</si>
  <si>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</si>
  <si>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</si>
  <si>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</si>
  <si>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</si>
  <si>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</si>
  <si>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Immediate/Advance</t>
  </si>
  <si>
    <t>Rows</t>
  </si>
  <si>
    <t>Division</t>
  </si>
  <si>
    <t>Dates</t>
  </si>
  <si>
    <t>NEMIACARETRANSPORT@GMAIL.COM</t>
  </si>
  <si>
    <t>DIAMOND HILL TRANSPORTATION LLC</t>
  </si>
  <si>
    <t>chaptern927@gmail.com</t>
  </si>
  <si>
    <t>NEMIA CARE LLC</t>
  </si>
  <si>
    <t>SULEIMAN, AIMEN</t>
  </si>
  <si>
    <t>304</t>
  </si>
  <si>
    <t>PEOPLE FIRST TRANSIT LLC</t>
  </si>
  <si>
    <t>sharonnj@peoplefirsttransit.org</t>
  </si>
  <si>
    <t>14:18</t>
  </si>
  <si>
    <t>OW1</t>
  </si>
  <si>
    <t>309A</t>
  </si>
  <si>
    <t>309B</t>
  </si>
  <si>
    <t>KEITH , CLYDE</t>
  </si>
  <si>
    <t>08:29</t>
  </si>
  <si>
    <t>14:43</t>
  </si>
  <si>
    <t>205B</t>
  </si>
  <si>
    <t>205A</t>
  </si>
  <si>
    <t>09:11</t>
  </si>
  <si>
    <t>15:46</t>
  </si>
  <si>
    <t>15:02</t>
  </si>
  <si>
    <t>15:22</t>
  </si>
  <si>
    <t>08:27</t>
  </si>
  <si>
    <t>09:18</t>
  </si>
  <si>
    <t>MALCOM, LANDREW</t>
  </si>
  <si>
    <t>203</t>
  </si>
  <si>
    <t>311</t>
  </si>
  <si>
    <t>09:00</t>
  </si>
  <si>
    <t>JOSEPH, SHARONN</t>
  </si>
  <si>
    <t>BUFFINGTON, BLAKE</t>
  </si>
  <si>
    <t>SALGUERO, JORGE</t>
  </si>
  <si>
    <t>RIVERA, LETOSHA</t>
  </si>
  <si>
    <t>BUFFINGTON, DANIEL</t>
  </si>
  <si>
    <t>Sum of TTL REV</t>
  </si>
  <si>
    <t>08:25</t>
  </si>
  <si>
    <t>13:52</t>
  </si>
  <si>
    <t>08:28</t>
  </si>
  <si>
    <t>08:37</t>
  </si>
  <si>
    <t>Transit LTM LLC</t>
  </si>
  <si>
    <t>FUENTES, PEDRO</t>
  </si>
  <si>
    <t>HUGO, TAMA</t>
  </si>
  <si>
    <t>TRANSIT LTM LLC</t>
  </si>
  <si>
    <t>lmmobileservices8199@gmail.com</t>
  </si>
  <si>
    <t>15:16</t>
  </si>
  <si>
    <t>08:05</t>
  </si>
  <si>
    <t>08:35</t>
  </si>
  <si>
    <t>09:14</t>
  </si>
  <si>
    <t>08:04</t>
  </si>
  <si>
    <t>14:17</t>
  </si>
  <si>
    <t>15:15</t>
  </si>
  <si>
    <t>14:55</t>
  </si>
  <si>
    <t>15:57</t>
  </si>
  <si>
    <t>08:40</t>
  </si>
  <si>
    <t>08:41</t>
  </si>
  <si>
    <t>08:38</t>
  </si>
  <si>
    <t>09:22</t>
  </si>
  <si>
    <t>BROWN, LOVIE</t>
  </si>
  <si>
    <t>15:18</t>
  </si>
  <si>
    <t>14:33</t>
  </si>
  <si>
    <t>14:16</t>
  </si>
  <si>
    <t>09:08</t>
  </si>
  <si>
    <t>HUGO FAMILY TRANSPORTATION</t>
  </si>
  <si>
    <t>hugofamilytransportation@gmail.com</t>
  </si>
  <si>
    <t>SYNERGY MEDICAL TRANSPORTATION LLC</t>
  </si>
  <si>
    <t>synergymedical333@gmail.com</t>
  </si>
  <si>
    <t>08:43</t>
  </si>
  <si>
    <t>14:28</t>
  </si>
  <si>
    <t>08:18</t>
  </si>
  <si>
    <t>Operator Deductions.xlsx</t>
  </si>
  <si>
    <t>MAINESS, RYAN</t>
  </si>
  <si>
    <t>14:47</t>
  </si>
  <si>
    <t>07:55</t>
  </si>
  <si>
    <t>14:45</t>
  </si>
  <si>
    <t>09:32</t>
  </si>
  <si>
    <t>15:13</t>
  </si>
  <si>
    <t>15:20</t>
  </si>
  <si>
    <t>C:\Users\belar\Big Star Transit LLC Dropbox\Big Star Transit LLC Team Folder\A ACCOUNTING\2024 A CORP INVOICING\5 CA\AUTOMATIONS\VDP Automation\Operator Deductions.xlsx</t>
  </si>
  <si>
    <t>HIGHER-SELF LLC</t>
  </si>
  <si>
    <t>loviebrown@higher-selfllc.com</t>
  </si>
  <si>
    <t>08:09</t>
  </si>
  <si>
    <t>14:06</t>
  </si>
  <si>
    <t>09:13</t>
  </si>
  <si>
    <t>14:22</t>
  </si>
  <si>
    <t>10:23</t>
  </si>
  <si>
    <t>08:58</t>
  </si>
  <si>
    <t>07:52</t>
  </si>
  <si>
    <t>MOLLIQUE, ROMESHA</t>
  </si>
  <si>
    <t>09:16</t>
  </si>
  <si>
    <t>09:21</t>
  </si>
  <si>
    <t>09:25</t>
  </si>
  <si>
    <t>12:46</t>
  </si>
  <si>
    <t>15:38</t>
  </si>
  <si>
    <t>ALLISON, AARON</t>
  </si>
  <si>
    <t>08:44</t>
  </si>
  <si>
    <t>14:08</t>
  </si>
  <si>
    <t>15:37</t>
  </si>
  <si>
    <t>08:54</t>
  </si>
  <si>
    <t>14:54</t>
  </si>
  <si>
    <t>08:46</t>
  </si>
  <si>
    <t>14:01</t>
  </si>
  <si>
    <t>08:30</t>
  </si>
  <si>
    <t>10:02</t>
  </si>
  <si>
    <t>MARSHALL, WILLIAM</t>
  </si>
  <si>
    <t>REM SOLUTIONS LLC</t>
  </si>
  <si>
    <t>ryanedward.logistics@gmail.com</t>
  </si>
  <si>
    <t>CARTER, RENE</t>
  </si>
  <si>
    <t>08:26</t>
  </si>
  <si>
    <t>08:42</t>
  </si>
  <si>
    <t>15:26</t>
  </si>
  <si>
    <t>07:24</t>
  </si>
  <si>
    <t>08:02</t>
  </si>
  <si>
    <t>08:11</t>
  </si>
  <si>
    <t>14:14</t>
  </si>
  <si>
    <t>13:15</t>
  </si>
  <si>
    <t>REM Solutions LLC</t>
  </si>
  <si>
    <t>MONAI&amp;SON'S LLC</t>
  </si>
  <si>
    <t>monaiandsonsllc@gmail.com</t>
  </si>
  <si>
    <t>09:07</t>
  </si>
  <si>
    <t>08:51</t>
  </si>
  <si>
    <t>13:59</t>
  </si>
  <si>
    <t>15:48</t>
  </si>
  <si>
    <t>13:56</t>
  </si>
  <si>
    <t>09:06</t>
  </si>
  <si>
    <t>16:15</t>
  </si>
  <si>
    <t>15:07</t>
  </si>
  <si>
    <t>08:49</t>
  </si>
  <si>
    <t>12:22</t>
  </si>
  <si>
    <t>Count</t>
  </si>
  <si>
    <t>Hrly Rate</t>
  </si>
  <si>
    <t>Calculated</t>
  </si>
  <si>
    <t>One Seat</t>
  </si>
  <si>
    <t>aarontransportation95@gmail.com</t>
  </si>
  <si>
    <t>AARON TRANSPORTATION</t>
  </si>
  <si>
    <t>09:19</t>
  </si>
  <si>
    <t>08:59</t>
  </si>
  <si>
    <t>08:01</t>
  </si>
  <si>
    <t>07:59</t>
  </si>
  <si>
    <t>15:00</t>
  </si>
  <si>
    <t>09:40</t>
  </si>
  <si>
    <t>11:34</t>
  </si>
  <si>
    <t>08:17</t>
  </si>
  <si>
    <t>NORTHCAL TRANSPORTATION LLC</t>
  </si>
  <si>
    <t>northcaltransport90@gmail.com</t>
  </si>
  <si>
    <t>ROGERS, JAMES</t>
  </si>
  <si>
    <t>LARA, DOUGLAS</t>
  </si>
  <si>
    <t>08:03</t>
  </si>
  <si>
    <t>07:53</t>
  </si>
  <si>
    <t>14:53</t>
  </si>
  <si>
    <t>14:29</t>
  </si>
  <si>
    <t>14:02</t>
  </si>
  <si>
    <t>07:54</t>
  </si>
  <si>
    <t>14:13</t>
  </si>
  <si>
    <t>14:31</t>
  </si>
  <si>
    <t>LOGAN, TROY</t>
  </si>
  <si>
    <t>12:17</t>
  </si>
  <si>
    <t>12:41</t>
  </si>
  <si>
    <t>14:57</t>
  </si>
  <si>
    <t>13:57</t>
  </si>
  <si>
    <t>10:28</t>
  </si>
  <si>
    <t>08:48</t>
  </si>
  <si>
    <t>13:02</t>
  </si>
  <si>
    <t>Trip Rate</t>
  </si>
  <si>
    <t>VILCHEZ, CHARLENNE</t>
  </si>
  <si>
    <t>15:41</t>
  </si>
  <si>
    <t>11:16</t>
  </si>
  <si>
    <t>13:03</t>
  </si>
  <si>
    <t>15:52</t>
  </si>
  <si>
    <t>08:32</t>
  </si>
  <si>
    <t>07:46</t>
  </si>
  <si>
    <t>14:05</t>
  </si>
  <si>
    <t>15:32</t>
  </si>
  <si>
    <t>15:33</t>
  </si>
  <si>
    <t>09:10</t>
  </si>
  <si>
    <t>10:00</t>
  </si>
  <si>
    <t>14:46</t>
  </si>
  <si>
    <t>08:00</t>
  </si>
  <si>
    <t>14:36</t>
  </si>
  <si>
    <t>09:05</t>
  </si>
  <si>
    <t>14:39</t>
  </si>
  <si>
    <t>13:19</t>
  </si>
  <si>
    <t>08:31</t>
  </si>
  <si>
    <t>14:03</t>
  </si>
  <si>
    <t>08:21</t>
  </si>
  <si>
    <t>14:35</t>
  </si>
  <si>
    <t>08:13</t>
  </si>
  <si>
    <t>08:39</t>
  </si>
  <si>
    <t>08:20</t>
  </si>
  <si>
    <t>08:45</t>
  </si>
  <si>
    <t>14:21</t>
  </si>
  <si>
    <t>07:48</t>
  </si>
  <si>
    <t>12:33</t>
  </si>
  <si>
    <t>15:40</t>
  </si>
  <si>
    <t>11:26</t>
  </si>
  <si>
    <t>14:34</t>
  </si>
  <si>
    <t>15:10</t>
  </si>
  <si>
    <t>13:04</t>
  </si>
  <si>
    <t>09:02</t>
  </si>
  <si>
    <t>10:41</t>
  </si>
  <si>
    <t>08:19</t>
  </si>
  <si>
    <t>10:53</t>
  </si>
  <si>
    <t>AM1,OW1</t>
  </si>
  <si>
    <t>14:09</t>
  </si>
  <si>
    <t>16:33</t>
  </si>
  <si>
    <t>10:17</t>
  </si>
  <si>
    <t>16:09</t>
  </si>
  <si>
    <t>14:11</t>
  </si>
  <si>
    <t>15:25</t>
  </si>
  <si>
    <t>12:45</t>
  </si>
  <si>
    <t>14:59</t>
  </si>
  <si>
    <t>12:52</t>
  </si>
  <si>
    <t>07:34</t>
  </si>
  <si>
    <t>16:41</t>
  </si>
  <si>
    <t>09:36</t>
  </si>
  <si>
    <t>WYATT, MIGERIEA</t>
  </si>
  <si>
    <t>getcaretransit@gmail.com</t>
  </si>
  <si>
    <t>12:59</t>
  </si>
  <si>
    <t>11:06</t>
  </si>
  <si>
    <t>15:23</t>
  </si>
  <si>
    <t>12:28</t>
  </si>
  <si>
    <t>09:47</t>
  </si>
  <si>
    <t>09:28</t>
  </si>
  <si>
    <t>15:30</t>
  </si>
  <si>
    <t>13:29</t>
  </si>
  <si>
    <t>10:04</t>
  </si>
  <si>
    <t>10:50</t>
  </si>
  <si>
    <t>15:17</t>
  </si>
  <si>
    <t>13:26</t>
  </si>
  <si>
    <t>07:56</t>
  </si>
  <si>
    <t>11:12</t>
  </si>
  <si>
    <t>12:03</t>
  </si>
  <si>
    <t>12:16</t>
  </si>
  <si>
    <t>13:39</t>
  </si>
  <si>
    <t>GETU BOGALE</t>
  </si>
  <si>
    <t>UMANA, DOMINGO</t>
  </si>
  <si>
    <t>FOWLER, ANTOINE</t>
  </si>
  <si>
    <t>222</t>
  </si>
  <si>
    <t>221</t>
  </si>
  <si>
    <t>BOGALE, GETU</t>
  </si>
  <si>
    <t>12:23</t>
  </si>
  <si>
    <t>13:10</t>
  </si>
  <si>
    <t>14:27</t>
  </si>
  <si>
    <t>11:52</t>
  </si>
  <si>
    <t>13:34</t>
  </si>
  <si>
    <t>15:06</t>
  </si>
  <si>
    <t>11:02</t>
  </si>
  <si>
    <t>08:36</t>
  </si>
  <si>
    <t>14:24</t>
  </si>
  <si>
    <t>12:06</t>
  </si>
  <si>
    <t>15:28</t>
  </si>
  <si>
    <t>11:05</t>
  </si>
  <si>
    <t>13:25</t>
  </si>
  <si>
    <t>13:36</t>
  </si>
  <si>
    <t>FOWLER SENIOR TRANSIT LLC</t>
  </si>
  <si>
    <t>MADE EAZY LLC</t>
  </si>
  <si>
    <t>11:41</t>
  </si>
  <si>
    <t>09:20</t>
  </si>
  <si>
    <t>15:36</t>
  </si>
  <si>
    <t>16:28</t>
  </si>
  <si>
    <t>11:19</t>
  </si>
  <si>
    <t>11:54</t>
  </si>
  <si>
    <t>10:44</t>
  </si>
  <si>
    <t>13:01</t>
  </si>
  <si>
    <t>16:47</t>
  </si>
  <si>
    <t>07:47</t>
  </si>
  <si>
    <t>15:08</t>
  </si>
  <si>
    <t>10:24</t>
  </si>
  <si>
    <t>09:15</t>
  </si>
  <si>
    <t>11:31</t>
  </si>
  <si>
    <t>09:29</t>
  </si>
  <si>
    <t>13:27</t>
  </si>
  <si>
    <t>11:53</t>
  </si>
  <si>
    <t>16:08</t>
  </si>
  <si>
    <t>11:20</t>
  </si>
  <si>
    <t>10:38</t>
  </si>
  <si>
    <t>08:10</t>
  </si>
  <si>
    <t>14:37</t>
  </si>
  <si>
    <t>09:04</t>
  </si>
  <si>
    <t>12:36</t>
  </si>
  <si>
    <t>08:52</t>
  </si>
  <si>
    <t>09:43</t>
  </si>
  <si>
    <t>10:12</t>
  </si>
  <si>
    <t>10:35</t>
  </si>
  <si>
    <t>11:01</t>
  </si>
  <si>
    <t>17:27</t>
  </si>
  <si>
    <t>12:08</t>
  </si>
  <si>
    <t>17:09</t>
  </si>
  <si>
    <t>Fowler Senior Transit LLC</t>
  </si>
  <si>
    <t>rkdl.mw2305@gmail.com</t>
  </si>
  <si>
    <t>fowlerseniors.transit@gmail.com</t>
  </si>
  <si>
    <t>MARZI, SAMI JAN</t>
  </si>
  <si>
    <t>AM1,SA1</t>
  </si>
  <si>
    <t>08:06</t>
  </si>
  <si>
    <t>14:25</t>
  </si>
  <si>
    <t>15:55</t>
  </si>
  <si>
    <t>08:55</t>
  </si>
  <si>
    <t>14:58</t>
  </si>
  <si>
    <t>10:52</t>
  </si>
  <si>
    <t>07:45</t>
  </si>
  <si>
    <t>09:44</t>
  </si>
  <si>
    <t>11:55</t>
  </si>
  <si>
    <t>06:35</t>
  </si>
  <si>
    <t>09:58</t>
  </si>
  <si>
    <t>09:30</t>
  </si>
  <si>
    <t>12:12</t>
  </si>
  <si>
    <t>09:24</t>
  </si>
  <si>
    <t>15:58</t>
  </si>
  <si>
    <t>17:30</t>
  </si>
  <si>
    <t>16:24</t>
  </si>
  <si>
    <t>16:48</t>
  </si>
  <si>
    <t>13:55</t>
  </si>
  <si>
    <t>11:08</t>
  </si>
  <si>
    <t>07:57</t>
  </si>
  <si>
    <t>15:03</t>
  </si>
  <si>
    <t>13:14</t>
  </si>
  <si>
    <t>07:49</t>
  </si>
  <si>
    <t>15:53</t>
  </si>
  <si>
    <t>09:23</t>
  </si>
  <si>
    <t>10:11</t>
  </si>
  <si>
    <t>17:07</t>
  </si>
  <si>
    <t>08:12</t>
  </si>
  <si>
    <t>16:46</t>
  </si>
  <si>
    <t>09:41</t>
  </si>
  <si>
    <t>07:43</t>
  </si>
  <si>
    <t>12:29</t>
  </si>
  <si>
    <t>13:32</t>
  </si>
  <si>
    <t>14:12</t>
  </si>
  <si>
    <t>16:29</t>
  </si>
  <si>
    <t>16:52</t>
  </si>
  <si>
    <t>14:00</t>
  </si>
  <si>
    <t>07:36</t>
  </si>
  <si>
    <t>16:35</t>
  </si>
  <si>
    <t>11:38</t>
  </si>
  <si>
    <t>16:36</t>
  </si>
  <si>
    <t>09:31</t>
  </si>
  <si>
    <t>08:57</t>
  </si>
  <si>
    <t>15:56</t>
  </si>
  <si>
    <t>10:32</t>
  </si>
  <si>
    <t>VAUGHN, DUSTIN</t>
  </si>
  <si>
    <t>09:39</t>
  </si>
  <si>
    <t>16:05</t>
  </si>
  <si>
    <t>07:32</t>
  </si>
  <si>
    <t>11:14</t>
  </si>
  <si>
    <t>12:04</t>
  </si>
  <si>
    <t>13:54</t>
  </si>
  <si>
    <t>16:22</t>
  </si>
  <si>
    <t>11:17</t>
  </si>
  <si>
    <t>16:17</t>
  </si>
  <si>
    <t>09:03</t>
  </si>
  <si>
    <t>09:37</t>
  </si>
  <si>
    <t>09:59</t>
  </si>
  <si>
    <t>10:48</t>
  </si>
  <si>
    <t>11:04</t>
  </si>
  <si>
    <t>07:18</t>
  </si>
  <si>
    <t>15:34</t>
  </si>
  <si>
    <t>10:08</t>
  </si>
  <si>
    <t>15:51</t>
  </si>
  <si>
    <t>14:26</t>
  </si>
  <si>
    <t>14:40</t>
  </si>
  <si>
    <t>08:08</t>
  </si>
  <si>
    <t>11:51</t>
  </si>
  <si>
    <t>11:57</t>
  </si>
  <si>
    <t>08:22</t>
  </si>
  <si>
    <t>11:33</t>
  </si>
  <si>
    <t>09:50</t>
  </si>
  <si>
    <t>14:15</t>
  </si>
  <si>
    <t>13:38</t>
  </si>
  <si>
    <t>10:07</t>
  </si>
  <si>
    <t>16:30</t>
  </si>
  <si>
    <t>15:50</t>
  </si>
  <si>
    <t>JORGE TRANSPORTATION</t>
  </si>
  <si>
    <t>jorgetransportation83@gmail.com</t>
  </si>
  <si>
    <t>blakebuffington730@gmail.com</t>
  </si>
  <si>
    <t>08:34</t>
  </si>
  <si>
    <t>07:50</t>
  </si>
  <si>
    <t>08:47</t>
  </si>
  <si>
    <t>16:26</t>
  </si>
  <si>
    <t>17:06</t>
  </si>
  <si>
    <t>09:35</t>
  </si>
  <si>
    <t>07:38</t>
  </si>
  <si>
    <t>08:15</t>
  </si>
  <si>
    <t>07:58</t>
  </si>
  <si>
    <t>16:32</t>
  </si>
  <si>
    <t>14:19</t>
  </si>
  <si>
    <t>07:31</t>
  </si>
  <si>
    <t>13:24</t>
  </si>
  <si>
    <t>09:54</t>
  </si>
  <si>
    <t>14:07</t>
  </si>
  <si>
    <t>15:12</t>
  </si>
  <si>
    <t>14:56</t>
  </si>
  <si>
    <t>15:21</t>
  </si>
  <si>
    <t>11:30</t>
  </si>
  <si>
    <t>09:17</t>
  </si>
  <si>
    <t>18:34</t>
  </si>
  <si>
    <t>14:32</t>
  </si>
  <si>
    <t>16:34</t>
  </si>
  <si>
    <t>11:43</t>
  </si>
  <si>
    <t>14:49</t>
  </si>
  <si>
    <t>16:31</t>
  </si>
  <si>
    <t>12:57</t>
  </si>
  <si>
    <t>12:00</t>
  </si>
  <si>
    <t>07:41</t>
  </si>
  <si>
    <t>12:09</t>
  </si>
  <si>
    <t>16:13</t>
  </si>
  <si>
    <t>09:51</t>
  </si>
  <si>
    <t>07:27</t>
  </si>
  <si>
    <t>BUFFINGTON TRANSPORTATION LLC</t>
  </si>
  <si>
    <t>204 LAVTA</t>
  </si>
  <si>
    <t>13:46</t>
  </si>
  <si>
    <t>13:49</t>
  </si>
  <si>
    <t>11:13</t>
  </si>
  <si>
    <t>11:49</t>
  </si>
  <si>
    <t>09:49</t>
  </si>
  <si>
    <t>11:40</t>
  </si>
  <si>
    <t>10:39</t>
  </si>
  <si>
    <t>14:38</t>
  </si>
  <si>
    <t>12:01</t>
  </si>
  <si>
    <t>12:51</t>
  </si>
  <si>
    <t>17:47</t>
  </si>
  <si>
    <t>10:06</t>
  </si>
  <si>
    <t>14:48</t>
  </si>
  <si>
    <t>16:42</t>
  </si>
  <si>
    <t>09:09</t>
  </si>
  <si>
    <t>15:35</t>
  </si>
  <si>
    <t>14:10</t>
  </si>
  <si>
    <t>14:51</t>
  </si>
  <si>
    <t>16:56</t>
  </si>
  <si>
    <t>15:27</t>
  </si>
  <si>
    <t>06:40</t>
  </si>
  <si>
    <t>10:58</t>
  </si>
  <si>
    <t>05:59</t>
  </si>
  <si>
    <t>16:40</t>
  </si>
  <si>
    <t>11:11</t>
  </si>
  <si>
    <t>15:09</t>
  </si>
  <si>
    <t>12:48</t>
  </si>
  <si>
    <t>10:09</t>
  </si>
  <si>
    <t>15:24</t>
  </si>
  <si>
    <t>13:45</t>
  </si>
  <si>
    <t>12:26</t>
  </si>
  <si>
    <t>10:13</t>
  </si>
  <si>
    <t>09:33</t>
  </si>
  <si>
    <t>14:23</t>
  </si>
  <si>
    <t>07:33</t>
  </si>
  <si>
    <t>14:52</t>
  </si>
  <si>
    <t>13:07</t>
  </si>
  <si>
    <t>16:19</t>
  </si>
  <si>
    <t>10:18</t>
  </si>
  <si>
    <t>10:21</t>
  </si>
  <si>
    <t>19:07</t>
  </si>
  <si>
    <t>09:27</t>
  </si>
  <si>
    <t>16:44</t>
  </si>
  <si>
    <t>07:23</t>
  </si>
  <si>
    <t>15:47</t>
  </si>
  <si>
    <t>14:41</t>
  </si>
  <si>
    <t>11:24</t>
  </si>
  <si>
    <t>15:04</t>
  </si>
  <si>
    <t>13:17</t>
  </si>
  <si>
    <t>10:45</t>
  </si>
  <si>
    <t>17:13</t>
  </si>
  <si>
    <t>Custom</t>
  </si>
  <si>
    <t>Yes</t>
  </si>
  <si>
    <t>ROBERTSON, SARAH</t>
  </si>
  <si>
    <t>12:30</t>
  </si>
  <si>
    <t>08:16</t>
  </si>
  <si>
    <t>15:49</t>
  </si>
  <si>
    <t>12:53</t>
  </si>
  <si>
    <t>13:11</t>
  </si>
  <si>
    <t>10:29</t>
  </si>
  <si>
    <t>12:34</t>
  </si>
  <si>
    <t>14:30</t>
  </si>
  <si>
    <t>09:26</t>
  </si>
  <si>
    <t>17:03</t>
  </si>
  <si>
    <t>07:05</t>
  </si>
  <si>
    <t>08:50</t>
  </si>
  <si>
    <t>10:31</t>
  </si>
  <si>
    <t>07:29</t>
  </si>
  <si>
    <t>11:45</t>
  </si>
  <si>
    <t>14:44</t>
  </si>
  <si>
    <t>10:55</t>
  </si>
  <si>
    <t>16:27</t>
  </si>
  <si>
    <t>08:33</t>
  </si>
  <si>
    <t>10:57</t>
  </si>
  <si>
    <t>13:12</t>
  </si>
  <si>
    <t>07:35</t>
  </si>
  <si>
    <t>11:28</t>
  </si>
  <si>
    <t>07:39</t>
  </si>
  <si>
    <t>06:57</t>
  </si>
  <si>
    <t>16:49</t>
  </si>
  <si>
    <t>13:58</t>
  </si>
  <si>
    <t>13:51</t>
  </si>
  <si>
    <t>06:29</t>
  </si>
  <si>
    <t>15:11</t>
  </si>
  <si>
    <t>12:50</t>
  </si>
  <si>
    <t>17:01</t>
  </si>
  <si>
    <t>14:04</t>
  </si>
  <si>
    <t>13:00</t>
  </si>
  <si>
    <t>16:01</t>
  </si>
  <si>
    <t>09:53</t>
  </si>
  <si>
    <t>18:42</t>
  </si>
  <si>
    <t>16:06</t>
  </si>
  <si>
    <t>18:23</t>
  </si>
  <si>
    <t>09:34</t>
  </si>
  <si>
    <t>13:50</t>
  </si>
  <si>
    <t>16:53</t>
  </si>
  <si>
    <t>13:22</t>
  </si>
  <si>
    <t>17:45</t>
  </si>
  <si>
    <t>07:25</t>
  </si>
  <si>
    <t>10:37</t>
  </si>
  <si>
    <t>13:18</t>
  </si>
  <si>
    <t>16:10</t>
  </si>
  <si>
    <t>10:25</t>
  </si>
  <si>
    <t>12:47</t>
  </si>
  <si>
    <t>15:54</t>
  </si>
  <si>
    <t>07:21</t>
  </si>
  <si>
    <t>17:57</t>
  </si>
  <si>
    <t>18:03</t>
  </si>
  <si>
    <t>13:37</t>
  </si>
  <si>
    <t>18:26</t>
  </si>
  <si>
    <t>16:43</t>
  </si>
  <si>
    <t>SILVA PAUL</t>
  </si>
  <si>
    <t>210B</t>
  </si>
  <si>
    <t>204LAVTA</t>
  </si>
  <si>
    <t>SILVA, PAUL</t>
  </si>
  <si>
    <t>EVANS, JOHN</t>
  </si>
  <si>
    <t>205BB</t>
  </si>
  <si>
    <t>AM1,SC1</t>
  </si>
  <si>
    <t>No</t>
  </si>
  <si>
    <t>AM2,WH1</t>
  </si>
  <si>
    <t>07:19</t>
  </si>
  <si>
    <t>19:19</t>
  </si>
  <si>
    <t>10:46</t>
  </si>
  <si>
    <t>16:59</t>
  </si>
  <si>
    <t>17:40</t>
  </si>
  <si>
    <t>15:44</t>
  </si>
  <si>
    <t>10:01</t>
  </si>
  <si>
    <t>13:43</t>
  </si>
  <si>
    <t>09:56</t>
  </si>
  <si>
    <t>12:13</t>
  </si>
  <si>
    <t>17:14</t>
  </si>
  <si>
    <t>16:16</t>
  </si>
  <si>
    <t>16:55</t>
  </si>
  <si>
    <t>17:24</t>
  </si>
  <si>
    <t>07:37</t>
  </si>
  <si>
    <t>08:07</t>
  </si>
  <si>
    <t>17:11</t>
  </si>
  <si>
    <t>18:21</t>
  </si>
  <si>
    <t>09:57</t>
  </si>
  <si>
    <t>15:59</t>
  </si>
  <si>
    <t>18:19</t>
  </si>
  <si>
    <t>16:21</t>
  </si>
  <si>
    <t>15:05</t>
  </si>
  <si>
    <t>12:44</t>
  </si>
  <si>
    <t>16:02</t>
  </si>
  <si>
    <t>12:14</t>
  </si>
  <si>
    <t>22:00</t>
  </si>
  <si>
    <t>12:54</t>
  </si>
  <si>
    <t>13:31</t>
  </si>
  <si>
    <t>13:21</t>
  </si>
  <si>
    <t>14:50</t>
  </si>
  <si>
    <t>19:00</t>
  </si>
  <si>
    <t>08:53</t>
  </si>
  <si>
    <t>12:25</t>
  </si>
  <si>
    <t>11:29</t>
  </si>
  <si>
    <t>11:47</t>
  </si>
  <si>
    <t>05:32</t>
  </si>
  <si>
    <t>13:23</t>
  </si>
  <si>
    <t>18:29</t>
  </si>
  <si>
    <t>16:14</t>
  </si>
  <si>
    <t>10:56</t>
  </si>
  <si>
    <t>11:56</t>
  </si>
  <si>
    <t>17:00</t>
  </si>
  <si>
    <t>22:03</t>
  </si>
  <si>
    <t>22:28</t>
  </si>
  <si>
    <t>12:02</t>
  </si>
  <si>
    <t>22:05</t>
  </si>
  <si>
    <t>11:10</t>
  </si>
  <si>
    <t>04:57</t>
  </si>
  <si>
    <t>05:40</t>
  </si>
  <si>
    <t>17:49</t>
  </si>
  <si>
    <t>13:09</t>
  </si>
  <si>
    <t>16:25</t>
  </si>
  <si>
    <t>10:14</t>
  </si>
  <si>
    <t>16:51</t>
  </si>
  <si>
    <t>15:01</t>
  </si>
  <si>
    <t>10:40</t>
  </si>
  <si>
    <t>09:52</t>
  </si>
  <si>
    <t>09:01</t>
  </si>
  <si>
    <t>10:33</t>
  </si>
  <si>
    <t>11:58</t>
  </si>
  <si>
    <t>22:13</t>
  </si>
  <si>
    <t>18:46</t>
  </si>
  <si>
    <t>22:29</t>
  </si>
  <si>
    <t>18:32</t>
  </si>
  <si>
    <t>13:30</t>
  </si>
  <si>
    <t>10:16</t>
  </si>
  <si>
    <t>12:37</t>
  </si>
  <si>
    <t>13:06</t>
  </si>
  <si>
    <t>16:18</t>
  </si>
  <si>
    <t>05:24</t>
  </si>
  <si>
    <t>16:54</t>
  </si>
  <si>
    <t>17:26</t>
  </si>
  <si>
    <t>05:45</t>
  </si>
  <si>
    <t>19:05</t>
  </si>
  <si>
    <t>07:06</t>
  </si>
  <si>
    <t>17:43</t>
  </si>
  <si>
    <t>10:05</t>
  </si>
  <si>
    <t>06:28</t>
  </si>
  <si>
    <t>20:17</t>
  </si>
  <si>
    <t>17:12</t>
  </si>
  <si>
    <t>17:22</t>
  </si>
  <si>
    <t>19:32</t>
  </si>
  <si>
    <t>10:27</t>
  </si>
  <si>
    <t>05:42</t>
  </si>
  <si>
    <t>22:32</t>
  </si>
  <si>
    <t>19:14</t>
  </si>
  <si>
    <t>16:00</t>
  </si>
  <si>
    <t>17:48</t>
  </si>
  <si>
    <t>WE: Oct 13</t>
  </si>
  <si>
    <t>WE: Oct 20</t>
  </si>
  <si>
    <t>306BB</t>
  </si>
  <si>
    <t>306B BIGST</t>
  </si>
  <si>
    <t>201 LAVTA</t>
  </si>
  <si>
    <t>211 LAVTA</t>
  </si>
  <si>
    <t>10:54</t>
  </si>
  <si>
    <t>17:25</t>
  </si>
  <si>
    <t>21:21</t>
  </si>
  <si>
    <t>21:54</t>
  </si>
  <si>
    <t>11:37</t>
  </si>
  <si>
    <t>08:14</t>
  </si>
  <si>
    <t>17:16</t>
  </si>
  <si>
    <t>18:13</t>
  </si>
  <si>
    <t>17:04</t>
  </si>
  <si>
    <t>12:43</t>
  </si>
  <si>
    <t>06:26</t>
  </si>
  <si>
    <t>12:31</t>
  </si>
  <si>
    <t>16:37</t>
  </si>
  <si>
    <t>22:04</t>
  </si>
  <si>
    <t>19:38</t>
  </si>
  <si>
    <t>19:59</t>
  </si>
  <si>
    <t>20:52</t>
  </si>
  <si>
    <t>21:19</t>
  </si>
  <si>
    <t>06:45</t>
  </si>
  <si>
    <t>16:45</t>
  </si>
  <si>
    <t>12:38</t>
  </si>
  <si>
    <t>11:23</t>
  </si>
  <si>
    <t>22:10</t>
  </si>
  <si>
    <t>22:35</t>
  </si>
  <si>
    <t>06:36</t>
  </si>
  <si>
    <t>10:59</t>
  </si>
  <si>
    <t>05:23</t>
  </si>
  <si>
    <t>15:14</t>
  </si>
  <si>
    <t>09:48</t>
  </si>
  <si>
    <t>15:45</t>
  </si>
  <si>
    <t>12:42</t>
  </si>
  <si>
    <t>04:53</t>
  </si>
  <si>
    <t>19:52</t>
  </si>
  <si>
    <t>10:20</t>
  </si>
  <si>
    <t>16:38</t>
  </si>
  <si>
    <t>17:41</t>
  </si>
  <si>
    <t>18:00</t>
  </si>
  <si>
    <t>09:38</t>
  </si>
  <si>
    <t>11:39</t>
  </si>
  <si>
    <t>21:22</t>
  </si>
  <si>
    <t>21:51</t>
  </si>
  <si>
    <t>05:20</t>
  </si>
  <si>
    <t>06:06</t>
  </si>
  <si>
    <t>22:55</t>
  </si>
  <si>
    <t>10:10</t>
  </si>
  <si>
    <t>10:51</t>
  </si>
  <si>
    <t>20:51</t>
  </si>
  <si>
    <t>21:48</t>
  </si>
  <si>
    <t>18:52</t>
  </si>
  <si>
    <t>19:23</t>
  </si>
  <si>
    <t>05:58</t>
  </si>
  <si>
    <t>09:45</t>
  </si>
  <si>
    <t>13:28</t>
  </si>
  <si>
    <t>07:30</t>
  </si>
  <si>
    <t>07:22</t>
  </si>
  <si>
    <t>07:07</t>
  </si>
  <si>
    <t>12:39</t>
  </si>
  <si>
    <t>16:07</t>
  </si>
  <si>
    <t>17:20</t>
  </si>
  <si>
    <t>12:10</t>
  </si>
  <si>
    <t>10:43</t>
  </si>
  <si>
    <t>15:42</t>
  </si>
  <si>
    <t>12:05</t>
  </si>
  <si>
    <t>07:09</t>
  </si>
  <si>
    <t>17:37</t>
  </si>
  <si>
    <t>06:09</t>
  </si>
  <si>
    <t>06:37</t>
  </si>
  <si>
    <t>13:47</t>
  </si>
  <si>
    <t>11:50</t>
  </si>
  <si>
    <t>18:56</t>
  </si>
  <si>
    <t>09:46</t>
  </si>
  <si>
    <t>18:25</t>
  </si>
  <si>
    <t>18:54</t>
  </si>
  <si>
    <t>10:34</t>
  </si>
  <si>
    <t>10:03</t>
  </si>
  <si>
    <t>22:27</t>
  </si>
  <si>
    <t>06:25</t>
  </si>
  <si>
    <t>17:59</t>
  </si>
  <si>
    <t>07:03</t>
  </si>
  <si>
    <t>06:24</t>
  </si>
  <si>
    <t>19:11</t>
  </si>
  <si>
    <t>17:23</t>
  </si>
  <si>
    <t>17:19</t>
  </si>
  <si>
    <t>05:26</t>
  </si>
  <si>
    <t>05:49</t>
  </si>
  <si>
    <t>17:35</t>
  </si>
  <si>
    <t>22:02</t>
  </si>
  <si>
    <t>05:30</t>
  </si>
  <si>
    <t>06:34</t>
  </si>
  <si>
    <t>12:56</t>
  </si>
  <si>
    <t>20:08</t>
  </si>
  <si>
    <t>20:55</t>
  </si>
  <si>
    <t>06:15</t>
  </si>
  <si>
    <t>19:09</t>
  </si>
  <si>
    <t>18:09</t>
  </si>
  <si>
    <t>11:27</t>
  </si>
  <si>
    <t>05:16</t>
  </si>
  <si>
    <t>05:50</t>
  </si>
  <si>
    <t>11:25</t>
  </si>
  <si>
    <t>12:24</t>
  </si>
  <si>
    <t>11:03</t>
  </si>
  <si>
    <t>17:38</t>
  </si>
  <si>
    <t>18:07</t>
  </si>
  <si>
    <t>23:10</t>
  </si>
  <si>
    <t>22:26</t>
  </si>
  <si>
    <t>17:15</t>
  </si>
  <si>
    <t>17:55</t>
  </si>
  <si>
    <t>18:18</t>
  </si>
  <si>
    <t>11:21</t>
  </si>
  <si>
    <t>06:10</t>
  </si>
  <si>
    <t>14:42</t>
  </si>
  <si>
    <t>09:55</t>
  </si>
  <si>
    <t>05:14</t>
  </si>
  <si>
    <t>05:44</t>
  </si>
  <si>
    <t>18:20</t>
  </si>
  <si>
    <t>18:44</t>
  </si>
  <si>
    <t>18:04</t>
  </si>
  <si>
    <t>17:46</t>
  </si>
  <si>
    <t>18:11</t>
  </si>
  <si>
    <t>06:50</t>
  </si>
  <si>
    <t>BANKS, LENARD</t>
  </si>
  <si>
    <t>Partner</t>
  </si>
  <si>
    <t>Operator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</si>
</sst>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_(* #,##0_);_(* \(#,##0\);_(* &quot;-&quot;??_);_(@_)"/>
    <numFmt numFmtId="170" formatCode="0.000"/>
    <numFmt numFmtId="171" formatCode="_(* #,##0.000_);_(* \(#,##0.000\);_(* &quot;-&quot;??_);_(@_)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000000"/>
      <name val="Calibri"/>
      <family val="2"/>
    </font>
    <font>
      <b/>
      <sz val="12"/>
      <color rgb="FF7030A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</font>
    <font>
      <b/>
      <i/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7030A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9" tint="0.39997558519241921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9" tint="0.3999755851924192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166" fontId="3" fillId="0" borderId="0" applyFont="0" applyFill="0" applyBorder="0" applyAlignment="0" applyProtection="0"/>
    <xf numFmtId="0" fontId="13" fillId="0" borderId="0"/>
    <xf numFmtId="166" fontId="13" fillId="0" borderId="0" applyFont="0" applyFill="0" applyBorder="0" applyAlignment="0" applyProtection="0"/>
    <xf numFmtId="0" fontId="19" fillId="0" borderId="0"/>
    <xf numFmtId="167" fontId="3" fillId="0" borderId="0" applyFont="0" applyFill="0" applyBorder="0" applyAlignment="0" applyProtection="0"/>
  </cellStyleXfs>
  <cellXfs count="250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166" fontId="4" fillId="0" borderId="0" xfId="0" applyNumberFormat="1" applyFont="1"/>
    <xf numFmtId="0" fontId="4" fillId="0" borderId="0" xfId="0" applyFont="1"/>
    <xf numFmtId="14" fontId="5" fillId="0" borderId="0" xfId="0" applyNumberFormat="1" applyFont="1"/>
    <xf numFmtId="166" fontId="0" fillId="0" borderId="0" xfId="0" applyNumberFormat="1"/>
    <xf numFmtId="166" fontId="0" fillId="0" borderId="0" xfId="1" applyFont="1"/>
    <xf numFmtId="0" fontId="1" fillId="0" borderId="4" xfId="0" applyFont="1" applyBorder="1"/>
    <xf numFmtId="0" fontId="0" fillId="0" borderId="5" xfId="0" applyBorder="1"/>
    <xf numFmtId="14" fontId="0" fillId="0" borderId="5" xfId="0" applyNumberForma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14" fontId="0" fillId="0" borderId="7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4" fontId="0" fillId="0" borderId="9" xfId="0" applyNumberFormat="1" applyBorder="1"/>
    <xf numFmtId="0" fontId="0" fillId="0" borderId="9" xfId="0" applyBorder="1" applyAlignment="1">
      <alignment horizontal="center"/>
    </xf>
    <xf numFmtId="167" fontId="0" fillId="0" borderId="11" xfId="0" applyNumberFormat="1" applyBorder="1"/>
    <xf numFmtId="167" fontId="0" fillId="0" borderId="12" xfId="0" applyNumberFormat="1" applyBorder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5" xfId="0" applyNumberFormat="1" applyBorder="1"/>
    <xf numFmtId="166" fontId="0" fillId="0" borderId="7" xfId="0" applyNumberFormat="1" applyBorder="1"/>
    <xf numFmtId="2" fontId="0" fillId="0" borderId="0" xfId="0" applyNumberFormat="1"/>
    <xf numFmtId="2" fontId="0" fillId="0" borderId="7" xfId="0" applyNumberFormat="1" applyBorder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4" fontId="5" fillId="0" borderId="0" xfId="0" applyNumberFormat="1" applyFont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6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4" fontId="9" fillId="0" borderId="14" xfId="0" applyNumberFormat="1" applyFont="1" applyBorder="1" applyAlignment="1">
      <alignment horizontal="left" wrapText="1"/>
    </xf>
    <xf numFmtId="0" fontId="9" fillId="0" borderId="15" xfId="0" applyFont="1" applyBorder="1" applyAlignment="1">
      <alignment wrapText="1"/>
    </xf>
    <xf numFmtId="0" fontId="9" fillId="0" borderId="15" xfId="0" applyFont="1" applyBorder="1" applyAlignment="1">
      <alignment horizontal="center" wrapText="1"/>
    </xf>
    <xf numFmtId="166" fontId="0" fillId="0" borderId="0" xfId="0" applyNumberFormat="1" applyAlignment="1">
      <alignment horizontal="center"/>
    </xf>
    <xf numFmtId="14" fontId="9" fillId="0" borderId="17" xfId="0" applyNumberFormat="1" applyFont="1" applyBorder="1" applyAlignment="1">
      <alignment wrapText="1"/>
    </xf>
    <xf numFmtId="0" fontId="9" fillId="0" borderId="13" xfId="0" applyFont="1" applyBorder="1" applyAlignment="1">
      <alignment wrapText="1"/>
    </xf>
    <xf numFmtId="166" fontId="9" fillId="0" borderId="13" xfId="0" applyNumberFormat="1" applyFont="1" applyBorder="1" applyAlignment="1">
      <alignment wrapText="1"/>
    </xf>
    <xf numFmtId="2" fontId="9" fillId="0" borderId="13" xfId="0" applyNumberFormat="1" applyFont="1" applyBorder="1" applyAlignment="1">
      <alignment wrapText="1"/>
    </xf>
    <xf numFmtId="166" fontId="9" fillId="0" borderId="18" xfId="0" applyNumberFormat="1" applyFont="1" applyBorder="1" applyAlignment="1">
      <alignment wrapText="1"/>
    </xf>
    <xf numFmtId="14" fontId="1" fillId="0" borderId="0" xfId="0" applyNumberFormat="1" applyFont="1" applyAlignment="1">
      <alignment horizontal="left"/>
    </xf>
    <xf numFmtId="14" fontId="1" fillId="0" borderId="0" xfId="0" applyNumberFormat="1" applyFont="1"/>
    <xf numFmtId="166" fontId="11" fillId="0" borderId="0" xfId="1" applyFont="1" applyAlignment="1">
      <alignment horizontal="center"/>
    </xf>
    <xf numFmtId="0" fontId="11" fillId="0" borderId="0" xfId="0" applyFont="1" applyAlignment="1">
      <alignment horizontal="center"/>
    </xf>
    <xf numFmtId="2" fontId="11" fillId="0" borderId="0" xfId="0" applyNumberFormat="1" applyFont="1"/>
    <xf numFmtId="0" fontId="9" fillId="0" borderId="13" xfId="0" applyFont="1" applyBorder="1" applyAlignment="1">
      <alignment horizontal="center" wrapText="1"/>
    </xf>
    <xf numFmtId="0" fontId="9" fillId="4" borderId="15" xfId="0" applyFont="1" applyFill="1" applyBorder="1" applyAlignment="1">
      <alignment horizontal="center" vertical="center" wrapText="1"/>
    </xf>
    <xf numFmtId="166" fontId="1" fillId="4" borderId="5" xfId="1" applyFont="1" applyFill="1" applyBorder="1"/>
    <xf numFmtId="166" fontId="1" fillId="4" borderId="5" xfId="0" applyNumberFormat="1" applyFont="1" applyFill="1" applyBorder="1"/>
    <xf numFmtId="166" fontId="1" fillId="4" borderId="7" xfId="1" applyFont="1" applyFill="1" applyBorder="1"/>
    <xf numFmtId="166" fontId="1" fillId="4" borderId="7" xfId="0" applyNumberFormat="1" applyFont="1" applyFill="1" applyBorder="1"/>
    <xf numFmtId="166" fontId="1" fillId="4" borderId="11" xfId="0" applyNumberFormat="1" applyFont="1" applyFill="1" applyBorder="1"/>
    <xf numFmtId="166" fontId="1" fillId="4" borderId="9" xfId="1" applyFont="1" applyFill="1" applyBorder="1"/>
    <xf numFmtId="166" fontId="1" fillId="4" borderId="12" xfId="0" applyNumberFormat="1" applyFont="1" applyFill="1" applyBorder="1"/>
    <xf numFmtId="166" fontId="1" fillId="4" borderId="0" xfId="1" applyFont="1" applyFill="1"/>
    <xf numFmtId="166" fontId="1" fillId="4" borderId="0" xfId="0" applyNumberFormat="1" applyFont="1" applyFill="1"/>
    <xf numFmtId="166" fontId="9" fillId="4" borderId="16" xfId="0" applyNumberFormat="1" applyFont="1" applyFill="1" applyBorder="1" applyAlignment="1">
      <alignment horizontal="right" vertical="center" wrapText="1"/>
    </xf>
    <xf numFmtId="166" fontId="12" fillId="0" borderId="0" xfId="0" applyNumberFormat="1" applyFont="1"/>
    <xf numFmtId="168" fontId="11" fillId="0" borderId="0" xfId="1" applyNumberFormat="1" applyFont="1"/>
    <xf numFmtId="0" fontId="10" fillId="0" borderId="0" xfId="2" applyFont="1" applyAlignment="1">
      <alignment horizontal="center"/>
    </xf>
    <xf numFmtId="39" fontId="13" fillId="0" borderId="0" xfId="3" applyNumberFormat="1" applyFont="1" applyAlignment="1" applyProtection="1">
      <alignment horizontal="center"/>
    </xf>
    <xf numFmtId="14" fontId="18" fillId="7" borderId="20" xfId="2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0" fontId="0" fillId="8" borderId="0" xfId="0" applyFill="1"/>
    <xf numFmtId="0" fontId="1" fillId="8" borderId="0" xfId="0" applyFont="1" applyFill="1"/>
    <xf numFmtId="164" fontId="11" fillId="0" borderId="0" xfId="1" applyNumberFormat="1" applyFont="1" applyAlignment="1">
      <alignment horizontal="center"/>
    </xf>
    <xf numFmtId="164" fontId="1" fillId="4" borderId="5" xfId="1" applyNumberFormat="1" applyFont="1" applyFill="1" applyBorder="1"/>
    <xf numFmtId="164" fontId="1" fillId="4" borderId="5" xfId="0" applyNumberFormat="1" applyFont="1" applyFill="1" applyBorder="1"/>
    <xf numFmtId="164" fontId="1" fillId="4" borderId="7" xfId="1" applyNumberFormat="1" applyFont="1" applyFill="1" applyBorder="1"/>
    <xf numFmtId="164" fontId="1" fillId="4" borderId="7" xfId="0" applyNumberFormat="1" applyFont="1" applyFill="1" applyBorder="1"/>
    <xf numFmtId="0" fontId="21" fillId="0" borderId="0" xfId="0" applyFont="1" applyAlignment="1">
      <alignment horizontal="right"/>
    </xf>
    <xf numFmtId="166" fontId="21" fillId="0" borderId="0" xfId="0" applyNumberFormat="1" applyFont="1" applyAlignment="1">
      <alignment horizontal="right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8" fontId="0" fillId="0" borderId="0" xfId="0" applyNumberFormat="1"/>
    <xf numFmtId="0" fontId="23" fillId="0" borderId="0" xfId="0" applyFont="1"/>
    <xf numFmtId="2" fontId="0" fillId="0" borderId="0" xfId="0" applyNumberFormat="1" applyAlignment="1">
      <alignment horizontal="center"/>
    </xf>
    <xf numFmtId="2" fontId="9" fillId="4" borderId="15" xfId="0" applyNumberFormat="1" applyFont="1" applyFill="1" applyBorder="1" applyAlignment="1">
      <alignment horizontal="center" wrapText="1"/>
    </xf>
    <xf numFmtId="2" fontId="1" fillId="4" borderId="5" xfId="0" applyNumberFormat="1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9" xfId="0" applyNumberFormat="1" applyFont="1" applyFill="1" applyBorder="1" applyAlignment="1">
      <alignment horizontal="center"/>
    </xf>
    <xf numFmtId="2" fontId="1" fillId="4" borderId="0" xfId="0" applyNumberFormat="1" applyFont="1" applyFill="1" applyAlignment="1">
      <alignment horizontal="center"/>
    </xf>
    <xf numFmtId="2" fontId="1" fillId="0" borderId="0" xfId="0" applyNumberFormat="1" applyFont="1"/>
    <xf numFmtId="14" fontId="0" fillId="0" borderId="5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1" fillId="9" borderId="21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left" vertical="center" wrapText="1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14" fontId="25" fillId="10" borderId="2" xfId="0" applyNumberFormat="1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25" fillId="10" borderId="3" xfId="0" applyFont="1" applyFill="1" applyBorder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/>
    </xf>
    <xf numFmtId="1" fontId="22" fillId="0" borderId="24" xfId="0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29" xfId="0" applyNumberFormat="1" applyFont="1" applyBorder="1" applyAlignment="1">
      <alignment horizontal="center" vertical="center"/>
    </xf>
    <xf numFmtId="2" fontId="1" fillId="0" borderId="30" xfId="0" applyNumberFormat="1" applyFont="1" applyBorder="1" applyAlignment="1">
      <alignment horizontal="center"/>
    </xf>
    <xf numFmtId="0" fontId="26" fillId="0" borderId="0" xfId="0" applyFont="1"/>
    <xf numFmtId="0" fontId="0" fillId="0" borderId="0" xfId="0" pivotButton="1" applyAlignment="1">
      <alignment vertical="center"/>
    </xf>
    <xf numFmtId="14" fontId="1" fillId="9" borderId="21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166" fontId="0" fillId="0" borderId="0" xfId="1" applyFont="1" applyFill="1" applyAlignment="1">
      <alignment horizontal="center"/>
    </xf>
    <xf numFmtId="14" fontId="25" fillId="0" borderId="0" xfId="0" applyNumberFormat="1" applyFont="1" applyAlignment="1">
      <alignment horizontal="left"/>
    </xf>
    <xf numFmtId="168" fontId="9" fillId="0" borderId="0" xfId="1" applyNumberFormat="1" applyFont="1"/>
    <xf numFmtId="166" fontId="25" fillId="11" borderId="31" xfId="1" applyFont="1" applyFill="1" applyBorder="1"/>
    <xf numFmtId="1" fontId="1" fillId="0" borderId="0" xfId="0" applyNumberFormat="1" applyFont="1"/>
    <xf numFmtId="164" fontId="25" fillId="11" borderId="31" xfId="1" applyNumberFormat="1" applyFont="1" applyFill="1" applyBorder="1"/>
    <xf numFmtId="164" fontId="0" fillId="0" borderId="0" xfId="1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vertical="center"/>
    </xf>
    <xf numFmtId="166" fontId="4" fillId="0" borderId="0" xfId="0" applyNumberFormat="1" applyFont="1" applyAlignment="1">
      <alignment horizontal="center"/>
    </xf>
    <xf numFmtId="2" fontId="10" fillId="0" borderId="0" xfId="2" applyNumberFormat="1" applyFont="1" applyAlignment="1">
      <alignment horizontal="right"/>
    </xf>
    <xf numFmtId="0" fontId="13" fillId="0" borderId="0" xfId="2" applyAlignment="1">
      <alignment horizontal="left"/>
    </xf>
    <xf numFmtId="0" fontId="13" fillId="0" borderId="0" xfId="2"/>
    <xf numFmtId="0" fontId="28" fillId="0" borderId="0" xfId="2" applyFont="1"/>
    <xf numFmtId="2" fontId="13" fillId="0" borderId="0" xfId="2" applyNumberFormat="1" applyAlignment="1">
      <alignment horizontal="right"/>
    </xf>
    <xf numFmtId="2" fontId="28" fillId="0" borderId="0" xfId="2" applyNumberFormat="1" applyFont="1" applyAlignment="1">
      <alignment horizontal="center"/>
    </xf>
    <xf numFmtId="16" fontId="10" fillId="0" borderId="0" xfId="2" applyNumberFormat="1" applyFont="1"/>
    <xf numFmtId="0" fontId="13" fillId="0" borderId="0" xfId="2" applyAlignment="1">
      <alignment horizontal="right"/>
    </xf>
    <xf numFmtId="0" fontId="10" fillId="0" borderId="0" xfId="2" applyFont="1"/>
    <xf numFmtId="0" fontId="19" fillId="0" borderId="0" xfId="4" applyAlignment="1">
      <alignment horizontal="right"/>
    </xf>
    <xf numFmtId="170" fontId="19" fillId="0" borderId="0" xfId="4" applyNumberFormat="1" applyAlignment="1">
      <alignment horizontal="right"/>
    </xf>
    <xf numFmtId="0" fontId="19" fillId="0" borderId="0" xfId="4" applyAlignment="1">
      <alignment horizontal="center"/>
    </xf>
    <xf numFmtId="0" fontId="18" fillId="0" borderId="0" xfId="2" applyFont="1" applyAlignment="1">
      <alignment horizontal="left"/>
    </xf>
    <xf numFmtId="0" fontId="20" fillId="0" borderId="0" xfId="2" applyFont="1"/>
    <xf numFmtId="14" fontId="13" fillId="0" borderId="0" xfId="2" applyNumberFormat="1"/>
    <xf numFmtId="0" fontId="14" fillId="0" borderId="0" xfId="2" applyFont="1" applyAlignment="1">
      <alignment horizontal="left"/>
    </xf>
    <xf numFmtId="0" fontId="14" fillId="0" borderId="0" xfId="2" applyFont="1"/>
    <xf numFmtId="0" fontId="15" fillId="5" borderId="0" xfId="2" applyFont="1" applyFill="1"/>
    <xf numFmtId="0" fontId="15" fillId="6" borderId="0" xfId="2" applyFont="1" applyFill="1"/>
    <xf numFmtId="0" fontId="13" fillId="6" borderId="0" xfId="2" applyFill="1"/>
    <xf numFmtId="0" fontId="10" fillId="0" borderId="19" xfId="2" applyFont="1" applyBorder="1" applyAlignment="1">
      <alignment horizontal="left"/>
    </xf>
    <xf numFmtId="0" fontId="10" fillId="0" borderId="19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3" fillId="0" borderId="0" xfId="2" applyAlignment="1">
      <alignment horizontal="center"/>
    </xf>
    <xf numFmtId="169" fontId="17" fillId="0" borderId="0" xfId="2" applyNumberFormat="1" applyFont="1"/>
    <xf numFmtId="0" fontId="19" fillId="0" borderId="0" xfId="2" applyFont="1" applyAlignment="1">
      <alignment horizontal="left"/>
    </xf>
    <xf numFmtId="39" fontId="10" fillId="0" borderId="0" xfId="2" applyNumberFormat="1" applyFont="1" applyAlignment="1">
      <alignment horizontal="center"/>
    </xf>
    <xf numFmtId="165" fontId="13" fillId="0" borderId="0" xfId="2" applyNumberFormat="1" applyAlignment="1">
      <alignment horizontal="center"/>
    </xf>
    <xf numFmtId="164" fontId="0" fillId="0" borderId="5" xfId="0" applyNumberFormat="1" applyBorder="1"/>
    <xf numFmtId="164" fontId="0" fillId="0" borderId="7" xfId="0" applyNumberFormat="1" applyBorder="1"/>
    <xf numFmtId="0" fontId="0" fillId="0" borderId="34" xfId="0" applyBorder="1"/>
    <xf numFmtId="166" fontId="0" fillId="0" borderId="35" xfId="1" applyFont="1" applyBorder="1"/>
    <xf numFmtId="0" fontId="0" fillId="0" borderId="36" xfId="0" applyBorder="1"/>
    <xf numFmtId="166" fontId="0" fillId="0" borderId="37" xfId="1" applyFont="1" applyBorder="1"/>
    <xf numFmtId="0" fontId="0" fillId="0" borderId="17" xfId="0" applyBorder="1"/>
    <xf numFmtId="0" fontId="0" fillId="0" borderId="0" xfId="0" applyAlignment="1">
      <alignment horizontal="right"/>
    </xf>
    <xf numFmtId="0" fontId="0" fillId="0" borderId="0" xfId="0" pivotButton="1" applyAlignment="1">
      <alignment horizontal="center"/>
    </xf>
    <xf numFmtId="166" fontId="1" fillId="0" borderId="0" xfId="0" applyNumberFormat="1" applyFont="1" applyAlignment="1">
      <alignment horizontal="center"/>
    </xf>
    <xf numFmtId="4" fontId="11" fillId="0" borderId="0" xfId="0" applyNumberFormat="1" applyFont="1"/>
    <xf numFmtId="164" fontId="1" fillId="0" borderId="0" xfId="0" applyNumberFormat="1" applyFont="1" applyAlignment="1">
      <alignment horizontal="center"/>
    </xf>
    <xf numFmtId="0" fontId="0" fillId="7" borderId="0" xfId="0" applyFill="1"/>
    <xf numFmtId="0" fontId="29" fillId="0" borderId="0" xfId="0" applyFont="1"/>
    <xf numFmtId="2" fontId="0" fillId="2" borderId="5" xfId="0" applyNumberFormat="1" applyFill="1" applyBorder="1"/>
    <xf numFmtId="167" fontId="0" fillId="2" borderId="10" xfId="0" applyNumberFormat="1" applyFill="1" applyBorder="1"/>
    <xf numFmtId="164" fontId="1" fillId="4" borderId="11" xfId="0" applyNumberFormat="1" applyFont="1" applyFill="1" applyBorder="1"/>
    <xf numFmtId="168" fontId="29" fillId="0" borderId="0" xfId="0" applyNumberFormat="1" applyFont="1"/>
    <xf numFmtId="168" fontId="0" fillId="0" borderId="0" xfId="0" applyNumberFormat="1" applyAlignment="1">
      <alignment horizontal="center" vertical="center"/>
    </xf>
    <xf numFmtId="168" fontId="1" fillId="0" borderId="0" xfId="0" applyNumberFormat="1" applyFont="1" applyAlignment="1">
      <alignment horizontal="center"/>
    </xf>
    <xf numFmtId="0" fontId="0" fillId="0" borderId="0" xfId="0" pivotButton="1" applyAlignment="1">
      <alignment horizontal="center" vertical="center" wrapText="1"/>
    </xf>
    <xf numFmtId="0" fontId="31" fillId="0" borderId="0" xfId="2" applyFont="1"/>
    <xf numFmtId="0" fontId="3" fillId="0" borderId="0" xfId="0" applyFont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2" fontId="31" fillId="0" borderId="0" xfId="2" applyNumberFormat="1" applyFont="1" applyAlignment="1">
      <alignment horizontal="right"/>
    </xf>
    <xf numFmtId="2" fontId="31" fillId="0" borderId="0" xfId="2" applyNumberFormat="1" applyFont="1" applyAlignment="1">
      <alignment horizontal="center"/>
    </xf>
    <xf numFmtId="2" fontId="32" fillId="0" borderId="0" xfId="2" applyNumberFormat="1" applyFont="1" applyAlignment="1">
      <alignment horizontal="right"/>
    </xf>
    <xf numFmtId="0" fontId="32" fillId="0" borderId="0" xfId="2" applyFont="1"/>
    <xf numFmtId="0" fontId="13" fillId="3" borderId="0" xfId="2" applyFill="1" applyAlignment="1">
      <alignment horizontal="left"/>
    </xf>
    <xf numFmtId="0" fontId="13" fillId="3" borderId="0" xfId="2" applyFill="1"/>
    <xf numFmtId="168" fontId="13" fillId="0" borderId="0" xfId="2" applyNumberFormat="1" applyAlignment="1">
      <alignment horizontal="center"/>
    </xf>
    <xf numFmtId="168" fontId="13" fillId="0" borderId="0" xfId="3" applyNumberFormat="1" applyFont="1" applyFill="1" applyAlignment="1" applyProtection="1">
      <alignment horizontal="center"/>
    </xf>
    <xf numFmtId="168" fontId="13" fillId="0" borderId="0" xfId="3" applyNumberFormat="1" applyFont="1" applyAlignment="1" applyProtection="1">
      <alignment horizontal="center"/>
    </xf>
    <xf numFmtId="168" fontId="10" fillId="3" borderId="0" xfId="2" applyNumberFormat="1" applyFont="1" applyFill="1" applyAlignment="1">
      <alignment horizontal="center"/>
    </xf>
    <xf numFmtId="168" fontId="13" fillId="0" borderId="0" xfId="2" applyNumberFormat="1"/>
    <xf numFmtId="0" fontId="10" fillId="3" borderId="0" xfId="2" applyFont="1" applyFill="1" applyAlignment="1">
      <alignment horizontal="center" vertical="center"/>
    </xf>
    <xf numFmtId="168" fontId="10" fillId="3" borderId="0" xfId="2" applyNumberFormat="1" applyFont="1" applyFill="1" applyAlignment="1">
      <alignment horizontal="center" vertical="center"/>
    </xf>
    <xf numFmtId="168" fontId="13" fillId="0" borderId="0" xfId="2" applyNumberFormat="1" applyAlignment="1">
      <alignment horizontal="center" vertical="center"/>
    </xf>
    <xf numFmtId="168" fontId="13" fillId="0" borderId="0" xfId="3" applyNumberFormat="1" applyFont="1" applyFill="1" applyAlignment="1" applyProtection="1">
      <alignment horizontal="center" vertical="center"/>
    </xf>
    <xf numFmtId="0" fontId="33" fillId="13" borderId="0" xfId="2" applyFont="1" applyFill="1" applyAlignment="1">
      <alignment horizontal="left"/>
    </xf>
    <xf numFmtId="0" fontId="33" fillId="13" borderId="0" xfId="2" applyFont="1" applyFill="1"/>
    <xf numFmtId="168" fontId="33" fillId="13" borderId="0" xfId="2" applyNumberFormat="1" applyFont="1" applyFill="1"/>
    <xf numFmtId="0" fontId="10" fillId="0" borderId="0" xfId="0" applyFont="1"/>
    <xf numFmtId="0" fontId="10" fillId="14" borderId="39" xfId="0" applyFont="1" applyFill="1" applyBorder="1" applyAlignment="1">
      <alignment horizontal="center"/>
    </xf>
    <xf numFmtId="0" fontId="10" fillId="14" borderId="40" xfId="0" applyFont="1" applyFill="1" applyBorder="1" applyAlignment="1">
      <alignment horizontal="center"/>
    </xf>
    <xf numFmtId="0" fontId="10" fillId="0" borderId="39" xfId="2" applyFont="1" applyBorder="1" applyAlignment="1">
      <alignment horizontal="left"/>
    </xf>
    <xf numFmtId="166" fontId="13" fillId="0" borderId="39" xfId="3" applyFont="1" applyBorder="1" applyAlignment="1">
      <alignment horizontal="left"/>
    </xf>
    <xf numFmtId="37" fontId="0" fillId="0" borderId="39" xfId="0" applyNumberFormat="1" applyBorder="1" applyAlignment="1" applyProtection="1">
      <alignment horizontal="center"/>
      <protection locked="0"/>
    </xf>
    <xf numFmtId="166" fontId="0" fillId="0" borderId="39" xfId="3" applyFont="1" applyBorder="1"/>
    <xf numFmtId="0" fontId="10" fillId="0" borderId="41" xfId="2" applyFont="1" applyBorder="1" applyAlignment="1">
      <alignment horizontal="left"/>
    </xf>
    <xf numFmtId="166" fontId="13" fillId="0" borderId="41" xfId="3" applyFont="1" applyBorder="1" applyAlignment="1">
      <alignment horizontal="left"/>
    </xf>
    <xf numFmtId="37" fontId="0" fillId="0" borderId="41" xfId="0" applyNumberFormat="1" applyBorder="1" applyAlignment="1" applyProtection="1">
      <alignment horizontal="center"/>
      <protection locked="0"/>
    </xf>
    <xf numFmtId="166" fontId="0" fillId="0" borderId="41" xfId="3" applyFont="1" applyBorder="1"/>
    <xf numFmtId="0" fontId="10" fillId="0" borderId="40" xfId="2" applyFont="1" applyBorder="1" applyAlignment="1">
      <alignment horizontal="left"/>
    </xf>
    <xf numFmtId="0" fontId="0" fillId="0" borderId="40" xfId="0" applyBorder="1"/>
    <xf numFmtId="0" fontId="10" fillId="0" borderId="0" xfId="2" applyFont="1" applyAlignment="1">
      <alignment horizontal="left"/>
    </xf>
    <xf numFmtId="0" fontId="10" fillId="14" borderId="42" xfId="2" applyFont="1" applyFill="1" applyBorder="1" applyAlignment="1">
      <alignment horizontal="center"/>
    </xf>
    <xf numFmtId="166" fontId="10" fillId="0" borderId="42" xfId="0" applyNumberFormat="1" applyFont="1" applyBorder="1"/>
    <xf numFmtId="167" fontId="10" fillId="0" borderId="42" xfId="5" applyFont="1" applyBorder="1"/>
    <xf numFmtId="166" fontId="10" fillId="0" borderId="42" xfId="3" applyFont="1" applyBorder="1"/>
    <xf numFmtId="166" fontId="10" fillId="0" borderId="0" xfId="3" applyFont="1" applyBorder="1"/>
    <xf numFmtId="170" fontId="0" fillId="0" borderId="0" xfId="0" applyNumberFormat="1"/>
    <xf numFmtId="167" fontId="13" fillId="0" borderId="0" xfId="5" applyFont="1"/>
    <xf numFmtId="171" fontId="31" fillId="0" borderId="0" xfId="2" applyNumberFormat="1" applyFont="1"/>
    <xf numFmtId="0" fontId="30" fillId="12" borderId="38" xfId="2" applyFont="1" applyFill="1" applyBorder="1" applyAlignment="1">
      <alignment horizontal="center"/>
    </xf>
    <xf numFmtId="0" fontId="8" fillId="3" borderId="1" xfId="0" applyFont="1" applyFill="1" applyBorder="1"/>
    <xf numFmtId="0" fontId="8" fillId="3" borderId="2" xfId="0" applyFont="1" applyFill="1" applyBorder="1"/>
    <xf numFmtId="0" fontId="21" fillId="2" borderId="32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32" xfId="0" applyFont="1" applyFill="1" applyBorder="1" applyAlignment="1">
      <alignment horizontal="center"/>
    </xf>
    <xf numFmtId="0" fontId="21" fillId="2" borderId="3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6" fillId="0" borderId="13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24" fillId="0" borderId="0" xfId="0" applyFont="1" applyAlignment="1">
      <alignment horizontal="center" wrapText="1"/>
    </xf>
    <xf numFmtId="0" fontId="13" fillId="0" borderId="0" xfId="2" applyFill="1"/>
    <xf numFmtId="0" fontId="13" fillId="0" borderId="0" xfId="2" applyFill="1" applyAlignment="1">
      <alignment horizontal="left"/>
    </xf>
    <xf numFmtId="0" fontId="10" fillId="15" borderId="43" xfId="2" applyNumberFormat="1" applyFont="1" applyFill="1" applyBorder="1" applyAlignment="1">
      <alignment horizontal="left"/>
    </xf>
    <xf numFmtId="0" fontId="13" fillId="0" borderId="0" xfId="2" applyAlignment="1">
      <alignment vertical="top"/>
    </xf>
    <xf numFmtId="0" fontId="13" fillId="0" borderId="0" xfId="2" applyAlignment="1">
      <alignment vertical="top" wrapText="1"/>
    </xf>
    <xf numFmtId="0" fontId="13" fillId="0" borderId="0" xfId="2" applyAlignment="1">
      <alignment horizontal="left" vertical="top"/>
    </xf>
    <xf numFmtId="0" fontId="13" fillId="0" borderId="0" xfId="2" applyAlignment="1">
      <alignment horizontal="left" vertical="top" wrapText="1"/>
    </xf>
  </cellXfs>
  <cellStyles count="6">
    <cellStyle name="Comma" xfId="5" builtinId="3"/>
    <cellStyle name="Currency" xfId="1" builtinId="4"/>
    <cellStyle name="Currency 2" xfId="3" xr:uid="{832BB74F-7C7E-423A-B171-678DBD9D2196}"/>
    <cellStyle name="Normal" xfId="0" builtinId="0"/>
    <cellStyle name="Normal 16" xfId="4" xr:uid="{30A790E5-6F3C-4FCD-A55E-EED900565D21}"/>
    <cellStyle name="Normal 2 2" xfId="2" xr:uid="{B6E393CF-3FFE-476A-B1B2-DEB7FAAC931B}"/>
  </cellStyles>
  <dxfs count="10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72" formatCode="m/d/yyyy"/>
    </dxf>
    <dxf>
      <numFmt numFmtId="172" formatCode="m/d/yyyy"/>
    </dxf>
    <dxf>
      <numFmt numFmtId="172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8" formatCode="&quot;$&quot;#,##0.00"/>
    </dxf>
    <dxf>
      <numFmt numFmtId="172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8" formatCode="&quot;$&quot;#,##0.00"/>
    </dxf>
    <dxf>
      <numFmt numFmtId="168" formatCode="&quot;$&quot;#,##0.00"/>
    </dxf>
    <dxf>
      <numFmt numFmtId="168" formatCode="&quot;$&quot;#,##0.00"/>
    </dxf>
    <dxf>
      <numFmt numFmtId="172" formatCode="m/d/yyyy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72" formatCode="m/d/yyyy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wrapText="1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vertical="center"/>
    </dxf>
    <dxf>
      <font>
        <color theme="1"/>
      </font>
    </dxf>
    <dxf>
      <font>
        <b/>
      </font>
    </dxf>
    <dxf>
      <font>
        <b/>
      </font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72" formatCode="m/d/yyyy"/>
    </dxf>
    <dxf>
      <numFmt numFmtId="172" formatCode="m/d/yyyy"/>
    </dxf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2" formatCode="m/d/yyyy"/>
    </dxf>
    <dxf>
      <numFmt numFmtId="172" formatCode="m/d/yyyy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F8CCEFB-2F1B-4D30-B6FF-AD1ECDC31966}"/>
  </tableStyles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10/relationships/person" Target="persons/person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42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microsoft.com/office/2017/06/relationships/rdRichValueStructure" Target="richData/rdrichvaluestructure.xml"/><Relationship Id="rId40" Type="http://schemas.openxmlformats.org/officeDocument/2006/relationships/calcChain" Target="calcChain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36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4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pivotCacheDefinition" Target="pivotCache/pivotCacheDefinition3.xml"/><Relationship Id="rId35" Type="http://schemas.openxmlformats.org/officeDocument/2006/relationships/sheetMetadata" Target="metadata.xml"/><Relationship Id="rId43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17/06/relationships/rdRichValueTypes" Target="richData/rdRichValueTypes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142875</xdr:rowOff>
    </xdr:from>
    <xdr:to>
      <xdr:col>2</xdr:col>
      <xdr:colOff>1000125</xdr:colOff>
      <xdr:row>2</xdr:row>
      <xdr:rowOff>57150</xdr:rowOff>
    </xdr:to>
    <xdr:sp macro="[0]!ExportToMaster" textlink="">
      <xdr:nvSpPr>
        <xdr:cNvPr id="2" name="Rectangle 1">
          <a:extLst>
            <a:ext uri="{FF2B5EF4-FFF2-40B4-BE49-F238E27FC236}">
              <a16:creationId xmlns:a16="http://schemas.microsoft.com/office/drawing/2014/main" id="{A7E7283D-EA17-0FEE-32AF-62D5519F4E07}"/>
            </a:ext>
          </a:extLst>
        </xdr:cNvPr>
        <xdr:cNvSpPr/>
      </xdr:nvSpPr>
      <xdr:spPr>
        <a:xfrm>
          <a:off x="2486025" y="142875"/>
          <a:ext cx="1581150" cy="352425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289560</xdr:colOff>
      <xdr:row>1</xdr:row>
      <xdr:rowOff>68580</xdr:rowOff>
    </xdr:from>
    <xdr:to>
      <xdr:col>14</xdr:col>
      <xdr:colOff>754380</xdr:colOff>
      <xdr:row>3</xdr:row>
      <xdr:rowOff>160020</xdr:rowOff>
    </xdr:to>
    <xdr:sp macro="[0]!copysheet" textlink="">
      <xdr:nvSpPr>
        <xdr:cNvPr id="2" name="Rectangle 1">
          <a:extLst>
            <a:ext uri="{FF2B5EF4-FFF2-40B4-BE49-F238E27FC236}">
              <a16:creationId xmlns:a16="http://schemas.microsoft.com/office/drawing/2014/main" id="{1BD950C4-F47D-406E-9A94-08C386D2EC46}"/>
            </a:ext>
          </a:extLst>
        </xdr:cNvPr>
        <xdr:cNvSpPr/>
      </xdr:nvSpPr>
      <xdr:spPr>
        <a:xfrm>
          <a:off x="10759440" y="259080"/>
          <a:ext cx="1287780" cy="5562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3%20CORP%20INVOICING/5%20CA/AUTOMATIONS/Fare%20Recon-invoicing/FARE%20RECON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tner List"/>
      <sheetName val="CHECK &amp; BALANCE"/>
      <sheetName val="Big Star Export"/>
      <sheetName val="NewSheet"/>
      <sheetName val="PrepSheet"/>
      <sheetName val="Ticket Rate"/>
      <sheetName val="DROPDOWN"/>
      <sheetName val="FILEREFERENCES"/>
      <sheetName val="FARE RECON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arolina Piedrahita" id="{8410A482-7C37-4EA4-8B16-5A9C3BFE0D0A}" userId="5814e415dcb2671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16.711091435187" createdVersion="8" refreshedVersion="8" minRefreshableVersion="3" recordCount="3026" xr:uid="{A881ED2C-E583-465B-8043-AAB0D374D8AD}">
  <cacheSource type="worksheet">
    <worksheetSource name="Fares_CCCTA_LAVTA"/>
  </cacheSource>
  <cacheFields count="10">
    <cacheField name="Trip Type" numFmtId="0">
      <sharedItems containsBlank="1" count="4">
        <s v="County Connection"/>
        <s v="LAVTA"/>
        <s v="One-Seat"/>
        <m u="1"/>
      </sharedItems>
    </cacheField>
    <cacheField name="PARTNER NAME" numFmtId="0">
      <sharedItems containsBlank="1" count="64">
        <s v="GET CARE TRANSIT LLC"/>
        <s v="JORGE TRANSPORTATION"/>
        <s v="EXPRESS TRANSPORTATION SERVICES, LLC"/>
        <s v="NEMIA CARE LLC"/>
        <s v="BUFFINGTON TRANSPORTATION LLC"/>
        <s v="MADE EAZY LLC"/>
        <s v="PEOPLE FIRST TRANSIT LLC"/>
        <s v="HUGO FAMILY TRANSPORTATION"/>
        <s v="FOWLER SENIOR TRANSIT LLC"/>
        <s v="SYNERGY MEDICAL TRANSPORTATION LLC"/>
        <s v="NORTHCAL TRANSPORTATION LLC"/>
        <s v="HIGHER-SELF LLC"/>
        <s v="TRI VALLEY TRANSPORTATION INC."/>
        <s v="REM SOLUTIONS LLC"/>
        <s v="MONAI&amp;SON'S LLC"/>
        <s v="QUICK RIDES CA"/>
        <s v="AARON TRANSPORTATION"/>
        <s v="TRANSIT LTM LLC"/>
        <s v="DIAMOND HILL TRANSPORTATION LLC"/>
        <s v="TRULY TRANSPORT LLC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LANCE UNLIMITED LLC" u="1"/>
        <s v="PRESTIGOUS TRANSPORTATION LLC" u="1"/>
        <s v="BROWN, DEMELVAE" u="1"/>
        <s v="BROWN, LOVIE" u="1"/>
        <s v="MARS MEDIC SHUTTLE LLC" u="1"/>
        <s v="HIIGHOPES LLC" u="1"/>
        <s v="KUMAR, RITESH" u="1"/>
        <s v="HUGO, TAMA" u="1"/>
        <s v="FUENTES, PEDRO" u="1"/>
        <s v="OUBRE, ELDRIDGE-BENJAMIN" u="1"/>
        <s v="DICKSON, LAVEL" u="1"/>
        <s v="MALCOM, LANDREW" u="1"/>
        <s v="QUIK RIDES, LLC" u="1"/>
        <s v="SHENA S TRANSPORTATION, LLC" u="1"/>
        <s v="DMMS LIMITED LIABILITY COMPANY" u="1"/>
        <s v="KARVA LAYNE TRANSPORTATION LLC" u="1"/>
        <s v="K LUXURIES" u="1"/>
        <s v="PROTRANSIT SERVICE LLC" u="1"/>
        <s v="ASHMOND SWAYNE" u="1"/>
        <s v="LANCE BAKER" u="1"/>
        <s v="JOSEPH, SHARONN" u="1"/>
        <s v="EXPRESS TRANSPORTATION SERVICE" u="1"/>
        <s v="MARITZA STEPHENS" u="1"/>
        <s v="DMMS LLC" u="1"/>
        <s v="AIMEN SULEIMAN" u="1"/>
        <s v="ASHEBIER GEBRESELASSIE" u="1"/>
        <s v="ANWAR, MUHAMMAD" u="1"/>
        <s v="HUGGING OUR STREETS" u="1"/>
        <s v="PRO TRANSIT LLC" u="1"/>
        <s v="DYONTE LINDSEY" u="1"/>
        <s v="TUKU ASHERA" u="1"/>
        <s v="MUHAMMAD ANWAR" u="1"/>
        <s v="KATRINA JOHNSON" u="1"/>
      </sharedItems>
    </cacheField>
    <cacheField name="Date" numFmtId="14">
      <sharedItems containsSemiMixedTypes="0" containsNonDate="0" containsDate="1" containsString="0" minDate="2024-10-21T00:00:00" maxDate="2024-11-04T00:00:00"/>
    </cacheField>
    <cacheField name="Cash Collected" numFmtId="168">
      <sharedItems containsSemiMixedTypes="0" containsString="0" containsNumber="1" minValue="0" maxValue="11"/>
    </cacheField>
    <cacheField name="VEHICLE TYPE" numFmtId="0">
      <sharedItems containsBlank="1"/>
    </cacheField>
    <cacheField name="Trip ID" numFmtId="0">
      <sharedItems containsSemiMixedTypes="0" containsString="0" containsNumber="1" containsInteger="1" minValue="4005396" maxValue="4017916"/>
    </cacheField>
    <cacheField name="Custom" numFmtId="0">
      <sharedItems/>
    </cacheField>
    <cacheField name="Fare To Collect" numFmtId="0">
      <sharedItems containsSemiMixedTypes="0" containsString="0" containsNumber="1" minValue="0" maxValue="11"/>
    </cacheField>
    <cacheField name="Tickets Collected" numFmtId="0">
      <sharedItems containsSemiMixedTypes="0" containsString="0" containsNumber="1" containsInteger="1" minValue="0" maxValue="1"/>
    </cacheField>
    <cacheField name="Ticket Value" numFmtId="0">
      <sharedItems containsSemiMixedTypes="0" containsString="0" containsNumber="1" minValue="0" maxValue="5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arolina Piedrahita" refreshedDate="45675.465601620373" createdVersion="8" refreshedVersion="8" minRefreshableVersion="3" recordCount="328" xr:uid="{93B9E746-9515-46AA-BB97-491A1FFB9614}">
  <cacheSource type="worksheet">
    <worksheetSource name="Hours_Working"/>
  </cacheSource>
  <cacheFields count="20">
    <cacheField name="PARTNER" numFmtId="0">
      <sharedItems containsBlank="1" count="82">
        <s v="MADE EAZY LLC"/>
        <s v="REM SOLUTIONS LLC"/>
        <s v="EXPRESS TRANSPORTATION SERVICES, LLC"/>
        <s v="MONAI&amp;SON'S LLC"/>
        <s v="GET CARE TRANSIT LLC"/>
        <s v="QUICK RIDES CA"/>
        <s v="NORTHCAL TRANSPORTATION LLC"/>
        <s v="HIGHER-SELF LLC"/>
        <s v="SYNERGY MEDICAL TRANSPORTATION LLC"/>
        <s v="FOWLER SENIOR TRANSIT LLC"/>
        <s v="HUGO FAMILY TRANSPORTATION"/>
        <s v="NEMIA CARE LLC"/>
        <s v="PEOPLE FIRST TRANSIT LLC"/>
        <s v="JORGE TRANSPORTATION"/>
        <s v="BUFFINGTON TRANSPORTATION LLC"/>
        <s v="TRI VALLEY TRANSPORTATION INC."/>
        <s v="TRANSIT LTM LLC"/>
        <s v="AARON TRANSPORTATION"/>
        <s v="DIAMOND HILL TRANSPORTATION LLC"/>
        <s v="TRULY TRANSPORT LLC" u="1"/>
        <s v="SHANE SECURE LOGISTICS" u="1"/>
        <s v="RHOADES, PRINCESS" u="1"/>
        <s v="WYATT, MIGERIEA" u="1"/>
        <s v="FOWLER, ANTOINE" u="1"/>
        <s v="HUGGING OUR STREETS, LLC" u="1"/>
        <s v="" u="1"/>
        <s v="VILCHEZ, CHARLENNE" u="1"/>
        <s v="ALLISON, AARON" u="1"/>
        <s v="SOLID KING CLEANING" u="1"/>
        <m u="1"/>
        <s v="MOLLIQUE, ROMESHA" u="1"/>
        <s v="MAINESS, RYAN" u="1"/>
        <s v="LANCE UNLIMITED LLC" u="1"/>
        <s v="PRESTIGOUS TRANSPORTATION LLC" u="1"/>
        <s v="BROWN, DEMELVAE" u="1"/>
        <s v="BROWN, LOVIE" u="1"/>
        <s v="MARS MEDIC SHUTTLE LLC" u="1"/>
        <s v="FUENTES, PEDRO" u="1"/>
        <s v="HIIGHOPES LLC" u="1"/>
        <s v="KUMAR, RITESH" u="1"/>
        <s v="HUGO, TAMA" u="1"/>
        <s v="K LUXURIES" u="1"/>
        <s v="DICKSON, LAVEL" u="1"/>
        <s v="MALCOM, LANDREW" u="1"/>
        <s v="OUBRE, ELDRIDGE-BENJAMIN" u="1"/>
        <s v="DMMS LIMITED LIABILITY COMPANY" u="1"/>
        <s v="KARVA LAYNE TRANSPORTATION LLC" u="1"/>
        <s v="MUHAMMAD ANWAR" u="1"/>
        <s v="NO PARTNER" u="1"/>
        <s v="QUIK RIDES, LLC" u="1"/>
        <s v="SHENA S TRANSPORTATION, LLC" u="1"/>
        <s v="PROTRANSIT SERVICE LLC" u="1"/>
        <s v="LANCE BAKER" u="1"/>
        <s v="ABOVE TR" u="1"/>
        <s v="TRI VALLEY" u="1"/>
        <s v="GETNEMT" u="1"/>
        <s v="SHENA BATTEN" u="1"/>
        <s v="SSLOGISTICS" u="1"/>
        <s v="ETS" u="1"/>
        <s v="JOSEPH, SHARONN" u="1"/>
        <s v="KATRINA JOHNSON" u="1"/>
        <s v="PROTRANSIT" u="1"/>
        <s v="PRO TRANSIT LLC" u="1"/>
        <s v="TERRY" u="1"/>
        <s v="DMMS LLC" u="1"/>
        <s v="TUKU ASHERA" u="1"/>
        <s v="ASHEBIER GEBRESELASSIE" u="1"/>
        <s v="ASHMOND SWAYNE" u="1"/>
        <s v="ANWAR, MUHAMMAD" u="1"/>
        <s v="ASHEBIER" u="1"/>
        <s v="HUGGING OUR STREETS" u="1"/>
        <s v="TRULY TRANS" u="1"/>
        <s v="MARITZA STEPHENS" u="1"/>
        <s v="QUICK RIDES" u="1"/>
        <s v="BATTEN" u="1"/>
        <s v="LINDA TERRY" u="1"/>
        <s v="DYONTE LINDSEY" u="1"/>
        <s v="BAKER" u="1"/>
        <s v="JOHNSON" u="1"/>
        <s v="AIMEN SULEIMAN" u="1"/>
        <s v="QUIK RIDES" u="1"/>
        <s v="SWAYNE" u="1"/>
      </sharedItems>
    </cacheField>
    <cacheField name="Date" numFmtId="14">
      <sharedItems containsSemiMixedTypes="0" containsNonDate="0" containsDate="1" containsString="0" minDate="2024-10-21T00:00:00" maxDate="2024-11-04T00:00:00"/>
    </cacheField>
    <cacheField name="CLIENT" numFmtId="0">
      <sharedItems/>
    </cacheField>
    <cacheField name="OPERATOR NAME" numFmtId="0">
      <sharedItems/>
    </cacheField>
    <cacheField name="ROUTE" numFmtId="0">
      <sharedItems containsBlank="1" count="159">
        <s v="219"/>
        <s v="215"/>
        <s v="208"/>
        <s v="203"/>
        <s v="201"/>
        <s v="306B BIGST"/>
        <s v="221"/>
        <s v="214"/>
        <s v="306BB"/>
        <s v="205A"/>
        <s v="217"/>
        <s v="216"/>
        <s v="204"/>
        <s v="210"/>
        <s v="222"/>
        <s v="207"/>
        <s v="220"/>
        <s v="205B"/>
        <s v="211"/>
        <s v="306B"/>
        <s v="307"/>
        <s v="309A"/>
        <s v="306A"/>
        <s v="311"/>
        <s v="301"/>
        <s v="302"/>
        <s v="305"/>
        <s v="304"/>
        <s v="209"/>
        <s v="212"/>
        <s v="202"/>
        <s v="205BB"/>
        <s v="309B"/>
        <s v="201 LAVTA"/>
        <s v="213"/>
        <s v="206"/>
        <s v="204 LAVTA"/>
        <s v="203B"/>
        <s v="211 LAVTA"/>
        <s v="217 LAVTA" u="1"/>
        <s v="204LAVTA" u="1"/>
        <s v="208 LAVTA" u="1"/>
        <s v="218" u="1"/>
        <s v="214 LAVTA" u="1"/>
        <s v="222 LAVTA" u="1"/>
        <s v="204B" u="1"/>
        <s v="204A" u="1"/>
        <s v="301B BIGST" u="1"/>
        <s v="301A BIGST" u="1"/>
        <s v="301B" u="1"/>
        <s v="301A" u="1"/>
        <s v="309B BIGST" u="1"/>
        <s v="300" u="1"/>
        <s v="212B" u="1"/>
        <s v="212A" u="1"/>
        <s v="212 LAVTA" u="1"/>
        <s v="218A" u="1"/>
        <s v="218B" u="1"/>
        <s v="218B LAVTA" u="1"/>
        <s v="218A LAVTA" u="1"/>
        <s v="205B LAVTA" u="1"/>
        <s v="218 LAVTA" u="1"/>
        <s v="210 LAVTA" u="1"/>
        <s v="207 LAVTA" u="1"/>
        <s v="202A" u="1"/>
        <s v="202B" u="1"/>
        <s v="202 LAVTA" u="1"/>
        <s v="211A" u="1"/>
        <s v="211B" u="1"/>
        <s v="210A" u="1"/>
        <s v="210B" u="1"/>
        <s v="210B LAVTA" u="1"/>
        <s v="210A LAVTA" u="1"/>
        <s v="BSSUP" u="1"/>
        <s v="217B" u="1"/>
        <s v="217A" u="1"/>
        <s v="221B" u="1"/>
        <s v="221A" u="1"/>
        <s v="212B LAVTA" u="1"/>
        <s v="203LAVTA" u="1"/>
        <s v="221A LAVTA" u="1"/>
        <s v="216A" u="1"/>
        <s v="216B" u="1"/>
        <s v="205A LAVTA" u="1"/>
        <s v="216 LAVTA" u="1"/>
        <s v="203 B" u="1"/>
        <s v="203B LAVTA" u="1"/>
        <s v="201A" u="1"/>
        <s v="201B" u="1"/>
        <s v="BSSUP LAVT" u="1"/>
        <s v="219 LAVTA" u="1"/>
        <s v="305B" u="1"/>
        <s v="205BIGSTAR" u="1"/>
        <s v="306A BIGST" u="1"/>
        <s v="221BB" u="1"/>
        <s v="221B LAVTA" u="1"/>
        <s v="215B" u="1"/>
        <s v="212BIGSTAR" u="1"/>
        <s v="215A" u="1"/>
        <s v="215 LAVTA" u="1"/>
        <s v="303" u="1"/>
        <s v="209 LAVTA" u="1"/>
        <m u="1"/>
        <s v="309A BIGST" u="1"/>
        <s v="308" u="1"/>
        <s v="300 BIGSTA" u="1"/>
        <s v="210 B" u="1"/>
        <s v="207A" u="1"/>
        <s v="207B" u="1"/>
        <s v="218 A" u="1"/>
        <s v="200" u="1"/>
        <s v="200 LAVTA" u="1"/>
        <s v="209A" u="1"/>
        <s v="209B" u="1"/>
        <s v="300B" u="1"/>
        <s v="300A" u="1"/>
        <s v="304B" u="1"/>
        <s v="304 BIGSTA" u="1"/>
        <s v="311A" u="1"/>
        <s v="311B" u="1"/>
        <s v="311B BIGST" u="1"/>
        <s v="221 LAVTA" u="1"/>
        <s v="206 LAVTA" u="1"/>
        <s v="221LAVTA" u="1"/>
        <s v="302A" u="1"/>
        <s v="302B" u="1"/>
        <s v="301 BIGSTA" u="1"/>
        <s v="304A" u="1"/>
        <s v="309 BIGSTA" u="1"/>
        <s v="309BB" u="1"/>
        <s v="201LAVTA" u="1"/>
        <s v="213A" u="1"/>
        <s v="213B" u="1"/>
        <s v="304A BIGST" u="1"/>
        <s v="304B BIGST" u="1"/>
        <s v="306" u="1"/>
        <s v="203A" u="1"/>
        <s v="205" u="1"/>
        <s v="308 BIGSTA" u="1"/>
        <s v="308A" u="1"/>
        <s v="308B" u="1"/>
        <s v="311A BIGST" u="1"/>
        <s v="311AA" u="1"/>
        <s v="203BB LAVT" u="1"/>
        <s v="303 BIGSTA" u="1"/>
        <s v="303A" u="1"/>
        <s v="303B" u="1"/>
        <s v="309" u="1"/>
        <s v="309BIGSTAR" u="1"/>
        <s v="208 B" u="1"/>
        <s v="214A" u="1"/>
        <s v="NA" u="1"/>
        <s v="212LAVTA" u="1"/>
        <s v="208A" u="1"/>
        <s v="214B" u="1"/>
        <s v="250" u="1"/>
        <s v="208B" u="1"/>
        <s v="307 BIGSTA" u="1"/>
        <s v="310" u="1"/>
      </sharedItems>
    </cacheField>
    <cacheField name="TYPE" numFmtId="0">
      <sharedItems containsBlank="1" count="5">
        <s v="SEDAN"/>
        <s v="WAV"/>
        <s v="BIGVAN"/>
        <s v="" u="1"/>
        <m u="1"/>
      </sharedItems>
    </cacheField>
    <cacheField name="TRIPS" numFmtId="0">
      <sharedItems containsSemiMixedTypes="0" containsString="0" containsNumber="1" containsInteger="1" minValue="1" maxValue="24"/>
    </cacheField>
    <cacheField name="TOTAL HOURS OPERATES" numFmtId="0">
      <sharedItems containsSemiMixedTypes="0" containsString="0" containsNumber="1" minValue="1" maxValue="12.1"/>
    </cacheField>
    <cacheField name="BREAK" numFmtId="0">
      <sharedItems containsSemiMixedTypes="0" containsString="0" containsNumber="1" minValue="0" maxValue="1.0329999999999999"/>
    </cacheField>
    <cacheField name="LUNCH" numFmtId="0">
      <sharedItems containsSemiMixedTypes="0" containsString="0" containsNumber="1" minValue="0" maxValue="1.0169999999999999"/>
    </cacheField>
    <cacheField name="MILES" numFmtId="0">
      <sharedItems containsSemiMixedTypes="0" containsString="0" containsNumber="1" minValue="0" maxValue="467.38"/>
    </cacheField>
    <cacheField name="RATES" numFmtId="0">
      <sharedItems containsSemiMixedTypes="0" containsString="0" containsNumber="1" minValue="28" maxValue="42.02" count="17">
        <n v="29"/>
        <n v="36.770000000000003"/>
        <n v="32.5"/>
        <n v="42.02"/>
        <n v="35"/>
        <n v="40"/>
        <n v="31"/>
        <n v="34.5"/>
        <n v="37"/>
        <n v="28" u="1"/>
        <n v="30.5" u="1"/>
        <n v="35.787500000000001" u="1"/>
        <n v="40.9" u="1"/>
        <n v="32.25" u="1"/>
        <n v="32.42" u="1"/>
        <n v="29.75" u="1"/>
        <n v="33.42" u="1"/>
      </sharedItems>
    </cacheField>
    <cacheField name="SERVICE HOURS OPERATED" numFmtId="0">
      <sharedItems containsSemiMixedTypes="0" containsString="0" containsNumber="1" minValue="1" maxValue="11.6"/>
    </cacheField>
    <cacheField name="TTL REV" numFmtId="0">
      <sharedItems containsSemiMixedTypes="0" containsString="0" containsNumber="1" minValue="34.5" maxValue="405.49299999999999"/>
    </cacheField>
    <cacheField name="FUEL RATES" numFmtId="0">
      <sharedItems containsSemiMixedTypes="0" containsString="0" containsNumber="1" containsInteger="1" minValue="7" maxValue="19"/>
    </cacheField>
    <cacheField name="Gallon" numFmtId="0">
      <sharedItems containsSemiMixedTypes="0" containsString="0" containsNumber="1" minValue="0" maxValue="34.643428571428572"/>
    </cacheField>
    <cacheField name="Working ?" numFmtId="0">
      <sharedItems containsBlank="1" count="3">
        <s v="WEEKDAY"/>
        <s v="WEEKEND"/>
        <m u="1"/>
      </sharedItems>
    </cacheField>
    <cacheField name="Week" numFmtId="0">
      <sharedItems containsSemiMixedTypes="0" containsString="0" containsNumber="1" containsInteger="1" minValue="1" maxValue="2"/>
    </cacheField>
    <cacheField name="GallonUpdated" numFmtId="0">
      <sharedItems containsSemiMixedTypes="0" containsString="0" containsNumber="1" minValue="0" maxValue="34.643428571428572"/>
    </cacheField>
    <cacheField name="HOURLY TOTAL" numFmtId="0" formula="RATES*'TOTAL HOURS OPERATES'" databaseField="0"/>
  </cacheFields>
  <extLst>
    <ext xmlns:x14="http://schemas.microsoft.com/office/spreadsheetml/2009/9/main" uri="{725AE2AE-9491-48be-B2B4-4EB974FC3084}">
      <x14:pivotCacheDefinition pivotCacheId="91563389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arolina Piedrahita" refreshedDate="45675.465602199074" createdVersion="8" refreshedVersion="8" minRefreshableVersion="3" recordCount="825" xr:uid="{CEB97EAF-C645-4666-82BD-26E1F2638B7E}">
  <cacheSource type="worksheet">
    <worksheetSource name="Fares_Big_Star_Export"/>
  </cacheSource>
  <cacheFields count="29">
    <cacheField name="PARTNER NAME" numFmtId="0">
      <sharedItems containsBlank="1" count="62">
        <s v="GET CARE TRANSIT LLC"/>
        <s v="EXPRESS TRANSPORTATION SERVICES, LLC"/>
        <s v="QUICK RIDES CA"/>
        <s v="SYNERGY MEDICAL TRANSPORTATION LLC"/>
        <s v="FOWLER SENIOR TRANSIT LLC"/>
        <s v="HUGO FAMILY TRANSPORTATION"/>
        <s v="MADE EAZY LLC"/>
        <s v="NORTHCAL TRANSPORTATION LLC"/>
        <s v="REM SOLUTIONS LLC"/>
        <s v="MONAI&amp;SON'S LLC"/>
        <s v="HIGHER-SELF LLC"/>
        <s v="AARON TRANSPORTATION"/>
        <s v="TRANSIT LTM LLC"/>
        <s v="DIAMOND HILL TRANSPORTATION LLC"/>
        <s v="TRULY TRANSPORT LLC" u="1"/>
        <s v="JORGE TRANSPORTATION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PEOPLE FIRST TRANSIT LLC" u="1"/>
        <s v="PRESTIGOUS TRANSPORTATION LLC" u="1"/>
        <s v="BROWN, DEMELVAE" u="1"/>
        <s v="BROWN, LOVIE" u="1"/>
        <s v="MARS MEDIC SHUTTLE LLC" u="1"/>
        <s v="HUGO, TAMA" u="1"/>
        <s v="FUENTES, PEDRO" u="1"/>
        <s v="KUMAR, RITESH" u="1"/>
        <s v="HIIGHOPES LLC" u="1"/>
        <s v="NEMIA CARE LLC" u="1"/>
        <s v="DICKSON, LAVEL" u="1"/>
        <s v="MALCOM, LANDREW" u="1"/>
        <s v="OUBRE, ELDRIDGE-BENJAMIN" u="1"/>
        <s v="QUIK RIDES, LLC" u="1"/>
        <s v="KARVA LAYNE TRANSPORTATION LLC" u="1"/>
        <s v="DMMS LIMITED LIABILITY COMPANY" u="1"/>
        <s v="SHENA S TRANSPORTATION, LLC" u="1"/>
        <s v="K LUXURIES" u="1"/>
        <s v="TRI VALLEY TRANSPORTATION INC." u="1"/>
        <s v="PROTRANSIT SERVICE LLC" u="1"/>
        <s v="ASHMOND SWAYNE" u="1"/>
        <s v="LANCE BAKER" u="1"/>
        <s v="EXPRESS TRANSPORTATION SERVICE" u="1"/>
        <s v="MARITZA STEPHENS" u="1"/>
        <s v="DMMS LLC" u="1"/>
        <s v="SHENA BATTEN" u="1"/>
        <s v="ASHEBIER GEBRESELASSIE" u="1"/>
        <s v="ANWAR, MUHAMMAD" u="1"/>
        <s v="HUGGING OUR STREETS" u="1"/>
        <s v="PRO TRANSIT LLC" u="1"/>
        <s v="DYONTE LINDSEY" u="1"/>
        <s v="LINDA TERRY" u="1"/>
        <s v="TUKU ASHERA" u="1"/>
        <s v="MUHAMMAD ANWAR" u="1"/>
        <s v="KATRINA JOHNSON" u="1"/>
      </sharedItems>
    </cacheField>
    <cacheField name="Pick Perform" numFmtId="0">
      <sharedItems/>
    </cacheField>
    <cacheField name="Drop Perform" numFmtId="0">
      <sharedItems/>
    </cacheField>
    <cacheField name="Tickets Collected" numFmtId="0">
      <sharedItems containsSemiMixedTypes="0" containsString="0" containsNumber="1" containsInteger="1" minValue="0" maxValue="1"/>
    </cacheField>
    <cacheField name="Trip Type" numFmtId="0">
      <sharedItems/>
    </cacheField>
    <cacheField name="Employee Name" numFmtId="0">
      <sharedItems/>
    </cacheField>
    <cacheField name="Date" numFmtId="14">
      <sharedItems containsSemiMixedTypes="0" containsNonDate="0" containsDate="1" containsString="0" minDate="2024-10-21T00:00:00" maxDate="2024-11-04T00:00:00"/>
    </cacheField>
    <cacheField name="Trip ID" numFmtId="0">
      <sharedItems containsSemiMixedTypes="0" containsString="0" containsNumber="1" containsInteger="1" minValue="4005438" maxValue="4017692"/>
    </cacheField>
    <cacheField name="Manifest" numFmtId="0">
      <sharedItems/>
    </cacheField>
    <cacheField name="Passenger Type" numFmtId="0">
      <sharedItems/>
    </cacheField>
    <cacheField name="Trip Miles" numFmtId="0">
      <sharedItems containsSemiMixedTypes="0" containsString="0" containsNumber="1" minValue="2.95" maxValue="41.04"/>
    </cacheField>
    <cacheField name="Trip Time" numFmtId="0">
      <sharedItems containsSemiMixedTypes="0" containsString="0" containsNumber="1" containsInteger="1" minValue="0" maxValue="249"/>
    </cacheField>
    <cacheField name="Rev Trip Type" numFmtId="0">
      <sharedItems containsBlank="1" count="3">
        <s v="SD"/>
        <s v="WC"/>
        <m u="1"/>
      </sharedItems>
    </cacheField>
    <cacheField name="Custom" numFmtId="0">
      <sharedItems/>
    </cacheField>
    <cacheField name="RATES" numFmtId="0">
      <sharedItems containsSemiMixedTypes="0" containsString="0" containsNumber="1" minValue="0" maxValue="6.5" count="4">
        <n v="5"/>
        <n v="6.5"/>
        <n v="4" u="1"/>
        <n v="0" u="1"/>
      </sharedItems>
    </cacheField>
    <cacheField name="Mileage" numFmtId="0">
      <sharedItems containsSemiMixedTypes="0" containsString="0" containsNumber="1" minValue="2.95" maxValue="41.04"/>
    </cacheField>
    <cacheField name="Mile RATES" numFmtId="0">
      <sharedItems containsSemiMixedTypes="0" containsString="0" containsNumber="1" minValue="0" maxValue="2" count="3">
        <n v="1.75"/>
        <n v="2"/>
        <n v="0" u="1"/>
      </sharedItems>
    </cacheField>
    <cacheField name="Mile Rev" numFmtId="0">
      <sharedItems containsSemiMixedTypes="0" containsString="0" containsNumber="1" minValue="5.9" maxValue="75.28"/>
    </cacheField>
    <cacheField name="Total Trip Rev" numFmtId="0">
      <sharedItems containsSemiMixedTypes="0" containsString="0" containsNumber="1" minValue="12.4" maxValue="81.78"/>
    </cacheField>
    <cacheField name="Fare To Collect" numFmtId="0">
      <sharedItems containsSemiMixedTypes="0" containsString="0" containsNumber="1" minValue="0" maxValue="11"/>
    </cacheField>
    <cacheField name="Ticket Value" numFmtId="168">
      <sharedItems containsSemiMixedTypes="0" containsString="0" containsNumber="1" minValue="0" maxValue="5.5"/>
    </cacheField>
    <cacheField name="Cash Collected-CCCTA" numFmtId="168">
      <sharedItems containsSemiMixedTypes="0" containsString="0" containsNumber="1" minValue="0" maxValue="11"/>
    </cacheField>
    <cacheField name="HOURLY DATA" numFmtId="0">
      <sharedItems containsSemiMixedTypes="0" containsString="0" containsNumber="1" minValue="29" maxValue="35.787500000000001"/>
    </cacheField>
    <cacheField name="Hour One Seat" numFmtId="0">
      <sharedItems containsSemiMixedTypes="0" containsString="0" containsNumber="1" minValue="0" maxValue="4.1500000000000004"/>
    </cacheField>
    <cacheField name="Total Paid CCCTA Hours" numFmtId="0">
      <sharedItems containsSemiMixedTypes="0" containsString="0" containsNumber="1" minValue="0" maxValue="148.51812500000003"/>
    </cacheField>
    <cacheField name="Gross Revenue One Seat" numFmtId="168">
      <sharedItems containsSemiMixedTypes="0" containsString="0" containsNumber="1" minValue="-88.078100000000006" maxValue="57.344999999999999"/>
    </cacheField>
    <cacheField name="VEHICLE TYPE" numFmtId="0">
      <sharedItems/>
    </cacheField>
    <cacheField name="ValidRow" numFmtId="0">
      <sharedItems/>
    </cacheField>
    <cacheField name="CCCTA PAID" numFmtId="0">
      <sharedItems containsSemiMixedTypes="0" containsString="0" containsNumber="1" minValue="0" maxValue="148.518125"/>
    </cacheField>
  </cacheFields>
  <extLst>
    <ext xmlns:x14="http://schemas.microsoft.com/office/spreadsheetml/2009/9/main" uri="{725AE2AE-9491-48be-B2B4-4EB974FC3084}">
      <x14:pivotCacheDefinition pivotCacheId="61817064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26">
  <r>
    <x v="0"/>
    <x v="0"/>
    <d v="2024-10-21T00:00:00"/>
    <n v="5"/>
    <s v="WAV"/>
    <n v="4005396"/>
    <s v="Yes"/>
    <n v="5"/>
    <n v="0"/>
    <n v="0"/>
  </r>
  <r>
    <x v="1"/>
    <x v="1"/>
    <d v="2024-10-21T00:00:00"/>
    <n v="3.75"/>
    <s v="WAV"/>
    <n v="4005398"/>
    <s v="Yes"/>
    <n v="3.75"/>
    <n v="0"/>
    <n v="0"/>
  </r>
  <r>
    <x v="1"/>
    <x v="2"/>
    <d v="2024-10-21T00:00:00"/>
    <n v="0"/>
    <m/>
    <n v="4005399"/>
    <s v="No"/>
    <n v="3.75"/>
    <n v="1"/>
    <n v="3.75"/>
  </r>
  <r>
    <x v="1"/>
    <x v="3"/>
    <d v="2024-10-21T00:00:00"/>
    <n v="0"/>
    <s v="WAV"/>
    <n v="4005400"/>
    <s v="Yes"/>
    <n v="3.75"/>
    <n v="1"/>
    <n v="3.75"/>
  </r>
  <r>
    <x v="1"/>
    <x v="3"/>
    <d v="2024-10-21T00:00:00"/>
    <n v="0"/>
    <s v="WAV"/>
    <n v="4005401"/>
    <s v="Yes"/>
    <n v="3.75"/>
    <n v="1"/>
    <n v="3.75"/>
  </r>
  <r>
    <x v="1"/>
    <x v="3"/>
    <d v="2024-10-21T00:00:00"/>
    <n v="0"/>
    <s v="WAV"/>
    <n v="4005404"/>
    <s v="Yes"/>
    <n v="3.75"/>
    <n v="1"/>
    <n v="3.75"/>
  </r>
  <r>
    <x v="1"/>
    <x v="4"/>
    <d v="2024-10-21T00:00:00"/>
    <n v="0"/>
    <s v="WAV"/>
    <n v="4005405"/>
    <s v="Yes"/>
    <n v="3.75"/>
    <n v="1"/>
    <n v="3.75"/>
  </r>
  <r>
    <x v="1"/>
    <x v="2"/>
    <d v="2024-10-21T00:00:00"/>
    <n v="3.75"/>
    <s v="BIGVAN"/>
    <n v="4005408"/>
    <s v="Yes"/>
    <n v="3.75"/>
    <n v="0"/>
    <n v="0"/>
  </r>
  <r>
    <x v="2"/>
    <x v="5"/>
    <d v="2024-10-21T00:00:00"/>
    <n v="0"/>
    <s v="SEDAN"/>
    <n v="4005438"/>
    <s v="Yes"/>
    <n v="0"/>
    <n v="0"/>
    <n v="0"/>
  </r>
  <r>
    <x v="2"/>
    <x v="2"/>
    <d v="2024-10-21T00:00:00"/>
    <n v="0"/>
    <s v="WAV"/>
    <n v="4005439"/>
    <s v="Yes"/>
    <n v="0"/>
    <n v="0"/>
    <n v="0"/>
  </r>
  <r>
    <x v="1"/>
    <x v="6"/>
    <d v="2024-10-21T00:00:00"/>
    <n v="0"/>
    <s v="WAV"/>
    <n v="4005457"/>
    <s v="Yes"/>
    <n v="3.75"/>
    <n v="1"/>
    <n v="3.75"/>
  </r>
  <r>
    <x v="1"/>
    <x v="3"/>
    <d v="2024-10-21T00:00:00"/>
    <n v="0"/>
    <s v="WAV"/>
    <n v="4005458"/>
    <s v="Yes"/>
    <n v="3.75"/>
    <n v="1"/>
    <n v="3.75"/>
  </r>
  <r>
    <x v="2"/>
    <x v="2"/>
    <d v="2024-10-21T00:00:00"/>
    <n v="0"/>
    <s v="WAV"/>
    <n v="4005469"/>
    <s v="Yes"/>
    <n v="0"/>
    <n v="0"/>
    <n v="0"/>
  </r>
  <r>
    <x v="2"/>
    <x v="5"/>
    <d v="2024-10-21T00:00:00"/>
    <n v="0"/>
    <s v="SEDAN"/>
    <n v="4005470"/>
    <s v="Yes"/>
    <n v="0"/>
    <n v="0"/>
    <n v="0"/>
  </r>
  <r>
    <x v="1"/>
    <x v="6"/>
    <d v="2024-10-21T00:00:00"/>
    <n v="0"/>
    <s v="WAV"/>
    <n v="4005471"/>
    <s v="Yes"/>
    <n v="3.75"/>
    <n v="1"/>
    <n v="3.75"/>
  </r>
  <r>
    <x v="1"/>
    <x v="6"/>
    <d v="2024-10-21T00:00:00"/>
    <n v="0"/>
    <s v="WAV"/>
    <n v="4005472"/>
    <s v="Yes"/>
    <n v="3.75"/>
    <n v="1"/>
    <n v="3.75"/>
  </r>
  <r>
    <x v="2"/>
    <x v="7"/>
    <d v="2024-10-21T00:00:00"/>
    <n v="0"/>
    <s v="WAV"/>
    <n v="4005473"/>
    <s v="Yes"/>
    <n v="0"/>
    <n v="0"/>
    <n v="0"/>
  </r>
  <r>
    <x v="2"/>
    <x v="2"/>
    <d v="2024-10-21T00:00:00"/>
    <n v="0"/>
    <s v="WAV"/>
    <n v="4005474"/>
    <s v="Yes"/>
    <n v="0"/>
    <n v="0"/>
    <n v="0"/>
  </r>
  <r>
    <x v="0"/>
    <x v="2"/>
    <d v="2024-10-21T00:00:00"/>
    <n v="0"/>
    <s v="WAV"/>
    <n v="4005480"/>
    <s v="Yes"/>
    <n v="0"/>
    <n v="0"/>
    <n v="0"/>
  </r>
  <r>
    <x v="0"/>
    <x v="8"/>
    <d v="2024-10-21T00:00:00"/>
    <n v="0"/>
    <s v="WAV"/>
    <n v="4005481"/>
    <s v="Yes"/>
    <n v="0"/>
    <n v="0"/>
    <n v="0"/>
  </r>
  <r>
    <x v="1"/>
    <x v="4"/>
    <d v="2024-10-21T00:00:00"/>
    <n v="0"/>
    <s v="WAV"/>
    <n v="4005490"/>
    <s v="Yes"/>
    <n v="3.75"/>
    <n v="1"/>
    <n v="3.75"/>
  </r>
  <r>
    <x v="1"/>
    <x v="6"/>
    <d v="2024-10-21T00:00:00"/>
    <n v="0"/>
    <s v="WAV"/>
    <n v="4005491"/>
    <s v="Yes"/>
    <n v="3.75"/>
    <n v="1"/>
    <n v="3.75"/>
  </r>
  <r>
    <x v="0"/>
    <x v="2"/>
    <d v="2024-10-21T00:00:00"/>
    <n v="0"/>
    <s v="WAV"/>
    <n v="4005496"/>
    <s v="Yes"/>
    <n v="0"/>
    <n v="0"/>
    <n v="0"/>
  </r>
  <r>
    <x v="1"/>
    <x v="6"/>
    <d v="2024-10-21T00:00:00"/>
    <n v="0"/>
    <s v="WAV"/>
    <n v="4005498"/>
    <s v="Yes"/>
    <n v="3.75"/>
    <n v="1"/>
    <n v="3.75"/>
  </r>
  <r>
    <x v="1"/>
    <x v="6"/>
    <d v="2024-10-21T00:00:00"/>
    <n v="0"/>
    <s v="WAV"/>
    <n v="4005499"/>
    <s v="Yes"/>
    <n v="3.75"/>
    <n v="1"/>
    <n v="3.75"/>
  </r>
  <r>
    <x v="1"/>
    <x v="6"/>
    <d v="2024-10-21T00:00:00"/>
    <n v="0"/>
    <s v="WAV"/>
    <n v="4005500"/>
    <s v="Yes"/>
    <n v="3.75"/>
    <n v="1"/>
    <n v="3.75"/>
  </r>
  <r>
    <x v="1"/>
    <x v="6"/>
    <d v="2024-10-21T00:00:00"/>
    <n v="0"/>
    <s v="WAV"/>
    <n v="4005501"/>
    <s v="Yes"/>
    <n v="3.75"/>
    <n v="1"/>
    <n v="3.75"/>
  </r>
  <r>
    <x v="0"/>
    <x v="2"/>
    <d v="2024-10-21T00:00:00"/>
    <n v="0"/>
    <s v="BIGVAN"/>
    <n v="4005503"/>
    <s v="Yes"/>
    <n v="0"/>
    <n v="0"/>
    <n v="0"/>
  </r>
  <r>
    <x v="0"/>
    <x v="9"/>
    <d v="2024-10-21T00:00:00"/>
    <n v="5"/>
    <s v="WAV"/>
    <n v="4005508"/>
    <s v="Yes"/>
    <n v="5"/>
    <n v="0"/>
    <n v="0"/>
  </r>
  <r>
    <x v="1"/>
    <x v="3"/>
    <d v="2024-10-21T00:00:00"/>
    <n v="0"/>
    <s v="WAV"/>
    <n v="4005511"/>
    <s v="Yes"/>
    <n v="3.75"/>
    <n v="1"/>
    <n v="3.75"/>
  </r>
  <r>
    <x v="1"/>
    <x v="3"/>
    <d v="2024-10-21T00:00:00"/>
    <n v="0"/>
    <s v="WAV"/>
    <n v="4005516"/>
    <s v="Yes"/>
    <n v="3.75"/>
    <n v="1"/>
    <n v="3.75"/>
  </r>
  <r>
    <x v="0"/>
    <x v="2"/>
    <d v="2024-10-21T00:00:00"/>
    <n v="0"/>
    <s v="WAV"/>
    <n v="4005521"/>
    <s v="Yes"/>
    <n v="0"/>
    <n v="0"/>
    <n v="0"/>
  </r>
  <r>
    <x v="0"/>
    <x v="2"/>
    <d v="2024-10-21T00:00:00"/>
    <n v="0"/>
    <s v="BIGVAN"/>
    <n v="4005522"/>
    <s v="Yes"/>
    <n v="0"/>
    <n v="0"/>
    <n v="0"/>
  </r>
  <r>
    <x v="0"/>
    <x v="2"/>
    <d v="2024-10-21T00:00:00"/>
    <n v="0"/>
    <s v="WAV"/>
    <n v="4005539"/>
    <s v="Yes"/>
    <n v="0"/>
    <n v="0"/>
    <n v="0"/>
  </r>
  <r>
    <x v="2"/>
    <x v="2"/>
    <d v="2024-10-21T00:00:00"/>
    <n v="5.5"/>
    <s v="WAV"/>
    <n v="4005551"/>
    <s v="Yes"/>
    <n v="5.5"/>
    <n v="0"/>
    <n v="0"/>
  </r>
  <r>
    <x v="2"/>
    <x v="2"/>
    <d v="2024-10-21T00:00:00"/>
    <n v="0"/>
    <s v="WAV"/>
    <n v="4005552"/>
    <s v="Yes"/>
    <n v="0"/>
    <n v="0"/>
    <n v="0"/>
  </r>
  <r>
    <x v="2"/>
    <x v="2"/>
    <d v="2024-10-21T00:00:00"/>
    <n v="0"/>
    <s v="WAV"/>
    <n v="4005553"/>
    <s v="Yes"/>
    <n v="5.5"/>
    <n v="1"/>
    <n v="5.5"/>
  </r>
  <r>
    <x v="2"/>
    <x v="10"/>
    <d v="2024-10-21T00:00:00"/>
    <n v="0"/>
    <s v="WAV"/>
    <n v="4005554"/>
    <s v="Yes"/>
    <n v="0"/>
    <n v="0"/>
    <n v="0"/>
  </r>
  <r>
    <x v="1"/>
    <x v="6"/>
    <d v="2024-10-21T00:00:00"/>
    <n v="0"/>
    <s v="WAV"/>
    <n v="4005555"/>
    <s v="Yes"/>
    <n v="3.75"/>
    <n v="1"/>
    <n v="3.75"/>
  </r>
  <r>
    <x v="1"/>
    <x v="3"/>
    <d v="2024-10-21T00:00:00"/>
    <n v="0"/>
    <s v="WAV"/>
    <n v="4005556"/>
    <s v="Yes"/>
    <n v="3.75"/>
    <n v="1"/>
    <n v="3.75"/>
  </r>
  <r>
    <x v="1"/>
    <x v="6"/>
    <d v="2024-10-21T00:00:00"/>
    <n v="0"/>
    <s v="WAV"/>
    <n v="4005559"/>
    <s v="Yes"/>
    <n v="3.75"/>
    <n v="1"/>
    <n v="3.75"/>
  </r>
  <r>
    <x v="1"/>
    <x v="6"/>
    <d v="2024-10-21T00:00:00"/>
    <n v="0"/>
    <s v="WAV"/>
    <n v="4005560"/>
    <s v="Yes"/>
    <n v="3.75"/>
    <n v="1"/>
    <n v="3.75"/>
  </r>
  <r>
    <x v="1"/>
    <x v="6"/>
    <d v="2024-10-21T00:00:00"/>
    <n v="0"/>
    <s v="WAV"/>
    <n v="4005561"/>
    <s v="Yes"/>
    <n v="3.75"/>
    <n v="1"/>
    <n v="3.75"/>
  </r>
  <r>
    <x v="1"/>
    <x v="6"/>
    <d v="2024-10-21T00:00:00"/>
    <n v="0"/>
    <s v="WAV"/>
    <n v="4005562"/>
    <s v="Yes"/>
    <n v="3.75"/>
    <n v="1"/>
    <n v="3.75"/>
  </r>
  <r>
    <x v="2"/>
    <x v="11"/>
    <d v="2024-10-21T00:00:00"/>
    <n v="5"/>
    <s v="SEDAN"/>
    <n v="4005563"/>
    <s v="Yes"/>
    <n v="5"/>
    <n v="0"/>
    <n v="0"/>
  </r>
  <r>
    <x v="2"/>
    <x v="0"/>
    <d v="2024-10-21T00:00:00"/>
    <n v="3.75"/>
    <s v="WAV"/>
    <n v="4005564"/>
    <s v="Yes"/>
    <n v="3.75"/>
    <n v="0"/>
    <n v="0"/>
  </r>
  <r>
    <x v="1"/>
    <x v="4"/>
    <d v="2024-10-21T00:00:00"/>
    <n v="0"/>
    <s v="WAV"/>
    <n v="4005566"/>
    <s v="Yes"/>
    <n v="3.75"/>
    <n v="1"/>
    <n v="3.75"/>
  </r>
  <r>
    <x v="1"/>
    <x v="6"/>
    <d v="2024-10-21T00:00:00"/>
    <n v="0"/>
    <s v="WAV"/>
    <n v="4005567"/>
    <s v="Yes"/>
    <n v="3.75"/>
    <n v="1"/>
    <n v="3.75"/>
  </r>
  <r>
    <x v="1"/>
    <x v="2"/>
    <d v="2024-10-21T00:00:00"/>
    <n v="0"/>
    <m/>
    <n v="4005574"/>
    <s v="No"/>
    <n v="3.75"/>
    <n v="1"/>
    <n v="3.75"/>
  </r>
  <r>
    <x v="2"/>
    <x v="10"/>
    <d v="2024-10-21T00:00:00"/>
    <n v="0"/>
    <s v="WAV"/>
    <n v="4005575"/>
    <s v="Yes"/>
    <n v="0"/>
    <n v="0"/>
    <n v="0"/>
  </r>
  <r>
    <x v="2"/>
    <x v="2"/>
    <d v="2024-10-21T00:00:00"/>
    <n v="0"/>
    <s v="WAV"/>
    <n v="4005576"/>
    <s v="Yes"/>
    <n v="0"/>
    <n v="0"/>
    <n v="0"/>
  </r>
  <r>
    <x v="1"/>
    <x v="12"/>
    <d v="2024-10-21T00:00:00"/>
    <n v="0"/>
    <s v="WAV"/>
    <n v="4005583"/>
    <s v="Yes"/>
    <n v="3.75"/>
    <n v="1"/>
    <n v="3.75"/>
  </r>
  <r>
    <x v="1"/>
    <x v="12"/>
    <d v="2024-10-21T00:00:00"/>
    <n v="0"/>
    <s v="WAV"/>
    <n v="4005584"/>
    <s v="Yes"/>
    <n v="3.75"/>
    <n v="1"/>
    <n v="3.75"/>
  </r>
  <r>
    <x v="2"/>
    <x v="7"/>
    <d v="2024-10-21T00:00:00"/>
    <n v="0"/>
    <s v="WAV"/>
    <n v="4005586"/>
    <s v="Yes"/>
    <n v="0"/>
    <n v="0"/>
    <n v="0"/>
  </r>
  <r>
    <x v="2"/>
    <x v="2"/>
    <d v="2024-10-21T00:00:00"/>
    <n v="0"/>
    <s v="WAV"/>
    <n v="4005587"/>
    <s v="Yes"/>
    <n v="0"/>
    <n v="0"/>
    <n v="0"/>
  </r>
  <r>
    <x v="1"/>
    <x v="2"/>
    <d v="2024-10-21T00:00:00"/>
    <n v="3.75"/>
    <s v="BIGVAN"/>
    <n v="4005594"/>
    <s v="Yes"/>
    <n v="3.75"/>
    <n v="0"/>
    <n v="0"/>
  </r>
  <r>
    <x v="0"/>
    <x v="11"/>
    <d v="2024-10-21T00:00:00"/>
    <n v="0"/>
    <s v="SEDAN"/>
    <n v="4005596"/>
    <s v="Yes"/>
    <n v="0"/>
    <n v="0"/>
    <n v="0"/>
  </r>
  <r>
    <x v="0"/>
    <x v="9"/>
    <d v="2024-10-21T00:00:00"/>
    <n v="0"/>
    <s v="SEDAN"/>
    <n v="4005597"/>
    <s v="Yes"/>
    <n v="0"/>
    <n v="0"/>
    <n v="0"/>
  </r>
  <r>
    <x v="2"/>
    <x v="9"/>
    <d v="2024-10-21T00:00:00"/>
    <n v="5"/>
    <s v="SEDAN"/>
    <n v="4005598"/>
    <s v="Yes"/>
    <n v="5"/>
    <n v="0"/>
    <n v="0"/>
  </r>
  <r>
    <x v="2"/>
    <x v="8"/>
    <d v="2024-10-21T00:00:00"/>
    <n v="5.5"/>
    <s v="WAV"/>
    <n v="4005599"/>
    <s v="Yes"/>
    <n v="5.5"/>
    <n v="0"/>
    <n v="0"/>
  </r>
  <r>
    <x v="2"/>
    <x v="2"/>
    <d v="2024-10-21T00:00:00"/>
    <n v="5"/>
    <s v="WAV"/>
    <n v="4005601"/>
    <s v="Yes"/>
    <n v="5"/>
    <n v="0"/>
    <n v="0"/>
  </r>
  <r>
    <x v="0"/>
    <x v="9"/>
    <d v="2024-10-21T00:00:00"/>
    <n v="0"/>
    <s v="WAV"/>
    <n v="4005606"/>
    <s v="Yes"/>
    <n v="0"/>
    <n v="0"/>
    <n v="0"/>
  </r>
  <r>
    <x v="1"/>
    <x v="1"/>
    <d v="2024-10-21T00:00:00"/>
    <n v="0"/>
    <s v="WAV"/>
    <n v="4005607"/>
    <s v="Yes"/>
    <n v="3.75"/>
    <n v="1"/>
    <n v="3.75"/>
  </r>
  <r>
    <x v="1"/>
    <x v="12"/>
    <d v="2024-10-21T00:00:00"/>
    <n v="0"/>
    <s v="WAV"/>
    <n v="4005608"/>
    <s v="Yes"/>
    <n v="3.75"/>
    <n v="1"/>
    <n v="3.75"/>
  </r>
  <r>
    <x v="0"/>
    <x v="13"/>
    <d v="2024-10-21T00:00:00"/>
    <n v="0"/>
    <s v="SEDAN"/>
    <n v="4005613"/>
    <s v="Yes"/>
    <n v="0"/>
    <n v="0"/>
    <n v="0"/>
  </r>
  <r>
    <x v="0"/>
    <x v="2"/>
    <d v="2024-10-21T00:00:00"/>
    <n v="0"/>
    <s v="WAV"/>
    <n v="4005614"/>
    <s v="Yes"/>
    <n v="0"/>
    <n v="0"/>
    <n v="0"/>
  </r>
  <r>
    <x v="0"/>
    <x v="13"/>
    <d v="2024-10-21T00:00:00"/>
    <n v="0"/>
    <s v="SEDAN"/>
    <n v="4005627"/>
    <s v="Yes"/>
    <n v="0"/>
    <n v="0"/>
    <n v="0"/>
  </r>
  <r>
    <x v="0"/>
    <x v="9"/>
    <d v="2024-10-21T00:00:00"/>
    <n v="0"/>
    <s v="WAV"/>
    <n v="4005628"/>
    <s v="Yes"/>
    <n v="0"/>
    <n v="0"/>
    <n v="0"/>
  </r>
  <r>
    <x v="0"/>
    <x v="8"/>
    <d v="2024-10-21T00:00:00"/>
    <n v="0"/>
    <s v="WAV"/>
    <n v="4005634"/>
    <s v="Yes"/>
    <n v="0"/>
    <n v="0"/>
    <n v="0"/>
  </r>
  <r>
    <x v="0"/>
    <x v="9"/>
    <d v="2024-10-21T00:00:00"/>
    <n v="0"/>
    <s v="SEDAN"/>
    <n v="4005644"/>
    <s v="Yes"/>
    <n v="5"/>
    <n v="1"/>
    <n v="5"/>
  </r>
  <r>
    <x v="0"/>
    <x v="2"/>
    <d v="2024-10-21T00:00:00"/>
    <n v="5"/>
    <s v="WAV"/>
    <n v="4005645"/>
    <s v="Yes"/>
    <n v="5"/>
    <n v="0"/>
    <n v="0"/>
  </r>
  <r>
    <x v="2"/>
    <x v="2"/>
    <d v="2024-10-21T00:00:00"/>
    <n v="5.5"/>
    <s v="WAV"/>
    <n v="4005647"/>
    <s v="Yes"/>
    <n v="5.5"/>
    <n v="0"/>
    <n v="0"/>
  </r>
  <r>
    <x v="2"/>
    <x v="14"/>
    <d v="2024-10-21T00:00:00"/>
    <n v="0"/>
    <s v="WAV"/>
    <n v="4005648"/>
    <s v="Yes"/>
    <n v="0"/>
    <n v="0"/>
    <n v="0"/>
  </r>
  <r>
    <x v="1"/>
    <x v="4"/>
    <d v="2024-10-21T00:00:00"/>
    <n v="0"/>
    <s v="WAV"/>
    <n v="4005652"/>
    <s v="Yes"/>
    <n v="3.75"/>
    <n v="1"/>
    <n v="3.75"/>
  </r>
  <r>
    <x v="1"/>
    <x v="3"/>
    <d v="2024-10-21T00:00:00"/>
    <n v="0"/>
    <s v="WAV"/>
    <n v="4005654"/>
    <s v="Yes"/>
    <n v="3.75"/>
    <n v="1"/>
    <n v="3.75"/>
  </r>
  <r>
    <x v="1"/>
    <x v="4"/>
    <d v="2024-10-21T00:00:00"/>
    <n v="0"/>
    <s v="WAV"/>
    <n v="4005655"/>
    <s v="Yes"/>
    <n v="3.75"/>
    <n v="1"/>
    <n v="3.75"/>
  </r>
  <r>
    <x v="1"/>
    <x v="12"/>
    <d v="2024-10-21T00:00:00"/>
    <n v="0"/>
    <s v="WAV"/>
    <n v="4005664"/>
    <s v="Yes"/>
    <n v="3.75"/>
    <n v="1"/>
    <n v="3.75"/>
  </r>
  <r>
    <x v="0"/>
    <x v="9"/>
    <d v="2024-10-21T00:00:00"/>
    <n v="5"/>
    <s v="SEDAN"/>
    <n v="4005666"/>
    <s v="Yes"/>
    <n v="5"/>
    <n v="0"/>
    <n v="0"/>
  </r>
  <r>
    <x v="0"/>
    <x v="8"/>
    <d v="2024-10-21T00:00:00"/>
    <n v="5"/>
    <s v="WAV"/>
    <n v="4005667"/>
    <s v="Yes"/>
    <n v="5"/>
    <n v="0"/>
    <n v="0"/>
  </r>
  <r>
    <x v="1"/>
    <x v="3"/>
    <d v="2024-10-21T00:00:00"/>
    <n v="0"/>
    <s v="WAV"/>
    <n v="4005672"/>
    <s v="Yes"/>
    <n v="3.75"/>
    <n v="1"/>
    <n v="3.75"/>
  </r>
  <r>
    <x v="1"/>
    <x v="3"/>
    <d v="2024-10-21T00:00:00"/>
    <n v="0"/>
    <s v="WAV"/>
    <n v="4005675"/>
    <s v="Yes"/>
    <n v="3.75"/>
    <n v="1"/>
    <n v="3.75"/>
  </r>
  <r>
    <x v="1"/>
    <x v="4"/>
    <d v="2024-10-21T00:00:00"/>
    <n v="0"/>
    <s v="WAV"/>
    <n v="4005676"/>
    <s v="Yes"/>
    <n v="3.75"/>
    <n v="1"/>
    <n v="3.75"/>
  </r>
  <r>
    <x v="0"/>
    <x v="10"/>
    <d v="2024-10-21T00:00:00"/>
    <n v="0"/>
    <s v="WAV"/>
    <n v="4005677"/>
    <s v="Yes"/>
    <n v="0"/>
    <n v="0"/>
    <n v="0"/>
  </r>
  <r>
    <x v="0"/>
    <x v="8"/>
    <d v="2024-10-21T00:00:00"/>
    <n v="0"/>
    <s v="WAV"/>
    <n v="4005678"/>
    <s v="Yes"/>
    <n v="0"/>
    <n v="0"/>
    <n v="0"/>
  </r>
  <r>
    <x v="0"/>
    <x v="11"/>
    <d v="2024-10-21T00:00:00"/>
    <n v="0"/>
    <s v="SEDAN"/>
    <n v="4005686"/>
    <s v="Yes"/>
    <n v="0"/>
    <n v="0"/>
    <n v="0"/>
  </r>
  <r>
    <x v="0"/>
    <x v="9"/>
    <d v="2024-10-21T00:00:00"/>
    <n v="0"/>
    <s v="SEDAN"/>
    <n v="4005687"/>
    <s v="Yes"/>
    <n v="0"/>
    <n v="0"/>
    <n v="0"/>
  </r>
  <r>
    <x v="0"/>
    <x v="15"/>
    <d v="2024-10-21T00:00:00"/>
    <n v="0"/>
    <s v="WAV"/>
    <n v="4005690"/>
    <s v="Yes"/>
    <n v="0"/>
    <n v="0"/>
    <n v="0"/>
  </r>
  <r>
    <x v="0"/>
    <x v="7"/>
    <d v="2024-10-21T00:00:00"/>
    <n v="0"/>
    <s v="WAV"/>
    <n v="4005691"/>
    <s v="Yes"/>
    <n v="0"/>
    <n v="0"/>
    <n v="0"/>
  </r>
  <r>
    <x v="0"/>
    <x v="0"/>
    <d v="2024-10-21T00:00:00"/>
    <n v="5"/>
    <s v="WAV"/>
    <n v="4005692"/>
    <s v="Yes"/>
    <n v="5"/>
    <n v="0"/>
    <n v="0"/>
  </r>
  <r>
    <x v="0"/>
    <x v="9"/>
    <d v="2024-10-21T00:00:00"/>
    <n v="5"/>
    <s v="SEDAN"/>
    <n v="4005693"/>
    <s v="Yes"/>
    <n v="5"/>
    <n v="0"/>
    <n v="0"/>
  </r>
  <r>
    <x v="0"/>
    <x v="0"/>
    <d v="2024-10-21T00:00:00"/>
    <n v="0"/>
    <s v="WAV"/>
    <n v="4005695"/>
    <s v="Yes"/>
    <n v="0"/>
    <n v="0"/>
    <n v="0"/>
  </r>
  <r>
    <x v="2"/>
    <x v="14"/>
    <d v="2024-10-21T00:00:00"/>
    <n v="0"/>
    <s v="WAV"/>
    <n v="4005699"/>
    <s v="Yes"/>
    <n v="0"/>
    <n v="0"/>
    <n v="0"/>
  </r>
  <r>
    <x v="2"/>
    <x v="2"/>
    <d v="2024-10-21T00:00:00"/>
    <n v="0"/>
    <s v="WAV"/>
    <n v="4005700"/>
    <s v="Yes"/>
    <n v="0"/>
    <n v="0"/>
    <n v="0"/>
  </r>
  <r>
    <x v="1"/>
    <x v="12"/>
    <d v="2024-10-21T00:00:00"/>
    <n v="0"/>
    <s v="WAV"/>
    <n v="4005702"/>
    <s v="Yes"/>
    <n v="3.75"/>
    <n v="1"/>
    <n v="3.75"/>
  </r>
  <r>
    <x v="1"/>
    <x v="3"/>
    <d v="2024-10-21T00:00:00"/>
    <n v="0"/>
    <s v="WAV"/>
    <n v="4005705"/>
    <s v="Yes"/>
    <n v="3.75"/>
    <n v="1"/>
    <n v="3.75"/>
  </r>
  <r>
    <x v="2"/>
    <x v="14"/>
    <d v="2024-10-21T00:00:00"/>
    <n v="0"/>
    <s v="WAV"/>
    <n v="4005706"/>
    <s v="Yes"/>
    <n v="0"/>
    <n v="0"/>
    <n v="0"/>
  </r>
  <r>
    <x v="2"/>
    <x v="10"/>
    <d v="2024-10-21T00:00:00"/>
    <n v="0"/>
    <s v="WAV"/>
    <n v="4005707"/>
    <s v="Yes"/>
    <n v="0"/>
    <n v="0"/>
    <n v="0"/>
  </r>
  <r>
    <x v="1"/>
    <x v="12"/>
    <d v="2024-10-21T00:00:00"/>
    <n v="0"/>
    <s v="WAV"/>
    <n v="4005708"/>
    <s v="Yes"/>
    <n v="3.75"/>
    <n v="1"/>
    <n v="3.75"/>
  </r>
  <r>
    <x v="1"/>
    <x v="4"/>
    <d v="2024-10-21T00:00:00"/>
    <n v="3.75"/>
    <s v="WAV"/>
    <n v="4005709"/>
    <s v="Yes"/>
    <n v="3.75"/>
    <n v="0"/>
    <n v="0"/>
  </r>
  <r>
    <x v="1"/>
    <x v="6"/>
    <d v="2024-10-21T00:00:00"/>
    <n v="0"/>
    <s v="WAV"/>
    <n v="4005712"/>
    <s v="Yes"/>
    <n v="0"/>
    <n v="0"/>
    <n v="0"/>
  </r>
  <r>
    <x v="1"/>
    <x v="3"/>
    <d v="2024-10-21T00:00:00"/>
    <n v="0"/>
    <s v="WAV"/>
    <n v="4005713"/>
    <s v="Yes"/>
    <n v="0"/>
    <n v="0"/>
    <n v="0"/>
  </r>
  <r>
    <x v="1"/>
    <x v="4"/>
    <d v="2024-10-21T00:00:00"/>
    <n v="3.75"/>
    <s v="WAV"/>
    <n v="4005714"/>
    <s v="Yes"/>
    <n v="3.75"/>
    <n v="0"/>
    <n v="0"/>
  </r>
  <r>
    <x v="2"/>
    <x v="10"/>
    <d v="2024-10-21T00:00:00"/>
    <n v="0"/>
    <s v="WAV"/>
    <n v="4005719"/>
    <s v="Yes"/>
    <n v="0"/>
    <n v="0"/>
    <n v="0"/>
  </r>
  <r>
    <x v="2"/>
    <x v="9"/>
    <d v="2024-10-21T00:00:00"/>
    <n v="0"/>
    <s v="WAV"/>
    <n v="4005720"/>
    <s v="Yes"/>
    <n v="0"/>
    <n v="0"/>
    <n v="0"/>
  </r>
  <r>
    <x v="2"/>
    <x v="10"/>
    <d v="2024-10-21T00:00:00"/>
    <n v="5.5"/>
    <s v="WAV"/>
    <n v="4005721"/>
    <s v="Yes"/>
    <n v="5.5"/>
    <n v="0"/>
    <n v="0"/>
  </r>
  <r>
    <x v="2"/>
    <x v="9"/>
    <d v="2024-10-21T00:00:00"/>
    <n v="0"/>
    <s v="SEDAN"/>
    <n v="4005722"/>
    <s v="Yes"/>
    <n v="0"/>
    <n v="0"/>
    <n v="0"/>
  </r>
  <r>
    <x v="2"/>
    <x v="5"/>
    <d v="2024-10-21T00:00:00"/>
    <n v="0"/>
    <s v="SEDAN"/>
    <n v="4005723"/>
    <s v="Yes"/>
    <n v="0"/>
    <n v="0"/>
    <n v="0"/>
  </r>
  <r>
    <x v="2"/>
    <x v="10"/>
    <d v="2024-10-21T00:00:00"/>
    <n v="0"/>
    <s v="WAV"/>
    <n v="4005724"/>
    <s v="Yes"/>
    <n v="0"/>
    <n v="0"/>
    <n v="0"/>
  </r>
  <r>
    <x v="2"/>
    <x v="14"/>
    <d v="2024-10-21T00:00:00"/>
    <n v="0"/>
    <s v="WAV"/>
    <n v="4005725"/>
    <s v="Yes"/>
    <n v="0"/>
    <n v="0"/>
    <n v="0"/>
  </r>
  <r>
    <x v="1"/>
    <x v="2"/>
    <d v="2024-10-21T00:00:00"/>
    <n v="0"/>
    <m/>
    <n v="4005728"/>
    <s v="No"/>
    <n v="3.75"/>
    <n v="1"/>
    <n v="3.75"/>
  </r>
  <r>
    <x v="0"/>
    <x v="9"/>
    <d v="2024-10-21T00:00:00"/>
    <n v="0"/>
    <s v="WAV"/>
    <n v="4005733"/>
    <s v="Yes"/>
    <n v="0"/>
    <n v="0"/>
    <n v="0"/>
  </r>
  <r>
    <x v="0"/>
    <x v="9"/>
    <d v="2024-10-21T00:00:00"/>
    <n v="0"/>
    <s v="WAV"/>
    <n v="4005754"/>
    <s v="Yes"/>
    <n v="0"/>
    <n v="0"/>
    <n v="0"/>
  </r>
  <r>
    <x v="2"/>
    <x v="9"/>
    <d v="2024-10-21T00:00:00"/>
    <n v="0"/>
    <s v="SEDAN"/>
    <n v="4005755"/>
    <s v="Yes"/>
    <n v="0"/>
    <n v="0"/>
    <n v="0"/>
  </r>
  <r>
    <x v="2"/>
    <x v="5"/>
    <d v="2024-10-21T00:00:00"/>
    <n v="0"/>
    <s v="SEDAN"/>
    <n v="4005756"/>
    <s v="Yes"/>
    <n v="0"/>
    <n v="0"/>
    <n v="0"/>
  </r>
  <r>
    <x v="0"/>
    <x v="2"/>
    <d v="2024-10-21T00:00:00"/>
    <n v="5"/>
    <s v="WAV"/>
    <n v="4005757"/>
    <s v="Yes"/>
    <n v="5"/>
    <n v="0"/>
    <n v="0"/>
  </r>
  <r>
    <x v="1"/>
    <x v="4"/>
    <d v="2024-10-21T00:00:00"/>
    <n v="0"/>
    <s v="WAV"/>
    <n v="4005759"/>
    <s v="Yes"/>
    <n v="3.75"/>
    <n v="1"/>
    <n v="3.75"/>
  </r>
  <r>
    <x v="1"/>
    <x v="2"/>
    <d v="2024-10-21T00:00:00"/>
    <n v="3.75"/>
    <s v="BIGVAN"/>
    <n v="4005761"/>
    <s v="Yes"/>
    <n v="3.75"/>
    <n v="0"/>
    <n v="0"/>
  </r>
  <r>
    <x v="1"/>
    <x v="1"/>
    <d v="2024-10-21T00:00:00"/>
    <n v="3.75"/>
    <s v="WAV"/>
    <n v="4005762"/>
    <s v="Yes"/>
    <n v="3.75"/>
    <n v="0"/>
    <n v="0"/>
  </r>
  <r>
    <x v="0"/>
    <x v="15"/>
    <d v="2024-10-21T00:00:00"/>
    <n v="5"/>
    <s v="WAV"/>
    <n v="4005763"/>
    <s v="Yes"/>
    <n v="5"/>
    <n v="0"/>
    <n v="0"/>
  </r>
  <r>
    <x v="0"/>
    <x v="5"/>
    <d v="2024-10-21T00:00:00"/>
    <n v="0"/>
    <s v="SEDAN"/>
    <n v="4005771"/>
    <s v="Yes"/>
    <n v="0"/>
    <n v="0"/>
    <n v="0"/>
  </r>
  <r>
    <x v="1"/>
    <x v="12"/>
    <d v="2024-10-21T00:00:00"/>
    <n v="0"/>
    <s v="WAV"/>
    <n v="4005772"/>
    <s v="Yes"/>
    <n v="3.75"/>
    <n v="1"/>
    <n v="3.75"/>
  </r>
  <r>
    <x v="0"/>
    <x v="9"/>
    <d v="2024-10-21T00:00:00"/>
    <n v="0"/>
    <s v="WAV"/>
    <n v="4005775"/>
    <s v="Yes"/>
    <n v="0"/>
    <n v="0"/>
    <n v="0"/>
  </r>
  <r>
    <x v="0"/>
    <x v="15"/>
    <d v="2024-10-21T00:00:00"/>
    <n v="0"/>
    <s v="WAV"/>
    <n v="4005776"/>
    <s v="Yes"/>
    <n v="0"/>
    <n v="0"/>
    <n v="0"/>
  </r>
  <r>
    <x v="1"/>
    <x v="12"/>
    <d v="2024-10-21T00:00:00"/>
    <n v="0"/>
    <s v="WAV"/>
    <n v="4005777"/>
    <s v="Yes"/>
    <n v="3.75"/>
    <n v="1"/>
    <n v="3.75"/>
  </r>
  <r>
    <x v="1"/>
    <x v="12"/>
    <d v="2024-10-21T00:00:00"/>
    <n v="0"/>
    <s v="WAV"/>
    <n v="4005778"/>
    <s v="Yes"/>
    <n v="3.75"/>
    <n v="1"/>
    <n v="3.75"/>
  </r>
  <r>
    <x v="1"/>
    <x v="12"/>
    <d v="2024-10-21T00:00:00"/>
    <n v="0"/>
    <s v="WAV"/>
    <n v="4005779"/>
    <s v="Yes"/>
    <n v="3.75"/>
    <n v="1"/>
    <n v="3.75"/>
  </r>
  <r>
    <x v="1"/>
    <x v="6"/>
    <d v="2024-10-21T00:00:00"/>
    <n v="0"/>
    <s v="WAV"/>
    <n v="4005780"/>
    <s v="Yes"/>
    <n v="3.75"/>
    <n v="1"/>
    <n v="3.75"/>
  </r>
  <r>
    <x v="0"/>
    <x v="2"/>
    <d v="2024-10-21T00:00:00"/>
    <n v="0"/>
    <s v="WAV"/>
    <n v="4005790"/>
    <s v="Yes"/>
    <n v="0"/>
    <n v="0"/>
    <n v="0"/>
  </r>
  <r>
    <x v="0"/>
    <x v="7"/>
    <d v="2024-10-21T00:00:00"/>
    <n v="0"/>
    <s v="WAV"/>
    <n v="4005791"/>
    <s v="Yes"/>
    <n v="0"/>
    <n v="0"/>
    <n v="0"/>
  </r>
  <r>
    <x v="1"/>
    <x v="3"/>
    <d v="2024-10-21T00:00:00"/>
    <n v="0"/>
    <s v="WAV"/>
    <n v="4005792"/>
    <s v="Yes"/>
    <n v="3.75"/>
    <n v="1"/>
    <n v="3.75"/>
  </r>
  <r>
    <x v="1"/>
    <x v="4"/>
    <d v="2024-10-21T00:00:00"/>
    <n v="0"/>
    <s v="WAV"/>
    <n v="4005793"/>
    <s v="Yes"/>
    <n v="3.75"/>
    <n v="1"/>
    <n v="3.75"/>
  </r>
  <r>
    <x v="1"/>
    <x v="12"/>
    <d v="2024-10-21T00:00:00"/>
    <n v="0"/>
    <s v="WAV"/>
    <n v="4005800"/>
    <s v="Yes"/>
    <n v="3.75"/>
    <n v="1"/>
    <n v="3.75"/>
  </r>
  <r>
    <x v="1"/>
    <x v="12"/>
    <d v="2024-10-21T00:00:00"/>
    <n v="0"/>
    <s v="WAV"/>
    <n v="4005801"/>
    <s v="Yes"/>
    <n v="3.75"/>
    <n v="1"/>
    <n v="3.75"/>
  </r>
  <r>
    <x v="1"/>
    <x v="6"/>
    <d v="2024-10-21T00:00:00"/>
    <n v="0"/>
    <s v="WAV"/>
    <n v="4005802"/>
    <s v="Yes"/>
    <n v="3.75"/>
    <n v="1"/>
    <n v="3.75"/>
  </r>
  <r>
    <x v="1"/>
    <x v="4"/>
    <d v="2024-10-21T00:00:00"/>
    <n v="0"/>
    <s v="WAV"/>
    <n v="4005804"/>
    <s v="Yes"/>
    <n v="3.75"/>
    <n v="1"/>
    <n v="3.75"/>
  </r>
  <r>
    <x v="1"/>
    <x v="4"/>
    <d v="2024-10-21T00:00:00"/>
    <n v="0"/>
    <s v="WAV"/>
    <n v="4005805"/>
    <s v="Yes"/>
    <n v="3.75"/>
    <n v="1"/>
    <n v="3.75"/>
  </r>
  <r>
    <x v="1"/>
    <x v="3"/>
    <d v="2024-10-21T00:00:00"/>
    <n v="0"/>
    <s v="WAV"/>
    <n v="4005806"/>
    <s v="Yes"/>
    <n v="3.75"/>
    <n v="1"/>
    <n v="3.75"/>
  </r>
  <r>
    <x v="1"/>
    <x v="4"/>
    <d v="2024-10-21T00:00:00"/>
    <n v="0"/>
    <s v="WAV"/>
    <n v="4005807"/>
    <s v="Yes"/>
    <n v="3.75"/>
    <n v="1"/>
    <n v="3.75"/>
  </r>
  <r>
    <x v="1"/>
    <x v="4"/>
    <d v="2024-10-21T00:00:00"/>
    <n v="0"/>
    <s v="WAV"/>
    <n v="4005817"/>
    <s v="Yes"/>
    <n v="3.75"/>
    <n v="1"/>
    <n v="3.75"/>
  </r>
  <r>
    <x v="0"/>
    <x v="14"/>
    <d v="2024-10-21T00:00:00"/>
    <n v="0"/>
    <s v="WAV"/>
    <n v="4005822"/>
    <s v="Yes"/>
    <n v="0"/>
    <n v="0"/>
    <n v="0"/>
  </r>
  <r>
    <x v="1"/>
    <x v="3"/>
    <d v="2024-10-21T00:00:00"/>
    <n v="0"/>
    <s v="WAV"/>
    <n v="4005838"/>
    <s v="Yes"/>
    <n v="3.75"/>
    <n v="1"/>
    <n v="3.75"/>
  </r>
  <r>
    <x v="1"/>
    <x v="2"/>
    <d v="2024-10-21T00:00:00"/>
    <n v="0"/>
    <m/>
    <n v="4005839"/>
    <s v="No"/>
    <n v="3.75"/>
    <n v="1"/>
    <n v="3.75"/>
  </r>
  <r>
    <x v="1"/>
    <x v="2"/>
    <d v="2024-10-21T00:00:00"/>
    <n v="0"/>
    <m/>
    <n v="4005842"/>
    <s v="No"/>
    <n v="3.75"/>
    <n v="1"/>
    <n v="3.75"/>
  </r>
  <r>
    <x v="1"/>
    <x v="3"/>
    <d v="2024-10-21T00:00:00"/>
    <n v="0"/>
    <s v="WAV"/>
    <n v="4005843"/>
    <s v="Yes"/>
    <n v="3.75"/>
    <n v="1"/>
    <n v="3.75"/>
  </r>
  <r>
    <x v="1"/>
    <x v="3"/>
    <d v="2024-10-21T00:00:00"/>
    <n v="0"/>
    <s v="WAV"/>
    <n v="4005845"/>
    <s v="Yes"/>
    <n v="3.75"/>
    <n v="1"/>
    <n v="3.75"/>
  </r>
  <r>
    <x v="0"/>
    <x v="7"/>
    <d v="2024-10-21T00:00:00"/>
    <n v="0"/>
    <s v="WAV"/>
    <n v="4005846"/>
    <s v="Yes"/>
    <n v="0"/>
    <n v="0"/>
    <n v="0"/>
  </r>
  <r>
    <x v="0"/>
    <x v="2"/>
    <d v="2024-10-21T00:00:00"/>
    <n v="0"/>
    <s v="WAV"/>
    <n v="4005847"/>
    <s v="Yes"/>
    <n v="0"/>
    <n v="0"/>
    <n v="0"/>
  </r>
  <r>
    <x v="1"/>
    <x v="1"/>
    <d v="2024-10-21T00:00:00"/>
    <n v="0"/>
    <s v="WAV"/>
    <n v="4005849"/>
    <s v="Yes"/>
    <n v="3.75"/>
    <n v="1"/>
    <n v="3.75"/>
  </r>
  <r>
    <x v="2"/>
    <x v="0"/>
    <d v="2024-10-21T00:00:00"/>
    <n v="3.75"/>
    <s v="WAV"/>
    <n v="4005850"/>
    <s v="Yes"/>
    <n v="3.75"/>
    <n v="0"/>
    <n v="0"/>
  </r>
  <r>
    <x v="0"/>
    <x v="9"/>
    <d v="2024-10-21T00:00:00"/>
    <n v="0"/>
    <s v="SEDAN"/>
    <n v="4005853"/>
    <s v="Yes"/>
    <n v="0"/>
    <n v="0"/>
    <n v="0"/>
  </r>
  <r>
    <x v="0"/>
    <x v="2"/>
    <d v="2024-10-21T00:00:00"/>
    <n v="5"/>
    <s v="WAV"/>
    <n v="4005890"/>
    <s v="Yes"/>
    <n v="5"/>
    <n v="0"/>
    <n v="0"/>
  </r>
  <r>
    <x v="0"/>
    <x v="9"/>
    <d v="2024-10-21T00:00:00"/>
    <n v="5"/>
    <s v="WAV"/>
    <n v="4005891"/>
    <s v="Yes"/>
    <n v="5"/>
    <n v="0"/>
    <n v="0"/>
  </r>
  <r>
    <x v="1"/>
    <x v="6"/>
    <d v="2024-10-21T00:00:00"/>
    <n v="0"/>
    <s v="WAV"/>
    <n v="4005902"/>
    <s v="Yes"/>
    <n v="3.75"/>
    <n v="1"/>
    <n v="3.75"/>
  </r>
  <r>
    <x v="0"/>
    <x v="15"/>
    <d v="2024-10-21T00:00:00"/>
    <n v="0"/>
    <s v="WAV"/>
    <n v="4005955"/>
    <s v="Yes"/>
    <n v="0"/>
    <n v="0"/>
    <n v="0"/>
  </r>
  <r>
    <x v="2"/>
    <x v="16"/>
    <d v="2024-10-22T00:00:00"/>
    <n v="5.5"/>
    <s v="WAV"/>
    <n v="4006064"/>
    <s v="Yes"/>
    <n v="5.5"/>
    <n v="0"/>
    <n v="0"/>
  </r>
  <r>
    <x v="2"/>
    <x v="9"/>
    <d v="2024-10-22T00:00:00"/>
    <n v="5"/>
    <s v="SEDAN"/>
    <n v="4006066"/>
    <s v="Yes"/>
    <n v="5"/>
    <n v="0"/>
    <n v="0"/>
  </r>
  <r>
    <x v="0"/>
    <x v="2"/>
    <d v="2024-10-21T00:00:00"/>
    <n v="5"/>
    <s v="BIGVAN"/>
    <n v="4006115"/>
    <s v="Yes"/>
    <n v="5"/>
    <n v="0"/>
    <n v="0"/>
  </r>
  <r>
    <x v="1"/>
    <x v="2"/>
    <d v="2024-10-21T00:00:00"/>
    <n v="0"/>
    <s v="BIGVAN"/>
    <n v="4006207"/>
    <s v="Yes"/>
    <n v="3.75"/>
    <n v="1"/>
    <n v="3.75"/>
  </r>
  <r>
    <x v="1"/>
    <x v="12"/>
    <d v="2024-10-21T00:00:00"/>
    <n v="0"/>
    <s v="WAV"/>
    <n v="4006210"/>
    <s v="Yes"/>
    <n v="3.75"/>
    <n v="1"/>
    <n v="3.75"/>
  </r>
  <r>
    <x v="1"/>
    <x v="3"/>
    <d v="2024-10-22T00:00:00"/>
    <n v="0"/>
    <s v="WAV"/>
    <n v="4006233"/>
    <s v="Yes"/>
    <n v="3.75"/>
    <n v="1"/>
    <n v="3.75"/>
  </r>
  <r>
    <x v="1"/>
    <x v="2"/>
    <d v="2024-10-22T00:00:00"/>
    <n v="0"/>
    <s v="BIGVAN"/>
    <n v="4006234"/>
    <s v="Yes"/>
    <n v="3.75"/>
    <n v="1"/>
    <n v="3.75"/>
  </r>
  <r>
    <x v="1"/>
    <x v="2"/>
    <d v="2024-10-22T00:00:00"/>
    <n v="0"/>
    <s v="BIGVAN"/>
    <n v="4006235"/>
    <s v="Yes"/>
    <n v="3.75"/>
    <n v="1"/>
    <n v="3.75"/>
  </r>
  <r>
    <x v="1"/>
    <x v="2"/>
    <d v="2024-10-22T00:00:00"/>
    <n v="0"/>
    <s v="BIGVAN"/>
    <n v="4006236"/>
    <s v="Yes"/>
    <n v="3.75"/>
    <n v="1"/>
    <n v="3.75"/>
  </r>
  <r>
    <x v="1"/>
    <x v="2"/>
    <d v="2024-10-22T00:00:00"/>
    <n v="0"/>
    <s v="BIGVAN"/>
    <n v="4006237"/>
    <s v="Yes"/>
    <n v="3.75"/>
    <n v="1"/>
    <n v="3.75"/>
  </r>
  <r>
    <x v="1"/>
    <x v="4"/>
    <d v="2024-10-22T00:00:00"/>
    <n v="0"/>
    <s v="WAV"/>
    <n v="4006238"/>
    <s v="Yes"/>
    <n v="3.75"/>
    <n v="1"/>
    <n v="3.75"/>
  </r>
  <r>
    <x v="1"/>
    <x v="2"/>
    <d v="2024-10-22T00:00:00"/>
    <n v="0"/>
    <s v="BIGVAN"/>
    <n v="4006239"/>
    <s v="Yes"/>
    <n v="3.75"/>
    <n v="1"/>
    <n v="3.75"/>
  </r>
  <r>
    <x v="1"/>
    <x v="1"/>
    <d v="2024-10-22T00:00:00"/>
    <n v="0"/>
    <s v="WAV"/>
    <n v="4006240"/>
    <s v="Yes"/>
    <n v="3.75"/>
    <n v="1"/>
    <n v="3.75"/>
  </r>
  <r>
    <x v="1"/>
    <x v="1"/>
    <d v="2024-10-22T00:00:00"/>
    <n v="3.75"/>
    <s v="WAV"/>
    <n v="4006241"/>
    <s v="Yes"/>
    <n v="3.75"/>
    <n v="0"/>
    <n v="0"/>
  </r>
  <r>
    <x v="0"/>
    <x v="0"/>
    <d v="2024-10-22T00:00:00"/>
    <n v="0"/>
    <s v="WAV"/>
    <n v="4006260"/>
    <s v="Yes"/>
    <n v="0"/>
    <n v="0"/>
    <n v="0"/>
  </r>
  <r>
    <x v="2"/>
    <x v="5"/>
    <d v="2024-10-22T00:00:00"/>
    <n v="0"/>
    <s v="SEDAN"/>
    <n v="4006274"/>
    <s v="Yes"/>
    <n v="0"/>
    <n v="0"/>
    <n v="0"/>
  </r>
  <r>
    <x v="2"/>
    <x v="2"/>
    <d v="2024-10-22T00:00:00"/>
    <n v="0"/>
    <s v="WAV"/>
    <n v="4006275"/>
    <s v="Yes"/>
    <n v="0"/>
    <n v="0"/>
    <n v="0"/>
  </r>
  <r>
    <x v="1"/>
    <x v="3"/>
    <d v="2024-10-22T00:00:00"/>
    <n v="0"/>
    <s v="WAV"/>
    <n v="4006294"/>
    <s v="Yes"/>
    <n v="3.75"/>
    <n v="1"/>
    <n v="3.75"/>
  </r>
  <r>
    <x v="2"/>
    <x v="2"/>
    <d v="2024-10-22T00:00:00"/>
    <n v="0"/>
    <s v="WAV"/>
    <n v="4006305"/>
    <s v="Yes"/>
    <n v="0"/>
    <n v="0"/>
    <n v="0"/>
  </r>
  <r>
    <x v="1"/>
    <x v="6"/>
    <d v="2024-10-22T00:00:00"/>
    <n v="0"/>
    <s v="WAV"/>
    <n v="4006307"/>
    <s v="Yes"/>
    <n v="3.75"/>
    <n v="1"/>
    <n v="3.75"/>
  </r>
  <r>
    <x v="1"/>
    <x v="6"/>
    <d v="2024-10-22T00:00:00"/>
    <n v="0"/>
    <s v="WAV"/>
    <n v="4006308"/>
    <s v="Yes"/>
    <n v="3.75"/>
    <n v="1"/>
    <n v="3.75"/>
  </r>
  <r>
    <x v="2"/>
    <x v="7"/>
    <d v="2024-10-22T00:00:00"/>
    <n v="0"/>
    <s v="WAV"/>
    <n v="4006309"/>
    <s v="Yes"/>
    <n v="0"/>
    <n v="0"/>
    <n v="0"/>
  </r>
  <r>
    <x v="2"/>
    <x v="2"/>
    <d v="2024-10-22T00:00:00"/>
    <n v="0"/>
    <s v="WAV"/>
    <n v="4006310"/>
    <s v="Yes"/>
    <n v="0"/>
    <n v="0"/>
    <n v="0"/>
  </r>
  <r>
    <x v="1"/>
    <x v="6"/>
    <d v="2024-10-22T00:00:00"/>
    <n v="0"/>
    <s v="WAV"/>
    <n v="4006332"/>
    <s v="Yes"/>
    <n v="3.75"/>
    <n v="1"/>
    <n v="3.75"/>
  </r>
  <r>
    <x v="1"/>
    <x v="6"/>
    <d v="2024-10-22T00:00:00"/>
    <n v="0"/>
    <s v="WAV"/>
    <n v="4006333"/>
    <s v="Yes"/>
    <n v="3.75"/>
    <n v="1"/>
    <n v="3.75"/>
  </r>
  <r>
    <x v="1"/>
    <x v="6"/>
    <d v="2024-10-22T00:00:00"/>
    <n v="0"/>
    <s v="WAV"/>
    <n v="4006334"/>
    <s v="Yes"/>
    <n v="3.75"/>
    <n v="1"/>
    <n v="3.75"/>
  </r>
  <r>
    <x v="1"/>
    <x v="6"/>
    <d v="2024-10-22T00:00:00"/>
    <n v="0"/>
    <s v="WAV"/>
    <n v="4006335"/>
    <s v="Yes"/>
    <n v="3.75"/>
    <n v="1"/>
    <n v="3.75"/>
  </r>
  <r>
    <x v="0"/>
    <x v="2"/>
    <d v="2024-10-22T00:00:00"/>
    <n v="0"/>
    <s v="WAV"/>
    <n v="4006336"/>
    <s v="Yes"/>
    <n v="0"/>
    <n v="0"/>
    <n v="0"/>
  </r>
  <r>
    <x v="0"/>
    <x v="11"/>
    <d v="2024-10-22T00:00:00"/>
    <n v="0"/>
    <s v="SEDAN"/>
    <n v="4006337"/>
    <s v="Yes"/>
    <n v="0"/>
    <n v="0"/>
    <n v="0"/>
  </r>
  <r>
    <x v="0"/>
    <x v="2"/>
    <d v="2024-10-22T00:00:00"/>
    <n v="0"/>
    <s v="WAV"/>
    <n v="4006339"/>
    <s v="Yes"/>
    <n v="0"/>
    <n v="0"/>
    <n v="0"/>
  </r>
  <r>
    <x v="1"/>
    <x v="3"/>
    <d v="2024-10-22T00:00:00"/>
    <n v="0"/>
    <s v="WAV"/>
    <n v="4006348"/>
    <s v="Yes"/>
    <n v="3.75"/>
    <n v="1"/>
    <n v="3.75"/>
  </r>
  <r>
    <x v="0"/>
    <x v="11"/>
    <d v="2024-10-22T00:00:00"/>
    <n v="0"/>
    <s v="SEDAN"/>
    <n v="4006372"/>
    <s v="Yes"/>
    <n v="0"/>
    <n v="0"/>
    <n v="0"/>
  </r>
  <r>
    <x v="2"/>
    <x v="2"/>
    <d v="2024-10-22T00:00:00"/>
    <n v="5.5"/>
    <s v="WAV"/>
    <n v="4006384"/>
    <s v="Yes"/>
    <n v="5.5"/>
    <n v="0"/>
    <n v="0"/>
  </r>
  <r>
    <x v="2"/>
    <x v="16"/>
    <d v="2024-10-22T00:00:00"/>
    <n v="0"/>
    <s v="WAV"/>
    <n v="4006385"/>
    <s v="Yes"/>
    <n v="0"/>
    <n v="0"/>
    <n v="0"/>
  </r>
  <r>
    <x v="1"/>
    <x v="6"/>
    <d v="2024-10-22T00:00:00"/>
    <n v="0"/>
    <s v="WAV"/>
    <n v="4006386"/>
    <s v="Yes"/>
    <n v="3.75"/>
    <n v="1"/>
    <n v="3.75"/>
  </r>
  <r>
    <x v="1"/>
    <x v="3"/>
    <d v="2024-10-22T00:00:00"/>
    <n v="0"/>
    <s v="WAV"/>
    <n v="4006387"/>
    <s v="Yes"/>
    <n v="3.75"/>
    <n v="1"/>
    <n v="3.75"/>
  </r>
  <r>
    <x v="1"/>
    <x v="6"/>
    <d v="2024-10-22T00:00:00"/>
    <n v="0"/>
    <s v="WAV"/>
    <n v="4006390"/>
    <s v="Yes"/>
    <n v="3.75"/>
    <n v="1"/>
    <n v="3.75"/>
  </r>
  <r>
    <x v="1"/>
    <x v="6"/>
    <d v="2024-10-22T00:00:00"/>
    <n v="0"/>
    <s v="WAV"/>
    <n v="4006391"/>
    <s v="Yes"/>
    <n v="3.75"/>
    <n v="1"/>
    <n v="3.75"/>
  </r>
  <r>
    <x v="1"/>
    <x v="6"/>
    <d v="2024-10-22T00:00:00"/>
    <n v="0"/>
    <s v="WAV"/>
    <n v="4006392"/>
    <s v="Yes"/>
    <n v="3.75"/>
    <n v="1"/>
    <n v="3.75"/>
  </r>
  <r>
    <x v="1"/>
    <x v="6"/>
    <d v="2024-10-22T00:00:00"/>
    <n v="0"/>
    <s v="WAV"/>
    <n v="4006393"/>
    <s v="Yes"/>
    <n v="3.75"/>
    <n v="1"/>
    <n v="3.75"/>
  </r>
  <r>
    <x v="1"/>
    <x v="1"/>
    <d v="2024-10-22T00:00:00"/>
    <n v="3.75"/>
    <s v="WAV"/>
    <n v="4006402"/>
    <s v="Yes"/>
    <n v="3.75"/>
    <n v="0"/>
    <n v="0"/>
  </r>
  <r>
    <x v="2"/>
    <x v="2"/>
    <d v="2024-10-22T00:00:00"/>
    <n v="0"/>
    <s v="WAV"/>
    <n v="4006403"/>
    <s v="Yes"/>
    <n v="0"/>
    <n v="0"/>
    <n v="0"/>
  </r>
  <r>
    <x v="2"/>
    <x v="2"/>
    <d v="2024-10-22T00:00:00"/>
    <n v="0"/>
    <s v="WAV"/>
    <n v="4006404"/>
    <s v="Yes"/>
    <n v="0"/>
    <n v="0"/>
    <n v="0"/>
  </r>
  <r>
    <x v="2"/>
    <x v="10"/>
    <d v="2024-10-22T00:00:00"/>
    <n v="0"/>
    <s v="WAV"/>
    <n v="4006405"/>
    <s v="Yes"/>
    <n v="0"/>
    <n v="0"/>
    <n v="0"/>
  </r>
  <r>
    <x v="2"/>
    <x v="13"/>
    <d v="2024-10-22T00:00:00"/>
    <n v="0"/>
    <s v="SEDAN"/>
    <n v="4006406"/>
    <s v="Yes"/>
    <n v="0"/>
    <n v="0"/>
    <n v="0"/>
  </r>
  <r>
    <x v="0"/>
    <x v="2"/>
    <d v="2024-10-22T00:00:00"/>
    <n v="0"/>
    <s v="WAV"/>
    <n v="4006413"/>
    <s v="Yes"/>
    <n v="0"/>
    <n v="0"/>
    <n v="0"/>
  </r>
  <r>
    <x v="0"/>
    <x v="7"/>
    <d v="2024-10-22T00:00:00"/>
    <n v="0"/>
    <s v="WAV"/>
    <n v="4006414"/>
    <s v="Yes"/>
    <n v="0"/>
    <n v="0"/>
    <n v="0"/>
  </r>
  <r>
    <x v="1"/>
    <x v="2"/>
    <d v="2024-10-22T00:00:00"/>
    <n v="3.75"/>
    <s v="BIGVAN"/>
    <n v="4006415"/>
    <s v="Yes"/>
    <n v="3.75"/>
    <n v="0"/>
    <n v="0"/>
  </r>
  <r>
    <x v="1"/>
    <x v="2"/>
    <d v="2024-10-22T00:00:00"/>
    <n v="3.75"/>
    <s v="BIGVAN"/>
    <n v="4006416"/>
    <s v="Yes"/>
    <n v="3.75"/>
    <n v="0"/>
    <n v="0"/>
  </r>
  <r>
    <x v="1"/>
    <x v="12"/>
    <d v="2024-10-22T00:00:00"/>
    <n v="0"/>
    <s v="WAV"/>
    <n v="4006417"/>
    <s v="Yes"/>
    <n v="3.75"/>
    <n v="1"/>
    <n v="3.75"/>
  </r>
  <r>
    <x v="1"/>
    <x v="12"/>
    <d v="2024-10-22T00:00:00"/>
    <n v="0"/>
    <s v="WAV"/>
    <n v="4006418"/>
    <s v="Yes"/>
    <n v="3.75"/>
    <n v="1"/>
    <n v="3.75"/>
  </r>
  <r>
    <x v="2"/>
    <x v="7"/>
    <d v="2024-10-22T00:00:00"/>
    <n v="0"/>
    <s v="WAV"/>
    <n v="4006421"/>
    <s v="Yes"/>
    <n v="0"/>
    <n v="0"/>
    <n v="0"/>
  </r>
  <r>
    <x v="2"/>
    <x v="2"/>
    <d v="2024-10-22T00:00:00"/>
    <n v="0"/>
    <s v="WAV"/>
    <n v="4006422"/>
    <s v="Yes"/>
    <n v="0"/>
    <n v="0"/>
    <n v="0"/>
  </r>
  <r>
    <x v="0"/>
    <x v="2"/>
    <d v="2024-10-22T00:00:00"/>
    <n v="0"/>
    <s v="WAV"/>
    <n v="4006427"/>
    <s v="Yes"/>
    <n v="0"/>
    <n v="0"/>
    <n v="0"/>
  </r>
  <r>
    <x v="0"/>
    <x v="9"/>
    <d v="2024-10-22T00:00:00"/>
    <n v="0"/>
    <s v="SEDAN"/>
    <n v="4006428"/>
    <s v="Yes"/>
    <n v="0"/>
    <n v="0"/>
    <n v="0"/>
  </r>
  <r>
    <x v="2"/>
    <x v="11"/>
    <d v="2024-10-22T00:00:00"/>
    <n v="5"/>
    <s v="SEDAN"/>
    <n v="4006430"/>
    <s v="Yes"/>
    <n v="5"/>
    <n v="0"/>
    <n v="0"/>
  </r>
  <r>
    <x v="0"/>
    <x v="11"/>
    <d v="2024-10-22T00:00:00"/>
    <n v="0"/>
    <s v="SEDAN"/>
    <n v="4006432"/>
    <s v="Yes"/>
    <n v="0"/>
    <n v="0"/>
    <n v="0"/>
  </r>
  <r>
    <x v="0"/>
    <x v="14"/>
    <d v="2024-10-22T00:00:00"/>
    <n v="0"/>
    <s v="WAV"/>
    <n v="4006433"/>
    <s v="Yes"/>
    <n v="0"/>
    <n v="0"/>
    <n v="0"/>
  </r>
  <r>
    <x v="0"/>
    <x v="10"/>
    <d v="2024-10-22T00:00:00"/>
    <n v="0"/>
    <s v="WAV"/>
    <n v="4006434"/>
    <s v="Yes"/>
    <n v="0"/>
    <n v="0"/>
    <n v="0"/>
  </r>
  <r>
    <x v="0"/>
    <x v="9"/>
    <d v="2024-10-22T00:00:00"/>
    <n v="0"/>
    <s v="WAV"/>
    <n v="4006435"/>
    <s v="Yes"/>
    <n v="0"/>
    <n v="0"/>
    <n v="0"/>
  </r>
  <r>
    <x v="0"/>
    <x v="2"/>
    <d v="2024-10-22T00:00:00"/>
    <n v="0"/>
    <s v="WAV"/>
    <n v="4006452"/>
    <s v="Yes"/>
    <n v="0"/>
    <n v="0"/>
    <n v="0"/>
  </r>
  <r>
    <x v="0"/>
    <x v="2"/>
    <d v="2024-10-22T00:00:00"/>
    <n v="5"/>
    <s v="WAV"/>
    <n v="4006473"/>
    <s v="Yes"/>
    <n v="5"/>
    <n v="0"/>
    <n v="0"/>
  </r>
  <r>
    <x v="0"/>
    <x v="8"/>
    <d v="2024-10-22T00:00:00"/>
    <n v="5"/>
    <s v="WAV"/>
    <n v="4006474"/>
    <s v="Yes"/>
    <n v="5"/>
    <n v="0"/>
    <n v="0"/>
  </r>
  <r>
    <x v="1"/>
    <x v="3"/>
    <d v="2024-10-22T00:00:00"/>
    <n v="0"/>
    <s v="WAV"/>
    <n v="4006484"/>
    <s v="Yes"/>
    <n v="3.75"/>
    <n v="1"/>
    <n v="3.75"/>
  </r>
  <r>
    <x v="1"/>
    <x v="4"/>
    <d v="2024-10-22T00:00:00"/>
    <n v="0"/>
    <s v="WAV"/>
    <n v="4006485"/>
    <s v="Yes"/>
    <n v="3.75"/>
    <n v="1"/>
    <n v="3.75"/>
  </r>
  <r>
    <x v="2"/>
    <x v="16"/>
    <d v="2024-10-22T00:00:00"/>
    <n v="0"/>
    <s v="WAV"/>
    <n v="4006488"/>
    <s v="Yes"/>
    <n v="0"/>
    <n v="0"/>
    <n v="0"/>
  </r>
  <r>
    <x v="2"/>
    <x v="0"/>
    <d v="2024-10-22T00:00:00"/>
    <n v="0"/>
    <s v="WAV"/>
    <n v="4006489"/>
    <s v="Yes"/>
    <n v="0"/>
    <n v="0"/>
    <n v="0"/>
  </r>
  <r>
    <x v="1"/>
    <x v="12"/>
    <d v="2024-10-22T00:00:00"/>
    <n v="0"/>
    <s v="WAV"/>
    <n v="4006490"/>
    <s v="Yes"/>
    <n v="3.75"/>
    <n v="1"/>
    <n v="3.75"/>
  </r>
  <r>
    <x v="1"/>
    <x v="6"/>
    <d v="2024-10-22T00:00:00"/>
    <n v="0"/>
    <s v="WAV"/>
    <n v="4006491"/>
    <s v="Yes"/>
    <n v="3.75"/>
    <n v="1"/>
    <n v="3.75"/>
  </r>
  <r>
    <x v="1"/>
    <x v="12"/>
    <d v="2024-10-22T00:00:00"/>
    <n v="0"/>
    <s v="WAV"/>
    <n v="4006494"/>
    <s v="Yes"/>
    <n v="3.75"/>
    <n v="1"/>
    <n v="3.75"/>
  </r>
  <r>
    <x v="1"/>
    <x v="4"/>
    <d v="2024-10-22T00:00:00"/>
    <n v="0"/>
    <s v="WAV"/>
    <n v="4006495"/>
    <s v="Yes"/>
    <n v="3.75"/>
    <n v="1"/>
    <n v="3.75"/>
  </r>
  <r>
    <x v="1"/>
    <x v="2"/>
    <d v="2024-10-22T00:00:00"/>
    <n v="3.75"/>
    <s v="BIGVAN"/>
    <n v="4006503"/>
    <s v="Yes"/>
    <n v="3.75"/>
    <n v="0"/>
    <n v="0"/>
  </r>
  <r>
    <x v="1"/>
    <x v="4"/>
    <d v="2024-10-22T00:00:00"/>
    <n v="0"/>
    <s v="WAV"/>
    <n v="4006504"/>
    <s v="Yes"/>
    <n v="3.75"/>
    <n v="1"/>
    <n v="3.75"/>
  </r>
  <r>
    <x v="1"/>
    <x v="3"/>
    <d v="2024-10-22T00:00:00"/>
    <n v="0"/>
    <s v="WAV"/>
    <n v="4006507"/>
    <s v="Yes"/>
    <n v="3.75"/>
    <n v="1"/>
    <n v="3.75"/>
  </r>
  <r>
    <x v="1"/>
    <x v="4"/>
    <d v="2024-10-22T00:00:00"/>
    <n v="0"/>
    <s v="WAV"/>
    <n v="4006508"/>
    <s v="Yes"/>
    <n v="3.75"/>
    <n v="1"/>
    <n v="3.75"/>
  </r>
  <r>
    <x v="0"/>
    <x v="10"/>
    <d v="2024-10-22T00:00:00"/>
    <n v="0"/>
    <s v="WAV"/>
    <n v="4006510"/>
    <s v="Yes"/>
    <n v="0"/>
    <n v="0"/>
    <n v="0"/>
  </r>
  <r>
    <x v="0"/>
    <x v="2"/>
    <d v="2024-10-22T00:00:00"/>
    <n v="5"/>
    <s v="WAV"/>
    <n v="4006513"/>
    <s v="Yes"/>
    <n v="5"/>
    <n v="0"/>
    <n v="0"/>
  </r>
  <r>
    <x v="0"/>
    <x v="8"/>
    <d v="2024-10-22T00:00:00"/>
    <n v="5"/>
    <s v="WAV"/>
    <n v="4006514"/>
    <s v="Yes"/>
    <n v="5"/>
    <n v="0"/>
    <n v="0"/>
  </r>
  <r>
    <x v="0"/>
    <x v="2"/>
    <d v="2024-10-22T00:00:00"/>
    <n v="0"/>
    <s v="WAV"/>
    <n v="4006518"/>
    <s v="Yes"/>
    <n v="0"/>
    <n v="0"/>
    <n v="0"/>
  </r>
  <r>
    <x v="0"/>
    <x v="9"/>
    <d v="2024-10-22T00:00:00"/>
    <n v="0"/>
    <s v="SEDAN"/>
    <n v="4006519"/>
    <s v="Yes"/>
    <n v="0"/>
    <n v="0"/>
    <n v="0"/>
  </r>
  <r>
    <x v="0"/>
    <x v="13"/>
    <d v="2024-10-22T00:00:00"/>
    <n v="5"/>
    <s v="SEDAN"/>
    <n v="4006520"/>
    <s v="Yes"/>
    <n v="5"/>
    <n v="0"/>
    <n v="0"/>
  </r>
  <r>
    <x v="0"/>
    <x v="2"/>
    <d v="2024-10-22T00:00:00"/>
    <n v="0"/>
    <s v="WAV"/>
    <n v="4006521"/>
    <s v="Yes"/>
    <n v="0"/>
    <n v="0"/>
    <n v="0"/>
  </r>
  <r>
    <x v="0"/>
    <x v="13"/>
    <d v="2024-10-22T00:00:00"/>
    <n v="0"/>
    <s v="SEDAN"/>
    <n v="4006522"/>
    <s v="Yes"/>
    <n v="0"/>
    <n v="0"/>
    <n v="0"/>
  </r>
  <r>
    <x v="0"/>
    <x v="0"/>
    <d v="2024-10-22T00:00:00"/>
    <n v="5"/>
    <s v="WAV"/>
    <n v="4006523"/>
    <s v="Yes"/>
    <n v="5"/>
    <n v="0"/>
    <n v="0"/>
  </r>
  <r>
    <x v="0"/>
    <x v="9"/>
    <d v="2024-10-22T00:00:00"/>
    <n v="5"/>
    <s v="WAV"/>
    <n v="4006524"/>
    <s v="Yes"/>
    <n v="5"/>
    <n v="0"/>
    <n v="0"/>
  </r>
  <r>
    <x v="0"/>
    <x v="15"/>
    <d v="2024-10-22T00:00:00"/>
    <n v="0"/>
    <s v="WAV"/>
    <n v="4006526"/>
    <s v="Yes"/>
    <n v="0"/>
    <n v="0"/>
    <n v="0"/>
  </r>
  <r>
    <x v="2"/>
    <x v="7"/>
    <d v="2024-10-22T00:00:00"/>
    <n v="0"/>
    <s v="WAV"/>
    <n v="4006528"/>
    <s v="Yes"/>
    <n v="0"/>
    <n v="0"/>
    <n v="0"/>
  </r>
  <r>
    <x v="2"/>
    <x v="2"/>
    <d v="2024-10-22T00:00:00"/>
    <n v="0"/>
    <s v="WAV"/>
    <n v="4006529"/>
    <s v="Yes"/>
    <n v="0"/>
    <n v="0"/>
    <n v="0"/>
  </r>
  <r>
    <x v="1"/>
    <x v="4"/>
    <d v="2024-10-22T00:00:00"/>
    <n v="0"/>
    <s v="WAV"/>
    <n v="4006530"/>
    <s v="Yes"/>
    <n v="3.75"/>
    <n v="1"/>
    <n v="3.75"/>
  </r>
  <r>
    <x v="1"/>
    <x v="12"/>
    <d v="2024-10-22T00:00:00"/>
    <n v="0"/>
    <s v="WAV"/>
    <n v="4006531"/>
    <s v="Yes"/>
    <n v="3.75"/>
    <n v="1"/>
    <n v="3.75"/>
  </r>
  <r>
    <x v="1"/>
    <x v="6"/>
    <d v="2024-10-22T00:00:00"/>
    <n v="0"/>
    <s v="WAV"/>
    <n v="4006534"/>
    <s v="Yes"/>
    <n v="3.75"/>
    <n v="1"/>
    <n v="3.75"/>
  </r>
  <r>
    <x v="1"/>
    <x v="3"/>
    <d v="2024-10-22T00:00:00"/>
    <n v="0"/>
    <s v="WAV"/>
    <n v="4006535"/>
    <s v="Yes"/>
    <n v="3.75"/>
    <n v="1"/>
    <n v="3.75"/>
  </r>
  <r>
    <x v="2"/>
    <x v="13"/>
    <d v="2024-10-22T00:00:00"/>
    <n v="0"/>
    <s v="SEDAN"/>
    <n v="4006536"/>
    <s v="Yes"/>
    <n v="0"/>
    <n v="0"/>
    <n v="0"/>
  </r>
  <r>
    <x v="1"/>
    <x v="12"/>
    <d v="2024-10-22T00:00:00"/>
    <n v="0"/>
    <s v="WAV"/>
    <n v="4006538"/>
    <s v="Yes"/>
    <n v="3.75"/>
    <n v="1"/>
    <n v="3.75"/>
  </r>
  <r>
    <x v="1"/>
    <x v="4"/>
    <d v="2024-10-22T00:00:00"/>
    <n v="0"/>
    <s v="WAV"/>
    <n v="4006539"/>
    <s v="Yes"/>
    <n v="3.75"/>
    <n v="1"/>
    <n v="3.75"/>
  </r>
  <r>
    <x v="1"/>
    <x v="6"/>
    <d v="2024-10-22T00:00:00"/>
    <n v="0"/>
    <s v="WAV"/>
    <n v="4006544"/>
    <s v="Yes"/>
    <n v="3.75"/>
    <n v="1"/>
    <n v="3.75"/>
  </r>
  <r>
    <x v="1"/>
    <x v="3"/>
    <d v="2024-10-22T00:00:00"/>
    <n v="0"/>
    <s v="WAV"/>
    <n v="4006545"/>
    <s v="Yes"/>
    <n v="0"/>
    <n v="0"/>
    <n v="0"/>
  </r>
  <r>
    <x v="0"/>
    <x v="8"/>
    <d v="2024-10-22T00:00:00"/>
    <n v="0"/>
    <s v="WAV"/>
    <n v="4006546"/>
    <s v="Yes"/>
    <n v="5"/>
    <n v="1"/>
    <n v="5"/>
  </r>
  <r>
    <x v="2"/>
    <x v="10"/>
    <d v="2024-10-22T00:00:00"/>
    <n v="0"/>
    <s v="WAV"/>
    <n v="4006551"/>
    <s v="Yes"/>
    <n v="0"/>
    <n v="0"/>
    <n v="0"/>
  </r>
  <r>
    <x v="2"/>
    <x v="9"/>
    <d v="2024-10-22T00:00:00"/>
    <n v="0"/>
    <s v="WAV"/>
    <n v="4006552"/>
    <s v="Yes"/>
    <n v="0"/>
    <n v="0"/>
    <n v="0"/>
  </r>
  <r>
    <x v="2"/>
    <x v="9"/>
    <d v="2024-10-22T00:00:00"/>
    <n v="0"/>
    <s v="SEDAN"/>
    <n v="4006554"/>
    <s v="Yes"/>
    <n v="0"/>
    <n v="0"/>
    <n v="0"/>
  </r>
  <r>
    <x v="2"/>
    <x v="5"/>
    <d v="2024-10-22T00:00:00"/>
    <n v="0"/>
    <s v="SEDAN"/>
    <n v="4006555"/>
    <s v="Yes"/>
    <n v="0"/>
    <n v="0"/>
    <n v="0"/>
  </r>
  <r>
    <x v="2"/>
    <x v="2"/>
    <d v="2024-10-22T00:00:00"/>
    <n v="0"/>
    <s v="WAV"/>
    <n v="4006556"/>
    <s v="Yes"/>
    <n v="0"/>
    <n v="0"/>
    <n v="0"/>
  </r>
  <r>
    <x v="2"/>
    <x v="14"/>
    <d v="2024-10-22T00:00:00"/>
    <n v="0"/>
    <s v="WAV"/>
    <n v="4006557"/>
    <s v="Yes"/>
    <n v="0"/>
    <n v="0"/>
    <n v="0"/>
  </r>
  <r>
    <x v="0"/>
    <x v="15"/>
    <d v="2024-10-22T00:00:00"/>
    <n v="0"/>
    <s v="WAV"/>
    <n v="4006558"/>
    <s v="Yes"/>
    <n v="0"/>
    <n v="0"/>
    <n v="0"/>
  </r>
  <r>
    <x v="0"/>
    <x v="9"/>
    <d v="2024-10-22T00:00:00"/>
    <n v="0"/>
    <s v="WAV"/>
    <n v="4006563"/>
    <s v="Yes"/>
    <n v="0"/>
    <n v="0"/>
    <n v="0"/>
  </r>
  <r>
    <x v="0"/>
    <x v="9"/>
    <d v="2024-10-22T00:00:00"/>
    <n v="5"/>
    <s v="WAV"/>
    <n v="4006580"/>
    <s v="Yes"/>
    <n v="5"/>
    <n v="0"/>
    <n v="0"/>
  </r>
  <r>
    <x v="0"/>
    <x v="9"/>
    <d v="2024-10-22T00:00:00"/>
    <n v="0"/>
    <s v="WAV"/>
    <n v="4006582"/>
    <s v="Yes"/>
    <n v="0"/>
    <n v="0"/>
    <n v="0"/>
  </r>
  <r>
    <x v="2"/>
    <x v="14"/>
    <d v="2024-10-22T00:00:00"/>
    <n v="0"/>
    <s v="WAV"/>
    <n v="4006583"/>
    <s v="Yes"/>
    <n v="0"/>
    <n v="0"/>
    <n v="0"/>
  </r>
  <r>
    <x v="2"/>
    <x v="5"/>
    <d v="2024-10-22T00:00:00"/>
    <n v="0"/>
    <s v="SEDAN"/>
    <n v="4006584"/>
    <s v="Yes"/>
    <n v="0"/>
    <n v="0"/>
    <n v="0"/>
  </r>
  <r>
    <x v="1"/>
    <x v="3"/>
    <d v="2024-10-22T00:00:00"/>
    <n v="0"/>
    <s v="WAV"/>
    <n v="4006587"/>
    <s v="Yes"/>
    <n v="3.75"/>
    <n v="1"/>
    <n v="3.75"/>
  </r>
  <r>
    <x v="1"/>
    <x v="4"/>
    <d v="2024-10-22T00:00:00"/>
    <n v="0"/>
    <s v="WAV"/>
    <n v="4006588"/>
    <s v="Yes"/>
    <n v="3.75"/>
    <n v="1"/>
    <n v="3.75"/>
  </r>
  <r>
    <x v="2"/>
    <x v="2"/>
    <d v="2024-10-22T00:00:00"/>
    <n v="0"/>
    <s v="WAV"/>
    <n v="4006594"/>
    <s v="Yes"/>
    <n v="0"/>
    <n v="0"/>
    <n v="0"/>
  </r>
  <r>
    <x v="2"/>
    <x v="16"/>
    <d v="2024-10-22T00:00:00"/>
    <n v="0"/>
    <s v="WAV"/>
    <n v="4006595"/>
    <s v="Yes"/>
    <n v="0"/>
    <n v="0"/>
    <n v="0"/>
  </r>
  <r>
    <x v="1"/>
    <x v="12"/>
    <d v="2024-10-22T00:00:00"/>
    <n v="0"/>
    <s v="WAV"/>
    <n v="4006598"/>
    <s v="Yes"/>
    <n v="3.75"/>
    <n v="1"/>
    <n v="3.75"/>
  </r>
  <r>
    <x v="1"/>
    <x v="12"/>
    <d v="2024-10-22T00:00:00"/>
    <n v="0"/>
    <s v="WAV"/>
    <n v="4006601"/>
    <s v="Yes"/>
    <n v="3.75"/>
    <n v="1"/>
    <n v="3.75"/>
  </r>
  <r>
    <x v="1"/>
    <x v="4"/>
    <d v="2024-10-22T00:00:00"/>
    <n v="0"/>
    <s v="WAV"/>
    <n v="4006602"/>
    <s v="Yes"/>
    <n v="3.75"/>
    <n v="1"/>
    <n v="3.75"/>
  </r>
  <r>
    <x v="1"/>
    <x v="12"/>
    <d v="2024-10-22T00:00:00"/>
    <n v="0"/>
    <s v="WAV"/>
    <n v="4006603"/>
    <s v="Yes"/>
    <n v="3.75"/>
    <n v="1"/>
    <n v="3.75"/>
  </r>
  <r>
    <x v="0"/>
    <x v="13"/>
    <d v="2024-10-22T00:00:00"/>
    <n v="0"/>
    <s v="SEDAN"/>
    <n v="4006609"/>
    <s v="Yes"/>
    <n v="0"/>
    <n v="0"/>
    <n v="0"/>
  </r>
  <r>
    <x v="1"/>
    <x v="1"/>
    <d v="2024-10-22T00:00:00"/>
    <n v="3.75"/>
    <s v="WAV"/>
    <n v="4006610"/>
    <s v="Yes"/>
    <n v="3.75"/>
    <n v="0"/>
    <n v="0"/>
  </r>
  <r>
    <x v="1"/>
    <x v="1"/>
    <d v="2024-10-22T00:00:00"/>
    <n v="3.75"/>
    <s v="WAV"/>
    <n v="4006611"/>
    <s v="Yes"/>
    <n v="3.75"/>
    <n v="0"/>
    <n v="0"/>
  </r>
  <r>
    <x v="1"/>
    <x v="12"/>
    <d v="2024-10-22T00:00:00"/>
    <n v="0"/>
    <s v="WAV"/>
    <n v="4006623"/>
    <s v="Yes"/>
    <n v="3.75"/>
    <n v="1"/>
    <n v="3.75"/>
  </r>
  <r>
    <x v="1"/>
    <x v="12"/>
    <d v="2024-10-22T00:00:00"/>
    <n v="0"/>
    <s v="WAV"/>
    <n v="4006624"/>
    <s v="Yes"/>
    <n v="3.75"/>
    <n v="1"/>
    <n v="3.75"/>
  </r>
  <r>
    <x v="2"/>
    <x v="2"/>
    <d v="2024-10-22T00:00:00"/>
    <n v="5.5"/>
    <s v="BIGVAN"/>
    <n v="4006625"/>
    <s v="Yes"/>
    <n v="5.5"/>
    <n v="0"/>
    <n v="0"/>
  </r>
  <r>
    <x v="1"/>
    <x v="3"/>
    <d v="2024-10-22T00:00:00"/>
    <n v="0"/>
    <s v="WAV"/>
    <n v="4006631"/>
    <s v="Yes"/>
    <n v="3.75"/>
    <n v="1"/>
    <n v="3.75"/>
  </r>
  <r>
    <x v="1"/>
    <x v="4"/>
    <d v="2024-10-22T00:00:00"/>
    <n v="0"/>
    <s v="WAV"/>
    <n v="4006632"/>
    <s v="Yes"/>
    <n v="3.75"/>
    <n v="1"/>
    <n v="3.75"/>
  </r>
  <r>
    <x v="0"/>
    <x v="2"/>
    <d v="2024-10-22T00:00:00"/>
    <n v="5"/>
    <s v="WAV"/>
    <n v="4006633"/>
    <s v="Yes"/>
    <n v="5"/>
    <n v="0"/>
    <n v="0"/>
  </r>
  <r>
    <x v="1"/>
    <x v="3"/>
    <d v="2024-10-22T00:00:00"/>
    <n v="0"/>
    <s v="WAV"/>
    <n v="4006634"/>
    <s v="Yes"/>
    <n v="3.75"/>
    <n v="1"/>
    <n v="3.75"/>
  </r>
  <r>
    <x v="1"/>
    <x v="4"/>
    <d v="2024-10-22T00:00:00"/>
    <n v="0"/>
    <s v="WAV"/>
    <n v="4006635"/>
    <s v="Yes"/>
    <n v="3.75"/>
    <n v="1"/>
    <n v="3.75"/>
  </r>
  <r>
    <x v="1"/>
    <x v="12"/>
    <d v="2024-10-22T00:00:00"/>
    <n v="0"/>
    <s v="WAV"/>
    <n v="4006642"/>
    <s v="Yes"/>
    <n v="3.75"/>
    <n v="1"/>
    <n v="3.75"/>
  </r>
  <r>
    <x v="1"/>
    <x v="4"/>
    <d v="2024-10-22T00:00:00"/>
    <n v="0"/>
    <s v="WAV"/>
    <n v="4006643"/>
    <s v="Yes"/>
    <n v="3.75"/>
    <n v="1"/>
    <n v="3.75"/>
  </r>
  <r>
    <x v="0"/>
    <x v="13"/>
    <d v="2024-10-22T00:00:00"/>
    <n v="0"/>
    <s v="SEDAN"/>
    <n v="4006651"/>
    <s v="Yes"/>
    <n v="0"/>
    <n v="0"/>
    <n v="0"/>
  </r>
  <r>
    <x v="1"/>
    <x v="6"/>
    <d v="2024-10-22T00:00:00"/>
    <n v="0"/>
    <s v="WAV"/>
    <n v="4006664"/>
    <s v="Yes"/>
    <n v="3.75"/>
    <n v="1"/>
    <n v="3.75"/>
  </r>
  <r>
    <x v="2"/>
    <x v="16"/>
    <d v="2024-10-22T00:00:00"/>
    <n v="0"/>
    <s v="WAV"/>
    <n v="4006667"/>
    <s v="Yes"/>
    <n v="0"/>
    <n v="0"/>
    <n v="0"/>
  </r>
  <r>
    <x v="2"/>
    <x v="2"/>
    <d v="2024-10-22T00:00:00"/>
    <n v="0"/>
    <s v="BIGVAN"/>
    <n v="4006668"/>
    <s v="Yes"/>
    <n v="0"/>
    <n v="0"/>
    <n v="0"/>
  </r>
  <r>
    <x v="1"/>
    <x v="2"/>
    <d v="2024-10-22T00:00:00"/>
    <n v="0"/>
    <s v="BIGVAN"/>
    <n v="4006671"/>
    <s v="Yes"/>
    <n v="3.75"/>
    <n v="1"/>
    <n v="3.75"/>
  </r>
  <r>
    <x v="1"/>
    <x v="12"/>
    <d v="2024-10-22T00:00:00"/>
    <n v="0"/>
    <s v="WAV"/>
    <n v="4006672"/>
    <s v="Yes"/>
    <n v="3.75"/>
    <n v="1"/>
    <n v="3.75"/>
  </r>
  <r>
    <x v="0"/>
    <x v="9"/>
    <d v="2024-10-22T00:00:00"/>
    <n v="5"/>
    <s v="SEDAN"/>
    <n v="4006673"/>
    <s v="Yes"/>
    <n v="5"/>
    <n v="0"/>
    <n v="0"/>
  </r>
  <r>
    <x v="1"/>
    <x v="2"/>
    <d v="2024-10-22T00:00:00"/>
    <n v="0"/>
    <s v="BIGVAN"/>
    <n v="4006675"/>
    <s v="Yes"/>
    <n v="3.75"/>
    <n v="1"/>
    <n v="3.75"/>
  </r>
  <r>
    <x v="0"/>
    <x v="0"/>
    <d v="2024-10-22T00:00:00"/>
    <n v="0"/>
    <s v="WAV"/>
    <n v="4006677"/>
    <s v="Yes"/>
    <n v="0"/>
    <n v="0"/>
    <n v="0"/>
  </r>
  <r>
    <x v="0"/>
    <x v="14"/>
    <d v="2024-10-22T00:00:00"/>
    <n v="0"/>
    <s v="WAV"/>
    <n v="4006678"/>
    <s v="Yes"/>
    <n v="0"/>
    <n v="0"/>
    <n v="0"/>
  </r>
  <r>
    <x v="1"/>
    <x v="2"/>
    <d v="2024-10-22T00:00:00"/>
    <n v="3.75"/>
    <s v="BIGVAN"/>
    <n v="4006682"/>
    <s v="Yes"/>
    <n v="3.75"/>
    <n v="0"/>
    <n v="0"/>
  </r>
  <r>
    <x v="0"/>
    <x v="9"/>
    <d v="2024-10-22T00:00:00"/>
    <n v="5"/>
    <s v="SEDAN"/>
    <n v="4006685"/>
    <s v="Yes"/>
    <n v="5"/>
    <n v="0"/>
    <n v="0"/>
  </r>
  <r>
    <x v="0"/>
    <x v="8"/>
    <d v="2024-10-22T00:00:00"/>
    <n v="0"/>
    <s v="WAV"/>
    <n v="4006690"/>
    <s v="Yes"/>
    <n v="0"/>
    <n v="0"/>
    <n v="0"/>
  </r>
  <r>
    <x v="0"/>
    <x v="9"/>
    <d v="2024-10-22T00:00:00"/>
    <n v="0"/>
    <s v="SEDAN"/>
    <n v="4006692"/>
    <s v="Yes"/>
    <n v="0"/>
    <n v="0"/>
    <n v="0"/>
  </r>
  <r>
    <x v="0"/>
    <x v="2"/>
    <d v="2024-10-21T00:00:00"/>
    <n v="0"/>
    <s v="WAV"/>
    <n v="4006706"/>
    <s v="Yes"/>
    <n v="0"/>
    <n v="0"/>
    <n v="0"/>
  </r>
  <r>
    <x v="0"/>
    <x v="9"/>
    <d v="2024-10-21T00:00:00"/>
    <n v="5"/>
    <s v="SEDAN"/>
    <n v="4006709"/>
    <s v="Yes"/>
    <n v="5"/>
    <n v="0"/>
    <n v="0"/>
  </r>
  <r>
    <x v="1"/>
    <x v="1"/>
    <d v="2024-10-22T00:00:00"/>
    <n v="3.75"/>
    <s v="WAV"/>
    <n v="4006717"/>
    <s v="Yes"/>
    <n v="3.75"/>
    <n v="0"/>
    <n v="0"/>
  </r>
  <r>
    <x v="1"/>
    <x v="3"/>
    <d v="2024-10-22T00:00:00"/>
    <n v="0"/>
    <s v="WAV"/>
    <n v="4006720"/>
    <s v="Yes"/>
    <n v="3.75"/>
    <n v="1"/>
    <n v="3.75"/>
  </r>
  <r>
    <x v="0"/>
    <x v="17"/>
    <d v="2024-10-22T00:00:00"/>
    <n v="0"/>
    <s v="WAV"/>
    <n v="4006722"/>
    <s v="Yes"/>
    <n v="0"/>
    <n v="0"/>
    <n v="0"/>
  </r>
  <r>
    <x v="2"/>
    <x v="5"/>
    <d v="2024-10-21T00:00:00"/>
    <n v="3"/>
    <s v="SEDAN"/>
    <n v="4006738"/>
    <s v="Yes"/>
    <n v="3"/>
    <n v="0"/>
    <n v="0"/>
  </r>
  <r>
    <x v="2"/>
    <x v="5"/>
    <d v="2024-10-22T00:00:00"/>
    <n v="0"/>
    <s v="SEDAN"/>
    <n v="4006810"/>
    <s v="Yes"/>
    <n v="5"/>
    <n v="1"/>
    <n v="5"/>
  </r>
  <r>
    <x v="2"/>
    <x v="17"/>
    <d v="2024-10-22T00:00:00"/>
    <n v="5.5"/>
    <s v="WAV"/>
    <n v="4006812"/>
    <s v="Yes"/>
    <n v="5.5"/>
    <n v="0"/>
    <n v="0"/>
  </r>
  <r>
    <x v="0"/>
    <x v="11"/>
    <d v="2024-10-22T00:00:00"/>
    <n v="0"/>
    <s v="SEDAN"/>
    <n v="4006823"/>
    <s v="Yes"/>
    <n v="0"/>
    <n v="0"/>
    <n v="0"/>
  </r>
  <r>
    <x v="0"/>
    <x v="17"/>
    <d v="2024-10-22T00:00:00"/>
    <n v="0"/>
    <s v="WAV"/>
    <n v="4006827"/>
    <s v="Yes"/>
    <n v="5"/>
    <n v="1"/>
    <n v="5"/>
  </r>
  <r>
    <x v="2"/>
    <x v="2"/>
    <d v="2024-10-21T00:00:00"/>
    <n v="5.5"/>
    <s v="WAV"/>
    <n v="4006830"/>
    <s v="Yes"/>
    <n v="5.5"/>
    <n v="0"/>
    <n v="0"/>
  </r>
  <r>
    <x v="2"/>
    <x v="9"/>
    <d v="2024-10-21T00:00:00"/>
    <n v="5"/>
    <s v="SEDAN"/>
    <n v="4006831"/>
    <s v="Yes"/>
    <n v="5"/>
    <n v="0"/>
    <n v="0"/>
  </r>
  <r>
    <x v="2"/>
    <x v="8"/>
    <d v="2024-10-22T00:00:00"/>
    <n v="0"/>
    <s v="WAV"/>
    <n v="4006832"/>
    <s v="Yes"/>
    <n v="0"/>
    <n v="0"/>
    <n v="0"/>
  </r>
  <r>
    <x v="2"/>
    <x v="17"/>
    <d v="2024-10-22T00:00:00"/>
    <n v="0"/>
    <s v="WAV"/>
    <n v="4006833"/>
    <s v="Yes"/>
    <n v="0"/>
    <n v="0"/>
    <n v="0"/>
  </r>
  <r>
    <x v="2"/>
    <x v="13"/>
    <d v="2024-10-22T00:00:00"/>
    <n v="5.5"/>
    <s v="SEDAN"/>
    <n v="4006840"/>
    <s v="Yes"/>
    <n v="5.5"/>
    <n v="0"/>
    <n v="0"/>
  </r>
  <r>
    <x v="2"/>
    <x v="17"/>
    <d v="2024-10-22T00:00:00"/>
    <n v="0"/>
    <s v="WAV"/>
    <n v="4006843"/>
    <s v="Yes"/>
    <n v="5"/>
    <n v="1"/>
    <n v="5"/>
  </r>
  <r>
    <x v="0"/>
    <x v="18"/>
    <d v="2024-10-23T00:00:00"/>
    <n v="0"/>
    <s v="WAV"/>
    <n v="4006951"/>
    <s v="Yes"/>
    <n v="0"/>
    <n v="0"/>
    <n v="0"/>
  </r>
  <r>
    <x v="0"/>
    <x v="2"/>
    <d v="2024-10-23T00:00:00"/>
    <n v="5"/>
    <s v="WAV"/>
    <n v="4006957"/>
    <s v="Yes"/>
    <n v="5"/>
    <n v="0"/>
    <n v="0"/>
  </r>
  <r>
    <x v="1"/>
    <x v="1"/>
    <d v="2024-10-23T00:00:00"/>
    <n v="0"/>
    <s v="WAV"/>
    <n v="4006958"/>
    <s v="Yes"/>
    <n v="3.75"/>
    <n v="1"/>
    <n v="3.75"/>
  </r>
  <r>
    <x v="1"/>
    <x v="3"/>
    <d v="2024-10-23T00:00:00"/>
    <n v="0"/>
    <s v="WAV"/>
    <n v="4006959"/>
    <s v="Yes"/>
    <n v="3.75"/>
    <n v="1"/>
    <n v="3.75"/>
  </r>
  <r>
    <x v="1"/>
    <x v="3"/>
    <d v="2024-10-23T00:00:00"/>
    <n v="0"/>
    <s v="WAV"/>
    <n v="4006960"/>
    <s v="Yes"/>
    <n v="3.75"/>
    <n v="1"/>
    <n v="3.75"/>
  </r>
  <r>
    <x v="1"/>
    <x v="2"/>
    <d v="2024-10-23T00:00:00"/>
    <n v="0"/>
    <s v="BIGVAN"/>
    <n v="4006961"/>
    <s v="Yes"/>
    <n v="3.75"/>
    <n v="1"/>
    <n v="3.75"/>
  </r>
  <r>
    <x v="1"/>
    <x v="3"/>
    <d v="2024-10-23T00:00:00"/>
    <n v="0"/>
    <s v="WAV"/>
    <n v="4006962"/>
    <s v="Yes"/>
    <n v="3.75"/>
    <n v="1"/>
    <n v="3.75"/>
  </r>
  <r>
    <x v="1"/>
    <x v="2"/>
    <d v="2024-10-23T00:00:00"/>
    <n v="0"/>
    <s v="BIGVAN"/>
    <n v="4006963"/>
    <s v="Yes"/>
    <n v="3.75"/>
    <n v="1"/>
    <n v="3.75"/>
  </r>
  <r>
    <x v="1"/>
    <x v="2"/>
    <d v="2024-10-23T00:00:00"/>
    <n v="3.75"/>
    <s v="BIGVAN"/>
    <n v="4006966"/>
    <s v="Yes"/>
    <n v="3.75"/>
    <n v="0"/>
    <n v="0"/>
  </r>
  <r>
    <x v="1"/>
    <x v="1"/>
    <d v="2024-10-23T00:00:00"/>
    <n v="0"/>
    <s v="WAV"/>
    <n v="4006967"/>
    <s v="Yes"/>
    <n v="3.75"/>
    <n v="1"/>
    <n v="3.75"/>
  </r>
  <r>
    <x v="2"/>
    <x v="18"/>
    <d v="2024-10-23T00:00:00"/>
    <n v="0"/>
    <s v="WAV"/>
    <n v="4006999"/>
    <s v="Yes"/>
    <n v="0"/>
    <n v="0"/>
    <n v="0"/>
  </r>
  <r>
    <x v="2"/>
    <x v="7"/>
    <d v="2024-10-23T00:00:00"/>
    <n v="0"/>
    <s v="WAV"/>
    <n v="4007000"/>
    <s v="Yes"/>
    <n v="0"/>
    <n v="0"/>
    <n v="0"/>
  </r>
  <r>
    <x v="0"/>
    <x v="10"/>
    <d v="2024-10-23T00:00:00"/>
    <n v="0"/>
    <s v="WAV"/>
    <n v="4007016"/>
    <s v="Yes"/>
    <n v="0"/>
    <n v="0"/>
    <n v="0"/>
  </r>
  <r>
    <x v="2"/>
    <x v="16"/>
    <d v="2024-10-23T00:00:00"/>
    <n v="0"/>
    <s v="WAV"/>
    <n v="4007027"/>
    <s v="Yes"/>
    <n v="0"/>
    <n v="0"/>
    <n v="0"/>
  </r>
  <r>
    <x v="1"/>
    <x v="6"/>
    <d v="2024-10-23T00:00:00"/>
    <n v="0"/>
    <s v="WAV"/>
    <n v="4007028"/>
    <s v="Yes"/>
    <n v="3.75"/>
    <n v="1"/>
    <n v="3.75"/>
  </r>
  <r>
    <x v="1"/>
    <x v="6"/>
    <d v="2024-10-23T00:00:00"/>
    <n v="0"/>
    <s v="WAV"/>
    <n v="4007029"/>
    <s v="Yes"/>
    <n v="3.75"/>
    <n v="1"/>
    <n v="3.75"/>
  </r>
  <r>
    <x v="2"/>
    <x v="2"/>
    <d v="2024-10-23T00:00:00"/>
    <n v="0"/>
    <s v="BIGVAN"/>
    <n v="4007030"/>
    <s v="Yes"/>
    <n v="0"/>
    <n v="0"/>
    <n v="0"/>
  </r>
  <r>
    <x v="2"/>
    <x v="18"/>
    <d v="2024-10-23T00:00:00"/>
    <n v="0"/>
    <s v="WAV"/>
    <n v="4007031"/>
    <s v="Yes"/>
    <n v="0"/>
    <n v="0"/>
    <n v="0"/>
  </r>
  <r>
    <x v="0"/>
    <x v="16"/>
    <d v="2024-10-23T00:00:00"/>
    <n v="0"/>
    <s v="WAV"/>
    <n v="4007037"/>
    <s v="Yes"/>
    <n v="0"/>
    <n v="0"/>
    <n v="0"/>
  </r>
  <r>
    <x v="0"/>
    <x v="11"/>
    <d v="2024-10-23T00:00:00"/>
    <n v="0"/>
    <s v="SEDAN"/>
    <n v="4007038"/>
    <s v="Yes"/>
    <n v="0"/>
    <n v="0"/>
    <n v="0"/>
  </r>
  <r>
    <x v="1"/>
    <x v="2"/>
    <d v="2024-10-23T00:00:00"/>
    <n v="0"/>
    <s v="BIGVAN"/>
    <n v="4007047"/>
    <s v="Yes"/>
    <n v="3.75"/>
    <n v="1"/>
    <n v="3.75"/>
  </r>
  <r>
    <x v="1"/>
    <x v="4"/>
    <d v="2024-10-23T00:00:00"/>
    <n v="0"/>
    <s v="WAV"/>
    <n v="4007048"/>
    <s v="Yes"/>
    <n v="3.75"/>
    <n v="1"/>
    <n v="3.75"/>
  </r>
  <r>
    <x v="1"/>
    <x v="6"/>
    <d v="2024-10-23T00:00:00"/>
    <n v="0"/>
    <s v="WAV"/>
    <n v="4007055"/>
    <s v="Yes"/>
    <n v="3.75"/>
    <n v="1"/>
    <n v="3.75"/>
  </r>
  <r>
    <x v="1"/>
    <x v="6"/>
    <d v="2024-10-23T00:00:00"/>
    <n v="0"/>
    <s v="WAV"/>
    <n v="4007056"/>
    <s v="Yes"/>
    <n v="3.75"/>
    <n v="1"/>
    <n v="3.75"/>
  </r>
  <r>
    <x v="1"/>
    <x v="6"/>
    <d v="2024-10-23T00:00:00"/>
    <n v="0"/>
    <s v="WAV"/>
    <n v="4007057"/>
    <s v="Yes"/>
    <n v="3.75"/>
    <n v="1"/>
    <n v="3.75"/>
  </r>
  <r>
    <x v="1"/>
    <x v="6"/>
    <d v="2024-10-23T00:00:00"/>
    <n v="0"/>
    <s v="WAV"/>
    <n v="4007058"/>
    <s v="Yes"/>
    <n v="3.75"/>
    <n v="1"/>
    <n v="3.75"/>
  </r>
  <r>
    <x v="0"/>
    <x v="15"/>
    <d v="2024-10-23T00:00:00"/>
    <n v="5"/>
    <s v="WAV"/>
    <n v="4007062"/>
    <s v="Yes"/>
    <n v="5"/>
    <n v="0"/>
    <n v="0"/>
  </r>
  <r>
    <x v="0"/>
    <x v="9"/>
    <d v="2024-10-23T00:00:00"/>
    <n v="5"/>
    <s v="WAV"/>
    <n v="4007065"/>
    <s v="Yes"/>
    <n v="5"/>
    <n v="0"/>
    <n v="0"/>
  </r>
  <r>
    <x v="1"/>
    <x v="6"/>
    <d v="2024-10-23T00:00:00"/>
    <n v="0"/>
    <s v="WAV"/>
    <n v="4007068"/>
    <s v="Yes"/>
    <n v="3.75"/>
    <n v="1"/>
    <n v="3.75"/>
  </r>
  <r>
    <x v="1"/>
    <x v="3"/>
    <d v="2024-10-23T00:00:00"/>
    <n v="0"/>
    <s v="WAV"/>
    <n v="4007072"/>
    <s v="Yes"/>
    <n v="3.75"/>
    <n v="1"/>
    <n v="3.75"/>
  </r>
  <r>
    <x v="0"/>
    <x v="7"/>
    <d v="2024-10-23T00:00:00"/>
    <n v="0"/>
    <s v="WAV"/>
    <n v="4007077"/>
    <s v="Yes"/>
    <n v="0"/>
    <n v="0"/>
    <n v="0"/>
  </r>
  <r>
    <x v="0"/>
    <x v="2"/>
    <d v="2024-10-23T00:00:00"/>
    <n v="0"/>
    <s v="BIGVAN"/>
    <n v="4007078"/>
    <s v="Yes"/>
    <n v="0"/>
    <n v="0"/>
    <n v="0"/>
  </r>
  <r>
    <x v="0"/>
    <x v="15"/>
    <d v="2024-10-23T00:00:00"/>
    <n v="0"/>
    <s v="WAV"/>
    <n v="4007097"/>
    <s v="Yes"/>
    <n v="0"/>
    <n v="0"/>
    <n v="0"/>
  </r>
  <r>
    <x v="2"/>
    <x v="16"/>
    <d v="2024-10-23T00:00:00"/>
    <n v="5.5"/>
    <s v="WAV"/>
    <n v="4007109"/>
    <s v="Yes"/>
    <n v="5.5"/>
    <n v="0"/>
    <n v="0"/>
  </r>
  <r>
    <x v="2"/>
    <x v="2"/>
    <d v="2024-10-23T00:00:00"/>
    <n v="5.5"/>
    <s v="WAV"/>
    <n v="4007111"/>
    <s v="Yes"/>
    <n v="5.5"/>
    <n v="0"/>
    <n v="0"/>
  </r>
  <r>
    <x v="2"/>
    <x v="10"/>
    <d v="2024-10-23T00:00:00"/>
    <n v="0"/>
    <s v="WAV"/>
    <n v="4007112"/>
    <s v="Yes"/>
    <n v="0"/>
    <n v="0"/>
    <n v="0"/>
  </r>
  <r>
    <x v="1"/>
    <x v="6"/>
    <d v="2024-10-23T00:00:00"/>
    <n v="0"/>
    <s v="WAV"/>
    <n v="4007113"/>
    <s v="Yes"/>
    <n v="3.75"/>
    <n v="1"/>
    <n v="3.75"/>
  </r>
  <r>
    <x v="1"/>
    <x v="3"/>
    <d v="2024-10-23T00:00:00"/>
    <n v="0"/>
    <s v="WAV"/>
    <n v="4007114"/>
    <s v="Yes"/>
    <n v="3.75"/>
    <n v="1"/>
    <n v="3.75"/>
  </r>
  <r>
    <x v="1"/>
    <x v="6"/>
    <d v="2024-10-23T00:00:00"/>
    <n v="0"/>
    <s v="WAV"/>
    <n v="4007115"/>
    <s v="Yes"/>
    <n v="3.75"/>
    <n v="1"/>
    <n v="3.75"/>
  </r>
  <r>
    <x v="1"/>
    <x v="6"/>
    <d v="2024-10-23T00:00:00"/>
    <n v="0"/>
    <s v="WAV"/>
    <n v="4007116"/>
    <s v="Yes"/>
    <n v="3.75"/>
    <n v="1"/>
    <n v="3.75"/>
  </r>
  <r>
    <x v="1"/>
    <x v="6"/>
    <d v="2024-10-23T00:00:00"/>
    <n v="0"/>
    <s v="WAV"/>
    <n v="4007117"/>
    <s v="Yes"/>
    <n v="3.75"/>
    <n v="1"/>
    <n v="3.75"/>
  </r>
  <r>
    <x v="1"/>
    <x v="6"/>
    <d v="2024-10-23T00:00:00"/>
    <n v="0"/>
    <s v="WAV"/>
    <n v="4007118"/>
    <s v="Yes"/>
    <n v="3.75"/>
    <n v="1"/>
    <n v="3.75"/>
  </r>
  <r>
    <x v="2"/>
    <x v="0"/>
    <d v="2024-10-23T00:00:00"/>
    <n v="5"/>
    <s v="WAV"/>
    <n v="4007119"/>
    <s v="Yes"/>
    <n v="5"/>
    <n v="0"/>
    <n v="0"/>
  </r>
  <r>
    <x v="1"/>
    <x v="6"/>
    <d v="2024-10-23T00:00:00"/>
    <n v="0"/>
    <s v="WAV"/>
    <n v="4007122"/>
    <s v="Yes"/>
    <n v="3.75"/>
    <n v="1"/>
    <n v="3.75"/>
  </r>
  <r>
    <x v="1"/>
    <x v="2"/>
    <d v="2024-10-23T00:00:00"/>
    <n v="0"/>
    <s v="BIGVAN"/>
    <n v="4007123"/>
    <s v="Yes"/>
    <n v="3.75"/>
    <n v="1"/>
    <n v="3.75"/>
  </r>
  <r>
    <x v="1"/>
    <x v="4"/>
    <d v="2024-10-23T00:00:00"/>
    <n v="0"/>
    <s v="WAV"/>
    <n v="4007124"/>
    <s v="Yes"/>
    <n v="3.75"/>
    <n v="1"/>
    <n v="3.75"/>
  </r>
  <r>
    <x v="1"/>
    <x v="1"/>
    <d v="2024-10-23T00:00:00"/>
    <n v="0"/>
    <s v="WAV"/>
    <n v="4007131"/>
    <s v="Yes"/>
    <n v="3.75"/>
    <n v="1"/>
    <n v="3.75"/>
  </r>
  <r>
    <x v="2"/>
    <x v="18"/>
    <d v="2024-10-23T00:00:00"/>
    <n v="0"/>
    <s v="WAV"/>
    <n v="4007134"/>
    <s v="Yes"/>
    <n v="0"/>
    <n v="0"/>
    <n v="0"/>
  </r>
  <r>
    <x v="2"/>
    <x v="2"/>
    <d v="2024-10-23T00:00:00"/>
    <n v="0"/>
    <s v="WAV"/>
    <n v="4007135"/>
    <s v="Yes"/>
    <n v="0"/>
    <n v="0"/>
    <n v="0"/>
  </r>
  <r>
    <x v="2"/>
    <x v="2"/>
    <d v="2024-10-23T00:00:00"/>
    <n v="0"/>
    <s v="BIGVAN"/>
    <n v="4007144"/>
    <s v="Yes"/>
    <n v="0"/>
    <n v="0"/>
    <n v="0"/>
  </r>
  <r>
    <x v="2"/>
    <x v="18"/>
    <d v="2024-10-23T00:00:00"/>
    <n v="0"/>
    <s v="WAV"/>
    <n v="4007145"/>
    <s v="Yes"/>
    <n v="0"/>
    <n v="0"/>
    <n v="0"/>
  </r>
  <r>
    <x v="1"/>
    <x v="4"/>
    <d v="2024-10-23T00:00:00"/>
    <n v="0"/>
    <s v="WAV"/>
    <n v="4007152"/>
    <s v="Yes"/>
    <n v="3.75"/>
    <n v="1"/>
    <n v="3.75"/>
  </r>
  <r>
    <x v="0"/>
    <x v="11"/>
    <d v="2024-10-23T00:00:00"/>
    <n v="0"/>
    <s v="SEDAN"/>
    <n v="4007154"/>
    <s v="Yes"/>
    <n v="0"/>
    <n v="0"/>
    <n v="0"/>
  </r>
  <r>
    <x v="0"/>
    <x v="9"/>
    <d v="2024-10-23T00:00:00"/>
    <n v="0"/>
    <s v="SEDAN"/>
    <n v="4007155"/>
    <s v="Yes"/>
    <n v="0"/>
    <n v="0"/>
    <n v="0"/>
  </r>
  <r>
    <x v="2"/>
    <x v="9"/>
    <d v="2024-10-23T00:00:00"/>
    <n v="5"/>
    <s v="SEDAN"/>
    <n v="4007156"/>
    <s v="Yes"/>
    <n v="5"/>
    <n v="0"/>
    <n v="0"/>
  </r>
  <r>
    <x v="2"/>
    <x v="8"/>
    <d v="2024-10-23T00:00:00"/>
    <n v="5.5"/>
    <s v="WAV"/>
    <n v="4007157"/>
    <s v="Yes"/>
    <n v="5.5"/>
    <n v="0"/>
    <n v="0"/>
  </r>
  <r>
    <x v="2"/>
    <x v="15"/>
    <d v="2024-10-23T00:00:00"/>
    <n v="5.5"/>
    <s v="WAV"/>
    <n v="4007158"/>
    <s v="Yes"/>
    <n v="5.5"/>
    <n v="0"/>
    <n v="0"/>
  </r>
  <r>
    <x v="2"/>
    <x v="2"/>
    <d v="2024-10-23T00:00:00"/>
    <n v="0"/>
    <s v="WAV"/>
    <n v="4007159"/>
    <s v="Yes"/>
    <n v="5"/>
    <n v="1"/>
    <n v="5"/>
  </r>
  <r>
    <x v="0"/>
    <x v="15"/>
    <d v="2024-10-23T00:00:00"/>
    <n v="0"/>
    <s v="WAV"/>
    <n v="4007161"/>
    <s v="Yes"/>
    <n v="0"/>
    <n v="0"/>
    <n v="0"/>
  </r>
  <r>
    <x v="0"/>
    <x v="14"/>
    <d v="2024-10-23T00:00:00"/>
    <n v="0"/>
    <s v="WAV"/>
    <n v="4007162"/>
    <s v="Yes"/>
    <n v="0"/>
    <n v="0"/>
    <n v="0"/>
  </r>
  <r>
    <x v="0"/>
    <x v="17"/>
    <d v="2024-10-23T00:00:00"/>
    <n v="0"/>
    <s v="WAV"/>
    <n v="4007164"/>
    <s v="Yes"/>
    <n v="0"/>
    <n v="0"/>
    <n v="0"/>
  </r>
  <r>
    <x v="1"/>
    <x v="1"/>
    <d v="2024-10-23T00:00:00"/>
    <n v="3.75"/>
    <s v="WAV"/>
    <n v="4007165"/>
    <s v="Yes"/>
    <n v="3.75"/>
    <n v="0"/>
    <n v="0"/>
  </r>
  <r>
    <x v="1"/>
    <x v="12"/>
    <d v="2024-10-23T00:00:00"/>
    <n v="0"/>
    <s v="WAV"/>
    <n v="4007166"/>
    <s v="Yes"/>
    <n v="3.75"/>
    <n v="1"/>
    <n v="3.75"/>
  </r>
  <r>
    <x v="0"/>
    <x v="7"/>
    <d v="2024-10-23T00:00:00"/>
    <n v="0"/>
    <s v="WAV"/>
    <n v="4007175"/>
    <s v="Yes"/>
    <n v="0"/>
    <n v="0"/>
    <n v="0"/>
  </r>
  <r>
    <x v="0"/>
    <x v="7"/>
    <d v="2024-10-23T00:00:00"/>
    <n v="0"/>
    <s v="WAV"/>
    <n v="4007191"/>
    <s v="Yes"/>
    <n v="0"/>
    <n v="0"/>
    <n v="0"/>
  </r>
  <r>
    <x v="0"/>
    <x v="9"/>
    <d v="2024-10-23T00:00:00"/>
    <n v="0"/>
    <s v="SEDAN"/>
    <n v="4007208"/>
    <s v="Yes"/>
    <n v="5"/>
    <n v="1"/>
    <n v="5"/>
  </r>
  <r>
    <x v="0"/>
    <x v="9"/>
    <d v="2024-10-23T00:00:00"/>
    <n v="0"/>
    <s v="WAV"/>
    <n v="4007209"/>
    <s v="Yes"/>
    <n v="5"/>
    <n v="1"/>
    <n v="5"/>
  </r>
  <r>
    <x v="1"/>
    <x v="2"/>
    <d v="2024-10-23T00:00:00"/>
    <n v="3.75"/>
    <s v="BIGVAN"/>
    <n v="4007217"/>
    <s v="Yes"/>
    <n v="3.75"/>
    <n v="0"/>
    <n v="0"/>
  </r>
  <r>
    <x v="2"/>
    <x v="8"/>
    <d v="2024-10-23T00:00:00"/>
    <n v="0"/>
    <s v="WAV"/>
    <n v="4007224"/>
    <s v="Yes"/>
    <n v="0"/>
    <n v="0"/>
    <n v="0"/>
  </r>
  <r>
    <x v="1"/>
    <x v="12"/>
    <d v="2024-10-23T00:00:00"/>
    <n v="0"/>
    <s v="WAV"/>
    <n v="4007227"/>
    <s v="Yes"/>
    <n v="3.75"/>
    <n v="1"/>
    <n v="3.75"/>
  </r>
  <r>
    <x v="0"/>
    <x v="9"/>
    <d v="2024-10-23T00:00:00"/>
    <n v="5"/>
    <s v="SEDAN"/>
    <n v="4007228"/>
    <s v="Yes"/>
    <n v="5"/>
    <n v="0"/>
    <n v="0"/>
  </r>
  <r>
    <x v="1"/>
    <x v="3"/>
    <d v="2024-10-23T00:00:00"/>
    <n v="0"/>
    <s v="WAV"/>
    <n v="4007234"/>
    <s v="Yes"/>
    <n v="3.75"/>
    <n v="1"/>
    <n v="3.75"/>
  </r>
  <r>
    <x v="1"/>
    <x v="3"/>
    <d v="2024-10-23T00:00:00"/>
    <n v="0"/>
    <s v="WAV"/>
    <n v="4007237"/>
    <s v="Yes"/>
    <n v="3.75"/>
    <n v="1"/>
    <n v="3.75"/>
  </r>
  <r>
    <x v="1"/>
    <x v="4"/>
    <d v="2024-10-23T00:00:00"/>
    <n v="0"/>
    <s v="WAV"/>
    <n v="4007238"/>
    <s v="Yes"/>
    <n v="3.75"/>
    <n v="1"/>
    <n v="3.75"/>
  </r>
  <r>
    <x v="0"/>
    <x v="14"/>
    <d v="2024-10-23T00:00:00"/>
    <n v="0"/>
    <s v="WAV"/>
    <n v="4007239"/>
    <s v="Yes"/>
    <n v="0"/>
    <n v="0"/>
    <n v="0"/>
  </r>
  <r>
    <x v="0"/>
    <x v="14"/>
    <d v="2024-10-23T00:00:00"/>
    <n v="0"/>
    <s v="WAV"/>
    <n v="4007240"/>
    <s v="Yes"/>
    <n v="0"/>
    <n v="0"/>
    <n v="0"/>
  </r>
  <r>
    <x v="0"/>
    <x v="2"/>
    <d v="2024-10-23T00:00:00"/>
    <n v="5"/>
    <s v="WAV"/>
    <n v="4007241"/>
    <s v="Yes"/>
    <n v="5"/>
    <n v="0"/>
    <n v="0"/>
  </r>
  <r>
    <x v="0"/>
    <x v="2"/>
    <d v="2024-10-23T00:00:00"/>
    <n v="0"/>
    <s v="WAV"/>
    <n v="4007250"/>
    <s v="Yes"/>
    <n v="0"/>
    <n v="0"/>
    <n v="0"/>
  </r>
  <r>
    <x v="0"/>
    <x v="17"/>
    <d v="2024-10-23T00:00:00"/>
    <n v="0"/>
    <s v="WAV"/>
    <n v="4007251"/>
    <s v="Yes"/>
    <n v="0"/>
    <n v="0"/>
    <n v="0"/>
  </r>
  <r>
    <x v="0"/>
    <x v="11"/>
    <d v="2024-10-23T00:00:00"/>
    <n v="0"/>
    <s v="SEDAN"/>
    <n v="4007252"/>
    <s v="Yes"/>
    <n v="0"/>
    <n v="0"/>
    <n v="0"/>
  </r>
  <r>
    <x v="0"/>
    <x v="9"/>
    <d v="2024-10-23T00:00:00"/>
    <n v="0"/>
    <s v="SEDAN"/>
    <n v="4007253"/>
    <s v="Yes"/>
    <n v="0"/>
    <n v="0"/>
    <n v="0"/>
  </r>
  <r>
    <x v="0"/>
    <x v="16"/>
    <d v="2024-10-23T00:00:00"/>
    <n v="0"/>
    <s v="WAV"/>
    <n v="4007256"/>
    <s v="Yes"/>
    <n v="0"/>
    <n v="0"/>
    <n v="0"/>
  </r>
  <r>
    <x v="0"/>
    <x v="17"/>
    <d v="2024-10-23T00:00:00"/>
    <n v="0"/>
    <s v="WAV"/>
    <n v="4007257"/>
    <s v="Yes"/>
    <n v="0"/>
    <n v="0"/>
    <n v="0"/>
  </r>
  <r>
    <x v="0"/>
    <x v="7"/>
    <d v="2024-10-23T00:00:00"/>
    <n v="5"/>
    <s v="WAV"/>
    <n v="4007258"/>
    <s v="Yes"/>
    <n v="5"/>
    <n v="0"/>
    <n v="0"/>
  </r>
  <r>
    <x v="0"/>
    <x v="11"/>
    <d v="2024-10-23T00:00:00"/>
    <n v="5"/>
    <s v="SEDAN"/>
    <n v="4007259"/>
    <s v="Yes"/>
    <n v="5"/>
    <n v="0"/>
    <n v="0"/>
  </r>
  <r>
    <x v="0"/>
    <x v="2"/>
    <d v="2024-10-23T00:00:00"/>
    <n v="0"/>
    <s v="BIGVAN"/>
    <n v="4007261"/>
    <s v="Yes"/>
    <n v="0"/>
    <n v="0"/>
    <n v="0"/>
  </r>
  <r>
    <x v="1"/>
    <x v="6"/>
    <d v="2024-10-23T00:00:00"/>
    <n v="0"/>
    <s v="WAV"/>
    <n v="4007264"/>
    <s v="Yes"/>
    <n v="3.75"/>
    <n v="1"/>
    <n v="3.75"/>
  </r>
  <r>
    <x v="2"/>
    <x v="14"/>
    <d v="2024-10-23T00:00:00"/>
    <n v="0"/>
    <s v="WAV"/>
    <n v="4007266"/>
    <s v="Yes"/>
    <n v="0"/>
    <n v="0"/>
    <n v="0"/>
  </r>
  <r>
    <x v="2"/>
    <x v="18"/>
    <d v="2024-10-23T00:00:00"/>
    <n v="0"/>
    <s v="WAV"/>
    <n v="4007267"/>
    <s v="Yes"/>
    <n v="0"/>
    <n v="0"/>
    <n v="0"/>
  </r>
  <r>
    <x v="1"/>
    <x v="12"/>
    <d v="2024-10-23T00:00:00"/>
    <n v="0"/>
    <s v="WAV"/>
    <n v="4007269"/>
    <s v="Yes"/>
    <n v="0"/>
    <n v="0"/>
    <n v="0"/>
  </r>
  <r>
    <x v="0"/>
    <x v="2"/>
    <d v="2024-10-23T00:00:00"/>
    <n v="0"/>
    <s v="BIGVAN"/>
    <n v="4007270"/>
    <s v="Yes"/>
    <n v="0"/>
    <n v="0"/>
    <n v="0"/>
  </r>
  <r>
    <x v="0"/>
    <x v="9"/>
    <d v="2024-10-23T00:00:00"/>
    <n v="0"/>
    <s v="WAV"/>
    <n v="4007271"/>
    <s v="Yes"/>
    <n v="0"/>
    <n v="0"/>
    <n v="0"/>
  </r>
  <r>
    <x v="1"/>
    <x v="3"/>
    <d v="2024-10-23T00:00:00"/>
    <n v="0"/>
    <s v="WAV"/>
    <n v="4007274"/>
    <s v="Yes"/>
    <n v="3.75"/>
    <n v="1"/>
    <n v="3.75"/>
  </r>
  <r>
    <x v="1"/>
    <x v="3"/>
    <d v="2024-10-23T00:00:00"/>
    <n v="0"/>
    <s v="WAV"/>
    <n v="4007275"/>
    <s v="Yes"/>
    <n v="3.75"/>
    <n v="1"/>
    <n v="3.75"/>
  </r>
  <r>
    <x v="2"/>
    <x v="13"/>
    <d v="2024-10-23T00:00:00"/>
    <n v="0"/>
    <s v="SEDAN"/>
    <n v="4007276"/>
    <s v="Yes"/>
    <n v="0"/>
    <n v="0"/>
    <n v="0"/>
  </r>
  <r>
    <x v="2"/>
    <x v="13"/>
    <d v="2024-10-23T00:00:00"/>
    <n v="0"/>
    <s v="SEDAN"/>
    <n v="4007277"/>
    <s v="Yes"/>
    <n v="0"/>
    <n v="0"/>
    <n v="0"/>
  </r>
  <r>
    <x v="1"/>
    <x v="12"/>
    <d v="2024-10-23T00:00:00"/>
    <n v="0"/>
    <s v="WAV"/>
    <n v="4007278"/>
    <s v="Yes"/>
    <n v="3.75"/>
    <n v="1"/>
    <n v="3.75"/>
  </r>
  <r>
    <x v="1"/>
    <x v="12"/>
    <d v="2024-10-23T00:00:00"/>
    <n v="0"/>
    <s v="WAV"/>
    <n v="4007279"/>
    <s v="Yes"/>
    <n v="3.75"/>
    <n v="1"/>
    <n v="3.75"/>
  </r>
  <r>
    <x v="1"/>
    <x v="12"/>
    <d v="2024-10-23T00:00:00"/>
    <n v="0"/>
    <s v="WAV"/>
    <n v="4007280"/>
    <s v="Yes"/>
    <n v="3.75"/>
    <n v="1"/>
    <n v="3.75"/>
  </r>
  <r>
    <x v="1"/>
    <x v="12"/>
    <d v="2024-10-23T00:00:00"/>
    <n v="0"/>
    <s v="WAV"/>
    <n v="4007283"/>
    <s v="Yes"/>
    <n v="3.75"/>
    <n v="1"/>
    <n v="3.75"/>
  </r>
  <r>
    <x v="1"/>
    <x v="3"/>
    <d v="2024-10-23T00:00:00"/>
    <n v="0"/>
    <s v="WAV"/>
    <n v="4007284"/>
    <s v="Yes"/>
    <n v="0"/>
    <n v="0"/>
    <n v="0"/>
  </r>
  <r>
    <x v="1"/>
    <x v="3"/>
    <d v="2024-10-23T00:00:00"/>
    <n v="0"/>
    <s v="WAV"/>
    <n v="4007285"/>
    <s v="Yes"/>
    <n v="0"/>
    <n v="0"/>
    <n v="0"/>
  </r>
  <r>
    <x v="1"/>
    <x v="2"/>
    <d v="2024-10-23T00:00:00"/>
    <n v="3.75"/>
    <s v="BIGVAN"/>
    <n v="4007286"/>
    <s v="Yes"/>
    <n v="3.75"/>
    <n v="0"/>
    <n v="0"/>
  </r>
  <r>
    <x v="2"/>
    <x v="10"/>
    <d v="2024-10-23T00:00:00"/>
    <n v="0"/>
    <s v="WAV"/>
    <n v="4007293"/>
    <s v="Yes"/>
    <n v="0"/>
    <n v="0"/>
    <n v="0"/>
  </r>
  <r>
    <x v="2"/>
    <x v="9"/>
    <d v="2024-10-23T00:00:00"/>
    <n v="0"/>
    <s v="WAV"/>
    <n v="4007294"/>
    <s v="Yes"/>
    <n v="0"/>
    <n v="0"/>
    <n v="0"/>
  </r>
  <r>
    <x v="2"/>
    <x v="13"/>
    <d v="2024-10-23T00:00:00"/>
    <n v="5.5"/>
    <s v="SEDAN"/>
    <n v="4007295"/>
    <s v="Yes"/>
    <n v="5.5"/>
    <n v="0"/>
    <n v="0"/>
  </r>
  <r>
    <x v="2"/>
    <x v="9"/>
    <d v="2024-10-23T00:00:00"/>
    <n v="0"/>
    <s v="SEDAN"/>
    <n v="4007296"/>
    <s v="Yes"/>
    <n v="0"/>
    <n v="0"/>
    <n v="0"/>
  </r>
  <r>
    <x v="2"/>
    <x v="5"/>
    <d v="2024-10-23T00:00:00"/>
    <n v="0"/>
    <s v="SEDAN"/>
    <n v="4007297"/>
    <s v="Yes"/>
    <n v="0"/>
    <n v="0"/>
    <n v="0"/>
  </r>
  <r>
    <x v="2"/>
    <x v="10"/>
    <d v="2024-10-23T00:00:00"/>
    <n v="0"/>
    <s v="WAV"/>
    <n v="4007298"/>
    <s v="Yes"/>
    <n v="0"/>
    <n v="0"/>
    <n v="0"/>
  </r>
  <r>
    <x v="0"/>
    <x v="2"/>
    <d v="2024-10-23T00:00:00"/>
    <n v="0"/>
    <s v="WAV"/>
    <n v="4007299"/>
    <s v="Yes"/>
    <n v="0"/>
    <n v="0"/>
    <n v="0"/>
  </r>
  <r>
    <x v="1"/>
    <x v="2"/>
    <d v="2024-10-23T00:00:00"/>
    <n v="0"/>
    <s v="BIGVAN"/>
    <n v="4007301"/>
    <s v="Yes"/>
    <n v="3.75"/>
    <n v="1"/>
    <n v="3.75"/>
  </r>
  <r>
    <x v="0"/>
    <x v="17"/>
    <d v="2024-10-23T00:00:00"/>
    <n v="0"/>
    <s v="WAV"/>
    <n v="4007306"/>
    <s v="Yes"/>
    <n v="0"/>
    <n v="0"/>
    <n v="0"/>
  </r>
  <r>
    <x v="0"/>
    <x v="5"/>
    <d v="2024-10-23T00:00:00"/>
    <n v="0"/>
    <s v="SEDAN"/>
    <n v="4007308"/>
    <s v="Yes"/>
    <n v="5"/>
    <n v="1"/>
    <n v="5"/>
  </r>
  <r>
    <x v="0"/>
    <x v="2"/>
    <d v="2024-10-23T00:00:00"/>
    <n v="0"/>
    <s v="WAV"/>
    <n v="4007312"/>
    <s v="Yes"/>
    <n v="0"/>
    <n v="0"/>
    <n v="0"/>
  </r>
  <r>
    <x v="0"/>
    <x v="8"/>
    <d v="2024-10-23T00:00:00"/>
    <n v="5"/>
    <s v="WAV"/>
    <n v="4007325"/>
    <s v="Yes"/>
    <n v="5"/>
    <n v="0"/>
    <n v="0"/>
  </r>
  <r>
    <x v="0"/>
    <x v="13"/>
    <d v="2024-10-23T00:00:00"/>
    <n v="0"/>
    <s v="SEDAN"/>
    <n v="4007327"/>
    <s v="Yes"/>
    <n v="0"/>
    <n v="0"/>
    <n v="0"/>
  </r>
  <r>
    <x v="2"/>
    <x v="9"/>
    <d v="2024-10-23T00:00:00"/>
    <n v="0"/>
    <s v="SEDAN"/>
    <n v="4007328"/>
    <s v="Yes"/>
    <n v="0"/>
    <n v="0"/>
    <n v="0"/>
  </r>
  <r>
    <x v="2"/>
    <x v="5"/>
    <d v="2024-10-23T00:00:00"/>
    <n v="0"/>
    <s v="SEDAN"/>
    <n v="4007329"/>
    <s v="Yes"/>
    <n v="0"/>
    <n v="0"/>
    <n v="0"/>
  </r>
  <r>
    <x v="0"/>
    <x v="15"/>
    <d v="2024-10-23T00:00:00"/>
    <n v="5"/>
    <s v="WAV"/>
    <n v="4007331"/>
    <s v="Yes"/>
    <n v="5"/>
    <n v="0"/>
    <n v="0"/>
  </r>
  <r>
    <x v="1"/>
    <x v="4"/>
    <d v="2024-10-23T00:00:00"/>
    <n v="0"/>
    <s v="WAV"/>
    <n v="4007332"/>
    <s v="Yes"/>
    <n v="3.75"/>
    <n v="1"/>
    <n v="3.75"/>
  </r>
  <r>
    <x v="1"/>
    <x v="4"/>
    <d v="2024-10-23T00:00:00"/>
    <n v="0"/>
    <s v="WAV"/>
    <n v="4007333"/>
    <s v="Yes"/>
    <n v="3.75"/>
    <n v="1"/>
    <n v="3.75"/>
  </r>
  <r>
    <x v="1"/>
    <x v="2"/>
    <d v="2024-10-23T00:00:00"/>
    <n v="3.75"/>
    <s v="BIGVAN"/>
    <n v="4007334"/>
    <s v="Yes"/>
    <n v="3.75"/>
    <n v="0"/>
    <n v="0"/>
  </r>
  <r>
    <x v="0"/>
    <x v="5"/>
    <d v="2024-10-23T00:00:00"/>
    <n v="0"/>
    <s v="SEDAN"/>
    <n v="4007341"/>
    <s v="Yes"/>
    <n v="0"/>
    <n v="0"/>
    <n v="0"/>
  </r>
  <r>
    <x v="1"/>
    <x v="12"/>
    <d v="2024-10-23T00:00:00"/>
    <n v="0"/>
    <s v="WAV"/>
    <n v="4007342"/>
    <s v="Yes"/>
    <n v="3.75"/>
    <n v="1"/>
    <n v="3.75"/>
  </r>
  <r>
    <x v="0"/>
    <x v="9"/>
    <d v="2024-10-23T00:00:00"/>
    <n v="0"/>
    <s v="WAV"/>
    <n v="4007345"/>
    <s v="Yes"/>
    <n v="0"/>
    <n v="0"/>
    <n v="0"/>
  </r>
  <r>
    <x v="1"/>
    <x v="12"/>
    <d v="2024-10-23T00:00:00"/>
    <n v="0"/>
    <s v="WAV"/>
    <n v="4007347"/>
    <s v="Yes"/>
    <n v="3.75"/>
    <n v="1"/>
    <n v="3.75"/>
  </r>
  <r>
    <x v="1"/>
    <x v="6"/>
    <d v="2024-10-23T00:00:00"/>
    <n v="0"/>
    <s v="WAV"/>
    <n v="4007348"/>
    <s v="Yes"/>
    <n v="3.75"/>
    <n v="1"/>
    <n v="3.75"/>
  </r>
  <r>
    <x v="1"/>
    <x v="4"/>
    <d v="2024-10-23T00:00:00"/>
    <n v="0"/>
    <s v="WAV"/>
    <n v="4007349"/>
    <s v="Yes"/>
    <n v="3.75"/>
    <n v="1"/>
    <n v="3.75"/>
  </r>
  <r>
    <x v="0"/>
    <x v="13"/>
    <d v="2024-10-23T00:00:00"/>
    <n v="0"/>
    <s v="SEDAN"/>
    <n v="4007354"/>
    <s v="Yes"/>
    <n v="0"/>
    <n v="0"/>
    <n v="0"/>
  </r>
  <r>
    <x v="1"/>
    <x v="6"/>
    <d v="2024-10-23T00:00:00"/>
    <n v="0"/>
    <s v="WAV"/>
    <n v="4007355"/>
    <s v="Yes"/>
    <n v="3.75"/>
    <n v="1"/>
    <n v="3.75"/>
  </r>
  <r>
    <x v="0"/>
    <x v="2"/>
    <d v="2024-10-23T00:00:00"/>
    <n v="0"/>
    <s v="BIGVAN"/>
    <n v="4007357"/>
    <s v="Yes"/>
    <n v="0"/>
    <n v="0"/>
    <n v="0"/>
  </r>
  <r>
    <x v="1"/>
    <x v="3"/>
    <d v="2024-10-23T00:00:00"/>
    <n v="0"/>
    <s v="WAV"/>
    <n v="4007363"/>
    <s v="Yes"/>
    <n v="3.75"/>
    <n v="1"/>
    <n v="3.75"/>
  </r>
  <r>
    <x v="1"/>
    <x v="2"/>
    <d v="2024-10-23T00:00:00"/>
    <n v="0"/>
    <s v="BIGVAN"/>
    <n v="4007364"/>
    <s v="Yes"/>
    <n v="3.75"/>
    <n v="1"/>
    <n v="3.75"/>
  </r>
  <r>
    <x v="1"/>
    <x v="6"/>
    <d v="2024-10-23T00:00:00"/>
    <n v="0"/>
    <s v="WAV"/>
    <n v="4007371"/>
    <s v="Yes"/>
    <n v="3.75"/>
    <n v="1"/>
    <n v="3.75"/>
  </r>
  <r>
    <x v="1"/>
    <x v="3"/>
    <d v="2024-10-23T00:00:00"/>
    <n v="0"/>
    <s v="WAV"/>
    <n v="4007375"/>
    <s v="Yes"/>
    <n v="3.75"/>
    <n v="1"/>
    <n v="3.75"/>
  </r>
  <r>
    <x v="1"/>
    <x v="4"/>
    <d v="2024-10-23T00:00:00"/>
    <n v="0"/>
    <s v="WAV"/>
    <n v="4007376"/>
    <s v="Yes"/>
    <n v="3.75"/>
    <n v="1"/>
    <n v="3.75"/>
  </r>
  <r>
    <x v="0"/>
    <x v="8"/>
    <d v="2024-10-23T00:00:00"/>
    <n v="5"/>
    <s v="WAV"/>
    <n v="4007382"/>
    <s v="Yes"/>
    <n v="5"/>
    <n v="0"/>
    <n v="0"/>
  </r>
  <r>
    <x v="1"/>
    <x v="4"/>
    <d v="2024-10-23T00:00:00"/>
    <n v="0"/>
    <s v="WAV"/>
    <n v="4007383"/>
    <s v="Yes"/>
    <n v="3.75"/>
    <n v="1"/>
    <n v="3.75"/>
  </r>
  <r>
    <x v="1"/>
    <x v="4"/>
    <d v="2024-10-23T00:00:00"/>
    <n v="0"/>
    <s v="WAV"/>
    <n v="4007384"/>
    <s v="Yes"/>
    <n v="3.75"/>
    <n v="1"/>
    <n v="3.75"/>
  </r>
  <r>
    <x v="0"/>
    <x v="13"/>
    <d v="2024-10-23T00:00:00"/>
    <n v="0"/>
    <s v="SEDAN"/>
    <n v="4007388"/>
    <s v="Yes"/>
    <n v="0"/>
    <n v="0"/>
    <n v="0"/>
  </r>
  <r>
    <x v="2"/>
    <x v="2"/>
    <d v="2024-10-23T00:00:00"/>
    <n v="0"/>
    <s v="BIGVAN"/>
    <n v="4007397"/>
    <s v="Yes"/>
    <n v="0"/>
    <n v="0"/>
    <n v="0"/>
  </r>
  <r>
    <x v="0"/>
    <x v="2"/>
    <d v="2024-10-23T00:00:00"/>
    <n v="0"/>
    <s v="WAV"/>
    <n v="4007399"/>
    <s v="Yes"/>
    <n v="0"/>
    <n v="0"/>
    <n v="0"/>
  </r>
  <r>
    <x v="1"/>
    <x v="3"/>
    <d v="2024-10-23T00:00:00"/>
    <n v="0"/>
    <s v="WAV"/>
    <n v="4007406"/>
    <s v="Yes"/>
    <n v="3.75"/>
    <n v="1"/>
    <n v="3.75"/>
  </r>
  <r>
    <x v="1"/>
    <x v="2"/>
    <d v="2024-10-23T00:00:00"/>
    <n v="0"/>
    <s v="BIGVAN"/>
    <n v="4007407"/>
    <s v="Yes"/>
    <n v="3.75"/>
    <n v="1"/>
    <n v="3.75"/>
  </r>
  <r>
    <x v="1"/>
    <x v="1"/>
    <d v="2024-10-23T00:00:00"/>
    <n v="0"/>
    <s v="WAV"/>
    <n v="4007410"/>
    <s v="Yes"/>
    <n v="3.75"/>
    <n v="1"/>
    <n v="3.75"/>
  </r>
  <r>
    <x v="1"/>
    <x v="3"/>
    <d v="2024-10-23T00:00:00"/>
    <n v="0"/>
    <s v="WAV"/>
    <n v="4007411"/>
    <s v="Yes"/>
    <n v="3.75"/>
    <n v="1"/>
    <n v="3.75"/>
  </r>
  <r>
    <x v="0"/>
    <x v="13"/>
    <d v="2024-10-23T00:00:00"/>
    <n v="0"/>
    <s v="SEDAN"/>
    <n v="4007416"/>
    <s v="Yes"/>
    <n v="0"/>
    <n v="0"/>
    <n v="0"/>
  </r>
  <r>
    <x v="1"/>
    <x v="2"/>
    <d v="2024-10-23T00:00:00"/>
    <n v="0"/>
    <s v="BIGVAN"/>
    <n v="4007418"/>
    <s v="Yes"/>
    <n v="3.75"/>
    <n v="1"/>
    <n v="3.75"/>
  </r>
  <r>
    <x v="0"/>
    <x v="9"/>
    <d v="2024-10-23T00:00:00"/>
    <n v="0"/>
    <s v="SEDAN"/>
    <n v="4007419"/>
    <s v="Yes"/>
    <n v="0"/>
    <n v="0"/>
    <n v="0"/>
  </r>
  <r>
    <x v="0"/>
    <x v="9"/>
    <d v="2024-10-23T00:00:00"/>
    <n v="0"/>
    <s v="SEDAN"/>
    <n v="4007421"/>
    <s v="Yes"/>
    <n v="0"/>
    <n v="0"/>
    <n v="0"/>
  </r>
  <r>
    <x v="1"/>
    <x v="6"/>
    <d v="2024-10-21T00:00:00"/>
    <n v="0"/>
    <s v="WAV"/>
    <n v="4007438"/>
    <s v="Yes"/>
    <n v="3.75"/>
    <n v="1"/>
    <n v="3.75"/>
  </r>
  <r>
    <x v="1"/>
    <x v="2"/>
    <d v="2024-10-23T00:00:00"/>
    <n v="0"/>
    <s v="BIGVAN"/>
    <n v="4007444"/>
    <s v="Yes"/>
    <n v="3.75"/>
    <n v="1"/>
    <n v="3.75"/>
  </r>
  <r>
    <x v="1"/>
    <x v="4"/>
    <d v="2024-10-23T00:00:00"/>
    <n v="0"/>
    <s v="WAV"/>
    <n v="4007450"/>
    <s v="Yes"/>
    <n v="3.75"/>
    <n v="1"/>
    <n v="3.75"/>
  </r>
  <r>
    <x v="1"/>
    <x v="3"/>
    <d v="2024-10-21T00:00:00"/>
    <n v="0"/>
    <s v="WAV"/>
    <n v="4007458"/>
    <s v="Yes"/>
    <n v="3.75"/>
    <n v="1"/>
    <n v="3.75"/>
  </r>
  <r>
    <x v="0"/>
    <x v="9"/>
    <d v="2024-10-21T00:00:00"/>
    <n v="5"/>
    <s v="SEDAN"/>
    <n v="4007466"/>
    <s v="Yes"/>
    <n v="5"/>
    <n v="0"/>
    <n v="0"/>
  </r>
  <r>
    <x v="2"/>
    <x v="0"/>
    <d v="2024-10-21T00:00:00"/>
    <n v="0"/>
    <s v="WAV"/>
    <n v="4007472"/>
    <s v="Yes"/>
    <n v="0"/>
    <n v="0"/>
    <n v="0"/>
  </r>
  <r>
    <x v="2"/>
    <x v="10"/>
    <d v="2024-10-21T00:00:00"/>
    <n v="5.5"/>
    <s v="WAV"/>
    <n v="4007497"/>
    <s v="Yes"/>
    <n v="5.5"/>
    <n v="0"/>
    <n v="0"/>
  </r>
  <r>
    <x v="0"/>
    <x v="0"/>
    <d v="2024-10-21T00:00:00"/>
    <n v="5"/>
    <s v="WAV"/>
    <n v="4007507"/>
    <s v="Yes"/>
    <n v="5"/>
    <n v="0"/>
    <n v="0"/>
  </r>
  <r>
    <x v="1"/>
    <x v="4"/>
    <d v="2024-10-21T00:00:00"/>
    <n v="0"/>
    <s v="WAV"/>
    <n v="4007540"/>
    <s v="Yes"/>
    <n v="3.75"/>
    <n v="1"/>
    <n v="3.75"/>
  </r>
  <r>
    <x v="1"/>
    <x v="3"/>
    <d v="2024-10-21T00:00:00"/>
    <n v="0"/>
    <s v="WAV"/>
    <n v="4007543"/>
    <s v="Yes"/>
    <n v="3.75"/>
    <n v="1"/>
    <n v="3.75"/>
  </r>
  <r>
    <x v="1"/>
    <x v="3"/>
    <d v="2024-10-21T00:00:00"/>
    <n v="0"/>
    <s v="WAV"/>
    <n v="4007566"/>
    <s v="Yes"/>
    <n v="3.75"/>
    <n v="1"/>
    <n v="3.75"/>
  </r>
  <r>
    <x v="1"/>
    <x v="3"/>
    <d v="2024-10-21T00:00:00"/>
    <n v="0"/>
    <s v="WAV"/>
    <n v="4007567"/>
    <s v="Yes"/>
    <n v="3.75"/>
    <n v="1"/>
    <n v="3.75"/>
  </r>
  <r>
    <x v="2"/>
    <x v="2"/>
    <d v="2024-10-21T00:00:00"/>
    <n v="0"/>
    <s v="WAV"/>
    <n v="4007575"/>
    <s v="Yes"/>
    <n v="5.5"/>
    <n v="1"/>
    <n v="5.5"/>
  </r>
  <r>
    <x v="2"/>
    <x v="2"/>
    <d v="2024-10-21T00:00:00"/>
    <n v="5"/>
    <s v="WAV"/>
    <n v="4007576"/>
    <s v="Yes"/>
    <n v="5"/>
    <n v="0"/>
    <n v="0"/>
  </r>
  <r>
    <x v="1"/>
    <x v="12"/>
    <d v="2024-10-21T00:00:00"/>
    <n v="0"/>
    <s v="WAV"/>
    <n v="4007590"/>
    <s v="Yes"/>
    <n v="3.75"/>
    <n v="1"/>
    <n v="3.75"/>
  </r>
  <r>
    <x v="1"/>
    <x v="1"/>
    <d v="2024-10-22T00:00:00"/>
    <n v="0"/>
    <s v="WAV"/>
    <n v="4007591"/>
    <s v="Yes"/>
    <n v="3.75"/>
    <n v="1"/>
    <n v="3.75"/>
  </r>
  <r>
    <x v="1"/>
    <x v="3"/>
    <d v="2024-10-23T00:00:00"/>
    <n v="0"/>
    <s v="WAV"/>
    <n v="4007592"/>
    <s v="Yes"/>
    <n v="3.75"/>
    <n v="1"/>
    <n v="3.75"/>
  </r>
  <r>
    <x v="1"/>
    <x v="12"/>
    <d v="2024-10-21T00:00:00"/>
    <n v="0"/>
    <s v="WAV"/>
    <n v="4007593"/>
    <s v="Yes"/>
    <n v="3.75"/>
    <n v="1"/>
    <n v="3.75"/>
  </r>
  <r>
    <x v="1"/>
    <x v="12"/>
    <d v="2024-10-22T00:00:00"/>
    <n v="3.75"/>
    <s v="WAV"/>
    <n v="4007594"/>
    <s v="Yes"/>
    <n v="3.75"/>
    <n v="0"/>
    <n v="0"/>
  </r>
  <r>
    <x v="1"/>
    <x v="12"/>
    <d v="2024-10-23T00:00:00"/>
    <n v="0"/>
    <s v="WAV"/>
    <n v="4007595"/>
    <s v="Yes"/>
    <n v="3.75"/>
    <n v="1"/>
    <n v="3.75"/>
  </r>
  <r>
    <x v="0"/>
    <x v="2"/>
    <d v="2024-10-23T00:00:00"/>
    <n v="5"/>
    <s v="BIGVAN"/>
    <n v="4007611"/>
    <s v="Yes"/>
    <n v="5"/>
    <n v="0"/>
    <n v="0"/>
  </r>
  <r>
    <x v="0"/>
    <x v="14"/>
    <d v="2024-10-22T00:00:00"/>
    <n v="5"/>
    <s v="WAV"/>
    <n v="4007616"/>
    <s v="Yes"/>
    <n v="5"/>
    <n v="0"/>
    <n v="0"/>
  </r>
  <r>
    <x v="1"/>
    <x v="4"/>
    <d v="2024-10-21T00:00:00"/>
    <n v="0"/>
    <s v="WAV"/>
    <n v="4007631"/>
    <s v="Yes"/>
    <n v="3.75"/>
    <n v="1"/>
    <n v="3.75"/>
  </r>
  <r>
    <x v="0"/>
    <x v="0"/>
    <d v="2024-10-21T00:00:00"/>
    <n v="5"/>
    <s v="WAV"/>
    <n v="4007639"/>
    <s v="Yes"/>
    <n v="5"/>
    <n v="0"/>
    <n v="0"/>
  </r>
  <r>
    <x v="1"/>
    <x v="1"/>
    <d v="2024-10-22T00:00:00"/>
    <n v="1.25"/>
    <s v="WAV"/>
    <n v="4007640"/>
    <s v="Yes"/>
    <n v="5"/>
    <n v="1"/>
    <n v="3.75"/>
  </r>
  <r>
    <x v="0"/>
    <x v="0"/>
    <d v="2024-10-21T00:00:00"/>
    <n v="3.75"/>
    <s v="WAV"/>
    <n v="4007644"/>
    <s v="Yes"/>
    <n v="3.75"/>
    <n v="0"/>
    <n v="0"/>
  </r>
  <r>
    <x v="0"/>
    <x v="7"/>
    <d v="2024-10-22T00:00:00"/>
    <n v="3.75"/>
    <s v="WAV"/>
    <n v="4007645"/>
    <s v="Yes"/>
    <n v="3.75"/>
    <n v="0"/>
    <n v="0"/>
  </r>
  <r>
    <x v="1"/>
    <x v="3"/>
    <d v="2024-10-23T00:00:00"/>
    <n v="0"/>
    <s v="WAV"/>
    <n v="4007646"/>
    <s v="Yes"/>
    <n v="3.75"/>
    <n v="1"/>
    <n v="3.75"/>
  </r>
  <r>
    <x v="1"/>
    <x v="4"/>
    <d v="2024-10-21T00:00:00"/>
    <n v="0"/>
    <s v="WAV"/>
    <n v="4007651"/>
    <s v="Yes"/>
    <n v="3.75"/>
    <n v="1"/>
    <n v="3.75"/>
  </r>
  <r>
    <x v="1"/>
    <x v="2"/>
    <d v="2024-10-23T00:00:00"/>
    <n v="0"/>
    <s v="BIGVAN"/>
    <n v="4007652"/>
    <s v="Yes"/>
    <n v="3.75"/>
    <n v="1"/>
    <n v="3.75"/>
  </r>
  <r>
    <x v="1"/>
    <x v="12"/>
    <d v="2024-10-23T00:00:00"/>
    <n v="0"/>
    <s v="WAV"/>
    <n v="4007654"/>
    <s v="Yes"/>
    <n v="3.75"/>
    <n v="1"/>
    <n v="3.75"/>
  </r>
  <r>
    <x v="1"/>
    <x v="12"/>
    <d v="2024-10-22T00:00:00"/>
    <n v="3.75"/>
    <s v="WAV"/>
    <n v="4007664"/>
    <s v="Yes"/>
    <n v="3.75"/>
    <n v="0"/>
    <n v="0"/>
  </r>
  <r>
    <x v="1"/>
    <x v="2"/>
    <d v="2024-10-22T00:00:00"/>
    <n v="0"/>
    <s v="BIGVAN"/>
    <n v="4007666"/>
    <s v="Yes"/>
    <n v="3.75"/>
    <n v="1"/>
    <n v="3.75"/>
  </r>
  <r>
    <x v="0"/>
    <x v="2"/>
    <d v="2024-10-24T00:00:00"/>
    <n v="0"/>
    <s v="BIGVAN"/>
    <n v="4007697"/>
    <s v="Yes"/>
    <n v="0"/>
    <n v="0"/>
    <n v="0"/>
  </r>
  <r>
    <x v="0"/>
    <x v="17"/>
    <d v="2024-10-24T00:00:00"/>
    <n v="5"/>
    <s v="WAV"/>
    <n v="4007699"/>
    <s v="Yes"/>
    <n v="5"/>
    <n v="0"/>
    <n v="0"/>
  </r>
  <r>
    <x v="1"/>
    <x v="2"/>
    <d v="2024-10-24T00:00:00"/>
    <n v="0"/>
    <s v="BIGVAN"/>
    <n v="4007700"/>
    <s v="Yes"/>
    <n v="3.75"/>
    <n v="1"/>
    <n v="3.75"/>
  </r>
  <r>
    <x v="1"/>
    <x v="12"/>
    <d v="2024-10-24T00:00:00"/>
    <n v="0"/>
    <s v="WAV"/>
    <n v="4007701"/>
    <s v="Yes"/>
    <n v="3.75"/>
    <n v="1"/>
    <n v="3.75"/>
  </r>
  <r>
    <x v="1"/>
    <x v="1"/>
    <d v="2024-10-24T00:00:00"/>
    <n v="0"/>
    <s v="WAV"/>
    <n v="4007702"/>
    <s v="Yes"/>
    <n v="3.75"/>
    <n v="1"/>
    <n v="3.75"/>
  </r>
  <r>
    <x v="1"/>
    <x v="2"/>
    <d v="2024-10-24T00:00:00"/>
    <n v="0"/>
    <m/>
    <n v="4007703"/>
    <s v="No"/>
    <n v="3.75"/>
    <n v="1"/>
    <n v="3.75"/>
  </r>
  <r>
    <x v="1"/>
    <x v="2"/>
    <d v="2024-10-24T00:00:00"/>
    <n v="0"/>
    <m/>
    <n v="4007704"/>
    <s v="No"/>
    <n v="3.75"/>
    <n v="1"/>
    <n v="3.75"/>
  </r>
  <r>
    <x v="1"/>
    <x v="3"/>
    <d v="2024-10-24T00:00:00"/>
    <n v="3.75"/>
    <s v="WAV"/>
    <n v="4007705"/>
    <s v="Yes"/>
    <n v="3.75"/>
    <n v="0"/>
    <n v="0"/>
  </r>
  <r>
    <x v="1"/>
    <x v="1"/>
    <d v="2024-10-24T00:00:00"/>
    <n v="0"/>
    <s v="WAV"/>
    <n v="4007706"/>
    <s v="Yes"/>
    <n v="3.75"/>
    <n v="1"/>
    <n v="3.75"/>
  </r>
  <r>
    <x v="1"/>
    <x v="2"/>
    <d v="2024-10-24T00:00:00"/>
    <n v="0"/>
    <m/>
    <n v="4007707"/>
    <s v="No"/>
    <n v="3.75"/>
    <n v="1"/>
    <n v="3.75"/>
  </r>
  <r>
    <x v="1"/>
    <x v="1"/>
    <d v="2024-10-24T00:00:00"/>
    <n v="0"/>
    <s v="WAV"/>
    <n v="4007708"/>
    <s v="Yes"/>
    <n v="3.75"/>
    <n v="1"/>
    <n v="3.75"/>
  </r>
  <r>
    <x v="2"/>
    <x v="18"/>
    <d v="2024-10-24T00:00:00"/>
    <n v="0"/>
    <s v="WAV"/>
    <n v="4007743"/>
    <s v="Yes"/>
    <n v="0"/>
    <n v="0"/>
    <n v="0"/>
  </r>
  <r>
    <x v="2"/>
    <x v="2"/>
    <d v="2024-10-24T00:00:00"/>
    <n v="0"/>
    <s v="WAV"/>
    <n v="4007744"/>
    <s v="Yes"/>
    <n v="0"/>
    <n v="0"/>
    <n v="0"/>
  </r>
  <r>
    <x v="0"/>
    <x v="5"/>
    <d v="2024-10-24T00:00:00"/>
    <n v="0"/>
    <s v="SEDAN"/>
    <n v="4007752"/>
    <s v="Yes"/>
    <n v="0"/>
    <n v="0"/>
    <n v="0"/>
  </r>
  <r>
    <x v="1"/>
    <x v="3"/>
    <d v="2024-10-24T00:00:00"/>
    <n v="3.75"/>
    <s v="WAV"/>
    <n v="4007763"/>
    <s v="Yes"/>
    <n v="3.75"/>
    <n v="0"/>
    <n v="0"/>
  </r>
  <r>
    <x v="1"/>
    <x v="6"/>
    <d v="2024-10-24T00:00:00"/>
    <n v="0"/>
    <s v="WAV"/>
    <n v="4007776"/>
    <s v="Yes"/>
    <n v="3.75"/>
    <n v="1"/>
    <n v="3.75"/>
  </r>
  <r>
    <x v="1"/>
    <x v="6"/>
    <d v="2024-10-24T00:00:00"/>
    <n v="0"/>
    <s v="WAV"/>
    <n v="4007777"/>
    <s v="Yes"/>
    <n v="3.75"/>
    <n v="1"/>
    <n v="3.75"/>
  </r>
  <r>
    <x v="0"/>
    <x v="8"/>
    <d v="2024-10-24T00:00:00"/>
    <n v="0"/>
    <s v="WAV"/>
    <n v="4007782"/>
    <s v="Yes"/>
    <n v="0"/>
    <n v="0"/>
    <n v="0"/>
  </r>
  <r>
    <x v="0"/>
    <x v="7"/>
    <d v="2024-10-24T00:00:00"/>
    <n v="0"/>
    <s v="WAV"/>
    <n v="4007783"/>
    <s v="Yes"/>
    <n v="0"/>
    <n v="0"/>
    <n v="0"/>
  </r>
  <r>
    <x v="1"/>
    <x v="6"/>
    <d v="2024-10-24T00:00:00"/>
    <n v="0"/>
    <s v="WAV"/>
    <n v="4007803"/>
    <s v="Yes"/>
    <n v="3.75"/>
    <n v="1"/>
    <n v="3.75"/>
  </r>
  <r>
    <x v="1"/>
    <x v="6"/>
    <d v="2024-10-24T00:00:00"/>
    <n v="0"/>
    <s v="WAV"/>
    <n v="4007804"/>
    <s v="Yes"/>
    <n v="3.75"/>
    <n v="1"/>
    <n v="3.75"/>
  </r>
  <r>
    <x v="1"/>
    <x v="6"/>
    <d v="2024-10-24T00:00:00"/>
    <n v="0"/>
    <s v="WAV"/>
    <n v="4007805"/>
    <s v="Yes"/>
    <n v="3.75"/>
    <n v="1"/>
    <n v="3.75"/>
  </r>
  <r>
    <x v="1"/>
    <x v="6"/>
    <d v="2024-10-24T00:00:00"/>
    <n v="0"/>
    <s v="WAV"/>
    <n v="4007806"/>
    <s v="Yes"/>
    <n v="3.75"/>
    <n v="1"/>
    <n v="3.75"/>
  </r>
  <r>
    <x v="0"/>
    <x v="8"/>
    <d v="2024-10-24T00:00:00"/>
    <n v="0"/>
    <s v="WAV"/>
    <n v="4007810"/>
    <s v="Yes"/>
    <n v="0"/>
    <n v="0"/>
    <n v="0"/>
  </r>
  <r>
    <x v="1"/>
    <x v="1"/>
    <d v="2024-10-24T00:00:00"/>
    <n v="0"/>
    <s v="WAV"/>
    <n v="4007813"/>
    <s v="Yes"/>
    <n v="3.75"/>
    <n v="1"/>
    <n v="3.75"/>
  </r>
  <r>
    <x v="1"/>
    <x v="3"/>
    <d v="2024-10-24T00:00:00"/>
    <n v="3.75"/>
    <s v="WAV"/>
    <n v="4007819"/>
    <s v="Yes"/>
    <n v="3.75"/>
    <n v="0"/>
    <n v="0"/>
  </r>
  <r>
    <x v="0"/>
    <x v="2"/>
    <d v="2024-10-24T00:00:00"/>
    <n v="0"/>
    <s v="WAV"/>
    <n v="4007824"/>
    <s v="Yes"/>
    <n v="0"/>
    <n v="0"/>
    <n v="0"/>
  </r>
  <r>
    <x v="0"/>
    <x v="2"/>
    <d v="2024-10-24T00:00:00"/>
    <n v="0"/>
    <s v="BIGVAN"/>
    <n v="4007825"/>
    <s v="Yes"/>
    <n v="0"/>
    <n v="0"/>
    <n v="0"/>
  </r>
  <r>
    <x v="2"/>
    <x v="16"/>
    <d v="2024-10-24T00:00:00"/>
    <n v="5.5"/>
    <s v="WAV"/>
    <n v="4007854"/>
    <s v="Yes"/>
    <n v="5.5"/>
    <n v="0"/>
    <n v="0"/>
  </r>
  <r>
    <x v="2"/>
    <x v="7"/>
    <d v="2024-10-24T00:00:00"/>
    <n v="0"/>
    <s v="WAV"/>
    <n v="4007855"/>
    <s v="Yes"/>
    <n v="0"/>
    <n v="0"/>
    <n v="0"/>
  </r>
  <r>
    <x v="1"/>
    <x v="6"/>
    <d v="2024-10-24T00:00:00"/>
    <n v="0"/>
    <s v="WAV"/>
    <n v="4007856"/>
    <s v="Yes"/>
    <n v="3.75"/>
    <n v="1"/>
    <n v="3.75"/>
  </r>
  <r>
    <x v="1"/>
    <x v="3"/>
    <d v="2024-10-24T00:00:00"/>
    <n v="3.75"/>
    <s v="WAV"/>
    <n v="4007858"/>
    <s v="Yes"/>
    <n v="3.75"/>
    <n v="0"/>
    <n v="0"/>
  </r>
  <r>
    <x v="0"/>
    <x v="2"/>
    <d v="2024-10-24T00:00:00"/>
    <n v="0"/>
    <s v="BIGVAN"/>
    <n v="4007860"/>
    <s v="Yes"/>
    <n v="0"/>
    <n v="0"/>
    <n v="0"/>
  </r>
  <r>
    <x v="1"/>
    <x v="6"/>
    <d v="2024-10-24T00:00:00"/>
    <n v="0"/>
    <s v="WAV"/>
    <n v="4007861"/>
    <s v="Yes"/>
    <n v="3.75"/>
    <n v="1"/>
    <n v="3.75"/>
  </r>
  <r>
    <x v="1"/>
    <x v="6"/>
    <d v="2024-10-24T00:00:00"/>
    <n v="0"/>
    <s v="WAV"/>
    <n v="4007862"/>
    <s v="Yes"/>
    <n v="3.75"/>
    <n v="1"/>
    <n v="3.75"/>
  </r>
  <r>
    <x v="1"/>
    <x v="6"/>
    <d v="2024-10-24T00:00:00"/>
    <n v="0"/>
    <s v="WAV"/>
    <n v="4007863"/>
    <s v="Yes"/>
    <n v="3.75"/>
    <n v="1"/>
    <n v="3.75"/>
  </r>
  <r>
    <x v="1"/>
    <x v="6"/>
    <d v="2024-10-24T00:00:00"/>
    <n v="0"/>
    <s v="WAV"/>
    <n v="4007864"/>
    <s v="Yes"/>
    <n v="3.75"/>
    <n v="1"/>
    <n v="3.75"/>
  </r>
  <r>
    <x v="1"/>
    <x v="6"/>
    <d v="2024-10-24T00:00:00"/>
    <n v="0"/>
    <s v="WAV"/>
    <n v="4007866"/>
    <s v="Yes"/>
    <n v="3.75"/>
    <n v="1"/>
    <n v="3.75"/>
  </r>
  <r>
    <x v="1"/>
    <x v="2"/>
    <d v="2024-10-24T00:00:00"/>
    <n v="0"/>
    <m/>
    <n v="4007873"/>
    <s v="No"/>
    <n v="3.75"/>
    <n v="1"/>
    <n v="3.75"/>
  </r>
  <r>
    <x v="2"/>
    <x v="18"/>
    <d v="2024-10-24T00:00:00"/>
    <n v="0"/>
    <s v="WAV"/>
    <n v="4007874"/>
    <s v="Yes"/>
    <n v="0"/>
    <n v="0"/>
    <n v="0"/>
  </r>
  <r>
    <x v="2"/>
    <x v="9"/>
    <d v="2024-10-24T00:00:00"/>
    <n v="0"/>
    <s v="WAV"/>
    <n v="4007875"/>
    <s v="Yes"/>
    <n v="0"/>
    <n v="0"/>
    <n v="0"/>
  </r>
  <r>
    <x v="2"/>
    <x v="10"/>
    <d v="2024-10-24T00:00:00"/>
    <n v="0"/>
    <s v="WAV"/>
    <n v="4007876"/>
    <s v="Yes"/>
    <n v="0"/>
    <n v="0"/>
    <n v="0"/>
  </r>
  <r>
    <x v="0"/>
    <x v="13"/>
    <d v="2024-10-24T00:00:00"/>
    <n v="0"/>
    <s v="SEDAN"/>
    <n v="4007877"/>
    <s v="Yes"/>
    <n v="0"/>
    <n v="0"/>
    <n v="0"/>
  </r>
  <r>
    <x v="0"/>
    <x v="18"/>
    <d v="2024-10-24T00:00:00"/>
    <n v="0"/>
    <s v="WAV"/>
    <n v="4007884"/>
    <s v="Yes"/>
    <n v="0"/>
    <n v="0"/>
    <n v="0"/>
  </r>
  <r>
    <x v="0"/>
    <x v="17"/>
    <d v="2024-10-24T00:00:00"/>
    <n v="0"/>
    <s v="WAV"/>
    <n v="4007885"/>
    <s v="Yes"/>
    <n v="0"/>
    <n v="0"/>
    <n v="0"/>
  </r>
  <r>
    <x v="1"/>
    <x v="2"/>
    <d v="2024-10-24T00:00:00"/>
    <n v="0"/>
    <s v="BIGVAN"/>
    <n v="4007886"/>
    <s v="Yes"/>
    <n v="3.75"/>
    <n v="1"/>
    <n v="3.75"/>
  </r>
  <r>
    <x v="1"/>
    <x v="2"/>
    <d v="2024-10-24T00:00:00"/>
    <n v="3.75"/>
    <s v="BIGVAN"/>
    <n v="4007887"/>
    <s v="Yes"/>
    <n v="3.75"/>
    <n v="0"/>
    <n v="0"/>
  </r>
  <r>
    <x v="1"/>
    <x v="12"/>
    <d v="2024-10-24T00:00:00"/>
    <n v="0"/>
    <s v="WAV"/>
    <n v="4007888"/>
    <s v="Yes"/>
    <n v="3.75"/>
    <n v="1"/>
    <n v="3.75"/>
  </r>
  <r>
    <x v="1"/>
    <x v="12"/>
    <d v="2024-10-24T00:00:00"/>
    <n v="0"/>
    <s v="WAV"/>
    <n v="4007889"/>
    <s v="Yes"/>
    <n v="3.75"/>
    <n v="1"/>
    <n v="3.75"/>
  </r>
  <r>
    <x v="0"/>
    <x v="5"/>
    <d v="2024-10-24T00:00:00"/>
    <n v="0"/>
    <s v="SEDAN"/>
    <n v="4007890"/>
    <s v="Yes"/>
    <n v="0"/>
    <n v="0"/>
    <n v="0"/>
  </r>
  <r>
    <x v="2"/>
    <x v="7"/>
    <d v="2024-10-24T00:00:00"/>
    <n v="0"/>
    <s v="WAV"/>
    <n v="4007892"/>
    <s v="Yes"/>
    <n v="0"/>
    <n v="0"/>
    <n v="0"/>
  </r>
  <r>
    <x v="2"/>
    <x v="16"/>
    <d v="2024-10-24T00:00:00"/>
    <n v="0"/>
    <s v="WAV"/>
    <n v="4007893"/>
    <s v="Yes"/>
    <n v="0"/>
    <n v="0"/>
    <n v="0"/>
  </r>
  <r>
    <x v="0"/>
    <x v="9"/>
    <d v="2024-10-24T00:00:00"/>
    <n v="0"/>
    <s v="SEDAN"/>
    <n v="4007899"/>
    <s v="Yes"/>
    <n v="0"/>
    <n v="0"/>
    <n v="0"/>
  </r>
  <r>
    <x v="0"/>
    <x v="5"/>
    <d v="2024-10-24T00:00:00"/>
    <n v="0"/>
    <s v="SEDAN"/>
    <n v="4007901"/>
    <s v="Yes"/>
    <n v="0"/>
    <n v="0"/>
    <n v="0"/>
  </r>
  <r>
    <x v="0"/>
    <x v="14"/>
    <d v="2024-10-24T00:00:00"/>
    <n v="0"/>
    <s v="WAV"/>
    <n v="4007902"/>
    <s v="Yes"/>
    <n v="0"/>
    <n v="0"/>
    <n v="0"/>
  </r>
  <r>
    <x v="0"/>
    <x v="10"/>
    <d v="2024-10-24T00:00:00"/>
    <n v="0"/>
    <s v="WAV"/>
    <n v="4007903"/>
    <s v="Yes"/>
    <n v="0"/>
    <n v="0"/>
    <n v="0"/>
  </r>
  <r>
    <x v="0"/>
    <x v="2"/>
    <d v="2024-10-24T00:00:00"/>
    <n v="0"/>
    <s v="WAV"/>
    <n v="4007904"/>
    <s v="Yes"/>
    <n v="0"/>
    <n v="0"/>
    <n v="0"/>
  </r>
  <r>
    <x v="0"/>
    <x v="13"/>
    <d v="2024-10-24T00:00:00"/>
    <n v="0"/>
    <s v="SEDAN"/>
    <n v="4007916"/>
    <s v="Yes"/>
    <n v="0"/>
    <n v="0"/>
    <n v="0"/>
  </r>
  <r>
    <x v="2"/>
    <x v="18"/>
    <d v="2024-10-24T00:00:00"/>
    <n v="0"/>
    <s v="WAV"/>
    <n v="4007944"/>
    <s v="Yes"/>
    <n v="0"/>
    <n v="0"/>
    <n v="0"/>
  </r>
  <r>
    <x v="0"/>
    <x v="0"/>
    <d v="2024-10-24T00:00:00"/>
    <n v="0"/>
    <s v="WAV"/>
    <n v="4007948"/>
    <s v="Yes"/>
    <n v="0"/>
    <n v="0"/>
    <n v="0"/>
  </r>
  <r>
    <x v="0"/>
    <x v="2"/>
    <d v="2024-10-24T00:00:00"/>
    <n v="0"/>
    <s v="WAV"/>
    <n v="4007949"/>
    <s v="Yes"/>
    <n v="0"/>
    <n v="0"/>
    <n v="0"/>
  </r>
  <r>
    <x v="1"/>
    <x v="3"/>
    <d v="2024-10-24T00:00:00"/>
    <n v="0"/>
    <s v="WAV"/>
    <n v="4007951"/>
    <s v="Yes"/>
    <n v="3.75"/>
    <n v="1"/>
    <n v="3.75"/>
  </r>
  <r>
    <x v="1"/>
    <x v="4"/>
    <d v="2024-10-24T00:00:00"/>
    <n v="0"/>
    <s v="WAV"/>
    <n v="4007952"/>
    <s v="Yes"/>
    <n v="3.75"/>
    <n v="1"/>
    <n v="3.75"/>
  </r>
  <r>
    <x v="2"/>
    <x v="15"/>
    <d v="2024-10-24T00:00:00"/>
    <n v="0"/>
    <s v="WAV"/>
    <n v="4007956"/>
    <s v="Yes"/>
    <n v="0"/>
    <n v="0"/>
    <n v="0"/>
  </r>
  <r>
    <x v="1"/>
    <x v="12"/>
    <d v="2024-10-24T00:00:00"/>
    <n v="0"/>
    <s v="WAV"/>
    <n v="4007957"/>
    <s v="Yes"/>
    <n v="3.75"/>
    <n v="1"/>
    <n v="3.75"/>
  </r>
  <r>
    <x v="1"/>
    <x v="1"/>
    <d v="2024-10-24T00:00:00"/>
    <n v="3.75"/>
    <s v="WAV"/>
    <n v="4007958"/>
    <s v="Yes"/>
    <n v="3.75"/>
    <n v="0"/>
    <n v="0"/>
  </r>
  <r>
    <x v="1"/>
    <x v="12"/>
    <d v="2024-10-24T00:00:00"/>
    <n v="0"/>
    <s v="WAV"/>
    <n v="4007961"/>
    <s v="Yes"/>
    <n v="3.75"/>
    <n v="1"/>
    <n v="3.75"/>
  </r>
  <r>
    <x v="1"/>
    <x v="4"/>
    <d v="2024-10-24T00:00:00"/>
    <n v="3.75"/>
    <s v="WAV"/>
    <n v="4007962"/>
    <s v="Yes"/>
    <n v="3.75"/>
    <n v="0"/>
    <n v="0"/>
  </r>
  <r>
    <x v="0"/>
    <x v="17"/>
    <d v="2024-10-24T00:00:00"/>
    <n v="5"/>
    <s v="WAV"/>
    <n v="4007964"/>
    <s v="Yes"/>
    <n v="5"/>
    <n v="0"/>
    <n v="0"/>
  </r>
  <r>
    <x v="1"/>
    <x v="3"/>
    <d v="2024-10-24T00:00:00"/>
    <n v="0"/>
    <s v="WAV"/>
    <n v="4007969"/>
    <s v="Yes"/>
    <n v="3.75"/>
    <n v="1"/>
    <n v="3.75"/>
  </r>
  <r>
    <x v="1"/>
    <x v="12"/>
    <d v="2024-10-24T00:00:00"/>
    <n v="0"/>
    <s v="WAV"/>
    <n v="4007970"/>
    <s v="Yes"/>
    <n v="3.75"/>
    <n v="1"/>
    <n v="3.75"/>
  </r>
  <r>
    <x v="1"/>
    <x v="4"/>
    <d v="2024-10-24T00:00:00"/>
    <n v="3.75"/>
    <s v="WAV"/>
    <n v="4007971"/>
    <s v="Yes"/>
    <n v="3.75"/>
    <n v="0"/>
    <n v="0"/>
  </r>
  <r>
    <x v="1"/>
    <x v="3"/>
    <d v="2024-10-24T00:00:00"/>
    <n v="0"/>
    <s v="WAV"/>
    <n v="4007974"/>
    <s v="Yes"/>
    <n v="3.75"/>
    <n v="1"/>
    <n v="3.75"/>
  </r>
  <r>
    <x v="1"/>
    <x v="4"/>
    <d v="2024-10-24T00:00:00"/>
    <n v="3.75"/>
    <s v="WAV"/>
    <n v="4007975"/>
    <s v="Yes"/>
    <n v="3.75"/>
    <n v="0"/>
    <n v="0"/>
  </r>
  <r>
    <x v="0"/>
    <x v="10"/>
    <d v="2024-10-24T00:00:00"/>
    <n v="0"/>
    <s v="WAV"/>
    <n v="4007976"/>
    <s v="Yes"/>
    <n v="0"/>
    <n v="0"/>
    <n v="0"/>
  </r>
  <r>
    <x v="0"/>
    <x v="2"/>
    <d v="2024-10-24T00:00:00"/>
    <n v="0"/>
    <s v="WAV"/>
    <n v="4007977"/>
    <s v="Yes"/>
    <n v="0"/>
    <n v="0"/>
    <n v="0"/>
  </r>
  <r>
    <x v="0"/>
    <x v="2"/>
    <d v="2024-10-24T00:00:00"/>
    <n v="5"/>
    <s v="BIGVAN"/>
    <n v="4007979"/>
    <s v="Yes"/>
    <n v="5"/>
    <n v="0"/>
    <n v="0"/>
  </r>
  <r>
    <x v="0"/>
    <x v="8"/>
    <d v="2024-10-24T00:00:00"/>
    <n v="5"/>
    <s v="WAV"/>
    <n v="4007981"/>
    <s v="Yes"/>
    <n v="5"/>
    <n v="0"/>
    <n v="0"/>
  </r>
  <r>
    <x v="0"/>
    <x v="2"/>
    <d v="2024-10-24T00:00:00"/>
    <n v="0"/>
    <s v="WAV"/>
    <n v="4007985"/>
    <s v="Yes"/>
    <n v="0"/>
    <n v="0"/>
    <n v="0"/>
  </r>
  <r>
    <x v="1"/>
    <x v="1"/>
    <d v="2024-10-24T00:00:00"/>
    <n v="0"/>
    <s v="WAV"/>
    <n v="4007987"/>
    <s v="Yes"/>
    <n v="3.75"/>
    <n v="1"/>
    <n v="3.75"/>
  </r>
  <r>
    <x v="0"/>
    <x v="11"/>
    <d v="2024-10-24T00:00:00"/>
    <n v="0"/>
    <s v="SEDAN"/>
    <n v="4007988"/>
    <s v="Yes"/>
    <n v="0"/>
    <n v="0"/>
    <n v="0"/>
  </r>
  <r>
    <x v="0"/>
    <x v="9"/>
    <d v="2024-10-24T00:00:00"/>
    <n v="0"/>
    <s v="SEDAN"/>
    <n v="4007989"/>
    <s v="Yes"/>
    <n v="0"/>
    <n v="0"/>
    <n v="0"/>
  </r>
  <r>
    <x v="0"/>
    <x v="15"/>
    <d v="2024-10-24T00:00:00"/>
    <n v="0"/>
    <s v="WAV"/>
    <n v="4007991"/>
    <s v="Yes"/>
    <n v="0"/>
    <n v="0"/>
    <n v="0"/>
  </r>
  <r>
    <x v="0"/>
    <x v="2"/>
    <d v="2024-10-24T00:00:00"/>
    <n v="0"/>
    <s v="BIGVAN"/>
    <n v="4007992"/>
    <s v="Yes"/>
    <n v="0"/>
    <n v="0"/>
    <n v="0"/>
  </r>
  <r>
    <x v="0"/>
    <x v="0"/>
    <d v="2024-10-24T00:00:00"/>
    <n v="5"/>
    <s v="WAV"/>
    <n v="4007993"/>
    <s v="Yes"/>
    <n v="5"/>
    <n v="0"/>
    <n v="0"/>
  </r>
  <r>
    <x v="0"/>
    <x v="18"/>
    <d v="2024-10-24T00:00:00"/>
    <n v="5"/>
    <s v="WAV"/>
    <n v="4007994"/>
    <s v="Yes"/>
    <n v="5"/>
    <n v="0"/>
    <n v="0"/>
  </r>
  <r>
    <x v="0"/>
    <x v="13"/>
    <d v="2024-10-24T00:00:00"/>
    <n v="0"/>
    <s v="SEDAN"/>
    <n v="4007996"/>
    <s v="Yes"/>
    <n v="0"/>
    <n v="0"/>
    <n v="0"/>
  </r>
  <r>
    <x v="2"/>
    <x v="14"/>
    <d v="2024-10-24T00:00:00"/>
    <n v="0"/>
    <s v="WAV"/>
    <n v="4007998"/>
    <s v="Yes"/>
    <n v="0"/>
    <n v="0"/>
    <n v="0"/>
  </r>
  <r>
    <x v="2"/>
    <x v="16"/>
    <d v="2024-10-24T00:00:00"/>
    <n v="0"/>
    <s v="WAV"/>
    <n v="4007999"/>
    <s v="Yes"/>
    <n v="0"/>
    <n v="0"/>
    <n v="0"/>
  </r>
  <r>
    <x v="1"/>
    <x v="4"/>
    <d v="2024-10-24T00:00:00"/>
    <n v="0"/>
    <s v="WAV"/>
    <n v="4008000"/>
    <s v="Yes"/>
    <n v="3.75"/>
    <n v="1"/>
    <n v="3.75"/>
  </r>
  <r>
    <x v="1"/>
    <x v="12"/>
    <d v="2024-10-24T00:00:00"/>
    <n v="0"/>
    <s v="WAV"/>
    <n v="4008001"/>
    <s v="Yes"/>
    <n v="3.75"/>
    <n v="1"/>
    <n v="3.75"/>
  </r>
  <r>
    <x v="1"/>
    <x v="6"/>
    <d v="2024-10-24T00:00:00"/>
    <n v="0"/>
    <s v="WAV"/>
    <n v="4008004"/>
    <s v="Yes"/>
    <n v="3.75"/>
    <n v="1"/>
    <n v="3.75"/>
  </r>
  <r>
    <x v="2"/>
    <x v="2"/>
    <d v="2024-10-24T00:00:00"/>
    <n v="0"/>
    <s v="BIGVAN"/>
    <n v="4008006"/>
    <s v="Yes"/>
    <n v="0"/>
    <n v="0"/>
    <n v="0"/>
  </r>
  <r>
    <x v="2"/>
    <x v="7"/>
    <d v="2024-10-24T00:00:00"/>
    <n v="0"/>
    <s v="WAV"/>
    <n v="4008007"/>
    <s v="Yes"/>
    <n v="0"/>
    <n v="0"/>
    <n v="0"/>
  </r>
  <r>
    <x v="1"/>
    <x v="12"/>
    <d v="2024-10-24T00:00:00"/>
    <n v="0"/>
    <s v="WAV"/>
    <n v="4008008"/>
    <s v="Yes"/>
    <n v="3.75"/>
    <n v="1"/>
    <n v="3.75"/>
  </r>
  <r>
    <x v="1"/>
    <x v="4"/>
    <d v="2024-10-24T00:00:00"/>
    <n v="0"/>
    <s v="WAV"/>
    <n v="4008009"/>
    <s v="Yes"/>
    <n v="3.75"/>
    <n v="1"/>
    <n v="3.75"/>
  </r>
  <r>
    <x v="1"/>
    <x v="6"/>
    <d v="2024-10-24T00:00:00"/>
    <n v="0"/>
    <s v="WAV"/>
    <n v="4008014"/>
    <s v="Yes"/>
    <n v="0"/>
    <n v="0"/>
    <n v="0"/>
  </r>
  <r>
    <x v="0"/>
    <x v="16"/>
    <d v="2024-10-24T00:00:00"/>
    <n v="0"/>
    <s v="WAV"/>
    <n v="4008016"/>
    <s v="Yes"/>
    <n v="5"/>
    <n v="1"/>
    <n v="5"/>
  </r>
  <r>
    <x v="2"/>
    <x v="10"/>
    <d v="2024-10-24T00:00:00"/>
    <n v="0"/>
    <s v="WAV"/>
    <n v="4008021"/>
    <s v="Yes"/>
    <n v="0"/>
    <n v="0"/>
    <n v="0"/>
  </r>
  <r>
    <x v="2"/>
    <x v="10"/>
    <d v="2024-10-24T00:00:00"/>
    <n v="5.5"/>
    <s v="WAV"/>
    <n v="4008023"/>
    <s v="Yes"/>
    <n v="5.5"/>
    <n v="0"/>
    <n v="0"/>
  </r>
  <r>
    <x v="2"/>
    <x v="9"/>
    <d v="2024-10-24T00:00:00"/>
    <n v="0"/>
    <s v="SEDAN"/>
    <n v="4008024"/>
    <s v="Yes"/>
    <n v="0"/>
    <n v="0"/>
    <n v="0"/>
  </r>
  <r>
    <x v="2"/>
    <x v="5"/>
    <d v="2024-10-24T00:00:00"/>
    <n v="0"/>
    <s v="SEDAN"/>
    <n v="4008025"/>
    <s v="Yes"/>
    <n v="0"/>
    <n v="0"/>
    <n v="0"/>
  </r>
  <r>
    <x v="2"/>
    <x v="7"/>
    <d v="2024-10-24T00:00:00"/>
    <n v="0"/>
    <s v="WAV"/>
    <n v="4008026"/>
    <s v="Yes"/>
    <n v="0"/>
    <n v="0"/>
    <n v="0"/>
  </r>
  <r>
    <x v="2"/>
    <x v="14"/>
    <d v="2024-10-24T00:00:00"/>
    <n v="0"/>
    <s v="WAV"/>
    <n v="4008027"/>
    <s v="Yes"/>
    <n v="0"/>
    <n v="0"/>
    <n v="0"/>
  </r>
  <r>
    <x v="0"/>
    <x v="17"/>
    <d v="2024-10-24T00:00:00"/>
    <n v="0"/>
    <s v="WAV"/>
    <n v="4008029"/>
    <s v="Yes"/>
    <n v="0"/>
    <n v="0"/>
    <n v="0"/>
  </r>
  <r>
    <x v="0"/>
    <x v="15"/>
    <d v="2024-10-24T00:00:00"/>
    <n v="0"/>
    <s v="WAV"/>
    <n v="4008032"/>
    <s v="Yes"/>
    <n v="0"/>
    <n v="0"/>
    <n v="0"/>
  </r>
  <r>
    <x v="0"/>
    <x v="2"/>
    <d v="2024-10-24T00:00:00"/>
    <n v="0"/>
    <s v="WAV"/>
    <n v="4008033"/>
    <s v="Yes"/>
    <n v="0"/>
    <n v="0"/>
    <n v="0"/>
  </r>
  <r>
    <x v="0"/>
    <x v="5"/>
    <d v="2024-10-24T00:00:00"/>
    <n v="0"/>
    <s v="SEDAN"/>
    <n v="4008049"/>
    <s v="Yes"/>
    <n v="0"/>
    <n v="0"/>
    <n v="0"/>
  </r>
  <r>
    <x v="2"/>
    <x v="9"/>
    <d v="2024-10-24T00:00:00"/>
    <n v="0"/>
    <s v="SEDAN"/>
    <n v="4008051"/>
    <s v="Yes"/>
    <n v="0"/>
    <n v="0"/>
    <n v="0"/>
  </r>
  <r>
    <x v="2"/>
    <x v="5"/>
    <d v="2024-10-24T00:00:00"/>
    <n v="0"/>
    <s v="SEDAN"/>
    <n v="4008052"/>
    <s v="Yes"/>
    <n v="0"/>
    <n v="0"/>
    <n v="0"/>
  </r>
  <r>
    <x v="1"/>
    <x v="4"/>
    <d v="2024-10-24T00:00:00"/>
    <n v="0"/>
    <s v="WAV"/>
    <n v="4008055"/>
    <s v="Yes"/>
    <n v="3.75"/>
    <n v="1"/>
    <n v="3.75"/>
  </r>
  <r>
    <x v="1"/>
    <x v="6"/>
    <d v="2024-10-24T00:00:00"/>
    <n v="0"/>
    <s v="WAV"/>
    <n v="4008057"/>
    <s v="Yes"/>
    <n v="3.75"/>
    <n v="1"/>
    <n v="3.75"/>
  </r>
  <r>
    <x v="1"/>
    <x v="4"/>
    <d v="2024-10-24T00:00:00"/>
    <n v="0"/>
    <s v="WAV"/>
    <n v="4008058"/>
    <s v="Yes"/>
    <n v="3.75"/>
    <n v="1"/>
    <n v="3.75"/>
  </r>
  <r>
    <x v="2"/>
    <x v="2"/>
    <d v="2024-10-24T00:00:00"/>
    <n v="0"/>
    <s v="WAV"/>
    <n v="4008065"/>
    <s v="Yes"/>
    <n v="0"/>
    <n v="0"/>
    <n v="0"/>
  </r>
  <r>
    <x v="2"/>
    <x v="10"/>
    <d v="2024-10-24T00:00:00"/>
    <n v="0"/>
    <s v="WAV"/>
    <n v="4008066"/>
    <s v="Yes"/>
    <n v="0"/>
    <n v="0"/>
    <n v="0"/>
  </r>
  <r>
    <x v="1"/>
    <x v="12"/>
    <d v="2024-10-24T00:00:00"/>
    <n v="0"/>
    <s v="WAV"/>
    <n v="4008069"/>
    <s v="Yes"/>
    <n v="3.75"/>
    <n v="1"/>
    <n v="3.75"/>
  </r>
  <r>
    <x v="2"/>
    <x v="14"/>
    <d v="2024-10-24T00:00:00"/>
    <n v="0"/>
    <s v="WAV"/>
    <n v="4008072"/>
    <s v="Yes"/>
    <n v="0"/>
    <n v="0"/>
    <n v="0"/>
  </r>
  <r>
    <x v="1"/>
    <x v="12"/>
    <d v="2024-10-24T00:00:00"/>
    <n v="0"/>
    <s v="WAV"/>
    <n v="4008073"/>
    <s v="Yes"/>
    <n v="3.75"/>
    <n v="1"/>
    <n v="3.75"/>
  </r>
  <r>
    <x v="1"/>
    <x v="4"/>
    <d v="2024-10-24T00:00:00"/>
    <n v="0"/>
    <s v="WAV"/>
    <n v="4008074"/>
    <s v="Yes"/>
    <n v="3.75"/>
    <n v="1"/>
    <n v="3.75"/>
  </r>
  <r>
    <x v="1"/>
    <x v="12"/>
    <d v="2024-10-24T00:00:00"/>
    <n v="0"/>
    <s v="WAV"/>
    <n v="4008075"/>
    <s v="Yes"/>
    <n v="3.75"/>
    <n v="1"/>
    <n v="3.75"/>
  </r>
  <r>
    <x v="0"/>
    <x v="13"/>
    <d v="2024-10-24T00:00:00"/>
    <n v="0"/>
    <s v="SEDAN"/>
    <n v="4008081"/>
    <s v="Yes"/>
    <n v="0"/>
    <n v="0"/>
    <n v="0"/>
  </r>
  <r>
    <x v="1"/>
    <x v="1"/>
    <d v="2024-10-24T00:00:00"/>
    <n v="0"/>
    <s v="WAV"/>
    <n v="4008082"/>
    <s v="Yes"/>
    <n v="3.75"/>
    <n v="1"/>
    <n v="3.75"/>
  </r>
  <r>
    <x v="1"/>
    <x v="1"/>
    <d v="2024-10-24T00:00:00"/>
    <n v="0"/>
    <s v="WAV"/>
    <n v="4008083"/>
    <s v="Yes"/>
    <n v="3.75"/>
    <n v="1"/>
    <n v="3.75"/>
  </r>
  <r>
    <x v="1"/>
    <x v="12"/>
    <d v="2024-10-24T00:00:00"/>
    <n v="0"/>
    <s v="WAV"/>
    <n v="4008092"/>
    <s v="Yes"/>
    <n v="3.75"/>
    <n v="1"/>
    <n v="3.75"/>
  </r>
  <r>
    <x v="1"/>
    <x v="12"/>
    <d v="2024-10-24T00:00:00"/>
    <n v="0"/>
    <s v="WAV"/>
    <n v="4008093"/>
    <s v="Yes"/>
    <n v="3.75"/>
    <n v="1"/>
    <n v="3.75"/>
  </r>
  <r>
    <x v="2"/>
    <x v="2"/>
    <d v="2024-10-24T00:00:00"/>
    <n v="5.5"/>
    <s v="WAV"/>
    <n v="4008094"/>
    <s v="Yes"/>
    <n v="5.5"/>
    <n v="0"/>
    <n v="0"/>
  </r>
  <r>
    <x v="1"/>
    <x v="3"/>
    <d v="2024-10-24T00:00:00"/>
    <n v="3.75"/>
    <s v="WAV"/>
    <n v="4008100"/>
    <s v="Yes"/>
    <n v="3.75"/>
    <n v="0"/>
    <n v="0"/>
  </r>
  <r>
    <x v="1"/>
    <x v="4"/>
    <d v="2024-10-24T00:00:00"/>
    <n v="0"/>
    <s v="WAV"/>
    <n v="4008101"/>
    <s v="Yes"/>
    <n v="3.75"/>
    <n v="1"/>
    <n v="3.75"/>
  </r>
  <r>
    <x v="0"/>
    <x v="11"/>
    <d v="2024-10-24T00:00:00"/>
    <n v="5"/>
    <s v="SEDAN"/>
    <n v="4008102"/>
    <s v="Yes"/>
    <n v="5"/>
    <n v="0"/>
    <n v="0"/>
  </r>
  <r>
    <x v="1"/>
    <x v="4"/>
    <d v="2024-10-24T00:00:00"/>
    <n v="0"/>
    <s v="WAV"/>
    <n v="4008104"/>
    <s v="Yes"/>
    <n v="3.75"/>
    <n v="1"/>
    <n v="3.75"/>
  </r>
  <r>
    <x v="1"/>
    <x v="1"/>
    <d v="2024-10-24T00:00:00"/>
    <n v="0"/>
    <s v="WAV"/>
    <n v="4008109"/>
    <s v="Yes"/>
    <n v="3.75"/>
    <n v="1"/>
    <n v="3.75"/>
  </r>
  <r>
    <x v="1"/>
    <x v="4"/>
    <d v="2024-10-24T00:00:00"/>
    <n v="0"/>
    <s v="WAV"/>
    <n v="4008110"/>
    <s v="Yes"/>
    <n v="3.75"/>
    <n v="1"/>
    <n v="3.75"/>
  </r>
  <r>
    <x v="0"/>
    <x v="13"/>
    <d v="2024-10-24T00:00:00"/>
    <n v="0"/>
    <s v="SEDAN"/>
    <n v="4008118"/>
    <s v="Yes"/>
    <n v="0"/>
    <n v="0"/>
    <n v="0"/>
  </r>
  <r>
    <x v="0"/>
    <x v="0"/>
    <d v="2024-10-24T00:00:00"/>
    <n v="5"/>
    <s v="WAV"/>
    <n v="4008123"/>
    <s v="Yes"/>
    <n v="5"/>
    <n v="0"/>
    <n v="0"/>
  </r>
  <r>
    <x v="0"/>
    <x v="13"/>
    <d v="2024-10-24T00:00:00"/>
    <n v="0"/>
    <s v="SEDAN"/>
    <n v="4008128"/>
    <s v="Yes"/>
    <n v="0"/>
    <n v="0"/>
    <n v="0"/>
  </r>
  <r>
    <x v="1"/>
    <x v="6"/>
    <d v="2024-10-24T00:00:00"/>
    <n v="0"/>
    <s v="WAV"/>
    <n v="4008132"/>
    <s v="Yes"/>
    <n v="3.75"/>
    <n v="1"/>
    <n v="3.75"/>
  </r>
  <r>
    <x v="0"/>
    <x v="17"/>
    <d v="2024-10-24T00:00:00"/>
    <n v="0"/>
    <s v="WAV"/>
    <n v="4008134"/>
    <s v="Yes"/>
    <n v="0"/>
    <n v="0"/>
    <n v="0"/>
  </r>
  <r>
    <x v="2"/>
    <x v="14"/>
    <d v="2024-10-24T00:00:00"/>
    <n v="0"/>
    <s v="WAV"/>
    <n v="4008135"/>
    <s v="Yes"/>
    <n v="5.5"/>
    <n v="1"/>
    <n v="5.5"/>
  </r>
  <r>
    <x v="2"/>
    <x v="2"/>
    <d v="2024-10-24T00:00:00"/>
    <n v="0"/>
    <s v="BIGVAN"/>
    <n v="4008136"/>
    <s v="Yes"/>
    <n v="5"/>
    <n v="1"/>
    <n v="5"/>
  </r>
  <r>
    <x v="0"/>
    <x v="9"/>
    <d v="2024-10-24T00:00:00"/>
    <n v="5"/>
    <s v="WAV"/>
    <n v="4008139"/>
    <s v="Yes"/>
    <n v="5"/>
    <n v="0"/>
    <n v="0"/>
  </r>
  <r>
    <x v="1"/>
    <x v="2"/>
    <d v="2024-10-24T00:00:00"/>
    <n v="0"/>
    <m/>
    <n v="4008141"/>
    <s v="No"/>
    <n v="3.75"/>
    <n v="1"/>
    <n v="3.75"/>
  </r>
  <r>
    <x v="1"/>
    <x v="12"/>
    <d v="2024-10-24T00:00:00"/>
    <n v="0"/>
    <s v="WAV"/>
    <n v="4008142"/>
    <s v="Yes"/>
    <n v="3.75"/>
    <n v="1"/>
    <n v="3.75"/>
  </r>
  <r>
    <x v="0"/>
    <x v="7"/>
    <d v="2024-10-24T00:00:00"/>
    <n v="5"/>
    <s v="WAV"/>
    <n v="4008143"/>
    <s v="Yes"/>
    <n v="5"/>
    <n v="0"/>
    <n v="0"/>
  </r>
  <r>
    <x v="0"/>
    <x v="8"/>
    <d v="2024-10-24T00:00:00"/>
    <n v="5"/>
    <s v="WAV"/>
    <n v="4008144"/>
    <s v="Yes"/>
    <n v="5"/>
    <n v="0"/>
    <n v="0"/>
  </r>
  <r>
    <x v="1"/>
    <x v="2"/>
    <d v="2024-10-24T00:00:00"/>
    <n v="0"/>
    <m/>
    <n v="4008145"/>
    <s v="No"/>
    <n v="3.75"/>
    <n v="1"/>
    <n v="3.75"/>
  </r>
  <r>
    <x v="1"/>
    <x v="12"/>
    <d v="2024-10-24T00:00:00"/>
    <n v="0"/>
    <s v="WAV"/>
    <n v="4008146"/>
    <s v="Yes"/>
    <n v="3.75"/>
    <n v="1"/>
    <n v="3.75"/>
  </r>
  <r>
    <x v="0"/>
    <x v="0"/>
    <d v="2024-10-24T00:00:00"/>
    <n v="0"/>
    <s v="WAV"/>
    <n v="4008147"/>
    <s v="Yes"/>
    <n v="0"/>
    <n v="0"/>
    <n v="0"/>
  </r>
  <r>
    <x v="0"/>
    <x v="5"/>
    <d v="2024-10-24T00:00:00"/>
    <n v="0"/>
    <s v="SEDAN"/>
    <n v="4008148"/>
    <s v="Yes"/>
    <n v="0"/>
    <n v="0"/>
    <n v="0"/>
  </r>
  <r>
    <x v="0"/>
    <x v="7"/>
    <d v="2024-10-24T00:00:00"/>
    <n v="0"/>
    <s v="WAV"/>
    <n v="4008149"/>
    <s v="Yes"/>
    <n v="0"/>
    <n v="0"/>
    <n v="0"/>
  </r>
  <r>
    <x v="0"/>
    <x v="2"/>
    <d v="2024-10-24T00:00:00"/>
    <n v="0"/>
    <s v="WAV"/>
    <n v="4008150"/>
    <s v="Yes"/>
    <n v="0"/>
    <n v="0"/>
    <n v="0"/>
  </r>
  <r>
    <x v="0"/>
    <x v="10"/>
    <d v="2024-10-24T00:00:00"/>
    <n v="5"/>
    <s v="WAV"/>
    <n v="4008156"/>
    <s v="Yes"/>
    <n v="5"/>
    <n v="0"/>
    <n v="0"/>
  </r>
  <r>
    <x v="0"/>
    <x v="16"/>
    <d v="2024-10-24T00:00:00"/>
    <n v="5"/>
    <s v="WAV"/>
    <n v="4008157"/>
    <s v="Yes"/>
    <n v="5"/>
    <n v="0"/>
    <n v="0"/>
  </r>
  <r>
    <x v="2"/>
    <x v="2"/>
    <d v="2024-10-24T00:00:00"/>
    <n v="5.5"/>
    <s v="WAV"/>
    <n v="4008165"/>
    <s v="Yes"/>
    <n v="5.5"/>
    <n v="0"/>
    <n v="0"/>
  </r>
  <r>
    <x v="2"/>
    <x v="17"/>
    <d v="2024-10-24T00:00:00"/>
    <n v="5"/>
    <s v="WAV"/>
    <n v="4008166"/>
    <s v="Yes"/>
    <n v="5"/>
    <n v="0"/>
    <n v="0"/>
  </r>
  <r>
    <x v="0"/>
    <x v="18"/>
    <d v="2024-10-23T00:00:00"/>
    <n v="0"/>
    <s v="WAV"/>
    <n v="4008176"/>
    <s v="Yes"/>
    <n v="0"/>
    <n v="0"/>
    <n v="0"/>
  </r>
  <r>
    <x v="0"/>
    <x v="2"/>
    <d v="2024-10-23T00:00:00"/>
    <n v="0"/>
    <s v="BIGVAN"/>
    <n v="4008177"/>
    <s v="Yes"/>
    <n v="0"/>
    <n v="0"/>
    <n v="0"/>
  </r>
  <r>
    <x v="0"/>
    <x v="9"/>
    <d v="2024-10-24T00:00:00"/>
    <n v="5"/>
    <s v="WAV"/>
    <n v="4008180"/>
    <s v="Yes"/>
    <n v="5"/>
    <n v="0"/>
    <n v="0"/>
  </r>
  <r>
    <x v="0"/>
    <x v="11"/>
    <d v="2024-10-21T00:00:00"/>
    <n v="0"/>
    <s v="SEDAN"/>
    <n v="4008187"/>
    <s v="Yes"/>
    <n v="0"/>
    <n v="0"/>
    <n v="0"/>
  </r>
  <r>
    <x v="0"/>
    <x v="15"/>
    <d v="2024-10-21T00:00:00"/>
    <n v="0"/>
    <s v="WAV"/>
    <n v="4008191"/>
    <s v="Yes"/>
    <n v="0"/>
    <n v="0"/>
    <n v="0"/>
  </r>
  <r>
    <x v="0"/>
    <x v="8"/>
    <d v="2024-10-23T00:00:00"/>
    <n v="0"/>
    <s v="WAV"/>
    <n v="4008193"/>
    <s v="Yes"/>
    <n v="0"/>
    <n v="0"/>
    <n v="0"/>
  </r>
  <r>
    <x v="2"/>
    <x v="2"/>
    <d v="2024-10-24T00:00:00"/>
    <n v="5"/>
    <s v="WAV"/>
    <n v="4008200"/>
    <s v="Yes"/>
    <n v="5"/>
    <n v="0"/>
    <n v="0"/>
  </r>
  <r>
    <x v="2"/>
    <x v="16"/>
    <d v="2024-10-24T00:00:00"/>
    <n v="5.5"/>
    <s v="WAV"/>
    <n v="4008203"/>
    <s v="Yes"/>
    <n v="5.5"/>
    <n v="0"/>
    <n v="0"/>
  </r>
  <r>
    <x v="0"/>
    <x v="0"/>
    <d v="2024-10-22T00:00:00"/>
    <n v="5"/>
    <s v="WAV"/>
    <n v="4008208"/>
    <s v="Yes"/>
    <n v="5"/>
    <n v="0"/>
    <n v="0"/>
  </r>
  <r>
    <x v="0"/>
    <x v="2"/>
    <d v="2024-10-22T00:00:00"/>
    <n v="5"/>
    <s v="BIGVAN"/>
    <n v="4008215"/>
    <s v="Yes"/>
    <n v="5"/>
    <n v="0"/>
    <n v="0"/>
  </r>
  <r>
    <x v="0"/>
    <x v="15"/>
    <d v="2024-10-24T00:00:00"/>
    <n v="5"/>
    <s v="WAV"/>
    <n v="4008216"/>
    <s v="Yes"/>
    <n v="5"/>
    <n v="0"/>
    <n v="0"/>
  </r>
  <r>
    <x v="0"/>
    <x v="17"/>
    <d v="2024-10-22T00:00:00"/>
    <n v="5"/>
    <s v="WAV"/>
    <n v="4008225"/>
    <s v="Yes"/>
    <n v="5"/>
    <n v="0"/>
    <n v="0"/>
  </r>
  <r>
    <x v="0"/>
    <x v="17"/>
    <d v="2024-10-24T00:00:00"/>
    <n v="0"/>
    <s v="WAV"/>
    <n v="4008226"/>
    <s v="Yes"/>
    <n v="5"/>
    <n v="1"/>
    <n v="5"/>
  </r>
  <r>
    <x v="0"/>
    <x v="7"/>
    <d v="2024-10-21T00:00:00"/>
    <n v="0"/>
    <s v="WAV"/>
    <n v="4008234"/>
    <s v="Yes"/>
    <n v="0"/>
    <n v="0"/>
    <n v="0"/>
  </r>
  <r>
    <x v="0"/>
    <x v="17"/>
    <d v="2024-10-24T00:00:00"/>
    <n v="0"/>
    <s v="WAV"/>
    <n v="4008261"/>
    <s v="Yes"/>
    <n v="0"/>
    <n v="0"/>
    <n v="0"/>
  </r>
  <r>
    <x v="2"/>
    <x v="16"/>
    <d v="2024-10-22T00:00:00"/>
    <n v="0"/>
    <s v="WAV"/>
    <n v="4008267"/>
    <s v="Yes"/>
    <n v="5.5"/>
    <n v="1"/>
    <n v="5.5"/>
  </r>
  <r>
    <x v="2"/>
    <x v="18"/>
    <d v="2024-10-24T00:00:00"/>
    <n v="5.5"/>
    <s v="WAV"/>
    <n v="4008268"/>
    <s v="Yes"/>
    <n v="5.5"/>
    <n v="0"/>
    <n v="0"/>
  </r>
  <r>
    <x v="1"/>
    <x v="12"/>
    <d v="2024-10-21T00:00:00"/>
    <n v="0"/>
    <s v="WAV"/>
    <n v="4008287"/>
    <s v="Yes"/>
    <n v="3.75"/>
    <n v="1"/>
    <n v="3.75"/>
  </r>
  <r>
    <x v="1"/>
    <x v="12"/>
    <d v="2024-10-21T00:00:00"/>
    <n v="0"/>
    <s v="WAV"/>
    <n v="4008288"/>
    <s v="Yes"/>
    <n v="3.75"/>
    <n v="1"/>
    <n v="3.75"/>
  </r>
  <r>
    <x v="1"/>
    <x v="3"/>
    <d v="2024-10-22T00:00:00"/>
    <n v="0"/>
    <s v="WAV"/>
    <n v="4008294"/>
    <s v="Yes"/>
    <n v="0"/>
    <n v="0"/>
    <n v="0"/>
  </r>
  <r>
    <x v="1"/>
    <x v="3"/>
    <d v="2024-10-21T00:00:00"/>
    <n v="0"/>
    <s v="WAV"/>
    <n v="4008299"/>
    <s v="Yes"/>
    <n v="3.75"/>
    <n v="1"/>
    <n v="3.75"/>
  </r>
  <r>
    <x v="1"/>
    <x v="2"/>
    <d v="2024-10-22T00:00:00"/>
    <n v="0"/>
    <s v="BIGVAN"/>
    <n v="4008301"/>
    <s v="Yes"/>
    <n v="3.75"/>
    <n v="1"/>
    <n v="3.75"/>
  </r>
  <r>
    <x v="1"/>
    <x v="4"/>
    <d v="2024-10-22T00:00:00"/>
    <n v="0"/>
    <s v="WAV"/>
    <n v="4008303"/>
    <s v="Yes"/>
    <n v="3.75"/>
    <n v="1"/>
    <n v="3.75"/>
  </r>
  <r>
    <x v="1"/>
    <x v="3"/>
    <d v="2024-10-23T00:00:00"/>
    <n v="0"/>
    <s v="WAV"/>
    <n v="4008305"/>
    <s v="Yes"/>
    <n v="3.75"/>
    <n v="1"/>
    <n v="3.75"/>
  </r>
  <r>
    <x v="0"/>
    <x v="5"/>
    <d v="2024-10-21T00:00:00"/>
    <n v="5"/>
    <s v="SEDAN"/>
    <n v="4008311"/>
    <s v="Yes"/>
    <n v="5"/>
    <n v="0"/>
    <n v="0"/>
  </r>
  <r>
    <x v="0"/>
    <x v="7"/>
    <d v="2024-10-23T00:00:00"/>
    <n v="5"/>
    <s v="WAV"/>
    <n v="4008313"/>
    <s v="Yes"/>
    <n v="5"/>
    <n v="0"/>
    <n v="0"/>
  </r>
  <r>
    <x v="0"/>
    <x v="7"/>
    <d v="2024-10-21T00:00:00"/>
    <n v="0"/>
    <s v="WAV"/>
    <n v="4008316"/>
    <s v="Yes"/>
    <n v="0"/>
    <n v="0"/>
    <n v="0"/>
  </r>
  <r>
    <x v="0"/>
    <x v="11"/>
    <d v="2024-10-22T00:00:00"/>
    <n v="0"/>
    <s v="SEDAN"/>
    <n v="4008317"/>
    <s v="Yes"/>
    <n v="0"/>
    <n v="0"/>
    <n v="0"/>
  </r>
  <r>
    <x v="0"/>
    <x v="17"/>
    <d v="2024-10-25T00:00:00"/>
    <n v="0"/>
    <s v="WAV"/>
    <n v="4008320"/>
    <s v="Yes"/>
    <n v="0"/>
    <n v="0"/>
    <n v="0"/>
  </r>
  <r>
    <x v="2"/>
    <x v="15"/>
    <d v="2024-10-22T00:00:00"/>
    <n v="5.5"/>
    <s v="WAV"/>
    <n v="4008325"/>
    <s v="Yes"/>
    <n v="5.5"/>
    <n v="0"/>
    <n v="0"/>
  </r>
  <r>
    <x v="0"/>
    <x v="0"/>
    <d v="2024-10-22T00:00:00"/>
    <n v="5"/>
    <s v="WAV"/>
    <n v="4008328"/>
    <s v="Yes"/>
    <n v="5"/>
    <n v="0"/>
    <n v="0"/>
  </r>
  <r>
    <x v="1"/>
    <x v="4"/>
    <d v="2024-10-22T00:00:00"/>
    <n v="0"/>
    <s v="WAV"/>
    <n v="4008338"/>
    <s v="Yes"/>
    <n v="3.75"/>
    <n v="1"/>
    <n v="3.75"/>
  </r>
  <r>
    <x v="1"/>
    <x v="12"/>
    <d v="2024-10-22T00:00:00"/>
    <n v="0"/>
    <s v="WAV"/>
    <n v="4008339"/>
    <s v="Yes"/>
    <n v="3.75"/>
    <n v="1"/>
    <n v="3.75"/>
  </r>
  <r>
    <x v="2"/>
    <x v="9"/>
    <d v="2024-10-24T00:00:00"/>
    <n v="0"/>
    <s v="WAV"/>
    <n v="4008345"/>
    <s v="Yes"/>
    <n v="0"/>
    <n v="0"/>
    <n v="0"/>
  </r>
  <r>
    <x v="2"/>
    <x v="8"/>
    <d v="2024-10-21T00:00:00"/>
    <n v="0"/>
    <s v="WAV"/>
    <n v="4008371"/>
    <s v="Yes"/>
    <n v="0"/>
    <n v="0"/>
    <n v="0"/>
  </r>
  <r>
    <x v="2"/>
    <x v="7"/>
    <d v="2024-10-21T00:00:00"/>
    <n v="0"/>
    <s v="WAV"/>
    <n v="4008372"/>
    <s v="Yes"/>
    <n v="0"/>
    <n v="0"/>
    <n v="0"/>
  </r>
  <r>
    <x v="1"/>
    <x v="3"/>
    <d v="2024-10-24T00:00:00"/>
    <n v="0"/>
    <s v="WAV"/>
    <n v="4008374"/>
    <s v="Yes"/>
    <n v="3.75"/>
    <n v="1"/>
    <n v="3.75"/>
  </r>
  <r>
    <x v="1"/>
    <x v="4"/>
    <d v="2024-10-24T00:00:00"/>
    <n v="3.75"/>
    <s v="WAV"/>
    <n v="4008399"/>
    <s v="Yes"/>
    <n v="3.75"/>
    <n v="0"/>
    <n v="0"/>
  </r>
  <r>
    <x v="1"/>
    <x v="6"/>
    <d v="2024-10-24T00:00:00"/>
    <n v="0"/>
    <s v="WAV"/>
    <n v="4008400"/>
    <s v="Yes"/>
    <n v="3.75"/>
    <n v="1"/>
    <n v="3.75"/>
  </r>
  <r>
    <x v="0"/>
    <x v="0"/>
    <d v="2024-10-21T00:00:00"/>
    <n v="0"/>
    <s v="WAV"/>
    <n v="4008416"/>
    <s v="Yes"/>
    <n v="0"/>
    <n v="0"/>
    <n v="0"/>
  </r>
  <r>
    <x v="0"/>
    <x v="7"/>
    <d v="2024-10-23T00:00:00"/>
    <n v="0"/>
    <s v="WAV"/>
    <n v="4008417"/>
    <s v="Yes"/>
    <n v="0"/>
    <n v="0"/>
    <n v="0"/>
  </r>
  <r>
    <x v="0"/>
    <x v="15"/>
    <d v="2024-10-24T00:00:00"/>
    <n v="5"/>
    <s v="WAV"/>
    <n v="4008421"/>
    <s v="Yes"/>
    <n v="5"/>
    <n v="0"/>
    <n v="0"/>
  </r>
  <r>
    <x v="0"/>
    <x v="0"/>
    <d v="2024-10-25T00:00:00"/>
    <n v="5"/>
    <s v="WAV"/>
    <n v="4008427"/>
    <s v="Yes"/>
    <n v="5"/>
    <n v="0"/>
    <n v="0"/>
  </r>
  <r>
    <x v="1"/>
    <x v="1"/>
    <d v="2024-10-25T00:00:00"/>
    <n v="0"/>
    <s v="WAV"/>
    <n v="4008430"/>
    <s v="Yes"/>
    <n v="3.75"/>
    <n v="1"/>
    <n v="3.75"/>
  </r>
  <r>
    <x v="1"/>
    <x v="2"/>
    <d v="2024-10-25T00:00:00"/>
    <n v="0"/>
    <m/>
    <n v="4008431"/>
    <s v="No"/>
    <n v="3.75"/>
    <n v="1"/>
    <n v="3.75"/>
  </r>
  <r>
    <x v="1"/>
    <x v="3"/>
    <d v="2024-10-25T00:00:00"/>
    <n v="0"/>
    <s v="WAV"/>
    <n v="4008432"/>
    <s v="Yes"/>
    <n v="3.75"/>
    <n v="1"/>
    <n v="3.75"/>
  </r>
  <r>
    <x v="1"/>
    <x v="4"/>
    <d v="2024-10-25T00:00:00"/>
    <n v="3.75"/>
    <s v="WAV"/>
    <n v="4008433"/>
    <s v="Yes"/>
    <n v="3.75"/>
    <n v="0"/>
    <n v="0"/>
  </r>
  <r>
    <x v="1"/>
    <x v="2"/>
    <d v="2024-10-25T00:00:00"/>
    <n v="0"/>
    <s v="BIGVAN"/>
    <n v="4008436"/>
    <s v="Yes"/>
    <n v="3.75"/>
    <n v="1"/>
    <n v="3.75"/>
  </r>
  <r>
    <x v="1"/>
    <x v="1"/>
    <d v="2024-10-25T00:00:00"/>
    <n v="0"/>
    <s v="WAV"/>
    <n v="4008437"/>
    <s v="Yes"/>
    <n v="3.75"/>
    <n v="1"/>
    <n v="3.75"/>
  </r>
  <r>
    <x v="0"/>
    <x v="15"/>
    <d v="2024-10-25T00:00:00"/>
    <n v="0"/>
    <s v="WAV"/>
    <n v="4008442"/>
    <s v="Yes"/>
    <n v="0"/>
    <n v="0"/>
    <n v="0"/>
  </r>
  <r>
    <x v="2"/>
    <x v="5"/>
    <d v="2024-10-25T00:00:00"/>
    <n v="0"/>
    <s v="SEDAN"/>
    <n v="4008469"/>
    <s v="Yes"/>
    <n v="0"/>
    <n v="0"/>
    <n v="0"/>
  </r>
  <r>
    <x v="2"/>
    <x v="7"/>
    <d v="2024-10-25T00:00:00"/>
    <n v="0"/>
    <s v="WAV"/>
    <n v="4008470"/>
    <s v="Yes"/>
    <n v="0"/>
    <n v="0"/>
    <n v="0"/>
  </r>
  <r>
    <x v="2"/>
    <x v="2"/>
    <d v="2024-10-25T00:00:00"/>
    <n v="0"/>
    <s v="WAV"/>
    <n v="4008497"/>
    <s v="Yes"/>
    <n v="0"/>
    <n v="0"/>
    <n v="0"/>
  </r>
  <r>
    <x v="2"/>
    <x v="14"/>
    <d v="2024-10-25T00:00:00"/>
    <n v="0"/>
    <s v="WAV"/>
    <n v="4008498"/>
    <s v="Yes"/>
    <n v="0"/>
    <n v="0"/>
    <n v="0"/>
  </r>
  <r>
    <x v="1"/>
    <x v="6"/>
    <d v="2024-10-25T00:00:00"/>
    <n v="0"/>
    <s v="WAV"/>
    <n v="4008499"/>
    <s v="Yes"/>
    <n v="3.75"/>
    <n v="1"/>
    <n v="3.75"/>
  </r>
  <r>
    <x v="1"/>
    <x v="6"/>
    <d v="2024-10-25T00:00:00"/>
    <n v="0"/>
    <s v="WAV"/>
    <n v="4008500"/>
    <s v="Yes"/>
    <n v="3.75"/>
    <n v="1"/>
    <n v="3.75"/>
  </r>
  <r>
    <x v="0"/>
    <x v="2"/>
    <d v="2024-10-25T00:00:00"/>
    <n v="0"/>
    <s v="WAV"/>
    <n v="4008508"/>
    <s v="Yes"/>
    <n v="0"/>
    <n v="0"/>
    <n v="0"/>
  </r>
  <r>
    <x v="0"/>
    <x v="17"/>
    <d v="2024-10-25T00:00:00"/>
    <n v="0"/>
    <s v="WAV"/>
    <n v="4008509"/>
    <s v="Yes"/>
    <n v="0"/>
    <n v="0"/>
    <n v="0"/>
  </r>
  <r>
    <x v="1"/>
    <x v="4"/>
    <d v="2024-10-25T00:00:00"/>
    <n v="3.75"/>
    <s v="WAV"/>
    <n v="4008518"/>
    <s v="Yes"/>
    <n v="3.75"/>
    <n v="0"/>
    <n v="0"/>
  </r>
  <r>
    <x v="1"/>
    <x v="6"/>
    <d v="2024-10-25T00:00:00"/>
    <n v="0"/>
    <s v="WAV"/>
    <n v="4008524"/>
    <s v="Yes"/>
    <n v="3.75"/>
    <n v="1"/>
    <n v="3.75"/>
  </r>
  <r>
    <x v="1"/>
    <x v="6"/>
    <d v="2024-10-25T00:00:00"/>
    <n v="0"/>
    <s v="WAV"/>
    <n v="4008525"/>
    <s v="Yes"/>
    <n v="3.75"/>
    <n v="1"/>
    <n v="3.75"/>
  </r>
  <r>
    <x v="1"/>
    <x v="6"/>
    <d v="2024-10-25T00:00:00"/>
    <n v="0"/>
    <s v="WAV"/>
    <n v="4008526"/>
    <s v="Yes"/>
    <n v="3.75"/>
    <n v="1"/>
    <n v="3.75"/>
  </r>
  <r>
    <x v="1"/>
    <x v="6"/>
    <d v="2024-10-25T00:00:00"/>
    <n v="0"/>
    <s v="WAV"/>
    <n v="4008527"/>
    <s v="Yes"/>
    <n v="3.75"/>
    <n v="1"/>
    <n v="3.75"/>
  </r>
  <r>
    <x v="0"/>
    <x v="2"/>
    <d v="2024-10-25T00:00:00"/>
    <n v="5"/>
    <s v="WAV"/>
    <n v="4008532"/>
    <s v="Yes"/>
    <n v="5"/>
    <n v="0"/>
    <n v="0"/>
  </r>
  <r>
    <x v="0"/>
    <x v="9"/>
    <d v="2024-10-25T00:00:00"/>
    <n v="5"/>
    <s v="WAV"/>
    <n v="4008535"/>
    <s v="Yes"/>
    <n v="5"/>
    <n v="0"/>
    <n v="0"/>
  </r>
  <r>
    <x v="1"/>
    <x v="6"/>
    <d v="2024-10-25T00:00:00"/>
    <n v="0"/>
    <s v="WAV"/>
    <n v="4008538"/>
    <s v="Yes"/>
    <n v="3.75"/>
    <n v="1"/>
    <n v="3.75"/>
  </r>
  <r>
    <x v="1"/>
    <x v="3"/>
    <d v="2024-10-25T00:00:00"/>
    <n v="0"/>
    <s v="WAV"/>
    <n v="4008545"/>
    <s v="Yes"/>
    <n v="3.75"/>
    <n v="1"/>
    <n v="3.75"/>
  </r>
  <r>
    <x v="0"/>
    <x v="2"/>
    <d v="2024-10-25T00:00:00"/>
    <n v="0"/>
    <s v="WAV"/>
    <n v="4008550"/>
    <s v="Yes"/>
    <n v="0"/>
    <n v="0"/>
    <n v="0"/>
  </r>
  <r>
    <x v="0"/>
    <x v="2"/>
    <d v="2024-10-25T00:00:00"/>
    <n v="0"/>
    <s v="WAV"/>
    <n v="4008551"/>
    <s v="Yes"/>
    <n v="0"/>
    <n v="0"/>
    <n v="0"/>
  </r>
  <r>
    <x v="0"/>
    <x v="15"/>
    <d v="2024-10-25T00:00:00"/>
    <n v="5"/>
    <s v="WAV"/>
    <n v="4008553"/>
    <s v="Yes"/>
    <n v="5"/>
    <n v="0"/>
    <n v="0"/>
  </r>
  <r>
    <x v="2"/>
    <x v="2"/>
    <d v="2024-10-25T00:00:00"/>
    <n v="5.5"/>
    <s v="WAV"/>
    <n v="4008578"/>
    <s v="Yes"/>
    <n v="5.5"/>
    <n v="0"/>
    <n v="0"/>
  </r>
  <r>
    <x v="2"/>
    <x v="16"/>
    <d v="2024-10-25T00:00:00"/>
    <n v="0"/>
    <s v="WAV"/>
    <n v="4008579"/>
    <s v="Yes"/>
    <n v="0"/>
    <n v="0"/>
    <n v="0"/>
  </r>
  <r>
    <x v="2"/>
    <x v="2"/>
    <d v="2024-10-25T00:00:00"/>
    <n v="5.5"/>
    <s v="WAV"/>
    <n v="4008580"/>
    <s v="Yes"/>
    <n v="5.5"/>
    <n v="0"/>
    <n v="0"/>
  </r>
  <r>
    <x v="2"/>
    <x v="7"/>
    <d v="2024-10-25T00:00:00"/>
    <n v="0"/>
    <s v="WAV"/>
    <n v="4008581"/>
    <s v="Yes"/>
    <n v="0"/>
    <n v="0"/>
    <n v="0"/>
  </r>
  <r>
    <x v="1"/>
    <x v="6"/>
    <d v="2024-10-25T00:00:00"/>
    <n v="0"/>
    <s v="WAV"/>
    <n v="4008582"/>
    <s v="Yes"/>
    <n v="3.75"/>
    <n v="1"/>
    <n v="3.75"/>
  </r>
  <r>
    <x v="1"/>
    <x v="3"/>
    <d v="2024-10-25T00:00:00"/>
    <n v="0"/>
    <s v="WAV"/>
    <n v="4008583"/>
    <s v="Yes"/>
    <n v="3.75"/>
    <n v="1"/>
    <n v="3.75"/>
  </r>
  <r>
    <x v="1"/>
    <x v="6"/>
    <d v="2024-10-25T00:00:00"/>
    <n v="0"/>
    <s v="WAV"/>
    <n v="4008584"/>
    <s v="Yes"/>
    <n v="3.75"/>
    <n v="1"/>
    <n v="3.75"/>
  </r>
  <r>
    <x v="1"/>
    <x v="6"/>
    <d v="2024-10-25T00:00:00"/>
    <n v="0"/>
    <s v="WAV"/>
    <n v="4008585"/>
    <s v="Yes"/>
    <n v="3.75"/>
    <n v="1"/>
    <n v="3.75"/>
  </r>
  <r>
    <x v="1"/>
    <x v="6"/>
    <d v="2024-10-25T00:00:00"/>
    <n v="0"/>
    <s v="WAV"/>
    <n v="4008586"/>
    <s v="Yes"/>
    <n v="3.75"/>
    <n v="1"/>
    <n v="3.75"/>
  </r>
  <r>
    <x v="1"/>
    <x v="6"/>
    <d v="2024-10-25T00:00:00"/>
    <n v="0"/>
    <s v="WAV"/>
    <n v="4008587"/>
    <s v="Yes"/>
    <n v="3.75"/>
    <n v="1"/>
    <n v="3.75"/>
  </r>
  <r>
    <x v="2"/>
    <x v="0"/>
    <d v="2024-10-25T00:00:00"/>
    <n v="5"/>
    <s v="WAV"/>
    <n v="4008588"/>
    <s v="Yes"/>
    <n v="5"/>
    <n v="0"/>
    <n v="0"/>
  </r>
  <r>
    <x v="2"/>
    <x v="0"/>
    <d v="2024-10-25T00:00:00"/>
    <n v="0"/>
    <s v="WAV"/>
    <n v="4008589"/>
    <s v="Yes"/>
    <n v="3.75"/>
    <n v="1"/>
    <n v="3.75"/>
  </r>
  <r>
    <x v="1"/>
    <x v="6"/>
    <d v="2024-10-25T00:00:00"/>
    <n v="0"/>
    <s v="WAV"/>
    <n v="4008591"/>
    <s v="Yes"/>
    <n v="3.75"/>
    <n v="1"/>
    <n v="3.75"/>
  </r>
  <r>
    <x v="1"/>
    <x v="4"/>
    <d v="2024-10-25T00:00:00"/>
    <n v="0"/>
    <s v="WAV"/>
    <n v="4008592"/>
    <s v="Yes"/>
    <n v="3.75"/>
    <n v="1"/>
    <n v="3.75"/>
  </r>
  <r>
    <x v="1"/>
    <x v="6"/>
    <d v="2024-10-25T00:00:00"/>
    <n v="0"/>
    <s v="WAV"/>
    <n v="4008593"/>
    <s v="Yes"/>
    <n v="3.75"/>
    <n v="1"/>
    <n v="3.75"/>
  </r>
  <r>
    <x v="1"/>
    <x v="3"/>
    <d v="2024-10-25T00:00:00"/>
    <n v="0"/>
    <s v="WAV"/>
    <n v="4008594"/>
    <s v="Yes"/>
    <n v="3.75"/>
    <n v="1"/>
    <n v="3.75"/>
  </r>
  <r>
    <x v="1"/>
    <x v="2"/>
    <d v="2024-10-25T00:00:00"/>
    <n v="0"/>
    <m/>
    <n v="4008599"/>
    <s v="No"/>
    <n v="3.75"/>
    <n v="1"/>
    <n v="3.75"/>
  </r>
  <r>
    <x v="2"/>
    <x v="5"/>
    <d v="2024-10-25T00:00:00"/>
    <n v="0"/>
    <s v="SEDAN"/>
    <n v="4008602"/>
    <s v="Yes"/>
    <n v="0"/>
    <n v="0"/>
    <n v="0"/>
  </r>
  <r>
    <x v="2"/>
    <x v="7"/>
    <d v="2024-10-25T00:00:00"/>
    <n v="0"/>
    <s v="WAV"/>
    <n v="4008611"/>
    <s v="Yes"/>
    <n v="0"/>
    <n v="0"/>
    <n v="0"/>
  </r>
  <r>
    <x v="2"/>
    <x v="2"/>
    <d v="2024-10-25T00:00:00"/>
    <n v="0"/>
    <s v="WAV"/>
    <n v="4008612"/>
    <s v="Yes"/>
    <n v="0"/>
    <n v="0"/>
    <n v="0"/>
  </r>
  <r>
    <x v="0"/>
    <x v="15"/>
    <d v="2024-10-25T00:00:00"/>
    <n v="5"/>
    <s v="WAV"/>
    <n v="4008616"/>
    <s v="Yes"/>
    <n v="5"/>
    <n v="0"/>
    <n v="0"/>
  </r>
  <r>
    <x v="1"/>
    <x v="2"/>
    <d v="2024-10-25T00:00:00"/>
    <n v="0"/>
    <s v="BIGVAN"/>
    <n v="4008619"/>
    <s v="Yes"/>
    <n v="3.75"/>
    <n v="1"/>
    <n v="3.75"/>
  </r>
  <r>
    <x v="2"/>
    <x v="18"/>
    <d v="2024-10-25T00:00:00"/>
    <n v="5"/>
    <s v="WAV"/>
    <n v="4008623"/>
    <s v="Yes"/>
    <n v="5"/>
    <n v="0"/>
    <n v="0"/>
  </r>
  <r>
    <x v="2"/>
    <x v="10"/>
    <d v="2024-10-25T00:00:00"/>
    <n v="0"/>
    <s v="WAV"/>
    <n v="4008624"/>
    <s v="Yes"/>
    <n v="5.5"/>
    <n v="1"/>
    <n v="5.5"/>
  </r>
  <r>
    <x v="0"/>
    <x v="2"/>
    <d v="2024-10-25T00:00:00"/>
    <n v="0"/>
    <s v="WAV"/>
    <n v="4008628"/>
    <s v="Yes"/>
    <n v="0"/>
    <n v="0"/>
    <n v="0"/>
  </r>
  <r>
    <x v="0"/>
    <x v="14"/>
    <d v="2024-10-25T00:00:00"/>
    <n v="0"/>
    <s v="WAV"/>
    <n v="4008629"/>
    <s v="Yes"/>
    <n v="0"/>
    <n v="0"/>
    <n v="0"/>
  </r>
  <r>
    <x v="0"/>
    <x v="10"/>
    <d v="2024-10-25T00:00:00"/>
    <n v="0"/>
    <s v="WAV"/>
    <n v="4008630"/>
    <s v="Yes"/>
    <n v="0"/>
    <n v="0"/>
    <n v="0"/>
  </r>
  <r>
    <x v="0"/>
    <x v="2"/>
    <d v="2024-10-25T00:00:00"/>
    <n v="0"/>
    <s v="WAV"/>
    <n v="4008631"/>
    <s v="Yes"/>
    <n v="0"/>
    <n v="0"/>
    <n v="0"/>
  </r>
  <r>
    <x v="1"/>
    <x v="4"/>
    <d v="2024-10-25T00:00:00"/>
    <n v="0"/>
    <s v="WAV"/>
    <n v="4008632"/>
    <s v="Yes"/>
    <n v="3.75"/>
    <n v="1"/>
    <n v="3.75"/>
  </r>
  <r>
    <x v="0"/>
    <x v="2"/>
    <d v="2024-10-25T00:00:00"/>
    <n v="5"/>
    <s v="WAV"/>
    <n v="4008667"/>
    <s v="Yes"/>
    <n v="5"/>
    <n v="0"/>
    <n v="0"/>
  </r>
  <r>
    <x v="0"/>
    <x v="2"/>
    <d v="2024-10-25T00:00:00"/>
    <n v="5"/>
    <s v="WAV"/>
    <n v="4008668"/>
    <s v="Yes"/>
    <n v="5"/>
    <n v="0"/>
    <n v="0"/>
  </r>
  <r>
    <x v="0"/>
    <x v="9"/>
    <d v="2024-10-25T00:00:00"/>
    <n v="0"/>
    <s v="SEDAN"/>
    <n v="4008671"/>
    <s v="Yes"/>
    <n v="5"/>
    <n v="1"/>
    <n v="5"/>
  </r>
  <r>
    <x v="1"/>
    <x v="4"/>
    <d v="2024-10-25T00:00:00"/>
    <n v="0"/>
    <s v="WAV"/>
    <n v="4008679"/>
    <s v="Yes"/>
    <n v="3.75"/>
    <n v="1"/>
    <n v="3.75"/>
  </r>
  <r>
    <x v="2"/>
    <x v="16"/>
    <d v="2024-10-25T00:00:00"/>
    <n v="0"/>
    <s v="WAV"/>
    <n v="4008683"/>
    <s v="Yes"/>
    <n v="0"/>
    <n v="0"/>
    <n v="0"/>
  </r>
  <r>
    <x v="2"/>
    <x v="9"/>
    <d v="2024-10-25T00:00:00"/>
    <n v="0"/>
    <s v="WAV"/>
    <n v="4008684"/>
    <s v="Yes"/>
    <n v="0"/>
    <n v="0"/>
    <n v="0"/>
  </r>
  <r>
    <x v="1"/>
    <x v="12"/>
    <d v="2024-10-25T00:00:00"/>
    <n v="0"/>
    <s v="WAV"/>
    <n v="4008685"/>
    <s v="Yes"/>
    <n v="3.75"/>
    <n v="1"/>
    <n v="3.75"/>
  </r>
  <r>
    <x v="1"/>
    <x v="6"/>
    <d v="2024-10-25T00:00:00"/>
    <n v="0"/>
    <s v="WAV"/>
    <n v="4008686"/>
    <s v="Yes"/>
    <n v="3.75"/>
    <n v="1"/>
    <n v="3.75"/>
  </r>
  <r>
    <x v="1"/>
    <x v="12"/>
    <d v="2024-10-25T00:00:00"/>
    <n v="0"/>
    <s v="WAV"/>
    <n v="4008689"/>
    <s v="Yes"/>
    <n v="3.75"/>
    <n v="1"/>
    <n v="3.75"/>
  </r>
  <r>
    <x v="1"/>
    <x v="4"/>
    <d v="2024-10-25T00:00:00"/>
    <n v="3.75"/>
    <s v="WAV"/>
    <n v="4008690"/>
    <s v="Yes"/>
    <n v="3.75"/>
    <n v="0"/>
    <n v="0"/>
  </r>
  <r>
    <x v="0"/>
    <x v="9"/>
    <d v="2024-10-25T00:00:00"/>
    <n v="5"/>
    <s v="SEDAN"/>
    <n v="4008691"/>
    <s v="Yes"/>
    <n v="5"/>
    <n v="0"/>
    <n v="0"/>
  </r>
  <r>
    <x v="1"/>
    <x v="3"/>
    <d v="2024-10-25T00:00:00"/>
    <n v="0"/>
    <s v="WAV"/>
    <n v="4008700"/>
    <s v="Yes"/>
    <n v="3.75"/>
    <n v="1"/>
    <n v="3.75"/>
  </r>
  <r>
    <x v="1"/>
    <x v="4"/>
    <d v="2024-10-25T00:00:00"/>
    <n v="3.75"/>
    <s v="WAV"/>
    <n v="4008701"/>
    <s v="Yes"/>
    <n v="3.75"/>
    <n v="0"/>
    <n v="0"/>
  </r>
  <r>
    <x v="0"/>
    <x v="10"/>
    <d v="2024-10-25T00:00:00"/>
    <n v="0"/>
    <s v="WAV"/>
    <n v="4008702"/>
    <s v="Yes"/>
    <n v="0"/>
    <n v="0"/>
    <n v="0"/>
  </r>
  <r>
    <x v="0"/>
    <x v="13"/>
    <d v="2024-10-25T00:00:00"/>
    <n v="5"/>
    <s v="SEDAN"/>
    <n v="4008705"/>
    <s v="Yes"/>
    <n v="5"/>
    <n v="0"/>
    <n v="0"/>
  </r>
  <r>
    <x v="0"/>
    <x v="2"/>
    <d v="2024-10-25T00:00:00"/>
    <n v="0"/>
    <s v="WAV"/>
    <n v="4008713"/>
    <s v="Yes"/>
    <n v="0"/>
    <n v="0"/>
    <n v="0"/>
  </r>
  <r>
    <x v="0"/>
    <x v="2"/>
    <d v="2024-10-25T00:00:00"/>
    <n v="0"/>
    <s v="WAV"/>
    <n v="4008714"/>
    <s v="Yes"/>
    <n v="0"/>
    <n v="0"/>
    <n v="0"/>
  </r>
  <r>
    <x v="0"/>
    <x v="11"/>
    <d v="2024-10-25T00:00:00"/>
    <n v="0"/>
    <s v="SEDAN"/>
    <n v="4008715"/>
    <s v="Yes"/>
    <n v="0"/>
    <n v="0"/>
    <n v="0"/>
  </r>
  <r>
    <x v="0"/>
    <x v="9"/>
    <d v="2024-10-25T00:00:00"/>
    <n v="0"/>
    <s v="SEDAN"/>
    <n v="4008716"/>
    <s v="Yes"/>
    <n v="0"/>
    <n v="0"/>
    <n v="0"/>
  </r>
  <r>
    <x v="0"/>
    <x v="0"/>
    <d v="2024-10-25T00:00:00"/>
    <n v="5"/>
    <s v="WAV"/>
    <n v="4008721"/>
    <s v="Yes"/>
    <n v="5"/>
    <n v="0"/>
    <n v="0"/>
  </r>
  <r>
    <x v="0"/>
    <x v="9"/>
    <d v="2024-10-25T00:00:00"/>
    <n v="5"/>
    <s v="WAV"/>
    <n v="4008722"/>
    <s v="Yes"/>
    <n v="5"/>
    <n v="0"/>
    <n v="0"/>
  </r>
  <r>
    <x v="2"/>
    <x v="7"/>
    <d v="2024-10-25T00:00:00"/>
    <n v="0"/>
    <s v="WAV"/>
    <n v="4008728"/>
    <s v="Yes"/>
    <n v="0"/>
    <n v="0"/>
    <n v="0"/>
  </r>
  <r>
    <x v="2"/>
    <x v="2"/>
    <d v="2024-10-25T00:00:00"/>
    <n v="0"/>
    <s v="WAV"/>
    <n v="4008729"/>
    <s v="Yes"/>
    <n v="0"/>
    <n v="0"/>
    <n v="0"/>
  </r>
  <r>
    <x v="1"/>
    <x v="4"/>
    <d v="2024-10-25T00:00:00"/>
    <n v="0"/>
    <s v="WAV"/>
    <n v="4008730"/>
    <s v="Yes"/>
    <n v="3.75"/>
    <n v="1"/>
    <n v="3.75"/>
  </r>
  <r>
    <x v="1"/>
    <x v="12"/>
    <d v="2024-10-25T00:00:00"/>
    <n v="0"/>
    <s v="WAV"/>
    <n v="4008731"/>
    <s v="Yes"/>
    <n v="3.75"/>
    <n v="1"/>
    <n v="3.75"/>
  </r>
  <r>
    <x v="0"/>
    <x v="2"/>
    <d v="2024-10-25T00:00:00"/>
    <n v="0"/>
    <s v="WAV"/>
    <n v="4008734"/>
    <s v="Yes"/>
    <n v="0"/>
    <n v="0"/>
    <n v="0"/>
  </r>
  <r>
    <x v="1"/>
    <x v="6"/>
    <d v="2024-10-25T00:00:00"/>
    <n v="0"/>
    <s v="WAV"/>
    <n v="4008736"/>
    <s v="Yes"/>
    <n v="3.75"/>
    <n v="1"/>
    <n v="3.75"/>
  </r>
  <r>
    <x v="1"/>
    <x v="12"/>
    <d v="2024-10-25T00:00:00"/>
    <n v="0"/>
    <s v="WAV"/>
    <n v="4008737"/>
    <s v="Yes"/>
    <n v="3.75"/>
    <n v="1"/>
    <n v="3.75"/>
  </r>
  <r>
    <x v="2"/>
    <x v="13"/>
    <d v="2024-10-25T00:00:00"/>
    <n v="0"/>
    <s v="SEDAN"/>
    <n v="4008738"/>
    <s v="Yes"/>
    <n v="0"/>
    <n v="0"/>
    <n v="0"/>
  </r>
  <r>
    <x v="2"/>
    <x v="7"/>
    <d v="2024-10-25T00:00:00"/>
    <n v="0"/>
    <s v="WAV"/>
    <n v="4008739"/>
    <s v="Yes"/>
    <n v="0"/>
    <n v="0"/>
    <n v="0"/>
  </r>
  <r>
    <x v="1"/>
    <x v="12"/>
    <d v="2024-10-25T00:00:00"/>
    <n v="0"/>
    <s v="WAV"/>
    <n v="4008740"/>
    <s v="Yes"/>
    <n v="3.75"/>
    <n v="1"/>
    <n v="3.75"/>
  </r>
  <r>
    <x v="1"/>
    <x v="4"/>
    <d v="2024-10-25T00:00:00"/>
    <n v="0"/>
    <s v="WAV"/>
    <n v="4008741"/>
    <s v="Yes"/>
    <n v="3.75"/>
    <n v="1"/>
    <n v="3.75"/>
  </r>
  <r>
    <x v="1"/>
    <x v="6"/>
    <d v="2024-10-25T00:00:00"/>
    <n v="0"/>
    <s v="WAV"/>
    <n v="4008744"/>
    <s v="Yes"/>
    <n v="0"/>
    <n v="0"/>
    <n v="0"/>
  </r>
  <r>
    <x v="1"/>
    <x v="4"/>
    <d v="2024-10-25T00:00:00"/>
    <n v="0"/>
    <s v="WAV"/>
    <n v="4008745"/>
    <s v="Yes"/>
    <n v="3.75"/>
    <n v="1"/>
    <n v="3.75"/>
  </r>
  <r>
    <x v="2"/>
    <x v="10"/>
    <d v="2024-10-25T00:00:00"/>
    <n v="0"/>
    <s v="WAV"/>
    <n v="4008751"/>
    <s v="Yes"/>
    <n v="0"/>
    <n v="0"/>
    <n v="0"/>
  </r>
  <r>
    <x v="2"/>
    <x v="5"/>
    <d v="2024-10-25T00:00:00"/>
    <n v="5.5"/>
    <s v="SEDAN"/>
    <n v="4008753"/>
    <s v="Yes"/>
    <n v="5.5"/>
    <n v="0"/>
    <n v="0"/>
  </r>
  <r>
    <x v="2"/>
    <x v="9"/>
    <d v="2024-10-25T00:00:00"/>
    <n v="0"/>
    <s v="SEDAN"/>
    <n v="4008754"/>
    <s v="Yes"/>
    <n v="0"/>
    <n v="0"/>
    <n v="0"/>
  </r>
  <r>
    <x v="2"/>
    <x v="5"/>
    <d v="2024-10-25T00:00:00"/>
    <n v="0"/>
    <s v="SEDAN"/>
    <n v="4008755"/>
    <s v="Yes"/>
    <n v="0"/>
    <n v="0"/>
    <n v="0"/>
  </r>
  <r>
    <x v="0"/>
    <x v="15"/>
    <d v="2024-10-25T00:00:00"/>
    <n v="0"/>
    <s v="WAV"/>
    <n v="4008758"/>
    <s v="Yes"/>
    <n v="0"/>
    <n v="0"/>
    <n v="0"/>
  </r>
  <r>
    <x v="1"/>
    <x v="2"/>
    <d v="2024-10-25T00:00:00"/>
    <n v="0"/>
    <m/>
    <n v="4008760"/>
    <s v="No"/>
    <n v="3.75"/>
    <n v="1"/>
    <n v="3.75"/>
  </r>
  <r>
    <x v="0"/>
    <x v="2"/>
    <d v="2024-10-25T00:00:00"/>
    <n v="0"/>
    <s v="BIGVAN"/>
    <n v="4008764"/>
    <s v="Yes"/>
    <n v="0"/>
    <n v="0"/>
    <n v="0"/>
  </r>
  <r>
    <x v="0"/>
    <x v="2"/>
    <d v="2024-10-25T00:00:00"/>
    <n v="0"/>
    <s v="WAV"/>
    <n v="4008765"/>
    <s v="Yes"/>
    <n v="0"/>
    <n v="0"/>
    <n v="0"/>
  </r>
  <r>
    <x v="0"/>
    <x v="2"/>
    <d v="2024-10-25T00:00:00"/>
    <n v="5"/>
    <s v="WAV"/>
    <n v="4008767"/>
    <s v="Yes"/>
    <n v="5"/>
    <n v="0"/>
    <n v="0"/>
  </r>
  <r>
    <x v="0"/>
    <x v="17"/>
    <d v="2024-10-25T00:00:00"/>
    <n v="0"/>
    <s v="WAV"/>
    <n v="4008768"/>
    <s v="Yes"/>
    <n v="5"/>
    <n v="1"/>
    <n v="5"/>
  </r>
  <r>
    <x v="0"/>
    <x v="2"/>
    <d v="2024-10-25T00:00:00"/>
    <n v="0"/>
    <s v="WAV"/>
    <n v="4008783"/>
    <s v="Yes"/>
    <n v="0"/>
    <n v="0"/>
    <n v="0"/>
  </r>
  <r>
    <x v="2"/>
    <x v="14"/>
    <d v="2024-10-25T00:00:00"/>
    <n v="0"/>
    <s v="WAV"/>
    <n v="4008785"/>
    <s v="Yes"/>
    <n v="0"/>
    <n v="0"/>
    <n v="0"/>
  </r>
  <r>
    <x v="2"/>
    <x v="5"/>
    <d v="2024-10-25T00:00:00"/>
    <n v="0"/>
    <s v="SEDAN"/>
    <n v="4008786"/>
    <s v="Yes"/>
    <n v="0"/>
    <n v="0"/>
    <n v="0"/>
  </r>
  <r>
    <x v="0"/>
    <x v="17"/>
    <d v="2024-10-25T00:00:00"/>
    <n v="5"/>
    <s v="WAV"/>
    <n v="4008787"/>
    <s v="Yes"/>
    <n v="5"/>
    <n v="0"/>
    <n v="0"/>
  </r>
  <r>
    <x v="0"/>
    <x v="17"/>
    <d v="2024-10-25T00:00:00"/>
    <n v="5"/>
    <s v="WAV"/>
    <n v="4008788"/>
    <s v="Yes"/>
    <n v="5"/>
    <n v="0"/>
    <n v="0"/>
  </r>
  <r>
    <x v="1"/>
    <x v="6"/>
    <d v="2024-10-25T00:00:00"/>
    <n v="0"/>
    <s v="WAV"/>
    <n v="4008789"/>
    <s v="Yes"/>
    <n v="3.75"/>
    <n v="1"/>
    <n v="3.75"/>
  </r>
  <r>
    <x v="1"/>
    <x v="2"/>
    <d v="2024-10-25T00:00:00"/>
    <n v="0"/>
    <s v="BIGVAN"/>
    <n v="4008791"/>
    <s v="Yes"/>
    <n v="3.75"/>
    <n v="1"/>
    <n v="3.75"/>
  </r>
  <r>
    <x v="1"/>
    <x v="2"/>
    <d v="2024-10-25T00:00:00"/>
    <n v="0"/>
    <m/>
    <n v="4008792"/>
    <s v="No"/>
    <n v="3.75"/>
    <n v="1"/>
    <n v="3.75"/>
  </r>
  <r>
    <x v="0"/>
    <x v="10"/>
    <d v="2024-10-25T00:00:00"/>
    <n v="5"/>
    <s v="WAV"/>
    <n v="4008794"/>
    <s v="Yes"/>
    <n v="5"/>
    <n v="0"/>
    <n v="0"/>
  </r>
  <r>
    <x v="0"/>
    <x v="5"/>
    <d v="2024-10-25T00:00:00"/>
    <n v="0"/>
    <s v="SEDAN"/>
    <n v="4008800"/>
    <s v="Yes"/>
    <n v="0"/>
    <n v="0"/>
    <n v="0"/>
  </r>
  <r>
    <x v="1"/>
    <x v="12"/>
    <d v="2024-10-25T00:00:00"/>
    <n v="0"/>
    <s v="WAV"/>
    <n v="4008801"/>
    <s v="Yes"/>
    <n v="3.75"/>
    <n v="1"/>
    <n v="3.75"/>
  </r>
  <r>
    <x v="0"/>
    <x v="9"/>
    <d v="2024-10-25T00:00:00"/>
    <n v="0"/>
    <s v="WAV"/>
    <n v="4008804"/>
    <s v="Yes"/>
    <n v="0"/>
    <n v="0"/>
    <n v="0"/>
  </r>
  <r>
    <x v="1"/>
    <x v="12"/>
    <d v="2024-10-25T00:00:00"/>
    <n v="0"/>
    <s v="WAV"/>
    <n v="4008806"/>
    <s v="Yes"/>
    <n v="3.75"/>
    <n v="1"/>
    <n v="3.75"/>
  </r>
  <r>
    <x v="1"/>
    <x v="12"/>
    <d v="2024-10-25T00:00:00"/>
    <n v="0"/>
    <s v="WAV"/>
    <n v="4008807"/>
    <s v="Yes"/>
    <n v="3.75"/>
    <n v="1"/>
    <n v="3.75"/>
  </r>
  <r>
    <x v="1"/>
    <x v="12"/>
    <d v="2024-10-25T00:00:00"/>
    <n v="0"/>
    <s v="WAV"/>
    <n v="4008808"/>
    <s v="Yes"/>
    <n v="3.75"/>
    <n v="1"/>
    <n v="3.75"/>
  </r>
  <r>
    <x v="1"/>
    <x v="6"/>
    <d v="2024-10-25T00:00:00"/>
    <n v="0"/>
    <s v="WAV"/>
    <n v="4008809"/>
    <s v="Yes"/>
    <n v="3.75"/>
    <n v="1"/>
    <n v="3.75"/>
  </r>
  <r>
    <x v="1"/>
    <x v="4"/>
    <d v="2024-10-25T00:00:00"/>
    <n v="0"/>
    <s v="WAV"/>
    <n v="4008810"/>
    <s v="Yes"/>
    <n v="3.75"/>
    <n v="1"/>
    <n v="3.75"/>
  </r>
  <r>
    <x v="1"/>
    <x v="6"/>
    <d v="2024-10-25T00:00:00"/>
    <n v="0"/>
    <s v="WAV"/>
    <n v="4008811"/>
    <s v="Yes"/>
    <n v="3.75"/>
    <n v="1"/>
    <n v="3.75"/>
  </r>
  <r>
    <x v="1"/>
    <x v="2"/>
    <d v="2024-10-25T00:00:00"/>
    <n v="0"/>
    <s v="BIGVAN"/>
    <n v="4008819"/>
    <s v="Yes"/>
    <n v="3.75"/>
    <n v="1"/>
    <n v="3.75"/>
  </r>
  <r>
    <x v="1"/>
    <x v="4"/>
    <d v="2024-10-25T00:00:00"/>
    <n v="0"/>
    <s v="WAV"/>
    <n v="4008820"/>
    <s v="Yes"/>
    <n v="3.75"/>
    <n v="1"/>
    <n v="3.75"/>
  </r>
  <r>
    <x v="1"/>
    <x v="12"/>
    <d v="2024-10-25T00:00:00"/>
    <n v="0"/>
    <s v="WAV"/>
    <n v="4008824"/>
    <s v="Yes"/>
    <n v="3.75"/>
    <n v="1"/>
    <n v="3.75"/>
  </r>
  <r>
    <x v="1"/>
    <x v="12"/>
    <d v="2024-10-25T00:00:00"/>
    <n v="0"/>
    <s v="WAV"/>
    <n v="4008825"/>
    <s v="Yes"/>
    <n v="3.75"/>
    <n v="1"/>
    <n v="3.75"/>
  </r>
  <r>
    <x v="1"/>
    <x v="4"/>
    <d v="2024-10-25T00:00:00"/>
    <n v="0"/>
    <s v="WAV"/>
    <n v="4008826"/>
    <s v="Yes"/>
    <n v="3.75"/>
    <n v="1"/>
    <n v="3.75"/>
  </r>
  <r>
    <x v="1"/>
    <x v="3"/>
    <d v="2024-10-25T00:00:00"/>
    <n v="0"/>
    <s v="WAV"/>
    <n v="4008829"/>
    <s v="Yes"/>
    <n v="3.75"/>
    <n v="1"/>
    <n v="3.75"/>
  </r>
  <r>
    <x v="1"/>
    <x v="3"/>
    <d v="2024-10-25T00:00:00"/>
    <n v="0"/>
    <s v="WAV"/>
    <n v="4008830"/>
    <s v="Yes"/>
    <n v="3.75"/>
    <n v="1"/>
    <n v="3.75"/>
  </r>
  <r>
    <x v="1"/>
    <x v="3"/>
    <d v="2024-10-25T00:00:00"/>
    <n v="0"/>
    <s v="WAV"/>
    <n v="4008833"/>
    <s v="Yes"/>
    <n v="3.75"/>
    <n v="1"/>
    <n v="3.75"/>
  </r>
  <r>
    <x v="1"/>
    <x v="4"/>
    <d v="2024-10-25T00:00:00"/>
    <n v="0"/>
    <s v="WAV"/>
    <n v="4008834"/>
    <s v="Yes"/>
    <n v="3.75"/>
    <n v="1"/>
    <n v="3.75"/>
  </r>
  <r>
    <x v="0"/>
    <x v="17"/>
    <d v="2024-10-25T00:00:00"/>
    <n v="5"/>
    <s v="WAV"/>
    <n v="4008838"/>
    <s v="Yes"/>
    <n v="5"/>
    <n v="0"/>
    <n v="0"/>
  </r>
  <r>
    <x v="1"/>
    <x v="4"/>
    <d v="2024-10-25T00:00:00"/>
    <n v="3.75"/>
    <s v="WAV"/>
    <n v="4008839"/>
    <s v="Yes"/>
    <n v="3.75"/>
    <n v="0"/>
    <n v="0"/>
  </r>
  <r>
    <x v="1"/>
    <x v="4"/>
    <d v="2024-10-25T00:00:00"/>
    <n v="3.75"/>
    <s v="WAV"/>
    <n v="4008840"/>
    <s v="Yes"/>
    <n v="3.75"/>
    <n v="0"/>
    <n v="0"/>
  </r>
  <r>
    <x v="0"/>
    <x v="2"/>
    <d v="2024-10-25T00:00:00"/>
    <n v="0"/>
    <s v="WAV"/>
    <n v="4008846"/>
    <s v="Yes"/>
    <n v="0"/>
    <n v="0"/>
    <n v="0"/>
  </r>
  <r>
    <x v="1"/>
    <x v="6"/>
    <d v="2024-10-25T00:00:00"/>
    <n v="0"/>
    <s v="WAV"/>
    <n v="4008856"/>
    <s v="Yes"/>
    <n v="3.75"/>
    <n v="1"/>
    <n v="3.75"/>
  </r>
  <r>
    <x v="2"/>
    <x v="11"/>
    <d v="2024-10-25T00:00:00"/>
    <n v="0"/>
    <s v="SEDAN"/>
    <n v="4008859"/>
    <s v="Yes"/>
    <n v="0"/>
    <n v="0"/>
    <n v="0"/>
  </r>
  <r>
    <x v="2"/>
    <x v="0"/>
    <d v="2024-10-25T00:00:00"/>
    <n v="0"/>
    <s v="WAV"/>
    <n v="4008860"/>
    <s v="Yes"/>
    <n v="0"/>
    <n v="0"/>
    <n v="0"/>
  </r>
  <r>
    <x v="2"/>
    <x v="14"/>
    <d v="2024-10-25T00:00:00"/>
    <n v="5.5"/>
    <s v="WAV"/>
    <n v="4008861"/>
    <s v="Yes"/>
    <n v="5.5"/>
    <n v="0"/>
    <n v="0"/>
  </r>
  <r>
    <x v="2"/>
    <x v="15"/>
    <d v="2024-10-25T00:00:00"/>
    <n v="5"/>
    <s v="WAV"/>
    <n v="4008862"/>
    <s v="Yes"/>
    <n v="5"/>
    <n v="0"/>
    <n v="0"/>
  </r>
  <r>
    <x v="1"/>
    <x v="3"/>
    <d v="2024-10-25T00:00:00"/>
    <n v="0"/>
    <s v="WAV"/>
    <n v="4008865"/>
    <s v="Yes"/>
    <n v="3.75"/>
    <n v="1"/>
    <n v="3.75"/>
  </r>
  <r>
    <x v="1"/>
    <x v="2"/>
    <d v="2024-10-25T00:00:00"/>
    <n v="3.75"/>
    <s v="BIGVAN"/>
    <n v="4008869"/>
    <s v="Yes"/>
    <n v="3.75"/>
    <n v="0"/>
    <n v="0"/>
  </r>
  <r>
    <x v="0"/>
    <x v="5"/>
    <d v="2024-10-25T00:00:00"/>
    <n v="0"/>
    <s v="SEDAN"/>
    <n v="4008873"/>
    <s v="Yes"/>
    <n v="0"/>
    <n v="0"/>
    <n v="0"/>
  </r>
  <r>
    <x v="0"/>
    <x v="9"/>
    <d v="2024-10-25T00:00:00"/>
    <n v="5"/>
    <s v="SEDAN"/>
    <n v="4008879"/>
    <s v="Yes"/>
    <n v="5"/>
    <n v="0"/>
    <n v="0"/>
  </r>
  <r>
    <x v="0"/>
    <x v="9"/>
    <d v="2024-10-21T00:00:00"/>
    <n v="0"/>
    <s v="WAV"/>
    <n v="4008896"/>
    <s v="Yes"/>
    <n v="0"/>
    <n v="0"/>
    <n v="0"/>
  </r>
  <r>
    <x v="2"/>
    <x v="2"/>
    <d v="2024-10-22T00:00:00"/>
    <n v="5"/>
    <s v="WAV"/>
    <n v="4008902"/>
    <s v="Yes"/>
    <n v="5"/>
    <n v="0"/>
    <n v="0"/>
  </r>
  <r>
    <x v="2"/>
    <x v="10"/>
    <d v="2024-10-22T00:00:00"/>
    <n v="5.5"/>
    <s v="WAV"/>
    <n v="4008903"/>
    <s v="Yes"/>
    <n v="5.5"/>
    <n v="0"/>
    <n v="0"/>
  </r>
  <r>
    <x v="1"/>
    <x v="2"/>
    <d v="2024-10-25T00:00:00"/>
    <n v="0"/>
    <s v="BIGVAN"/>
    <n v="4008909"/>
    <s v="Yes"/>
    <n v="0"/>
    <n v="0"/>
    <n v="0"/>
  </r>
  <r>
    <x v="2"/>
    <x v="2"/>
    <d v="2024-10-23T00:00:00"/>
    <n v="5"/>
    <s v="BIGVAN"/>
    <n v="4008911"/>
    <s v="Yes"/>
    <n v="5"/>
    <n v="0"/>
    <n v="0"/>
  </r>
  <r>
    <x v="2"/>
    <x v="2"/>
    <d v="2024-10-23T00:00:00"/>
    <n v="3.75"/>
    <s v="BIGVAN"/>
    <n v="4008913"/>
    <s v="Yes"/>
    <n v="3.75"/>
    <n v="0"/>
    <n v="0"/>
  </r>
  <r>
    <x v="1"/>
    <x v="6"/>
    <d v="2024-10-21T00:00:00"/>
    <n v="0"/>
    <s v="WAV"/>
    <n v="4008914"/>
    <s v="Yes"/>
    <n v="3.75"/>
    <n v="1"/>
    <n v="3.75"/>
  </r>
  <r>
    <x v="1"/>
    <x v="6"/>
    <d v="2024-10-22T00:00:00"/>
    <n v="0"/>
    <s v="WAV"/>
    <n v="4008915"/>
    <s v="Yes"/>
    <n v="3.75"/>
    <n v="1"/>
    <n v="3.75"/>
  </r>
  <r>
    <x v="1"/>
    <x v="6"/>
    <d v="2024-10-23T00:00:00"/>
    <n v="0"/>
    <s v="WAV"/>
    <n v="4008916"/>
    <s v="Yes"/>
    <n v="3.75"/>
    <n v="1"/>
    <n v="3.75"/>
  </r>
  <r>
    <x v="1"/>
    <x v="4"/>
    <d v="2024-10-22T00:00:00"/>
    <n v="0"/>
    <s v="WAV"/>
    <n v="4008917"/>
    <s v="Yes"/>
    <n v="3.75"/>
    <n v="1"/>
    <n v="3.75"/>
  </r>
  <r>
    <x v="1"/>
    <x v="2"/>
    <d v="2024-10-23T00:00:00"/>
    <n v="0"/>
    <s v="BIGVAN"/>
    <n v="4008918"/>
    <s v="Yes"/>
    <n v="3.75"/>
    <n v="1"/>
    <n v="3.75"/>
  </r>
  <r>
    <x v="0"/>
    <x v="15"/>
    <d v="2024-10-21T00:00:00"/>
    <n v="0"/>
    <s v="WAV"/>
    <n v="4008925"/>
    <s v="Yes"/>
    <n v="0"/>
    <n v="0"/>
    <n v="0"/>
  </r>
  <r>
    <x v="0"/>
    <x v="9"/>
    <d v="2024-10-23T00:00:00"/>
    <n v="0"/>
    <s v="SEDAN"/>
    <n v="4008931"/>
    <s v="Yes"/>
    <n v="0"/>
    <n v="0"/>
    <n v="0"/>
  </r>
  <r>
    <x v="0"/>
    <x v="11"/>
    <d v="2024-10-24T00:00:00"/>
    <n v="5"/>
    <s v="SEDAN"/>
    <n v="4008935"/>
    <s v="Yes"/>
    <n v="5"/>
    <n v="0"/>
    <n v="0"/>
  </r>
  <r>
    <x v="0"/>
    <x v="2"/>
    <d v="2024-10-24T00:00:00"/>
    <n v="5"/>
    <s v="BIGVAN"/>
    <n v="4008936"/>
    <s v="Yes"/>
    <n v="5"/>
    <n v="0"/>
    <n v="0"/>
  </r>
  <r>
    <x v="0"/>
    <x v="8"/>
    <d v="2024-10-24T00:00:00"/>
    <n v="0"/>
    <s v="WAV"/>
    <n v="4008938"/>
    <s v="Yes"/>
    <n v="0"/>
    <n v="0"/>
    <n v="0"/>
  </r>
  <r>
    <x v="0"/>
    <x v="2"/>
    <d v="2024-10-25T00:00:00"/>
    <n v="5"/>
    <s v="WAV"/>
    <n v="4008941"/>
    <s v="Yes"/>
    <n v="5"/>
    <n v="0"/>
    <n v="0"/>
  </r>
  <r>
    <x v="0"/>
    <x v="15"/>
    <d v="2024-10-24T00:00:00"/>
    <n v="0"/>
    <s v="WAV"/>
    <n v="4008943"/>
    <s v="Yes"/>
    <n v="0"/>
    <n v="0"/>
    <n v="0"/>
  </r>
  <r>
    <x v="1"/>
    <x v="2"/>
    <d v="2024-10-25T00:00:00"/>
    <n v="3.75"/>
    <s v="BIGVAN"/>
    <n v="4008950"/>
    <s v="Yes"/>
    <n v="3.75"/>
    <n v="0"/>
    <n v="0"/>
  </r>
  <r>
    <x v="0"/>
    <x v="2"/>
    <d v="2024-10-21T00:00:00"/>
    <n v="5"/>
    <s v="WAV"/>
    <n v="4008957"/>
    <s v="Yes"/>
    <n v="5"/>
    <n v="0"/>
    <n v="0"/>
  </r>
  <r>
    <x v="0"/>
    <x v="16"/>
    <d v="2024-10-24T00:00:00"/>
    <n v="5"/>
    <s v="WAV"/>
    <n v="4008961"/>
    <s v="Yes"/>
    <n v="5"/>
    <n v="0"/>
    <n v="0"/>
  </r>
  <r>
    <x v="0"/>
    <x v="9"/>
    <d v="2024-10-24T00:00:00"/>
    <n v="5"/>
    <s v="WAV"/>
    <n v="4008962"/>
    <s v="Yes"/>
    <n v="5"/>
    <n v="0"/>
    <n v="0"/>
  </r>
  <r>
    <x v="2"/>
    <x v="2"/>
    <d v="2024-10-22T00:00:00"/>
    <n v="0"/>
    <s v="WAV"/>
    <n v="4008966"/>
    <s v="Yes"/>
    <n v="0"/>
    <n v="0"/>
    <n v="0"/>
  </r>
  <r>
    <x v="2"/>
    <x v="13"/>
    <d v="2024-10-24T00:00:00"/>
    <n v="0"/>
    <s v="SEDAN"/>
    <n v="4008967"/>
    <s v="Yes"/>
    <n v="0"/>
    <n v="0"/>
    <n v="0"/>
  </r>
  <r>
    <x v="2"/>
    <x v="2"/>
    <d v="2024-10-25T00:00:00"/>
    <n v="0"/>
    <s v="WAV"/>
    <n v="4008968"/>
    <s v="Yes"/>
    <n v="0"/>
    <n v="0"/>
    <n v="0"/>
  </r>
  <r>
    <x v="0"/>
    <x v="8"/>
    <d v="2024-10-21T00:00:00"/>
    <n v="0"/>
    <s v="WAV"/>
    <n v="4008971"/>
    <s v="Yes"/>
    <n v="0"/>
    <n v="0"/>
    <n v="0"/>
  </r>
  <r>
    <x v="2"/>
    <x v="2"/>
    <d v="2024-10-24T00:00:00"/>
    <n v="0"/>
    <s v="BIGVAN"/>
    <n v="4008972"/>
    <s v="Yes"/>
    <n v="0"/>
    <n v="0"/>
    <n v="0"/>
  </r>
  <r>
    <x v="2"/>
    <x v="14"/>
    <d v="2024-10-25T00:00:00"/>
    <n v="0"/>
    <s v="WAV"/>
    <n v="4008973"/>
    <s v="Yes"/>
    <n v="0"/>
    <n v="0"/>
    <n v="0"/>
  </r>
  <r>
    <x v="0"/>
    <x v="16"/>
    <d v="2024-10-24T00:00:00"/>
    <n v="5"/>
    <s v="WAV"/>
    <n v="4008976"/>
    <s v="Yes"/>
    <n v="5"/>
    <n v="0"/>
    <n v="0"/>
  </r>
  <r>
    <x v="0"/>
    <x v="18"/>
    <d v="2024-10-24T00:00:00"/>
    <n v="5"/>
    <s v="WAV"/>
    <n v="4008977"/>
    <s v="Yes"/>
    <n v="5"/>
    <n v="0"/>
    <n v="0"/>
  </r>
  <r>
    <x v="2"/>
    <x v="2"/>
    <d v="2024-10-22T00:00:00"/>
    <n v="0"/>
    <s v="BIGVAN"/>
    <n v="4008978"/>
    <s v="Yes"/>
    <n v="5.5"/>
    <n v="1"/>
    <n v="5.5"/>
  </r>
  <r>
    <x v="2"/>
    <x v="10"/>
    <d v="2024-10-25T00:00:00"/>
    <n v="0"/>
    <s v="WAV"/>
    <n v="4008979"/>
    <s v="Yes"/>
    <n v="5.5"/>
    <n v="1"/>
    <n v="5.5"/>
  </r>
  <r>
    <x v="2"/>
    <x v="15"/>
    <d v="2024-10-25T00:00:00"/>
    <n v="5.5"/>
    <s v="WAV"/>
    <n v="4008980"/>
    <s v="Yes"/>
    <n v="5.5"/>
    <n v="0"/>
    <n v="0"/>
  </r>
  <r>
    <x v="0"/>
    <x v="2"/>
    <d v="2024-10-25T00:00:00"/>
    <n v="0"/>
    <s v="WAV"/>
    <n v="4008990"/>
    <s v="Yes"/>
    <n v="0"/>
    <n v="0"/>
    <n v="0"/>
  </r>
  <r>
    <x v="0"/>
    <x v="9"/>
    <d v="2024-10-25T00:00:00"/>
    <n v="0"/>
    <s v="WAV"/>
    <n v="4008991"/>
    <s v="Yes"/>
    <n v="0"/>
    <n v="0"/>
    <n v="0"/>
  </r>
  <r>
    <x v="0"/>
    <x v="18"/>
    <d v="2024-10-24T00:00:00"/>
    <n v="5"/>
    <s v="WAV"/>
    <n v="4008997"/>
    <s v="Yes"/>
    <n v="5"/>
    <n v="0"/>
    <n v="0"/>
  </r>
  <r>
    <x v="0"/>
    <x v="15"/>
    <d v="2024-10-22T00:00:00"/>
    <n v="5"/>
    <s v="WAV"/>
    <n v="4009004"/>
    <s v="Yes"/>
    <n v="5"/>
    <n v="0"/>
    <n v="0"/>
  </r>
  <r>
    <x v="0"/>
    <x v="17"/>
    <d v="2024-10-23T00:00:00"/>
    <n v="5"/>
    <s v="WAV"/>
    <n v="4009005"/>
    <s v="Yes"/>
    <n v="5"/>
    <n v="0"/>
    <n v="0"/>
  </r>
  <r>
    <x v="0"/>
    <x v="8"/>
    <d v="2024-10-24T00:00:00"/>
    <n v="5"/>
    <s v="WAV"/>
    <n v="4009006"/>
    <s v="Yes"/>
    <n v="5"/>
    <n v="0"/>
    <n v="0"/>
  </r>
  <r>
    <x v="2"/>
    <x v="2"/>
    <d v="2024-10-21T00:00:00"/>
    <n v="0"/>
    <s v="BIGVAN"/>
    <n v="4009013"/>
    <s v="Yes"/>
    <n v="5"/>
    <n v="1"/>
    <n v="5"/>
  </r>
  <r>
    <x v="2"/>
    <x v="7"/>
    <d v="2024-10-23T00:00:00"/>
    <n v="0"/>
    <s v="WAV"/>
    <n v="4009018"/>
    <s v="Yes"/>
    <n v="0"/>
    <n v="0"/>
    <n v="0"/>
  </r>
  <r>
    <x v="2"/>
    <x v="15"/>
    <d v="2024-10-21T00:00:00"/>
    <n v="5.5"/>
    <s v="WAV"/>
    <n v="4009023"/>
    <s v="Yes"/>
    <n v="5.5"/>
    <n v="0"/>
    <n v="0"/>
  </r>
  <r>
    <x v="2"/>
    <x v="8"/>
    <d v="2024-10-21T00:00:00"/>
    <n v="5"/>
    <s v="WAV"/>
    <n v="4009025"/>
    <s v="Yes"/>
    <n v="5"/>
    <n v="0"/>
    <n v="0"/>
  </r>
  <r>
    <x v="2"/>
    <x v="13"/>
    <d v="2024-10-24T00:00:00"/>
    <n v="0"/>
    <s v="SEDAN"/>
    <n v="4009028"/>
    <s v="Yes"/>
    <n v="0"/>
    <n v="0"/>
    <n v="0"/>
  </r>
  <r>
    <x v="2"/>
    <x v="0"/>
    <d v="2024-10-21T00:00:00"/>
    <n v="0"/>
    <s v="WAV"/>
    <n v="4009031"/>
    <s v="Yes"/>
    <n v="0"/>
    <n v="0"/>
    <n v="0"/>
  </r>
  <r>
    <x v="1"/>
    <x v="1"/>
    <d v="2024-10-24T00:00:00"/>
    <n v="0"/>
    <s v="WAV"/>
    <n v="4009036"/>
    <s v="Yes"/>
    <n v="3.75"/>
    <n v="1"/>
    <n v="3.75"/>
  </r>
  <r>
    <x v="1"/>
    <x v="2"/>
    <d v="2024-10-24T00:00:00"/>
    <n v="3.75"/>
    <m/>
    <n v="4009037"/>
    <s v="No"/>
    <n v="3.75"/>
    <n v="0"/>
    <n v="0"/>
  </r>
  <r>
    <x v="2"/>
    <x v="13"/>
    <d v="2024-10-21T00:00:00"/>
    <n v="0"/>
    <s v="SEDAN"/>
    <n v="4009042"/>
    <s v="Yes"/>
    <n v="0"/>
    <n v="1"/>
    <n v="0"/>
  </r>
  <r>
    <x v="2"/>
    <x v="14"/>
    <d v="2024-10-21T00:00:00"/>
    <n v="0"/>
    <s v="WAV"/>
    <n v="4009043"/>
    <s v="Yes"/>
    <n v="5.5"/>
    <n v="1"/>
    <n v="5.5"/>
  </r>
  <r>
    <x v="2"/>
    <x v="14"/>
    <d v="2024-10-22T00:00:00"/>
    <n v="0"/>
    <s v="WAV"/>
    <n v="4009044"/>
    <s v="Yes"/>
    <n v="5.5"/>
    <n v="1"/>
    <n v="5.5"/>
  </r>
  <r>
    <x v="2"/>
    <x v="14"/>
    <d v="2024-10-21T00:00:00"/>
    <n v="5"/>
    <s v="WAV"/>
    <n v="4009045"/>
    <s v="Yes"/>
    <n v="5"/>
    <n v="0"/>
    <n v="0"/>
  </r>
  <r>
    <x v="2"/>
    <x v="16"/>
    <d v="2024-10-22T00:00:00"/>
    <n v="0"/>
    <s v="WAV"/>
    <n v="4009046"/>
    <s v="Yes"/>
    <n v="5"/>
    <n v="1"/>
    <n v="5"/>
  </r>
  <r>
    <x v="0"/>
    <x v="16"/>
    <d v="2024-10-22T00:00:00"/>
    <n v="5"/>
    <s v="WAV"/>
    <n v="4009052"/>
    <s v="Yes"/>
    <n v="5"/>
    <n v="0"/>
    <n v="0"/>
  </r>
  <r>
    <x v="1"/>
    <x v="1"/>
    <d v="2024-10-22T00:00:00"/>
    <n v="0"/>
    <s v="WAV"/>
    <n v="4009058"/>
    <s v="Yes"/>
    <n v="3.75"/>
    <n v="1"/>
    <n v="3.75"/>
  </r>
  <r>
    <x v="1"/>
    <x v="1"/>
    <d v="2024-10-22T00:00:00"/>
    <n v="0"/>
    <s v="WAV"/>
    <n v="4009059"/>
    <s v="Yes"/>
    <n v="3.75"/>
    <n v="1"/>
    <n v="3.75"/>
  </r>
  <r>
    <x v="2"/>
    <x v="0"/>
    <d v="2024-10-21T00:00:00"/>
    <n v="5"/>
    <s v="WAV"/>
    <n v="4009068"/>
    <s v="Yes"/>
    <n v="5"/>
    <n v="0"/>
    <n v="0"/>
  </r>
  <r>
    <x v="0"/>
    <x v="2"/>
    <d v="2024-10-24T00:00:00"/>
    <n v="5"/>
    <s v="WAV"/>
    <n v="4009074"/>
    <s v="Yes"/>
    <n v="5"/>
    <n v="0"/>
    <n v="0"/>
  </r>
  <r>
    <x v="1"/>
    <x v="2"/>
    <d v="2024-10-21T00:00:00"/>
    <n v="0"/>
    <m/>
    <n v="4009081"/>
    <s v="No"/>
    <n v="3.75"/>
    <n v="1"/>
    <n v="3.75"/>
  </r>
  <r>
    <x v="2"/>
    <x v="10"/>
    <d v="2024-10-21T00:00:00"/>
    <n v="5.5"/>
    <s v="WAV"/>
    <n v="4009082"/>
    <s v="Yes"/>
    <n v="5.5"/>
    <n v="0"/>
    <n v="0"/>
  </r>
  <r>
    <x v="2"/>
    <x v="13"/>
    <d v="2024-10-22T00:00:00"/>
    <n v="5.5"/>
    <s v="SEDAN"/>
    <n v="4009089"/>
    <s v="Yes"/>
    <n v="5.5"/>
    <n v="0"/>
    <n v="0"/>
  </r>
  <r>
    <x v="2"/>
    <x v="7"/>
    <d v="2024-10-24T00:00:00"/>
    <n v="5.5"/>
    <s v="WAV"/>
    <n v="4009090"/>
    <s v="Yes"/>
    <n v="5.5"/>
    <n v="0"/>
    <n v="0"/>
  </r>
  <r>
    <x v="2"/>
    <x v="16"/>
    <d v="2024-10-22T00:00:00"/>
    <n v="5"/>
    <s v="WAV"/>
    <n v="4009091"/>
    <s v="Yes"/>
    <n v="5"/>
    <n v="0"/>
    <n v="0"/>
  </r>
  <r>
    <x v="2"/>
    <x v="8"/>
    <d v="2024-10-24T00:00:00"/>
    <n v="5"/>
    <s v="WAV"/>
    <n v="4009092"/>
    <s v="Yes"/>
    <n v="5"/>
    <n v="0"/>
    <n v="0"/>
  </r>
  <r>
    <x v="2"/>
    <x v="10"/>
    <d v="2024-10-25T00:00:00"/>
    <n v="5"/>
    <s v="WAV"/>
    <n v="4009093"/>
    <s v="Yes"/>
    <n v="5"/>
    <n v="0"/>
    <n v="0"/>
  </r>
  <r>
    <x v="2"/>
    <x v="2"/>
    <d v="2024-10-25T00:00:00"/>
    <n v="5.5"/>
    <s v="WAV"/>
    <n v="4009094"/>
    <s v="Yes"/>
    <n v="5.5"/>
    <n v="0"/>
    <n v="0"/>
  </r>
  <r>
    <x v="2"/>
    <x v="8"/>
    <d v="2024-10-21T00:00:00"/>
    <n v="5.5"/>
    <s v="WAV"/>
    <n v="4009095"/>
    <s v="Yes"/>
    <n v="11"/>
    <n v="1"/>
    <n v="5.5"/>
  </r>
  <r>
    <x v="2"/>
    <x v="2"/>
    <d v="2024-10-21T00:00:00"/>
    <n v="10"/>
    <s v="BIGVAN"/>
    <n v="4009096"/>
    <s v="Yes"/>
    <n v="10"/>
    <n v="0"/>
    <n v="0"/>
  </r>
  <r>
    <x v="0"/>
    <x v="9"/>
    <d v="2024-10-25T00:00:00"/>
    <n v="0"/>
    <s v="WAV"/>
    <n v="4009098"/>
    <s v="Yes"/>
    <n v="0"/>
    <n v="0"/>
    <n v="0"/>
  </r>
  <r>
    <x v="2"/>
    <x v="9"/>
    <d v="2024-10-21T00:00:00"/>
    <n v="0"/>
    <s v="WAV"/>
    <n v="4009108"/>
    <s v="Yes"/>
    <n v="0"/>
    <n v="0"/>
    <n v="0"/>
  </r>
  <r>
    <x v="0"/>
    <x v="13"/>
    <d v="2024-10-22T00:00:00"/>
    <n v="10"/>
    <s v="SEDAN"/>
    <n v="4009110"/>
    <s v="Yes"/>
    <n v="10"/>
    <n v="0"/>
    <n v="0"/>
  </r>
  <r>
    <x v="0"/>
    <x v="9"/>
    <d v="2024-10-21T00:00:00"/>
    <n v="5"/>
    <s v="WAV"/>
    <n v="4009120"/>
    <s v="Yes"/>
    <n v="5"/>
    <n v="0"/>
    <n v="0"/>
  </r>
  <r>
    <x v="0"/>
    <x v="8"/>
    <d v="2024-10-23T00:00:00"/>
    <n v="5"/>
    <s v="WAV"/>
    <n v="4009121"/>
    <s v="Yes"/>
    <n v="5"/>
    <n v="0"/>
    <n v="0"/>
  </r>
  <r>
    <x v="0"/>
    <x v="8"/>
    <d v="2024-10-21T00:00:00"/>
    <n v="5"/>
    <s v="WAV"/>
    <n v="4009123"/>
    <s v="Yes"/>
    <n v="5"/>
    <n v="0"/>
    <n v="0"/>
  </r>
  <r>
    <x v="0"/>
    <x v="7"/>
    <d v="2024-10-25T00:00:00"/>
    <n v="5"/>
    <s v="WAV"/>
    <n v="4009125"/>
    <s v="Yes"/>
    <n v="5"/>
    <n v="0"/>
    <n v="0"/>
  </r>
  <r>
    <x v="2"/>
    <x v="2"/>
    <d v="2024-10-21T00:00:00"/>
    <n v="5"/>
    <s v="WAV"/>
    <n v="4009126"/>
    <s v="Yes"/>
    <n v="5"/>
    <n v="0"/>
    <n v="0"/>
  </r>
  <r>
    <x v="2"/>
    <x v="2"/>
    <d v="2024-10-21T00:00:00"/>
    <n v="10"/>
    <s v="WAV"/>
    <n v="4009129"/>
    <s v="Yes"/>
    <n v="10"/>
    <n v="0"/>
    <n v="0"/>
  </r>
  <r>
    <x v="0"/>
    <x v="7"/>
    <d v="2024-10-22T00:00:00"/>
    <n v="0"/>
    <s v="WAV"/>
    <n v="4009136"/>
    <s v="Yes"/>
    <n v="0"/>
    <n v="0"/>
    <n v="0"/>
  </r>
  <r>
    <x v="0"/>
    <x v="18"/>
    <d v="2024-10-24T00:00:00"/>
    <n v="5"/>
    <s v="WAV"/>
    <n v="4009139"/>
    <s v="Yes"/>
    <n v="5"/>
    <n v="0"/>
    <n v="0"/>
  </r>
  <r>
    <x v="0"/>
    <x v="17"/>
    <d v="2024-10-23T00:00:00"/>
    <n v="5"/>
    <s v="WAV"/>
    <n v="4009147"/>
    <s v="Yes"/>
    <n v="5"/>
    <n v="0"/>
    <n v="0"/>
  </r>
  <r>
    <x v="0"/>
    <x v="2"/>
    <d v="2024-10-24T00:00:00"/>
    <n v="5"/>
    <s v="BIGVAN"/>
    <n v="4009149"/>
    <s v="Yes"/>
    <n v="5"/>
    <n v="0"/>
    <n v="0"/>
  </r>
  <r>
    <x v="0"/>
    <x v="7"/>
    <d v="2024-10-24T00:00:00"/>
    <n v="5"/>
    <s v="WAV"/>
    <n v="4009150"/>
    <s v="Yes"/>
    <n v="5"/>
    <n v="0"/>
    <n v="0"/>
  </r>
  <r>
    <x v="1"/>
    <x v="2"/>
    <d v="2024-10-21T00:00:00"/>
    <n v="3.75"/>
    <s v="BIGVAN"/>
    <n v="4009153"/>
    <s v="Yes"/>
    <n v="3.75"/>
    <n v="0"/>
    <n v="0"/>
  </r>
  <r>
    <x v="1"/>
    <x v="1"/>
    <d v="2024-10-21T00:00:00"/>
    <n v="0"/>
    <s v="WAV"/>
    <n v="4009154"/>
    <s v="Yes"/>
    <n v="0"/>
    <n v="0"/>
    <n v="0"/>
  </r>
  <r>
    <x v="1"/>
    <x v="3"/>
    <d v="2024-10-23T00:00:00"/>
    <n v="0"/>
    <s v="WAV"/>
    <n v="4009157"/>
    <s v="Yes"/>
    <n v="3.75"/>
    <n v="1"/>
    <n v="3.75"/>
  </r>
  <r>
    <x v="2"/>
    <x v="9"/>
    <d v="2024-10-22T00:00:00"/>
    <n v="0"/>
    <s v="WAV"/>
    <n v="4009163"/>
    <s v="Yes"/>
    <n v="0"/>
    <n v="0"/>
    <n v="0"/>
  </r>
  <r>
    <x v="1"/>
    <x v="2"/>
    <d v="2024-10-26T00:00:00"/>
    <n v="0"/>
    <m/>
    <n v="4009208"/>
    <s v="No"/>
    <n v="3.75"/>
    <n v="1"/>
    <n v="3.75"/>
  </r>
  <r>
    <x v="1"/>
    <x v="2"/>
    <d v="2024-10-26T00:00:00"/>
    <n v="0"/>
    <s v="BIGVAN"/>
    <n v="4009209"/>
    <s v="Yes"/>
    <n v="3.75"/>
    <n v="1"/>
    <n v="3.75"/>
  </r>
  <r>
    <x v="1"/>
    <x v="3"/>
    <d v="2024-10-26T00:00:00"/>
    <n v="0"/>
    <s v="WAV"/>
    <n v="4009210"/>
    <s v="Yes"/>
    <n v="3.75"/>
    <n v="1"/>
    <n v="3.75"/>
  </r>
  <r>
    <x v="1"/>
    <x v="2"/>
    <d v="2024-10-26T00:00:00"/>
    <n v="3.75"/>
    <m/>
    <n v="4009215"/>
    <s v="No"/>
    <n v="3.75"/>
    <n v="0"/>
    <n v="0"/>
  </r>
  <r>
    <x v="1"/>
    <x v="2"/>
    <d v="2024-10-26T00:00:00"/>
    <n v="3.75"/>
    <m/>
    <n v="4009216"/>
    <s v="No"/>
    <n v="3.75"/>
    <n v="0"/>
    <n v="0"/>
  </r>
  <r>
    <x v="0"/>
    <x v="16"/>
    <d v="2024-10-26T00:00:00"/>
    <n v="5"/>
    <s v="WAV"/>
    <n v="4009221"/>
    <s v="Yes"/>
    <n v="5"/>
    <n v="0"/>
    <n v="0"/>
  </r>
  <r>
    <x v="0"/>
    <x v="16"/>
    <d v="2024-10-26T00:00:00"/>
    <n v="5"/>
    <s v="WAV"/>
    <n v="4009222"/>
    <s v="Yes"/>
    <n v="5"/>
    <n v="0"/>
    <n v="0"/>
  </r>
  <r>
    <x v="1"/>
    <x v="2"/>
    <d v="2024-10-26T00:00:00"/>
    <n v="0"/>
    <m/>
    <n v="4009223"/>
    <s v="No"/>
    <n v="3.75"/>
    <n v="1"/>
    <n v="3.75"/>
  </r>
  <r>
    <x v="1"/>
    <x v="9"/>
    <d v="2024-10-26T00:00:00"/>
    <n v="3.75"/>
    <s v="WAV"/>
    <n v="4009224"/>
    <s v="Yes"/>
    <n v="3.75"/>
    <n v="0"/>
    <n v="0"/>
  </r>
  <r>
    <x v="2"/>
    <x v="0"/>
    <d v="2024-10-26T00:00:00"/>
    <n v="3.75"/>
    <s v="WAV"/>
    <n v="4009230"/>
    <s v="Yes"/>
    <n v="3.75"/>
    <n v="0"/>
    <n v="0"/>
  </r>
  <r>
    <x v="0"/>
    <x v="17"/>
    <d v="2024-10-26T00:00:00"/>
    <n v="0"/>
    <s v="WAV"/>
    <n v="4009232"/>
    <s v="Yes"/>
    <n v="5"/>
    <n v="1"/>
    <n v="5"/>
  </r>
  <r>
    <x v="0"/>
    <x v="2"/>
    <d v="2024-10-26T00:00:00"/>
    <n v="5"/>
    <s v="WAV"/>
    <n v="4009233"/>
    <s v="Yes"/>
    <n v="5"/>
    <n v="0"/>
    <n v="0"/>
  </r>
  <r>
    <x v="0"/>
    <x v="9"/>
    <d v="2024-10-26T00:00:00"/>
    <n v="0"/>
    <s v="WAV"/>
    <n v="4009236"/>
    <s v="Yes"/>
    <n v="0"/>
    <n v="0"/>
    <n v="0"/>
  </r>
  <r>
    <x v="1"/>
    <x v="6"/>
    <d v="2024-10-26T00:00:00"/>
    <n v="0"/>
    <s v="WAV"/>
    <n v="4009239"/>
    <s v="Yes"/>
    <n v="3.75"/>
    <n v="1"/>
    <n v="3.75"/>
  </r>
  <r>
    <x v="2"/>
    <x v="0"/>
    <d v="2024-10-26T00:00:00"/>
    <n v="0"/>
    <s v="WAV"/>
    <n v="4009240"/>
    <s v="Yes"/>
    <n v="3.75"/>
    <n v="1"/>
    <n v="3.75"/>
  </r>
  <r>
    <x v="0"/>
    <x v="18"/>
    <d v="2024-10-26T00:00:00"/>
    <n v="5"/>
    <s v="WAV"/>
    <n v="4009245"/>
    <s v="Yes"/>
    <n v="5"/>
    <n v="0"/>
    <n v="0"/>
  </r>
  <r>
    <x v="1"/>
    <x v="6"/>
    <d v="2024-10-26T00:00:00"/>
    <n v="3.75"/>
    <s v="WAV"/>
    <n v="4009248"/>
    <s v="Yes"/>
    <n v="3.75"/>
    <n v="0"/>
    <n v="0"/>
  </r>
  <r>
    <x v="1"/>
    <x v="9"/>
    <d v="2024-10-26T00:00:00"/>
    <n v="3.75"/>
    <s v="WAV"/>
    <n v="4009249"/>
    <s v="Yes"/>
    <n v="3.75"/>
    <n v="0"/>
    <n v="0"/>
  </r>
  <r>
    <x v="0"/>
    <x v="0"/>
    <d v="2024-10-26T00:00:00"/>
    <n v="5"/>
    <s v="WAV"/>
    <n v="4009254"/>
    <s v="Yes"/>
    <n v="5"/>
    <n v="0"/>
    <n v="0"/>
  </r>
  <r>
    <x v="0"/>
    <x v="17"/>
    <d v="2024-10-26T00:00:00"/>
    <n v="5"/>
    <s v="WAV"/>
    <n v="4009255"/>
    <s v="Yes"/>
    <n v="5"/>
    <n v="0"/>
    <n v="0"/>
  </r>
  <r>
    <x v="2"/>
    <x v="17"/>
    <d v="2024-10-26T00:00:00"/>
    <n v="0"/>
    <s v="WAV"/>
    <n v="4009260"/>
    <s v="Yes"/>
    <n v="5.5"/>
    <n v="1"/>
    <n v="5.5"/>
  </r>
  <r>
    <x v="0"/>
    <x v="0"/>
    <d v="2024-10-26T00:00:00"/>
    <n v="5"/>
    <s v="WAV"/>
    <n v="4009263"/>
    <s v="Yes"/>
    <n v="5"/>
    <n v="0"/>
    <n v="0"/>
  </r>
  <r>
    <x v="0"/>
    <x v="15"/>
    <d v="2024-10-24T00:00:00"/>
    <n v="5"/>
    <s v="WAV"/>
    <n v="4009265"/>
    <s v="Yes"/>
    <n v="5"/>
    <n v="0"/>
    <n v="0"/>
  </r>
  <r>
    <x v="0"/>
    <x v="15"/>
    <d v="2024-10-21T00:00:00"/>
    <n v="5"/>
    <s v="WAV"/>
    <n v="4009268"/>
    <s v="Yes"/>
    <n v="5"/>
    <n v="0"/>
    <n v="0"/>
  </r>
  <r>
    <x v="0"/>
    <x v="9"/>
    <d v="2024-10-21T00:00:00"/>
    <n v="5"/>
    <s v="SEDAN"/>
    <n v="4009269"/>
    <s v="Yes"/>
    <n v="5"/>
    <n v="0"/>
    <n v="0"/>
  </r>
  <r>
    <x v="0"/>
    <x v="2"/>
    <d v="2024-10-22T00:00:00"/>
    <n v="5"/>
    <s v="WAV"/>
    <n v="4009271"/>
    <s v="Yes"/>
    <n v="5"/>
    <n v="0"/>
    <n v="0"/>
  </r>
  <r>
    <x v="0"/>
    <x v="17"/>
    <d v="2024-10-22T00:00:00"/>
    <n v="5"/>
    <s v="WAV"/>
    <n v="4009272"/>
    <s v="Yes"/>
    <n v="5"/>
    <n v="0"/>
    <n v="0"/>
  </r>
  <r>
    <x v="2"/>
    <x v="15"/>
    <d v="2024-10-22T00:00:00"/>
    <n v="5"/>
    <s v="WAV"/>
    <n v="4009274"/>
    <s v="Yes"/>
    <n v="5"/>
    <n v="0"/>
    <n v="0"/>
  </r>
  <r>
    <x v="2"/>
    <x v="15"/>
    <d v="2024-10-23T00:00:00"/>
    <n v="5"/>
    <s v="WAV"/>
    <n v="4009275"/>
    <s v="Yes"/>
    <n v="5"/>
    <n v="0"/>
    <n v="0"/>
  </r>
  <r>
    <x v="2"/>
    <x v="14"/>
    <d v="2024-10-23T00:00:00"/>
    <n v="0"/>
    <s v="WAV"/>
    <n v="4009280"/>
    <s v="Yes"/>
    <n v="0"/>
    <n v="0"/>
    <n v="0"/>
  </r>
  <r>
    <x v="0"/>
    <x v="2"/>
    <d v="2024-10-26T00:00:00"/>
    <n v="5"/>
    <s v="WAV"/>
    <n v="4009283"/>
    <s v="Yes"/>
    <n v="5"/>
    <n v="0"/>
    <n v="0"/>
  </r>
  <r>
    <x v="0"/>
    <x v="2"/>
    <d v="2024-10-26T00:00:00"/>
    <n v="5"/>
    <s v="WAV"/>
    <n v="4009284"/>
    <s v="Yes"/>
    <n v="5"/>
    <n v="0"/>
    <n v="0"/>
  </r>
  <r>
    <x v="0"/>
    <x v="11"/>
    <d v="2024-10-26T00:00:00"/>
    <n v="5"/>
    <s v="SEDAN"/>
    <n v="4009289"/>
    <s v="Yes"/>
    <n v="5"/>
    <n v="0"/>
    <n v="0"/>
  </r>
  <r>
    <x v="0"/>
    <x v="2"/>
    <d v="2024-10-21T00:00:00"/>
    <n v="5"/>
    <s v="WAV"/>
    <n v="4009293"/>
    <s v="Yes"/>
    <n v="5"/>
    <n v="0"/>
    <n v="0"/>
  </r>
  <r>
    <x v="0"/>
    <x v="8"/>
    <d v="2024-10-21T00:00:00"/>
    <n v="5"/>
    <s v="WAV"/>
    <n v="4009294"/>
    <s v="Yes"/>
    <n v="5"/>
    <n v="0"/>
    <n v="0"/>
  </r>
  <r>
    <x v="0"/>
    <x v="0"/>
    <d v="2024-10-26T00:00:00"/>
    <n v="5"/>
    <s v="WAV"/>
    <n v="4009300"/>
    <s v="Yes"/>
    <n v="5"/>
    <n v="0"/>
    <n v="0"/>
  </r>
  <r>
    <x v="0"/>
    <x v="17"/>
    <d v="2024-10-26T00:00:00"/>
    <n v="5"/>
    <s v="WAV"/>
    <n v="4009303"/>
    <s v="Yes"/>
    <n v="5"/>
    <n v="0"/>
    <n v="0"/>
  </r>
  <r>
    <x v="1"/>
    <x v="6"/>
    <d v="2024-10-22T00:00:00"/>
    <n v="0"/>
    <s v="WAV"/>
    <n v="4009304"/>
    <s v="Yes"/>
    <n v="3.75"/>
    <n v="1"/>
    <n v="3.75"/>
  </r>
  <r>
    <x v="1"/>
    <x v="3"/>
    <d v="2024-10-22T00:00:00"/>
    <n v="0"/>
    <s v="WAV"/>
    <n v="4009306"/>
    <s v="Yes"/>
    <n v="3.75"/>
    <n v="1"/>
    <n v="3.75"/>
  </r>
  <r>
    <x v="1"/>
    <x v="6"/>
    <d v="2024-10-24T00:00:00"/>
    <n v="0"/>
    <s v="WAV"/>
    <n v="4009309"/>
    <s v="Yes"/>
    <n v="3.75"/>
    <n v="1"/>
    <n v="3.75"/>
  </r>
  <r>
    <x v="1"/>
    <x v="12"/>
    <d v="2024-10-24T00:00:00"/>
    <n v="0"/>
    <s v="WAV"/>
    <n v="4009310"/>
    <s v="Yes"/>
    <n v="3.75"/>
    <n v="1"/>
    <n v="3.75"/>
  </r>
  <r>
    <x v="1"/>
    <x v="1"/>
    <d v="2024-10-21T00:00:00"/>
    <n v="0"/>
    <s v="WAV"/>
    <n v="4009321"/>
    <s v="Yes"/>
    <n v="3.75"/>
    <n v="1"/>
    <n v="3.75"/>
  </r>
  <r>
    <x v="1"/>
    <x v="4"/>
    <d v="2024-10-21T00:00:00"/>
    <n v="0"/>
    <s v="WAV"/>
    <n v="4009322"/>
    <s v="Yes"/>
    <n v="3.75"/>
    <n v="1"/>
    <n v="3.75"/>
  </r>
  <r>
    <x v="2"/>
    <x v="9"/>
    <d v="2024-10-22T00:00:00"/>
    <n v="5"/>
    <s v="WAV"/>
    <n v="4009329"/>
    <s v="Yes"/>
    <n v="5"/>
    <n v="0"/>
    <n v="0"/>
  </r>
  <r>
    <x v="2"/>
    <x v="14"/>
    <d v="2024-10-22T00:00:00"/>
    <n v="5.5"/>
    <s v="WAV"/>
    <n v="4009340"/>
    <s v="Yes"/>
    <n v="5.5"/>
    <n v="0"/>
    <n v="0"/>
  </r>
  <r>
    <x v="2"/>
    <x v="10"/>
    <d v="2024-10-22T00:00:00"/>
    <n v="5"/>
    <s v="WAV"/>
    <n v="4009341"/>
    <s v="Yes"/>
    <n v="5"/>
    <n v="0"/>
    <n v="0"/>
  </r>
  <r>
    <x v="2"/>
    <x v="5"/>
    <d v="2024-10-21T00:00:00"/>
    <n v="5.5"/>
    <s v="SEDAN"/>
    <n v="4009345"/>
    <s v="Yes"/>
    <n v="5.5"/>
    <n v="0"/>
    <n v="0"/>
  </r>
  <r>
    <x v="2"/>
    <x v="11"/>
    <d v="2024-10-21T00:00:00"/>
    <n v="5"/>
    <s v="SEDAN"/>
    <n v="4009347"/>
    <s v="Yes"/>
    <n v="5"/>
    <n v="0"/>
    <n v="0"/>
  </r>
  <r>
    <x v="0"/>
    <x v="16"/>
    <d v="2024-10-22T00:00:00"/>
    <n v="0"/>
    <s v="WAV"/>
    <n v="4009356"/>
    <s v="Yes"/>
    <n v="0"/>
    <n v="0"/>
    <n v="0"/>
  </r>
  <r>
    <x v="0"/>
    <x v="17"/>
    <d v="2024-10-26T00:00:00"/>
    <n v="0"/>
    <s v="WAV"/>
    <n v="4009360"/>
    <s v="Yes"/>
    <n v="0"/>
    <n v="0"/>
    <n v="0"/>
  </r>
  <r>
    <x v="0"/>
    <x v="9"/>
    <d v="2024-10-24T00:00:00"/>
    <n v="5"/>
    <s v="SEDAN"/>
    <n v="4009361"/>
    <s v="Yes"/>
    <n v="5"/>
    <n v="0"/>
    <n v="0"/>
  </r>
  <r>
    <x v="0"/>
    <x v="8"/>
    <d v="2024-10-24T00:00:00"/>
    <n v="0"/>
    <s v="WAV"/>
    <n v="4009362"/>
    <s v="Yes"/>
    <n v="0"/>
    <n v="0"/>
    <n v="0"/>
  </r>
  <r>
    <x v="1"/>
    <x v="2"/>
    <d v="2024-10-25T00:00:00"/>
    <n v="0"/>
    <s v="BIGVAN"/>
    <n v="4009365"/>
    <s v="Yes"/>
    <n v="3.75"/>
    <n v="1"/>
    <n v="3.75"/>
  </r>
  <r>
    <x v="2"/>
    <x v="14"/>
    <d v="2024-10-21T00:00:00"/>
    <n v="3"/>
    <s v="WAV"/>
    <n v="4009366"/>
    <s v="Yes"/>
    <n v="3"/>
    <n v="0"/>
    <n v="0"/>
  </r>
  <r>
    <x v="2"/>
    <x v="10"/>
    <d v="2024-10-23T00:00:00"/>
    <n v="3"/>
    <s v="WAV"/>
    <n v="4009367"/>
    <s v="Yes"/>
    <n v="3"/>
    <n v="0"/>
    <n v="0"/>
  </r>
  <r>
    <x v="2"/>
    <x v="15"/>
    <d v="2024-10-21T00:00:00"/>
    <n v="5"/>
    <s v="WAV"/>
    <n v="4009368"/>
    <s v="Yes"/>
    <n v="5"/>
    <n v="0"/>
    <n v="0"/>
  </r>
  <r>
    <x v="2"/>
    <x v="16"/>
    <d v="2024-10-23T00:00:00"/>
    <n v="5"/>
    <s v="WAV"/>
    <n v="4009369"/>
    <s v="Yes"/>
    <n v="5"/>
    <n v="0"/>
    <n v="0"/>
  </r>
  <r>
    <x v="0"/>
    <x v="9"/>
    <d v="2024-10-24T00:00:00"/>
    <n v="0"/>
    <s v="WAV"/>
    <n v="4009387"/>
    <s v="Yes"/>
    <n v="0"/>
    <n v="0"/>
    <n v="0"/>
  </r>
  <r>
    <x v="0"/>
    <x v="8"/>
    <d v="2024-10-22T00:00:00"/>
    <n v="0"/>
    <s v="WAV"/>
    <n v="4009392"/>
    <s v="Yes"/>
    <n v="0"/>
    <n v="0"/>
    <n v="0"/>
  </r>
  <r>
    <x v="1"/>
    <x v="12"/>
    <d v="2024-10-21T00:00:00"/>
    <n v="0"/>
    <s v="WAV"/>
    <n v="4009403"/>
    <s v="Yes"/>
    <n v="3.75"/>
    <n v="1"/>
    <n v="3.75"/>
  </r>
  <r>
    <x v="1"/>
    <x v="1"/>
    <d v="2024-10-21T00:00:00"/>
    <n v="0"/>
    <s v="WAV"/>
    <n v="4009404"/>
    <s v="Yes"/>
    <n v="3.75"/>
    <n v="1"/>
    <n v="3.75"/>
  </r>
  <r>
    <x v="0"/>
    <x v="5"/>
    <d v="2024-10-21T00:00:00"/>
    <n v="5"/>
    <s v="SEDAN"/>
    <n v="4009410"/>
    <s v="Yes"/>
    <n v="5"/>
    <n v="0"/>
    <n v="0"/>
  </r>
  <r>
    <x v="1"/>
    <x v="6"/>
    <d v="2024-10-21T00:00:00"/>
    <n v="0"/>
    <s v="WAV"/>
    <n v="4009416"/>
    <s v="Yes"/>
    <n v="3.75"/>
    <n v="1"/>
    <n v="3.75"/>
  </r>
  <r>
    <x v="1"/>
    <x v="1"/>
    <d v="2024-10-22T00:00:00"/>
    <n v="0"/>
    <s v="WAV"/>
    <n v="4009417"/>
    <s v="Yes"/>
    <n v="3.75"/>
    <n v="1"/>
    <n v="3.75"/>
  </r>
  <r>
    <x v="1"/>
    <x v="3"/>
    <d v="2024-10-26T00:00:00"/>
    <n v="0"/>
    <s v="WAV"/>
    <n v="4009420"/>
    <s v="Yes"/>
    <n v="3.75"/>
    <n v="1"/>
    <n v="3.75"/>
  </r>
  <r>
    <x v="1"/>
    <x v="3"/>
    <d v="2024-10-24T00:00:00"/>
    <n v="3.75"/>
    <s v="WAV"/>
    <n v="4009423"/>
    <s v="Yes"/>
    <n v="3.75"/>
    <n v="0"/>
    <n v="0"/>
  </r>
  <r>
    <x v="1"/>
    <x v="2"/>
    <d v="2024-10-26T00:00:00"/>
    <n v="0"/>
    <s v="BIGVAN"/>
    <n v="4009425"/>
    <s v="Yes"/>
    <n v="3.75"/>
    <n v="1"/>
    <n v="3.75"/>
  </r>
  <r>
    <x v="1"/>
    <x v="3"/>
    <d v="2024-10-27T00:00:00"/>
    <n v="0"/>
    <s v="WAV"/>
    <n v="4009427"/>
    <s v="Yes"/>
    <n v="3.75"/>
    <n v="1"/>
    <n v="3.75"/>
  </r>
  <r>
    <x v="1"/>
    <x v="2"/>
    <d v="2024-10-27T00:00:00"/>
    <n v="3.75"/>
    <s v="BIGVAN"/>
    <n v="4009428"/>
    <s v="Yes"/>
    <n v="3.75"/>
    <n v="0"/>
    <n v="0"/>
  </r>
  <r>
    <x v="1"/>
    <x v="2"/>
    <d v="2024-10-27T00:00:00"/>
    <n v="3.75"/>
    <s v="BIGVAN"/>
    <n v="4009429"/>
    <s v="Yes"/>
    <n v="3.75"/>
    <n v="0"/>
    <n v="0"/>
  </r>
  <r>
    <x v="1"/>
    <x v="2"/>
    <d v="2024-10-27T00:00:00"/>
    <n v="3.75"/>
    <s v="BIGVAN"/>
    <n v="4009431"/>
    <s v="Yes"/>
    <n v="3.75"/>
    <n v="0"/>
    <n v="0"/>
  </r>
  <r>
    <x v="0"/>
    <x v="2"/>
    <d v="2024-10-27T00:00:00"/>
    <n v="5"/>
    <s v="WAV"/>
    <n v="4009434"/>
    <s v="Yes"/>
    <n v="5"/>
    <n v="0"/>
    <n v="0"/>
  </r>
  <r>
    <x v="1"/>
    <x v="2"/>
    <d v="2024-10-27T00:00:00"/>
    <n v="0"/>
    <s v="BIGVAN"/>
    <n v="4009448"/>
    <s v="Yes"/>
    <n v="3.75"/>
    <n v="1"/>
    <n v="3.75"/>
  </r>
  <r>
    <x v="1"/>
    <x v="2"/>
    <d v="2024-10-27T00:00:00"/>
    <n v="0"/>
    <s v="BIGVAN"/>
    <n v="4009451"/>
    <s v="Yes"/>
    <n v="3.75"/>
    <n v="1"/>
    <n v="3.75"/>
  </r>
  <r>
    <x v="0"/>
    <x v="9"/>
    <d v="2024-10-24T00:00:00"/>
    <n v="0"/>
    <s v="WAV"/>
    <n v="4009454"/>
    <s v="Yes"/>
    <n v="0"/>
    <n v="0"/>
    <n v="0"/>
  </r>
  <r>
    <x v="2"/>
    <x v="13"/>
    <d v="2024-10-21T00:00:00"/>
    <n v="5.5"/>
    <s v="SEDAN"/>
    <n v="4009456"/>
    <s v="Yes"/>
    <n v="5.5"/>
    <n v="0"/>
    <n v="0"/>
  </r>
  <r>
    <x v="2"/>
    <x v="15"/>
    <d v="2024-10-21T00:00:00"/>
    <n v="5"/>
    <s v="WAV"/>
    <n v="4009457"/>
    <s v="Yes"/>
    <n v="5"/>
    <n v="0"/>
    <n v="0"/>
  </r>
  <r>
    <x v="1"/>
    <x v="1"/>
    <d v="2024-10-25T00:00:00"/>
    <n v="0"/>
    <s v="WAV"/>
    <n v="4009458"/>
    <s v="Yes"/>
    <n v="3.75"/>
    <n v="1"/>
    <n v="3.75"/>
  </r>
  <r>
    <x v="1"/>
    <x v="1"/>
    <d v="2024-10-25T00:00:00"/>
    <n v="0"/>
    <s v="WAV"/>
    <n v="4009459"/>
    <s v="Yes"/>
    <n v="3.75"/>
    <n v="1"/>
    <n v="3.75"/>
  </r>
  <r>
    <x v="1"/>
    <x v="2"/>
    <d v="2024-10-21T00:00:00"/>
    <n v="0"/>
    <s v="BIGVAN"/>
    <n v="4009460"/>
    <s v="Yes"/>
    <n v="3.75"/>
    <n v="1"/>
    <n v="3.75"/>
  </r>
  <r>
    <x v="1"/>
    <x v="1"/>
    <d v="2024-10-21T00:00:00"/>
    <n v="0"/>
    <s v="WAV"/>
    <n v="4009461"/>
    <s v="Yes"/>
    <n v="3.75"/>
    <n v="1"/>
    <n v="3.75"/>
  </r>
  <r>
    <x v="2"/>
    <x v="2"/>
    <d v="2024-10-21T00:00:00"/>
    <n v="5.5"/>
    <s v="WAV"/>
    <n v="4009468"/>
    <s v="Yes"/>
    <n v="5.5"/>
    <n v="0"/>
    <n v="0"/>
  </r>
  <r>
    <x v="0"/>
    <x v="11"/>
    <d v="2024-10-22T00:00:00"/>
    <n v="0"/>
    <s v="SEDAN"/>
    <n v="4009473"/>
    <s v="Yes"/>
    <n v="0"/>
    <n v="0"/>
    <n v="0"/>
  </r>
  <r>
    <x v="1"/>
    <x v="2"/>
    <d v="2024-10-27T00:00:00"/>
    <n v="0"/>
    <s v="BIGVAN"/>
    <n v="4009478"/>
    <s v="Yes"/>
    <n v="3.75"/>
    <n v="1"/>
    <n v="3.75"/>
  </r>
  <r>
    <x v="1"/>
    <x v="2"/>
    <d v="2024-10-27T00:00:00"/>
    <n v="0"/>
    <s v="BIGVAN"/>
    <n v="4009479"/>
    <s v="Yes"/>
    <n v="3.75"/>
    <n v="1"/>
    <n v="3.75"/>
  </r>
  <r>
    <x v="0"/>
    <x v="2"/>
    <d v="2024-10-21T00:00:00"/>
    <n v="0"/>
    <s v="WAV"/>
    <n v="4009482"/>
    <s v="Yes"/>
    <n v="0"/>
    <n v="0"/>
    <n v="0"/>
  </r>
  <r>
    <x v="0"/>
    <x v="17"/>
    <d v="2024-10-23T00:00:00"/>
    <n v="0"/>
    <s v="WAV"/>
    <n v="4009483"/>
    <s v="Yes"/>
    <n v="0"/>
    <n v="0"/>
    <n v="0"/>
  </r>
  <r>
    <x v="0"/>
    <x v="17"/>
    <d v="2024-10-25T00:00:00"/>
    <n v="0"/>
    <s v="WAV"/>
    <n v="4009484"/>
    <s v="Yes"/>
    <n v="0"/>
    <n v="0"/>
    <n v="0"/>
  </r>
  <r>
    <x v="2"/>
    <x v="10"/>
    <d v="2024-10-21T00:00:00"/>
    <n v="5.5"/>
    <s v="WAV"/>
    <n v="4009498"/>
    <s v="Yes"/>
    <n v="5.5"/>
    <n v="0"/>
    <n v="0"/>
  </r>
  <r>
    <x v="0"/>
    <x v="5"/>
    <d v="2024-10-21T00:00:00"/>
    <n v="5"/>
    <s v="SEDAN"/>
    <n v="4009506"/>
    <s v="Yes"/>
    <n v="5"/>
    <n v="0"/>
    <n v="0"/>
  </r>
  <r>
    <x v="0"/>
    <x v="5"/>
    <d v="2024-10-23T00:00:00"/>
    <n v="5"/>
    <s v="SEDAN"/>
    <n v="4009507"/>
    <s v="Yes"/>
    <n v="5"/>
    <n v="0"/>
    <n v="0"/>
  </r>
  <r>
    <x v="0"/>
    <x v="5"/>
    <d v="2024-10-25T00:00:00"/>
    <n v="5"/>
    <s v="SEDAN"/>
    <n v="4009508"/>
    <s v="Yes"/>
    <n v="5"/>
    <n v="0"/>
    <n v="0"/>
  </r>
  <r>
    <x v="2"/>
    <x v="14"/>
    <d v="2024-10-21T00:00:00"/>
    <n v="5.5"/>
    <s v="WAV"/>
    <n v="4009509"/>
    <s v="Yes"/>
    <n v="5.5"/>
    <n v="0"/>
    <n v="0"/>
  </r>
  <r>
    <x v="2"/>
    <x v="2"/>
    <d v="2024-10-21T00:00:00"/>
    <n v="5"/>
    <s v="BIGVAN"/>
    <n v="4009510"/>
    <s v="Yes"/>
    <n v="5"/>
    <n v="0"/>
    <n v="0"/>
  </r>
  <r>
    <x v="0"/>
    <x v="13"/>
    <d v="2024-10-21T00:00:00"/>
    <n v="0"/>
    <s v="SEDAN"/>
    <n v="4009511"/>
    <s v="Yes"/>
    <n v="0"/>
    <n v="0"/>
    <n v="0"/>
  </r>
  <r>
    <x v="2"/>
    <x v="9"/>
    <d v="2024-10-22T00:00:00"/>
    <n v="5.5"/>
    <s v="SEDAN"/>
    <n v="4009512"/>
    <s v="Yes"/>
    <n v="5.5"/>
    <n v="0"/>
    <n v="0"/>
  </r>
  <r>
    <x v="2"/>
    <x v="10"/>
    <d v="2024-10-22T00:00:00"/>
    <n v="5"/>
    <s v="WAV"/>
    <n v="4009514"/>
    <s v="Yes"/>
    <n v="5"/>
    <n v="0"/>
    <n v="0"/>
  </r>
  <r>
    <x v="0"/>
    <x v="9"/>
    <d v="2024-10-21T00:00:00"/>
    <n v="0"/>
    <s v="WAV"/>
    <n v="4009515"/>
    <s v="Yes"/>
    <n v="0"/>
    <n v="0"/>
    <n v="0"/>
  </r>
  <r>
    <x v="1"/>
    <x v="2"/>
    <d v="2024-10-21T00:00:00"/>
    <n v="0"/>
    <m/>
    <n v="4009516"/>
    <s v="No"/>
    <n v="3.75"/>
    <n v="1"/>
    <n v="3.75"/>
  </r>
  <r>
    <x v="1"/>
    <x v="3"/>
    <d v="2024-10-21T00:00:00"/>
    <n v="0"/>
    <s v="WAV"/>
    <n v="4009517"/>
    <s v="Yes"/>
    <n v="3.75"/>
    <n v="1"/>
    <n v="3.75"/>
  </r>
  <r>
    <x v="0"/>
    <x v="13"/>
    <d v="2024-10-21T00:00:00"/>
    <n v="0"/>
    <s v="SEDAN"/>
    <n v="4009518"/>
    <s v="Yes"/>
    <n v="0"/>
    <n v="0"/>
    <n v="0"/>
  </r>
  <r>
    <x v="0"/>
    <x v="7"/>
    <d v="2024-10-21T00:00:00"/>
    <n v="0"/>
    <s v="WAV"/>
    <n v="4009519"/>
    <s v="Yes"/>
    <n v="0"/>
    <n v="0"/>
    <n v="0"/>
  </r>
  <r>
    <x v="1"/>
    <x v="3"/>
    <d v="2024-10-21T00:00:00"/>
    <n v="0"/>
    <s v="WAV"/>
    <n v="4009520"/>
    <s v="Yes"/>
    <n v="3.75"/>
    <n v="1"/>
    <n v="3.75"/>
  </r>
  <r>
    <x v="1"/>
    <x v="12"/>
    <d v="2024-10-21T00:00:00"/>
    <n v="3.75"/>
    <s v="WAV"/>
    <n v="4009521"/>
    <s v="Yes"/>
    <n v="3.75"/>
    <n v="0"/>
    <n v="0"/>
  </r>
  <r>
    <x v="2"/>
    <x v="11"/>
    <d v="2024-10-21T00:00:00"/>
    <n v="3.75"/>
    <s v="SEDAN"/>
    <n v="4009525"/>
    <s v="Yes"/>
    <n v="3.75"/>
    <n v="0"/>
    <n v="0"/>
  </r>
  <r>
    <x v="2"/>
    <x v="0"/>
    <d v="2024-10-23T00:00:00"/>
    <n v="5"/>
    <s v="WAV"/>
    <n v="4009527"/>
    <s v="Yes"/>
    <n v="5"/>
    <n v="0"/>
    <n v="0"/>
  </r>
  <r>
    <x v="2"/>
    <x v="0"/>
    <d v="2024-10-24T00:00:00"/>
    <n v="5"/>
    <s v="WAV"/>
    <n v="4009528"/>
    <s v="Yes"/>
    <n v="5"/>
    <n v="0"/>
    <n v="0"/>
  </r>
  <r>
    <x v="0"/>
    <x v="7"/>
    <d v="2024-10-21T00:00:00"/>
    <n v="5"/>
    <s v="WAV"/>
    <n v="4009531"/>
    <s v="Yes"/>
    <n v="5"/>
    <n v="0"/>
    <n v="0"/>
  </r>
  <r>
    <x v="0"/>
    <x v="2"/>
    <d v="2024-10-21T00:00:00"/>
    <n v="0"/>
    <s v="WAV"/>
    <n v="4009532"/>
    <s v="Yes"/>
    <n v="0"/>
    <n v="0"/>
    <n v="0"/>
  </r>
  <r>
    <x v="1"/>
    <x v="2"/>
    <d v="2024-10-21T00:00:00"/>
    <n v="0"/>
    <s v="BIGVAN"/>
    <n v="4009534"/>
    <s v="Yes"/>
    <n v="3.75"/>
    <n v="1"/>
    <n v="3.75"/>
  </r>
  <r>
    <x v="1"/>
    <x v="2"/>
    <d v="2024-10-21T00:00:00"/>
    <n v="0"/>
    <s v="BIGVAN"/>
    <n v="4009535"/>
    <s v="Yes"/>
    <n v="3.75"/>
    <n v="1"/>
    <n v="3.75"/>
  </r>
  <r>
    <x v="1"/>
    <x v="1"/>
    <d v="2024-10-22T00:00:00"/>
    <n v="0"/>
    <s v="WAV"/>
    <n v="4009550"/>
    <s v="Yes"/>
    <n v="3.75"/>
    <n v="1"/>
    <n v="3.75"/>
  </r>
  <r>
    <x v="1"/>
    <x v="2"/>
    <d v="2024-10-23T00:00:00"/>
    <n v="0"/>
    <s v="BIGVAN"/>
    <n v="4009551"/>
    <s v="Yes"/>
    <n v="3.75"/>
    <n v="1"/>
    <n v="3.75"/>
  </r>
  <r>
    <x v="1"/>
    <x v="2"/>
    <d v="2024-10-24T00:00:00"/>
    <n v="0"/>
    <s v="BIGVAN"/>
    <n v="4009552"/>
    <s v="Yes"/>
    <n v="3.75"/>
    <n v="1"/>
    <n v="3.75"/>
  </r>
  <r>
    <x v="1"/>
    <x v="1"/>
    <d v="2024-10-25T00:00:00"/>
    <n v="3.75"/>
    <s v="WAV"/>
    <n v="4009553"/>
    <s v="Yes"/>
    <n v="3.75"/>
    <n v="0"/>
    <n v="0"/>
  </r>
  <r>
    <x v="1"/>
    <x v="12"/>
    <d v="2024-10-22T00:00:00"/>
    <n v="0"/>
    <s v="WAV"/>
    <n v="4009555"/>
    <s v="Yes"/>
    <n v="3.75"/>
    <n v="1"/>
    <n v="3.75"/>
  </r>
  <r>
    <x v="1"/>
    <x v="4"/>
    <d v="2024-10-24T00:00:00"/>
    <n v="0"/>
    <s v="WAV"/>
    <n v="4009557"/>
    <s v="Yes"/>
    <n v="3.75"/>
    <n v="1"/>
    <n v="3.75"/>
  </r>
  <r>
    <x v="0"/>
    <x v="7"/>
    <d v="2024-10-21T00:00:00"/>
    <n v="5"/>
    <s v="WAV"/>
    <n v="4009560"/>
    <s v="Yes"/>
    <n v="5"/>
    <n v="0"/>
    <n v="0"/>
  </r>
  <r>
    <x v="2"/>
    <x v="2"/>
    <d v="2024-10-21T00:00:00"/>
    <n v="0"/>
    <s v="BIGVAN"/>
    <n v="4009561"/>
    <s v="Yes"/>
    <n v="5.5"/>
    <n v="1"/>
    <n v="5.5"/>
  </r>
  <r>
    <x v="2"/>
    <x v="5"/>
    <d v="2024-10-22T00:00:00"/>
    <n v="5.5"/>
    <s v="SEDAN"/>
    <n v="4009562"/>
    <s v="Yes"/>
    <n v="5.5"/>
    <n v="0"/>
    <n v="0"/>
  </r>
  <r>
    <x v="2"/>
    <x v="5"/>
    <d v="2024-10-23T00:00:00"/>
    <n v="5.5"/>
    <s v="SEDAN"/>
    <n v="4009563"/>
    <s v="Yes"/>
    <n v="5.5"/>
    <n v="0"/>
    <n v="0"/>
  </r>
  <r>
    <x v="2"/>
    <x v="11"/>
    <d v="2024-10-24T00:00:00"/>
    <n v="5.5"/>
    <s v="SEDAN"/>
    <n v="4009564"/>
    <s v="Yes"/>
    <n v="5.5"/>
    <n v="0"/>
    <n v="0"/>
  </r>
  <r>
    <x v="2"/>
    <x v="13"/>
    <d v="2024-10-25T00:00:00"/>
    <n v="5.5"/>
    <s v="SEDAN"/>
    <n v="4009565"/>
    <s v="Yes"/>
    <n v="5.5"/>
    <n v="0"/>
    <n v="0"/>
  </r>
  <r>
    <x v="2"/>
    <x v="15"/>
    <d v="2024-10-21T00:00:00"/>
    <n v="5"/>
    <s v="WAV"/>
    <n v="4009567"/>
    <s v="Yes"/>
    <n v="5"/>
    <n v="0"/>
    <n v="0"/>
  </r>
  <r>
    <x v="2"/>
    <x v="15"/>
    <d v="2024-10-22T00:00:00"/>
    <n v="5"/>
    <s v="WAV"/>
    <n v="4009568"/>
    <s v="Yes"/>
    <n v="5"/>
    <n v="0"/>
    <n v="0"/>
  </r>
  <r>
    <x v="2"/>
    <x v="15"/>
    <d v="2024-10-23T00:00:00"/>
    <n v="5"/>
    <s v="WAV"/>
    <n v="4009569"/>
    <s v="Yes"/>
    <n v="5"/>
    <n v="0"/>
    <n v="0"/>
  </r>
  <r>
    <x v="2"/>
    <x v="15"/>
    <d v="2024-10-24T00:00:00"/>
    <n v="5"/>
    <s v="WAV"/>
    <n v="4009570"/>
    <s v="Yes"/>
    <n v="5"/>
    <n v="0"/>
    <n v="0"/>
  </r>
  <r>
    <x v="0"/>
    <x v="11"/>
    <d v="2024-10-21T00:00:00"/>
    <n v="5"/>
    <s v="SEDAN"/>
    <n v="4009583"/>
    <s v="Yes"/>
    <n v="5"/>
    <n v="0"/>
    <n v="0"/>
  </r>
  <r>
    <x v="0"/>
    <x v="14"/>
    <d v="2024-10-21T00:00:00"/>
    <n v="0"/>
    <s v="WAV"/>
    <n v="4009584"/>
    <s v="Yes"/>
    <n v="0"/>
    <n v="0"/>
    <n v="0"/>
  </r>
  <r>
    <x v="2"/>
    <x v="14"/>
    <d v="2024-10-21T00:00:00"/>
    <n v="3"/>
    <s v="WAV"/>
    <n v="4009585"/>
    <s v="Yes"/>
    <n v="3"/>
    <n v="0"/>
    <n v="0"/>
  </r>
  <r>
    <x v="2"/>
    <x v="15"/>
    <d v="2024-10-21T00:00:00"/>
    <n v="3"/>
    <s v="WAV"/>
    <n v="4009586"/>
    <s v="Yes"/>
    <n v="3"/>
    <n v="0"/>
    <n v="0"/>
  </r>
  <r>
    <x v="0"/>
    <x v="2"/>
    <d v="2024-10-23T00:00:00"/>
    <n v="5"/>
    <s v="BIGVAN"/>
    <n v="4009587"/>
    <s v="Yes"/>
    <n v="5"/>
    <n v="0"/>
    <n v="0"/>
  </r>
  <r>
    <x v="2"/>
    <x v="9"/>
    <d v="2024-10-23T00:00:00"/>
    <n v="5.5"/>
    <s v="WAV"/>
    <n v="4009589"/>
    <s v="Yes"/>
    <n v="5.5"/>
    <n v="0"/>
    <n v="0"/>
  </r>
  <r>
    <x v="2"/>
    <x v="0"/>
    <d v="2024-10-23T00:00:00"/>
    <n v="0"/>
    <s v="WAV"/>
    <n v="4009602"/>
    <s v="Yes"/>
    <n v="0"/>
    <n v="0"/>
    <n v="0"/>
  </r>
  <r>
    <x v="2"/>
    <x v="0"/>
    <d v="2024-10-22T00:00:00"/>
    <n v="0"/>
    <s v="WAV"/>
    <n v="4009605"/>
    <s v="Yes"/>
    <n v="0"/>
    <n v="0"/>
    <n v="0"/>
  </r>
  <r>
    <x v="2"/>
    <x v="11"/>
    <d v="2024-10-23T00:00:00"/>
    <n v="0"/>
    <s v="SEDAN"/>
    <n v="4009606"/>
    <s v="Yes"/>
    <n v="0"/>
    <n v="0"/>
    <n v="0"/>
  </r>
  <r>
    <x v="0"/>
    <x v="2"/>
    <d v="2024-10-21T00:00:00"/>
    <n v="5"/>
    <s v="BIGVAN"/>
    <n v="4009612"/>
    <s v="Yes"/>
    <n v="5"/>
    <n v="0"/>
    <n v="0"/>
  </r>
  <r>
    <x v="0"/>
    <x v="0"/>
    <d v="2024-10-23T00:00:00"/>
    <n v="5"/>
    <s v="WAV"/>
    <n v="4009621"/>
    <s v="Yes"/>
    <n v="5"/>
    <n v="0"/>
    <n v="0"/>
  </r>
  <r>
    <x v="1"/>
    <x v="2"/>
    <d v="2024-10-28T00:00:00"/>
    <n v="0"/>
    <s v="BIGVAN"/>
    <n v="4009640"/>
    <s v="Yes"/>
    <n v="3.75"/>
    <n v="1"/>
    <n v="3.75"/>
  </r>
  <r>
    <x v="1"/>
    <x v="3"/>
    <d v="2024-10-28T00:00:00"/>
    <n v="0"/>
    <s v="WAV"/>
    <n v="4009641"/>
    <s v="Yes"/>
    <n v="3.75"/>
    <n v="1"/>
    <n v="3.75"/>
  </r>
  <r>
    <x v="1"/>
    <x v="3"/>
    <d v="2024-10-28T00:00:00"/>
    <n v="0"/>
    <s v="WAV"/>
    <n v="4009642"/>
    <s v="Yes"/>
    <n v="3.75"/>
    <n v="1"/>
    <n v="3.75"/>
  </r>
  <r>
    <x v="1"/>
    <x v="3"/>
    <d v="2024-10-28T00:00:00"/>
    <n v="0"/>
    <s v="WAV"/>
    <n v="4009643"/>
    <s v="Yes"/>
    <n v="3.75"/>
    <n v="1"/>
    <n v="3.75"/>
  </r>
  <r>
    <x v="1"/>
    <x v="3"/>
    <d v="2024-10-28T00:00:00"/>
    <n v="0"/>
    <s v="WAV"/>
    <n v="4009644"/>
    <s v="Yes"/>
    <n v="3.75"/>
    <n v="1"/>
    <n v="3.75"/>
  </r>
  <r>
    <x v="1"/>
    <x v="12"/>
    <d v="2024-10-28T00:00:00"/>
    <n v="0"/>
    <s v="WAV"/>
    <n v="4009645"/>
    <s v="Yes"/>
    <n v="3.75"/>
    <n v="1"/>
    <n v="3.75"/>
  </r>
  <r>
    <x v="0"/>
    <x v="14"/>
    <d v="2024-10-28T00:00:00"/>
    <n v="5"/>
    <s v="WAV"/>
    <n v="4009647"/>
    <s v="Yes"/>
    <n v="5"/>
    <n v="0"/>
    <n v="0"/>
  </r>
  <r>
    <x v="1"/>
    <x v="1"/>
    <d v="2024-10-28T00:00:00"/>
    <n v="3.75"/>
    <s v="WAV"/>
    <n v="4009648"/>
    <s v="Yes"/>
    <n v="3.75"/>
    <n v="0"/>
    <n v="0"/>
  </r>
  <r>
    <x v="1"/>
    <x v="2"/>
    <d v="2024-10-28T00:00:00"/>
    <n v="3.75"/>
    <s v="BIGVAN"/>
    <n v="4009649"/>
    <s v="Yes"/>
    <n v="3.75"/>
    <n v="0"/>
    <n v="0"/>
  </r>
  <r>
    <x v="0"/>
    <x v="8"/>
    <d v="2024-10-28T00:00:00"/>
    <n v="0"/>
    <s v="WAV"/>
    <n v="4009655"/>
    <s v="Yes"/>
    <n v="0"/>
    <n v="0"/>
    <n v="0"/>
  </r>
  <r>
    <x v="0"/>
    <x v="9"/>
    <d v="2024-10-28T00:00:00"/>
    <n v="0"/>
    <s v="SEDAN"/>
    <n v="4009661"/>
    <s v="Yes"/>
    <n v="0"/>
    <n v="0"/>
    <n v="0"/>
  </r>
  <r>
    <x v="0"/>
    <x v="2"/>
    <d v="2024-10-28T00:00:00"/>
    <n v="0"/>
    <s v="WAV"/>
    <n v="4009662"/>
    <s v="Yes"/>
    <n v="0"/>
    <n v="0"/>
    <n v="0"/>
  </r>
  <r>
    <x v="0"/>
    <x v="15"/>
    <d v="2024-10-28T00:00:00"/>
    <n v="0"/>
    <s v="WAV"/>
    <n v="4009664"/>
    <s v="Yes"/>
    <n v="0"/>
    <n v="0"/>
    <n v="0"/>
  </r>
  <r>
    <x v="0"/>
    <x v="15"/>
    <d v="2024-10-28T00:00:00"/>
    <n v="0"/>
    <s v="WAV"/>
    <n v="4009670"/>
    <s v="Yes"/>
    <n v="0"/>
    <n v="0"/>
    <n v="0"/>
  </r>
  <r>
    <x v="2"/>
    <x v="5"/>
    <d v="2024-10-28T00:00:00"/>
    <n v="0"/>
    <s v="SEDAN"/>
    <n v="4009678"/>
    <s v="Yes"/>
    <n v="0"/>
    <n v="0"/>
    <n v="0"/>
  </r>
  <r>
    <x v="2"/>
    <x v="7"/>
    <d v="2024-10-28T00:00:00"/>
    <n v="0"/>
    <s v="WAV"/>
    <n v="4009679"/>
    <s v="Yes"/>
    <n v="0"/>
    <n v="0"/>
    <n v="0"/>
  </r>
  <r>
    <x v="0"/>
    <x v="2"/>
    <d v="2024-10-28T00:00:00"/>
    <n v="0"/>
    <s v="WAV"/>
    <n v="4009686"/>
    <s v="Yes"/>
    <n v="0"/>
    <n v="0"/>
    <n v="0"/>
  </r>
  <r>
    <x v="1"/>
    <x v="3"/>
    <d v="2024-10-28T00:00:00"/>
    <n v="0"/>
    <s v="WAV"/>
    <n v="4009698"/>
    <s v="Yes"/>
    <n v="3.75"/>
    <n v="1"/>
    <n v="3.75"/>
  </r>
  <r>
    <x v="1"/>
    <x v="6"/>
    <d v="2024-10-28T00:00:00"/>
    <n v="0"/>
    <s v="WAV"/>
    <n v="4009709"/>
    <s v="Yes"/>
    <n v="3.75"/>
    <n v="1"/>
    <n v="3.75"/>
  </r>
  <r>
    <x v="1"/>
    <x v="6"/>
    <d v="2024-10-28T00:00:00"/>
    <n v="0"/>
    <s v="WAV"/>
    <n v="4009710"/>
    <s v="Yes"/>
    <n v="3.75"/>
    <n v="1"/>
    <n v="3.75"/>
  </r>
  <r>
    <x v="0"/>
    <x v="5"/>
    <d v="2024-10-28T00:00:00"/>
    <n v="0"/>
    <s v="SEDAN"/>
    <n v="4009718"/>
    <s v="Yes"/>
    <n v="0"/>
    <n v="0"/>
    <n v="0"/>
  </r>
  <r>
    <x v="0"/>
    <x v="2"/>
    <d v="2024-10-28T00:00:00"/>
    <n v="0"/>
    <s v="BIGVAN"/>
    <n v="4009719"/>
    <s v="Yes"/>
    <n v="0"/>
    <n v="0"/>
    <n v="0"/>
  </r>
  <r>
    <x v="0"/>
    <x v="8"/>
    <d v="2024-10-28T00:00:00"/>
    <n v="0"/>
    <s v="WAV"/>
    <n v="4009725"/>
    <s v="Yes"/>
    <n v="0"/>
    <n v="0"/>
    <n v="0"/>
  </r>
  <r>
    <x v="0"/>
    <x v="10"/>
    <d v="2024-10-28T00:00:00"/>
    <n v="0"/>
    <s v="WAV"/>
    <n v="4009727"/>
    <s v="Yes"/>
    <n v="0"/>
    <n v="0"/>
    <n v="0"/>
  </r>
  <r>
    <x v="1"/>
    <x v="4"/>
    <d v="2024-10-28T00:00:00"/>
    <n v="0"/>
    <s v="WAV"/>
    <n v="4009728"/>
    <s v="Yes"/>
    <n v="3.75"/>
    <n v="1"/>
    <n v="3.75"/>
  </r>
  <r>
    <x v="1"/>
    <x v="6"/>
    <d v="2024-10-28T00:00:00"/>
    <n v="0"/>
    <s v="WAV"/>
    <n v="4009729"/>
    <s v="Yes"/>
    <n v="3.75"/>
    <n v="1"/>
    <n v="3.75"/>
  </r>
  <r>
    <x v="1"/>
    <x v="6"/>
    <d v="2024-10-28T00:00:00"/>
    <n v="0"/>
    <s v="WAV"/>
    <n v="4009736"/>
    <s v="Yes"/>
    <n v="3.75"/>
    <n v="1"/>
    <n v="3.75"/>
  </r>
  <r>
    <x v="1"/>
    <x v="6"/>
    <d v="2024-10-28T00:00:00"/>
    <n v="0"/>
    <s v="WAV"/>
    <n v="4009737"/>
    <s v="Yes"/>
    <n v="3.75"/>
    <n v="1"/>
    <n v="3.75"/>
  </r>
  <r>
    <x v="1"/>
    <x v="6"/>
    <d v="2024-10-28T00:00:00"/>
    <n v="0"/>
    <s v="WAV"/>
    <n v="4009738"/>
    <s v="Yes"/>
    <n v="3.75"/>
    <n v="1"/>
    <n v="3.75"/>
  </r>
  <r>
    <x v="1"/>
    <x v="6"/>
    <d v="2024-10-28T00:00:00"/>
    <n v="0"/>
    <s v="WAV"/>
    <n v="4009739"/>
    <s v="Yes"/>
    <n v="3.75"/>
    <n v="1"/>
    <n v="3.75"/>
  </r>
  <r>
    <x v="0"/>
    <x v="7"/>
    <d v="2024-10-28T00:00:00"/>
    <n v="0"/>
    <s v="WAV"/>
    <n v="4009741"/>
    <s v="Yes"/>
    <n v="0"/>
    <n v="0"/>
    <n v="0"/>
  </r>
  <r>
    <x v="0"/>
    <x v="9"/>
    <d v="2024-10-28T00:00:00"/>
    <n v="5"/>
    <s v="WAV"/>
    <n v="4009744"/>
    <s v="Yes"/>
    <n v="5"/>
    <n v="0"/>
    <n v="0"/>
  </r>
  <r>
    <x v="0"/>
    <x v="9"/>
    <d v="2024-10-28T00:00:00"/>
    <n v="0"/>
    <s v="SEDAN"/>
    <n v="4009747"/>
    <s v="Yes"/>
    <n v="0"/>
    <n v="0"/>
    <n v="0"/>
  </r>
  <r>
    <x v="1"/>
    <x v="3"/>
    <d v="2024-10-28T00:00:00"/>
    <n v="0"/>
    <s v="WAV"/>
    <n v="4009755"/>
    <s v="Yes"/>
    <n v="3.75"/>
    <n v="1"/>
    <n v="3.75"/>
  </r>
  <r>
    <x v="0"/>
    <x v="8"/>
    <d v="2024-10-28T00:00:00"/>
    <n v="0"/>
    <s v="WAV"/>
    <n v="4009763"/>
    <s v="Yes"/>
    <n v="5"/>
    <n v="1"/>
    <n v="5"/>
  </r>
  <r>
    <x v="0"/>
    <x v="9"/>
    <d v="2024-10-28T00:00:00"/>
    <n v="0"/>
    <s v="SEDAN"/>
    <n v="4009778"/>
    <s v="Yes"/>
    <n v="0"/>
    <n v="0"/>
    <n v="0"/>
  </r>
  <r>
    <x v="0"/>
    <x v="15"/>
    <d v="2024-10-28T00:00:00"/>
    <n v="0"/>
    <s v="WAV"/>
    <n v="4009780"/>
    <s v="Yes"/>
    <n v="0"/>
    <n v="0"/>
    <n v="0"/>
  </r>
  <r>
    <x v="0"/>
    <x v="9"/>
    <d v="2024-10-28T00:00:00"/>
    <n v="0"/>
    <s v="SEDAN"/>
    <n v="4009782"/>
    <s v="Yes"/>
    <n v="0"/>
    <n v="0"/>
    <n v="0"/>
  </r>
  <r>
    <x v="2"/>
    <x v="0"/>
    <d v="2024-10-28T00:00:00"/>
    <n v="5.5"/>
    <s v="WAV"/>
    <n v="4009794"/>
    <s v="Yes"/>
    <n v="5.5"/>
    <n v="0"/>
    <n v="0"/>
  </r>
  <r>
    <x v="1"/>
    <x v="3"/>
    <d v="2024-10-28T00:00:00"/>
    <n v="0"/>
    <s v="WAV"/>
    <n v="4009796"/>
    <s v="Yes"/>
    <n v="3.75"/>
    <n v="1"/>
    <n v="3.75"/>
  </r>
  <r>
    <x v="1"/>
    <x v="3"/>
    <d v="2024-10-28T00:00:00"/>
    <n v="0"/>
    <s v="WAV"/>
    <n v="4009797"/>
    <s v="Yes"/>
    <n v="3.75"/>
    <n v="1"/>
    <n v="3.75"/>
  </r>
  <r>
    <x v="0"/>
    <x v="8"/>
    <d v="2024-10-28T00:00:00"/>
    <n v="0"/>
    <s v="WAV"/>
    <n v="4009799"/>
    <s v="Yes"/>
    <n v="0"/>
    <n v="0"/>
    <n v="0"/>
  </r>
  <r>
    <x v="1"/>
    <x v="6"/>
    <d v="2024-10-28T00:00:00"/>
    <n v="0"/>
    <s v="WAV"/>
    <n v="4009800"/>
    <s v="Yes"/>
    <n v="3.75"/>
    <n v="1"/>
    <n v="3.75"/>
  </r>
  <r>
    <x v="1"/>
    <x v="6"/>
    <d v="2024-10-28T00:00:00"/>
    <n v="0"/>
    <s v="WAV"/>
    <n v="4009801"/>
    <s v="Yes"/>
    <n v="3.75"/>
    <n v="1"/>
    <n v="3.75"/>
  </r>
  <r>
    <x v="1"/>
    <x v="6"/>
    <d v="2024-10-28T00:00:00"/>
    <n v="0"/>
    <s v="WAV"/>
    <n v="4009802"/>
    <s v="Yes"/>
    <n v="3.75"/>
    <n v="1"/>
    <n v="3.75"/>
  </r>
  <r>
    <x v="1"/>
    <x v="6"/>
    <d v="2024-10-28T00:00:00"/>
    <n v="0"/>
    <s v="WAV"/>
    <n v="4009803"/>
    <s v="Yes"/>
    <n v="3.75"/>
    <n v="1"/>
    <n v="3.75"/>
  </r>
  <r>
    <x v="2"/>
    <x v="0"/>
    <d v="2024-10-28T00:00:00"/>
    <n v="5"/>
    <s v="WAV"/>
    <n v="4009804"/>
    <s v="Yes"/>
    <n v="5"/>
    <n v="0"/>
    <n v="0"/>
  </r>
  <r>
    <x v="2"/>
    <x v="9"/>
    <d v="2024-10-28T00:00:00"/>
    <n v="3.75"/>
    <s v="WAV"/>
    <n v="4009805"/>
    <s v="Yes"/>
    <n v="3.75"/>
    <n v="0"/>
    <n v="0"/>
  </r>
  <r>
    <x v="1"/>
    <x v="3"/>
    <d v="2024-10-28T00:00:00"/>
    <n v="0"/>
    <s v="WAV"/>
    <n v="4009807"/>
    <s v="Yes"/>
    <n v="3.75"/>
    <n v="1"/>
    <n v="3.75"/>
  </r>
  <r>
    <x v="1"/>
    <x v="2"/>
    <d v="2024-10-28T00:00:00"/>
    <n v="3.75"/>
    <s v="BIGVAN"/>
    <n v="4009812"/>
    <s v="Yes"/>
    <n v="3.75"/>
    <n v="0"/>
    <n v="0"/>
  </r>
  <r>
    <x v="1"/>
    <x v="2"/>
    <d v="2024-10-28T00:00:00"/>
    <n v="3.75"/>
    <s v="BIGVAN"/>
    <n v="4009813"/>
    <s v="Yes"/>
    <n v="3.75"/>
    <n v="0"/>
    <n v="0"/>
  </r>
  <r>
    <x v="2"/>
    <x v="7"/>
    <d v="2024-10-28T00:00:00"/>
    <n v="0"/>
    <s v="WAV"/>
    <n v="4009814"/>
    <s v="Yes"/>
    <n v="0"/>
    <n v="0"/>
    <n v="0"/>
  </r>
  <r>
    <x v="0"/>
    <x v="7"/>
    <d v="2024-10-28T00:00:00"/>
    <n v="0"/>
    <s v="WAV"/>
    <n v="4009815"/>
    <s v="Yes"/>
    <n v="0"/>
    <n v="0"/>
    <n v="0"/>
  </r>
  <r>
    <x v="1"/>
    <x v="12"/>
    <d v="2024-10-28T00:00:00"/>
    <n v="0"/>
    <s v="WAV"/>
    <n v="4009822"/>
    <s v="Yes"/>
    <n v="3.75"/>
    <n v="1"/>
    <n v="3.75"/>
  </r>
  <r>
    <x v="1"/>
    <x v="12"/>
    <d v="2024-10-28T00:00:00"/>
    <n v="0"/>
    <s v="WAV"/>
    <n v="4009823"/>
    <s v="Yes"/>
    <n v="3.75"/>
    <n v="1"/>
    <n v="3.75"/>
  </r>
  <r>
    <x v="2"/>
    <x v="14"/>
    <d v="2024-10-28T00:00:00"/>
    <n v="0"/>
    <s v="WAV"/>
    <n v="4009825"/>
    <s v="Yes"/>
    <n v="0"/>
    <n v="0"/>
    <n v="0"/>
  </r>
  <r>
    <x v="2"/>
    <x v="10"/>
    <d v="2024-10-28T00:00:00"/>
    <n v="0"/>
    <s v="WAV"/>
    <n v="4009826"/>
    <s v="Yes"/>
    <n v="0"/>
    <n v="0"/>
    <n v="0"/>
  </r>
  <r>
    <x v="0"/>
    <x v="5"/>
    <d v="2024-10-28T00:00:00"/>
    <n v="0"/>
    <s v="SEDAN"/>
    <n v="4009828"/>
    <s v="Yes"/>
    <n v="0"/>
    <n v="0"/>
    <n v="0"/>
  </r>
  <r>
    <x v="0"/>
    <x v="8"/>
    <d v="2024-10-28T00:00:00"/>
    <n v="5"/>
    <s v="WAV"/>
    <n v="4009830"/>
    <s v="Yes"/>
    <n v="5"/>
    <n v="0"/>
    <n v="0"/>
  </r>
  <r>
    <x v="1"/>
    <x v="6"/>
    <d v="2024-10-28T00:00:00"/>
    <n v="0"/>
    <s v="WAV"/>
    <n v="4009833"/>
    <s v="Yes"/>
    <n v="3.75"/>
    <n v="1"/>
    <n v="3.75"/>
  </r>
  <r>
    <x v="1"/>
    <x v="2"/>
    <d v="2024-10-28T00:00:00"/>
    <n v="0"/>
    <s v="BIGVAN"/>
    <n v="4009834"/>
    <s v="Yes"/>
    <n v="3.75"/>
    <n v="1"/>
    <n v="3.75"/>
  </r>
  <r>
    <x v="2"/>
    <x v="11"/>
    <d v="2024-10-28T00:00:00"/>
    <n v="5"/>
    <s v="SEDAN"/>
    <n v="4009837"/>
    <s v="Yes"/>
    <n v="5"/>
    <n v="0"/>
    <n v="0"/>
  </r>
  <r>
    <x v="2"/>
    <x v="11"/>
    <d v="2024-10-28T00:00:00"/>
    <n v="5.5"/>
    <s v="SEDAN"/>
    <n v="4009838"/>
    <s v="Yes"/>
    <n v="5.5"/>
    <n v="0"/>
    <n v="0"/>
  </r>
  <r>
    <x v="2"/>
    <x v="15"/>
    <d v="2024-10-28T00:00:00"/>
    <n v="5.5"/>
    <s v="WAV"/>
    <n v="4009839"/>
    <s v="Yes"/>
    <n v="5.5"/>
    <n v="0"/>
    <n v="0"/>
  </r>
  <r>
    <x v="2"/>
    <x v="11"/>
    <d v="2024-10-28T00:00:00"/>
    <n v="5"/>
    <s v="SEDAN"/>
    <n v="4009840"/>
    <s v="Yes"/>
    <n v="5"/>
    <n v="0"/>
    <n v="0"/>
  </r>
  <r>
    <x v="0"/>
    <x v="7"/>
    <d v="2024-10-28T00:00:00"/>
    <n v="0"/>
    <s v="WAV"/>
    <n v="4009842"/>
    <s v="Yes"/>
    <n v="0"/>
    <n v="0"/>
    <n v="0"/>
  </r>
  <r>
    <x v="0"/>
    <x v="11"/>
    <d v="2024-10-28T00:00:00"/>
    <n v="0"/>
    <s v="SEDAN"/>
    <n v="4009843"/>
    <s v="Yes"/>
    <n v="0"/>
    <n v="0"/>
    <n v="0"/>
  </r>
  <r>
    <x v="0"/>
    <x v="7"/>
    <d v="2024-10-28T00:00:00"/>
    <n v="0"/>
    <s v="WAV"/>
    <n v="4009844"/>
    <s v="Yes"/>
    <n v="0"/>
    <n v="0"/>
    <n v="0"/>
  </r>
  <r>
    <x v="1"/>
    <x v="3"/>
    <d v="2024-10-28T00:00:00"/>
    <n v="0"/>
    <s v="WAV"/>
    <n v="4009846"/>
    <s v="Yes"/>
    <n v="3.75"/>
    <n v="1"/>
    <n v="3.75"/>
  </r>
  <r>
    <x v="1"/>
    <x v="2"/>
    <d v="2024-10-28T00:00:00"/>
    <n v="0"/>
    <s v="WAV"/>
    <n v="4009847"/>
    <s v="Yes"/>
    <n v="3.75"/>
    <n v="1"/>
    <n v="3.75"/>
  </r>
  <r>
    <x v="0"/>
    <x v="9"/>
    <d v="2024-10-28T00:00:00"/>
    <n v="0"/>
    <s v="SEDAN"/>
    <n v="4009855"/>
    <s v="Yes"/>
    <n v="0"/>
    <n v="0"/>
    <n v="0"/>
  </r>
  <r>
    <x v="0"/>
    <x v="7"/>
    <d v="2024-10-28T00:00:00"/>
    <n v="0"/>
    <s v="WAV"/>
    <n v="4009866"/>
    <s v="Yes"/>
    <n v="0"/>
    <n v="0"/>
    <n v="0"/>
  </r>
  <r>
    <x v="0"/>
    <x v="9"/>
    <d v="2024-10-28T00:00:00"/>
    <n v="0"/>
    <s v="SEDAN"/>
    <n v="4009867"/>
    <s v="Yes"/>
    <n v="0"/>
    <n v="0"/>
    <n v="0"/>
  </r>
  <r>
    <x v="0"/>
    <x v="2"/>
    <d v="2024-10-28T00:00:00"/>
    <n v="0"/>
    <s v="WAV"/>
    <n v="4009878"/>
    <s v="Yes"/>
    <n v="0"/>
    <n v="0"/>
    <n v="0"/>
  </r>
  <r>
    <x v="0"/>
    <x v="2"/>
    <d v="2024-10-28T00:00:00"/>
    <n v="0"/>
    <s v="WAV"/>
    <n v="4009883"/>
    <s v="Yes"/>
    <n v="5"/>
    <n v="1"/>
    <n v="5"/>
  </r>
  <r>
    <x v="2"/>
    <x v="2"/>
    <d v="2024-10-28T00:00:00"/>
    <n v="5.5"/>
    <s v="WAV"/>
    <n v="4009886"/>
    <s v="Yes"/>
    <n v="5.5"/>
    <n v="0"/>
    <n v="0"/>
  </r>
  <r>
    <x v="1"/>
    <x v="4"/>
    <d v="2024-10-28T00:00:00"/>
    <n v="0"/>
    <s v="WAV"/>
    <n v="4009891"/>
    <s v="Yes"/>
    <n v="3.75"/>
    <n v="1"/>
    <n v="3.75"/>
  </r>
  <r>
    <x v="1"/>
    <x v="2"/>
    <d v="2024-10-28T00:00:00"/>
    <n v="0"/>
    <s v="WAV"/>
    <n v="4009892"/>
    <s v="Yes"/>
    <n v="3.75"/>
    <n v="1"/>
    <n v="3.75"/>
  </r>
  <r>
    <x v="1"/>
    <x v="2"/>
    <d v="2024-10-28T00:00:00"/>
    <n v="3.75"/>
    <s v="BIGVAN"/>
    <n v="4009893"/>
    <s v="Yes"/>
    <n v="3.75"/>
    <n v="0"/>
    <n v="0"/>
  </r>
  <r>
    <x v="1"/>
    <x v="4"/>
    <d v="2024-10-28T00:00:00"/>
    <n v="0"/>
    <s v="WAV"/>
    <n v="4009894"/>
    <s v="Yes"/>
    <n v="3.75"/>
    <n v="1"/>
    <n v="3.75"/>
  </r>
  <r>
    <x v="0"/>
    <x v="5"/>
    <d v="2024-10-28T00:00:00"/>
    <n v="0"/>
    <s v="SEDAN"/>
    <n v="4009895"/>
    <s v="Yes"/>
    <n v="0"/>
    <n v="0"/>
    <n v="0"/>
  </r>
  <r>
    <x v="1"/>
    <x v="12"/>
    <d v="2024-10-28T00:00:00"/>
    <n v="0"/>
    <s v="WAV"/>
    <n v="4009899"/>
    <s v="Yes"/>
    <n v="3.75"/>
    <n v="1"/>
    <n v="3.75"/>
  </r>
  <r>
    <x v="0"/>
    <x v="9"/>
    <d v="2024-10-28T00:00:00"/>
    <n v="0"/>
    <s v="SEDAN"/>
    <n v="4009901"/>
    <s v="Yes"/>
    <n v="0"/>
    <n v="0"/>
    <n v="0"/>
  </r>
  <r>
    <x v="1"/>
    <x v="12"/>
    <d v="2024-10-28T00:00:00"/>
    <n v="0"/>
    <s v="WAV"/>
    <n v="4009903"/>
    <s v="Yes"/>
    <n v="3.75"/>
    <n v="1"/>
    <n v="3.75"/>
  </r>
  <r>
    <x v="1"/>
    <x v="4"/>
    <d v="2024-10-28T00:00:00"/>
    <n v="0"/>
    <s v="WAV"/>
    <n v="4009904"/>
    <s v="Yes"/>
    <n v="3.75"/>
    <n v="1"/>
    <n v="3.75"/>
  </r>
  <r>
    <x v="0"/>
    <x v="10"/>
    <d v="2024-10-28T00:00:00"/>
    <n v="0"/>
    <s v="WAV"/>
    <n v="4009910"/>
    <s v="Yes"/>
    <n v="0"/>
    <n v="0"/>
    <n v="0"/>
  </r>
  <r>
    <x v="1"/>
    <x v="2"/>
    <d v="2024-10-28T00:00:00"/>
    <n v="3.75"/>
    <s v="BIGVAN"/>
    <n v="4009914"/>
    <s v="Yes"/>
    <n v="3.75"/>
    <n v="0"/>
    <n v="0"/>
  </r>
  <r>
    <x v="1"/>
    <x v="4"/>
    <d v="2024-10-28T00:00:00"/>
    <n v="0"/>
    <s v="WAV"/>
    <n v="4009915"/>
    <s v="Yes"/>
    <n v="3.75"/>
    <n v="1"/>
    <n v="3.75"/>
  </r>
  <r>
    <x v="0"/>
    <x v="5"/>
    <d v="2024-10-28T00:00:00"/>
    <n v="5"/>
    <s v="SEDAN"/>
    <n v="4009922"/>
    <s v="Yes"/>
    <n v="5"/>
    <n v="0"/>
    <n v="0"/>
  </r>
  <r>
    <x v="1"/>
    <x v="6"/>
    <d v="2024-10-28T00:00:00"/>
    <n v="0"/>
    <s v="WAV"/>
    <n v="4009927"/>
    <s v="Yes"/>
    <n v="3.75"/>
    <n v="1"/>
    <n v="3.75"/>
  </r>
  <r>
    <x v="1"/>
    <x v="3"/>
    <d v="2024-10-28T00:00:00"/>
    <n v="0"/>
    <s v="WAV"/>
    <n v="4009928"/>
    <s v="Yes"/>
    <n v="3.75"/>
    <n v="1"/>
    <n v="3.75"/>
  </r>
  <r>
    <x v="0"/>
    <x v="11"/>
    <d v="2024-10-28T00:00:00"/>
    <n v="0"/>
    <s v="SEDAN"/>
    <n v="4009929"/>
    <s v="Yes"/>
    <n v="0"/>
    <n v="0"/>
    <n v="0"/>
  </r>
  <r>
    <x v="0"/>
    <x v="5"/>
    <d v="2024-10-28T00:00:00"/>
    <n v="0"/>
    <s v="SEDAN"/>
    <n v="4009930"/>
    <s v="Yes"/>
    <n v="0"/>
    <n v="0"/>
    <n v="0"/>
  </r>
  <r>
    <x v="0"/>
    <x v="13"/>
    <d v="2024-10-28T00:00:00"/>
    <n v="5"/>
    <s v="SEDAN"/>
    <n v="4009931"/>
    <s v="Yes"/>
    <n v="5"/>
    <n v="0"/>
    <n v="0"/>
  </r>
  <r>
    <x v="0"/>
    <x v="0"/>
    <d v="2024-10-28T00:00:00"/>
    <n v="5"/>
    <s v="WAV"/>
    <n v="4009932"/>
    <s v="Yes"/>
    <n v="5"/>
    <n v="0"/>
    <n v="0"/>
  </r>
  <r>
    <x v="0"/>
    <x v="2"/>
    <d v="2024-10-28T00:00:00"/>
    <n v="0"/>
    <s v="WAV"/>
    <n v="4009934"/>
    <s v="Yes"/>
    <n v="0"/>
    <n v="0"/>
    <n v="0"/>
  </r>
  <r>
    <x v="2"/>
    <x v="14"/>
    <d v="2024-10-28T00:00:00"/>
    <n v="0"/>
    <s v="WAV"/>
    <n v="4009938"/>
    <s v="Yes"/>
    <n v="0"/>
    <n v="0"/>
    <n v="0"/>
  </r>
  <r>
    <x v="1"/>
    <x v="4"/>
    <d v="2024-10-28T00:00:00"/>
    <n v="0"/>
    <s v="WAV"/>
    <n v="4009940"/>
    <s v="Yes"/>
    <n v="3.75"/>
    <n v="1"/>
    <n v="3.75"/>
  </r>
  <r>
    <x v="1"/>
    <x v="12"/>
    <d v="2024-10-28T00:00:00"/>
    <n v="0"/>
    <s v="WAV"/>
    <n v="4009941"/>
    <s v="Yes"/>
    <n v="3.75"/>
    <n v="1"/>
    <n v="3.75"/>
  </r>
  <r>
    <x v="0"/>
    <x v="7"/>
    <d v="2024-10-28T00:00:00"/>
    <n v="0"/>
    <s v="WAV"/>
    <n v="4009942"/>
    <s v="Yes"/>
    <n v="0"/>
    <n v="0"/>
    <n v="0"/>
  </r>
  <r>
    <x v="0"/>
    <x v="9"/>
    <d v="2024-10-28T00:00:00"/>
    <n v="0"/>
    <s v="SEDAN"/>
    <n v="4009943"/>
    <s v="Yes"/>
    <n v="0"/>
    <n v="0"/>
    <n v="0"/>
  </r>
  <r>
    <x v="1"/>
    <x v="3"/>
    <d v="2024-10-28T00:00:00"/>
    <n v="0"/>
    <s v="WAV"/>
    <n v="4009944"/>
    <s v="Yes"/>
    <n v="3.75"/>
    <n v="1"/>
    <n v="3.75"/>
  </r>
  <r>
    <x v="2"/>
    <x v="2"/>
    <d v="2024-10-28T00:00:00"/>
    <n v="0"/>
    <s v="WAV"/>
    <n v="4009945"/>
    <s v="Yes"/>
    <n v="0"/>
    <n v="0"/>
    <n v="0"/>
  </r>
  <r>
    <x v="1"/>
    <x v="12"/>
    <d v="2024-10-28T00:00:00"/>
    <n v="0"/>
    <s v="WAV"/>
    <n v="4009947"/>
    <s v="Yes"/>
    <n v="3.75"/>
    <n v="1"/>
    <n v="3.75"/>
  </r>
  <r>
    <x v="1"/>
    <x v="4"/>
    <d v="2024-10-28T00:00:00"/>
    <n v="0"/>
    <s v="WAV"/>
    <n v="4009948"/>
    <s v="Yes"/>
    <n v="3.75"/>
    <n v="1"/>
    <n v="3.75"/>
  </r>
  <r>
    <x v="1"/>
    <x v="3"/>
    <d v="2024-10-28T00:00:00"/>
    <n v="0"/>
    <s v="WAV"/>
    <n v="4009951"/>
    <s v="Yes"/>
    <n v="3.75"/>
    <n v="1"/>
    <n v="3.75"/>
  </r>
  <r>
    <x v="1"/>
    <x v="3"/>
    <d v="2024-10-28T00:00:00"/>
    <n v="0"/>
    <s v="WAV"/>
    <n v="4009952"/>
    <s v="Yes"/>
    <n v="0"/>
    <n v="0"/>
    <n v="0"/>
  </r>
  <r>
    <x v="1"/>
    <x v="1"/>
    <d v="2024-10-28T00:00:00"/>
    <n v="3.75"/>
    <s v="WAV"/>
    <n v="4009953"/>
    <s v="Yes"/>
    <n v="3.75"/>
    <n v="0"/>
    <n v="0"/>
  </r>
  <r>
    <x v="1"/>
    <x v="2"/>
    <d v="2024-10-28T00:00:00"/>
    <n v="3.75"/>
    <s v="BIGVAN"/>
    <n v="4009954"/>
    <s v="Yes"/>
    <n v="3.75"/>
    <n v="0"/>
    <n v="0"/>
  </r>
  <r>
    <x v="0"/>
    <x v="9"/>
    <d v="2024-10-28T00:00:00"/>
    <n v="5"/>
    <s v="SEDAN"/>
    <n v="4009955"/>
    <s v="Yes"/>
    <n v="5"/>
    <n v="0"/>
    <n v="0"/>
  </r>
  <r>
    <x v="2"/>
    <x v="7"/>
    <d v="2024-10-28T00:00:00"/>
    <n v="0"/>
    <s v="WAV"/>
    <n v="4009960"/>
    <s v="Yes"/>
    <n v="0"/>
    <n v="0"/>
    <n v="0"/>
  </r>
  <r>
    <x v="2"/>
    <x v="10"/>
    <d v="2024-10-28T00:00:00"/>
    <n v="0"/>
    <s v="WAV"/>
    <n v="4009963"/>
    <s v="Yes"/>
    <n v="0"/>
    <n v="0"/>
    <n v="0"/>
  </r>
  <r>
    <x v="2"/>
    <x v="2"/>
    <d v="2024-10-28T00:00:00"/>
    <n v="0"/>
    <s v="WAV"/>
    <n v="4009964"/>
    <s v="Yes"/>
    <n v="0"/>
    <n v="0"/>
    <n v="0"/>
  </r>
  <r>
    <x v="2"/>
    <x v="10"/>
    <d v="2024-10-28T00:00:00"/>
    <n v="0"/>
    <s v="WAV"/>
    <n v="4009965"/>
    <s v="Yes"/>
    <n v="0"/>
    <n v="0"/>
    <n v="0"/>
  </r>
  <r>
    <x v="2"/>
    <x v="15"/>
    <d v="2024-10-28T00:00:00"/>
    <n v="0"/>
    <s v="WAV"/>
    <n v="4009966"/>
    <s v="Yes"/>
    <n v="0"/>
    <n v="0"/>
    <n v="0"/>
  </r>
  <r>
    <x v="1"/>
    <x v="2"/>
    <d v="2024-10-28T00:00:00"/>
    <n v="3.75"/>
    <s v="BIGVAN"/>
    <n v="4009969"/>
    <s v="Yes"/>
    <n v="3.75"/>
    <n v="0"/>
    <n v="0"/>
  </r>
  <r>
    <x v="1"/>
    <x v="2"/>
    <d v="2024-10-28T00:00:00"/>
    <n v="3.75"/>
    <s v="BIGVAN"/>
    <n v="4009970"/>
    <s v="Yes"/>
    <n v="3.75"/>
    <n v="0"/>
    <n v="0"/>
  </r>
  <r>
    <x v="0"/>
    <x v="2"/>
    <d v="2024-10-28T00:00:00"/>
    <n v="5"/>
    <s v="BIGVAN"/>
    <n v="4009975"/>
    <s v="Yes"/>
    <n v="5"/>
    <n v="0"/>
    <n v="0"/>
  </r>
  <r>
    <x v="0"/>
    <x v="11"/>
    <d v="2024-10-28T00:00:00"/>
    <n v="0"/>
    <s v="SEDAN"/>
    <n v="4009976"/>
    <s v="Yes"/>
    <n v="5"/>
    <n v="1"/>
    <n v="5"/>
  </r>
  <r>
    <x v="0"/>
    <x v="11"/>
    <d v="2024-10-28T00:00:00"/>
    <n v="0"/>
    <s v="SEDAN"/>
    <n v="4009994"/>
    <s v="Yes"/>
    <n v="0"/>
    <n v="0"/>
    <n v="0"/>
  </r>
  <r>
    <x v="0"/>
    <x v="9"/>
    <d v="2024-10-28T00:00:00"/>
    <n v="0"/>
    <s v="SEDAN"/>
    <n v="4009995"/>
    <s v="Yes"/>
    <n v="0"/>
    <n v="0"/>
    <n v="0"/>
  </r>
  <r>
    <x v="1"/>
    <x v="1"/>
    <d v="2024-10-28T00:00:00"/>
    <n v="3.75"/>
    <s v="WAV"/>
    <n v="4010002"/>
    <s v="Yes"/>
    <n v="3.75"/>
    <n v="0"/>
    <n v="0"/>
  </r>
  <r>
    <x v="1"/>
    <x v="4"/>
    <d v="2024-10-28T00:00:00"/>
    <n v="0"/>
    <s v="WAV"/>
    <n v="4010003"/>
    <s v="Yes"/>
    <n v="3.75"/>
    <n v="1"/>
    <n v="3.75"/>
  </r>
  <r>
    <x v="1"/>
    <x v="12"/>
    <d v="2024-10-28T00:00:00"/>
    <n v="0"/>
    <s v="WAV"/>
    <n v="4010013"/>
    <s v="Yes"/>
    <n v="3.75"/>
    <n v="1"/>
    <n v="3.75"/>
  </r>
  <r>
    <x v="0"/>
    <x v="9"/>
    <d v="2024-10-28T00:00:00"/>
    <n v="0"/>
    <s v="WAV"/>
    <n v="4010017"/>
    <s v="Yes"/>
    <n v="0"/>
    <n v="0"/>
    <n v="0"/>
  </r>
  <r>
    <x v="1"/>
    <x v="12"/>
    <d v="2024-10-28T00:00:00"/>
    <n v="0"/>
    <s v="WAV"/>
    <n v="4010018"/>
    <s v="Yes"/>
    <n v="3.75"/>
    <n v="1"/>
    <n v="3.75"/>
  </r>
  <r>
    <x v="1"/>
    <x v="12"/>
    <d v="2024-10-28T00:00:00"/>
    <n v="0"/>
    <s v="WAV"/>
    <n v="4010019"/>
    <s v="Yes"/>
    <n v="3.75"/>
    <n v="1"/>
    <n v="3.75"/>
  </r>
  <r>
    <x v="1"/>
    <x v="12"/>
    <d v="2024-10-28T00:00:00"/>
    <n v="0"/>
    <s v="WAV"/>
    <n v="4010020"/>
    <s v="Yes"/>
    <n v="3.75"/>
    <n v="1"/>
    <n v="3.75"/>
  </r>
  <r>
    <x v="0"/>
    <x v="8"/>
    <d v="2024-10-28T00:00:00"/>
    <n v="5"/>
    <s v="WAV"/>
    <n v="4010025"/>
    <s v="Yes"/>
    <n v="5"/>
    <n v="0"/>
    <n v="0"/>
  </r>
  <r>
    <x v="1"/>
    <x v="2"/>
    <d v="2024-10-28T00:00:00"/>
    <n v="3.75"/>
    <s v="BIGVAN"/>
    <n v="4010033"/>
    <s v="Yes"/>
    <n v="3.75"/>
    <n v="0"/>
    <n v="0"/>
  </r>
  <r>
    <x v="1"/>
    <x v="4"/>
    <d v="2024-10-28T00:00:00"/>
    <n v="0"/>
    <s v="WAV"/>
    <n v="4010034"/>
    <s v="Yes"/>
    <n v="3.75"/>
    <n v="1"/>
    <n v="3.75"/>
  </r>
  <r>
    <x v="1"/>
    <x v="12"/>
    <d v="2024-10-28T00:00:00"/>
    <n v="0"/>
    <s v="WAV"/>
    <n v="4010041"/>
    <s v="Yes"/>
    <n v="3.75"/>
    <n v="1"/>
    <n v="3.75"/>
  </r>
  <r>
    <x v="1"/>
    <x v="12"/>
    <d v="2024-10-28T00:00:00"/>
    <n v="0"/>
    <s v="WAV"/>
    <n v="4010042"/>
    <s v="Yes"/>
    <n v="3.75"/>
    <n v="1"/>
    <n v="3.75"/>
  </r>
  <r>
    <x v="1"/>
    <x v="4"/>
    <d v="2024-10-28T00:00:00"/>
    <n v="0"/>
    <s v="WAV"/>
    <n v="4010043"/>
    <s v="Yes"/>
    <n v="3.75"/>
    <n v="1"/>
    <n v="3.75"/>
  </r>
  <r>
    <x v="1"/>
    <x v="3"/>
    <d v="2024-10-28T00:00:00"/>
    <n v="0"/>
    <s v="WAV"/>
    <n v="4010046"/>
    <s v="Yes"/>
    <n v="3.75"/>
    <n v="1"/>
    <n v="3.75"/>
  </r>
  <r>
    <x v="1"/>
    <x v="2"/>
    <d v="2024-10-28T00:00:00"/>
    <n v="0"/>
    <s v="BIGVAN"/>
    <n v="4010047"/>
    <s v="Yes"/>
    <n v="3.75"/>
    <n v="1"/>
    <n v="3.75"/>
  </r>
  <r>
    <x v="1"/>
    <x v="4"/>
    <d v="2024-10-28T00:00:00"/>
    <n v="0"/>
    <s v="WAV"/>
    <n v="4010048"/>
    <s v="Yes"/>
    <n v="3.75"/>
    <n v="1"/>
    <n v="3.75"/>
  </r>
  <r>
    <x v="1"/>
    <x v="3"/>
    <d v="2024-10-28T00:00:00"/>
    <n v="0"/>
    <s v="WAV"/>
    <n v="4010058"/>
    <s v="Yes"/>
    <n v="3.75"/>
    <n v="1"/>
    <n v="3.75"/>
  </r>
  <r>
    <x v="1"/>
    <x v="2"/>
    <d v="2024-10-28T00:00:00"/>
    <n v="0"/>
    <s v="BIGVAN"/>
    <n v="4010059"/>
    <s v="Yes"/>
    <n v="3.75"/>
    <n v="1"/>
    <n v="3.75"/>
  </r>
  <r>
    <x v="1"/>
    <x v="3"/>
    <d v="2024-10-28T00:00:00"/>
    <n v="0"/>
    <s v="WAV"/>
    <n v="4010079"/>
    <s v="Yes"/>
    <n v="3.75"/>
    <n v="1"/>
    <n v="3.75"/>
  </r>
  <r>
    <x v="1"/>
    <x v="12"/>
    <d v="2024-10-28T00:00:00"/>
    <n v="0"/>
    <s v="WAV"/>
    <n v="4010080"/>
    <s v="Yes"/>
    <n v="3.75"/>
    <n v="1"/>
    <n v="3.75"/>
  </r>
  <r>
    <x v="1"/>
    <x v="2"/>
    <d v="2024-10-28T00:00:00"/>
    <n v="0"/>
    <s v="BIGVAN"/>
    <n v="4010083"/>
    <s v="Yes"/>
    <n v="3.75"/>
    <n v="1"/>
    <n v="3.75"/>
  </r>
  <r>
    <x v="1"/>
    <x v="3"/>
    <d v="2024-10-28T00:00:00"/>
    <n v="0"/>
    <s v="WAV"/>
    <n v="4010084"/>
    <s v="Yes"/>
    <n v="3.75"/>
    <n v="1"/>
    <n v="3.75"/>
  </r>
  <r>
    <x v="0"/>
    <x v="5"/>
    <d v="2024-10-28T00:00:00"/>
    <n v="0"/>
    <s v="SEDAN"/>
    <n v="4010087"/>
    <s v="Yes"/>
    <n v="0"/>
    <n v="0"/>
    <n v="0"/>
  </r>
  <r>
    <x v="0"/>
    <x v="9"/>
    <d v="2024-10-28T00:00:00"/>
    <n v="0"/>
    <s v="SEDAN"/>
    <n v="4010088"/>
    <s v="Yes"/>
    <n v="0"/>
    <n v="0"/>
    <n v="0"/>
  </r>
  <r>
    <x v="0"/>
    <x v="9"/>
    <d v="2024-10-28T00:00:00"/>
    <n v="0"/>
    <s v="WAV"/>
    <n v="4010092"/>
    <s v="Yes"/>
    <n v="0"/>
    <n v="0"/>
    <n v="0"/>
  </r>
  <r>
    <x v="2"/>
    <x v="13"/>
    <d v="2024-10-22T00:00:00"/>
    <n v="5.5"/>
    <s v="SEDAN"/>
    <n v="4010098"/>
    <s v="Yes"/>
    <n v="5.5"/>
    <n v="0"/>
    <n v="0"/>
  </r>
  <r>
    <x v="2"/>
    <x v="10"/>
    <d v="2024-10-22T00:00:00"/>
    <n v="5"/>
    <s v="WAV"/>
    <n v="4010099"/>
    <s v="Yes"/>
    <n v="5"/>
    <n v="0"/>
    <n v="0"/>
  </r>
  <r>
    <x v="0"/>
    <x v="2"/>
    <d v="2024-10-23T00:00:00"/>
    <n v="5"/>
    <s v="BIGVAN"/>
    <n v="4010101"/>
    <s v="Yes"/>
    <n v="5"/>
    <n v="0"/>
    <n v="0"/>
  </r>
  <r>
    <x v="0"/>
    <x v="8"/>
    <d v="2024-10-22T00:00:00"/>
    <n v="0"/>
    <s v="WAV"/>
    <n v="4010105"/>
    <s v="Yes"/>
    <n v="0"/>
    <n v="0"/>
    <n v="0"/>
  </r>
  <r>
    <x v="1"/>
    <x v="3"/>
    <d v="2024-10-22T00:00:00"/>
    <n v="0"/>
    <s v="WAV"/>
    <n v="4010108"/>
    <s v="Yes"/>
    <n v="3.75"/>
    <n v="1"/>
    <n v="3.75"/>
  </r>
  <r>
    <x v="1"/>
    <x v="3"/>
    <d v="2024-10-22T00:00:00"/>
    <n v="0"/>
    <s v="WAV"/>
    <n v="4010109"/>
    <s v="Yes"/>
    <n v="3.75"/>
    <n v="1"/>
    <n v="3.75"/>
  </r>
  <r>
    <x v="0"/>
    <x v="2"/>
    <d v="2024-10-24T00:00:00"/>
    <n v="5"/>
    <s v="WAV"/>
    <n v="4010114"/>
    <s v="Yes"/>
    <n v="5"/>
    <n v="0"/>
    <n v="0"/>
  </r>
  <r>
    <x v="0"/>
    <x v="17"/>
    <d v="2024-10-24T00:00:00"/>
    <n v="5"/>
    <s v="WAV"/>
    <n v="4010115"/>
    <s v="Yes"/>
    <n v="5"/>
    <n v="0"/>
    <n v="0"/>
  </r>
  <r>
    <x v="2"/>
    <x v="14"/>
    <d v="2024-10-22T00:00:00"/>
    <n v="3"/>
    <s v="WAV"/>
    <n v="4010116"/>
    <s v="Yes"/>
    <n v="3"/>
    <n v="0"/>
    <n v="0"/>
  </r>
  <r>
    <x v="2"/>
    <x v="2"/>
    <d v="2024-10-22T00:00:00"/>
    <n v="5"/>
    <s v="WAV"/>
    <n v="4010117"/>
    <s v="Yes"/>
    <n v="5"/>
    <n v="0"/>
    <n v="0"/>
  </r>
  <r>
    <x v="1"/>
    <x v="2"/>
    <d v="2024-10-23T00:00:00"/>
    <n v="3.75"/>
    <s v="BIGVAN"/>
    <n v="4010118"/>
    <s v="Yes"/>
    <n v="3.75"/>
    <n v="0"/>
    <n v="0"/>
  </r>
  <r>
    <x v="1"/>
    <x v="2"/>
    <d v="2024-10-25T00:00:00"/>
    <n v="3.75"/>
    <m/>
    <n v="4010119"/>
    <s v="No"/>
    <n v="3.75"/>
    <n v="0"/>
    <n v="0"/>
  </r>
  <r>
    <x v="1"/>
    <x v="12"/>
    <d v="2024-10-25T00:00:00"/>
    <n v="0"/>
    <s v="WAV"/>
    <n v="4010120"/>
    <s v="Yes"/>
    <n v="3.75"/>
    <n v="1"/>
    <n v="3.75"/>
  </r>
  <r>
    <x v="0"/>
    <x v="8"/>
    <d v="2024-10-24T00:00:00"/>
    <n v="5"/>
    <s v="WAV"/>
    <n v="4010122"/>
    <s v="Yes"/>
    <n v="5"/>
    <n v="0"/>
    <n v="0"/>
  </r>
  <r>
    <x v="0"/>
    <x v="17"/>
    <d v="2024-10-26T00:00:00"/>
    <n v="5"/>
    <s v="WAV"/>
    <n v="4010123"/>
    <s v="Yes"/>
    <n v="5"/>
    <n v="0"/>
    <n v="0"/>
  </r>
  <r>
    <x v="0"/>
    <x v="9"/>
    <d v="2024-10-28T00:00:00"/>
    <n v="5"/>
    <s v="WAV"/>
    <n v="4010125"/>
    <s v="Yes"/>
    <n v="5"/>
    <n v="0"/>
    <n v="0"/>
  </r>
  <r>
    <x v="2"/>
    <x v="10"/>
    <d v="2024-10-22T00:00:00"/>
    <n v="5.5"/>
    <s v="WAV"/>
    <n v="4010128"/>
    <s v="Yes"/>
    <n v="5.5"/>
    <n v="0"/>
    <n v="0"/>
  </r>
  <r>
    <x v="2"/>
    <x v="10"/>
    <d v="2024-10-22T00:00:00"/>
    <n v="0"/>
    <s v="WAV"/>
    <n v="4010129"/>
    <s v="Yes"/>
    <n v="5"/>
    <n v="1"/>
    <n v="5"/>
  </r>
  <r>
    <x v="2"/>
    <x v="2"/>
    <d v="2024-10-21T00:00:00"/>
    <n v="5.5"/>
    <s v="WAV"/>
    <n v="4010130"/>
    <s v="Yes"/>
    <n v="5.5"/>
    <n v="0"/>
    <n v="0"/>
  </r>
  <r>
    <x v="2"/>
    <x v="2"/>
    <d v="2024-10-21T00:00:00"/>
    <n v="5.5"/>
    <s v="WAV"/>
    <n v="4010133"/>
    <s v="Yes"/>
    <n v="5.5"/>
    <n v="0"/>
    <n v="0"/>
  </r>
  <r>
    <x v="1"/>
    <x v="2"/>
    <d v="2024-10-22T00:00:00"/>
    <n v="0"/>
    <s v="BIGVAN"/>
    <n v="4010138"/>
    <s v="Yes"/>
    <n v="3.75"/>
    <n v="1"/>
    <n v="3.75"/>
  </r>
  <r>
    <x v="2"/>
    <x v="2"/>
    <d v="2024-10-23T00:00:00"/>
    <n v="5.5"/>
    <s v="WAV"/>
    <n v="4010140"/>
    <s v="Yes"/>
    <n v="5.5"/>
    <n v="0"/>
    <n v="0"/>
  </r>
  <r>
    <x v="2"/>
    <x v="7"/>
    <d v="2024-10-23T00:00:00"/>
    <n v="5"/>
    <s v="WAV"/>
    <n v="4010141"/>
    <s v="Yes"/>
    <n v="5"/>
    <n v="0"/>
    <n v="0"/>
  </r>
  <r>
    <x v="1"/>
    <x v="2"/>
    <d v="2024-10-25T00:00:00"/>
    <n v="3.75"/>
    <s v="BIGVAN"/>
    <n v="4010143"/>
    <s v="Yes"/>
    <n v="3.75"/>
    <n v="0"/>
    <n v="0"/>
  </r>
  <r>
    <x v="0"/>
    <x v="17"/>
    <d v="2024-10-25T00:00:00"/>
    <n v="0"/>
    <s v="WAV"/>
    <n v="4010144"/>
    <s v="Yes"/>
    <n v="0"/>
    <n v="0"/>
    <n v="0"/>
  </r>
  <r>
    <x v="0"/>
    <x v="17"/>
    <d v="2024-10-26T00:00:00"/>
    <n v="0"/>
    <s v="WAV"/>
    <n v="4010147"/>
    <s v="Yes"/>
    <n v="0"/>
    <n v="0"/>
    <n v="0"/>
  </r>
  <r>
    <x v="1"/>
    <x v="12"/>
    <d v="2024-10-23T00:00:00"/>
    <n v="0"/>
    <s v="WAV"/>
    <n v="4010148"/>
    <s v="Yes"/>
    <n v="3.75"/>
    <n v="1"/>
    <n v="3.75"/>
  </r>
  <r>
    <x v="1"/>
    <x v="12"/>
    <d v="2024-10-25T00:00:00"/>
    <n v="0"/>
    <s v="WAV"/>
    <n v="4010149"/>
    <s v="Yes"/>
    <n v="3.75"/>
    <n v="1"/>
    <n v="3.75"/>
  </r>
  <r>
    <x v="1"/>
    <x v="12"/>
    <d v="2024-10-28T00:00:00"/>
    <n v="0"/>
    <s v="WAV"/>
    <n v="4010150"/>
    <s v="Yes"/>
    <n v="3.75"/>
    <n v="1"/>
    <n v="3.75"/>
  </r>
  <r>
    <x v="0"/>
    <x v="2"/>
    <d v="2024-10-28T00:00:00"/>
    <n v="5"/>
    <s v="BIGVAN"/>
    <n v="4010151"/>
    <s v="Yes"/>
    <n v="5"/>
    <n v="0"/>
    <n v="0"/>
  </r>
  <r>
    <x v="1"/>
    <x v="12"/>
    <d v="2024-10-23T00:00:00"/>
    <n v="0"/>
    <s v="WAV"/>
    <n v="4010152"/>
    <s v="Yes"/>
    <n v="3.75"/>
    <n v="1"/>
    <n v="3.75"/>
  </r>
  <r>
    <x v="1"/>
    <x v="2"/>
    <d v="2024-10-25T00:00:00"/>
    <n v="3.75"/>
    <s v="BIGVAN"/>
    <n v="4010153"/>
    <s v="Yes"/>
    <n v="3.75"/>
    <n v="0"/>
    <n v="0"/>
  </r>
  <r>
    <x v="0"/>
    <x v="14"/>
    <d v="2024-10-22T00:00:00"/>
    <n v="5"/>
    <s v="WAV"/>
    <n v="4010156"/>
    <s v="Yes"/>
    <n v="5"/>
    <n v="0"/>
    <n v="0"/>
  </r>
  <r>
    <x v="0"/>
    <x v="9"/>
    <d v="2024-10-22T00:00:00"/>
    <n v="5"/>
    <s v="WAV"/>
    <n v="4010157"/>
    <s v="Yes"/>
    <n v="5"/>
    <n v="0"/>
    <n v="0"/>
  </r>
  <r>
    <x v="1"/>
    <x v="2"/>
    <d v="2024-10-22T00:00:00"/>
    <n v="0"/>
    <s v="BIGVAN"/>
    <n v="4010158"/>
    <s v="Yes"/>
    <n v="3.75"/>
    <n v="1"/>
    <n v="3.75"/>
  </r>
  <r>
    <x v="1"/>
    <x v="4"/>
    <d v="2024-10-22T00:00:00"/>
    <n v="0"/>
    <s v="WAV"/>
    <n v="4010159"/>
    <s v="Yes"/>
    <n v="3.75"/>
    <n v="1"/>
    <n v="3.75"/>
  </r>
  <r>
    <x v="2"/>
    <x v="2"/>
    <d v="2024-10-22T00:00:00"/>
    <n v="5.5"/>
    <s v="WAV"/>
    <n v="4010160"/>
    <s v="Yes"/>
    <n v="5.5"/>
    <n v="0"/>
    <n v="0"/>
  </r>
  <r>
    <x v="2"/>
    <x v="14"/>
    <d v="2024-10-22T00:00:00"/>
    <n v="5"/>
    <s v="WAV"/>
    <n v="4010161"/>
    <s v="Yes"/>
    <n v="5"/>
    <n v="0"/>
    <n v="0"/>
  </r>
  <r>
    <x v="0"/>
    <x v="17"/>
    <d v="2024-10-22T00:00:00"/>
    <n v="5"/>
    <s v="WAV"/>
    <n v="4010163"/>
    <s v="Yes"/>
    <n v="5"/>
    <n v="0"/>
    <n v="0"/>
  </r>
  <r>
    <x v="0"/>
    <x v="15"/>
    <d v="2024-10-22T00:00:00"/>
    <n v="5"/>
    <s v="WAV"/>
    <n v="4010165"/>
    <s v="Yes"/>
    <n v="5"/>
    <n v="0"/>
    <n v="0"/>
  </r>
  <r>
    <x v="2"/>
    <x v="2"/>
    <d v="2024-10-22T00:00:00"/>
    <n v="0"/>
    <s v="BIGVAN"/>
    <n v="4010166"/>
    <s v="Yes"/>
    <n v="0"/>
    <n v="0"/>
    <n v="0"/>
  </r>
  <r>
    <x v="2"/>
    <x v="11"/>
    <d v="2024-10-22T00:00:00"/>
    <n v="0"/>
    <s v="SEDAN"/>
    <n v="4010167"/>
    <s v="Yes"/>
    <n v="0"/>
    <n v="0"/>
    <n v="0"/>
  </r>
  <r>
    <x v="0"/>
    <x v="15"/>
    <d v="2024-10-22T00:00:00"/>
    <n v="0"/>
    <s v="WAV"/>
    <n v="4010168"/>
    <s v="Yes"/>
    <n v="0"/>
    <n v="0"/>
    <n v="0"/>
  </r>
  <r>
    <x v="0"/>
    <x v="15"/>
    <d v="2024-10-22T00:00:00"/>
    <n v="5"/>
    <s v="WAV"/>
    <n v="4010169"/>
    <s v="Yes"/>
    <n v="5"/>
    <n v="0"/>
    <n v="0"/>
  </r>
  <r>
    <x v="0"/>
    <x v="0"/>
    <d v="2024-10-22T00:00:00"/>
    <n v="0"/>
    <s v="WAV"/>
    <n v="4010170"/>
    <s v="Yes"/>
    <n v="0"/>
    <n v="0"/>
    <n v="0"/>
  </r>
  <r>
    <x v="2"/>
    <x v="7"/>
    <d v="2024-10-22T00:00:00"/>
    <n v="5.5"/>
    <s v="WAV"/>
    <n v="4010173"/>
    <s v="Yes"/>
    <n v="5.5"/>
    <n v="0"/>
    <n v="0"/>
  </r>
  <r>
    <x v="2"/>
    <x v="17"/>
    <d v="2024-10-22T00:00:00"/>
    <n v="5"/>
    <s v="WAV"/>
    <n v="4010179"/>
    <s v="Yes"/>
    <n v="5"/>
    <n v="0"/>
    <n v="0"/>
  </r>
  <r>
    <x v="2"/>
    <x v="15"/>
    <d v="2024-10-22T00:00:00"/>
    <n v="5.5"/>
    <s v="WAV"/>
    <n v="4010180"/>
    <s v="Yes"/>
    <n v="5.5"/>
    <n v="0"/>
    <n v="0"/>
  </r>
  <r>
    <x v="2"/>
    <x v="10"/>
    <d v="2024-10-24T00:00:00"/>
    <n v="5"/>
    <s v="WAV"/>
    <n v="4010182"/>
    <s v="Yes"/>
    <n v="5"/>
    <n v="0"/>
    <n v="0"/>
  </r>
  <r>
    <x v="2"/>
    <x v="13"/>
    <d v="2024-10-24T00:00:00"/>
    <n v="5"/>
    <s v="SEDAN"/>
    <n v="4010183"/>
    <s v="Yes"/>
    <n v="5"/>
    <n v="0"/>
    <n v="0"/>
  </r>
  <r>
    <x v="0"/>
    <x v="17"/>
    <d v="2024-10-26T00:00:00"/>
    <n v="5"/>
    <s v="WAV"/>
    <n v="4010185"/>
    <s v="Yes"/>
    <n v="5"/>
    <n v="0"/>
    <n v="0"/>
  </r>
  <r>
    <x v="0"/>
    <x v="18"/>
    <d v="2024-10-23T00:00:00"/>
    <n v="5"/>
    <s v="WAV"/>
    <n v="4010187"/>
    <s v="Yes"/>
    <n v="5"/>
    <n v="0"/>
    <n v="0"/>
  </r>
  <r>
    <x v="0"/>
    <x v="2"/>
    <d v="2024-10-23T00:00:00"/>
    <n v="5"/>
    <s v="WAV"/>
    <n v="4010188"/>
    <s v="Yes"/>
    <n v="5"/>
    <n v="0"/>
    <n v="0"/>
  </r>
  <r>
    <x v="2"/>
    <x v="2"/>
    <d v="2024-10-21T00:00:00"/>
    <n v="0"/>
    <s v="BIGVAN"/>
    <n v="4010189"/>
    <s v="Yes"/>
    <n v="0"/>
    <n v="0"/>
    <n v="0"/>
  </r>
  <r>
    <x v="0"/>
    <x v="11"/>
    <d v="2024-10-26T00:00:00"/>
    <n v="5"/>
    <s v="SEDAN"/>
    <n v="4010190"/>
    <s v="Yes"/>
    <n v="5"/>
    <n v="0"/>
    <n v="0"/>
  </r>
  <r>
    <x v="1"/>
    <x v="1"/>
    <d v="2024-10-22T00:00:00"/>
    <n v="0"/>
    <s v="WAV"/>
    <n v="4010191"/>
    <s v="Yes"/>
    <n v="3.75"/>
    <n v="1"/>
    <n v="3.75"/>
  </r>
  <r>
    <x v="1"/>
    <x v="2"/>
    <d v="2024-10-22T00:00:00"/>
    <n v="0"/>
    <s v="BIGVAN"/>
    <n v="4010193"/>
    <s v="Yes"/>
    <n v="3.75"/>
    <n v="1"/>
    <n v="3.75"/>
  </r>
  <r>
    <x v="0"/>
    <x v="2"/>
    <d v="2024-10-21T00:00:00"/>
    <n v="5"/>
    <s v="BIGVAN"/>
    <n v="4010194"/>
    <s v="Yes"/>
    <n v="5"/>
    <n v="0"/>
    <n v="0"/>
  </r>
  <r>
    <x v="1"/>
    <x v="3"/>
    <d v="2024-10-22T00:00:00"/>
    <n v="0"/>
    <s v="WAV"/>
    <n v="4010195"/>
    <s v="Yes"/>
    <n v="3.75"/>
    <n v="1"/>
    <n v="3.75"/>
  </r>
  <r>
    <x v="1"/>
    <x v="2"/>
    <d v="2024-10-22T00:00:00"/>
    <n v="0"/>
    <s v="BIGVAN"/>
    <n v="4010196"/>
    <s v="Yes"/>
    <n v="3.75"/>
    <n v="1"/>
    <n v="3.75"/>
  </r>
  <r>
    <x v="1"/>
    <x v="3"/>
    <d v="2024-10-22T00:00:00"/>
    <n v="0"/>
    <s v="WAV"/>
    <n v="4010200"/>
    <s v="Yes"/>
    <n v="3.75"/>
    <n v="1"/>
    <n v="3.75"/>
  </r>
  <r>
    <x v="1"/>
    <x v="2"/>
    <d v="2024-10-26T00:00:00"/>
    <n v="0"/>
    <m/>
    <n v="4010203"/>
    <s v="No"/>
    <n v="3.75"/>
    <n v="1"/>
    <n v="3.75"/>
  </r>
  <r>
    <x v="1"/>
    <x v="2"/>
    <d v="2024-10-22T00:00:00"/>
    <n v="0"/>
    <s v="BIGVAN"/>
    <n v="4010204"/>
    <s v="Yes"/>
    <n v="3.75"/>
    <n v="1"/>
    <n v="3.75"/>
  </r>
  <r>
    <x v="1"/>
    <x v="4"/>
    <d v="2024-10-24T00:00:00"/>
    <n v="0"/>
    <s v="WAV"/>
    <n v="4010205"/>
    <s v="Yes"/>
    <n v="3.75"/>
    <n v="1"/>
    <n v="3.75"/>
  </r>
  <r>
    <x v="1"/>
    <x v="9"/>
    <d v="2024-10-26T00:00:00"/>
    <n v="3.75"/>
    <s v="WAV"/>
    <n v="4010206"/>
    <s v="Yes"/>
    <n v="3.75"/>
    <n v="0"/>
    <n v="0"/>
  </r>
  <r>
    <x v="2"/>
    <x v="9"/>
    <d v="2024-10-22T00:00:00"/>
    <n v="0"/>
    <s v="SEDAN"/>
    <n v="4010207"/>
    <s v="Yes"/>
    <n v="0"/>
    <n v="0"/>
    <n v="0"/>
  </r>
  <r>
    <x v="1"/>
    <x v="4"/>
    <d v="2024-10-22T00:00:00"/>
    <n v="0"/>
    <s v="WAV"/>
    <n v="4010208"/>
    <s v="Yes"/>
    <n v="3.75"/>
    <n v="1"/>
    <n v="3.75"/>
  </r>
  <r>
    <x v="1"/>
    <x v="2"/>
    <d v="2024-10-25T00:00:00"/>
    <n v="0"/>
    <s v="BIGVAN"/>
    <n v="4010209"/>
    <s v="Yes"/>
    <n v="3.75"/>
    <n v="1"/>
    <n v="3.75"/>
  </r>
  <r>
    <x v="1"/>
    <x v="3"/>
    <d v="2024-10-22T00:00:00"/>
    <n v="0"/>
    <s v="WAV"/>
    <n v="4010212"/>
    <s v="Yes"/>
    <n v="3.75"/>
    <n v="1"/>
    <n v="3.75"/>
  </r>
  <r>
    <x v="2"/>
    <x v="0"/>
    <d v="2024-10-23T00:00:00"/>
    <n v="3.75"/>
    <s v="WAV"/>
    <n v="4010213"/>
    <s v="Yes"/>
    <n v="3.75"/>
    <n v="0"/>
    <n v="0"/>
  </r>
  <r>
    <x v="1"/>
    <x v="12"/>
    <d v="2024-10-24T00:00:00"/>
    <n v="0"/>
    <s v="WAV"/>
    <n v="4010215"/>
    <s v="Yes"/>
    <n v="3.75"/>
    <n v="1"/>
    <n v="3.75"/>
  </r>
  <r>
    <x v="1"/>
    <x v="3"/>
    <d v="2024-10-26T00:00:00"/>
    <n v="0"/>
    <s v="WAV"/>
    <n v="4010216"/>
    <s v="Yes"/>
    <n v="3.75"/>
    <n v="1"/>
    <n v="3.75"/>
  </r>
  <r>
    <x v="1"/>
    <x v="2"/>
    <d v="2024-10-26T00:00:00"/>
    <n v="0"/>
    <s v="BIGVAN"/>
    <n v="4010218"/>
    <s v="Yes"/>
    <n v="3.75"/>
    <n v="1"/>
    <n v="3.75"/>
  </r>
  <r>
    <x v="2"/>
    <x v="0"/>
    <d v="2024-10-23T00:00:00"/>
    <n v="3.75"/>
    <s v="WAV"/>
    <n v="4010219"/>
    <s v="Yes"/>
    <n v="3.75"/>
    <n v="0"/>
    <n v="0"/>
  </r>
  <r>
    <x v="1"/>
    <x v="2"/>
    <d v="2024-10-23T00:00:00"/>
    <n v="3.75"/>
    <s v="BIGVAN"/>
    <n v="4010220"/>
    <s v="Yes"/>
    <n v="3.75"/>
    <n v="0"/>
    <n v="0"/>
  </r>
  <r>
    <x v="1"/>
    <x v="2"/>
    <d v="2024-10-24T00:00:00"/>
    <n v="0"/>
    <s v="BIGVAN"/>
    <n v="4010223"/>
    <s v="Yes"/>
    <n v="3.75"/>
    <n v="1"/>
    <n v="3.75"/>
  </r>
  <r>
    <x v="1"/>
    <x v="6"/>
    <d v="2024-10-24T00:00:00"/>
    <n v="3.75"/>
    <s v="WAV"/>
    <n v="4010224"/>
    <s v="Yes"/>
    <n v="3.75"/>
    <n v="0"/>
    <n v="0"/>
  </r>
  <r>
    <x v="1"/>
    <x v="1"/>
    <d v="2024-10-25T00:00:00"/>
    <n v="0"/>
    <s v="WAV"/>
    <n v="4010225"/>
    <s v="Yes"/>
    <n v="3.75"/>
    <n v="1"/>
    <n v="3.75"/>
  </r>
  <r>
    <x v="1"/>
    <x v="3"/>
    <d v="2024-10-25T00:00:00"/>
    <n v="0"/>
    <s v="WAV"/>
    <n v="4010228"/>
    <s v="Yes"/>
    <n v="3.75"/>
    <n v="1"/>
    <n v="3.75"/>
  </r>
  <r>
    <x v="0"/>
    <x v="10"/>
    <d v="2024-10-23T00:00:00"/>
    <n v="5"/>
    <s v="WAV"/>
    <n v="4010231"/>
    <s v="Yes"/>
    <n v="5"/>
    <n v="0"/>
    <n v="0"/>
  </r>
  <r>
    <x v="0"/>
    <x v="10"/>
    <d v="2024-10-23T00:00:00"/>
    <n v="5"/>
    <s v="WAV"/>
    <n v="4010232"/>
    <s v="Yes"/>
    <n v="5"/>
    <n v="0"/>
    <n v="0"/>
  </r>
  <r>
    <x v="0"/>
    <x v="16"/>
    <d v="2024-10-23T00:00:00"/>
    <n v="0"/>
    <s v="WAV"/>
    <n v="4010235"/>
    <s v="Yes"/>
    <n v="5"/>
    <n v="1"/>
    <n v="5"/>
  </r>
  <r>
    <x v="0"/>
    <x v="17"/>
    <d v="2024-10-23T00:00:00"/>
    <n v="5"/>
    <s v="WAV"/>
    <n v="4010236"/>
    <s v="Yes"/>
    <n v="5"/>
    <n v="0"/>
    <n v="0"/>
  </r>
  <r>
    <x v="1"/>
    <x v="2"/>
    <d v="2024-10-22T00:00:00"/>
    <n v="0"/>
    <s v="BIGVAN"/>
    <n v="4010240"/>
    <s v="Yes"/>
    <n v="0"/>
    <n v="0"/>
    <n v="0"/>
  </r>
  <r>
    <x v="1"/>
    <x v="3"/>
    <d v="2024-10-25T00:00:00"/>
    <n v="0"/>
    <s v="WAV"/>
    <n v="4010246"/>
    <s v="Yes"/>
    <n v="3.75"/>
    <n v="1"/>
    <n v="3.75"/>
  </r>
  <r>
    <x v="1"/>
    <x v="2"/>
    <d v="2024-10-25T00:00:00"/>
    <n v="3.75"/>
    <m/>
    <n v="4010247"/>
    <s v="No"/>
    <n v="3.75"/>
    <n v="0"/>
    <n v="0"/>
  </r>
  <r>
    <x v="0"/>
    <x v="10"/>
    <d v="2024-10-23T00:00:00"/>
    <n v="0"/>
    <s v="WAV"/>
    <n v="4010256"/>
    <s v="Yes"/>
    <n v="0"/>
    <n v="0"/>
    <n v="0"/>
  </r>
  <r>
    <x v="0"/>
    <x v="9"/>
    <d v="2024-10-24T00:00:00"/>
    <n v="0"/>
    <s v="SEDAN"/>
    <n v="4010260"/>
    <s v="Yes"/>
    <n v="0"/>
    <n v="0"/>
    <n v="0"/>
  </r>
  <r>
    <x v="0"/>
    <x v="2"/>
    <d v="2024-10-25T00:00:00"/>
    <n v="0"/>
    <s v="WAV"/>
    <n v="4010262"/>
    <s v="Yes"/>
    <n v="0"/>
    <n v="0"/>
    <n v="0"/>
  </r>
  <r>
    <x v="1"/>
    <x v="12"/>
    <d v="2024-10-22T00:00:00"/>
    <n v="0"/>
    <s v="WAV"/>
    <n v="4010268"/>
    <s v="Yes"/>
    <n v="3.75"/>
    <n v="1"/>
    <n v="3.75"/>
  </r>
  <r>
    <x v="1"/>
    <x v="4"/>
    <d v="2024-10-22T00:00:00"/>
    <n v="0"/>
    <s v="WAV"/>
    <n v="4010269"/>
    <s v="Yes"/>
    <n v="3.75"/>
    <n v="1"/>
    <n v="3.75"/>
  </r>
  <r>
    <x v="1"/>
    <x v="6"/>
    <d v="2024-10-28T00:00:00"/>
    <n v="0"/>
    <s v="WAV"/>
    <n v="4010274"/>
    <s v="Yes"/>
    <n v="3.75"/>
    <n v="1"/>
    <n v="3.75"/>
  </r>
  <r>
    <x v="1"/>
    <x v="3"/>
    <d v="2024-10-22T00:00:00"/>
    <n v="0"/>
    <s v="WAV"/>
    <n v="4010284"/>
    <s v="Yes"/>
    <n v="3.75"/>
    <n v="1"/>
    <n v="3.75"/>
  </r>
  <r>
    <x v="1"/>
    <x v="3"/>
    <d v="2024-10-22T00:00:00"/>
    <n v="0"/>
    <s v="WAV"/>
    <n v="4010285"/>
    <s v="Yes"/>
    <n v="3.75"/>
    <n v="1"/>
    <n v="3.75"/>
  </r>
  <r>
    <x v="2"/>
    <x v="2"/>
    <d v="2024-10-22T00:00:00"/>
    <n v="5.5"/>
    <s v="WAV"/>
    <n v="4010289"/>
    <s v="Yes"/>
    <n v="5.5"/>
    <n v="0"/>
    <n v="0"/>
  </r>
  <r>
    <x v="2"/>
    <x v="18"/>
    <d v="2024-10-23T00:00:00"/>
    <n v="5.5"/>
    <s v="WAV"/>
    <n v="4010290"/>
    <s v="Yes"/>
    <n v="5.5"/>
    <n v="0"/>
    <n v="0"/>
  </r>
  <r>
    <x v="2"/>
    <x v="2"/>
    <d v="2024-10-24T00:00:00"/>
    <n v="5.5"/>
    <s v="WAV"/>
    <n v="4010291"/>
    <s v="Yes"/>
    <n v="5.5"/>
    <n v="0"/>
    <n v="0"/>
  </r>
  <r>
    <x v="2"/>
    <x v="2"/>
    <d v="2024-10-25T00:00:00"/>
    <n v="5.5"/>
    <s v="WAV"/>
    <n v="4010292"/>
    <s v="Yes"/>
    <n v="5.5"/>
    <n v="0"/>
    <n v="0"/>
  </r>
  <r>
    <x v="2"/>
    <x v="7"/>
    <d v="2024-10-22T00:00:00"/>
    <n v="5"/>
    <s v="WAV"/>
    <n v="4010293"/>
    <s v="Yes"/>
    <n v="5"/>
    <n v="0"/>
    <n v="0"/>
  </r>
  <r>
    <x v="2"/>
    <x v="16"/>
    <d v="2024-10-23T00:00:00"/>
    <n v="5"/>
    <s v="WAV"/>
    <n v="4010294"/>
    <s v="Yes"/>
    <n v="5"/>
    <n v="0"/>
    <n v="0"/>
  </r>
  <r>
    <x v="2"/>
    <x v="10"/>
    <d v="2024-10-24T00:00:00"/>
    <n v="5"/>
    <s v="WAV"/>
    <n v="4010295"/>
    <s v="Yes"/>
    <n v="5"/>
    <n v="0"/>
    <n v="0"/>
  </r>
  <r>
    <x v="2"/>
    <x v="16"/>
    <d v="2024-10-25T00:00:00"/>
    <n v="5"/>
    <s v="WAV"/>
    <n v="4010296"/>
    <s v="Yes"/>
    <n v="5"/>
    <n v="0"/>
    <n v="0"/>
  </r>
  <r>
    <x v="0"/>
    <x v="2"/>
    <d v="2024-10-24T00:00:00"/>
    <n v="0"/>
    <s v="WAV"/>
    <n v="4010300"/>
    <s v="Yes"/>
    <n v="5"/>
    <n v="1"/>
    <n v="5"/>
  </r>
  <r>
    <x v="0"/>
    <x v="2"/>
    <d v="2024-10-22T00:00:00"/>
    <n v="0"/>
    <s v="WAV"/>
    <n v="4010301"/>
    <s v="Yes"/>
    <n v="5"/>
    <n v="1"/>
    <n v="5"/>
  </r>
  <r>
    <x v="0"/>
    <x v="15"/>
    <d v="2024-10-22T00:00:00"/>
    <n v="5"/>
    <s v="WAV"/>
    <n v="4010302"/>
    <s v="Yes"/>
    <n v="5"/>
    <n v="0"/>
    <n v="0"/>
  </r>
  <r>
    <x v="0"/>
    <x v="17"/>
    <d v="2024-10-23T00:00:00"/>
    <n v="5"/>
    <s v="WAV"/>
    <n v="4010303"/>
    <s v="Yes"/>
    <n v="5"/>
    <n v="0"/>
    <n v="0"/>
  </r>
  <r>
    <x v="0"/>
    <x v="15"/>
    <d v="2024-10-23T00:00:00"/>
    <n v="0"/>
    <s v="WAV"/>
    <n v="4010305"/>
    <s v="Yes"/>
    <n v="0"/>
    <n v="0"/>
    <n v="0"/>
  </r>
  <r>
    <x v="0"/>
    <x v="17"/>
    <d v="2024-10-26T00:00:00"/>
    <n v="5"/>
    <s v="WAV"/>
    <n v="4010312"/>
    <s v="Yes"/>
    <n v="5"/>
    <n v="0"/>
    <n v="0"/>
  </r>
  <r>
    <x v="0"/>
    <x v="7"/>
    <d v="2024-10-23T00:00:00"/>
    <n v="5"/>
    <s v="WAV"/>
    <n v="4010314"/>
    <s v="Yes"/>
    <n v="5"/>
    <n v="0"/>
    <n v="0"/>
  </r>
  <r>
    <x v="1"/>
    <x v="1"/>
    <d v="2024-10-23T00:00:00"/>
    <n v="3.75"/>
    <s v="WAV"/>
    <n v="4010315"/>
    <s v="Yes"/>
    <n v="3.75"/>
    <n v="0"/>
    <n v="0"/>
  </r>
  <r>
    <x v="1"/>
    <x v="1"/>
    <d v="2024-10-23T00:00:00"/>
    <n v="3.75"/>
    <s v="WAV"/>
    <n v="4010319"/>
    <s v="Yes"/>
    <n v="3.75"/>
    <n v="0"/>
    <n v="0"/>
  </r>
  <r>
    <x v="2"/>
    <x v="2"/>
    <d v="2024-10-22T00:00:00"/>
    <n v="5.5"/>
    <s v="WAV"/>
    <n v="4010321"/>
    <s v="Yes"/>
    <n v="5.5"/>
    <n v="0"/>
    <n v="0"/>
  </r>
  <r>
    <x v="1"/>
    <x v="3"/>
    <d v="2024-10-23T00:00:00"/>
    <n v="0"/>
    <s v="WAV"/>
    <n v="4010322"/>
    <s v="Yes"/>
    <n v="3.75"/>
    <n v="1"/>
    <n v="3.75"/>
  </r>
  <r>
    <x v="1"/>
    <x v="3"/>
    <d v="2024-10-22T00:00:00"/>
    <n v="0"/>
    <s v="WAV"/>
    <n v="4010323"/>
    <s v="Yes"/>
    <n v="3.75"/>
    <n v="1"/>
    <n v="3.75"/>
  </r>
  <r>
    <x v="1"/>
    <x v="4"/>
    <d v="2024-10-23T00:00:00"/>
    <n v="0"/>
    <s v="WAV"/>
    <n v="4010324"/>
    <s v="Yes"/>
    <n v="3.75"/>
    <n v="1"/>
    <n v="3.75"/>
  </r>
  <r>
    <x v="1"/>
    <x v="4"/>
    <d v="2024-10-23T00:00:00"/>
    <n v="0"/>
    <s v="WAV"/>
    <n v="4010326"/>
    <s v="Yes"/>
    <n v="3.75"/>
    <n v="1"/>
    <n v="3.75"/>
  </r>
  <r>
    <x v="0"/>
    <x v="9"/>
    <d v="2024-10-22T00:00:00"/>
    <n v="5"/>
    <s v="WAV"/>
    <n v="4010329"/>
    <s v="Yes"/>
    <n v="5"/>
    <n v="0"/>
    <n v="0"/>
  </r>
  <r>
    <x v="0"/>
    <x v="7"/>
    <d v="2024-10-22T00:00:00"/>
    <n v="5"/>
    <s v="WAV"/>
    <n v="4010331"/>
    <s v="Yes"/>
    <n v="5"/>
    <n v="0"/>
    <n v="0"/>
  </r>
  <r>
    <x v="0"/>
    <x v="9"/>
    <d v="2024-10-22T00:00:00"/>
    <n v="5"/>
    <s v="SEDAN"/>
    <n v="4010333"/>
    <s v="Yes"/>
    <n v="5"/>
    <n v="0"/>
    <n v="0"/>
  </r>
  <r>
    <x v="0"/>
    <x v="18"/>
    <d v="2024-10-23T00:00:00"/>
    <n v="5"/>
    <s v="WAV"/>
    <n v="4010334"/>
    <s v="Yes"/>
    <n v="5"/>
    <n v="0"/>
    <n v="0"/>
  </r>
  <r>
    <x v="0"/>
    <x v="15"/>
    <d v="2024-10-23T00:00:00"/>
    <n v="5"/>
    <s v="WAV"/>
    <n v="4010335"/>
    <s v="Yes"/>
    <n v="5"/>
    <n v="0"/>
    <n v="0"/>
  </r>
  <r>
    <x v="2"/>
    <x v="8"/>
    <d v="2024-10-22T00:00:00"/>
    <n v="5"/>
    <s v="WAV"/>
    <n v="4010337"/>
    <s v="Yes"/>
    <n v="5"/>
    <n v="0"/>
    <n v="0"/>
  </r>
  <r>
    <x v="0"/>
    <x v="2"/>
    <d v="2024-10-23T00:00:00"/>
    <n v="0"/>
    <s v="WAV"/>
    <n v="4010344"/>
    <s v="Yes"/>
    <n v="0"/>
    <n v="0"/>
    <n v="0"/>
  </r>
  <r>
    <x v="1"/>
    <x v="3"/>
    <d v="2024-10-22T00:00:00"/>
    <n v="0"/>
    <s v="WAV"/>
    <n v="4010346"/>
    <s v="Yes"/>
    <n v="0"/>
    <n v="0"/>
    <n v="0"/>
  </r>
  <r>
    <x v="2"/>
    <x v="9"/>
    <d v="2024-10-24T00:00:00"/>
    <n v="0"/>
    <s v="SEDAN"/>
    <n v="4010351"/>
    <s v="Yes"/>
    <n v="0"/>
    <n v="0"/>
    <n v="0"/>
  </r>
  <r>
    <x v="2"/>
    <x v="13"/>
    <d v="2024-10-24T00:00:00"/>
    <n v="0"/>
    <s v="SEDAN"/>
    <n v="4010354"/>
    <s v="Yes"/>
    <n v="0"/>
    <n v="0"/>
    <n v="0"/>
  </r>
  <r>
    <x v="2"/>
    <x v="0"/>
    <d v="2024-10-25T00:00:00"/>
    <n v="0"/>
    <s v="WAV"/>
    <n v="4010355"/>
    <s v="Yes"/>
    <n v="0"/>
    <n v="0"/>
    <n v="0"/>
  </r>
  <r>
    <x v="0"/>
    <x v="11"/>
    <d v="2024-10-23T00:00:00"/>
    <n v="5"/>
    <s v="SEDAN"/>
    <n v="4010356"/>
    <s v="Yes"/>
    <n v="5"/>
    <n v="0"/>
    <n v="0"/>
  </r>
  <r>
    <x v="0"/>
    <x v="8"/>
    <d v="2024-10-23T00:00:00"/>
    <n v="5"/>
    <s v="WAV"/>
    <n v="4010358"/>
    <s v="Yes"/>
    <n v="5"/>
    <n v="0"/>
    <n v="0"/>
  </r>
  <r>
    <x v="2"/>
    <x v="13"/>
    <d v="2024-10-22T00:00:00"/>
    <n v="5.5"/>
    <s v="SEDAN"/>
    <n v="4010360"/>
    <s v="Yes"/>
    <n v="5.5"/>
    <n v="0"/>
    <n v="0"/>
  </r>
  <r>
    <x v="2"/>
    <x v="9"/>
    <d v="2024-10-24T00:00:00"/>
    <n v="5.5"/>
    <s v="SEDAN"/>
    <n v="4010361"/>
    <s v="Yes"/>
    <n v="5.5"/>
    <n v="0"/>
    <n v="0"/>
  </r>
  <r>
    <x v="2"/>
    <x v="16"/>
    <d v="2024-10-26T00:00:00"/>
    <n v="5.5"/>
    <s v="WAV"/>
    <n v="4010362"/>
    <s v="Yes"/>
    <n v="5.5"/>
    <n v="0"/>
    <n v="0"/>
  </r>
  <r>
    <x v="2"/>
    <x v="13"/>
    <d v="2024-10-22T00:00:00"/>
    <n v="5"/>
    <s v="SEDAN"/>
    <n v="4010363"/>
    <s v="Yes"/>
    <n v="5"/>
    <n v="0"/>
    <n v="0"/>
  </r>
  <r>
    <x v="2"/>
    <x v="7"/>
    <d v="2024-10-24T00:00:00"/>
    <n v="5"/>
    <s v="WAV"/>
    <n v="4010364"/>
    <s v="Yes"/>
    <n v="5"/>
    <n v="0"/>
    <n v="0"/>
  </r>
  <r>
    <x v="2"/>
    <x v="11"/>
    <d v="2024-10-26T00:00:00"/>
    <n v="5"/>
    <s v="SEDAN"/>
    <n v="4010365"/>
    <s v="Yes"/>
    <n v="5"/>
    <n v="0"/>
    <n v="0"/>
  </r>
  <r>
    <x v="0"/>
    <x v="15"/>
    <d v="2024-10-22T00:00:00"/>
    <n v="0"/>
    <s v="WAV"/>
    <n v="4010368"/>
    <s v="Yes"/>
    <n v="0"/>
    <n v="0"/>
    <n v="0"/>
  </r>
  <r>
    <x v="0"/>
    <x v="9"/>
    <d v="2024-10-23T00:00:00"/>
    <n v="0"/>
    <s v="WAV"/>
    <n v="4010369"/>
    <s v="Yes"/>
    <n v="5"/>
    <n v="1"/>
    <n v="5"/>
  </r>
  <r>
    <x v="0"/>
    <x v="17"/>
    <d v="2024-10-24T00:00:00"/>
    <n v="0"/>
    <s v="WAV"/>
    <n v="4010376"/>
    <s v="Yes"/>
    <n v="5"/>
    <n v="1"/>
    <n v="5"/>
  </r>
  <r>
    <x v="2"/>
    <x v="0"/>
    <d v="2024-10-23T00:00:00"/>
    <n v="5.5"/>
    <s v="WAV"/>
    <n v="4010385"/>
    <s v="Yes"/>
    <n v="5.5"/>
    <n v="0"/>
    <n v="0"/>
  </r>
  <r>
    <x v="2"/>
    <x v="2"/>
    <d v="2024-10-24T00:00:00"/>
    <n v="5.5"/>
    <s v="WAV"/>
    <n v="4010388"/>
    <s v="Yes"/>
    <n v="5.5"/>
    <n v="0"/>
    <n v="0"/>
  </r>
  <r>
    <x v="2"/>
    <x v="9"/>
    <d v="2024-10-24T00:00:00"/>
    <n v="5"/>
    <s v="WAV"/>
    <n v="4010389"/>
    <s v="Yes"/>
    <n v="5"/>
    <n v="0"/>
    <n v="0"/>
  </r>
  <r>
    <x v="2"/>
    <x v="2"/>
    <d v="2024-10-22T00:00:00"/>
    <n v="0"/>
    <s v="WAV"/>
    <n v="4010390"/>
    <s v="Yes"/>
    <n v="0"/>
    <n v="0"/>
    <n v="0"/>
  </r>
  <r>
    <x v="1"/>
    <x v="12"/>
    <d v="2024-10-24T00:00:00"/>
    <n v="0"/>
    <s v="WAV"/>
    <n v="4010392"/>
    <s v="Yes"/>
    <n v="3.75"/>
    <n v="1"/>
    <n v="3.75"/>
  </r>
  <r>
    <x v="2"/>
    <x v="17"/>
    <d v="2024-10-24T00:00:00"/>
    <n v="0"/>
    <s v="WAV"/>
    <n v="4010396"/>
    <s v="Yes"/>
    <n v="0"/>
    <n v="0"/>
    <n v="0"/>
  </r>
  <r>
    <x v="2"/>
    <x v="2"/>
    <d v="2024-10-22T00:00:00"/>
    <n v="5"/>
    <s v="WAV"/>
    <n v="4010397"/>
    <s v="Yes"/>
    <n v="5"/>
    <n v="0"/>
    <n v="0"/>
  </r>
  <r>
    <x v="2"/>
    <x v="7"/>
    <d v="2024-10-24T00:00:00"/>
    <n v="0"/>
    <s v="WAV"/>
    <n v="4010398"/>
    <s v="Yes"/>
    <n v="0"/>
    <n v="0"/>
    <n v="0"/>
  </r>
  <r>
    <x v="2"/>
    <x v="5"/>
    <d v="2024-10-22T00:00:00"/>
    <n v="5.5"/>
    <s v="SEDAN"/>
    <n v="4010399"/>
    <s v="Yes"/>
    <n v="5.5"/>
    <n v="0"/>
    <n v="0"/>
  </r>
  <r>
    <x v="0"/>
    <x v="7"/>
    <d v="2024-10-22T00:00:00"/>
    <n v="0"/>
    <s v="WAV"/>
    <n v="4010400"/>
    <s v="Yes"/>
    <n v="0"/>
    <n v="0"/>
    <n v="0"/>
  </r>
  <r>
    <x v="1"/>
    <x v="2"/>
    <d v="2024-10-22T00:00:00"/>
    <n v="0"/>
    <s v="BIGVAN"/>
    <n v="4010401"/>
    <s v="Yes"/>
    <n v="3.75"/>
    <n v="1"/>
    <n v="3.75"/>
  </r>
  <r>
    <x v="1"/>
    <x v="2"/>
    <d v="2024-10-24T00:00:00"/>
    <n v="0"/>
    <s v="BIGVAN"/>
    <n v="4010402"/>
    <s v="Yes"/>
    <n v="3.75"/>
    <n v="1"/>
    <n v="3.75"/>
  </r>
  <r>
    <x v="1"/>
    <x v="3"/>
    <d v="2024-10-26T00:00:00"/>
    <n v="0"/>
    <s v="WAV"/>
    <n v="4010403"/>
    <s v="Yes"/>
    <n v="3.75"/>
    <n v="1"/>
    <n v="3.75"/>
  </r>
  <r>
    <x v="1"/>
    <x v="6"/>
    <d v="2024-10-22T00:00:00"/>
    <n v="0"/>
    <s v="WAV"/>
    <n v="4010404"/>
    <s v="Yes"/>
    <n v="3.75"/>
    <n v="1"/>
    <n v="3.75"/>
  </r>
  <r>
    <x v="1"/>
    <x v="3"/>
    <d v="2024-10-24T00:00:00"/>
    <n v="0"/>
    <s v="WAV"/>
    <n v="4010405"/>
    <s v="Yes"/>
    <n v="3.75"/>
    <n v="1"/>
    <n v="3.75"/>
  </r>
  <r>
    <x v="2"/>
    <x v="2"/>
    <d v="2024-10-23T00:00:00"/>
    <n v="5.5"/>
    <s v="WAV"/>
    <n v="4010407"/>
    <s v="Yes"/>
    <n v="5.5"/>
    <n v="0"/>
    <n v="0"/>
  </r>
  <r>
    <x v="2"/>
    <x v="16"/>
    <d v="2024-10-23T00:00:00"/>
    <n v="5"/>
    <s v="WAV"/>
    <n v="4010408"/>
    <s v="Yes"/>
    <n v="5"/>
    <n v="0"/>
    <n v="0"/>
  </r>
  <r>
    <x v="2"/>
    <x v="2"/>
    <d v="2024-10-22T00:00:00"/>
    <n v="0"/>
    <s v="BIGVAN"/>
    <n v="4010410"/>
    <s v="Yes"/>
    <n v="5.5"/>
    <n v="1"/>
    <n v="5.5"/>
  </r>
  <r>
    <x v="2"/>
    <x v="10"/>
    <d v="2024-10-22T00:00:00"/>
    <n v="5"/>
    <s v="WAV"/>
    <n v="4010412"/>
    <s v="Yes"/>
    <n v="5"/>
    <n v="0"/>
    <n v="0"/>
  </r>
  <r>
    <x v="0"/>
    <x v="10"/>
    <d v="2024-10-23T00:00:00"/>
    <n v="5"/>
    <s v="WAV"/>
    <n v="4010413"/>
    <s v="Yes"/>
    <n v="5"/>
    <n v="0"/>
    <n v="0"/>
  </r>
  <r>
    <x v="1"/>
    <x v="4"/>
    <d v="2024-10-24T00:00:00"/>
    <n v="0"/>
    <s v="WAV"/>
    <n v="4010415"/>
    <s v="Yes"/>
    <n v="3.75"/>
    <n v="1"/>
    <n v="3.75"/>
  </r>
  <r>
    <x v="1"/>
    <x v="6"/>
    <d v="2024-10-24T00:00:00"/>
    <n v="0"/>
    <s v="WAV"/>
    <n v="4010417"/>
    <s v="Yes"/>
    <n v="3.75"/>
    <n v="1"/>
    <n v="3.75"/>
  </r>
  <r>
    <x v="1"/>
    <x v="3"/>
    <d v="2024-10-24T00:00:00"/>
    <n v="0"/>
    <s v="WAV"/>
    <n v="4010419"/>
    <s v="Yes"/>
    <n v="3.75"/>
    <n v="1"/>
    <n v="3.75"/>
  </r>
  <r>
    <x v="1"/>
    <x v="2"/>
    <d v="2024-10-24T00:00:00"/>
    <n v="0"/>
    <m/>
    <n v="4010422"/>
    <s v="No"/>
    <n v="3.75"/>
    <n v="1"/>
    <n v="3.75"/>
  </r>
  <r>
    <x v="1"/>
    <x v="3"/>
    <d v="2024-10-24T00:00:00"/>
    <n v="0"/>
    <s v="WAV"/>
    <n v="4010423"/>
    <s v="Yes"/>
    <n v="3.75"/>
    <n v="1"/>
    <n v="3.75"/>
  </r>
  <r>
    <x v="2"/>
    <x v="17"/>
    <d v="2024-10-23T00:00:00"/>
    <n v="0"/>
    <s v="WAV"/>
    <n v="4010427"/>
    <s v="Yes"/>
    <n v="0"/>
    <n v="0"/>
    <n v="0"/>
  </r>
  <r>
    <x v="1"/>
    <x v="3"/>
    <d v="2024-10-29T00:00:00"/>
    <n v="0"/>
    <s v="WAV"/>
    <n v="4010435"/>
    <s v="Yes"/>
    <n v="3.75"/>
    <n v="1"/>
    <n v="3.75"/>
  </r>
  <r>
    <x v="1"/>
    <x v="2"/>
    <d v="2024-10-29T00:00:00"/>
    <n v="0"/>
    <s v="BIGVAN"/>
    <n v="4010436"/>
    <s v="Yes"/>
    <n v="3.75"/>
    <n v="1"/>
    <n v="3.75"/>
  </r>
  <r>
    <x v="1"/>
    <x v="1"/>
    <d v="2024-10-29T00:00:00"/>
    <n v="0"/>
    <s v="WAV"/>
    <n v="4010437"/>
    <s v="Yes"/>
    <n v="3.75"/>
    <n v="1"/>
    <n v="3.75"/>
  </r>
  <r>
    <x v="1"/>
    <x v="3"/>
    <d v="2024-10-29T00:00:00"/>
    <n v="0"/>
    <s v="WAV"/>
    <n v="4010438"/>
    <s v="Yes"/>
    <n v="3.75"/>
    <n v="1"/>
    <n v="3.75"/>
  </r>
  <r>
    <x v="1"/>
    <x v="3"/>
    <d v="2024-10-29T00:00:00"/>
    <n v="0"/>
    <s v="WAV"/>
    <n v="4010439"/>
    <s v="Yes"/>
    <n v="3.75"/>
    <n v="1"/>
    <n v="3.75"/>
  </r>
  <r>
    <x v="1"/>
    <x v="4"/>
    <d v="2024-10-29T00:00:00"/>
    <n v="0"/>
    <s v="WAV"/>
    <n v="4010440"/>
    <s v="Yes"/>
    <n v="3.75"/>
    <n v="1"/>
    <n v="3.75"/>
  </r>
  <r>
    <x v="1"/>
    <x v="1"/>
    <d v="2024-10-29T00:00:00"/>
    <n v="3.75"/>
    <s v="WAV"/>
    <n v="4010441"/>
    <s v="Yes"/>
    <n v="3.75"/>
    <n v="0"/>
    <n v="0"/>
  </r>
  <r>
    <x v="1"/>
    <x v="1"/>
    <d v="2024-10-29T00:00:00"/>
    <n v="0"/>
    <s v="WAV"/>
    <n v="4010442"/>
    <s v="Yes"/>
    <n v="3.75"/>
    <n v="1"/>
    <n v="3.75"/>
  </r>
  <r>
    <x v="1"/>
    <x v="2"/>
    <d v="2024-10-29T00:00:00"/>
    <n v="0"/>
    <s v="BIGVAN"/>
    <n v="4010443"/>
    <s v="Yes"/>
    <n v="3.75"/>
    <n v="1"/>
    <n v="3.75"/>
  </r>
  <r>
    <x v="0"/>
    <x v="14"/>
    <d v="2024-10-29T00:00:00"/>
    <n v="0"/>
    <s v="WAV"/>
    <n v="4010450"/>
    <s v="Yes"/>
    <n v="0"/>
    <n v="0"/>
    <n v="0"/>
  </r>
  <r>
    <x v="2"/>
    <x v="16"/>
    <d v="2024-10-29T00:00:00"/>
    <n v="0"/>
    <s v="WAV"/>
    <n v="4010474"/>
    <s v="Yes"/>
    <n v="0"/>
    <n v="0"/>
    <n v="0"/>
  </r>
  <r>
    <x v="2"/>
    <x v="10"/>
    <d v="2024-10-29T00:00:00"/>
    <n v="0"/>
    <s v="WAV"/>
    <n v="4010475"/>
    <s v="Yes"/>
    <n v="0"/>
    <n v="0"/>
    <n v="0"/>
  </r>
  <r>
    <x v="1"/>
    <x v="3"/>
    <d v="2024-10-29T00:00:00"/>
    <n v="0"/>
    <s v="WAV"/>
    <n v="4010494"/>
    <s v="Yes"/>
    <n v="3.75"/>
    <n v="1"/>
    <n v="3.75"/>
  </r>
  <r>
    <x v="2"/>
    <x v="2"/>
    <d v="2024-10-29T00:00:00"/>
    <n v="0"/>
    <s v="WAV"/>
    <n v="4010503"/>
    <s v="Yes"/>
    <n v="0"/>
    <n v="0"/>
    <n v="0"/>
  </r>
  <r>
    <x v="1"/>
    <x v="6"/>
    <d v="2024-10-29T00:00:00"/>
    <n v="3.75"/>
    <s v="WAV"/>
    <n v="4010505"/>
    <s v="Yes"/>
    <n v="3.75"/>
    <n v="0"/>
    <n v="0"/>
  </r>
  <r>
    <x v="1"/>
    <x v="6"/>
    <d v="2024-10-29T00:00:00"/>
    <n v="3.75"/>
    <s v="WAV"/>
    <n v="4010506"/>
    <s v="Yes"/>
    <n v="3.75"/>
    <n v="0"/>
    <n v="0"/>
  </r>
  <r>
    <x v="0"/>
    <x v="17"/>
    <d v="2024-10-29T00:00:00"/>
    <n v="0"/>
    <s v="WAV"/>
    <n v="4010521"/>
    <s v="Yes"/>
    <n v="0"/>
    <n v="0"/>
    <n v="0"/>
  </r>
  <r>
    <x v="1"/>
    <x v="6"/>
    <d v="2024-10-29T00:00:00"/>
    <n v="3.75"/>
    <s v="WAV"/>
    <n v="4010530"/>
    <s v="Yes"/>
    <n v="3.75"/>
    <n v="0"/>
    <n v="0"/>
  </r>
  <r>
    <x v="1"/>
    <x v="6"/>
    <d v="2024-10-29T00:00:00"/>
    <n v="3.75"/>
    <s v="WAV"/>
    <n v="4010531"/>
    <s v="Yes"/>
    <n v="3.75"/>
    <n v="0"/>
    <n v="0"/>
  </r>
  <r>
    <x v="1"/>
    <x v="6"/>
    <d v="2024-10-29T00:00:00"/>
    <n v="3.75"/>
    <s v="WAV"/>
    <n v="4010532"/>
    <s v="Yes"/>
    <n v="3.75"/>
    <n v="0"/>
    <n v="0"/>
  </r>
  <r>
    <x v="1"/>
    <x v="6"/>
    <d v="2024-10-29T00:00:00"/>
    <n v="3.75"/>
    <s v="WAV"/>
    <n v="4010533"/>
    <s v="Yes"/>
    <n v="3.75"/>
    <n v="0"/>
    <n v="0"/>
  </r>
  <r>
    <x v="0"/>
    <x v="13"/>
    <d v="2024-10-29T00:00:00"/>
    <n v="0"/>
    <s v="SEDAN"/>
    <n v="4010542"/>
    <s v="Yes"/>
    <n v="0"/>
    <n v="0"/>
    <n v="0"/>
  </r>
  <r>
    <x v="1"/>
    <x v="3"/>
    <d v="2024-10-29T00:00:00"/>
    <n v="0"/>
    <s v="WAV"/>
    <n v="4010546"/>
    <s v="Yes"/>
    <n v="3.75"/>
    <n v="1"/>
    <n v="3.75"/>
  </r>
  <r>
    <x v="0"/>
    <x v="15"/>
    <d v="2024-10-29T00:00:00"/>
    <n v="0"/>
    <s v="WAV"/>
    <n v="4010572"/>
    <s v="Yes"/>
    <n v="0"/>
    <n v="0"/>
    <n v="0"/>
  </r>
  <r>
    <x v="2"/>
    <x v="2"/>
    <d v="2024-10-29T00:00:00"/>
    <n v="5.5"/>
    <s v="WAV"/>
    <n v="4010582"/>
    <s v="Yes"/>
    <n v="5.5"/>
    <n v="0"/>
    <n v="0"/>
  </r>
  <r>
    <x v="2"/>
    <x v="9"/>
    <d v="2024-10-29T00:00:00"/>
    <n v="0"/>
    <s v="SEDAN"/>
    <n v="4010583"/>
    <s v="Yes"/>
    <n v="0"/>
    <n v="0"/>
    <n v="0"/>
  </r>
  <r>
    <x v="1"/>
    <x v="6"/>
    <d v="2024-10-29T00:00:00"/>
    <n v="3.75"/>
    <s v="WAV"/>
    <n v="4010584"/>
    <s v="Yes"/>
    <n v="3.75"/>
    <n v="0"/>
    <n v="0"/>
  </r>
  <r>
    <x v="1"/>
    <x v="3"/>
    <d v="2024-10-29T00:00:00"/>
    <n v="0"/>
    <s v="WAV"/>
    <n v="4010585"/>
    <s v="Yes"/>
    <n v="3.75"/>
    <n v="1"/>
    <n v="3.75"/>
  </r>
  <r>
    <x v="1"/>
    <x v="6"/>
    <d v="2024-10-29T00:00:00"/>
    <n v="3.75"/>
    <s v="WAV"/>
    <n v="4010588"/>
    <s v="Yes"/>
    <n v="3.75"/>
    <n v="0"/>
    <n v="0"/>
  </r>
  <r>
    <x v="1"/>
    <x v="6"/>
    <d v="2024-10-29T00:00:00"/>
    <n v="3.75"/>
    <s v="WAV"/>
    <n v="4010589"/>
    <s v="Yes"/>
    <n v="3.75"/>
    <n v="0"/>
    <n v="0"/>
  </r>
  <r>
    <x v="1"/>
    <x v="6"/>
    <d v="2024-10-29T00:00:00"/>
    <n v="3.75"/>
    <s v="WAV"/>
    <n v="4010590"/>
    <s v="Yes"/>
    <n v="3.75"/>
    <n v="0"/>
    <n v="0"/>
  </r>
  <r>
    <x v="1"/>
    <x v="6"/>
    <d v="2024-10-29T00:00:00"/>
    <n v="3.75"/>
    <s v="WAV"/>
    <n v="4010591"/>
    <s v="Yes"/>
    <n v="3.75"/>
    <n v="0"/>
    <n v="0"/>
  </r>
  <r>
    <x v="1"/>
    <x v="6"/>
    <d v="2024-10-29T00:00:00"/>
    <n v="3.75"/>
    <s v="WAV"/>
    <n v="4010593"/>
    <s v="Yes"/>
    <n v="3.75"/>
    <n v="0"/>
    <n v="0"/>
  </r>
  <r>
    <x v="1"/>
    <x v="4"/>
    <d v="2024-10-29T00:00:00"/>
    <n v="0"/>
    <s v="WAV"/>
    <n v="4010594"/>
    <s v="Yes"/>
    <n v="3.75"/>
    <n v="1"/>
    <n v="3.75"/>
  </r>
  <r>
    <x v="1"/>
    <x v="6"/>
    <d v="2024-10-29T00:00:00"/>
    <n v="3.75"/>
    <s v="WAV"/>
    <n v="4010595"/>
    <s v="Yes"/>
    <n v="3.75"/>
    <n v="0"/>
    <n v="0"/>
  </r>
  <r>
    <x v="1"/>
    <x v="3"/>
    <d v="2024-10-29T00:00:00"/>
    <n v="0"/>
    <s v="WAV"/>
    <n v="4010596"/>
    <s v="Yes"/>
    <n v="3.75"/>
    <n v="1"/>
    <n v="3.75"/>
  </r>
  <r>
    <x v="1"/>
    <x v="2"/>
    <d v="2024-10-29T00:00:00"/>
    <n v="0"/>
    <s v="BIGVAN"/>
    <n v="4010601"/>
    <s v="Yes"/>
    <n v="3.75"/>
    <n v="1"/>
    <n v="3.75"/>
  </r>
  <r>
    <x v="1"/>
    <x v="2"/>
    <d v="2024-10-29T00:00:00"/>
    <n v="0"/>
    <s v="BIGVAN"/>
    <n v="4010602"/>
    <s v="Yes"/>
    <n v="3.75"/>
    <n v="1"/>
    <n v="3.75"/>
  </r>
  <r>
    <x v="2"/>
    <x v="16"/>
    <d v="2024-10-29T00:00:00"/>
    <n v="0"/>
    <s v="WAV"/>
    <n v="4010603"/>
    <s v="Yes"/>
    <n v="0"/>
    <n v="0"/>
    <n v="0"/>
  </r>
  <r>
    <x v="2"/>
    <x v="17"/>
    <d v="2024-10-29T00:00:00"/>
    <n v="0"/>
    <s v="WAV"/>
    <n v="4010604"/>
    <s v="Yes"/>
    <n v="0"/>
    <n v="0"/>
    <n v="0"/>
  </r>
  <r>
    <x v="2"/>
    <x v="10"/>
    <d v="2024-10-29T00:00:00"/>
    <n v="0"/>
    <s v="WAV"/>
    <n v="4010605"/>
    <s v="Yes"/>
    <n v="0"/>
    <n v="0"/>
    <n v="0"/>
  </r>
  <r>
    <x v="2"/>
    <x v="7"/>
    <d v="2024-10-29T00:00:00"/>
    <n v="0"/>
    <s v="WAV"/>
    <n v="4010606"/>
    <s v="Yes"/>
    <n v="0"/>
    <n v="0"/>
    <n v="0"/>
  </r>
  <r>
    <x v="0"/>
    <x v="0"/>
    <d v="2024-10-29T00:00:00"/>
    <n v="0"/>
    <s v="WAV"/>
    <n v="4010614"/>
    <s v="Yes"/>
    <n v="0"/>
    <n v="0"/>
    <n v="0"/>
  </r>
  <r>
    <x v="1"/>
    <x v="2"/>
    <d v="2024-10-29T00:00:00"/>
    <n v="0"/>
    <s v="BIGVAN"/>
    <n v="4010615"/>
    <s v="Yes"/>
    <n v="3.75"/>
    <n v="1"/>
    <n v="3.75"/>
  </r>
  <r>
    <x v="1"/>
    <x v="2"/>
    <d v="2024-10-29T00:00:00"/>
    <n v="0"/>
    <s v="BIGVAN"/>
    <n v="4010616"/>
    <s v="Yes"/>
    <n v="3.75"/>
    <n v="1"/>
    <n v="3.75"/>
  </r>
  <r>
    <x v="1"/>
    <x v="12"/>
    <d v="2024-10-29T00:00:00"/>
    <n v="3.75"/>
    <s v="WAV"/>
    <n v="4010617"/>
    <s v="Yes"/>
    <n v="3.75"/>
    <n v="0"/>
    <n v="0"/>
  </r>
  <r>
    <x v="1"/>
    <x v="12"/>
    <d v="2024-10-29T00:00:00"/>
    <n v="3.75"/>
    <s v="WAV"/>
    <n v="4010618"/>
    <s v="Yes"/>
    <n v="3.75"/>
    <n v="0"/>
    <n v="0"/>
  </r>
  <r>
    <x v="2"/>
    <x v="5"/>
    <d v="2024-10-29T00:00:00"/>
    <n v="0"/>
    <s v="SEDAN"/>
    <n v="4010621"/>
    <s v="Yes"/>
    <n v="0"/>
    <n v="0"/>
    <n v="0"/>
  </r>
  <r>
    <x v="2"/>
    <x v="2"/>
    <d v="2024-10-29T00:00:00"/>
    <n v="0"/>
    <s v="WAV"/>
    <n v="4010622"/>
    <s v="Yes"/>
    <n v="0"/>
    <n v="0"/>
    <n v="0"/>
  </r>
  <r>
    <x v="0"/>
    <x v="2"/>
    <d v="2024-10-29T00:00:00"/>
    <n v="0"/>
    <s v="WAV"/>
    <n v="4010623"/>
    <s v="Yes"/>
    <n v="0"/>
    <n v="0"/>
    <n v="0"/>
  </r>
  <r>
    <x v="2"/>
    <x v="15"/>
    <d v="2024-10-29T00:00:00"/>
    <n v="5.5"/>
    <s v="WAV"/>
    <n v="4010629"/>
    <s v="Yes"/>
    <n v="5.5"/>
    <n v="0"/>
    <n v="0"/>
  </r>
  <r>
    <x v="2"/>
    <x v="2"/>
    <d v="2024-10-29T00:00:00"/>
    <n v="5"/>
    <s v="WAV"/>
    <n v="4010630"/>
    <s v="Yes"/>
    <n v="5"/>
    <n v="0"/>
    <n v="0"/>
  </r>
  <r>
    <x v="0"/>
    <x v="5"/>
    <d v="2024-10-29T00:00:00"/>
    <n v="0"/>
    <s v="SEDAN"/>
    <n v="4010633"/>
    <s v="Yes"/>
    <n v="0"/>
    <n v="0"/>
    <n v="0"/>
  </r>
  <r>
    <x v="0"/>
    <x v="8"/>
    <d v="2024-10-29T00:00:00"/>
    <n v="0"/>
    <s v="WAV"/>
    <n v="4010635"/>
    <s v="Yes"/>
    <n v="0"/>
    <n v="0"/>
    <n v="0"/>
  </r>
  <r>
    <x v="0"/>
    <x v="15"/>
    <d v="2024-10-29T00:00:00"/>
    <n v="0"/>
    <s v="WAV"/>
    <n v="4010644"/>
    <s v="Yes"/>
    <n v="0"/>
    <n v="0"/>
    <n v="0"/>
  </r>
  <r>
    <x v="0"/>
    <x v="8"/>
    <d v="2024-10-29T00:00:00"/>
    <n v="0"/>
    <s v="WAV"/>
    <n v="4010645"/>
    <s v="Yes"/>
    <n v="0"/>
    <n v="0"/>
    <n v="0"/>
  </r>
  <r>
    <x v="0"/>
    <x v="14"/>
    <d v="2024-10-29T00:00:00"/>
    <n v="0"/>
    <s v="WAV"/>
    <n v="4010660"/>
    <s v="Yes"/>
    <n v="0"/>
    <n v="0"/>
    <n v="0"/>
  </r>
  <r>
    <x v="0"/>
    <x v="2"/>
    <d v="2024-10-29T00:00:00"/>
    <n v="0"/>
    <s v="WAV"/>
    <n v="4010662"/>
    <s v="Yes"/>
    <n v="0"/>
    <n v="0"/>
    <n v="0"/>
  </r>
  <r>
    <x v="0"/>
    <x v="16"/>
    <d v="2024-10-29T00:00:00"/>
    <n v="5"/>
    <s v="WAV"/>
    <n v="4010673"/>
    <s v="Yes"/>
    <n v="5"/>
    <n v="0"/>
    <n v="0"/>
  </r>
  <r>
    <x v="0"/>
    <x v="8"/>
    <d v="2024-10-29T00:00:00"/>
    <n v="5"/>
    <s v="WAV"/>
    <n v="4010674"/>
    <s v="Yes"/>
    <n v="5"/>
    <n v="0"/>
    <n v="0"/>
  </r>
  <r>
    <x v="2"/>
    <x v="2"/>
    <d v="2024-10-29T00:00:00"/>
    <n v="5.5"/>
    <s v="WAV"/>
    <n v="4010676"/>
    <s v="Yes"/>
    <n v="5.5"/>
    <n v="0"/>
    <n v="0"/>
  </r>
  <r>
    <x v="2"/>
    <x v="16"/>
    <d v="2024-10-29T00:00:00"/>
    <n v="0"/>
    <s v="WAV"/>
    <n v="4010677"/>
    <s v="Yes"/>
    <n v="0"/>
    <n v="0"/>
    <n v="0"/>
  </r>
  <r>
    <x v="1"/>
    <x v="3"/>
    <d v="2024-10-29T00:00:00"/>
    <n v="0"/>
    <s v="WAV"/>
    <n v="4010684"/>
    <s v="Yes"/>
    <n v="3.75"/>
    <n v="1"/>
    <n v="3.75"/>
  </r>
  <r>
    <x v="1"/>
    <x v="4"/>
    <d v="2024-10-29T00:00:00"/>
    <n v="0"/>
    <s v="WAV"/>
    <n v="4010685"/>
    <s v="Yes"/>
    <n v="3.75"/>
    <n v="1"/>
    <n v="3.75"/>
  </r>
  <r>
    <x v="2"/>
    <x v="2"/>
    <d v="2024-10-29T00:00:00"/>
    <n v="0"/>
    <s v="WAV"/>
    <n v="4010688"/>
    <s v="Yes"/>
    <n v="0"/>
    <n v="0"/>
    <n v="0"/>
  </r>
  <r>
    <x v="1"/>
    <x v="12"/>
    <d v="2024-10-29T00:00:00"/>
    <n v="0"/>
    <s v="WAV"/>
    <n v="4010690"/>
    <s v="Yes"/>
    <n v="3.75"/>
    <n v="1"/>
    <n v="3.75"/>
  </r>
  <r>
    <x v="1"/>
    <x v="6"/>
    <d v="2024-10-29T00:00:00"/>
    <n v="3.75"/>
    <s v="WAV"/>
    <n v="4010691"/>
    <s v="Yes"/>
    <n v="3.75"/>
    <n v="0"/>
    <n v="0"/>
  </r>
  <r>
    <x v="1"/>
    <x v="12"/>
    <d v="2024-10-29T00:00:00"/>
    <n v="0"/>
    <s v="WAV"/>
    <n v="4010694"/>
    <s v="Yes"/>
    <n v="3.75"/>
    <n v="1"/>
    <n v="3.75"/>
  </r>
  <r>
    <x v="1"/>
    <x v="4"/>
    <d v="2024-10-29T00:00:00"/>
    <n v="0"/>
    <s v="WAV"/>
    <n v="4010695"/>
    <s v="Yes"/>
    <n v="3.75"/>
    <n v="1"/>
    <n v="3.75"/>
  </r>
  <r>
    <x v="0"/>
    <x v="5"/>
    <d v="2024-10-29T00:00:00"/>
    <n v="5"/>
    <s v="SEDAN"/>
    <n v="4010697"/>
    <s v="Yes"/>
    <n v="5"/>
    <n v="0"/>
    <n v="0"/>
  </r>
  <r>
    <x v="1"/>
    <x v="3"/>
    <d v="2024-10-29T00:00:00"/>
    <n v="0"/>
    <s v="WAV"/>
    <n v="4010702"/>
    <s v="Yes"/>
    <n v="3.75"/>
    <n v="1"/>
    <n v="3.75"/>
  </r>
  <r>
    <x v="1"/>
    <x v="2"/>
    <d v="2024-10-29T00:00:00"/>
    <n v="0"/>
    <s v="BIGVAN"/>
    <n v="4010703"/>
    <s v="Yes"/>
    <n v="3.75"/>
    <n v="1"/>
    <n v="3.75"/>
  </r>
  <r>
    <x v="1"/>
    <x v="4"/>
    <d v="2024-10-29T00:00:00"/>
    <n v="0"/>
    <s v="WAV"/>
    <n v="4010704"/>
    <s v="Yes"/>
    <n v="3.75"/>
    <n v="1"/>
    <n v="3.75"/>
  </r>
  <r>
    <x v="1"/>
    <x v="3"/>
    <d v="2024-10-29T00:00:00"/>
    <n v="0"/>
    <s v="WAV"/>
    <n v="4010707"/>
    <s v="Yes"/>
    <n v="3.75"/>
    <n v="1"/>
    <n v="3.75"/>
  </r>
  <r>
    <x v="1"/>
    <x v="4"/>
    <d v="2024-10-29T00:00:00"/>
    <n v="0"/>
    <s v="WAV"/>
    <n v="4010708"/>
    <s v="Yes"/>
    <n v="3.75"/>
    <n v="1"/>
    <n v="3.75"/>
  </r>
  <r>
    <x v="0"/>
    <x v="7"/>
    <d v="2024-10-29T00:00:00"/>
    <n v="0"/>
    <s v="WAV"/>
    <n v="4010709"/>
    <s v="Yes"/>
    <n v="0"/>
    <n v="0"/>
    <n v="0"/>
  </r>
  <r>
    <x v="0"/>
    <x v="14"/>
    <d v="2024-10-29T00:00:00"/>
    <n v="0"/>
    <s v="WAV"/>
    <n v="4010710"/>
    <s v="Yes"/>
    <n v="0"/>
    <n v="0"/>
    <n v="0"/>
  </r>
  <r>
    <x v="0"/>
    <x v="2"/>
    <d v="2024-10-29T00:00:00"/>
    <n v="5"/>
    <s v="WAV"/>
    <n v="4010711"/>
    <s v="Yes"/>
    <n v="5"/>
    <n v="0"/>
    <n v="0"/>
  </r>
  <r>
    <x v="0"/>
    <x v="16"/>
    <d v="2024-10-29T00:00:00"/>
    <n v="5"/>
    <s v="WAV"/>
    <n v="4010713"/>
    <s v="Yes"/>
    <n v="5"/>
    <n v="0"/>
    <n v="0"/>
  </r>
  <r>
    <x v="0"/>
    <x v="17"/>
    <d v="2024-10-29T00:00:00"/>
    <n v="5"/>
    <s v="WAV"/>
    <n v="4010714"/>
    <s v="Yes"/>
    <n v="5"/>
    <n v="0"/>
    <n v="0"/>
  </r>
  <r>
    <x v="0"/>
    <x v="13"/>
    <d v="2024-10-29T00:00:00"/>
    <n v="0"/>
    <s v="SEDAN"/>
    <n v="4010721"/>
    <s v="Yes"/>
    <n v="0"/>
    <n v="0"/>
    <n v="0"/>
  </r>
  <r>
    <x v="0"/>
    <x v="0"/>
    <d v="2024-10-29T00:00:00"/>
    <n v="0"/>
    <s v="WAV"/>
    <n v="4010722"/>
    <s v="Yes"/>
    <n v="0"/>
    <n v="0"/>
    <n v="0"/>
  </r>
  <r>
    <x v="0"/>
    <x v="9"/>
    <d v="2024-10-29T00:00:00"/>
    <n v="5"/>
    <s v="SEDAN"/>
    <n v="4010723"/>
    <s v="Yes"/>
    <n v="5"/>
    <n v="0"/>
    <n v="0"/>
  </r>
  <r>
    <x v="0"/>
    <x v="16"/>
    <d v="2024-10-29T00:00:00"/>
    <n v="5"/>
    <s v="WAV"/>
    <n v="4010724"/>
    <s v="Yes"/>
    <n v="5"/>
    <n v="0"/>
    <n v="0"/>
  </r>
  <r>
    <x v="0"/>
    <x v="0"/>
    <d v="2024-10-29T00:00:00"/>
    <n v="0"/>
    <s v="WAV"/>
    <n v="4010726"/>
    <s v="Yes"/>
    <n v="0"/>
    <n v="0"/>
    <n v="0"/>
  </r>
  <r>
    <x v="2"/>
    <x v="7"/>
    <d v="2024-10-29T00:00:00"/>
    <n v="0"/>
    <s v="WAV"/>
    <n v="4010728"/>
    <s v="Yes"/>
    <n v="0"/>
    <n v="0"/>
    <n v="0"/>
  </r>
  <r>
    <x v="2"/>
    <x v="2"/>
    <d v="2024-10-29T00:00:00"/>
    <n v="0"/>
    <s v="WAV"/>
    <n v="4010729"/>
    <s v="Yes"/>
    <n v="0"/>
    <n v="0"/>
    <n v="0"/>
  </r>
  <r>
    <x v="1"/>
    <x v="4"/>
    <d v="2024-10-29T00:00:00"/>
    <n v="0"/>
    <s v="WAV"/>
    <n v="4010730"/>
    <s v="Yes"/>
    <n v="3.75"/>
    <n v="1"/>
    <n v="3.75"/>
  </r>
  <r>
    <x v="1"/>
    <x v="12"/>
    <d v="2024-10-29T00:00:00"/>
    <n v="0"/>
    <s v="WAV"/>
    <n v="4010731"/>
    <s v="Yes"/>
    <n v="3.75"/>
    <n v="1"/>
    <n v="3.75"/>
  </r>
  <r>
    <x v="1"/>
    <x v="6"/>
    <d v="2024-10-29T00:00:00"/>
    <n v="3.75"/>
    <s v="WAV"/>
    <n v="4010734"/>
    <s v="Yes"/>
    <n v="3.75"/>
    <n v="0"/>
    <n v="0"/>
  </r>
  <r>
    <x v="1"/>
    <x v="3"/>
    <d v="2024-10-29T00:00:00"/>
    <n v="3.75"/>
    <s v="WAV"/>
    <n v="4010735"/>
    <s v="Yes"/>
    <n v="3.75"/>
    <n v="0"/>
    <n v="0"/>
  </r>
  <r>
    <x v="2"/>
    <x v="9"/>
    <d v="2024-10-29T00:00:00"/>
    <n v="0"/>
    <s v="SEDAN"/>
    <n v="4010736"/>
    <s v="Yes"/>
    <n v="0"/>
    <n v="0"/>
    <n v="0"/>
  </r>
  <r>
    <x v="2"/>
    <x v="10"/>
    <d v="2024-10-29T00:00:00"/>
    <n v="0"/>
    <s v="WAV"/>
    <n v="4010737"/>
    <s v="Yes"/>
    <n v="0"/>
    <n v="0"/>
    <n v="0"/>
  </r>
  <r>
    <x v="1"/>
    <x v="12"/>
    <d v="2024-10-29T00:00:00"/>
    <n v="0"/>
    <s v="WAV"/>
    <n v="4010738"/>
    <s v="Yes"/>
    <n v="3.75"/>
    <n v="1"/>
    <n v="3.75"/>
  </r>
  <r>
    <x v="1"/>
    <x v="4"/>
    <d v="2024-10-29T00:00:00"/>
    <n v="0"/>
    <s v="WAV"/>
    <n v="4010739"/>
    <s v="Yes"/>
    <n v="3.75"/>
    <n v="1"/>
    <n v="3.75"/>
  </r>
  <r>
    <x v="1"/>
    <x v="6"/>
    <d v="2024-10-29T00:00:00"/>
    <n v="0"/>
    <s v="WAV"/>
    <n v="4010744"/>
    <s v="Yes"/>
    <n v="0"/>
    <n v="0"/>
    <n v="0"/>
  </r>
  <r>
    <x v="1"/>
    <x v="3"/>
    <d v="2024-10-29T00:00:00"/>
    <n v="0"/>
    <s v="WAV"/>
    <n v="4010745"/>
    <s v="Yes"/>
    <n v="0"/>
    <n v="0"/>
    <n v="0"/>
  </r>
  <r>
    <x v="2"/>
    <x v="10"/>
    <d v="2024-10-29T00:00:00"/>
    <n v="0"/>
    <s v="WAV"/>
    <n v="4010751"/>
    <s v="Yes"/>
    <n v="0"/>
    <n v="0"/>
    <n v="0"/>
  </r>
  <r>
    <x v="2"/>
    <x v="15"/>
    <d v="2024-10-29T00:00:00"/>
    <n v="0"/>
    <s v="WAV"/>
    <n v="4010752"/>
    <s v="Yes"/>
    <n v="0"/>
    <n v="0"/>
    <n v="0"/>
  </r>
  <r>
    <x v="2"/>
    <x v="13"/>
    <d v="2024-10-29T00:00:00"/>
    <n v="0"/>
    <s v="SEDAN"/>
    <n v="4010754"/>
    <s v="Yes"/>
    <n v="0"/>
    <n v="0"/>
    <n v="0"/>
  </r>
  <r>
    <x v="2"/>
    <x v="2"/>
    <d v="2024-10-29T00:00:00"/>
    <n v="0"/>
    <s v="WAV"/>
    <n v="4010755"/>
    <s v="Yes"/>
    <n v="0"/>
    <n v="0"/>
    <n v="0"/>
  </r>
  <r>
    <x v="2"/>
    <x v="13"/>
    <d v="2024-10-29T00:00:00"/>
    <n v="0"/>
    <s v="SEDAN"/>
    <n v="4010756"/>
    <s v="Yes"/>
    <n v="0"/>
    <n v="0"/>
    <n v="0"/>
  </r>
  <r>
    <x v="2"/>
    <x v="13"/>
    <d v="2024-10-29T00:00:00"/>
    <n v="0"/>
    <s v="SEDAN"/>
    <n v="4010757"/>
    <s v="Yes"/>
    <n v="0"/>
    <n v="0"/>
    <n v="0"/>
  </r>
  <r>
    <x v="0"/>
    <x v="11"/>
    <d v="2024-10-29T00:00:00"/>
    <n v="0"/>
    <s v="SEDAN"/>
    <n v="4010760"/>
    <s v="Yes"/>
    <n v="0"/>
    <n v="0"/>
    <n v="0"/>
  </r>
  <r>
    <x v="0"/>
    <x v="10"/>
    <d v="2024-10-29T00:00:00"/>
    <n v="0"/>
    <s v="WAV"/>
    <n v="4010761"/>
    <s v="Yes"/>
    <n v="0"/>
    <n v="0"/>
    <n v="0"/>
  </r>
  <r>
    <x v="2"/>
    <x v="7"/>
    <d v="2024-10-29T00:00:00"/>
    <n v="0"/>
    <s v="WAV"/>
    <n v="4010767"/>
    <s v="Yes"/>
    <n v="0"/>
    <n v="0"/>
    <n v="0"/>
  </r>
  <r>
    <x v="2"/>
    <x v="14"/>
    <d v="2024-10-29T00:00:00"/>
    <n v="0"/>
    <s v="WAV"/>
    <n v="4010768"/>
    <s v="Yes"/>
    <n v="0"/>
    <n v="0"/>
    <n v="0"/>
  </r>
  <r>
    <x v="0"/>
    <x v="15"/>
    <d v="2024-10-29T00:00:00"/>
    <n v="5"/>
    <s v="WAV"/>
    <n v="4010780"/>
    <s v="Yes"/>
    <n v="5"/>
    <n v="0"/>
    <n v="0"/>
  </r>
  <r>
    <x v="0"/>
    <x v="11"/>
    <d v="2024-10-29T00:00:00"/>
    <n v="0"/>
    <s v="SEDAN"/>
    <n v="4010781"/>
    <s v="Yes"/>
    <n v="0"/>
    <n v="0"/>
    <n v="0"/>
  </r>
  <r>
    <x v="0"/>
    <x v="15"/>
    <d v="2024-10-29T00:00:00"/>
    <n v="0"/>
    <s v="WAV"/>
    <n v="4010782"/>
    <s v="Yes"/>
    <n v="0"/>
    <n v="0"/>
    <n v="0"/>
  </r>
  <r>
    <x v="2"/>
    <x v="2"/>
    <d v="2024-10-29T00:00:00"/>
    <n v="0"/>
    <s v="WAV"/>
    <n v="4010783"/>
    <s v="Yes"/>
    <n v="0"/>
    <n v="0"/>
    <n v="0"/>
  </r>
  <r>
    <x v="2"/>
    <x v="2"/>
    <d v="2024-10-29T00:00:00"/>
    <n v="0"/>
    <s v="WAV"/>
    <n v="4010784"/>
    <s v="Yes"/>
    <n v="0"/>
    <n v="0"/>
    <n v="0"/>
  </r>
  <r>
    <x v="1"/>
    <x v="3"/>
    <d v="2024-10-29T00:00:00"/>
    <n v="3.75"/>
    <s v="WAV"/>
    <n v="4010787"/>
    <s v="Yes"/>
    <n v="3.75"/>
    <n v="0"/>
    <n v="0"/>
  </r>
  <r>
    <x v="1"/>
    <x v="4"/>
    <d v="2024-10-29T00:00:00"/>
    <n v="0"/>
    <s v="WAV"/>
    <n v="4010788"/>
    <s v="Yes"/>
    <n v="3.75"/>
    <n v="1"/>
    <n v="3.75"/>
  </r>
  <r>
    <x v="0"/>
    <x v="9"/>
    <d v="2024-10-29T00:00:00"/>
    <n v="0"/>
    <s v="SEDAN"/>
    <n v="4010791"/>
    <s v="Yes"/>
    <n v="0"/>
    <n v="0"/>
    <n v="0"/>
  </r>
  <r>
    <x v="2"/>
    <x v="2"/>
    <d v="2024-10-29T00:00:00"/>
    <n v="0"/>
    <s v="WAV"/>
    <n v="4010794"/>
    <s v="Yes"/>
    <n v="0"/>
    <n v="0"/>
    <n v="0"/>
  </r>
  <r>
    <x v="2"/>
    <x v="2"/>
    <d v="2024-10-29T00:00:00"/>
    <n v="0"/>
    <s v="WAV"/>
    <n v="4010795"/>
    <s v="Yes"/>
    <n v="0"/>
    <n v="0"/>
    <n v="0"/>
  </r>
  <r>
    <x v="1"/>
    <x v="12"/>
    <d v="2024-10-29T00:00:00"/>
    <n v="0"/>
    <s v="WAV"/>
    <n v="4010798"/>
    <s v="Yes"/>
    <n v="3.75"/>
    <n v="1"/>
    <n v="3.75"/>
  </r>
  <r>
    <x v="1"/>
    <x v="12"/>
    <d v="2024-10-29T00:00:00"/>
    <n v="0"/>
    <s v="WAV"/>
    <n v="4010803"/>
    <s v="Yes"/>
    <n v="3.75"/>
    <n v="1"/>
    <n v="3.75"/>
  </r>
  <r>
    <x v="1"/>
    <x v="12"/>
    <d v="2024-10-29T00:00:00"/>
    <n v="0"/>
    <s v="WAV"/>
    <n v="4010804"/>
    <s v="Yes"/>
    <n v="3.75"/>
    <n v="1"/>
    <n v="3.75"/>
  </r>
  <r>
    <x v="0"/>
    <x v="11"/>
    <d v="2024-10-29T00:00:00"/>
    <n v="0"/>
    <s v="SEDAN"/>
    <n v="4010809"/>
    <s v="Yes"/>
    <n v="0"/>
    <n v="0"/>
    <n v="0"/>
  </r>
  <r>
    <x v="1"/>
    <x v="2"/>
    <d v="2024-10-29T00:00:00"/>
    <n v="0"/>
    <s v="BIGVAN"/>
    <n v="4010810"/>
    <s v="Yes"/>
    <n v="3.75"/>
    <n v="1"/>
    <n v="3.75"/>
  </r>
  <r>
    <x v="1"/>
    <x v="1"/>
    <d v="2024-10-29T00:00:00"/>
    <n v="0"/>
    <s v="WAV"/>
    <n v="4010811"/>
    <s v="Yes"/>
    <n v="3.75"/>
    <n v="1"/>
    <n v="3.75"/>
  </r>
  <r>
    <x v="1"/>
    <x v="12"/>
    <d v="2024-10-29T00:00:00"/>
    <n v="0"/>
    <s v="WAV"/>
    <n v="4010823"/>
    <s v="Yes"/>
    <n v="3.75"/>
    <n v="1"/>
    <n v="3.75"/>
  </r>
  <r>
    <x v="1"/>
    <x v="12"/>
    <d v="2024-10-29T00:00:00"/>
    <n v="0"/>
    <s v="WAV"/>
    <n v="4010824"/>
    <s v="Yes"/>
    <n v="3.75"/>
    <n v="1"/>
    <n v="3.75"/>
  </r>
  <r>
    <x v="2"/>
    <x v="2"/>
    <d v="2024-10-29T00:00:00"/>
    <n v="5.5"/>
    <s v="BIGVAN"/>
    <n v="4010825"/>
    <s v="Yes"/>
    <n v="5.5"/>
    <n v="0"/>
    <n v="0"/>
  </r>
  <r>
    <x v="2"/>
    <x v="2"/>
    <d v="2024-10-29T00:00:00"/>
    <n v="5"/>
    <s v="BIGVAN"/>
    <n v="4010826"/>
    <s v="Yes"/>
    <n v="5"/>
    <n v="0"/>
    <n v="0"/>
  </r>
  <r>
    <x v="0"/>
    <x v="0"/>
    <d v="2024-10-29T00:00:00"/>
    <n v="5"/>
    <s v="WAV"/>
    <n v="4010830"/>
    <s v="Yes"/>
    <n v="5"/>
    <n v="0"/>
    <n v="0"/>
  </r>
  <r>
    <x v="1"/>
    <x v="3"/>
    <d v="2024-10-29T00:00:00"/>
    <n v="0"/>
    <s v="WAV"/>
    <n v="4010831"/>
    <s v="Yes"/>
    <n v="3.75"/>
    <n v="1"/>
    <n v="3.75"/>
  </r>
  <r>
    <x v="1"/>
    <x v="4"/>
    <d v="2024-10-29T00:00:00"/>
    <n v="0"/>
    <s v="WAV"/>
    <n v="4010832"/>
    <s v="Yes"/>
    <n v="3.75"/>
    <n v="1"/>
    <n v="3.75"/>
  </r>
  <r>
    <x v="0"/>
    <x v="11"/>
    <d v="2024-10-29T00:00:00"/>
    <n v="5"/>
    <s v="SEDAN"/>
    <n v="4010833"/>
    <s v="Yes"/>
    <n v="5"/>
    <n v="0"/>
    <n v="0"/>
  </r>
  <r>
    <x v="1"/>
    <x v="2"/>
    <d v="2024-10-29T00:00:00"/>
    <n v="0"/>
    <s v="BIGVAN"/>
    <n v="4010834"/>
    <s v="Yes"/>
    <n v="3.75"/>
    <n v="1"/>
    <n v="3.75"/>
  </r>
  <r>
    <x v="1"/>
    <x v="4"/>
    <d v="2024-10-29T00:00:00"/>
    <n v="0"/>
    <s v="WAV"/>
    <n v="4010835"/>
    <s v="Yes"/>
    <n v="3.75"/>
    <n v="1"/>
    <n v="3.75"/>
  </r>
  <r>
    <x v="0"/>
    <x v="9"/>
    <d v="2024-10-29T00:00:00"/>
    <n v="5"/>
    <s v="SEDAN"/>
    <n v="4010837"/>
    <s v="Yes"/>
    <n v="5"/>
    <n v="0"/>
    <n v="0"/>
  </r>
  <r>
    <x v="2"/>
    <x v="2"/>
    <d v="2024-10-29T00:00:00"/>
    <n v="5"/>
    <s v="WAV"/>
    <n v="4010838"/>
    <s v="Yes"/>
    <n v="5"/>
    <n v="0"/>
    <n v="0"/>
  </r>
  <r>
    <x v="2"/>
    <x v="9"/>
    <d v="2024-10-29T00:00:00"/>
    <n v="0"/>
    <s v="WAV"/>
    <n v="4010839"/>
    <s v="Yes"/>
    <n v="5.5"/>
    <n v="1"/>
    <n v="5.5"/>
  </r>
  <r>
    <x v="1"/>
    <x v="3"/>
    <d v="2024-10-29T00:00:00"/>
    <n v="3.75"/>
    <s v="WAV"/>
    <n v="4010840"/>
    <s v="Yes"/>
    <n v="3.75"/>
    <n v="0"/>
    <n v="0"/>
  </r>
  <r>
    <x v="1"/>
    <x v="3"/>
    <d v="2024-10-29T00:00:00"/>
    <n v="0"/>
    <s v="WAV"/>
    <n v="4010841"/>
    <s v="Yes"/>
    <n v="3.75"/>
    <n v="1"/>
    <n v="3.75"/>
  </r>
  <r>
    <x v="0"/>
    <x v="10"/>
    <d v="2024-10-29T00:00:00"/>
    <n v="0"/>
    <s v="WAV"/>
    <n v="4010843"/>
    <s v="Yes"/>
    <n v="0"/>
    <n v="0"/>
    <n v="0"/>
  </r>
  <r>
    <x v="0"/>
    <x v="11"/>
    <d v="2024-10-29T00:00:00"/>
    <n v="0"/>
    <s v="SEDAN"/>
    <n v="4010847"/>
    <s v="Yes"/>
    <n v="0"/>
    <n v="0"/>
    <n v="0"/>
  </r>
  <r>
    <x v="0"/>
    <x v="0"/>
    <d v="2024-10-29T00:00:00"/>
    <n v="5"/>
    <s v="WAV"/>
    <n v="4010853"/>
    <s v="Yes"/>
    <n v="5"/>
    <n v="0"/>
    <n v="0"/>
  </r>
  <r>
    <x v="1"/>
    <x v="6"/>
    <d v="2024-10-29T00:00:00"/>
    <n v="3.75"/>
    <s v="WAV"/>
    <n v="4010860"/>
    <s v="Yes"/>
    <n v="3.75"/>
    <n v="0"/>
    <n v="0"/>
  </r>
  <r>
    <x v="1"/>
    <x v="2"/>
    <d v="2024-10-29T00:00:00"/>
    <n v="0"/>
    <s v="BIGVAN"/>
    <n v="4010867"/>
    <s v="Yes"/>
    <n v="3.75"/>
    <n v="1"/>
    <n v="3.75"/>
  </r>
  <r>
    <x v="1"/>
    <x v="12"/>
    <d v="2024-10-29T00:00:00"/>
    <n v="0"/>
    <s v="WAV"/>
    <n v="4010868"/>
    <s v="Yes"/>
    <n v="3.75"/>
    <n v="1"/>
    <n v="3.75"/>
  </r>
  <r>
    <x v="0"/>
    <x v="10"/>
    <d v="2024-10-29T00:00:00"/>
    <n v="5"/>
    <s v="WAV"/>
    <n v="4010869"/>
    <s v="Yes"/>
    <n v="5"/>
    <n v="0"/>
    <n v="0"/>
  </r>
  <r>
    <x v="0"/>
    <x v="10"/>
    <d v="2024-10-29T00:00:00"/>
    <n v="5"/>
    <s v="WAV"/>
    <n v="4010870"/>
    <s v="Yes"/>
    <n v="5"/>
    <n v="0"/>
    <n v="0"/>
  </r>
  <r>
    <x v="1"/>
    <x v="3"/>
    <d v="2024-10-29T00:00:00"/>
    <n v="0"/>
    <s v="WAV"/>
    <n v="4010871"/>
    <s v="Yes"/>
    <n v="3.75"/>
    <n v="1"/>
    <n v="3.75"/>
  </r>
  <r>
    <x v="1"/>
    <x v="12"/>
    <d v="2024-10-29T00:00:00"/>
    <n v="0"/>
    <s v="WAV"/>
    <n v="4010872"/>
    <s v="Yes"/>
    <n v="3.75"/>
    <n v="1"/>
    <n v="3.75"/>
  </r>
  <r>
    <x v="0"/>
    <x v="11"/>
    <d v="2024-10-29T00:00:00"/>
    <n v="0"/>
    <s v="SEDAN"/>
    <n v="4010877"/>
    <s v="Yes"/>
    <n v="0"/>
    <n v="0"/>
    <n v="0"/>
  </r>
  <r>
    <x v="1"/>
    <x v="1"/>
    <d v="2024-10-29T00:00:00"/>
    <n v="0"/>
    <s v="WAV"/>
    <n v="4010878"/>
    <s v="Yes"/>
    <n v="3.75"/>
    <n v="1"/>
    <n v="3.75"/>
  </r>
  <r>
    <x v="2"/>
    <x v="15"/>
    <d v="2024-10-29T00:00:00"/>
    <n v="0"/>
    <s v="WAV"/>
    <n v="4010891"/>
    <s v="Yes"/>
    <n v="5.5"/>
    <n v="1"/>
    <n v="5.5"/>
  </r>
  <r>
    <x v="2"/>
    <x v="9"/>
    <d v="2024-10-29T00:00:00"/>
    <n v="0"/>
    <s v="WAV"/>
    <n v="4010892"/>
    <s v="Yes"/>
    <n v="5"/>
    <n v="1"/>
    <n v="5"/>
  </r>
  <r>
    <x v="2"/>
    <x v="8"/>
    <d v="2024-10-29T00:00:00"/>
    <n v="5.5"/>
    <s v="WAV"/>
    <n v="4010893"/>
    <s v="Yes"/>
    <n v="5.5"/>
    <n v="0"/>
    <n v="0"/>
  </r>
  <r>
    <x v="0"/>
    <x v="2"/>
    <d v="2024-10-29T00:00:00"/>
    <n v="5"/>
    <s v="BIGVAN"/>
    <n v="4010895"/>
    <s v="Yes"/>
    <n v="5"/>
    <n v="0"/>
    <n v="0"/>
  </r>
  <r>
    <x v="0"/>
    <x v="2"/>
    <d v="2024-10-23T00:00:00"/>
    <n v="0"/>
    <s v="WAV"/>
    <n v="4010896"/>
    <s v="Yes"/>
    <n v="0"/>
    <n v="0"/>
    <n v="0"/>
  </r>
  <r>
    <x v="0"/>
    <x v="8"/>
    <d v="2024-10-23T00:00:00"/>
    <n v="0"/>
    <s v="WAV"/>
    <n v="4010897"/>
    <s v="Yes"/>
    <n v="0"/>
    <n v="0"/>
    <n v="0"/>
  </r>
  <r>
    <x v="2"/>
    <x v="2"/>
    <d v="2024-10-23T00:00:00"/>
    <n v="11"/>
    <s v="WAV"/>
    <n v="4010902"/>
    <s v="Yes"/>
    <n v="11"/>
    <n v="0"/>
    <n v="0"/>
  </r>
  <r>
    <x v="0"/>
    <x v="16"/>
    <d v="2024-10-23T00:00:00"/>
    <n v="0"/>
    <s v="WAV"/>
    <n v="4010906"/>
    <s v="Yes"/>
    <n v="0"/>
    <n v="0"/>
    <n v="0"/>
  </r>
  <r>
    <x v="2"/>
    <x v="5"/>
    <d v="2024-10-23T00:00:00"/>
    <n v="5.5"/>
    <s v="SEDAN"/>
    <n v="4010908"/>
    <s v="Yes"/>
    <n v="5.5"/>
    <n v="0"/>
    <n v="0"/>
  </r>
  <r>
    <x v="2"/>
    <x v="14"/>
    <d v="2024-10-23T00:00:00"/>
    <n v="5"/>
    <s v="WAV"/>
    <n v="4010909"/>
    <s v="Yes"/>
    <n v="5"/>
    <n v="0"/>
    <n v="0"/>
  </r>
  <r>
    <x v="2"/>
    <x v="14"/>
    <d v="2024-10-23T00:00:00"/>
    <n v="0"/>
    <s v="WAV"/>
    <n v="4010914"/>
    <s v="Yes"/>
    <n v="5.5"/>
    <n v="1"/>
    <n v="5.5"/>
  </r>
  <r>
    <x v="2"/>
    <x v="8"/>
    <d v="2024-10-23T00:00:00"/>
    <n v="5.5"/>
    <s v="WAV"/>
    <n v="4010916"/>
    <s v="Yes"/>
    <n v="5.5"/>
    <n v="0"/>
    <n v="0"/>
  </r>
  <r>
    <x v="1"/>
    <x v="1"/>
    <d v="2024-10-22T00:00:00"/>
    <n v="0"/>
    <s v="WAV"/>
    <n v="4010921"/>
    <s v="Yes"/>
    <n v="3.75"/>
    <n v="1"/>
    <n v="3.75"/>
  </r>
  <r>
    <x v="1"/>
    <x v="4"/>
    <d v="2024-10-24T00:00:00"/>
    <n v="0"/>
    <s v="WAV"/>
    <n v="4010923"/>
    <s v="Yes"/>
    <n v="3.75"/>
    <n v="1"/>
    <n v="3.75"/>
  </r>
  <r>
    <x v="1"/>
    <x v="12"/>
    <d v="2024-10-23T00:00:00"/>
    <n v="0"/>
    <s v="WAV"/>
    <n v="4010925"/>
    <s v="Yes"/>
    <n v="3.75"/>
    <n v="1"/>
    <n v="3.75"/>
  </r>
  <r>
    <x v="1"/>
    <x v="2"/>
    <d v="2024-10-24T00:00:00"/>
    <n v="0"/>
    <m/>
    <n v="4010926"/>
    <s v="No"/>
    <n v="3.75"/>
    <n v="1"/>
    <n v="3.75"/>
  </r>
  <r>
    <x v="1"/>
    <x v="3"/>
    <d v="2024-10-23T00:00:00"/>
    <n v="0"/>
    <s v="WAV"/>
    <n v="4010929"/>
    <s v="Yes"/>
    <n v="3.75"/>
    <n v="1"/>
    <n v="3.75"/>
  </r>
  <r>
    <x v="1"/>
    <x v="2"/>
    <d v="2024-10-24T00:00:00"/>
    <n v="0"/>
    <m/>
    <n v="4010930"/>
    <s v="No"/>
    <n v="3.75"/>
    <n v="1"/>
    <n v="3.75"/>
  </r>
  <r>
    <x v="1"/>
    <x v="2"/>
    <d v="2024-10-27T00:00:00"/>
    <n v="0"/>
    <s v="BIGVAN"/>
    <n v="4010932"/>
    <s v="Yes"/>
    <n v="3.75"/>
    <n v="1"/>
    <n v="3.75"/>
  </r>
  <r>
    <x v="1"/>
    <x v="2"/>
    <d v="2024-10-27T00:00:00"/>
    <n v="0"/>
    <s v="BIGVAN"/>
    <n v="4010934"/>
    <s v="Yes"/>
    <n v="3.75"/>
    <n v="1"/>
    <n v="3.75"/>
  </r>
  <r>
    <x v="0"/>
    <x v="14"/>
    <d v="2024-10-23T00:00:00"/>
    <n v="0"/>
    <s v="WAV"/>
    <n v="4010936"/>
    <s v="Yes"/>
    <n v="0"/>
    <n v="0"/>
    <n v="0"/>
  </r>
  <r>
    <x v="0"/>
    <x v="2"/>
    <d v="2024-10-26T00:00:00"/>
    <n v="0"/>
    <s v="WAV"/>
    <n v="4010938"/>
    <s v="Yes"/>
    <n v="0"/>
    <n v="0"/>
    <n v="0"/>
  </r>
  <r>
    <x v="1"/>
    <x v="3"/>
    <d v="2024-10-28T00:00:00"/>
    <n v="0"/>
    <s v="WAV"/>
    <n v="4010939"/>
    <s v="Yes"/>
    <n v="3.75"/>
    <n v="1"/>
    <n v="3.75"/>
  </r>
  <r>
    <x v="1"/>
    <x v="1"/>
    <d v="2024-10-28T00:00:00"/>
    <n v="0"/>
    <s v="WAV"/>
    <n v="4010940"/>
    <s v="Yes"/>
    <n v="3.75"/>
    <n v="1"/>
    <n v="3.75"/>
  </r>
  <r>
    <x v="0"/>
    <x v="11"/>
    <d v="2024-10-26T00:00:00"/>
    <n v="0"/>
    <s v="SEDAN"/>
    <n v="4010941"/>
    <s v="Yes"/>
    <n v="0"/>
    <n v="0"/>
    <n v="0"/>
  </r>
  <r>
    <x v="0"/>
    <x v="16"/>
    <d v="2024-10-26T00:00:00"/>
    <n v="0"/>
    <s v="WAV"/>
    <n v="4010942"/>
    <s v="Yes"/>
    <n v="0"/>
    <n v="0"/>
    <n v="0"/>
  </r>
  <r>
    <x v="1"/>
    <x v="2"/>
    <d v="2024-10-27T00:00:00"/>
    <n v="0"/>
    <s v="BIGVAN"/>
    <n v="4010947"/>
    <s v="Yes"/>
    <n v="3.75"/>
    <n v="1"/>
    <n v="3.75"/>
  </r>
  <r>
    <x v="2"/>
    <x v="13"/>
    <d v="2024-10-28T00:00:00"/>
    <n v="0"/>
    <s v="SEDAN"/>
    <n v="4010949"/>
    <s v="Yes"/>
    <n v="3.75"/>
    <n v="1"/>
    <n v="3.75"/>
  </r>
  <r>
    <x v="2"/>
    <x v="13"/>
    <d v="2024-10-28T00:00:00"/>
    <n v="0"/>
    <s v="SEDAN"/>
    <n v="4010950"/>
    <s v="Yes"/>
    <n v="5"/>
    <n v="1"/>
    <n v="5"/>
  </r>
  <r>
    <x v="2"/>
    <x v="18"/>
    <d v="2024-10-25T00:00:00"/>
    <n v="5.5"/>
    <s v="WAV"/>
    <n v="4010951"/>
    <s v="Yes"/>
    <n v="5.5"/>
    <n v="0"/>
    <n v="0"/>
  </r>
  <r>
    <x v="2"/>
    <x v="18"/>
    <d v="2024-10-25T00:00:00"/>
    <n v="5"/>
    <s v="WAV"/>
    <n v="4010952"/>
    <s v="Yes"/>
    <n v="5"/>
    <n v="0"/>
    <n v="0"/>
  </r>
  <r>
    <x v="1"/>
    <x v="2"/>
    <d v="2024-10-23T00:00:00"/>
    <n v="0"/>
    <s v="BIGVAN"/>
    <n v="4010955"/>
    <s v="Yes"/>
    <n v="3.75"/>
    <n v="1"/>
    <n v="3.75"/>
  </r>
  <r>
    <x v="0"/>
    <x v="2"/>
    <d v="2024-10-23T00:00:00"/>
    <n v="5"/>
    <s v="BIGVAN"/>
    <n v="4010956"/>
    <s v="Yes"/>
    <n v="5"/>
    <n v="0"/>
    <n v="0"/>
  </r>
  <r>
    <x v="0"/>
    <x v="18"/>
    <d v="2024-10-24T00:00:00"/>
    <n v="5"/>
    <s v="WAV"/>
    <n v="4010957"/>
    <s v="Yes"/>
    <n v="5"/>
    <n v="0"/>
    <n v="0"/>
  </r>
  <r>
    <x v="0"/>
    <x v="2"/>
    <d v="2024-10-25T00:00:00"/>
    <n v="5"/>
    <s v="WAV"/>
    <n v="4010958"/>
    <s v="Yes"/>
    <n v="5"/>
    <n v="0"/>
    <n v="0"/>
  </r>
  <r>
    <x v="1"/>
    <x v="2"/>
    <d v="2024-10-23T00:00:00"/>
    <n v="0"/>
    <s v="BIGVAN"/>
    <n v="4010959"/>
    <s v="Yes"/>
    <n v="3.75"/>
    <n v="1"/>
    <n v="3.75"/>
  </r>
  <r>
    <x v="1"/>
    <x v="3"/>
    <d v="2024-10-28T00:00:00"/>
    <n v="0"/>
    <s v="WAV"/>
    <n v="4010960"/>
    <s v="Yes"/>
    <n v="3.75"/>
    <n v="1"/>
    <n v="3.75"/>
  </r>
  <r>
    <x v="1"/>
    <x v="1"/>
    <d v="2024-10-28T00:00:00"/>
    <n v="0"/>
    <s v="WAV"/>
    <n v="4010961"/>
    <s v="Yes"/>
    <n v="3.75"/>
    <n v="1"/>
    <n v="3.75"/>
  </r>
  <r>
    <x v="0"/>
    <x v="2"/>
    <d v="2024-10-24T00:00:00"/>
    <n v="5"/>
    <s v="WAV"/>
    <n v="4010963"/>
    <s v="Yes"/>
    <n v="5"/>
    <n v="0"/>
    <n v="0"/>
  </r>
  <r>
    <x v="2"/>
    <x v="2"/>
    <d v="2024-10-29T00:00:00"/>
    <n v="5"/>
    <s v="WAV"/>
    <n v="4010967"/>
    <s v="Yes"/>
    <n v="5"/>
    <n v="0"/>
    <n v="0"/>
  </r>
  <r>
    <x v="2"/>
    <x v="14"/>
    <d v="2024-10-28T00:00:00"/>
    <n v="3.75"/>
    <s v="WAV"/>
    <n v="4010974"/>
    <s v="Yes"/>
    <n v="3.75"/>
    <n v="0"/>
    <n v="0"/>
  </r>
  <r>
    <x v="2"/>
    <x v="0"/>
    <d v="2024-10-29T00:00:00"/>
    <n v="3.75"/>
    <s v="WAV"/>
    <n v="4010975"/>
    <s v="Yes"/>
    <n v="3.75"/>
    <n v="0"/>
    <n v="0"/>
  </r>
  <r>
    <x v="0"/>
    <x v="9"/>
    <d v="2024-10-24T00:00:00"/>
    <n v="5"/>
    <s v="SEDAN"/>
    <n v="4010981"/>
    <s v="Yes"/>
    <n v="5"/>
    <n v="0"/>
    <n v="0"/>
  </r>
  <r>
    <x v="1"/>
    <x v="1"/>
    <d v="2024-10-24T00:00:00"/>
    <n v="0"/>
    <s v="WAV"/>
    <n v="4010983"/>
    <s v="Yes"/>
    <n v="3.75"/>
    <n v="1"/>
    <n v="3.75"/>
  </r>
  <r>
    <x v="1"/>
    <x v="3"/>
    <d v="2024-10-26T00:00:00"/>
    <n v="0"/>
    <s v="WAV"/>
    <n v="4010984"/>
    <s v="Yes"/>
    <n v="3.75"/>
    <n v="1"/>
    <n v="3.75"/>
  </r>
  <r>
    <x v="1"/>
    <x v="1"/>
    <d v="2024-10-29T00:00:00"/>
    <n v="0"/>
    <s v="WAV"/>
    <n v="4010985"/>
    <s v="Yes"/>
    <n v="3.75"/>
    <n v="1"/>
    <n v="3.75"/>
  </r>
  <r>
    <x v="1"/>
    <x v="4"/>
    <d v="2024-10-24T00:00:00"/>
    <n v="0"/>
    <s v="WAV"/>
    <n v="4010986"/>
    <s v="Yes"/>
    <n v="3.75"/>
    <n v="1"/>
    <n v="3.75"/>
  </r>
  <r>
    <x v="1"/>
    <x v="3"/>
    <d v="2024-10-26T00:00:00"/>
    <n v="0"/>
    <s v="WAV"/>
    <n v="4010987"/>
    <s v="Yes"/>
    <n v="3.75"/>
    <n v="1"/>
    <n v="3.75"/>
  </r>
  <r>
    <x v="1"/>
    <x v="2"/>
    <d v="2024-10-29T00:00:00"/>
    <n v="0"/>
    <s v="BIGVAN"/>
    <n v="4010988"/>
    <s v="Yes"/>
    <n v="3.75"/>
    <n v="1"/>
    <n v="3.75"/>
  </r>
  <r>
    <x v="0"/>
    <x v="17"/>
    <d v="2024-10-23T00:00:00"/>
    <n v="5"/>
    <s v="WAV"/>
    <n v="4011001"/>
    <s v="Yes"/>
    <n v="5"/>
    <n v="0"/>
    <n v="0"/>
  </r>
  <r>
    <x v="1"/>
    <x v="3"/>
    <d v="2024-10-24T00:00:00"/>
    <n v="0"/>
    <s v="WAV"/>
    <n v="4011003"/>
    <s v="Yes"/>
    <n v="3.75"/>
    <n v="1"/>
    <n v="3.75"/>
  </r>
  <r>
    <x v="1"/>
    <x v="2"/>
    <d v="2024-10-24T00:00:00"/>
    <n v="5"/>
    <s v="BIGVAN"/>
    <n v="4011004"/>
    <s v="Yes"/>
    <n v="5"/>
    <n v="0"/>
    <n v="0"/>
  </r>
  <r>
    <x v="1"/>
    <x v="2"/>
    <d v="2024-10-25T00:00:00"/>
    <n v="0"/>
    <s v="BIGVAN"/>
    <n v="4011009"/>
    <s v="Yes"/>
    <n v="3.75"/>
    <n v="1"/>
    <n v="3.75"/>
  </r>
  <r>
    <x v="1"/>
    <x v="3"/>
    <d v="2024-10-23T00:00:00"/>
    <n v="0"/>
    <s v="WAV"/>
    <n v="4011010"/>
    <s v="Yes"/>
    <n v="3.75"/>
    <n v="1"/>
    <n v="3.75"/>
  </r>
  <r>
    <x v="1"/>
    <x v="4"/>
    <d v="2024-10-28T00:00:00"/>
    <n v="0"/>
    <s v="WAV"/>
    <n v="4011012"/>
    <s v="Yes"/>
    <n v="3.75"/>
    <n v="1"/>
    <n v="3.75"/>
  </r>
  <r>
    <x v="1"/>
    <x v="3"/>
    <d v="2024-10-28T00:00:00"/>
    <n v="0"/>
    <s v="WAV"/>
    <n v="4011013"/>
    <s v="Yes"/>
    <n v="3.75"/>
    <n v="1"/>
    <n v="3.75"/>
  </r>
  <r>
    <x v="0"/>
    <x v="16"/>
    <d v="2024-10-29T00:00:00"/>
    <n v="5"/>
    <s v="WAV"/>
    <n v="4011017"/>
    <s v="Yes"/>
    <n v="5"/>
    <n v="0"/>
    <n v="0"/>
  </r>
  <r>
    <x v="0"/>
    <x v="15"/>
    <d v="2024-10-23T00:00:00"/>
    <n v="5"/>
    <s v="WAV"/>
    <n v="4011018"/>
    <s v="Yes"/>
    <n v="5"/>
    <n v="0"/>
    <n v="0"/>
  </r>
  <r>
    <x v="0"/>
    <x v="10"/>
    <d v="2024-10-23T00:00:00"/>
    <n v="5"/>
    <s v="WAV"/>
    <n v="4011019"/>
    <s v="Yes"/>
    <n v="5"/>
    <n v="0"/>
    <n v="0"/>
  </r>
  <r>
    <x v="0"/>
    <x v="13"/>
    <d v="2024-10-23T00:00:00"/>
    <n v="5"/>
    <s v="SEDAN"/>
    <n v="4011020"/>
    <s v="Yes"/>
    <n v="5"/>
    <n v="0"/>
    <n v="0"/>
  </r>
  <r>
    <x v="0"/>
    <x v="11"/>
    <d v="2024-10-23T00:00:00"/>
    <n v="5"/>
    <s v="SEDAN"/>
    <n v="4011022"/>
    <s v="Yes"/>
    <n v="5"/>
    <n v="0"/>
    <n v="0"/>
  </r>
  <r>
    <x v="0"/>
    <x v="2"/>
    <d v="2024-10-23T00:00:00"/>
    <n v="0"/>
    <s v="WAV"/>
    <n v="4011023"/>
    <s v="Yes"/>
    <n v="0"/>
    <n v="0"/>
    <n v="0"/>
  </r>
  <r>
    <x v="0"/>
    <x v="11"/>
    <d v="2024-10-23T00:00:00"/>
    <n v="5"/>
    <s v="SEDAN"/>
    <n v="4011024"/>
    <s v="Yes"/>
    <n v="5"/>
    <n v="0"/>
    <n v="0"/>
  </r>
  <r>
    <x v="0"/>
    <x v="2"/>
    <d v="2024-10-23T00:00:00"/>
    <n v="0"/>
    <s v="WAV"/>
    <n v="4011025"/>
    <s v="Yes"/>
    <n v="0"/>
    <n v="0"/>
    <n v="0"/>
  </r>
  <r>
    <x v="0"/>
    <x v="15"/>
    <d v="2024-10-23T00:00:00"/>
    <n v="0"/>
    <s v="WAV"/>
    <n v="4011026"/>
    <s v="Yes"/>
    <n v="0"/>
    <n v="0"/>
    <n v="0"/>
  </r>
  <r>
    <x v="1"/>
    <x v="4"/>
    <d v="2024-10-29T00:00:00"/>
    <n v="0"/>
    <s v="WAV"/>
    <n v="4011027"/>
    <s v="Yes"/>
    <n v="3.75"/>
    <n v="1"/>
    <n v="3.75"/>
  </r>
  <r>
    <x v="1"/>
    <x v="6"/>
    <d v="2024-10-29T00:00:00"/>
    <n v="3.75"/>
    <s v="WAV"/>
    <n v="4011028"/>
    <s v="Yes"/>
    <n v="3.75"/>
    <n v="0"/>
    <n v="0"/>
  </r>
  <r>
    <x v="2"/>
    <x v="10"/>
    <d v="2024-10-24T00:00:00"/>
    <n v="5"/>
    <s v="WAV"/>
    <n v="4011030"/>
    <s v="Yes"/>
    <n v="5"/>
    <n v="0"/>
    <n v="0"/>
  </r>
  <r>
    <x v="2"/>
    <x v="2"/>
    <d v="2024-10-29T00:00:00"/>
    <n v="3.75"/>
    <s v="WAV"/>
    <n v="4011031"/>
    <s v="Yes"/>
    <n v="3.75"/>
    <n v="0"/>
    <n v="0"/>
  </r>
  <r>
    <x v="2"/>
    <x v="0"/>
    <d v="2024-10-24T00:00:00"/>
    <n v="5"/>
    <s v="WAV"/>
    <n v="4011033"/>
    <s v="Yes"/>
    <n v="5"/>
    <n v="0"/>
    <n v="0"/>
  </r>
  <r>
    <x v="1"/>
    <x v="1"/>
    <d v="2024-10-23T00:00:00"/>
    <n v="0"/>
    <s v="WAV"/>
    <n v="4011034"/>
    <s v="Yes"/>
    <n v="3.75"/>
    <n v="1"/>
    <n v="3.75"/>
  </r>
  <r>
    <x v="2"/>
    <x v="2"/>
    <d v="2024-10-25T00:00:00"/>
    <n v="5.5"/>
    <s v="WAV"/>
    <n v="4011037"/>
    <s v="Yes"/>
    <n v="5.5"/>
    <n v="0"/>
    <n v="0"/>
  </r>
  <r>
    <x v="2"/>
    <x v="7"/>
    <d v="2024-10-25T00:00:00"/>
    <n v="5"/>
    <s v="WAV"/>
    <n v="4011039"/>
    <s v="Yes"/>
    <n v="5"/>
    <n v="0"/>
    <n v="0"/>
  </r>
  <r>
    <x v="1"/>
    <x v="12"/>
    <d v="2024-10-22T00:00:00"/>
    <n v="0"/>
    <s v="WAV"/>
    <n v="4011042"/>
    <s v="Yes"/>
    <n v="3.75"/>
    <n v="1"/>
    <n v="3.75"/>
  </r>
  <r>
    <x v="0"/>
    <x v="9"/>
    <d v="2024-10-23T00:00:00"/>
    <n v="5"/>
    <s v="WAV"/>
    <n v="4011045"/>
    <s v="Yes"/>
    <n v="5"/>
    <n v="0"/>
    <n v="0"/>
  </r>
  <r>
    <x v="0"/>
    <x v="0"/>
    <d v="2024-10-23T00:00:00"/>
    <n v="5"/>
    <s v="WAV"/>
    <n v="4011047"/>
    <s v="Yes"/>
    <n v="5"/>
    <n v="0"/>
    <n v="0"/>
  </r>
  <r>
    <x v="0"/>
    <x v="9"/>
    <d v="2024-10-22T00:00:00"/>
    <n v="10"/>
    <s v="WAV"/>
    <n v="4011048"/>
    <s v="Yes"/>
    <n v="10"/>
    <n v="0"/>
    <n v="0"/>
  </r>
  <r>
    <x v="2"/>
    <x v="2"/>
    <d v="2024-10-28T00:00:00"/>
    <n v="3"/>
    <s v="BIGVAN"/>
    <n v="4011049"/>
    <s v="Yes"/>
    <n v="3"/>
    <n v="0"/>
    <n v="0"/>
  </r>
  <r>
    <x v="2"/>
    <x v="5"/>
    <d v="2024-10-28T00:00:00"/>
    <n v="5"/>
    <s v="SEDAN"/>
    <n v="4011050"/>
    <s v="Yes"/>
    <n v="5"/>
    <n v="0"/>
    <n v="0"/>
  </r>
  <r>
    <x v="1"/>
    <x v="1"/>
    <d v="2024-10-23T00:00:00"/>
    <n v="0"/>
    <s v="WAV"/>
    <n v="4011051"/>
    <s v="Yes"/>
    <n v="3.75"/>
    <n v="1"/>
    <n v="3.75"/>
  </r>
  <r>
    <x v="1"/>
    <x v="4"/>
    <d v="2024-10-24T00:00:00"/>
    <n v="0"/>
    <s v="WAV"/>
    <n v="4011052"/>
    <s v="Yes"/>
    <n v="3.75"/>
    <n v="1"/>
    <n v="3.75"/>
  </r>
  <r>
    <x v="1"/>
    <x v="4"/>
    <d v="2024-10-24T00:00:00"/>
    <n v="0"/>
    <s v="WAV"/>
    <n v="4011053"/>
    <s v="Yes"/>
    <n v="3.75"/>
    <n v="1"/>
    <n v="3.75"/>
  </r>
  <r>
    <x v="1"/>
    <x v="3"/>
    <d v="2024-10-23T00:00:00"/>
    <n v="0"/>
    <s v="WAV"/>
    <n v="4011056"/>
    <s v="Yes"/>
    <n v="3.75"/>
    <n v="1"/>
    <n v="3.75"/>
  </r>
  <r>
    <x v="1"/>
    <x v="2"/>
    <d v="2024-10-25T00:00:00"/>
    <n v="0"/>
    <s v="BIGVAN"/>
    <n v="4011057"/>
    <s v="Yes"/>
    <n v="3.75"/>
    <n v="1"/>
    <n v="3.75"/>
  </r>
  <r>
    <x v="1"/>
    <x v="12"/>
    <d v="2024-10-25T00:00:00"/>
    <n v="3.75"/>
    <s v="WAV"/>
    <n v="4011058"/>
    <s v="Yes"/>
    <n v="3.75"/>
    <n v="0"/>
    <n v="0"/>
  </r>
  <r>
    <x v="1"/>
    <x v="3"/>
    <d v="2024-10-23T00:00:00"/>
    <n v="0"/>
    <s v="WAV"/>
    <n v="4011060"/>
    <s v="Yes"/>
    <n v="3.75"/>
    <n v="1"/>
    <n v="3.75"/>
  </r>
  <r>
    <x v="0"/>
    <x v="8"/>
    <d v="2024-10-29T00:00:00"/>
    <n v="0"/>
    <s v="WAV"/>
    <n v="4011062"/>
    <s v="Yes"/>
    <n v="0"/>
    <n v="0"/>
    <n v="0"/>
  </r>
  <r>
    <x v="1"/>
    <x v="4"/>
    <d v="2024-10-24T00:00:00"/>
    <n v="0"/>
    <s v="WAV"/>
    <n v="4011064"/>
    <s v="Yes"/>
    <n v="3.75"/>
    <n v="1"/>
    <n v="3.75"/>
  </r>
  <r>
    <x v="1"/>
    <x v="3"/>
    <d v="2024-10-28T00:00:00"/>
    <n v="0"/>
    <s v="WAV"/>
    <n v="4011068"/>
    <s v="Yes"/>
    <n v="3.75"/>
    <n v="1"/>
    <n v="3.75"/>
  </r>
  <r>
    <x v="1"/>
    <x v="12"/>
    <d v="2024-10-28T00:00:00"/>
    <n v="0"/>
    <s v="WAV"/>
    <n v="4011069"/>
    <s v="Yes"/>
    <n v="3.75"/>
    <n v="1"/>
    <n v="3.75"/>
  </r>
  <r>
    <x v="0"/>
    <x v="16"/>
    <d v="2024-10-23T00:00:00"/>
    <n v="0"/>
    <s v="WAV"/>
    <n v="4011071"/>
    <s v="Yes"/>
    <n v="5"/>
    <n v="1"/>
    <n v="5"/>
  </r>
  <r>
    <x v="0"/>
    <x v="17"/>
    <d v="2024-10-24T00:00:00"/>
    <n v="5"/>
    <s v="WAV"/>
    <n v="4011072"/>
    <s v="Yes"/>
    <n v="5"/>
    <n v="0"/>
    <n v="0"/>
  </r>
  <r>
    <x v="0"/>
    <x v="16"/>
    <d v="2024-10-25T00:00:00"/>
    <n v="5"/>
    <s v="WAV"/>
    <n v="4011075"/>
    <s v="Yes"/>
    <n v="5"/>
    <n v="0"/>
    <n v="0"/>
  </r>
  <r>
    <x v="0"/>
    <x v="7"/>
    <d v="2024-10-23T00:00:00"/>
    <n v="5"/>
    <s v="WAV"/>
    <n v="4011084"/>
    <s v="Yes"/>
    <n v="5"/>
    <n v="0"/>
    <n v="0"/>
  </r>
  <r>
    <x v="2"/>
    <x v="2"/>
    <d v="2024-10-23T00:00:00"/>
    <n v="5.5"/>
    <s v="WAV"/>
    <n v="4011085"/>
    <s v="Yes"/>
    <n v="5.5"/>
    <n v="0"/>
    <n v="0"/>
  </r>
  <r>
    <x v="2"/>
    <x v="15"/>
    <d v="2024-10-23T00:00:00"/>
    <n v="0"/>
    <s v="WAV"/>
    <n v="4011086"/>
    <s v="Yes"/>
    <n v="0"/>
    <n v="0"/>
    <n v="0"/>
  </r>
  <r>
    <x v="0"/>
    <x v="2"/>
    <d v="2024-10-23T00:00:00"/>
    <n v="5"/>
    <s v="WAV"/>
    <n v="4011087"/>
    <s v="Yes"/>
    <n v="5"/>
    <n v="0"/>
    <n v="0"/>
  </r>
  <r>
    <x v="1"/>
    <x v="3"/>
    <d v="2024-10-23T00:00:00"/>
    <n v="0"/>
    <s v="WAV"/>
    <n v="4011089"/>
    <s v="Yes"/>
    <n v="3.75"/>
    <n v="1"/>
    <n v="3.75"/>
  </r>
  <r>
    <x v="0"/>
    <x v="17"/>
    <d v="2024-10-23T00:00:00"/>
    <n v="5"/>
    <s v="WAV"/>
    <n v="4011090"/>
    <s v="Yes"/>
    <n v="5"/>
    <n v="0"/>
    <n v="0"/>
  </r>
  <r>
    <x v="0"/>
    <x v="14"/>
    <d v="2024-10-23T00:00:00"/>
    <n v="5"/>
    <s v="WAV"/>
    <n v="4011111"/>
    <s v="Yes"/>
    <n v="5"/>
    <n v="0"/>
    <n v="0"/>
  </r>
  <r>
    <x v="0"/>
    <x v="0"/>
    <d v="2024-10-23T00:00:00"/>
    <n v="5"/>
    <s v="WAV"/>
    <n v="4011115"/>
    <s v="Yes"/>
    <n v="5"/>
    <n v="0"/>
    <n v="0"/>
  </r>
  <r>
    <x v="0"/>
    <x v="8"/>
    <d v="2024-10-23T00:00:00"/>
    <n v="5"/>
    <s v="WAV"/>
    <n v="4011116"/>
    <s v="Yes"/>
    <n v="5"/>
    <n v="0"/>
    <n v="0"/>
  </r>
  <r>
    <x v="0"/>
    <x v="0"/>
    <d v="2024-10-28T00:00:00"/>
    <n v="5"/>
    <s v="WAV"/>
    <n v="4011121"/>
    <s v="Yes"/>
    <n v="5"/>
    <n v="0"/>
    <n v="0"/>
  </r>
  <r>
    <x v="1"/>
    <x v="4"/>
    <d v="2024-10-29T00:00:00"/>
    <n v="0"/>
    <s v="WAV"/>
    <n v="4011127"/>
    <s v="Yes"/>
    <n v="3.75"/>
    <n v="1"/>
    <n v="3.75"/>
  </r>
  <r>
    <x v="1"/>
    <x v="2"/>
    <d v="2024-10-24T00:00:00"/>
    <n v="3.75"/>
    <s v="BIGVAN"/>
    <n v="4011129"/>
    <s v="Yes"/>
    <n v="3.75"/>
    <n v="0"/>
    <n v="0"/>
  </r>
  <r>
    <x v="0"/>
    <x v="13"/>
    <d v="2024-10-23T00:00:00"/>
    <n v="0"/>
    <s v="SEDAN"/>
    <n v="4011133"/>
    <s v="Yes"/>
    <n v="0"/>
    <n v="0"/>
    <n v="0"/>
  </r>
  <r>
    <x v="0"/>
    <x v="9"/>
    <d v="2024-10-23T00:00:00"/>
    <n v="0"/>
    <s v="WAV"/>
    <n v="4011134"/>
    <s v="Yes"/>
    <n v="0"/>
    <n v="0"/>
    <n v="0"/>
  </r>
  <r>
    <x v="2"/>
    <x v="18"/>
    <d v="2024-10-25T00:00:00"/>
    <n v="5.5"/>
    <s v="WAV"/>
    <n v="4011136"/>
    <s v="Yes"/>
    <n v="5.5"/>
    <n v="0"/>
    <n v="0"/>
  </r>
  <r>
    <x v="2"/>
    <x v="10"/>
    <d v="2024-10-25T00:00:00"/>
    <n v="0"/>
    <s v="WAV"/>
    <n v="4011137"/>
    <s v="Yes"/>
    <n v="3.75"/>
    <n v="1"/>
    <n v="3.75"/>
  </r>
  <r>
    <x v="2"/>
    <x v="18"/>
    <d v="2024-10-25T00:00:00"/>
    <n v="5"/>
    <s v="WAV"/>
    <n v="4011138"/>
    <s v="Yes"/>
    <n v="5"/>
    <n v="0"/>
    <n v="0"/>
  </r>
  <r>
    <x v="2"/>
    <x v="9"/>
    <d v="2024-10-25T00:00:00"/>
    <n v="0"/>
    <s v="SEDAN"/>
    <n v="4011139"/>
    <s v="Yes"/>
    <n v="3.75"/>
    <n v="1"/>
    <n v="3.75"/>
  </r>
  <r>
    <x v="2"/>
    <x v="2"/>
    <d v="2024-10-23T00:00:00"/>
    <n v="5"/>
    <s v="BIGVAN"/>
    <n v="4011140"/>
    <s v="Yes"/>
    <n v="5"/>
    <n v="0"/>
    <n v="0"/>
  </r>
  <r>
    <x v="2"/>
    <x v="11"/>
    <d v="2024-10-23T00:00:00"/>
    <n v="3"/>
    <s v="SEDAN"/>
    <n v="4011141"/>
    <s v="Yes"/>
    <n v="3"/>
    <n v="0"/>
    <n v="0"/>
  </r>
  <r>
    <x v="2"/>
    <x v="9"/>
    <d v="2024-10-23T00:00:00"/>
    <n v="5.5"/>
    <s v="WAV"/>
    <n v="4011142"/>
    <s v="Yes"/>
    <n v="5.5"/>
    <n v="0"/>
    <n v="0"/>
  </r>
  <r>
    <x v="2"/>
    <x v="13"/>
    <d v="2024-10-24T00:00:00"/>
    <n v="5"/>
    <s v="SEDAN"/>
    <n v="4011145"/>
    <s v="Yes"/>
    <n v="5"/>
    <n v="0"/>
    <n v="0"/>
  </r>
  <r>
    <x v="2"/>
    <x v="0"/>
    <d v="2024-10-25T00:00:00"/>
    <n v="5"/>
    <s v="WAV"/>
    <n v="4011146"/>
    <s v="Yes"/>
    <n v="5"/>
    <n v="0"/>
    <n v="0"/>
  </r>
  <r>
    <x v="2"/>
    <x v="2"/>
    <d v="2024-10-28T00:00:00"/>
    <n v="5"/>
    <s v="WAV"/>
    <n v="4011147"/>
    <s v="Yes"/>
    <n v="5"/>
    <n v="0"/>
    <n v="0"/>
  </r>
  <r>
    <x v="2"/>
    <x v="0"/>
    <d v="2024-10-29T00:00:00"/>
    <n v="5"/>
    <s v="WAV"/>
    <n v="4011148"/>
    <s v="Yes"/>
    <n v="5"/>
    <n v="0"/>
    <n v="0"/>
  </r>
  <r>
    <x v="2"/>
    <x v="0"/>
    <d v="2024-10-24T00:00:00"/>
    <n v="3.75"/>
    <s v="WAV"/>
    <n v="4011149"/>
    <s v="Yes"/>
    <n v="3.75"/>
    <n v="0"/>
    <n v="0"/>
  </r>
  <r>
    <x v="2"/>
    <x v="0"/>
    <d v="2024-10-25T00:00:00"/>
    <n v="3.75"/>
    <s v="WAV"/>
    <n v="4011150"/>
    <s v="Yes"/>
    <n v="3.75"/>
    <n v="0"/>
    <n v="0"/>
  </r>
  <r>
    <x v="2"/>
    <x v="13"/>
    <d v="2024-10-28T00:00:00"/>
    <n v="3.75"/>
    <s v="SEDAN"/>
    <n v="4011151"/>
    <s v="Yes"/>
    <n v="3.75"/>
    <n v="0"/>
    <n v="0"/>
  </r>
  <r>
    <x v="2"/>
    <x v="0"/>
    <d v="2024-10-29T00:00:00"/>
    <n v="3.75"/>
    <s v="WAV"/>
    <n v="4011152"/>
    <s v="Yes"/>
    <n v="3.75"/>
    <n v="0"/>
    <n v="0"/>
  </r>
  <r>
    <x v="2"/>
    <x v="17"/>
    <d v="2024-10-23T00:00:00"/>
    <n v="5"/>
    <s v="WAV"/>
    <n v="4011153"/>
    <s v="Yes"/>
    <n v="5"/>
    <n v="0"/>
    <n v="0"/>
  </r>
  <r>
    <x v="2"/>
    <x v="18"/>
    <d v="2024-10-23T00:00:00"/>
    <n v="5.5"/>
    <s v="WAV"/>
    <n v="4011154"/>
    <s v="Yes"/>
    <n v="5.5"/>
    <n v="0"/>
    <n v="0"/>
  </r>
  <r>
    <x v="2"/>
    <x v="2"/>
    <d v="2024-10-23T00:00:00"/>
    <n v="5"/>
    <s v="BIGVAN"/>
    <n v="4011155"/>
    <s v="Yes"/>
    <n v="5"/>
    <n v="0"/>
    <n v="0"/>
  </r>
  <r>
    <x v="0"/>
    <x v="2"/>
    <d v="2024-10-23T00:00:00"/>
    <n v="5"/>
    <s v="WAV"/>
    <n v="4011159"/>
    <s v="Yes"/>
    <n v="5"/>
    <n v="0"/>
    <n v="0"/>
  </r>
  <r>
    <x v="0"/>
    <x v="2"/>
    <d v="2024-10-28T00:00:00"/>
    <n v="0"/>
    <s v="BIGVAN"/>
    <n v="4011163"/>
    <s v="Yes"/>
    <n v="0"/>
    <n v="0"/>
    <n v="0"/>
  </r>
  <r>
    <x v="0"/>
    <x v="9"/>
    <d v="2024-10-28T00:00:00"/>
    <n v="0"/>
    <s v="WAV"/>
    <n v="4011164"/>
    <s v="Yes"/>
    <n v="0"/>
    <n v="0"/>
    <n v="0"/>
  </r>
  <r>
    <x v="2"/>
    <x v="11"/>
    <d v="2024-10-23T00:00:00"/>
    <n v="3"/>
    <s v="SEDAN"/>
    <n v="4011165"/>
    <s v="Yes"/>
    <n v="3"/>
    <n v="0"/>
    <n v="0"/>
  </r>
  <r>
    <x v="0"/>
    <x v="7"/>
    <d v="2024-10-29T00:00:00"/>
    <n v="0"/>
    <s v="WAV"/>
    <n v="4011166"/>
    <s v="Yes"/>
    <n v="0"/>
    <n v="0"/>
    <n v="0"/>
  </r>
  <r>
    <x v="2"/>
    <x v="10"/>
    <d v="2024-10-23T00:00:00"/>
    <n v="5"/>
    <s v="WAV"/>
    <n v="4011168"/>
    <s v="Yes"/>
    <n v="5"/>
    <n v="0"/>
    <n v="0"/>
  </r>
  <r>
    <x v="1"/>
    <x v="12"/>
    <d v="2024-10-25T00:00:00"/>
    <n v="0"/>
    <s v="WAV"/>
    <n v="4011169"/>
    <s v="Yes"/>
    <n v="3.75"/>
    <n v="1"/>
    <n v="3.75"/>
  </r>
  <r>
    <x v="1"/>
    <x v="3"/>
    <d v="2024-10-25T00:00:00"/>
    <n v="0"/>
    <s v="WAV"/>
    <n v="4011170"/>
    <s v="Yes"/>
    <n v="3.75"/>
    <n v="1"/>
    <n v="3.75"/>
  </r>
  <r>
    <x v="1"/>
    <x v="1"/>
    <d v="2024-10-28T00:00:00"/>
    <n v="0"/>
    <s v="WAV"/>
    <n v="4011171"/>
    <s v="Yes"/>
    <n v="3.75"/>
    <n v="1"/>
    <n v="3.75"/>
  </r>
  <r>
    <x v="1"/>
    <x v="6"/>
    <d v="2024-10-28T00:00:00"/>
    <n v="0"/>
    <s v="WAV"/>
    <n v="4011172"/>
    <s v="Yes"/>
    <n v="3.75"/>
    <n v="1"/>
    <n v="3.75"/>
  </r>
  <r>
    <x v="1"/>
    <x v="4"/>
    <d v="2024-10-25T00:00:00"/>
    <n v="0"/>
    <s v="WAV"/>
    <n v="4011176"/>
    <s v="Yes"/>
    <n v="3.75"/>
    <n v="1"/>
    <n v="3.75"/>
  </r>
  <r>
    <x v="1"/>
    <x v="12"/>
    <d v="2024-10-25T00:00:00"/>
    <n v="0"/>
    <s v="WAV"/>
    <n v="4011177"/>
    <s v="Yes"/>
    <n v="3.75"/>
    <n v="1"/>
    <n v="3.75"/>
  </r>
  <r>
    <x v="0"/>
    <x v="2"/>
    <d v="2024-10-27T00:00:00"/>
    <n v="5"/>
    <s v="WAV"/>
    <n v="4011180"/>
    <s v="Yes"/>
    <n v="5"/>
    <n v="0"/>
    <n v="0"/>
  </r>
  <r>
    <x v="0"/>
    <x v="2"/>
    <d v="2024-10-27T00:00:00"/>
    <n v="5"/>
    <s v="WAV"/>
    <n v="4011182"/>
    <s v="Yes"/>
    <n v="5"/>
    <n v="0"/>
    <n v="0"/>
  </r>
  <r>
    <x v="1"/>
    <x v="12"/>
    <d v="2024-10-25T00:00:00"/>
    <n v="0"/>
    <s v="WAV"/>
    <n v="4011183"/>
    <s v="Yes"/>
    <n v="3.75"/>
    <n v="1"/>
    <n v="3.75"/>
  </r>
  <r>
    <x v="1"/>
    <x v="2"/>
    <d v="2024-10-25T00:00:00"/>
    <n v="0"/>
    <s v="BIGVAN"/>
    <n v="4011184"/>
    <s v="Yes"/>
    <n v="3.75"/>
    <n v="1"/>
    <n v="3.75"/>
  </r>
  <r>
    <x v="0"/>
    <x v="5"/>
    <d v="2024-10-30T00:00:00"/>
    <n v="0"/>
    <s v="SEDAN"/>
    <n v="4011204"/>
    <s v="Yes"/>
    <n v="0"/>
    <n v="0"/>
    <n v="0"/>
  </r>
  <r>
    <x v="0"/>
    <x v="18"/>
    <d v="2024-10-30T00:00:00"/>
    <n v="5"/>
    <s v="WAV"/>
    <n v="4011210"/>
    <s v="Yes"/>
    <n v="5"/>
    <n v="0"/>
    <n v="0"/>
  </r>
  <r>
    <x v="0"/>
    <x v="9"/>
    <d v="2024-10-30T00:00:00"/>
    <n v="5"/>
    <s v="WAV"/>
    <n v="4011212"/>
    <s v="Yes"/>
    <n v="5"/>
    <n v="0"/>
    <n v="0"/>
  </r>
  <r>
    <x v="1"/>
    <x v="1"/>
    <d v="2024-10-30T00:00:00"/>
    <n v="0"/>
    <s v="WAV"/>
    <n v="4011213"/>
    <s v="Yes"/>
    <n v="3.75"/>
    <n v="1"/>
    <n v="3.75"/>
  </r>
  <r>
    <x v="1"/>
    <x v="4"/>
    <d v="2024-10-30T00:00:00"/>
    <n v="0"/>
    <s v="WAV"/>
    <n v="4011214"/>
    <s v="Yes"/>
    <n v="3.75"/>
    <n v="1"/>
    <n v="3.75"/>
  </r>
  <r>
    <x v="1"/>
    <x v="3"/>
    <d v="2024-10-30T00:00:00"/>
    <n v="3.75"/>
    <s v="WAV"/>
    <n v="4011215"/>
    <s v="Yes"/>
    <n v="3.75"/>
    <n v="0"/>
    <n v="0"/>
  </r>
  <r>
    <x v="1"/>
    <x v="2"/>
    <d v="2024-10-30T00:00:00"/>
    <n v="0"/>
    <s v="WAV"/>
    <n v="4011216"/>
    <s v="Yes"/>
    <n v="3.75"/>
    <n v="1"/>
    <n v="3.75"/>
  </r>
  <r>
    <x v="1"/>
    <x v="3"/>
    <d v="2024-10-30T00:00:00"/>
    <n v="3.75"/>
    <s v="WAV"/>
    <n v="4011217"/>
    <s v="Yes"/>
    <n v="3.75"/>
    <n v="0"/>
    <n v="0"/>
  </r>
  <r>
    <x v="1"/>
    <x v="4"/>
    <d v="2024-10-30T00:00:00"/>
    <n v="0"/>
    <s v="WAV"/>
    <n v="4011218"/>
    <s v="Yes"/>
    <n v="3.75"/>
    <n v="1"/>
    <n v="3.75"/>
  </r>
  <r>
    <x v="1"/>
    <x v="2"/>
    <d v="2024-10-30T00:00:00"/>
    <n v="0"/>
    <s v="BIGVAN"/>
    <n v="4011221"/>
    <s v="Yes"/>
    <n v="3.75"/>
    <n v="1"/>
    <n v="3.75"/>
  </r>
  <r>
    <x v="0"/>
    <x v="0"/>
    <d v="2024-10-30T00:00:00"/>
    <n v="0"/>
    <s v="WAV"/>
    <n v="4011228"/>
    <s v="Yes"/>
    <n v="0"/>
    <n v="0"/>
    <n v="0"/>
  </r>
  <r>
    <x v="2"/>
    <x v="5"/>
    <d v="2024-10-30T00:00:00"/>
    <n v="0"/>
    <s v="SEDAN"/>
    <n v="4011252"/>
    <s v="Yes"/>
    <n v="0"/>
    <n v="0"/>
    <n v="0"/>
  </r>
  <r>
    <x v="2"/>
    <x v="7"/>
    <d v="2024-10-30T00:00:00"/>
    <n v="0"/>
    <s v="WAV"/>
    <n v="4011253"/>
    <s v="Yes"/>
    <n v="0"/>
    <n v="0"/>
    <n v="0"/>
  </r>
  <r>
    <x v="0"/>
    <x v="2"/>
    <d v="2024-10-30T00:00:00"/>
    <n v="0"/>
    <s v="WAV"/>
    <n v="4011269"/>
    <s v="Yes"/>
    <n v="0"/>
    <n v="0"/>
    <n v="0"/>
  </r>
  <r>
    <x v="2"/>
    <x v="7"/>
    <d v="2024-10-30T00:00:00"/>
    <n v="0"/>
    <s v="WAV"/>
    <n v="4011279"/>
    <s v="Yes"/>
    <n v="0"/>
    <n v="0"/>
    <n v="0"/>
  </r>
  <r>
    <x v="1"/>
    <x v="6"/>
    <d v="2024-10-30T00:00:00"/>
    <n v="3.75"/>
    <s v="WAV"/>
    <n v="4011280"/>
    <s v="Yes"/>
    <n v="3.75"/>
    <n v="0"/>
    <n v="0"/>
  </r>
  <r>
    <x v="1"/>
    <x v="6"/>
    <d v="2024-10-30T00:00:00"/>
    <n v="3.75"/>
    <s v="WAV"/>
    <n v="4011281"/>
    <s v="Yes"/>
    <n v="3.75"/>
    <n v="0"/>
    <n v="0"/>
  </r>
  <r>
    <x v="0"/>
    <x v="13"/>
    <d v="2024-10-30T00:00:00"/>
    <n v="0"/>
    <s v="SEDAN"/>
    <n v="4011289"/>
    <s v="Yes"/>
    <n v="0"/>
    <n v="0"/>
    <n v="0"/>
  </r>
  <r>
    <x v="0"/>
    <x v="15"/>
    <d v="2024-10-30T00:00:00"/>
    <n v="0"/>
    <s v="WAV"/>
    <n v="4011290"/>
    <s v="Yes"/>
    <n v="0"/>
    <n v="0"/>
    <n v="0"/>
  </r>
  <r>
    <x v="0"/>
    <x v="9"/>
    <d v="2024-10-30T00:00:00"/>
    <n v="0"/>
    <s v="WAV"/>
    <n v="4011298"/>
    <s v="Yes"/>
    <n v="0"/>
    <n v="0"/>
    <n v="0"/>
  </r>
  <r>
    <x v="1"/>
    <x v="6"/>
    <d v="2024-10-30T00:00:00"/>
    <n v="3.75"/>
    <s v="WAV"/>
    <n v="4011307"/>
    <s v="Yes"/>
    <n v="3.75"/>
    <n v="0"/>
    <n v="0"/>
  </r>
  <r>
    <x v="1"/>
    <x v="6"/>
    <d v="2024-10-30T00:00:00"/>
    <n v="3.75"/>
    <s v="WAV"/>
    <n v="4011308"/>
    <s v="Yes"/>
    <n v="3.75"/>
    <n v="0"/>
    <n v="0"/>
  </r>
  <r>
    <x v="1"/>
    <x v="6"/>
    <d v="2024-10-30T00:00:00"/>
    <n v="3.75"/>
    <s v="WAV"/>
    <n v="4011309"/>
    <s v="Yes"/>
    <n v="3.75"/>
    <n v="0"/>
    <n v="0"/>
  </r>
  <r>
    <x v="1"/>
    <x v="6"/>
    <d v="2024-10-30T00:00:00"/>
    <n v="3.75"/>
    <s v="WAV"/>
    <n v="4011310"/>
    <s v="Yes"/>
    <n v="3.75"/>
    <n v="0"/>
    <n v="0"/>
  </r>
  <r>
    <x v="0"/>
    <x v="5"/>
    <d v="2024-10-30T00:00:00"/>
    <n v="0"/>
    <s v="SEDAN"/>
    <n v="4011312"/>
    <s v="Yes"/>
    <n v="0"/>
    <n v="0"/>
    <n v="0"/>
  </r>
  <r>
    <x v="0"/>
    <x v="7"/>
    <d v="2024-10-30T00:00:00"/>
    <n v="5"/>
    <s v="WAV"/>
    <n v="4011315"/>
    <s v="Yes"/>
    <n v="5"/>
    <n v="0"/>
    <n v="0"/>
  </r>
  <r>
    <x v="1"/>
    <x v="6"/>
    <d v="2024-10-30T00:00:00"/>
    <n v="3.75"/>
    <s v="WAV"/>
    <n v="4011319"/>
    <s v="Yes"/>
    <n v="3.75"/>
    <n v="0"/>
    <n v="0"/>
  </r>
  <r>
    <x v="1"/>
    <x v="3"/>
    <d v="2024-10-30T00:00:00"/>
    <n v="3.75"/>
    <s v="WAV"/>
    <n v="4011325"/>
    <s v="Yes"/>
    <n v="3.75"/>
    <n v="0"/>
    <n v="0"/>
  </r>
  <r>
    <x v="0"/>
    <x v="18"/>
    <d v="2024-10-30T00:00:00"/>
    <n v="0"/>
    <s v="WAV"/>
    <n v="4011330"/>
    <s v="Yes"/>
    <n v="0"/>
    <n v="0"/>
    <n v="0"/>
  </r>
  <r>
    <x v="0"/>
    <x v="2"/>
    <d v="2024-10-30T00:00:00"/>
    <n v="0"/>
    <s v="BIGVAN"/>
    <n v="4011331"/>
    <s v="Yes"/>
    <n v="0"/>
    <n v="0"/>
    <n v="0"/>
  </r>
  <r>
    <x v="2"/>
    <x v="2"/>
    <d v="2024-10-30T00:00:00"/>
    <n v="0"/>
    <s v="WAV"/>
    <n v="4011365"/>
    <s v="Yes"/>
    <n v="0"/>
    <n v="0"/>
    <n v="0"/>
  </r>
  <r>
    <x v="1"/>
    <x v="6"/>
    <d v="2024-10-30T00:00:00"/>
    <n v="3.75"/>
    <s v="WAV"/>
    <n v="4011366"/>
    <s v="Yes"/>
    <n v="3.75"/>
    <n v="0"/>
    <n v="0"/>
  </r>
  <r>
    <x v="1"/>
    <x v="3"/>
    <d v="2024-10-30T00:00:00"/>
    <n v="3.75"/>
    <s v="WAV"/>
    <n v="4011367"/>
    <s v="Yes"/>
    <n v="3.75"/>
    <n v="0"/>
    <n v="0"/>
  </r>
  <r>
    <x v="1"/>
    <x v="6"/>
    <d v="2024-10-30T00:00:00"/>
    <n v="3.75"/>
    <s v="WAV"/>
    <n v="4011368"/>
    <s v="Yes"/>
    <n v="3.75"/>
    <n v="0"/>
    <n v="0"/>
  </r>
  <r>
    <x v="1"/>
    <x v="6"/>
    <d v="2024-10-30T00:00:00"/>
    <n v="3.75"/>
    <s v="WAV"/>
    <n v="4011369"/>
    <s v="Yes"/>
    <n v="3.75"/>
    <n v="0"/>
    <n v="0"/>
  </r>
  <r>
    <x v="1"/>
    <x v="6"/>
    <d v="2024-10-30T00:00:00"/>
    <n v="3.75"/>
    <s v="WAV"/>
    <n v="4011370"/>
    <s v="Yes"/>
    <n v="3.75"/>
    <n v="0"/>
    <n v="0"/>
  </r>
  <r>
    <x v="1"/>
    <x v="6"/>
    <d v="2024-10-30T00:00:00"/>
    <n v="3.75"/>
    <s v="WAV"/>
    <n v="4011371"/>
    <s v="Yes"/>
    <n v="3.75"/>
    <n v="0"/>
    <n v="0"/>
  </r>
  <r>
    <x v="2"/>
    <x v="0"/>
    <d v="2024-10-30T00:00:00"/>
    <n v="5"/>
    <s v="WAV"/>
    <n v="4011372"/>
    <s v="Yes"/>
    <n v="5"/>
    <n v="0"/>
    <n v="0"/>
  </r>
  <r>
    <x v="2"/>
    <x v="0"/>
    <d v="2024-10-30T00:00:00"/>
    <n v="3.75"/>
    <s v="WAV"/>
    <n v="4011373"/>
    <s v="Yes"/>
    <n v="3.75"/>
    <n v="0"/>
    <n v="0"/>
  </r>
  <r>
    <x v="1"/>
    <x v="3"/>
    <d v="2024-10-30T00:00:00"/>
    <n v="3.75"/>
    <s v="WAV"/>
    <n v="4011376"/>
    <s v="Yes"/>
    <n v="3.75"/>
    <n v="0"/>
    <n v="0"/>
  </r>
  <r>
    <x v="1"/>
    <x v="2"/>
    <d v="2024-10-30T00:00:00"/>
    <n v="3.75"/>
    <s v="BIGVAN"/>
    <n v="4011381"/>
    <s v="Yes"/>
    <n v="3.75"/>
    <n v="0"/>
    <n v="0"/>
  </r>
  <r>
    <x v="1"/>
    <x v="1"/>
    <d v="2024-10-30T00:00:00"/>
    <n v="3.75"/>
    <s v="WAV"/>
    <n v="4011382"/>
    <s v="Yes"/>
    <n v="3.75"/>
    <n v="0"/>
    <n v="0"/>
  </r>
  <r>
    <x v="2"/>
    <x v="5"/>
    <d v="2024-10-30T00:00:00"/>
    <n v="0"/>
    <s v="SEDAN"/>
    <n v="4011385"/>
    <s v="Yes"/>
    <n v="0"/>
    <n v="0"/>
    <n v="0"/>
  </r>
  <r>
    <x v="2"/>
    <x v="16"/>
    <d v="2024-10-30T00:00:00"/>
    <n v="0"/>
    <s v="WAV"/>
    <n v="4011386"/>
    <s v="Yes"/>
    <n v="0"/>
    <n v="0"/>
    <n v="0"/>
  </r>
  <r>
    <x v="2"/>
    <x v="14"/>
    <d v="2024-10-30T00:00:00"/>
    <n v="0"/>
    <s v="WAV"/>
    <n v="4011395"/>
    <s v="Yes"/>
    <n v="0"/>
    <n v="0"/>
    <n v="0"/>
  </r>
  <r>
    <x v="2"/>
    <x v="5"/>
    <d v="2024-10-30T00:00:00"/>
    <n v="0"/>
    <s v="SEDAN"/>
    <n v="4011396"/>
    <s v="Yes"/>
    <n v="0"/>
    <n v="0"/>
    <n v="0"/>
  </r>
  <r>
    <x v="1"/>
    <x v="2"/>
    <d v="2024-10-30T00:00:00"/>
    <n v="3.75"/>
    <s v="BIGVAN"/>
    <n v="4011403"/>
    <s v="Yes"/>
    <n v="3.75"/>
    <n v="0"/>
    <n v="0"/>
  </r>
  <r>
    <x v="1"/>
    <x v="2"/>
    <d v="2024-10-30T00:00:00"/>
    <n v="0"/>
    <s v="BIGVAN"/>
    <n v="4011404"/>
    <s v="Yes"/>
    <n v="3.75"/>
    <n v="1"/>
    <n v="3.75"/>
  </r>
  <r>
    <x v="2"/>
    <x v="9"/>
    <d v="2024-10-30T00:00:00"/>
    <n v="5"/>
    <s v="SEDAN"/>
    <n v="4011407"/>
    <s v="Yes"/>
    <n v="5"/>
    <n v="0"/>
    <n v="0"/>
  </r>
  <r>
    <x v="2"/>
    <x v="8"/>
    <d v="2024-10-30T00:00:00"/>
    <n v="5.5"/>
    <s v="WAV"/>
    <n v="4011408"/>
    <s v="Yes"/>
    <n v="5.5"/>
    <n v="0"/>
    <n v="0"/>
  </r>
  <r>
    <x v="0"/>
    <x v="2"/>
    <d v="2024-10-30T00:00:00"/>
    <n v="0"/>
    <s v="WAV"/>
    <n v="4011412"/>
    <s v="Yes"/>
    <n v="0"/>
    <n v="0"/>
    <n v="0"/>
  </r>
  <r>
    <x v="0"/>
    <x v="15"/>
    <d v="2024-10-30T00:00:00"/>
    <n v="0"/>
    <s v="WAV"/>
    <n v="4011415"/>
    <s v="Yes"/>
    <n v="0"/>
    <n v="0"/>
    <n v="0"/>
  </r>
  <r>
    <x v="1"/>
    <x v="4"/>
    <d v="2024-10-30T00:00:00"/>
    <n v="0"/>
    <s v="WAV"/>
    <n v="4011416"/>
    <s v="Yes"/>
    <n v="3.75"/>
    <n v="1"/>
    <n v="3.75"/>
  </r>
  <r>
    <x v="0"/>
    <x v="2"/>
    <d v="2024-10-30T00:00:00"/>
    <n v="0"/>
    <s v="WAV"/>
    <n v="4011425"/>
    <s v="Yes"/>
    <n v="0"/>
    <n v="0"/>
    <n v="0"/>
  </r>
  <r>
    <x v="0"/>
    <x v="13"/>
    <d v="2024-10-30T00:00:00"/>
    <n v="0"/>
    <s v="SEDAN"/>
    <n v="4011440"/>
    <s v="Yes"/>
    <n v="0"/>
    <n v="0"/>
    <n v="0"/>
  </r>
  <r>
    <x v="0"/>
    <x v="9"/>
    <d v="2024-10-30T00:00:00"/>
    <n v="5"/>
    <s v="SEDAN"/>
    <n v="4011457"/>
    <s v="Yes"/>
    <n v="5"/>
    <n v="0"/>
    <n v="0"/>
  </r>
  <r>
    <x v="1"/>
    <x v="4"/>
    <d v="2024-10-30T00:00:00"/>
    <n v="0"/>
    <s v="WAV"/>
    <n v="4011464"/>
    <s v="Yes"/>
    <n v="3.75"/>
    <n v="1"/>
    <n v="3.75"/>
  </r>
  <r>
    <x v="1"/>
    <x v="2"/>
    <d v="2024-10-30T00:00:00"/>
    <n v="0"/>
    <s v="WAV"/>
    <n v="4011465"/>
    <s v="Yes"/>
    <n v="3.75"/>
    <n v="1"/>
    <n v="3.75"/>
  </r>
  <r>
    <x v="1"/>
    <x v="3"/>
    <d v="2024-10-30T00:00:00"/>
    <n v="3.75"/>
    <s v="WAV"/>
    <n v="4011466"/>
    <s v="Yes"/>
    <n v="3.75"/>
    <n v="0"/>
    <n v="0"/>
  </r>
  <r>
    <x v="1"/>
    <x v="4"/>
    <d v="2024-10-30T00:00:00"/>
    <n v="0"/>
    <s v="WAV"/>
    <n v="4011467"/>
    <s v="Yes"/>
    <n v="3.75"/>
    <n v="1"/>
    <n v="3.75"/>
  </r>
  <r>
    <x v="0"/>
    <x v="14"/>
    <d v="2024-10-30T00:00:00"/>
    <n v="0"/>
    <s v="WAV"/>
    <n v="4011468"/>
    <s v="Yes"/>
    <n v="0"/>
    <n v="0"/>
    <n v="0"/>
  </r>
  <r>
    <x v="1"/>
    <x v="3"/>
    <d v="2024-10-30T00:00:00"/>
    <n v="3.75"/>
    <s v="WAV"/>
    <n v="4011474"/>
    <s v="Yes"/>
    <n v="3.75"/>
    <n v="0"/>
    <n v="0"/>
  </r>
  <r>
    <x v="0"/>
    <x v="9"/>
    <d v="2024-10-30T00:00:00"/>
    <n v="5"/>
    <s v="SEDAN"/>
    <n v="4011475"/>
    <s v="Yes"/>
    <n v="5"/>
    <n v="0"/>
    <n v="0"/>
  </r>
  <r>
    <x v="0"/>
    <x v="15"/>
    <d v="2024-10-30T00:00:00"/>
    <n v="5"/>
    <s v="WAV"/>
    <n v="4011476"/>
    <s v="Yes"/>
    <n v="5"/>
    <n v="0"/>
    <n v="0"/>
  </r>
  <r>
    <x v="1"/>
    <x v="3"/>
    <d v="2024-10-30T00:00:00"/>
    <n v="0"/>
    <s v="WAV"/>
    <n v="4011479"/>
    <s v="Yes"/>
    <n v="3.75"/>
    <n v="1"/>
    <n v="3.75"/>
  </r>
  <r>
    <x v="1"/>
    <x v="3"/>
    <d v="2024-10-30T00:00:00"/>
    <n v="0"/>
    <s v="WAV"/>
    <n v="4011482"/>
    <s v="Yes"/>
    <n v="3.75"/>
    <n v="1"/>
    <n v="3.75"/>
  </r>
  <r>
    <x v="1"/>
    <x v="4"/>
    <d v="2024-10-30T00:00:00"/>
    <n v="0"/>
    <s v="WAV"/>
    <n v="4011483"/>
    <s v="Yes"/>
    <n v="3.75"/>
    <n v="1"/>
    <n v="3.75"/>
  </r>
  <r>
    <x v="0"/>
    <x v="15"/>
    <d v="2024-10-30T00:00:00"/>
    <n v="0"/>
    <s v="WAV"/>
    <n v="4011484"/>
    <s v="Yes"/>
    <n v="0"/>
    <n v="0"/>
    <n v="0"/>
  </r>
  <r>
    <x v="0"/>
    <x v="2"/>
    <d v="2024-10-30T00:00:00"/>
    <n v="0"/>
    <s v="WAV"/>
    <n v="4011485"/>
    <s v="Yes"/>
    <n v="0"/>
    <n v="0"/>
    <n v="0"/>
  </r>
  <r>
    <x v="0"/>
    <x v="2"/>
    <d v="2024-10-30T00:00:00"/>
    <n v="5"/>
    <s v="WAV"/>
    <n v="4011486"/>
    <s v="Yes"/>
    <n v="5"/>
    <n v="0"/>
    <n v="0"/>
  </r>
  <r>
    <x v="0"/>
    <x v="2"/>
    <d v="2024-10-30T00:00:00"/>
    <n v="0"/>
    <s v="WAV"/>
    <n v="4011495"/>
    <s v="Yes"/>
    <n v="0"/>
    <n v="0"/>
    <n v="0"/>
  </r>
  <r>
    <x v="0"/>
    <x v="17"/>
    <d v="2024-10-30T00:00:00"/>
    <n v="0"/>
    <s v="WAV"/>
    <n v="4011496"/>
    <s v="Yes"/>
    <n v="0"/>
    <n v="0"/>
    <n v="0"/>
  </r>
  <r>
    <x v="1"/>
    <x v="2"/>
    <d v="2024-10-30T00:00:00"/>
    <n v="0"/>
    <s v="BIGVAN"/>
    <n v="4011499"/>
    <s v="Yes"/>
    <n v="3.75"/>
    <n v="1"/>
    <n v="3.75"/>
  </r>
  <r>
    <x v="0"/>
    <x v="15"/>
    <d v="2024-10-30T00:00:00"/>
    <n v="0"/>
    <s v="WAV"/>
    <n v="4011501"/>
    <s v="Yes"/>
    <n v="0"/>
    <n v="0"/>
    <n v="0"/>
  </r>
  <r>
    <x v="0"/>
    <x v="15"/>
    <d v="2024-10-30T00:00:00"/>
    <n v="0"/>
    <s v="WAV"/>
    <n v="4011502"/>
    <s v="Yes"/>
    <n v="0"/>
    <n v="0"/>
    <n v="0"/>
  </r>
  <r>
    <x v="0"/>
    <x v="0"/>
    <d v="2024-10-30T00:00:00"/>
    <n v="5"/>
    <s v="WAV"/>
    <n v="4011503"/>
    <s v="Yes"/>
    <n v="5"/>
    <n v="0"/>
    <n v="0"/>
  </r>
  <r>
    <x v="0"/>
    <x v="16"/>
    <d v="2024-10-30T00:00:00"/>
    <n v="0"/>
    <s v="WAV"/>
    <n v="4011506"/>
    <s v="Yes"/>
    <n v="0"/>
    <n v="0"/>
    <n v="0"/>
  </r>
  <r>
    <x v="1"/>
    <x v="6"/>
    <d v="2024-10-30T00:00:00"/>
    <n v="3.75"/>
    <s v="WAV"/>
    <n v="4011509"/>
    <s v="Yes"/>
    <n v="3.75"/>
    <n v="0"/>
    <n v="0"/>
  </r>
  <r>
    <x v="2"/>
    <x v="7"/>
    <d v="2024-10-30T00:00:00"/>
    <n v="0"/>
    <s v="WAV"/>
    <n v="4011511"/>
    <s v="Yes"/>
    <n v="0"/>
    <n v="0"/>
    <n v="0"/>
  </r>
  <r>
    <x v="2"/>
    <x v="5"/>
    <d v="2024-10-30T00:00:00"/>
    <n v="0"/>
    <s v="SEDAN"/>
    <n v="4011512"/>
    <s v="Yes"/>
    <n v="0"/>
    <n v="0"/>
    <n v="0"/>
  </r>
  <r>
    <x v="1"/>
    <x v="2"/>
    <d v="2024-10-30T00:00:00"/>
    <n v="0"/>
    <s v="BIGVAN"/>
    <n v="4011513"/>
    <s v="Yes"/>
    <n v="3.75"/>
    <n v="1"/>
    <n v="3.75"/>
  </r>
  <r>
    <x v="1"/>
    <x v="12"/>
    <d v="2024-10-30T00:00:00"/>
    <n v="0"/>
    <s v="WAV"/>
    <n v="4011514"/>
    <s v="Yes"/>
    <n v="0"/>
    <n v="0"/>
    <n v="0"/>
  </r>
  <r>
    <x v="1"/>
    <x v="1"/>
    <d v="2024-10-30T00:00:00"/>
    <n v="3.75"/>
    <s v="WAV"/>
    <n v="4011519"/>
    <s v="Yes"/>
    <n v="3.75"/>
    <n v="0"/>
    <n v="0"/>
  </r>
  <r>
    <x v="1"/>
    <x v="3"/>
    <d v="2024-10-30T00:00:00"/>
    <n v="3.75"/>
    <s v="WAV"/>
    <n v="4011520"/>
    <s v="Yes"/>
    <n v="3.75"/>
    <n v="0"/>
    <n v="0"/>
  </r>
  <r>
    <x v="1"/>
    <x v="2"/>
    <d v="2024-10-30T00:00:00"/>
    <n v="0"/>
    <s v="BIGVAN"/>
    <n v="4011523"/>
    <s v="Yes"/>
    <n v="3.75"/>
    <n v="1"/>
    <n v="3.75"/>
  </r>
  <r>
    <x v="1"/>
    <x v="12"/>
    <d v="2024-10-30T00:00:00"/>
    <n v="0"/>
    <s v="WAV"/>
    <n v="4011524"/>
    <s v="Yes"/>
    <n v="3.75"/>
    <n v="1"/>
    <n v="3.75"/>
  </r>
  <r>
    <x v="1"/>
    <x v="3"/>
    <d v="2024-10-30T00:00:00"/>
    <n v="3.75"/>
    <s v="WAV"/>
    <n v="4011525"/>
    <s v="Yes"/>
    <n v="3.75"/>
    <n v="0"/>
    <n v="0"/>
  </r>
  <r>
    <x v="1"/>
    <x v="12"/>
    <d v="2024-10-30T00:00:00"/>
    <n v="0"/>
    <s v="WAV"/>
    <n v="4011528"/>
    <s v="Yes"/>
    <n v="3.75"/>
    <n v="1"/>
    <n v="3.75"/>
  </r>
  <r>
    <x v="1"/>
    <x v="1"/>
    <d v="2024-10-30T00:00:00"/>
    <n v="0"/>
    <s v="WAV"/>
    <n v="4011529"/>
    <s v="Yes"/>
    <n v="0"/>
    <n v="0"/>
    <n v="0"/>
  </r>
  <r>
    <x v="1"/>
    <x v="3"/>
    <d v="2024-10-30T00:00:00"/>
    <n v="0"/>
    <s v="WAV"/>
    <n v="4011530"/>
    <s v="Yes"/>
    <n v="0"/>
    <n v="0"/>
    <n v="0"/>
  </r>
  <r>
    <x v="2"/>
    <x v="17"/>
    <d v="2024-10-30T00:00:00"/>
    <n v="5"/>
    <s v="WAV"/>
    <n v="4011534"/>
    <s v="Yes"/>
    <n v="5"/>
    <n v="0"/>
    <n v="0"/>
  </r>
  <r>
    <x v="2"/>
    <x v="10"/>
    <d v="2024-10-30T00:00:00"/>
    <n v="0"/>
    <s v="WAV"/>
    <n v="4011538"/>
    <s v="Yes"/>
    <n v="0"/>
    <n v="0"/>
    <n v="0"/>
  </r>
  <r>
    <x v="2"/>
    <x v="17"/>
    <d v="2024-10-30T00:00:00"/>
    <n v="0"/>
    <s v="WAV"/>
    <n v="4011539"/>
    <s v="Yes"/>
    <n v="0"/>
    <n v="0"/>
    <n v="0"/>
  </r>
  <r>
    <x v="2"/>
    <x v="10"/>
    <d v="2024-10-30T00:00:00"/>
    <n v="5.5"/>
    <s v="WAV"/>
    <n v="4011540"/>
    <s v="Yes"/>
    <n v="5.5"/>
    <n v="0"/>
    <n v="0"/>
  </r>
  <r>
    <x v="2"/>
    <x v="9"/>
    <d v="2024-10-30T00:00:00"/>
    <n v="0"/>
    <s v="SEDAN"/>
    <n v="4011541"/>
    <s v="Yes"/>
    <n v="0"/>
    <n v="0"/>
    <n v="0"/>
  </r>
  <r>
    <x v="2"/>
    <x v="18"/>
    <d v="2024-10-30T00:00:00"/>
    <n v="0"/>
    <s v="WAV"/>
    <n v="4011542"/>
    <s v="Yes"/>
    <n v="0"/>
    <n v="0"/>
    <n v="0"/>
  </r>
  <r>
    <x v="2"/>
    <x v="10"/>
    <d v="2024-10-30T00:00:00"/>
    <n v="0"/>
    <s v="WAV"/>
    <n v="4011543"/>
    <s v="Yes"/>
    <n v="0"/>
    <n v="0"/>
    <n v="0"/>
  </r>
  <r>
    <x v="1"/>
    <x v="2"/>
    <d v="2024-10-30T00:00:00"/>
    <n v="0"/>
    <s v="BIGVAN"/>
    <n v="4011546"/>
    <s v="Yes"/>
    <n v="3.75"/>
    <n v="1"/>
    <n v="3.75"/>
  </r>
  <r>
    <x v="1"/>
    <x v="2"/>
    <d v="2024-10-30T00:00:00"/>
    <n v="0"/>
    <s v="WAV"/>
    <n v="4011547"/>
    <s v="Yes"/>
    <n v="3.75"/>
    <n v="1"/>
    <n v="3.75"/>
  </r>
  <r>
    <x v="0"/>
    <x v="13"/>
    <d v="2024-10-30T00:00:00"/>
    <n v="0"/>
    <s v="SEDAN"/>
    <n v="4011548"/>
    <s v="Yes"/>
    <n v="0"/>
    <n v="0"/>
    <n v="0"/>
  </r>
  <r>
    <x v="0"/>
    <x v="2"/>
    <d v="2024-10-30T00:00:00"/>
    <n v="0"/>
    <s v="WAV"/>
    <n v="4011549"/>
    <s v="Yes"/>
    <n v="0"/>
    <n v="0"/>
    <n v="0"/>
  </r>
  <r>
    <x v="0"/>
    <x v="15"/>
    <d v="2024-10-30T00:00:00"/>
    <n v="0"/>
    <s v="WAV"/>
    <n v="4011553"/>
    <s v="Yes"/>
    <n v="5"/>
    <n v="1"/>
    <n v="5"/>
  </r>
  <r>
    <x v="2"/>
    <x v="9"/>
    <d v="2024-10-30T00:00:00"/>
    <n v="0"/>
    <s v="WAV"/>
    <n v="4011558"/>
    <s v="Yes"/>
    <n v="0"/>
    <n v="0"/>
    <n v="0"/>
  </r>
  <r>
    <x v="0"/>
    <x v="9"/>
    <d v="2024-10-30T00:00:00"/>
    <n v="5"/>
    <s v="WAV"/>
    <n v="4011570"/>
    <s v="Yes"/>
    <n v="5"/>
    <n v="0"/>
    <n v="0"/>
  </r>
  <r>
    <x v="0"/>
    <x v="14"/>
    <d v="2024-10-30T00:00:00"/>
    <n v="0"/>
    <s v="WAV"/>
    <n v="4011572"/>
    <s v="Yes"/>
    <n v="0"/>
    <n v="0"/>
    <n v="0"/>
  </r>
  <r>
    <x v="2"/>
    <x v="9"/>
    <d v="2024-10-30T00:00:00"/>
    <n v="0"/>
    <s v="SEDAN"/>
    <n v="4011573"/>
    <s v="Yes"/>
    <n v="0"/>
    <n v="0"/>
    <n v="0"/>
  </r>
  <r>
    <x v="2"/>
    <x v="18"/>
    <d v="2024-10-30T00:00:00"/>
    <n v="0"/>
    <s v="WAV"/>
    <n v="4011574"/>
    <s v="Yes"/>
    <n v="0"/>
    <n v="0"/>
    <n v="0"/>
  </r>
  <r>
    <x v="0"/>
    <x v="18"/>
    <d v="2024-10-30T00:00:00"/>
    <n v="5"/>
    <s v="WAV"/>
    <n v="4011575"/>
    <s v="Yes"/>
    <n v="5"/>
    <n v="0"/>
    <n v="0"/>
  </r>
  <r>
    <x v="1"/>
    <x v="4"/>
    <d v="2024-10-30T00:00:00"/>
    <n v="0"/>
    <s v="WAV"/>
    <n v="4011577"/>
    <s v="Yes"/>
    <n v="3.75"/>
    <n v="1"/>
    <n v="3.75"/>
  </r>
  <r>
    <x v="1"/>
    <x v="4"/>
    <d v="2024-10-30T00:00:00"/>
    <n v="0"/>
    <s v="WAV"/>
    <n v="4011578"/>
    <s v="Yes"/>
    <n v="3.75"/>
    <n v="1"/>
    <n v="3.75"/>
  </r>
  <r>
    <x v="1"/>
    <x v="2"/>
    <d v="2024-10-30T00:00:00"/>
    <n v="0"/>
    <s v="BIGVAN"/>
    <n v="4011579"/>
    <s v="Yes"/>
    <n v="3.75"/>
    <n v="1"/>
    <n v="3.75"/>
  </r>
  <r>
    <x v="1"/>
    <x v="4"/>
    <d v="2024-10-30T00:00:00"/>
    <n v="0"/>
    <s v="WAV"/>
    <n v="4011580"/>
    <s v="Yes"/>
    <n v="3.75"/>
    <n v="1"/>
    <n v="3.75"/>
  </r>
  <r>
    <x v="1"/>
    <x v="3"/>
    <d v="2024-10-30T00:00:00"/>
    <n v="3.75"/>
    <s v="WAV"/>
    <n v="4011587"/>
    <s v="Yes"/>
    <n v="3.75"/>
    <n v="0"/>
    <n v="0"/>
  </r>
  <r>
    <x v="0"/>
    <x v="9"/>
    <d v="2024-10-30T00:00:00"/>
    <n v="0"/>
    <s v="WAV"/>
    <n v="4011590"/>
    <s v="Yes"/>
    <n v="0"/>
    <n v="0"/>
    <n v="0"/>
  </r>
  <r>
    <x v="0"/>
    <x v="15"/>
    <d v="2024-10-30T00:00:00"/>
    <n v="0"/>
    <s v="WAV"/>
    <n v="4011591"/>
    <s v="Yes"/>
    <n v="0"/>
    <n v="0"/>
    <n v="0"/>
  </r>
  <r>
    <x v="1"/>
    <x v="2"/>
    <d v="2024-10-30T00:00:00"/>
    <n v="0"/>
    <s v="BIGVAN"/>
    <n v="4011592"/>
    <s v="Yes"/>
    <n v="3.75"/>
    <n v="1"/>
    <n v="3.75"/>
  </r>
  <r>
    <x v="1"/>
    <x v="6"/>
    <d v="2024-10-30T00:00:00"/>
    <n v="3.75"/>
    <s v="WAV"/>
    <n v="4011593"/>
    <s v="Yes"/>
    <n v="3.75"/>
    <n v="0"/>
    <n v="0"/>
  </r>
  <r>
    <x v="0"/>
    <x v="8"/>
    <d v="2024-10-30T00:00:00"/>
    <n v="5"/>
    <s v="WAV"/>
    <n v="4011598"/>
    <s v="Yes"/>
    <n v="5"/>
    <n v="0"/>
    <n v="0"/>
  </r>
  <r>
    <x v="0"/>
    <x v="13"/>
    <d v="2024-10-30T00:00:00"/>
    <n v="0"/>
    <s v="SEDAN"/>
    <n v="4011599"/>
    <s v="Yes"/>
    <n v="0"/>
    <n v="0"/>
    <n v="0"/>
  </r>
  <r>
    <x v="1"/>
    <x v="6"/>
    <d v="2024-10-30T00:00:00"/>
    <n v="3.75"/>
    <s v="WAV"/>
    <n v="4011600"/>
    <s v="Yes"/>
    <n v="3.75"/>
    <n v="0"/>
    <n v="0"/>
  </r>
  <r>
    <x v="1"/>
    <x v="3"/>
    <d v="2024-10-30T00:00:00"/>
    <n v="0"/>
    <s v="WAV"/>
    <n v="4011608"/>
    <s v="Yes"/>
    <n v="3.75"/>
    <n v="1"/>
    <n v="3.75"/>
  </r>
  <r>
    <x v="1"/>
    <x v="4"/>
    <d v="2024-10-30T00:00:00"/>
    <n v="0"/>
    <s v="WAV"/>
    <n v="4011609"/>
    <s v="Yes"/>
    <n v="3.75"/>
    <n v="1"/>
    <n v="3.75"/>
  </r>
  <r>
    <x v="1"/>
    <x v="3"/>
    <d v="2024-10-30T00:00:00"/>
    <n v="3.75"/>
    <s v="WAV"/>
    <n v="4011614"/>
    <s v="Yes"/>
    <n v="3.75"/>
    <n v="0"/>
    <n v="0"/>
  </r>
  <r>
    <x v="1"/>
    <x v="6"/>
    <d v="2024-10-30T00:00:00"/>
    <n v="3.75"/>
    <s v="WAV"/>
    <n v="4011615"/>
    <s v="Yes"/>
    <n v="3.75"/>
    <n v="0"/>
    <n v="0"/>
  </r>
  <r>
    <x v="1"/>
    <x v="3"/>
    <d v="2024-10-30T00:00:00"/>
    <n v="0"/>
    <s v="WAV"/>
    <n v="4011616"/>
    <s v="Yes"/>
    <n v="3.75"/>
    <n v="1"/>
    <n v="3.75"/>
  </r>
  <r>
    <x v="1"/>
    <x v="2"/>
    <d v="2024-10-30T00:00:00"/>
    <n v="0"/>
    <s v="WAV"/>
    <n v="4011619"/>
    <s v="Yes"/>
    <n v="3.75"/>
    <n v="1"/>
    <n v="3.75"/>
  </r>
  <r>
    <x v="1"/>
    <x v="3"/>
    <d v="2024-10-30T00:00:00"/>
    <n v="0"/>
    <s v="WAV"/>
    <n v="4011620"/>
    <s v="Yes"/>
    <n v="3.75"/>
    <n v="1"/>
    <n v="3.75"/>
  </r>
  <r>
    <x v="1"/>
    <x v="4"/>
    <d v="2024-10-30T00:00:00"/>
    <n v="0"/>
    <s v="WAV"/>
    <n v="4011621"/>
    <s v="Yes"/>
    <n v="3.75"/>
    <n v="1"/>
    <n v="3.75"/>
  </r>
  <r>
    <x v="1"/>
    <x v="4"/>
    <d v="2024-10-30T00:00:00"/>
    <n v="0"/>
    <s v="WAV"/>
    <n v="4011626"/>
    <s v="Yes"/>
    <n v="3.75"/>
    <n v="1"/>
    <n v="3.75"/>
  </r>
  <r>
    <x v="0"/>
    <x v="13"/>
    <d v="2024-10-30T00:00:00"/>
    <n v="0"/>
    <s v="SEDAN"/>
    <n v="4011631"/>
    <s v="Yes"/>
    <n v="0"/>
    <n v="0"/>
    <n v="0"/>
  </r>
  <r>
    <x v="2"/>
    <x v="15"/>
    <d v="2024-10-30T00:00:00"/>
    <n v="5.5"/>
    <s v="WAV"/>
    <n v="4011634"/>
    <s v="Yes"/>
    <n v="5.5"/>
    <n v="0"/>
    <n v="0"/>
  </r>
  <r>
    <x v="2"/>
    <x v="17"/>
    <d v="2024-10-30T00:00:00"/>
    <n v="5"/>
    <s v="WAV"/>
    <n v="4011635"/>
    <s v="Yes"/>
    <n v="5"/>
    <n v="0"/>
    <n v="0"/>
  </r>
  <r>
    <x v="2"/>
    <x v="9"/>
    <d v="2024-10-30T00:00:00"/>
    <n v="0"/>
    <s v="SEDAN"/>
    <n v="4011640"/>
    <s v="Yes"/>
    <n v="0"/>
    <n v="0"/>
    <n v="0"/>
  </r>
  <r>
    <x v="1"/>
    <x v="2"/>
    <d v="2024-10-30T00:00:00"/>
    <n v="3.75"/>
    <s v="BIGVAN"/>
    <n v="4011647"/>
    <s v="Yes"/>
    <n v="3.75"/>
    <n v="0"/>
    <n v="0"/>
  </r>
  <r>
    <x v="1"/>
    <x v="6"/>
    <d v="2024-10-30T00:00:00"/>
    <n v="3.75"/>
    <s v="WAV"/>
    <n v="4011648"/>
    <s v="Yes"/>
    <n v="3.75"/>
    <n v="0"/>
    <n v="0"/>
  </r>
  <r>
    <x v="1"/>
    <x v="3"/>
    <d v="2024-10-30T00:00:00"/>
    <n v="3.75"/>
    <s v="WAV"/>
    <n v="4011649"/>
    <s v="Yes"/>
    <n v="3.75"/>
    <n v="0"/>
    <n v="0"/>
  </r>
  <r>
    <x v="1"/>
    <x v="2"/>
    <d v="2024-10-30T00:00:00"/>
    <n v="0"/>
    <s v="BIGVAN"/>
    <n v="4011650"/>
    <s v="Yes"/>
    <n v="3.75"/>
    <n v="1"/>
    <n v="3.75"/>
  </r>
  <r>
    <x v="1"/>
    <x v="2"/>
    <d v="2024-10-30T00:00:00"/>
    <n v="3.75"/>
    <s v="BIGVAN"/>
    <n v="4011660"/>
    <s v="Yes"/>
    <n v="3.75"/>
    <n v="0"/>
    <n v="0"/>
  </r>
  <r>
    <x v="1"/>
    <x v="2"/>
    <d v="2024-10-30T00:00:00"/>
    <n v="3.75"/>
    <s v="BIGVAN"/>
    <n v="4011661"/>
    <s v="Yes"/>
    <n v="3.75"/>
    <n v="0"/>
    <n v="0"/>
  </r>
  <r>
    <x v="2"/>
    <x v="14"/>
    <d v="2024-10-30T00:00:00"/>
    <n v="3.75"/>
    <s v="WAV"/>
    <n v="4011668"/>
    <s v="Yes"/>
    <n v="3.75"/>
    <n v="0"/>
    <n v="0"/>
  </r>
  <r>
    <x v="2"/>
    <x v="0"/>
    <d v="2024-10-29T00:00:00"/>
    <n v="0"/>
    <s v="WAV"/>
    <n v="4011676"/>
    <s v="Yes"/>
    <n v="0"/>
    <n v="0"/>
    <n v="0"/>
  </r>
  <r>
    <x v="2"/>
    <x v="11"/>
    <d v="2024-10-30T00:00:00"/>
    <n v="0"/>
    <s v="SEDAN"/>
    <n v="4011677"/>
    <s v="Yes"/>
    <n v="0"/>
    <n v="0"/>
    <n v="0"/>
  </r>
  <r>
    <x v="1"/>
    <x v="1"/>
    <d v="2024-10-25T00:00:00"/>
    <n v="0"/>
    <s v="WAV"/>
    <n v="4011678"/>
    <s v="Yes"/>
    <n v="3.75"/>
    <n v="1"/>
    <n v="3.75"/>
  </r>
  <r>
    <x v="1"/>
    <x v="2"/>
    <d v="2024-10-25T00:00:00"/>
    <n v="0"/>
    <m/>
    <n v="4011679"/>
    <s v="No"/>
    <n v="3.75"/>
    <n v="1"/>
    <n v="3.75"/>
  </r>
  <r>
    <x v="1"/>
    <x v="3"/>
    <d v="2024-10-26T00:00:00"/>
    <n v="0"/>
    <s v="WAV"/>
    <n v="4011682"/>
    <s v="Yes"/>
    <n v="3.75"/>
    <n v="1"/>
    <n v="3.75"/>
  </r>
  <r>
    <x v="1"/>
    <x v="3"/>
    <d v="2024-10-26T00:00:00"/>
    <n v="0"/>
    <s v="WAV"/>
    <n v="4011683"/>
    <s v="Yes"/>
    <n v="3.75"/>
    <n v="1"/>
    <n v="3.75"/>
  </r>
  <r>
    <x v="1"/>
    <x v="2"/>
    <d v="2024-10-26T00:00:00"/>
    <n v="0"/>
    <m/>
    <n v="4011684"/>
    <s v="No"/>
    <n v="3.75"/>
    <n v="1"/>
    <n v="3.75"/>
  </r>
  <r>
    <x v="1"/>
    <x v="6"/>
    <d v="2024-10-26T00:00:00"/>
    <n v="0"/>
    <s v="WAV"/>
    <n v="4011685"/>
    <s v="Yes"/>
    <n v="3.75"/>
    <n v="1"/>
    <n v="3.75"/>
  </r>
  <r>
    <x v="2"/>
    <x v="10"/>
    <d v="2024-10-24T00:00:00"/>
    <n v="0"/>
    <s v="WAV"/>
    <n v="4011690"/>
    <s v="Yes"/>
    <n v="0"/>
    <n v="0"/>
    <n v="0"/>
  </r>
  <r>
    <x v="0"/>
    <x v="0"/>
    <d v="2024-10-24T00:00:00"/>
    <n v="0"/>
    <s v="WAV"/>
    <n v="4011692"/>
    <s v="Yes"/>
    <n v="0"/>
    <n v="0"/>
    <n v="0"/>
  </r>
  <r>
    <x v="2"/>
    <x v="5"/>
    <d v="2024-10-25T00:00:00"/>
    <n v="5.5"/>
    <s v="SEDAN"/>
    <n v="4011697"/>
    <s v="Yes"/>
    <n v="5.5"/>
    <n v="0"/>
    <n v="0"/>
  </r>
  <r>
    <x v="2"/>
    <x v="2"/>
    <d v="2024-10-25T00:00:00"/>
    <n v="5"/>
    <s v="BIGVAN"/>
    <n v="4011698"/>
    <s v="Yes"/>
    <n v="5"/>
    <n v="0"/>
    <n v="0"/>
  </r>
  <r>
    <x v="2"/>
    <x v="2"/>
    <d v="2024-10-27T00:00:00"/>
    <n v="5.5"/>
    <s v="WAV"/>
    <n v="4011699"/>
    <s v="Yes"/>
    <n v="5.5"/>
    <n v="0"/>
    <n v="0"/>
  </r>
  <r>
    <x v="2"/>
    <x v="18"/>
    <d v="2024-10-27T00:00:00"/>
    <n v="0"/>
    <s v="WAV"/>
    <n v="4011700"/>
    <s v="Yes"/>
    <n v="0"/>
    <n v="0"/>
    <n v="0"/>
  </r>
  <r>
    <x v="0"/>
    <x v="2"/>
    <d v="2024-10-24T00:00:00"/>
    <n v="10"/>
    <s v="BIGVAN"/>
    <n v="4011702"/>
    <s v="Yes"/>
    <n v="10"/>
    <n v="0"/>
    <n v="0"/>
  </r>
  <r>
    <x v="1"/>
    <x v="1"/>
    <d v="2024-10-28T00:00:00"/>
    <n v="0"/>
    <s v="WAV"/>
    <n v="4011704"/>
    <s v="Yes"/>
    <n v="3.75"/>
    <n v="1"/>
    <n v="3.75"/>
  </r>
  <r>
    <x v="1"/>
    <x v="6"/>
    <d v="2024-10-28T00:00:00"/>
    <n v="0"/>
    <s v="WAV"/>
    <n v="4011705"/>
    <s v="Yes"/>
    <n v="3.75"/>
    <n v="1"/>
    <n v="3.75"/>
  </r>
  <r>
    <x v="1"/>
    <x v="2"/>
    <d v="2024-10-28T00:00:00"/>
    <n v="0"/>
    <s v="BIGVAN"/>
    <n v="4011706"/>
    <s v="Yes"/>
    <n v="3.75"/>
    <n v="1"/>
    <n v="3.75"/>
  </r>
  <r>
    <x v="2"/>
    <x v="2"/>
    <d v="2024-10-24T00:00:00"/>
    <n v="5.5"/>
    <s v="WAV"/>
    <n v="4011708"/>
    <s v="Yes"/>
    <n v="5.5"/>
    <n v="0"/>
    <n v="0"/>
  </r>
  <r>
    <x v="2"/>
    <x v="11"/>
    <d v="2024-10-24T00:00:00"/>
    <n v="5"/>
    <s v="SEDAN"/>
    <n v="4011709"/>
    <s v="Yes"/>
    <n v="5"/>
    <n v="0"/>
    <n v="0"/>
  </r>
  <r>
    <x v="2"/>
    <x v="7"/>
    <d v="2024-10-25T00:00:00"/>
    <n v="3.75"/>
    <s v="WAV"/>
    <n v="4011710"/>
    <s v="Yes"/>
    <n v="3.75"/>
    <n v="0"/>
    <n v="0"/>
  </r>
  <r>
    <x v="2"/>
    <x v="18"/>
    <d v="2024-10-25T00:00:00"/>
    <n v="5.5"/>
    <s v="WAV"/>
    <n v="4011711"/>
    <s v="Yes"/>
    <n v="5.5"/>
    <n v="0"/>
    <n v="0"/>
  </r>
  <r>
    <x v="2"/>
    <x v="7"/>
    <d v="2024-10-25T00:00:00"/>
    <n v="5"/>
    <s v="WAV"/>
    <n v="4011712"/>
    <s v="Yes"/>
    <n v="5"/>
    <n v="0"/>
    <n v="0"/>
  </r>
  <r>
    <x v="2"/>
    <x v="2"/>
    <d v="2024-10-25T00:00:00"/>
    <n v="5"/>
    <s v="WAV"/>
    <n v="4011713"/>
    <s v="Yes"/>
    <n v="5"/>
    <n v="0"/>
    <n v="0"/>
  </r>
  <r>
    <x v="2"/>
    <x v="15"/>
    <d v="2024-10-29T00:00:00"/>
    <n v="5.5"/>
    <s v="WAV"/>
    <n v="4011714"/>
    <s v="Yes"/>
    <n v="5.5"/>
    <n v="0"/>
    <n v="0"/>
  </r>
  <r>
    <x v="2"/>
    <x v="7"/>
    <d v="2024-10-29T00:00:00"/>
    <n v="5"/>
    <s v="WAV"/>
    <n v="4011715"/>
    <s v="Yes"/>
    <n v="5"/>
    <n v="0"/>
    <n v="0"/>
  </r>
  <r>
    <x v="1"/>
    <x v="6"/>
    <d v="2024-10-23T00:00:00"/>
    <n v="0"/>
    <s v="WAV"/>
    <n v="4011716"/>
    <s v="Yes"/>
    <n v="0"/>
    <n v="0"/>
    <n v="0"/>
  </r>
  <r>
    <x v="2"/>
    <x v="14"/>
    <d v="2024-10-24T00:00:00"/>
    <n v="5.5"/>
    <s v="WAV"/>
    <n v="4011717"/>
    <s v="Yes"/>
    <n v="5.5"/>
    <n v="0"/>
    <n v="0"/>
  </r>
  <r>
    <x v="2"/>
    <x v="13"/>
    <d v="2024-10-25T00:00:00"/>
    <n v="5.5"/>
    <s v="SEDAN"/>
    <n v="4011718"/>
    <s v="Yes"/>
    <n v="5.5"/>
    <n v="0"/>
    <n v="0"/>
  </r>
  <r>
    <x v="2"/>
    <x v="11"/>
    <d v="2024-10-24T00:00:00"/>
    <n v="5"/>
    <s v="SEDAN"/>
    <n v="4011720"/>
    <s v="Yes"/>
    <n v="5"/>
    <n v="0"/>
    <n v="0"/>
  </r>
  <r>
    <x v="2"/>
    <x v="2"/>
    <d v="2024-10-25T00:00:00"/>
    <n v="5"/>
    <s v="WAV"/>
    <n v="4011721"/>
    <s v="Yes"/>
    <n v="5"/>
    <n v="0"/>
    <n v="0"/>
  </r>
  <r>
    <x v="2"/>
    <x v="2"/>
    <d v="2024-10-28T00:00:00"/>
    <n v="5.5"/>
    <s v="WAV"/>
    <n v="4011722"/>
    <s v="Yes"/>
    <n v="5.5"/>
    <n v="0"/>
    <n v="0"/>
  </r>
  <r>
    <x v="2"/>
    <x v="10"/>
    <d v="2024-10-24T00:00:00"/>
    <n v="5"/>
    <s v="WAV"/>
    <n v="4011723"/>
    <s v="Yes"/>
    <n v="5"/>
    <n v="0"/>
    <n v="0"/>
  </r>
  <r>
    <x v="1"/>
    <x v="2"/>
    <d v="2024-10-24T00:00:00"/>
    <n v="3.75"/>
    <m/>
    <n v="4011724"/>
    <s v="No"/>
    <n v="3.75"/>
    <n v="0"/>
    <n v="0"/>
  </r>
  <r>
    <x v="2"/>
    <x v="15"/>
    <d v="2024-10-28T00:00:00"/>
    <n v="5"/>
    <s v="WAV"/>
    <n v="4011725"/>
    <s v="Yes"/>
    <n v="5"/>
    <n v="0"/>
    <n v="0"/>
  </r>
  <r>
    <x v="0"/>
    <x v="10"/>
    <d v="2024-10-25T00:00:00"/>
    <n v="5"/>
    <s v="WAV"/>
    <n v="4011726"/>
    <s v="Yes"/>
    <n v="5"/>
    <n v="0"/>
    <n v="0"/>
  </r>
  <r>
    <x v="0"/>
    <x v="9"/>
    <d v="2024-10-25T00:00:00"/>
    <n v="5"/>
    <s v="SEDAN"/>
    <n v="4011731"/>
    <s v="Yes"/>
    <n v="5"/>
    <n v="0"/>
    <n v="0"/>
  </r>
  <r>
    <x v="0"/>
    <x v="16"/>
    <d v="2024-10-23T00:00:00"/>
    <n v="0"/>
    <s v="WAV"/>
    <n v="4011734"/>
    <s v="Yes"/>
    <n v="0"/>
    <n v="0"/>
    <n v="0"/>
  </r>
  <r>
    <x v="1"/>
    <x v="1"/>
    <d v="2024-10-25T00:00:00"/>
    <n v="0"/>
    <s v="WAV"/>
    <n v="4011736"/>
    <s v="Yes"/>
    <n v="3.75"/>
    <n v="1"/>
    <n v="3.75"/>
  </r>
  <r>
    <x v="1"/>
    <x v="2"/>
    <d v="2024-10-28T00:00:00"/>
    <n v="3.75"/>
    <s v="BIGVAN"/>
    <n v="4011738"/>
    <s v="Yes"/>
    <n v="3.75"/>
    <n v="0"/>
    <n v="0"/>
  </r>
  <r>
    <x v="1"/>
    <x v="1"/>
    <d v="2024-10-30T00:00:00"/>
    <n v="3.75"/>
    <s v="WAV"/>
    <n v="4011739"/>
    <s v="Yes"/>
    <n v="3.75"/>
    <n v="0"/>
    <n v="0"/>
  </r>
  <r>
    <x v="1"/>
    <x v="4"/>
    <d v="2024-10-25T00:00:00"/>
    <n v="0"/>
    <s v="WAV"/>
    <n v="4011741"/>
    <s v="Yes"/>
    <n v="3.75"/>
    <n v="1"/>
    <n v="3.75"/>
  </r>
  <r>
    <x v="1"/>
    <x v="6"/>
    <d v="2024-10-28T00:00:00"/>
    <n v="3.75"/>
    <s v="WAV"/>
    <n v="4011742"/>
    <s v="Yes"/>
    <n v="3.75"/>
    <n v="0"/>
    <n v="0"/>
  </r>
  <r>
    <x v="1"/>
    <x v="3"/>
    <d v="2024-10-26T00:00:00"/>
    <n v="0"/>
    <s v="WAV"/>
    <n v="4011745"/>
    <s v="Yes"/>
    <n v="3.75"/>
    <n v="1"/>
    <n v="3.75"/>
  </r>
  <r>
    <x v="1"/>
    <x v="3"/>
    <d v="2024-10-26T00:00:00"/>
    <n v="0"/>
    <s v="WAV"/>
    <n v="4011746"/>
    <s v="Yes"/>
    <n v="3.75"/>
    <n v="1"/>
    <n v="3.75"/>
  </r>
  <r>
    <x v="0"/>
    <x v="9"/>
    <d v="2024-10-24T00:00:00"/>
    <n v="0"/>
    <s v="WAV"/>
    <n v="4011751"/>
    <s v="Yes"/>
    <n v="0"/>
    <n v="0"/>
    <n v="0"/>
  </r>
  <r>
    <x v="2"/>
    <x v="2"/>
    <d v="2024-10-24T00:00:00"/>
    <n v="5.5"/>
    <s v="WAV"/>
    <n v="4011752"/>
    <s v="Yes"/>
    <n v="5.5"/>
    <n v="0"/>
    <n v="0"/>
  </r>
  <r>
    <x v="2"/>
    <x v="2"/>
    <d v="2024-10-24T00:00:00"/>
    <n v="5"/>
    <s v="WAV"/>
    <n v="4011753"/>
    <s v="Yes"/>
    <n v="5"/>
    <n v="0"/>
    <n v="0"/>
  </r>
  <r>
    <x v="0"/>
    <x v="15"/>
    <d v="2024-10-24T00:00:00"/>
    <n v="0"/>
    <s v="WAV"/>
    <n v="4011754"/>
    <s v="Yes"/>
    <n v="0"/>
    <n v="0"/>
    <n v="0"/>
  </r>
  <r>
    <x v="1"/>
    <x v="3"/>
    <d v="2024-10-27T00:00:00"/>
    <n v="0"/>
    <s v="WAV"/>
    <n v="4011760"/>
    <s v="Yes"/>
    <n v="3.75"/>
    <n v="1"/>
    <n v="3.75"/>
  </r>
  <r>
    <x v="1"/>
    <x v="3"/>
    <d v="2024-10-27T00:00:00"/>
    <n v="0"/>
    <s v="WAV"/>
    <n v="4011761"/>
    <s v="Yes"/>
    <n v="3.75"/>
    <n v="1"/>
    <n v="3.75"/>
  </r>
  <r>
    <x v="2"/>
    <x v="7"/>
    <d v="2024-10-24T00:00:00"/>
    <n v="0"/>
    <s v="WAV"/>
    <n v="4011762"/>
    <s v="Yes"/>
    <n v="0"/>
    <n v="0"/>
    <n v="0"/>
  </r>
  <r>
    <x v="2"/>
    <x v="5"/>
    <d v="2024-10-29T00:00:00"/>
    <n v="0"/>
    <s v="SEDAN"/>
    <n v="4011763"/>
    <s v="Yes"/>
    <n v="0"/>
    <n v="0"/>
    <n v="0"/>
  </r>
  <r>
    <x v="2"/>
    <x v="9"/>
    <d v="2024-10-29T00:00:00"/>
    <n v="0"/>
    <s v="WAV"/>
    <n v="4011764"/>
    <s v="Yes"/>
    <n v="0"/>
    <n v="0"/>
    <n v="0"/>
  </r>
  <r>
    <x v="0"/>
    <x v="17"/>
    <d v="2024-10-24T00:00:00"/>
    <n v="5"/>
    <s v="WAV"/>
    <n v="4011766"/>
    <s v="Yes"/>
    <n v="5"/>
    <n v="0"/>
    <n v="0"/>
  </r>
  <r>
    <x v="1"/>
    <x v="3"/>
    <d v="2024-10-24T00:00:00"/>
    <n v="0"/>
    <s v="WAV"/>
    <n v="4011775"/>
    <s v="Yes"/>
    <n v="3.75"/>
    <n v="1"/>
    <n v="3.75"/>
  </r>
  <r>
    <x v="1"/>
    <x v="6"/>
    <d v="2024-10-24T00:00:00"/>
    <n v="0"/>
    <s v="WAV"/>
    <n v="4011776"/>
    <s v="Yes"/>
    <n v="3.75"/>
    <n v="1"/>
    <n v="3.75"/>
  </r>
  <r>
    <x v="1"/>
    <x v="2"/>
    <d v="2024-10-24T00:00:00"/>
    <n v="3.75"/>
    <s v="BIGVAN"/>
    <n v="4011778"/>
    <s v="Yes"/>
    <n v="3.75"/>
    <n v="0"/>
    <n v="0"/>
  </r>
  <r>
    <x v="1"/>
    <x v="1"/>
    <d v="2024-10-25T00:00:00"/>
    <n v="0"/>
    <s v="WAV"/>
    <n v="4011779"/>
    <s v="Yes"/>
    <n v="3.75"/>
    <n v="1"/>
    <n v="3.75"/>
  </r>
  <r>
    <x v="1"/>
    <x v="4"/>
    <d v="2024-10-24T00:00:00"/>
    <n v="3.75"/>
    <s v="WAV"/>
    <n v="4011780"/>
    <s v="Yes"/>
    <n v="3.75"/>
    <n v="0"/>
    <n v="0"/>
  </r>
  <r>
    <x v="1"/>
    <x v="4"/>
    <d v="2024-10-25T00:00:00"/>
    <n v="0"/>
    <s v="WAV"/>
    <n v="4011781"/>
    <s v="Yes"/>
    <n v="3.75"/>
    <n v="1"/>
    <n v="3.75"/>
  </r>
  <r>
    <x v="0"/>
    <x v="2"/>
    <d v="2024-10-26T00:00:00"/>
    <n v="0"/>
    <s v="WAV"/>
    <n v="4011783"/>
    <s v="Yes"/>
    <n v="0"/>
    <n v="0"/>
    <n v="0"/>
  </r>
  <r>
    <x v="1"/>
    <x v="4"/>
    <d v="2024-10-24T00:00:00"/>
    <n v="3.75"/>
    <s v="WAV"/>
    <n v="4011792"/>
    <s v="Yes"/>
    <n v="3.75"/>
    <n v="0"/>
    <n v="0"/>
  </r>
  <r>
    <x v="1"/>
    <x v="1"/>
    <d v="2024-10-24T00:00:00"/>
    <n v="3.75"/>
    <s v="WAV"/>
    <n v="4011793"/>
    <s v="Yes"/>
    <n v="3.75"/>
    <n v="0"/>
    <n v="0"/>
  </r>
  <r>
    <x v="2"/>
    <x v="2"/>
    <d v="2024-10-30T00:00:00"/>
    <n v="3"/>
    <s v="WAV"/>
    <n v="4011800"/>
    <s v="Yes"/>
    <n v="3"/>
    <n v="0"/>
    <n v="0"/>
  </r>
  <r>
    <x v="2"/>
    <x v="16"/>
    <d v="2024-10-30T00:00:00"/>
    <n v="5"/>
    <s v="WAV"/>
    <n v="4011801"/>
    <s v="Yes"/>
    <n v="5"/>
    <n v="0"/>
    <n v="0"/>
  </r>
  <r>
    <x v="2"/>
    <x v="2"/>
    <d v="2024-10-28T00:00:00"/>
    <n v="0"/>
    <s v="WAV"/>
    <n v="4011804"/>
    <s v="Yes"/>
    <n v="5"/>
    <n v="1"/>
    <n v="5"/>
  </r>
  <r>
    <x v="2"/>
    <x v="7"/>
    <d v="2024-10-28T00:00:00"/>
    <n v="5.5"/>
    <s v="WAV"/>
    <n v="4011805"/>
    <s v="Yes"/>
    <n v="5.5"/>
    <n v="0"/>
    <n v="0"/>
  </r>
  <r>
    <x v="2"/>
    <x v="15"/>
    <d v="2024-10-29T00:00:00"/>
    <n v="5"/>
    <s v="WAV"/>
    <n v="4011806"/>
    <s v="Yes"/>
    <n v="5"/>
    <n v="0"/>
    <n v="0"/>
  </r>
  <r>
    <x v="2"/>
    <x v="14"/>
    <d v="2024-10-29T00:00:00"/>
    <n v="5.5"/>
    <s v="WAV"/>
    <n v="4011807"/>
    <s v="Yes"/>
    <n v="5.5"/>
    <n v="0"/>
    <n v="0"/>
  </r>
  <r>
    <x v="2"/>
    <x v="5"/>
    <d v="2024-10-30T00:00:00"/>
    <n v="3"/>
    <s v="SEDAN"/>
    <n v="4011815"/>
    <s v="Yes"/>
    <n v="3"/>
    <n v="0"/>
    <n v="0"/>
  </r>
  <r>
    <x v="2"/>
    <x v="9"/>
    <d v="2024-10-30T00:00:00"/>
    <n v="0"/>
    <s v="SEDAN"/>
    <n v="4011816"/>
    <s v="Yes"/>
    <n v="0"/>
    <n v="0"/>
    <n v="0"/>
  </r>
  <r>
    <x v="1"/>
    <x v="4"/>
    <d v="2024-10-25T00:00:00"/>
    <n v="0"/>
    <s v="WAV"/>
    <n v="4011817"/>
    <s v="Yes"/>
    <n v="3.75"/>
    <n v="1"/>
    <n v="3.75"/>
  </r>
  <r>
    <x v="1"/>
    <x v="3"/>
    <d v="2024-10-24T00:00:00"/>
    <n v="0"/>
    <s v="WAV"/>
    <n v="4011818"/>
    <s v="Yes"/>
    <n v="3.75"/>
    <n v="1"/>
    <n v="3.75"/>
  </r>
  <r>
    <x v="1"/>
    <x v="2"/>
    <d v="2024-10-25T00:00:00"/>
    <n v="0"/>
    <m/>
    <n v="4011819"/>
    <s v="No"/>
    <n v="3.75"/>
    <n v="1"/>
    <n v="3.75"/>
  </r>
  <r>
    <x v="1"/>
    <x v="6"/>
    <d v="2024-10-24T00:00:00"/>
    <n v="0"/>
    <s v="WAV"/>
    <n v="4011820"/>
    <s v="Yes"/>
    <n v="3.75"/>
    <n v="1"/>
    <n v="3.75"/>
  </r>
  <r>
    <x v="2"/>
    <x v="14"/>
    <d v="2024-10-24T00:00:00"/>
    <n v="5"/>
    <s v="WAV"/>
    <n v="4011822"/>
    <s v="Yes"/>
    <n v="5"/>
    <n v="0"/>
    <n v="0"/>
  </r>
  <r>
    <x v="2"/>
    <x v="13"/>
    <d v="2024-10-24T00:00:00"/>
    <n v="5"/>
    <s v="SEDAN"/>
    <n v="4011823"/>
    <s v="Yes"/>
    <n v="5"/>
    <n v="0"/>
    <n v="0"/>
  </r>
  <r>
    <x v="1"/>
    <x v="12"/>
    <d v="2024-10-30T00:00:00"/>
    <n v="0"/>
    <s v="WAV"/>
    <n v="4011824"/>
    <s v="Yes"/>
    <n v="3.75"/>
    <n v="1"/>
    <n v="3.75"/>
  </r>
  <r>
    <x v="0"/>
    <x v="2"/>
    <d v="2024-10-30T00:00:00"/>
    <n v="0"/>
    <s v="BIGVAN"/>
    <n v="4011826"/>
    <s v="Yes"/>
    <n v="0"/>
    <n v="0"/>
    <n v="0"/>
  </r>
  <r>
    <x v="2"/>
    <x v="2"/>
    <d v="2024-10-24T00:00:00"/>
    <n v="3"/>
    <s v="WAV"/>
    <n v="4011828"/>
    <s v="Yes"/>
    <n v="3"/>
    <n v="0"/>
    <n v="0"/>
  </r>
  <r>
    <x v="2"/>
    <x v="2"/>
    <d v="2024-10-24T00:00:00"/>
    <n v="5.5"/>
    <s v="BIGVAN"/>
    <n v="4011829"/>
    <s v="Yes"/>
    <n v="5.5"/>
    <n v="0"/>
    <n v="0"/>
  </r>
  <r>
    <x v="2"/>
    <x v="7"/>
    <d v="2024-10-29T00:00:00"/>
    <n v="5.5"/>
    <s v="WAV"/>
    <n v="4011833"/>
    <s v="Yes"/>
    <n v="5.5"/>
    <n v="0"/>
    <n v="0"/>
  </r>
  <r>
    <x v="2"/>
    <x v="7"/>
    <d v="2024-10-29T00:00:00"/>
    <n v="5"/>
    <s v="WAV"/>
    <n v="4011834"/>
    <s v="Yes"/>
    <n v="5"/>
    <n v="0"/>
    <n v="0"/>
  </r>
  <r>
    <x v="0"/>
    <x v="14"/>
    <d v="2024-10-24T00:00:00"/>
    <n v="5"/>
    <s v="WAV"/>
    <n v="4011837"/>
    <s v="Yes"/>
    <n v="5"/>
    <n v="0"/>
    <n v="0"/>
  </r>
  <r>
    <x v="2"/>
    <x v="2"/>
    <d v="2024-10-24T00:00:00"/>
    <n v="5.5"/>
    <s v="WAV"/>
    <n v="4011839"/>
    <s v="Yes"/>
    <n v="5.5"/>
    <n v="0"/>
    <n v="0"/>
  </r>
  <r>
    <x v="2"/>
    <x v="14"/>
    <d v="2024-10-25T00:00:00"/>
    <n v="5.5"/>
    <s v="WAV"/>
    <n v="4011840"/>
    <s v="Yes"/>
    <n v="5.5"/>
    <n v="0"/>
    <n v="0"/>
  </r>
  <r>
    <x v="1"/>
    <x v="4"/>
    <d v="2024-10-28T00:00:00"/>
    <n v="0"/>
    <s v="WAV"/>
    <n v="4011841"/>
    <s v="Yes"/>
    <n v="3.75"/>
    <n v="1"/>
    <n v="3.75"/>
  </r>
  <r>
    <x v="1"/>
    <x v="3"/>
    <d v="2024-10-28T00:00:00"/>
    <n v="0"/>
    <s v="WAV"/>
    <n v="4011842"/>
    <s v="Yes"/>
    <n v="3.75"/>
    <n v="1"/>
    <n v="3.75"/>
  </r>
  <r>
    <x v="0"/>
    <x v="9"/>
    <d v="2024-10-24T00:00:00"/>
    <n v="5"/>
    <s v="SEDAN"/>
    <n v="4011843"/>
    <s v="Yes"/>
    <n v="5"/>
    <n v="0"/>
    <n v="0"/>
  </r>
  <r>
    <x v="2"/>
    <x v="11"/>
    <d v="2024-10-24T00:00:00"/>
    <n v="5"/>
    <s v="SEDAN"/>
    <n v="4011844"/>
    <s v="Yes"/>
    <n v="5"/>
    <n v="0"/>
    <n v="0"/>
  </r>
  <r>
    <x v="1"/>
    <x v="4"/>
    <d v="2024-10-30T00:00:00"/>
    <n v="3.75"/>
    <s v="WAV"/>
    <n v="4011845"/>
    <s v="Yes"/>
    <n v="3.75"/>
    <n v="0"/>
    <n v="0"/>
  </r>
  <r>
    <x v="1"/>
    <x v="3"/>
    <d v="2024-10-30T00:00:00"/>
    <n v="3.75"/>
    <s v="WAV"/>
    <n v="4011846"/>
    <s v="Yes"/>
    <n v="3.75"/>
    <n v="0"/>
    <n v="0"/>
  </r>
  <r>
    <x v="2"/>
    <x v="2"/>
    <d v="2024-10-25T00:00:00"/>
    <n v="5"/>
    <s v="WAV"/>
    <n v="4011847"/>
    <s v="Yes"/>
    <n v="5"/>
    <n v="0"/>
    <n v="0"/>
  </r>
  <r>
    <x v="0"/>
    <x v="7"/>
    <d v="2024-10-30T00:00:00"/>
    <n v="5"/>
    <s v="WAV"/>
    <n v="4011849"/>
    <s v="Yes"/>
    <n v="5"/>
    <n v="0"/>
    <n v="0"/>
  </r>
  <r>
    <x v="0"/>
    <x v="7"/>
    <d v="2024-10-30T00:00:00"/>
    <n v="5"/>
    <s v="WAV"/>
    <n v="4011850"/>
    <s v="Yes"/>
    <n v="5"/>
    <n v="0"/>
    <n v="0"/>
  </r>
  <r>
    <x v="0"/>
    <x v="9"/>
    <d v="2024-10-25T00:00:00"/>
    <n v="5"/>
    <s v="WAV"/>
    <n v="4011851"/>
    <s v="Yes"/>
    <n v="5"/>
    <n v="0"/>
    <n v="0"/>
  </r>
  <r>
    <x v="0"/>
    <x v="2"/>
    <d v="2024-10-24T00:00:00"/>
    <n v="5"/>
    <s v="BIGVAN"/>
    <n v="4011855"/>
    <s v="Yes"/>
    <n v="5"/>
    <n v="0"/>
    <n v="0"/>
  </r>
  <r>
    <x v="2"/>
    <x v="2"/>
    <d v="2024-10-27T00:00:00"/>
    <n v="5.5"/>
    <s v="WAV"/>
    <n v="4011857"/>
    <s v="Yes"/>
    <n v="5.5"/>
    <n v="0"/>
    <n v="0"/>
  </r>
  <r>
    <x v="2"/>
    <x v="8"/>
    <d v="2024-10-24T00:00:00"/>
    <n v="0"/>
    <s v="WAV"/>
    <n v="4011859"/>
    <s v="Yes"/>
    <n v="5.5"/>
    <n v="1"/>
    <n v="5.5"/>
  </r>
  <r>
    <x v="2"/>
    <x v="2"/>
    <d v="2024-10-27T00:00:00"/>
    <n v="0"/>
    <s v="WAV"/>
    <n v="4011860"/>
    <s v="Yes"/>
    <n v="0"/>
    <n v="0"/>
    <n v="0"/>
  </r>
  <r>
    <x v="1"/>
    <x v="4"/>
    <d v="2024-10-23T00:00:00"/>
    <n v="0"/>
    <s v="WAV"/>
    <n v="4011866"/>
    <s v="Yes"/>
    <n v="3.75"/>
    <n v="1"/>
    <n v="3.75"/>
  </r>
  <r>
    <x v="0"/>
    <x v="2"/>
    <d v="2024-10-30T00:00:00"/>
    <n v="0"/>
    <s v="WAV"/>
    <n v="4011875"/>
    <s v="Yes"/>
    <n v="0"/>
    <n v="0"/>
    <n v="0"/>
  </r>
  <r>
    <x v="1"/>
    <x v="2"/>
    <d v="2024-10-31T00:00:00"/>
    <n v="3.75"/>
    <s v="BIGVAN"/>
    <n v="4011883"/>
    <s v="Yes"/>
    <n v="3.75"/>
    <n v="0"/>
    <n v="0"/>
  </r>
  <r>
    <x v="1"/>
    <x v="3"/>
    <d v="2024-10-31T00:00:00"/>
    <n v="3.75"/>
    <s v="WAV"/>
    <n v="4011884"/>
    <s v="Yes"/>
    <n v="3.75"/>
    <n v="0"/>
    <n v="0"/>
  </r>
  <r>
    <x v="1"/>
    <x v="2"/>
    <d v="2024-10-31T00:00:00"/>
    <n v="3.75"/>
    <s v="BIGVAN"/>
    <n v="4011885"/>
    <s v="Yes"/>
    <n v="3.75"/>
    <n v="0"/>
    <n v="0"/>
  </r>
  <r>
    <x v="1"/>
    <x v="6"/>
    <d v="2024-10-31T00:00:00"/>
    <n v="3.75"/>
    <s v="WAV"/>
    <n v="4011886"/>
    <s v="Yes"/>
    <n v="3.75"/>
    <n v="0"/>
    <n v="0"/>
  </r>
  <r>
    <x v="1"/>
    <x v="3"/>
    <d v="2024-10-31T00:00:00"/>
    <n v="3.75"/>
    <s v="WAV"/>
    <n v="4011887"/>
    <s v="Yes"/>
    <n v="3.75"/>
    <n v="0"/>
    <n v="0"/>
  </r>
  <r>
    <x v="1"/>
    <x v="4"/>
    <d v="2024-10-31T00:00:00"/>
    <n v="0"/>
    <s v="WAV"/>
    <n v="4011888"/>
    <s v="Yes"/>
    <n v="3.75"/>
    <n v="1"/>
    <n v="3.75"/>
  </r>
  <r>
    <x v="1"/>
    <x v="1"/>
    <d v="2024-10-31T00:00:00"/>
    <n v="0"/>
    <s v="WAV"/>
    <n v="4011889"/>
    <s v="Yes"/>
    <n v="3.75"/>
    <n v="1"/>
    <n v="3.75"/>
  </r>
  <r>
    <x v="1"/>
    <x v="2"/>
    <d v="2024-10-31T00:00:00"/>
    <n v="3.75"/>
    <s v="BIGVAN"/>
    <n v="4011890"/>
    <s v="Yes"/>
    <n v="3.75"/>
    <n v="0"/>
    <n v="0"/>
  </r>
  <r>
    <x v="1"/>
    <x v="1"/>
    <d v="2024-10-31T00:00:00"/>
    <n v="0"/>
    <s v="WAV"/>
    <n v="4011891"/>
    <s v="Yes"/>
    <n v="3.75"/>
    <n v="1"/>
    <n v="3.75"/>
  </r>
  <r>
    <x v="0"/>
    <x v="11"/>
    <d v="2024-10-31T00:00:00"/>
    <n v="0"/>
    <s v="SEDAN"/>
    <n v="4011899"/>
    <s v="Yes"/>
    <n v="0"/>
    <n v="0"/>
    <n v="0"/>
  </r>
  <r>
    <x v="2"/>
    <x v="18"/>
    <d v="2024-10-31T00:00:00"/>
    <n v="0"/>
    <s v="WAV"/>
    <n v="4011923"/>
    <s v="Yes"/>
    <n v="0"/>
    <n v="0"/>
    <n v="0"/>
  </r>
  <r>
    <x v="2"/>
    <x v="7"/>
    <d v="2024-10-31T00:00:00"/>
    <n v="0"/>
    <s v="WAV"/>
    <n v="4011924"/>
    <s v="Yes"/>
    <n v="0"/>
    <n v="0"/>
    <n v="0"/>
  </r>
  <r>
    <x v="1"/>
    <x v="3"/>
    <d v="2024-10-31T00:00:00"/>
    <n v="3.75"/>
    <s v="WAV"/>
    <n v="4011943"/>
    <s v="Yes"/>
    <n v="3.75"/>
    <n v="0"/>
    <n v="0"/>
  </r>
  <r>
    <x v="2"/>
    <x v="16"/>
    <d v="2024-10-31T00:00:00"/>
    <n v="0"/>
    <s v="WAV"/>
    <n v="4011952"/>
    <s v="Yes"/>
    <n v="0"/>
    <n v="0"/>
    <n v="0"/>
  </r>
  <r>
    <x v="1"/>
    <x v="6"/>
    <d v="2024-10-31T00:00:00"/>
    <n v="3.75"/>
    <s v="WAV"/>
    <n v="4011954"/>
    <s v="Yes"/>
    <n v="3.75"/>
    <n v="0"/>
    <n v="0"/>
  </r>
  <r>
    <x v="1"/>
    <x v="6"/>
    <d v="2024-10-31T00:00:00"/>
    <n v="3.75"/>
    <s v="WAV"/>
    <n v="4011955"/>
    <s v="Yes"/>
    <n v="3.75"/>
    <n v="0"/>
    <n v="0"/>
  </r>
  <r>
    <x v="2"/>
    <x v="7"/>
    <d v="2024-10-31T00:00:00"/>
    <n v="0"/>
    <s v="WAV"/>
    <n v="4011956"/>
    <s v="Yes"/>
    <n v="0"/>
    <n v="0"/>
    <n v="0"/>
  </r>
  <r>
    <x v="2"/>
    <x v="16"/>
    <d v="2024-10-31T00:00:00"/>
    <n v="0"/>
    <s v="WAV"/>
    <n v="4011957"/>
    <s v="Yes"/>
    <n v="0"/>
    <n v="0"/>
    <n v="0"/>
  </r>
  <r>
    <x v="0"/>
    <x v="2"/>
    <d v="2024-10-31T00:00:00"/>
    <n v="0"/>
    <s v="WAV"/>
    <n v="4011979"/>
    <s v="Yes"/>
    <n v="0"/>
    <n v="0"/>
    <n v="0"/>
  </r>
  <r>
    <x v="0"/>
    <x v="17"/>
    <d v="2024-10-31T00:00:00"/>
    <n v="0"/>
    <s v="WAV"/>
    <n v="4011980"/>
    <s v="Yes"/>
    <n v="0"/>
    <n v="0"/>
    <n v="0"/>
  </r>
  <r>
    <x v="1"/>
    <x v="6"/>
    <d v="2024-10-31T00:00:00"/>
    <n v="3.75"/>
    <s v="WAV"/>
    <n v="4011981"/>
    <s v="Yes"/>
    <n v="3.75"/>
    <n v="0"/>
    <n v="0"/>
  </r>
  <r>
    <x v="1"/>
    <x v="6"/>
    <d v="2024-10-31T00:00:00"/>
    <n v="3.75"/>
    <s v="WAV"/>
    <n v="4011982"/>
    <s v="Yes"/>
    <n v="3.75"/>
    <n v="0"/>
    <n v="0"/>
  </r>
  <r>
    <x v="1"/>
    <x v="6"/>
    <d v="2024-10-31T00:00:00"/>
    <n v="3.75"/>
    <s v="WAV"/>
    <n v="4011983"/>
    <s v="Yes"/>
    <n v="3.75"/>
    <n v="0"/>
    <n v="0"/>
  </r>
  <r>
    <x v="1"/>
    <x v="6"/>
    <d v="2024-10-31T00:00:00"/>
    <n v="3.75"/>
    <s v="WAV"/>
    <n v="4011984"/>
    <s v="Yes"/>
    <n v="3.75"/>
    <n v="0"/>
    <n v="0"/>
  </r>
  <r>
    <x v="0"/>
    <x v="2"/>
    <d v="2024-10-31T00:00:00"/>
    <n v="5"/>
    <s v="WAV"/>
    <n v="4011987"/>
    <s v="Yes"/>
    <n v="5"/>
    <n v="0"/>
    <n v="0"/>
  </r>
  <r>
    <x v="0"/>
    <x v="11"/>
    <d v="2024-10-31T00:00:00"/>
    <n v="0"/>
    <s v="SEDAN"/>
    <n v="4011988"/>
    <s v="Yes"/>
    <n v="0"/>
    <n v="0"/>
    <n v="0"/>
  </r>
  <r>
    <x v="1"/>
    <x v="3"/>
    <d v="2024-10-31T00:00:00"/>
    <n v="3.75"/>
    <s v="WAV"/>
    <n v="4011996"/>
    <s v="Yes"/>
    <n v="3.75"/>
    <n v="0"/>
    <n v="0"/>
  </r>
  <r>
    <x v="2"/>
    <x v="16"/>
    <d v="2024-10-31T00:00:00"/>
    <n v="5.5"/>
    <s v="WAV"/>
    <n v="4012031"/>
    <s v="Yes"/>
    <n v="5.5"/>
    <n v="0"/>
    <n v="0"/>
  </r>
  <r>
    <x v="2"/>
    <x v="11"/>
    <d v="2024-10-31T00:00:00"/>
    <n v="0"/>
    <s v="SEDAN"/>
    <n v="4012032"/>
    <s v="Yes"/>
    <n v="0"/>
    <n v="0"/>
    <n v="0"/>
  </r>
  <r>
    <x v="1"/>
    <x v="6"/>
    <d v="2024-10-31T00:00:00"/>
    <n v="3.75"/>
    <s v="WAV"/>
    <n v="4012033"/>
    <s v="Yes"/>
    <n v="3.75"/>
    <n v="0"/>
    <n v="0"/>
  </r>
  <r>
    <x v="1"/>
    <x v="3"/>
    <d v="2024-10-31T00:00:00"/>
    <n v="3.75"/>
    <s v="WAV"/>
    <n v="4012034"/>
    <s v="Yes"/>
    <n v="3.75"/>
    <n v="0"/>
    <n v="0"/>
  </r>
  <r>
    <x v="0"/>
    <x v="10"/>
    <d v="2024-10-31T00:00:00"/>
    <n v="0"/>
    <s v="WAV"/>
    <n v="4012035"/>
    <s v="Yes"/>
    <n v="0"/>
    <n v="0"/>
    <n v="0"/>
  </r>
  <r>
    <x v="1"/>
    <x v="6"/>
    <d v="2024-10-31T00:00:00"/>
    <n v="3.75"/>
    <s v="WAV"/>
    <n v="4012037"/>
    <s v="Yes"/>
    <n v="3.75"/>
    <n v="0"/>
    <n v="0"/>
  </r>
  <r>
    <x v="1"/>
    <x v="6"/>
    <d v="2024-10-31T00:00:00"/>
    <n v="3.75"/>
    <s v="WAV"/>
    <n v="4012038"/>
    <s v="Yes"/>
    <n v="3.75"/>
    <n v="0"/>
    <n v="0"/>
  </r>
  <r>
    <x v="1"/>
    <x v="6"/>
    <d v="2024-10-31T00:00:00"/>
    <n v="3.75"/>
    <s v="WAV"/>
    <n v="4012039"/>
    <s v="Yes"/>
    <n v="3.75"/>
    <n v="0"/>
    <n v="0"/>
  </r>
  <r>
    <x v="1"/>
    <x v="6"/>
    <d v="2024-10-31T00:00:00"/>
    <n v="3.75"/>
    <s v="WAV"/>
    <n v="4012040"/>
    <s v="Yes"/>
    <n v="3.75"/>
    <n v="0"/>
    <n v="0"/>
  </r>
  <r>
    <x v="1"/>
    <x v="6"/>
    <d v="2024-10-31T00:00:00"/>
    <n v="3.75"/>
    <s v="WAV"/>
    <n v="4012042"/>
    <s v="Yes"/>
    <n v="3.75"/>
    <n v="0"/>
    <n v="0"/>
  </r>
  <r>
    <x v="1"/>
    <x v="4"/>
    <d v="2024-10-31T00:00:00"/>
    <n v="0"/>
    <s v="WAV"/>
    <n v="4012043"/>
    <s v="Yes"/>
    <n v="3.75"/>
    <n v="1"/>
    <n v="3.75"/>
  </r>
  <r>
    <x v="1"/>
    <x v="6"/>
    <d v="2024-10-31T00:00:00"/>
    <n v="3.75"/>
    <s v="WAV"/>
    <n v="4012044"/>
    <s v="Yes"/>
    <n v="3.75"/>
    <n v="0"/>
    <n v="0"/>
  </r>
  <r>
    <x v="1"/>
    <x v="3"/>
    <d v="2024-10-31T00:00:00"/>
    <n v="3.75"/>
    <s v="WAV"/>
    <n v="4012045"/>
    <s v="Yes"/>
    <n v="3.75"/>
    <n v="0"/>
    <n v="0"/>
  </r>
  <r>
    <x v="1"/>
    <x v="2"/>
    <d v="2024-10-31T00:00:00"/>
    <n v="3.75"/>
    <s v="WAV"/>
    <n v="4012050"/>
    <s v="Yes"/>
    <n v="3.75"/>
    <n v="0"/>
    <n v="0"/>
  </r>
  <r>
    <x v="1"/>
    <x v="2"/>
    <d v="2024-10-31T00:00:00"/>
    <n v="3.75"/>
    <s v="BIGVAN"/>
    <n v="4012051"/>
    <s v="Yes"/>
    <n v="3.75"/>
    <n v="0"/>
    <n v="0"/>
  </r>
  <r>
    <x v="2"/>
    <x v="2"/>
    <d v="2024-10-31T00:00:00"/>
    <n v="0"/>
    <s v="WAV"/>
    <n v="4012052"/>
    <s v="Yes"/>
    <n v="0"/>
    <n v="0"/>
    <n v="0"/>
  </r>
  <r>
    <x v="2"/>
    <x v="9"/>
    <d v="2024-10-31T00:00:00"/>
    <n v="0"/>
    <s v="SEDAN"/>
    <n v="4012053"/>
    <s v="Yes"/>
    <n v="0"/>
    <n v="0"/>
    <n v="0"/>
  </r>
  <r>
    <x v="0"/>
    <x v="17"/>
    <d v="2024-10-31T00:00:00"/>
    <n v="0"/>
    <s v="WAV"/>
    <n v="4012063"/>
    <s v="Yes"/>
    <n v="0"/>
    <n v="0"/>
    <n v="0"/>
  </r>
  <r>
    <x v="1"/>
    <x v="12"/>
    <d v="2024-10-31T00:00:00"/>
    <n v="0"/>
    <s v="WAV"/>
    <n v="4012066"/>
    <s v="Yes"/>
    <n v="3.75"/>
    <n v="1"/>
    <n v="3.75"/>
  </r>
  <r>
    <x v="1"/>
    <x v="12"/>
    <d v="2024-10-31T00:00:00"/>
    <n v="0"/>
    <s v="WAV"/>
    <n v="4012067"/>
    <s v="Yes"/>
    <n v="3.75"/>
    <n v="1"/>
    <n v="3.75"/>
  </r>
  <r>
    <x v="2"/>
    <x v="7"/>
    <d v="2024-10-31T00:00:00"/>
    <n v="0"/>
    <s v="WAV"/>
    <n v="4012070"/>
    <s v="Yes"/>
    <n v="0"/>
    <n v="0"/>
    <n v="0"/>
  </r>
  <r>
    <x v="2"/>
    <x v="16"/>
    <d v="2024-10-31T00:00:00"/>
    <n v="0"/>
    <s v="WAV"/>
    <n v="4012071"/>
    <s v="Yes"/>
    <n v="0"/>
    <n v="0"/>
    <n v="0"/>
  </r>
  <r>
    <x v="0"/>
    <x v="15"/>
    <d v="2024-10-31T00:00:00"/>
    <n v="0"/>
    <s v="WAV"/>
    <n v="4012076"/>
    <s v="Yes"/>
    <n v="0"/>
    <n v="0"/>
    <n v="0"/>
  </r>
  <r>
    <x v="0"/>
    <x v="9"/>
    <d v="2024-10-31T00:00:00"/>
    <n v="0"/>
    <s v="SEDAN"/>
    <n v="4012077"/>
    <s v="Yes"/>
    <n v="0"/>
    <n v="0"/>
    <n v="0"/>
  </r>
  <r>
    <x v="0"/>
    <x v="2"/>
    <d v="2024-10-31T00:00:00"/>
    <n v="0"/>
    <s v="WAV"/>
    <n v="4012079"/>
    <s v="Yes"/>
    <n v="0"/>
    <n v="0"/>
    <n v="0"/>
  </r>
  <r>
    <x v="0"/>
    <x v="14"/>
    <d v="2024-10-31T00:00:00"/>
    <n v="0"/>
    <s v="WAV"/>
    <n v="4012080"/>
    <s v="Yes"/>
    <n v="0"/>
    <n v="0"/>
    <n v="0"/>
  </r>
  <r>
    <x v="0"/>
    <x v="2"/>
    <d v="2024-10-31T00:00:00"/>
    <n v="0"/>
    <s v="WAV"/>
    <n v="4012082"/>
    <s v="Yes"/>
    <n v="0"/>
    <n v="0"/>
    <n v="0"/>
  </r>
  <r>
    <x v="0"/>
    <x v="2"/>
    <d v="2024-10-31T00:00:00"/>
    <n v="0"/>
    <s v="WAV"/>
    <n v="4012107"/>
    <s v="Yes"/>
    <n v="0"/>
    <n v="0"/>
    <n v="0"/>
  </r>
  <r>
    <x v="0"/>
    <x v="2"/>
    <d v="2024-10-31T00:00:00"/>
    <n v="0"/>
    <s v="WAV"/>
    <n v="4012109"/>
    <s v="Yes"/>
    <n v="0"/>
    <n v="0"/>
    <n v="0"/>
  </r>
  <r>
    <x v="2"/>
    <x v="2"/>
    <d v="2024-10-31T00:00:00"/>
    <n v="5.5"/>
    <s v="WAV"/>
    <n v="4012119"/>
    <s v="Yes"/>
    <n v="5.5"/>
    <n v="0"/>
    <n v="0"/>
  </r>
  <r>
    <x v="1"/>
    <x v="3"/>
    <d v="2024-10-31T00:00:00"/>
    <n v="3.75"/>
    <s v="WAV"/>
    <n v="4012126"/>
    <s v="Yes"/>
    <n v="3.75"/>
    <n v="0"/>
    <n v="0"/>
  </r>
  <r>
    <x v="1"/>
    <x v="4"/>
    <d v="2024-10-31T00:00:00"/>
    <n v="0"/>
    <s v="WAV"/>
    <n v="4012127"/>
    <s v="Yes"/>
    <n v="3.75"/>
    <n v="1"/>
    <n v="3.75"/>
  </r>
  <r>
    <x v="2"/>
    <x v="11"/>
    <d v="2024-10-31T00:00:00"/>
    <n v="0"/>
    <s v="SEDAN"/>
    <n v="4012130"/>
    <s v="Yes"/>
    <n v="0"/>
    <n v="0"/>
    <n v="0"/>
  </r>
  <r>
    <x v="1"/>
    <x v="12"/>
    <d v="2024-10-31T00:00:00"/>
    <n v="0"/>
    <s v="WAV"/>
    <n v="4012136"/>
    <s v="Yes"/>
    <n v="3.75"/>
    <n v="1"/>
    <n v="3.75"/>
  </r>
  <r>
    <x v="1"/>
    <x v="4"/>
    <d v="2024-10-31T00:00:00"/>
    <n v="0"/>
    <s v="WAV"/>
    <n v="4012137"/>
    <s v="Yes"/>
    <n v="3.75"/>
    <n v="1"/>
    <n v="3.75"/>
  </r>
  <r>
    <x v="0"/>
    <x v="15"/>
    <d v="2024-10-31T00:00:00"/>
    <n v="5"/>
    <s v="WAV"/>
    <n v="4012138"/>
    <s v="Yes"/>
    <n v="5"/>
    <n v="0"/>
    <n v="0"/>
  </r>
  <r>
    <x v="0"/>
    <x v="17"/>
    <d v="2024-10-31T00:00:00"/>
    <n v="5"/>
    <s v="WAV"/>
    <n v="4012139"/>
    <s v="Yes"/>
    <n v="5"/>
    <n v="0"/>
    <n v="0"/>
  </r>
  <r>
    <x v="1"/>
    <x v="3"/>
    <d v="2024-10-31T00:00:00"/>
    <n v="3.75"/>
    <s v="WAV"/>
    <n v="4012142"/>
    <s v="Yes"/>
    <n v="3.75"/>
    <n v="0"/>
    <n v="0"/>
  </r>
  <r>
    <x v="1"/>
    <x v="12"/>
    <d v="2024-10-31T00:00:00"/>
    <n v="0"/>
    <s v="WAV"/>
    <n v="4012143"/>
    <s v="Yes"/>
    <n v="3.75"/>
    <n v="1"/>
    <n v="3.75"/>
  </r>
  <r>
    <x v="1"/>
    <x v="2"/>
    <d v="2024-10-31T00:00:00"/>
    <n v="3.75"/>
    <s v="WAV"/>
    <n v="4012144"/>
    <s v="Yes"/>
    <n v="3.75"/>
    <n v="0"/>
    <n v="0"/>
  </r>
  <r>
    <x v="0"/>
    <x v="8"/>
    <d v="2024-10-31T00:00:00"/>
    <n v="5"/>
    <s v="WAV"/>
    <n v="4012154"/>
    <s v="Yes"/>
    <n v="5"/>
    <n v="0"/>
    <n v="0"/>
  </r>
  <r>
    <x v="0"/>
    <x v="2"/>
    <d v="2024-10-31T00:00:00"/>
    <n v="0"/>
    <s v="WAV"/>
    <n v="4012158"/>
    <s v="Yes"/>
    <n v="0"/>
    <n v="0"/>
    <n v="0"/>
  </r>
  <r>
    <x v="0"/>
    <x v="2"/>
    <d v="2024-10-31T00:00:00"/>
    <n v="0"/>
    <s v="WAV"/>
    <n v="4012159"/>
    <s v="Yes"/>
    <n v="0"/>
    <n v="0"/>
    <n v="0"/>
  </r>
  <r>
    <x v="1"/>
    <x v="4"/>
    <d v="2024-10-31T00:00:00"/>
    <n v="0"/>
    <s v="WAV"/>
    <n v="4012160"/>
    <s v="Yes"/>
    <n v="3.75"/>
    <n v="1"/>
    <n v="3.75"/>
  </r>
  <r>
    <x v="0"/>
    <x v="2"/>
    <d v="2024-10-31T00:00:00"/>
    <n v="0"/>
    <s v="WAV"/>
    <n v="4012165"/>
    <s v="Yes"/>
    <n v="0"/>
    <n v="0"/>
    <n v="0"/>
  </r>
  <r>
    <x v="0"/>
    <x v="0"/>
    <d v="2024-10-31T00:00:00"/>
    <n v="5"/>
    <s v="WAV"/>
    <n v="4012166"/>
    <s v="Yes"/>
    <n v="5"/>
    <n v="0"/>
    <n v="0"/>
  </r>
  <r>
    <x v="0"/>
    <x v="18"/>
    <d v="2024-10-31T00:00:00"/>
    <n v="5"/>
    <s v="WAV"/>
    <n v="4012167"/>
    <s v="Yes"/>
    <n v="5"/>
    <n v="0"/>
    <n v="0"/>
  </r>
  <r>
    <x v="2"/>
    <x v="5"/>
    <d v="2024-10-31T00:00:00"/>
    <n v="0"/>
    <s v="SEDAN"/>
    <n v="4012171"/>
    <s v="Yes"/>
    <n v="0"/>
    <n v="0"/>
    <n v="0"/>
  </r>
  <r>
    <x v="2"/>
    <x v="16"/>
    <d v="2024-10-31T00:00:00"/>
    <n v="0"/>
    <s v="WAV"/>
    <n v="4012172"/>
    <s v="Yes"/>
    <n v="0"/>
    <n v="0"/>
    <n v="0"/>
  </r>
  <r>
    <x v="1"/>
    <x v="4"/>
    <d v="2024-10-31T00:00:00"/>
    <n v="0"/>
    <s v="WAV"/>
    <n v="4012173"/>
    <s v="Yes"/>
    <n v="3.75"/>
    <n v="1"/>
    <n v="3.75"/>
  </r>
  <r>
    <x v="1"/>
    <x v="12"/>
    <d v="2024-10-31T00:00:00"/>
    <n v="0"/>
    <s v="WAV"/>
    <n v="4012174"/>
    <s v="Yes"/>
    <n v="3.75"/>
    <n v="1"/>
    <n v="3.75"/>
  </r>
  <r>
    <x v="1"/>
    <x v="6"/>
    <d v="2024-10-31T00:00:00"/>
    <n v="3.75"/>
    <s v="WAV"/>
    <n v="4012177"/>
    <s v="Yes"/>
    <n v="3.75"/>
    <n v="0"/>
    <n v="0"/>
  </r>
  <r>
    <x v="1"/>
    <x v="2"/>
    <d v="2024-10-31T00:00:00"/>
    <n v="3.75"/>
    <s v="BIGVAN"/>
    <n v="4012178"/>
    <s v="Yes"/>
    <n v="3.75"/>
    <n v="0"/>
    <n v="0"/>
  </r>
  <r>
    <x v="2"/>
    <x v="14"/>
    <d v="2024-10-31T00:00:00"/>
    <n v="0"/>
    <s v="WAV"/>
    <n v="4012179"/>
    <s v="Yes"/>
    <n v="0"/>
    <n v="0"/>
    <n v="0"/>
  </r>
  <r>
    <x v="2"/>
    <x v="11"/>
    <d v="2024-10-31T00:00:00"/>
    <n v="0"/>
    <s v="SEDAN"/>
    <n v="4012180"/>
    <s v="Yes"/>
    <n v="0"/>
    <n v="0"/>
    <n v="0"/>
  </r>
  <r>
    <x v="1"/>
    <x v="12"/>
    <d v="2024-10-31T00:00:00"/>
    <n v="0"/>
    <s v="WAV"/>
    <n v="4012181"/>
    <s v="Yes"/>
    <n v="3.75"/>
    <n v="1"/>
    <n v="3.75"/>
  </r>
  <r>
    <x v="1"/>
    <x v="6"/>
    <d v="2024-10-31T00:00:00"/>
    <n v="0"/>
    <s v="WAV"/>
    <n v="4012187"/>
    <s v="Yes"/>
    <n v="0"/>
    <n v="0"/>
    <n v="0"/>
  </r>
  <r>
    <x v="1"/>
    <x v="2"/>
    <d v="2024-10-31T00:00:00"/>
    <n v="0"/>
    <s v="BIGVAN"/>
    <n v="4012188"/>
    <s v="Yes"/>
    <n v="0"/>
    <n v="0"/>
    <n v="0"/>
  </r>
  <r>
    <x v="2"/>
    <x v="10"/>
    <d v="2024-10-31T00:00:00"/>
    <n v="0"/>
    <s v="WAV"/>
    <n v="4012194"/>
    <s v="Yes"/>
    <n v="0"/>
    <n v="0"/>
    <n v="0"/>
  </r>
  <r>
    <x v="2"/>
    <x v="9"/>
    <d v="2024-10-31T00:00:00"/>
    <n v="0"/>
    <s v="WAV"/>
    <n v="4012195"/>
    <s v="Yes"/>
    <n v="0"/>
    <n v="0"/>
    <n v="0"/>
  </r>
  <r>
    <x v="2"/>
    <x v="11"/>
    <d v="2024-10-31T00:00:00"/>
    <n v="5.5"/>
    <s v="SEDAN"/>
    <n v="4012196"/>
    <s v="Yes"/>
    <n v="5.5"/>
    <n v="0"/>
    <n v="0"/>
  </r>
  <r>
    <x v="2"/>
    <x v="9"/>
    <d v="2024-10-31T00:00:00"/>
    <n v="0"/>
    <s v="SEDAN"/>
    <n v="4012197"/>
    <s v="Yes"/>
    <n v="0"/>
    <n v="0"/>
    <n v="0"/>
  </r>
  <r>
    <x v="2"/>
    <x v="5"/>
    <d v="2024-10-31T00:00:00"/>
    <n v="0"/>
    <s v="SEDAN"/>
    <n v="4012198"/>
    <s v="Yes"/>
    <n v="0"/>
    <n v="0"/>
    <n v="0"/>
  </r>
  <r>
    <x v="2"/>
    <x v="10"/>
    <d v="2024-10-31T00:00:00"/>
    <n v="0"/>
    <s v="WAV"/>
    <n v="4012199"/>
    <s v="Yes"/>
    <n v="0"/>
    <n v="0"/>
    <n v="0"/>
  </r>
  <r>
    <x v="2"/>
    <x v="18"/>
    <d v="2024-10-31T00:00:00"/>
    <n v="0"/>
    <s v="WAV"/>
    <n v="4012200"/>
    <s v="Yes"/>
    <n v="0"/>
    <n v="0"/>
    <n v="0"/>
  </r>
  <r>
    <x v="2"/>
    <x v="5"/>
    <d v="2024-10-31T00:00:00"/>
    <n v="0"/>
    <s v="SEDAN"/>
    <n v="4012210"/>
    <s v="Yes"/>
    <n v="0"/>
    <n v="0"/>
    <n v="0"/>
  </r>
  <r>
    <x v="0"/>
    <x v="14"/>
    <d v="2024-10-31T00:00:00"/>
    <n v="0"/>
    <s v="WAV"/>
    <n v="4012222"/>
    <s v="Yes"/>
    <n v="0"/>
    <n v="0"/>
    <n v="0"/>
  </r>
  <r>
    <x v="2"/>
    <x v="9"/>
    <d v="2024-10-31T00:00:00"/>
    <n v="0"/>
    <s v="SEDAN"/>
    <n v="4012224"/>
    <s v="Yes"/>
    <n v="0"/>
    <n v="0"/>
    <n v="0"/>
  </r>
  <r>
    <x v="2"/>
    <x v="5"/>
    <d v="2024-10-31T00:00:00"/>
    <n v="0"/>
    <s v="SEDAN"/>
    <n v="4012225"/>
    <s v="Yes"/>
    <n v="0"/>
    <n v="0"/>
    <n v="0"/>
  </r>
  <r>
    <x v="1"/>
    <x v="4"/>
    <d v="2024-10-31T00:00:00"/>
    <n v="0"/>
    <s v="WAV"/>
    <n v="4012234"/>
    <s v="Yes"/>
    <n v="3.75"/>
    <n v="1"/>
    <n v="3.75"/>
  </r>
  <r>
    <x v="1"/>
    <x v="12"/>
    <d v="2024-10-31T00:00:00"/>
    <n v="0"/>
    <s v="WAV"/>
    <n v="4012235"/>
    <s v="Yes"/>
    <n v="3.75"/>
    <n v="1"/>
    <n v="3.75"/>
  </r>
  <r>
    <x v="2"/>
    <x v="16"/>
    <d v="2024-10-31T00:00:00"/>
    <n v="0"/>
    <s v="WAV"/>
    <n v="4012238"/>
    <s v="Yes"/>
    <n v="0"/>
    <n v="0"/>
    <n v="0"/>
  </r>
  <r>
    <x v="2"/>
    <x v="10"/>
    <d v="2024-10-31T00:00:00"/>
    <n v="0"/>
    <s v="WAV"/>
    <n v="4012239"/>
    <s v="Yes"/>
    <n v="0"/>
    <n v="0"/>
    <n v="0"/>
  </r>
  <r>
    <x v="1"/>
    <x v="12"/>
    <d v="2024-10-31T00:00:00"/>
    <n v="0"/>
    <s v="WAV"/>
    <n v="4012242"/>
    <s v="Yes"/>
    <n v="3.75"/>
    <n v="1"/>
    <n v="3.75"/>
  </r>
  <r>
    <x v="2"/>
    <x v="7"/>
    <d v="2024-10-31T00:00:00"/>
    <n v="5"/>
    <s v="WAV"/>
    <n v="4012245"/>
    <s v="Yes"/>
    <n v="5"/>
    <n v="0"/>
    <n v="0"/>
  </r>
  <r>
    <x v="1"/>
    <x v="12"/>
    <d v="2024-10-31T00:00:00"/>
    <n v="0"/>
    <s v="WAV"/>
    <n v="4012246"/>
    <s v="Yes"/>
    <n v="3.75"/>
    <n v="1"/>
    <n v="3.75"/>
  </r>
  <r>
    <x v="1"/>
    <x v="4"/>
    <d v="2024-10-31T00:00:00"/>
    <n v="3.75"/>
    <s v="WAV"/>
    <n v="4012247"/>
    <s v="Yes"/>
    <n v="3.75"/>
    <n v="0"/>
    <n v="0"/>
  </r>
  <r>
    <x v="1"/>
    <x v="12"/>
    <d v="2024-10-31T00:00:00"/>
    <n v="0"/>
    <s v="WAV"/>
    <n v="4012248"/>
    <s v="Yes"/>
    <n v="3.75"/>
    <n v="1"/>
    <n v="3.75"/>
  </r>
  <r>
    <x v="1"/>
    <x v="12"/>
    <d v="2024-10-31T00:00:00"/>
    <n v="0"/>
    <s v="WAV"/>
    <n v="4012249"/>
    <s v="Yes"/>
    <n v="3.75"/>
    <n v="1"/>
    <n v="3.75"/>
  </r>
  <r>
    <x v="1"/>
    <x v="4"/>
    <d v="2024-10-31T00:00:00"/>
    <n v="3.75"/>
    <s v="WAV"/>
    <n v="4012250"/>
    <s v="Yes"/>
    <n v="3.75"/>
    <n v="0"/>
    <n v="0"/>
  </r>
  <r>
    <x v="1"/>
    <x v="6"/>
    <d v="2024-10-31T00:00:00"/>
    <n v="3.75"/>
    <s v="WAV"/>
    <n v="4012251"/>
    <s v="Yes"/>
    <n v="3.75"/>
    <n v="0"/>
    <n v="0"/>
  </r>
  <r>
    <x v="1"/>
    <x v="1"/>
    <d v="2024-10-31T00:00:00"/>
    <n v="3.75"/>
    <s v="WAV"/>
    <n v="4012255"/>
    <s v="Yes"/>
    <n v="3.75"/>
    <n v="0"/>
    <n v="0"/>
  </r>
  <r>
    <x v="1"/>
    <x v="1"/>
    <d v="2024-10-31T00:00:00"/>
    <n v="0"/>
    <s v="WAV"/>
    <n v="4012256"/>
    <s v="Yes"/>
    <n v="3.75"/>
    <n v="1"/>
    <n v="3.75"/>
  </r>
  <r>
    <x v="1"/>
    <x v="12"/>
    <d v="2024-10-31T00:00:00"/>
    <n v="0"/>
    <s v="WAV"/>
    <n v="4012265"/>
    <s v="Yes"/>
    <n v="3.75"/>
    <n v="1"/>
    <n v="3.75"/>
  </r>
  <r>
    <x v="1"/>
    <x v="12"/>
    <d v="2024-10-31T00:00:00"/>
    <n v="0"/>
    <s v="WAV"/>
    <n v="4012266"/>
    <s v="Yes"/>
    <n v="3.75"/>
    <n v="1"/>
    <n v="3.75"/>
  </r>
  <r>
    <x v="1"/>
    <x v="3"/>
    <d v="2024-10-31T00:00:00"/>
    <n v="3.75"/>
    <s v="WAV"/>
    <n v="4012273"/>
    <s v="Yes"/>
    <n v="3.75"/>
    <n v="0"/>
    <n v="0"/>
  </r>
  <r>
    <x v="1"/>
    <x v="4"/>
    <d v="2024-10-31T00:00:00"/>
    <n v="3.75"/>
    <s v="WAV"/>
    <n v="4012274"/>
    <s v="Yes"/>
    <n v="3.75"/>
    <n v="0"/>
    <n v="0"/>
  </r>
  <r>
    <x v="1"/>
    <x v="2"/>
    <d v="2024-10-31T00:00:00"/>
    <n v="3.75"/>
    <s v="WAV"/>
    <n v="4012276"/>
    <s v="Yes"/>
    <n v="3.75"/>
    <n v="0"/>
    <n v="0"/>
  </r>
  <r>
    <x v="1"/>
    <x v="4"/>
    <d v="2024-10-31T00:00:00"/>
    <n v="0"/>
    <s v="WAV"/>
    <n v="4012277"/>
    <s v="Yes"/>
    <n v="3.75"/>
    <n v="1"/>
    <n v="3.75"/>
  </r>
  <r>
    <x v="1"/>
    <x v="1"/>
    <d v="2024-10-31T00:00:00"/>
    <n v="0"/>
    <s v="WAV"/>
    <n v="4012280"/>
    <s v="Yes"/>
    <n v="3.75"/>
    <n v="1"/>
    <n v="3.75"/>
  </r>
  <r>
    <x v="1"/>
    <x v="3"/>
    <d v="2024-10-31T00:00:00"/>
    <n v="3.75"/>
    <s v="WAV"/>
    <n v="4012281"/>
    <s v="Yes"/>
    <n v="3.75"/>
    <n v="0"/>
    <n v="0"/>
  </r>
  <r>
    <x v="0"/>
    <x v="2"/>
    <d v="2024-10-31T00:00:00"/>
    <n v="0"/>
    <s v="WAV"/>
    <n v="4012282"/>
    <s v="Yes"/>
    <n v="0"/>
    <n v="0"/>
    <n v="0"/>
  </r>
  <r>
    <x v="0"/>
    <x v="2"/>
    <d v="2024-10-31T00:00:00"/>
    <n v="0"/>
    <s v="WAV"/>
    <n v="4012283"/>
    <s v="Yes"/>
    <n v="0"/>
    <n v="0"/>
    <n v="0"/>
  </r>
  <r>
    <x v="0"/>
    <x v="2"/>
    <d v="2024-10-31T00:00:00"/>
    <n v="5"/>
    <s v="WAV"/>
    <n v="4012292"/>
    <s v="Yes"/>
    <n v="5"/>
    <n v="0"/>
    <n v="0"/>
  </r>
  <r>
    <x v="0"/>
    <x v="18"/>
    <d v="2024-10-31T00:00:00"/>
    <n v="5"/>
    <s v="WAV"/>
    <n v="4012293"/>
    <s v="Yes"/>
    <n v="5"/>
    <n v="0"/>
    <n v="0"/>
  </r>
  <r>
    <x v="1"/>
    <x v="12"/>
    <d v="2024-10-31T00:00:00"/>
    <n v="0"/>
    <s v="WAV"/>
    <n v="4012301"/>
    <s v="Yes"/>
    <n v="3.75"/>
    <n v="1"/>
    <n v="3.75"/>
  </r>
  <r>
    <x v="2"/>
    <x v="5"/>
    <d v="2024-10-31T00:00:00"/>
    <n v="0"/>
    <s v="SEDAN"/>
    <n v="4012304"/>
    <s v="Yes"/>
    <n v="5.5"/>
    <n v="1"/>
    <n v="5.5"/>
  </r>
  <r>
    <x v="2"/>
    <x v="5"/>
    <d v="2024-10-31T00:00:00"/>
    <n v="0"/>
    <s v="SEDAN"/>
    <n v="4012305"/>
    <s v="Yes"/>
    <n v="5"/>
    <n v="1"/>
    <n v="5"/>
  </r>
  <r>
    <x v="1"/>
    <x v="12"/>
    <d v="2024-10-31T00:00:00"/>
    <n v="0"/>
    <s v="WAV"/>
    <n v="4012308"/>
    <s v="Yes"/>
    <n v="3.75"/>
    <n v="1"/>
    <n v="3.75"/>
  </r>
  <r>
    <x v="1"/>
    <x v="12"/>
    <d v="2024-10-31T00:00:00"/>
    <n v="0"/>
    <s v="WAV"/>
    <n v="4012309"/>
    <s v="Yes"/>
    <n v="3.75"/>
    <n v="1"/>
    <n v="3.75"/>
  </r>
  <r>
    <x v="0"/>
    <x v="18"/>
    <d v="2024-10-31T00:00:00"/>
    <n v="5"/>
    <s v="WAV"/>
    <n v="4012310"/>
    <s v="Yes"/>
    <n v="5"/>
    <n v="0"/>
    <n v="0"/>
  </r>
  <r>
    <x v="0"/>
    <x v="8"/>
    <d v="2024-10-31T00:00:00"/>
    <n v="5"/>
    <s v="WAV"/>
    <n v="4012311"/>
    <s v="Yes"/>
    <n v="5"/>
    <n v="0"/>
    <n v="0"/>
  </r>
  <r>
    <x v="1"/>
    <x v="3"/>
    <d v="2024-10-31T00:00:00"/>
    <n v="3.75"/>
    <s v="WAV"/>
    <n v="4012312"/>
    <s v="Yes"/>
    <n v="3.75"/>
    <n v="0"/>
    <n v="0"/>
  </r>
  <r>
    <x v="0"/>
    <x v="0"/>
    <d v="2024-10-31T00:00:00"/>
    <n v="0"/>
    <s v="WAV"/>
    <n v="4012314"/>
    <s v="Yes"/>
    <n v="0"/>
    <n v="0"/>
    <n v="0"/>
  </r>
  <r>
    <x v="0"/>
    <x v="16"/>
    <d v="2024-10-31T00:00:00"/>
    <n v="0"/>
    <s v="WAV"/>
    <n v="4012315"/>
    <s v="Yes"/>
    <n v="0"/>
    <n v="0"/>
    <n v="0"/>
  </r>
  <r>
    <x v="1"/>
    <x v="1"/>
    <d v="2024-10-31T00:00:00"/>
    <n v="3.75"/>
    <s v="WAV"/>
    <n v="4012319"/>
    <s v="Yes"/>
    <n v="3.75"/>
    <n v="0"/>
    <n v="0"/>
  </r>
  <r>
    <x v="1"/>
    <x v="2"/>
    <d v="2024-10-31T00:00:00"/>
    <n v="3.75"/>
    <s v="BIGVAN"/>
    <n v="4012320"/>
    <s v="Yes"/>
    <n v="3.75"/>
    <n v="0"/>
    <n v="0"/>
  </r>
  <r>
    <x v="0"/>
    <x v="2"/>
    <d v="2024-10-31T00:00:00"/>
    <n v="5"/>
    <s v="WAV"/>
    <n v="4012322"/>
    <s v="Yes"/>
    <n v="5"/>
    <n v="0"/>
    <n v="0"/>
  </r>
  <r>
    <x v="0"/>
    <x v="9"/>
    <d v="2024-10-31T00:00:00"/>
    <n v="5"/>
    <s v="WAV"/>
    <n v="4012324"/>
    <s v="Yes"/>
    <n v="5"/>
    <n v="0"/>
    <n v="0"/>
  </r>
  <r>
    <x v="0"/>
    <x v="9"/>
    <d v="2024-10-31T00:00:00"/>
    <n v="0"/>
    <s v="SEDAN"/>
    <n v="4012329"/>
    <s v="Yes"/>
    <n v="0"/>
    <n v="0"/>
    <n v="0"/>
  </r>
  <r>
    <x v="2"/>
    <x v="14"/>
    <d v="2024-10-31T00:00:00"/>
    <n v="0"/>
    <s v="WAV"/>
    <n v="4012332"/>
    <s v="Yes"/>
    <n v="5.5"/>
    <n v="1"/>
    <n v="5.5"/>
  </r>
  <r>
    <x v="2"/>
    <x v="17"/>
    <d v="2024-10-31T00:00:00"/>
    <n v="0"/>
    <s v="WAV"/>
    <n v="4012333"/>
    <s v="Yes"/>
    <n v="5"/>
    <n v="1"/>
    <n v="5"/>
  </r>
  <r>
    <x v="2"/>
    <x v="10"/>
    <d v="2024-10-31T00:00:00"/>
    <n v="5.5"/>
    <s v="WAV"/>
    <n v="4012334"/>
    <s v="Yes"/>
    <n v="5.5"/>
    <n v="0"/>
    <n v="0"/>
  </r>
  <r>
    <x v="2"/>
    <x v="9"/>
    <d v="2024-10-31T00:00:00"/>
    <n v="5"/>
    <s v="SEDAN"/>
    <n v="4012335"/>
    <s v="Yes"/>
    <n v="5"/>
    <n v="0"/>
    <n v="0"/>
  </r>
  <r>
    <x v="0"/>
    <x v="13"/>
    <d v="2024-10-31T00:00:00"/>
    <n v="5"/>
    <s v="SEDAN"/>
    <n v="4012336"/>
    <s v="Yes"/>
    <n v="5"/>
    <n v="0"/>
    <n v="0"/>
  </r>
  <r>
    <x v="0"/>
    <x v="15"/>
    <d v="2024-10-31T00:00:00"/>
    <n v="5"/>
    <s v="WAV"/>
    <n v="4012337"/>
    <s v="Yes"/>
    <n v="5"/>
    <n v="0"/>
    <n v="0"/>
  </r>
  <r>
    <x v="2"/>
    <x v="15"/>
    <d v="2024-10-31T00:00:00"/>
    <n v="5"/>
    <s v="WAV"/>
    <n v="4012338"/>
    <s v="Yes"/>
    <n v="5"/>
    <n v="0"/>
    <n v="0"/>
  </r>
  <r>
    <x v="2"/>
    <x v="13"/>
    <d v="2024-10-31T00:00:00"/>
    <n v="3.75"/>
    <s v="SEDAN"/>
    <n v="4012339"/>
    <s v="Yes"/>
    <n v="3.75"/>
    <n v="0"/>
    <n v="0"/>
  </r>
  <r>
    <x v="0"/>
    <x v="2"/>
    <d v="2024-10-28T00:00:00"/>
    <n v="5"/>
    <s v="WAV"/>
    <n v="4012349"/>
    <s v="Yes"/>
    <n v="5"/>
    <n v="0"/>
    <n v="0"/>
  </r>
  <r>
    <x v="0"/>
    <x v="13"/>
    <d v="2024-10-28T00:00:00"/>
    <n v="5"/>
    <s v="SEDAN"/>
    <n v="4012351"/>
    <s v="Yes"/>
    <n v="5"/>
    <n v="0"/>
    <n v="0"/>
  </r>
  <r>
    <x v="2"/>
    <x v="2"/>
    <d v="2024-10-25T00:00:00"/>
    <n v="0"/>
    <s v="WAV"/>
    <n v="4012355"/>
    <s v="Yes"/>
    <n v="5.5"/>
    <n v="1"/>
    <n v="5.5"/>
  </r>
  <r>
    <x v="0"/>
    <x v="0"/>
    <d v="2024-10-25T00:00:00"/>
    <n v="5"/>
    <s v="WAV"/>
    <n v="4012357"/>
    <s v="Yes"/>
    <n v="5"/>
    <n v="0"/>
    <n v="0"/>
  </r>
  <r>
    <x v="0"/>
    <x v="0"/>
    <d v="2024-10-25T00:00:00"/>
    <n v="5"/>
    <s v="WAV"/>
    <n v="4012358"/>
    <s v="Yes"/>
    <n v="5"/>
    <n v="0"/>
    <n v="0"/>
  </r>
  <r>
    <x v="2"/>
    <x v="16"/>
    <d v="2024-10-25T00:00:00"/>
    <n v="5.5"/>
    <s v="WAV"/>
    <n v="4012359"/>
    <s v="Yes"/>
    <n v="5.5"/>
    <n v="0"/>
    <n v="0"/>
  </r>
  <r>
    <x v="2"/>
    <x v="2"/>
    <d v="2024-10-25T00:00:00"/>
    <n v="5"/>
    <s v="WAV"/>
    <n v="4012360"/>
    <s v="Yes"/>
    <n v="5"/>
    <n v="0"/>
    <n v="0"/>
  </r>
  <r>
    <x v="1"/>
    <x v="3"/>
    <d v="2024-10-25T00:00:00"/>
    <n v="0"/>
    <s v="WAV"/>
    <n v="4012363"/>
    <s v="Yes"/>
    <n v="3.75"/>
    <n v="1"/>
    <n v="3.75"/>
  </r>
  <r>
    <x v="1"/>
    <x v="3"/>
    <d v="2024-10-25T00:00:00"/>
    <n v="0"/>
    <s v="WAV"/>
    <n v="4012364"/>
    <s v="Yes"/>
    <n v="3.75"/>
    <n v="1"/>
    <n v="3.75"/>
  </r>
  <r>
    <x v="1"/>
    <x v="3"/>
    <d v="2024-10-29T00:00:00"/>
    <n v="0"/>
    <s v="WAV"/>
    <n v="4012365"/>
    <s v="Yes"/>
    <n v="3.75"/>
    <n v="1"/>
    <n v="3.75"/>
  </r>
  <r>
    <x v="2"/>
    <x v="2"/>
    <d v="2024-10-27T00:00:00"/>
    <n v="5.5"/>
    <s v="WAV"/>
    <n v="4012366"/>
    <s v="Yes"/>
    <n v="5.5"/>
    <n v="0"/>
    <n v="0"/>
  </r>
  <r>
    <x v="1"/>
    <x v="2"/>
    <d v="2024-10-29T00:00:00"/>
    <n v="0"/>
    <s v="BIGVAN"/>
    <n v="4012373"/>
    <s v="Yes"/>
    <n v="3.75"/>
    <n v="1"/>
    <n v="3.75"/>
  </r>
  <r>
    <x v="0"/>
    <x v="9"/>
    <d v="2024-10-31T00:00:00"/>
    <n v="0"/>
    <s v="WAV"/>
    <n v="4012374"/>
    <s v="Yes"/>
    <n v="0"/>
    <n v="0"/>
    <n v="0"/>
  </r>
  <r>
    <x v="2"/>
    <x v="9"/>
    <d v="2024-10-25T00:00:00"/>
    <n v="5.5"/>
    <s v="SEDAN"/>
    <n v="4012385"/>
    <s v="Yes"/>
    <n v="5.5"/>
    <n v="0"/>
    <n v="0"/>
  </r>
  <r>
    <x v="2"/>
    <x v="2"/>
    <d v="2024-10-25T00:00:00"/>
    <n v="5.5"/>
    <s v="WAV"/>
    <n v="4012389"/>
    <s v="Yes"/>
    <n v="5.5"/>
    <n v="0"/>
    <n v="0"/>
  </r>
  <r>
    <x v="1"/>
    <x v="6"/>
    <d v="2024-10-29T00:00:00"/>
    <n v="3.75"/>
    <s v="WAV"/>
    <n v="4012399"/>
    <s v="Yes"/>
    <n v="3.75"/>
    <n v="0"/>
    <n v="0"/>
  </r>
  <r>
    <x v="0"/>
    <x v="2"/>
    <d v="2024-10-25T00:00:00"/>
    <n v="5"/>
    <s v="BIGVAN"/>
    <n v="4012402"/>
    <s v="Yes"/>
    <n v="5"/>
    <n v="0"/>
    <n v="0"/>
  </r>
  <r>
    <x v="2"/>
    <x v="2"/>
    <d v="2024-10-25T00:00:00"/>
    <n v="5.5"/>
    <s v="WAV"/>
    <n v="4012407"/>
    <s v="Yes"/>
    <n v="5.5"/>
    <n v="0"/>
    <n v="0"/>
  </r>
  <r>
    <x v="2"/>
    <x v="18"/>
    <d v="2024-10-25T00:00:00"/>
    <n v="5"/>
    <s v="WAV"/>
    <n v="4012408"/>
    <s v="Yes"/>
    <n v="5"/>
    <n v="0"/>
    <n v="0"/>
  </r>
  <r>
    <x v="0"/>
    <x v="2"/>
    <d v="2024-10-25T00:00:00"/>
    <n v="5"/>
    <s v="WAV"/>
    <n v="4012410"/>
    <s v="Yes"/>
    <n v="5"/>
    <n v="0"/>
    <n v="0"/>
  </r>
  <r>
    <x v="1"/>
    <x v="1"/>
    <d v="2024-10-25T00:00:00"/>
    <n v="0"/>
    <s v="WAV"/>
    <n v="4012411"/>
    <s v="Yes"/>
    <n v="3.75"/>
    <n v="1"/>
    <n v="3.75"/>
  </r>
  <r>
    <x v="1"/>
    <x v="12"/>
    <d v="2024-10-25T00:00:00"/>
    <n v="0"/>
    <s v="WAV"/>
    <n v="4012412"/>
    <s v="Yes"/>
    <n v="3.75"/>
    <n v="1"/>
    <n v="3.75"/>
  </r>
  <r>
    <x v="0"/>
    <x v="16"/>
    <d v="2024-10-25T00:00:00"/>
    <n v="5"/>
    <s v="WAV"/>
    <n v="4012413"/>
    <s v="Yes"/>
    <n v="5"/>
    <n v="0"/>
    <n v="0"/>
  </r>
  <r>
    <x v="1"/>
    <x v="2"/>
    <d v="2024-10-24T00:00:00"/>
    <n v="3.75"/>
    <s v="BIGVAN"/>
    <n v="4012415"/>
    <s v="Yes"/>
    <n v="3.75"/>
    <n v="0"/>
    <n v="0"/>
  </r>
  <r>
    <x v="0"/>
    <x v="2"/>
    <d v="2024-10-25T00:00:00"/>
    <n v="0"/>
    <s v="WAV"/>
    <n v="4012416"/>
    <s v="Yes"/>
    <n v="0"/>
    <n v="0"/>
    <n v="0"/>
  </r>
  <r>
    <x v="2"/>
    <x v="0"/>
    <d v="2024-10-26T00:00:00"/>
    <n v="3.75"/>
    <s v="WAV"/>
    <n v="4012422"/>
    <s v="Yes"/>
    <n v="3.75"/>
    <n v="0"/>
    <n v="0"/>
  </r>
  <r>
    <x v="0"/>
    <x v="10"/>
    <d v="2024-10-25T00:00:00"/>
    <n v="5"/>
    <s v="WAV"/>
    <n v="4012423"/>
    <s v="Yes"/>
    <n v="5"/>
    <n v="0"/>
    <n v="0"/>
  </r>
  <r>
    <x v="2"/>
    <x v="13"/>
    <d v="2024-10-28T00:00:00"/>
    <n v="3.75"/>
    <s v="SEDAN"/>
    <n v="4012424"/>
    <s v="Yes"/>
    <n v="3.75"/>
    <n v="0"/>
    <n v="0"/>
  </r>
  <r>
    <x v="2"/>
    <x v="2"/>
    <d v="2024-10-26T00:00:00"/>
    <n v="3.75"/>
    <s v="WAV"/>
    <n v="4012426"/>
    <s v="Yes"/>
    <n v="3.75"/>
    <n v="0"/>
    <n v="0"/>
  </r>
  <r>
    <x v="2"/>
    <x v="9"/>
    <d v="2024-10-28T00:00:00"/>
    <n v="3.75"/>
    <s v="WAV"/>
    <n v="4012427"/>
    <s v="Yes"/>
    <n v="3.75"/>
    <n v="0"/>
    <n v="0"/>
  </r>
  <r>
    <x v="2"/>
    <x v="2"/>
    <d v="2024-10-31T00:00:00"/>
    <n v="0"/>
    <s v="BIGVAN"/>
    <n v="4012431"/>
    <s v="Yes"/>
    <n v="0"/>
    <n v="0"/>
    <n v="0"/>
  </r>
  <r>
    <x v="0"/>
    <x v="2"/>
    <d v="2024-10-25T00:00:00"/>
    <n v="0"/>
    <s v="WAV"/>
    <n v="4012435"/>
    <s v="Yes"/>
    <n v="0"/>
    <n v="0"/>
    <n v="0"/>
  </r>
  <r>
    <x v="2"/>
    <x v="0"/>
    <d v="2024-10-24T00:00:00"/>
    <n v="5"/>
    <s v="WAV"/>
    <n v="4012440"/>
    <s v="Yes"/>
    <n v="5"/>
    <n v="0"/>
    <n v="0"/>
  </r>
  <r>
    <x v="0"/>
    <x v="2"/>
    <d v="2024-10-25T00:00:00"/>
    <n v="5"/>
    <s v="WAV"/>
    <n v="4012442"/>
    <s v="Yes"/>
    <n v="5"/>
    <n v="0"/>
    <n v="0"/>
  </r>
  <r>
    <x v="1"/>
    <x v="12"/>
    <d v="2024-10-25T00:00:00"/>
    <n v="0"/>
    <s v="WAV"/>
    <n v="4012443"/>
    <s v="Yes"/>
    <n v="0"/>
    <n v="0"/>
    <n v="0"/>
  </r>
  <r>
    <x v="2"/>
    <x v="14"/>
    <d v="2024-10-25T00:00:00"/>
    <n v="0"/>
    <s v="WAV"/>
    <n v="4012446"/>
    <s v="Yes"/>
    <n v="5.5"/>
    <n v="1"/>
    <n v="5.5"/>
  </r>
  <r>
    <x v="2"/>
    <x v="13"/>
    <d v="2024-10-25T00:00:00"/>
    <n v="5"/>
    <s v="SEDAN"/>
    <n v="4012448"/>
    <s v="Yes"/>
    <n v="5"/>
    <n v="0"/>
    <n v="0"/>
  </r>
  <r>
    <x v="0"/>
    <x v="15"/>
    <d v="2024-10-30T00:00:00"/>
    <n v="0"/>
    <s v="WAV"/>
    <n v="4012449"/>
    <s v="Yes"/>
    <n v="0"/>
    <n v="0"/>
    <n v="0"/>
  </r>
  <r>
    <x v="0"/>
    <x v="9"/>
    <d v="2024-10-30T00:00:00"/>
    <n v="0"/>
    <s v="WAV"/>
    <n v="4012452"/>
    <s v="Yes"/>
    <n v="0"/>
    <n v="0"/>
    <n v="0"/>
  </r>
  <r>
    <x v="0"/>
    <x v="14"/>
    <d v="2024-10-25T00:00:00"/>
    <n v="5"/>
    <s v="WAV"/>
    <n v="4012453"/>
    <s v="Yes"/>
    <n v="5"/>
    <n v="0"/>
    <n v="0"/>
  </r>
  <r>
    <x v="2"/>
    <x v="2"/>
    <d v="2024-10-27T00:00:00"/>
    <n v="5"/>
    <s v="BIGVAN"/>
    <n v="4012456"/>
    <s v="Yes"/>
    <n v="5"/>
    <n v="0"/>
    <n v="0"/>
  </r>
  <r>
    <x v="2"/>
    <x v="14"/>
    <d v="2024-10-24T00:00:00"/>
    <n v="0"/>
    <s v="WAV"/>
    <n v="4012458"/>
    <s v="Yes"/>
    <n v="0"/>
    <n v="0"/>
    <n v="0"/>
  </r>
  <r>
    <x v="0"/>
    <x v="5"/>
    <d v="2024-10-25T00:00:00"/>
    <n v="0"/>
    <s v="SEDAN"/>
    <n v="4012459"/>
    <s v="Yes"/>
    <n v="0"/>
    <n v="0"/>
    <n v="0"/>
  </r>
  <r>
    <x v="0"/>
    <x v="0"/>
    <d v="2024-10-28T00:00:00"/>
    <n v="0"/>
    <s v="WAV"/>
    <n v="4012462"/>
    <s v="Yes"/>
    <n v="0"/>
    <n v="0"/>
    <n v="0"/>
  </r>
  <r>
    <x v="0"/>
    <x v="15"/>
    <d v="2024-10-28T00:00:00"/>
    <n v="0"/>
    <s v="WAV"/>
    <n v="4012466"/>
    <s v="Yes"/>
    <n v="0"/>
    <n v="0"/>
    <n v="0"/>
  </r>
  <r>
    <x v="0"/>
    <x v="9"/>
    <d v="2024-10-30T00:00:00"/>
    <n v="0"/>
    <s v="WAV"/>
    <n v="4012468"/>
    <s v="Yes"/>
    <n v="0"/>
    <n v="0"/>
    <n v="0"/>
  </r>
  <r>
    <x v="2"/>
    <x v="13"/>
    <d v="2024-10-31T00:00:00"/>
    <n v="5.5"/>
    <s v="SEDAN"/>
    <n v="4012473"/>
    <s v="Yes"/>
    <n v="5.5"/>
    <n v="0"/>
    <n v="0"/>
  </r>
  <r>
    <x v="2"/>
    <x v="2"/>
    <d v="2024-10-31T00:00:00"/>
    <n v="5"/>
    <s v="WAV"/>
    <n v="4012474"/>
    <s v="Yes"/>
    <n v="5"/>
    <n v="0"/>
    <n v="0"/>
  </r>
  <r>
    <x v="0"/>
    <x v="2"/>
    <d v="2024-10-25T00:00:00"/>
    <n v="0"/>
    <s v="WAV"/>
    <n v="4012475"/>
    <s v="Yes"/>
    <n v="0"/>
    <n v="0"/>
    <n v="0"/>
  </r>
  <r>
    <x v="0"/>
    <x v="2"/>
    <d v="2024-10-29T00:00:00"/>
    <n v="0"/>
    <s v="BIGVAN"/>
    <n v="4012478"/>
    <s v="Yes"/>
    <n v="0"/>
    <n v="0"/>
    <n v="0"/>
  </r>
  <r>
    <x v="0"/>
    <x v="2"/>
    <d v="2024-10-27T00:00:00"/>
    <n v="5"/>
    <s v="BIGVAN"/>
    <n v="4012479"/>
    <s v="Yes"/>
    <n v="5"/>
    <n v="0"/>
    <n v="0"/>
  </r>
  <r>
    <x v="1"/>
    <x v="1"/>
    <d v="2024-10-25T00:00:00"/>
    <n v="3.75"/>
    <s v="WAV"/>
    <n v="4012484"/>
    <s v="Yes"/>
    <n v="7.5"/>
    <n v="1"/>
    <n v="3.75"/>
  </r>
  <r>
    <x v="1"/>
    <x v="3"/>
    <d v="2024-10-25T00:00:00"/>
    <n v="7.5"/>
    <s v="WAV"/>
    <n v="4012485"/>
    <s v="Yes"/>
    <n v="7.5"/>
    <n v="0"/>
    <n v="0"/>
  </r>
  <r>
    <x v="0"/>
    <x v="2"/>
    <d v="2024-10-25T00:00:00"/>
    <n v="5"/>
    <s v="WAV"/>
    <n v="4012486"/>
    <s v="Yes"/>
    <n v="5"/>
    <n v="0"/>
    <n v="0"/>
  </r>
  <r>
    <x v="0"/>
    <x v="16"/>
    <d v="2024-10-25T00:00:00"/>
    <n v="5"/>
    <s v="WAV"/>
    <n v="4012487"/>
    <s v="Yes"/>
    <n v="5"/>
    <n v="0"/>
    <n v="0"/>
  </r>
  <r>
    <x v="0"/>
    <x v="14"/>
    <d v="2024-10-25T00:00:00"/>
    <n v="5"/>
    <s v="WAV"/>
    <n v="4012490"/>
    <s v="Yes"/>
    <n v="5"/>
    <n v="0"/>
    <n v="0"/>
  </r>
  <r>
    <x v="0"/>
    <x v="9"/>
    <d v="2024-10-28T00:00:00"/>
    <n v="5"/>
    <s v="SEDAN"/>
    <n v="4012493"/>
    <s v="Yes"/>
    <n v="5"/>
    <n v="0"/>
    <n v="0"/>
  </r>
  <r>
    <x v="1"/>
    <x v="6"/>
    <d v="2024-10-26T00:00:00"/>
    <n v="0"/>
    <s v="WAV"/>
    <n v="4012494"/>
    <s v="Yes"/>
    <n v="0"/>
    <n v="0"/>
    <n v="0"/>
  </r>
  <r>
    <x v="1"/>
    <x v="1"/>
    <d v="2024-10-29T00:00:00"/>
    <n v="0"/>
    <s v="WAV"/>
    <n v="4012495"/>
    <s v="Yes"/>
    <n v="0"/>
    <n v="0"/>
    <n v="0"/>
  </r>
  <r>
    <x v="2"/>
    <x v="9"/>
    <d v="2024-10-31T00:00:00"/>
    <n v="5.5"/>
    <s v="SEDAN"/>
    <n v="4012497"/>
    <s v="Yes"/>
    <n v="5.5"/>
    <n v="0"/>
    <n v="0"/>
  </r>
  <r>
    <x v="2"/>
    <x v="7"/>
    <d v="2024-10-31T00:00:00"/>
    <n v="5"/>
    <s v="WAV"/>
    <n v="4012498"/>
    <s v="Yes"/>
    <n v="5"/>
    <n v="0"/>
    <n v="0"/>
  </r>
  <r>
    <x v="1"/>
    <x v="6"/>
    <d v="2024-10-25T00:00:00"/>
    <n v="3.75"/>
    <s v="WAV"/>
    <n v="4012499"/>
    <s v="Yes"/>
    <n v="3.75"/>
    <n v="0"/>
    <n v="0"/>
  </r>
  <r>
    <x v="2"/>
    <x v="16"/>
    <d v="2024-10-25T00:00:00"/>
    <n v="5.5"/>
    <s v="WAV"/>
    <n v="4012501"/>
    <s v="Yes"/>
    <n v="5.5"/>
    <n v="0"/>
    <n v="0"/>
  </r>
  <r>
    <x v="0"/>
    <x v="2"/>
    <d v="2024-10-24T00:00:00"/>
    <n v="5"/>
    <s v="WAV"/>
    <n v="4012503"/>
    <s v="Yes"/>
    <n v="5"/>
    <n v="0"/>
    <n v="0"/>
  </r>
  <r>
    <x v="1"/>
    <x v="2"/>
    <d v="2024-10-26T00:00:00"/>
    <n v="5"/>
    <s v="BIGVAN"/>
    <n v="4012507"/>
    <s v="Yes"/>
    <n v="5"/>
    <n v="0"/>
    <n v="0"/>
  </r>
  <r>
    <x v="1"/>
    <x v="2"/>
    <d v="2024-10-26T00:00:00"/>
    <n v="0"/>
    <s v="BIGVAN"/>
    <n v="4012509"/>
    <s v="Yes"/>
    <n v="3.75"/>
    <n v="1"/>
    <n v="3.75"/>
  </r>
  <r>
    <x v="0"/>
    <x v="11"/>
    <d v="2024-10-26T00:00:00"/>
    <n v="5"/>
    <s v="SEDAN"/>
    <n v="4012512"/>
    <s v="Yes"/>
    <n v="5"/>
    <n v="0"/>
    <n v="0"/>
  </r>
  <r>
    <x v="0"/>
    <x v="2"/>
    <d v="2024-10-26T00:00:00"/>
    <n v="5"/>
    <s v="WAV"/>
    <n v="4012513"/>
    <s v="Yes"/>
    <n v="5"/>
    <n v="0"/>
    <n v="0"/>
  </r>
  <r>
    <x v="0"/>
    <x v="2"/>
    <d v="2024-10-25T00:00:00"/>
    <n v="0"/>
    <s v="WAV"/>
    <n v="4012522"/>
    <s v="Yes"/>
    <n v="0"/>
    <n v="0"/>
    <n v="0"/>
  </r>
  <r>
    <x v="1"/>
    <x v="4"/>
    <d v="2024-10-25T00:00:00"/>
    <n v="0"/>
    <s v="WAV"/>
    <n v="4012524"/>
    <s v="Yes"/>
    <n v="3.75"/>
    <n v="1"/>
    <n v="3.75"/>
  </r>
  <r>
    <x v="1"/>
    <x v="3"/>
    <d v="2024-10-25T00:00:00"/>
    <n v="0"/>
    <s v="WAV"/>
    <n v="4012525"/>
    <s v="Yes"/>
    <n v="3.75"/>
    <n v="1"/>
    <n v="3.75"/>
  </r>
  <r>
    <x v="2"/>
    <x v="16"/>
    <d v="2024-10-25T00:00:00"/>
    <n v="5"/>
    <s v="WAV"/>
    <n v="4012526"/>
    <s v="Yes"/>
    <n v="5"/>
    <n v="0"/>
    <n v="0"/>
  </r>
  <r>
    <x v="1"/>
    <x v="2"/>
    <d v="2024-10-28T00:00:00"/>
    <n v="0"/>
    <s v="BIGVAN"/>
    <n v="4012527"/>
    <s v="Yes"/>
    <n v="3.75"/>
    <n v="1"/>
    <n v="3.75"/>
  </r>
  <r>
    <x v="1"/>
    <x v="3"/>
    <d v="2024-10-28T00:00:00"/>
    <n v="0"/>
    <s v="WAV"/>
    <n v="4012530"/>
    <s v="Yes"/>
    <n v="3.75"/>
    <n v="1"/>
    <n v="3.75"/>
  </r>
  <r>
    <x v="2"/>
    <x v="7"/>
    <d v="2024-10-25T00:00:00"/>
    <n v="5.5"/>
    <s v="WAV"/>
    <n v="4012533"/>
    <s v="Yes"/>
    <n v="5.5"/>
    <n v="0"/>
    <n v="0"/>
  </r>
  <r>
    <x v="0"/>
    <x v="10"/>
    <d v="2024-10-25T00:00:00"/>
    <n v="5"/>
    <s v="WAV"/>
    <n v="4012536"/>
    <s v="Yes"/>
    <n v="5"/>
    <n v="0"/>
    <n v="0"/>
  </r>
  <r>
    <x v="1"/>
    <x v="3"/>
    <d v="2024-10-25T00:00:00"/>
    <n v="0"/>
    <s v="WAV"/>
    <n v="4012546"/>
    <s v="Yes"/>
    <n v="3.75"/>
    <n v="1"/>
    <n v="3.75"/>
  </r>
  <r>
    <x v="1"/>
    <x v="4"/>
    <d v="2024-10-25T00:00:00"/>
    <n v="0"/>
    <s v="WAV"/>
    <n v="4012547"/>
    <s v="Yes"/>
    <n v="3.75"/>
    <n v="1"/>
    <n v="3.75"/>
  </r>
  <r>
    <x v="0"/>
    <x v="13"/>
    <d v="2024-10-25T00:00:00"/>
    <n v="0"/>
    <s v="SEDAN"/>
    <n v="4012548"/>
    <s v="Yes"/>
    <n v="0"/>
    <n v="0"/>
    <n v="0"/>
  </r>
  <r>
    <x v="1"/>
    <x v="4"/>
    <d v="2024-10-25T00:00:00"/>
    <n v="0"/>
    <s v="WAV"/>
    <n v="4012551"/>
    <s v="Yes"/>
    <n v="3.75"/>
    <n v="1"/>
    <n v="3.75"/>
  </r>
  <r>
    <x v="1"/>
    <x v="4"/>
    <d v="2024-10-25T00:00:00"/>
    <n v="0"/>
    <s v="WAV"/>
    <n v="4012552"/>
    <s v="Yes"/>
    <n v="3.75"/>
    <n v="1"/>
    <n v="3.75"/>
  </r>
  <r>
    <x v="0"/>
    <x v="2"/>
    <d v="2024-10-24T00:00:00"/>
    <n v="0"/>
    <s v="BIGVAN"/>
    <n v="4012554"/>
    <s v="Yes"/>
    <n v="0"/>
    <n v="0"/>
    <n v="0"/>
  </r>
  <r>
    <x v="0"/>
    <x v="15"/>
    <d v="2024-10-29T00:00:00"/>
    <n v="5"/>
    <s v="WAV"/>
    <n v="4012558"/>
    <s v="Yes"/>
    <n v="5"/>
    <n v="0"/>
    <n v="0"/>
  </r>
  <r>
    <x v="1"/>
    <x v="3"/>
    <d v="2024-10-25T00:00:00"/>
    <n v="0"/>
    <s v="WAV"/>
    <n v="4012559"/>
    <s v="Yes"/>
    <n v="3.75"/>
    <n v="1"/>
    <n v="3.75"/>
  </r>
  <r>
    <x v="1"/>
    <x v="2"/>
    <d v="2024-10-25T00:00:00"/>
    <n v="0"/>
    <s v="BIGVAN"/>
    <n v="4012560"/>
    <s v="Yes"/>
    <n v="3.75"/>
    <n v="1"/>
    <n v="3.75"/>
  </r>
  <r>
    <x v="1"/>
    <x v="1"/>
    <d v="2024-10-29T00:00:00"/>
    <n v="3.75"/>
    <s v="WAV"/>
    <n v="4012561"/>
    <s v="Yes"/>
    <n v="3.75"/>
    <n v="0"/>
    <n v="0"/>
  </r>
  <r>
    <x v="1"/>
    <x v="2"/>
    <d v="2024-10-29T00:00:00"/>
    <n v="0"/>
    <s v="BIGVAN"/>
    <n v="4012562"/>
    <s v="Yes"/>
    <n v="3.75"/>
    <n v="1"/>
    <n v="3.75"/>
  </r>
  <r>
    <x v="2"/>
    <x v="18"/>
    <d v="2024-10-25T00:00:00"/>
    <n v="5"/>
    <s v="WAV"/>
    <n v="4012571"/>
    <s v="Yes"/>
    <n v="5"/>
    <n v="0"/>
    <n v="0"/>
  </r>
  <r>
    <x v="2"/>
    <x v="10"/>
    <d v="2024-10-25T00:00:00"/>
    <n v="5.5"/>
    <s v="WAV"/>
    <n v="4012572"/>
    <s v="Yes"/>
    <n v="5.5"/>
    <n v="0"/>
    <n v="0"/>
  </r>
  <r>
    <x v="2"/>
    <x v="17"/>
    <d v="2024-10-25T00:00:00"/>
    <n v="5"/>
    <s v="WAV"/>
    <n v="4012575"/>
    <s v="Yes"/>
    <n v="5"/>
    <n v="0"/>
    <n v="0"/>
  </r>
  <r>
    <x v="0"/>
    <x v="11"/>
    <d v="2024-10-28T00:00:00"/>
    <n v="5"/>
    <s v="SEDAN"/>
    <n v="4012579"/>
    <s v="Yes"/>
    <n v="5"/>
    <n v="0"/>
    <n v="0"/>
  </r>
  <r>
    <x v="0"/>
    <x v="0"/>
    <d v="2024-11-01T00:00:00"/>
    <n v="5"/>
    <s v="WAV"/>
    <n v="4012587"/>
    <s v="Yes"/>
    <n v="5"/>
    <n v="0"/>
    <n v="0"/>
  </r>
  <r>
    <x v="0"/>
    <x v="9"/>
    <d v="2024-11-01T00:00:00"/>
    <n v="5"/>
    <s v="SEDAN"/>
    <n v="4012589"/>
    <s v="Yes"/>
    <n v="5"/>
    <n v="0"/>
    <n v="0"/>
  </r>
  <r>
    <x v="1"/>
    <x v="1"/>
    <d v="2024-11-01T00:00:00"/>
    <n v="3.75"/>
    <s v="WAV"/>
    <n v="4012590"/>
    <s v="Yes"/>
    <n v="3.75"/>
    <n v="0"/>
    <n v="0"/>
  </r>
  <r>
    <x v="1"/>
    <x v="2"/>
    <d v="2024-11-01T00:00:00"/>
    <n v="0"/>
    <s v="BIGVAN"/>
    <n v="4012591"/>
    <s v="Yes"/>
    <n v="3.75"/>
    <n v="1"/>
    <n v="3.75"/>
  </r>
  <r>
    <x v="1"/>
    <x v="4"/>
    <d v="2024-11-01T00:00:00"/>
    <n v="3.75"/>
    <s v="WAV"/>
    <n v="4012592"/>
    <s v="Yes"/>
    <n v="3.75"/>
    <n v="0"/>
    <n v="0"/>
  </r>
  <r>
    <x v="1"/>
    <x v="4"/>
    <d v="2024-11-01T00:00:00"/>
    <n v="3.75"/>
    <s v="WAV"/>
    <n v="4012593"/>
    <s v="Yes"/>
    <n v="3.75"/>
    <n v="0"/>
    <n v="0"/>
  </r>
  <r>
    <x v="1"/>
    <x v="2"/>
    <d v="2024-11-01T00:00:00"/>
    <n v="0"/>
    <s v="BIGVAN"/>
    <n v="4012596"/>
    <s v="Yes"/>
    <n v="3.75"/>
    <n v="1"/>
    <n v="3.75"/>
  </r>
  <r>
    <x v="1"/>
    <x v="4"/>
    <d v="2024-11-01T00:00:00"/>
    <n v="3.75"/>
    <s v="WAV"/>
    <n v="4012597"/>
    <s v="Yes"/>
    <n v="3.75"/>
    <n v="0"/>
    <n v="0"/>
  </r>
  <r>
    <x v="0"/>
    <x v="15"/>
    <d v="2024-11-01T00:00:00"/>
    <n v="0"/>
    <s v="WAV"/>
    <n v="4012602"/>
    <s v="Yes"/>
    <n v="0"/>
    <n v="0"/>
    <n v="0"/>
  </r>
  <r>
    <x v="0"/>
    <x v="17"/>
    <d v="2024-11-01T00:00:00"/>
    <n v="0"/>
    <s v="WAV"/>
    <n v="4012603"/>
    <s v="Yes"/>
    <n v="0"/>
    <n v="0"/>
    <n v="0"/>
  </r>
  <r>
    <x v="2"/>
    <x v="2"/>
    <d v="2024-11-01T00:00:00"/>
    <n v="0"/>
    <s v="WAV"/>
    <n v="4012627"/>
    <s v="Yes"/>
    <n v="0"/>
    <n v="0"/>
    <n v="0"/>
  </r>
  <r>
    <x v="2"/>
    <x v="2"/>
    <d v="2024-11-01T00:00:00"/>
    <n v="0"/>
    <s v="WAV"/>
    <n v="4012628"/>
    <s v="Yes"/>
    <n v="0"/>
    <n v="0"/>
    <n v="0"/>
  </r>
  <r>
    <x v="0"/>
    <x v="18"/>
    <d v="2024-11-01T00:00:00"/>
    <n v="0"/>
    <s v="WAV"/>
    <n v="4012642"/>
    <s v="Yes"/>
    <n v="0"/>
    <n v="0"/>
    <n v="0"/>
  </r>
  <r>
    <x v="1"/>
    <x v="7"/>
    <d v="2024-11-01T00:00:00"/>
    <n v="0"/>
    <s v="WAV"/>
    <n v="4012646"/>
    <s v="Yes"/>
    <n v="3.75"/>
    <n v="1"/>
    <n v="3.75"/>
  </r>
  <r>
    <x v="2"/>
    <x v="2"/>
    <d v="2024-11-01T00:00:00"/>
    <n v="0"/>
    <s v="WAV"/>
    <n v="4012655"/>
    <s v="Yes"/>
    <n v="0"/>
    <n v="0"/>
    <n v="0"/>
  </r>
  <r>
    <x v="2"/>
    <x v="5"/>
    <d v="2024-11-01T00:00:00"/>
    <n v="0"/>
    <s v="SEDAN"/>
    <n v="4012656"/>
    <s v="Yes"/>
    <n v="0"/>
    <n v="0"/>
    <n v="0"/>
  </r>
  <r>
    <x v="1"/>
    <x v="6"/>
    <d v="2024-11-01T00:00:00"/>
    <n v="0"/>
    <s v="WAV"/>
    <n v="4012657"/>
    <s v="Yes"/>
    <n v="3.75"/>
    <n v="1"/>
    <n v="3.75"/>
  </r>
  <r>
    <x v="1"/>
    <x v="6"/>
    <d v="2024-11-01T00:00:00"/>
    <n v="0"/>
    <s v="WAV"/>
    <n v="4012658"/>
    <s v="Yes"/>
    <n v="3.75"/>
    <n v="1"/>
    <n v="3.75"/>
  </r>
  <r>
    <x v="2"/>
    <x v="2"/>
    <d v="2024-11-01T00:00:00"/>
    <n v="0"/>
    <s v="WAV"/>
    <n v="4012659"/>
    <s v="Yes"/>
    <n v="0"/>
    <n v="0"/>
    <n v="0"/>
  </r>
  <r>
    <x v="2"/>
    <x v="14"/>
    <d v="2024-11-01T00:00:00"/>
    <n v="0"/>
    <s v="WAV"/>
    <n v="4012660"/>
    <s v="Yes"/>
    <n v="0"/>
    <n v="0"/>
    <n v="0"/>
  </r>
  <r>
    <x v="0"/>
    <x v="2"/>
    <d v="2024-11-01T00:00:00"/>
    <n v="0"/>
    <s v="WAV"/>
    <n v="4012666"/>
    <s v="Yes"/>
    <n v="0"/>
    <n v="0"/>
    <n v="0"/>
  </r>
  <r>
    <x v="0"/>
    <x v="15"/>
    <d v="2024-11-01T00:00:00"/>
    <n v="0"/>
    <s v="WAV"/>
    <n v="4012667"/>
    <s v="Yes"/>
    <n v="0"/>
    <n v="0"/>
    <n v="0"/>
  </r>
  <r>
    <x v="0"/>
    <x v="9"/>
    <d v="2024-11-01T00:00:00"/>
    <n v="0"/>
    <s v="WAV"/>
    <n v="4012679"/>
    <s v="Yes"/>
    <n v="0"/>
    <n v="0"/>
    <n v="0"/>
  </r>
  <r>
    <x v="0"/>
    <x v="16"/>
    <d v="2024-11-01T00:00:00"/>
    <n v="0"/>
    <s v="WAV"/>
    <n v="4012680"/>
    <s v="Yes"/>
    <n v="0"/>
    <n v="0"/>
    <n v="0"/>
  </r>
  <r>
    <x v="1"/>
    <x v="6"/>
    <d v="2024-11-01T00:00:00"/>
    <n v="0"/>
    <s v="WAV"/>
    <n v="4012682"/>
    <s v="Yes"/>
    <n v="3.75"/>
    <n v="1"/>
    <n v="3.75"/>
  </r>
  <r>
    <x v="1"/>
    <x v="6"/>
    <d v="2024-11-01T00:00:00"/>
    <n v="0"/>
    <s v="WAV"/>
    <n v="4012683"/>
    <s v="Yes"/>
    <n v="3.75"/>
    <n v="1"/>
    <n v="3.75"/>
  </r>
  <r>
    <x v="1"/>
    <x v="6"/>
    <d v="2024-11-01T00:00:00"/>
    <n v="0"/>
    <s v="WAV"/>
    <n v="4012684"/>
    <s v="Yes"/>
    <n v="3.75"/>
    <n v="1"/>
    <n v="3.75"/>
  </r>
  <r>
    <x v="1"/>
    <x v="6"/>
    <d v="2024-11-01T00:00:00"/>
    <n v="0"/>
    <s v="WAV"/>
    <n v="4012685"/>
    <s v="Yes"/>
    <n v="3.75"/>
    <n v="1"/>
    <n v="3.75"/>
  </r>
  <r>
    <x v="0"/>
    <x v="9"/>
    <d v="2024-11-01T00:00:00"/>
    <n v="5"/>
    <s v="WAV"/>
    <n v="4012692"/>
    <s v="Yes"/>
    <n v="5"/>
    <n v="0"/>
    <n v="0"/>
  </r>
  <r>
    <x v="1"/>
    <x v="6"/>
    <d v="2024-11-01T00:00:00"/>
    <n v="0"/>
    <s v="WAV"/>
    <n v="4012695"/>
    <s v="Yes"/>
    <n v="3.75"/>
    <n v="1"/>
    <n v="3.75"/>
  </r>
  <r>
    <x v="0"/>
    <x v="2"/>
    <d v="2024-11-01T00:00:00"/>
    <n v="0"/>
    <s v="WAV"/>
    <n v="4012699"/>
    <s v="Yes"/>
    <n v="0"/>
    <n v="0"/>
    <n v="0"/>
  </r>
  <r>
    <x v="0"/>
    <x v="9"/>
    <d v="2024-11-01T00:00:00"/>
    <n v="0"/>
    <s v="WAV"/>
    <n v="4012700"/>
    <s v="Yes"/>
    <n v="0"/>
    <n v="0"/>
    <n v="0"/>
  </r>
  <r>
    <x v="1"/>
    <x v="6"/>
    <d v="2024-11-01T00:00:00"/>
    <n v="0"/>
    <s v="WAV"/>
    <n v="4012702"/>
    <s v="Yes"/>
    <n v="3.75"/>
    <n v="1"/>
    <n v="3.75"/>
  </r>
  <r>
    <x v="0"/>
    <x v="15"/>
    <d v="2024-11-01T00:00:00"/>
    <n v="0"/>
    <s v="WAV"/>
    <n v="4012707"/>
    <s v="Yes"/>
    <n v="0"/>
    <n v="0"/>
    <n v="0"/>
  </r>
  <r>
    <x v="0"/>
    <x v="9"/>
    <d v="2024-11-01T00:00:00"/>
    <n v="0"/>
    <s v="WAV"/>
    <n v="4012708"/>
    <s v="Yes"/>
    <n v="0"/>
    <n v="0"/>
    <n v="0"/>
  </r>
  <r>
    <x v="0"/>
    <x v="18"/>
    <d v="2024-11-01T00:00:00"/>
    <n v="0"/>
    <s v="WAV"/>
    <n v="4012715"/>
    <s v="Yes"/>
    <n v="0"/>
    <n v="0"/>
    <n v="0"/>
  </r>
  <r>
    <x v="0"/>
    <x v="18"/>
    <d v="2024-11-01T00:00:00"/>
    <n v="0"/>
    <s v="WAV"/>
    <n v="4012716"/>
    <s v="Yes"/>
    <n v="0"/>
    <n v="0"/>
    <n v="0"/>
  </r>
  <r>
    <x v="2"/>
    <x v="2"/>
    <d v="2024-11-01T00:00:00"/>
    <n v="5.5"/>
    <s v="WAV"/>
    <n v="4012735"/>
    <s v="Yes"/>
    <n v="5.5"/>
    <n v="0"/>
    <n v="0"/>
  </r>
  <r>
    <x v="2"/>
    <x v="16"/>
    <d v="2024-11-01T00:00:00"/>
    <n v="0"/>
    <s v="WAV"/>
    <n v="4012736"/>
    <s v="Yes"/>
    <n v="0"/>
    <n v="0"/>
    <n v="0"/>
  </r>
  <r>
    <x v="2"/>
    <x v="2"/>
    <d v="2024-11-01T00:00:00"/>
    <n v="0"/>
    <s v="WAV"/>
    <n v="4012737"/>
    <s v="Yes"/>
    <n v="5.5"/>
    <n v="1"/>
    <n v="5.5"/>
  </r>
  <r>
    <x v="2"/>
    <x v="10"/>
    <d v="2024-11-01T00:00:00"/>
    <n v="0"/>
    <s v="WAV"/>
    <n v="4012738"/>
    <s v="Yes"/>
    <n v="0"/>
    <n v="0"/>
    <n v="0"/>
  </r>
  <r>
    <x v="1"/>
    <x v="6"/>
    <d v="2024-11-01T00:00:00"/>
    <n v="0"/>
    <s v="WAV"/>
    <n v="4012739"/>
    <s v="Yes"/>
    <n v="3.75"/>
    <n v="1"/>
    <n v="3.75"/>
  </r>
  <r>
    <x v="1"/>
    <x v="6"/>
    <d v="2024-11-01T00:00:00"/>
    <n v="0"/>
    <s v="WAV"/>
    <n v="4012740"/>
    <s v="Yes"/>
    <n v="3.75"/>
    <n v="1"/>
    <n v="3.75"/>
  </r>
  <r>
    <x v="1"/>
    <x v="6"/>
    <d v="2024-11-01T00:00:00"/>
    <n v="0"/>
    <s v="WAV"/>
    <n v="4012741"/>
    <s v="Yes"/>
    <n v="3.75"/>
    <n v="1"/>
    <n v="3.75"/>
  </r>
  <r>
    <x v="1"/>
    <x v="6"/>
    <d v="2024-11-01T00:00:00"/>
    <n v="0"/>
    <s v="WAV"/>
    <n v="4012742"/>
    <s v="Yes"/>
    <n v="3.75"/>
    <n v="1"/>
    <n v="3.75"/>
  </r>
  <r>
    <x v="1"/>
    <x v="6"/>
    <d v="2024-11-01T00:00:00"/>
    <n v="0"/>
    <s v="WAV"/>
    <n v="4012743"/>
    <s v="Yes"/>
    <n v="3.75"/>
    <n v="1"/>
    <n v="3.75"/>
  </r>
  <r>
    <x v="1"/>
    <x v="6"/>
    <d v="2024-11-01T00:00:00"/>
    <n v="0"/>
    <s v="WAV"/>
    <n v="4012744"/>
    <s v="Yes"/>
    <n v="3.75"/>
    <n v="1"/>
    <n v="3.75"/>
  </r>
  <r>
    <x v="1"/>
    <x v="6"/>
    <d v="2024-11-01T00:00:00"/>
    <n v="0"/>
    <s v="WAV"/>
    <n v="4012748"/>
    <s v="Yes"/>
    <n v="3.75"/>
    <n v="1"/>
    <n v="3.75"/>
  </r>
  <r>
    <x v="1"/>
    <x v="6"/>
    <d v="2024-11-01T00:00:00"/>
    <n v="0"/>
    <s v="WAV"/>
    <n v="4012749"/>
    <s v="Yes"/>
    <n v="3.75"/>
    <n v="1"/>
    <n v="3.75"/>
  </r>
  <r>
    <x v="1"/>
    <x v="2"/>
    <d v="2024-11-01T00:00:00"/>
    <n v="0"/>
    <s v="BIGVAN"/>
    <n v="4012754"/>
    <s v="Yes"/>
    <n v="3.75"/>
    <n v="1"/>
    <n v="3.75"/>
  </r>
  <r>
    <x v="2"/>
    <x v="2"/>
    <d v="2024-11-01T00:00:00"/>
    <n v="0"/>
    <s v="WAV"/>
    <n v="4012757"/>
    <s v="Yes"/>
    <n v="0"/>
    <n v="0"/>
    <n v="0"/>
  </r>
  <r>
    <x v="2"/>
    <x v="2"/>
    <d v="2024-11-01T00:00:00"/>
    <n v="0"/>
    <s v="WAV"/>
    <n v="4012766"/>
    <s v="Yes"/>
    <n v="0"/>
    <n v="0"/>
    <n v="0"/>
  </r>
  <r>
    <x v="2"/>
    <x v="14"/>
    <d v="2024-11-01T00:00:00"/>
    <n v="0"/>
    <s v="WAV"/>
    <n v="4012767"/>
    <s v="Yes"/>
    <n v="0"/>
    <n v="0"/>
    <n v="0"/>
  </r>
  <r>
    <x v="1"/>
    <x v="2"/>
    <d v="2024-11-01T00:00:00"/>
    <n v="3.75"/>
    <s v="BIGVAN"/>
    <n v="4012775"/>
    <s v="Yes"/>
    <n v="3.75"/>
    <n v="0"/>
    <n v="0"/>
  </r>
  <r>
    <x v="0"/>
    <x v="2"/>
    <d v="2024-11-01T00:00:00"/>
    <n v="0"/>
    <s v="WAV"/>
    <n v="4012776"/>
    <s v="Yes"/>
    <n v="0"/>
    <n v="0"/>
    <n v="0"/>
  </r>
  <r>
    <x v="0"/>
    <x v="9"/>
    <d v="2024-11-01T00:00:00"/>
    <n v="0"/>
    <s v="SEDAN"/>
    <n v="4012777"/>
    <s v="Yes"/>
    <n v="0"/>
    <n v="0"/>
    <n v="0"/>
  </r>
  <r>
    <x v="2"/>
    <x v="9"/>
    <d v="2024-11-01T00:00:00"/>
    <n v="5"/>
    <s v="SEDAN"/>
    <n v="4012778"/>
    <s v="Yes"/>
    <n v="5"/>
    <n v="0"/>
    <n v="0"/>
  </r>
  <r>
    <x v="2"/>
    <x v="8"/>
    <d v="2024-11-01T00:00:00"/>
    <n v="5.5"/>
    <s v="WAV"/>
    <n v="4012779"/>
    <s v="Yes"/>
    <n v="5.5"/>
    <n v="0"/>
    <n v="0"/>
  </r>
  <r>
    <x v="2"/>
    <x v="15"/>
    <d v="2024-11-01T00:00:00"/>
    <n v="5.5"/>
    <s v="WAV"/>
    <n v="4012780"/>
    <s v="Yes"/>
    <n v="5.5"/>
    <n v="0"/>
    <n v="0"/>
  </r>
  <r>
    <x v="2"/>
    <x v="16"/>
    <d v="2024-11-01T00:00:00"/>
    <n v="5"/>
    <s v="WAV"/>
    <n v="4012781"/>
    <s v="Yes"/>
    <n v="5"/>
    <n v="0"/>
    <n v="0"/>
  </r>
  <r>
    <x v="0"/>
    <x v="16"/>
    <d v="2024-11-01T00:00:00"/>
    <n v="0"/>
    <s v="WAV"/>
    <n v="4012783"/>
    <s v="Yes"/>
    <n v="0"/>
    <n v="0"/>
    <n v="0"/>
  </r>
  <r>
    <x v="0"/>
    <x v="9"/>
    <d v="2024-11-01T00:00:00"/>
    <n v="0"/>
    <s v="WAV"/>
    <n v="4012784"/>
    <s v="Yes"/>
    <n v="0"/>
    <n v="0"/>
    <n v="0"/>
  </r>
  <r>
    <x v="0"/>
    <x v="11"/>
    <d v="2024-11-01T00:00:00"/>
    <n v="0"/>
    <s v="SEDAN"/>
    <n v="4012785"/>
    <s v="Yes"/>
    <n v="0"/>
    <n v="0"/>
    <n v="0"/>
  </r>
  <r>
    <x v="0"/>
    <x v="2"/>
    <d v="2024-11-01T00:00:00"/>
    <n v="0"/>
    <s v="WAV"/>
    <n v="4012786"/>
    <s v="Yes"/>
    <n v="0"/>
    <n v="0"/>
    <n v="0"/>
  </r>
  <r>
    <x v="1"/>
    <x v="2"/>
    <d v="2024-11-01T00:00:00"/>
    <n v="0"/>
    <s v="BIGVAN"/>
    <n v="4012787"/>
    <s v="Yes"/>
    <n v="3.75"/>
    <n v="1"/>
    <n v="3.75"/>
  </r>
  <r>
    <x v="1"/>
    <x v="2"/>
    <d v="2024-11-01T00:00:00"/>
    <n v="0"/>
    <s v="WAV"/>
    <n v="4012788"/>
    <s v="Yes"/>
    <n v="3.75"/>
    <n v="1"/>
    <n v="3.75"/>
  </r>
  <r>
    <x v="0"/>
    <x v="5"/>
    <d v="2024-11-01T00:00:00"/>
    <n v="0"/>
    <s v="SEDAN"/>
    <n v="4012791"/>
    <s v="Yes"/>
    <n v="0"/>
    <n v="0"/>
    <n v="0"/>
  </r>
  <r>
    <x v="0"/>
    <x v="8"/>
    <d v="2024-11-01T00:00:00"/>
    <n v="0"/>
    <s v="WAV"/>
    <n v="4012792"/>
    <s v="Yes"/>
    <n v="0"/>
    <n v="0"/>
    <n v="0"/>
  </r>
  <r>
    <x v="0"/>
    <x v="2"/>
    <d v="2024-11-01T00:00:00"/>
    <n v="5"/>
    <s v="WAV"/>
    <n v="4012820"/>
    <s v="Yes"/>
    <n v="5"/>
    <n v="0"/>
    <n v="0"/>
  </r>
  <r>
    <x v="0"/>
    <x v="2"/>
    <d v="2024-11-01T00:00:00"/>
    <n v="5"/>
    <s v="WAV"/>
    <n v="4012821"/>
    <s v="Yes"/>
    <n v="5"/>
    <n v="0"/>
    <n v="0"/>
  </r>
  <r>
    <x v="0"/>
    <x v="9"/>
    <d v="2024-11-01T00:00:00"/>
    <n v="5"/>
    <s v="SEDAN"/>
    <n v="4012824"/>
    <s v="Yes"/>
    <n v="5"/>
    <n v="0"/>
    <n v="0"/>
  </r>
  <r>
    <x v="1"/>
    <x v="7"/>
    <d v="2024-11-01T00:00:00"/>
    <n v="0"/>
    <s v="WAV"/>
    <n v="4012832"/>
    <s v="Yes"/>
    <n v="3.75"/>
    <n v="1"/>
    <n v="3.75"/>
  </r>
  <r>
    <x v="1"/>
    <x v="2"/>
    <d v="2024-11-01T00:00:00"/>
    <n v="0"/>
    <s v="BIGVAN"/>
    <n v="4012833"/>
    <s v="Yes"/>
    <n v="3.75"/>
    <n v="1"/>
    <n v="3.75"/>
  </r>
  <r>
    <x v="0"/>
    <x v="2"/>
    <d v="2024-11-01T00:00:00"/>
    <n v="0"/>
    <s v="WAV"/>
    <n v="4012834"/>
    <s v="Yes"/>
    <n v="0"/>
    <n v="0"/>
    <n v="0"/>
  </r>
  <r>
    <x v="1"/>
    <x v="12"/>
    <d v="2024-11-01T00:00:00"/>
    <n v="0"/>
    <s v="WAV"/>
    <n v="4012838"/>
    <s v="Yes"/>
    <n v="3.75"/>
    <n v="1"/>
    <n v="3.75"/>
  </r>
  <r>
    <x v="1"/>
    <x v="6"/>
    <d v="2024-11-01T00:00:00"/>
    <n v="0"/>
    <s v="WAV"/>
    <n v="4012839"/>
    <s v="Yes"/>
    <n v="3.75"/>
    <n v="1"/>
    <n v="3.75"/>
  </r>
  <r>
    <x v="0"/>
    <x v="9"/>
    <d v="2024-11-01T00:00:00"/>
    <n v="5"/>
    <s v="SEDAN"/>
    <n v="4012844"/>
    <s v="Yes"/>
    <n v="5"/>
    <n v="0"/>
    <n v="0"/>
  </r>
  <r>
    <x v="1"/>
    <x v="7"/>
    <d v="2024-11-01T00:00:00"/>
    <n v="0"/>
    <s v="WAV"/>
    <n v="4012848"/>
    <s v="Yes"/>
    <n v="3.75"/>
    <n v="1"/>
    <n v="3.75"/>
  </r>
  <r>
    <x v="1"/>
    <x v="4"/>
    <d v="2024-11-01T00:00:00"/>
    <n v="0"/>
    <s v="WAV"/>
    <n v="4012851"/>
    <s v="Yes"/>
    <n v="3.75"/>
    <n v="1"/>
    <n v="3.75"/>
  </r>
  <r>
    <x v="1"/>
    <x v="4"/>
    <d v="2024-11-01T00:00:00"/>
    <n v="0"/>
    <s v="WAV"/>
    <n v="4012852"/>
    <s v="Yes"/>
    <n v="3.75"/>
    <n v="1"/>
    <n v="3.75"/>
  </r>
  <r>
    <x v="0"/>
    <x v="14"/>
    <d v="2024-11-01T00:00:00"/>
    <n v="5"/>
    <s v="WAV"/>
    <n v="4012859"/>
    <s v="Yes"/>
    <n v="5"/>
    <n v="0"/>
    <n v="0"/>
  </r>
  <r>
    <x v="0"/>
    <x v="8"/>
    <d v="2024-11-01T00:00:00"/>
    <n v="5"/>
    <s v="WAV"/>
    <n v="4012860"/>
    <s v="Yes"/>
    <n v="5"/>
    <n v="0"/>
    <n v="0"/>
  </r>
  <r>
    <x v="0"/>
    <x v="13"/>
    <d v="2024-11-01T00:00:00"/>
    <n v="5"/>
    <s v="SEDAN"/>
    <n v="4012861"/>
    <s v="Yes"/>
    <n v="5"/>
    <n v="0"/>
    <n v="0"/>
  </r>
  <r>
    <x v="0"/>
    <x v="2"/>
    <d v="2024-11-01T00:00:00"/>
    <n v="0"/>
    <s v="WAV"/>
    <n v="4012864"/>
    <s v="Yes"/>
    <n v="0"/>
    <n v="0"/>
    <n v="0"/>
  </r>
  <r>
    <x v="0"/>
    <x v="2"/>
    <d v="2024-11-01T00:00:00"/>
    <n v="0"/>
    <s v="WAV"/>
    <n v="4012865"/>
    <s v="Yes"/>
    <n v="0"/>
    <n v="0"/>
    <n v="0"/>
  </r>
  <r>
    <x v="0"/>
    <x v="0"/>
    <d v="2024-11-01T00:00:00"/>
    <n v="5"/>
    <s v="WAV"/>
    <n v="4012872"/>
    <s v="Yes"/>
    <n v="5"/>
    <n v="0"/>
    <n v="0"/>
  </r>
  <r>
    <x v="0"/>
    <x v="0"/>
    <d v="2024-11-01T00:00:00"/>
    <n v="5"/>
    <s v="WAV"/>
    <n v="4012873"/>
    <s v="Yes"/>
    <n v="5"/>
    <n v="0"/>
    <n v="0"/>
  </r>
  <r>
    <x v="2"/>
    <x v="2"/>
    <d v="2024-11-01T00:00:00"/>
    <n v="0"/>
    <s v="WAV"/>
    <n v="4012879"/>
    <s v="Yes"/>
    <n v="0"/>
    <n v="0"/>
    <n v="0"/>
  </r>
  <r>
    <x v="2"/>
    <x v="14"/>
    <d v="2024-11-01T00:00:00"/>
    <n v="0"/>
    <s v="WAV"/>
    <n v="4012880"/>
    <s v="Yes"/>
    <n v="0"/>
    <n v="0"/>
    <n v="0"/>
  </r>
  <r>
    <x v="1"/>
    <x v="6"/>
    <d v="2024-11-01T00:00:00"/>
    <n v="0"/>
    <s v="WAV"/>
    <n v="4012887"/>
    <s v="Yes"/>
    <n v="3.75"/>
    <n v="1"/>
    <n v="3.75"/>
  </r>
  <r>
    <x v="1"/>
    <x v="7"/>
    <d v="2024-11-01T00:00:00"/>
    <n v="0"/>
    <s v="WAV"/>
    <n v="4012888"/>
    <s v="Yes"/>
    <n v="3.75"/>
    <n v="1"/>
    <n v="3.75"/>
  </r>
  <r>
    <x v="2"/>
    <x v="13"/>
    <d v="2024-11-01T00:00:00"/>
    <n v="0"/>
    <s v="SEDAN"/>
    <n v="4012889"/>
    <s v="Yes"/>
    <n v="0"/>
    <n v="0"/>
    <n v="0"/>
  </r>
  <r>
    <x v="2"/>
    <x v="10"/>
    <d v="2024-11-01T00:00:00"/>
    <n v="0"/>
    <s v="WAV"/>
    <n v="4012890"/>
    <s v="Yes"/>
    <n v="0"/>
    <n v="0"/>
    <n v="0"/>
  </r>
  <r>
    <x v="1"/>
    <x v="12"/>
    <d v="2024-11-01T00:00:00"/>
    <n v="0"/>
    <s v="WAV"/>
    <n v="4012891"/>
    <s v="Yes"/>
    <n v="3.75"/>
    <n v="1"/>
    <n v="3.75"/>
  </r>
  <r>
    <x v="1"/>
    <x v="12"/>
    <d v="2024-11-01T00:00:00"/>
    <n v="0"/>
    <s v="WAV"/>
    <n v="4012892"/>
    <s v="Yes"/>
    <n v="3.75"/>
    <n v="1"/>
    <n v="3.75"/>
  </r>
  <r>
    <x v="1"/>
    <x v="1"/>
    <d v="2024-11-01T00:00:00"/>
    <n v="0"/>
    <s v="WAV"/>
    <n v="4012895"/>
    <s v="Yes"/>
    <n v="0"/>
    <n v="0"/>
    <n v="0"/>
  </r>
  <r>
    <x v="1"/>
    <x v="7"/>
    <d v="2024-11-01T00:00:00"/>
    <n v="0"/>
    <s v="WAV"/>
    <n v="4012896"/>
    <s v="Yes"/>
    <n v="3.75"/>
    <n v="1"/>
    <n v="3.75"/>
  </r>
  <r>
    <x v="1"/>
    <x v="12"/>
    <d v="2024-11-01T00:00:00"/>
    <n v="0"/>
    <s v="WAV"/>
    <n v="4012897"/>
    <s v="Yes"/>
    <n v="3.75"/>
    <n v="1"/>
    <n v="3.75"/>
  </r>
  <r>
    <x v="1"/>
    <x v="2"/>
    <d v="2024-11-01T00:00:00"/>
    <n v="3.75"/>
    <s v="WAV"/>
    <n v="4012898"/>
    <s v="Yes"/>
    <n v="3.75"/>
    <n v="0"/>
    <n v="0"/>
  </r>
  <r>
    <x v="2"/>
    <x v="10"/>
    <d v="2024-11-01T00:00:00"/>
    <n v="0"/>
    <s v="WAV"/>
    <n v="4012902"/>
    <s v="Yes"/>
    <n v="0"/>
    <n v="0"/>
    <n v="0"/>
  </r>
  <r>
    <x v="2"/>
    <x v="10"/>
    <d v="2024-11-01T00:00:00"/>
    <n v="5.5"/>
    <s v="WAV"/>
    <n v="4012904"/>
    <s v="Yes"/>
    <n v="5.5"/>
    <n v="0"/>
    <n v="0"/>
  </r>
  <r>
    <x v="2"/>
    <x v="9"/>
    <d v="2024-11-01T00:00:00"/>
    <n v="0"/>
    <s v="SEDAN"/>
    <n v="4012905"/>
    <s v="Yes"/>
    <n v="0"/>
    <n v="0"/>
    <n v="0"/>
  </r>
  <r>
    <x v="2"/>
    <x v="5"/>
    <d v="2024-11-01T00:00:00"/>
    <n v="0"/>
    <s v="SEDAN"/>
    <n v="4012906"/>
    <s v="Yes"/>
    <n v="0"/>
    <n v="0"/>
    <n v="0"/>
  </r>
  <r>
    <x v="1"/>
    <x v="2"/>
    <d v="2024-11-01T00:00:00"/>
    <n v="3.75"/>
    <s v="BIGVAN"/>
    <n v="4012911"/>
    <s v="Yes"/>
    <n v="3.75"/>
    <n v="0"/>
    <n v="0"/>
  </r>
  <r>
    <x v="1"/>
    <x v="2"/>
    <d v="2024-11-01T00:00:00"/>
    <n v="0"/>
    <s v="BIGVAN"/>
    <n v="4012912"/>
    <s v="Yes"/>
    <n v="3.75"/>
    <n v="1"/>
    <n v="3.75"/>
  </r>
  <r>
    <x v="0"/>
    <x v="13"/>
    <d v="2024-11-01T00:00:00"/>
    <n v="0"/>
    <s v="SEDAN"/>
    <n v="4012913"/>
    <s v="Yes"/>
    <n v="0"/>
    <n v="0"/>
    <n v="0"/>
  </r>
  <r>
    <x v="0"/>
    <x v="14"/>
    <d v="2024-11-01T00:00:00"/>
    <n v="0"/>
    <s v="WAV"/>
    <n v="4012914"/>
    <s v="Yes"/>
    <n v="0"/>
    <n v="0"/>
    <n v="0"/>
  </r>
  <r>
    <x v="0"/>
    <x v="2"/>
    <d v="2024-11-01T00:00:00"/>
    <n v="5"/>
    <s v="WAV"/>
    <n v="4012918"/>
    <s v="Yes"/>
    <n v="5"/>
    <n v="0"/>
    <n v="0"/>
  </r>
  <r>
    <x v="0"/>
    <x v="8"/>
    <d v="2024-11-01T00:00:00"/>
    <n v="0"/>
    <s v="WAV"/>
    <n v="4012919"/>
    <s v="Yes"/>
    <n v="5"/>
    <n v="1"/>
    <n v="5"/>
  </r>
  <r>
    <x v="2"/>
    <x v="2"/>
    <d v="2024-11-01T00:00:00"/>
    <n v="0"/>
    <s v="WAV"/>
    <n v="4012923"/>
    <s v="Yes"/>
    <n v="0"/>
    <n v="0"/>
    <n v="0"/>
  </r>
  <r>
    <x v="0"/>
    <x v="18"/>
    <d v="2024-11-01T00:00:00"/>
    <n v="0"/>
    <s v="WAV"/>
    <n v="4012926"/>
    <s v="Yes"/>
    <n v="0"/>
    <n v="0"/>
    <n v="0"/>
  </r>
  <r>
    <x v="2"/>
    <x v="9"/>
    <d v="2024-11-01T00:00:00"/>
    <n v="0"/>
    <s v="SEDAN"/>
    <n v="4012934"/>
    <s v="Yes"/>
    <n v="0"/>
    <n v="0"/>
    <n v="0"/>
  </r>
  <r>
    <x v="2"/>
    <x v="2"/>
    <d v="2024-11-01T00:00:00"/>
    <n v="0"/>
    <s v="WAV"/>
    <n v="4012935"/>
    <s v="Yes"/>
    <n v="0"/>
    <n v="0"/>
    <n v="0"/>
  </r>
  <r>
    <x v="0"/>
    <x v="17"/>
    <d v="2024-11-01T00:00:00"/>
    <n v="5"/>
    <s v="WAV"/>
    <n v="4012936"/>
    <s v="Yes"/>
    <n v="5"/>
    <n v="0"/>
    <n v="0"/>
  </r>
  <r>
    <x v="0"/>
    <x v="17"/>
    <d v="2024-11-01T00:00:00"/>
    <n v="5"/>
    <s v="WAV"/>
    <n v="4012937"/>
    <s v="Yes"/>
    <n v="5"/>
    <n v="0"/>
    <n v="0"/>
  </r>
  <r>
    <x v="1"/>
    <x v="2"/>
    <d v="2024-11-01T00:00:00"/>
    <n v="0"/>
    <s v="BIGVAN"/>
    <n v="4012940"/>
    <s v="Yes"/>
    <n v="3.75"/>
    <n v="1"/>
    <n v="3.75"/>
  </r>
  <r>
    <x v="1"/>
    <x v="7"/>
    <d v="2024-11-01T00:00:00"/>
    <n v="0"/>
    <s v="WAV"/>
    <n v="4012941"/>
    <s v="Yes"/>
    <n v="3.75"/>
    <n v="1"/>
    <n v="3.75"/>
  </r>
  <r>
    <x v="0"/>
    <x v="11"/>
    <d v="2024-11-01T00:00:00"/>
    <n v="0"/>
    <s v="SEDAN"/>
    <n v="4012944"/>
    <s v="Yes"/>
    <n v="0"/>
    <n v="0"/>
    <n v="0"/>
  </r>
  <r>
    <x v="1"/>
    <x v="12"/>
    <d v="2024-11-01T00:00:00"/>
    <n v="0"/>
    <s v="WAV"/>
    <n v="4012950"/>
    <s v="Yes"/>
    <n v="3.75"/>
    <n v="1"/>
    <n v="3.75"/>
  </r>
  <r>
    <x v="0"/>
    <x v="9"/>
    <d v="2024-11-01T00:00:00"/>
    <n v="0"/>
    <s v="WAV"/>
    <n v="4012953"/>
    <s v="Yes"/>
    <n v="0"/>
    <n v="0"/>
    <n v="0"/>
  </r>
  <r>
    <x v="0"/>
    <x v="15"/>
    <d v="2024-11-01T00:00:00"/>
    <n v="0"/>
    <s v="WAV"/>
    <n v="4012954"/>
    <s v="Yes"/>
    <n v="0"/>
    <n v="0"/>
    <n v="0"/>
  </r>
  <r>
    <x v="1"/>
    <x v="12"/>
    <d v="2024-11-01T00:00:00"/>
    <n v="0"/>
    <s v="WAV"/>
    <n v="4012957"/>
    <s v="Yes"/>
    <n v="3.75"/>
    <n v="1"/>
    <n v="3.75"/>
  </r>
  <r>
    <x v="0"/>
    <x v="13"/>
    <d v="2024-11-01T00:00:00"/>
    <n v="0"/>
    <s v="SEDAN"/>
    <n v="4012963"/>
    <s v="Yes"/>
    <n v="0"/>
    <n v="0"/>
    <n v="0"/>
  </r>
  <r>
    <x v="1"/>
    <x v="7"/>
    <d v="2024-11-01T00:00:00"/>
    <n v="0"/>
    <s v="WAV"/>
    <n v="4012975"/>
    <s v="Yes"/>
    <n v="3.75"/>
    <n v="1"/>
    <n v="3.75"/>
  </r>
  <r>
    <x v="1"/>
    <x v="4"/>
    <d v="2024-11-01T00:00:00"/>
    <n v="0"/>
    <s v="WAV"/>
    <n v="4012977"/>
    <s v="Yes"/>
    <n v="3.75"/>
    <n v="1"/>
    <n v="3.75"/>
  </r>
  <r>
    <x v="1"/>
    <x v="4"/>
    <d v="2024-11-01T00:00:00"/>
    <n v="0"/>
    <s v="WAV"/>
    <n v="4012978"/>
    <s v="Yes"/>
    <n v="3.75"/>
    <n v="1"/>
    <n v="3.75"/>
  </r>
  <r>
    <x v="1"/>
    <x v="4"/>
    <d v="2024-11-01T00:00:00"/>
    <n v="0"/>
    <s v="WAV"/>
    <n v="4012979"/>
    <s v="Yes"/>
    <n v="3.75"/>
    <n v="1"/>
    <n v="3.75"/>
  </r>
  <r>
    <x v="1"/>
    <x v="4"/>
    <d v="2024-11-01T00:00:00"/>
    <n v="3.75"/>
    <s v="WAV"/>
    <n v="4012982"/>
    <s v="Yes"/>
    <n v="3.75"/>
    <n v="0"/>
    <n v="0"/>
  </r>
  <r>
    <x v="1"/>
    <x v="4"/>
    <d v="2024-11-01T00:00:00"/>
    <n v="0"/>
    <s v="WAV"/>
    <n v="4012983"/>
    <s v="Yes"/>
    <n v="3.75"/>
    <n v="1"/>
    <n v="3.75"/>
  </r>
  <r>
    <x v="1"/>
    <x v="4"/>
    <d v="2024-11-01T00:00:00"/>
    <n v="0"/>
    <s v="WAV"/>
    <n v="4012986"/>
    <s v="Yes"/>
    <n v="3.75"/>
    <n v="1"/>
    <n v="3.75"/>
  </r>
  <r>
    <x v="1"/>
    <x v="2"/>
    <d v="2024-11-01T00:00:00"/>
    <n v="0"/>
    <s v="BIGVAN"/>
    <n v="4012987"/>
    <s v="Yes"/>
    <n v="3.75"/>
    <n v="1"/>
    <n v="3.75"/>
  </r>
  <r>
    <x v="0"/>
    <x v="13"/>
    <d v="2024-11-01T00:00:00"/>
    <n v="0"/>
    <s v="SEDAN"/>
    <n v="4012993"/>
    <s v="Yes"/>
    <n v="0"/>
    <n v="0"/>
    <n v="0"/>
  </r>
  <r>
    <x v="0"/>
    <x v="10"/>
    <d v="2024-11-01T00:00:00"/>
    <n v="0"/>
    <s v="WAV"/>
    <n v="4013001"/>
    <s v="Yes"/>
    <n v="0"/>
    <n v="0"/>
    <n v="0"/>
  </r>
  <r>
    <x v="1"/>
    <x v="12"/>
    <d v="2024-11-01T00:00:00"/>
    <n v="0"/>
    <s v="WAV"/>
    <n v="4013003"/>
    <s v="Yes"/>
    <n v="3.75"/>
    <n v="1"/>
    <n v="3.75"/>
  </r>
  <r>
    <x v="2"/>
    <x v="2"/>
    <d v="2024-11-01T00:00:00"/>
    <n v="0"/>
    <s v="WAV"/>
    <n v="4013008"/>
    <s v="Yes"/>
    <n v="5.5"/>
    <n v="1"/>
    <n v="5.5"/>
  </r>
  <r>
    <x v="2"/>
    <x v="16"/>
    <d v="2024-11-01T00:00:00"/>
    <n v="0"/>
    <s v="WAV"/>
    <n v="4013009"/>
    <s v="Yes"/>
    <n v="5"/>
    <n v="1"/>
    <n v="5"/>
  </r>
  <r>
    <x v="0"/>
    <x v="2"/>
    <d v="2024-11-01T00:00:00"/>
    <n v="0"/>
    <s v="WAV"/>
    <n v="4013020"/>
    <s v="Yes"/>
    <n v="0"/>
    <n v="0"/>
    <n v="0"/>
  </r>
  <r>
    <x v="0"/>
    <x v="10"/>
    <d v="2024-11-01T00:00:00"/>
    <n v="0"/>
    <s v="WAV"/>
    <n v="4013021"/>
    <s v="Yes"/>
    <n v="0"/>
    <n v="0"/>
    <n v="0"/>
  </r>
  <r>
    <x v="0"/>
    <x v="11"/>
    <d v="2024-11-01T00:00:00"/>
    <n v="5"/>
    <s v="SEDAN"/>
    <n v="4013026"/>
    <s v="Yes"/>
    <n v="5"/>
    <n v="0"/>
    <n v="0"/>
  </r>
  <r>
    <x v="0"/>
    <x v="9"/>
    <d v="2024-11-01T00:00:00"/>
    <n v="0"/>
    <s v="SEDAN"/>
    <n v="4013030"/>
    <s v="Yes"/>
    <n v="0"/>
    <n v="0"/>
    <n v="0"/>
  </r>
  <r>
    <x v="2"/>
    <x v="0"/>
    <d v="2024-11-01T00:00:00"/>
    <n v="5"/>
    <s v="WAV"/>
    <n v="4013033"/>
    <s v="Yes"/>
    <n v="5"/>
    <n v="0"/>
    <n v="0"/>
  </r>
  <r>
    <x v="2"/>
    <x v="8"/>
    <d v="2024-10-31T00:00:00"/>
    <n v="5"/>
    <s v="WAV"/>
    <n v="4013036"/>
    <s v="Yes"/>
    <n v="5"/>
    <n v="0"/>
    <n v="0"/>
  </r>
  <r>
    <x v="0"/>
    <x v="8"/>
    <d v="2024-10-28T00:00:00"/>
    <n v="5"/>
    <s v="WAV"/>
    <n v="4013037"/>
    <s v="Yes"/>
    <n v="5"/>
    <n v="0"/>
    <n v="0"/>
  </r>
  <r>
    <x v="0"/>
    <x v="7"/>
    <d v="2024-10-28T00:00:00"/>
    <n v="0"/>
    <s v="WAV"/>
    <n v="4013038"/>
    <s v="Yes"/>
    <n v="0"/>
    <n v="0"/>
    <n v="0"/>
  </r>
  <r>
    <x v="2"/>
    <x v="16"/>
    <d v="2024-10-31T00:00:00"/>
    <n v="5.5"/>
    <s v="WAV"/>
    <n v="4013039"/>
    <s v="Yes"/>
    <n v="5.5"/>
    <n v="0"/>
    <n v="0"/>
  </r>
  <r>
    <x v="1"/>
    <x v="2"/>
    <d v="2024-10-25T00:00:00"/>
    <n v="0"/>
    <s v="BIGVAN"/>
    <n v="4013040"/>
    <s v="Yes"/>
    <n v="0"/>
    <n v="0"/>
    <n v="0"/>
  </r>
  <r>
    <x v="0"/>
    <x v="18"/>
    <d v="2024-10-26T00:00:00"/>
    <n v="5"/>
    <s v="WAV"/>
    <n v="4013043"/>
    <s v="Yes"/>
    <n v="5"/>
    <n v="0"/>
    <n v="0"/>
  </r>
  <r>
    <x v="0"/>
    <x v="2"/>
    <d v="2024-10-27T00:00:00"/>
    <n v="5"/>
    <s v="WAV"/>
    <n v="4013044"/>
    <s v="Yes"/>
    <n v="5"/>
    <n v="0"/>
    <n v="0"/>
  </r>
  <r>
    <x v="1"/>
    <x v="9"/>
    <d v="2024-10-26T00:00:00"/>
    <n v="0"/>
    <s v="WAV"/>
    <n v="4013045"/>
    <s v="Yes"/>
    <n v="0"/>
    <n v="0"/>
    <n v="0"/>
  </r>
  <r>
    <x v="1"/>
    <x v="2"/>
    <d v="2024-10-27T00:00:00"/>
    <n v="0"/>
    <s v="BIGVAN"/>
    <n v="4013046"/>
    <s v="Yes"/>
    <n v="0"/>
    <n v="0"/>
    <n v="0"/>
  </r>
  <r>
    <x v="2"/>
    <x v="9"/>
    <d v="2024-11-01T00:00:00"/>
    <n v="5.5"/>
    <s v="SEDAN"/>
    <n v="4013047"/>
    <s v="Yes"/>
    <n v="5.5"/>
    <n v="0"/>
    <n v="0"/>
  </r>
  <r>
    <x v="2"/>
    <x v="16"/>
    <d v="2024-11-01T00:00:00"/>
    <n v="5.5"/>
    <s v="WAV"/>
    <n v="4013048"/>
    <s v="Yes"/>
    <n v="5.5"/>
    <n v="0"/>
    <n v="0"/>
  </r>
  <r>
    <x v="2"/>
    <x v="7"/>
    <d v="2024-10-29T00:00:00"/>
    <n v="5.5"/>
    <s v="WAV"/>
    <n v="4013051"/>
    <s v="Yes"/>
    <n v="5.5"/>
    <n v="0"/>
    <n v="0"/>
  </r>
  <r>
    <x v="2"/>
    <x v="2"/>
    <d v="2024-10-29T00:00:00"/>
    <n v="5"/>
    <s v="WAV"/>
    <n v="4013052"/>
    <s v="Yes"/>
    <n v="5"/>
    <n v="0"/>
    <n v="0"/>
  </r>
  <r>
    <x v="1"/>
    <x v="4"/>
    <d v="2024-10-29T00:00:00"/>
    <n v="0"/>
    <s v="WAV"/>
    <n v="4013055"/>
    <s v="Yes"/>
    <n v="3.75"/>
    <n v="1"/>
    <n v="3.75"/>
  </r>
  <r>
    <x v="1"/>
    <x v="4"/>
    <d v="2024-10-31T00:00:00"/>
    <n v="0"/>
    <s v="WAV"/>
    <n v="4013056"/>
    <s v="Yes"/>
    <n v="3.75"/>
    <n v="1"/>
    <n v="3.75"/>
  </r>
  <r>
    <x v="1"/>
    <x v="4"/>
    <d v="2024-10-29T00:00:00"/>
    <n v="0"/>
    <s v="WAV"/>
    <n v="4013057"/>
    <s v="Yes"/>
    <n v="3.75"/>
    <n v="1"/>
    <n v="3.75"/>
  </r>
  <r>
    <x v="1"/>
    <x v="6"/>
    <d v="2024-10-31T00:00:00"/>
    <n v="3.75"/>
    <s v="WAV"/>
    <n v="4013058"/>
    <s v="Yes"/>
    <n v="3.75"/>
    <n v="0"/>
    <n v="0"/>
  </r>
  <r>
    <x v="1"/>
    <x v="2"/>
    <d v="2024-10-25T00:00:00"/>
    <n v="0"/>
    <m/>
    <n v="4013059"/>
    <s v="No"/>
    <n v="3.75"/>
    <n v="1"/>
    <n v="3.75"/>
  </r>
  <r>
    <x v="2"/>
    <x v="13"/>
    <d v="2024-10-31T00:00:00"/>
    <n v="5"/>
    <s v="SEDAN"/>
    <n v="4013060"/>
    <s v="Yes"/>
    <n v="5"/>
    <n v="0"/>
    <n v="0"/>
  </r>
  <r>
    <x v="2"/>
    <x v="15"/>
    <d v="2024-10-31T00:00:00"/>
    <n v="5"/>
    <s v="WAV"/>
    <n v="4013061"/>
    <s v="Yes"/>
    <n v="5"/>
    <n v="0"/>
    <n v="0"/>
  </r>
  <r>
    <x v="2"/>
    <x v="2"/>
    <d v="2024-10-29T00:00:00"/>
    <n v="0"/>
    <s v="WAV"/>
    <n v="4013062"/>
    <s v="Yes"/>
    <n v="0"/>
    <n v="0"/>
    <n v="0"/>
  </r>
  <r>
    <x v="2"/>
    <x v="7"/>
    <d v="2024-10-30T00:00:00"/>
    <n v="0"/>
    <s v="WAV"/>
    <n v="4013063"/>
    <s v="Yes"/>
    <n v="0"/>
    <n v="0"/>
    <n v="0"/>
  </r>
  <r>
    <x v="2"/>
    <x v="14"/>
    <d v="2024-10-31T00:00:00"/>
    <n v="0"/>
    <s v="WAV"/>
    <n v="4013064"/>
    <s v="Yes"/>
    <n v="0"/>
    <n v="0"/>
    <n v="0"/>
  </r>
  <r>
    <x v="2"/>
    <x v="13"/>
    <d v="2024-10-29T00:00:00"/>
    <n v="0"/>
    <s v="SEDAN"/>
    <n v="4013065"/>
    <s v="Yes"/>
    <n v="0"/>
    <n v="0"/>
    <n v="0"/>
  </r>
  <r>
    <x v="2"/>
    <x v="7"/>
    <d v="2024-10-30T00:00:00"/>
    <n v="0"/>
    <s v="WAV"/>
    <n v="4013066"/>
    <s v="Yes"/>
    <n v="0"/>
    <n v="0"/>
    <n v="0"/>
  </r>
  <r>
    <x v="2"/>
    <x v="18"/>
    <d v="2024-10-31T00:00:00"/>
    <n v="0"/>
    <s v="WAV"/>
    <n v="4013067"/>
    <s v="Yes"/>
    <n v="0"/>
    <n v="0"/>
    <n v="0"/>
  </r>
  <r>
    <x v="2"/>
    <x v="17"/>
    <d v="2024-10-26T00:00:00"/>
    <n v="5.5"/>
    <s v="WAV"/>
    <n v="4013083"/>
    <s v="Yes"/>
    <n v="5.5"/>
    <n v="0"/>
    <n v="0"/>
  </r>
  <r>
    <x v="1"/>
    <x v="2"/>
    <d v="2024-11-01T00:00:00"/>
    <n v="0"/>
    <s v="BIGVAN"/>
    <n v="4013084"/>
    <s v="Yes"/>
    <n v="0"/>
    <n v="0"/>
    <n v="0"/>
  </r>
  <r>
    <x v="1"/>
    <x v="2"/>
    <d v="2024-11-01T00:00:00"/>
    <n v="0"/>
    <s v="WAV"/>
    <n v="4013085"/>
    <s v="Yes"/>
    <n v="3.75"/>
    <n v="1"/>
    <n v="3.75"/>
  </r>
  <r>
    <x v="0"/>
    <x v="8"/>
    <d v="2024-10-28T00:00:00"/>
    <n v="5"/>
    <s v="WAV"/>
    <n v="4013087"/>
    <s v="Yes"/>
    <n v="5"/>
    <n v="0"/>
    <n v="0"/>
  </r>
  <r>
    <x v="0"/>
    <x v="8"/>
    <d v="2024-10-28T00:00:00"/>
    <n v="0"/>
    <s v="WAV"/>
    <n v="4013094"/>
    <s v="Yes"/>
    <n v="0"/>
    <n v="0"/>
    <n v="0"/>
  </r>
  <r>
    <x v="0"/>
    <x v="8"/>
    <d v="2024-10-30T00:00:00"/>
    <n v="0"/>
    <s v="WAV"/>
    <n v="4013095"/>
    <s v="Yes"/>
    <n v="0"/>
    <n v="0"/>
    <n v="0"/>
  </r>
  <r>
    <x v="0"/>
    <x v="8"/>
    <d v="2024-10-31T00:00:00"/>
    <n v="0"/>
    <s v="WAV"/>
    <n v="4013096"/>
    <s v="Yes"/>
    <n v="0"/>
    <n v="0"/>
    <n v="0"/>
  </r>
  <r>
    <x v="2"/>
    <x v="2"/>
    <d v="2024-10-28T00:00:00"/>
    <n v="5.5"/>
    <s v="WAV"/>
    <n v="4013098"/>
    <s v="Yes"/>
    <n v="5.5"/>
    <n v="0"/>
    <n v="0"/>
  </r>
  <r>
    <x v="2"/>
    <x v="18"/>
    <d v="2024-10-26T00:00:00"/>
    <n v="3.75"/>
    <s v="WAV"/>
    <n v="4013100"/>
    <s v="Yes"/>
    <n v="3.75"/>
    <n v="0"/>
    <n v="0"/>
  </r>
  <r>
    <x v="1"/>
    <x v="9"/>
    <d v="2024-10-26T00:00:00"/>
    <n v="3.75"/>
    <s v="WAV"/>
    <n v="4013101"/>
    <s v="Yes"/>
    <n v="3.75"/>
    <n v="0"/>
    <n v="0"/>
  </r>
  <r>
    <x v="0"/>
    <x v="15"/>
    <d v="2024-10-31T00:00:00"/>
    <n v="5"/>
    <s v="WAV"/>
    <n v="4013102"/>
    <s v="Yes"/>
    <n v="5"/>
    <n v="0"/>
    <n v="0"/>
  </r>
  <r>
    <x v="1"/>
    <x v="3"/>
    <d v="2024-10-26T00:00:00"/>
    <n v="0"/>
    <s v="WAV"/>
    <n v="4013104"/>
    <s v="Yes"/>
    <n v="3.75"/>
    <n v="1"/>
    <n v="3.75"/>
  </r>
  <r>
    <x v="1"/>
    <x v="2"/>
    <d v="2024-10-26T00:00:00"/>
    <n v="0"/>
    <m/>
    <n v="4013105"/>
    <s v="No"/>
    <n v="3.75"/>
    <n v="1"/>
    <n v="3.75"/>
  </r>
  <r>
    <x v="2"/>
    <x v="2"/>
    <d v="2024-10-29T00:00:00"/>
    <n v="0"/>
    <s v="WAV"/>
    <n v="4013106"/>
    <s v="Yes"/>
    <n v="5"/>
    <n v="1"/>
    <n v="5"/>
  </r>
  <r>
    <x v="2"/>
    <x v="17"/>
    <d v="2024-10-29T00:00:00"/>
    <n v="0"/>
    <s v="WAV"/>
    <n v="4013107"/>
    <s v="Yes"/>
    <n v="5.5"/>
    <n v="1"/>
    <n v="5.5"/>
  </r>
  <r>
    <x v="2"/>
    <x v="2"/>
    <d v="2024-10-27T00:00:00"/>
    <n v="5.5"/>
    <s v="WAV"/>
    <n v="4013109"/>
    <s v="Yes"/>
    <n v="5.5"/>
    <n v="0"/>
    <n v="0"/>
  </r>
  <r>
    <x v="1"/>
    <x v="12"/>
    <d v="2024-10-29T00:00:00"/>
    <n v="0"/>
    <s v="WAV"/>
    <n v="4013110"/>
    <s v="Yes"/>
    <n v="3.75"/>
    <n v="1"/>
    <n v="3.75"/>
  </r>
  <r>
    <x v="1"/>
    <x v="12"/>
    <d v="2024-10-29T00:00:00"/>
    <n v="0"/>
    <s v="WAV"/>
    <n v="4013111"/>
    <s v="Yes"/>
    <n v="3.75"/>
    <n v="1"/>
    <n v="3.75"/>
  </r>
  <r>
    <x v="2"/>
    <x v="18"/>
    <d v="2024-10-27T00:00:00"/>
    <n v="0"/>
    <s v="WAV"/>
    <n v="4013115"/>
    <s v="Yes"/>
    <n v="0"/>
    <n v="0"/>
    <n v="0"/>
  </r>
  <r>
    <x v="2"/>
    <x v="18"/>
    <d v="2024-10-27T00:00:00"/>
    <n v="5.5"/>
    <s v="WAV"/>
    <n v="4013116"/>
    <s v="Yes"/>
    <n v="5.5"/>
    <n v="0"/>
    <n v="0"/>
  </r>
  <r>
    <x v="2"/>
    <x v="2"/>
    <d v="2024-10-27T00:00:00"/>
    <n v="5"/>
    <s v="WAV"/>
    <n v="4013117"/>
    <s v="Yes"/>
    <n v="5"/>
    <n v="0"/>
    <n v="0"/>
  </r>
  <r>
    <x v="2"/>
    <x v="18"/>
    <d v="2024-10-27T00:00:00"/>
    <n v="3"/>
    <s v="WAV"/>
    <n v="4013120"/>
    <s v="Yes"/>
    <n v="3"/>
    <n v="0"/>
    <n v="0"/>
  </r>
  <r>
    <x v="2"/>
    <x v="2"/>
    <d v="2024-10-27T00:00:00"/>
    <n v="5.5"/>
    <s v="WAV"/>
    <n v="4013121"/>
    <s v="Yes"/>
    <n v="5.5"/>
    <n v="0"/>
    <n v="0"/>
  </r>
  <r>
    <x v="1"/>
    <x v="6"/>
    <d v="2024-10-30T00:00:00"/>
    <n v="7.5"/>
    <s v="WAV"/>
    <n v="4013124"/>
    <s v="Yes"/>
    <n v="7.5"/>
    <n v="0"/>
    <n v="0"/>
  </r>
  <r>
    <x v="1"/>
    <x v="2"/>
    <d v="2024-10-30T00:00:00"/>
    <n v="7.5"/>
    <s v="BIGVAN"/>
    <n v="4013125"/>
    <s v="Yes"/>
    <n v="7.5"/>
    <n v="0"/>
    <n v="0"/>
  </r>
  <r>
    <x v="0"/>
    <x v="2"/>
    <d v="2024-10-31T00:00:00"/>
    <n v="5"/>
    <s v="WAV"/>
    <n v="4013128"/>
    <s v="Yes"/>
    <n v="5"/>
    <n v="0"/>
    <n v="0"/>
  </r>
  <r>
    <x v="0"/>
    <x v="9"/>
    <d v="2024-10-31T00:00:00"/>
    <n v="5"/>
    <s v="SEDAN"/>
    <n v="4013129"/>
    <s v="Yes"/>
    <n v="5"/>
    <n v="0"/>
    <n v="0"/>
  </r>
  <r>
    <x v="2"/>
    <x v="15"/>
    <d v="2024-10-28T00:00:00"/>
    <n v="5"/>
    <s v="WAV"/>
    <n v="4013132"/>
    <s v="Yes"/>
    <n v="5"/>
    <n v="0"/>
    <n v="0"/>
  </r>
  <r>
    <x v="2"/>
    <x v="15"/>
    <d v="2024-10-29T00:00:00"/>
    <n v="5"/>
    <s v="WAV"/>
    <n v="4013133"/>
    <s v="Yes"/>
    <n v="5"/>
    <n v="0"/>
    <n v="0"/>
  </r>
  <r>
    <x v="2"/>
    <x v="18"/>
    <d v="2024-10-30T00:00:00"/>
    <n v="5"/>
    <s v="WAV"/>
    <n v="4013134"/>
    <s v="Yes"/>
    <n v="5"/>
    <n v="0"/>
    <n v="0"/>
  </r>
  <r>
    <x v="2"/>
    <x v="18"/>
    <d v="2024-11-01T00:00:00"/>
    <n v="5"/>
    <s v="WAV"/>
    <n v="4013136"/>
    <s v="Yes"/>
    <n v="5"/>
    <n v="0"/>
    <n v="0"/>
  </r>
  <r>
    <x v="2"/>
    <x v="9"/>
    <d v="2024-10-30T00:00:00"/>
    <n v="0"/>
    <s v="WAV"/>
    <n v="4013139"/>
    <s v="Yes"/>
    <n v="0"/>
    <n v="0"/>
    <n v="0"/>
  </r>
  <r>
    <x v="2"/>
    <x v="17"/>
    <d v="2024-10-31T00:00:00"/>
    <n v="0"/>
    <s v="WAV"/>
    <n v="4013140"/>
    <s v="Yes"/>
    <n v="0"/>
    <n v="0"/>
    <n v="0"/>
  </r>
  <r>
    <x v="2"/>
    <x v="2"/>
    <d v="2024-11-01T00:00:00"/>
    <n v="0"/>
    <s v="WAV"/>
    <n v="4013141"/>
    <s v="Yes"/>
    <n v="0"/>
    <n v="0"/>
    <n v="0"/>
  </r>
  <r>
    <x v="2"/>
    <x v="5"/>
    <d v="2024-11-01T00:00:00"/>
    <n v="3"/>
    <s v="SEDAN"/>
    <n v="4013145"/>
    <s v="Yes"/>
    <n v="3"/>
    <n v="0"/>
    <n v="0"/>
  </r>
  <r>
    <x v="2"/>
    <x v="2"/>
    <d v="2024-11-01T00:00:00"/>
    <n v="5"/>
    <s v="WAV"/>
    <n v="4013146"/>
    <s v="Yes"/>
    <n v="5"/>
    <n v="0"/>
    <n v="0"/>
  </r>
  <r>
    <x v="0"/>
    <x v="8"/>
    <d v="2024-10-28T00:00:00"/>
    <n v="5"/>
    <s v="WAV"/>
    <n v="4013149"/>
    <s v="Yes"/>
    <n v="5"/>
    <n v="0"/>
    <n v="0"/>
  </r>
  <r>
    <x v="0"/>
    <x v="15"/>
    <d v="2024-10-29T00:00:00"/>
    <n v="5"/>
    <s v="WAV"/>
    <n v="4013150"/>
    <s v="Yes"/>
    <n v="5"/>
    <n v="0"/>
    <n v="0"/>
  </r>
  <r>
    <x v="0"/>
    <x v="8"/>
    <d v="2024-10-30T00:00:00"/>
    <n v="5"/>
    <s v="WAV"/>
    <n v="4013151"/>
    <s v="Yes"/>
    <n v="5"/>
    <n v="0"/>
    <n v="0"/>
  </r>
  <r>
    <x v="0"/>
    <x v="17"/>
    <d v="2024-10-31T00:00:00"/>
    <n v="5"/>
    <s v="WAV"/>
    <n v="4013152"/>
    <s v="Yes"/>
    <n v="5"/>
    <n v="0"/>
    <n v="0"/>
  </r>
  <r>
    <x v="2"/>
    <x v="14"/>
    <d v="2024-10-30T00:00:00"/>
    <n v="5.5"/>
    <s v="WAV"/>
    <n v="4013159"/>
    <s v="Yes"/>
    <n v="5.5"/>
    <n v="0"/>
    <n v="0"/>
  </r>
  <r>
    <x v="2"/>
    <x v="2"/>
    <d v="2024-10-30T00:00:00"/>
    <n v="5"/>
    <s v="WAV"/>
    <n v="4013160"/>
    <s v="Yes"/>
    <n v="5"/>
    <n v="0"/>
    <n v="0"/>
  </r>
  <r>
    <x v="2"/>
    <x v="2"/>
    <d v="2024-10-26T00:00:00"/>
    <n v="5.5"/>
    <s v="WAV"/>
    <n v="4013161"/>
    <s v="Yes"/>
    <n v="5.5"/>
    <n v="0"/>
    <n v="0"/>
  </r>
  <r>
    <x v="2"/>
    <x v="2"/>
    <d v="2024-10-26T00:00:00"/>
    <n v="5"/>
    <s v="WAV"/>
    <n v="4013162"/>
    <s v="Yes"/>
    <n v="5"/>
    <n v="0"/>
    <n v="0"/>
  </r>
  <r>
    <x v="1"/>
    <x v="3"/>
    <d v="2024-10-28T00:00:00"/>
    <n v="0"/>
    <s v="WAV"/>
    <n v="4013163"/>
    <s v="Yes"/>
    <n v="3.75"/>
    <n v="1"/>
    <n v="3.75"/>
  </r>
  <r>
    <x v="1"/>
    <x v="4"/>
    <d v="2024-10-28T00:00:00"/>
    <n v="0"/>
    <s v="WAV"/>
    <n v="4013164"/>
    <s v="Yes"/>
    <n v="3.75"/>
    <n v="1"/>
    <n v="3.75"/>
  </r>
  <r>
    <x v="2"/>
    <x v="2"/>
    <d v="2024-10-26T00:00:00"/>
    <n v="5.5"/>
    <s v="WAV"/>
    <n v="4013165"/>
    <s v="Yes"/>
    <n v="5.5"/>
    <n v="0"/>
    <n v="0"/>
  </r>
  <r>
    <x v="2"/>
    <x v="2"/>
    <d v="2024-10-27T00:00:00"/>
    <n v="5.5"/>
    <s v="BIGVAN"/>
    <n v="4013166"/>
    <s v="Yes"/>
    <n v="5.5"/>
    <n v="0"/>
    <n v="0"/>
  </r>
  <r>
    <x v="2"/>
    <x v="2"/>
    <d v="2024-10-28T00:00:00"/>
    <n v="0"/>
    <s v="WAV"/>
    <n v="4013167"/>
    <s v="Yes"/>
    <n v="5.5"/>
    <n v="1"/>
    <n v="5.5"/>
  </r>
  <r>
    <x v="2"/>
    <x v="18"/>
    <d v="2024-10-26T00:00:00"/>
    <n v="5"/>
    <s v="WAV"/>
    <n v="4013168"/>
    <s v="Yes"/>
    <n v="5"/>
    <n v="0"/>
    <n v="0"/>
  </r>
  <r>
    <x v="2"/>
    <x v="9"/>
    <d v="2024-10-28T00:00:00"/>
    <n v="5"/>
    <s v="WAV"/>
    <n v="4013170"/>
    <s v="Yes"/>
    <n v="5"/>
    <n v="0"/>
    <n v="0"/>
  </r>
  <r>
    <x v="2"/>
    <x v="14"/>
    <d v="2024-10-30T00:00:00"/>
    <n v="3.75"/>
    <s v="WAV"/>
    <n v="4013172"/>
    <s v="Yes"/>
    <n v="3.75"/>
    <n v="0"/>
    <n v="0"/>
  </r>
  <r>
    <x v="2"/>
    <x v="0"/>
    <d v="2024-10-30T00:00:00"/>
    <n v="5"/>
    <s v="WAV"/>
    <n v="4013173"/>
    <s v="Yes"/>
    <n v="5"/>
    <n v="0"/>
    <n v="0"/>
  </r>
  <r>
    <x v="1"/>
    <x v="6"/>
    <d v="2024-10-27T00:00:00"/>
    <n v="0"/>
    <s v="WAV"/>
    <n v="4013178"/>
    <s v="Yes"/>
    <n v="3.75"/>
    <n v="1"/>
    <n v="3.75"/>
  </r>
  <r>
    <x v="2"/>
    <x v="7"/>
    <d v="2024-10-28T00:00:00"/>
    <n v="0"/>
    <s v="WAV"/>
    <n v="4013179"/>
    <s v="Yes"/>
    <n v="5.5"/>
    <n v="1"/>
    <n v="5.5"/>
  </r>
  <r>
    <x v="2"/>
    <x v="7"/>
    <d v="2024-10-28T00:00:00"/>
    <n v="0"/>
    <s v="WAV"/>
    <n v="4013180"/>
    <s v="Yes"/>
    <n v="5.5"/>
    <n v="1"/>
    <n v="5.5"/>
  </r>
  <r>
    <x v="0"/>
    <x v="16"/>
    <d v="2024-10-31T00:00:00"/>
    <n v="0"/>
    <s v="WAV"/>
    <n v="4013181"/>
    <s v="Yes"/>
    <n v="0"/>
    <n v="0"/>
    <n v="0"/>
  </r>
  <r>
    <x v="0"/>
    <x v="2"/>
    <d v="2024-11-01T00:00:00"/>
    <n v="0"/>
    <s v="WAV"/>
    <n v="4013184"/>
    <s v="Yes"/>
    <n v="0"/>
    <n v="0"/>
    <n v="0"/>
  </r>
  <r>
    <x v="0"/>
    <x v="15"/>
    <d v="2024-11-01T00:00:00"/>
    <n v="0"/>
    <s v="WAV"/>
    <n v="4013185"/>
    <s v="Yes"/>
    <n v="0"/>
    <n v="0"/>
    <n v="0"/>
  </r>
  <r>
    <x v="0"/>
    <x v="2"/>
    <d v="2024-10-27T00:00:00"/>
    <n v="0"/>
    <s v="WAV"/>
    <n v="4013186"/>
    <s v="Yes"/>
    <n v="0"/>
    <n v="0"/>
    <n v="0"/>
  </r>
  <r>
    <x v="1"/>
    <x v="3"/>
    <d v="2024-10-27T00:00:00"/>
    <n v="0"/>
    <s v="WAV"/>
    <n v="4013188"/>
    <s v="Yes"/>
    <n v="3.75"/>
    <n v="1"/>
    <n v="3.75"/>
  </r>
  <r>
    <x v="2"/>
    <x v="18"/>
    <d v="2024-10-31T00:00:00"/>
    <n v="5.5"/>
    <s v="WAV"/>
    <n v="4013193"/>
    <s v="Yes"/>
    <n v="5.5"/>
    <n v="0"/>
    <n v="0"/>
  </r>
  <r>
    <x v="2"/>
    <x v="15"/>
    <d v="2024-10-31T00:00:00"/>
    <n v="3"/>
    <s v="WAV"/>
    <n v="4013195"/>
    <s v="Yes"/>
    <n v="3"/>
    <n v="0"/>
    <n v="0"/>
  </r>
  <r>
    <x v="1"/>
    <x v="3"/>
    <d v="2024-10-30T00:00:00"/>
    <n v="0"/>
    <s v="WAV"/>
    <n v="4013198"/>
    <s v="Yes"/>
    <n v="3.75"/>
    <n v="1"/>
    <n v="3.75"/>
  </r>
  <r>
    <x v="1"/>
    <x v="3"/>
    <d v="2024-10-30T00:00:00"/>
    <n v="0"/>
    <s v="WAV"/>
    <n v="4013199"/>
    <s v="Yes"/>
    <n v="3.75"/>
    <n v="1"/>
    <n v="3.75"/>
  </r>
  <r>
    <x v="1"/>
    <x v="12"/>
    <d v="2024-10-28T00:00:00"/>
    <n v="0"/>
    <s v="WAV"/>
    <n v="4013200"/>
    <s v="Yes"/>
    <n v="3.75"/>
    <n v="1"/>
    <n v="3.75"/>
  </r>
  <r>
    <x v="0"/>
    <x v="0"/>
    <d v="2024-10-26T00:00:00"/>
    <n v="5"/>
    <s v="WAV"/>
    <n v="4013201"/>
    <s v="Yes"/>
    <n v="5"/>
    <n v="0"/>
    <n v="0"/>
  </r>
  <r>
    <x v="1"/>
    <x v="6"/>
    <d v="2024-10-28T00:00:00"/>
    <n v="0"/>
    <s v="WAV"/>
    <n v="4013202"/>
    <s v="Yes"/>
    <n v="3.75"/>
    <n v="1"/>
    <n v="3.75"/>
  </r>
  <r>
    <x v="1"/>
    <x v="9"/>
    <d v="2024-10-26T00:00:00"/>
    <n v="5"/>
    <s v="WAV"/>
    <n v="4013203"/>
    <s v="Yes"/>
    <n v="5"/>
    <n v="0"/>
    <n v="0"/>
  </r>
  <r>
    <x v="1"/>
    <x v="6"/>
    <d v="2024-10-26T00:00:00"/>
    <n v="0"/>
    <s v="WAV"/>
    <n v="4013205"/>
    <s v="Yes"/>
    <n v="3.75"/>
    <n v="1"/>
    <n v="3.75"/>
  </r>
  <r>
    <x v="1"/>
    <x v="6"/>
    <d v="2024-10-26T00:00:00"/>
    <n v="0"/>
    <s v="WAV"/>
    <n v="4013206"/>
    <s v="Yes"/>
    <n v="3.75"/>
    <n v="1"/>
    <n v="3.75"/>
  </r>
  <r>
    <x v="1"/>
    <x v="6"/>
    <d v="2024-10-27T00:00:00"/>
    <n v="0"/>
    <s v="WAV"/>
    <n v="4013207"/>
    <s v="Yes"/>
    <n v="3.75"/>
    <n v="1"/>
    <n v="3.75"/>
  </r>
  <r>
    <x v="0"/>
    <x v="2"/>
    <d v="2024-10-26T00:00:00"/>
    <n v="5"/>
    <s v="WAV"/>
    <n v="4013208"/>
    <s v="Yes"/>
    <n v="5"/>
    <n v="0"/>
    <n v="0"/>
  </r>
  <r>
    <x v="1"/>
    <x v="2"/>
    <d v="2024-10-27T00:00:00"/>
    <n v="3.75"/>
    <s v="BIGVAN"/>
    <n v="4013209"/>
    <s v="Yes"/>
    <n v="3.75"/>
    <n v="0"/>
    <n v="0"/>
  </r>
  <r>
    <x v="1"/>
    <x v="1"/>
    <d v="2024-10-28T00:00:00"/>
    <n v="0"/>
    <s v="WAV"/>
    <n v="4013210"/>
    <s v="Yes"/>
    <n v="3.75"/>
    <n v="1"/>
    <n v="3.75"/>
  </r>
  <r>
    <x v="1"/>
    <x v="3"/>
    <d v="2024-10-28T00:00:00"/>
    <n v="0"/>
    <s v="WAV"/>
    <n v="4013211"/>
    <s v="Yes"/>
    <n v="3.75"/>
    <n v="1"/>
    <n v="3.75"/>
  </r>
  <r>
    <x v="0"/>
    <x v="2"/>
    <d v="2024-11-01T00:00:00"/>
    <n v="0"/>
    <s v="WAV"/>
    <n v="4013217"/>
    <s v="Yes"/>
    <n v="0"/>
    <n v="0"/>
    <n v="0"/>
  </r>
  <r>
    <x v="0"/>
    <x v="11"/>
    <d v="2024-11-01T00:00:00"/>
    <n v="0"/>
    <s v="SEDAN"/>
    <n v="4013218"/>
    <s v="Yes"/>
    <n v="0"/>
    <n v="0"/>
    <n v="0"/>
  </r>
  <r>
    <x v="2"/>
    <x v="14"/>
    <d v="2024-10-28T00:00:00"/>
    <n v="0"/>
    <s v="WAV"/>
    <n v="4013219"/>
    <s v="Yes"/>
    <n v="3.75"/>
    <n v="1"/>
    <n v="3.75"/>
  </r>
  <r>
    <x v="1"/>
    <x v="3"/>
    <d v="2024-10-29T00:00:00"/>
    <n v="0"/>
    <s v="WAV"/>
    <n v="4013220"/>
    <s v="Yes"/>
    <n v="3.75"/>
    <n v="1"/>
    <n v="3.75"/>
  </r>
  <r>
    <x v="1"/>
    <x v="2"/>
    <d v="2024-10-30T00:00:00"/>
    <n v="0"/>
    <s v="WAV"/>
    <n v="4013221"/>
    <s v="Yes"/>
    <n v="3.75"/>
    <n v="1"/>
    <n v="3.75"/>
  </r>
  <r>
    <x v="2"/>
    <x v="8"/>
    <d v="2024-10-28T00:00:00"/>
    <n v="0"/>
    <s v="WAV"/>
    <n v="4013222"/>
    <s v="Yes"/>
    <n v="3.75"/>
    <n v="1"/>
    <n v="3.75"/>
  </r>
  <r>
    <x v="1"/>
    <x v="2"/>
    <d v="2024-10-29T00:00:00"/>
    <n v="0"/>
    <s v="BIGVAN"/>
    <n v="4013226"/>
    <s v="Yes"/>
    <n v="3.75"/>
    <n v="1"/>
    <n v="3.75"/>
  </r>
  <r>
    <x v="1"/>
    <x v="2"/>
    <d v="2024-10-30T00:00:00"/>
    <n v="0"/>
    <s v="WAV"/>
    <n v="4013229"/>
    <s v="Yes"/>
    <n v="3.75"/>
    <n v="1"/>
    <n v="3.75"/>
  </r>
  <r>
    <x v="1"/>
    <x v="6"/>
    <d v="2024-10-26T00:00:00"/>
    <n v="0"/>
    <s v="WAV"/>
    <n v="4013232"/>
    <s v="Yes"/>
    <n v="3.75"/>
    <n v="1"/>
    <n v="3.75"/>
  </r>
  <r>
    <x v="1"/>
    <x v="3"/>
    <d v="2024-10-26T00:00:00"/>
    <n v="0"/>
    <s v="WAV"/>
    <n v="4013233"/>
    <s v="Yes"/>
    <n v="3.75"/>
    <n v="1"/>
    <n v="3.75"/>
  </r>
  <r>
    <x v="0"/>
    <x v="8"/>
    <d v="2024-10-29T00:00:00"/>
    <n v="5"/>
    <s v="WAV"/>
    <n v="4013239"/>
    <s v="Yes"/>
    <n v="5"/>
    <n v="0"/>
    <n v="0"/>
  </r>
  <r>
    <x v="2"/>
    <x v="16"/>
    <d v="2024-10-26T00:00:00"/>
    <n v="3"/>
    <s v="WAV"/>
    <n v="4013240"/>
    <s v="Yes"/>
    <n v="3"/>
    <n v="0"/>
    <n v="0"/>
  </r>
  <r>
    <x v="2"/>
    <x v="2"/>
    <d v="2024-10-26T00:00:00"/>
    <n v="5.5"/>
    <s v="WAV"/>
    <n v="4013241"/>
    <s v="Yes"/>
    <n v="5.5"/>
    <n v="0"/>
    <n v="0"/>
  </r>
  <r>
    <x v="0"/>
    <x v="14"/>
    <d v="2024-10-28T00:00:00"/>
    <n v="0"/>
    <s v="WAV"/>
    <n v="4013242"/>
    <s v="Yes"/>
    <n v="0"/>
    <n v="0"/>
    <n v="0"/>
  </r>
  <r>
    <x v="0"/>
    <x v="14"/>
    <d v="2024-10-28T00:00:00"/>
    <n v="0"/>
    <s v="WAV"/>
    <n v="4013243"/>
    <s v="Yes"/>
    <n v="0"/>
    <n v="0"/>
    <n v="0"/>
  </r>
  <r>
    <x v="2"/>
    <x v="2"/>
    <d v="2024-10-27T00:00:00"/>
    <n v="5.5"/>
    <s v="WAV"/>
    <n v="4013246"/>
    <s v="Yes"/>
    <n v="5.5"/>
    <n v="0"/>
    <n v="0"/>
  </r>
  <r>
    <x v="0"/>
    <x v="2"/>
    <d v="2024-10-31T00:00:00"/>
    <n v="5"/>
    <s v="WAV"/>
    <n v="4013251"/>
    <s v="Yes"/>
    <n v="5"/>
    <n v="0"/>
    <n v="0"/>
  </r>
  <r>
    <x v="1"/>
    <x v="1"/>
    <d v="2024-10-28T00:00:00"/>
    <n v="0"/>
    <s v="WAV"/>
    <n v="4013252"/>
    <s v="Yes"/>
    <n v="3.75"/>
    <n v="1"/>
    <n v="3.75"/>
  </r>
  <r>
    <x v="1"/>
    <x v="4"/>
    <d v="2024-11-01T00:00:00"/>
    <n v="0"/>
    <s v="WAV"/>
    <n v="4013254"/>
    <s v="Yes"/>
    <n v="3.75"/>
    <n v="1"/>
    <n v="3.75"/>
  </r>
  <r>
    <x v="1"/>
    <x v="2"/>
    <d v="2024-11-01T00:00:00"/>
    <n v="0"/>
    <s v="BIGVAN"/>
    <n v="4013255"/>
    <s v="Yes"/>
    <n v="3.75"/>
    <n v="1"/>
    <n v="3.75"/>
  </r>
  <r>
    <x v="1"/>
    <x v="2"/>
    <d v="2024-10-26T00:00:00"/>
    <n v="0"/>
    <m/>
    <n v="4013256"/>
    <s v="No"/>
    <n v="3.75"/>
    <n v="1"/>
    <n v="3.75"/>
  </r>
  <r>
    <x v="1"/>
    <x v="6"/>
    <d v="2024-10-26T00:00:00"/>
    <n v="0"/>
    <s v="WAV"/>
    <n v="4013257"/>
    <s v="Yes"/>
    <n v="3.75"/>
    <n v="1"/>
    <n v="3.75"/>
  </r>
  <r>
    <x v="1"/>
    <x v="6"/>
    <d v="2024-10-27T00:00:00"/>
    <n v="0"/>
    <s v="WAV"/>
    <n v="4013260"/>
    <s v="Yes"/>
    <n v="3.75"/>
    <n v="1"/>
    <n v="3.75"/>
  </r>
  <r>
    <x v="1"/>
    <x v="2"/>
    <d v="2024-10-27T00:00:00"/>
    <n v="3.75"/>
    <s v="BIGVAN"/>
    <n v="4013261"/>
    <s v="Yes"/>
    <n v="3.75"/>
    <n v="0"/>
    <n v="0"/>
  </r>
  <r>
    <x v="0"/>
    <x v="17"/>
    <d v="2024-10-30T00:00:00"/>
    <n v="5"/>
    <s v="WAV"/>
    <n v="4013263"/>
    <s v="Yes"/>
    <n v="5"/>
    <n v="0"/>
    <n v="0"/>
  </r>
  <r>
    <x v="1"/>
    <x v="6"/>
    <d v="2024-10-28T00:00:00"/>
    <n v="0"/>
    <s v="WAV"/>
    <n v="4013264"/>
    <s v="Yes"/>
    <n v="3.75"/>
    <n v="1"/>
    <n v="3.75"/>
  </r>
  <r>
    <x v="1"/>
    <x v="2"/>
    <d v="2024-10-28T00:00:00"/>
    <n v="0"/>
    <s v="WAV"/>
    <n v="4013265"/>
    <s v="Yes"/>
    <n v="0"/>
    <n v="0"/>
    <n v="0"/>
  </r>
  <r>
    <x v="1"/>
    <x v="9"/>
    <d v="2024-10-26T00:00:00"/>
    <n v="7.5"/>
    <s v="WAV"/>
    <n v="4013268"/>
    <s v="Yes"/>
    <n v="7.5"/>
    <n v="0"/>
    <n v="0"/>
  </r>
  <r>
    <x v="0"/>
    <x v="15"/>
    <d v="2024-11-01T00:00:00"/>
    <n v="5"/>
    <s v="WAV"/>
    <n v="4013270"/>
    <s v="Yes"/>
    <n v="5"/>
    <n v="0"/>
    <n v="0"/>
  </r>
  <r>
    <x v="2"/>
    <x v="7"/>
    <d v="2024-10-29T00:00:00"/>
    <n v="5"/>
    <s v="WAV"/>
    <n v="4013271"/>
    <s v="Yes"/>
    <n v="5"/>
    <n v="0"/>
    <n v="0"/>
  </r>
  <r>
    <x v="0"/>
    <x v="2"/>
    <d v="2024-10-27T00:00:00"/>
    <n v="5"/>
    <s v="WAV"/>
    <n v="4013291"/>
    <s v="Yes"/>
    <n v="5"/>
    <n v="0"/>
    <n v="0"/>
  </r>
  <r>
    <x v="0"/>
    <x v="13"/>
    <d v="2024-10-30T00:00:00"/>
    <n v="5"/>
    <s v="SEDAN"/>
    <n v="4013293"/>
    <s v="Yes"/>
    <n v="5"/>
    <n v="0"/>
    <n v="0"/>
  </r>
  <r>
    <x v="1"/>
    <x v="6"/>
    <d v="2024-11-02T00:00:00"/>
    <n v="0"/>
    <s v="WAV"/>
    <n v="4013297"/>
    <s v="Yes"/>
    <n v="3.75"/>
    <n v="1"/>
    <n v="3.75"/>
  </r>
  <r>
    <x v="1"/>
    <x v="9"/>
    <d v="2024-11-02T00:00:00"/>
    <n v="3.75"/>
    <s v="WAV"/>
    <n v="4013298"/>
    <s v="Yes"/>
    <n v="3.75"/>
    <n v="0"/>
    <n v="0"/>
  </r>
  <r>
    <x v="1"/>
    <x v="3"/>
    <d v="2024-11-02T00:00:00"/>
    <n v="0"/>
    <s v="WAV"/>
    <n v="4013299"/>
    <s v="Yes"/>
    <n v="3.75"/>
    <n v="1"/>
    <n v="3.75"/>
  </r>
  <r>
    <x v="0"/>
    <x v="17"/>
    <d v="2024-11-02T00:00:00"/>
    <n v="0"/>
    <s v="WAV"/>
    <n v="4013303"/>
    <s v="Yes"/>
    <n v="0"/>
    <n v="0"/>
    <n v="0"/>
  </r>
  <r>
    <x v="1"/>
    <x v="2"/>
    <d v="2024-11-02T00:00:00"/>
    <n v="0"/>
    <s v="BIGVAN"/>
    <n v="4013304"/>
    <s v="Yes"/>
    <n v="3.75"/>
    <n v="1"/>
    <n v="3.75"/>
  </r>
  <r>
    <x v="1"/>
    <x v="2"/>
    <d v="2024-11-02T00:00:00"/>
    <n v="0"/>
    <s v="BIGVAN"/>
    <n v="4013305"/>
    <s v="Yes"/>
    <n v="3.75"/>
    <n v="1"/>
    <n v="3.75"/>
  </r>
  <r>
    <x v="0"/>
    <x v="2"/>
    <d v="2024-11-02T00:00:00"/>
    <n v="0"/>
    <s v="WAV"/>
    <n v="4013306"/>
    <s v="Yes"/>
    <n v="0"/>
    <n v="0"/>
    <n v="0"/>
  </r>
  <r>
    <x v="1"/>
    <x v="6"/>
    <d v="2024-11-02T00:00:00"/>
    <n v="0"/>
    <s v="WAV"/>
    <n v="4013310"/>
    <s v="Yes"/>
    <n v="3.75"/>
    <n v="1"/>
    <n v="3.75"/>
  </r>
  <r>
    <x v="1"/>
    <x v="9"/>
    <d v="2024-11-02T00:00:00"/>
    <n v="0"/>
    <s v="WAV"/>
    <n v="4013311"/>
    <s v="Yes"/>
    <n v="3.75"/>
    <n v="1"/>
    <n v="3.75"/>
  </r>
  <r>
    <x v="0"/>
    <x v="13"/>
    <d v="2024-11-02T00:00:00"/>
    <n v="0"/>
    <s v="SEDAN"/>
    <n v="4013319"/>
    <s v="Yes"/>
    <n v="5"/>
    <n v="1"/>
    <n v="5"/>
  </r>
  <r>
    <x v="0"/>
    <x v="2"/>
    <d v="2024-11-02T00:00:00"/>
    <n v="0"/>
    <s v="WAV"/>
    <n v="4013321"/>
    <s v="Yes"/>
    <n v="5"/>
    <n v="1"/>
    <n v="5"/>
  </r>
  <r>
    <x v="1"/>
    <x v="2"/>
    <d v="2024-11-02T00:00:00"/>
    <n v="0"/>
    <s v="BIGVAN"/>
    <n v="4013326"/>
    <s v="Yes"/>
    <n v="3.75"/>
    <n v="1"/>
    <n v="3.75"/>
  </r>
  <r>
    <x v="1"/>
    <x v="3"/>
    <d v="2024-11-02T00:00:00"/>
    <n v="0"/>
    <s v="WAV"/>
    <n v="4013327"/>
    <s v="Yes"/>
    <n v="3.75"/>
    <n v="1"/>
    <n v="3.75"/>
  </r>
  <r>
    <x v="0"/>
    <x v="2"/>
    <d v="2024-11-02T00:00:00"/>
    <n v="5"/>
    <s v="WAV"/>
    <n v="4013332"/>
    <s v="Yes"/>
    <n v="5"/>
    <n v="0"/>
    <n v="0"/>
  </r>
  <r>
    <x v="1"/>
    <x v="6"/>
    <d v="2024-11-02T00:00:00"/>
    <n v="0"/>
    <s v="WAV"/>
    <n v="4013335"/>
    <s v="Yes"/>
    <n v="3.75"/>
    <n v="1"/>
    <n v="3.75"/>
  </r>
  <r>
    <x v="1"/>
    <x v="9"/>
    <d v="2024-11-02T00:00:00"/>
    <n v="0"/>
    <s v="WAV"/>
    <n v="4013336"/>
    <s v="Yes"/>
    <n v="3.75"/>
    <n v="1"/>
    <n v="3.75"/>
  </r>
  <r>
    <x v="1"/>
    <x v="3"/>
    <d v="2024-11-02T00:00:00"/>
    <n v="0"/>
    <s v="WAV"/>
    <n v="4013337"/>
    <s v="Yes"/>
    <n v="3.75"/>
    <n v="1"/>
    <n v="3.75"/>
  </r>
  <r>
    <x v="1"/>
    <x v="2"/>
    <d v="2024-11-02T00:00:00"/>
    <n v="3.75"/>
    <s v="BIGVAN"/>
    <n v="4013338"/>
    <s v="Yes"/>
    <n v="3.75"/>
    <n v="0"/>
    <n v="0"/>
  </r>
  <r>
    <x v="0"/>
    <x v="0"/>
    <d v="2024-11-02T00:00:00"/>
    <n v="5"/>
    <s v="WAV"/>
    <n v="4013341"/>
    <s v="Yes"/>
    <n v="5"/>
    <n v="0"/>
    <n v="0"/>
  </r>
  <r>
    <x v="0"/>
    <x v="2"/>
    <d v="2024-11-02T00:00:00"/>
    <n v="5"/>
    <s v="WAV"/>
    <n v="4013342"/>
    <s v="Yes"/>
    <n v="5"/>
    <n v="0"/>
    <n v="0"/>
  </r>
  <r>
    <x v="0"/>
    <x v="0"/>
    <d v="2024-11-02T00:00:00"/>
    <n v="5"/>
    <s v="WAV"/>
    <n v="4013343"/>
    <s v="Yes"/>
    <n v="5"/>
    <n v="0"/>
    <n v="0"/>
  </r>
  <r>
    <x v="0"/>
    <x v="2"/>
    <d v="2024-11-02T00:00:00"/>
    <n v="5"/>
    <s v="WAV"/>
    <n v="4013344"/>
    <s v="Yes"/>
    <n v="5"/>
    <n v="0"/>
    <n v="0"/>
  </r>
  <r>
    <x v="2"/>
    <x v="2"/>
    <d v="2024-11-02T00:00:00"/>
    <n v="0"/>
    <s v="WAV"/>
    <n v="4013347"/>
    <s v="Yes"/>
    <n v="5.5"/>
    <n v="1"/>
    <n v="5.5"/>
  </r>
  <r>
    <x v="2"/>
    <x v="17"/>
    <d v="2024-11-02T00:00:00"/>
    <n v="0"/>
    <s v="WAV"/>
    <n v="4013348"/>
    <s v="Yes"/>
    <n v="5"/>
    <n v="1"/>
    <n v="5"/>
  </r>
  <r>
    <x v="2"/>
    <x v="2"/>
    <d v="2024-11-02T00:00:00"/>
    <n v="0"/>
    <s v="WAV"/>
    <n v="4013350"/>
    <s v="Yes"/>
    <n v="5"/>
    <n v="1"/>
    <n v="5"/>
  </r>
  <r>
    <x v="1"/>
    <x v="9"/>
    <d v="2024-11-02T00:00:00"/>
    <n v="5"/>
    <s v="WAV"/>
    <n v="4013351"/>
    <s v="Yes"/>
    <n v="5"/>
    <n v="0"/>
    <n v="0"/>
  </r>
  <r>
    <x v="0"/>
    <x v="5"/>
    <d v="2024-11-01T00:00:00"/>
    <n v="0"/>
    <s v="SEDAN"/>
    <n v="4013358"/>
    <s v="Yes"/>
    <n v="0"/>
    <n v="0"/>
    <n v="0"/>
  </r>
  <r>
    <x v="0"/>
    <x v="9"/>
    <d v="2024-10-28T00:00:00"/>
    <n v="5"/>
    <s v="SEDAN"/>
    <n v="4013360"/>
    <s v="Yes"/>
    <n v="5"/>
    <n v="0"/>
    <n v="0"/>
  </r>
  <r>
    <x v="0"/>
    <x v="0"/>
    <d v="2024-10-28T00:00:00"/>
    <n v="5"/>
    <s v="WAV"/>
    <n v="4013361"/>
    <s v="Yes"/>
    <n v="5"/>
    <n v="0"/>
    <n v="0"/>
  </r>
  <r>
    <x v="1"/>
    <x v="6"/>
    <d v="2024-10-29T00:00:00"/>
    <n v="3.75"/>
    <s v="WAV"/>
    <n v="4013369"/>
    <s v="Yes"/>
    <n v="3.75"/>
    <n v="0"/>
    <n v="0"/>
  </r>
  <r>
    <x v="1"/>
    <x v="2"/>
    <d v="2024-10-29T00:00:00"/>
    <n v="0"/>
    <s v="BIGVAN"/>
    <n v="4013370"/>
    <s v="Yes"/>
    <n v="3.75"/>
    <n v="1"/>
    <n v="3.75"/>
  </r>
  <r>
    <x v="2"/>
    <x v="2"/>
    <d v="2024-10-28T00:00:00"/>
    <n v="5.5"/>
    <s v="WAV"/>
    <n v="4013371"/>
    <s v="Yes"/>
    <n v="5.5"/>
    <n v="0"/>
    <n v="0"/>
  </r>
  <r>
    <x v="2"/>
    <x v="7"/>
    <d v="2024-10-31T00:00:00"/>
    <n v="5.5"/>
    <s v="WAV"/>
    <n v="4013372"/>
    <s v="Yes"/>
    <n v="5.5"/>
    <n v="0"/>
    <n v="0"/>
  </r>
  <r>
    <x v="2"/>
    <x v="7"/>
    <d v="2024-10-31T00:00:00"/>
    <n v="5"/>
    <s v="WAV"/>
    <n v="4013373"/>
    <s v="Yes"/>
    <n v="5"/>
    <n v="0"/>
    <n v="0"/>
  </r>
  <r>
    <x v="0"/>
    <x v="7"/>
    <d v="2024-10-31T00:00:00"/>
    <n v="5"/>
    <s v="WAV"/>
    <n v="4013384"/>
    <s v="Yes"/>
    <n v="5"/>
    <n v="0"/>
    <n v="0"/>
  </r>
  <r>
    <x v="0"/>
    <x v="18"/>
    <d v="2024-11-02T00:00:00"/>
    <n v="5"/>
    <s v="WAV"/>
    <n v="4013385"/>
    <s v="Yes"/>
    <n v="5"/>
    <n v="0"/>
    <n v="0"/>
  </r>
  <r>
    <x v="0"/>
    <x v="7"/>
    <d v="2024-10-31T00:00:00"/>
    <n v="5"/>
    <s v="WAV"/>
    <n v="4013389"/>
    <s v="Yes"/>
    <n v="5"/>
    <n v="0"/>
    <n v="0"/>
  </r>
  <r>
    <x v="0"/>
    <x v="2"/>
    <d v="2024-10-27T00:00:00"/>
    <n v="5"/>
    <s v="WAV"/>
    <n v="4013395"/>
    <s v="Yes"/>
    <n v="5"/>
    <n v="0"/>
    <n v="0"/>
  </r>
  <r>
    <x v="0"/>
    <x v="18"/>
    <d v="2024-10-26T00:00:00"/>
    <n v="10"/>
    <s v="WAV"/>
    <n v="4013397"/>
    <s v="Yes"/>
    <n v="10"/>
    <n v="0"/>
    <n v="0"/>
  </r>
  <r>
    <x v="0"/>
    <x v="7"/>
    <d v="2024-10-28T00:00:00"/>
    <n v="0"/>
    <s v="WAV"/>
    <n v="4013399"/>
    <s v="Yes"/>
    <n v="0"/>
    <n v="0"/>
    <n v="0"/>
  </r>
  <r>
    <x v="0"/>
    <x v="8"/>
    <d v="2024-10-31T00:00:00"/>
    <n v="0"/>
    <s v="WAV"/>
    <n v="4013412"/>
    <s v="Yes"/>
    <n v="0"/>
    <n v="0"/>
    <n v="0"/>
  </r>
  <r>
    <x v="0"/>
    <x v="11"/>
    <d v="2024-11-01T00:00:00"/>
    <n v="0"/>
    <s v="SEDAN"/>
    <n v="4013413"/>
    <s v="Yes"/>
    <n v="0"/>
    <n v="0"/>
    <n v="0"/>
  </r>
  <r>
    <x v="0"/>
    <x v="8"/>
    <d v="2024-10-31T00:00:00"/>
    <n v="0"/>
    <s v="WAV"/>
    <n v="4013442"/>
    <s v="Yes"/>
    <n v="0"/>
    <n v="0"/>
    <n v="0"/>
  </r>
  <r>
    <x v="0"/>
    <x v="2"/>
    <d v="2024-11-02T00:00:00"/>
    <n v="5"/>
    <s v="WAV"/>
    <n v="4013444"/>
    <s v="Yes"/>
    <n v="5"/>
    <n v="0"/>
    <n v="0"/>
  </r>
  <r>
    <x v="0"/>
    <x v="5"/>
    <d v="2024-10-30T00:00:00"/>
    <n v="0"/>
    <s v="SEDAN"/>
    <n v="4013447"/>
    <s v="Yes"/>
    <n v="0"/>
    <n v="0"/>
    <n v="0"/>
  </r>
  <r>
    <x v="0"/>
    <x v="15"/>
    <d v="2024-10-28T00:00:00"/>
    <n v="0"/>
    <s v="WAV"/>
    <n v="4013449"/>
    <s v="Yes"/>
    <n v="0"/>
    <n v="0"/>
    <n v="0"/>
  </r>
  <r>
    <x v="2"/>
    <x v="2"/>
    <d v="2024-10-29T00:00:00"/>
    <n v="0"/>
    <s v="WAV"/>
    <n v="4013452"/>
    <s v="Yes"/>
    <n v="5.5"/>
    <n v="1"/>
    <n v="5.5"/>
  </r>
  <r>
    <x v="2"/>
    <x v="8"/>
    <d v="2024-10-29T00:00:00"/>
    <n v="0"/>
    <s v="WAV"/>
    <n v="4013453"/>
    <s v="Yes"/>
    <n v="5"/>
    <n v="1"/>
    <n v="5"/>
  </r>
  <r>
    <x v="2"/>
    <x v="10"/>
    <d v="2024-10-28T00:00:00"/>
    <n v="5.5"/>
    <s v="WAV"/>
    <n v="4013454"/>
    <s v="Yes"/>
    <n v="5.5"/>
    <n v="0"/>
    <n v="0"/>
  </r>
  <r>
    <x v="2"/>
    <x v="15"/>
    <d v="2024-10-28T00:00:00"/>
    <n v="5"/>
    <s v="WAV"/>
    <n v="4013455"/>
    <s v="Yes"/>
    <n v="5"/>
    <n v="0"/>
    <n v="0"/>
  </r>
  <r>
    <x v="0"/>
    <x v="18"/>
    <d v="2024-10-27T00:00:00"/>
    <n v="5"/>
    <s v="WAV"/>
    <n v="4013457"/>
    <s v="Yes"/>
    <n v="5"/>
    <n v="0"/>
    <n v="0"/>
  </r>
  <r>
    <x v="0"/>
    <x v="2"/>
    <d v="2024-10-31T00:00:00"/>
    <n v="5"/>
    <s v="WAV"/>
    <n v="4013459"/>
    <s v="Yes"/>
    <n v="5"/>
    <n v="0"/>
    <n v="0"/>
  </r>
  <r>
    <x v="1"/>
    <x v="3"/>
    <d v="2024-10-27T00:00:00"/>
    <n v="0"/>
    <s v="WAV"/>
    <n v="4013460"/>
    <s v="Yes"/>
    <n v="3.75"/>
    <n v="1"/>
    <n v="3.75"/>
  </r>
  <r>
    <x v="0"/>
    <x v="9"/>
    <d v="2024-10-29T00:00:00"/>
    <n v="0"/>
    <s v="SEDAN"/>
    <n v="4013465"/>
    <s v="Yes"/>
    <n v="0"/>
    <n v="0"/>
    <n v="0"/>
  </r>
  <r>
    <x v="2"/>
    <x v="2"/>
    <d v="2024-10-28T00:00:00"/>
    <n v="5.5"/>
    <s v="WAV"/>
    <n v="4013468"/>
    <s v="Yes"/>
    <n v="5.5"/>
    <n v="0"/>
    <n v="0"/>
  </r>
  <r>
    <x v="2"/>
    <x v="5"/>
    <d v="2024-11-01T00:00:00"/>
    <n v="3"/>
    <s v="SEDAN"/>
    <n v="4013469"/>
    <s v="Yes"/>
    <n v="3"/>
    <n v="0"/>
    <n v="0"/>
  </r>
  <r>
    <x v="2"/>
    <x v="2"/>
    <d v="2024-10-28T00:00:00"/>
    <n v="5"/>
    <s v="WAV"/>
    <n v="4013470"/>
    <s v="Yes"/>
    <n v="5"/>
    <n v="0"/>
    <n v="0"/>
  </r>
  <r>
    <x v="1"/>
    <x v="3"/>
    <d v="2024-10-29T00:00:00"/>
    <n v="0"/>
    <s v="WAV"/>
    <n v="4013471"/>
    <s v="Yes"/>
    <n v="3.75"/>
    <n v="1"/>
    <n v="3.75"/>
  </r>
  <r>
    <x v="1"/>
    <x v="2"/>
    <d v="2024-10-29T00:00:00"/>
    <n v="0"/>
    <s v="WAV"/>
    <n v="4013472"/>
    <s v="Yes"/>
    <n v="3.75"/>
    <n v="1"/>
    <n v="3.75"/>
  </r>
  <r>
    <x v="0"/>
    <x v="2"/>
    <d v="2024-10-31T00:00:00"/>
    <n v="0"/>
    <s v="WAV"/>
    <n v="4013475"/>
    <s v="Yes"/>
    <n v="0"/>
    <n v="0"/>
    <n v="0"/>
  </r>
  <r>
    <x v="0"/>
    <x v="9"/>
    <d v="2024-11-01T00:00:00"/>
    <n v="0"/>
    <s v="SEDAN"/>
    <n v="4013476"/>
    <s v="Yes"/>
    <n v="0"/>
    <n v="0"/>
    <n v="0"/>
  </r>
  <r>
    <x v="0"/>
    <x v="11"/>
    <d v="2024-11-02T00:00:00"/>
    <n v="0"/>
    <s v="SEDAN"/>
    <n v="4013477"/>
    <s v="Yes"/>
    <n v="0"/>
    <n v="0"/>
    <n v="0"/>
  </r>
  <r>
    <x v="0"/>
    <x v="0"/>
    <d v="2024-10-28T00:00:00"/>
    <n v="0"/>
    <s v="WAV"/>
    <n v="4013478"/>
    <s v="Yes"/>
    <n v="0"/>
    <n v="0"/>
    <n v="0"/>
  </r>
  <r>
    <x v="0"/>
    <x v="9"/>
    <d v="2024-10-31T00:00:00"/>
    <n v="0"/>
    <s v="WAV"/>
    <n v="4013479"/>
    <s v="Yes"/>
    <n v="0"/>
    <n v="0"/>
    <n v="0"/>
  </r>
  <r>
    <x v="2"/>
    <x v="2"/>
    <d v="2024-10-27T00:00:00"/>
    <n v="5.5"/>
    <s v="WAV"/>
    <n v="4013482"/>
    <s v="Yes"/>
    <n v="5.5"/>
    <n v="0"/>
    <n v="0"/>
  </r>
  <r>
    <x v="0"/>
    <x v="15"/>
    <d v="2024-10-31T00:00:00"/>
    <n v="5"/>
    <s v="WAV"/>
    <n v="4013487"/>
    <s v="Yes"/>
    <n v="5"/>
    <n v="0"/>
    <n v="0"/>
  </r>
  <r>
    <x v="2"/>
    <x v="18"/>
    <d v="2024-10-27T00:00:00"/>
    <n v="0"/>
    <s v="WAV"/>
    <n v="4013491"/>
    <s v="Yes"/>
    <n v="0"/>
    <n v="0"/>
    <n v="0"/>
  </r>
  <r>
    <x v="1"/>
    <x v="1"/>
    <d v="2024-10-30T00:00:00"/>
    <n v="0"/>
    <s v="WAV"/>
    <n v="4013507"/>
    <s v="Yes"/>
    <n v="3.75"/>
    <n v="1"/>
    <n v="3.75"/>
  </r>
  <r>
    <x v="1"/>
    <x v="3"/>
    <d v="2024-10-30T00:00:00"/>
    <n v="0"/>
    <s v="WAV"/>
    <n v="4013508"/>
    <s v="Yes"/>
    <n v="3.75"/>
    <n v="1"/>
    <n v="3.75"/>
  </r>
  <r>
    <x v="0"/>
    <x v="9"/>
    <d v="2024-10-28T00:00:00"/>
    <n v="0"/>
    <s v="SEDAN"/>
    <n v="4013510"/>
    <s v="Yes"/>
    <n v="0"/>
    <n v="0"/>
    <n v="0"/>
  </r>
  <r>
    <x v="0"/>
    <x v="2"/>
    <d v="2024-10-27T00:00:00"/>
    <n v="5"/>
    <s v="BIGVAN"/>
    <n v="4013511"/>
    <s v="Yes"/>
    <n v="5"/>
    <n v="0"/>
    <n v="0"/>
  </r>
  <r>
    <x v="1"/>
    <x v="3"/>
    <d v="2024-10-27T00:00:00"/>
    <n v="0"/>
    <s v="WAV"/>
    <n v="4013514"/>
    <s v="Yes"/>
    <n v="0"/>
    <n v="0"/>
    <n v="0"/>
  </r>
  <r>
    <x v="0"/>
    <x v="18"/>
    <d v="2024-10-27T00:00:00"/>
    <n v="5"/>
    <s v="WAV"/>
    <n v="4013526"/>
    <s v="Yes"/>
    <n v="5"/>
    <n v="0"/>
    <n v="0"/>
  </r>
  <r>
    <x v="0"/>
    <x v="2"/>
    <d v="2024-10-27T00:00:00"/>
    <n v="5"/>
    <s v="BIGVAN"/>
    <n v="4013527"/>
    <s v="Yes"/>
    <n v="5"/>
    <n v="0"/>
    <n v="0"/>
  </r>
  <r>
    <x v="0"/>
    <x v="17"/>
    <d v="2024-11-02T00:00:00"/>
    <n v="5"/>
    <s v="WAV"/>
    <n v="4013531"/>
    <s v="Yes"/>
    <n v="5"/>
    <n v="0"/>
    <n v="0"/>
  </r>
  <r>
    <x v="2"/>
    <x v="2"/>
    <d v="2024-10-31T00:00:00"/>
    <n v="5"/>
    <s v="BIGVAN"/>
    <n v="4013532"/>
    <s v="Yes"/>
    <n v="5"/>
    <n v="0"/>
    <n v="0"/>
  </r>
  <r>
    <x v="0"/>
    <x v="14"/>
    <d v="2024-10-29T00:00:00"/>
    <n v="0"/>
    <s v="WAV"/>
    <n v="4013537"/>
    <s v="Yes"/>
    <n v="0"/>
    <n v="0"/>
    <n v="0"/>
  </r>
  <r>
    <x v="0"/>
    <x v="18"/>
    <d v="2024-10-30T00:00:00"/>
    <n v="0"/>
    <s v="WAV"/>
    <n v="4013538"/>
    <s v="Yes"/>
    <n v="0"/>
    <n v="0"/>
    <n v="0"/>
  </r>
  <r>
    <x v="0"/>
    <x v="18"/>
    <d v="2024-10-31T00:00:00"/>
    <n v="0"/>
    <s v="WAV"/>
    <n v="4013539"/>
    <s v="Yes"/>
    <n v="0"/>
    <n v="0"/>
    <n v="0"/>
  </r>
  <r>
    <x v="0"/>
    <x v="2"/>
    <d v="2024-10-30T00:00:00"/>
    <n v="0"/>
    <s v="BIGVAN"/>
    <n v="4013542"/>
    <s v="Yes"/>
    <n v="0"/>
    <n v="0"/>
    <n v="0"/>
  </r>
  <r>
    <x v="0"/>
    <x v="7"/>
    <d v="2024-10-31T00:00:00"/>
    <n v="0"/>
    <s v="WAV"/>
    <n v="4013551"/>
    <s v="Yes"/>
    <n v="0"/>
    <n v="0"/>
    <n v="0"/>
  </r>
  <r>
    <x v="0"/>
    <x v="9"/>
    <d v="2024-10-29T00:00:00"/>
    <n v="5"/>
    <s v="SEDAN"/>
    <n v="4013553"/>
    <s v="Yes"/>
    <n v="5"/>
    <n v="0"/>
    <n v="0"/>
  </r>
  <r>
    <x v="0"/>
    <x v="2"/>
    <d v="2024-10-27T00:00:00"/>
    <n v="0"/>
    <s v="WAV"/>
    <n v="4013554"/>
    <s v="Yes"/>
    <n v="0"/>
    <n v="0"/>
    <n v="0"/>
  </r>
  <r>
    <x v="0"/>
    <x v="2"/>
    <d v="2024-10-27T00:00:00"/>
    <n v="0"/>
    <s v="WAV"/>
    <n v="4013555"/>
    <s v="Yes"/>
    <n v="0"/>
    <n v="0"/>
    <n v="0"/>
  </r>
  <r>
    <x v="2"/>
    <x v="5"/>
    <d v="2024-10-28T00:00:00"/>
    <n v="3"/>
    <s v="SEDAN"/>
    <n v="4013562"/>
    <s v="Yes"/>
    <n v="3"/>
    <n v="0"/>
    <n v="0"/>
  </r>
  <r>
    <x v="2"/>
    <x v="7"/>
    <d v="2024-10-30T00:00:00"/>
    <n v="3"/>
    <s v="WAV"/>
    <n v="4013563"/>
    <s v="Yes"/>
    <n v="3"/>
    <n v="0"/>
    <n v="0"/>
  </r>
  <r>
    <x v="2"/>
    <x v="10"/>
    <d v="2024-10-28T00:00:00"/>
    <n v="5"/>
    <s v="WAV"/>
    <n v="4013564"/>
    <s v="Yes"/>
    <n v="5"/>
    <n v="0"/>
    <n v="0"/>
  </r>
  <r>
    <x v="2"/>
    <x v="2"/>
    <d v="2024-10-30T00:00:00"/>
    <n v="5"/>
    <s v="BIGVAN"/>
    <n v="4013565"/>
    <s v="Yes"/>
    <n v="5"/>
    <n v="0"/>
    <n v="0"/>
  </r>
  <r>
    <x v="1"/>
    <x v="3"/>
    <d v="2024-11-03T00:00:00"/>
    <n v="3.75"/>
    <s v="WAV"/>
    <n v="4013568"/>
    <s v="Yes"/>
    <n v="3.75"/>
    <n v="0"/>
    <n v="0"/>
  </r>
  <r>
    <x v="1"/>
    <x v="2"/>
    <d v="2024-11-03T00:00:00"/>
    <n v="3.75"/>
    <s v="BIGVAN"/>
    <n v="4013569"/>
    <s v="Yes"/>
    <n v="3.75"/>
    <n v="0"/>
    <n v="0"/>
  </r>
  <r>
    <x v="1"/>
    <x v="2"/>
    <d v="2024-11-03T00:00:00"/>
    <n v="3.75"/>
    <s v="BIGVAN"/>
    <n v="4013570"/>
    <s v="Yes"/>
    <n v="3.75"/>
    <n v="0"/>
    <n v="0"/>
  </r>
  <r>
    <x v="1"/>
    <x v="2"/>
    <d v="2024-11-03T00:00:00"/>
    <n v="3.75"/>
    <s v="BIGVAN"/>
    <n v="4013572"/>
    <s v="Yes"/>
    <n v="3.75"/>
    <n v="0"/>
    <n v="0"/>
  </r>
  <r>
    <x v="0"/>
    <x v="2"/>
    <d v="2024-11-03T00:00:00"/>
    <n v="0"/>
    <s v="WAV"/>
    <n v="4013574"/>
    <s v="Yes"/>
    <n v="0"/>
    <n v="0"/>
    <n v="0"/>
  </r>
  <r>
    <x v="0"/>
    <x v="2"/>
    <d v="2024-11-03T00:00:00"/>
    <n v="0"/>
    <s v="BIGVAN"/>
    <n v="4013577"/>
    <s v="Yes"/>
    <n v="0"/>
    <n v="0"/>
    <n v="0"/>
  </r>
  <r>
    <x v="0"/>
    <x v="8"/>
    <d v="2024-11-03T00:00:00"/>
    <n v="0"/>
    <s v="WAV"/>
    <n v="4013578"/>
    <s v="Yes"/>
    <n v="0"/>
    <n v="0"/>
    <n v="0"/>
  </r>
  <r>
    <x v="2"/>
    <x v="15"/>
    <d v="2024-10-28T00:00:00"/>
    <n v="5"/>
    <s v="WAV"/>
    <n v="4013584"/>
    <s v="Yes"/>
    <n v="5"/>
    <n v="0"/>
    <n v="0"/>
  </r>
  <r>
    <x v="1"/>
    <x v="2"/>
    <d v="2024-10-28T00:00:00"/>
    <n v="3.75"/>
    <s v="BIGVAN"/>
    <n v="4013585"/>
    <s v="Yes"/>
    <n v="3.75"/>
    <n v="0"/>
    <n v="0"/>
  </r>
  <r>
    <x v="1"/>
    <x v="2"/>
    <d v="2024-10-28T00:00:00"/>
    <n v="0"/>
    <s v="BIGVAN"/>
    <n v="4013586"/>
    <s v="Yes"/>
    <n v="3.75"/>
    <n v="1"/>
    <n v="3.75"/>
  </r>
  <r>
    <x v="2"/>
    <x v="10"/>
    <d v="2024-10-31T00:00:00"/>
    <n v="5"/>
    <s v="WAV"/>
    <n v="4013588"/>
    <s v="Yes"/>
    <n v="5"/>
    <n v="0"/>
    <n v="0"/>
  </r>
  <r>
    <x v="2"/>
    <x v="15"/>
    <d v="2024-10-28T00:00:00"/>
    <n v="3"/>
    <s v="WAV"/>
    <n v="4013589"/>
    <s v="Yes"/>
    <n v="3"/>
    <n v="0"/>
    <n v="0"/>
  </r>
  <r>
    <x v="2"/>
    <x v="7"/>
    <d v="2024-10-28T00:00:00"/>
    <n v="5.5"/>
    <s v="WAV"/>
    <n v="4013590"/>
    <s v="Yes"/>
    <n v="5.5"/>
    <n v="0"/>
    <n v="0"/>
  </r>
  <r>
    <x v="0"/>
    <x v="15"/>
    <d v="2024-10-28T00:00:00"/>
    <n v="5"/>
    <s v="WAV"/>
    <n v="4013606"/>
    <s v="Yes"/>
    <n v="5"/>
    <n v="0"/>
    <n v="0"/>
  </r>
  <r>
    <x v="0"/>
    <x v="7"/>
    <d v="2024-10-28T00:00:00"/>
    <n v="5"/>
    <s v="WAV"/>
    <n v="4013609"/>
    <s v="Yes"/>
    <n v="5"/>
    <n v="0"/>
    <n v="0"/>
  </r>
  <r>
    <x v="0"/>
    <x v="2"/>
    <d v="2024-10-28T00:00:00"/>
    <n v="5"/>
    <s v="BIGVAN"/>
    <n v="4013610"/>
    <s v="Yes"/>
    <n v="5"/>
    <n v="0"/>
    <n v="0"/>
  </r>
  <r>
    <x v="0"/>
    <x v="9"/>
    <d v="2024-10-29T00:00:00"/>
    <n v="5"/>
    <s v="SEDAN"/>
    <n v="4013612"/>
    <s v="Yes"/>
    <n v="5"/>
    <n v="0"/>
    <n v="0"/>
  </r>
  <r>
    <x v="0"/>
    <x v="16"/>
    <d v="2024-10-29T00:00:00"/>
    <n v="5"/>
    <s v="WAV"/>
    <n v="4013613"/>
    <s v="Yes"/>
    <n v="5"/>
    <n v="0"/>
    <n v="0"/>
  </r>
  <r>
    <x v="0"/>
    <x v="8"/>
    <d v="2024-10-30T00:00:00"/>
    <n v="5"/>
    <s v="WAV"/>
    <n v="4013614"/>
    <s v="Yes"/>
    <n v="5"/>
    <n v="0"/>
    <n v="0"/>
  </r>
  <r>
    <x v="0"/>
    <x v="8"/>
    <d v="2024-10-28T00:00:00"/>
    <n v="5"/>
    <s v="WAV"/>
    <n v="4013616"/>
    <s v="Yes"/>
    <n v="5"/>
    <n v="0"/>
    <n v="0"/>
  </r>
  <r>
    <x v="1"/>
    <x v="1"/>
    <d v="2024-10-28T00:00:00"/>
    <n v="0"/>
    <s v="WAV"/>
    <n v="4013631"/>
    <s v="Yes"/>
    <n v="3.75"/>
    <n v="1"/>
    <n v="3.75"/>
  </r>
  <r>
    <x v="1"/>
    <x v="1"/>
    <d v="2024-10-29T00:00:00"/>
    <n v="0"/>
    <s v="WAV"/>
    <n v="4013632"/>
    <s v="Yes"/>
    <n v="3.75"/>
    <n v="1"/>
    <n v="3.75"/>
  </r>
  <r>
    <x v="1"/>
    <x v="2"/>
    <d v="2024-10-30T00:00:00"/>
    <n v="0"/>
    <s v="BIGVAN"/>
    <n v="4013633"/>
    <s v="Yes"/>
    <n v="3.75"/>
    <n v="1"/>
    <n v="3.75"/>
  </r>
  <r>
    <x v="1"/>
    <x v="1"/>
    <d v="2024-10-31T00:00:00"/>
    <n v="0"/>
    <s v="WAV"/>
    <n v="4013634"/>
    <s v="Yes"/>
    <n v="3.75"/>
    <n v="1"/>
    <n v="3.75"/>
  </r>
  <r>
    <x v="1"/>
    <x v="1"/>
    <d v="2024-11-01T00:00:00"/>
    <n v="0"/>
    <s v="WAV"/>
    <n v="4013635"/>
    <s v="Yes"/>
    <n v="3.75"/>
    <n v="1"/>
    <n v="3.75"/>
  </r>
  <r>
    <x v="1"/>
    <x v="2"/>
    <d v="2024-11-01T00:00:00"/>
    <n v="0"/>
    <s v="BIGVAN"/>
    <n v="4013640"/>
    <s v="Yes"/>
    <n v="3.75"/>
    <n v="1"/>
    <n v="3.75"/>
  </r>
  <r>
    <x v="2"/>
    <x v="7"/>
    <d v="2024-10-29T00:00:00"/>
    <n v="5.5"/>
    <s v="WAV"/>
    <n v="4013641"/>
    <s v="Yes"/>
    <n v="5.5"/>
    <n v="0"/>
    <n v="0"/>
  </r>
  <r>
    <x v="0"/>
    <x v="17"/>
    <d v="2024-10-30T00:00:00"/>
    <n v="0"/>
    <s v="WAV"/>
    <n v="4013649"/>
    <s v="Yes"/>
    <n v="0"/>
    <n v="0"/>
    <n v="0"/>
  </r>
  <r>
    <x v="0"/>
    <x v="2"/>
    <d v="2024-11-02T00:00:00"/>
    <n v="5"/>
    <s v="WAV"/>
    <n v="4013664"/>
    <s v="Yes"/>
    <n v="5"/>
    <n v="0"/>
    <n v="0"/>
  </r>
  <r>
    <x v="0"/>
    <x v="2"/>
    <d v="2024-11-02T00:00:00"/>
    <n v="0"/>
    <s v="WAV"/>
    <n v="4013665"/>
    <s v="Yes"/>
    <n v="5"/>
    <n v="1"/>
    <n v="5"/>
  </r>
  <r>
    <x v="2"/>
    <x v="2"/>
    <d v="2024-10-29T00:00:00"/>
    <n v="5.5"/>
    <s v="WAV"/>
    <n v="4013666"/>
    <s v="Yes"/>
    <n v="5.5"/>
    <n v="0"/>
    <n v="0"/>
  </r>
  <r>
    <x v="2"/>
    <x v="7"/>
    <d v="2024-10-29T00:00:00"/>
    <n v="5"/>
    <s v="WAV"/>
    <n v="4013667"/>
    <s v="Yes"/>
    <n v="5"/>
    <n v="0"/>
    <n v="0"/>
  </r>
  <r>
    <x v="0"/>
    <x v="18"/>
    <d v="2024-11-03T00:00:00"/>
    <n v="5"/>
    <s v="WAV"/>
    <n v="4013677"/>
    <s v="Yes"/>
    <n v="5"/>
    <n v="0"/>
    <n v="0"/>
  </r>
  <r>
    <x v="0"/>
    <x v="2"/>
    <d v="2024-11-03T00:00:00"/>
    <n v="5"/>
    <s v="BIGVAN"/>
    <n v="4013678"/>
    <s v="Yes"/>
    <n v="5"/>
    <n v="0"/>
    <n v="0"/>
  </r>
  <r>
    <x v="1"/>
    <x v="2"/>
    <d v="2024-11-01T00:00:00"/>
    <n v="0"/>
    <s v="BIGVAN"/>
    <n v="4013681"/>
    <s v="Yes"/>
    <n v="3.75"/>
    <n v="1"/>
    <n v="3.75"/>
  </r>
  <r>
    <x v="2"/>
    <x v="0"/>
    <d v="2024-11-01T00:00:00"/>
    <n v="3.75"/>
    <s v="WAV"/>
    <n v="4013685"/>
    <s v="Yes"/>
    <n v="3.75"/>
    <n v="0"/>
    <n v="0"/>
  </r>
  <r>
    <x v="0"/>
    <x v="8"/>
    <d v="2024-11-01T00:00:00"/>
    <n v="5"/>
    <s v="WAV"/>
    <n v="4013691"/>
    <s v="Yes"/>
    <n v="5"/>
    <n v="0"/>
    <n v="0"/>
  </r>
  <r>
    <x v="1"/>
    <x v="2"/>
    <d v="2024-10-27T00:00:00"/>
    <n v="3.75"/>
    <s v="BIGVAN"/>
    <n v="4013692"/>
    <s v="Yes"/>
    <n v="3.75"/>
    <n v="0"/>
    <n v="0"/>
  </r>
  <r>
    <x v="1"/>
    <x v="2"/>
    <d v="2024-10-28T00:00:00"/>
    <n v="0"/>
    <s v="BIGVAN"/>
    <n v="4013693"/>
    <s v="Yes"/>
    <n v="3.75"/>
    <n v="1"/>
    <n v="3.75"/>
  </r>
  <r>
    <x v="1"/>
    <x v="2"/>
    <d v="2024-10-29T00:00:00"/>
    <n v="3.75"/>
    <s v="BIGVAN"/>
    <n v="4013695"/>
    <s v="Yes"/>
    <n v="3.75"/>
    <n v="0"/>
    <n v="0"/>
  </r>
  <r>
    <x v="1"/>
    <x v="2"/>
    <d v="2024-10-29T00:00:00"/>
    <n v="3.75"/>
    <s v="WAV"/>
    <n v="4013696"/>
    <s v="Yes"/>
    <n v="3.75"/>
    <n v="0"/>
    <n v="0"/>
  </r>
  <r>
    <x v="0"/>
    <x v="2"/>
    <d v="2024-10-28T00:00:00"/>
    <n v="0"/>
    <s v="BIGVAN"/>
    <n v="4013711"/>
    <s v="Yes"/>
    <n v="0"/>
    <n v="0"/>
    <n v="0"/>
  </r>
  <r>
    <x v="0"/>
    <x v="2"/>
    <d v="2024-10-28T00:00:00"/>
    <n v="5"/>
    <s v="BIGVAN"/>
    <n v="4013713"/>
    <s v="Yes"/>
    <n v="5"/>
    <n v="0"/>
    <n v="0"/>
  </r>
  <r>
    <x v="1"/>
    <x v="3"/>
    <d v="2024-10-28T00:00:00"/>
    <n v="0"/>
    <s v="WAV"/>
    <n v="4013717"/>
    <s v="Yes"/>
    <n v="3.75"/>
    <n v="1"/>
    <n v="3.75"/>
  </r>
  <r>
    <x v="1"/>
    <x v="12"/>
    <d v="2024-10-28T00:00:00"/>
    <n v="3.75"/>
    <s v="WAV"/>
    <n v="4013720"/>
    <s v="Yes"/>
    <n v="3.75"/>
    <n v="0"/>
    <n v="0"/>
  </r>
  <r>
    <x v="1"/>
    <x v="1"/>
    <d v="2024-10-28T00:00:00"/>
    <n v="0"/>
    <s v="WAV"/>
    <n v="4013722"/>
    <s v="Yes"/>
    <n v="3.75"/>
    <n v="1"/>
    <n v="3.75"/>
  </r>
  <r>
    <x v="1"/>
    <x v="3"/>
    <d v="2024-10-29T00:00:00"/>
    <n v="3.75"/>
    <s v="WAV"/>
    <n v="4013723"/>
    <s v="Yes"/>
    <n v="3.75"/>
    <n v="0"/>
    <n v="0"/>
  </r>
  <r>
    <x v="1"/>
    <x v="2"/>
    <d v="2024-10-29T00:00:00"/>
    <n v="0"/>
    <s v="BIGVAN"/>
    <n v="4013724"/>
    <s v="Yes"/>
    <n v="3.75"/>
    <n v="1"/>
    <n v="3.75"/>
  </r>
  <r>
    <x v="1"/>
    <x v="2"/>
    <d v="2024-10-29T00:00:00"/>
    <n v="3.75"/>
    <s v="WAV"/>
    <n v="4013725"/>
    <s v="Yes"/>
    <n v="3.75"/>
    <n v="0"/>
    <n v="0"/>
  </r>
  <r>
    <x v="1"/>
    <x v="2"/>
    <d v="2024-10-29T00:00:00"/>
    <n v="3.75"/>
    <s v="BIGVAN"/>
    <n v="4013726"/>
    <s v="Yes"/>
    <n v="3.75"/>
    <n v="0"/>
    <n v="0"/>
  </r>
  <r>
    <x v="2"/>
    <x v="9"/>
    <d v="2024-10-28T00:00:00"/>
    <n v="5.5"/>
    <s v="SEDAN"/>
    <n v="4013727"/>
    <s v="Yes"/>
    <n v="5.5"/>
    <n v="0"/>
    <n v="0"/>
  </r>
  <r>
    <x v="2"/>
    <x v="10"/>
    <d v="2024-10-28T00:00:00"/>
    <n v="5"/>
    <s v="WAV"/>
    <n v="4013728"/>
    <s v="Yes"/>
    <n v="5"/>
    <n v="0"/>
    <n v="0"/>
  </r>
  <r>
    <x v="1"/>
    <x v="1"/>
    <d v="2024-10-28T00:00:00"/>
    <n v="0"/>
    <s v="WAV"/>
    <n v="4013731"/>
    <s v="Yes"/>
    <n v="3.75"/>
    <n v="1"/>
    <n v="3.75"/>
  </r>
  <r>
    <x v="1"/>
    <x v="12"/>
    <d v="2024-10-28T00:00:00"/>
    <n v="3.75"/>
    <s v="WAV"/>
    <n v="4013732"/>
    <s v="Yes"/>
    <n v="3.75"/>
    <n v="0"/>
    <n v="0"/>
  </r>
  <r>
    <x v="0"/>
    <x v="11"/>
    <d v="2024-10-30T00:00:00"/>
    <n v="5"/>
    <s v="SEDAN"/>
    <n v="4013734"/>
    <s v="Yes"/>
    <n v="5"/>
    <n v="0"/>
    <n v="0"/>
  </r>
  <r>
    <x v="0"/>
    <x v="8"/>
    <d v="2024-10-28T00:00:00"/>
    <n v="5"/>
    <s v="WAV"/>
    <n v="4013736"/>
    <s v="Yes"/>
    <n v="5"/>
    <n v="0"/>
    <n v="0"/>
  </r>
  <r>
    <x v="2"/>
    <x v="2"/>
    <d v="2024-10-28T00:00:00"/>
    <n v="0"/>
    <s v="WAV"/>
    <n v="4013739"/>
    <s v="Yes"/>
    <n v="0"/>
    <n v="0"/>
    <n v="0"/>
  </r>
  <r>
    <x v="2"/>
    <x v="0"/>
    <d v="2024-10-29T00:00:00"/>
    <n v="0"/>
    <s v="WAV"/>
    <n v="4013740"/>
    <s v="Yes"/>
    <n v="0"/>
    <n v="0"/>
    <n v="0"/>
  </r>
  <r>
    <x v="2"/>
    <x v="0"/>
    <d v="2024-10-30T00:00:00"/>
    <n v="0"/>
    <s v="WAV"/>
    <n v="4013741"/>
    <s v="Yes"/>
    <n v="0"/>
    <n v="0"/>
    <n v="0"/>
  </r>
  <r>
    <x v="2"/>
    <x v="2"/>
    <d v="2024-10-31T00:00:00"/>
    <n v="0"/>
    <s v="WAV"/>
    <n v="4013742"/>
    <s v="Yes"/>
    <n v="0"/>
    <n v="0"/>
    <n v="0"/>
  </r>
  <r>
    <x v="2"/>
    <x v="2"/>
    <d v="2024-10-29T00:00:00"/>
    <n v="0"/>
    <s v="BIGVAN"/>
    <n v="4013745"/>
    <s v="Yes"/>
    <n v="0"/>
    <n v="0"/>
    <n v="0"/>
  </r>
  <r>
    <x v="2"/>
    <x v="2"/>
    <d v="2024-10-28T00:00:00"/>
    <n v="5.5"/>
    <s v="WAV"/>
    <n v="4013749"/>
    <s v="Yes"/>
    <n v="5.5"/>
    <n v="0"/>
    <n v="0"/>
  </r>
  <r>
    <x v="1"/>
    <x v="2"/>
    <d v="2024-10-28T00:00:00"/>
    <n v="0"/>
    <s v="WAV"/>
    <n v="4013750"/>
    <s v="Yes"/>
    <n v="0"/>
    <n v="0"/>
    <n v="0"/>
  </r>
  <r>
    <x v="2"/>
    <x v="15"/>
    <d v="2024-10-28T00:00:00"/>
    <n v="5"/>
    <s v="WAV"/>
    <n v="4013751"/>
    <s v="Yes"/>
    <n v="5"/>
    <n v="0"/>
    <n v="0"/>
  </r>
  <r>
    <x v="2"/>
    <x v="9"/>
    <d v="2024-10-29T00:00:00"/>
    <n v="5.5"/>
    <s v="SEDAN"/>
    <n v="4013752"/>
    <s v="Yes"/>
    <n v="5.5"/>
    <n v="0"/>
    <n v="0"/>
  </r>
  <r>
    <x v="2"/>
    <x v="7"/>
    <d v="2024-10-30T00:00:00"/>
    <n v="5.5"/>
    <s v="WAV"/>
    <n v="4013753"/>
    <s v="Yes"/>
    <n v="5.5"/>
    <n v="0"/>
    <n v="0"/>
  </r>
  <r>
    <x v="2"/>
    <x v="10"/>
    <d v="2024-10-31T00:00:00"/>
    <n v="5.5"/>
    <s v="WAV"/>
    <n v="4013754"/>
    <s v="Yes"/>
    <n v="5.5"/>
    <n v="0"/>
    <n v="0"/>
  </r>
  <r>
    <x v="2"/>
    <x v="14"/>
    <d v="2024-11-01T00:00:00"/>
    <n v="5.5"/>
    <s v="WAV"/>
    <n v="4013755"/>
    <s v="Yes"/>
    <n v="5.5"/>
    <n v="0"/>
    <n v="0"/>
  </r>
  <r>
    <x v="2"/>
    <x v="15"/>
    <d v="2024-10-29T00:00:00"/>
    <n v="5"/>
    <s v="WAV"/>
    <n v="4013756"/>
    <s v="Yes"/>
    <n v="5"/>
    <n v="0"/>
    <n v="0"/>
  </r>
  <r>
    <x v="2"/>
    <x v="15"/>
    <d v="2024-10-30T00:00:00"/>
    <n v="5"/>
    <s v="WAV"/>
    <n v="4013757"/>
    <s v="Yes"/>
    <n v="5"/>
    <n v="0"/>
    <n v="0"/>
  </r>
  <r>
    <x v="2"/>
    <x v="15"/>
    <d v="2024-10-31T00:00:00"/>
    <n v="5"/>
    <s v="WAV"/>
    <n v="4013758"/>
    <s v="Yes"/>
    <n v="5"/>
    <n v="0"/>
    <n v="0"/>
  </r>
  <r>
    <x v="2"/>
    <x v="15"/>
    <d v="2024-11-01T00:00:00"/>
    <n v="5"/>
    <s v="WAV"/>
    <n v="4013759"/>
    <s v="Yes"/>
    <n v="5"/>
    <n v="0"/>
    <n v="0"/>
  </r>
  <r>
    <x v="0"/>
    <x v="10"/>
    <d v="2024-10-28T00:00:00"/>
    <n v="0"/>
    <s v="WAV"/>
    <n v="4013763"/>
    <s v="Yes"/>
    <n v="0"/>
    <n v="0"/>
    <n v="0"/>
  </r>
  <r>
    <x v="0"/>
    <x v="14"/>
    <d v="2024-10-28T00:00:00"/>
    <n v="0"/>
    <s v="WAV"/>
    <n v="4013764"/>
    <s v="Yes"/>
    <n v="0"/>
    <n v="0"/>
    <n v="0"/>
  </r>
  <r>
    <x v="2"/>
    <x v="13"/>
    <d v="2024-10-28T00:00:00"/>
    <n v="0"/>
    <s v="SEDAN"/>
    <n v="4013767"/>
    <s v="Yes"/>
    <n v="0"/>
    <n v="0"/>
    <n v="0"/>
  </r>
  <r>
    <x v="0"/>
    <x v="9"/>
    <d v="2024-10-28T00:00:00"/>
    <n v="5"/>
    <s v="SEDAN"/>
    <n v="4013772"/>
    <s v="Yes"/>
    <n v="5"/>
    <n v="0"/>
    <n v="0"/>
  </r>
  <r>
    <x v="1"/>
    <x v="2"/>
    <d v="2024-10-28T00:00:00"/>
    <n v="0"/>
    <s v="BIGVAN"/>
    <n v="4013775"/>
    <s v="Yes"/>
    <n v="3.75"/>
    <n v="1"/>
    <n v="3.75"/>
  </r>
  <r>
    <x v="1"/>
    <x v="2"/>
    <d v="2024-10-28T00:00:00"/>
    <n v="0"/>
    <s v="BIGVAN"/>
    <n v="4013776"/>
    <s v="Yes"/>
    <n v="3.75"/>
    <n v="1"/>
    <n v="3.75"/>
  </r>
  <r>
    <x v="0"/>
    <x v="5"/>
    <d v="2024-10-28T00:00:00"/>
    <n v="5"/>
    <s v="SEDAN"/>
    <n v="4013779"/>
    <s v="Yes"/>
    <n v="5"/>
    <n v="0"/>
    <n v="0"/>
  </r>
  <r>
    <x v="2"/>
    <x v="14"/>
    <d v="2024-10-28T00:00:00"/>
    <n v="0"/>
    <s v="WAV"/>
    <n v="4013781"/>
    <s v="Yes"/>
    <n v="0"/>
    <n v="0"/>
    <n v="0"/>
  </r>
  <r>
    <x v="2"/>
    <x v="11"/>
    <d v="2024-10-30T00:00:00"/>
    <n v="0"/>
    <s v="SEDAN"/>
    <n v="4013783"/>
    <s v="Yes"/>
    <n v="0"/>
    <n v="0"/>
    <n v="0"/>
  </r>
  <r>
    <x v="2"/>
    <x v="11"/>
    <d v="2024-10-31T00:00:00"/>
    <n v="0"/>
    <s v="SEDAN"/>
    <n v="4013784"/>
    <s v="Yes"/>
    <n v="0"/>
    <n v="0"/>
    <n v="0"/>
  </r>
  <r>
    <x v="0"/>
    <x v="2"/>
    <d v="2024-10-28T00:00:00"/>
    <n v="0"/>
    <s v="BIGVAN"/>
    <n v="4013785"/>
    <s v="Yes"/>
    <n v="0"/>
    <n v="0"/>
    <n v="0"/>
  </r>
  <r>
    <x v="2"/>
    <x v="9"/>
    <d v="2024-10-30T00:00:00"/>
    <n v="0"/>
    <s v="SEDAN"/>
    <n v="4013787"/>
    <s v="Yes"/>
    <n v="0"/>
    <n v="0"/>
    <n v="0"/>
  </r>
  <r>
    <x v="2"/>
    <x v="2"/>
    <d v="2024-10-31T00:00:00"/>
    <n v="0"/>
    <s v="BIGVAN"/>
    <n v="4013788"/>
    <s v="Yes"/>
    <n v="0"/>
    <n v="0"/>
    <n v="0"/>
  </r>
  <r>
    <x v="1"/>
    <x v="2"/>
    <d v="2024-10-29T00:00:00"/>
    <n v="3.75"/>
    <s v="BIGVAN"/>
    <n v="4013789"/>
    <s v="Yes"/>
    <n v="3.75"/>
    <n v="0"/>
    <n v="0"/>
  </r>
  <r>
    <x v="1"/>
    <x v="2"/>
    <d v="2024-10-31T00:00:00"/>
    <n v="3.75"/>
    <s v="BIGVAN"/>
    <n v="4013790"/>
    <s v="Yes"/>
    <n v="3.75"/>
    <n v="0"/>
    <n v="0"/>
  </r>
  <r>
    <x v="1"/>
    <x v="1"/>
    <d v="2024-11-01T00:00:00"/>
    <n v="0"/>
    <s v="WAV"/>
    <n v="4013791"/>
    <s v="Yes"/>
    <n v="3.75"/>
    <n v="1"/>
    <n v="3.75"/>
  </r>
  <r>
    <x v="1"/>
    <x v="4"/>
    <d v="2024-10-29T00:00:00"/>
    <n v="3.75"/>
    <s v="WAV"/>
    <n v="4013792"/>
    <s v="Yes"/>
    <n v="3.75"/>
    <n v="0"/>
    <n v="0"/>
  </r>
  <r>
    <x v="1"/>
    <x v="2"/>
    <d v="2024-10-31T00:00:00"/>
    <n v="3.75"/>
    <s v="BIGVAN"/>
    <n v="4013793"/>
    <s v="Yes"/>
    <n v="3.75"/>
    <n v="0"/>
    <n v="0"/>
  </r>
  <r>
    <x v="1"/>
    <x v="4"/>
    <d v="2024-11-01T00:00:00"/>
    <n v="0"/>
    <s v="WAV"/>
    <n v="4013794"/>
    <s v="Yes"/>
    <n v="3.75"/>
    <n v="1"/>
    <n v="3.75"/>
  </r>
  <r>
    <x v="0"/>
    <x v="8"/>
    <d v="2024-10-31T00:00:00"/>
    <n v="5"/>
    <s v="WAV"/>
    <n v="4013796"/>
    <s v="Yes"/>
    <n v="5"/>
    <n v="0"/>
    <n v="0"/>
  </r>
  <r>
    <x v="0"/>
    <x v="9"/>
    <d v="2024-10-29T00:00:00"/>
    <n v="5"/>
    <s v="WAV"/>
    <n v="4013798"/>
    <s v="Yes"/>
    <n v="5"/>
    <n v="0"/>
    <n v="0"/>
  </r>
  <r>
    <x v="0"/>
    <x v="17"/>
    <d v="2024-10-31T00:00:00"/>
    <n v="5"/>
    <s v="WAV"/>
    <n v="4013799"/>
    <s v="Yes"/>
    <n v="5"/>
    <n v="0"/>
    <n v="0"/>
  </r>
  <r>
    <x v="1"/>
    <x v="1"/>
    <d v="2024-10-28T00:00:00"/>
    <n v="0"/>
    <s v="WAV"/>
    <n v="4013801"/>
    <s v="Yes"/>
    <n v="3.75"/>
    <n v="1"/>
    <n v="3.75"/>
  </r>
  <r>
    <x v="1"/>
    <x v="4"/>
    <d v="2024-10-28T00:00:00"/>
    <n v="0"/>
    <s v="WAV"/>
    <n v="4013802"/>
    <s v="Yes"/>
    <n v="3.75"/>
    <n v="1"/>
    <n v="3.75"/>
  </r>
  <r>
    <x v="0"/>
    <x v="5"/>
    <d v="2024-10-30T00:00:00"/>
    <n v="5"/>
    <s v="SEDAN"/>
    <n v="4013804"/>
    <s v="Yes"/>
    <n v="5"/>
    <n v="0"/>
    <n v="0"/>
  </r>
  <r>
    <x v="0"/>
    <x v="5"/>
    <d v="2024-11-01T00:00:00"/>
    <n v="5"/>
    <s v="SEDAN"/>
    <n v="4013805"/>
    <s v="Yes"/>
    <n v="5"/>
    <n v="0"/>
    <n v="0"/>
  </r>
  <r>
    <x v="0"/>
    <x v="10"/>
    <d v="2024-10-30T00:00:00"/>
    <n v="5"/>
    <s v="WAV"/>
    <n v="4013818"/>
    <s v="Yes"/>
    <n v="5"/>
    <n v="0"/>
    <n v="0"/>
  </r>
  <r>
    <x v="0"/>
    <x v="8"/>
    <d v="2024-10-30T00:00:00"/>
    <n v="5"/>
    <s v="WAV"/>
    <n v="4013819"/>
    <s v="Yes"/>
    <n v="5"/>
    <n v="0"/>
    <n v="0"/>
  </r>
  <r>
    <x v="1"/>
    <x v="3"/>
    <d v="2024-10-30T00:00:00"/>
    <n v="0"/>
    <s v="WAV"/>
    <n v="4014281"/>
    <s v="Yes"/>
    <n v="3.75"/>
    <n v="1"/>
    <n v="3.75"/>
  </r>
  <r>
    <x v="1"/>
    <x v="2"/>
    <d v="2024-10-30T00:00:00"/>
    <n v="0"/>
    <s v="BIGVAN"/>
    <n v="4014289"/>
    <s v="Yes"/>
    <n v="3.75"/>
    <n v="1"/>
    <n v="3.75"/>
  </r>
  <r>
    <x v="1"/>
    <x v="2"/>
    <d v="2024-10-30T00:00:00"/>
    <n v="0"/>
    <s v="BIGVAN"/>
    <n v="4014290"/>
    <s v="Yes"/>
    <n v="3.75"/>
    <n v="1"/>
    <n v="3.75"/>
  </r>
  <r>
    <x v="0"/>
    <x v="9"/>
    <d v="2024-10-29T00:00:00"/>
    <n v="0"/>
    <s v="WAV"/>
    <n v="4014291"/>
    <s v="Yes"/>
    <n v="0"/>
    <n v="0"/>
    <n v="0"/>
  </r>
  <r>
    <x v="0"/>
    <x v="17"/>
    <d v="2024-10-29T00:00:00"/>
    <n v="5"/>
    <s v="WAV"/>
    <n v="4014295"/>
    <s v="Yes"/>
    <n v="5"/>
    <n v="0"/>
    <n v="0"/>
  </r>
  <r>
    <x v="0"/>
    <x v="2"/>
    <d v="2024-10-30T00:00:00"/>
    <n v="5"/>
    <s v="WAV"/>
    <n v="4014297"/>
    <s v="Yes"/>
    <n v="5"/>
    <n v="0"/>
    <n v="0"/>
  </r>
  <r>
    <x v="0"/>
    <x v="2"/>
    <d v="2024-11-02T00:00:00"/>
    <n v="0"/>
    <s v="WAV"/>
    <n v="4014299"/>
    <s v="Yes"/>
    <n v="0"/>
    <n v="0"/>
    <n v="0"/>
  </r>
  <r>
    <x v="0"/>
    <x v="11"/>
    <d v="2024-11-02T00:00:00"/>
    <n v="0"/>
    <s v="SEDAN"/>
    <n v="4014300"/>
    <s v="Yes"/>
    <n v="0"/>
    <n v="0"/>
    <n v="0"/>
  </r>
  <r>
    <x v="2"/>
    <x v="2"/>
    <d v="2024-10-30T00:00:00"/>
    <n v="3"/>
    <s v="WAV"/>
    <n v="4014304"/>
    <s v="Yes"/>
    <n v="3"/>
    <n v="0"/>
    <n v="0"/>
  </r>
  <r>
    <x v="2"/>
    <x v="2"/>
    <d v="2024-10-30T00:00:00"/>
    <n v="5.5"/>
    <s v="WAV"/>
    <n v="4014305"/>
    <s v="Yes"/>
    <n v="5.5"/>
    <n v="0"/>
    <n v="0"/>
  </r>
  <r>
    <x v="0"/>
    <x v="8"/>
    <d v="2024-10-29T00:00:00"/>
    <n v="0"/>
    <s v="WAV"/>
    <n v="4014310"/>
    <s v="Yes"/>
    <n v="0"/>
    <n v="0"/>
    <n v="0"/>
  </r>
  <r>
    <x v="2"/>
    <x v="14"/>
    <d v="2024-10-30T00:00:00"/>
    <n v="5"/>
    <s v="WAV"/>
    <n v="4014314"/>
    <s v="Yes"/>
    <n v="5"/>
    <n v="0"/>
    <n v="0"/>
  </r>
  <r>
    <x v="0"/>
    <x v="2"/>
    <d v="2024-10-30T00:00:00"/>
    <n v="5"/>
    <s v="BIGVAN"/>
    <n v="4014316"/>
    <s v="Yes"/>
    <n v="5"/>
    <n v="0"/>
    <n v="0"/>
  </r>
  <r>
    <x v="0"/>
    <x v="9"/>
    <d v="2024-10-29T00:00:00"/>
    <n v="5"/>
    <s v="SEDAN"/>
    <n v="4014317"/>
    <s v="Yes"/>
    <n v="5"/>
    <n v="0"/>
    <n v="0"/>
  </r>
  <r>
    <x v="0"/>
    <x v="15"/>
    <d v="2024-10-29T00:00:00"/>
    <n v="5"/>
    <s v="WAV"/>
    <n v="4014318"/>
    <s v="Yes"/>
    <n v="5"/>
    <n v="0"/>
    <n v="0"/>
  </r>
  <r>
    <x v="0"/>
    <x v="8"/>
    <d v="2024-10-28T00:00:00"/>
    <n v="0"/>
    <s v="WAV"/>
    <n v="4014324"/>
    <s v="Yes"/>
    <n v="0"/>
    <n v="0"/>
    <n v="0"/>
  </r>
  <r>
    <x v="0"/>
    <x v="2"/>
    <d v="2024-10-29T00:00:00"/>
    <n v="5"/>
    <s v="WAV"/>
    <n v="4014325"/>
    <s v="Yes"/>
    <n v="5"/>
    <n v="0"/>
    <n v="0"/>
  </r>
  <r>
    <x v="2"/>
    <x v="13"/>
    <d v="2024-10-31T00:00:00"/>
    <n v="0"/>
    <s v="SEDAN"/>
    <n v="4014332"/>
    <s v="Yes"/>
    <n v="0"/>
    <n v="0"/>
    <n v="0"/>
  </r>
  <r>
    <x v="0"/>
    <x v="18"/>
    <d v="2024-11-01T00:00:00"/>
    <n v="0"/>
    <s v="WAV"/>
    <n v="4014334"/>
    <s v="Yes"/>
    <n v="0"/>
    <n v="0"/>
    <n v="0"/>
  </r>
  <r>
    <x v="2"/>
    <x v="8"/>
    <d v="2024-11-01T00:00:00"/>
    <n v="5.5"/>
    <s v="WAV"/>
    <n v="4014337"/>
    <s v="Yes"/>
    <n v="5.5"/>
    <n v="0"/>
    <n v="0"/>
  </r>
  <r>
    <x v="1"/>
    <x v="12"/>
    <d v="2024-11-01T00:00:00"/>
    <n v="0"/>
    <s v="WAV"/>
    <n v="4014339"/>
    <s v="Yes"/>
    <n v="3.75"/>
    <n v="1"/>
    <n v="3.75"/>
  </r>
  <r>
    <x v="1"/>
    <x v="2"/>
    <d v="2024-11-01T00:00:00"/>
    <n v="0"/>
    <s v="WAV"/>
    <n v="4014341"/>
    <s v="Yes"/>
    <n v="3.75"/>
    <n v="1"/>
    <n v="3.75"/>
  </r>
  <r>
    <x v="2"/>
    <x v="2"/>
    <d v="2024-11-01T00:00:00"/>
    <n v="0"/>
    <s v="WAV"/>
    <n v="4014343"/>
    <s v="Yes"/>
    <n v="5.5"/>
    <n v="1"/>
    <n v="5.5"/>
  </r>
  <r>
    <x v="1"/>
    <x v="12"/>
    <d v="2024-10-29T00:00:00"/>
    <n v="0"/>
    <s v="WAV"/>
    <n v="4014344"/>
    <s v="Yes"/>
    <n v="3.75"/>
    <n v="1"/>
    <n v="3.75"/>
  </r>
  <r>
    <x v="2"/>
    <x v="7"/>
    <d v="2024-10-30T00:00:00"/>
    <n v="5"/>
    <s v="WAV"/>
    <n v="4014346"/>
    <s v="Yes"/>
    <n v="5"/>
    <n v="0"/>
    <n v="0"/>
  </r>
  <r>
    <x v="2"/>
    <x v="2"/>
    <d v="2024-10-29T00:00:00"/>
    <n v="0"/>
    <s v="WAV"/>
    <n v="4014349"/>
    <s v="Yes"/>
    <n v="5.5"/>
    <n v="1"/>
    <n v="5.5"/>
  </r>
  <r>
    <x v="2"/>
    <x v="17"/>
    <d v="2024-10-29T00:00:00"/>
    <n v="0"/>
    <s v="WAV"/>
    <n v="4014350"/>
    <s v="Yes"/>
    <n v="5"/>
    <n v="1"/>
    <n v="5"/>
  </r>
  <r>
    <x v="2"/>
    <x v="2"/>
    <d v="2024-10-31T00:00:00"/>
    <n v="5"/>
    <s v="BIGVAN"/>
    <n v="4014351"/>
    <s v="Yes"/>
    <n v="5"/>
    <n v="0"/>
    <n v="0"/>
  </r>
  <r>
    <x v="1"/>
    <x v="2"/>
    <d v="2024-10-29T00:00:00"/>
    <n v="5"/>
    <s v="BIGVAN"/>
    <n v="4014360"/>
    <s v="Yes"/>
    <n v="5"/>
    <n v="0"/>
    <n v="0"/>
  </r>
  <r>
    <x v="1"/>
    <x v="3"/>
    <d v="2024-10-31T00:00:00"/>
    <n v="5"/>
    <s v="WAV"/>
    <n v="4014361"/>
    <s v="Yes"/>
    <n v="5"/>
    <n v="0"/>
    <n v="0"/>
  </r>
  <r>
    <x v="1"/>
    <x v="9"/>
    <d v="2024-11-02T00:00:00"/>
    <n v="5"/>
    <s v="WAV"/>
    <n v="4014362"/>
    <s v="Yes"/>
    <n v="5"/>
    <n v="0"/>
    <n v="0"/>
  </r>
  <r>
    <x v="1"/>
    <x v="2"/>
    <d v="2024-10-29T00:00:00"/>
    <n v="5"/>
    <s v="BIGVAN"/>
    <n v="4014363"/>
    <s v="Yes"/>
    <n v="5"/>
    <n v="0"/>
    <n v="0"/>
  </r>
  <r>
    <x v="1"/>
    <x v="3"/>
    <d v="2024-10-31T00:00:00"/>
    <n v="5"/>
    <s v="WAV"/>
    <n v="4014364"/>
    <s v="Yes"/>
    <n v="5"/>
    <n v="0"/>
    <n v="0"/>
  </r>
  <r>
    <x v="1"/>
    <x v="2"/>
    <d v="2024-10-30T00:00:00"/>
    <n v="0"/>
    <s v="BIGVAN"/>
    <n v="4014368"/>
    <s v="Yes"/>
    <n v="3.75"/>
    <n v="1"/>
    <n v="3.75"/>
  </r>
  <r>
    <x v="2"/>
    <x v="0"/>
    <d v="2024-10-28T00:00:00"/>
    <n v="5"/>
    <s v="WAV"/>
    <n v="4014369"/>
    <s v="Yes"/>
    <n v="5"/>
    <n v="0"/>
    <n v="0"/>
  </r>
  <r>
    <x v="0"/>
    <x v="17"/>
    <d v="2024-11-01T00:00:00"/>
    <n v="5"/>
    <s v="WAV"/>
    <n v="4014370"/>
    <s v="Yes"/>
    <n v="5"/>
    <n v="0"/>
    <n v="0"/>
  </r>
  <r>
    <x v="0"/>
    <x v="10"/>
    <d v="2024-10-30T00:00:00"/>
    <n v="5"/>
    <s v="WAV"/>
    <n v="4014372"/>
    <s v="Yes"/>
    <n v="5"/>
    <n v="0"/>
    <n v="0"/>
  </r>
  <r>
    <x v="1"/>
    <x v="3"/>
    <d v="2024-10-29T00:00:00"/>
    <n v="0"/>
    <s v="WAV"/>
    <n v="4014374"/>
    <s v="Yes"/>
    <n v="0"/>
    <n v="0"/>
    <n v="0"/>
  </r>
  <r>
    <x v="0"/>
    <x v="14"/>
    <d v="2024-10-29T00:00:00"/>
    <n v="0"/>
    <s v="WAV"/>
    <n v="4014376"/>
    <s v="Yes"/>
    <n v="0"/>
    <n v="0"/>
    <n v="0"/>
  </r>
  <r>
    <x v="0"/>
    <x v="9"/>
    <d v="2024-10-29T00:00:00"/>
    <n v="5"/>
    <s v="WAV"/>
    <n v="4014377"/>
    <s v="Yes"/>
    <n v="5"/>
    <n v="0"/>
    <n v="0"/>
  </r>
  <r>
    <x v="0"/>
    <x v="9"/>
    <d v="2024-10-29T00:00:00"/>
    <n v="5"/>
    <s v="WAV"/>
    <n v="4014382"/>
    <s v="Yes"/>
    <n v="5"/>
    <n v="0"/>
    <n v="0"/>
  </r>
  <r>
    <x v="0"/>
    <x v="8"/>
    <d v="2024-10-29T00:00:00"/>
    <n v="5"/>
    <s v="WAV"/>
    <n v="4014385"/>
    <s v="Yes"/>
    <n v="5"/>
    <n v="0"/>
    <n v="0"/>
  </r>
  <r>
    <x v="2"/>
    <x v="16"/>
    <d v="2024-10-29T00:00:00"/>
    <n v="0"/>
    <s v="WAV"/>
    <n v="4014390"/>
    <s v="Yes"/>
    <n v="0"/>
    <n v="0"/>
    <n v="0"/>
  </r>
  <r>
    <x v="2"/>
    <x v="16"/>
    <d v="2024-10-29T00:00:00"/>
    <n v="0"/>
    <s v="WAV"/>
    <n v="4014391"/>
    <s v="Yes"/>
    <n v="0"/>
    <n v="0"/>
    <n v="0"/>
  </r>
  <r>
    <x v="1"/>
    <x v="3"/>
    <d v="2024-10-29T00:00:00"/>
    <n v="0"/>
    <s v="WAV"/>
    <n v="4014392"/>
    <s v="Yes"/>
    <n v="0"/>
    <n v="0"/>
    <n v="0"/>
  </r>
  <r>
    <x v="1"/>
    <x v="2"/>
    <d v="2024-10-29T00:00:00"/>
    <n v="3.75"/>
    <s v="BIGVAN"/>
    <n v="4014393"/>
    <s v="Yes"/>
    <n v="3.75"/>
    <n v="0"/>
    <n v="0"/>
  </r>
  <r>
    <x v="2"/>
    <x v="2"/>
    <d v="2024-10-29T00:00:00"/>
    <n v="0"/>
    <s v="BIGVAN"/>
    <n v="4014394"/>
    <s v="Yes"/>
    <n v="5.5"/>
    <n v="1"/>
    <n v="5.5"/>
  </r>
  <r>
    <x v="2"/>
    <x v="9"/>
    <d v="2024-10-29T00:00:00"/>
    <n v="0"/>
    <s v="WAV"/>
    <n v="4014396"/>
    <s v="Yes"/>
    <n v="5"/>
    <n v="1"/>
    <n v="5"/>
  </r>
  <r>
    <x v="2"/>
    <x v="17"/>
    <d v="2024-10-29T00:00:00"/>
    <n v="5.5"/>
    <s v="WAV"/>
    <n v="4014401"/>
    <s v="Yes"/>
    <n v="5.5"/>
    <n v="0"/>
    <n v="0"/>
  </r>
  <r>
    <x v="2"/>
    <x v="14"/>
    <d v="2024-10-29T00:00:00"/>
    <n v="5"/>
    <s v="WAV"/>
    <n v="4014403"/>
    <s v="Yes"/>
    <n v="5"/>
    <n v="0"/>
    <n v="0"/>
  </r>
  <r>
    <x v="1"/>
    <x v="3"/>
    <d v="2024-10-29T00:00:00"/>
    <n v="0"/>
    <s v="WAV"/>
    <n v="4014404"/>
    <s v="Yes"/>
    <n v="3.75"/>
    <n v="1"/>
    <n v="3.75"/>
  </r>
  <r>
    <x v="1"/>
    <x v="12"/>
    <d v="2024-10-29T00:00:00"/>
    <n v="0"/>
    <s v="WAV"/>
    <n v="4014405"/>
    <s v="Yes"/>
    <n v="3.75"/>
    <n v="1"/>
    <n v="3.75"/>
  </r>
  <r>
    <x v="1"/>
    <x v="2"/>
    <d v="2024-10-29T00:00:00"/>
    <n v="0"/>
    <s v="BIGVAN"/>
    <n v="4014413"/>
    <s v="Yes"/>
    <n v="3.75"/>
    <n v="1"/>
    <n v="3.75"/>
  </r>
  <r>
    <x v="1"/>
    <x v="12"/>
    <d v="2024-10-29T00:00:00"/>
    <n v="0"/>
    <s v="WAV"/>
    <n v="4014414"/>
    <s v="Yes"/>
    <n v="3.75"/>
    <n v="1"/>
    <n v="3.75"/>
  </r>
  <r>
    <x v="2"/>
    <x v="11"/>
    <d v="2024-10-30T00:00:00"/>
    <n v="0"/>
    <s v="SEDAN"/>
    <n v="4014416"/>
    <s v="Yes"/>
    <n v="0"/>
    <n v="0"/>
    <n v="0"/>
  </r>
  <r>
    <x v="2"/>
    <x v="16"/>
    <d v="2024-11-02T00:00:00"/>
    <n v="3.75"/>
    <s v="WAV"/>
    <n v="4014417"/>
    <s v="Yes"/>
    <n v="3.75"/>
    <n v="0"/>
    <n v="0"/>
  </r>
  <r>
    <x v="2"/>
    <x v="15"/>
    <d v="2024-10-30T00:00:00"/>
    <n v="0"/>
    <s v="WAV"/>
    <n v="4014418"/>
    <s v="Yes"/>
    <n v="0"/>
    <n v="0"/>
    <n v="0"/>
  </r>
  <r>
    <x v="2"/>
    <x v="0"/>
    <d v="2024-10-30T00:00:00"/>
    <n v="5"/>
    <s v="WAV"/>
    <n v="4014421"/>
    <s v="Yes"/>
    <n v="5"/>
    <n v="0"/>
    <n v="0"/>
  </r>
  <r>
    <x v="2"/>
    <x v="0"/>
    <d v="2024-11-01T00:00:00"/>
    <n v="5"/>
    <s v="WAV"/>
    <n v="4014423"/>
    <s v="Yes"/>
    <n v="5"/>
    <n v="0"/>
    <n v="0"/>
  </r>
  <r>
    <x v="2"/>
    <x v="11"/>
    <d v="2024-10-30T00:00:00"/>
    <n v="0"/>
    <s v="SEDAN"/>
    <n v="4014427"/>
    <s v="Yes"/>
    <n v="0"/>
    <n v="0"/>
    <n v="0"/>
  </r>
  <r>
    <x v="2"/>
    <x v="0"/>
    <d v="2024-10-31T00:00:00"/>
    <n v="3.75"/>
    <s v="WAV"/>
    <n v="4014428"/>
    <s v="Yes"/>
    <n v="3.75"/>
    <n v="0"/>
    <n v="0"/>
  </r>
  <r>
    <x v="1"/>
    <x v="3"/>
    <d v="2024-10-29T00:00:00"/>
    <n v="0"/>
    <s v="WAV"/>
    <n v="4014430"/>
    <s v="Yes"/>
    <n v="3.75"/>
    <n v="1"/>
    <n v="3.75"/>
  </r>
  <r>
    <x v="1"/>
    <x v="12"/>
    <d v="2024-10-31T00:00:00"/>
    <n v="0"/>
    <s v="WAV"/>
    <n v="4014431"/>
    <s v="Yes"/>
    <n v="3.75"/>
    <n v="1"/>
    <n v="3.75"/>
  </r>
  <r>
    <x v="1"/>
    <x v="3"/>
    <d v="2024-11-02T00:00:00"/>
    <n v="0"/>
    <s v="WAV"/>
    <n v="4014432"/>
    <s v="Yes"/>
    <n v="3.75"/>
    <n v="1"/>
    <n v="3.75"/>
  </r>
  <r>
    <x v="1"/>
    <x v="4"/>
    <d v="2024-10-29T00:00:00"/>
    <n v="0"/>
    <s v="WAV"/>
    <n v="4014433"/>
    <s v="Yes"/>
    <n v="3.75"/>
    <n v="1"/>
    <n v="3.75"/>
  </r>
  <r>
    <x v="1"/>
    <x v="4"/>
    <d v="2024-10-31T00:00:00"/>
    <n v="0"/>
    <s v="WAV"/>
    <n v="4014434"/>
    <s v="Yes"/>
    <n v="3.75"/>
    <n v="1"/>
    <n v="3.75"/>
  </r>
  <r>
    <x v="1"/>
    <x v="9"/>
    <d v="2024-11-02T00:00:00"/>
    <n v="3.75"/>
    <s v="WAV"/>
    <n v="4014435"/>
    <s v="Yes"/>
    <n v="3.75"/>
    <n v="0"/>
    <n v="0"/>
  </r>
  <r>
    <x v="2"/>
    <x v="9"/>
    <d v="2024-10-29T00:00:00"/>
    <n v="0"/>
    <s v="WAV"/>
    <n v="4014438"/>
    <s v="Yes"/>
    <n v="5.5"/>
    <n v="1"/>
    <n v="5.5"/>
  </r>
  <r>
    <x v="0"/>
    <x v="2"/>
    <d v="2024-10-31T00:00:00"/>
    <n v="0"/>
    <s v="WAV"/>
    <n v="4014447"/>
    <s v="Yes"/>
    <n v="0"/>
    <n v="0"/>
    <n v="0"/>
  </r>
  <r>
    <x v="1"/>
    <x v="3"/>
    <d v="2024-10-28T00:00:00"/>
    <n v="0"/>
    <s v="WAV"/>
    <n v="4014450"/>
    <s v="Yes"/>
    <n v="3.75"/>
    <n v="1"/>
    <n v="3.75"/>
  </r>
  <r>
    <x v="2"/>
    <x v="10"/>
    <d v="2024-10-29T00:00:00"/>
    <n v="0"/>
    <s v="WAV"/>
    <n v="4014459"/>
    <s v="Yes"/>
    <n v="0"/>
    <n v="0"/>
    <n v="0"/>
  </r>
  <r>
    <x v="0"/>
    <x v="11"/>
    <d v="2024-10-29T00:00:00"/>
    <n v="5"/>
    <s v="SEDAN"/>
    <n v="4014460"/>
    <s v="Yes"/>
    <n v="5"/>
    <n v="0"/>
    <n v="0"/>
  </r>
  <r>
    <x v="0"/>
    <x v="5"/>
    <d v="2024-10-29T00:00:00"/>
    <n v="0"/>
    <s v="SEDAN"/>
    <n v="4014465"/>
    <s v="Yes"/>
    <n v="0"/>
    <n v="0"/>
    <n v="0"/>
  </r>
  <r>
    <x v="0"/>
    <x v="2"/>
    <d v="2024-10-29T00:00:00"/>
    <n v="0"/>
    <s v="BIGVAN"/>
    <n v="4014466"/>
    <s v="Yes"/>
    <n v="0"/>
    <n v="0"/>
    <n v="0"/>
  </r>
  <r>
    <x v="2"/>
    <x v="17"/>
    <d v="2024-11-02T00:00:00"/>
    <n v="0"/>
    <s v="WAV"/>
    <n v="4014472"/>
    <s v="Yes"/>
    <n v="0"/>
    <n v="0"/>
    <n v="0"/>
  </r>
  <r>
    <x v="2"/>
    <x v="16"/>
    <d v="2024-11-02T00:00:00"/>
    <n v="0"/>
    <s v="WAV"/>
    <n v="4014473"/>
    <s v="Yes"/>
    <n v="0"/>
    <n v="0"/>
    <n v="0"/>
  </r>
  <r>
    <x v="1"/>
    <x v="3"/>
    <d v="2024-10-29T00:00:00"/>
    <n v="0"/>
    <s v="WAV"/>
    <n v="4014474"/>
    <s v="Yes"/>
    <n v="3.75"/>
    <n v="1"/>
    <n v="3.75"/>
  </r>
  <r>
    <x v="1"/>
    <x v="12"/>
    <d v="2024-10-29T00:00:00"/>
    <n v="3.75"/>
    <s v="WAV"/>
    <n v="4014475"/>
    <s v="Yes"/>
    <n v="3.75"/>
    <n v="0"/>
    <n v="0"/>
  </r>
  <r>
    <x v="0"/>
    <x v="18"/>
    <d v="2024-10-30T00:00:00"/>
    <n v="5"/>
    <s v="WAV"/>
    <n v="4014484"/>
    <s v="Yes"/>
    <n v="5"/>
    <n v="0"/>
    <n v="0"/>
  </r>
  <r>
    <x v="0"/>
    <x v="11"/>
    <d v="2024-10-29T00:00:00"/>
    <n v="5"/>
    <s v="SEDAN"/>
    <n v="4014501"/>
    <s v="Yes"/>
    <n v="5"/>
    <n v="0"/>
    <n v="0"/>
  </r>
  <r>
    <x v="2"/>
    <x v="9"/>
    <d v="2024-10-30T00:00:00"/>
    <n v="0"/>
    <s v="SEDAN"/>
    <n v="4014517"/>
    <s v="Yes"/>
    <n v="0"/>
    <n v="0"/>
    <n v="0"/>
  </r>
  <r>
    <x v="0"/>
    <x v="11"/>
    <d v="2024-10-30T00:00:00"/>
    <n v="5"/>
    <s v="SEDAN"/>
    <n v="4014531"/>
    <s v="Yes"/>
    <n v="5"/>
    <n v="0"/>
    <n v="0"/>
  </r>
  <r>
    <x v="1"/>
    <x v="3"/>
    <d v="2024-10-30T00:00:00"/>
    <n v="0"/>
    <s v="WAV"/>
    <n v="4014535"/>
    <s v="Yes"/>
    <n v="3.75"/>
    <n v="1"/>
    <n v="3.75"/>
  </r>
  <r>
    <x v="1"/>
    <x v="1"/>
    <d v="2024-10-31T00:00:00"/>
    <n v="0"/>
    <s v="WAV"/>
    <n v="4014536"/>
    <s v="Yes"/>
    <n v="3.75"/>
    <n v="1"/>
    <n v="3.75"/>
  </r>
  <r>
    <x v="1"/>
    <x v="2"/>
    <d v="2024-11-01T00:00:00"/>
    <n v="0"/>
    <s v="BIGVAN"/>
    <n v="4014537"/>
    <s v="Yes"/>
    <n v="3.75"/>
    <n v="1"/>
    <n v="3.75"/>
  </r>
  <r>
    <x v="1"/>
    <x v="2"/>
    <d v="2024-10-30T00:00:00"/>
    <n v="0"/>
    <s v="BIGVAN"/>
    <n v="4014538"/>
    <s v="Yes"/>
    <n v="3.75"/>
    <n v="1"/>
    <n v="3.75"/>
  </r>
  <r>
    <x v="1"/>
    <x v="2"/>
    <d v="2024-10-31T00:00:00"/>
    <n v="0"/>
    <s v="BIGVAN"/>
    <n v="4014539"/>
    <s v="Yes"/>
    <n v="3.75"/>
    <n v="1"/>
    <n v="3.75"/>
  </r>
  <r>
    <x v="1"/>
    <x v="4"/>
    <d v="2024-11-01T00:00:00"/>
    <n v="0"/>
    <s v="WAV"/>
    <n v="4014540"/>
    <s v="Yes"/>
    <n v="3.75"/>
    <n v="1"/>
    <n v="3.75"/>
  </r>
  <r>
    <x v="1"/>
    <x v="1"/>
    <d v="2024-10-30T00:00:00"/>
    <n v="0"/>
    <s v="WAV"/>
    <n v="4014541"/>
    <s v="Yes"/>
    <n v="3.75"/>
    <n v="1"/>
    <n v="3.75"/>
  </r>
  <r>
    <x v="1"/>
    <x v="3"/>
    <d v="2024-10-30T00:00:00"/>
    <n v="3.75"/>
    <s v="WAV"/>
    <n v="4014542"/>
    <s v="Yes"/>
    <n v="3.75"/>
    <n v="0"/>
    <n v="0"/>
  </r>
  <r>
    <x v="2"/>
    <x v="2"/>
    <d v="2024-10-29T00:00:00"/>
    <n v="0"/>
    <s v="WAV"/>
    <n v="4014547"/>
    <s v="Yes"/>
    <n v="5.5"/>
    <n v="1"/>
    <n v="5.5"/>
  </r>
  <r>
    <x v="1"/>
    <x v="2"/>
    <d v="2024-10-31T00:00:00"/>
    <n v="0"/>
    <s v="WAV"/>
    <n v="4014549"/>
    <s v="Yes"/>
    <n v="3.75"/>
    <n v="1"/>
    <n v="3.75"/>
  </r>
  <r>
    <x v="1"/>
    <x v="6"/>
    <d v="2024-11-03T00:00:00"/>
    <n v="0"/>
    <s v="WAV"/>
    <n v="4014550"/>
    <s v="Yes"/>
    <n v="3.75"/>
    <n v="1"/>
    <n v="3.75"/>
  </r>
  <r>
    <x v="1"/>
    <x v="2"/>
    <d v="2024-10-31T00:00:00"/>
    <n v="0"/>
    <s v="BIGVAN"/>
    <n v="4014551"/>
    <s v="Yes"/>
    <n v="3.75"/>
    <n v="1"/>
    <n v="3.75"/>
  </r>
  <r>
    <x v="1"/>
    <x v="2"/>
    <d v="2024-11-03T00:00:00"/>
    <n v="0"/>
    <s v="BIGVAN"/>
    <n v="4014552"/>
    <s v="Yes"/>
    <n v="3.75"/>
    <n v="1"/>
    <n v="3.75"/>
  </r>
  <r>
    <x v="1"/>
    <x v="4"/>
    <d v="2024-10-29T00:00:00"/>
    <n v="0"/>
    <s v="WAV"/>
    <n v="4014553"/>
    <s v="Yes"/>
    <n v="3.75"/>
    <n v="1"/>
    <n v="3.75"/>
  </r>
  <r>
    <x v="0"/>
    <x v="2"/>
    <d v="2024-10-30T00:00:00"/>
    <n v="0"/>
    <s v="WAV"/>
    <n v="4014555"/>
    <s v="Yes"/>
    <n v="0"/>
    <n v="0"/>
    <n v="0"/>
  </r>
  <r>
    <x v="0"/>
    <x v="0"/>
    <d v="2024-10-30T00:00:00"/>
    <n v="5"/>
    <s v="WAV"/>
    <n v="4014556"/>
    <s v="Yes"/>
    <n v="5"/>
    <n v="0"/>
    <n v="0"/>
  </r>
  <r>
    <x v="0"/>
    <x v="2"/>
    <d v="2024-10-30T00:00:00"/>
    <n v="0"/>
    <s v="WAV"/>
    <n v="4014557"/>
    <s v="Yes"/>
    <n v="0"/>
    <n v="0"/>
    <n v="0"/>
  </r>
  <r>
    <x v="0"/>
    <x v="0"/>
    <d v="2024-10-30T00:00:00"/>
    <n v="5"/>
    <s v="WAV"/>
    <n v="4014559"/>
    <s v="Yes"/>
    <n v="5"/>
    <n v="0"/>
    <n v="0"/>
  </r>
  <r>
    <x v="1"/>
    <x v="1"/>
    <d v="2024-10-30T00:00:00"/>
    <n v="0"/>
    <s v="WAV"/>
    <n v="4014561"/>
    <s v="Yes"/>
    <n v="3.75"/>
    <n v="1"/>
    <n v="3.75"/>
  </r>
  <r>
    <x v="1"/>
    <x v="12"/>
    <d v="2024-10-29T00:00:00"/>
    <n v="0"/>
    <s v="WAV"/>
    <n v="4014562"/>
    <s v="Yes"/>
    <n v="3.75"/>
    <n v="1"/>
    <n v="3.75"/>
  </r>
  <r>
    <x v="1"/>
    <x v="2"/>
    <d v="2024-10-29T00:00:00"/>
    <n v="0"/>
    <s v="WAV"/>
    <n v="4014563"/>
    <s v="Yes"/>
    <n v="3.75"/>
    <n v="1"/>
    <n v="3.75"/>
  </r>
  <r>
    <x v="0"/>
    <x v="2"/>
    <d v="2024-10-30T00:00:00"/>
    <n v="5"/>
    <s v="BIGVAN"/>
    <n v="4014568"/>
    <s v="Yes"/>
    <n v="5"/>
    <n v="0"/>
    <n v="0"/>
  </r>
  <r>
    <x v="0"/>
    <x v="9"/>
    <d v="2024-10-29T00:00:00"/>
    <n v="5"/>
    <s v="WAV"/>
    <n v="4014572"/>
    <s v="Yes"/>
    <n v="5"/>
    <n v="0"/>
    <n v="0"/>
  </r>
  <r>
    <x v="2"/>
    <x v="18"/>
    <d v="2024-11-02T00:00:00"/>
    <n v="3.75"/>
    <s v="WAV"/>
    <n v="4014573"/>
    <s v="Yes"/>
    <n v="3.75"/>
    <n v="0"/>
    <n v="0"/>
  </r>
  <r>
    <x v="0"/>
    <x v="8"/>
    <d v="2024-10-29T00:00:00"/>
    <n v="5"/>
    <s v="WAV"/>
    <n v="4014579"/>
    <s v="Yes"/>
    <n v="5"/>
    <n v="0"/>
    <n v="0"/>
  </r>
  <r>
    <x v="0"/>
    <x v="15"/>
    <d v="2024-10-29T00:00:00"/>
    <n v="0"/>
    <s v="WAV"/>
    <n v="4014580"/>
    <s v="Yes"/>
    <n v="0"/>
    <n v="0"/>
    <n v="0"/>
  </r>
  <r>
    <x v="0"/>
    <x v="17"/>
    <d v="2024-10-29T00:00:00"/>
    <n v="5"/>
    <s v="WAV"/>
    <n v="4014585"/>
    <s v="Yes"/>
    <n v="5"/>
    <n v="0"/>
    <n v="0"/>
  </r>
  <r>
    <x v="1"/>
    <x v="1"/>
    <d v="2024-10-29T00:00:00"/>
    <n v="3.75"/>
    <s v="WAV"/>
    <n v="4014586"/>
    <s v="Yes"/>
    <n v="3.75"/>
    <n v="0"/>
    <n v="0"/>
  </r>
  <r>
    <x v="1"/>
    <x v="2"/>
    <d v="2024-10-31T00:00:00"/>
    <n v="0"/>
    <s v="BIGVAN"/>
    <n v="4014587"/>
    <s v="Yes"/>
    <n v="3.75"/>
    <n v="1"/>
    <n v="3.75"/>
  </r>
  <r>
    <x v="1"/>
    <x v="3"/>
    <d v="2024-11-02T00:00:00"/>
    <n v="0"/>
    <s v="WAV"/>
    <n v="4014588"/>
    <s v="Yes"/>
    <n v="3.75"/>
    <n v="1"/>
    <n v="3.75"/>
  </r>
  <r>
    <x v="1"/>
    <x v="1"/>
    <d v="2024-10-29T00:00:00"/>
    <n v="3.75"/>
    <s v="WAV"/>
    <n v="4014589"/>
    <s v="Yes"/>
    <n v="3.75"/>
    <n v="0"/>
    <n v="0"/>
  </r>
  <r>
    <x v="1"/>
    <x v="1"/>
    <d v="2024-10-31T00:00:00"/>
    <n v="0"/>
    <s v="WAV"/>
    <n v="4014590"/>
    <s v="Yes"/>
    <n v="3.75"/>
    <n v="1"/>
    <n v="3.75"/>
  </r>
  <r>
    <x v="1"/>
    <x v="2"/>
    <d v="2024-11-02T00:00:00"/>
    <n v="0"/>
    <s v="BIGVAN"/>
    <n v="4014591"/>
    <s v="Yes"/>
    <n v="3.75"/>
    <n v="1"/>
    <n v="3.75"/>
  </r>
  <r>
    <x v="0"/>
    <x v="18"/>
    <d v="2024-11-03T00:00:00"/>
    <n v="0"/>
    <s v="WAV"/>
    <n v="4014592"/>
    <s v="Yes"/>
    <n v="0"/>
    <n v="0"/>
    <n v="0"/>
  </r>
  <r>
    <x v="0"/>
    <x v="9"/>
    <d v="2024-11-03T00:00:00"/>
    <n v="0"/>
    <s v="WAV"/>
    <n v="4014593"/>
    <s v="Yes"/>
    <n v="0"/>
    <n v="0"/>
    <n v="0"/>
  </r>
  <r>
    <x v="0"/>
    <x v="15"/>
    <d v="2024-10-30T00:00:00"/>
    <n v="0"/>
    <s v="WAV"/>
    <n v="4014595"/>
    <s v="Yes"/>
    <n v="0"/>
    <n v="0"/>
    <n v="0"/>
  </r>
  <r>
    <x v="0"/>
    <x v="16"/>
    <d v="2024-10-30T00:00:00"/>
    <n v="5"/>
    <s v="WAV"/>
    <n v="4014596"/>
    <s v="Yes"/>
    <n v="5"/>
    <n v="0"/>
    <n v="0"/>
  </r>
  <r>
    <x v="2"/>
    <x v="2"/>
    <d v="2024-10-29T00:00:00"/>
    <n v="5.5"/>
    <s v="WAV"/>
    <n v="4014598"/>
    <s v="Yes"/>
    <n v="5.5"/>
    <n v="0"/>
    <n v="0"/>
  </r>
  <r>
    <x v="2"/>
    <x v="14"/>
    <d v="2024-10-29T00:00:00"/>
    <n v="5.5"/>
    <s v="WAV"/>
    <n v="4014601"/>
    <s v="Yes"/>
    <n v="5.5"/>
    <n v="0"/>
    <n v="0"/>
  </r>
  <r>
    <x v="2"/>
    <x v="14"/>
    <d v="2024-10-31T00:00:00"/>
    <n v="5.5"/>
    <s v="WAV"/>
    <n v="4014606"/>
    <s v="Yes"/>
    <n v="5.5"/>
    <n v="0"/>
    <n v="0"/>
  </r>
  <r>
    <x v="2"/>
    <x v="15"/>
    <d v="2024-10-30T00:00:00"/>
    <n v="0"/>
    <s v="WAV"/>
    <n v="4015084"/>
    <s v="Yes"/>
    <n v="5.5"/>
    <n v="1"/>
    <n v="5.5"/>
  </r>
  <r>
    <x v="2"/>
    <x v="15"/>
    <d v="2024-10-30T00:00:00"/>
    <n v="5.5"/>
    <s v="WAV"/>
    <n v="4015085"/>
    <s v="Yes"/>
    <n v="5.5"/>
    <n v="0"/>
    <n v="0"/>
  </r>
  <r>
    <x v="1"/>
    <x v="4"/>
    <d v="2024-10-30T00:00:00"/>
    <n v="0"/>
    <s v="WAV"/>
    <n v="4015088"/>
    <s v="Yes"/>
    <n v="3.75"/>
    <n v="1"/>
    <n v="3.75"/>
  </r>
  <r>
    <x v="1"/>
    <x v="4"/>
    <d v="2024-10-31T00:00:00"/>
    <n v="0"/>
    <s v="WAV"/>
    <n v="4015089"/>
    <s v="Yes"/>
    <n v="3.75"/>
    <n v="1"/>
    <n v="3.75"/>
  </r>
  <r>
    <x v="1"/>
    <x v="1"/>
    <d v="2024-10-30T00:00:00"/>
    <n v="3.75"/>
    <s v="WAV"/>
    <n v="4015090"/>
    <s v="Yes"/>
    <n v="3.75"/>
    <n v="0"/>
    <n v="0"/>
  </r>
  <r>
    <x v="1"/>
    <x v="2"/>
    <d v="2024-11-01T00:00:00"/>
    <n v="0"/>
    <s v="BIGVAN"/>
    <n v="4015091"/>
    <s v="Yes"/>
    <n v="3.75"/>
    <n v="1"/>
    <n v="3.75"/>
  </r>
  <r>
    <x v="1"/>
    <x v="1"/>
    <d v="2024-10-30T00:00:00"/>
    <n v="3.75"/>
    <s v="WAV"/>
    <n v="4015092"/>
    <s v="Yes"/>
    <n v="3.75"/>
    <n v="0"/>
    <n v="0"/>
  </r>
  <r>
    <x v="1"/>
    <x v="1"/>
    <d v="2024-11-01T00:00:00"/>
    <n v="0"/>
    <s v="WAV"/>
    <n v="4015093"/>
    <s v="Yes"/>
    <n v="3.75"/>
    <n v="1"/>
    <n v="3.75"/>
  </r>
  <r>
    <x v="1"/>
    <x v="6"/>
    <d v="2024-10-31T00:00:00"/>
    <n v="3.75"/>
    <s v="WAV"/>
    <n v="4015098"/>
    <s v="Yes"/>
    <n v="3.75"/>
    <n v="0"/>
    <n v="0"/>
  </r>
  <r>
    <x v="1"/>
    <x v="4"/>
    <d v="2024-10-31T00:00:00"/>
    <n v="0"/>
    <s v="WAV"/>
    <n v="4015100"/>
    <s v="Yes"/>
    <n v="3.75"/>
    <n v="1"/>
    <n v="3.75"/>
  </r>
  <r>
    <x v="0"/>
    <x v="16"/>
    <d v="2024-11-02T00:00:00"/>
    <n v="0"/>
    <s v="WAV"/>
    <n v="4015104"/>
    <s v="Yes"/>
    <n v="0"/>
    <n v="0"/>
    <n v="0"/>
  </r>
  <r>
    <x v="0"/>
    <x v="17"/>
    <d v="2024-11-02T00:00:00"/>
    <n v="0"/>
    <s v="WAV"/>
    <n v="4015105"/>
    <s v="Yes"/>
    <n v="0"/>
    <n v="0"/>
    <n v="0"/>
  </r>
  <r>
    <x v="1"/>
    <x v="6"/>
    <d v="2024-10-31T00:00:00"/>
    <n v="3.75"/>
    <s v="WAV"/>
    <n v="4015110"/>
    <s v="Yes"/>
    <n v="3.75"/>
    <n v="0"/>
    <n v="0"/>
  </r>
  <r>
    <x v="1"/>
    <x v="3"/>
    <d v="2024-10-31T00:00:00"/>
    <n v="3.75"/>
    <s v="WAV"/>
    <n v="4015112"/>
    <s v="Yes"/>
    <n v="3.75"/>
    <n v="0"/>
    <n v="0"/>
  </r>
  <r>
    <x v="1"/>
    <x v="1"/>
    <d v="2024-11-01T00:00:00"/>
    <n v="0"/>
    <s v="WAV"/>
    <n v="4015113"/>
    <s v="Yes"/>
    <n v="3.75"/>
    <n v="1"/>
    <n v="3.75"/>
  </r>
  <r>
    <x v="1"/>
    <x v="6"/>
    <d v="2024-11-01T00:00:00"/>
    <n v="0"/>
    <s v="WAV"/>
    <n v="4015114"/>
    <s v="Yes"/>
    <n v="3.75"/>
    <n v="1"/>
    <n v="3.75"/>
  </r>
  <r>
    <x v="0"/>
    <x v="15"/>
    <d v="2024-10-31T00:00:00"/>
    <n v="0"/>
    <s v="WAV"/>
    <n v="4015116"/>
    <s v="Yes"/>
    <n v="0"/>
    <n v="0"/>
    <n v="0"/>
  </r>
  <r>
    <x v="0"/>
    <x v="0"/>
    <d v="2024-10-31T00:00:00"/>
    <n v="5"/>
    <s v="WAV"/>
    <n v="4015118"/>
    <s v="Yes"/>
    <n v="5"/>
    <n v="0"/>
    <n v="0"/>
  </r>
  <r>
    <x v="0"/>
    <x v="5"/>
    <d v="2024-11-01T00:00:00"/>
    <n v="5"/>
    <s v="SEDAN"/>
    <n v="4015121"/>
    <s v="Yes"/>
    <n v="5"/>
    <n v="0"/>
    <n v="0"/>
  </r>
  <r>
    <x v="2"/>
    <x v="14"/>
    <d v="2024-10-31T00:00:00"/>
    <n v="0"/>
    <s v="WAV"/>
    <n v="4015129"/>
    <s v="Yes"/>
    <n v="5.5"/>
    <n v="1"/>
    <n v="5.5"/>
  </r>
  <r>
    <x v="2"/>
    <x v="10"/>
    <d v="2024-10-31T00:00:00"/>
    <n v="0"/>
    <s v="WAV"/>
    <n v="4015130"/>
    <s v="Yes"/>
    <n v="5"/>
    <n v="1"/>
    <n v="5"/>
  </r>
  <r>
    <x v="2"/>
    <x v="18"/>
    <d v="2024-11-01T00:00:00"/>
    <n v="5.5"/>
    <s v="WAV"/>
    <n v="4015131"/>
    <s v="Yes"/>
    <n v="5.5"/>
    <n v="0"/>
    <n v="0"/>
  </r>
  <r>
    <x v="2"/>
    <x v="8"/>
    <d v="2024-11-03T00:00:00"/>
    <n v="0"/>
    <s v="WAV"/>
    <n v="4015132"/>
    <s v="Yes"/>
    <n v="0"/>
    <n v="0"/>
    <n v="0"/>
  </r>
  <r>
    <x v="0"/>
    <x v="0"/>
    <d v="2024-10-30T00:00:00"/>
    <n v="5"/>
    <s v="WAV"/>
    <n v="4015134"/>
    <s v="Yes"/>
    <n v="5"/>
    <n v="0"/>
    <n v="0"/>
  </r>
  <r>
    <x v="2"/>
    <x v="2"/>
    <d v="2024-11-01T00:00:00"/>
    <n v="3"/>
    <s v="WAV"/>
    <n v="4015135"/>
    <s v="Yes"/>
    <n v="3"/>
    <n v="0"/>
    <n v="0"/>
  </r>
  <r>
    <x v="1"/>
    <x v="3"/>
    <d v="2024-10-31T00:00:00"/>
    <n v="7.5"/>
    <s v="WAV"/>
    <n v="4015136"/>
    <s v="Yes"/>
    <n v="7.5"/>
    <n v="0"/>
    <n v="0"/>
  </r>
  <r>
    <x v="1"/>
    <x v="12"/>
    <d v="2024-10-31T00:00:00"/>
    <n v="7.5"/>
    <s v="WAV"/>
    <n v="4015137"/>
    <s v="Yes"/>
    <n v="7.5"/>
    <n v="0"/>
    <n v="0"/>
  </r>
  <r>
    <x v="2"/>
    <x v="2"/>
    <d v="2024-11-01T00:00:00"/>
    <n v="5"/>
    <s v="WAV"/>
    <n v="4015138"/>
    <s v="Yes"/>
    <n v="5"/>
    <n v="0"/>
    <n v="0"/>
  </r>
  <r>
    <x v="0"/>
    <x v="2"/>
    <d v="2024-10-30T00:00:00"/>
    <n v="5"/>
    <s v="WAV"/>
    <n v="4015147"/>
    <s v="Yes"/>
    <n v="5"/>
    <n v="0"/>
    <n v="0"/>
  </r>
  <r>
    <x v="0"/>
    <x v="14"/>
    <d v="2024-10-30T00:00:00"/>
    <n v="5"/>
    <s v="WAV"/>
    <n v="4015148"/>
    <s v="Yes"/>
    <n v="5"/>
    <n v="0"/>
    <n v="0"/>
  </r>
  <r>
    <x v="1"/>
    <x v="4"/>
    <d v="2024-11-01T00:00:00"/>
    <n v="0"/>
    <s v="WAV"/>
    <n v="4015149"/>
    <s v="Yes"/>
    <n v="3.75"/>
    <n v="1"/>
    <n v="3.75"/>
  </r>
  <r>
    <x v="1"/>
    <x v="2"/>
    <d v="2024-11-01T00:00:00"/>
    <n v="0"/>
    <s v="WAV"/>
    <n v="4015150"/>
    <s v="Yes"/>
    <n v="3.75"/>
    <n v="1"/>
    <n v="3.75"/>
  </r>
  <r>
    <x v="2"/>
    <x v="11"/>
    <d v="2024-11-02T00:00:00"/>
    <n v="3"/>
    <s v="SEDAN"/>
    <n v="4015155"/>
    <s v="Yes"/>
    <n v="3"/>
    <n v="0"/>
    <n v="0"/>
  </r>
  <r>
    <x v="2"/>
    <x v="0"/>
    <d v="2024-11-02T00:00:00"/>
    <n v="5"/>
    <s v="WAV"/>
    <n v="4015156"/>
    <s v="Yes"/>
    <n v="5"/>
    <n v="0"/>
    <n v="0"/>
  </r>
  <r>
    <x v="0"/>
    <x v="2"/>
    <d v="2024-10-30T00:00:00"/>
    <n v="5"/>
    <s v="BIGVAN"/>
    <n v="4015158"/>
    <s v="Yes"/>
    <n v="5"/>
    <n v="0"/>
    <n v="0"/>
  </r>
  <r>
    <x v="2"/>
    <x v="2"/>
    <d v="2024-10-31T00:00:00"/>
    <n v="0"/>
    <s v="WAV"/>
    <n v="4015161"/>
    <s v="Yes"/>
    <n v="0"/>
    <n v="0"/>
    <n v="0"/>
  </r>
  <r>
    <x v="2"/>
    <x v="10"/>
    <d v="2024-10-31T00:00:00"/>
    <n v="5.5"/>
    <s v="WAV"/>
    <n v="4015164"/>
    <s v="Yes"/>
    <n v="5.5"/>
    <n v="0"/>
    <n v="0"/>
  </r>
  <r>
    <x v="2"/>
    <x v="10"/>
    <d v="2024-10-30T00:00:00"/>
    <n v="0"/>
    <s v="WAV"/>
    <n v="4015165"/>
    <s v="Yes"/>
    <n v="0"/>
    <n v="0"/>
    <n v="0"/>
  </r>
  <r>
    <x v="2"/>
    <x v="7"/>
    <d v="2024-10-30T00:00:00"/>
    <n v="0"/>
    <s v="WAV"/>
    <n v="4015166"/>
    <s v="Yes"/>
    <n v="0"/>
    <n v="0"/>
    <n v="0"/>
  </r>
  <r>
    <x v="0"/>
    <x v="5"/>
    <d v="2024-10-30T00:00:00"/>
    <n v="5"/>
    <s v="SEDAN"/>
    <n v="4015175"/>
    <s v="Yes"/>
    <n v="5"/>
    <n v="0"/>
    <n v="0"/>
  </r>
  <r>
    <x v="0"/>
    <x v="2"/>
    <d v="2024-10-31T00:00:00"/>
    <n v="10"/>
    <s v="BIGVAN"/>
    <n v="4015187"/>
    <s v="Yes"/>
    <n v="10"/>
    <n v="0"/>
    <n v="0"/>
  </r>
  <r>
    <x v="0"/>
    <x v="2"/>
    <d v="2024-10-31T00:00:00"/>
    <n v="5"/>
    <s v="WAV"/>
    <n v="4015202"/>
    <s v="Yes"/>
    <n v="5"/>
    <n v="0"/>
    <n v="0"/>
  </r>
  <r>
    <x v="1"/>
    <x v="3"/>
    <d v="2024-10-31T00:00:00"/>
    <n v="0"/>
    <s v="WAV"/>
    <n v="4015208"/>
    <s v="Yes"/>
    <n v="0"/>
    <n v="0"/>
    <n v="0"/>
  </r>
  <r>
    <x v="1"/>
    <x v="4"/>
    <d v="2024-10-31T00:00:00"/>
    <n v="0"/>
    <s v="WAV"/>
    <n v="4015209"/>
    <s v="Yes"/>
    <n v="3.75"/>
    <n v="1"/>
    <n v="3.75"/>
  </r>
  <r>
    <x v="2"/>
    <x v="13"/>
    <d v="2024-10-29T00:00:00"/>
    <n v="0"/>
    <s v="SEDAN"/>
    <n v="4015211"/>
    <s v="Yes"/>
    <n v="0"/>
    <n v="0"/>
    <n v="0"/>
  </r>
  <r>
    <x v="2"/>
    <x v="2"/>
    <d v="2024-10-30T00:00:00"/>
    <n v="5.5"/>
    <s v="BIGVAN"/>
    <n v="4015212"/>
    <s v="Yes"/>
    <n v="5.5"/>
    <n v="0"/>
    <n v="0"/>
  </r>
  <r>
    <x v="2"/>
    <x v="10"/>
    <d v="2024-10-30T00:00:00"/>
    <n v="5"/>
    <s v="WAV"/>
    <n v="4015213"/>
    <s v="Yes"/>
    <n v="5"/>
    <n v="0"/>
    <n v="0"/>
  </r>
  <r>
    <x v="1"/>
    <x v="2"/>
    <d v="2024-10-31T00:00:00"/>
    <n v="0"/>
    <s v="BIGVAN"/>
    <n v="4015214"/>
    <s v="Yes"/>
    <n v="0"/>
    <n v="0"/>
    <n v="0"/>
  </r>
  <r>
    <x v="2"/>
    <x v="17"/>
    <d v="2024-11-01T00:00:00"/>
    <n v="5.5"/>
    <s v="WAV"/>
    <n v="4015215"/>
    <s v="Yes"/>
    <n v="5.5"/>
    <n v="0"/>
    <n v="0"/>
  </r>
  <r>
    <x v="2"/>
    <x v="13"/>
    <d v="2024-11-01T00:00:00"/>
    <n v="5"/>
    <s v="SEDAN"/>
    <n v="4015218"/>
    <s v="Yes"/>
    <n v="5"/>
    <n v="0"/>
    <n v="0"/>
  </r>
  <r>
    <x v="0"/>
    <x v="2"/>
    <d v="2024-10-30T00:00:00"/>
    <n v="5"/>
    <s v="WAV"/>
    <n v="4015221"/>
    <s v="Yes"/>
    <n v="5"/>
    <n v="0"/>
    <n v="0"/>
  </r>
  <r>
    <x v="0"/>
    <x v="8"/>
    <d v="2024-10-30T00:00:00"/>
    <n v="5"/>
    <s v="WAV"/>
    <n v="4015222"/>
    <s v="Yes"/>
    <n v="5"/>
    <n v="0"/>
    <n v="0"/>
  </r>
  <r>
    <x v="0"/>
    <x v="9"/>
    <d v="2024-10-30T00:00:00"/>
    <n v="5"/>
    <s v="SEDAN"/>
    <n v="4015223"/>
    <s v="Yes"/>
    <n v="5"/>
    <n v="0"/>
    <n v="0"/>
  </r>
  <r>
    <x v="0"/>
    <x v="10"/>
    <d v="2024-10-30T00:00:00"/>
    <n v="5"/>
    <s v="WAV"/>
    <n v="4015225"/>
    <s v="Yes"/>
    <n v="5"/>
    <n v="0"/>
    <n v="0"/>
  </r>
  <r>
    <x v="0"/>
    <x v="15"/>
    <d v="2024-10-31T00:00:00"/>
    <n v="5"/>
    <s v="WAV"/>
    <n v="4015230"/>
    <s v="Yes"/>
    <n v="5"/>
    <n v="0"/>
    <n v="0"/>
  </r>
  <r>
    <x v="2"/>
    <x v="16"/>
    <d v="2024-10-30T00:00:00"/>
    <n v="0"/>
    <s v="WAV"/>
    <n v="4015235"/>
    <s v="Yes"/>
    <n v="0"/>
    <n v="0"/>
    <n v="0"/>
  </r>
  <r>
    <x v="2"/>
    <x v="17"/>
    <d v="2024-10-30T00:00:00"/>
    <n v="0"/>
    <s v="WAV"/>
    <n v="4015236"/>
    <s v="Yes"/>
    <n v="0"/>
    <n v="0"/>
    <n v="0"/>
  </r>
  <r>
    <x v="1"/>
    <x v="3"/>
    <d v="2024-10-30T00:00:00"/>
    <n v="3.75"/>
    <s v="WAV"/>
    <n v="4015239"/>
    <s v="Yes"/>
    <n v="3.75"/>
    <n v="0"/>
    <n v="0"/>
  </r>
  <r>
    <x v="1"/>
    <x v="12"/>
    <d v="2024-10-30T00:00:00"/>
    <n v="0"/>
    <s v="WAV"/>
    <n v="4015241"/>
    <s v="Yes"/>
    <n v="3.75"/>
    <n v="1"/>
    <n v="3.75"/>
  </r>
  <r>
    <x v="1"/>
    <x v="6"/>
    <d v="2024-11-03T00:00:00"/>
    <n v="0"/>
    <s v="WAV"/>
    <n v="4015247"/>
    <s v="Yes"/>
    <n v="3.75"/>
    <n v="1"/>
    <n v="3.75"/>
  </r>
  <r>
    <x v="1"/>
    <x v="2"/>
    <d v="2024-11-03T00:00:00"/>
    <n v="0"/>
    <s v="BIGVAN"/>
    <n v="4015248"/>
    <s v="Yes"/>
    <n v="3.75"/>
    <n v="1"/>
    <n v="3.75"/>
  </r>
  <r>
    <x v="2"/>
    <x v="0"/>
    <d v="2024-11-01T00:00:00"/>
    <n v="5"/>
    <s v="WAV"/>
    <n v="4015253"/>
    <s v="Yes"/>
    <n v="5"/>
    <n v="0"/>
    <n v="0"/>
  </r>
  <r>
    <x v="2"/>
    <x v="2"/>
    <d v="2024-10-30T00:00:00"/>
    <n v="5"/>
    <s v="BIGVAN"/>
    <n v="4015257"/>
    <s v="Yes"/>
    <n v="5"/>
    <n v="0"/>
    <n v="0"/>
  </r>
  <r>
    <x v="2"/>
    <x v="14"/>
    <d v="2024-10-30T00:00:00"/>
    <n v="5.5"/>
    <s v="WAV"/>
    <n v="4015259"/>
    <s v="Yes"/>
    <n v="5.5"/>
    <n v="0"/>
    <n v="0"/>
  </r>
  <r>
    <x v="2"/>
    <x v="13"/>
    <d v="2024-10-30T00:00:00"/>
    <n v="0"/>
    <s v="SEDAN"/>
    <n v="4015262"/>
    <s v="Yes"/>
    <n v="0"/>
    <n v="1"/>
    <n v="0"/>
  </r>
  <r>
    <x v="2"/>
    <x v="5"/>
    <d v="2024-10-30T00:00:00"/>
    <n v="5"/>
    <s v="SEDAN"/>
    <n v="4015264"/>
    <s v="Yes"/>
    <n v="5"/>
    <n v="0"/>
    <n v="0"/>
  </r>
  <r>
    <x v="0"/>
    <x v="9"/>
    <d v="2024-10-29T00:00:00"/>
    <n v="0"/>
    <s v="SEDAN"/>
    <n v="4015266"/>
    <s v="Yes"/>
    <n v="0"/>
    <n v="0"/>
    <n v="0"/>
  </r>
  <r>
    <x v="1"/>
    <x v="12"/>
    <d v="2024-10-30T00:00:00"/>
    <n v="0"/>
    <s v="WAV"/>
    <n v="4015274"/>
    <s v="Yes"/>
    <n v="3.75"/>
    <n v="1"/>
    <n v="3.75"/>
  </r>
  <r>
    <x v="1"/>
    <x v="2"/>
    <d v="2024-10-31T00:00:00"/>
    <n v="0"/>
    <s v="BIGVAN"/>
    <n v="4015275"/>
    <s v="Yes"/>
    <n v="3.75"/>
    <n v="1"/>
    <n v="3.75"/>
  </r>
  <r>
    <x v="1"/>
    <x v="12"/>
    <d v="2024-10-30T00:00:00"/>
    <n v="0"/>
    <s v="WAV"/>
    <n v="4015276"/>
    <s v="Yes"/>
    <n v="3.75"/>
    <n v="1"/>
    <n v="3.75"/>
  </r>
  <r>
    <x v="1"/>
    <x v="1"/>
    <d v="2024-10-31T00:00:00"/>
    <n v="0"/>
    <s v="WAV"/>
    <n v="4015277"/>
    <s v="Yes"/>
    <n v="3.75"/>
    <n v="1"/>
    <n v="3.75"/>
  </r>
  <r>
    <x v="1"/>
    <x v="3"/>
    <d v="2024-11-03T00:00:00"/>
    <n v="0"/>
    <s v="WAV"/>
    <n v="4015278"/>
    <s v="Yes"/>
    <n v="3.75"/>
    <n v="1"/>
    <n v="3.75"/>
  </r>
  <r>
    <x v="1"/>
    <x v="3"/>
    <d v="2024-11-03T00:00:00"/>
    <n v="0"/>
    <s v="WAV"/>
    <n v="4015279"/>
    <s v="Yes"/>
    <n v="3.75"/>
    <n v="1"/>
    <n v="3.75"/>
  </r>
  <r>
    <x v="1"/>
    <x v="3"/>
    <d v="2024-10-30T00:00:00"/>
    <n v="0"/>
    <s v="WAV"/>
    <n v="4015280"/>
    <s v="Yes"/>
    <n v="0"/>
    <n v="0"/>
    <n v="0"/>
  </r>
  <r>
    <x v="0"/>
    <x v="15"/>
    <d v="2024-10-30T00:00:00"/>
    <n v="5"/>
    <s v="WAV"/>
    <n v="4015282"/>
    <s v="Yes"/>
    <n v="5"/>
    <n v="0"/>
    <n v="0"/>
  </r>
  <r>
    <x v="0"/>
    <x v="7"/>
    <d v="2024-10-30T00:00:00"/>
    <n v="5"/>
    <s v="WAV"/>
    <n v="4015283"/>
    <s v="Yes"/>
    <n v="5"/>
    <n v="0"/>
    <n v="0"/>
  </r>
  <r>
    <x v="0"/>
    <x v="13"/>
    <d v="2024-10-30T00:00:00"/>
    <n v="5"/>
    <s v="SEDAN"/>
    <n v="4015284"/>
    <s v="Yes"/>
    <n v="5"/>
    <n v="0"/>
    <n v="0"/>
  </r>
  <r>
    <x v="1"/>
    <x v="2"/>
    <d v="2024-11-03T00:00:00"/>
    <n v="3.75"/>
    <s v="BIGVAN"/>
    <n v="4015292"/>
    <s v="Yes"/>
    <n v="3.75"/>
    <n v="0"/>
    <n v="0"/>
  </r>
  <r>
    <x v="1"/>
    <x v="2"/>
    <d v="2024-11-03T00:00:00"/>
    <n v="0"/>
    <s v="BIGVAN"/>
    <n v="4015293"/>
    <s v="Yes"/>
    <n v="3.75"/>
    <n v="1"/>
    <n v="3.75"/>
  </r>
  <r>
    <x v="1"/>
    <x v="2"/>
    <d v="2024-11-01T00:00:00"/>
    <n v="0"/>
    <s v="BIGVAN"/>
    <n v="4015294"/>
    <s v="Yes"/>
    <n v="3.75"/>
    <n v="1"/>
    <n v="3.75"/>
  </r>
  <r>
    <x v="0"/>
    <x v="10"/>
    <d v="2024-10-31T00:00:00"/>
    <n v="5"/>
    <s v="WAV"/>
    <n v="4015296"/>
    <s v="Yes"/>
    <n v="5"/>
    <n v="0"/>
    <n v="0"/>
  </r>
  <r>
    <x v="0"/>
    <x v="17"/>
    <d v="2024-11-01T00:00:00"/>
    <n v="5"/>
    <s v="WAV"/>
    <n v="4015297"/>
    <s v="Yes"/>
    <n v="5"/>
    <n v="0"/>
    <n v="0"/>
  </r>
  <r>
    <x v="0"/>
    <x v="2"/>
    <d v="2024-10-31T00:00:00"/>
    <n v="0"/>
    <s v="WAV"/>
    <n v="4015299"/>
    <s v="Yes"/>
    <n v="5"/>
    <n v="1"/>
    <n v="5"/>
  </r>
  <r>
    <x v="2"/>
    <x v="9"/>
    <d v="2024-10-31T00:00:00"/>
    <n v="0"/>
    <s v="WAV"/>
    <n v="4015300"/>
    <s v="Yes"/>
    <n v="0"/>
    <n v="0"/>
    <n v="0"/>
  </r>
  <r>
    <x v="2"/>
    <x v="2"/>
    <d v="2024-10-30T00:00:00"/>
    <n v="3"/>
    <s v="WAV"/>
    <n v="4015302"/>
    <s v="Yes"/>
    <n v="3"/>
    <n v="0"/>
    <n v="0"/>
  </r>
  <r>
    <x v="2"/>
    <x v="8"/>
    <d v="2024-10-30T00:00:00"/>
    <n v="5.5"/>
    <s v="WAV"/>
    <n v="4015303"/>
    <s v="Yes"/>
    <n v="5.5"/>
    <n v="0"/>
    <n v="0"/>
  </r>
  <r>
    <x v="1"/>
    <x v="3"/>
    <d v="2024-10-31T00:00:00"/>
    <n v="3.75"/>
    <s v="WAV"/>
    <n v="4015304"/>
    <s v="Yes"/>
    <n v="3.75"/>
    <n v="0"/>
    <n v="0"/>
  </r>
  <r>
    <x v="1"/>
    <x v="4"/>
    <d v="2024-10-31T00:00:00"/>
    <n v="0"/>
    <s v="WAV"/>
    <n v="4015305"/>
    <s v="Yes"/>
    <n v="3.75"/>
    <n v="1"/>
    <n v="3.75"/>
  </r>
  <r>
    <x v="1"/>
    <x v="2"/>
    <d v="2024-10-31T00:00:00"/>
    <n v="0"/>
    <s v="WAV"/>
    <n v="4015306"/>
    <s v="Yes"/>
    <n v="3.75"/>
    <n v="1"/>
    <n v="3.75"/>
  </r>
  <r>
    <x v="0"/>
    <x v="0"/>
    <d v="2024-11-02T00:00:00"/>
    <n v="0"/>
    <s v="WAV"/>
    <n v="4015774"/>
    <s v="Yes"/>
    <n v="0"/>
    <n v="0"/>
    <n v="0"/>
  </r>
  <r>
    <x v="0"/>
    <x v="17"/>
    <d v="2024-11-02T00:00:00"/>
    <n v="0"/>
    <s v="WAV"/>
    <n v="4015775"/>
    <s v="Yes"/>
    <n v="0"/>
    <n v="0"/>
    <n v="0"/>
  </r>
  <r>
    <x v="0"/>
    <x v="5"/>
    <d v="2024-11-01T00:00:00"/>
    <n v="5"/>
    <s v="SEDAN"/>
    <n v="4015785"/>
    <s v="Yes"/>
    <n v="5"/>
    <n v="0"/>
    <n v="0"/>
  </r>
  <r>
    <x v="0"/>
    <x v="11"/>
    <d v="2024-11-01T00:00:00"/>
    <n v="5"/>
    <s v="SEDAN"/>
    <n v="4015786"/>
    <s v="Yes"/>
    <n v="5"/>
    <n v="0"/>
    <n v="0"/>
  </r>
  <r>
    <x v="2"/>
    <x v="9"/>
    <d v="2024-11-01T00:00:00"/>
    <n v="0"/>
    <s v="SEDAN"/>
    <n v="4015787"/>
    <s v="Yes"/>
    <n v="0"/>
    <n v="0"/>
    <n v="0"/>
  </r>
  <r>
    <x v="2"/>
    <x v="10"/>
    <d v="2024-11-01T00:00:00"/>
    <n v="0"/>
    <s v="WAV"/>
    <n v="4015788"/>
    <s v="Yes"/>
    <n v="0"/>
    <n v="1"/>
    <n v="0"/>
  </r>
  <r>
    <x v="2"/>
    <x v="0"/>
    <d v="2024-10-31T00:00:00"/>
    <n v="5"/>
    <s v="WAV"/>
    <n v="4015789"/>
    <s v="Yes"/>
    <n v="5"/>
    <n v="0"/>
    <n v="0"/>
  </r>
  <r>
    <x v="2"/>
    <x v="11"/>
    <d v="2024-10-31T00:00:00"/>
    <n v="0"/>
    <s v="SEDAN"/>
    <n v="4015790"/>
    <s v="Yes"/>
    <n v="5.5"/>
    <n v="1"/>
    <n v="5.5"/>
  </r>
  <r>
    <x v="1"/>
    <x v="2"/>
    <d v="2024-11-01T00:00:00"/>
    <n v="0"/>
    <s v="BIGVAN"/>
    <n v="4015793"/>
    <s v="Yes"/>
    <n v="3.75"/>
    <n v="1"/>
    <n v="3.75"/>
  </r>
  <r>
    <x v="1"/>
    <x v="7"/>
    <d v="2024-11-01T00:00:00"/>
    <n v="0"/>
    <s v="WAV"/>
    <n v="4015796"/>
    <s v="Yes"/>
    <n v="3.75"/>
    <n v="1"/>
    <n v="3.75"/>
  </r>
  <r>
    <x v="0"/>
    <x v="11"/>
    <d v="2024-10-31T00:00:00"/>
    <n v="0"/>
    <s v="SEDAN"/>
    <n v="4015810"/>
    <s v="Yes"/>
    <n v="0"/>
    <n v="0"/>
    <n v="0"/>
  </r>
  <r>
    <x v="0"/>
    <x v="15"/>
    <d v="2024-11-01T00:00:00"/>
    <n v="0"/>
    <s v="WAV"/>
    <n v="4015811"/>
    <s v="Yes"/>
    <n v="0"/>
    <n v="0"/>
    <n v="0"/>
  </r>
  <r>
    <x v="0"/>
    <x v="8"/>
    <d v="2024-10-31T00:00:00"/>
    <n v="0"/>
    <s v="WAV"/>
    <n v="4015821"/>
    <s v="Yes"/>
    <n v="0"/>
    <n v="0"/>
    <n v="0"/>
  </r>
  <r>
    <x v="0"/>
    <x v="2"/>
    <d v="2024-10-31T00:00:00"/>
    <n v="0"/>
    <s v="WAV"/>
    <n v="4015831"/>
    <s v="Yes"/>
    <n v="0"/>
    <n v="0"/>
    <n v="0"/>
  </r>
  <r>
    <x v="0"/>
    <x v="2"/>
    <d v="2024-10-31T00:00:00"/>
    <n v="0"/>
    <s v="WAV"/>
    <n v="4015832"/>
    <s v="Yes"/>
    <n v="0"/>
    <n v="0"/>
    <n v="0"/>
  </r>
  <r>
    <x v="2"/>
    <x v="5"/>
    <d v="2024-10-31T00:00:00"/>
    <n v="5.5"/>
    <s v="SEDAN"/>
    <n v="4015834"/>
    <s v="Yes"/>
    <n v="5.5"/>
    <n v="0"/>
    <n v="0"/>
  </r>
  <r>
    <x v="2"/>
    <x v="13"/>
    <d v="2024-11-01T00:00:00"/>
    <n v="5.5"/>
    <s v="SEDAN"/>
    <n v="4015835"/>
    <s v="Yes"/>
    <n v="5.5"/>
    <n v="0"/>
    <n v="0"/>
  </r>
  <r>
    <x v="2"/>
    <x v="2"/>
    <d v="2024-10-31T00:00:00"/>
    <n v="5"/>
    <s v="WAV"/>
    <n v="4015836"/>
    <s v="Yes"/>
    <n v="5"/>
    <n v="0"/>
    <n v="0"/>
  </r>
  <r>
    <x v="2"/>
    <x v="2"/>
    <d v="2024-11-01T00:00:00"/>
    <n v="5"/>
    <s v="WAV"/>
    <n v="4015837"/>
    <s v="Yes"/>
    <n v="5"/>
    <n v="0"/>
    <n v="0"/>
  </r>
  <r>
    <x v="0"/>
    <x v="13"/>
    <d v="2024-10-30T00:00:00"/>
    <n v="0"/>
    <s v="SEDAN"/>
    <n v="4015841"/>
    <s v="Yes"/>
    <n v="0"/>
    <n v="0"/>
    <n v="0"/>
  </r>
  <r>
    <x v="2"/>
    <x v="2"/>
    <d v="2024-11-03T00:00:00"/>
    <n v="5.5"/>
    <s v="WAV"/>
    <n v="4015843"/>
    <s v="Yes"/>
    <n v="5.5"/>
    <n v="0"/>
    <n v="0"/>
  </r>
  <r>
    <x v="2"/>
    <x v="2"/>
    <d v="2024-11-03T00:00:00"/>
    <n v="5"/>
    <s v="WAV"/>
    <n v="4015844"/>
    <s v="Yes"/>
    <n v="5"/>
    <n v="0"/>
    <n v="0"/>
  </r>
  <r>
    <x v="2"/>
    <x v="13"/>
    <d v="2024-10-31T00:00:00"/>
    <n v="0"/>
    <s v="SEDAN"/>
    <n v="4015847"/>
    <s v="Yes"/>
    <n v="0"/>
    <n v="1"/>
    <n v="0"/>
  </r>
  <r>
    <x v="1"/>
    <x v="2"/>
    <d v="2024-11-03T00:00:00"/>
    <n v="0"/>
    <s v="BIGVAN"/>
    <n v="4015848"/>
    <s v="Yes"/>
    <n v="3.75"/>
    <n v="1"/>
    <n v="3.75"/>
  </r>
  <r>
    <x v="2"/>
    <x v="14"/>
    <d v="2024-11-01T00:00:00"/>
    <n v="0"/>
    <s v="WAV"/>
    <n v="4015849"/>
    <s v="Yes"/>
    <n v="5.5"/>
    <n v="1"/>
    <n v="5.5"/>
  </r>
  <r>
    <x v="2"/>
    <x v="2"/>
    <d v="2024-11-01T00:00:00"/>
    <n v="0"/>
    <s v="WAV"/>
    <n v="4015850"/>
    <s v="Yes"/>
    <n v="0"/>
    <n v="0"/>
    <n v="0"/>
  </r>
  <r>
    <x v="2"/>
    <x v="11"/>
    <d v="2024-10-31T00:00:00"/>
    <n v="5.5"/>
    <s v="SEDAN"/>
    <n v="4015853"/>
    <s v="Yes"/>
    <n v="5.5"/>
    <n v="0"/>
    <n v="0"/>
  </r>
  <r>
    <x v="2"/>
    <x v="15"/>
    <d v="2024-11-01T00:00:00"/>
    <n v="5.5"/>
    <s v="WAV"/>
    <n v="4015854"/>
    <s v="Yes"/>
    <n v="5.5"/>
    <n v="0"/>
    <n v="0"/>
  </r>
  <r>
    <x v="2"/>
    <x v="2"/>
    <d v="2024-11-02T00:00:00"/>
    <n v="5.5"/>
    <s v="WAV"/>
    <n v="4015855"/>
    <s v="Yes"/>
    <n v="5.5"/>
    <n v="0"/>
    <n v="0"/>
  </r>
  <r>
    <x v="2"/>
    <x v="2"/>
    <d v="2024-10-31T00:00:00"/>
    <n v="5"/>
    <s v="WAV"/>
    <n v="4015856"/>
    <s v="Yes"/>
    <n v="5"/>
    <n v="0"/>
    <n v="0"/>
  </r>
  <r>
    <x v="2"/>
    <x v="16"/>
    <d v="2024-11-01T00:00:00"/>
    <n v="5"/>
    <s v="WAV"/>
    <n v="4015857"/>
    <s v="Yes"/>
    <n v="5"/>
    <n v="0"/>
    <n v="0"/>
  </r>
  <r>
    <x v="2"/>
    <x v="16"/>
    <d v="2024-11-02T00:00:00"/>
    <n v="5"/>
    <s v="WAV"/>
    <n v="4015858"/>
    <s v="Yes"/>
    <n v="5"/>
    <n v="0"/>
    <n v="0"/>
  </r>
  <r>
    <x v="2"/>
    <x v="9"/>
    <d v="2024-10-31T00:00:00"/>
    <n v="5"/>
    <s v="WAV"/>
    <n v="4015872"/>
    <s v="Yes"/>
    <n v="5"/>
    <n v="0"/>
    <n v="0"/>
  </r>
  <r>
    <x v="1"/>
    <x v="2"/>
    <d v="2024-10-31T00:00:00"/>
    <n v="0"/>
    <s v="BIGVAN"/>
    <n v="4015876"/>
    <s v="Yes"/>
    <n v="3.75"/>
    <n v="1"/>
    <n v="3.75"/>
  </r>
  <r>
    <x v="1"/>
    <x v="2"/>
    <d v="2024-10-31T00:00:00"/>
    <n v="0"/>
    <s v="WAV"/>
    <n v="4015878"/>
    <s v="Yes"/>
    <n v="3.75"/>
    <n v="1"/>
    <n v="3.75"/>
  </r>
  <r>
    <x v="0"/>
    <x v="17"/>
    <d v="2024-11-01T00:00:00"/>
    <n v="5"/>
    <s v="WAV"/>
    <n v="4015879"/>
    <s v="Yes"/>
    <n v="5"/>
    <n v="0"/>
    <n v="0"/>
  </r>
  <r>
    <x v="0"/>
    <x v="0"/>
    <d v="2024-10-31T00:00:00"/>
    <n v="0"/>
    <s v="WAV"/>
    <n v="4015882"/>
    <s v="Yes"/>
    <n v="0"/>
    <n v="0"/>
    <n v="0"/>
  </r>
  <r>
    <x v="1"/>
    <x v="2"/>
    <d v="2024-10-31T00:00:00"/>
    <n v="0"/>
    <s v="BIGVAN"/>
    <n v="4015884"/>
    <s v="Yes"/>
    <n v="3.75"/>
    <n v="1"/>
    <n v="3.75"/>
  </r>
  <r>
    <x v="1"/>
    <x v="2"/>
    <d v="2024-11-02T00:00:00"/>
    <n v="0"/>
    <s v="BIGVAN"/>
    <n v="4015885"/>
    <s v="Yes"/>
    <n v="3.75"/>
    <n v="1"/>
    <n v="3.75"/>
  </r>
  <r>
    <x v="1"/>
    <x v="2"/>
    <d v="2024-10-31T00:00:00"/>
    <n v="0"/>
    <s v="WAV"/>
    <n v="4015889"/>
    <s v="Yes"/>
    <n v="3.75"/>
    <n v="1"/>
    <n v="3.75"/>
  </r>
  <r>
    <x v="1"/>
    <x v="2"/>
    <d v="2024-11-02T00:00:00"/>
    <n v="3.75"/>
    <s v="BIGVAN"/>
    <n v="4015890"/>
    <s v="Yes"/>
    <n v="3.75"/>
    <n v="0"/>
    <n v="0"/>
  </r>
  <r>
    <x v="2"/>
    <x v="18"/>
    <d v="2024-11-03T00:00:00"/>
    <n v="5.5"/>
    <s v="WAV"/>
    <n v="4015894"/>
    <s v="Yes"/>
    <n v="5.5"/>
    <n v="0"/>
    <n v="0"/>
  </r>
  <r>
    <x v="2"/>
    <x v="18"/>
    <d v="2024-11-03T00:00:00"/>
    <n v="0"/>
    <s v="WAV"/>
    <n v="4015895"/>
    <s v="Yes"/>
    <n v="0"/>
    <n v="0"/>
    <n v="0"/>
  </r>
  <r>
    <x v="1"/>
    <x v="2"/>
    <d v="2024-10-31T00:00:00"/>
    <n v="0"/>
    <s v="BIGVAN"/>
    <n v="4015897"/>
    <s v="Yes"/>
    <n v="3.75"/>
    <n v="1"/>
    <n v="3.75"/>
  </r>
  <r>
    <x v="1"/>
    <x v="3"/>
    <d v="2024-10-31T00:00:00"/>
    <n v="3.75"/>
    <s v="WAV"/>
    <n v="4015898"/>
    <s v="Yes"/>
    <n v="3.75"/>
    <n v="0"/>
    <n v="0"/>
  </r>
  <r>
    <x v="0"/>
    <x v="2"/>
    <d v="2024-11-02T00:00:00"/>
    <n v="5"/>
    <s v="WAV"/>
    <n v="4015902"/>
    <s v="Yes"/>
    <n v="5"/>
    <n v="0"/>
    <n v="0"/>
  </r>
  <r>
    <x v="0"/>
    <x v="2"/>
    <d v="2024-10-31T00:00:00"/>
    <n v="5"/>
    <s v="WAV"/>
    <n v="4015907"/>
    <s v="Yes"/>
    <n v="5"/>
    <n v="0"/>
    <n v="0"/>
  </r>
  <r>
    <x v="2"/>
    <x v="0"/>
    <d v="2024-10-31T00:00:00"/>
    <n v="3.75"/>
    <s v="WAV"/>
    <n v="4015910"/>
    <s v="Yes"/>
    <n v="3.75"/>
    <n v="0"/>
    <n v="0"/>
  </r>
  <r>
    <x v="2"/>
    <x v="0"/>
    <d v="2024-10-31T00:00:00"/>
    <n v="5"/>
    <s v="WAV"/>
    <n v="4015911"/>
    <s v="Yes"/>
    <n v="5"/>
    <n v="0"/>
    <n v="0"/>
  </r>
  <r>
    <x v="2"/>
    <x v="15"/>
    <d v="2024-10-31T00:00:00"/>
    <n v="5.5"/>
    <s v="WAV"/>
    <n v="4015920"/>
    <s v="Yes"/>
    <n v="5.5"/>
    <n v="0"/>
    <n v="0"/>
  </r>
  <r>
    <x v="0"/>
    <x v="9"/>
    <d v="2024-10-31T00:00:00"/>
    <n v="5"/>
    <s v="SEDAN"/>
    <n v="4015962"/>
    <s v="Yes"/>
    <n v="5"/>
    <n v="0"/>
    <n v="0"/>
  </r>
  <r>
    <x v="0"/>
    <x v="9"/>
    <d v="2024-10-31T00:00:00"/>
    <n v="5"/>
    <s v="WAV"/>
    <n v="4015963"/>
    <s v="Yes"/>
    <n v="5"/>
    <n v="0"/>
    <n v="0"/>
  </r>
  <r>
    <x v="1"/>
    <x v="2"/>
    <d v="2024-10-31T00:00:00"/>
    <n v="3.75"/>
    <s v="BIGVAN"/>
    <n v="4015967"/>
    <s v="Yes"/>
    <n v="3.75"/>
    <n v="0"/>
    <n v="0"/>
  </r>
  <r>
    <x v="1"/>
    <x v="4"/>
    <d v="2024-10-31T00:00:00"/>
    <n v="0"/>
    <s v="WAV"/>
    <n v="4015968"/>
    <s v="Yes"/>
    <n v="3.75"/>
    <n v="1"/>
    <n v="3.75"/>
  </r>
  <r>
    <x v="0"/>
    <x v="5"/>
    <d v="2024-10-31T00:00:00"/>
    <n v="0"/>
    <s v="SEDAN"/>
    <n v="4015969"/>
    <s v="Yes"/>
    <n v="0"/>
    <n v="0"/>
    <n v="0"/>
  </r>
  <r>
    <x v="2"/>
    <x v="0"/>
    <d v="2024-11-02T00:00:00"/>
    <n v="5.5"/>
    <s v="WAV"/>
    <n v="4015987"/>
    <s v="Yes"/>
    <n v="5.5"/>
    <n v="0"/>
    <n v="0"/>
  </r>
  <r>
    <x v="2"/>
    <x v="2"/>
    <d v="2024-11-03T00:00:00"/>
    <n v="0"/>
    <s v="WAV"/>
    <n v="4015988"/>
    <s v="Yes"/>
    <n v="0"/>
    <n v="0"/>
    <n v="0"/>
  </r>
  <r>
    <x v="0"/>
    <x v="14"/>
    <d v="2024-10-31T00:00:00"/>
    <n v="0"/>
    <s v="WAV"/>
    <n v="4015995"/>
    <s v="Yes"/>
    <n v="0"/>
    <n v="0"/>
    <n v="0"/>
  </r>
  <r>
    <x v="1"/>
    <x v="2"/>
    <d v="2024-10-31T00:00:00"/>
    <n v="0"/>
    <s v="WAV"/>
    <n v="4016016"/>
    <s v="Yes"/>
    <n v="3.75"/>
    <n v="1"/>
    <n v="3.75"/>
  </r>
  <r>
    <x v="1"/>
    <x v="2"/>
    <d v="2024-10-31T00:00:00"/>
    <n v="0"/>
    <s v="WAV"/>
    <n v="4016017"/>
    <s v="Yes"/>
    <n v="3.75"/>
    <n v="1"/>
    <n v="3.75"/>
  </r>
  <r>
    <x v="1"/>
    <x v="7"/>
    <d v="2024-11-01T00:00:00"/>
    <n v="0"/>
    <s v="WAV"/>
    <n v="4016018"/>
    <s v="Yes"/>
    <n v="3.75"/>
    <n v="1"/>
    <n v="3.75"/>
  </r>
  <r>
    <x v="1"/>
    <x v="4"/>
    <d v="2024-11-01T00:00:00"/>
    <n v="0"/>
    <s v="WAV"/>
    <n v="4016020"/>
    <s v="Yes"/>
    <n v="3.75"/>
    <n v="1"/>
    <n v="3.75"/>
  </r>
  <r>
    <x v="0"/>
    <x v="2"/>
    <d v="2024-11-02T00:00:00"/>
    <n v="5"/>
    <s v="WAV"/>
    <n v="4016027"/>
    <s v="Yes"/>
    <n v="5"/>
    <n v="0"/>
    <n v="0"/>
  </r>
  <r>
    <x v="0"/>
    <x v="11"/>
    <d v="2024-11-02T00:00:00"/>
    <n v="0"/>
    <s v="SEDAN"/>
    <n v="4016028"/>
    <s v="Yes"/>
    <n v="0"/>
    <n v="0"/>
    <n v="0"/>
  </r>
  <r>
    <x v="0"/>
    <x v="2"/>
    <d v="2024-11-03T00:00:00"/>
    <n v="5"/>
    <s v="WAV"/>
    <n v="4016029"/>
    <s v="Yes"/>
    <n v="5"/>
    <n v="0"/>
    <n v="0"/>
  </r>
  <r>
    <x v="0"/>
    <x v="9"/>
    <d v="2024-11-03T00:00:00"/>
    <n v="0"/>
    <s v="WAV"/>
    <n v="4016030"/>
    <s v="Yes"/>
    <n v="0"/>
    <n v="0"/>
    <n v="0"/>
  </r>
  <r>
    <x v="2"/>
    <x v="7"/>
    <d v="2024-10-31T00:00:00"/>
    <n v="0"/>
    <s v="WAV"/>
    <n v="4016031"/>
    <s v="Yes"/>
    <n v="0"/>
    <n v="0"/>
    <n v="0"/>
  </r>
  <r>
    <x v="2"/>
    <x v="10"/>
    <d v="2024-10-31T00:00:00"/>
    <n v="5.5"/>
    <s v="WAV"/>
    <n v="4016032"/>
    <s v="Yes"/>
    <n v="5.5"/>
    <n v="0"/>
    <n v="0"/>
  </r>
  <r>
    <x v="0"/>
    <x v="5"/>
    <d v="2024-10-31T00:00:00"/>
    <n v="0"/>
    <s v="SEDAN"/>
    <n v="4016053"/>
    <s v="Yes"/>
    <n v="0"/>
    <n v="0"/>
    <n v="0"/>
  </r>
  <r>
    <x v="0"/>
    <x v="11"/>
    <d v="2024-10-31T00:00:00"/>
    <n v="0"/>
    <s v="SEDAN"/>
    <n v="4016054"/>
    <s v="Yes"/>
    <n v="0"/>
    <n v="0"/>
    <n v="0"/>
  </r>
  <r>
    <x v="1"/>
    <x v="2"/>
    <d v="2024-10-31T00:00:00"/>
    <n v="0"/>
    <s v="BIGVAN"/>
    <n v="4016067"/>
    <s v="Yes"/>
    <n v="3.75"/>
    <n v="1"/>
    <n v="3.75"/>
  </r>
  <r>
    <x v="1"/>
    <x v="2"/>
    <d v="2024-10-31T00:00:00"/>
    <n v="0"/>
    <s v="BIGVAN"/>
    <n v="4016068"/>
    <s v="Yes"/>
    <n v="3.75"/>
    <n v="1"/>
    <n v="3.75"/>
  </r>
  <r>
    <x v="0"/>
    <x v="10"/>
    <d v="2024-11-01T00:00:00"/>
    <n v="0"/>
    <s v="WAV"/>
    <n v="4016070"/>
    <s v="Yes"/>
    <n v="5"/>
    <n v="1"/>
    <n v="5"/>
  </r>
  <r>
    <x v="0"/>
    <x v="11"/>
    <d v="2024-11-02T00:00:00"/>
    <n v="0"/>
    <s v="SEDAN"/>
    <n v="4016072"/>
    <s v="Yes"/>
    <n v="0"/>
    <n v="0"/>
    <n v="0"/>
  </r>
  <r>
    <x v="0"/>
    <x v="2"/>
    <d v="2024-10-30T00:00:00"/>
    <n v="5"/>
    <s v="BIGVAN"/>
    <n v="4016075"/>
    <s v="Yes"/>
    <n v="5"/>
    <n v="0"/>
    <n v="0"/>
  </r>
  <r>
    <x v="2"/>
    <x v="13"/>
    <d v="2024-11-02T00:00:00"/>
    <n v="5.5"/>
    <s v="SEDAN"/>
    <n v="4016076"/>
    <s v="Yes"/>
    <n v="5.5"/>
    <n v="0"/>
    <n v="0"/>
  </r>
  <r>
    <x v="2"/>
    <x v="11"/>
    <d v="2024-11-02T00:00:00"/>
    <n v="5.5"/>
    <s v="SEDAN"/>
    <n v="4016077"/>
    <s v="Yes"/>
    <n v="5.5"/>
    <n v="0"/>
    <n v="0"/>
  </r>
  <r>
    <x v="2"/>
    <x v="11"/>
    <d v="2024-11-02T00:00:00"/>
    <n v="5"/>
    <s v="SEDAN"/>
    <n v="4016574"/>
    <s v="Yes"/>
    <n v="5"/>
    <n v="0"/>
    <n v="0"/>
  </r>
  <r>
    <x v="2"/>
    <x v="18"/>
    <d v="2024-11-02T00:00:00"/>
    <n v="5"/>
    <s v="WAV"/>
    <n v="4016575"/>
    <s v="Yes"/>
    <n v="5"/>
    <n v="0"/>
    <n v="0"/>
  </r>
  <r>
    <x v="0"/>
    <x v="14"/>
    <d v="2024-11-01T00:00:00"/>
    <n v="5"/>
    <s v="WAV"/>
    <n v="4016576"/>
    <s v="Yes"/>
    <n v="5"/>
    <n v="0"/>
    <n v="0"/>
  </r>
  <r>
    <x v="0"/>
    <x v="18"/>
    <d v="2024-11-01T00:00:00"/>
    <n v="5"/>
    <s v="WAV"/>
    <n v="4016577"/>
    <s v="Yes"/>
    <n v="5"/>
    <n v="0"/>
    <n v="0"/>
  </r>
  <r>
    <x v="0"/>
    <x v="11"/>
    <d v="2024-11-01T00:00:00"/>
    <n v="0"/>
    <s v="SEDAN"/>
    <n v="4016580"/>
    <s v="Yes"/>
    <n v="0"/>
    <n v="0"/>
    <n v="0"/>
  </r>
  <r>
    <x v="0"/>
    <x v="18"/>
    <d v="2024-11-03T00:00:00"/>
    <n v="0"/>
    <s v="WAV"/>
    <n v="4016582"/>
    <s v="Yes"/>
    <n v="0"/>
    <n v="0"/>
    <n v="0"/>
  </r>
  <r>
    <x v="0"/>
    <x v="15"/>
    <d v="2024-11-01T00:00:00"/>
    <n v="5"/>
    <s v="WAV"/>
    <n v="4016584"/>
    <s v="Yes"/>
    <n v="5"/>
    <n v="0"/>
    <n v="0"/>
  </r>
  <r>
    <x v="2"/>
    <x v="9"/>
    <d v="2024-11-01T00:00:00"/>
    <n v="5.5"/>
    <s v="SEDAN"/>
    <n v="4016589"/>
    <s v="Yes"/>
    <n v="5.5"/>
    <n v="0"/>
    <n v="0"/>
  </r>
  <r>
    <x v="2"/>
    <x v="10"/>
    <d v="2024-11-01T00:00:00"/>
    <n v="5"/>
    <s v="WAV"/>
    <n v="4016590"/>
    <s v="Yes"/>
    <n v="5"/>
    <n v="0"/>
    <n v="0"/>
  </r>
  <r>
    <x v="1"/>
    <x v="2"/>
    <d v="2024-11-01T00:00:00"/>
    <n v="0"/>
    <s v="BIGVAN"/>
    <n v="4016612"/>
    <s v="Yes"/>
    <n v="0"/>
    <n v="0"/>
    <n v="0"/>
  </r>
  <r>
    <x v="1"/>
    <x v="2"/>
    <d v="2024-11-01T00:00:00"/>
    <n v="0"/>
    <s v="BIGVAN"/>
    <n v="4016613"/>
    <s v="Yes"/>
    <n v="0"/>
    <n v="0"/>
    <n v="0"/>
  </r>
  <r>
    <x v="0"/>
    <x v="8"/>
    <d v="2024-11-01T00:00:00"/>
    <n v="0"/>
    <s v="WAV"/>
    <n v="4016615"/>
    <s v="Yes"/>
    <n v="5"/>
    <n v="1"/>
    <n v="5"/>
  </r>
  <r>
    <x v="0"/>
    <x v="16"/>
    <d v="2024-11-01T00:00:00"/>
    <n v="0"/>
    <s v="WAV"/>
    <n v="4016616"/>
    <s v="Yes"/>
    <n v="0"/>
    <n v="0"/>
    <n v="0"/>
  </r>
  <r>
    <x v="0"/>
    <x v="2"/>
    <d v="2024-11-01T00:00:00"/>
    <n v="5"/>
    <s v="WAV"/>
    <n v="4016617"/>
    <s v="Yes"/>
    <n v="5"/>
    <n v="0"/>
    <n v="0"/>
  </r>
  <r>
    <x v="1"/>
    <x v="2"/>
    <d v="2024-11-01T00:00:00"/>
    <n v="0"/>
    <s v="BIGVAN"/>
    <n v="4016631"/>
    <s v="Yes"/>
    <n v="3.75"/>
    <n v="1"/>
    <n v="3.75"/>
  </r>
  <r>
    <x v="2"/>
    <x v="0"/>
    <d v="2024-11-01T00:00:00"/>
    <n v="0"/>
    <s v="WAV"/>
    <n v="4016633"/>
    <s v="Yes"/>
    <n v="3.75"/>
    <n v="1"/>
    <n v="3.75"/>
  </r>
  <r>
    <x v="1"/>
    <x v="2"/>
    <d v="2024-11-01T00:00:00"/>
    <n v="0"/>
    <s v="BIGVAN"/>
    <n v="4016637"/>
    <s v="Yes"/>
    <n v="3.75"/>
    <n v="1"/>
    <n v="3.75"/>
  </r>
  <r>
    <x v="1"/>
    <x v="4"/>
    <d v="2024-11-01T00:00:00"/>
    <n v="0"/>
    <s v="WAV"/>
    <n v="4016638"/>
    <s v="Yes"/>
    <n v="3.75"/>
    <n v="1"/>
    <n v="3.75"/>
  </r>
  <r>
    <x v="1"/>
    <x v="2"/>
    <d v="2024-10-31T00:00:00"/>
    <n v="3.75"/>
    <s v="BIGVAN"/>
    <n v="4016643"/>
    <s v="Yes"/>
    <n v="3.75"/>
    <n v="0"/>
    <n v="0"/>
  </r>
  <r>
    <x v="1"/>
    <x v="2"/>
    <d v="2024-10-31T00:00:00"/>
    <n v="3.75"/>
    <s v="BIGVAN"/>
    <n v="4016644"/>
    <s v="Yes"/>
    <n v="3.75"/>
    <n v="0"/>
    <n v="0"/>
  </r>
  <r>
    <x v="2"/>
    <x v="13"/>
    <d v="2024-11-01T00:00:00"/>
    <n v="5.5"/>
    <s v="SEDAN"/>
    <n v="4016657"/>
    <s v="Yes"/>
    <n v="5.5"/>
    <n v="0"/>
    <n v="0"/>
  </r>
  <r>
    <x v="1"/>
    <x v="1"/>
    <d v="2024-11-01T00:00:00"/>
    <n v="0"/>
    <s v="WAV"/>
    <n v="4016660"/>
    <s v="Yes"/>
    <n v="0"/>
    <n v="0"/>
    <n v="0"/>
  </r>
  <r>
    <x v="0"/>
    <x v="0"/>
    <d v="2024-11-01T00:00:00"/>
    <n v="5"/>
    <s v="WAV"/>
    <n v="4016688"/>
    <s v="Yes"/>
    <n v="5"/>
    <n v="0"/>
    <n v="0"/>
  </r>
  <r>
    <x v="2"/>
    <x v="10"/>
    <d v="2024-11-01T00:00:00"/>
    <n v="5.5"/>
    <s v="WAV"/>
    <n v="4016713"/>
    <s v="Yes"/>
    <n v="5.5"/>
    <n v="0"/>
    <n v="0"/>
  </r>
  <r>
    <x v="1"/>
    <x v="7"/>
    <d v="2024-11-01T00:00:00"/>
    <n v="0"/>
    <s v="WAV"/>
    <n v="4016715"/>
    <s v="Yes"/>
    <n v="3.75"/>
    <n v="1"/>
    <n v="3.75"/>
  </r>
  <r>
    <x v="1"/>
    <x v="1"/>
    <d v="2024-11-01T00:00:00"/>
    <n v="3.75"/>
    <s v="WAV"/>
    <n v="4016716"/>
    <s v="Yes"/>
    <n v="3.75"/>
    <n v="0"/>
    <n v="0"/>
  </r>
  <r>
    <x v="2"/>
    <x v="14"/>
    <d v="2024-11-01T00:00:00"/>
    <n v="10"/>
    <s v="WAV"/>
    <n v="4016718"/>
    <s v="Yes"/>
    <n v="10"/>
    <n v="0"/>
    <n v="0"/>
  </r>
  <r>
    <x v="2"/>
    <x v="0"/>
    <d v="2024-11-01T00:00:00"/>
    <n v="5"/>
    <s v="WAV"/>
    <n v="4016721"/>
    <s v="Yes"/>
    <n v="5"/>
    <n v="0"/>
    <n v="0"/>
  </r>
  <r>
    <x v="1"/>
    <x v="4"/>
    <d v="2024-11-01T00:00:00"/>
    <n v="0"/>
    <s v="WAV"/>
    <n v="4016724"/>
    <s v="Yes"/>
    <n v="3.75"/>
    <n v="1"/>
    <n v="3.75"/>
  </r>
  <r>
    <x v="0"/>
    <x v="2"/>
    <d v="2024-11-02T00:00:00"/>
    <n v="0"/>
    <s v="WAV"/>
    <n v="4016726"/>
    <s v="Yes"/>
    <n v="0"/>
    <n v="0"/>
    <n v="0"/>
  </r>
  <r>
    <x v="1"/>
    <x v="12"/>
    <d v="2024-11-01T00:00:00"/>
    <n v="0"/>
    <s v="WAV"/>
    <n v="4016729"/>
    <s v="Yes"/>
    <n v="3.75"/>
    <n v="1"/>
    <n v="3.75"/>
  </r>
  <r>
    <x v="1"/>
    <x v="1"/>
    <d v="2024-11-01T00:00:00"/>
    <n v="3.75"/>
    <s v="WAV"/>
    <n v="4016730"/>
    <s v="Yes"/>
    <n v="3.75"/>
    <n v="0"/>
    <n v="0"/>
  </r>
  <r>
    <x v="0"/>
    <x v="18"/>
    <d v="2024-11-01T00:00:00"/>
    <n v="5"/>
    <s v="WAV"/>
    <n v="4016731"/>
    <s v="Yes"/>
    <n v="5"/>
    <n v="0"/>
    <n v="0"/>
  </r>
  <r>
    <x v="0"/>
    <x v="8"/>
    <d v="2024-11-01T00:00:00"/>
    <n v="5"/>
    <s v="WAV"/>
    <n v="4016732"/>
    <s v="Yes"/>
    <n v="5"/>
    <n v="0"/>
    <n v="0"/>
  </r>
  <r>
    <x v="1"/>
    <x v="12"/>
    <d v="2024-11-01T00:00:00"/>
    <n v="0"/>
    <s v="WAV"/>
    <n v="4016733"/>
    <s v="Yes"/>
    <n v="3.75"/>
    <n v="1"/>
    <n v="3.75"/>
  </r>
  <r>
    <x v="1"/>
    <x v="12"/>
    <d v="2024-11-01T00:00:00"/>
    <n v="0"/>
    <s v="WAV"/>
    <n v="4016734"/>
    <s v="Yes"/>
    <n v="3.75"/>
    <n v="1"/>
    <n v="3.75"/>
  </r>
  <r>
    <x v="0"/>
    <x v="11"/>
    <d v="2024-11-01T00:00:00"/>
    <n v="0"/>
    <s v="SEDAN"/>
    <n v="4016737"/>
    <s v="Yes"/>
    <n v="0"/>
    <n v="0"/>
    <n v="0"/>
  </r>
  <r>
    <x v="0"/>
    <x v="11"/>
    <d v="2024-11-01T00:00:00"/>
    <n v="0"/>
    <s v="SEDAN"/>
    <n v="4016739"/>
    <s v="Yes"/>
    <n v="0"/>
    <n v="0"/>
    <n v="0"/>
  </r>
  <r>
    <x v="0"/>
    <x v="0"/>
    <d v="2024-11-01T00:00:00"/>
    <n v="5"/>
    <s v="WAV"/>
    <n v="4016745"/>
    <s v="Yes"/>
    <n v="5"/>
    <n v="0"/>
    <n v="0"/>
  </r>
  <r>
    <x v="2"/>
    <x v="2"/>
    <d v="2024-11-01T00:00:00"/>
    <n v="0"/>
    <s v="WAV"/>
    <n v="4016747"/>
    <s v="Yes"/>
    <n v="0"/>
    <n v="0"/>
    <n v="0"/>
  </r>
  <r>
    <x v="0"/>
    <x v="18"/>
    <d v="2024-11-03T00:00:00"/>
    <n v="5"/>
    <s v="WAV"/>
    <n v="4016750"/>
    <s v="Yes"/>
    <n v="5"/>
    <n v="0"/>
    <n v="0"/>
  </r>
  <r>
    <x v="1"/>
    <x v="12"/>
    <d v="2024-11-01T00:00:00"/>
    <n v="0"/>
    <s v="WAV"/>
    <n v="4016751"/>
    <s v="Yes"/>
    <n v="3.75"/>
    <n v="1"/>
    <n v="3.75"/>
  </r>
  <r>
    <x v="1"/>
    <x v="12"/>
    <d v="2024-11-01T00:00:00"/>
    <n v="0"/>
    <s v="WAV"/>
    <n v="4016752"/>
    <s v="Yes"/>
    <n v="3.75"/>
    <n v="1"/>
    <n v="3.75"/>
  </r>
  <r>
    <x v="1"/>
    <x v="3"/>
    <d v="2024-11-02T00:00:00"/>
    <n v="0"/>
    <s v="WAV"/>
    <n v="4016755"/>
    <s v="Yes"/>
    <n v="3.75"/>
    <n v="1"/>
    <n v="3.75"/>
  </r>
  <r>
    <x v="1"/>
    <x v="2"/>
    <d v="2024-11-02T00:00:00"/>
    <n v="0"/>
    <s v="BIGVAN"/>
    <n v="4016756"/>
    <s v="Yes"/>
    <n v="0"/>
    <n v="0"/>
    <n v="0"/>
  </r>
  <r>
    <x v="0"/>
    <x v="10"/>
    <d v="2024-11-01T00:00:00"/>
    <n v="0"/>
    <s v="WAV"/>
    <n v="4016767"/>
    <s v="Yes"/>
    <n v="0"/>
    <n v="0"/>
    <n v="0"/>
  </r>
  <r>
    <x v="0"/>
    <x v="10"/>
    <d v="2024-11-01T00:00:00"/>
    <n v="0"/>
    <s v="WAV"/>
    <n v="4016768"/>
    <s v="Yes"/>
    <n v="0"/>
    <n v="0"/>
    <n v="0"/>
  </r>
  <r>
    <x v="0"/>
    <x v="15"/>
    <d v="2024-11-01T00:00:00"/>
    <n v="0"/>
    <s v="WAV"/>
    <n v="4016769"/>
    <s v="Yes"/>
    <n v="0"/>
    <n v="0"/>
    <n v="0"/>
  </r>
  <r>
    <x v="0"/>
    <x v="2"/>
    <d v="2024-11-03T00:00:00"/>
    <n v="0"/>
    <s v="BIGVAN"/>
    <n v="4016774"/>
    <s v="Yes"/>
    <n v="0"/>
    <n v="0"/>
    <n v="0"/>
  </r>
  <r>
    <x v="2"/>
    <x v="9"/>
    <d v="2024-11-01T00:00:00"/>
    <n v="0"/>
    <s v="WAV"/>
    <n v="4016775"/>
    <s v="Yes"/>
    <n v="5.5"/>
    <n v="1"/>
    <n v="5.5"/>
  </r>
  <r>
    <x v="0"/>
    <x v="2"/>
    <d v="2024-11-03T00:00:00"/>
    <n v="0"/>
    <s v="BIGVAN"/>
    <n v="4016776"/>
    <s v="Yes"/>
    <n v="0"/>
    <n v="0"/>
    <n v="0"/>
  </r>
  <r>
    <x v="2"/>
    <x v="18"/>
    <d v="2024-11-03T00:00:00"/>
    <n v="5.5"/>
    <s v="WAV"/>
    <n v="4016778"/>
    <s v="Yes"/>
    <n v="5.5"/>
    <n v="0"/>
    <n v="0"/>
  </r>
  <r>
    <x v="2"/>
    <x v="2"/>
    <d v="2024-11-01T00:00:00"/>
    <n v="0"/>
    <s v="WAV"/>
    <n v="4016782"/>
    <s v="Yes"/>
    <n v="5.5"/>
    <n v="1"/>
    <n v="5.5"/>
  </r>
  <r>
    <x v="2"/>
    <x v="16"/>
    <d v="2024-11-01T00:00:00"/>
    <n v="0"/>
    <s v="WAV"/>
    <n v="4016783"/>
    <s v="Yes"/>
    <n v="5"/>
    <n v="1"/>
    <n v="5"/>
  </r>
  <r>
    <x v="0"/>
    <x v="11"/>
    <d v="2024-11-01T00:00:00"/>
    <n v="5"/>
    <s v="SEDAN"/>
    <n v="4016789"/>
    <s v="Yes"/>
    <n v="5"/>
    <n v="0"/>
    <n v="0"/>
  </r>
  <r>
    <x v="1"/>
    <x v="6"/>
    <d v="2024-11-02T00:00:00"/>
    <n v="3.75"/>
    <s v="WAV"/>
    <n v="4016797"/>
    <s v="Yes"/>
    <n v="3.75"/>
    <n v="0"/>
    <n v="0"/>
  </r>
  <r>
    <x v="1"/>
    <x v="9"/>
    <d v="2024-11-02T00:00:00"/>
    <n v="3.75"/>
    <s v="WAV"/>
    <n v="4016798"/>
    <s v="Yes"/>
    <n v="3.75"/>
    <n v="0"/>
    <n v="0"/>
  </r>
  <r>
    <x v="0"/>
    <x v="2"/>
    <d v="2024-11-03T00:00:00"/>
    <n v="5"/>
    <s v="WAV"/>
    <n v="4016818"/>
    <s v="Yes"/>
    <n v="5"/>
    <n v="0"/>
    <n v="0"/>
  </r>
  <r>
    <x v="2"/>
    <x v="8"/>
    <d v="2024-11-03T00:00:00"/>
    <n v="3"/>
    <s v="WAV"/>
    <n v="4017298"/>
    <s v="Yes"/>
    <n v="3"/>
    <n v="0"/>
    <n v="0"/>
  </r>
  <r>
    <x v="0"/>
    <x v="18"/>
    <d v="2024-11-01T00:00:00"/>
    <n v="5"/>
    <s v="WAV"/>
    <n v="4017304"/>
    <s v="Yes"/>
    <n v="5"/>
    <n v="0"/>
    <n v="0"/>
  </r>
  <r>
    <x v="0"/>
    <x v="2"/>
    <d v="2024-11-03T00:00:00"/>
    <n v="5"/>
    <s v="BIGVAN"/>
    <n v="4017309"/>
    <s v="Yes"/>
    <n v="5"/>
    <n v="0"/>
    <n v="0"/>
  </r>
  <r>
    <x v="1"/>
    <x v="6"/>
    <d v="2024-11-02T00:00:00"/>
    <n v="3.75"/>
    <s v="WAV"/>
    <n v="4017317"/>
    <s v="Yes"/>
    <n v="3.75"/>
    <n v="0"/>
    <n v="0"/>
  </r>
  <r>
    <x v="1"/>
    <x v="3"/>
    <d v="2024-11-02T00:00:00"/>
    <n v="0"/>
    <s v="WAV"/>
    <n v="4017318"/>
    <s v="Yes"/>
    <n v="3.75"/>
    <n v="1"/>
    <n v="3.75"/>
  </r>
  <r>
    <x v="2"/>
    <x v="2"/>
    <d v="2024-11-01T00:00:00"/>
    <n v="5"/>
    <s v="WAV"/>
    <n v="4017358"/>
    <s v="Yes"/>
    <n v="5"/>
    <n v="0"/>
    <n v="0"/>
  </r>
  <r>
    <x v="1"/>
    <x v="2"/>
    <d v="2024-11-02T00:00:00"/>
    <n v="0"/>
    <s v="BIGVAN"/>
    <n v="4017362"/>
    <s v="Yes"/>
    <n v="0"/>
    <n v="0"/>
    <n v="0"/>
  </r>
  <r>
    <x v="2"/>
    <x v="2"/>
    <d v="2024-11-02T00:00:00"/>
    <n v="0"/>
    <s v="WAV"/>
    <n v="4017365"/>
    <s v="Yes"/>
    <n v="0"/>
    <n v="0"/>
    <n v="0"/>
  </r>
  <r>
    <x v="2"/>
    <x v="2"/>
    <d v="2024-11-02T00:00:00"/>
    <n v="0"/>
    <s v="WAV"/>
    <n v="4017366"/>
    <s v="Yes"/>
    <n v="5.5"/>
    <n v="1"/>
    <n v="5.5"/>
  </r>
  <r>
    <x v="0"/>
    <x v="2"/>
    <d v="2024-11-03T00:00:00"/>
    <n v="0"/>
    <s v="WAV"/>
    <n v="4017369"/>
    <s v="Yes"/>
    <n v="0"/>
    <n v="0"/>
    <n v="0"/>
  </r>
  <r>
    <x v="0"/>
    <x v="9"/>
    <d v="2024-11-03T00:00:00"/>
    <n v="0"/>
    <s v="WAV"/>
    <n v="4017371"/>
    <s v="Yes"/>
    <n v="0"/>
    <n v="0"/>
    <n v="0"/>
  </r>
  <r>
    <x v="2"/>
    <x v="13"/>
    <d v="2024-11-02T00:00:00"/>
    <n v="5.5"/>
    <s v="SEDAN"/>
    <n v="4017392"/>
    <s v="Yes"/>
    <n v="5.5"/>
    <n v="0"/>
    <n v="0"/>
  </r>
  <r>
    <x v="0"/>
    <x v="2"/>
    <d v="2024-11-02T00:00:00"/>
    <n v="0"/>
    <s v="WAV"/>
    <n v="4017397"/>
    <s v="Yes"/>
    <n v="0"/>
    <n v="0"/>
    <n v="0"/>
  </r>
  <r>
    <x v="2"/>
    <x v="2"/>
    <d v="2024-11-02T00:00:00"/>
    <n v="0"/>
    <s v="WAV"/>
    <n v="4017406"/>
    <s v="Yes"/>
    <n v="5.5"/>
    <n v="1"/>
    <n v="5.5"/>
  </r>
  <r>
    <x v="2"/>
    <x v="2"/>
    <d v="2024-11-03T00:00:00"/>
    <n v="5"/>
    <s v="BIGVAN"/>
    <n v="4017410"/>
    <s v="Yes"/>
    <n v="5"/>
    <n v="0"/>
    <n v="0"/>
  </r>
  <r>
    <x v="1"/>
    <x v="3"/>
    <d v="2024-11-02T00:00:00"/>
    <n v="0"/>
    <s v="WAV"/>
    <n v="4017411"/>
    <s v="Yes"/>
    <n v="0"/>
    <n v="0"/>
    <n v="0"/>
  </r>
  <r>
    <x v="1"/>
    <x v="2"/>
    <d v="2024-11-02T00:00:00"/>
    <n v="0"/>
    <s v="BIGVAN"/>
    <n v="4017413"/>
    <s v="Yes"/>
    <n v="3.75"/>
    <n v="1"/>
    <n v="3.75"/>
  </r>
  <r>
    <x v="0"/>
    <x v="11"/>
    <d v="2024-11-01T00:00:00"/>
    <n v="5"/>
    <s v="SEDAN"/>
    <n v="4017425"/>
    <s v="Yes"/>
    <n v="5"/>
    <n v="0"/>
    <n v="0"/>
  </r>
  <r>
    <x v="0"/>
    <x v="8"/>
    <d v="2024-11-01T00:00:00"/>
    <n v="5"/>
    <s v="WAV"/>
    <n v="4017426"/>
    <s v="Yes"/>
    <n v="5"/>
    <n v="0"/>
    <n v="0"/>
  </r>
  <r>
    <x v="1"/>
    <x v="3"/>
    <d v="2024-11-02T00:00:00"/>
    <n v="0"/>
    <s v="WAV"/>
    <n v="4017427"/>
    <s v="Yes"/>
    <n v="0"/>
    <n v="0"/>
    <n v="0"/>
  </r>
  <r>
    <x v="1"/>
    <x v="2"/>
    <d v="2024-11-02T00:00:00"/>
    <n v="0"/>
    <s v="BIGVAN"/>
    <n v="4017428"/>
    <s v="Yes"/>
    <n v="3.75"/>
    <n v="1"/>
    <n v="3.75"/>
  </r>
  <r>
    <x v="1"/>
    <x v="3"/>
    <d v="2024-11-02T00:00:00"/>
    <n v="1.25"/>
    <s v="WAV"/>
    <n v="4017429"/>
    <s v="Yes"/>
    <n v="5"/>
    <n v="1"/>
    <n v="3.75"/>
  </r>
  <r>
    <x v="1"/>
    <x v="9"/>
    <d v="2024-11-02T00:00:00"/>
    <n v="0"/>
    <s v="WAV"/>
    <n v="4017430"/>
    <s v="Yes"/>
    <n v="0"/>
    <n v="0"/>
    <n v="0"/>
  </r>
  <r>
    <x v="1"/>
    <x v="2"/>
    <d v="2024-11-02T00:00:00"/>
    <n v="0"/>
    <s v="BIGVAN"/>
    <n v="4017436"/>
    <s v="Yes"/>
    <n v="0"/>
    <n v="0"/>
    <n v="0"/>
  </r>
  <r>
    <x v="1"/>
    <x v="2"/>
    <d v="2024-11-03T00:00:00"/>
    <n v="0"/>
    <s v="BIGVAN"/>
    <n v="4017437"/>
    <s v="Yes"/>
    <n v="3.75"/>
    <n v="1"/>
    <n v="3.75"/>
  </r>
  <r>
    <x v="1"/>
    <x v="6"/>
    <d v="2024-11-02T00:00:00"/>
    <n v="0"/>
    <s v="WAV"/>
    <n v="4017439"/>
    <s v="Yes"/>
    <n v="0"/>
    <n v="0"/>
    <n v="0"/>
  </r>
  <r>
    <x v="1"/>
    <x v="2"/>
    <d v="2024-11-02T00:00:00"/>
    <n v="0"/>
    <s v="BIGVAN"/>
    <n v="4017440"/>
    <s v="Yes"/>
    <n v="3.75"/>
    <n v="1"/>
    <n v="3.75"/>
  </r>
  <r>
    <x v="0"/>
    <x v="18"/>
    <d v="2024-11-02T00:00:00"/>
    <n v="0"/>
    <s v="WAV"/>
    <n v="4017457"/>
    <s v="Yes"/>
    <n v="0"/>
    <n v="0"/>
    <n v="0"/>
  </r>
  <r>
    <x v="2"/>
    <x v="16"/>
    <d v="2024-11-02T00:00:00"/>
    <n v="5"/>
    <s v="WAV"/>
    <n v="4017460"/>
    <s v="Yes"/>
    <n v="5"/>
    <n v="0"/>
    <n v="0"/>
  </r>
  <r>
    <x v="0"/>
    <x v="0"/>
    <d v="2024-11-02T00:00:00"/>
    <n v="5"/>
    <s v="WAV"/>
    <n v="4017462"/>
    <s v="Yes"/>
    <n v="5"/>
    <n v="0"/>
    <n v="0"/>
  </r>
  <r>
    <x v="0"/>
    <x v="9"/>
    <d v="2024-11-03T00:00:00"/>
    <n v="5"/>
    <s v="WAV"/>
    <n v="4017470"/>
    <s v="Yes"/>
    <n v="5"/>
    <n v="0"/>
    <n v="0"/>
  </r>
  <r>
    <x v="0"/>
    <x v="2"/>
    <d v="2024-11-01T00:00:00"/>
    <n v="5"/>
    <s v="WAV"/>
    <n v="4017478"/>
    <s v="Yes"/>
    <n v="5"/>
    <n v="0"/>
    <n v="0"/>
  </r>
  <r>
    <x v="2"/>
    <x v="18"/>
    <d v="2024-11-03T00:00:00"/>
    <n v="5.5"/>
    <s v="WAV"/>
    <n v="4017490"/>
    <s v="Yes"/>
    <n v="5.5"/>
    <n v="0"/>
    <n v="0"/>
  </r>
  <r>
    <x v="2"/>
    <x v="2"/>
    <d v="2024-11-03T00:00:00"/>
    <n v="0"/>
    <s v="WAV"/>
    <n v="4017491"/>
    <s v="Yes"/>
    <n v="0"/>
    <n v="0"/>
    <n v="0"/>
  </r>
  <r>
    <x v="0"/>
    <x v="2"/>
    <d v="2024-11-03T00:00:00"/>
    <n v="5"/>
    <s v="WAV"/>
    <n v="4017492"/>
    <s v="Yes"/>
    <n v="5"/>
    <n v="0"/>
    <n v="0"/>
  </r>
  <r>
    <x v="2"/>
    <x v="16"/>
    <d v="2024-11-02T00:00:00"/>
    <n v="0"/>
    <s v="WAV"/>
    <n v="4017508"/>
    <s v="Yes"/>
    <n v="5.5"/>
    <n v="1"/>
    <n v="5.5"/>
  </r>
  <r>
    <x v="2"/>
    <x v="13"/>
    <d v="2024-11-02T00:00:00"/>
    <n v="3"/>
    <s v="SEDAN"/>
    <n v="4017521"/>
    <s v="Yes"/>
    <n v="3"/>
    <n v="0"/>
    <n v="0"/>
  </r>
  <r>
    <x v="0"/>
    <x v="9"/>
    <d v="2024-11-01T00:00:00"/>
    <n v="5"/>
    <s v="SEDAN"/>
    <n v="4017527"/>
    <s v="Yes"/>
    <n v="5"/>
    <n v="0"/>
    <n v="0"/>
  </r>
  <r>
    <x v="2"/>
    <x v="17"/>
    <d v="2024-11-02T00:00:00"/>
    <n v="3"/>
    <s v="WAV"/>
    <n v="4017531"/>
    <s v="Yes"/>
    <n v="3"/>
    <n v="0"/>
    <n v="0"/>
  </r>
  <r>
    <x v="0"/>
    <x v="2"/>
    <d v="2024-11-03T00:00:00"/>
    <n v="5"/>
    <s v="WAV"/>
    <n v="4017536"/>
    <s v="Yes"/>
    <n v="5"/>
    <n v="0"/>
    <n v="0"/>
  </r>
  <r>
    <x v="0"/>
    <x v="18"/>
    <d v="2024-11-03T00:00:00"/>
    <n v="5"/>
    <s v="WAV"/>
    <n v="4017537"/>
    <s v="Yes"/>
    <n v="5"/>
    <n v="0"/>
    <n v="0"/>
  </r>
  <r>
    <x v="2"/>
    <x v="16"/>
    <d v="2024-11-02T00:00:00"/>
    <n v="0"/>
    <s v="WAV"/>
    <n v="4017538"/>
    <s v="Yes"/>
    <n v="3"/>
    <n v="1"/>
    <n v="3"/>
  </r>
  <r>
    <x v="2"/>
    <x v="2"/>
    <d v="2024-11-03T00:00:00"/>
    <n v="5"/>
    <s v="WAV"/>
    <n v="4017545"/>
    <s v="Yes"/>
    <n v="5"/>
    <n v="0"/>
    <n v="0"/>
  </r>
  <r>
    <x v="2"/>
    <x v="2"/>
    <d v="2024-11-03T00:00:00"/>
    <n v="0"/>
    <s v="BIGVAN"/>
    <n v="4017554"/>
    <s v="Yes"/>
    <n v="5.5"/>
    <n v="1"/>
    <n v="5.5"/>
  </r>
  <r>
    <x v="1"/>
    <x v="3"/>
    <d v="2024-11-02T00:00:00"/>
    <n v="0"/>
    <s v="WAV"/>
    <n v="4017570"/>
    <s v="Yes"/>
    <n v="3.75"/>
    <n v="1"/>
    <n v="3.75"/>
  </r>
  <r>
    <x v="1"/>
    <x v="2"/>
    <d v="2024-11-02T00:00:00"/>
    <n v="3.75"/>
    <s v="BIGVAN"/>
    <n v="4017571"/>
    <s v="Yes"/>
    <n v="3.75"/>
    <n v="0"/>
    <n v="0"/>
  </r>
  <r>
    <x v="0"/>
    <x v="9"/>
    <d v="2024-11-03T00:00:00"/>
    <n v="0"/>
    <s v="WAV"/>
    <n v="4017647"/>
    <s v="Yes"/>
    <n v="0"/>
    <n v="0"/>
    <n v="0"/>
  </r>
  <r>
    <x v="0"/>
    <x v="8"/>
    <d v="2024-11-03T00:00:00"/>
    <n v="0"/>
    <s v="WAV"/>
    <n v="4017651"/>
    <s v="Yes"/>
    <n v="0"/>
    <n v="0"/>
    <n v="0"/>
  </r>
  <r>
    <x v="0"/>
    <x v="2"/>
    <d v="2024-11-03T00:00:00"/>
    <n v="0"/>
    <s v="WAV"/>
    <n v="4017667"/>
    <s v="Yes"/>
    <n v="0"/>
    <n v="0"/>
    <n v="0"/>
  </r>
  <r>
    <x v="1"/>
    <x v="3"/>
    <d v="2024-11-03T00:00:00"/>
    <n v="0"/>
    <s v="WAV"/>
    <n v="4017677"/>
    <s v="Yes"/>
    <n v="0"/>
    <n v="0"/>
    <n v="0"/>
  </r>
  <r>
    <x v="1"/>
    <x v="2"/>
    <d v="2024-11-03T00:00:00"/>
    <n v="0"/>
    <s v="BIGVAN"/>
    <n v="4017678"/>
    <s v="Yes"/>
    <n v="3.75"/>
    <n v="1"/>
    <n v="3.75"/>
  </r>
  <r>
    <x v="2"/>
    <x v="2"/>
    <d v="2024-11-03T00:00:00"/>
    <n v="5"/>
    <s v="WAV"/>
    <n v="4017679"/>
    <s v="Yes"/>
    <n v="5"/>
    <n v="0"/>
    <n v="0"/>
  </r>
  <r>
    <x v="2"/>
    <x v="2"/>
    <d v="2024-11-03T00:00:00"/>
    <n v="0"/>
    <s v="WAV"/>
    <n v="4017680"/>
    <s v="Yes"/>
    <n v="0"/>
    <n v="0"/>
    <n v="0"/>
  </r>
  <r>
    <x v="2"/>
    <x v="2"/>
    <d v="2024-11-03T00:00:00"/>
    <n v="5.5"/>
    <s v="WAV"/>
    <n v="4017683"/>
    <s v="Yes"/>
    <n v="5.5"/>
    <n v="0"/>
    <n v="0"/>
  </r>
  <r>
    <x v="1"/>
    <x v="6"/>
    <d v="2024-11-03T00:00:00"/>
    <n v="3.75"/>
    <s v="WAV"/>
    <n v="4017685"/>
    <s v="Yes"/>
    <n v="3.75"/>
    <n v="0"/>
    <n v="0"/>
  </r>
  <r>
    <x v="2"/>
    <x v="2"/>
    <d v="2024-11-03T00:00:00"/>
    <n v="5.5"/>
    <s v="WAV"/>
    <n v="4017686"/>
    <s v="Yes"/>
    <n v="5.5"/>
    <n v="0"/>
    <n v="0"/>
  </r>
  <r>
    <x v="2"/>
    <x v="2"/>
    <d v="2024-11-03T00:00:00"/>
    <n v="5"/>
    <s v="BIGVAN"/>
    <n v="4017687"/>
    <s v="Yes"/>
    <n v="5"/>
    <n v="0"/>
    <n v="0"/>
  </r>
  <r>
    <x v="0"/>
    <x v="2"/>
    <d v="2024-11-03T00:00:00"/>
    <n v="0"/>
    <s v="WAV"/>
    <n v="4017688"/>
    <s v="Yes"/>
    <n v="0"/>
    <n v="0"/>
    <n v="0"/>
  </r>
  <r>
    <x v="0"/>
    <x v="2"/>
    <d v="2024-11-03T00:00:00"/>
    <n v="0"/>
    <s v="WAV"/>
    <n v="4017689"/>
    <s v="Yes"/>
    <n v="0"/>
    <n v="0"/>
    <n v="0"/>
  </r>
  <r>
    <x v="0"/>
    <x v="9"/>
    <d v="2024-11-03T00:00:00"/>
    <n v="5"/>
    <s v="WAV"/>
    <n v="4017691"/>
    <s v="Yes"/>
    <n v="5"/>
    <n v="0"/>
    <n v="0"/>
  </r>
  <r>
    <x v="2"/>
    <x v="8"/>
    <d v="2024-11-03T00:00:00"/>
    <n v="5.5"/>
    <s v="WAV"/>
    <n v="4017692"/>
    <s v="Yes"/>
    <n v="5.5"/>
    <n v="0"/>
    <n v="0"/>
  </r>
  <r>
    <x v="0"/>
    <x v="8"/>
    <d v="2024-11-03T00:00:00"/>
    <n v="10"/>
    <s v="WAV"/>
    <n v="4017704"/>
    <s v="Yes"/>
    <n v="10"/>
    <n v="0"/>
    <n v="0"/>
  </r>
  <r>
    <x v="0"/>
    <x v="2"/>
    <d v="2024-11-03T00:00:00"/>
    <n v="10"/>
    <s v="BIGVAN"/>
    <n v="4017705"/>
    <s v="Yes"/>
    <n v="10"/>
    <n v="0"/>
    <n v="0"/>
  </r>
  <r>
    <x v="0"/>
    <x v="2"/>
    <d v="2024-11-03T00:00:00"/>
    <n v="5"/>
    <s v="WAV"/>
    <n v="4017721"/>
    <s v="Yes"/>
    <n v="5"/>
    <n v="0"/>
    <n v="0"/>
  </r>
  <r>
    <x v="1"/>
    <x v="2"/>
    <d v="2024-11-03T00:00:00"/>
    <n v="0"/>
    <s v="BIGVAN"/>
    <n v="4017725"/>
    <s v="Yes"/>
    <n v="3.75"/>
    <n v="1"/>
    <n v="3.75"/>
  </r>
  <r>
    <x v="1"/>
    <x v="6"/>
    <d v="2024-11-03T00:00:00"/>
    <n v="3.75"/>
    <s v="WAV"/>
    <n v="4017726"/>
    <s v="Yes"/>
    <n v="3.75"/>
    <n v="0"/>
    <n v="0"/>
  </r>
  <r>
    <x v="0"/>
    <x v="9"/>
    <d v="2024-11-03T00:00:00"/>
    <n v="0"/>
    <s v="WAV"/>
    <n v="4017735"/>
    <s v="Yes"/>
    <n v="0"/>
    <n v="0"/>
    <n v="0"/>
  </r>
  <r>
    <x v="0"/>
    <x v="2"/>
    <d v="2024-11-03T00:00:00"/>
    <n v="5"/>
    <s v="WAV"/>
    <n v="4017743"/>
    <s v="Yes"/>
    <n v="5"/>
    <n v="0"/>
    <n v="0"/>
  </r>
  <r>
    <x v="0"/>
    <x v="8"/>
    <d v="2024-11-03T00:00:00"/>
    <n v="5"/>
    <s v="WAV"/>
    <n v="4017744"/>
    <s v="Yes"/>
    <n v="5"/>
    <n v="0"/>
    <n v="0"/>
  </r>
  <r>
    <x v="0"/>
    <x v="9"/>
    <d v="2024-11-03T00:00:00"/>
    <n v="5"/>
    <s v="WAV"/>
    <n v="4017757"/>
    <s v="Yes"/>
    <n v="5"/>
    <n v="0"/>
    <n v="0"/>
  </r>
  <r>
    <x v="0"/>
    <x v="2"/>
    <d v="2024-11-03T00:00:00"/>
    <n v="5"/>
    <s v="WAV"/>
    <n v="4017758"/>
    <s v="Yes"/>
    <n v="5"/>
    <n v="0"/>
    <n v="0"/>
  </r>
  <r>
    <x v="0"/>
    <x v="2"/>
    <d v="2024-11-03T00:00:00"/>
    <n v="0"/>
    <s v="BIGVAN"/>
    <n v="4017763"/>
    <s v="Yes"/>
    <n v="0"/>
    <n v="0"/>
    <n v="0"/>
  </r>
  <r>
    <x v="0"/>
    <x v="2"/>
    <d v="2024-11-03T00:00:00"/>
    <n v="0"/>
    <s v="BIGVAN"/>
    <n v="4017764"/>
    <s v="Yes"/>
    <n v="0"/>
    <n v="0"/>
    <n v="0"/>
  </r>
  <r>
    <x v="0"/>
    <x v="9"/>
    <d v="2024-11-03T00:00:00"/>
    <n v="5"/>
    <s v="WAV"/>
    <n v="4017776"/>
    <s v="Yes"/>
    <n v="5"/>
    <n v="0"/>
    <n v="0"/>
  </r>
  <r>
    <x v="0"/>
    <x v="9"/>
    <d v="2024-11-03T00:00:00"/>
    <n v="5"/>
    <s v="WAV"/>
    <n v="4017791"/>
    <s v="Yes"/>
    <n v="5"/>
    <n v="0"/>
    <n v="0"/>
  </r>
  <r>
    <x v="1"/>
    <x v="6"/>
    <d v="2024-11-03T00:00:00"/>
    <n v="3.75"/>
    <s v="WAV"/>
    <n v="4017796"/>
    <s v="Yes"/>
    <n v="3.75"/>
    <n v="0"/>
    <n v="0"/>
  </r>
  <r>
    <x v="1"/>
    <x v="3"/>
    <d v="2024-11-03T00:00:00"/>
    <n v="0"/>
    <s v="WAV"/>
    <n v="4017797"/>
    <s v="Yes"/>
    <n v="3.75"/>
    <n v="1"/>
    <n v="3.75"/>
  </r>
  <r>
    <x v="0"/>
    <x v="8"/>
    <d v="2024-11-03T00:00:00"/>
    <n v="5"/>
    <s v="WAV"/>
    <n v="4017912"/>
    <s v="Yes"/>
    <n v="5"/>
    <n v="0"/>
    <n v="0"/>
  </r>
  <r>
    <x v="0"/>
    <x v="8"/>
    <d v="2024-11-03T00:00:00"/>
    <n v="5"/>
    <s v="WAV"/>
    <n v="4017916"/>
    <s v="Yes"/>
    <n v="5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8">
  <r>
    <x v="0"/>
    <d v="2024-10-21T00:00:00"/>
    <s v="CCCTA"/>
    <s v="WYATT, MIGERIEA"/>
    <x v="0"/>
    <x v="0"/>
    <n v="10"/>
    <n v="10.032999999999999"/>
    <n v="0.61699999999999999"/>
    <n v="0.76700000000000002"/>
    <n v="206.24799999999999"/>
    <x v="0"/>
    <n v="8.9789999999999992"/>
    <n v="260.39099999999996"/>
    <n v="19"/>
    <n v="10.855157894736841"/>
    <x v="0"/>
    <n v="1"/>
    <n v="10.855157894736841"/>
  </r>
  <r>
    <x v="1"/>
    <d v="2024-10-21T00:00:00"/>
    <s v="CCCTA"/>
    <s v="MAINESS, RYAN"/>
    <x v="1"/>
    <x v="0"/>
    <n v="6"/>
    <n v="5.0999999999999996"/>
    <n v="0.16700000000000001"/>
    <n v="0"/>
    <n v="74.751000000000005"/>
    <x v="0"/>
    <n v="5.0999999999999996"/>
    <n v="147.89999999999998"/>
    <n v="19"/>
    <n v="3.9342631578947369"/>
    <x v="0"/>
    <n v="1"/>
    <n v="3.9342631578947369"/>
  </r>
  <r>
    <x v="2"/>
    <d v="2024-10-21T00:00:00"/>
    <s v="CCCTA"/>
    <s v="ROBERTSON, SARAH"/>
    <x v="2"/>
    <x v="1"/>
    <n v="8"/>
    <n v="8.4499999999999993"/>
    <n v="0"/>
    <n v="0.23300000000000001"/>
    <n v="176.15799999999999"/>
    <x v="1"/>
    <n v="8.2169999999999987"/>
    <n v="302.13908999999995"/>
    <n v="12"/>
    <n v="14.679833333333333"/>
    <x v="0"/>
    <n v="1"/>
    <n v="14.679833333333333"/>
  </r>
  <r>
    <x v="3"/>
    <d v="2024-10-21T00:00:00"/>
    <s v="CCCTA"/>
    <s v="LOGAN, TROY"/>
    <x v="3"/>
    <x v="1"/>
    <n v="11"/>
    <n v="10.367000000000001"/>
    <n v="0.46700000000000003"/>
    <n v="0.53300000000000003"/>
    <n v="232.804"/>
    <x v="2"/>
    <n v="9.697000000000001"/>
    <n v="315.15250000000003"/>
    <n v="12"/>
    <n v="19.400333333333332"/>
    <x v="0"/>
    <n v="1"/>
    <n v="19.400333333333332"/>
  </r>
  <r>
    <x v="2"/>
    <d v="2024-10-21T00:00:00"/>
    <s v="CCCTA"/>
    <s v="ALLGOOD, SCOTT"/>
    <x v="4"/>
    <x v="2"/>
    <n v="10"/>
    <n v="8.8000000000000007"/>
    <n v="0.46700000000000003"/>
    <n v="0.5"/>
    <n v="172.15600000000001"/>
    <x v="3"/>
    <n v="8.1630000000000003"/>
    <n v="343.00926000000004"/>
    <n v="7"/>
    <n v="24.593714285714288"/>
    <x v="0"/>
    <n v="1"/>
    <n v="24.593714285714288"/>
  </r>
  <r>
    <x v="2"/>
    <d v="2024-10-21T00:00:00"/>
    <s v="CCCTA"/>
    <s v="SILVA, PAUL"/>
    <x v="5"/>
    <x v="2"/>
    <n v="1"/>
    <n v="2.2170000000000001"/>
    <n v="0"/>
    <n v="0"/>
    <n v="63.604999999999997"/>
    <x v="3"/>
    <n v="2.2170000000000001"/>
    <n v="93.15834000000001"/>
    <n v="7"/>
    <n v="9.0864285714285717"/>
    <x v="0"/>
    <n v="1"/>
    <n v="9.0864285714285717"/>
  </r>
  <r>
    <x v="2"/>
    <d v="2024-10-21T00:00:00"/>
    <s v="CCCTA"/>
    <s v="BANKS, LENARD"/>
    <x v="6"/>
    <x v="1"/>
    <n v="9"/>
    <n v="8.7669999999999995"/>
    <n v="0.45"/>
    <n v="0.51700000000000002"/>
    <n v="173.398"/>
    <x v="1"/>
    <n v="8.129999999999999"/>
    <n v="298.94009999999997"/>
    <n v="12"/>
    <n v="14.449833333333332"/>
    <x v="0"/>
    <n v="1"/>
    <n v="14.449833333333332"/>
  </r>
  <r>
    <x v="4"/>
    <d v="2024-10-21T00:00:00"/>
    <s v="CCCTA"/>
    <s v="GETU BOGALE"/>
    <x v="7"/>
    <x v="1"/>
    <n v="12"/>
    <n v="10.050000000000001"/>
    <n v="0.13300000000000001"/>
    <n v="0"/>
    <n v="204.04"/>
    <x v="2"/>
    <n v="10.050000000000001"/>
    <n v="326.625"/>
    <n v="12"/>
    <n v="17.003333333333334"/>
    <x v="0"/>
    <n v="1"/>
    <n v="17.003333333333334"/>
  </r>
  <r>
    <x v="2"/>
    <d v="2024-10-21T00:00:00"/>
    <s v="CCCTA"/>
    <s v="UMANA, DOMINGO"/>
    <x v="8"/>
    <x v="1"/>
    <n v="2"/>
    <n v="1.1499999999999999"/>
    <n v="0"/>
    <n v="0"/>
    <n v="22.498999999999999"/>
    <x v="1"/>
    <n v="1.1499999999999999"/>
    <n v="42.285499999999999"/>
    <n v="12"/>
    <n v="1.8749166666666666"/>
    <x v="0"/>
    <n v="1"/>
    <n v="1.8749166666666666"/>
  </r>
  <r>
    <x v="5"/>
    <d v="2024-10-21T00:00:00"/>
    <s v="CCCTA"/>
    <s v="TILLMAN, ROSALYN"/>
    <x v="9"/>
    <x v="1"/>
    <n v="6"/>
    <n v="7.117"/>
    <n v="0"/>
    <n v="0.51700000000000002"/>
    <n v="139.97499999999999"/>
    <x v="2"/>
    <n v="6.6"/>
    <n v="214.5"/>
    <n v="12"/>
    <n v="11.664583333333333"/>
    <x v="0"/>
    <n v="1"/>
    <n v="11.664583333333333"/>
  </r>
  <r>
    <x v="6"/>
    <d v="2024-10-21T00:00:00"/>
    <s v="CCCTA"/>
    <s v="VILCHEZ, CHARLENNE"/>
    <x v="10"/>
    <x v="1"/>
    <n v="10"/>
    <n v="10.617000000000001"/>
    <n v="0"/>
    <n v="0.5"/>
    <n v="263.36"/>
    <x v="2"/>
    <n v="10.117000000000001"/>
    <n v="328.80250000000001"/>
    <n v="12"/>
    <n v="21.946666666666669"/>
    <x v="0"/>
    <n v="1"/>
    <n v="21.946666666666669"/>
  </r>
  <r>
    <x v="7"/>
    <d v="2024-10-21T00:00:00"/>
    <s v="CCCTA"/>
    <s v="BROWN, LOVIE"/>
    <x v="11"/>
    <x v="0"/>
    <n v="7"/>
    <n v="10.6"/>
    <n v="0.317"/>
    <n v="1.7000000000000001E-2"/>
    <n v="239.46700000000001"/>
    <x v="0"/>
    <n v="10.583"/>
    <n v="306.90699999999998"/>
    <n v="19"/>
    <n v="12.603526315789475"/>
    <x v="0"/>
    <n v="1"/>
    <n v="12.603526315789475"/>
  </r>
  <r>
    <x v="8"/>
    <d v="2024-10-21T00:00:00"/>
    <s v="CCCTA"/>
    <s v="MARZI, SAMI JAN"/>
    <x v="12"/>
    <x v="1"/>
    <n v="12"/>
    <n v="10.5"/>
    <n v="0"/>
    <n v="0.53300000000000003"/>
    <n v="197.01"/>
    <x v="2"/>
    <n v="9.9670000000000005"/>
    <n v="323.92750000000001"/>
    <n v="12"/>
    <n v="16.4175"/>
    <x v="0"/>
    <n v="1"/>
    <n v="16.4175"/>
  </r>
  <r>
    <x v="2"/>
    <d v="2024-10-21T00:00:00"/>
    <s v="CCCTA"/>
    <s v="UMANA, DOMINGO"/>
    <x v="13"/>
    <x v="1"/>
    <n v="7"/>
    <n v="9.0500000000000007"/>
    <n v="0.16700000000000001"/>
    <n v="0.35"/>
    <n v="187.53700000000001"/>
    <x v="1"/>
    <n v="8.7000000000000011"/>
    <n v="319.89900000000006"/>
    <n v="12"/>
    <n v="15.628083333333334"/>
    <x v="0"/>
    <n v="1"/>
    <n v="15.628083333333334"/>
  </r>
  <r>
    <x v="9"/>
    <d v="2024-10-21T00:00:00"/>
    <s v="CCCTA"/>
    <s v="FOWLER, ANTOINE"/>
    <x v="14"/>
    <x v="1"/>
    <n v="11"/>
    <n v="9.25"/>
    <n v="0.16700000000000001"/>
    <n v="0.51700000000000002"/>
    <n v="163.983"/>
    <x v="2"/>
    <n v="8.7330000000000005"/>
    <n v="283.82249999999999"/>
    <n v="12"/>
    <n v="13.66525"/>
    <x v="0"/>
    <n v="1"/>
    <n v="13.66525"/>
  </r>
  <r>
    <x v="2"/>
    <d v="2024-10-21T00:00:00"/>
    <s v="CCCTA"/>
    <s v="ROGERS, JAMES"/>
    <x v="15"/>
    <x v="1"/>
    <n v="10"/>
    <n v="8.5329999999999995"/>
    <n v="0.3"/>
    <n v="0.433"/>
    <n v="175.483"/>
    <x v="1"/>
    <n v="8.1"/>
    <n v="297.83699999999999"/>
    <n v="12"/>
    <n v="14.623583333333334"/>
    <x v="0"/>
    <n v="1"/>
    <n v="14.623583333333334"/>
  </r>
  <r>
    <x v="8"/>
    <d v="2024-10-21T00:00:00"/>
    <s v="CCCTA"/>
    <s v="FUENTES, PEDRO"/>
    <x v="16"/>
    <x v="0"/>
    <n v="13"/>
    <n v="10.516999999999999"/>
    <n v="0"/>
    <n v="0.5"/>
    <n v="189.99799999999999"/>
    <x v="0"/>
    <n v="10.016999999999999"/>
    <n v="290.49299999999999"/>
    <n v="19"/>
    <n v="9.9998947368421049"/>
    <x v="0"/>
    <n v="1"/>
    <n v="9.9998947368421049"/>
  </r>
  <r>
    <x v="5"/>
    <d v="2024-10-21T00:00:00"/>
    <s v="CCCTA"/>
    <s v="BUTLER, JACQUELINE"/>
    <x v="17"/>
    <x v="1"/>
    <n v="6"/>
    <n v="8.4329999999999998"/>
    <n v="0"/>
    <n v="0.48299999999999998"/>
    <n v="223.24700000000001"/>
    <x v="2"/>
    <n v="7.95"/>
    <n v="258.375"/>
    <n v="12"/>
    <n v="18.603916666666667"/>
    <x v="0"/>
    <n v="1"/>
    <n v="18.603916666666667"/>
  </r>
  <r>
    <x v="10"/>
    <d v="2024-10-21T00:00:00"/>
    <s v="CCCTA"/>
    <s v="HUGO, TAMA"/>
    <x v="18"/>
    <x v="1"/>
    <n v="11"/>
    <n v="10.65"/>
    <n v="0.16700000000000001"/>
    <n v="0.5"/>
    <n v="212.13200000000001"/>
    <x v="2"/>
    <n v="10.15"/>
    <n v="329.875"/>
    <n v="12"/>
    <n v="17.677666666666667"/>
    <x v="0"/>
    <n v="1"/>
    <n v="17.677666666666667"/>
  </r>
  <r>
    <x v="2"/>
    <d v="2024-10-21T00:00:00"/>
    <s v="LAVTA"/>
    <s v="SILVA, PAUL"/>
    <x v="19"/>
    <x v="2"/>
    <n v="7"/>
    <n v="5.9669999999999996"/>
    <n v="0.2"/>
    <n v="0"/>
    <n v="75.299000000000007"/>
    <x v="3"/>
    <n v="5.9669999999999996"/>
    <n v="250.73334"/>
    <n v="7"/>
    <n v="10.757000000000001"/>
    <x v="0"/>
    <n v="1"/>
    <n v="10.757000000000001"/>
  </r>
  <r>
    <x v="11"/>
    <d v="2024-10-21T00:00:00"/>
    <s v="LAVTA"/>
    <s v="SULEIMAN, AIMEN"/>
    <x v="20"/>
    <x v="1"/>
    <n v="14"/>
    <n v="9.2829999999999995"/>
    <n v="0.33300000000000002"/>
    <n v="0.5"/>
    <n v="141.86799999999999"/>
    <x v="4"/>
    <n v="8.7799999999999994"/>
    <n v="307.29999999999995"/>
    <n v="12"/>
    <n v="11.822333333333333"/>
    <x v="0"/>
    <n v="1"/>
    <n v="11.822333333333333"/>
  </r>
  <r>
    <x v="2"/>
    <d v="2024-10-21T00:00:00"/>
    <s v="LAVTA"/>
    <s v="CARTER, RENE"/>
    <x v="21"/>
    <x v="2"/>
    <n v="7"/>
    <n v="8.5500000000000007"/>
    <n v="0.26700000000000002"/>
    <n v="0.53300000000000003"/>
    <n v="95.768000000000001"/>
    <x v="3"/>
    <n v="8.0170000000000012"/>
    <n v="336.87434000000007"/>
    <n v="7"/>
    <n v="13.681142857142857"/>
    <x v="0"/>
    <n v="1"/>
    <n v="13.681142857142857"/>
  </r>
  <r>
    <x v="2"/>
    <d v="2024-10-21T00:00:00"/>
    <s v="LAVTA"/>
    <s v="RIVERA, LETOSHA"/>
    <x v="22"/>
    <x v="2"/>
    <n v="8"/>
    <n v="8.7170000000000005"/>
    <n v="0.41699999999999998"/>
    <n v="0.48299999999999998"/>
    <n v="94.611000000000004"/>
    <x v="3"/>
    <n v="8.1470000000000002"/>
    <n v="342.33694000000003"/>
    <n v="7"/>
    <n v="13.515857142857143"/>
    <x v="0"/>
    <n v="1"/>
    <n v="13.515857142857143"/>
  </r>
  <r>
    <x v="12"/>
    <d v="2024-10-21T00:00:00"/>
    <s v="LAVTA"/>
    <s v="JOSEPH, SHARONN"/>
    <x v="23"/>
    <x v="1"/>
    <n v="21"/>
    <n v="8"/>
    <n v="0.38300000000000001"/>
    <n v="0.56699999999999995"/>
    <n v="116.328"/>
    <x v="4"/>
    <n v="7.38"/>
    <n v="258.3"/>
    <n v="12"/>
    <n v="9.6940000000000008"/>
    <x v="0"/>
    <n v="1"/>
    <n v="9.6940000000000008"/>
  </r>
  <r>
    <x v="13"/>
    <d v="2024-10-21T00:00:00"/>
    <s v="LAVTA"/>
    <s v="SALGUERO, JORGE"/>
    <x v="24"/>
    <x v="1"/>
    <n v="8"/>
    <n v="10.6"/>
    <n v="0"/>
    <n v="0.35"/>
    <n v="73.454999999999998"/>
    <x v="4"/>
    <n v="10.25"/>
    <n v="358.75"/>
    <n v="12"/>
    <n v="6.1212499999999999"/>
    <x v="0"/>
    <n v="1"/>
    <n v="6.1212499999999999"/>
  </r>
  <r>
    <x v="14"/>
    <d v="2024-10-21T00:00:00"/>
    <s v="LAVTA"/>
    <s v="BUFFINGTON, BLAKE"/>
    <x v="25"/>
    <x v="1"/>
    <n v="18"/>
    <n v="9.7170000000000005"/>
    <n v="0"/>
    <n v="0.53300000000000003"/>
    <n v="126.456"/>
    <x v="4"/>
    <n v="9.1840000000000011"/>
    <n v="321.44000000000005"/>
    <n v="12"/>
    <n v="10.538"/>
    <x v="0"/>
    <n v="1"/>
    <n v="10.538"/>
  </r>
  <r>
    <x v="15"/>
    <d v="2024-10-21T00:00:00"/>
    <s v="LAVTA"/>
    <s v="BUFFINGTON, DANIEL"/>
    <x v="26"/>
    <x v="1"/>
    <n v="19"/>
    <n v="9.8000000000000007"/>
    <n v="0.2"/>
    <n v="0.5"/>
    <n v="101.703"/>
    <x v="5"/>
    <n v="9.3000000000000007"/>
    <n v="372"/>
    <n v="12"/>
    <n v="8.4752500000000008"/>
    <x v="0"/>
    <n v="1"/>
    <n v="8.4752500000000008"/>
  </r>
  <r>
    <x v="11"/>
    <d v="2024-10-21T00:00:00"/>
    <s v="LAVTA"/>
    <s v="SULEIMAN, AIMEN"/>
    <x v="27"/>
    <x v="1"/>
    <n v="10"/>
    <n v="9.5500000000000007"/>
    <n v="0.53300000000000003"/>
    <n v="0.5"/>
    <n v="130.405"/>
    <x v="4"/>
    <n v="8.8470000000000013"/>
    <n v="309.64500000000004"/>
    <n v="12"/>
    <n v="10.867083333333333"/>
    <x v="0"/>
    <n v="1"/>
    <n v="10.867083333333333"/>
  </r>
  <r>
    <x v="16"/>
    <d v="2024-10-22T00:00:00"/>
    <s v="CCCTA"/>
    <s v="MALCOM, LANDREW"/>
    <x v="28"/>
    <x v="1"/>
    <n v="9"/>
    <n v="10.016999999999999"/>
    <n v="0"/>
    <n v="0.46700000000000003"/>
    <n v="200.185"/>
    <x v="2"/>
    <n v="9.5499999999999989"/>
    <n v="310.37499999999994"/>
    <n v="12"/>
    <n v="16.682083333333335"/>
    <x v="0"/>
    <n v="1"/>
    <n v="16.682083333333335"/>
  </r>
  <r>
    <x v="8"/>
    <d v="2024-10-22T00:00:00"/>
    <s v="CCCTA"/>
    <s v="VAUGHN, DUSTIN"/>
    <x v="16"/>
    <x v="0"/>
    <n v="10"/>
    <n v="10.583"/>
    <n v="0"/>
    <n v="0.51700000000000002"/>
    <n v="177.59100000000001"/>
    <x v="0"/>
    <n v="10.066000000000001"/>
    <n v="291.91400000000004"/>
    <n v="19"/>
    <n v="9.3468947368421063"/>
    <x v="0"/>
    <n v="1"/>
    <n v="9.3468947368421063"/>
  </r>
  <r>
    <x v="5"/>
    <d v="2024-10-22T00:00:00"/>
    <s v="CCCTA"/>
    <s v="BUTLER, JACQUELINE"/>
    <x v="17"/>
    <x v="1"/>
    <n v="3"/>
    <n v="2.7330000000000001"/>
    <n v="0"/>
    <n v="0"/>
    <n v="56.923000000000002"/>
    <x v="2"/>
    <n v="2.7330000000000001"/>
    <n v="88.822500000000005"/>
    <n v="12"/>
    <n v="4.7435833333333335"/>
    <x v="0"/>
    <n v="1"/>
    <n v="4.7435833333333335"/>
  </r>
  <r>
    <x v="5"/>
    <d v="2024-10-22T00:00:00"/>
    <s v="CCCTA"/>
    <s v="TILLMAN, ROSALYN"/>
    <x v="9"/>
    <x v="1"/>
    <n v="7"/>
    <n v="9.7330000000000005"/>
    <n v="0"/>
    <n v="0.51700000000000002"/>
    <n v="181.798"/>
    <x v="2"/>
    <n v="9.2160000000000011"/>
    <n v="299.52000000000004"/>
    <n v="12"/>
    <n v="15.149833333333333"/>
    <x v="0"/>
    <n v="1"/>
    <n v="15.149833333333333"/>
  </r>
  <r>
    <x v="2"/>
    <d v="2024-10-22T00:00:00"/>
    <s v="CCCTA"/>
    <s v="KEITH , CLYDE"/>
    <x v="29"/>
    <x v="1"/>
    <n v="9"/>
    <n v="8.75"/>
    <n v="0"/>
    <n v="0.48299999999999998"/>
    <n v="138.77799999999999"/>
    <x v="1"/>
    <n v="8.2669999999999995"/>
    <n v="303.97759000000002"/>
    <n v="12"/>
    <n v="11.564833333333333"/>
    <x v="0"/>
    <n v="1"/>
    <n v="11.564833333333333"/>
  </r>
  <r>
    <x v="2"/>
    <d v="2024-10-22T00:00:00"/>
    <s v="CCCTA"/>
    <s v="UMANA, DOMINGO"/>
    <x v="13"/>
    <x v="1"/>
    <n v="7"/>
    <n v="9.4670000000000005"/>
    <n v="0.36699999999999999"/>
    <n v="0.58299999999999996"/>
    <n v="190.935"/>
    <x v="1"/>
    <n v="8.8470000000000013"/>
    <n v="325.30419000000006"/>
    <n v="12"/>
    <n v="15.911250000000001"/>
    <x v="0"/>
    <n v="1"/>
    <n v="15.911250000000001"/>
  </r>
  <r>
    <x v="10"/>
    <d v="2024-10-22T00:00:00"/>
    <s v="CCCTA"/>
    <s v="HUGO, TAMA"/>
    <x v="18"/>
    <x v="1"/>
    <n v="10"/>
    <n v="12.1"/>
    <n v="0.16700000000000001"/>
    <n v="0.5"/>
    <n v="288.79300000000001"/>
    <x v="2"/>
    <n v="11.6"/>
    <n v="377"/>
    <n v="12"/>
    <n v="24.066083333333335"/>
    <x v="0"/>
    <n v="1"/>
    <n v="24.066083333333335"/>
  </r>
  <r>
    <x v="2"/>
    <d v="2024-10-22T00:00:00"/>
    <s v="CCCTA"/>
    <s v="BANKS, LENARD"/>
    <x v="6"/>
    <x v="1"/>
    <n v="5"/>
    <n v="8.3330000000000002"/>
    <n v="0.36699999999999999"/>
    <n v="0.55000000000000004"/>
    <n v="128.00899999999999"/>
    <x v="1"/>
    <n v="7.7460000000000004"/>
    <n v="284.82042000000001"/>
    <n v="12"/>
    <n v="10.667416666666666"/>
    <x v="0"/>
    <n v="1"/>
    <n v="10.667416666666666"/>
  </r>
  <r>
    <x v="0"/>
    <d v="2024-10-22T00:00:00"/>
    <s v="CCCTA"/>
    <s v="WYATT, MIGERIEA"/>
    <x v="0"/>
    <x v="0"/>
    <n v="6"/>
    <n v="10.15"/>
    <n v="0.58299999999999996"/>
    <n v="0.36699999999999999"/>
    <n v="187.67699999999999"/>
    <x v="0"/>
    <n v="9.5300000000000011"/>
    <n v="276.37"/>
    <n v="19"/>
    <n v="9.8777368421052625"/>
    <x v="0"/>
    <n v="1"/>
    <n v="9.8777368421052625"/>
  </r>
  <r>
    <x v="9"/>
    <d v="2024-10-22T00:00:00"/>
    <s v="CCCTA"/>
    <s v="FOWLER, ANTOINE"/>
    <x v="14"/>
    <x v="1"/>
    <n v="8"/>
    <n v="10"/>
    <n v="0.33300000000000002"/>
    <n v="0.5"/>
    <n v="207.273"/>
    <x v="2"/>
    <n v="9.4969999999999999"/>
    <n v="308.65249999999997"/>
    <n v="12"/>
    <n v="17.272749999999998"/>
    <x v="0"/>
    <n v="1"/>
    <n v="17.272749999999998"/>
  </r>
  <r>
    <x v="17"/>
    <d v="2024-10-22T00:00:00"/>
    <s v="CCCTA"/>
    <s v="ALLISON, AARON"/>
    <x v="30"/>
    <x v="1"/>
    <n v="10"/>
    <n v="10.5"/>
    <n v="0.33300000000000002"/>
    <n v="0.41699999999999998"/>
    <n v="279.98200000000003"/>
    <x v="2"/>
    <n v="10.08"/>
    <n v="327.60000000000002"/>
    <n v="12"/>
    <n v="23.331833333333336"/>
    <x v="0"/>
    <n v="1"/>
    <n v="23.331833333333336"/>
  </r>
  <r>
    <x v="8"/>
    <d v="2024-10-22T00:00:00"/>
    <s v="CCCTA"/>
    <s v="MARZI, SAMI JAN"/>
    <x v="12"/>
    <x v="1"/>
    <n v="11"/>
    <n v="10.766999999999999"/>
    <n v="0"/>
    <n v="0.4"/>
    <n v="189.363"/>
    <x v="2"/>
    <n v="10.366999999999999"/>
    <n v="336.92749999999995"/>
    <n v="12"/>
    <n v="15.780250000000001"/>
    <x v="0"/>
    <n v="1"/>
    <n v="15.780250000000001"/>
  </r>
  <r>
    <x v="6"/>
    <d v="2024-10-22T00:00:00"/>
    <s v="CCCTA"/>
    <s v="VILCHEZ, CHARLENNE"/>
    <x v="10"/>
    <x v="1"/>
    <n v="11"/>
    <n v="10.016999999999999"/>
    <n v="0"/>
    <n v="0.5"/>
    <n v="203.71700000000001"/>
    <x v="2"/>
    <n v="9.5169999999999995"/>
    <n v="309.30250000000001"/>
    <n v="12"/>
    <n v="16.976416666666669"/>
    <x v="0"/>
    <n v="1"/>
    <n v="16.976416666666669"/>
  </r>
  <r>
    <x v="7"/>
    <d v="2024-10-22T00:00:00"/>
    <s v="CCCTA"/>
    <s v="BROWN, LOVIE"/>
    <x v="11"/>
    <x v="0"/>
    <n v="8"/>
    <n v="10.717000000000001"/>
    <n v="0.36699999999999999"/>
    <n v="0.5"/>
    <n v="240.03100000000001"/>
    <x v="0"/>
    <n v="10.18"/>
    <n v="295.21999999999997"/>
    <n v="19"/>
    <n v="12.633210526315789"/>
    <x v="0"/>
    <n v="1"/>
    <n v="12.633210526315789"/>
  </r>
  <r>
    <x v="4"/>
    <d v="2024-10-22T00:00:00"/>
    <s v="CCCTA"/>
    <s v="GETU BOGALE"/>
    <x v="7"/>
    <x v="1"/>
    <n v="8"/>
    <n v="10.5"/>
    <n v="0.45"/>
    <n v="0.36699999999999999"/>
    <n v="171.28"/>
    <x v="2"/>
    <n v="10.013"/>
    <n v="325.42250000000001"/>
    <n v="12"/>
    <n v="14.273333333333333"/>
    <x v="0"/>
    <n v="1"/>
    <n v="14.273333333333333"/>
  </r>
  <r>
    <x v="2"/>
    <d v="2024-10-22T00:00:00"/>
    <s v="CCCTA"/>
    <s v="ROGERS, JAMES"/>
    <x v="15"/>
    <x v="1"/>
    <n v="9"/>
    <n v="8.5"/>
    <n v="0.25"/>
    <n v="0.36699999999999999"/>
    <n v="196.779"/>
    <x v="1"/>
    <n v="8.1329999999999991"/>
    <n v="299.05041"/>
    <n v="12"/>
    <n v="16.398250000000001"/>
    <x v="0"/>
    <n v="1"/>
    <n v="16.398250000000001"/>
  </r>
  <r>
    <x v="5"/>
    <d v="2024-10-22T00:00:00"/>
    <s v="CCCTA"/>
    <s v="BUTLER, JACQUELINE"/>
    <x v="31"/>
    <x v="1"/>
    <n v="2"/>
    <n v="5.3330000000000002"/>
    <n v="0"/>
    <n v="0"/>
    <n v="81.191000000000003"/>
    <x v="2"/>
    <n v="5.3330000000000002"/>
    <n v="173.32250000000002"/>
    <n v="12"/>
    <n v="6.7659166666666666"/>
    <x v="0"/>
    <n v="1"/>
    <n v="6.7659166666666666"/>
  </r>
  <r>
    <x v="2"/>
    <d v="2024-10-22T00:00:00"/>
    <s v="CCCTA"/>
    <s v="ALLGOOD, SCOTT"/>
    <x v="4"/>
    <x v="2"/>
    <n v="6"/>
    <n v="7.633"/>
    <n v="0.55000000000000004"/>
    <n v="0.51700000000000002"/>
    <n v="201.001"/>
    <x v="3"/>
    <n v="6.8959999999999999"/>
    <n v="289.76992000000001"/>
    <n v="7"/>
    <n v="28.714428571428574"/>
    <x v="0"/>
    <n v="1"/>
    <n v="28.714428571428574"/>
  </r>
  <r>
    <x v="3"/>
    <d v="2024-10-22T00:00:00"/>
    <s v="CCCTA"/>
    <s v="MOLLIQUE, ROMESHA"/>
    <x v="3"/>
    <x v="1"/>
    <n v="10"/>
    <n v="10.5"/>
    <n v="0.33300000000000002"/>
    <n v="0.5"/>
    <n v="186.477"/>
    <x v="2"/>
    <n v="9.9969999999999999"/>
    <n v="324.90249999999997"/>
    <n v="12"/>
    <n v="15.53975"/>
    <x v="0"/>
    <n v="1"/>
    <n v="15.53975"/>
  </r>
  <r>
    <x v="1"/>
    <d v="2024-10-22T00:00:00"/>
    <s v="CCCTA"/>
    <s v="MAINESS, RYAN"/>
    <x v="1"/>
    <x v="0"/>
    <n v="12"/>
    <n v="10.016999999999999"/>
    <n v="0.15"/>
    <n v="0.433"/>
    <n v="189.88"/>
    <x v="0"/>
    <n v="9.5839999999999996"/>
    <n v="277.93599999999998"/>
    <n v="19"/>
    <n v="9.9936842105263164"/>
    <x v="0"/>
    <n v="1"/>
    <n v="9.9936842105263164"/>
  </r>
  <r>
    <x v="2"/>
    <d v="2024-10-22T00:00:00"/>
    <s v="LAVTA"/>
    <s v="SILVA, PAUL"/>
    <x v="19"/>
    <x v="2"/>
    <n v="9"/>
    <n v="9.3000000000000007"/>
    <n v="6.7000000000000004E-2"/>
    <n v="0.45"/>
    <n v="106.871"/>
    <x v="3"/>
    <n v="8.8500000000000014"/>
    <n v="371.87700000000007"/>
    <n v="7"/>
    <n v="15.267285714285714"/>
    <x v="0"/>
    <n v="1"/>
    <n v="15.267285714285714"/>
  </r>
  <r>
    <x v="14"/>
    <d v="2024-10-22T00:00:00"/>
    <s v="LAVTA"/>
    <s v="BUFFINGTON, BLAKE"/>
    <x v="25"/>
    <x v="1"/>
    <n v="18"/>
    <n v="9.5"/>
    <n v="0.26700000000000002"/>
    <n v="0.53300000000000003"/>
    <n v="114.96599999999999"/>
    <x v="4"/>
    <n v="8.9670000000000005"/>
    <n v="313.84500000000003"/>
    <n v="12"/>
    <n v="9.5804999999999989"/>
    <x v="0"/>
    <n v="1"/>
    <n v="9.5804999999999989"/>
  </r>
  <r>
    <x v="13"/>
    <d v="2024-10-22T00:00:00"/>
    <s v="LAVTA"/>
    <s v="SALGUERO, JORGE"/>
    <x v="24"/>
    <x v="1"/>
    <n v="14"/>
    <n v="10.367000000000001"/>
    <n v="0"/>
    <n v="0.5"/>
    <n v="137.232"/>
    <x v="4"/>
    <n v="9.8670000000000009"/>
    <n v="345.34500000000003"/>
    <n v="12"/>
    <n v="11.436"/>
    <x v="0"/>
    <n v="1"/>
    <n v="11.436"/>
  </r>
  <r>
    <x v="15"/>
    <d v="2024-10-22T00:00:00"/>
    <s v="LAVTA"/>
    <s v="BUFFINGTON, DANIEL"/>
    <x v="26"/>
    <x v="1"/>
    <n v="19"/>
    <n v="9.5500000000000007"/>
    <n v="0.41699999999999998"/>
    <n v="0.53300000000000003"/>
    <n v="87.903999999999996"/>
    <x v="5"/>
    <n v="8.9300000000000015"/>
    <n v="357.20000000000005"/>
    <n v="12"/>
    <n v="7.325333333333333"/>
    <x v="0"/>
    <n v="1"/>
    <n v="7.325333333333333"/>
  </r>
  <r>
    <x v="2"/>
    <d v="2024-10-22T00:00:00"/>
    <s v="LAVTA"/>
    <s v="MARSHALL, WILLIAM"/>
    <x v="32"/>
    <x v="2"/>
    <n v="11"/>
    <n v="8.5169999999999995"/>
    <n v="0.35"/>
    <n v="0.51700000000000002"/>
    <n v="97.106999999999999"/>
    <x v="3"/>
    <n v="7.9799999999999995"/>
    <n v="335.31959999999998"/>
    <n v="7"/>
    <n v="13.872428571428571"/>
    <x v="0"/>
    <n v="1"/>
    <n v="13.872428571428571"/>
  </r>
  <r>
    <x v="2"/>
    <d v="2024-10-22T00:00:00"/>
    <s v="LAVTA"/>
    <s v="ALLGOOD, SCOTT"/>
    <x v="33"/>
    <x v="2"/>
    <n v="1"/>
    <n v="1.867"/>
    <n v="0"/>
    <n v="0"/>
    <n v="53.509"/>
    <x v="3"/>
    <n v="1.867"/>
    <n v="78.451340000000002"/>
    <n v="7"/>
    <n v="7.6441428571428576"/>
    <x v="0"/>
    <n v="1"/>
    <n v="7.6441428571428576"/>
  </r>
  <r>
    <x v="2"/>
    <d v="2024-10-22T00:00:00"/>
    <s v="LAVTA"/>
    <s v="CARTER, RENE"/>
    <x v="22"/>
    <x v="2"/>
    <n v="8"/>
    <n v="8.5329999999999995"/>
    <n v="0.317"/>
    <n v="0.51700000000000002"/>
    <n v="71.671000000000006"/>
    <x v="3"/>
    <n v="8.016"/>
    <n v="336.83232000000004"/>
    <n v="7"/>
    <n v="10.238714285714286"/>
    <x v="0"/>
    <n v="1"/>
    <n v="10.238714285714286"/>
  </r>
  <r>
    <x v="11"/>
    <d v="2024-10-22T00:00:00"/>
    <s v="LAVTA"/>
    <s v="SULEIMAN, AIMEN"/>
    <x v="20"/>
    <x v="1"/>
    <n v="11"/>
    <n v="9.3829999999999991"/>
    <n v="0.33300000000000002"/>
    <n v="0.5"/>
    <n v="102.538"/>
    <x v="4"/>
    <n v="8.879999999999999"/>
    <n v="310.79999999999995"/>
    <n v="12"/>
    <n v="8.5448333333333331"/>
    <x v="0"/>
    <n v="1"/>
    <n v="8.5448333333333331"/>
  </r>
  <r>
    <x v="12"/>
    <d v="2024-10-22T00:00:00"/>
    <s v="LAVTA"/>
    <s v="JOSEPH, SHARONN"/>
    <x v="23"/>
    <x v="1"/>
    <n v="18"/>
    <n v="7.7169999999999996"/>
    <n v="0.36699999999999999"/>
    <n v="0.91700000000000004"/>
    <n v="105.86799999999999"/>
    <x v="4"/>
    <n v="6.7629999999999999"/>
    <n v="236.70499999999998"/>
    <n v="12"/>
    <n v="8.8223333333333329"/>
    <x v="0"/>
    <n v="1"/>
    <n v="8.8223333333333329"/>
  </r>
  <r>
    <x v="11"/>
    <d v="2024-10-22T00:00:00"/>
    <s v="LAVTA"/>
    <s v="SULEIMAN, AIMEN"/>
    <x v="27"/>
    <x v="1"/>
    <n v="12"/>
    <n v="9.0329999999999995"/>
    <n v="0.36699999999999999"/>
    <n v="0.5"/>
    <n v="93.954999999999998"/>
    <x v="4"/>
    <n v="8.4959999999999987"/>
    <n v="297.35999999999996"/>
    <n v="12"/>
    <n v="7.8295833333333329"/>
    <x v="0"/>
    <n v="1"/>
    <n v="7.8295833333333329"/>
  </r>
  <r>
    <x v="1"/>
    <d v="2024-10-23T00:00:00"/>
    <s v="CCCTA"/>
    <s v="MAINESS, RYAN"/>
    <x v="1"/>
    <x v="0"/>
    <n v="9"/>
    <n v="10.117000000000001"/>
    <n v="0.2"/>
    <n v="0.51700000000000002"/>
    <n v="111.473"/>
    <x v="0"/>
    <n v="9.6000000000000014"/>
    <n v="278.40000000000003"/>
    <n v="19"/>
    <n v="5.867"/>
    <x v="0"/>
    <n v="1"/>
    <n v="5.867"/>
  </r>
  <r>
    <x v="2"/>
    <d v="2024-10-23T00:00:00"/>
    <s v="CCCTA"/>
    <s v="UMANA, DOMINGO"/>
    <x v="13"/>
    <x v="1"/>
    <n v="5"/>
    <n v="7.3"/>
    <n v="0.3"/>
    <n v="0.51700000000000002"/>
    <n v="312.33300000000003"/>
    <x v="1"/>
    <n v="6.7829999999999995"/>
    <n v="249.41091"/>
    <n v="12"/>
    <n v="26.027750000000001"/>
    <x v="0"/>
    <n v="1"/>
    <n v="26.027750000000001"/>
  </r>
  <r>
    <x v="2"/>
    <d v="2024-10-23T00:00:00"/>
    <s v="CCCTA"/>
    <s v="SILVA PAUL"/>
    <x v="34"/>
    <x v="1"/>
    <n v="8"/>
    <n v="9.2829999999999995"/>
    <n v="0.33300000000000002"/>
    <n v="0.5"/>
    <n v="192.8"/>
    <x v="1"/>
    <n v="8.7799999999999994"/>
    <n v="322.84059999999999"/>
    <n v="12"/>
    <n v="16.066666666666666"/>
    <x v="0"/>
    <n v="1"/>
    <n v="16.066666666666666"/>
  </r>
  <r>
    <x v="16"/>
    <d v="2024-10-23T00:00:00"/>
    <s v="CCCTA"/>
    <s v="MALCOM, LANDREW"/>
    <x v="28"/>
    <x v="1"/>
    <n v="13"/>
    <n v="10.817"/>
    <n v="0"/>
    <n v="0.183"/>
    <n v="203.07"/>
    <x v="2"/>
    <n v="10.634"/>
    <n v="345.60500000000002"/>
    <n v="12"/>
    <n v="16.922499999999999"/>
    <x v="0"/>
    <n v="1"/>
    <n v="16.922499999999999"/>
  </r>
  <r>
    <x v="10"/>
    <d v="2024-10-23T00:00:00"/>
    <s v="CCCTA"/>
    <s v="HUGO, TAMA"/>
    <x v="18"/>
    <x v="1"/>
    <n v="11"/>
    <n v="10.382999999999999"/>
    <n v="0.16700000000000001"/>
    <n v="0.48299999999999998"/>
    <n v="223.99799999999999"/>
    <x v="2"/>
    <n v="9.8999999999999986"/>
    <n v="321.74999999999994"/>
    <n v="12"/>
    <n v="18.666499999999999"/>
    <x v="0"/>
    <n v="1"/>
    <n v="18.666499999999999"/>
  </r>
  <r>
    <x v="3"/>
    <d v="2024-10-23T00:00:00"/>
    <s v="CCCTA"/>
    <s v="MOLLIQUE, ROMESHA"/>
    <x v="3"/>
    <x v="1"/>
    <n v="9"/>
    <n v="11.617000000000001"/>
    <n v="0.3"/>
    <n v="0.5"/>
    <n v="206.779"/>
    <x v="2"/>
    <n v="11.117000000000001"/>
    <n v="361.30250000000001"/>
    <n v="12"/>
    <n v="17.231583333333333"/>
    <x v="0"/>
    <n v="1"/>
    <n v="17.231583333333333"/>
  </r>
  <r>
    <x v="2"/>
    <d v="2024-10-23T00:00:00"/>
    <s v="CCCTA"/>
    <s v="ALLGOOD, SCOTT"/>
    <x v="4"/>
    <x v="2"/>
    <n v="10"/>
    <n v="8.8000000000000007"/>
    <n v="0.433"/>
    <n v="0.55000000000000004"/>
    <n v="188.72300000000001"/>
    <x v="3"/>
    <n v="8.1470000000000002"/>
    <n v="342.33694000000003"/>
    <n v="7"/>
    <n v="26.960428571428572"/>
    <x v="0"/>
    <n v="1"/>
    <n v="26.960428571428572"/>
  </r>
  <r>
    <x v="4"/>
    <d v="2024-10-23T00:00:00"/>
    <s v="CCCTA"/>
    <s v="GETU BOGALE"/>
    <x v="7"/>
    <x v="1"/>
    <n v="9"/>
    <n v="10.667"/>
    <n v="0.217"/>
    <n v="0.25"/>
    <n v="254.40199999999999"/>
    <x v="2"/>
    <n v="10.417"/>
    <n v="338.55250000000001"/>
    <n v="12"/>
    <n v="21.200166666666664"/>
    <x v="0"/>
    <n v="1"/>
    <n v="21.200166666666664"/>
  </r>
  <r>
    <x v="7"/>
    <d v="2024-10-23T00:00:00"/>
    <s v="CCCTA"/>
    <s v="BROWN, LOVIE"/>
    <x v="11"/>
    <x v="0"/>
    <n v="10"/>
    <n v="10.217000000000001"/>
    <n v="0.35"/>
    <n v="0.5"/>
    <n v="467.38"/>
    <x v="0"/>
    <n v="9.697000000000001"/>
    <n v="281.21300000000002"/>
    <n v="19"/>
    <n v="24.598947368421051"/>
    <x v="0"/>
    <n v="1"/>
    <n v="24.598947368421051"/>
  </r>
  <r>
    <x v="6"/>
    <d v="2024-10-23T00:00:00"/>
    <s v="CCCTA"/>
    <s v="VILCHEZ, CHARLENNE"/>
    <x v="10"/>
    <x v="1"/>
    <n v="11"/>
    <n v="10.4"/>
    <n v="1.7000000000000001E-2"/>
    <n v="0.5"/>
    <n v="173.91200000000001"/>
    <x v="2"/>
    <n v="9.9"/>
    <n v="321.75"/>
    <n v="12"/>
    <n v="14.492666666666667"/>
    <x v="0"/>
    <n v="1"/>
    <n v="14.492666666666667"/>
  </r>
  <r>
    <x v="17"/>
    <d v="2024-10-23T00:00:00"/>
    <s v="CCCTA"/>
    <s v="ALLISON, AARON"/>
    <x v="30"/>
    <x v="1"/>
    <n v="11"/>
    <n v="11.483000000000001"/>
    <n v="0.33300000000000002"/>
    <n v="0.45"/>
    <n v="183.82300000000001"/>
    <x v="2"/>
    <n v="11.030000000000001"/>
    <n v="358.47500000000002"/>
    <n v="12"/>
    <n v="15.318583333333335"/>
    <x v="0"/>
    <n v="1"/>
    <n v="15.318583333333335"/>
  </r>
  <r>
    <x v="8"/>
    <d v="2024-10-23T00:00:00"/>
    <s v="CCCTA"/>
    <s v="MARZI, SAMI JAN"/>
    <x v="12"/>
    <x v="1"/>
    <n v="10"/>
    <n v="10.516999999999999"/>
    <n v="0"/>
    <n v="0.48299999999999998"/>
    <n v="239.917"/>
    <x v="2"/>
    <n v="10.033999999999999"/>
    <n v="326.10499999999996"/>
    <n v="12"/>
    <n v="19.993083333333335"/>
    <x v="0"/>
    <n v="1"/>
    <n v="19.993083333333335"/>
  </r>
  <r>
    <x v="9"/>
    <d v="2024-10-23T00:00:00"/>
    <s v="CCCTA"/>
    <s v="FOWLER, ANTOINE"/>
    <x v="14"/>
    <x v="1"/>
    <n v="10"/>
    <n v="9.9830000000000005"/>
    <n v="0.33300000000000002"/>
    <n v="0.5"/>
    <n v="0"/>
    <x v="2"/>
    <n v="9.48"/>
    <n v="308.10000000000002"/>
    <n v="12"/>
    <n v="0"/>
    <x v="0"/>
    <n v="1"/>
    <n v="0"/>
  </r>
  <r>
    <x v="0"/>
    <d v="2024-10-23T00:00:00"/>
    <s v="CCCTA"/>
    <s v="WYATT, MIGERIEA"/>
    <x v="0"/>
    <x v="0"/>
    <n v="7"/>
    <n v="4.7830000000000004"/>
    <n v="0.1"/>
    <n v="0"/>
    <n v="90.522999999999996"/>
    <x v="0"/>
    <n v="4.7830000000000004"/>
    <n v="138.70700000000002"/>
    <n v="19"/>
    <n v="4.7643684210526311"/>
    <x v="0"/>
    <n v="1"/>
    <n v="4.7643684210526311"/>
  </r>
  <r>
    <x v="2"/>
    <d v="2024-10-23T00:00:00"/>
    <s v="CCCTA"/>
    <s v="KEITH , CLYDE"/>
    <x v="29"/>
    <x v="1"/>
    <n v="7"/>
    <n v="8.1999999999999993"/>
    <n v="0.46700000000000003"/>
    <n v="0.48299999999999998"/>
    <n v="160.893"/>
    <x v="1"/>
    <n v="7.5799999999999992"/>
    <n v="278.71659999999997"/>
    <n v="12"/>
    <n v="13.40775"/>
    <x v="0"/>
    <n v="1"/>
    <n v="13.40775"/>
  </r>
  <r>
    <x v="2"/>
    <d v="2024-10-23T00:00:00"/>
    <s v="CCCTA"/>
    <s v="BANKS, LENARD"/>
    <x v="6"/>
    <x v="1"/>
    <n v="6"/>
    <n v="8.6999999999999993"/>
    <n v="0.38300000000000001"/>
    <n v="0.51700000000000002"/>
    <n v="168.96199999999999"/>
    <x v="1"/>
    <n v="8.129999999999999"/>
    <n v="298.94009999999997"/>
    <n v="12"/>
    <n v="14.080166666666665"/>
    <x v="0"/>
    <n v="1"/>
    <n v="14.080166666666665"/>
  </r>
  <r>
    <x v="8"/>
    <d v="2024-10-23T00:00:00"/>
    <s v="CCCTA"/>
    <s v="VAUGHN, DUSTIN"/>
    <x v="16"/>
    <x v="0"/>
    <n v="10"/>
    <n v="10.95"/>
    <n v="0"/>
    <n v="0.51700000000000002"/>
    <n v="151.53"/>
    <x v="0"/>
    <n v="10.433"/>
    <n v="302.55700000000002"/>
    <n v="19"/>
    <n v="7.9752631578947373"/>
    <x v="0"/>
    <n v="1"/>
    <n v="7.9752631578947373"/>
  </r>
  <r>
    <x v="18"/>
    <d v="2024-10-23T00:00:00"/>
    <s v="CCCTA"/>
    <s v="STEPHENS, MARITZA"/>
    <x v="35"/>
    <x v="1"/>
    <n v="11"/>
    <n v="11.3"/>
    <n v="0.4"/>
    <n v="0.53300000000000003"/>
    <n v="261.31400000000002"/>
    <x v="2"/>
    <n v="10.697000000000001"/>
    <n v="347.65250000000003"/>
    <n v="12"/>
    <n v="21.776166666666668"/>
    <x v="0"/>
    <n v="1"/>
    <n v="21.776166666666668"/>
  </r>
  <r>
    <x v="5"/>
    <d v="2024-10-23T00:00:00"/>
    <s v="CCCTA"/>
    <s v="BUTLER, JACQUELINE"/>
    <x v="17"/>
    <x v="1"/>
    <n v="5"/>
    <n v="8.6999999999999993"/>
    <n v="0"/>
    <n v="0"/>
    <n v="197.00700000000001"/>
    <x v="2"/>
    <n v="8.6999999999999993"/>
    <n v="282.75"/>
    <n v="12"/>
    <n v="16.417249999999999"/>
    <x v="0"/>
    <n v="1"/>
    <n v="16.417249999999999"/>
  </r>
  <r>
    <x v="5"/>
    <d v="2024-10-23T00:00:00"/>
    <s v="CCCTA"/>
    <s v="TILLMAN, ROSALYN"/>
    <x v="9"/>
    <x v="1"/>
    <n v="7"/>
    <n v="9.3829999999999991"/>
    <n v="0.28299999999999997"/>
    <n v="0.51700000000000002"/>
    <n v="160.32400000000001"/>
    <x v="2"/>
    <n v="8.8659999999999997"/>
    <n v="288.14499999999998"/>
    <n v="12"/>
    <n v="13.360333333333335"/>
    <x v="0"/>
    <n v="1"/>
    <n v="13.360333333333335"/>
  </r>
  <r>
    <x v="14"/>
    <d v="2024-10-23T00:00:00"/>
    <s v="LAVTA"/>
    <s v="BUFFINGTON, BLAKE"/>
    <x v="25"/>
    <x v="1"/>
    <n v="14"/>
    <n v="9.4670000000000005"/>
    <n v="0"/>
    <n v="0.51700000000000002"/>
    <n v="133.09399999999999"/>
    <x v="4"/>
    <n v="8.9500000000000011"/>
    <n v="313.25000000000006"/>
    <n v="12"/>
    <n v="11.091166666666666"/>
    <x v="0"/>
    <n v="1"/>
    <n v="11.091166666666666"/>
  </r>
  <r>
    <x v="2"/>
    <d v="2024-10-23T00:00:00"/>
    <s v="LAVTA"/>
    <s v="RIVERA, LETOSHA"/>
    <x v="22"/>
    <x v="2"/>
    <n v="11"/>
    <n v="8.7669999999999995"/>
    <n v="0.23300000000000001"/>
    <n v="0.45"/>
    <n v="106.71899999999999"/>
    <x v="3"/>
    <n v="8.3170000000000002"/>
    <n v="349.48034000000001"/>
    <n v="7"/>
    <n v="15.245571428571427"/>
    <x v="0"/>
    <n v="1"/>
    <n v="15.245571428571427"/>
  </r>
  <r>
    <x v="13"/>
    <d v="2024-10-23T00:00:00"/>
    <s v="LAVTA"/>
    <s v="SALGUERO, JORGE"/>
    <x v="24"/>
    <x v="1"/>
    <n v="9"/>
    <n v="10.467000000000001"/>
    <n v="0"/>
    <n v="0.41699999999999998"/>
    <n v="100.001"/>
    <x v="4"/>
    <n v="10.050000000000001"/>
    <n v="351.75"/>
    <n v="12"/>
    <n v="8.3334166666666665"/>
    <x v="0"/>
    <n v="1"/>
    <n v="8.3334166666666665"/>
  </r>
  <r>
    <x v="2"/>
    <d v="2024-10-23T00:00:00"/>
    <s v="LAVTA"/>
    <s v="MARSHALL, WILLIAM"/>
    <x v="32"/>
    <x v="2"/>
    <n v="9"/>
    <n v="8.7170000000000005"/>
    <n v="0.51700000000000002"/>
    <n v="0.23300000000000001"/>
    <n v="106.28100000000001"/>
    <x v="3"/>
    <n v="8.2970000000000006"/>
    <n v="348.63994000000002"/>
    <n v="7"/>
    <n v="15.183000000000002"/>
    <x v="0"/>
    <n v="1"/>
    <n v="15.183000000000002"/>
  </r>
  <r>
    <x v="11"/>
    <d v="2024-10-23T00:00:00"/>
    <s v="LAVTA"/>
    <s v="SULEIMAN, AIMEN"/>
    <x v="27"/>
    <x v="1"/>
    <n v="11"/>
    <n v="9.0329999999999995"/>
    <n v="0.16700000000000001"/>
    <n v="0.5"/>
    <n v="83.186000000000007"/>
    <x v="4"/>
    <n v="8.5329999999999995"/>
    <n v="298.65499999999997"/>
    <n v="12"/>
    <n v="6.9321666666666673"/>
    <x v="0"/>
    <n v="1"/>
    <n v="6.9321666666666673"/>
  </r>
  <r>
    <x v="15"/>
    <d v="2024-10-23T00:00:00"/>
    <s v="LAVTA"/>
    <s v="BUFFINGTON, DANIEL"/>
    <x v="26"/>
    <x v="1"/>
    <n v="14"/>
    <n v="9.3000000000000007"/>
    <n v="0.38300000000000001"/>
    <n v="0.51700000000000002"/>
    <n v="73.305000000000007"/>
    <x v="5"/>
    <n v="8.73"/>
    <n v="349.20000000000005"/>
    <n v="12"/>
    <n v="6.1087500000000006"/>
    <x v="0"/>
    <n v="1"/>
    <n v="6.1087500000000006"/>
  </r>
  <r>
    <x v="12"/>
    <d v="2024-10-23T00:00:00"/>
    <s v="LAVTA"/>
    <s v="JOSEPH, SHARONN"/>
    <x v="23"/>
    <x v="1"/>
    <n v="19"/>
    <n v="7.4669999999999996"/>
    <n v="0.35"/>
    <n v="0.71699999999999997"/>
    <n v="112.244"/>
    <x v="4"/>
    <n v="6.7299999999999995"/>
    <n v="235.54999999999998"/>
    <n v="12"/>
    <n v="9.3536666666666672"/>
    <x v="0"/>
    <n v="1"/>
    <n v="9.3536666666666672"/>
  </r>
  <r>
    <x v="11"/>
    <d v="2024-10-23T00:00:00"/>
    <s v="LAVTA"/>
    <s v="SULEIMAN, AIMEN"/>
    <x v="20"/>
    <x v="1"/>
    <n v="14"/>
    <n v="9.4670000000000005"/>
    <n v="0.35"/>
    <n v="0.6"/>
    <n v="158.88999999999999"/>
    <x v="4"/>
    <n v="8.8470000000000013"/>
    <n v="309.64500000000004"/>
    <n v="12"/>
    <n v="13.240833333333333"/>
    <x v="0"/>
    <n v="1"/>
    <n v="13.240833333333333"/>
  </r>
  <r>
    <x v="2"/>
    <d v="2024-10-23T00:00:00"/>
    <s v="LAVTA"/>
    <s v="SILVA, PAUL"/>
    <x v="19"/>
    <x v="2"/>
    <n v="9"/>
    <n v="9.2170000000000005"/>
    <n v="0"/>
    <n v="0.25"/>
    <n v="88.697999999999993"/>
    <x v="3"/>
    <n v="8.9670000000000005"/>
    <n v="376.79334000000006"/>
    <n v="7"/>
    <n v="12.671142857142856"/>
    <x v="0"/>
    <n v="1"/>
    <n v="12.671142857142856"/>
  </r>
  <r>
    <x v="1"/>
    <d v="2024-10-24T00:00:00"/>
    <s v="CCCTA"/>
    <s v="MAINESS, RYAN"/>
    <x v="1"/>
    <x v="0"/>
    <n v="12"/>
    <n v="10.217000000000001"/>
    <n v="0.33300000000000002"/>
    <n v="0.5"/>
    <n v="185.99100000000001"/>
    <x v="0"/>
    <n v="9.7140000000000004"/>
    <n v="281.70600000000002"/>
    <n v="19"/>
    <n v="9.7890000000000015"/>
    <x v="0"/>
    <n v="1"/>
    <n v="9.7890000000000015"/>
  </r>
  <r>
    <x v="17"/>
    <d v="2024-10-24T00:00:00"/>
    <s v="CCCTA"/>
    <s v="ALLISON, AARON"/>
    <x v="30"/>
    <x v="1"/>
    <n v="8"/>
    <n v="10.483000000000001"/>
    <n v="0.33300000000000002"/>
    <n v="0.5"/>
    <n v="155.773"/>
    <x v="2"/>
    <n v="9.98"/>
    <n v="324.35000000000002"/>
    <n v="12"/>
    <n v="12.981083333333332"/>
    <x v="0"/>
    <n v="1"/>
    <n v="12.981083333333332"/>
  </r>
  <r>
    <x v="5"/>
    <d v="2024-10-24T00:00:00"/>
    <s v="CCCTA"/>
    <s v="TILLMAN, ROSALYN"/>
    <x v="9"/>
    <x v="1"/>
    <n v="4"/>
    <n v="9.5"/>
    <n v="0.16700000000000001"/>
    <n v="0.33300000000000002"/>
    <n v="65.620999999999995"/>
    <x v="2"/>
    <n v="9.1669999999999998"/>
    <n v="297.92750000000001"/>
    <n v="12"/>
    <n v="5.4684166666666663"/>
    <x v="0"/>
    <n v="1"/>
    <n v="5.4684166666666663"/>
  </r>
  <r>
    <x v="4"/>
    <d v="2024-10-24T00:00:00"/>
    <s v="CCCTA"/>
    <s v="GETU BOGALE"/>
    <x v="7"/>
    <x v="1"/>
    <n v="9"/>
    <n v="10.167"/>
    <n v="0"/>
    <n v="0.36699999999999999"/>
    <n v="166.428"/>
    <x v="2"/>
    <n v="9.8000000000000007"/>
    <n v="318.5"/>
    <n v="12"/>
    <n v="13.869"/>
    <x v="0"/>
    <n v="1"/>
    <n v="13.869"/>
  </r>
  <r>
    <x v="16"/>
    <d v="2024-10-24T00:00:00"/>
    <s v="CCCTA"/>
    <s v="MALCOM, LANDREW"/>
    <x v="28"/>
    <x v="1"/>
    <n v="13"/>
    <n v="10.050000000000001"/>
    <n v="0"/>
    <n v="0"/>
    <n v="139.83799999999999"/>
    <x v="2"/>
    <n v="10.050000000000001"/>
    <n v="326.625"/>
    <n v="12"/>
    <n v="11.653166666666666"/>
    <x v="0"/>
    <n v="1"/>
    <n v="11.653166666666666"/>
  </r>
  <r>
    <x v="8"/>
    <d v="2024-10-24T00:00:00"/>
    <s v="CCCTA"/>
    <s v="VAUGHN, DUSTIN"/>
    <x v="16"/>
    <x v="0"/>
    <n v="10"/>
    <n v="10.5"/>
    <n v="0"/>
    <n v="0.5"/>
    <n v="186.601"/>
    <x v="0"/>
    <n v="10"/>
    <n v="290"/>
    <n v="19"/>
    <n v="9.8211052631578948"/>
    <x v="0"/>
    <n v="1"/>
    <n v="9.8211052631578948"/>
  </r>
  <r>
    <x v="8"/>
    <d v="2024-10-24T00:00:00"/>
    <s v="CCCTA"/>
    <s v="MARZI, SAMI JAN"/>
    <x v="12"/>
    <x v="1"/>
    <n v="9"/>
    <n v="10.567"/>
    <n v="0"/>
    <n v="0.5"/>
    <n v="149.358"/>
    <x v="2"/>
    <n v="10.067"/>
    <n v="327.17750000000001"/>
    <n v="12"/>
    <n v="12.4465"/>
    <x v="0"/>
    <n v="1"/>
    <n v="12.4465"/>
  </r>
  <r>
    <x v="10"/>
    <d v="2024-10-24T00:00:00"/>
    <s v="CCCTA"/>
    <s v="HUGO, TAMA"/>
    <x v="18"/>
    <x v="1"/>
    <n v="12"/>
    <n v="10.467000000000001"/>
    <n v="0.35"/>
    <n v="0.5"/>
    <n v="240.27199999999999"/>
    <x v="2"/>
    <n v="9.947000000000001"/>
    <n v="323.27750000000003"/>
    <n v="12"/>
    <n v="20.022666666666666"/>
    <x v="0"/>
    <n v="1"/>
    <n v="20.022666666666666"/>
  </r>
  <r>
    <x v="3"/>
    <d v="2024-10-24T00:00:00"/>
    <s v="CCCTA"/>
    <s v="MOLLIQUE, ROMESHA"/>
    <x v="3"/>
    <x v="1"/>
    <n v="9"/>
    <n v="10.333"/>
    <n v="0.33300000000000002"/>
    <n v="0.5"/>
    <n v="220.07499999999999"/>
    <x v="2"/>
    <n v="9.83"/>
    <n v="319.47500000000002"/>
    <n v="12"/>
    <n v="18.339583333333334"/>
    <x v="0"/>
    <n v="1"/>
    <n v="18.339583333333334"/>
  </r>
  <r>
    <x v="5"/>
    <d v="2024-10-24T00:00:00"/>
    <s v="CCCTA"/>
    <s v="BUTLER, JACQUELINE"/>
    <x v="17"/>
    <x v="1"/>
    <n v="5"/>
    <n v="8.1669999999999998"/>
    <n v="0"/>
    <n v="0"/>
    <n v="168.09399999999999"/>
    <x v="2"/>
    <n v="8.1669999999999998"/>
    <n v="265.42750000000001"/>
    <n v="12"/>
    <n v="14.007833333333332"/>
    <x v="0"/>
    <n v="1"/>
    <n v="14.007833333333332"/>
  </r>
  <r>
    <x v="2"/>
    <d v="2024-10-24T00:00:00"/>
    <s v="CCCTA"/>
    <s v="SILVA PAUL"/>
    <x v="34"/>
    <x v="1"/>
    <n v="6"/>
    <n v="8.5169999999999995"/>
    <n v="0.33300000000000002"/>
    <n v="0.5"/>
    <n v="150.71"/>
    <x v="1"/>
    <n v="8.0139999999999993"/>
    <n v="294.67478"/>
    <n v="12"/>
    <n v="12.559166666666668"/>
    <x v="0"/>
    <n v="1"/>
    <n v="12.559166666666668"/>
  </r>
  <r>
    <x v="9"/>
    <d v="2024-10-24T00:00:00"/>
    <s v="CCCTA"/>
    <s v="FOWLER, ANTOINE"/>
    <x v="14"/>
    <x v="1"/>
    <n v="10"/>
    <n v="10"/>
    <n v="0.35"/>
    <n v="0.5"/>
    <n v="156.92400000000001"/>
    <x v="2"/>
    <n v="9.48"/>
    <n v="308.10000000000002"/>
    <n v="12"/>
    <n v="13.077"/>
    <x v="0"/>
    <n v="1"/>
    <n v="13.077"/>
  </r>
  <r>
    <x v="2"/>
    <d v="2024-10-24T00:00:00"/>
    <s v="CCCTA"/>
    <s v="MATUECCI, MATT"/>
    <x v="2"/>
    <x v="1"/>
    <n v="7"/>
    <n v="7.9829999999999997"/>
    <n v="0"/>
    <n v="0.51700000000000002"/>
    <n v="170.19300000000001"/>
    <x v="1"/>
    <n v="7.4659999999999993"/>
    <n v="274.52481999999998"/>
    <n v="12"/>
    <n v="14.18275"/>
    <x v="0"/>
    <n v="1"/>
    <n v="14.18275"/>
  </r>
  <r>
    <x v="2"/>
    <d v="2024-10-24T00:00:00"/>
    <s v="CCCTA"/>
    <s v="LARA, DOUGLAS"/>
    <x v="6"/>
    <x v="1"/>
    <n v="7"/>
    <n v="8.6329999999999991"/>
    <n v="0.9"/>
    <n v="0.61699999999999999"/>
    <n v="145.596"/>
    <x v="1"/>
    <n v="7.4459999999999988"/>
    <n v="273.78942000000001"/>
    <n v="12"/>
    <n v="12.133000000000001"/>
    <x v="0"/>
    <n v="1"/>
    <n v="12.133000000000001"/>
  </r>
  <r>
    <x v="6"/>
    <d v="2024-10-24T00:00:00"/>
    <s v="CCCTA"/>
    <s v="VILCHEZ, CHARLENNE"/>
    <x v="10"/>
    <x v="1"/>
    <n v="12"/>
    <n v="10.317"/>
    <n v="6.7000000000000004E-2"/>
    <n v="0.5"/>
    <n v="195.80099999999999"/>
    <x v="2"/>
    <n v="9.8170000000000002"/>
    <n v="319.05250000000001"/>
    <n v="12"/>
    <n v="16.316749999999999"/>
    <x v="0"/>
    <n v="1"/>
    <n v="16.316749999999999"/>
  </r>
  <r>
    <x v="18"/>
    <d v="2024-10-24T00:00:00"/>
    <s v="CCCTA"/>
    <s v="STEPHENS, MARITZA"/>
    <x v="35"/>
    <x v="1"/>
    <n v="10"/>
    <n v="10.433"/>
    <n v="0.33300000000000002"/>
    <n v="0.51700000000000002"/>
    <n v="210.583"/>
    <x v="2"/>
    <n v="9.9130000000000003"/>
    <n v="322.17250000000001"/>
    <n v="12"/>
    <n v="17.548583333333333"/>
    <x v="0"/>
    <n v="1"/>
    <n v="17.548583333333333"/>
  </r>
  <r>
    <x v="2"/>
    <d v="2024-10-24T00:00:00"/>
    <s v="CCCTA"/>
    <s v="KEITH , CLYDE"/>
    <x v="29"/>
    <x v="1"/>
    <n v="7"/>
    <n v="9.5"/>
    <n v="0"/>
    <n v="0.48299999999999998"/>
    <n v="205.108"/>
    <x v="1"/>
    <n v="9.0169999999999995"/>
    <n v="331.55509000000001"/>
    <n v="12"/>
    <n v="17.092333333333332"/>
    <x v="0"/>
    <n v="1"/>
    <n v="17.092333333333332"/>
  </r>
  <r>
    <x v="7"/>
    <d v="2024-10-24T00:00:00"/>
    <s v="CCCTA"/>
    <s v="BROWN, LOVIE"/>
    <x v="11"/>
    <x v="0"/>
    <n v="7"/>
    <n v="10"/>
    <n v="0.36699999999999999"/>
    <n v="0.5"/>
    <n v="176.03200000000001"/>
    <x v="0"/>
    <n v="9.463000000000001"/>
    <n v="274.42700000000002"/>
    <n v="19"/>
    <n v="9.264842105263158"/>
    <x v="0"/>
    <n v="1"/>
    <n v="9.264842105263158"/>
  </r>
  <r>
    <x v="0"/>
    <d v="2024-10-24T00:00:00"/>
    <s v="CCCTA"/>
    <s v="WYATT, MIGERIEA"/>
    <x v="0"/>
    <x v="0"/>
    <n v="7"/>
    <n v="8.8670000000000009"/>
    <n v="0.26700000000000002"/>
    <n v="0.6"/>
    <n v="212.61500000000001"/>
    <x v="0"/>
    <n v="8.2670000000000012"/>
    <n v="239.74300000000002"/>
    <n v="19"/>
    <n v="11.190263157894737"/>
    <x v="0"/>
    <n v="1"/>
    <n v="11.190263157894737"/>
  </r>
  <r>
    <x v="2"/>
    <d v="2024-10-24T00:00:00"/>
    <s v="CCCTA"/>
    <s v="ALLGOOD, SCOTT"/>
    <x v="4"/>
    <x v="2"/>
    <n v="11"/>
    <n v="8.4499999999999993"/>
    <n v="0.9"/>
    <n v="0.6"/>
    <n v="134.03800000000001"/>
    <x v="3"/>
    <n v="7.2799999999999994"/>
    <n v="305.90559999999999"/>
    <n v="7"/>
    <n v="19.148285714285716"/>
    <x v="0"/>
    <n v="1"/>
    <n v="19.148285714285716"/>
  </r>
  <r>
    <x v="2"/>
    <d v="2024-10-24T00:00:00"/>
    <s v="LAVTA"/>
    <s v="CARTER, RENE"/>
    <x v="21"/>
    <x v="2"/>
    <n v="11"/>
    <n v="8.9329999999999998"/>
    <n v="0.35"/>
    <n v="0.61699999999999999"/>
    <n v="103.65900000000001"/>
    <x v="3"/>
    <n v="8.2959999999999994"/>
    <n v="348.59791999999999"/>
    <n v="7"/>
    <n v="14.808428571428573"/>
    <x v="0"/>
    <n v="1"/>
    <n v="14.808428571428573"/>
  </r>
  <r>
    <x v="2"/>
    <d v="2024-10-24T00:00:00"/>
    <s v="LAVTA"/>
    <s v="SILVA, PAUL"/>
    <x v="19"/>
    <x v="2"/>
    <n v="13"/>
    <n v="9.4499999999999993"/>
    <n v="0"/>
    <n v="0.16700000000000001"/>
    <n v="134.10400000000001"/>
    <x v="3"/>
    <n v="9.2829999999999995"/>
    <n v="390.07166000000001"/>
    <n v="7"/>
    <n v="19.157714285714288"/>
    <x v="0"/>
    <n v="1"/>
    <n v="19.157714285714288"/>
  </r>
  <r>
    <x v="14"/>
    <d v="2024-10-24T00:00:00"/>
    <s v="LAVTA"/>
    <s v="BUFFINGTON, BLAKE"/>
    <x v="25"/>
    <x v="1"/>
    <n v="23"/>
    <n v="10.6"/>
    <n v="0.15"/>
    <n v="0.53300000000000003"/>
    <n v="157.75899999999999"/>
    <x v="4"/>
    <n v="10.067"/>
    <n v="352.34500000000003"/>
    <n v="12"/>
    <n v="13.146583333333332"/>
    <x v="0"/>
    <n v="1"/>
    <n v="13.146583333333332"/>
  </r>
  <r>
    <x v="12"/>
    <d v="2024-10-24T00:00:00"/>
    <s v="LAVTA"/>
    <s v="JOSEPH, SHARONN"/>
    <x v="23"/>
    <x v="1"/>
    <n v="22"/>
    <n v="9.1329999999999991"/>
    <n v="0.25"/>
    <n v="0.68300000000000005"/>
    <n v="118.17100000000001"/>
    <x v="4"/>
    <n v="8.4499999999999993"/>
    <n v="295.75"/>
    <n v="12"/>
    <n v="9.8475833333333345"/>
    <x v="0"/>
    <n v="1"/>
    <n v="9.8475833333333345"/>
  </r>
  <r>
    <x v="13"/>
    <d v="2024-10-24T00:00:00"/>
    <s v="LAVTA"/>
    <s v="SALGUERO, JORGE"/>
    <x v="24"/>
    <x v="1"/>
    <n v="12"/>
    <n v="10.632999999999999"/>
    <n v="0"/>
    <n v="0.38300000000000001"/>
    <n v="120.786"/>
    <x v="4"/>
    <n v="10.25"/>
    <n v="358.75"/>
    <n v="12"/>
    <n v="10.0655"/>
    <x v="0"/>
    <n v="1"/>
    <n v="10.0655"/>
  </r>
  <r>
    <x v="15"/>
    <d v="2024-10-24T00:00:00"/>
    <s v="LAVTA"/>
    <s v="BUFFINGTON, DANIEL"/>
    <x v="26"/>
    <x v="1"/>
    <n v="18"/>
    <n v="8.6329999999999991"/>
    <n v="0.48299999999999998"/>
    <n v="0.5"/>
    <n v="106.515"/>
    <x v="5"/>
    <n v="7.9799999999999986"/>
    <n v="319.19999999999993"/>
    <n v="12"/>
    <n v="8.8762500000000006"/>
    <x v="0"/>
    <n v="1"/>
    <n v="8.8762500000000006"/>
  </r>
  <r>
    <x v="2"/>
    <d v="2024-10-24T00:00:00"/>
    <s v="LAVTA"/>
    <s v="CARTER, RENE"/>
    <x v="22"/>
    <x v="2"/>
    <n v="10"/>
    <n v="8.7330000000000005"/>
    <n v="1.7000000000000001E-2"/>
    <n v="0.35"/>
    <n v="126.474"/>
    <x v="3"/>
    <n v="8.3830000000000009"/>
    <n v="352.25366000000008"/>
    <n v="7"/>
    <n v="18.067714285714285"/>
    <x v="0"/>
    <n v="1"/>
    <n v="18.067714285714285"/>
  </r>
  <r>
    <x v="11"/>
    <d v="2024-10-24T00:00:00"/>
    <s v="LAVTA"/>
    <s v="SULEIMAN, AIMEN"/>
    <x v="20"/>
    <x v="1"/>
    <n v="16"/>
    <n v="10.183"/>
    <n v="0.16700000000000001"/>
    <n v="0.63300000000000001"/>
    <n v="160.00800000000001"/>
    <x v="4"/>
    <n v="9.5500000000000007"/>
    <n v="334.25"/>
    <n v="12"/>
    <n v="13.334000000000001"/>
    <x v="0"/>
    <n v="1"/>
    <n v="13.334000000000001"/>
  </r>
  <r>
    <x v="6"/>
    <d v="2024-10-25T00:00:00"/>
    <s v="CCCTA"/>
    <s v="VILCHEZ, CHARLENNE"/>
    <x v="10"/>
    <x v="1"/>
    <n v="12"/>
    <n v="10.25"/>
    <n v="0"/>
    <n v="0.5"/>
    <n v="204.50299999999999"/>
    <x v="2"/>
    <n v="9.75"/>
    <n v="316.875"/>
    <n v="12"/>
    <n v="17.041916666666665"/>
    <x v="0"/>
    <n v="1"/>
    <n v="17.041916666666665"/>
  </r>
  <r>
    <x v="0"/>
    <d v="2024-10-25T00:00:00"/>
    <s v="CCCTA"/>
    <s v="WYATT, MIGERIEA"/>
    <x v="0"/>
    <x v="0"/>
    <n v="10"/>
    <n v="9.7669999999999995"/>
    <n v="0.25"/>
    <n v="0.53300000000000003"/>
    <n v="263.44900000000001"/>
    <x v="0"/>
    <n v="9.234"/>
    <n v="267.786"/>
    <n v="19"/>
    <n v="13.865736842105264"/>
    <x v="0"/>
    <n v="1"/>
    <n v="13.865736842105264"/>
  </r>
  <r>
    <x v="5"/>
    <d v="2024-10-25T00:00:00"/>
    <s v="CCCTA"/>
    <s v="TILLMAN, ROSALYN"/>
    <x v="9"/>
    <x v="1"/>
    <n v="6"/>
    <n v="9.3330000000000002"/>
    <n v="0.183"/>
    <n v="0.5"/>
    <n v="126.97499999999999"/>
    <x v="2"/>
    <n v="8.8330000000000002"/>
    <n v="287.07249999999999"/>
    <n v="12"/>
    <n v="10.581249999999999"/>
    <x v="0"/>
    <n v="1"/>
    <n v="10.581249999999999"/>
  </r>
  <r>
    <x v="8"/>
    <d v="2024-10-25T00:00:00"/>
    <s v="CCCTA"/>
    <s v="MARZI, SAMI JAN"/>
    <x v="12"/>
    <x v="1"/>
    <n v="7"/>
    <n v="10.683"/>
    <n v="0"/>
    <n v="0"/>
    <n v="239.03200000000001"/>
    <x v="2"/>
    <n v="10.683"/>
    <n v="347.19749999999999"/>
    <n v="12"/>
    <n v="19.919333333333334"/>
    <x v="0"/>
    <n v="1"/>
    <n v="19.919333333333334"/>
  </r>
  <r>
    <x v="16"/>
    <d v="2024-10-25T00:00:00"/>
    <s v="CCCTA"/>
    <s v="MALCOM, LANDREW"/>
    <x v="28"/>
    <x v="1"/>
    <n v="9"/>
    <n v="10.15"/>
    <n v="0"/>
    <n v="8.3000000000000004E-2"/>
    <n v="137.88300000000001"/>
    <x v="2"/>
    <n v="10.067"/>
    <n v="327.17750000000001"/>
    <n v="12"/>
    <n v="11.490250000000001"/>
    <x v="0"/>
    <n v="1"/>
    <n v="11.490250000000001"/>
  </r>
  <r>
    <x v="7"/>
    <d v="2024-10-25T00:00:00"/>
    <s v="CCCTA"/>
    <s v="BROWN, LOVIE"/>
    <x v="11"/>
    <x v="0"/>
    <n v="2"/>
    <n v="5.3"/>
    <n v="0"/>
    <n v="0"/>
    <n v="70.957999999999998"/>
    <x v="0"/>
    <n v="5.3"/>
    <n v="153.69999999999999"/>
    <n v="19"/>
    <n v="3.7346315789473685"/>
    <x v="0"/>
    <n v="1"/>
    <n v="3.7346315789473685"/>
  </r>
  <r>
    <x v="18"/>
    <d v="2024-10-25T00:00:00"/>
    <s v="CCCTA"/>
    <s v="STEPHENS, MARITZA"/>
    <x v="35"/>
    <x v="1"/>
    <n v="8"/>
    <n v="10.183"/>
    <n v="0.3"/>
    <n v="0.5"/>
    <n v="208.61099999999999"/>
    <x v="2"/>
    <n v="9.6829999999999998"/>
    <n v="314.69749999999999"/>
    <n v="12"/>
    <n v="17.384249999999998"/>
    <x v="0"/>
    <n v="1"/>
    <n v="17.384249999999998"/>
  </r>
  <r>
    <x v="4"/>
    <d v="2024-10-25T00:00:00"/>
    <s v="CCCTA"/>
    <s v="GETU BOGALE"/>
    <x v="7"/>
    <x v="1"/>
    <n v="10"/>
    <n v="10.382999999999999"/>
    <n v="0.23300000000000001"/>
    <n v="0.16700000000000001"/>
    <n v="171.97300000000001"/>
    <x v="2"/>
    <n v="10.215999999999999"/>
    <n v="332.02"/>
    <n v="12"/>
    <n v="14.331083333333334"/>
    <x v="0"/>
    <n v="1"/>
    <n v="14.331083333333334"/>
  </r>
  <r>
    <x v="2"/>
    <d v="2024-10-25T00:00:00"/>
    <s v="CCCTA"/>
    <s v="ROBERTSON, SARAH"/>
    <x v="2"/>
    <x v="1"/>
    <n v="10"/>
    <n v="8.4"/>
    <n v="0"/>
    <n v="0.63300000000000001"/>
    <n v="184.86"/>
    <x v="1"/>
    <n v="7.7670000000000003"/>
    <n v="285.59259000000003"/>
    <n v="12"/>
    <n v="15.405000000000001"/>
    <x v="0"/>
    <n v="1"/>
    <n v="15.405000000000001"/>
  </r>
  <r>
    <x v="2"/>
    <d v="2024-10-25T00:00:00"/>
    <s v="CCCTA"/>
    <s v="UMANA, DOMINGO"/>
    <x v="13"/>
    <x v="1"/>
    <n v="6"/>
    <n v="7.5170000000000003"/>
    <n v="0.2"/>
    <n v="0"/>
    <n v="157.137"/>
    <x v="1"/>
    <n v="7.5170000000000003"/>
    <n v="276.40009000000003"/>
    <n v="12"/>
    <n v="13.094749999999999"/>
    <x v="0"/>
    <n v="1"/>
    <n v="13.094749999999999"/>
  </r>
  <r>
    <x v="2"/>
    <d v="2024-10-25T00:00:00"/>
    <s v="CCCTA"/>
    <s v="ROGERS, JAMES"/>
    <x v="15"/>
    <x v="1"/>
    <n v="9"/>
    <n v="8.5500000000000007"/>
    <n v="0.4"/>
    <n v="0.4"/>
    <n v="134.18199999999999"/>
    <x v="1"/>
    <n v="8.08"/>
    <n v="297.10160000000002"/>
    <n v="12"/>
    <n v="11.181833333333332"/>
    <x v="0"/>
    <n v="1"/>
    <n v="11.181833333333332"/>
  </r>
  <r>
    <x v="8"/>
    <d v="2024-10-25T00:00:00"/>
    <s v="CCCTA"/>
    <s v="VAUGHN, DUSTIN"/>
    <x v="16"/>
    <x v="0"/>
    <n v="8"/>
    <n v="10.483000000000001"/>
    <n v="0"/>
    <n v="0.5"/>
    <n v="175.57"/>
    <x v="0"/>
    <n v="9.9830000000000005"/>
    <n v="289.50700000000001"/>
    <n v="19"/>
    <n v="9.2405263157894737"/>
    <x v="0"/>
    <n v="1"/>
    <n v="9.2405263157894737"/>
  </r>
  <r>
    <x v="1"/>
    <d v="2024-10-25T00:00:00"/>
    <s v="CCCTA"/>
    <s v="MAINESS, RYAN"/>
    <x v="1"/>
    <x v="0"/>
    <n v="6"/>
    <n v="10.199999999999999"/>
    <n v="0.183"/>
    <n v="0.5"/>
    <n v="136.285"/>
    <x v="0"/>
    <n v="9.6999999999999993"/>
    <n v="281.29999999999995"/>
    <n v="19"/>
    <n v="7.172894736842105"/>
    <x v="0"/>
    <n v="1"/>
    <n v="7.172894736842105"/>
  </r>
  <r>
    <x v="2"/>
    <d v="2024-10-25T00:00:00"/>
    <s v="CCCTA"/>
    <s v="SILVA PAUL"/>
    <x v="34"/>
    <x v="1"/>
    <n v="6"/>
    <n v="8.7669999999999995"/>
    <n v="0.33300000000000002"/>
    <n v="0.5"/>
    <n v="140.90299999999999"/>
    <x v="1"/>
    <n v="8.2639999999999993"/>
    <n v="303.86727999999999"/>
    <n v="12"/>
    <n v="11.741916666666667"/>
    <x v="0"/>
    <n v="1"/>
    <n v="11.741916666666667"/>
  </r>
  <r>
    <x v="2"/>
    <d v="2024-10-25T00:00:00"/>
    <s v="CCCTA"/>
    <s v="LARA, DOUGLAS"/>
    <x v="6"/>
    <x v="1"/>
    <n v="6"/>
    <n v="8.4329999999999998"/>
    <n v="0"/>
    <n v="0.53300000000000003"/>
    <n v="143.84800000000001"/>
    <x v="1"/>
    <n v="7.8999999999999995"/>
    <n v="290.483"/>
    <n v="12"/>
    <n v="11.987333333333334"/>
    <x v="0"/>
    <n v="1"/>
    <n v="11.987333333333334"/>
  </r>
  <r>
    <x v="10"/>
    <d v="2024-10-25T00:00:00"/>
    <s v="CCCTA"/>
    <s v="HUGO, TAMA"/>
    <x v="18"/>
    <x v="1"/>
    <n v="10"/>
    <n v="10.5"/>
    <n v="0.33300000000000002"/>
    <n v="0.51700000000000002"/>
    <n v="214.029"/>
    <x v="2"/>
    <n v="9.98"/>
    <n v="324.35000000000002"/>
    <n v="12"/>
    <n v="17.835750000000001"/>
    <x v="0"/>
    <n v="1"/>
    <n v="17.835750000000001"/>
  </r>
  <r>
    <x v="3"/>
    <d v="2024-10-25T00:00:00"/>
    <s v="CCCTA"/>
    <s v="MOLLIQUE, ROMESHA"/>
    <x v="3"/>
    <x v="1"/>
    <n v="9"/>
    <n v="10.067"/>
    <n v="0.33300000000000002"/>
    <n v="0.5"/>
    <n v="148.929"/>
    <x v="2"/>
    <n v="9.5640000000000001"/>
    <n v="310.83"/>
    <n v="12"/>
    <n v="12.41075"/>
    <x v="0"/>
    <n v="1"/>
    <n v="12.41075"/>
  </r>
  <r>
    <x v="17"/>
    <d v="2024-10-25T00:00:00"/>
    <s v="CCCTA"/>
    <s v="ALLISON, AARON"/>
    <x v="30"/>
    <x v="1"/>
    <n v="9"/>
    <n v="10.3"/>
    <n v="0.16700000000000001"/>
    <n v="0.5"/>
    <n v="227.50899999999999"/>
    <x v="2"/>
    <n v="9.8000000000000007"/>
    <n v="318.5"/>
    <n v="12"/>
    <n v="18.959083333333332"/>
    <x v="0"/>
    <n v="1"/>
    <n v="18.959083333333332"/>
  </r>
  <r>
    <x v="2"/>
    <d v="2024-10-25T00:00:00"/>
    <s v="CCCTA"/>
    <s v="KEITH , CLYDE"/>
    <x v="29"/>
    <x v="1"/>
    <n v="8"/>
    <n v="8.4169999999999998"/>
    <n v="0"/>
    <n v="0"/>
    <n v="159.12"/>
    <x v="1"/>
    <n v="8.4169999999999998"/>
    <n v="309.49309"/>
    <n v="12"/>
    <n v="13.26"/>
    <x v="0"/>
    <n v="1"/>
    <n v="13.26"/>
  </r>
  <r>
    <x v="15"/>
    <d v="2024-10-25T00:00:00"/>
    <s v="LAVTA"/>
    <s v="BUFFINGTON, DANIEL"/>
    <x v="26"/>
    <x v="1"/>
    <n v="19"/>
    <n v="8.1829999999999998"/>
    <n v="0.68300000000000005"/>
    <n v="0.51700000000000002"/>
    <n v="118.61199999999999"/>
    <x v="5"/>
    <n v="7.3129999999999997"/>
    <n v="292.52"/>
    <n v="12"/>
    <n v="9.8843333333333323"/>
    <x v="0"/>
    <n v="1"/>
    <n v="9.8843333333333323"/>
  </r>
  <r>
    <x v="2"/>
    <d v="2024-10-25T00:00:00"/>
    <s v="LAVTA"/>
    <s v="CARTER, RENE"/>
    <x v="21"/>
    <x v="2"/>
    <n v="9"/>
    <n v="9.1669999999999998"/>
    <n v="0"/>
    <n v="0"/>
    <n v="96.828000000000003"/>
    <x v="3"/>
    <n v="9.1669999999999998"/>
    <n v="385.19734"/>
    <n v="7"/>
    <n v="13.832571428571429"/>
    <x v="0"/>
    <n v="1"/>
    <n v="13.832571428571429"/>
  </r>
  <r>
    <x v="14"/>
    <d v="2024-10-25T00:00:00"/>
    <s v="LAVTA"/>
    <s v="BUFFINGTON, BLAKE"/>
    <x v="25"/>
    <x v="1"/>
    <n v="24"/>
    <n v="9.9329999999999998"/>
    <n v="0"/>
    <n v="0.61699999999999999"/>
    <n v="131.928"/>
    <x v="4"/>
    <n v="9.3159999999999989"/>
    <n v="326.05999999999995"/>
    <n v="12"/>
    <n v="10.994"/>
    <x v="0"/>
    <n v="1"/>
    <n v="10.994"/>
  </r>
  <r>
    <x v="12"/>
    <d v="2024-10-25T00:00:00"/>
    <s v="LAVTA"/>
    <s v="JOSEPH, SHARONN"/>
    <x v="23"/>
    <x v="1"/>
    <n v="22"/>
    <n v="11.75"/>
    <n v="1.7000000000000001E-2"/>
    <n v="0.56699999999999995"/>
    <n v="151.161"/>
    <x v="4"/>
    <n v="11.183"/>
    <n v="391.40499999999997"/>
    <n v="12"/>
    <n v="12.59675"/>
    <x v="0"/>
    <n v="1"/>
    <n v="12.59675"/>
  </r>
  <r>
    <x v="2"/>
    <d v="2024-10-25T00:00:00"/>
    <s v="LAVTA"/>
    <s v="MARSHALL, WILLIAM"/>
    <x v="32"/>
    <x v="2"/>
    <n v="4"/>
    <n v="6.5830000000000002"/>
    <n v="0.46700000000000003"/>
    <n v="0.46700000000000003"/>
    <n v="64.191999999999993"/>
    <x v="3"/>
    <n v="5.9790000000000001"/>
    <n v="251.23758000000004"/>
    <n v="7"/>
    <n v="9.170285714285713"/>
    <x v="0"/>
    <n v="1"/>
    <n v="9.170285714285713"/>
  </r>
  <r>
    <x v="2"/>
    <d v="2024-10-25T00:00:00"/>
    <s v="LAVTA"/>
    <s v="SILVA, PAUL"/>
    <x v="19"/>
    <x v="2"/>
    <n v="7"/>
    <n v="6.8330000000000002"/>
    <n v="0"/>
    <n v="0"/>
    <n v="108.11199999999999"/>
    <x v="3"/>
    <n v="6.8330000000000002"/>
    <n v="287.12266000000005"/>
    <n v="7"/>
    <n v="15.444571428571427"/>
    <x v="0"/>
    <n v="1"/>
    <n v="15.444571428571427"/>
  </r>
  <r>
    <x v="11"/>
    <d v="2024-10-25T00:00:00"/>
    <s v="LAVTA"/>
    <s v="SULEIMAN, AIMEN"/>
    <x v="20"/>
    <x v="1"/>
    <n v="18"/>
    <n v="9.4499999999999993"/>
    <n v="0.41699999999999998"/>
    <n v="0.73299999999999998"/>
    <n v="142.26400000000001"/>
    <x v="4"/>
    <n v="8.629999999999999"/>
    <n v="302.04999999999995"/>
    <n v="12"/>
    <n v="11.855333333333334"/>
    <x v="0"/>
    <n v="1"/>
    <n v="11.855333333333334"/>
  </r>
  <r>
    <x v="2"/>
    <d v="2024-10-25T00:00:00"/>
    <s v="LAVTA"/>
    <s v="RIVERA, LETOSHA"/>
    <x v="22"/>
    <x v="2"/>
    <n v="12"/>
    <n v="9.1829999999999998"/>
    <n v="0.16700000000000001"/>
    <n v="0.36699999999999999"/>
    <n v="139.798"/>
    <x v="3"/>
    <n v="8.8159999999999989"/>
    <n v="370.44831999999997"/>
    <n v="7"/>
    <n v="19.971142857142858"/>
    <x v="0"/>
    <n v="1"/>
    <n v="19.971142857142858"/>
  </r>
  <r>
    <x v="13"/>
    <d v="2024-10-25T00:00:00"/>
    <s v="LAVTA"/>
    <s v="SALGUERO, JORGE"/>
    <x v="24"/>
    <x v="1"/>
    <n v="11"/>
    <n v="10.016999999999999"/>
    <n v="0"/>
    <n v="0.56699999999999995"/>
    <n v="149.38300000000001"/>
    <x v="4"/>
    <n v="9.4499999999999993"/>
    <n v="330.75"/>
    <n v="12"/>
    <n v="12.448583333333334"/>
    <x v="0"/>
    <n v="1"/>
    <n v="12.448583333333334"/>
  </r>
  <r>
    <x v="2"/>
    <d v="2024-10-26T00:00:00"/>
    <s v="CCCTA"/>
    <s v="KEITH , CLYDE"/>
    <x v="29"/>
    <x v="1"/>
    <n v="7"/>
    <n v="8.5670000000000002"/>
    <n v="0"/>
    <n v="0"/>
    <n v="170.322"/>
    <x v="1"/>
    <n v="8.5670000000000002"/>
    <n v="315.00859000000003"/>
    <n v="12"/>
    <n v="14.1935"/>
    <x v="1"/>
    <n v="1"/>
    <n v="14.1935"/>
  </r>
  <r>
    <x v="7"/>
    <d v="2024-10-26T00:00:00"/>
    <s v="CCCTA"/>
    <s v="BROWN, LOVIE"/>
    <x v="11"/>
    <x v="0"/>
    <n v="5"/>
    <n v="10"/>
    <n v="0.33300000000000002"/>
    <n v="0.48299999999999998"/>
    <n v="77.953999999999994"/>
    <x v="6"/>
    <n v="9.5139999999999993"/>
    <n v="294.93399999999997"/>
    <n v="19"/>
    <n v="4.1028421052631572"/>
    <x v="1"/>
    <n v="1"/>
    <n v="4.1028421052631572"/>
  </r>
  <r>
    <x v="4"/>
    <d v="2024-10-26T00:00:00"/>
    <s v="CCCTA"/>
    <s v="GETU BOGALE"/>
    <x v="7"/>
    <x v="1"/>
    <n v="7"/>
    <n v="9.9329999999999998"/>
    <n v="0.41699999999999998"/>
    <n v="0"/>
    <n v="153.96600000000001"/>
    <x v="7"/>
    <n v="9.8460000000000001"/>
    <n v="339.68700000000001"/>
    <n v="12"/>
    <n v="12.830500000000001"/>
    <x v="1"/>
    <n v="1"/>
    <n v="12.830500000000001"/>
  </r>
  <r>
    <x v="16"/>
    <d v="2024-10-26T00:00:00"/>
    <s v="CCCTA"/>
    <s v="MALCOM, LANDREW"/>
    <x v="28"/>
    <x v="1"/>
    <n v="10"/>
    <n v="10.083"/>
    <n v="0"/>
    <n v="0.16700000000000001"/>
    <n v="147.01"/>
    <x v="7"/>
    <n v="9.9160000000000004"/>
    <n v="342.10200000000003"/>
    <n v="12"/>
    <n v="12.250833333333333"/>
    <x v="1"/>
    <n v="1"/>
    <n v="12.250833333333333"/>
  </r>
  <r>
    <x v="8"/>
    <d v="2024-10-26T00:00:00"/>
    <s v="CCCTA"/>
    <s v="MARZI, SAMI JAN"/>
    <x v="12"/>
    <x v="1"/>
    <n v="1"/>
    <n v="1"/>
    <n v="0"/>
    <n v="0"/>
    <n v="8.4109999999999996"/>
    <x v="7"/>
    <n v="1"/>
    <n v="34.5"/>
    <n v="12"/>
    <n v="0.70091666666666663"/>
    <x v="1"/>
    <n v="1"/>
    <n v="0.70091666666666663"/>
  </r>
  <r>
    <x v="18"/>
    <d v="2024-10-26T00:00:00"/>
    <s v="CCCTA"/>
    <s v="STEPHENS, MARITZA"/>
    <x v="35"/>
    <x v="1"/>
    <n v="5"/>
    <n v="10.199999999999999"/>
    <n v="0.16700000000000001"/>
    <n v="0.51700000000000002"/>
    <n v="153.26"/>
    <x v="7"/>
    <n v="9.6829999999999998"/>
    <n v="334.06349999999998"/>
    <n v="12"/>
    <n v="12.771666666666667"/>
    <x v="1"/>
    <n v="1"/>
    <n v="12.771666666666667"/>
  </r>
  <r>
    <x v="17"/>
    <d v="2024-10-26T00:00:00"/>
    <s v="CCCTA"/>
    <s v="ALLISON, AARON"/>
    <x v="30"/>
    <x v="1"/>
    <n v="5"/>
    <n v="10.5"/>
    <n v="0.33300000000000002"/>
    <n v="0.5"/>
    <n v="141.59"/>
    <x v="4"/>
    <n v="9.9969999999999999"/>
    <n v="349.89499999999998"/>
    <n v="12"/>
    <n v="11.799166666666666"/>
    <x v="1"/>
    <n v="1"/>
    <n v="11.799166666666666"/>
  </r>
  <r>
    <x v="2"/>
    <d v="2024-10-26T00:00:00"/>
    <s v="CCCTA"/>
    <s v="ROGERS, JAMES"/>
    <x v="15"/>
    <x v="1"/>
    <n v="5"/>
    <n v="8.5500000000000007"/>
    <n v="0.2"/>
    <n v="0.4"/>
    <n v="181.803"/>
    <x v="1"/>
    <n v="8.15"/>
    <n v="299.67550000000006"/>
    <n v="12"/>
    <n v="15.15025"/>
    <x v="1"/>
    <n v="1"/>
    <n v="15.15025"/>
  </r>
  <r>
    <x v="11"/>
    <d v="2024-10-26T00:00:00"/>
    <s v="LAVTA"/>
    <s v="SULEIMAN, AIMEN"/>
    <x v="27"/>
    <x v="1"/>
    <n v="12"/>
    <n v="9.9"/>
    <n v="0.15"/>
    <n v="0.5"/>
    <n v="126.024"/>
    <x v="8"/>
    <n v="9.4"/>
    <n v="347.8"/>
    <n v="12"/>
    <n v="10.502000000000001"/>
    <x v="1"/>
    <n v="1"/>
    <n v="10.502000000000001"/>
  </r>
  <r>
    <x v="8"/>
    <d v="2024-10-26T00:00:00"/>
    <s v="LAVTA"/>
    <s v="MARZI, SAMI JAN"/>
    <x v="36"/>
    <x v="1"/>
    <n v="7"/>
    <n v="9.6669999999999998"/>
    <n v="0"/>
    <n v="0.433"/>
    <n v="100.989"/>
    <x v="8"/>
    <n v="9.234"/>
    <n v="341.65800000000002"/>
    <n v="12"/>
    <n v="8.415750000000001"/>
    <x v="1"/>
    <n v="1"/>
    <n v="8.415750000000001"/>
  </r>
  <r>
    <x v="2"/>
    <d v="2024-10-26T00:00:00"/>
    <s v="LAVTA"/>
    <s v="MARSHALL, WILLIAM"/>
    <x v="32"/>
    <x v="2"/>
    <n v="5"/>
    <n v="8.9"/>
    <n v="0.36699999999999999"/>
    <n v="0.61699999999999999"/>
    <n v="68.480999999999995"/>
    <x v="3"/>
    <n v="8.2460000000000004"/>
    <n v="346.49692000000005"/>
    <n v="7"/>
    <n v="9.7829999999999995"/>
    <x v="1"/>
    <n v="1"/>
    <n v="9.7829999999999995"/>
  </r>
  <r>
    <x v="2"/>
    <d v="2024-10-26T00:00:00"/>
    <s v="LAVTA"/>
    <s v="CARTER, RENE"/>
    <x v="21"/>
    <x v="2"/>
    <n v="8"/>
    <n v="8.0830000000000002"/>
    <n v="0.58299999999999996"/>
    <n v="0.45"/>
    <n v="114.446"/>
    <x v="3"/>
    <n v="7.38"/>
    <n v="310.10759999999999"/>
    <n v="7"/>
    <n v="16.349428571428572"/>
    <x v="1"/>
    <n v="1"/>
    <n v="16.349428571428572"/>
  </r>
  <r>
    <x v="12"/>
    <d v="2024-10-26T00:00:00"/>
    <s v="LAVTA"/>
    <s v="JOSEPH, SHARONN"/>
    <x v="23"/>
    <x v="1"/>
    <n v="8"/>
    <n v="9.5169999999999995"/>
    <n v="0.16700000000000001"/>
    <n v="0.6"/>
    <n v="98.117000000000004"/>
    <x v="8"/>
    <n v="8.9169999999999998"/>
    <n v="329.92899999999997"/>
    <n v="12"/>
    <n v="8.1764166666666664"/>
    <x v="1"/>
    <n v="1"/>
    <n v="8.1764166666666664"/>
  </r>
  <r>
    <x v="2"/>
    <d v="2024-10-27T00:00:00"/>
    <s v="CCCTA"/>
    <s v="ALLGOOD, SCOTT"/>
    <x v="4"/>
    <x v="2"/>
    <n v="5"/>
    <n v="8.15"/>
    <n v="0.183"/>
    <n v="0.5"/>
    <n v="129.21799999999999"/>
    <x v="3"/>
    <n v="7.65"/>
    <n v="321.45300000000003"/>
    <n v="7"/>
    <n v="18.459714285714284"/>
    <x v="1"/>
    <n v="1"/>
    <n v="18.459714285714284"/>
  </r>
  <r>
    <x v="2"/>
    <d v="2024-10-27T00:00:00"/>
    <s v="CCCTA"/>
    <s v="ROGERS, JAMES"/>
    <x v="15"/>
    <x v="1"/>
    <n v="4"/>
    <n v="8.5169999999999995"/>
    <n v="0.16700000000000001"/>
    <n v="0"/>
    <n v="225.78399999999999"/>
    <x v="1"/>
    <n v="8.5169999999999995"/>
    <n v="313.17009000000002"/>
    <n v="12"/>
    <n v="18.815333333333331"/>
    <x v="1"/>
    <n v="1"/>
    <n v="18.815333333333331"/>
  </r>
  <r>
    <x v="18"/>
    <d v="2024-10-27T00:00:00"/>
    <s v="CCCTA"/>
    <s v="STEPHENS, MARITZA"/>
    <x v="35"/>
    <x v="1"/>
    <n v="7"/>
    <n v="10.083"/>
    <n v="0.38300000000000001"/>
    <n v="0.56699999999999995"/>
    <n v="198.40100000000001"/>
    <x v="7"/>
    <n v="9.463000000000001"/>
    <n v="326.47350000000006"/>
    <n v="12"/>
    <n v="16.533416666666668"/>
    <x v="1"/>
    <n v="1"/>
    <n v="16.533416666666668"/>
  </r>
  <r>
    <x v="2"/>
    <d v="2024-10-27T00:00:00"/>
    <s v="CCCTA"/>
    <s v="UMANA, DOMINGO"/>
    <x v="13"/>
    <x v="1"/>
    <n v="7"/>
    <n v="9.3670000000000009"/>
    <n v="0.2"/>
    <n v="0"/>
    <n v="195.78100000000001"/>
    <x v="1"/>
    <n v="9.3670000000000009"/>
    <n v="344.42459000000008"/>
    <n v="12"/>
    <n v="16.315083333333334"/>
    <x v="1"/>
    <n v="1"/>
    <n v="16.315083333333334"/>
  </r>
  <r>
    <x v="2"/>
    <d v="2024-10-27T00:00:00"/>
    <s v="CCCTA"/>
    <s v="MATUECCI, MATT"/>
    <x v="2"/>
    <x v="1"/>
    <n v="7"/>
    <n v="9.2330000000000005"/>
    <n v="0"/>
    <n v="0.433"/>
    <n v="200.953"/>
    <x v="1"/>
    <n v="8.8000000000000007"/>
    <n v="323.57600000000008"/>
    <n v="12"/>
    <n v="16.746083333333335"/>
    <x v="1"/>
    <n v="1"/>
    <n v="16.746083333333335"/>
  </r>
  <r>
    <x v="12"/>
    <d v="2024-10-27T00:00:00"/>
    <s v="LAVTA"/>
    <s v="JOSEPH, SHARONN"/>
    <x v="23"/>
    <x v="1"/>
    <n v="3"/>
    <n v="5.3170000000000002"/>
    <n v="0"/>
    <n v="0"/>
    <n v="70.597999999999999"/>
    <x v="8"/>
    <n v="5.3170000000000002"/>
    <n v="196.72900000000001"/>
    <n v="12"/>
    <n v="5.8831666666666669"/>
    <x v="1"/>
    <n v="1"/>
    <n v="5.8831666666666669"/>
  </r>
  <r>
    <x v="11"/>
    <d v="2024-10-27T00:00:00"/>
    <s v="LAVTA"/>
    <s v="SULEIMAN, AIMEN"/>
    <x v="27"/>
    <x v="1"/>
    <n v="6"/>
    <n v="8.7829999999999995"/>
    <n v="0.15"/>
    <n v="0"/>
    <n v="54.109000000000002"/>
    <x v="8"/>
    <n v="8.7829999999999995"/>
    <n v="324.971"/>
    <n v="12"/>
    <n v="4.5090833333333338"/>
    <x v="1"/>
    <n v="1"/>
    <n v="4.5090833333333338"/>
  </r>
  <r>
    <x v="2"/>
    <d v="2024-10-27T00:00:00"/>
    <s v="LAVTA"/>
    <s v="RIVERA, LETOSHA"/>
    <x v="21"/>
    <x v="2"/>
    <n v="9"/>
    <n v="8.3000000000000007"/>
    <n v="0.183"/>
    <n v="0.38300000000000001"/>
    <n v="76.819000000000003"/>
    <x v="3"/>
    <n v="7.9170000000000007"/>
    <n v="332.67234000000008"/>
    <n v="7"/>
    <n v="10.974142857142857"/>
    <x v="1"/>
    <n v="1"/>
    <n v="10.974142857142857"/>
  </r>
  <r>
    <x v="2"/>
    <d v="2024-10-27T00:00:00"/>
    <s v="LAVTA"/>
    <s v="MARSHALL, WILLIAM"/>
    <x v="32"/>
    <x v="2"/>
    <n v="5"/>
    <n v="9.1829999999999998"/>
    <n v="0.15"/>
    <n v="1"/>
    <n v="84.759"/>
    <x v="3"/>
    <n v="8.1829999999999998"/>
    <n v="343.84966000000003"/>
    <n v="7"/>
    <n v="12.108428571428572"/>
    <x v="1"/>
    <n v="1"/>
    <n v="12.108428571428572"/>
  </r>
  <r>
    <x v="7"/>
    <d v="2024-10-28T00:00:00"/>
    <s v="CCCTA"/>
    <s v="BROWN, LOVIE"/>
    <x v="11"/>
    <x v="0"/>
    <n v="8"/>
    <n v="10.233000000000001"/>
    <n v="0.35"/>
    <n v="0.5"/>
    <n v="0"/>
    <x v="0"/>
    <n v="9.713000000000001"/>
    <n v="281.67700000000002"/>
    <n v="19"/>
    <n v="0"/>
    <x v="0"/>
    <n v="2"/>
    <n v="0"/>
  </r>
  <r>
    <x v="5"/>
    <d v="2024-10-28T00:00:00"/>
    <s v="CCCTA"/>
    <s v="TILLMAN, ROSALYN"/>
    <x v="9"/>
    <x v="1"/>
    <n v="8"/>
    <n v="9.6329999999999991"/>
    <n v="0.25"/>
    <n v="0.56699999999999995"/>
    <n v="225.732"/>
    <x v="2"/>
    <n v="9.0659999999999989"/>
    <n v="294.64499999999998"/>
    <n v="12"/>
    <n v="18.811"/>
    <x v="0"/>
    <n v="2"/>
    <n v="18.811"/>
  </r>
  <r>
    <x v="3"/>
    <d v="2024-10-28T00:00:00"/>
    <s v="CCCTA"/>
    <s v="MOLLIQUE, ROMESHA"/>
    <x v="37"/>
    <x v="1"/>
    <n v="4"/>
    <n v="4"/>
    <n v="0"/>
    <n v="0"/>
    <n v="98.658000000000001"/>
    <x v="2"/>
    <n v="4"/>
    <n v="130"/>
    <n v="12"/>
    <n v="8.2215000000000007"/>
    <x v="0"/>
    <n v="2"/>
    <n v="8.2215000000000007"/>
  </r>
  <r>
    <x v="8"/>
    <d v="2024-10-28T00:00:00"/>
    <s v="CCCTA"/>
    <s v="VAUGHN, DUSTIN"/>
    <x v="16"/>
    <x v="0"/>
    <n v="16"/>
    <n v="10.617000000000001"/>
    <n v="0"/>
    <n v="0.5"/>
    <n v="170.596"/>
    <x v="0"/>
    <n v="10.117000000000001"/>
    <n v="293.39300000000003"/>
    <n v="19"/>
    <n v="8.9787368421052633"/>
    <x v="0"/>
    <n v="2"/>
    <n v="8.9787368421052633"/>
  </r>
  <r>
    <x v="6"/>
    <d v="2024-10-28T00:00:00"/>
    <s v="CCCTA"/>
    <s v="VILCHEZ, CHARLENNE"/>
    <x v="10"/>
    <x v="1"/>
    <n v="9"/>
    <n v="10.683"/>
    <n v="0.28299999999999997"/>
    <n v="0.5"/>
    <n v="215.40899999999999"/>
    <x v="2"/>
    <n v="10.183"/>
    <n v="330.94749999999999"/>
    <n v="12"/>
    <n v="17.950749999999999"/>
    <x v="0"/>
    <n v="2"/>
    <n v="17.950749999999999"/>
  </r>
  <r>
    <x v="4"/>
    <d v="2024-10-28T00:00:00"/>
    <s v="CCCTA"/>
    <s v="GETU BOGALE"/>
    <x v="7"/>
    <x v="1"/>
    <n v="8"/>
    <n v="10.467000000000001"/>
    <n v="0.16700000000000001"/>
    <n v="0"/>
    <n v="243.054"/>
    <x v="2"/>
    <n v="10.467000000000001"/>
    <n v="340.17750000000001"/>
    <n v="12"/>
    <n v="20.2545"/>
    <x v="0"/>
    <n v="2"/>
    <n v="20.2545"/>
  </r>
  <r>
    <x v="8"/>
    <d v="2024-10-28T00:00:00"/>
    <s v="CCCTA"/>
    <s v="MARZI, SAMI JAN"/>
    <x v="12"/>
    <x v="1"/>
    <n v="8"/>
    <n v="10.617000000000001"/>
    <n v="0"/>
    <n v="0.5"/>
    <n v="262.61500000000001"/>
    <x v="2"/>
    <n v="10.117000000000001"/>
    <n v="328.80250000000001"/>
    <n v="12"/>
    <n v="21.884583333333335"/>
    <x v="0"/>
    <n v="2"/>
    <n v="21.884583333333335"/>
  </r>
  <r>
    <x v="1"/>
    <d v="2024-10-28T00:00:00"/>
    <s v="CCCTA"/>
    <s v="MAINESS, RYAN"/>
    <x v="1"/>
    <x v="0"/>
    <n v="7"/>
    <n v="10.3"/>
    <n v="0.35"/>
    <n v="0.48299999999999998"/>
    <n v="180.88900000000001"/>
    <x v="0"/>
    <n v="9.7970000000000006"/>
    <n v="284.113"/>
    <n v="19"/>
    <n v="9.5204736842105273"/>
    <x v="0"/>
    <n v="2"/>
    <n v="9.5204736842105273"/>
  </r>
  <r>
    <x v="2"/>
    <d v="2024-10-28T00:00:00"/>
    <s v="CCCTA"/>
    <s v="ALLGOOD, SCOTT"/>
    <x v="4"/>
    <x v="2"/>
    <n v="9"/>
    <n v="8.85"/>
    <n v="0.35"/>
    <n v="0.5"/>
    <n v="219.30699999999999"/>
    <x v="3"/>
    <n v="8.33"/>
    <n v="350.02660000000003"/>
    <n v="7"/>
    <n v="31.329571428571427"/>
    <x v="0"/>
    <n v="2"/>
    <n v="31.329571428571427"/>
  </r>
  <r>
    <x v="3"/>
    <d v="2024-10-28T00:00:00"/>
    <s v="CCCTA"/>
    <s v="MOLLIQUE, ROMESHA"/>
    <x v="3"/>
    <x v="1"/>
    <n v="5"/>
    <n v="6.2670000000000003"/>
    <n v="0.16700000000000001"/>
    <n v="0.5"/>
    <n v="146.88800000000001"/>
    <x v="2"/>
    <n v="5.7670000000000003"/>
    <n v="187.42750000000001"/>
    <n v="12"/>
    <n v="12.240666666666668"/>
    <x v="0"/>
    <n v="2"/>
    <n v="12.240666666666668"/>
  </r>
  <r>
    <x v="5"/>
    <d v="2024-10-28T00:00:00"/>
    <s v="CCCTA"/>
    <s v="BUTLER, JACQUELINE"/>
    <x v="17"/>
    <x v="1"/>
    <n v="6"/>
    <n v="8.3170000000000002"/>
    <n v="0"/>
    <n v="0"/>
    <n v="182.12899999999999"/>
    <x v="2"/>
    <n v="8.3170000000000002"/>
    <n v="270.30250000000001"/>
    <n v="12"/>
    <n v="15.177416666666666"/>
    <x v="0"/>
    <n v="2"/>
    <n v="15.177416666666666"/>
  </r>
  <r>
    <x v="0"/>
    <d v="2024-10-28T00:00:00"/>
    <s v="CCCTA"/>
    <s v="WYATT, MIGERIEA"/>
    <x v="0"/>
    <x v="0"/>
    <n v="10"/>
    <n v="9.1170000000000009"/>
    <n v="0.61699999999999999"/>
    <n v="0.53300000000000003"/>
    <n v="231.47499999999999"/>
    <x v="0"/>
    <n v="8.2970000000000006"/>
    <n v="240.61300000000003"/>
    <n v="19"/>
    <n v="12.182894736842105"/>
    <x v="0"/>
    <n v="2"/>
    <n v="12.182894736842105"/>
  </r>
  <r>
    <x v="2"/>
    <d v="2024-10-28T00:00:00"/>
    <s v="CCCTA"/>
    <s v="ROGERS, JAMES"/>
    <x v="15"/>
    <x v="1"/>
    <n v="5"/>
    <n v="8.5329999999999995"/>
    <n v="0.433"/>
    <n v="0.433"/>
    <n v="132.673"/>
    <x v="1"/>
    <n v="7.9969999999999999"/>
    <n v="294.04969"/>
    <n v="12"/>
    <n v="11.056083333333333"/>
    <x v="0"/>
    <n v="2"/>
    <n v="11.056083333333333"/>
  </r>
  <r>
    <x v="2"/>
    <d v="2024-10-28T00:00:00"/>
    <s v="CCCTA"/>
    <s v="UMANA, DOMINGO"/>
    <x v="13"/>
    <x v="1"/>
    <n v="6"/>
    <n v="8.0329999999999995"/>
    <n v="0"/>
    <n v="0"/>
    <n v="213.30600000000001"/>
    <x v="1"/>
    <n v="8.0329999999999995"/>
    <n v="295.37340999999998"/>
    <n v="12"/>
    <n v="17.775500000000001"/>
    <x v="0"/>
    <n v="2"/>
    <n v="17.775500000000001"/>
  </r>
  <r>
    <x v="10"/>
    <d v="2024-10-28T00:00:00"/>
    <s v="CCCTA"/>
    <s v="HUGO, TAMA"/>
    <x v="18"/>
    <x v="1"/>
    <n v="16"/>
    <n v="11.282999999999999"/>
    <n v="0.33300000000000002"/>
    <n v="0.51700000000000002"/>
    <n v="246.321"/>
    <x v="2"/>
    <n v="10.763"/>
    <n v="349.79750000000001"/>
    <n v="12"/>
    <n v="20.52675"/>
    <x v="0"/>
    <n v="2"/>
    <n v="20.52675"/>
  </r>
  <r>
    <x v="9"/>
    <d v="2024-10-28T00:00:00"/>
    <s v="CCCTA"/>
    <s v="FOWLER, ANTOINE"/>
    <x v="14"/>
    <x v="1"/>
    <n v="14"/>
    <n v="10.050000000000001"/>
    <n v="0.35"/>
    <n v="0.5"/>
    <n v="167.20699999999999"/>
    <x v="2"/>
    <n v="9.5300000000000011"/>
    <n v="309.72500000000002"/>
    <n v="12"/>
    <n v="13.933916666666667"/>
    <x v="0"/>
    <n v="2"/>
    <n v="13.933916666666667"/>
  </r>
  <r>
    <x v="2"/>
    <d v="2024-10-28T00:00:00"/>
    <s v="CCCTA"/>
    <s v="LARA, DOUGLAS"/>
    <x v="6"/>
    <x v="1"/>
    <n v="8"/>
    <n v="8.9169999999999998"/>
    <n v="0.433"/>
    <n v="0.58299999999999996"/>
    <n v="180.01400000000001"/>
    <x v="1"/>
    <n v="8.2309999999999999"/>
    <n v="302.65387000000004"/>
    <n v="12"/>
    <n v="15.001166666666668"/>
    <x v="0"/>
    <n v="2"/>
    <n v="15.001166666666668"/>
  </r>
  <r>
    <x v="2"/>
    <d v="2024-10-28T00:00:00"/>
    <s v="LAVTA"/>
    <s v="RIVERA, LETOSHA"/>
    <x v="22"/>
    <x v="2"/>
    <n v="8"/>
    <n v="8.4329999999999998"/>
    <n v="0.16700000000000001"/>
    <n v="0.41699999999999998"/>
    <n v="90.817999999999998"/>
    <x v="3"/>
    <n v="8.016"/>
    <n v="336.83232000000004"/>
    <n v="7"/>
    <n v="12.974"/>
    <x v="0"/>
    <n v="2"/>
    <n v="12.974"/>
  </r>
  <r>
    <x v="13"/>
    <d v="2024-10-28T00:00:00"/>
    <s v="LAVTA"/>
    <s v="SALGUERO, JORGE"/>
    <x v="24"/>
    <x v="1"/>
    <n v="13"/>
    <n v="10.3"/>
    <n v="0"/>
    <n v="0.41699999999999998"/>
    <n v="138.18600000000001"/>
    <x v="4"/>
    <n v="9.8830000000000009"/>
    <n v="345.90500000000003"/>
    <n v="12"/>
    <n v="11.515500000000001"/>
    <x v="0"/>
    <n v="2"/>
    <n v="11.515500000000001"/>
  </r>
  <r>
    <x v="2"/>
    <d v="2024-10-28T00:00:00"/>
    <s v="LAVTA"/>
    <s v="EVANS, JOHN"/>
    <x v="21"/>
    <x v="2"/>
    <n v="9"/>
    <n v="8.5830000000000002"/>
    <n v="0.16700000000000001"/>
    <n v="0"/>
    <n v="79.228999999999999"/>
    <x v="3"/>
    <n v="8.5830000000000002"/>
    <n v="360.65766000000002"/>
    <n v="7"/>
    <n v="11.318428571428571"/>
    <x v="0"/>
    <n v="2"/>
    <n v="11.318428571428571"/>
  </r>
  <r>
    <x v="12"/>
    <d v="2024-10-28T00:00:00"/>
    <s v="LAVTA"/>
    <s v="JOSEPH, SHARONN"/>
    <x v="23"/>
    <x v="1"/>
    <n v="19"/>
    <n v="8.1669999999999998"/>
    <n v="0.35"/>
    <n v="0.51700000000000002"/>
    <n v="119.38800000000001"/>
    <x v="4"/>
    <n v="7.63"/>
    <n v="267.05"/>
    <n v="12"/>
    <n v="9.9489999999999998"/>
    <x v="0"/>
    <n v="2"/>
    <n v="9.9489999999999998"/>
  </r>
  <r>
    <x v="2"/>
    <d v="2024-10-28T00:00:00"/>
    <s v="LAVTA"/>
    <s v="SILVA, PAUL"/>
    <x v="19"/>
    <x v="2"/>
    <n v="9"/>
    <n v="9"/>
    <n v="0.16700000000000001"/>
    <n v="0.48299999999999998"/>
    <n v="100.301"/>
    <x v="3"/>
    <n v="8.5169999999999995"/>
    <n v="357.88434000000001"/>
    <n v="7"/>
    <n v="14.328714285714286"/>
    <x v="0"/>
    <n v="2"/>
    <n v="14.328714285714286"/>
  </r>
  <r>
    <x v="11"/>
    <d v="2024-10-28T00:00:00"/>
    <s v="LAVTA"/>
    <s v="SULEIMAN, AIMEN"/>
    <x v="27"/>
    <x v="1"/>
    <n v="12"/>
    <n v="9.2669999999999995"/>
    <n v="0.33300000000000002"/>
    <n v="0.5"/>
    <n v="123.044"/>
    <x v="4"/>
    <n v="8.7639999999999993"/>
    <n v="306.73999999999995"/>
    <n v="12"/>
    <n v="10.253666666666666"/>
    <x v="0"/>
    <n v="2"/>
    <n v="10.253666666666666"/>
  </r>
  <r>
    <x v="11"/>
    <d v="2024-10-28T00:00:00"/>
    <s v="LAVTA"/>
    <s v="SULEIMAN, AIMEN"/>
    <x v="20"/>
    <x v="1"/>
    <n v="16"/>
    <n v="9.4169999999999998"/>
    <n v="0.33300000000000002"/>
    <n v="1"/>
    <n v="120.08499999999999"/>
    <x v="4"/>
    <n v="8.4139999999999997"/>
    <n v="294.49"/>
    <n v="12"/>
    <n v="10.007083333333332"/>
    <x v="0"/>
    <n v="2"/>
    <n v="10.007083333333332"/>
  </r>
  <r>
    <x v="15"/>
    <d v="2024-10-28T00:00:00"/>
    <s v="LAVTA"/>
    <s v="BUFFINGTON, DANIEL"/>
    <x v="26"/>
    <x v="1"/>
    <n v="19"/>
    <n v="8.2829999999999995"/>
    <n v="0.58299999999999996"/>
    <n v="0.53300000000000003"/>
    <n v="90.960999999999999"/>
    <x v="5"/>
    <n v="7.4969999999999999"/>
    <n v="299.88"/>
    <n v="12"/>
    <n v="7.5800833333333335"/>
    <x v="0"/>
    <n v="2"/>
    <n v="7.5800833333333335"/>
  </r>
  <r>
    <x v="14"/>
    <d v="2024-10-28T00:00:00"/>
    <s v="LAVTA"/>
    <s v="BUFFINGTON, BLAKE"/>
    <x v="25"/>
    <x v="1"/>
    <n v="15"/>
    <n v="9.1"/>
    <n v="0"/>
    <n v="0.53300000000000003"/>
    <n v="123.666"/>
    <x v="4"/>
    <n v="8.5670000000000002"/>
    <n v="299.84500000000003"/>
    <n v="12"/>
    <n v="10.3055"/>
    <x v="0"/>
    <n v="2"/>
    <n v="10.3055"/>
  </r>
  <r>
    <x v="7"/>
    <d v="2024-10-29T00:00:00"/>
    <s v="CCCTA"/>
    <s v="BROWN, LOVIE"/>
    <x v="11"/>
    <x v="0"/>
    <n v="8"/>
    <n v="10.167"/>
    <n v="0.183"/>
    <n v="0.5"/>
    <n v="145.34399999999999"/>
    <x v="0"/>
    <n v="9.6669999999999998"/>
    <n v="280.34300000000002"/>
    <n v="19"/>
    <n v="7.6496842105263152"/>
    <x v="0"/>
    <n v="2"/>
    <n v="7.6496842105263152"/>
  </r>
  <r>
    <x v="1"/>
    <d v="2024-10-29T00:00:00"/>
    <s v="CCCTA"/>
    <s v="MAINESS, RYAN"/>
    <x v="1"/>
    <x v="0"/>
    <n v="7"/>
    <n v="10.132999999999999"/>
    <n v="0.35"/>
    <n v="0.51700000000000002"/>
    <n v="163.482"/>
    <x v="0"/>
    <n v="9.5960000000000001"/>
    <n v="278.28399999999999"/>
    <n v="19"/>
    <n v="8.6043157894736844"/>
    <x v="0"/>
    <n v="2"/>
    <n v="8.6043157894736844"/>
  </r>
  <r>
    <x v="8"/>
    <d v="2024-10-29T00:00:00"/>
    <s v="CCCTA"/>
    <s v="MARZI, SAMI JAN"/>
    <x v="12"/>
    <x v="1"/>
    <n v="10"/>
    <n v="10.417"/>
    <n v="0"/>
    <n v="0.48299999999999998"/>
    <n v="152.577"/>
    <x v="2"/>
    <n v="9.9339999999999993"/>
    <n v="322.85499999999996"/>
    <n v="12"/>
    <n v="12.71475"/>
    <x v="0"/>
    <n v="2"/>
    <n v="12.71475"/>
  </r>
  <r>
    <x v="2"/>
    <d v="2024-10-29T00:00:00"/>
    <s v="CCCTA"/>
    <s v="ROGERS, JAMES"/>
    <x v="15"/>
    <x v="1"/>
    <n v="8"/>
    <n v="8.6999999999999993"/>
    <n v="0.217"/>
    <n v="0.45"/>
    <n v="89.905000000000001"/>
    <x v="1"/>
    <n v="8.25"/>
    <n v="303.35250000000002"/>
    <n v="12"/>
    <n v="7.4920833333333334"/>
    <x v="0"/>
    <n v="2"/>
    <n v="7.4920833333333334"/>
  </r>
  <r>
    <x v="2"/>
    <d v="2024-10-29T00:00:00"/>
    <s v="CCCTA"/>
    <s v="LARA, DOUGLAS"/>
    <x v="6"/>
    <x v="1"/>
    <n v="6"/>
    <n v="8.5329999999999995"/>
    <n v="0.61699999999999999"/>
    <n v="0.61699999999999999"/>
    <n v="104.196"/>
    <x v="1"/>
    <n v="7.6289999999999996"/>
    <n v="280.51832999999999"/>
    <n v="12"/>
    <n v="8.6829999999999998"/>
    <x v="0"/>
    <n v="2"/>
    <n v="8.6829999999999998"/>
  </r>
  <r>
    <x v="2"/>
    <d v="2024-10-29T00:00:00"/>
    <s v="CCCTA"/>
    <s v="UMANA, DOMINGO"/>
    <x v="13"/>
    <x v="1"/>
    <n v="7"/>
    <n v="8.9169999999999998"/>
    <n v="0.55000000000000004"/>
    <n v="0.53300000000000003"/>
    <n v="125.873"/>
    <x v="1"/>
    <n v="8.1639999999999997"/>
    <n v="300.19028000000003"/>
    <n v="12"/>
    <n v="10.489416666666667"/>
    <x v="0"/>
    <n v="2"/>
    <n v="10.489416666666667"/>
  </r>
  <r>
    <x v="10"/>
    <d v="2024-10-29T00:00:00"/>
    <s v="CCCTA"/>
    <s v="HUGO, TAMA"/>
    <x v="18"/>
    <x v="1"/>
    <n v="12"/>
    <n v="11.032999999999999"/>
    <n v="0.33300000000000002"/>
    <n v="0.5"/>
    <n v="150.21100000000001"/>
    <x v="2"/>
    <n v="10.53"/>
    <n v="342.22499999999997"/>
    <n v="12"/>
    <n v="12.517583333333334"/>
    <x v="0"/>
    <n v="2"/>
    <n v="12.517583333333334"/>
  </r>
  <r>
    <x v="6"/>
    <d v="2024-10-29T00:00:00"/>
    <s v="CCCTA"/>
    <s v="VILCHEZ, CHARLENNE"/>
    <x v="10"/>
    <x v="1"/>
    <n v="9"/>
    <n v="10.382999999999999"/>
    <n v="0"/>
    <n v="0.5"/>
    <n v="117.863"/>
    <x v="2"/>
    <n v="9.8829999999999991"/>
    <n v="321.19749999999999"/>
    <n v="12"/>
    <n v="9.8219166666666666"/>
    <x v="0"/>
    <n v="2"/>
    <n v="9.8219166666666666"/>
  </r>
  <r>
    <x v="5"/>
    <d v="2024-10-29T00:00:00"/>
    <s v="CCCTA"/>
    <s v="TILLMAN, ROSALYN"/>
    <x v="9"/>
    <x v="1"/>
    <n v="7"/>
    <n v="9.4830000000000005"/>
    <n v="0.16700000000000001"/>
    <n v="0.35"/>
    <n v="173.96299999999999"/>
    <x v="2"/>
    <n v="9.1330000000000009"/>
    <n v="296.82250000000005"/>
    <n v="12"/>
    <n v="14.496916666666666"/>
    <x v="0"/>
    <n v="2"/>
    <n v="14.496916666666666"/>
  </r>
  <r>
    <x v="4"/>
    <d v="2024-10-29T00:00:00"/>
    <s v="CCCTA"/>
    <s v="GETU BOGALE"/>
    <x v="7"/>
    <x v="1"/>
    <n v="10"/>
    <n v="10.199999999999999"/>
    <n v="0"/>
    <n v="0.3"/>
    <n v="181.33099999999999"/>
    <x v="2"/>
    <n v="9.8999999999999986"/>
    <n v="321.74999999999994"/>
    <n v="12"/>
    <n v="15.110916666666666"/>
    <x v="0"/>
    <n v="2"/>
    <n v="15.110916666666666"/>
  </r>
  <r>
    <x v="0"/>
    <d v="2024-10-29T00:00:00"/>
    <s v="CCCTA"/>
    <s v="WYATT, MIGERIEA"/>
    <x v="0"/>
    <x v="0"/>
    <n v="5"/>
    <n v="10.050000000000001"/>
    <n v="0.36699999999999999"/>
    <n v="0.6"/>
    <n v="181.864"/>
    <x v="0"/>
    <n v="9.4130000000000003"/>
    <n v="272.97700000000003"/>
    <n v="19"/>
    <n v="9.5717894736842108"/>
    <x v="0"/>
    <n v="2"/>
    <n v="9.5717894736842108"/>
  </r>
  <r>
    <x v="17"/>
    <d v="2024-10-29T00:00:00"/>
    <s v="CCCTA"/>
    <s v="ALLISON, AARON"/>
    <x v="30"/>
    <x v="1"/>
    <n v="10"/>
    <n v="11.333"/>
    <n v="0.16700000000000001"/>
    <n v="0.5"/>
    <n v="271.916"/>
    <x v="2"/>
    <n v="10.833"/>
    <n v="352.07249999999999"/>
    <n v="12"/>
    <n v="22.659666666666666"/>
    <x v="0"/>
    <n v="2"/>
    <n v="22.659666666666666"/>
  </r>
  <r>
    <x v="2"/>
    <d v="2024-10-29T00:00:00"/>
    <s v="CCCTA"/>
    <s v="ALLGOOD, SCOTT"/>
    <x v="4"/>
    <x v="2"/>
    <n v="7"/>
    <n v="9.5830000000000002"/>
    <n v="0.56699999999999995"/>
    <n v="0.53300000000000003"/>
    <n v="205.86799999999999"/>
    <x v="3"/>
    <n v="8.8130000000000006"/>
    <n v="370.32226000000003"/>
    <n v="7"/>
    <n v="29.409714285714283"/>
    <x v="0"/>
    <n v="2"/>
    <n v="29.409714285714283"/>
  </r>
  <r>
    <x v="16"/>
    <d v="2024-10-29T00:00:00"/>
    <s v="CCCTA"/>
    <s v="MALCOM, LANDREW"/>
    <x v="28"/>
    <x v="1"/>
    <n v="8"/>
    <n v="10.083"/>
    <n v="0"/>
    <n v="0"/>
    <n v="178.53399999999999"/>
    <x v="2"/>
    <n v="10.083"/>
    <n v="327.69749999999999"/>
    <n v="12"/>
    <n v="14.877833333333333"/>
    <x v="0"/>
    <n v="2"/>
    <n v="14.877833333333333"/>
  </r>
  <r>
    <x v="2"/>
    <d v="2024-10-29T00:00:00"/>
    <s v="CCCTA"/>
    <s v="KEITH , CLYDE"/>
    <x v="29"/>
    <x v="1"/>
    <n v="6"/>
    <n v="8.0670000000000002"/>
    <n v="0"/>
    <n v="0.48299999999999998"/>
    <n v="155.023"/>
    <x v="1"/>
    <n v="7.5840000000000005"/>
    <n v="278.86368000000004"/>
    <n v="12"/>
    <n v="12.918583333333332"/>
    <x v="0"/>
    <n v="2"/>
    <n v="12.918583333333332"/>
  </r>
  <r>
    <x v="9"/>
    <d v="2024-10-29T00:00:00"/>
    <s v="CCCTA"/>
    <s v="FOWLER, ANTOINE"/>
    <x v="14"/>
    <x v="1"/>
    <n v="10"/>
    <n v="10.1"/>
    <n v="0.35"/>
    <n v="0.5"/>
    <n v="234.23"/>
    <x v="2"/>
    <n v="9.58"/>
    <n v="311.35000000000002"/>
    <n v="12"/>
    <n v="19.519166666666667"/>
    <x v="0"/>
    <n v="2"/>
    <n v="19.519166666666667"/>
  </r>
  <r>
    <x v="8"/>
    <d v="2024-10-29T00:00:00"/>
    <s v="CCCTA"/>
    <s v="FUENTES, PEDRO"/>
    <x v="16"/>
    <x v="0"/>
    <n v="11"/>
    <n v="10.467000000000001"/>
    <n v="0"/>
    <n v="0.5"/>
    <n v="170.697"/>
    <x v="0"/>
    <n v="9.9670000000000005"/>
    <n v="289.04300000000001"/>
    <n v="19"/>
    <n v="8.9840526315789475"/>
    <x v="0"/>
    <n v="2"/>
    <n v="8.9840526315789475"/>
  </r>
  <r>
    <x v="3"/>
    <d v="2024-10-29T00:00:00"/>
    <s v="CCCTA"/>
    <s v="MOLLIQUE, ROMESHA"/>
    <x v="3"/>
    <x v="1"/>
    <n v="9"/>
    <n v="11.167"/>
    <n v="0.33300000000000002"/>
    <n v="0.51700000000000002"/>
    <n v="141.642"/>
    <x v="2"/>
    <n v="10.647"/>
    <n v="346.02750000000003"/>
    <n v="12"/>
    <n v="11.8035"/>
    <x v="0"/>
    <n v="2"/>
    <n v="11.8035"/>
  </r>
  <r>
    <x v="5"/>
    <d v="2024-10-29T00:00:00"/>
    <s v="CCCTA"/>
    <s v="BUTLER, JACQUELINE"/>
    <x v="17"/>
    <x v="1"/>
    <n v="8"/>
    <n v="8.0830000000000002"/>
    <n v="0"/>
    <n v="0"/>
    <n v="140.69800000000001"/>
    <x v="2"/>
    <n v="8.0830000000000002"/>
    <n v="262.69749999999999"/>
    <n v="12"/>
    <n v="11.724833333333335"/>
    <x v="0"/>
    <n v="2"/>
    <n v="11.724833333333335"/>
  </r>
  <r>
    <x v="11"/>
    <d v="2024-10-29T00:00:00"/>
    <s v="LAVTA"/>
    <s v="SULEIMAN, AIMEN"/>
    <x v="27"/>
    <x v="1"/>
    <n v="12"/>
    <n v="9.1829999999999998"/>
    <n v="0.16700000000000001"/>
    <n v="0.5"/>
    <n v="92.7"/>
    <x v="4"/>
    <n v="8.6829999999999998"/>
    <n v="303.90499999999997"/>
    <n v="12"/>
    <n v="7.7250000000000005"/>
    <x v="0"/>
    <n v="2"/>
    <n v="7.7250000000000005"/>
  </r>
  <r>
    <x v="13"/>
    <d v="2024-10-29T00:00:00"/>
    <s v="LAVTA"/>
    <s v="SALGUERO, JORGE"/>
    <x v="24"/>
    <x v="1"/>
    <n v="11"/>
    <n v="10.15"/>
    <n v="0"/>
    <n v="0.5"/>
    <n v="129.572"/>
    <x v="4"/>
    <n v="9.65"/>
    <n v="337.75"/>
    <n v="12"/>
    <n v="10.797666666666666"/>
    <x v="0"/>
    <n v="2"/>
    <n v="10.797666666666666"/>
  </r>
  <r>
    <x v="11"/>
    <d v="2024-10-29T00:00:00"/>
    <s v="LAVTA"/>
    <s v="SULEIMAN, AIMEN"/>
    <x v="20"/>
    <x v="1"/>
    <n v="14"/>
    <n v="8.9169999999999998"/>
    <n v="0.33300000000000002"/>
    <n v="1"/>
    <n v="103.345"/>
    <x v="4"/>
    <n v="7.9139999999999997"/>
    <n v="276.99"/>
    <n v="12"/>
    <n v="8.6120833333333326"/>
    <x v="0"/>
    <n v="2"/>
    <n v="8.6120833333333326"/>
  </r>
  <r>
    <x v="2"/>
    <d v="2024-10-29T00:00:00"/>
    <s v="LAVTA"/>
    <s v="RIVERA, LETOSHA"/>
    <x v="22"/>
    <x v="2"/>
    <n v="7"/>
    <n v="8.5670000000000002"/>
    <n v="0.28299999999999997"/>
    <n v="0.48299999999999998"/>
    <n v="67.91"/>
    <x v="3"/>
    <n v="8.0839999999999996"/>
    <n v="339.68968000000001"/>
    <n v="7"/>
    <n v="9.7014285714285702"/>
    <x v="0"/>
    <n v="2"/>
    <n v="9.7014285714285702"/>
  </r>
  <r>
    <x v="14"/>
    <d v="2024-10-29T00:00:00"/>
    <s v="LAVTA"/>
    <s v="BUFFINGTON, BLAKE"/>
    <x v="25"/>
    <x v="1"/>
    <n v="18"/>
    <n v="10.199999999999999"/>
    <n v="0.26700000000000002"/>
    <n v="0.5"/>
    <n v="127.857"/>
    <x v="4"/>
    <n v="9.6999999999999993"/>
    <n v="339.5"/>
    <n v="12"/>
    <n v="10.65475"/>
    <x v="0"/>
    <n v="2"/>
    <n v="10.65475"/>
  </r>
  <r>
    <x v="2"/>
    <d v="2024-10-29T00:00:00"/>
    <s v="LAVTA"/>
    <s v="SILVA, PAUL"/>
    <x v="19"/>
    <x v="2"/>
    <n v="9"/>
    <n v="9.1"/>
    <n v="0.15"/>
    <n v="0.5"/>
    <n v="110.236"/>
    <x v="3"/>
    <n v="8.6"/>
    <n v="361.37200000000001"/>
    <n v="7"/>
    <n v="15.748000000000001"/>
    <x v="0"/>
    <n v="2"/>
    <n v="15.748000000000001"/>
  </r>
  <r>
    <x v="2"/>
    <d v="2024-10-29T00:00:00"/>
    <s v="LAVTA"/>
    <s v="MARSHALL, WILLIAM"/>
    <x v="32"/>
    <x v="2"/>
    <n v="11"/>
    <n v="9"/>
    <n v="0.55000000000000004"/>
    <n v="0.73299999999999998"/>
    <n v="98.043000000000006"/>
    <x v="3"/>
    <n v="8.0470000000000006"/>
    <n v="338.13494000000003"/>
    <n v="7"/>
    <n v="14.006142857142859"/>
    <x v="0"/>
    <n v="2"/>
    <n v="14.006142857142859"/>
  </r>
  <r>
    <x v="12"/>
    <d v="2024-10-29T00:00:00"/>
    <s v="LAVTA"/>
    <s v="JOSEPH, SHARONN"/>
    <x v="23"/>
    <x v="1"/>
    <n v="20"/>
    <n v="8.4830000000000005"/>
    <n v="0.36699999999999999"/>
    <n v="0.51700000000000002"/>
    <n v="146.76300000000001"/>
    <x v="4"/>
    <n v="7.9290000000000003"/>
    <n v="277.51499999999999"/>
    <n v="12"/>
    <n v="12.23025"/>
    <x v="0"/>
    <n v="2"/>
    <n v="12.23025"/>
  </r>
  <r>
    <x v="15"/>
    <d v="2024-10-29T00:00:00"/>
    <s v="LAVTA"/>
    <s v="BUFFINGTON, DANIEL"/>
    <x v="26"/>
    <x v="1"/>
    <n v="20"/>
    <n v="8.3330000000000002"/>
    <n v="0.45"/>
    <n v="0.35"/>
    <n v="87.372"/>
    <x v="5"/>
    <n v="7.8630000000000004"/>
    <n v="314.52000000000004"/>
    <n v="12"/>
    <n v="7.2809999999999997"/>
    <x v="0"/>
    <n v="2"/>
    <n v="7.2809999999999997"/>
  </r>
  <r>
    <x v="10"/>
    <d v="2024-10-30T00:00:00"/>
    <s v="CCCTA"/>
    <s v="HUGO, TAMA"/>
    <x v="18"/>
    <x v="1"/>
    <n v="13"/>
    <n v="10.75"/>
    <n v="0.317"/>
    <n v="0.5"/>
    <n v="198.292"/>
    <x v="2"/>
    <n v="10.25"/>
    <n v="333.125"/>
    <n v="12"/>
    <n v="16.524333333333335"/>
    <x v="0"/>
    <n v="2"/>
    <n v="16.524333333333335"/>
  </r>
  <r>
    <x v="17"/>
    <d v="2024-10-30T00:00:00"/>
    <s v="CCCTA"/>
    <s v="ALLISON, AARON"/>
    <x v="30"/>
    <x v="1"/>
    <n v="5"/>
    <n v="11.167"/>
    <n v="0.16700000000000001"/>
    <n v="0.48299999999999998"/>
    <n v="236.50899999999999"/>
    <x v="2"/>
    <n v="10.683999999999999"/>
    <n v="347.22999999999996"/>
    <n v="12"/>
    <n v="19.709083333333332"/>
    <x v="0"/>
    <n v="2"/>
    <n v="19.709083333333332"/>
  </r>
  <r>
    <x v="8"/>
    <d v="2024-10-30T00:00:00"/>
    <s v="CCCTA"/>
    <s v="FUENTES, PEDRO"/>
    <x v="16"/>
    <x v="0"/>
    <n v="10"/>
    <n v="10.75"/>
    <n v="0"/>
    <n v="0.51700000000000002"/>
    <n v="225.346"/>
    <x v="0"/>
    <n v="10.233000000000001"/>
    <n v="296.75700000000001"/>
    <n v="19"/>
    <n v="11.860315789473685"/>
    <x v="0"/>
    <n v="2"/>
    <n v="11.860315789473685"/>
  </r>
  <r>
    <x v="2"/>
    <d v="2024-10-30T00:00:00"/>
    <s v="CCCTA"/>
    <s v="LARA, DOUGLAS"/>
    <x v="6"/>
    <x v="1"/>
    <n v="6"/>
    <n v="8.6829999999999998"/>
    <n v="0.2"/>
    <n v="0.51700000000000002"/>
    <n v="179.245"/>
    <x v="1"/>
    <n v="8.1660000000000004"/>
    <n v="300.26382000000007"/>
    <n v="12"/>
    <n v="14.937083333333334"/>
    <x v="0"/>
    <n v="2"/>
    <n v="14.937083333333334"/>
  </r>
  <r>
    <x v="4"/>
    <d v="2024-10-30T00:00:00"/>
    <s v="CCCTA"/>
    <s v="GETU BOGALE"/>
    <x v="7"/>
    <x v="1"/>
    <n v="10"/>
    <n v="10.233000000000001"/>
    <n v="0.23300000000000001"/>
    <n v="0"/>
    <n v="192.428"/>
    <x v="2"/>
    <n v="10.233000000000001"/>
    <n v="332.57249999999999"/>
    <n v="12"/>
    <n v="16.035666666666668"/>
    <x v="0"/>
    <n v="2"/>
    <n v="16.035666666666668"/>
  </r>
  <r>
    <x v="6"/>
    <d v="2024-10-30T00:00:00"/>
    <s v="CCCTA"/>
    <s v="VILCHEZ, CHARLENNE"/>
    <x v="10"/>
    <x v="1"/>
    <n v="8"/>
    <n v="10.4"/>
    <n v="0"/>
    <n v="0.5"/>
    <n v="145.56899999999999"/>
    <x v="2"/>
    <n v="9.9"/>
    <n v="321.75"/>
    <n v="12"/>
    <n v="12.130749999999999"/>
    <x v="0"/>
    <n v="2"/>
    <n v="12.130749999999999"/>
  </r>
  <r>
    <x v="18"/>
    <d v="2024-10-30T00:00:00"/>
    <s v="CCCTA"/>
    <s v="STEPHENS, MARITZA"/>
    <x v="35"/>
    <x v="1"/>
    <n v="8"/>
    <n v="10.467000000000001"/>
    <n v="0.33300000000000002"/>
    <n v="0.41699999999999998"/>
    <n v="192.983"/>
    <x v="2"/>
    <n v="10.047000000000001"/>
    <n v="326.52750000000003"/>
    <n v="12"/>
    <n v="16.081916666666668"/>
    <x v="0"/>
    <n v="2"/>
    <n v="16.081916666666668"/>
  </r>
  <r>
    <x v="1"/>
    <d v="2024-10-30T00:00:00"/>
    <s v="CCCTA"/>
    <s v="MAINESS, RYAN"/>
    <x v="1"/>
    <x v="0"/>
    <n v="9"/>
    <n v="10.233000000000001"/>
    <n v="0.4"/>
    <n v="0.5"/>
    <n v="116.354"/>
    <x v="0"/>
    <n v="9.6630000000000003"/>
    <n v="280.22700000000003"/>
    <n v="19"/>
    <n v="6.1238947368421055"/>
    <x v="0"/>
    <n v="2"/>
    <n v="6.1238947368421055"/>
  </r>
  <r>
    <x v="9"/>
    <d v="2024-10-30T00:00:00"/>
    <s v="CCCTA"/>
    <s v="FOWLER, ANTOINE"/>
    <x v="14"/>
    <x v="1"/>
    <n v="8"/>
    <n v="9.1329999999999991"/>
    <n v="0.16700000000000001"/>
    <n v="0.5"/>
    <n v="132.23699999999999"/>
    <x v="2"/>
    <n v="8.6329999999999991"/>
    <n v="280.57249999999999"/>
    <n v="12"/>
    <n v="11.01975"/>
    <x v="0"/>
    <n v="2"/>
    <n v="11.01975"/>
  </r>
  <r>
    <x v="16"/>
    <d v="2024-10-30T00:00:00"/>
    <s v="CCCTA"/>
    <s v="MALCOM, LANDREW"/>
    <x v="28"/>
    <x v="1"/>
    <n v="7"/>
    <n v="10.016999999999999"/>
    <n v="1.7000000000000001E-2"/>
    <n v="0"/>
    <n v="150.61699999999999"/>
    <x v="2"/>
    <n v="10.016999999999999"/>
    <n v="325.55250000000001"/>
    <n v="12"/>
    <n v="12.551416666666666"/>
    <x v="0"/>
    <n v="2"/>
    <n v="12.551416666666666"/>
  </r>
  <r>
    <x v="5"/>
    <d v="2024-10-30T00:00:00"/>
    <s v="CCCTA"/>
    <s v="BUTLER, JACQUELINE"/>
    <x v="17"/>
    <x v="1"/>
    <n v="8"/>
    <n v="8.3330000000000002"/>
    <n v="0"/>
    <n v="0.317"/>
    <n v="216.976"/>
    <x v="2"/>
    <n v="8.016"/>
    <n v="260.52"/>
    <n v="12"/>
    <n v="18.081333333333333"/>
    <x v="0"/>
    <n v="2"/>
    <n v="18.081333333333333"/>
  </r>
  <r>
    <x v="8"/>
    <d v="2024-10-30T00:00:00"/>
    <s v="CCCTA"/>
    <s v="MARZI, SAMI JAN"/>
    <x v="12"/>
    <x v="1"/>
    <n v="8"/>
    <n v="10.5"/>
    <n v="0"/>
    <n v="0.45"/>
    <n v="211.613"/>
    <x v="2"/>
    <n v="10.050000000000001"/>
    <n v="326.625"/>
    <n v="12"/>
    <n v="17.634416666666667"/>
    <x v="0"/>
    <n v="2"/>
    <n v="17.634416666666667"/>
  </r>
  <r>
    <x v="5"/>
    <d v="2024-10-30T00:00:00"/>
    <s v="CCCTA"/>
    <s v="TILLMAN, ROSALYN"/>
    <x v="9"/>
    <x v="1"/>
    <n v="8"/>
    <n v="9.3170000000000002"/>
    <n v="0"/>
    <n v="0.5"/>
    <n v="206.19800000000001"/>
    <x v="2"/>
    <n v="8.8170000000000002"/>
    <n v="286.55250000000001"/>
    <n v="12"/>
    <n v="17.183166666666668"/>
    <x v="0"/>
    <n v="2"/>
    <n v="17.183166666666668"/>
  </r>
  <r>
    <x v="3"/>
    <d v="2024-10-30T00:00:00"/>
    <s v="CCCTA"/>
    <s v="MOLLIQUE, ROMESHA"/>
    <x v="3"/>
    <x v="1"/>
    <n v="9"/>
    <n v="10"/>
    <n v="0.33300000000000002"/>
    <n v="0.5"/>
    <n v="117.622"/>
    <x v="2"/>
    <n v="9.4969999999999999"/>
    <n v="308.65249999999997"/>
    <n v="12"/>
    <n v="9.8018333333333327"/>
    <x v="0"/>
    <n v="2"/>
    <n v="9.8018333333333327"/>
  </r>
  <r>
    <x v="2"/>
    <d v="2024-10-30T00:00:00"/>
    <s v="CCCTA"/>
    <s v="UMANA, DOMINGO"/>
    <x v="13"/>
    <x v="1"/>
    <n v="6"/>
    <n v="8.5169999999999995"/>
    <n v="0.25"/>
    <n v="0.23300000000000001"/>
    <n v="151.42500000000001"/>
    <x v="1"/>
    <n v="8.2839999999999989"/>
    <n v="304.60267999999996"/>
    <n v="12"/>
    <n v="12.61875"/>
    <x v="0"/>
    <n v="2"/>
    <n v="12.61875"/>
  </r>
  <r>
    <x v="2"/>
    <d v="2024-10-30T00:00:00"/>
    <s v="CCCTA"/>
    <s v="KEITH , CLYDE"/>
    <x v="29"/>
    <x v="1"/>
    <n v="7"/>
    <n v="8.8170000000000002"/>
    <n v="0"/>
    <n v="0.5"/>
    <n v="148.03"/>
    <x v="1"/>
    <n v="8.3170000000000002"/>
    <n v="305.81609000000003"/>
    <n v="12"/>
    <n v="12.335833333333333"/>
    <x v="0"/>
    <n v="2"/>
    <n v="12.335833333333333"/>
  </r>
  <r>
    <x v="7"/>
    <d v="2024-10-30T00:00:00"/>
    <s v="CCCTA"/>
    <s v="BROWN, LOVIE"/>
    <x v="11"/>
    <x v="0"/>
    <n v="6"/>
    <n v="9.7669999999999995"/>
    <n v="0.25"/>
    <n v="0.5"/>
    <n v="173.36500000000001"/>
    <x v="0"/>
    <n v="9.2669999999999995"/>
    <n v="268.74299999999999"/>
    <n v="19"/>
    <n v="9.1244736842105265"/>
    <x v="0"/>
    <n v="2"/>
    <n v="9.1244736842105265"/>
  </r>
  <r>
    <x v="0"/>
    <d v="2024-10-30T00:00:00"/>
    <s v="CCCTA"/>
    <s v="WYATT, MIGERIEA"/>
    <x v="0"/>
    <x v="0"/>
    <n v="11"/>
    <n v="9.8670000000000009"/>
    <n v="0.35"/>
    <n v="0.53300000000000003"/>
    <n v="172.642"/>
    <x v="0"/>
    <n v="9.3140000000000001"/>
    <n v="270.10599999999999"/>
    <n v="19"/>
    <n v="9.0864210526315787"/>
    <x v="0"/>
    <n v="2"/>
    <n v="9.0864210526315787"/>
  </r>
  <r>
    <x v="2"/>
    <d v="2024-10-30T00:00:00"/>
    <s v="CCCTA"/>
    <s v="ALLGOOD, SCOTT"/>
    <x v="4"/>
    <x v="2"/>
    <n v="10"/>
    <n v="8.4"/>
    <n v="0.53300000000000003"/>
    <n v="0.5"/>
    <n v="133.84299999999999"/>
    <x v="3"/>
    <n v="7.6970000000000001"/>
    <n v="323.42794000000004"/>
    <n v="7"/>
    <n v="19.120428571428569"/>
    <x v="0"/>
    <n v="2"/>
    <n v="19.120428571428569"/>
  </r>
  <r>
    <x v="2"/>
    <d v="2024-10-30T00:00:00"/>
    <s v="LAVTA"/>
    <s v="CARTER, RENE"/>
    <x v="22"/>
    <x v="2"/>
    <n v="8"/>
    <n v="8.65"/>
    <n v="0.25"/>
    <n v="0.46700000000000003"/>
    <n v="106.669"/>
    <x v="3"/>
    <n v="8.1829999999999998"/>
    <n v="343.84966000000003"/>
    <n v="7"/>
    <n v="15.238428571428571"/>
    <x v="0"/>
    <n v="2"/>
    <n v="15.238428571428571"/>
  </r>
  <r>
    <x v="11"/>
    <d v="2024-10-30T00:00:00"/>
    <s v="LAVTA"/>
    <s v="SULEIMAN, AIMEN"/>
    <x v="27"/>
    <x v="1"/>
    <n v="12"/>
    <n v="8.4"/>
    <n v="0.15"/>
    <n v="0.5"/>
    <n v="177.84299999999999"/>
    <x v="4"/>
    <n v="7.9"/>
    <n v="276.5"/>
    <n v="12"/>
    <n v="14.82025"/>
    <x v="0"/>
    <n v="2"/>
    <n v="14.82025"/>
  </r>
  <r>
    <x v="15"/>
    <d v="2024-10-30T00:00:00"/>
    <s v="LAVTA"/>
    <s v="BUFFINGTON, DANIEL"/>
    <x v="26"/>
    <x v="1"/>
    <n v="7"/>
    <n v="4.45"/>
    <n v="0"/>
    <n v="0"/>
    <n v="46.616999999999997"/>
    <x v="5"/>
    <n v="4.45"/>
    <n v="178"/>
    <n v="12"/>
    <n v="3.8847499999999999"/>
    <x v="0"/>
    <n v="2"/>
    <n v="3.8847499999999999"/>
  </r>
  <r>
    <x v="11"/>
    <d v="2024-10-30T00:00:00"/>
    <s v="LAVTA"/>
    <s v="SULEIMAN, AIMEN"/>
    <x v="20"/>
    <x v="1"/>
    <n v="15"/>
    <n v="9.8170000000000002"/>
    <n v="0.35"/>
    <n v="1.0169999999999999"/>
    <n v="156.37899999999999"/>
    <x v="4"/>
    <n v="8.7800000000000011"/>
    <n v="307.30000000000007"/>
    <n v="12"/>
    <n v="13.031583333333332"/>
    <x v="0"/>
    <n v="2"/>
    <n v="13.031583333333332"/>
  </r>
  <r>
    <x v="13"/>
    <d v="2024-10-30T00:00:00"/>
    <s v="LAVTA"/>
    <s v="SALGUERO, JORGE"/>
    <x v="24"/>
    <x v="1"/>
    <n v="10"/>
    <n v="10.632999999999999"/>
    <n v="0"/>
    <n v="0.35"/>
    <n v="124.133"/>
    <x v="4"/>
    <n v="10.282999999999999"/>
    <n v="359.90499999999997"/>
    <n v="12"/>
    <n v="10.344416666666666"/>
    <x v="0"/>
    <n v="2"/>
    <n v="10.344416666666666"/>
  </r>
  <r>
    <x v="14"/>
    <d v="2024-10-30T00:00:00"/>
    <s v="LAVTA"/>
    <s v="BUFFINGTON, BLAKE"/>
    <x v="25"/>
    <x v="1"/>
    <n v="14"/>
    <n v="9.5830000000000002"/>
    <n v="0.23300000000000001"/>
    <n v="0.63300000000000001"/>
    <n v="135.381"/>
    <x v="4"/>
    <n v="8.9499999999999993"/>
    <n v="313.25"/>
    <n v="12"/>
    <n v="11.281750000000001"/>
    <x v="0"/>
    <n v="2"/>
    <n v="11.281750000000001"/>
  </r>
  <r>
    <x v="2"/>
    <d v="2024-10-30T00:00:00"/>
    <s v="LAVTA"/>
    <s v="SILVA, PAUL"/>
    <x v="19"/>
    <x v="2"/>
    <n v="9"/>
    <n v="9.0830000000000002"/>
    <n v="0.16700000000000001"/>
    <n v="0.5"/>
    <n v="75.605999999999995"/>
    <x v="3"/>
    <n v="8.5830000000000002"/>
    <n v="360.65766000000002"/>
    <n v="7"/>
    <n v="10.800857142857142"/>
    <x v="0"/>
    <n v="2"/>
    <n v="10.800857142857142"/>
  </r>
  <r>
    <x v="12"/>
    <d v="2024-10-30T00:00:00"/>
    <s v="LAVTA"/>
    <s v="JOSEPH, SHARONN"/>
    <x v="23"/>
    <x v="1"/>
    <n v="18"/>
    <n v="8.8330000000000002"/>
    <n v="0.23300000000000001"/>
    <n v="0.71699999999999997"/>
    <n v="102.75700000000001"/>
    <x v="4"/>
    <n v="8.1159999999999997"/>
    <n v="284.06"/>
    <n v="12"/>
    <n v="8.5630833333333332"/>
    <x v="0"/>
    <n v="2"/>
    <n v="8.5630833333333332"/>
  </r>
  <r>
    <x v="2"/>
    <d v="2024-10-30T00:00:00"/>
    <s v="LAVTA"/>
    <s v="MARSHALL, WILLIAM"/>
    <x v="32"/>
    <x v="2"/>
    <n v="9"/>
    <n v="9.9499999999999993"/>
    <n v="0.28299999999999997"/>
    <n v="0.3"/>
    <n v="94.015000000000001"/>
    <x v="3"/>
    <n v="9.6499999999999986"/>
    <n v="405.49299999999999"/>
    <n v="7"/>
    <n v="13.430714285714286"/>
    <x v="0"/>
    <n v="2"/>
    <n v="13.430714285714286"/>
  </r>
  <r>
    <x v="8"/>
    <d v="2024-10-31T00:00:00"/>
    <s v="CCCTA"/>
    <s v="MARZI, SAMI JAN"/>
    <x v="12"/>
    <x v="1"/>
    <n v="7"/>
    <n v="10.417"/>
    <n v="0.3"/>
    <n v="0.5"/>
    <n v="112.35599999999999"/>
    <x v="2"/>
    <n v="9.9169999999999998"/>
    <n v="322.30250000000001"/>
    <n v="12"/>
    <n v="9.3629999999999995"/>
    <x v="0"/>
    <n v="2"/>
    <n v="9.3629999999999995"/>
  </r>
  <r>
    <x v="10"/>
    <d v="2024-10-31T00:00:00"/>
    <s v="CCCTA"/>
    <s v="HUGO, TAMA"/>
    <x v="18"/>
    <x v="1"/>
    <n v="11"/>
    <n v="10.083"/>
    <n v="0.35"/>
    <n v="0.48299999999999998"/>
    <n v="223.268"/>
    <x v="2"/>
    <n v="9.58"/>
    <n v="311.35000000000002"/>
    <n v="12"/>
    <n v="18.605666666666668"/>
    <x v="0"/>
    <n v="2"/>
    <n v="18.605666666666668"/>
  </r>
  <r>
    <x v="3"/>
    <d v="2024-10-31T00:00:00"/>
    <s v="CCCTA"/>
    <s v="MOLLIQUE, ROMESHA"/>
    <x v="3"/>
    <x v="1"/>
    <n v="8"/>
    <n v="10.583"/>
    <n v="0.33300000000000002"/>
    <n v="0.5"/>
    <n v="154.244"/>
    <x v="2"/>
    <n v="10.08"/>
    <n v="327.60000000000002"/>
    <n v="12"/>
    <n v="12.853666666666667"/>
    <x v="0"/>
    <n v="2"/>
    <n v="12.853666666666667"/>
  </r>
  <r>
    <x v="17"/>
    <d v="2024-10-31T00:00:00"/>
    <s v="CCCTA"/>
    <s v="ALLISON, AARON"/>
    <x v="30"/>
    <x v="1"/>
    <n v="9"/>
    <n v="10.5"/>
    <n v="0.2"/>
    <n v="0.5"/>
    <n v="159.816"/>
    <x v="2"/>
    <n v="10"/>
    <n v="325"/>
    <n v="12"/>
    <n v="13.318"/>
    <x v="0"/>
    <n v="2"/>
    <n v="13.318"/>
  </r>
  <r>
    <x v="16"/>
    <d v="2024-10-31T00:00:00"/>
    <s v="CCCTA"/>
    <s v="MALCOM, LANDREW"/>
    <x v="28"/>
    <x v="1"/>
    <n v="7"/>
    <n v="10"/>
    <n v="0"/>
    <n v="0"/>
    <n v="184.62100000000001"/>
    <x v="2"/>
    <n v="10"/>
    <n v="325"/>
    <n v="12"/>
    <n v="15.385083333333334"/>
    <x v="0"/>
    <n v="2"/>
    <n v="15.385083333333334"/>
  </r>
  <r>
    <x v="2"/>
    <d v="2024-10-31T00:00:00"/>
    <s v="CCCTA"/>
    <s v="BANKS, LENARD"/>
    <x v="6"/>
    <x v="1"/>
    <n v="5"/>
    <n v="8.6669999999999998"/>
    <n v="0.183"/>
    <n v="0.26700000000000002"/>
    <n v="181.91200000000001"/>
    <x v="1"/>
    <n v="8.4"/>
    <n v="308.86800000000005"/>
    <n v="12"/>
    <n v="15.159333333333334"/>
    <x v="0"/>
    <n v="2"/>
    <n v="15.159333333333334"/>
  </r>
  <r>
    <x v="4"/>
    <d v="2024-10-31T00:00:00"/>
    <s v="CCCTA"/>
    <s v="GETU BOGALE"/>
    <x v="7"/>
    <x v="1"/>
    <n v="8"/>
    <n v="10.132999999999999"/>
    <n v="1.0329999999999999"/>
    <n v="0.45"/>
    <n v="239.64"/>
    <x v="2"/>
    <n v="8.9799999999999986"/>
    <n v="291.84999999999997"/>
    <n v="12"/>
    <n v="19.97"/>
    <x v="0"/>
    <n v="2"/>
    <n v="19.97"/>
  </r>
  <r>
    <x v="1"/>
    <d v="2024-10-31T00:00:00"/>
    <s v="CCCTA"/>
    <s v="MAINESS, RYAN"/>
    <x v="1"/>
    <x v="0"/>
    <n v="6"/>
    <n v="10.1"/>
    <n v="0"/>
    <n v="0.53300000000000003"/>
    <n v="153.404"/>
    <x v="0"/>
    <n v="9.5670000000000002"/>
    <n v="277.44299999999998"/>
    <n v="19"/>
    <n v="8.0738947368421048"/>
    <x v="0"/>
    <n v="2"/>
    <n v="8.0738947368421048"/>
  </r>
  <r>
    <x v="0"/>
    <d v="2024-10-31T00:00:00"/>
    <s v="CCCTA"/>
    <s v="WYATT, MIGERIEA"/>
    <x v="0"/>
    <x v="0"/>
    <n v="9"/>
    <n v="9.6669999999999998"/>
    <n v="0.35"/>
    <n v="0.5"/>
    <n v="153.203"/>
    <x v="0"/>
    <n v="9.1470000000000002"/>
    <n v="265.26300000000003"/>
    <n v="19"/>
    <n v="8.063315789473684"/>
    <x v="0"/>
    <n v="2"/>
    <n v="8.063315789473684"/>
  </r>
  <r>
    <x v="5"/>
    <d v="2024-10-31T00:00:00"/>
    <s v="CCCTA"/>
    <s v="BUTLER, JACQUELINE"/>
    <x v="17"/>
    <x v="1"/>
    <n v="5"/>
    <n v="8.3170000000000002"/>
    <n v="0"/>
    <n v="0.48299999999999998"/>
    <n v="226.31100000000001"/>
    <x v="2"/>
    <n v="7.8340000000000005"/>
    <n v="254.60500000000002"/>
    <n v="12"/>
    <n v="18.859249999999999"/>
    <x v="0"/>
    <n v="2"/>
    <n v="18.859249999999999"/>
  </r>
  <r>
    <x v="7"/>
    <d v="2024-10-31T00:00:00"/>
    <s v="CCCTA"/>
    <s v="BROWN, LOVIE"/>
    <x v="11"/>
    <x v="0"/>
    <n v="11"/>
    <n v="10.632999999999999"/>
    <n v="0.16700000000000001"/>
    <n v="0.51700000000000002"/>
    <n v="0"/>
    <x v="0"/>
    <n v="10.116"/>
    <n v="293.36399999999998"/>
    <n v="19"/>
    <n v="0"/>
    <x v="0"/>
    <n v="2"/>
    <n v="0"/>
  </r>
  <r>
    <x v="6"/>
    <d v="2024-10-31T00:00:00"/>
    <s v="CCCTA"/>
    <s v="VILCHEZ, CHARLENNE"/>
    <x v="10"/>
    <x v="1"/>
    <n v="11"/>
    <n v="10.567"/>
    <n v="0.28299999999999997"/>
    <n v="0.5"/>
    <n v="224.35599999999999"/>
    <x v="2"/>
    <n v="10.067"/>
    <n v="327.17750000000001"/>
    <n v="12"/>
    <n v="18.696333333333332"/>
    <x v="0"/>
    <n v="2"/>
    <n v="18.696333333333332"/>
  </r>
  <r>
    <x v="2"/>
    <d v="2024-10-31T00:00:00"/>
    <s v="CCCTA"/>
    <s v="ALLGOOD, SCOTT"/>
    <x v="4"/>
    <x v="2"/>
    <n v="5"/>
    <n v="10.266999999999999"/>
    <n v="0.38300000000000001"/>
    <n v="0.61699999999999999"/>
    <n v="242.50399999999999"/>
    <x v="3"/>
    <n v="9.5969999999999995"/>
    <n v="403.26594"/>
    <n v="7"/>
    <n v="34.643428571428572"/>
    <x v="0"/>
    <n v="2"/>
    <n v="34.643428571428572"/>
  </r>
  <r>
    <x v="9"/>
    <d v="2024-10-31T00:00:00"/>
    <s v="CCCTA"/>
    <s v="FOWLER, ANTOINE"/>
    <x v="14"/>
    <x v="1"/>
    <n v="8"/>
    <n v="9.75"/>
    <n v="0.33300000000000002"/>
    <n v="0.48299999999999998"/>
    <n v="134.57499999999999"/>
    <x v="2"/>
    <n v="9.2639999999999993"/>
    <n v="301.08"/>
    <n v="12"/>
    <n v="11.214583333333332"/>
    <x v="0"/>
    <n v="2"/>
    <n v="11.214583333333332"/>
  </r>
  <r>
    <x v="18"/>
    <d v="2024-10-31T00:00:00"/>
    <s v="CCCTA"/>
    <s v="STEPHENS, MARITZA"/>
    <x v="35"/>
    <x v="1"/>
    <n v="8"/>
    <n v="10.567"/>
    <n v="0.2"/>
    <n v="0.5"/>
    <n v="167.07300000000001"/>
    <x v="2"/>
    <n v="10.067"/>
    <n v="327.17750000000001"/>
    <n v="12"/>
    <n v="13.922750000000001"/>
    <x v="0"/>
    <n v="2"/>
    <n v="13.922750000000001"/>
  </r>
  <r>
    <x v="8"/>
    <d v="2024-10-31T00:00:00"/>
    <s v="CCCTA"/>
    <s v="VAUGHN, DUSTIN"/>
    <x v="16"/>
    <x v="0"/>
    <n v="9"/>
    <n v="10.683"/>
    <n v="0"/>
    <n v="0.5"/>
    <n v="132.733"/>
    <x v="0"/>
    <n v="10.183"/>
    <n v="295.30700000000002"/>
    <n v="19"/>
    <n v="6.9859473684210531"/>
    <x v="0"/>
    <n v="2"/>
    <n v="6.9859473684210531"/>
  </r>
  <r>
    <x v="2"/>
    <d v="2024-10-31T00:00:00"/>
    <s v="CCCTA"/>
    <s v="UMANA, DOMINGO"/>
    <x v="13"/>
    <x v="1"/>
    <n v="8"/>
    <n v="9.2170000000000005"/>
    <n v="0.183"/>
    <n v="0"/>
    <n v="165.71"/>
    <x v="1"/>
    <n v="9.2170000000000005"/>
    <n v="338.90909000000005"/>
    <n v="12"/>
    <n v="13.809166666666668"/>
    <x v="0"/>
    <n v="2"/>
    <n v="13.809166666666668"/>
  </r>
  <r>
    <x v="2"/>
    <d v="2024-10-31T00:00:00"/>
    <s v="CCCTA"/>
    <s v="MATUECCI, MATT"/>
    <x v="2"/>
    <x v="1"/>
    <n v="8"/>
    <n v="8.8670000000000009"/>
    <n v="0.183"/>
    <n v="0.81699999999999995"/>
    <n v="146.32900000000001"/>
    <x v="1"/>
    <n v="8.0500000000000007"/>
    <n v="295.99850000000004"/>
    <n v="12"/>
    <n v="12.194083333333333"/>
    <x v="0"/>
    <n v="2"/>
    <n v="12.194083333333333"/>
  </r>
  <r>
    <x v="5"/>
    <d v="2024-10-31T00:00:00"/>
    <s v="CCCTA"/>
    <s v="TILLMAN, ROSALYN"/>
    <x v="9"/>
    <x v="1"/>
    <n v="7"/>
    <n v="8.0830000000000002"/>
    <n v="0.11700000000000001"/>
    <n v="0.51700000000000002"/>
    <n v="149.32599999999999"/>
    <x v="2"/>
    <n v="7.5659999999999998"/>
    <n v="245.89499999999998"/>
    <n v="12"/>
    <n v="12.443833333333332"/>
    <x v="0"/>
    <n v="2"/>
    <n v="12.443833333333332"/>
  </r>
  <r>
    <x v="2"/>
    <d v="2024-10-31T00:00:00"/>
    <s v="CCCTA"/>
    <s v="KEITH , CLYDE"/>
    <x v="29"/>
    <x v="1"/>
    <n v="9"/>
    <n v="8.5830000000000002"/>
    <n v="1.7000000000000001E-2"/>
    <n v="0.61699999999999999"/>
    <n v="151.87799999999999"/>
    <x v="1"/>
    <n v="7.9660000000000002"/>
    <n v="292.90982000000002"/>
    <n v="12"/>
    <n v="12.656499999999999"/>
    <x v="0"/>
    <n v="2"/>
    <n v="12.656499999999999"/>
  </r>
  <r>
    <x v="15"/>
    <d v="2024-10-31T00:00:00"/>
    <s v="LAVTA"/>
    <s v="BUFFINGTON, DANIEL"/>
    <x v="26"/>
    <x v="1"/>
    <n v="18"/>
    <n v="7.3"/>
    <n v="0.66700000000000004"/>
    <n v="0.5"/>
    <n v="72.319000000000003"/>
    <x v="5"/>
    <n v="6.4630000000000001"/>
    <n v="258.52"/>
    <n v="12"/>
    <n v="6.0265833333333338"/>
    <x v="0"/>
    <n v="2"/>
    <n v="6.0265833333333338"/>
  </r>
  <r>
    <x v="2"/>
    <d v="2024-10-31T00:00:00"/>
    <s v="LAVTA"/>
    <s v="RIVERA, LETOSHA"/>
    <x v="22"/>
    <x v="2"/>
    <n v="7"/>
    <n v="8.9169999999999998"/>
    <n v="0.3"/>
    <n v="0.46700000000000003"/>
    <n v="81.028000000000006"/>
    <x v="3"/>
    <n v="8.4499999999999993"/>
    <n v="355.06900000000002"/>
    <n v="7"/>
    <n v="11.575428571428573"/>
    <x v="0"/>
    <n v="2"/>
    <n v="11.575428571428573"/>
  </r>
  <r>
    <x v="13"/>
    <d v="2024-10-31T00:00:00"/>
    <s v="LAVTA"/>
    <s v="SALGUERO, JORGE"/>
    <x v="24"/>
    <x v="1"/>
    <n v="10"/>
    <n v="10.417"/>
    <n v="0"/>
    <n v="0.46700000000000003"/>
    <n v="133.30799999999999"/>
    <x v="4"/>
    <n v="9.9499999999999993"/>
    <n v="348.25"/>
    <n v="12"/>
    <n v="11.109"/>
    <x v="0"/>
    <n v="2"/>
    <n v="11.109"/>
  </r>
  <r>
    <x v="14"/>
    <d v="2024-10-31T00:00:00"/>
    <s v="LAVTA"/>
    <s v="BUFFINGTON, BLAKE"/>
    <x v="25"/>
    <x v="1"/>
    <n v="18"/>
    <n v="10.233000000000001"/>
    <n v="0"/>
    <n v="0.51700000000000002"/>
    <n v="166.654"/>
    <x v="4"/>
    <n v="9.7160000000000011"/>
    <n v="340.06000000000006"/>
    <n v="12"/>
    <n v="13.887833333333333"/>
    <x v="0"/>
    <n v="2"/>
    <n v="13.887833333333333"/>
  </r>
  <r>
    <x v="2"/>
    <d v="2024-10-31T00:00:00"/>
    <s v="LAVTA"/>
    <s v="SILVA, PAUL"/>
    <x v="19"/>
    <x v="2"/>
    <n v="14"/>
    <n v="9.0670000000000002"/>
    <n v="0.33300000000000002"/>
    <n v="0.5"/>
    <n v="117.21899999999999"/>
    <x v="3"/>
    <n v="8.5640000000000001"/>
    <n v="359.85928000000001"/>
    <n v="7"/>
    <n v="16.745571428571427"/>
    <x v="0"/>
    <n v="2"/>
    <n v="16.745571428571427"/>
  </r>
  <r>
    <x v="11"/>
    <d v="2024-10-31T00:00:00"/>
    <s v="LAVTA"/>
    <s v="SULEIMAN, AIMEN"/>
    <x v="20"/>
    <x v="1"/>
    <n v="18"/>
    <n v="9.8670000000000009"/>
    <n v="0.33300000000000002"/>
    <n v="1"/>
    <n v="150.90199999999999"/>
    <x v="4"/>
    <n v="8.8640000000000008"/>
    <n v="310.24"/>
    <n v="12"/>
    <n v="12.575166666666666"/>
    <x v="0"/>
    <n v="2"/>
    <n v="12.575166666666666"/>
  </r>
  <r>
    <x v="12"/>
    <d v="2024-10-31T00:00:00"/>
    <s v="LAVTA"/>
    <s v="JOSEPH, SHARONN"/>
    <x v="23"/>
    <x v="1"/>
    <n v="20"/>
    <n v="8.4329999999999998"/>
    <n v="0.45"/>
    <n v="0.95"/>
    <n v="115.59399999999999"/>
    <x v="4"/>
    <n v="7.3629999999999995"/>
    <n v="257.70499999999998"/>
    <n v="12"/>
    <n v="9.6328333333333322"/>
    <x v="0"/>
    <n v="2"/>
    <n v="9.6328333333333322"/>
  </r>
  <r>
    <x v="2"/>
    <d v="2024-10-31T00:00:00"/>
    <s v="LAVTA"/>
    <s v="EVANS, JOHN"/>
    <x v="21"/>
    <x v="2"/>
    <n v="10"/>
    <n v="8.6170000000000009"/>
    <n v="0.16700000000000001"/>
    <n v="0.5"/>
    <n v="63.198"/>
    <x v="3"/>
    <n v="8.1170000000000009"/>
    <n v="341.07634000000007"/>
    <n v="7"/>
    <n v="9.0282857142857136"/>
    <x v="0"/>
    <n v="2"/>
    <n v="9.0282857142857136"/>
  </r>
  <r>
    <x v="8"/>
    <d v="2024-11-01T00:00:00"/>
    <s v="CCCTA"/>
    <s v="MARZI, SAMI JAN"/>
    <x v="12"/>
    <x v="1"/>
    <n v="7"/>
    <n v="10.683"/>
    <n v="0"/>
    <n v="0.45"/>
    <n v="138.54300000000001"/>
    <x v="2"/>
    <n v="10.233000000000001"/>
    <n v="332.57249999999999"/>
    <n v="12"/>
    <n v="11.545250000000001"/>
    <x v="0"/>
    <n v="2"/>
    <n v="11.545250000000001"/>
  </r>
  <r>
    <x v="3"/>
    <d v="2024-11-01T00:00:00"/>
    <s v="CCCTA"/>
    <s v="MOLLIQUE, ROMESHA"/>
    <x v="3"/>
    <x v="1"/>
    <n v="9"/>
    <n v="9.9329999999999998"/>
    <n v="0.183"/>
    <n v="0.5"/>
    <n v="174.30199999999999"/>
    <x v="2"/>
    <n v="9.4329999999999998"/>
    <n v="306.57249999999999"/>
    <n v="12"/>
    <n v="14.525166666666665"/>
    <x v="0"/>
    <n v="2"/>
    <n v="14.525166666666665"/>
  </r>
  <r>
    <x v="17"/>
    <d v="2024-11-01T00:00:00"/>
    <s v="CCCTA"/>
    <s v="ALLISON, AARON"/>
    <x v="30"/>
    <x v="1"/>
    <n v="9"/>
    <n v="10.567"/>
    <n v="0.33300000000000002"/>
    <n v="0.5"/>
    <n v="224.167"/>
    <x v="2"/>
    <n v="10.064"/>
    <n v="327.08"/>
    <n v="12"/>
    <n v="18.680583333333335"/>
    <x v="0"/>
    <n v="2"/>
    <n v="18.680583333333335"/>
  </r>
  <r>
    <x v="2"/>
    <d v="2024-11-01T00:00:00"/>
    <s v="CCCTA"/>
    <s v="ROGERS, JAMES"/>
    <x v="15"/>
    <x v="1"/>
    <n v="10"/>
    <n v="9.0830000000000002"/>
    <n v="0.13300000000000001"/>
    <n v="0.38300000000000001"/>
    <n v="174.685"/>
    <x v="1"/>
    <n v="8.6999999999999993"/>
    <n v="319.899"/>
    <n v="12"/>
    <n v="14.557083333333333"/>
    <x v="0"/>
    <n v="2"/>
    <n v="14.557083333333333"/>
  </r>
  <r>
    <x v="4"/>
    <d v="2024-11-01T00:00:00"/>
    <s v="CCCTA"/>
    <s v="GETU BOGALE"/>
    <x v="7"/>
    <x v="1"/>
    <n v="11"/>
    <n v="10.45"/>
    <n v="0.26700000000000002"/>
    <n v="0.23300000000000001"/>
    <n v="176.935"/>
    <x v="2"/>
    <n v="10.216999999999999"/>
    <n v="332.05249999999995"/>
    <n v="12"/>
    <n v="14.744583333333333"/>
    <x v="0"/>
    <n v="2"/>
    <n v="14.744583333333333"/>
  </r>
  <r>
    <x v="2"/>
    <d v="2024-11-01T00:00:00"/>
    <s v="CCCTA"/>
    <s v="ROBERTSON, SARAH"/>
    <x v="2"/>
    <x v="1"/>
    <n v="8"/>
    <n v="8.75"/>
    <n v="0"/>
    <n v="0.5"/>
    <n v="166.14599999999999"/>
    <x v="1"/>
    <n v="8.25"/>
    <n v="303.35250000000002"/>
    <n v="12"/>
    <n v="13.845499999999999"/>
    <x v="0"/>
    <n v="2"/>
    <n v="13.845499999999999"/>
  </r>
  <r>
    <x v="1"/>
    <d v="2024-11-01T00:00:00"/>
    <s v="CCCTA"/>
    <s v="MAINESS, RYAN"/>
    <x v="1"/>
    <x v="0"/>
    <n v="8"/>
    <n v="10.067"/>
    <n v="0.28299999999999997"/>
    <n v="0.46700000000000003"/>
    <n v="138.62700000000001"/>
    <x v="0"/>
    <n v="9.6"/>
    <n v="278.39999999999998"/>
    <n v="19"/>
    <n v="7.2961578947368428"/>
    <x v="0"/>
    <n v="2"/>
    <n v="7.2961578947368428"/>
  </r>
  <r>
    <x v="8"/>
    <d v="2024-11-01T00:00:00"/>
    <s v="CCCTA"/>
    <s v="VAUGHN, DUSTIN"/>
    <x v="16"/>
    <x v="0"/>
    <n v="13"/>
    <n v="10.733000000000001"/>
    <n v="0"/>
    <n v="0.51700000000000002"/>
    <n v="207.518"/>
    <x v="0"/>
    <n v="10.216000000000001"/>
    <n v="296.26400000000001"/>
    <n v="19"/>
    <n v="10.922000000000001"/>
    <x v="0"/>
    <n v="2"/>
    <n v="10.922000000000001"/>
  </r>
  <r>
    <x v="7"/>
    <d v="2024-11-01T00:00:00"/>
    <s v="CCCTA"/>
    <s v="BROWN, LOVIE"/>
    <x v="11"/>
    <x v="0"/>
    <n v="11"/>
    <n v="10"/>
    <n v="0.317"/>
    <n v="0.5"/>
    <n v="145.71199999999999"/>
    <x v="0"/>
    <n v="9.5"/>
    <n v="275.5"/>
    <n v="19"/>
    <n v="7.6690526315789471"/>
    <x v="0"/>
    <n v="2"/>
    <n v="7.6690526315789471"/>
  </r>
  <r>
    <x v="9"/>
    <d v="2024-11-01T00:00:00"/>
    <s v="CCCTA"/>
    <s v="FOWLER, ANTOINE"/>
    <x v="14"/>
    <x v="1"/>
    <n v="9"/>
    <n v="10.016999999999999"/>
    <n v="0.33300000000000002"/>
    <n v="0.48299999999999998"/>
    <n v="92.1"/>
    <x v="2"/>
    <n v="9.5309999999999988"/>
    <n v="309.75749999999994"/>
    <n v="12"/>
    <n v="7.6749999999999998"/>
    <x v="0"/>
    <n v="2"/>
    <n v="7.6749999999999998"/>
  </r>
  <r>
    <x v="2"/>
    <d v="2024-11-01T00:00:00"/>
    <s v="CCCTA"/>
    <s v="UMANA, DOMINGO"/>
    <x v="13"/>
    <x v="1"/>
    <n v="4"/>
    <n v="8.9"/>
    <n v="0.25"/>
    <n v="0"/>
    <n v="162"/>
    <x v="1"/>
    <n v="8.9"/>
    <n v="327.25300000000004"/>
    <n v="12"/>
    <n v="13.5"/>
    <x v="0"/>
    <n v="2"/>
    <n v="13.5"/>
  </r>
  <r>
    <x v="2"/>
    <d v="2024-11-01T00:00:00"/>
    <s v="CCCTA"/>
    <s v="LARA, DOUGLAS"/>
    <x v="6"/>
    <x v="1"/>
    <n v="8"/>
    <n v="8.6"/>
    <n v="0.55000000000000004"/>
    <n v="0.433"/>
    <n v="167.94"/>
    <x v="1"/>
    <n v="7.9469999999999992"/>
    <n v="292.21118999999999"/>
    <n v="12"/>
    <n v="13.994999999999999"/>
    <x v="0"/>
    <n v="2"/>
    <n v="13.994999999999999"/>
  </r>
  <r>
    <x v="0"/>
    <d v="2024-11-01T00:00:00"/>
    <s v="CCCTA"/>
    <s v="WYATT, MIGERIEA"/>
    <x v="0"/>
    <x v="0"/>
    <n v="9"/>
    <n v="9.6669999999999998"/>
    <n v="0.23300000000000001"/>
    <n v="0.7"/>
    <n v="201.28800000000001"/>
    <x v="0"/>
    <n v="8.9670000000000005"/>
    <n v="260.04300000000001"/>
    <n v="19"/>
    <n v="10.594105263157894"/>
    <x v="0"/>
    <n v="2"/>
    <n v="10.594105263157894"/>
  </r>
  <r>
    <x v="5"/>
    <d v="2024-11-01T00:00:00"/>
    <s v="CCCTA"/>
    <s v="BUTLER, JACQUELINE"/>
    <x v="17"/>
    <x v="1"/>
    <n v="6"/>
    <n v="8.4169999999999998"/>
    <n v="0"/>
    <n v="0"/>
    <n v="140.97499999999999"/>
    <x v="2"/>
    <n v="8.4169999999999998"/>
    <n v="273.55250000000001"/>
    <n v="12"/>
    <n v="11.747916666666667"/>
    <x v="0"/>
    <n v="2"/>
    <n v="11.747916666666667"/>
  </r>
  <r>
    <x v="2"/>
    <d v="2024-11-01T00:00:00"/>
    <s v="CCCTA"/>
    <s v="KEITH , CLYDE"/>
    <x v="29"/>
    <x v="1"/>
    <n v="7"/>
    <n v="8.5830000000000002"/>
    <n v="0"/>
    <n v="0.45"/>
    <n v="160.11500000000001"/>
    <x v="1"/>
    <n v="8.1330000000000009"/>
    <n v="299.05041000000006"/>
    <n v="12"/>
    <n v="13.342916666666667"/>
    <x v="0"/>
    <n v="2"/>
    <n v="13.342916666666667"/>
  </r>
  <r>
    <x v="5"/>
    <d v="2024-11-01T00:00:00"/>
    <s v="CCCTA"/>
    <s v="TILLMAN, ROSALYN"/>
    <x v="9"/>
    <x v="1"/>
    <n v="6"/>
    <n v="9.4670000000000005"/>
    <n v="0"/>
    <n v="0.51700000000000002"/>
    <n v="231.57"/>
    <x v="2"/>
    <n v="8.9500000000000011"/>
    <n v="290.87500000000006"/>
    <n v="12"/>
    <n v="19.297499999999999"/>
    <x v="0"/>
    <n v="2"/>
    <n v="19.297499999999999"/>
  </r>
  <r>
    <x v="18"/>
    <d v="2024-11-01T00:00:00"/>
    <s v="CCCTA"/>
    <s v="STEPHENS, MARITZA"/>
    <x v="35"/>
    <x v="1"/>
    <n v="10"/>
    <n v="10.766999999999999"/>
    <n v="0.217"/>
    <n v="0.5"/>
    <n v="176.30099999999999"/>
    <x v="2"/>
    <n v="10.266999999999999"/>
    <n v="333.67750000000001"/>
    <n v="12"/>
    <n v="14.691749999999999"/>
    <x v="0"/>
    <n v="2"/>
    <n v="14.691749999999999"/>
  </r>
  <r>
    <x v="6"/>
    <d v="2024-11-01T00:00:00"/>
    <s v="CCCTA"/>
    <s v="VILCHEZ, CHARLENNE"/>
    <x v="10"/>
    <x v="1"/>
    <n v="12"/>
    <n v="10"/>
    <n v="0.317"/>
    <n v="0.5"/>
    <n v="132.417"/>
    <x v="2"/>
    <n v="9.5"/>
    <n v="308.75"/>
    <n v="12"/>
    <n v="11.034750000000001"/>
    <x v="0"/>
    <n v="2"/>
    <n v="11.034750000000001"/>
  </r>
  <r>
    <x v="16"/>
    <d v="2024-11-01T00:00:00"/>
    <s v="CCCTA"/>
    <s v="MALCOM, LANDREW"/>
    <x v="28"/>
    <x v="1"/>
    <n v="7"/>
    <n v="10.1"/>
    <n v="0.1"/>
    <n v="0.16700000000000001"/>
    <n v="95.091999999999999"/>
    <x v="2"/>
    <n v="9.9329999999999998"/>
    <n v="322.82249999999999"/>
    <n v="12"/>
    <n v="7.9243333333333332"/>
    <x v="0"/>
    <n v="2"/>
    <n v="7.9243333333333332"/>
  </r>
  <r>
    <x v="12"/>
    <d v="2024-11-01T00:00:00"/>
    <s v="LAVTA"/>
    <s v="JOSEPH, SHARONN"/>
    <x v="23"/>
    <x v="1"/>
    <n v="19"/>
    <n v="8.6999999999999993"/>
    <n v="0.183"/>
    <n v="0.5"/>
    <n v="120.172"/>
    <x v="4"/>
    <n v="8.1999999999999993"/>
    <n v="287"/>
    <n v="12"/>
    <n v="10.014333333333333"/>
    <x v="0"/>
    <n v="2"/>
    <n v="10.014333333333333"/>
  </r>
  <r>
    <x v="2"/>
    <d v="2024-11-01T00:00:00"/>
    <s v="LAVTA"/>
    <s v="MARSHALL, WILLIAM"/>
    <x v="32"/>
    <x v="2"/>
    <n v="5"/>
    <n v="7.9829999999999997"/>
    <n v="0.2"/>
    <n v="0.91700000000000004"/>
    <n v="68.025999999999996"/>
    <x v="3"/>
    <n v="7.0659999999999998"/>
    <n v="296.91332"/>
    <n v="7"/>
    <n v="9.718"/>
    <x v="0"/>
    <n v="2"/>
    <n v="9.718"/>
  </r>
  <r>
    <x v="13"/>
    <d v="2024-11-01T00:00:00"/>
    <s v="LAVTA"/>
    <s v="SALGUERO, JORGE"/>
    <x v="24"/>
    <x v="1"/>
    <n v="9"/>
    <n v="10.483000000000001"/>
    <n v="0"/>
    <n v="0.35"/>
    <n v="127.185"/>
    <x v="4"/>
    <n v="10.133000000000001"/>
    <n v="354.65500000000003"/>
    <n v="12"/>
    <n v="10.598750000000001"/>
    <x v="0"/>
    <n v="2"/>
    <n v="10.598750000000001"/>
  </r>
  <r>
    <x v="14"/>
    <d v="2024-11-01T00:00:00"/>
    <s v="LAVTA"/>
    <s v="BUFFINGTON, BLAKE"/>
    <x v="25"/>
    <x v="1"/>
    <n v="18"/>
    <n v="9.85"/>
    <n v="0"/>
    <n v="0.55000000000000004"/>
    <n v="125.6"/>
    <x v="4"/>
    <n v="9.2999999999999989"/>
    <n v="325.49999999999994"/>
    <n v="12"/>
    <n v="10.466666666666667"/>
    <x v="0"/>
    <n v="2"/>
    <n v="10.466666666666667"/>
  </r>
  <r>
    <x v="10"/>
    <d v="2024-11-01T00:00:00"/>
    <s v="LAVTA"/>
    <s v="HUGO, TAMA"/>
    <x v="38"/>
    <x v="1"/>
    <n v="10"/>
    <n v="11"/>
    <n v="0.33300000000000002"/>
    <n v="0.5"/>
    <n v="138.261"/>
    <x v="4"/>
    <n v="10.497"/>
    <n v="367.39499999999998"/>
    <n v="12"/>
    <n v="11.521749999999999"/>
    <x v="0"/>
    <n v="2"/>
    <n v="11.521749999999999"/>
  </r>
  <r>
    <x v="2"/>
    <d v="2024-11-01T00:00:00"/>
    <s v="LAVTA"/>
    <s v="EVANS, JOHN"/>
    <x v="21"/>
    <x v="2"/>
    <n v="7"/>
    <n v="8.3829999999999991"/>
    <n v="0.7"/>
    <n v="0.51700000000000002"/>
    <n v="102.636"/>
    <x v="3"/>
    <n v="7.4959999999999987"/>
    <n v="314.98191999999995"/>
    <n v="7"/>
    <n v="14.662285714285714"/>
    <x v="0"/>
    <n v="2"/>
    <n v="14.662285714285714"/>
  </r>
  <r>
    <x v="15"/>
    <d v="2024-11-01T00:00:00"/>
    <s v="LAVTA"/>
    <s v="BUFFINGTON, DANIEL"/>
    <x v="26"/>
    <x v="1"/>
    <n v="13"/>
    <n v="8.9830000000000005"/>
    <n v="0.317"/>
    <n v="0.73299999999999998"/>
    <n v="83.302999999999997"/>
    <x v="5"/>
    <n v="8.25"/>
    <n v="330"/>
    <n v="12"/>
    <n v="6.9419166666666667"/>
    <x v="0"/>
    <n v="2"/>
    <n v="6.9419166666666667"/>
  </r>
  <r>
    <x v="2"/>
    <d v="2024-11-01T00:00:00"/>
    <s v="LAVTA"/>
    <s v="SILVA, PAUL"/>
    <x v="19"/>
    <x v="2"/>
    <n v="8"/>
    <n v="8.5"/>
    <n v="0.16700000000000001"/>
    <n v="0.5"/>
    <n v="66.537999999999997"/>
    <x v="3"/>
    <n v="8"/>
    <n v="336.16"/>
    <n v="7"/>
    <n v="9.5054285714285705"/>
    <x v="0"/>
    <n v="2"/>
    <n v="9.5054285714285705"/>
  </r>
  <r>
    <x v="2"/>
    <d v="2024-11-01T00:00:00"/>
    <s v="LAVTA"/>
    <s v="RIVERA, LETOSHA"/>
    <x v="22"/>
    <x v="2"/>
    <n v="7"/>
    <n v="8.4"/>
    <n v="0.317"/>
    <n v="0.45"/>
    <n v="97.850999999999999"/>
    <x v="3"/>
    <n v="7.95"/>
    <n v="334.05900000000003"/>
    <n v="7"/>
    <n v="13.978714285714286"/>
    <x v="0"/>
    <n v="2"/>
    <n v="13.978714285714286"/>
  </r>
  <r>
    <x v="2"/>
    <d v="2024-11-02T00:00:00"/>
    <s v="CCCTA"/>
    <s v="KEITH , CLYDE"/>
    <x v="29"/>
    <x v="1"/>
    <n v="7"/>
    <n v="8.5830000000000002"/>
    <n v="0"/>
    <n v="0"/>
    <n v="150.32499999999999"/>
    <x v="1"/>
    <n v="8.5830000000000002"/>
    <n v="315.59691000000004"/>
    <n v="12"/>
    <n v="12.527083333333332"/>
    <x v="1"/>
    <n v="2"/>
    <n v="12.527083333333332"/>
  </r>
  <r>
    <x v="4"/>
    <d v="2024-11-02T00:00:00"/>
    <s v="CCCTA"/>
    <s v="GETU BOGALE"/>
    <x v="7"/>
    <x v="1"/>
    <n v="6"/>
    <n v="9.3170000000000002"/>
    <n v="0.15"/>
    <n v="0"/>
    <n v="212.126"/>
    <x v="7"/>
    <n v="9.3170000000000002"/>
    <n v="321.43650000000002"/>
    <n v="12"/>
    <n v="17.677166666666668"/>
    <x v="1"/>
    <n v="2"/>
    <n v="17.677166666666668"/>
  </r>
  <r>
    <x v="1"/>
    <d v="2024-11-02T00:00:00"/>
    <s v="CCCTA"/>
    <s v="MAINESS, RYAN"/>
    <x v="1"/>
    <x v="0"/>
    <n v="4"/>
    <n v="9.9830000000000005"/>
    <n v="0.317"/>
    <n v="0.5"/>
    <n v="153.65899999999999"/>
    <x v="0"/>
    <n v="9.4830000000000005"/>
    <n v="275.00700000000001"/>
    <n v="19"/>
    <n v="8.0873157894736831"/>
    <x v="1"/>
    <n v="2"/>
    <n v="8.0873157894736831"/>
  </r>
  <r>
    <x v="18"/>
    <d v="2024-11-02T00:00:00"/>
    <s v="CCCTA"/>
    <s v="STEPHENS, MARITZA"/>
    <x v="35"/>
    <x v="1"/>
    <n v="4"/>
    <n v="10.016999999999999"/>
    <n v="0.16700000000000001"/>
    <n v="0.48299999999999998"/>
    <n v="193.441"/>
    <x v="7"/>
    <n v="9.5339999999999989"/>
    <n v="328.92299999999994"/>
    <n v="12"/>
    <n v="16.120083333333334"/>
    <x v="1"/>
    <n v="2"/>
    <n v="16.120083333333334"/>
  </r>
  <r>
    <x v="2"/>
    <d v="2024-11-02T00:00:00"/>
    <s v="CCCTA"/>
    <s v="MATUECCI, MATT"/>
    <x v="2"/>
    <x v="1"/>
    <n v="6"/>
    <n v="9.0830000000000002"/>
    <n v="0.15"/>
    <n v="0.48299999999999998"/>
    <n v="167.922"/>
    <x v="1"/>
    <n v="8.6"/>
    <n v="316.22200000000004"/>
    <n v="12"/>
    <n v="13.993499999999999"/>
    <x v="1"/>
    <n v="2"/>
    <n v="13.993499999999999"/>
  </r>
  <r>
    <x v="16"/>
    <d v="2024-11-02T00:00:00"/>
    <s v="CCCTA"/>
    <s v="MALCOM, LANDREW"/>
    <x v="28"/>
    <x v="1"/>
    <n v="7"/>
    <n v="10.25"/>
    <n v="0"/>
    <n v="0.5"/>
    <n v="219.99600000000001"/>
    <x v="7"/>
    <n v="9.75"/>
    <n v="336.375"/>
    <n v="12"/>
    <n v="18.333000000000002"/>
    <x v="1"/>
    <n v="2"/>
    <n v="18.333000000000002"/>
  </r>
  <r>
    <x v="2"/>
    <d v="2024-11-02T00:00:00"/>
    <s v="CCCTA"/>
    <s v="ROGERS, JAMES"/>
    <x v="15"/>
    <x v="1"/>
    <n v="6"/>
    <n v="8.5"/>
    <n v="0.28299999999999997"/>
    <n v="0.5"/>
    <n v="170.774"/>
    <x v="1"/>
    <n v="8"/>
    <n v="294.16000000000003"/>
    <n v="12"/>
    <n v="14.231166666666667"/>
    <x v="1"/>
    <n v="2"/>
    <n v="14.231166666666667"/>
  </r>
  <r>
    <x v="7"/>
    <d v="2024-11-02T00:00:00"/>
    <s v="CCCTA"/>
    <s v="BROWN, LOVIE"/>
    <x v="11"/>
    <x v="0"/>
    <n v="7"/>
    <n v="10.016999999999999"/>
    <n v="0.33300000000000002"/>
    <n v="0.51700000000000002"/>
    <n v="138.399"/>
    <x v="6"/>
    <n v="9.4969999999999999"/>
    <n v="294.40699999999998"/>
    <n v="19"/>
    <n v="7.2841578947368424"/>
    <x v="1"/>
    <n v="2"/>
    <n v="7.2841578947368424"/>
  </r>
  <r>
    <x v="17"/>
    <d v="2024-11-02T00:00:00"/>
    <s v="CCCTA"/>
    <s v="ALLISON, AARON"/>
    <x v="30"/>
    <x v="1"/>
    <n v="7"/>
    <n v="10.933"/>
    <n v="0.16700000000000001"/>
    <n v="0.5"/>
    <n v="275.81299999999999"/>
    <x v="4"/>
    <n v="10.433"/>
    <n v="365.15499999999997"/>
    <n v="12"/>
    <n v="22.984416666666664"/>
    <x v="1"/>
    <n v="2"/>
    <n v="22.984416666666664"/>
  </r>
  <r>
    <x v="2"/>
    <d v="2024-11-02T00:00:00"/>
    <s v="LAVTA"/>
    <s v="EVANS, JOHN"/>
    <x v="21"/>
    <x v="2"/>
    <n v="6"/>
    <n v="8.65"/>
    <n v="0.28299999999999997"/>
    <n v="0.5"/>
    <n v="68.438999999999993"/>
    <x v="3"/>
    <n v="8.15"/>
    <n v="342.46300000000002"/>
    <n v="7"/>
    <n v="9.7769999999999992"/>
    <x v="1"/>
    <n v="2"/>
    <n v="9.7769999999999992"/>
  </r>
  <r>
    <x v="2"/>
    <d v="2024-11-02T00:00:00"/>
    <s v="LAVTA"/>
    <s v="MARSHALL, WILLIAM"/>
    <x v="32"/>
    <x v="2"/>
    <n v="8"/>
    <n v="9.8170000000000002"/>
    <n v="0.3"/>
    <n v="0.35"/>
    <n v="81.03"/>
    <x v="3"/>
    <n v="9.4670000000000005"/>
    <n v="397.80334000000005"/>
    <n v="7"/>
    <n v="11.575714285714286"/>
    <x v="1"/>
    <n v="2"/>
    <n v="11.575714285714286"/>
  </r>
  <r>
    <x v="11"/>
    <d v="2024-11-02T00:00:00"/>
    <s v="LAVTA"/>
    <s v="SULEIMAN, AIMEN"/>
    <x v="27"/>
    <x v="1"/>
    <n v="11"/>
    <n v="9.8330000000000002"/>
    <n v="0.16700000000000001"/>
    <n v="0.5"/>
    <n v="122.259"/>
    <x v="8"/>
    <n v="9.3330000000000002"/>
    <n v="345.32100000000003"/>
    <n v="12"/>
    <n v="10.18825"/>
    <x v="1"/>
    <n v="2"/>
    <n v="10.18825"/>
  </r>
  <r>
    <x v="8"/>
    <d v="2024-11-02T00:00:00"/>
    <s v="LAVTA"/>
    <s v="MARZI, SAMI JAN"/>
    <x v="36"/>
    <x v="1"/>
    <n v="8"/>
    <n v="10.5"/>
    <n v="0"/>
    <n v="0.48299999999999998"/>
    <n v="131.21299999999999"/>
    <x v="8"/>
    <n v="10.016999999999999"/>
    <n v="370.62899999999996"/>
    <n v="12"/>
    <n v="10.934416666666666"/>
    <x v="1"/>
    <n v="2"/>
    <n v="10.934416666666666"/>
  </r>
  <r>
    <x v="12"/>
    <d v="2024-11-02T00:00:00"/>
    <s v="LAVTA"/>
    <s v="JOSEPH, SHARONN"/>
    <x v="23"/>
    <x v="1"/>
    <n v="6"/>
    <n v="8.25"/>
    <n v="0.75"/>
    <n v="0.5"/>
    <n v="79.650999999999996"/>
    <x v="8"/>
    <n v="7.33"/>
    <n v="271.20999999999998"/>
    <n v="12"/>
    <n v="6.6375833333333327"/>
    <x v="1"/>
    <n v="2"/>
    <n v="6.6375833333333327"/>
  </r>
  <r>
    <x v="8"/>
    <d v="2024-11-03T00:00:00"/>
    <s v="CCCTA"/>
    <s v="MARZI, SAMI JAN"/>
    <x v="12"/>
    <x v="1"/>
    <n v="10"/>
    <n v="10.583"/>
    <n v="0"/>
    <n v="0.5"/>
    <n v="185.35300000000001"/>
    <x v="7"/>
    <n v="10.083"/>
    <n v="347.86349999999999"/>
    <n v="12"/>
    <n v="15.446083333333334"/>
    <x v="1"/>
    <n v="2"/>
    <n v="15.446083333333334"/>
  </r>
  <r>
    <x v="2"/>
    <d v="2024-11-03T00:00:00"/>
    <s v="CCCTA"/>
    <s v="UMANA, DOMINGO"/>
    <x v="13"/>
    <x v="1"/>
    <n v="9"/>
    <n v="9.0329999999999995"/>
    <n v="0"/>
    <n v="0"/>
    <n v="229.16399999999999"/>
    <x v="1"/>
    <n v="9.0329999999999995"/>
    <n v="332.14341000000002"/>
    <n v="12"/>
    <n v="19.096999999999998"/>
    <x v="1"/>
    <n v="2"/>
    <n v="19.096999999999998"/>
  </r>
  <r>
    <x v="9"/>
    <d v="2024-11-03T00:00:00"/>
    <s v="CCCTA"/>
    <s v="FOWLER, ANTOINE"/>
    <x v="14"/>
    <x v="1"/>
    <n v="9"/>
    <n v="10.5"/>
    <n v="0.36699999999999999"/>
    <n v="0.5"/>
    <n v="225.29599999999999"/>
    <x v="7"/>
    <n v="9.963000000000001"/>
    <n v="343.72350000000006"/>
    <n v="12"/>
    <n v="18.774666666666665"/>
    <x v="1"/>
    <n v="2"/>
    <n v="18.774666666666665"/>
  </r>
  <r>
    <x v="2"/>
    <d v="2024-11-03T00:00:00"/>
    <s v="CCCTA"/>
    <s v="ROGERS, JAMES"/>
    <x v="15"/>
    <x v="1"/>
    <n v="7"/>
    <n v="8.6669999999999998"/>
    <n v="0.16700000000000001"/>
    <n v="0.41699999999999998"/>
    <n v="160.77699999999999"/>
    <x v="1"/>
    <n v="8.25"/>
    <n v="303.35250000000002"/>
    <n v="12"/>
    <n v="13.398083333333332"/>
    <x v="1"/>
    <n v="2"/>
    <n v="13.398083333333332"/>
  </r>
  <r>
    <x v="2"/>
    <d v="2024-11-03T00:00:00"/>
    <s v="CCCTA"/>
    <s v="MATUECCI, MATT"/>
    <x v="2"/>
    <x v="1"/>
    <n v="5"/>
    <n v="9.2829999999999995"/>
    <n v="0.317"/>
    <n v="0.5"/>
    <n v="205.601"/>
    <x v="1"/>
    <n v="8.7829999999999995"/>
    <n v="322.95091000000002"/>
    <n v="12"/>
    <n v="17.133416666666665"/>
    <x v="1"/>
    <n v="2"/>
    <n v="17.133416666666665"/>
  </r>
  <r>
    <x v="18"/>
    <d v="2024-11-03T00:00:00"/>
    <s v="CCCTA"/>
    <s v="STEPHENS, MARITZA"/>
    <x v="35"/>
    <x v="1"/>
    <n v="9"/>
    <n v="10.067"/>
    <n v="0.41699999999999998"/>
    <n v="0.5"/>
    <n v="233.22900000000001"/>
    <x v="7"/>
    <n v="9.48"/>
    <n v="327.06"/>
    <n v="12"/>
    <n v="19.435750000000002"/>
    <x v="1"/>
    <n v="2"/>
    <n v="19.435750000000002"/>
  </r>
  <r>
    <x v="2"/>
    <d v="2024-11-03T00:00:00"/>
    <s v="CCCTA"/>
    <s v="ALLGOOD, SCOTT"/>
    <x v="4"/>
    <x v="2"/>
    <n v="11"/>
    <n v="9.7669999999999995"/>
    <n v="0.41699999999999998"/>
    <n v="0.217"/>
    <n v="129.49700000000001"/>
    <x v="3"/>
    <n v="9.4629999999999992"/>
    <n v="397.63526000000002"/>
    <n v="7"/>
    <n v="18.499571428571432"/>
    <x v="1"/>
    <n v="2"/>
    <n v="18.499571428571432"/>
  </r>
  <r>
    <x v="11"/>
    <d v="2024-11-03T00:00:00"/>
    <s v="LAVTA"/>
    <s v="SULEIMAN, AIMEN"/>
    <x v="27"/>
    <x v="1"/>
    <n v="5"/>
    <n v="7.4669999999999996"/>
    <n v="0.23300000000000001"/>
    <n v="0.7"/>
    <n v="61.441000000000003"/>
    <x v="8"/>
    <n v="6.7669999999999995"/>
    <n v="250.37899999999999"/>
    <n v="12"/>
    <n v="5.1200833333333335"/>
    <x v="1"/>
    <n v="2"/>
    <n v="5.1200833333333335"/>
  </r>
  <r>
    <x v="2"/>
    <d v="2024-11-03T00:00:00"/>
    <s v="LAVTA"/>
    <s v="EVANS, JOHN"/>
    <x v="21"/>
    <x v="2"/>
    <n v="7"/>
    <n v="8.2170000000000005"/>
    <n v="0.15"/>
    <n v="0.433"/>
    <n v="55.061"/>
    <x v="3"/>
    <n v="7.7840000000000007"/>
    <n v="327.08368000000007"/>
    <n v="7"/>
    <n v="7.8658571428571431"/>
    <x v="1"/>
    <n v="2"/>
    <n v="7.8658571428571431"/>
  </r>
  <r>
    <x v="12"/>
    <d v="2024-11-03T00:00:00"/>
    <s v="LAVTA"/>
    <s v="JOSEPH, SHARONN"/>
    <x v="23"/>
    <x v="1"/>
    <n v="5"/>
    <n v="9.6170000000000009"/>
    <n v="0.16700000000000001"/>
    <n v="0.5"/>
    <n v="77.518000000000001"/>
    <x v="8"/>
    <n v="9.1170000000000009"/>
    <n v="337.32900000000001"/>
    <n v="12"/>
    <n v="6.4598333333333331"/>
    <x v="1"/>
    <n v="2"/>
    <n v="6.4598333333333331"/>
  </r>
  <r>
    <x v="2"/>
    <d v="2024-11-03T00:00:00"/>
    <s v="LAVTA"/>
    <s v="MARSHALL, WILLIAM"/>
    <x v="32"/>
    <x v="2"/>
    <n v="4"/>
    <n v="8.8000000000000007"/>
    <n v="0.5"/>
    <n v="0.5"/>
    <n v="47.377000000000002"/>
    <x v="3"/>
    <n v="8.1300000000000008"/>
    <n v="341.62260000000003"/>
    <n v="7"/>
    <n v="6.7681428571428572"/>
    <x v="1"/>
    <n v="2"/>
    <n v="6.768142857142857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5">
  <r>
    <x v="0"/>
    <s v="07:19"/>
    <s v="07:47"/>
    <n v="0"/>
    <s v="One-Seat"/>
    <s v="BOGALE, GETU"/>
    <d v="2024-10-21T00:00:00"/>
    <n v="4007472"/>
    <s v="214"/>
    <s v="AM1"/>
    <n v="11.14"/>
    <n v="27"/>
    <x v="0"/>
    <s v="Yes"/>
    <x v="0"/>
    <n v="11.14"/>
    <x v="0"/>
    <n v="19.495000000000001"/>
    <n v="24.495000000000001"/>
    <n v="0"/>
    <n v="0"/>
    <n v="0"/>
    <n v="32.5"/>
    <n v="0.45"/>
    <n v="14.625"/>
    <n v="9.8699999999999992"/>
    <s v="WAV"/>
    <b v="1"/>
    <n v="14.625"/>
  </r>
  <r>
    <x v="1"/>
    <s v="08:00"/>
    <s v="08:30"/>
    <n v="0"/>
    <s v="One-Seat"/>
    <s v="ROGERS, JAMES"/>
    <d v="2024-10-21T00:00:00"/>
    <n v="4005551"/>
    <s v="207"/>
    <s v="AM1"/>
    <n v="10.39"/>
    <n v="30"/>
    <x v="0"/>
    <s v="Yes"/>
    <x v="1"/>
    <n v="10.39"/>
    <x v="1"/>
    <n v="20.78"/>
    <n v="27.28"/>
    <n v="5.5"/>
    <n v="0"/>
    <n v="5.5"/>
    <n v="35.787500000000001"/>
    <n v="0.5"/>
    <n v="17.893750000000001"/>
    <n v="9.3862000000000005"/>
    <s v="WAV"/>
    <b v="1"/>
    <n v="17.893750000000001"/>
  </r>
  <r>
    <x v="1"/>
    <s v="07:49"/>
    <s v="08:44"/>
    <n v="0"/>
    <s v="One-Seat"/>
    <s v="ROGERS, JAMES"/>
    <d v="2024-10-21T00:00:00"/>
    <n v="4005469"/>
    <s v="207"/>
    <s v="AM1"/>
    <n v="13.14"/>
    <n v="55"/>
    <x v="0"/>
    <s v="Yes"/>
    <x v="1"/>
    <n v="13.14"/>
    <x v="1"/>
    <n v="26.28"/>
    <n v="32.78"/>
    <n v="0"/>
    <n v="0"/>
    <n v="0"/>
    <n v="35.787500000000001"/>
    <n v="0.91666666666666663"/>
    <n v="32.805208333333333"/>
    <n v="-2.52E-2"/>
    <s v="WAV"/>
    <b v="1"/>
    <n v="32.805208333333333"/>
  </r>
  <r>
    <x v="1"/>
    <s v="14:06"/>
    <s v="14:50"/>
    <n v="0"/>
    <s v="One-Seat"/>
    <s v="ROGERS, JAMES"/>
    <d v="2024-10-21T00:00:00"/>
    <n v="4005474"/>
    <s v="207"/>
    <s v="AM1"/>
    <n v="20.329999999999998"/>
    <n v="44"/>
    <x v="0"/>
    <s v="Yes"/>
    <x v="1"/>
    <n v="20.329999999999998"/>
    <x v="1"/>
    <n v="40.659999999999997"/>
    <n v="47.16"/>
    <n v="0"/>
    <n v="0"/>
    <n v="0"/>
    <n v="35.787500000000001"/>
    <n v="0.73333333333333328"/>
    <n v="26.244166666666665"/>
    <n v="20.915800000000001"/>
    <s v="WAV"/>
    <b v="1"/>
    <n v="26.244166666666668"/>
  </r>
  <r>
    <x v="1"/>
    <s v="14:06"/>
    <s v="14:23"/>
    <n v="0"/>
    <s v="One-Seat"/>
    <s v="ROGERS, JAMES"/>
    <d v="2024-10-21T00:00:00"/>
    <n v="4005587"/>
    <s v="207"/>
    <s v="AM1"/>
    <n v="17.43"/>
    <n v="17"/>
    <x v="0"/>
    <s v="Yes"/>
    <x v="1"/>
    <n v="17.43"/>
    <x v="1"/>
    <n v="34.86"/>
    <n v="41.36"/>
    <n v="0"/>
    <n v="0"/>
    <n v="0"/>
    <n v="35.787500000000001"/>
    <n v="0.28333333333333333"/>
    <n v="10.139791666666667"/>
    <n v="31.220199999999998"/>
    <s v="WAV"/>
    <b v="1"/>
    <n v="10.139791666666667"/>
  </r>
  <r>
    <x v="1"/>
    <s v="14:06"/>
    <s v="14:08"/>
    <n v="0"/>
    <s v="One-Seat"/>
    <s v="ROGERS, JAMES"/>
    <d v="2024-10-21T00:00:00"/>
    <n v="4005700"/>
    <s v="207"/>
    <s v="AM1"/>
    <n v="7.27"/>
    <n v="1"/>
    <x v="0"/>
    <s v="Yes"/>
    <x v="1"/>
    <n v="7.27"/>
    <x v="1"/>
    <n v="14.54"/>
    <n v="21.04"/>
    <n v="0"/>
    <n v="0"/>
    <n v="0"/>
    <n v="35.787500000000001"/>
    <n v="1.6666666666666666E-2"/>
    <n v="0.59645833333333331"/>
    <n v="20.4435"/>
    <s v="WAV"/>
    <b v="1"/>
    <n v="0.59645833333333331"/>
  </r>
  <r>
    <x v="2"/>
    <s v="10:29"/>
    <s v="10:54"/>
    <n v="0"/>
    <s v="One-Seat"/>
    <s v="TILLMAN, ROSALYN"/>
    <d v="2024-10-21T00:00:00"/>
    <n v="4009023"/>
    <s v="205A"/>
    <s v="AM1,WK1"/>
    <n v="17.89"/>
    <n v="27"/>
    <x v="0"/>
    <s v="Yes"/>
    <x v="0"/>
    <n v="17.89"/>
    <x v="0"/>
    <n v="31.307500000000001"/>
    <n v="36.307500000000005"/>
    <n v="5.5"/>
    <n v="0"/>
    <n v="5.5"/>
    <n v="32.5"/>
    <n v="0.45"/>
    <n v="14.625"/>
    <n v="21.682500000000001"/>
    <s v="WAV"/>
    <b v="1"/>
    <n v="14.625"/>
  </r>
  <r>
    <x v="3"/>
    <s v="17:06"/>
    <s v="17:25"/>
    <n v="0"/>
    <s v="One-Seat"/>
    <s v="FUENTES, PEDRO"/>
    <d v="2024-10-21T00:00:00"/>
    <n v="4005720"/>
    <s v="220"/>
    <s v="WH1"/>
    <n v="4.88"/>
    <n v="19"/>
    <x v="1"/>
    <s v="Yes"/>
    <x v="1"/>
    <n v="4.88"/>
    <x v="1"/>
    <n v="9.76"/>
    <n v="16.259999999999998"/>
    <n v="0"/>
    <n v="0"/>
    <n v="0"/>
    <n v="29"/>
    <n v="0.31666666666666665"/>
    <n v="9.1833333333333336"/>
    <n v="7.0766999999999998"/>
    <s v="WAV"/>
    <b v="1"/>
    <n v="9.1833333333333336"/>
  </r>
  <r>
    <x v="3"/>
    <s v="21:21"/>
    <s v="21:54"/>
    <n v="0"/>
    <s v="One-Seat"/>
    <s v="FUENTES, PEDRO"/>
    <d v="2024-10-21T00:00:00"/>
    <n v="4009108"/>
    <s v="220"/>
    <s v="SC1"/>
    <n v="27.12"/>
    <n v="32"/>
    <x v="1"/>
    <s v="Yes"/>
    <x v="1"/>
    <n v="27.12"/>
    <x v="1"/>
    <n v="54.24"/>
    <n v="60.74"/>
    <n v="0"/>
    <n v="0"/>
    <n v="0"/>
    <n v="29"/>
    <n v="0.53333333333333333"/>
    <n v="15.466666666666667"/>
    <n v="45.273299999999999"/>
    <s v="WAV"/>
    <b v="1"/>
    <n v="15.466666666666667"/>
  </r>
  <r>
    <x v="4"/>
    <s v="13:55"/>
    <s v="14:10"/>
    <n v="0"/>
    <s v="One-Seat"/>
    <s v="FOWLER, ANTOINE"/>
    <d v="2024-10-21T00:00:00"/>
    <n v="4005599"/>
    <s v="222"/>
    <s v="WK1"/>
    <n v="8.35"/>
    <n v="18"/>
    <x v="0"/>
    <s v="Yes"/>
    <x v="0"/>
    <n v="8.35"/>
    <x v="0"/>
    <n v="14.612499999999999"/>
    <n v="19.612499999999997"/>
    <n v="5.5"/>
    <n v="0"/>
    <n v="5.5"/>
    <n v="32.5"/>
    <n v="0.3"/>
    <n v="9.75"/>
    <n v="9.8625000000000007"/>
    <s v="WAV"/>
    <b v="1"/>
    <n v="9.75"/>
  </r>
  <r>
    <x v="4"/>
    <s v="13:10"/>
    <s v="13:32"/>
    <n v="0"/>
    <s v="One-Seat"/>
    <s v="FOWLER, ANTOINE"/>
    <d v="2024-10-21T00:00:00"/>
    <n v="4009025"/>
    <s v="222"/>
    <s v="AM1,WK1"/>
    <n v="17.89"/>
    <n v="23"/>
    <x v="0"/>
    <s v="Yes"/>
    <x v="0"/>
    <n v="17.89"/>
    <x v="0"/>
    <n v="31.307500000000001"/>
    <n v="36.307500000000005"/>
    <n v="5"/>
    <n v="0"/>
    <n v="5"/>
    <n v="32.5"/>
    <n v="0.38333333333333336"/>
    <n v="12.458333333333334"/>
    <n v="23.8492"/>
    <s v="WAV"/>
    <b v="1"/>
    <n v="12.458333333333334"/>
  </r>
  <r>
    <x v="4"/>
    <s v="11:11"/>
    <s v="11:53"/>
    <n v="1"/>
    <s v="One-Seat"/>
    <s v="FOWLER, ANTOINE"/>
    <d v="2024-10-21T00:00:00"/>
    <n v="4009095"/>
    <s v="222"/>
    <s v="AM1,WK1"/>
    <n v="19.329999999999998"/>
    <n v="44"/>
    <x v="0"/>
    <s v="Yes"/>
    <x v="0"/>
    <n v="19.329999999999998"/>
    <x v="0"/>
    <n v="33.827500000000001"/>
    <n v="38.827500000000001"/>
    <n v="11"/>
    <n v="5.5"/>
    <n v="5.5"/>
    <n v="32.5"/>
    <n v="0.73333333333333328"/>
    <n v="23.833333333333332"/>
    <n v="14.994199999999999"/>
    <s v="WAV"/>
    <b v="1"/>
    <n v="23.833333333333332"/>
  </r>
  <r>
    <x v="4"/>
    <s v="10:44"/>
    <s v="11:40"/>
    <n v="0"/>
    <s v="One-Seat"/>
    <s v="FOWLER, ANTOINE"/>
    <d v="2024-10-21T00:00:00"/>
    <n v="4008371"/>
    <s v="222"/>
    <s v="WH1"/>
    <n v="15.23"/>
    <n v="57"/>
    <x v="1"/>
    <s v="Yes"/>
    <x v="1"/>
    <n v="15.23"/>
    <x v="1"/>
    <n v="30.46"/>
    <n v="36.96"/>
    <n v="0"/>
    <n v="0"/>
    <n v="0"/>
    <n v="32.5"/>
    <n v="0.95"/>
    <n v="30.875"/>
    <n v="6.085"/>
    <s v="WAV"/>
    <b v="1"/>
    <n v="30.875"/>
  </r>
  <r>
    <x v="5"/>
    <s v="08:00"/>
    <s v="08:33"/>
    <n v="0"/>
    <s v="One-Seat"/>
    <s v="HUGO, TAMA"/>
    <d v="2024-10-21T00:00:00"/>
    <n v="4005586"/>
    <s v="211"/>
    <s v="AM1"/>
    <n v="17.43"/>
    <n v="33"/>
    <x v="0"/>
    <s v="Yes"/>
    <x v="0"/>
    <n v="17.43"/>
    <x v="0"/>
    <n v="30.502499999999998"/>
    <n v="35.502499999999998"/>
    <n v="0"/>
    <n v="0"/>
    <n v="0"/>
    <n v="32.5"/>
    <n v="0.55000000000000004"/>
    <n v="17.875"/>
    <n v="17.627500000000001"/>
    <s v="WAV"/>
    <b v="1"/>
    <n v="17.875"/>
  </r>
  <r>
    <x v="5"/>
    <s v="07:36"/>
    <s v="08:33"/>
    <n v="0"/>
    <s v="One-Seat"/>
    <s v="HUGO, TAMA"/>
    <d v="2024-10-21T00:00:00"/>
    <n v="4005473"/>
    <s v="211"/>
    <s v="AM1"/>
    <n v="20.329999999999998"/>
    <n v="56"/>
    <x v="0"/>
    <s v="Yes"/>
    <x v="0"/>
    <n v="20.329999999999998"/>
    <x v="0"/>
    <n v="35.577500000000001"/>
    <n v="40.577500000000001"/>
    <n v="0"/>
    <n v="0"/>
    <n v="0"/>
    <n v="32.5"/>
    <n v="0.93333333333333335"/>
    <n v="30.333333333333332"/>
    <n v="10.244199999999999"/>
    <s v="WAV"/>
    <b v="1"/>
    <n v="30.333333333333332"/>
  </r>
  <r>
    <x v="5"/>
    <s v="16:24"/>
    <s v="17:07"/>
    <n v="0"/>
    <s v="One-Seat"/>
    <s v="HUGO, TAMA"/>
    <d v="2024-10-21T00:00:00"/>
    <n v="4008372"/>
    <s v="211"/>
    <s v="WH1"/>
    <n v="15.23"/>
    <n v="42"/>
    <x v="1"/>
    <s v="Yes"/>
    <x v="1"/>
    <n v="15.23"/>
    <x v="1"/>
    <n v="30.46"/>
    <n v="36.96"/>
    <n v="0"/>
    <n v="0"/>
    <n v="0"/>
    <n v="32.5"/>
    <n v="0.7"/>
    <n v="22.75"/>
    <n v="14.21"/>
    <s v="WAV"/>
    <b v="1"/>
    <n v="22.75"/>
  </r>
  <r>
    <x v="6"/>
    <s v="13:52"/>
    <s v="14:36"/>
    <n v="0"/>
    <s v="One-Seat"/>
    <s v="WYATT, MIGERIEA"/>
    <d v="2024-10-21T00:00:00"/>
    <n v="4005756"/>
    <s v="219"/>
    <s v="AM1"/>
    <n v="8.24"/>
    <n v="43"/>
    <x v="0"/>
    <s v="Yes"/>
    <x v="0"/>
    <n v="8.24"/>
    <x v="0"/>
    <n v="14.42"/>
    <n v="19.420000000000002"/>
    <n v="0"/>
    <n v="0"/>
    <n v="0"/>
    <n v="29"/>
    <n v="0.71666666666666667"/>
    <n v="20.783333333333335"/>
    <n v="-1.3633"/>
    <s v="SEDAN"/>
    <b v="1"/>
    <n v="20.783333333333335"/>
  </r>
  <r>
    <x v="6"/>
    <s v="13:52"/>
    <s v="15:47"/>
    <n v="0"/>
    <s v="One-Seat"/>
    <s v="WYATT, MIGERIEA"/>
    <d v="2024-10-21T00:00:00"/>
    <n v="4005723"/>
    <s v="219"/>
    <s v="AM1"/>
    <n v="17.3"/>
    <n v="114"/>
    <x v="0"/>
    <s v="Yes"/>
    <x v="0"/>
    <n v="17.3"/>
    <x v="0"/>
    <n v="30.275000000000002"/>
    <n v="35.275000000000006"/>
    <n v="0"/>
    <n v="0"/>
    <n v="0"/>
    <n v="29"/>
    <n v="1.9"/>
    <n v="55.099999999999994"/>
    <n v="-19.824999999999999"/>
    <s v="SEDAN"/>
    <b v="1"/>
    <n v="55.1"/>
  </r>
  <r>
    <x v="6"/>
    <s v="08:54"/>
    <s v="09:30"/>
    <n v="0"/>
    <s v="One-Seat"/>
    <s v="WYATT, MIGERIEA"/>
    <d v="2024-10-21T00:00:00"/>
    <n v="4005438"/>
    <s v="219"/>
    <s v="AM1"/>
    <n v="11.47"/>
    <n v="35"/>
    <x v="0"/>
    <s v="Yes"/>
    <x v="0"/>
    <n v="11.47"/>
    <x v="0"/>
    <n v="20.072500000000002"/>
    <n v="25.072500000000002"/>
    <n v="0"/>
    <n v="0"/>
    <n v="0"/>
    <n v="29"/>
    <n v="0.58333333333333337"/>
    <n v="16.916666666666668"/>
    <n v="8.1557999999999993"/>
    <s v="SEDAN"/>
    <b v="1"/>
    <n v="16.916666666666668"/>
  </r>
  <r>
    <x v="6"/>
    <s v="14:15"/>
    <s v="15:47"/>
    <n v="0"/>
    <s v="One-Seat"/>
    <s v="WYATT, MIGERIEA"/>
    <d v="2024-10-21T00:00:00"/>
    <n v="4005470"/>
    <s v="219"/>
    <s v="AM1"/>
    <n v="13.14"/>
    <n v="92"/>
    <x v="0"/>
    <s v="Yes"/>
    <x v="0"/>
    <n v="13.14"/>
    <x v="0"/>
    <n v="22.995000000000001"/>
    <n v="27.995000000000001"/>
    <n v="0"/>
    <n v="0"/>
    <n v="0"/>
    <n v="29"/>
    <n v="1.5333333333333334"/>
    <n v="44.466666666666669"/>
    <n v="-16.471699999999998"/>
    <s v="SEDAN"/>
    <b v="1"/>
    <n v="44.466666666666669"/>
  </r>
  <r>
    <x v="7"/>
    <s v="16:00"/>
    <s v="16:31"/>
    <n v="0"/>
    <s v="One-Seat"/>
    <s v="VILCHEZ, CHARLENNE"/>
    <d v="2024-10-21T00:00:00"/>
    <n v="4007497"/>
    <s v="217"/>
    <s v="SC1"/>
    <n v="27.12"/>
    <n v="35"/>
    <x v="1"/>
    <s v="Yes"/>
    <x v="1"/>
    <n v="27.12"/>
    <x v="1"/>
    <n v="54.24"/>
    <n v="60.74"/>
    <n v="5.5"/>
    <n v="0"/>
    <n v="5.5"/>
    <n v="32.5"/>
    <n v="0.58333333333333337"/>
    <n v="18.958333333333336"/>
    <n v="41.781700000000001"/>
    <s v="WAV"/>
    <b v="1"/>
    <n v="18.958333333333332"/>
  </r>
  <r>
    <x v="6"/>
    <s v="11:30"/>
    <s v="12:08"/>
    <n v="0"/>
    <s v="One-Seat"/>
    <s v="WYATT, MIGERIEA"/>
    <d v="2024-10-21T00:00:00"/>
    <n v="4009345"/>
    <s v="219"/>
    <s v="AM1"/>
    <n v="26.95"/>
    <n v="50"/>
    <x v="0"/>
    <s v="Yes"/>
    <x v="0"/>
    <n v="26.95"/>
    <x v="0"/>
    <n v="47.162500000000001"/>
    <n v="52.162500000000001"/>
    <n v="5.5"/>
    <n v="0"/>
    <n v="5.5"/>
    <n v="29"/>
    <n v="0.83333333333333337"/>
    <n v="24.166666666666668"/>
    <n v="27.995799999999999"/>
    <s v="SEDAN"/>
    <b v="1"/>
    <n v="24.166666666666668"/>
  </r>
  <r>
    <x v="7"/>
    <s v="11:57"/>
    <s v="12:37"/>
    <n v="0"/>
    <s v="One-Seat"/>
    <s v="VILCHEZ, CHARLENNE"/>
    <d v="2024-10-21T00:00:00"/>
    <n v="4009498"/>
    <s v="217"/>
    <s v="AM1,SC1"/>
    <n v="27.84"/>
    <n v="76"/>
    <x v="0"/>
    <s v="Yes"/>
    <x v="0"/>
    <n v="27.84"/>
    <x v="0"/>
    <n v="48.72"/>
    <n v="53.72"/>
    <n v="5.5"/>
    <n v="0"/>
    <n v="5.5"/>
    <n v="32.5"/>
    <n v="1.2666666666666666"/>
    <n v="41.166666666666664"/>
    <n v="12.5533"/>
    <s v="WAV"/>
    <b v="1"/>
    <n v="41.166666666666664"/>
  </r>
  <r>
    <x v="7"/>
    <s v="15:03"/>
    <s v="15:27"/>
    <n v="0"/>
    <s v="One-Seat"/>
    <s v="VILCHEZ, CHARLENNE"/>
    <d v="2024-10-21T00:00:00"/>
    <n v="4005721"/>
    <s v="217"/>
    <s v="AM1"/>
    <n v="4.38"/>
    <n v="23"/>
    <x v="0"/>
    <s v="Yes"/>
    <x v="0"/>
    <n v="4.38"/>
    <x v="0"/>
    <n v="7.665"/>
    <n v="12.664999999999999"/>
    <n v="5.5"/>
    <n v="0"/>
    <n v="5.5"/>
    <n v="32.5"/>
    <n v="0.38333333333333336"/>
    <n v="12.458333333333334"/>
    <n v="0.20669999999999999"/>
    <s v="WAV"/>
    <b v="1"/>
    <n v="12.458333333333334"/>
  </r>
  <r>
    <x v="8"/>
    <s v="11:13"/>
    <s v="11:37"/>
    <n v="0"/>
    <s v="One-Seat"/>
    <s v="MAINESS, RYAN"/>
    <d v="2024-10-21T00:00:00"/>
    <n v="4009456"/>
    <s v="215"/>
    <s v="AM1"/>
    <n v="10.49"/>
    <n v="23"/>
    <x v="0"/>
    <s v="Yes"/>
    <x v="0"/>
    <n v="10.49"/>
    <x v="0"/>
    <n v="18.357500000000002"/>
    <n v="23.357500000000002"/>
    <n v="5.5"/>
    <n v="0"/>
    <n v="5.5"/>
    <n v="29"/>
    <n v="0.38333333333333336"/>
    <n v="11.116666666666667"/>
    <n v="12.2408"/>
    <s v="SEDAN"/>
    <b v="1"/>
    <n v="11.116666666666667"/>
  </r>
  <r>
    <x v="8"/>
    <s v="07:25"/>
    <s v="07:53"/>
    <n v="1"/>
    <s v="One-Seat"/>
    <s v="MAINESS, RYAN"/>
    <d v="2024-10-21T00:00:00"/>
    <n v="4009042"/>
    <s v="215"/>
    <s v="AM1"/>
    <n v="10.86"/>
    <n v="27"/>
    <x v="0"/>
    <s v="Yes"/>
    <x v="0"/>
    <n v="10.86"/>
    <x v="0"/>
    <n v="19.004999999999999"/>
    <n v="24.004999999999999"/>
    <n v="0"/>
    <n v="0"/>
    <n v="0"/>
    <n v="29"/>
    <n v="0.45"/>
    <n v="13.05"/>
    <n v="10.955"/>
    <s v="SEDAN"/>
    <b v="1"/>
    <n v="13.05"/>
  </r>
  <r>
    <x v="9"/>
    <s v="16:01"/>
    <s v="16:41"/>
    <n v="0"/>
    <s v="One-Seat"/>
    <s v="MOLLIQUE, ROMESHA"/>
    <d v="2024-10-21T00:00:00"/>
    <n v="4005725"/>
    <s v="203"/>
    <s v="AM2"/>
    <n v="15.66"/>
    <n v="40"/>
    <x v="0"/>
    <s v="Yes"/>
    <x v="0"/>
    <n v="15.66"/>
    <x v="0"/>
    <n v="27.405000000000001"/>
    <n v="32.405000000000001"/>
    <n v="0"/>
    <n v="0"/>
    <n v="0"/>
    <n v="32.5"/>
    <n v="0.66666666666666663"/>
    <n v="21.666666666666664"/>
    <n v="10.738300000000001"/>
    <s v="WAV"/>
    <b v="1"/>
    <n v="21.666666666666668"/>
  </r>
  <r>
    <x v="9"/>
    <s v="08:14"/>
    <s v="08:45"/>
    <n v="0"/>
    <s v="One-Seat"/>
    <s v="MOLLIQUE, ROMESHA"/>
    <d v="2024-10-21T00:00:00"/>
    <n v="4005699"/>
    <s v="203"/>
    <s v="AM1"/>
    <n v="7.27"/>
    <n v="31"/>
    <x v="0"/>
    <s v="Yes"/>
    <x v="0"/>
    <n v="7.27"/>
    <x v="0"/>
    <n v="12.7225"/>
    <n v="17.7225"/>
    <n v="0"/>
    <n v="0"/>
    <n v="0"/>
    <n v="32.5"/>
    <n v="0.51666666666666672"/>
    <n v="16.791666666666668"/>
    <n v="0.93079999999999996"/>
    <s v="WAV"/>
    <b v="1"/>
    <n v="16.791666666666668"/>
  </r>
  <r>
    <x v="9"/>
    <s v="07:55"/>
    <s v="08:33"/>
    <n v="0"/>
    <s v="One-Seat"/>
    <s v="MOLLIQUE, ROMESHA"/>
    <d v="2024-10-21T00:00:00"/>
    <n v="4005706"/>
    <s v="203"/>
    <s v="AM1"/>
    <n v="10.25"/>
    <n v="39"/>
    <x v="0"/>
    <s v="Yes"/>
    <x v="0"/>
    <n v="10.25"/>
    <x v="0"/>
    <n v="17.9375"/>
    <n v="22.9375"/>
    <n v="0"/>
    <n v="0"/>
    <n v="0"/>
    <n v="32.5"/>
    <n v="0.65"/>
    <n v="21.125"/>
    <n v="1.8125"/>
    <s v="WAV"/>
    <b v="1"/>
    <n v="21.125"/>
  </r>
  <r>
    <x v="9"/>
    <s v="16:09"/>
    <s v="16:59"/>
    <n v="0"/>
    <s v="One-Seat"/>
    <s v="MOLLIQUE, ROMESHA"/>
    <d v="2024-10-21T00:00:00"/>
    <n v="4005648"/>
    <s v="203"/>
    <s v="AM1"/>
    <n v="20.98"/>
    <n v="49"/>
    <x v="0"/>
    <s v="Yes"/>
    <x v="0"/>
    <n v="20.98"/>
    <x v="0"/>
    <n v="36.715000000000003"/>
    <n v="41.715000000000003"/>
    <n v="0"/>
    <n v="0"/>
    <n v="0"/>
    <n v="32.5"/>
    <n v="0.81666666666666665"/>
    <n v="26.541666666666668"/>
    <n v="15.173299999999999"/>
    <s v="WAV"/>
    <b v="1"/>
    <n v="26.541666666666668"/>
  </r>
  <r>
    <x v="9"/>
    <s v="13:58"/>
    <s v="14:33"/>
    <n v="0"/>
    <s v="One-Seat"/>
    <s v="MOLLIQUE, ROMESHA"/>
    <d v="2024-10-21T00:00:00"/>
    <n v="4009366"/>
    <s v="203"/>
    <s v="AM1"/>
    <n v="14.08"/>
    <n v="34"/>
    <x v="0"/>
    <s v="Yes"/>
    <x v="0"/>
    <n v="14.08"/>
    <x v="0"/>
    <n v="24.64"/>
    <n v="29.64"/>
    <n v="3"/>
    <n v="0"/>
    <n v="3"/>
    <n v="32.5"/>
    <n v="0.56666666666666665"/>
    <n v="18.416666666666668"/>
    <n v="11.2233"/>
    <s v="WAV"/>
    <b v="1"/>
    <n v="18.416666666666668"/>
  </r>
  <r>
    <x v="9"/>
    <s v="11:29"/>
    <s v="12:12"/>
    <n v="0"/>
    <s v="One-Seat"/>
    <s v="MOLLIQUE, ROMESHA"/>
    <d v="2024-10-21T00:00:00"/>
    <n v="4009045"/>
    <s v="203"/>
    <s v="WK1"/>
    <n v="17.89"/>
    <n v="43"/>
    <x v="0"/>
    <s v="Yes"/>
    <x v="0"/>
    <n v="17.89"/>
    <x v="0"/>
    <n v="31.307500000000001"/>
    <n v="36.307500000000005"/>
    <n v="5"/>
    <n v="0"/>
    <n v="5"/>
    <n v="32.5"/>
    <n v="0.71666666666666667"/>
    <n v="23.291666666666668"/>
    <n v="13.0158"/>
    <s v="WAV"/>
    <b v="1"/>
    <n v="23.291666666666668"/>
  </r>
  <r>
    <x v="9"/>
    <s v="09:39"/>
    <s v="10:06"/>
    <n v="1"/>
    <s v="One-Seat"/>
    <s v="MOLLIQUE, ROMESHA"/>
    <d v="2024-10-21T00:00:00"/>
    <n v="4009043"/>
    <s v="203"/>
    <s v="WK1"/>
    <n v="17.89"/>
    <n v="30"/>
    <x v="0"/>
    <s v="Yes"/>
    <x v="0"/>
    <n v="17.89"/>
    <x v="0"/>
    <n v="31.307500000000001"/>
    <n v="36.307500000000005"/>
    <n v="5.5"/>
    <n v="5.5"/>
    <n v="0"/>
    <n v="32.5"/>
    <n v="0.5"/>
    <n v="16.25"/>
    <n v="20.057500000000001"/>
    <s v="WAV"/>
    <b v="1"/>
    <n v="16.25"/>
  </r>
  <r>
    <x v="9"/>
    <s v="13:49"/>
    <s v="14:17"/>
    <n v="0"/>
    <s v="One-Seat"/>
    <s v="MOLLIQUE, ROMESHA"/>
    <d v="2024-10-21T00:00:00"/>
    <n v="4009585"/>
    <s v="203"/>
    <s v="AM1"/>
    <n v="8.19"/>
    <n v="27"/>
    <x v="0"/>
    <s v="Yes"/>
    <x v="0"/>
    <n v="8.19"/>
    <x v="0"/>
    <n v="14.3325"/>
    <n v="19.3325"/>
    <n v="3"/>
    <n v="0"/>
    <n v="3"/>
    <n v="32.5"/>
    <n v="0.45"/>
    <n v="14.625"/>
    <n v="4.7074999999999996"/>
    <s v="WAV"/>
    <b v="1"/>
    <n v="14.625"/>
  </r>
  <r>
    <x v="9"/>
    <s v="12:26"/>
    <s v="13:02"/>
    <n v="0"/>
    <s v="One-Seat"/>
    <s v="MOLLIQUE, ROMESHA"/>
    <d v="2024-10-21T00:00:00"/>
    <n v="4009509"/>
    <s v="203"/>
    <s v="WK1"/>
    <n v="19.05"/>
    <n v="36"/>
    <x v="0"/>
    <s v="Yes"/>
    <x v="0"/>
    <n v="19.05"/>
    <x v="0"/>
    <n v="33.337499999999999"/>
    <n v="38.337499999999999"/>
    <n v="5.5"/>
    <n v="0"/>
    <n v="5.5"/>
    <n v="32.5"/>
    <n v="0.6"/>
    <n v="19.5"/>
    <n v="18.837499999999999"/>
    <s v="WAV"/>
    <b v="1"/>
    <n v="19.5"/>
  </r>
  <r>
    <x v="3"/>
    <s v="08:48"/>
    <s v="09:29"/>
    <n v="0"/>
    <s v="One-Seat"/>
    <s v="VAUGHN, DUSTIN"/>
    <d v="2024-10-21T00:00:00"/>
    <n v="4005722"/>
    <s v="220"/>
    <s v="AM1"/>
    <n v="17.3"/>
    <n v="41"/>
    <x v="0"/>
    <s v="Yes"/>
    <x v="0"/>
    <n v="17.3"/>
    <x v="0"/>
    <n v="30.275000000000002"/>
    <n v="35.275000000000006"/>
    <n v="0"/>
    <n v="0"/>
    <n v="0"/>
    <n v="29"/>
    <n v="0.68333333333333335"/>
    <n v="19.816666666666666"/>
    <n v="15.458299999999999"/>
    <s v="SEDAN"/>
    <b v="1"/>
    <n v="19.816666666666666"/>
  </r>
  <r>
    <x v="3"/>
    <s v="08:03"/>
    <s v="08:30"/>
    <n v="0"/>
    <s v="One-Seat"/>
    <s v="VAUGHN, DUSTIN"/>
    <d v="2024-10-21T00:00:00"/>
    <n v="4005598"/>
    <s v="220"/>
    <s v="WK1"/>
    <n v="8.35"/>
    <n v="26"/>
    <x v="0"/>
    <s v="Yes"/>
    <x v="0"/>
    <n v="8.35"/>
    <x v="0"/>
    <n v="14.612499999999999"/>
    <n v="19.612499999999997"/>
    <n v="5"/>
    <n v="0"/>
    <n v="5"/>
    <n v="29"/>
    <n v="0.43333333333333335"/>
    <n v="12.566666666666666"/>
    <n v="7.0457999999999998"/>
    <s v="SEDAN"/>
    <b v="1"/>
    <n v="12.566666666666666"/>
  </r>
  <r>
    <x v="3"/>
    <s v="16:41"/>
    <s v="17:16"/>
    <n v="0"/>
    <s v="One-Seat"/>
    <s v="VAUGHN, DUSTIN"/>
    <d v="2024-10-21T00:00:00"/>
    <n v="4006831"/>
    <s v="220"/>
    <s v="WK1"/>
    <n v="19.100000000000001"/>
    <n v="37"/>
    <x v="0"/>
    <s v="Yes"/>
    <x v="0"/>
    <n v="19.100000000000001"/>
    <x v="0"/>
    <n v="33.425000000000004"/>
    <n v="38.425000000000004"/>
    <n v="5"/>
    <n v="0"/>
    <n v="5"/>
    <n v="29"/>
    <n v="0.6166666666666667"/>
    <n v="17.883333333333333"/>
    <n v="20.541699999999999"/>
    <s v="SEDAN"/>
    <b v="1"/>
    <n v="17.883333333333333"/>
  </r>
  <r>
    <x v="7"/>
    <s v="08:15"/>
    <s v="08:54"/>
    <n v="0"/>
    <s v="One-Seat"/>
    <s v="VILCHEZ, CHARLENNE"/>
    <d v="2024-10-21T00:00:00"/>
    <n v="4005724"/>
    <s v="217"/>
    <s v="AM2"/>
    <n v="15.66"/>
    <n v="38"/>
    <x v="0"/>
    <s v="Yes"/>
    <x v="0"/>
    <n v="15.66"/>
    <x v="0"/>
    <n v="27.405000000000001"/>
    <n v="32.405000000000001"/>
    <n v="0"/>
    <n v="0"/>
    <n v="0"/>
    <n v="32.5"/>
    <n v="0.6333333333333333"/>
    <n v="20.583333333333332"/>
    <n v="11.8217"/>
    <s v="WAV"/>
    <b v="1"/>
    <n v="20.583333333333332"/>
  </r>
  <r>
    <x v="7"/>
    <s v="14:52"/>
    <s v="15:18"/>
    <n v="0"/>
    <s v="One-Seat"/>
    <s v="VILCHEZ, CHARLENNE"/>
    <d v="2024-10-21T00:00:00"/>
    <n v="4005554"/>
    <s v="217"/>
    <s v="WH1"/>
    <n v="5.55"/>
    <n v="27"/>
    <x v="1"/>
    <s v="Yes"/>
    <x v="1"/>
    <n v="5.55"/>
    <x v="1"/>
    <n v="11.1"/>
    <n v="17.600000000000001"/>
    <n v="0"/>
    <n v="0"/>
    <n v="0"/>
    <n v="32.5"/>
    <n v="0.45"/>
    <n v="14.625"/>
    <n v="2.9750000000000001"/>
    <s v="WAV"/>
    <b v="1"/>
    <n v="14.625"/>
  </r>
  <r>
    <x v="7"/>
    <s v="07:06"/>
    <s v="07:41"/>
    <n v="0"/>
    <s v="One-Seat"/>
    <s v="VILCHEZ, CHARLENNE"/>
    <d v="2024-10-21T00:00:00"/>
    <n v="4005575"/>
    <s v="217"/>
    <s v="AM1"/>
    <n v="7.08"/>
    <n v="36"/>
    <x v="0"/>
    <s v="Yes"/>
    <x v="0"/>
    <n v="7.08"/>
    <x v="0"/>
    <n v="12.39"/>
    <n v="17.39"/>
    <n v="0"/>
    <n v="0"/>
    <n v="0"/>
    <n v="32.5"/>
    <n v="0.6"/>
    <n v="19.5"/>
    <n v="-2.11"/>
    <s v="WAV"/>
    <b v="1"/>
    <n v="19.5"/>
  </r>
  <r>
    <x v="7"/>
    <s v="15:03"/>
    <s v="15:41"/>
    <n v="0"/>
    <s v="One-Seat"/>
    <s v="VILCHEZ, CHARLENNE"/>
    <d v="2024-10-21T00:00:00"/>
    <n v="4005707"/>
    <s v="217"/>
    <s v="AM1"/>
    <n v="10.25"/>
    <n v="38"/>
    <x v="0"/>
    <s v="Yes"/>
    <x v="0"/>
    <n v="10.25"/>
    <x v="0"/>
    <n v="17.9375"/>
    <n v="22.9375"/>
    <n v="0"/>
    <n v="0"/>
    <n v="0"/>
    <n v="32.5"/>
    <n v="0.6333333333333333"/>
    <n v="20.583333333333332"/>
    <n v="2.3542000000000001"/>
    <s v="WAV"/>
    <b v="1"/>
    <n v="20.583333333333332"/>
  </r>
  <r>
    <x v="7"/>
    <s v="07:24"/>
    <s v="07:41"/>
    <n v="0"/>
    <s v="One-Seat"/>
    <s v="VILCHEZ, CHARLENNE"/>
    <d v="2024-10-21T00:00:00"/>
    <n v="4005719"/>
    <s v="217"/>
    <s v="WH1"/>
    <n v="4.88"/>
    <n v="18"/>
    <x v="1"/>
    <s v="Yes"/>
    <x v="1"/>
    <n v="4.88"/>
    <x v="1"/>
    <n v="9.76"/>
    <n v="16.259999999999998"/>
    <n v="0"/>
    <n v="0"/>
    <n v="0"/>
    <n v="32.5"/>
    <n v="0.3"/>
    <n v="9.75"/>
    <n v="6.51"/>
    <s v="WAV"/>
    <b v="1"/>
    <n v="9.75"/>
  </r>
  <r>
    <x v="7"/>
    <s v="13:59"/>
    <s v="14:34"/>
    <n v="0"/>
    <s v="One-Seat"/>
    <s v="VILCHEZ, CHARLENNE"/>
    <d v="2024-10-21T00:00:00"/>
    <n v="4009082"/>
    <s v="217"/>
    <s v="AM1,WK1"/>
    <n v="27.08"/>
    <n v="37"/>
    <x v="0"/>
    <s v="Yes"/>
    <x v="0"/>
    <n v="27.08"/>
    <x v="0"/>
    <n v="47.39"/>
    <n v="52.39"/>
    <n v="5.5"/>
    <n v="0"/>
    <n v="5.5"/>
    <n v="32.5"/>
    <n v="0.6166666666666667"/>
    <n v="20.041666666666668"/>
    <n v="32.348300000000002"/>
    <s v="WAV"/>
    <b v="1"/>
    <n v="20.041666666666668"/>
  </r>
  <r>
    <x v="6"/>
    <s v="09:02"/>
    <s v="09:16"/>
    <n v="0"/>
    <s v="One-Seat"/>
    <s v="WYATT, MIGERIEA"/>
    <d v="2024-10-21T00:00:00"/>
    <n v="4006738"/>
    <s v="219"/>
    <s v="AM1"/>
    <n v="10.039999999999999"/>
    <n v="15"/>
    <x v="0"/>
    <s v="Yes"/>
    <x v="0"/>
    <n v="10.039999999999999"/>
    <x v="0"/>
    <n v="17.57"/>
    <n v="22.57"/>
    <n v="3"/>
    <n v="0"/>
    <n v="3"/>
    <n v="29"/>
    <n v="0.25"/>
    <n v="7.25"/>
    <n v="15.32"/>
    <s v="SEDAN"/>
    <b v="1"/>
    <n v="7.25"/>
  </r>
  <r>
    <x v="3"/>
    <s v="09:11"/>
    <s v="09:30"/>
    <n v="0"/>
    <s v="One-Seat"/>
    <s v="VAUGHN, DUSTIN"/>
    <d v="2024-10-21T00:00:00"/>
    <n v="4005755"/>
    <s v="220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10"/>
    <s v="07:48"/>
    <s v="08:11"/>
    <n v="0"/>
    <s v="One-Seat"/>
    <s v="BROWN, LOVIE"/>
    <d v="2024-10-21T00:00:00"/>
    <n v="4005563"/>
    <s v="216"/>
    <s v="WK1"/>
    <n v="6.92"/>
    <n v="23"/>
    <x v="0"/>
    <s v="Yes"/>
    <x v="0"/>
    <n v="6.92"/>
    <x v="0"/>
    <n v="12.11"/>
    <n v="17.11"/>
    <n v="5"/>
    <n v="0"/>
    <n v="5"/>
    <n v="29"/>
    <n v="0.38333333333333336"/>
    <n v="11.116666666666667"/>
    <n v="5.9932999999999996"/>
    <s v="SEDAN"/>
    <b v="1"/>
    <n v="11.116666666666667"/>
  </r>
  <r>
    <x v="1"/>
    <s v="16:48"/>
    <s v="18:13"/>
    <n v="0"/>
    <s v="One-Seat"/>
    <s v="ALLGOOD, SCOTT"/>
    <d v="2024-10-21T00:00:00"/>
    <n v="4010189"/>
    <s v="201"/>
    <s v="WH1"/>
    <n v="26.36"/>
    <n v="84"/>
    <x v="1"/>
    <s v="Yes"/>
    <x v="1"/>
    <n v="26.36"/>
    <x v="1"/>
    <n v="52.72"/>
    <n v="59.22"/>
    <n v="0"/>
    <n v="0"/>
    <n v="0"/>
    <n v="35.787500000000001"/>
    <n v="1.4"/>
    <n v="50.102499999999999"/>
    <n v="9.1174999999999997"/>
    <s v="BIGVAN"/>
    <b v="1"/>
    <n v="50.102499999999999"/>
  </r>
  <r>
    <x v="1"/>
    <s v="14:09"/>
    <s v="15:11"/>
    <n v="0"/>
    <s v="One-Seat"/>
    <s v="ROBERTSON, SARAH"/>
    <d v="2024-10-21T00:00:00"/>
    <n v="4005439"/>
    <s v="208"/>
    <s v="AM1"/>
    <n v="11.47"/>
    <n v="67"/>
    <x v="0"/>
    <s v="Yes"/>
    <x v="1"/>
    <n v="11.47"/>
    <x v="1"/>
    <n v="22.94"/>
    <n v="29.44"/>
    <n v="0"/>
    <n v="0"/>
    <n v="0"/>
    <n v="35.787500000000001"/>
    <n v="1.1166666666666667"/>
    <n v="39.962708333333339"/>
    <n v="-10.5227"/>
    <s v="WAV"/>
    <b v="1"/>
    <n v="39.962708333333339"/>
  </r>
  <r>
    <x v="1"/>
    <s v="16:35"/>
    <s v="17:04"/>
    <n v="0"/>
    <s v="One-Seat"/>
    <s v="ROBERTSON, SARAH"/>
    <d v="2024-10-21T00:00:00"/>
    <n v="4009129"/>
    <s v="208"/>
    <s v="AM1,WK1"/>
    <n v="15.38"/>
    <n v="36"/>
    <x v="0"/>
    <s v="Yes"/>
    <x v="1"/>
    <n v="15.38"/>
    <x v="1"/>
    <n v="30.76"/>
    <n v="37.260000000000005"/>
    <n v="10"/>
    <n v="0"/>
    <n v="10"/>
    <n v="35.787500000000001"/>
    <n v="0.6"/>
    <n v="21.4725"/>
    <n v="15.7875"/>
    <s v="WAV"/>
    <b v="1"/>
    <n v="21.472500000000004"/>
  </r>
  <r>
    <x v="1"/>
    <s v="14:44"/>
    <s v="15:15"/>
    <n v="0"/>
    <s v="One-Seat"/>
    <s v="LARA, DOUGLAS"/>
    <d v="2024-10-21T00:00:00"/>
    <n v="4005576"/>
    <s v="221"/>
    <s v="AM1"/>
    <n v="8.27"/>
    <n v="31"/>
    <x v="0"/>
    <s v="Yes"/>
    <x v="1"/>
    <n v="8.27"/>
    <x v="1"/>
    <n v="16.54"/>
    <n v="23.04"/>
    <n v="0"/>
    <n v="0"/>
    <n v="0"/>
    <n v="35.787500000000001"/>
    <n v="0.51666666666666672"/>
    <n v="18.490208333333335"/>
    <n v="4.5498000000000003"/>
    <s v="WAV"/>
    <b v="1"/>
    <n v="18.490208333333335"/>
  </r>
  <r>
    <x v="1"/>
    <s v="11:31"/>
    <s v="12:17"/>
    <n v="0"/>
    <s v="One-Seat"/>
    <s v="LARA, DOUGLAS"/>
    <d v="2024-10-21T00:00:00"/>
    <n v="4005601"/>
    <s v="221"/>
    <s v="AM1"/>
    <n v="18.97"/>
    <n v="45"/>
    <x v="0"/>
    <s v="Yes"/>
    <x v="1"/>
    <n v="18.97"/>
    <x v="1"/>
    <n v="37.94"/>
    <n v="44.44"/>
    <n v="5"/>
    <n v="0"/>
    <n v="5"/>
    <n v="35.787500000000001"/>
    <n v="0.75"/>
    <n v="26.840625000000003"/>
    <n v="17.599399999999999"/>
    <s v="WAV"/>
    <b v="1"/>
    <n v="26.840624999999999"/>
  </r>
  <r>
    <x v="1"/>
    <s v="12:43"/>
    <s v="13:31"/>
    <n v="0"/>
    <s v="One-Seat"/>
    <s v="LARA, DOUGLAS"/>
    <d v="2024-10-21T00:00:00"/>
    <n v="4009468"/>
    <s v="221"/>
    <s v="AM1"/>
    <n v="17.22"/>
    <n v="49"/>
    <x v="0"/>
    <s v="Yes"/>
    <x v="1"/>
    <n v="17.22"/>
    <x v="1"/>
    <n v="34.44"/>
    <n v="40.94"/>
    <n v="5.5"/>
    <n v="0"/>
    <n v="5.5"/>
    <n v="35.787500000000001"/>
    <n v="0.81666666666666665"/>
    <n v="29.226458333333333"/>
    <n v="11.7135"/>
    <s v="WAV"/>
    <b v="1"/>
    <n v="29.226458333333333"/>
  </r>
  <r>
    <x v="1"/>
    <s v="13:02"/>
    <s v="13:50"/>
    <n v="0"/>
    <s v="One-Seat"/>
    <s v="LARA, DOUGLAS"/>
    <d v="2024-10-21T00:00:00"/>
    <n v="4006830"/>
    <s v="221"/>
    <s v="WK1"/>
    <n v="19.100000000000001"/>
    <n v="49"/>
    <x v="0"/>
    <s v="Yes"/>
    <x v="1"/>
    <n v="19.100000000000001"/>
    <x v="1"/>
    <n v="38.200000000000003"/>
    <n v="44.7"/>
    <n v="5.5"/>
    <n v="0"/>
    <n v="5.5"/>
    <n v="35.787500000000001"/>
    <n v="0.81666666666666665"/>
    <n v="29.226458333333333"/>
    <n v="15.4735"/>
    <s v="WAV"/>
    <b v="1"/>
    <n v="29.226458333333333"/>
  </r>
  <r>
    <x v="1"/>
    <s v="06:26"/>
    <s v="07:23"/>
    <n v="0"/>
    <s v="One-Seat"/>
    <s v="UMANA, DOMINGO"/>
    <d v="2024-10-21T00:00:00"/>
    <n v="4005647"/>
    <s v="210B"/>
    <s v="AM1"/>
    <n v="20.98"/>
    <n v="56"/>
    <x v="0"/>
    <s v="Yes"/>
    <x v="1"/>
    <n v="20.98"/>
    <x v="1"/>
    <n v="41.96"/>
    <n v="48.46"/>
    <n v="5.5"/>
    <n v="0"/>
    <n v="5.5"/>
    <n v="35.787500000000001"/>
    <n v="0.93333333333333335"/>
    <n v="33.401666666666671"/>
    <n v="15.058299999999999"/>
    <s v="WAV"/>
    <b v="1"/>
    <n v="33.401666666666671"/>
  </r>
  <r>
    <x v="1"/>
    <s v="12:12"/>
    <s v="12:31"/>
    <n v="0"/>
    <s v="One-Seat"/>
    <s v="UMANA, DOMINGO"/>
    <d v="2024-10-21T00:00:00"/>
    <n v="4009126"/>
    <s v="210B"/>
    <s v="AM1,WH1"/>
    <n v="9.66"/>
    <n v="26"/>
    <x v="0"/>
    <s v="Yes"/>
    <x v="1"/>
    <n v="9.66"/>
    <x v="1"/>
    <n v="19.32"/>
    <n v="25.82"/>
    <n v="5"/>
    <n v="0"/>
    <n v="5"/>
    <n v="35.787500000000001"/>
    <n v="0.43333333333333335"/>
    <n v="15.507916666666668"/>
    <n v="10.312099999999999"/>
    <s v="WAV"/>
    <b v="1"/>
    <n v="15.507916666666667"/>
  </r>
  <r>
    <x v="0"/>
    <s v="14:37"/>
    <s v="14:54"/>
    <n v="0"/>
    <s v="One-Seat"/>
    <s v="BOGALE, GETU"/>
    <d v="2024-10-21T00:00:00"/>
    <n v="4005850"/>
    <s v="214"/>
    <s v="AM1"/>
    <n v="4.34"/>
    <n v="17"/>
    <x v="0"/>
    <s v="Yes"/>
    <x v="0"/>
    <n v="4.34"/>
    <x v="0"/>
    <n v="7.5949999999999998"/>
    <n v="12.594999999999999"/>
    <n v="3.75"/>
    <n v="0"/>
    <n v="3.75"/>
    <n v="32.5"/>
    <n v="0.28333333333333333"/>
    <n v="9.2083333333333339"/>
    <n v="3.3866999999999998"/>
    <s v="WAV"/>
    <b v="1"/>
    <n v="9.2083333333333339"/>
  </r>
  <r>
    <x v="0"/>
    <s v="14:22"/>
    <s v="15:22"/>
    <n v="0"/>
    <s v="One-Seat"/>
    <s v="BOGALE, GETU"/>
    <d v="2024-10-21T00:00:00"/>
    <n v="4009031"/>
    <s v="214"/>
    <s v="AM1"/>
    <n v="11.27"/>
    <n v="59"/>
    <x v="0"/>
    <s v="Yes"/>
    <x v="0"/>
    <n v="11.27"/>
    <x v="0"/>
    <n v="19.7225"/>
    <n v="24.7225"/>
    <n v="0"/>
    <n v="0"/>
    <n v="0"/>
    <n v="32.5"/>
    <n v="0.98333333333333328"/>
    <n v="31.958333333333332"/>
    <n v="-7.2358000000000002"/>
    <s v="WAV"/>
    <b v="1"/>
    <n v="31.958333333333332"/>
  </r>
  <r>
    <x v="0"/>
    <s v="13:10"/>
    <s v="13:30"/>
    <n v="0"/>
    <s v="One-Seat"/>
    <s v="BOGALE, GETU"/>
    <d v="2024-10-21T00:00:00"/>
    <n v="4005564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1"/>
    <s v="11:29"/>
    <s v="11:55"/>
    <n v="1"/>
    <s v="One-Seat"/>
    <s v="ALLGOOD, SCOTT"/>
    <d v="2024-10-21T00:00:00"/>
    <n v="4009013"/>
    <s v="201"/>
    <s v="AM1,OW1"/>
    <n v="14.21"/>
    <n v="26"/>
    <x v="0"/>
    <s v="Yes"/>
    <x v="1"/>
    <n v="14.21"/>
    <x v="1"/>
    <n v="28.42"/>
    <n v="34.92"/>
    <n v="5"/>
    <n v="5"/>
    <n v="0"/>
    <n v="35.787500000000001"/>
    <n v="0.43333333333333335"/>
    <n v="15.507916666666668"/>
    <n v="19.412099999999999"/>
    <s v="BIGVAN"/>
    <b v="1"/>
    <n v="15.507916666666667"/>
  </r>
  <r>
    <x v="1"/>
    <s v="16:28"/>
    <s v="17:07"/>
    <n v="1"/>
    <s v="One-Seat"/>
    <s v="ALLGOOD, SCOTT"/>
    <d v="2024-10-21T00:00:00"/>
    <n v="4009561"/>
    <s v="201"/>
    <s v="AM1"/>
    <n v="17.13"/>
    <n v="39"/>
    <x v="0"/>
    <s v="Yes"/>
    <x v="1"/>
    <n v="17.13"/>
    <x v="1"/>
    <n v="34.26"/>
    <n v="40.76"/>
    <n v="5.5"/>
    <n v="5.5"/>
    <n v="0"/>
    <n v="35.787500000000001"/>
    <n v="0.65"/>
    <n v="23.261875000000003"/>
    <n v="17.498100000000001"/>
    <s v="BIGVAN"/>
    <b v="1"/>
    <n v="23.261875"/>
  </r>
  <r>
    <x v="1"/>
    <s v="14:54"/>
    <s v="15:35"/>
    <n v="0"/>
    <s v="One-Seat"/>
    <s v="ALLGOOD, SCOTT"/>
    <d v="2024-10-21T00:00:00"/>
    <n v="4009510"/>
    <s v="201"/>
    <s v="WK1"/>
    <n v="19.05"/>
    <n v="40"/>
    <x v="0"/>
    <s v="Yes"/>
    <x v="1"/>
    <n v="19.05"/>
    <x v="1"/>
    <n v="38.1"/>
    <n v="44.6"/>
    <n v="5"/>
    <n v="0"/>
    <n v="5"/>
    <n v="35.787500000000001"/>
    <n v="0.66666666666666663"/>
    <n v="23.858333333333334"/>
    <n v="20.741700000000002"/>
    <s v="BIGVAN"/>
    <b v="1"/>
    <n v="23.858333333333334"/>
  </r>
  <r>
    <x v="1"/>
    <s v="10:37"/>
    <s v="11:02"/>
    <n v="1"/>
    <s v="One-Seat"/>
    <s v="UMANA, DOMINGO"/>
    <d v="2024-10-21T00:00:00"/>
    <n v="4007575"/>
    <s v="210B"/>
    <s v="PW1"/>
    <n v="8.76"/>
    <n v="25"/>
    <x v="1"/>
    <s v="Yes"/>
    <x v="1"/>
    <n v="8.76"/>
    <x v="1"/>
    <n v="17.52"/>
    <n v="24.02"/>
    <n v="5.5"/>
    <n v="5.5"/>
    <n v="0"/>
    <n v="35.787500000000001"/>
    <n v="0.41666666666666669"/>
    <n v="14.911458333333334"/>
    <n v="9.1084999999999994"/>
    <s v="WAV"/>
    <b v="1"/>
    <n v="14.911458333333334"/>
  </r>
  <r>
    <x v="1"/>
    <s v="09:50"/>
    <s v="10:07"/>
    <n v="1"/>
    <s v="One-Seat"/>
    <s v="LARA, DOUGLAS"/>
    <d v="2024-10-21T00:00:00"/>
    <n v="4005553"/>
    <s v="221"/>
    <s v="WH1"/>
    <n v="5.55"/>
    <n v="20"/>
    <x v="1"/>
    <s v="Yes"/>
    <x v="1"/>
    <n v="5.55"/>
    <x v="1"/>
    <n v="11.1"/>
    <n v="17.600000000000001"/>
    <n v="5.5"/>
    <n v="5.5"/>
    <n v="0"/>
    <n v="35.787500000000001"/>
    <n v="0.33333333333333331"/>
    <n v="11.929166666666667"/>
    <n v="5.6707999999999998"/>
    <s v="WAV"/>
    <b v="1"/>
    <n v="11.929166666666667"/>
  </r>
  <r>
    <x v="1"/>
    <s v="14:14"/>
    <s v="15:33"/>
    <n v="0"/>
    <s v="One-Seat"/>
    <s v="LARA, DOUGLAS"/>
    <d v="2024-10-21T00:00:00"/>
    <n v="4005552"/>
    <s v="221"/>
    <s v="AM1"/>
    <n v="10.39"/>
    <n v="78"/>
    <x v="0"/>
    <s v="Yes"/>
    <x v="1"/>
    <n v="10.39"/>
    <x v="1"/>
    <n v="20.78"/>
    <n v="27.28"/>
    <n v="0"/>
    <n v="0"/>
    <n v="0"/>
    <n v="35.787500000000001"/>
    <n v="1.3"/>
    <n v="46.523750000000007"/>
    <n v="-19.2438"/>
    <s v="WAV"/>
    <b v="1"/>
    <n v="46.52375"/>
  </r>
  <r>
    <x v="1"/>
    <s v="12:23"/>
    <s v="12:59"/>
    <n v="0"/>
    <s v="One-Seat"/>
    <s v="ROBERTSON, SARAH"/>
    <d v="2024-10-21T00:00:00"/>
    <n v="4010130"/>
    <s v="208"/>
    <s v="PW1"/>
    <n v="17.61"/>
    <n v="39"/>
    <x v="1"/>
    <s v="Yes"/>
    <x v="1"/>
    <n v="17.61"/>
    <x v="1"/>
    <n v="35.22"/>
    <n v="41.72"/>
    <n v="5.5"/>
    <n v="0"/>
    <n v="5.5"/>
    <n v="35.787500000000001"/>
    <n v="0.65"/>
    <n v="23.261875000000003"/>
    <n v="18.458100000000002"/>
    <s v="WAV"/>
    <b v="1"/>
    <n v="23.261875"/>
  </r>
  <r>
    <x v="10"/>
    <s v="14:34"/>
    <s v="16:37"/>
    <n v="0"/>
    <s v="One-Seat"/>
    <s v="BROWN, LOVIE"/>
    <d v="2024-10-21T00:00:00"/>
    <n v="4009347"/>
    <s v="216"/>
    <s v="AM1"/>
    <n v="26.95"/>
    <n v="122"/>
    <x v="0"/>
    <s v="Yes"/>
    <x v="0"/>
    <n v="26.95"/>
    <x v="0"/>
    <n v="47.162500000000001"/>
    <n v="52.162500000000001"/>
    <n v="5"/>
    <n v="0"/>
    <n v="5"/>
    <n v="29"/>
    <n v="2.0333333333333332"/>
    <n v="58.966666666666661"/>
    <n v="-6.8041999999999998"/>
    <s v="SEDAN"/>
    <b v="1"/>
    <n v="58.966666666666669"/>
  </r>
  <r>
    <x v="10"/>
    <s v="13:32"/>
    <s v="15:07"/>
    <n v="0"/>
    <s v="One-Seat"/>
    <s v="BROWN, LOVIE"/>
    <d v="2024-10-21T00:00:00"/>
    <n v="4009525"/>
    <s v="216"/>
    <s v="AM1,SA1"/>
    <n v="31.27"/>
    <n v="95"/>
    <x v="0"/>
    <s v="Yes"/>
    <x v="0"/>
    <n v="31.27"/>
    <x v="0"/>
    <n v="54.722499999999997"/>
    <n v="59.722499999999997"/>
    <n v="3.75"/>
    <n v="0"/>
    <n v="3.75"/>
    <n v="29"/>
    <n v="1.5833333333333333"/>
    <n v="45.916666666666664"/>
    <n v="13.8058"/>
    <s v="SEDAN"/>
    <b v="1"/>
    <n v="45.916666666666664"/>
  </r>
  <r>
    <x v="2"/>
    <s v="16:27"/>
    <s v="16:51"/>
    <n v="0"/>
    <s v="One-Seat"/>
    <s v="BUTLER, JACQUELINE"/>
    <d v="2024-10-21T00:00:00"/>
    <n v="4009368"/>
    <s v="205B"/>
    <s v="AM1"/>
    <n v="14.08"/>
    <n v="25"/>
    <x v="0"/>
    <s v="Yes"/>
    <x v="0"/>
    <n v="14.08"/>
    <x v="0"/>
    <n v="24.64"/>
    <n v="29.64"/>
    <n v="5"/>
    <n v="0"/>
    <n v="5"/>
    <n v="32.5"/>
    <n v="0.41666666666666669"/>
    <n v="13.541666666666668"/>
    <n v="16.098299999999998"/>
    <s v="WAV"/>
    <b v="1"/>
    <n v="13.541666666666666"/>
  </r>
  <r>
    <x v="2"/>
    <s v="18:46"/>
    <s v="19:07"/>
    <n v="0"/>
    <s v="One-Seat"/>
    <s v="BUTLER, JACQUELINE"/>
    <d v="2024-10-21T00:00:00"/>
    <n v="4009457"/>
    <s v="205B"/>
    <s v="AM1"/>
    <n v="10.49"/>
    <n v="24"/>
    <x v="0"/>
    <s v="Yes"/>
    <x v="0"/>
    <n v="10.49"/>
    <x v="0"/>
    <n v="18.357500000000002"/>
    <n v="23.357500000000002"/>
    <n v="5"/>
    <n v="0"/>
    <n v="5"/>
    <n v="32.5"/>
    <n v="0.4"/>
    <n v="13"/>
    <n v="10.3575"/>
    <s v="WAV"/>
    <b v="1"/>
    <n v="13"/>
  </r>
  <r>
    <x v="1"/>
    <s v="14:13"/>
    <s v="15:00"/>
    <n v="0"/>
    <s v="One-Seat"/>
    <s v="LARA, DOUGLAS"/>
    <d v="2024-10-21T00:00:00"/>
    <n v="4007576"/>
    <s v="221"/>
    <s v="PW1"/>
    <n v="8.76"/>
    <n v="49"/>
    <x v="1"/>
    <s v="Yes"/>
    <x v="1"/>
    <n v="8.76"/>
    <x v="1"/>
    <n v="17.52"/>
    <n v="24.02"/>
    <n v="5"/>
    <n v="0"/>
    <n v="5"/>
    <n v="35.787500000000001"/>
    <n v="0.81666666666666665"/>
    <n v="29.226458333333333"/>
    <n v="-5.2065000000000001"/>
    <s v="WAV"/>
    <b v="1"/>
    <n v="29.226458333333333"/>
  </r>
  <r>
    <x v="2"/>
    <s v="22:04"/>
    <s v="22:29"/>
    <n v="0"/>
    <s v="One-Seat"/>
    <s v="BUTLER, JACQUELINE"/>
    <d v="2024-10-21T00:00:00"/>
    <n v="4009567"/>
    <s v="205B"/>
    <s v="AM1"/>
    <n v="17.13"/>
    <n v="29"/>
    <x v="0"/>
    <s v="Yes"/>
    <x v="0"/>
    <n v="17.13"/>
    <x v="0"/>
    <n v="29.977499999999999"/>
    <n v="34.977499999999999"/>
    <n v="5"/>
    <n v="0"/>
    <n v="5"/>
    <n v="32.5"/>
    <n v="0.48333333333333334"/>
    <n v="15.708333333333334"/>
    <n v="19.269200000000001"/>
    <s v="WAV"/>
    <b v="1"/>
    <n v="15.708333333333334"/>
  </r>
  <r>
    <x v="2"/>
    <s v="19:38"/>
    <s v="19:59"/>
    <n v="0"/>
    <s v="One-Seat"/>
    <s v="BUTLER, JACQUELINE"/>
    <d v="2024-10-21T00:00:00"/>
    <n v="4009586"/>
    <s v="205B"/>
    <s v="AM1"/>
    <n v="8.19"/>
    <n v="23"/>
    <x v="0"/>
    <s v="Yes"/>
    <x v="0"/>
    <n v="8.19"/>
    <x v="0"/>
    <n v="14.3325"/>
    <n v="19.3325"/>
    <n v="3"/>
    <n v="0"/>
    <n v="3"/>
    <n v="32.5"/>
    <n v="0.38333333333333336"/>
    <n v="12.458333333333334"/>
    <n v="6.8742000000000001"/>
    <s v="WAV"/>
    <b v="1"/>
    <n v="12.458333333333334"/>
  </r>
  <r>
    <x v="1"/>
    <s v="14:48"/>
    <s v="15:46"/>
    <n v="0"/>
    <s v="One-Seat"/>
    <s v="ALLGOOD, SCOTT"/>
    <d v="2024-10-21T00:00:00"/>
    <n v="4009096"/>
    <s v="201"/>
    <s v="AM1,WK1"/>
    <n v="19.329999999999998"/>
    <n v="57"/>
    <x v="0"/>
    <s v="Yes"/>
    <x v="1"/>
    <n v="19.329999999999998"/>
    <x v="1"/>
    <n v="38.659999999999997"/>
    <n v="45.16"/>
    <n v="10"/>
    <n v="0"/>
    <n v="10"/>
    <n v="35.787500000000001"/>
    <n v="0.95"/>
    <n v="33.998125000000002"/>
    <n v="11.161899999999999"/>
    <s v="BIGVAN"/>
    <b v="1"/>
    <n v="33.998125000000002"/>
  </r>
  <r>
    <x v="1"/>
    <s v="10:45"/>
    <s v="11:16"/>
    <n v="0"/>
    <s v="One-Seat"/>
    <s v="ROBERTSON, SARAH"/>
    <d v="2024-10-21T00:00:00"/>
    <n v="4010133"/>
    <s v="208"/>
    <s v="WH1"/>
    <n v="12.38"/>
    <n v="31"/>
    <x v="1"/>
    <s v="Yes"/>
    <x v="1"/>
    <n v="12.38"/>
    <x v="1"/>
    <n v="24.76"/>
    <n v="31.26"/>
    <n v="5.5"/>
    <n v="0"/>
    <n v="5.5"/>
    <n v="35.787500000000001"/>
    <n v="0.51666666666666672"/>
    <n v="18.490208333333335"/>
    <n v="12.7698"/>
    <s v="WAV"/>
    <b v="1"/>
    <n v="18.490208333333335"/>
  </r>
  <r>
    <x v="0"/>
    <s v="15:48"/>
    <s v="16:22"/>
    <n v="0"/>
    <s v="One-Seat"/>
    <s v="BOGALE, GETU"/>
    <d v="2024-10-21T00:00:00"/>
    <n v="4009068"/>
    <s v="214"/>
    <s v="PW1"/>
    <n v="17.399999999999999"/>
    <n v="33"/>
    <x v="1"/>
    <s v="Yes"/>
    <x v="1"/>
    <n v="17.399999999999999"/>
    <x v="1"/>
    <n v="34.799999999999997"/>
    <n v="41.3"/>
    <n v="5"/>
    <n v="0"/>
    <n v="5"/>
    <n v="32.5"/>
    <n v="0.55000000000000004"/>
    <n v="17.875"/>
    <n v="23.425000000000001"/>
    <s v="WAV"/>
    <b v="1"/>
    <n v="17.875"/>
  </r>
  <r>
    <x v="3"/>
    <s v="08:41"/>
    <s v="09:28"/>
    <n v="0"/>
    <s v="One-Seat"/>
    <s v="VAUGHN, DUSTIN"/>
    <d v="2024-10-22T00:00:00"/>
    <n v="4006554"/>
    <s v="220"/>
    <s v="AM1"/>
    <n v="17.3"/>
    <n v="47"/>
    <x v="0"/>
    <s v="Yes"/>
    <x v="0"/>
    <n v="17.3"/>
    <x v="0"/>
    <n v="30.275000000000002"/>
    <n v="35.275000000000006"/>
    <n v="0"/>
    <n v="0"/>
    <n v="0"/>
    <n v="29"/>
    <n v="0.78333333333333333"/>
    <n v="22.716666666666665"/>
    <n v="12.558299999999999"/>
    <s v="SEDAN"/>
    <b v="1"/>
    <n v="22.716666666666665"/>
  </r>
  <r>
    <x v="6"/>
    <s v="14:06"/>
    <s v="14:50"/>
    <n v="0"/>
    <s v="One-Seat"/>
    <s v="WYATT, MIGERIEA"/>
    <d v="2024-10-22T00:00:00"/>
    <n v="4006555"/>
    <s v="219"/>
    <s v="AM1"/>
    <n v="17.3"/>
    <n v="44"/>
    <x v="0"/>
    <s v="Yes"/>
    <x v="0"/>
    <n v="17.3"/>
    <x v="0"/>
    <n v="30.275000000000002"/>
    <n v="35.275000000000006"/>
    <n v="0"/>
    <n v="0"/>
    <n v="0"/>
    <n v="29"/>
    <n v="0.73333333333333328"/>
    <n v="21.266666666666666"/>
    <n v="14.0083"/>
    <s v="SEDAN"/>
    <b v="1"/>
    <n v="21.266666666666666"/>
  </r>
  <r>
    <x v="1"/>
    <s v="12:22"/>
    <s v="12:46"/>
    <n v="0"/>
    <s v="One-Seat"/>
    <s v="UMANA, DOMINGO"/>
    <d v="2024-10-22T00:00:00"/>
    <n v="4010321"/>
    <s v="210B"/>
    <s v="LW1"/>
    <n v="12.72"/>
    <n v="24"/>
    <x v="0"/>
    <s v="Yes"/>
    <x v="1"/>
    <n v="12.72"/>
    <x v="1"/>
    <n v="25.44"/>
    <n v="31.94"/>
    <n v="5.5"/>
    <n v="0"/>
    <n v="5.5"/>
    <n v="35.787500000000001"/>
    <n v="0.4"/>
    <n v="14.315000000000001"/>
    <n v="17.625"/>
    <s v="WAV"/>
    <b v="1"/>
    <n v="14.315000000000001"/>
  </r>
  <r>
    <x v="5"/>
    <s v="13:37"/>
    <s v="14:21"/>
    <n v="0"/>
    <s v="One-Seat"/>
    <s v="HUGO, TAMA"/>
    <d v="2024-10-22T00:00:00"/>
    <n v="4010293"/>
    <s v="211"/>
    <s v="AM1"/>
    <n v="26.97"/>
    <n v="44"/>
    <x v="0"/>
    <s v="Yes"/>
    <x v="0"/>
    <n v="26.97"/>
    <x v="0"/>
    <n v="47.197499999999998"/>
    <n v="52.197499999999998"/>
    <n v="5"/>
    <n v="0"/>
    <n v="5"/>
    <n v="32.5"/>
    <n v="0.73333333333333328"/>
    <n v="23.833333333333332"/>
    <n v="28.3642"/>
    <s v="WAV"/>
    <b v="1"/>
    <n v="23.833333333333332"/>
  </r>
  <r>
    <x v="1"/>
    <s v="08:25"/>
    <s v="09:07"/>
    <n v="0"/>
    <s v="One-Seat"/>
    <s v="LARA, DOUGLAS"/>
    <d v="2024-10-22T00:00:00"/>
    <n v="4006556"/>
    <s v="221"/>
    <s v="AM2"/>
    <n v="15.66"/>
    <n v="42"/>
    <x v="0"/>
    <s v="Yes"/>
    <x v="1"/>
    <n v="15.66"/>
    <x v="1"/>
    <n v="31.32"/>
    <n v="37.82"/>
    <n v="0"/>
    <n v="0"/>
    <n v="0"/>
    <n v="35.787500000000001"/>
    <n v="0.7"/>
    <n v="25.05125"/>
    <n v="12.768800000000001"/>
    <s v="WAV"/>
    <b v="1"/>
    <n v="25.05125"/>
  </r>
  <r>
    <x v="9"/>
    <s v="16:17"/>
    <s v="17:13"/>
    <n v="0"/>
    <s v="One-Seat"/>
    <s v="MOLLIQUE, ROMESHA"/>
    <d v="2024-10-22T00:00:00"/>
    <n v="4006557"/>
    <s v="203"/>
    <s v="AM2"/>
    <n v="15.66"/>
    <n v="55"/>
    <x v="0"/>
    <s v="Yes"/>
    <x v="0"/>
    <n v="15.66"/>
    <x v="0"/>
    <n v="27.405000000000001"/>
    <n v="32.405000000000001"/>
    <n v="0"/>
    <n v="0"/>
    <n v="0"/>
    <n v="32.5"/>
    <n v="0.91666666666666663"/>
    <n v="29.791666666666664"/>
    <n v="2.6133000000000002"/>
    <s v="WAV"/>
    <b v="1"/>
    <n v="29.791666666666668"/>
  </r>
  <r>
    <x v="11"/>
    <s v="13:57"/>
    <s v="15:11"/>
    <n v="0"/>
    <s v="One-Seat"/>
    <s v="ALLISON, AARON"/>
    <d v="2024-10-22T00:00:00"/>
    <n v="4006385"/>
    <s v="202"/>
    <s v="AM1"/>
    <n v="10.39"/>
    <n v="74"/>
    <x v="0"/>
    <s v="Yes"/>
    <x v="0"/>
    <n v="10.39"/>
    <x v="0"/>
    <n v="18.182500000000001"/>
    <n v="23.182500000000001"/>
    <n v="0"/>
    <n v="0"/>
    <n v="0"/>
    <n v="32.5"/>
    <n v="1.2333333333333334"/>
    <n v="40.083333333333336"/>
    <n v="-16.9008"/>
    <s v="WAV"/>
    <b v="1"/>
    <n v="40.083333333333336"/>
  </r>
  <r>
    <x v="1"/>
    <s v="11:05"/>
    <s v="11:41"/>
    <n v="0"/>
    <s v="One-Seat"/>
    <s v="ROGERS, JAMES"/>
    <d v="2024-10-22T00:00:00"/>
    <n v="4010289"/>
    <s v="207"/>
    <s v="AM1"/>
    <n v="26.97"/>
    <n v="249"/>
    <x v="0"/>
    <s v="Yes"/>
    <x v="1"/>
    <n v="26.97"/>
    <x v="1"/>
    <n v="53.94"/>
    <n v="60.44"/>
    <n v="5.5"/>
    <n v="0"/>
    <n v="5.5"/>
    <n v="35.787500000000001"/>
    <n v="4.1500000000000004"/>
    <n v="148.51812500000003"/>
    <n v="-88.078100000000006"/>
    <s v="WAV"/>
    <b v="1"/>
    <n v="148.518125"/>
  </r>
  <r>
    <x v="3"/>
    <s v="20:52"/>
    <s v="21:19"/>
    <n v="0"/>
    <s v="One-Seat"/>
    <s v="MARZI, SAMI JAN"/>
    <d v="2024-10-22T00:00:00"/>
    <n v="4009163"/>
    <s v="204"/>
    <s v="WK1"/>
    <n v="26.73"/>
    <n v="26"/>
    <x v="0"/>
    <s v="Yes"/>
    <x v="0"/>
    <n v="26.73"/>
    <x v="0"/>
    <n v="46.777500000000003"/>
    <n v="51.777500000000003"/>
    <n v="0"/>
    <n v="0"/>
    <n v="0"/>
    <n v="29"/>
    <n v="0.43333333333333335"/>
    <n v="12.566666666666666"/>
    <n v="39.210799999999999"/>
    <s v="WAV"/>
    <b v="1"/>
    <n v="12.566666666666666"/>
  </r>
  <r>
    <x v="4"/>
    <s v="11:01"/>
    <s v="11:30"/>
    <n v="0"/>
    <s v="One-Seat"/>
    <s v="FOWLER, ANTOINE"/>
    <d v="2024-10-22T00:00:00"/>
    <n v="4006832"/>
    <s v="222"/>
    <s v="AM1"/>
    <n v="16.78"/>
    <n v="34"/>
    <x v="0"/>
    <s v="Yes"/>
    <x v="0"/>
    <n v="16.78"/>
    <x v="0"/>
    <n v="29.365000000000002"/>
    <n v="34.365000000000002"/>
    <n v="0"/>
    <n v="0"/>
    <n v="0"/>
    <n v="32.5"/>
    <n v="0.56666666666666665"/>
    <n v="18.416666666666668"/>
    <n v="15.9483"/>
    <s v="WAV"/>
    <b v="1"/>
    <n v="18.416666666666668"/>
  </r>
  <r>
    <x v="12"/>
    <s v="14:12"/>
    <s v="15:12"/>
    <n v="0"/>
    <s v="One-Seat"/>
    <s v="MALCOM, LANDREW"/>
    <d v="2024-10-22T00:00:00"/>
    <n v="4006812"/>
    <s v="209"/>
    <s v="AM1,SA1"/>
    <n v="24.91"/>
    <n v="60"/>
    <x v="0"/>
    <s v="Yes"/>
    <x v="0"/>
    <n v="24.91"/>
    <x v="0"/>
    <n v="43.592500000000001"/>
    <n v="48.592500000000001"/>
    <n v="5.5"/>
    <n v="0"/>
    <n v="5.5"/>
    <n v="32.5"/>
    <n v="1"/>
    <n v="32.5"/>
    <n v="16.092500000000001"/>
    <s v="WAV"/>
    <b v="1"/>
    <n v="32.5"/>
  </r>
  <r>
    <x v="9"/>
    <s v="09:08"/>
    <s v="09:36"/>
    <n v="0"/>
    <s v="One-Seat"/>
    <s v="MOLLIQUE, ROMESHA"/>
    <d v="2024-10-22T00:00:00"/>
    <n v="4006583"/>
    <s v="203"/>
    <s v="AM1"/>
    <n v="8.24"/>
    <n v="28"/>
    <x v="0"/>
    <s v="Yes"/>
    <x v="0"/>
    <n v="8.24"/>
    <x v="0"/>
    <n v="14.42"/>
    <n v="19.420000000000002"/>
    <n v="0"/>
    <n v="0"/>
    <n v="0"/>
    <n v="32.5"/>
    <n v="0.46666666666666667"/>
    <n v="15.166666666666666"/>
    <n v="4.2533000000000003"/>
    <s v="WAV"/>
    <b v="1"/>
    <n v="15.166666666666666"/>
  </r>
  <r>
    <x v="8"/>
    <s v="12:33"/>
    <s v="12:54"/>
    <n v="0"/>
    <s v="One-Seat"/>
    <s v="MAINESS, RYAN"/>
    <d v="2024-10-22T00:00:00"/>
    <n v="4006840"/>
    <s v="215"/>
    <s v="AM1"/>
    <n v="13.27"/>
    <n v="21"/>
    <x v="0"/>
    <s v="Yes"/>
    <x v="0"/>
    <n v="13.27"/>
    <x v="0"/>
    <n v="23.2225"/>
    <n v="28.2225"/>
    <n v="5.5"/>
    <n v="0"/>
    <n v="5.5"/>
    <n v="29"/>
    <n v="0.35"/>
    <n v="10.149999999999999"/>
    <n v="18.072500000000002"/>
    <s v="SEDAN"/>
    <b v="1"/>
    <n v="10.15"/>
  </r>
  <r>
    <x v="1"/>
    <s v="15:12"/>
    <s v="15:40"/>
    <n v="0"/>
    <s v="One-Seat"/>
    <s v="ALLGOOD, SCOTT"/>
    <d v="2024-10-22T00:00:00"/>
    <n v="4006668"/>
    <s v="201"/>
    <s v="AM1"/>
    <n v="10.88"/>
    <n v="27"/>
    <x v="0"/>
    <s v="Yes"/>
    <x v="1"/>
    <n v="10.88"/>
    <x v="1"/>
    <n v="21.76"/>
    <n v="28.26"/>
    <n v="0"/>
    <n v="0"/>
    <n v="0"/>
    <n v="35.787500000000001"/>
    <n v="0.45"/>
    <n v="16.104375000000001"/>
    <n v="12.1556"/>
    <s v="BIGVAN"/>
    <b v="1"/>
    <n v="16.104375000000001"/>
  </r>
  <r>
    <x v="5"/>
    <s v="08:33"/>
    <s v="08:51"/>
    <n v="0"/>
    <s v="One-Seat"/>
    <s v="HUGO, TAMA"/>
    <d v="2024-10-22T00:00:00"/>
    <n v="4006528"/>
    <s v="211"/>
    <s v="AM1"/>
    <n v="7.27"/>
    <n v="18"/>
    <x v="0"/>
    <s v="Yes"/>
    <x v="0"/>
    <n v="7.27"/>
    <x v="0"/>
    <n v="12.7225"/>
    <n v="17.7225"/>
    <n v="0"/>
    <n v="0"/>
    <n v="0"/>
    <n v="32.5"/>
    <n v="0.3"/>
    <n v="9.75"/>
    <n v="7.9725000000000001"/>
    <s v="WAV"/>
    <b v="1"/>
    <n v="9.75"/>
  </r>
  <r>
    <x v="1"/>
    <s v="13:50"/>
    <s v="14:04"/>
    <n v="0"/>
    <s v="One-Seat"/>
    <s v="ROGERS, JAMES"/>
    <d v="2024-10-22T00:00:00"/>
    <n v="4006529"/>
    <s v="207"/>
    <s v="AM1"/>
    <n v="7.27"/>
    <n v="14"/>
    <x v="0"/>
    <s v="Yes"/>
    <x v="1"/>
    <n v="7.27"/>
    <x v="1"/>
    <n v="14.54"/>
    <n v="21.04"/>
    <n v="0"/>
    <n v="0"/>
    <n v="0"/>
    <n v="35.787500000000001"/>
    <n v="0.23333333333333334"/>
    <n v="8.3504166666666677"/>
    <n v="12.6896"/>
    <s v="WAV"/>
    <b v="1"/>
    <n v="8.3504166666666677"/>
  </r>
  <r>
    <x v="11"/>
    <s v="08:31"/>
    <s v="09:41"/>
    <n v="0"/>
    <s v="One-Seat"/>
    <s v="ALLISON, AARON"/>
    <d v="2024-10-22T00:00:00"/>
    <n v="4006667"/>
    <s v="202"/>
    <s v="AM1"/>
    <n v="10.88"/>
    <n v="71"/>
    <x v="0"/>
    <s v="Yes"/>
    <x v="0"/>
    <n v="10.88"/>
    <x v="0"/>
    <n v="19.040000000000003"/>
    <n v="24.040000000000003"/>
    <n v="0"/>
    <n v="0"/>
    <n v="0"/>
    <n v="32.5"/>
    <n v="1.1833333333333333"/>
    <n v="38.458333333333336"/>
    <n v="-14.4183"/>
    <s v="WAV"/>
    <b v="1"/>
    <n v="38.458333333333336"/>
  </r>
  <r>
    <x v="1"/>
    <s v="07:57"/>
    <s v="08:34"/>
    <n v="0"/>
    <s v="One-Seat"/>
    <s v="ROGERS, JAMES"/>
    <d v="2024-10-22T00:00:00"/>
    <n v="4006384"/>
    <s v="207"/>
    <s v="AM1"/>
    <n v="10.39"/>
    <n v="37"/>
    <x v="0"/>
    <s v="Yes"/>
    <x v="1"/>
    <n v="10.39"/>
    <x v="1"/>
    <n v="20.78"/>
    <n v="27.28"/>
    <n v="5.5"/>
    <n v="0"/>
    <n v="5.5"/>
    <n v="35.787500000000001"/>
    <n v="0.6166666666666667"/>
    <n v="22.068958333333335"/>
    <n v="5.2110000000000003"/>
    <s v="WAV"/>
    <b v="1"/>
    <n v="22.068958333333335"/>
  </r>
  <r>
    <x v="2"/>
    <s v="05:45"/>
    <s v="06:45"/>
    <n v="0"/>
    <s v="One-Seat"/>
    <s v="TILLMAN, ROSALYN"/>
    <d v="2024-10-22T00:00:00"/>
    <n v="4009274"/>
    <s v="205A"/>
    <s v="AM1"/>
    <n v="26.9"/>
    <n v="59"/>
    <x v="0"/>
    <s v="Yes"/>
    <x v="0"/>
    <n v="26.9"/>
    <x v="0"/>
    <n v="47.074999999999996"/>
    <n v="52.074999999999996"/>
    <n v="5"/>
    <n v="0"/>
    <n v="5"/>
    <n v="32.5"/>
    <n v="0.98333333333333328"/>
    <n v="31.958333333333332"/>
    <n v="20.116700000000002"/>
    <s v="WAV"/>
    <b v="1"/>
    <n v="31.958333333333332"/>
  </r>
  <r>
    <x v="9"/>
    <s v="08:57"/>
    <s v="09:26"/>
    <n v="0"/>
    <s v="One-Seat"/>
    <s v="MOLLIQUE, ROMESHA"/>
    <d v="2024-10-22T00:00:00"/>
    <n v="4009340"/>
    <s v="203"/>
    <s v="AM1"/>
    <n v="8.49"/>
    <n v="29"/>
    <x v="0"/>
    <s v="Yes"/>
    <x v="0"/>
    <n v="8.49"/>
    <x v="0"/>
    <n v="14.8575"/>
    <n v="19.857500000000002"/>
    <n v="5.5"/>
    <n v="0"/>
    <n v="5.5"/>
    <n v="32.5"/>
    <n v="0.48333333333333334"/>
    <n v="15.708333333333334"/>
    <n v="4.1492000000000004"/>
    <s v="WAV"/>
    <b v="1"/>
    <n v="15.708333333333334"/>
  </r>
  <r>
    <x v="8"/>
    <s v="07:59"/>
    <s v="08:48"/>
    <n v="0"/>
    <s v="One-Seat"/>
    <s v="MAINESS, RYAN"/>
    <d v="2024-10-22T00:00:00"/>
    <n v="4006536"/>
    <s v="215"/>
    <s v="AM1"/>
    <n v="10.25"/>
    <n v="48"/>
    <x v="0"/>
    <s v="Yes"/>
    <x v="0"/>
    <n v="10.25"/>
    <x v="0"/>
    <n v="17.9375"/>
    <n v="22.9375"/>
    <n v="0"/>
    <n v="0"/>
    <n v="0"/>
    <n v="29"/>
    <n v="0.8"/>
    <n v="23.200000000000003"/>
    <n v="-0.26250000000000001"/>
    <s v="SEDAN"/>
    <b v="1"/>
    <n v="23.2"/>
  </r>
  <r>
    <x v="1"/>
    <s v="08:00"/>
    <s v="08:48"/>
    <n v="0"/>
    <s v="One-Seat"/>
    <s v="KEITH , CLYDE"/>
    <d v="2024-10-22T00:00:00"/>
    <n v="4006403"/>
    <s v="212"/>
    <s v="AM1"/>
    <n v="11.22"/>
    <n v="48"/>
    <x v="0"/>
    <s v="Yes"/>
    <x v="1"/>
    <n v="11.22"/>
    <x v="1"/>
    <n v="22.44"/>
    <n v="28.94"/>
    <n v="0"/>
    <n v="0"/>
    <n v="0"/>
    <n v="35.787500000000001"/>
    <n v="0.8"/>
    <n v="28.630000000000003"/>
    <n v="0.31"/>
    <s v="WAV"/>
    <b v="1"/>
    <n v="28.630000000000003"/>
  </r>
  <r>
    <x v="7"/>
    <s v="07:05"/>
    <s v="07:53"/>
    <n v="0"/>
    <s v="One-Seat"/>
    <s v="VILCHEZ, CHARLENNE"/>
    <d v="2024-10-22T00:00:00"/>
    <n v="4006405"/>
    <s v="217"/>
    <s v="AM1"/>
    <n v="7.08"/>
    <n v="48"/>
    <x v="0"/>
    <s v="Yes"/>
    <x v="0"/>
    <n v="7.08"/>
    <x v="0"/>
    <n v="12.39"/>
    <n v="17.39"/>
    <n v="0"/>
    <n v="0"/>
    <n v="0"/>
    <n v="32.5"/>
    <n v="0.8"/>
    <n v="26"/>
    <n v="-8.61"/>
    <s v="WAV"/>
    <b v="1"/>
    <n v="26"/>
  </r>
  <r>
    <x v="1"/>
    <s v="15:02"/>
    <s v="15:57"/>
    <n v="0"/>
    <s v="One-Seat"/>
    <s v="KEITH , CLYDE"/>
    <d v="2024-10-22T00:00:00"/>
    <n v="4006404"/>
    <s v="212"/>
    <s v="AM1"/>
    <n v="11.22"/>
    <n v="54"/>
    <x v="0"/>
    <s v="Yes"/>
    <x v="1"/>
    <n v="11.22"/>
    <x v="1"/>
    <n v="22.44"/>
    <n v="28.94"/>
    <n v="0"/>
    <n v="0"/>
    <n v="0"/>
    <n v="35.787500000000001"/>
    <n v="0.9"/>
    <n v="32.208750000000002"/>
    <n v="-3.2688000000000001"/>
    <s v="WAV"/>
    <b v="1"/>
    <n v="32.208750000000002"/>
  </r>
  <r>
    <x v="8"/>
    <s v="07:37"/>
    <s v="08:37"/>
    <n v="0"/>
    <s v="One-Seat"/>
    <s v="MAINESS, RYAN"/>
    <d v="2024-10-22T00:00:00"/>
    <n v="4009089"/>
    <s v="215"/>
    <s v="AM1"/>
    <n v="26.71"/>
    <n v="60"/>
    <x v="0"/>
    <s v="Yes"/>
    <x v="0"/>
    <n v="26.71"/>
    <x v="0"/>
    <n v="46.7425"/>
    <n v="51.7425"/>
    <n v="5.5"/>
    <n v="0"/>
    <n v="5.5"/>
    <n v="29"/>
    <n v="1"/>
    <n v="29"/>
    <n v="22.7425"/>
    <s v="SEDAN"/>
    <b v="1"/>
    <n v="29"/>
  </r>
  <r>
    <x v="11"/>
    <s v="15:57"/>
    <s v="16:40"/>
    <n v="0"/>
    <s v="One-Seat"/>
    <s v="ALLISON, AARON"/>
    <d v="2024-10-22T00:00:00"/>
    <n v="4009091"/>
    <s v="202"/>
    <s v="AM1"/>
    <n v="26.71"/>
    <n v="44"/>
    <x v="0"/>
    <s v="Yes"/>
    <x v="0"/>
    <n v="26.71"/>
    <x v="0"/>
    <n v="46.7425"/>
    <n v="51.7425"/>
    <n v="5"/>
    <n v="0"/>
    <n v="5"/>
    <n v="32.5"/>
    <n v="0.73333333333333328"/>
    <n v="23.833333333333332"/>
    <n v="27.909199999999998"/>
    <s v="WAV"/>
    <b v="1"/>
    <n v="23.833333333333332"/>
  </r>
  <r>
    <x v="8"/>
    <s v="16:25"/>
    <s v="16:45"/>
    <n v="0"/>
    <s v="One-Seat"/>
    <s v="MAINESS, RYAN"/>
    <d v="2024-10-22T00:00:00"/>
    <n v="4006406"/>
    <s v="215"/>
    <s v="AM1"/>
    <n v="7.08"/>
    <n v="20"/>
    <x v="0"/>
    <s v="Yes"/>
    <x v="0"/>
    <n v="7.08"/>
    <x v="0"/>
    <n v="12.39"/>
    <n v="17.39"/>
    <n v="0"/>
    <n v="0"/>
    <n v="0"/>
    <n v="29"/>
    <n v="0.33333333333333331"/>
    <n v="9.6666666666666661"/>
    <n v="7.7233000000000001"/>
    <s v="SEDAN"/>
    <b v="1"/>
    <n v="9.6666666666666661"/>
  </r>
  <r>
    <x v="5"/>
    <s v="07:59"/>
    <s v="08:51"/>
    <n v="0"/>
    <s v="One-Seat"/>
    <s v="HUGO, TAMA"/>
    <d v="2024-10-22T00:00:00"/>
    <n v="4006421"/>
    <s v="211"/>
    <s v="AM1"/>
    <n v="17.43"/>
    <n v="52"/>
    <x v="0"/>
    <s v="Yes"/>
    <x v="0"/>
    <n v="17.43"/>
    <x v="0"/>
    <n v="30.502499999999998"/>
    <n v="35.502499999999998"/>
    <n v="0"/>
    <n v="0"/>
    <n v="0"/>
    <n v="32.5"/>
    <n v="0.8666666666666667"/>
    <n v="28.166666666666668"/>
    <n v="7.3357999999999999"/>
    <s v="WAV"/>
    <b v="1"/>
    <n v="28.166666666666668"/>
  </r>
  <r>
    <x v="1"/>
    <s v="10:23"/>
    <s v="10:39"/>
    <n v="0"/>
    <s v="One-Seat"/>
    <s v="KEITH , CLYDE"/>
    <d v="2024-10-22T00:00:00"/>
    <n v="4008902"/>
    <s v="212"/>
    <s v="WH1"/>
    <n v="8.3699999999999992"/>
    <n v="16"/>
    <x v="1"/>
    <s v="Yes"/>
    <x v="1"/>
    <n v="8.3699999999999992"/>
    <x v="1"/>
    <n v="16.739999999999998"/>
    <n v="23.24"/>
    <n v="5"/>
    <n v="0"/>
    <n v="5"/>
    <n v="35.787500000000001"/>
    <n v="0.26666666666666666"/>
    <n v="9.543333333333333"/>
    <n v="13.6967"/>
    <s v="WAV"/>
    <b v="1"/>
    <n v="9.543333333333333"/>
  </r>
  <r>
    <x v="1"/>
    <s v="07:39"/>
    <s v="08:43"/>
    <n v="0"/>
    <s v="One-Seat"/>
    <s v="ROGERS, JAMES"/>
    <d v="2024-10-22T00:00:00"/>
    <n v="4008966"/>
    <s v="207"/>
    <s v="AM1"/>
    <n v="14.12"/>
    <n v="63"/>
    <x v="0"/>
    <s v="Yes"/>
    <x v="1"/>
    <n v="14.12"/>
    <x v="1"/>
    <n v="28.24"/>
    <n v="34.739999999999995"/>
    <n v="0"/>
    <n v="0"/>
    <n v="0"/>
    <n v="35.787500000000001"/>
    <n v="1.05"/>
    <n v="37.576875000000001"/>
    <n v="-2.8369"/>
    <s v="WAV"/>
    <b v="1"/>
    <n v="37.576875000000001"/>
  </r>
  <r>
    <x v="1"/>
    <s v="07:48"/>
    <s v="08:50"/>
    <n v="0"/>
    <s v="One-Seat"/>
    <s v="ROGERS, JAMES"/>
    <d v="2024-10-22T00:00:00"/>
    <n v="4006305"/>
    <s v="207"/>
    <s v="AM1"/>
    <n v="13.14"/>
    <n v="62"/>
    <x v="0"/>
    <s v="Yes"/>
    <x v="1"/>
    <n v="13.14"/>
    <x v="1"/>
    <n v="26.28"/>
    <n v="32.78"/>
    <n v="0"/>
    <n v="0"/>
    <n v="0"/>
    <n v="35.787500000000001"/>
    <n v="1.0333333333333334"/>
    <n v="36.98041666666667"/>
    <n v="-4.2004000000000001"/>
    <s v="WAV"/>
    <b v="1"/>
    <n v="36.98041666666667"/>
  </r>
  <r>
    <x v="1"/>
    <s v="14:32"/>
    <s v="15:47"/>
    <n v="0"/>
    <s v="One-Seat"/>
    <s v="KEITH , CLYDE"/>
    <d v="2024-10-22T00:00:00"/>
    <n v="4006275"/>
    <s v="212"/>
    <s v="AM1"/>
    <n v="11.47"/>
    <n v="75"/>
    <x v="0"/>
    <s v="Yes"/>
    <x v="1"/>
    <n v="11.47"/>
    <x v="1"/>
    <n v="22.94"/>
    <n v="29.44"/>
    <n v="0"/>
    <n v="0"/>
    <n v="0"/>
    <n v="35.787500000000001"/>
    <n v="1.25"/>
    <n v="44.734375"/>
    <n v="-15.2944"/>
    <s v="WAV"/>
    <b v="1"/>
    <n v="44.734375"/>
  </r>
  <r>
    <x v="3"/>
    <s v="17:24"/>
    <s v="17:45"/>
    <n v="0"/>
    <s v="One-Seat"/>
    <s v="MARZI, SAMI JAN"/>
    <d v="2024-10-22T00:00:00"/>
    <n v="4006552"/>
    <s v="204"/>
    <s v="WH1"/>
    <n v="4.88"/>
    <n v="20"/>
    <x v="1"/>
    <s v="Yes"/>
    <x v="1"/>
    <n v="4.88"/>
    <x v="1"/>
    <n v="9.76"/>
    <n v="16.259999999999998"/>
    <n v="0"/>
    <n v="0"/>
    <n v="0"/>
    <n v="29"/>
    <n v="0.33333333333333331"/>
    <n v="9.6666666666666661"/>
    <n v="6.5933000000000002"/>
    <s v="WAV"/>
    <b v="1"/>
    <n v="9.6666666666666661"/>
  </r>
  <r>
    <x v="6"/>
    <s v="08:43"/>
    <s v="09:40"/>
    <n v="0"/>
    <s v="One-Seat"/>
    <s v="WYATT, MIGERIEA"/>
    <d v="2024-10-22T00:00:00"/>
    <n v="4006274"/>
    <s v="219"/>
    <s v="AM1"/>
    <n v="11.47"/>
    <n v="57"/>
    <x v="0"/>
    <s v="Yes"/>
    <x v="0"/>
    <n v="11.47"/>
    <x v="0"/>
    <n v="20.072500000000002"/>
    <n v="25.072500000000002"/>
    <n v="0"/>
    <n v="0"/>
    <n v="0"/>
    <n v="29"/>
    <n v="0.95"/>
    <n v="27.549999999999997"/>
    <n v="-2.4775"/>
    <s v="SEDAN"/>
    <b v="1"/>
    <n v="27.55"/>
  </r>
  <r>
    <x v="1"/>
    <s v="13:50"/>
    <s v="14:39"/>
    <n v="0"/>
    <s v="One-Seat"/>
    <s v="ROGERS, JAMES"/>
    <d v="2024-10-22T00:00:00"/>
    <n v="4006310"/>
    <s v="207"/>
    <s v="AM1"/>
    <n v="20.329999999999998"/>
    <n v="49"/>
    <x v="0"/>
    <s v="Yes"/>
    <x v="1"/>
    <n v="20.329999999999998"/>
    <x v="1"/>
    <n v="40.659999999999997"/>
    <n v="47.16"/>
    <n v="0"/>
    <n v="0"/>
    <n v="0"/>
    <n v="35.787500000000001"/>
    <n v="0.81666666666666665"/>
    <n v="29.226458333333333"/>
    <n v="17.933499999999999"/>
    <s v="WAV"/>
    <b v="1"/>
    <n v="29.226458333333333"/>
  </r>
  <r>
    <x v="7"/>
    <s v="14:34"/>
    <s v="15:00"/>
    <n v="0"/>
    <s v="One-Seat"/>
    <s v="VILCHEZ, CHARLENNE"/>
    <d v="2024-10-22T00:00:00"/>
    <n v="4009341"/>
    <s v="217"/>
    <s v="AM1"/>
    <n v="8.49"/>
    <n v="25"/>
    <x v="0"/>
    <s v="Yes"/>
    <x v="0"/>
    <n v="8.49"/>
    <x v="0"/>
    <n v="14.8575"/>
    <n v="19.857500000000002"/>
    <n v="5"/>
    <n v="0"/>
    <n v="5"/>
    <n v="32.5"/>
    <n v="0.41666666666666669"/>
    <n v="13.541666666666668"/>
    <n v="6.3158000000000003"/>
    <s v="WAV"/>
    <b v="1"/>
    <n v="13.541666666666666"/>
  </r>
  <r>
    <x v="1"/>
    <s v="13:50"/>
    <s v="14:22"/>
    <n v="0"/>
    <s v="One-Seat"/>
    <s v="ROGERS, JAMES"/>
    <d v="2024-10-22T00:00:00"/>
    <n v="4006422"/>
    <s v="207"/>
    <s v="AM1"/>
    <n v="17.43"/>
    <n v="32"/>
    <x v="0"/>
    <s v="Yes"/>
    <x v="1"/>
    <n v="17.43"/>
    <x v="1"/>
    <n v="34.86"/>
    <n v="41.36"/>
    <n v="0"/>
    <n v="0"/>
    <n v="0"/>
    <n v="35.787500000000001"/>
    <n v="0.53333333333333333"/>
    <n v="19.086666666666666"/>
    <n v="22.273299999999999"/>
    <s v="WAV"/>
    <b v="1"/>
    <n v="19.086666666666666"/>
  </r>
  <r>
    <x v="3"/>
    <s v="16:42"/>
    <s v="17:09"/>
    <n v="0"/>
    <s v="One-Seat"/>
    <s v="MARZI, SAMI JAN"/>
    <d v="2024-10-22T00:00:00"/>
    <n v="4009329"/>
    <s v="204"/>
    <s v="AM1"/>
    <n v="9.94"/>
    <n v="27"/>
    <x v="0"/>
    <s v="Yes"/>
    <x v="0"/>
    <n v="9.94"/>
    <x v="0"/>
    <n v="17.395"/>
    <n v="22.395"/>
    <n v="5"/>
    <n v="0"/>
    <n v="5"/>
    <n v="29"/>
    <n v="0.45"/>
    <n v="13.05"/>
    <n v="9.3450000000000006"/>
    <s v="WAV"/>
    <b v="1"/>
    <n v="13.05"/>
  </r>
  <r>
    <x v="7"/>
    <s v="15:00"/>
    <s v="15:21"/>
    <n v="0"/>
    <s v="One-Seat"/>
    <s v="VILCHEZ, CHARLENNE"/>
    <d v="2024-10-22T00:00:00"/>
    <n v="4008903"/>
    <s v="217"/>
    <s v="WH1"/>
    <n v="8.3699999999999992"/>
    <n v="22"/>
    <x v="1"/>
    <s v="Yes"/>
    <x v="1"/>
    <n v="8.3699999999999992"/>
    <x v="1"/>
    <n v="16.739999999999998"/>
    <n v="23.24"/>
    <n v="5.5"/>
    <n v="0"/>
    <n v="5.5"/>
    <n v="32.5"/>
    <n v="0.36666666666666664"/>
    <n v="11.916666666666666"/>
    <n v="11.3233"/>
    <s v="WAV"/>
    <b v="1"/>
    <n v="11.916666666666666"/>
  </r>
  <r>
    <x v="12"/>
    <s v="14:12"/>
    <s v="14:49"/>
    <n v="0"/>
    <s v="One-Seat"/>
    <s v="MALCOM, LANDREW"/>
    <d v="2024-10-22T00:00:00"/>
    <n v="4006833"/>
    <s v="209"/>
    <s v="AM1"/>
    <n v="16.78"/>
    <n v="37"/>
    <x v="0"/>
    <s v="Yes"/>
    <x v="0"/>
    <n v="16.78"/>
    <x v="0"/>
    <n v="29.365000000000002"/>
    <n v="34.365000000000002"/>
    <n v="0"/>
    <n v="0"/>
    <n v="0"/>
    <n v="32.5"/>
    <n v="0.6166666666666667"/>
    <n v="20.041666666666668"/>
    <n v="14.3233"/>
    <s v="WAV"/>
    <b v="1"/>
    <n v="20.041666666666668"/>
  </r>
  <r>
    <x v="1"/>
    <s v="08:08"/>
    <s v="09:20"/>
    <n v="0"/>
    <s v="One-Seat"/>
    <s v="LARA, DOUGLAS"/>
    <d v="2024-10-22T00:00:00"/>
    <n v="4006594"/>
    <s v="221"/>
    <s v="WH1"/>
    <n v="14.9"/>
    <n v="75"/>
    <x v="1"/>
    <s v="Yes"/>
    <x v="1"/>
    <n v="14.9"/>
    <x v="1"/>
    <n v="29.8"/>
    <n v="36.299999999999997"/>
    <n v="0"/>
    <n v="0"/>
    <n v="0"/>
    <n v="35.787500000000001"/>
    <n v="1.25"/>
    <n v="44.734375"/>
    <n v="-8.4344000000000001"/>
    <s v="WAV"/>
    <b v="1"/>
    <n v="44.734375"/>
  </r>
  <r>
    <x v="11"/>
    <s v="14:28"/>
    <s v="15:22"/>
    <n v="0"/>
    <s v="One-Seat"/>
    <s v="ALLISON, AARON"/>
    <d v="2024-10-22T00:00:00"/>
    <n v="4006595"/>
    <s v="202"/>
    <s v="WH1"/>
    <n v="14.9"/>
    <n v="56"/>
    <x v="1"/>
    <s v="Yes"/>
    <x v="1"/>
    <n v="14.9"/>
    <x v="1"/>
    <n v="29.8"/>
    <n v="36.299999999999997"/>
    <n v="0"/>
    <n v="0"/>
    <n v="0"/>
    <n v="32.5"/>
    <n v="0.93333333333333335"/>
    <n v="30.333333333333332"/>
    <n v="5.9667000000000003"/>
    <s v="WAV"/>
    <b v="1"/>
    <n v="30.333333333333332"/>
  </r>
  <r>
    <x v="1"/>
    <s v="13:34"/>
    <s v="14:35"/>
    <n v="0"/>
    <s v="One-Seat"/>
    <s v="ALLGOOD, SCOTT"/>
    <d v="2024-10-22T00:00:00"/>
    <n v="4006625"/>
    <s v="201"/>
    <s v="AM1,OW1"/>
    <n v="20.73"/>
    <n v="60"/>
    <x v="0"/>
    <s v="Yes"/>
    <x v="1"/>
    <n v="20.73"/>
    <x v="1"/>
    <n v="41.46"/>
    <n v="47.96"/>
    <n v="5.5"/>
    <n v="0"/>
    <n v="5.5"/>
    <n v="35.787500000000001"/>
    <n v="1"/>
    <n v="35.787500000000001"/>
    <n v="12.172499999999999"/>
    <s v="BIGVAN"/>
    <b v="1"/>
    <n v="35.787500000000001"/>
  </r>
  <r>
    <x v="6"/>
    <s v="14:06"/>
    <s v="14:24"/>
    <n v="0"/>
    <s v="One-Seat"/>
    <s v="WYATT, MIGERIEA"/>
    <d v="2024-10-22T00:00:00"/>
    <n v="4006584"/>
    <s v="219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7"/>
    <s v="07:33"/>
    <s v="07:53"/>
    <n v="0"/>
    <s v="One-Seat"/>
    <s v="VILCHEZ, CHARLENNE"/>
    <d v="2024-10-22T00:00:00"/>
    <n v="4006551"/>
    <s v="217"/>
    <s v="WH1"/>
    <n v="4.88"/>
    <n v="19"/>
    <x v="1"/>
    <s v="Yes"/>
    <x v="1"/>
    <n v="4.88"/>
    <x v="1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5"/>
    <s v="07:37"/>
    <s v="08:51"/>
    <n v="0"/>
    <s v="One-Seat"/>
    <s v="HUGO, TAMA"/>
    <d v="2024-10-22T00:00:00"/>
    <n v="4006309"/>
    <s v="211"/>
    <s v="AM1"/>
    <n v="20.329999999999998"/>
    <n v="74"/>
    <x v="0"/>
    <s v="Yes"/>
    <x v="0"/>
    <n v="20.329999999999998"/>
    <x v="0"/>
    <n v="35.577500000000001"/>
    <n v="40.577500000000001"/>
    <n v="0"/>
    <n v="0"/>
    <n v="0"/>
    <n v="32.5"/>
    <n v="1.2333333333333334"/>
    <n v="40.083333333333336"/>
    <n v="0.49419999999999997"/>
    <s v="WAV"/>
    <b v="1"/>
    <n v="40.083333333333336"/>
  </r>
  <r>
    <x v="5"/>
    <s v="09:36"/>
    <s v="10:11"/>
    <n v="0"/>
    <s v="One-Seat"/>
    <s v="HUGO, TAMA"/>
    <d v="2024-10-22T00:00:00"/>
    <n v="4010173"/>
    <s v="211"/>
    <s v="AM1,WH1"/>
    <n v="22.83"/>
    <n v="34"/>
    <x v="0"/>
    <s v="Yes"/>
    <x v="0"/>
    <n v="22.83"/>
    <x v="0"/>
    <n v="39.952500000000001"/>
    <n v="44.952500000000001"/>
    <n v="5.5"/>
    <n v="0"/>
    <n v="5.5"/>
    <n v="32.5"/>
    <n v="0.56666666666666665"/>
    <n v="18.416666666666668"/>
    <n v="26.535799999999998"/>
    <s v="WAV"/>
    <b v="1"/>
    <n v="18.416666666666668"/>
  </r>
  <r>
    <x v="4"/>
    <s v="16:08"/>
    <s v="16:56"/>
    <n v="0"/>
    <s v="One-Seat"/>
    <s v="FOWLER, ANTOINE"/>
    <d v="2024-10-22T00:00:00"/>
    <n v="4010337"/>
    <s v="222"/>
    <s v="WH1"/>
    <n v="16.11"/>
    <n v="50"/>
    <x v="1"/>
    <s v="Yes"/>
    <x v="1"/>
    <n v="16.11"/>
    <x v="1"/>
    <n v="32.22"/>
    <n v="38.72"/>
    <n v="5"/>
    <n v="0"/>
    <n v="5"/>
    <n v="32.5"/>
    <n v="0.83333333333333337"/>
    <n v="27.083333333333336"/>
    <n v="11.636699999999999"/>
    <s v="WAV"/>
    <b v="1"/>
    <n v="27.083333333333332"/>
  </r>
  <r>
    <x v="2"/>
    <s v="10:08"/>
    <s v="10:54"/>
    <n v="0"/>
    <s v="One-Seat"/>
    <s v="TILLMAN, ROSALYN"/>
    <d v="2024-10-22T00:00:00"/>
    <n v="4010180"/>
    <s v="205A"/>
    <s v="WH1"/>
    <n v="20.67"/>
    <n v="48"/>
    <x v="1"/>
    <s v="Yes"/>
    <x v="1"/>
    <n v="20.67"/>
    <x v="1"/>
    <n v="41.34"/>
    <n v="47.84"/>
    <n v="5.5"/>
    <n v="0"/>
    <n v="5.5"/>
    <n v="32.5"/>
    <n v="0.8"/>
    <n v="26"/>
    <n v="21.84"/>
    <s v="WAV"/>
    <b v="1"/>
    <n v="26"/>
  </r>
  <r>
    <x v="11"/>
    <s v="12:51"/>
    <s v="13:26"/>
    <n v="0"/>
    <s v="One-Seat"/>
    <s v="ALLISON, AARON"/>
    <d v="2024-10-22T00:00:00"/>
    <n v="4006064"/>
    <s v="202"/>
    <s v="AM1"/>
    <n v="17.18"/>
    <n v="36"/>
    <x v="0"/>
    <s v="Yes"/>
    <x v="0"/>
    <n v="17.18"/>
    <x v="0"/>
    <n v="30.064999999999998"/>
    <n v="35.064999999999998"/>
    <n v="5.5"/>
    <n v="0"/>
    <n v="5.5"/>
    <n v="32.5"/>
    <n v="0.6"/>
    <n v="19.5"/>
    <n v="15.565"/>
    <s v="WAV"/>
    <b v="1"/>
    <n v="19.5"/>
  </r>
  <r>
    <x v="1"/>
    <s v="13:49"/>
    <s v="14:05"/>
    <n v="1"/>
    <s v="One-Seat"/>
    <s v="ALLGOOD, SCOTT"/>
    <d v="2024-10-22T00:00:00"/>
    <n v="4008978"/>
    <s v="201"/>
    <s v="WK1"/>
    <n v="8.33"/>
    <n v="15"/>
    <x v="0"/>
    <s v="Yes"/>
    <x v="1"/>
    <n v="8.33"/>
    <x v="1"/>
    <n v="16.66"/>
    <n v="23.16"/>
    <n v="5.5"/>
    <n v="5.5"/>
    <n v="0"/>
    <n v="35.787500000000001"/>
    <n v="0.25"/>
    <n v="8.9468750000000004"/>
    <n v="14.213100000000001"/>
    <s v="BIGVAN"/>
    <b v="1"/>
    <n v="8.9468750000000004"/>
  </r>
  <r>
    <x v="1"/>
    <s v="10:48"/>
    <s v="11:52"/>
    <n v="1"/>
    <s v="One-Seat"/>
    <s v="ALLGOOD, SCOTT"/>
    <d v="2024-10-22T00:00:00"/>
    <n v="4010410"/>
    <s v="201"/>
    <s v="AM1,PW1"/>
    <n v="13.36"/>
    <n v="64"/>
    <x v="0"/>
    <s v="Yes"/>
    <x v="1"/>
    <n v="13.36"/>
    <x v="1"/>
    <n v="26.72"/>
    <n v="33.22"/>
    <n v="5.5"/>
    <n v="5.5"/>
    <n v="0"/>
    <n v="35.787500000000001"/>
    <n v="1.0666666666666667"/>
    <n v="38.173333333333332"/>
    <n v="-4.9532999999999996"/>
    <s v="BIGVAN"/>
    <b v="1"/>
    <n v="38.173333333333332"/>
  </r>
  <r>
    <x v="3"/>
    <s v="16:18"/>
    <s v="16:52"/>
    <n v="0"/>
    <s v="One-Seat"/>
    <s v="VAUGHN, DUSTIN"/>
    <d v="2024-10-22T00:00:00"/>
    <n v="4006066"/>
    <s v="220"/>
    <s v="AM1"/>
    <n v="17.18"/>
    <n v="34"/>
    <x v="0"/>
    <s v="Yes"/>
    <x v="0"/>
    <n v="17.18"/>
    <x v="0"/>
    <n v="30.064999999999998"/>
    <n v="35.064999999999998"/>
    <n v="5"/>
    <n v="0"/>
    <n v="5"/>
    <n v="29"/>
    <n v="0.56666666666666665"/>
    <n v="16.433333333333334"/>
    <n v="18.631699999999999"/>
    <s v="SEDAN"/>
    <b v="1"/>
    <n v="16.433333333333334"/>
  </r>
  <r>
    <x v="3"/>
    <s v="08:54"/>
    <s v="09:35"/>
    <n v="0"/>
    <s v="One-Seat"/>
    <s v="VAUGHN, DUSTIN"/>
    <d v="2024-10-22T00:00:00"/>
    <n v="4009512"/>
    <s v="220"/>
    <s v="AM1,WK1"/>
    <n v="20.5"/>
    <n v="41"/>
    <x v="0"/>
    <s v="Yes"/>
    <x v="0"/>
    <n v="20.5"/>
    <x v="0"/>
    <n v="35.875"/>
    <n v="40.875"/>
    <n v="5.5"/>
    <n v="0"/>
    <n v="5.5"/>
    <n v="29"/>
    <n v="0.68333333333333335"/>
    <n v="19.816666666666666"/>
    <n v="21.058299999999999"/>
    <s v="SEDAN"/>
    <b v="1"/>
    <n v="19.816666666666666"/>
  </r>
  <r>
    <x v="12"/>
    <s v="12:38"/>
    <s v="13:14"/>
    <n v="0"/>
    <s v="One-Seat"/>
    <s v="MALCOM, LANDREW"/>
    <d v="2024-10-22T00:00:00"/>
    <n v="4010179"/>
    <s v="209"/>
    <s v="AM1,WH1"/>
    <n v="22.83"/>
    <n v="36"/>
    <x v="0"/>
    <s v="Yes"/>
    <x v="0"/>
    <n v="22.83"/>
    <x v="0"/>
    <n v="39.952500000000001"/>
    <n v="44.952500000000001"/>
    <n v="5"/>
    <n v="0"/>
    <n v="5"/>
    <n v="32.5"/>
    <n v="0.6"/>
    <n v="19.5"/>
    <n v="25.452500000000001"/>
    <s v="WAV"/>
    <b v="1"/>
    <n v="19.5"/>
  </r>
  <r>
    <x v="1"/>
    <s v="10:11"/>
    <s v="11:10"/>
    <n v="0"/>
    <s v="One-Seat"/>
    <s v="ALLGOOD, SCOTT"/>
    <d v="2024-10-22T00:00:00"/>
    <n v="4010166"/>
    <s v="201"/>
    <s v="AM2"/>
    <n v="26.72"/>
    <n v="59"/>
    <x v="0"/>
    <s v="Yes"/>
    <x v="1"/>
    <n v="26.72"/>
    <x v="1"/>
    <n v="53.44"/>
    <n v="59.94"/>
    <n v="0"/>
    <n v="0"/>
    <n v="0"/>
    <n v="35.787500000000001"/>
    <n v="0.98333333333333328"/>
    <n v="35.191041666666663"/>
    <n v="24.748999999999999"/>
    <s v="BIGVAN"/>
    <b v="1"/>
    <n v="35.191041666666671"/>
  </r>
  <r>
    <x v="0"/>
    <s v="15:09"/>
    <s v="16:15"/>
    <n v="0"/>
    <s v="One-Seat"/>
    <s v="BOGALE, GETU"/>
    <d v="2024-10-22T00:00:00"/>
    <n v="4006489"/>
    <s v="214"/>
    <s v="AM1"/>
    <n v="27.27"/>
    <n v="66"/>
    <x v="0"/>
    <s v="Yes"/>
    <x v="0"/>
    <n v="27.27"/>
    <x v="0"/>
    <n v="47.722499999999997"/>
    <n v="52.722499999999997"/>
    <n v="0"/>
    <n v="0"/>
    <n v="0"/>
    <n v="32.5"/>
    <n v="1.1000000000000001"/>
    <n v="35.75"/>
    <n v="16.9725"/>
    <s v="WAV"/>
    <b v="1"/>
    <n v="35.75"/>
  </r>
  <r>
    <x v="7"/>
    <s v="08:48"/>
    <s v="09:39"/>
    <n v="0"/>
    <s v="One-Seat"/>
    <s v="VILCHEZ, CHARLENNE"/>
    <d v="2024-10-22T00:00:00"/>
    <n v="4010128"/>
    <s v="217"/>
    <s v="WK1"/>
    <n v="20.75"/>
    <n v="54"/>
    <x v="0"/>
    <s v="Yes"/>
    <x v="0"/>
    <n v="20.75"/>
    <x v="0"/>
    <n v="36.3125"/>
    <n v="41.3125"/>
    <n v="5.5"/>
    <n v="0"/>
    <n v="5.5"/>
    <n v="32.5"/>
    <n v="0.9"/>
    <n v="29.25"/>
    <n v="12.0625"/>
    <s v="WAV"/>
    <b v="1"/>
    <n v="29.25"/>
  </r>
  <r>
    <x v="7"/>
    <s v="15:33"/>
    <s v="16:09"/>
    <n v="0"/>
    <s v="One-Seat"/>
    <s v="VILCHEZ, CHARLENNE"/>
    <d v="2024-10-22T00:00:00"/>
    <n v="4009514"/>
    <s v="217"/>
    <s v="AM1,WK1"/>
    <n v="20.5"/>
    <n v="37"/>
    <x v="0"/>
    <s v="Yes"/>
    <x v="0"/>
    <n v="20.5"/>
    <x v="0"/>
    <n v="35.875"/>
    <n v="40.875"/>
    <n v="5"/>
    <n v="0"/>
    <n v="5"/>
    <n v="32.5"/>
    <n v="0.6166666666666667"/>
    <n v="20.041666666666668"/>
    <n v="20.833300000000001"/>
    <s v="WAV"/>
    <b v="1"/>
    <n v="20.041666666666668"/>
  </r>
  <r>
    <x v="6"/>
    <s v="10:46"/>
    <s v="11:23"/>
    <n v="1"/>
    <s v="One-Seat"/>
    <s v="WYATT, MIGERIEA"/>
    <d v="2024-10-22T00:00:00"/>
    <n v="4006810"/>
    <s v="219"/>
    <s v="AM1,SA1"/>
    <n v="24.91"/>
    <n v="37"/>
    <x v="0"/>
    <s v="Yes"/>
    <x v="0"/>
    <n v="24.91"/>
    <x v="0"/>
    <n v="43.592500000000001"/>
    <n v="48.592500000000001"/>
    <n v="5"/>
    <n v="5"/>
    <n v="0"/>
    <n v="29"/>
    <n v="0.6166666666666667"/>
    <n v="17.883333333333333"/>
    <n v="30.709199999999999"/>
    <s v="SEDAN"/>
    <b v="1"/>
    <n v="17.883333333333333"/>
  </r>
  <r>
    <x v="2"/>
    <s v="22:10"/>
    <s v="22:35"/>
    <n v="0"/>
    <s v="One-Seat"/>
    <s v="BUTLER, JACQUELINE"/>
    <d v="2024-10-22T00:00:00"/>
    <n v="4009568"/>
    <s v="205B"/>
    <s v="AM1"/>
    <n v="17.13"/>
    <n v="42"/>
    <x v="0"/>
    <s v="Yes"/>
    <x v="0"/>
    <n v="17.13"/>
    <x v="0"/>
    <n v="29.977499999999999"/>
    <n v="34.977499999999999"/>
    <n v="5"/>
    <n v="0"/>
    <n v="5"/>
    <n v="32.5"/>
    <n v="0.7"/>
    <n v="22.75"/>
    <n v="12.227499999999999"/>
    <s v="WAV"/>
    <b v="1"/>
    <n v="22.75"/>
  </r>
  <r>
    <x v="7"/>
    <s v="10:52"/>
    <s v="11:29"/>
    <n v="1"/>
    <s v="One-Seat"/>
    <s v="VILCHEZ, CHARLENNE"/>
    <d v="2024-10-22T00:00:00"/>
    <n v="4010129"/>
    <s v="217"/>
    <s v="WK1"/>
    <n v="20.75"/>
    <n v="36"/>
    <x v="0"/>
    <s v="Yes"/>
    <x v="0"/>
    <n v="20.75"/>
    <x v="0"/>
    <n v="36.3125"/>
    <n v="41.3125"/>
    <n v="5"/>
    <n v="5"/>
    <n v="0"/>
    <n v="32.5"/>
    <n v="0.6"/>
    <n v="19.5"/>
    <n v="21.8125"/>
    <s v="WAV"/>
    <b v="1"/>
    <n v="19.5"/>
  </r>
  <r>
    <x v="11"/>
    <s v="14:17"/>
    <s v="14:54"/>
    <n v="1"/>
    <s v="One-Seat"/>
    <s v="ALLISON, AARON"/>
    <d v="2024-10-22T00:00:00"/>
    <n v="4009046"/>
    <s v="202"/>
    <s v="WK1"/>
    <n v="15.46"/>
    <n v="38"/>
    <x v="0"/>
    <s v="Yes"/>
    <x v="0"/>
    <n v="15.46"/>
    <x v="0"/>
    <n v="27.055"/>
    <n v="32.055"/>
    <n v="5"/>
    <n v="5"/>
    <n v="0"/>
    <n v="32.5"/>
    <n v="0.6333333333333333"/>
    <n v="20.583333333333332"/>
    <n v="11.4717"/>
    <s v="WAV"/>
    <b v="1"/>
    <n v="20.583333333333332"/>
  </r>
  <r>
    <x v="6"/>
    <s v="14:58"/>
    <s v="15:38"/>
    <n v="0"/>
    <s v="One-Seat"/>
    <s v="WYATT, MIGERIEA"/>
    <d v="2024-10-22T00:00:00"/>
    <n v="4009562"/>
    <s v="219"/>
    <s v="AM1"/>
    <n v="17.13"/>
    <n v="40"/>
    <x v="0"/>
    <s v="Yes"/>
    <x v="0"/>
    <n v="17.13"/>
    <x v="0"/>
    <n v="29.977499999999999"/>
    <n v="34.977499999999999"/>
    <n v="5.5"/>
    <n v="0"/>
    <n v="5.5"/>
    <n v="29"/>
    <n v="0.66666666666666663"/>
    <n v="19.333333333333332"/>
    <n v="15.6442"/>
    <s v="SEDAN"/>
    <b v="1"/>
    <n v="19.333333333333332"/>
  </r>
  <r>
    <x v="11"/>
    <s v="06:36"/>
    <s v="07:35"/>
    <n v="1"/>
    <s v="One-Seat"/>
    <s v="ALLISON, AARON"/>
    <d v="2024-10-22T00:00:00"/>
    <n v="4008267"/>
    <s v="202"/>
    <s v="WK1"/>
    <n v="31.58"/>
    <n v="61"/>
    <x v="0"/>
    <s v="Yes"/>
    <x v="0"/>
    <n v="31.58"/>
    <x v="0"/>
    <n v="55.265000000000001"/>
    <n v="60.265000000000001"/>
    <n v="5.5"/>
    <n v="5.5"/>
    <n v="0"/>
    <n v="32.5"/>
    <n v="1.0166666666666666"/>
    <n v="33.041666666666664"/>
    <n v="27.223299999999998"/>
    <s v="WAV"/>
    <b v="1"/>
    <n v="33.041666666666664"/>
  </r>
  <r>
    <x v="7"/>
    <s v="14:34"/>
    <s v="15:07"/>
    <n v="0"/>
    <s v="One-Seat"/>
    <s v="VILCHEZ, CHARLENNE"/>
    <d v="2024-10-22T00:00:00"/>
    <n v="4010099"/>
    <s v="217"/>
    <s v="WK1"/>
    <n v="9.76"/>
    <n v="33"/>
    <x v="0"/>
    <s v="Yes"/>
    <x v="0"/>
    <n v="9.76"/>
    <x v="0"/>
    <n v="17.079999999999998"/>
    <n v="22.08"/>
    <n v="5"/>
    <n v="0"/>
    <n v="5"/>
    <n v="32.5"/>
    <n v="0.55000000000000004"/>
    <n v="17.875"/>
    <n v="4.2050000000000001"/>
    <s v="WAV"/>
    <b v="1"/>
    <n v="17.875"/>
  </r>
  <r>
    <x v="9"/>
    <s v="08:43"/>
    <s v="09:43"/>
    <n v="1"/>
    <s v="One-Seat"/>
    <s v="MOLLIQUE, ROMESHA"/>
    <d v="2024-10-22T00:00:00"/>
    <n v="4009044"/>
    <s v="203"/>
    <s v="WK1"/>
    <n v="15.46"/>
    <n v="60"/>
    <x v="0"/>
    <s v="Yes"/>
    <x v="0"/>
    <n v="15.46"/>
    <x v="0"/>
    <n v="27.055"/>
    <n v="32.055"/>
    <n v="5.5"/>
    <n v="5.5"/>
    <n v="0"/>
    <n v="32.5"/>
    <n v="1"/>
    <n v="32.5"/>
    <n v="-0.44500000000000001"/>
    <s v="WAV"/>
    <b v="1"/>
    <n v="32.5"/>
  </r>
  <r>
    <x v="0"/>
    <s v="15:09"/>
    <s v="16:36"/>
    <n v="0"/>
    <s v="One-Seat"/>
    <s v="BOGALE, GETU"/>
    <d v="2024-10-22T00:00:00"/>
    <n v="4009605"/>
    <s v="214"/>
    <s v="AM1"/>
    <n v="25.29"/>
    <n v="86"/>
    <x v="0"/>
    <s v="Yes"/>
    <x v="0"/>
    <n v="25.29"/>
    <x v="0"/>
    <n v="44.2575"/>
    <n v="49.2575"/>
    <n v="0"/>
    <n v="0"/>
    <n v="0"/>
    <n v="32.5"/>
    <n v="1.4333333333333333"/>
    <n v="46.583333333333336"/>
    <n v="2.6741999999999999"/>
    <s v="WAV"/>
    <b v="1"/>
    <n v="46.583333333333336"/>
  </r>
  <r>
    <x v="10"/>
    <s v="10:59"/>
    <s v="11:47"/>
    <n v="0"/>
    <s v="One-Seat"/>
    <s v="BROWN, LOVIE"/>
    <d v="2024-10-22T00:00:00"/>
    <n v="4006430"/>
    <s v="216"/>
    <s v="AM1"/>
    <n v="18.97"/>
    <n v="48"/>
    <x v="0"/>
    <s v="Yes"/>
    <x v="0"/>
    <n v="18.97"/>
    <x v="0"/>
    <n v="33.197499999999998"/>
    <n v="38.197499999999998"/>
    <n v="5"/>
    <n v="0"/>
    <n v="5"/>
    <n v="29"/>
    <n v="0.8"/>
    <n v="23.200000000000003"/>
    <n v="14.9975"/>
    <s v="SEDAN"/>
    <b v="1"/>
    <n v="23.2"/>
  </r>
  <r>
    <x v="3"/>
    <s v="08:03"/>
    <s v="08:21"/>
    <n v="0"/>
    <s v="One-Seat"/>
    <s v="VAUGHN, DUSTIN"/>
    <d v="2024-10-22T00:00:00"/>
    <n v="4010207"/>
    <s v="220"/>
    <s v="WK1"/>
    <n v="10.91"/>
    <n v="18"/>
    <x v="0"/>
    <s v="Yes"/>
    <x v="0"/>
    <n v="10.91"/>
    <x v="0"/>
    <n v="19.092500000000001"/>
    <n v="24.092500000000001"/>
    <n v="0"/>
    <n v="0"/>
    <n v="0"/>
    <n v="29"/>
    <n v="0.3"/>
    <n v="8.6999999999999993"/>
    <n v="15.3925"/>
    <s v="SEDAN"/>
    <b v="1"/>
    <n v="8.6999999999999993"/>
  </r>
  <r>
    <x v="2"/>
    <s v="05:23"/>
    <s v="05:45"/>
    <n v="0"/>
    <s v="One-Seat"/>
    <s v="TILLMAN, ROSALYN"/>
    <d v="2024-10-22T00:00:00"/>
    <n v="4008325"/>
    <s v="205A"/>
    <s v="AM1"/>
    <n v="29.16"/>
    <n v="82"/>
    <x v="0"/>
    <s v="Yes"/>
    <x v="0"/>
    <n v="29.16"/>
    <x v="0"/>
    <n v="51.03"/>
    <n v="56.03"/>
    <n v="5.5"/>
    <n v="0"/>
    <n v="5.5"/>
    <n v="32.5"/>
    <n v="1.3666666666666667"/>
    <n v="44.416666666666664"/>
    <n v="11.613300000000001"/>
    <s v="WAV"/>
    <b v="1"/>
    <n v="44.416666666666664"/>
  </r>
  <r>
    <x v="1"/>
    <s v="14:47"/>
    <s v="15:14"/>
    <n v="0"/>
    <s v="One-Seat"/>
    <s v="LARA, DOUGLAS"/>
    <d v="2024-10-22T00:00:00"/>
    <n v="4010390"/>
    <s v="221"/>
    <s v="AM1,WH1"/>
    <n v="4.97"/>
    <n v="42"/>
    <x v="0"/>
    <s v="Yes"/>
    <x v="1"/>
    <n v="4.97"/>
    <x v="1"/>
    <n v="9.94"/>
    <n v="16.439999999999998"/>
    <n v="0"/>
    <n v="0"/>
    <n v="0"/>
    <n v="35.787500000000001"/>
    <n v="0.7"/>
    <n v="25.05125"/>
    <n v="-8.6112000000000002"/>
    <s v="WAV"/>
    <b v="1"/>
    <n v="25.05125"/>
  </r>
  <r>
    <x v="8"/>
    <s v="09:24"/>
    <s v="09:48"/>
    <n v="0"/>
    <s v="One-Seat"/>
    <s v="MAINESS, RYAN"/>
    <d v="2024-10-22T00:00:00"/>
    <n v="4010360"/>
    <s v="215"/>
    <s v="AM1"/>
    <n v="10.94"/>
    <n v="24"/>
    <x v="0"/>
    <s v="Yes"/>
    <x v="0"/>
    <n v="10.94"/>
    <x v="0"/>
    <n v="19.145"/>
    <n v="24.145"/>
    <n v="5.5"/>
    <n v="0"/>
    <n v="5.5"/>
    <n v="29"/>
    <n v="0.4"/>
    <n v="11.600000000000001"/>
    <n v="12.545"/>
    <s v="SEDAN"/>
    <b v="1"/>
    <n v="11.6"/>
  </r>
  <r>
    <x v="8"/>
    <s v="15:08"/>
    <s v="15:46"/>
    <n v="0"/>
    <s v="One-Seat"/>
    <s v="MAINESS, RYAN"/>
    <d v="2024-10-22T00:00:00"/>
    <n v="4010363"/>
    <s v="215"/>
    <s v="AM1"/>
    <n v="10.94"/>
    <n v="37"/>
    <x v="0"/>
    <s v="Yes"/>
    <x v="0"/>
    <n v="10.94"/>
    <x v="0"/>
    <n v="19.145"/>
    <n v="24.145"/>
    <n v="5"/>
    <n v="0"/>
    <n v="5"/>
    <n v="29"/>
    <n v="0.6166666666666667"/>
    <n v="17.883333333333333"/>
    <n v="6.2617000000000003"/>
    <s v="SEDAN"/>
    <b v="1"/>
    <n v="17.883333333333333"/>
  </r>
  <r>
    <x v="1"/>
    <s v="13:37"/>
    <s v="14:15"/>
    <n v="0"/>
    <s v="One-Seat"/>
    <s v="UMANA, DOMINGO"/>
    <d v="2024-10-22T00:00:00"/>
    <n v="4010397"/>
    <s v="210B"/>
    <s v="AM1"/>
    <n v="16.649999999999999"/>
    <n v="37"/>
    <x v="0"/>
    <s v="Yes"/>
    <x v="1"/>
    <n v="16.649999999999999"/>
    <x v="1"/>
    <n v="33.299999999999997"/>
    <n v="39.799999999999997"/>
    <n v="5"/>
    <n v="0"/>
    <n v="5"/>
    <n v="35.787500000000001"/>
    <n v="0.6166666666666667"/>
    <n v="22.068958333333335"/>
    <n v="17.731000000000002"/>
    <s v="WAV"/>
    <b v="1"/>
    <n v="22.068958333333335"/>
  </r>
  <r>
    <x v="6"/>
    <s v="15:08"/>
    <s v="15:45"/>
    <n v="0"/>
    <s v="One-Seat"/>
    <s v="WYATT, MIGERIEA"/>
    <d v="2024-10-22T00:00:00"/>
    <n v="4010399"/>
    <s v="219"/>
    <s v="AM1"/>
    <n v="16.649999999999999"/>
    <n v="37"/>
    <x v="0"/>
    <s v="Yes"/>
    <x v="0"/>
    <n v="16.649999999999999"/>
    <x v="0"/>
    <n v="29.137499999999996"/>
    <n v="34.137499999999996"/>
    <n v="5.5"/>
    <n v="0"/>
    <n v="5.5"/>
    <n v="29"/>
    <n v="0.6166666666666667"/>
    <n v="17.883333333333333"/>
    <n v="16.254200000000001"/>
    <s v="SEDAN"/>
    <b v="1"/>
    <n v="17.883333333333333"/>
  </r>
  <r>
    <x v="7"/>
    <s v="12:42"/>
    <s v="13:15"/>
    <n v="0"/>
    <s v="One-Seat"/>
    <s v="VILCHEZ, CHARLENNE"/>
    <d v="2024-10-22T00:00:00"/>
    <n v="4010412"/>
    <s v="217"/>
    <s v="AM1,PW1"/>
    <n v="13.36"/>
    <n v="36"/>
    <x v="0"/>
    <s v="Yes"/>
    <x v="0"/>
    <n v="13.36"/>
    <x v="0"/>
    <n v="23.38"/>
    <n v="28.38"/>
    <n v="5"/>
    <n v="0"/>
    <n v="5"/>
    <n v="32.5"/>
    <n v="0.6"/>
    <n v="19.5"/>
    <n v="8.8800000000000008"/>
    <s v="WAV"/>
    <b v="1"/>
    <n v="19.5"/>
  </r>
  <r>
    <x v="11"/>
    <s v="09:34"/>
    <s v="10:25"/>
    <n v="0"/>
    <s v="One-Seat"/>
    <s v="ALLISON, AARON"/>
    <d v="2024-10-22T00:00:00"/>
    <n v="4006488"/>
    <s v="202"/>
    <s v="AM1"/>
    <n v="27.26"/>
    <n v="50"/>
    <x v="0"/>
    <s v="Yes"/>
    <x v="0"/>
    <n v="27.26"/>
    <x v="0"/>
    <n v="47.705000000000005"/>
    <n v="52.705000000000005"/>
    <n v="0"/>
    <n v="0"/>
    <n v="0"/>
    <n v="32.5"/>
    <n v="0.83333333333333337"/>
    <n v="27.083333333333336"/>
    <n v="25.621700000000001"/>
    <s v="WAV"/>
    <b v="1"/>
    <n v="27.083333333333332"/>
  </r>
  <r>
    <x v="10"/>
    <s v="14:06"/>
    <s v="14:52"/>
    <n v="0"/>
    <s v="One-Seat"/>
    <s v="BROWN, LOVIE"/>
    <d v="2024-10-22T00:00:00"/>
    <n v="4010167"/>
    <s v="216"/>
    <s v="AM2"/>
    <n v="26.72"/>
    <n v="46"/>
    <x v="0"/>
    <s v="Yes"/>
    <x v="0"/>
    <n v="26.72"/>
    <x v="0"/>
    <n v="46.76"/>
    <n v="51.76"/>
    <n v="0"/>
    <n v="0"/>
    <n v="0"/>
    <n v="29"/>
    <n v="0.76666666666666672"/>
    <n v="22.233333333333334"/>
    <n v="29.526700000000002"/>
    <s v="SEDAN"/>
    <b v="1"/>
    <n v="22.233333333333334"/>
  </r>
  <r>
    <x v="1"/>
    <s v="13:12"/>
    <s v="13:32"/>
    <n v="0"/>
    <s v="One-Seat"/>
    <s v="ROGERS, JAMES"/>
    <d v="2024-10-22T00:00:00"/>
    <n v="4010160"/>
    <s v="207"/>
    <s v="AM2"/>
    <n v="10.53"/>
    <n v="19"/>
    <x v="0"/>
    <s v="Yes"/>
    <x v="1"/>
    <n v="10.53"/>
    <x v="1"/>
    <n v="21.06"/>
    <n v="27.56"/>
    <n v="5.5"/>
    <n v="0"/>
    <n v="5.5"/>
    <n v="35.787500000000001"/>
    <n v="0.31666666666666665"/>
    <n v="11.332708333333333"/>
    <n v="16.2273"/>
    <s v="WAV"/>
    <b v="1"/>
    <n v="11.332708333333333"/>
  </r>
  <r>
    <x v="1"/>
    <s v="15:17"/>
    <s v="15:57"/>
    <n v="0"/>
    <s v="One-Seat"/>
    <s v="KEITH , CLYDE"/>
    <d v="2024-10-22T00:00:00"/>
    <n v="4010117"/>
    <s v="212"/>
    <s v="WK1"/>
    <n v="14.22"/>
    <n v="39"/>
    <x v="0"/>
    <s v="Yes"/>
    <x v="1"/>
    <n v="14.22"/>
    <x v="1"/>
    <n v="28.44"/>
    <n v="34.94"/>
    <n v="5"/>
    <n v="0"/>
    <n v="5"/>
    <n v="35.787500000000001"/>
    <n v="0.65"/>
    <n v="23.261875000000003"/>
    <n v="11.678100000000001"/>
    <s v="WAV"/>
    <b v="1"/>
    <n v="23.261875"/>
  </r>
  <r>
    <x v="12"/>
    <s v="18:26"/>
    <s v="19:05"/>
    <n v="1"/>
    <s v="One-Seat"/>
    <s v="MALCOM, LANDREW"/>
    <d v="2024-10-22T00:00:00"/>
    <n v="4006843"/>
    <s v="209"/>
    <s v="AM1"/>
    <n v="13.27"/>
    <n v="40"/>
    <x v="0"/>
    <s v="Yes"/>
    <x v="0"/>
    <n v="13.27"/>
    <x v="0"/>
    <n v="23.2225"/>
    <n v="28.2225"/>
    <n v="5"/>
    <n v="5"/>
    <n v="0"/>
    <n v="32.5"/>
    <n v="0.66666666666666663"/>
    <n v="21.666666666666664"/>
    <n v="6.5557999999999996"/>
    <s v="WAV"/>
    <b v="1"/>
    <n v="21.666666666666668"/>
  </r>
  <r>
    <x v="8"/>
    <s v="09:08"/>
    <s v="09:49"/>
    <n v="0"/>
    <s v="One-Seat"/>
    <s v="MAINESS, RYAN"/>
    <d v="2024-10-22T00:00:00"/>
    <n v="4010098"/>
    <s v="215"/>
    <s v="WK1"/>
    <n v="9.4499999999999993"/>
    <n v="40"/>
    <x v="0"/>
    <s v="Yes"/>
    <x v="0"/>
    <n v="9.4499999999999993"/>
    <x v="0"/>
    <n v="16.537499999999998"/>
    <n v="21.537499999999998"/>
    <n v="5.5"/>
    <n v="0"/>
    <n v="5.5"/>
    <n v="29"/>
    <n v="0.66666666666666663"/>
    <n v="19.333333333333332"/>
    <n v="2.2042000000000002"/>
    <s v="SEDAN"/>
    <b v="1"/>
    <n v="19.333333333333332"/>
  </r>
  <r>
    <x v="9"/>
    <s v="12:26"/>
    <s v="12:51"/>
    <n v="0"/>
    <s v="One-Seat"/>
    <s v="MOLLIQUE, ROMESHA"/>
    <d v="2024-10-22T00:00:00"/>
    <n v="4010116"/>
    <s v="203"/>
    <s v="WK1"/>
    <n v="14.22"/>
    <n v="26"/>
    <x v="0"/>
    <s v="Yes"/>
    <x v="0"/>
    <n v="14.22"/>
    <x v="0"/>
    <n v="24.885000000000002"/>
    <n v="29.885000000000002"/>
    <n v="3"/>
    <n v="0"/>
    <n v="3"/>
    <n v="32.5"/>
    <n v="0.43333333333333335"/>
    <n v="14.083333333333334"/>
    <n v="15.8017"/>
    <s v="WAV"/>
    <b v="1"/>
    <n v="14.083333333333334"/>
  </r>
  <r>
    <x v="9"/>
    <s v="14:34"/>
    <s v="15:18"/>
    <n v="0"/>
    <s v="One-Seat"/>
    <s v="MOLLIQUE, ROMESHA"/>
    <d v="2024-10-22T00:00:00"/>
    <n v="4010161"/>
    <s v="203"/>
    <s v="AM2"/>
    <n v="10.53"/>
    <n v="44"/>
    <x v="0"/>
    <s v="Yes"/>
    <x v="0"/>
    <n v="10.53"/>
    <x v="0"/>
    <n v="18.427499999999998"/>
    <n v="23.427499999999998"/>
    <n v="5"/>
    <n v="0"/>
    <n v="5"/>
    <n v="32.5"/>
    <n v="0.73333333333333328"/>
    <n v="23.833333333333332"/>
    <n v="-0.40579999999999999"/>
    <s v="WAV"/>
    <b v="1"/>
    <n v="23.833333333333332"/>
  </r>
  <r>
    <x v="1"/>
    <s v="10:04"/>
    <s v="10:25"/>
    <n v="0"/>
    <s v="One-Seat"/>
    <s v="UMANA, DOMINGO"/>
    <d v="2024-10-23T00:00:00"/>
    <n v="4007111"/>
    <s v="210B"/>
    <s v="WH1"/>
    <n v="5.55"/>
    <n v="21"/>
    <x v="1"/>
    <s v="Yes"/>
    <x v="1"/>
    <n v="5.55"/>
    <x v="1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11"/>
    <s v="07:33"/>
    <s v="08:40"/>
    <n v="0"/>
    <s v="One-Seat"/>
    <s v="ALLISON, AARON"/>
    <d v="2024-10-23T00:00:00"/>
    <n v="4007027"/>
    <s v="202"/>
    <s v="AM1"/>
    <n v="13.14"/>
    <n v="67"/>
    <x v="0"/>
    <s v="Yes"/>
    <x v="0"/>
    <n v="13.14"/>
    <x v="0"/>
    <n v="22.995000000000001"/>
    <n v="27.995000000000001"/>
    <n v="0"/>
    <n v="0"/>
    <n v="0"/>
    <n v="32.5"/>
    <n v="1.1166666666666667"/>
    <n v="36.291666666666664"/>
    <n v="-8.2966999999999995"/>
    <s v="WAV"/>
    <b v="1"/>
    <n v="36.291666666666664"/>
  </r>
  <r>
    <x v="5"/>
    <s v="14:18"/>
    <s v="14:37"/>
    <n v="0"/>
    <s v="One-Seat"/>
    <s v="HUGO, TAMA"/>
    <d v="2024-10-23T00:00:00"/>
    <n v="4007000"/>
    <s v="211"/>
    <s v="AM1"/>
    <n v="11.47"/>
    <n v="19"/>
    <x v="0"/>
    <s v="Yes"/>
    <x v="0"/>
    <n v="11.47"/>
    <x v="0"/>
    <n v="20.072500000000002"/>
    <n v="25.072500000000002"/>
    <n v="0"/>
    <n v="0"/>
    <n v="0"/>
    <n v="32.5"/>
    <n v="0.31666666666666665"/>
    <n v="10.291666666666666"/>
    <n v="14.780799999999999"/>
    <s v="WAV"/>
    <b v="1"/>
    <n v="10.291666666666666"/>
  </r>
  <r>
    <x v="1"/>
    <s v="07:53"/>
    <s v="08:54"/>
    <n v="0"/>
    <s v="One-Seat"/>
    <s v="SILVA, PAUL"/>
    <d v="2024-10-23T00:00:00"/>
    <n v="4007030"/>
    <s v="213"/>
    <s v="AM1"/>
    <n v="20.329999999999998"/>
    <n v="61"/>
    <x v="0"/>
    <s v="Yes"/>
    <x v="1"/>
    <n v="20.329999999999998"/>
    <x v="1"/>
    <n v="40.659999999999997"/>
    <n v="47.16"/>
    <n v="0"/>
    <n v="0"/>
    <n v="0"/>
    <n v="35.787500000000001"/>
    <n v="1.0166666666666666"/>
    <n v="36.383958333333332"/>
    <n v="10.776"/>
    <s v="BIGVAN"/>
    <b v="1"/>
    <n v="36.383958333333332"/>
  </r>
  <r>
    <x v="13"/>
    <s v="08:26"/>
    <s v="09:23"/>
    <n v="0"/>
    <s v="One-Seat"/>
    <s v="STEPHENS, MARITZA"/>
    <d v="2024-10-23T00:00:00"/>
    <n v="4006999"/>
    <s v="206"/>
    <s v="AM1"/>
    <n v="11.47"/>
    <n v="57"/>
    <x v="0"/>
    <s v="Yes"/>
    <x v="0"/>
    <n v="11.47"/>
    <x v="0"/>
    <n v="20.072500000000002"/>
    <n v="25.072500000000002"/>
    <n v="0"/>
    <n v="0"/>
    <n v="0"/>
    <n v="32.5"/>
    <n v="0.95"/>
    <n v="30.875"/>
    <n v="-5.8025000000000002"/>
    <s v="WAV"/>
    <b v="1"/>
    <n v="30.875"/>
  </r>
  <r>
    <x v="7"/>
    <s v="15:13"/>
    <s v="15:33"/>
    <n v="0"/>
    <s v="One-Seat"/>
    <s v="VILCHEZ, CHARLENNE"/>
    <d v="2024-10-23T00:00:00"/>
    <n v="4007112"/>
    <s v="217"/>
    <s v="WH1"/>
    <n v="5.55"/>
    <n v="20"/>
    <x v="1"/>
    <s v="Yes"/>
    <x v="1"/>
    <n v="5.55"/>
    <x v="1"/>
    <n v="11.1"/>
    <n v="17.600000000000001"/>
    <n v="0"/>
    <n v="0"/>
    <n v="0"/>
    <n v="32.5"/>
    <n v="0.33333333333333331"/>
    <n v="10.833333333333332"/>
    <n v="6.7667000000000002"/>
    <s v="WAV"/>
    <b v="1"/>
    <n v="10.833333333333334"/>
  </r>
  <r>
    <x v="4"/>
    <s v="13:34"/>
    <s v="13:56"/>
    <n v="0"/>
    <s v="One-Seat"/>
    <s v="FOWLER, ANTOINE"/>
    <d v="2024-10-23T00:00:00"/>
    <n v="4007157"/>
    <s v="222"/>
    <s v="WK1"/>
    <n v="8.35"/>
    <n v="22"/>
    <x v="0"/>
    <s v="Yes"/>
    <x v="0"/>
    <n v="8.35"/>
    <x v="0"/>
    <n v="14.612499999999999"/>
    <n v="19.612499999999997"/>
    <n v="5.5"/>
    <n v="0"/>
    <n v="5.5"/>
    <n v="32.5"/>
    <n v="0.36666666666666664"/>
    <n v="11.916666666666666"/>
    <n v="7.6958000000000002"/>
    <s v="WAV"/>
    <b v="1"/>
    <n v="11.916666666666666"/>
  </r>
  <r>
    <x v="7"/>
    <s v="08:17"/>
    <s v="09:00"/>
    <n v="0"/>
    <s v="One-Seat"/>
    <s v="VILCHEZ, CHARLENNE"/>
    <d v="2024-10-23T00:00:00"/>
    <n v="4007298"/>
    <s v="217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3"/>
    <s v="09:01"/>
    <s v="09:20"/>
    <n v="0"/>
    <s v="One-Seat"/>
    <s v="VAUGHN, DUSTIN"/>
    <d v="2024-10-23T00:00:00"/>
    <n v="4007328"/>
    <s v="220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9"/>
    <s v="17:13"/>
    <s v="18:03"/>
    <n v="0"/>
    <s v="One-Seat"/>
    <s v="MOLLIQUE, ROMESHA"/>
    <d v="2024-10-23T00:00:00"/>
    <n v="4010909"/>
    <s v="203"/>
    <s v="AM1"/>
    <n v="20.149999999999999"/>
    <n v="49"/>
    <x v="0"/>
    <s v="Yes"/>
    <x v="0"/>
    <n v="20.149999999999999"/>
    <x v="0"/>
    <n v="35.262499999999996"/>
    <n v="40.262499999999996"/>
    <n v="5"/>
    <n v="0"/>
    <n v="5"/>
    <n v="32.5"/>
    <n v="0.81666666666666665"/>
    <n v="26.541666666666668"/>
    <n v="13.720800000000001"/>
    <s v="WAV"/>
    <b v="1"/>
    <n v="26.541666666666668"/>
  </r>
  <r>
    <x v="6"/>
    <s v="13:46"/>
    <s v="15:01"/>
    <n v="0"/>
    <s v="One-Seat"/>
    <s v="WYATT, MIGERIEA"/>
    <d v="2024-10-23T00:00:00"/>
    <n v="4007297"/>
    <s v="219"/>
    <s v="AM1"/>
    <n v="17.3"/>
    <n v="74"/>
    <x v="0"/>
    <s v="Yes"/>
    <x v="0"/>
    <n v="17.3"/>
    <x v="0"/>
    <n v="30.275000000000002"/>
    <n v="35.275000000000006"/>
    <n v="0"/>
    <n v="0"/>
    <n v="0"/>
    <n v="29"/>
    <n v="1.2333333333333334"/>
    <n v="35.766666666666666"/>
    <n v="-0.49170000000000003"/>
    <s v="SEDAN"/>
    <b v="1"/>
    <n v="35.766666666666666"/>
  </r>
  <r>
    <x v="6"/>
    <s v="13:46"/>
    <s v="14:09"/>
    <n v="0"/>
    <s v="One-Seat"/>
    <s v="WYATT, MIGERIEA"/>
    <d v="2024-10-23T00:00:00"/>
    <n v="4007329"/>
    <s v="219"/>
    <s v="AM1"/>
    <n v="8.24"/>
    <n v="24"/>
    <x v="0"/>
    <s v="Yes"/>
    <x v="0"/>
    <n v="8.24"/>
    <x v="0"/>
    <n v="14.42"/>
    <n v="19.420000000000002"/>
    <n v="0"/>
    <n v="0"/>
    <n v="0"/>
    <n v="29"/>
    <n v="0.4"/>
    <n v="11.600000000000001"/>
    <n v="7.82"/>
    <s v="SEDAN"/>
    <b v="1"/>
    <n v="11.6"/>
  </r>
  <r>
    <x v="9"/>
    <s v="08:14"/>
    <s v="08:42"/>
    <n v="0"/>
    <s v="One-Seat"/>
    <s v="MOLLIQUE, ROMESHA"/>
    <d v="2024-10-23T00:00:00"/>
    <n v="4007266"/>
    <s v="203"/>
    <s v="AM1"/>
    <n v="7.27"/>
    <n v="28"/>
    <x v="0"/>
    <s v="Yes"/>
    <x v="0"/>
    <n v="7.27"/>
    <x v="0"/>
    <n v="12.7225"/>
    <n v="17.7225"/>
    <n v="0"/>
    <n v="0"/>
    <n v="0"/>
    <n v="32.5"/>
    <n v="0.46666666666666667"/>
    <n v="15.166666666666666"/>
    <n v="2.5558000000000001"/>
    <s v="WAV"/>
    <b v="1"/>
    <n v="15.166666666666666"/>
  </r>
  <r>
    <x v="11"/>
    <s v="07:58"/>
    <s v="08:54"/>
    <n v="0"/>
    <s v="One-Seat"/>
    <s v="ALLISON, AARON"/>
    <d v="2024-10-23T00:00:00"/>
    <n v="4007109"/>
    <s v="202"/>
    <s v="AM1"/>
    <n v="10.39"/>
    <n v="56"/>
    <x v="0"/>
    <s v="Yes"/>
    <x v="0"/>
    <n v="10.39"/>
    <x v="0"/>
    <n v="18.182500000000001"/>
    <n v="23.182500000000001"/>
    <n v="5.5"/>
    <n v="0"/>
    <n v="5.5"/>
    <n v="32.5"/>
    <n v="0.93333333333333335"/>
    <n v="30.333333333333332"/>
    <n v="-7.1508000000000003"/>
    <s v="WAV"/>
    <b v="1"/>
    <n v="30.333333333333332"/>
  </r>
  <r>
    <x v="13"/>
    <s v="13:54"/>
    <s v="15:08"/>
    <n v="0"/>
    <s v="One-Seat"/>
    <s v="STEPHENS, MARITZA"/>
    <d v="2024-10-23T00:00:00"/>
    <n v="4007031"/>
    <s v="206"/>
    <s v="AM1"/>
    <n v="20.329999999999998"/>
    <n v="74"/>
    <x v="0"/>
    <s v="Yes"/>
    <x v="0"/>
    <n v="20.329999999999998"/>
    <x v="0"/>
    <n v="35.577500000000001"/>
    <n v="40.577500000000001"/>
    <n v="0"/>
    <n v="0"/>
    <n v="0"/>
    <n v="32.5"/>
    <n v="1.2333333333333334"/>
    <n v="40.083333333333336"/>
    <n v="0.49419999999999997"/>
    <s v="WAV"/>
    <b v="1"/>
    <n v="40.083333333333336"/>
  </r>
  <r>
    <x v="1"/>
    <s v="16:54"/>
    <s v="17:57"/>
    <n v="0"/>
    <s v="One-Seat"/>
    <s v="ALLGOOD, SCOTT"/>
    <d v="2024-10-23T00:00:00"/>
    <n v="4007397"/>
    <s v="201"/>
    <s v="AM2"/>
    <n v="15.66"/>
    <n v="63"/>
    <x v="0"/>
    <s v="Yes"/>
    <x v="1"/>
    <n v="15.66"/>
    <x v="1"/>
    <n v="31.32"/>
    <n v="37.82"/>
    <n v="0"/>
    <n v="0"/>
    <n v="0"/>
    <n v="35.787500000000001"/>
    <n v="1.05"/>
    <n v="37.576875000000001"/>
    <n v="0.24310000000000001"/>
    <s v="BIGVAN"/>
    <b v="1"/>
    <n v="37.576875000000001"/>
  </r>
  <r>
    <x v="2"/>
    <s v="04:53"/>
    <s v="05:45"/>
    <n v="0"/>
    <s v="One-Seat"/>
    <s v="TILLMAN, ROSALYN"/>
    <d v="2024-10-23T00:00:00"/>
    <n v="4007158"/>
    <s v="205A"/>
    <s v="AM1"/>
    <n v="19.36"/>
    <n v="51"/>
    <x v="0"/>
    <s v="Yes"/>
    <x v="0"/>
    <n v="19.36"/>
    <x v="0"/>
    <n v="33.879999999999995"/>
    <n v="38.879999999999995"/>
    <n v="5.5"/>
    <n v="0"/>
    <n v="5.5"/>
    <n v="32.5"/>
    <n v="0.85"/>
    <n v="27.625"/>
    <n v="11.255000000000001"/>
    <s v="WAV"/>
    <b v="1"/>
    <n v="27.625"/>
  </r>
  <r>
    <x v="1"/>
    <s v="10:09"/>
    <s v="10:29"/>
    <n v="0"/>
    <s v="One-Seat"/>
    <s v="ALLGOOD, SCOTT"/>
    <d v="2024-10-23T00:00:00"/>
    <n v="4011140"/>
    <s v="201"/>
    <s v="WH1"/>
    <n v="9.77"/>
    <n v="20"/>
    <x v="1"/>
    <s v="Yes"/>
    <x v="1"/>
    <n v="9.77"/>
    <x v="1"/>
    <n v="19.54"/>
    <n v="26.04"/>
    <n v="5"/>
    <n v="0"/>
    <n v="5"/>
    <n v="35.787500000000001"/>
    <n v="0.33333333333333331"/>
    <n v="11.929166666666667"/>
    <n v="14.110799999999999"/>
    <s v="BIGVAN"/>
    <b v="1"/>
    <n v="11.929166666666667"/>
  </r>
  <r>
    <x v="3"/>
    <s v="08:06"/>
    <s v="08:22"/>
    <n v="0"/>
    <s v="One-Seat"/>
    <s v="VAUGHN, DUSTIN"/>
    <d v="2024-10-23T00:00:00"/>
    <n v="4007156"/>
    <s v="220"/>
    <s v="WK1"/>
    <n v="8.35"/>
    <n v="16"/>
    <x v="0"/>
    <s v="Yes"/>
    <x v="0"/>
    <n v="8.35"/>
    <x v="0"/>
    <n v="14.612499999999999"/>
    <n v="19.612499999999997"/>
    <n v="5"/>
    <n v="0"/>
    <n v="5"/>
    <n v="29"/>
    <n v="0.26666666666666666"/>
    <n v="7.7333333333333334"/>
    <n v="11.879200000000001"/>
    <s v="SEDAN"/>
    <b v="1"/>
    <n v="7.7333333333333334"/>
  </r>
  <r>
    <x v="12"/>
    <s v="19:32"/>
    <s v="19:52"/>
    <n v="0"/>
    <s v="One-Seat"/>
    <s v="MALCOM, LANDREW"/>
    <d v="2024-10-23T00:00:00"/>
    <n v="4011153"/>
    <s v="209"/>
    <s v="WH1"/>
    <n v="9.19"/>
    <n v="20"/>
    <x v="1"/>
    <s v="Yes"/>
    <x v="1"/>
    <n v="9.19"/>
    <x v="1"/>
    <n v="18.38"/>
    <n v="24.88"/>
    <n v="5"/>
    <n v="0"/>
    <n v="5"/>
    <n v="32.5"/>
    <n v="0.33333333333333331"/>
    <n v="10.833333333333332"/>
    <n v="14.0467"/>
    <s v="WAV"/>
    <b v="1"/>
    <n v="10.833333333333334"/>
  </r>
  <r>
    <x v="4"/>
    <s v="11:41"/>
    <s v="12:03"/>
    <n v="0"/>
    <s v="One-Seat"/>
    <s v="FOWLER, ANTOINE"/>
    <d v="2024-10-23T00:00:00"/>
    <n v="4010916"/>
    <s v="222"/>
    <s v="AM1"/>
    <n v="18.02"/>
    <n v="23"/>
    <x v="0"/>
    <s v="Yes"/>
    <x v="0"/>
    <n v="18.02"/>
    <x v="0"/>
    <n v="31.535"/>
    <n v="36.534999999999997"/>
    <n v="5.5"/>
    <n v="0"/>
    <n v="5.5"/>
    <n v="32.5"/>
    <n v="0.38333333333333336"/>
    <n v="12.458333333333334"/>
    <n v="24.076699999999999"/>
    <s v="WAV"/>
    <b v="1"/>
    <n v="12.458333333333334"/>
  </r>
  <r>
    <x v="7"/>
    <s v="13:04"/>
    <s v="13:45"/>
    <n v="0"/>
    <s v="One-Seat"/>
    <s v="VILCHEZ, CHARLENNE"/>
    <d v="2024-10-23T00:00:00"/>
    <n v="4011168"/>
    <s v="217"/>
    <s v="WK1"/>
    <n v="19.63"/>
    <n v="42"/>
    <x v="0"/>
    <s v="Yes"/>
    <x v="0"/>
    <n v="19.63"/>
    <x v="0"/>
    <n v="34.352499999999999"/>
    <n v="39.352499999999999"/>
    <n v="5"/>
    <n v="0"/>
    <n v="5"/>
    <n v="32.5"/>
    <n v="0.7"/>
    <n v="22.75"/>
    <n v="16.602499999999999"/>
    <s v="WAV"/>
    <b v="1"/>
    <n v="22.75"/>
  </r>
  <r>
    <x v="10"/>
    <s v="10:20"/>
    <s v="10:57"/>
    <n v="0"/>
    <s v="One-Seat"/>
    <s v="BROWN, LOVIE"/>
    <d v="2024-10-23T00:00:00"/>
    <n v="4011165"/>
    <s v="216"/>
    <s v="WK1"/>
    <n v="19.63"/>
    <n v="37"/>
    <x v="0"/>
    <s v="Yes"/>
    <x v="0"/>
    <n v="19.63"/>
    <x v="0"/>
    <n v="34.352499999999999"/>
    <n v="39.352499999999999"/>
    <n v="3"/>
    <n v="0"/>
    <n v="3"/>
    <n v="29"/>
    <n v="0.6166666666666667"/>
    <n v="17.883333333333333"/>
    <n v="21.469200000000001"/>
    <s v="SEDAN"/>
    <b v="1"/>
    <n v="17.883333333333333"/>
  </r>
  <r>
    <x v="1"/>
    <s v="16:38"/>
    <s v="17:41"/>
    <n v="0"/>
    <s v="One-Seat"/>
    <s v="ALLGOOD, SCOTT"/>
    <d v="2024-10-23T00:00:00"/>
    <n v="4011155"/>
    <s v="201"/>
    <s v="WK1"/>
    <n v="14.46"/>
    <n v="63"/>
    <x v="0"/>
    <s v="Yes"/>
    <x v="1"/>
    <n v="14.46"/>
    <x v="1"/>
    <n v="28.92"/>
    <n v="35.42"/>
    <n v="5"/>
    <n v="0"/>
    <n v="5"/>
    <n v="35.787500000000001"/>
    <n v="1.05"/>
    <n v="37.576875000000001"/>
    <n v="-2.1568999999999998"/>
    <s v="BIGVAN"/>
    <b v="1"/>
    <n v="37.576875000000001"/>
  </r>
  <r>
    <x v="13"/>
    <s v="14:31"/>
    <s v="15:54"/>
    <n v="0"/>
    <s v="One-Seat"/>
    <s v="STEPHENS, MARITZA"/>
    <d v="2024-10-23T00:00:00"/>
    <n v="4011154"/>
    <s v="206"/>
    <s v="WK1"/>
    <n v="14.46"/>
    <n v="83"/>
    <x v="0"/>
    <s v="Yes"/>
    <x v="0"/>
    <n v="14.46"/>
    <x v="0"/>
    <n v="25.305"/>
    <n v="30.305"/>
    <n v="5.5"/>
    <n v="0"/>
    <n v="5.5"/>
    <n v="32.5"/>
    <n v="1.3833333333333333"/>
    <n v="44.958333333333336"/>
    <n v="-14.6533"/>
    <s v="WAV"/>
    <b v="1"/>
    <n v="44.958333333333336"/>
  </r>
  <r>
    <x v="3"/>
    <s v="14:52"/>
    <s v="15:35"/>
    <n v="0"/>
    <s v="One-Seat"/>
    <s v="MARZI, SAMI JAN"/>
    <d v="2024-10-23T00:00:00"/>
    <n v="4011142"/>
    <s v="204"/>
    <s v="AM1"/>
    <n v="31.81"/>
    <n v="42"/>
    <x v="0"/>
    <s v="Yes"/>
    <x v="0"/>
    <n v="31.81"/>
    <x v="0"/>
    <n v="55.667499999999997"/>
    <n v="60.667499999999997"/>
    <n v="5.5"/>
    <n v="0"/>
    <n v="5.5"/>
    <n v="29"/>
    <n v="0.7"/>
    <n v="20.299999999999997"/>
    <n v="40.3675"/>
    <s v="WAV"/>
    <b v="1"/>
    <n v="20.3"/>
  </r>
  <r>
    <x v="4"/>
    <s v="15:14"/>
    <s v="16:24"/>
    <n v="0"/>
    <s v="One-Seat"/>
    <s v="FOWLER, ANTOINE"/>
    <d v="2024-10-23T00:00:00"/>
    <n v="4007224"/>
    <s v="222"/>
    <s v="AM1"/>
    <n v="27.27"/>
    <n v="74"/>
    <x v="0"/>
    <s v="Yes"/>
    <x v="0"/>
    <n v="27.27"/>
    <x v="0"/>
    <n v="47.722499999999997"/>
    <n v="52.722499999999997"/>
    <n v="0"/>
    <n v="0"/>
    <n v="0"/>
    <n v="32.5"/>
    <n v="1.2333333333333334"/>
    <n v="40.083333333333336"/>
    <n v="12.639200000000001"/>
    <s v="WAV"/>
    <b v="1"/>
    <n v="40.083333333333336"/>
  </r>
  <r>
    <x v="10"/>
    <s v="10:18"/>
    <s v="11:40"/>
    <n v="0"/>
    <s v="One-Seat"/>
    <s v="BROWN, LOVIE"/>
    <d v="2024-10-23T00:00:00"/>
    <n v="4011141"/>
    <s v="216"/>
    <s v="AM1"/>
    <n v="31.81"/>
    <n v="82"/>
    <x v="0"/>
    <s v="Yes"/>
    <x v="0"/>
    <n v="31.81"/>
    <x v="0"/>
    <n v="55.667499999999997"/>
    <n v="60.667499999999997"/>
    <n v="3"/>
    <n v="0"/>
    <n v="3"/>
    <n v="29"/>
    <n v="1.3666666666666667"/>
    <n v="39.633333333333333"/>
    <n v="21.034199999999998"/>
    <s v="SEDAN"/>
    <b v="1"/>
    <n v="39.633333333333333"/>
  </r>
  <r>
    <x v="2"/>
    <s v="16:32"/>
    <s v="17:49"/>
    <n v="0"/>
    <s v="One-Seat"/>
    <s v="BUTLER, JACQUELINE"/>
    <d v="2024-10-23T00:00:00"/>
    <n v="4011086"/>
    <s v="205B"/>
    <s v="AM1,WH1"/>
    <n v="32.049999999999997"/>
    <n v="79"/>
    <x v="0"/>
    <s v="Yes"/>
    <x v="0"/>
    <n v="32.049999999999997"/>
    <x v="0"/>
    <n v="56.087499999999991"/>
    <n v="61.087499999999991"/>
    <n v="0"/>
    <n v="0"/>
    <n v="0"/>
    <n v="32.5"/>
    <n v="1.3166666666666667"/>
    <n v="42.791666666666664"/>
    <n v="18.2958"/>
    <s v="WAV"/>
    <b v="1"/>
    <n v="42.791666666666664"/>
  </r>
  <r>
    <x v="1"/>
    <s v="12:03"/>
    <s v="12:51"/>
    <n v="0"/>
    <s v="One-Seat"/>
    <s v="UMANA, DOMINGO"/>
    <d v="2024-10-23T00:00:00"/>
    <n v="4011085"/>
    <s v="210B"/>
    <s v="AM1,WH1"/>
    <n v="32.049999999999997"/>
    <n v="48"/>
    <x v="0"/>
    <s v="Yes"/>
    <x v="1"/>
    <n v="32.049999999999997"/>
    <x v="1"/>
    <n v="64.099999999999994"/>
    <n v="70.599999999999994"/>
    <n v="5.5"/>
    <n v="0"/>
    <n v="5.5"/>
    <n v="35.787500000000001"/>
    <n v="0.8"/>
    <n v="28.630000000000003"/>
    <n v="41.97"/>
    <s v="WAV"/>
    <b v="1"/>
    <n v="28.630000000000003"/>
  </r>
  <r>
    <x v="13"/>
    <s v="13:54"/>
    <s v="14:51"/>
    <n v="0"/>
    <s v="One-Seat"/>
    <s v="STEPHENS, MARITZA"/>
    <d v="2024-10-23T00:00:00"/>
    <n v="4007145"/>
    <s v="206"/>
    <s v="AM1"/>
    <n v="17.43"/>
    <n v="56"/>
    <x v="0"/>
    <s v="Yes"/>
    <x v="0"/>
    <n v="17.43"/>
    <x v="0"/>
    <n v="30.502499999999998"/>
    <n v="35.502499999999998"/>
    <n v="0"/>
    <n v="0"/>
    <n v="0"/>
    <n v="32.5"/>
    <n v="0.93333333333333335"/>
    <n v="30.333333333333332"/>
    <n v="5.1692"/>
    <s v="WAV"/>
    <b v="1"/>
    <n v="30.333333333333332"/>
  </r>
  <r>
    <x v="1"/>
    <s v="08:13"/>
    <s v="08:54"/>
    <n v="0"/>
    <s v="One-Seat"/>
    <s v="SILVA, PAUL"/>
    <d v="2024-10-23T00:00:00"/>
    <n v="4007144"/>
    <s v="213"/>
    <s v="AM1"/>
    <n v="17.43"/>
    <n v="40"/>
    <x v="0"/>
    <s v="Yes"/>
    <x v="1"/>
    <n v="17.43"/>
    <x v="1"/>
    <n v="34.86"/>
    <n v="41.36"/>
    <n v="0"/>
    <n v="0"/>
    <n v="0"/>
    <n v="35.787500000000001"/>
    <n v="0.66666666666666663"/>
    <n v="23.858333333333334"/>
    <n v="17.5017"/>
    <s v="BIGVAN"/>
    <b v="1"/>
    <n v="23.858333333333334"/>
  </r>
  <r>
    <x v="1"/>
    <s v="14:43"/>
    <s v="15:23"/>
    <n v="0"/>
    <s v="One-Seat"/>
    <s v="KEITH , CLYDE"/>
    <d v="2024-10-23T00:00:00"/>
    <n v="4007135"/>
    <s v="212"/>
    <s v="AM1"/>
    <n v="11.22"/>
    <n v="39"/>
    <x v="0"/>
    <s v="Yes"/>
    <x v="1"/>
    <n v="11.22"/>
    <x v="1"/>
    <n v="22.44"/>
    <n v="28.94"/>
    <n v="0"/>
    <n v="0"/>
    <n v="0"/>
    <n v="35.787500000000001"/>
    <n v="0.65"/>
    <n v="23.261875000000003"/>
    <n v="5.6780999999999997"/>
    <s v="WAV"/>
    <b v="1"/>
    <n v="23.261875"/>
  </r>
  <r>
    <x v="13"/>
    <s v="08:00"/>
    <s v="09:08"/>
    <n v="0"/>
    <s v="One-Seat"/>
    <s v="STEPHENS, MARITZA"/>
    <d v="2024-10-23T00:00:00"/>
    <n v="4007134"/>
    <s v="206"/>
    <s v="AM1"/>
    <n v="11.22"/>
    <n v="68"/>
    <x v="0"/>
    <s v="Yes"/>
    <x v="0"/>
    <n v="11.22"/>
    <x v="0"/>
    <n v="19.635000000000002"/>
    <n v="24.635000000000002"/>
    <n v="0"/>
    <n v="0"/>
    <n v="0"/>
    <n v="32.5"/>
    <n v="1.1333333333333333"/>
    <n v="36.833333333333336"/>
    <n v="-12.1983"/>
    <s v="WAV"/>
    <b v="1"/>
    <n v="36.833333333333336"/>
  </r>
  <r>
    <x v="0"/>
    <s v="08:04"/>
    <s v="08:28"/>
    <n v="0"/>
    <s v="One-Seat"/>
    <s v="BOGALE, GETU"/>
    <d v="2024-10-23T00:00:00"/>
    <n v="4007119"/>
    <s v="214"/>
    <s v="WK1"/>
    <n v="6.92"/>
    <n v="24"/>
    <x v="0"/>
    <s v="Yes"/>
    <x v="0"/>
    <n v="6.92"/>
    <x v="0"/>
    <n v="12.11"/>
    <n v="17.11"/>
    <n v="5"/>
    <n v="0"/>
    <n v="5"/>
    <n v="32.5"/>
    <n v="0.4"/>
    <n v="13"/>
    <n v="4.1100000000000003"/>
    <s v="WAV"/>
    <b v="1"/>
    <n v="13"/>
  </r>
  <r>
    <x v="3"/>
    <s v="08:38"/>
    <s v="09:18"/>
    <n v="0"/>
    <s v="One-Seat"/>
    <s v="VAUGHN, DUSTIN"/>
    <d v="2024-10-23T00:00:00"/>
    <n v="4007296"/>
    <s v="220"/>
    <s v="AM1"/>
    <n v="17.3"/>
    <n v="41"/>
    <x v="0"/>
    <s v="Yes"/>
    <x v="0"/>
    <n v="17.3"/>
    <x v="0"/>
    <n v="30.275000000000002"/>
    <n v="35.275000000000006"/>
    <n v="0"/>
    <n v="0"/>
    <n v="0"/>
    <n v="29"/>
    <n v="0.68333333333333335"/>
    <n v="19.816666666666666"/>
    <n v="15.458299999999999"/>
    <s v="SEDAN"/>
    <b v="1"/>
    <n v="19.816666666666666"/>
  </r>
  <r>
    <x v="8"/>
    <s v="15:17"/>
    <s v="15:32"/>
    <n v="0"/>
    <s v="One-Seat"/>
    <s v="MAINESS, RYAN"/>
    <d v="2024-10-23T00:00:00"/>
    <n v="4007295"/>
    <s v="215"/>
    <s v="AM1"/>
    <n v="4.38"/>
    <n v="14"/>
    <x v="0"/>
    <s v="Yes"/>
    <x v="0"/>
    <n v="4.38"/>
    <x v="0"/>
    <n v="7.665"/>
    <n v="12.664999999999999"/>
    <n v="5.5"/>
    <n v="0"/>
    <n v="5.5"/>
    <n v="29"/>
    <n v="0.23333333333333334"/>
    <n v="6.7666666666666666"/>
    <n v="5.8982999999999999"/>
    <s v="SEDAN"/>
    <b v="1"/>
    <n v="6.7666666666666666"/>
  </r>
  <r>
    <x v="13"/>
    <s v="13:54"/>
    <s v="14:11"/>
    <n v="0"/>
    <s v="One-Seat"/>
    <s v="STEPHENS, MARITZA"/>
    <d v="2024-10-23T00:00:00"/>
    <n v="4007267"/>
    <s v="206"/>
    <s v="AM1"/>
    <n v="7.27"/>
    <n v="17"/>
    <x v="0"/>
    <s v="Yes"/>
    <x v="0"/>
    <n v="7.27"/>
    <x v="0"/>
    <n v="12.7225"/>
    <n v="17.7225"/>
    <n v="0"/>
    <n v="0"/>
    <n v="0"/>
    <n v="32.5"/>
    <n v="0.28333333333333333"/>
    <n v="9.2083333333333339"/>
    <n v="8.5142000000000007"/>
    <s v="WAV"/>
    <b v="1"/>
    <n v="9.2083333333333339"/>
  </r>
  <r>
    <x v="7"/>
    <s v="07:19"/>
    <s v="07:41"/>
    <n v="0"/>
    <s v="One-Seat"/>
    <s v="VILCHEZ, CHARLENNE"/>
    <d v="2024-10-23T00:00:00"/>
    <n v="4007293"/>
    <s v="217"/>
    <s v="WH1"/>
    <n v="4.88"/>
    <n v="21"/>
    <x v="1"/>
    <s v="Yes"/>
    <x v="1"/>
    <n v="4.88"/>
    <x v="1"/>
    <n v="9.76"/>
    <n v="16.259999999999998"/>
    <n v="0"/>
    <n v="0"/>
    <n v="0"/>
    <n v="32.5"/>
    <n v="0.35"/>
    <n v="11.375"/>
    <n v="4.8849999999999998"/>
    <s v="WAV"/>
    <b v="1"/>
    <n v="11.375"/>
  </r>
  <r>
    <x v="3"/>
    <s v="17:26"/>
    <s v="18:00"/>
    <n v="0"/>
    <s v="One-Seat"/>
    <s v="MARZI, SAMI JAN"/>
    <d v="2024-10-23T00:00:00"/>
    <n v="4007294"/>
    <s v="204"/>
    <s v="WH1"/>
    <n v="4.88"/>
    <n v="33"/>
    <x v="1"/>
    <s v="Yes"/>
    <x v="1"/>
    <n v="4.88"/>
    <x v="1"/>
    <n v="9.76"/>
    <n v="16.259999999999998"/>
    <n v="0"/>
    <n v="0"/>
    <n v="0"/>
    <n v="29"/>
    <n v="0.55000000000000004"/>
    <n v="15.950000000000001"/>
    <n v="0.31"/>
    <s v="WAV"/>
    <b v="1"/>
    <n v="15.95"/>
  </r>
  <r>
    <x v="9"/>
    <s v="09:38"/>
    <s v="10:04"/>
    <n v="1"/>
    <s v="One-Seat"/>
    <s v="MOLLIQUE, ROMESHA"/>
    <d v="2024-10-23T00:00:00"/>
    <n v="4010914"/>
    <s v="203"/>
    <s v="AM1"/>
    <n v="18.02"/>
    <n v="25"/>
    <x v="0"/>
    <s v="Yes"/>
    <x v="0"/>
    <n v="18.02"/>
    <x v="0"/>
    <n v="31.535"/>
    <n v="36.534999999999997"/>
    <n v="5.5"/>
    <n v="5.5"/>
    <n v="0"/>
    <n v="32.5"/>
    <n v="0.41666666666666669"/>
    <n v="13.541666666666668"/>
    <n v="22.993300000000001"/>
    <s v="WAV"/>
    <b v="1"/>
    <n v="13.541666666666666"/>
  </r>
  <r>
    <x v="1"/>
    <s v="12:36"/>
    <s v="13:19"/>
    <n v="0"/>
    <s v="One-Seat"/>
    <s v="LARA, DOUGLAS"/>
    <d v="2024-10-23T00:00:00"/>
    <n v="4010902"/>
    <s v="221"/>
    <s v="AM2,WH1"/>
    <n v="20.84"/>
    <n v="42"/>
    <x v="0"/>
    <s v="Yes"/>
    <x v="1"/>
    <n v="20.84"/>
    <x v="1"/>
    <n v="41.68"/>
    <n v="48.18"/>
    <n v="11"/>
    <n v="0"/>
    <n v="11"/>
    <n v="35.787500000000001"/>
    <n v="0.7"/>
    <n v="25.05125"/>
    <n v="23.128799999999998"/>
    <s v="WAV"/>
    <b v="1"/>
    <n v="25.05125"/>
  </r>
  <r>
    <x v="0"/>
    <s v="10:55"/>
    <s v="11:39"/>
    <n v="0"/>
    <s v="One-Seat"/>
    <s v="BOGALE, GETU"/>
    <d v="2024-10-23T00:00:00"/>
    <n v="4010385"/>
    <s v="214"/>
    <s v="AM1"/>
    <n v="19.88"/>
    <n v="44"/>
    <x v="0"/>
    <s v="Yes"/>
    <x v="0"/>
    <n v="19.88"/>
    <x v="0"/>
    <n v="34.79"/>
    <n v="39.79"/>
    <n v="5.5"/>
    <n v="0"/>
    <n v="5.5"/>
    <n v="32.5"/>
    <n v="0.73333333333333328"/>
    <n v="23.833333333333332"/>
    <n v="15.9567"/>
    <s v="WAV"/>
    <b v="1"/>
    <n v="23.833333333333332"/>
  </r>
  <r>
    <x v="1"/>
    <s v="10:29"/>
    <s v="10:50"/>
    <n v="0"/>
    <s v="One-Seat"/>
    <s v="SILVA, PAUL"/>
    <d v="2024-10-23T00:00:00"/>
    <n v="4008911"/>
    <s v="213"/>
    <s v="PW1"/>
    <n v="5.7"/>
    <n v="23"/>
    <x v="1"/>
    <s v="Yes"/>
    <x v="1"/>
    <n v="5.7"/>
    <x v="1"/>
    <n v="11.4"/>
    <n v="17.899999999999999"/>
    <n v="5"/>
    <n v="0"/>
    <n v="5"/>
    <n v="35.787500000000001"/>
    <n v="0.38333333333333336"/>
    <n v="13.718541666666669"/>
    <n v="4.1814999999999998"/>
    <s v="BIGVAN"/>
    <b v="1"/>
    <n v="13.718541666666669"/>
  </r>
  <r>
    <x v="1"/>
    <s v="10:01"/>
    <s v="10:35"/>
    <n v="0"/>
    <s v="One-Seat"/>
    <s v="KEITH , CLYDE"/>
    <d v="2024-10-23T00:00:00"/>
    <n v="4010407"/>
    <s v="212"/>
    <s v="AM1"/>
    <n v="17.170000000000002"/>
    <n v="34"/>
    <x v="0"/>
    <s v="Yes"/>
    <x v="1"/>
    <n v="17.170000000000002"/>
    <x v="1"/>
    <n v="34.340000000000003"/>
    <n v="40.840000000000003"/>
    <n v="5.5"/>
    <n v="0"/>
    <n v="5.5"/>
    <n v="35.787500000000001"/>
    <n v="0.56666666666666665"/>
    <n v="20.279583333333335"/>
    <n v="20.560400000000001"/>
    <s v="WAV"/>
    <b v="1"/>
    <n v="20.279583333333335"/>
  </r>
  <r>
    <x v="11"/>
    <s v="14:21"/>
    <s v="14:52"/>
    <n v="0"/>
    <s v="One-Seat"/>
    <s v="ALLISON, AARON"/>
    <d v="2024-10-23T00:00:00"/>
    <n v="4010408"/>
    <s v="202"/>
    <s v="AM1"/>
    <n v="17.170000000000002"/>
    <n v="32"/>
    <x v="0"/>
    <s v="Yes"/>
    <x v="0"/>
    <n v="17.170000000000002"/>
    <x v="0"/>
    <n v="30.047500000000003"/>
    <n v="35.047499999999999"/>
    <n v="5"/>
    <n v="0"/>
    <n v="5"/>
    <n v="32.5"/>
    <n v="0.53333333333333333"/>
    <n v="17.333333333333332"/>
    <n v="17.714200000000002"/>
    <s v="WAV"/>
    <b v="1"/>
    <n v="17.333333333333332"/>
  </r>
  <r>
    <x v="12"/>
    <s v="21:22"/>
    <s v="21:51"/>
    <n v="0"/>
    <s v="One-Seat"/>
    <s v="MALCOM, LANDREW"/>
    <d v="2024-10-23T00:00:00"/>
    <n v="4010427"/>
    <s v="209"/>
    <s v="LW1"/>
    <n v="27.2"/>
    <n v="28"/>
    <x v="0"/>
    <s v="Yes"/>
    <x v="0"/>
    <n v="27.2"/>
    <x v="0"/>
    <n v="47.6"/>
    <n v="52.6"/>
    <n v="0"/>
    <n v="0"/>
    <n v="0"/>
    <n v="32.5"/>
    <n v="0.46666666666666667"/>
    <n v="15.166666666666666"/>
    <n v="37.433300000000003"/>
    <s v="WAV"/>
    <b v="1"/>
    <n v="15.166666666666666"/>
  </r>
  <r>
    <x v="1"/>
    <s v="12:13"/>
    <s v="12:38"/>
    <n v="0"/>
    <s v="One-Seat"/>
    <s v="SILVA, PAUL"/>
    <d v="2024-10-23T00:00:00"/>
    <n v="4008913"/>
    <s v="213"/>
    <s v="PW1"/>
    <n v="5.7"/>
    <n v="25"/>
    <x v="1"/>
    <s v="Yes"/>
    <x v="1"/>
    <n v="5.7"/>
    <x v="1"/>
    <n v="11.4"/>
    <n v="17.899999999999999"/>
    <n v="3.75"/>
    <n v="0"/>
    <n v="3.75"/>
    <n v="35.787500000000001"/>
    <n v="0.41666666666666669"/>
    <n v="14.911458333333334"/>
    <n v="2.9885000000000002"/>
    <s v="BIGVAN"/>
    <b v="1"/>
    <n v="14.911458333333334"/>
  </r>
  <r>
    <x v="0"/>
    <s v="14:19"/>
    <s v="15:25"/>
    <n v="0"/>
    <s v="One-Seat"/>
    <s v="BOGALE, GETU"/>
    <d v="2024-10-23T00:00:00"/>
    <n v="4009527"/>
    <s v="214"/>
    <s v="AM1,SA1"/>
    <n v="31.27"/>
    <n v="66"/>
    <x v="0"/>
    <s v="Yes"/>
    <x v="0"/>
    <n v="31.27"/>
    <x v="0"/>
    <n v="54.722499999999997"/>
    <n v="59.722499999999997"/>
    <n v="5"/>
    <n v="0"/>
    <n v="5"/>
    <n v="32.5"/>
    <n v="1.1000000000000001"/>
    <n v="35.75"/>
    <n v="23.9725"/>
    <s v="WAV"/>
    <b v="1"/>
    <n v="35.75"/>
  </r>
  <r>
    <x v="6"/>
    <s v="14:57"/>
    <s v="15:28"/>
    <n v="0"/>
    <s v="One-Seat"/>
    <s v="WYATT, MIGERIEA"/>
    <d v="2024-10-23T00:00:00"/>
    <n v="4009563"/>
    <s v="219"/>
    <s v="AM1"/>
    <n v="17.13"/>
    <n v="31"/>
    <x v="0"/>
    <s v="Yes"/>
    <x v="0"/>
    <n v="17.13"/>
    <x v="0"/>
    <n v="29.977499999999999"/>
    <n v="34.977499999999999"/>
    <n v="5.5"/>
    <n v="0"/>
    <n v="5.5"/>
    <n v="29"/>
    <n v="0.51666666666666672"/>
    <n v="14.983333333333334"/>
    <n v="19.994199999999999"/>
    <s v="SEDAN"/>
    <b v="1"/>
    <n v="14.983333333333333"/>
  </r>
  <r>
    <x v="0"/>
    <s v="09:01"/>
    <s v="09:41"/>
    <n v="0"/>
    <s v="One-Seat"/>
    <s v="BOGALE, GETU"/>
    <d v="2024-10-23T00:00:00"/>
    <n v="4010219"/>
    <s v="214"/>
    <s v="AM1"/>
    <n v="13.78"/>
    <n v="40"/>
    <x v="0"/>
    <s v="Yes"/>
    <x v="0"/>
    <n v="13.78"/>
    <x v="0"/>
    <n v="24.114999999999998"/>
    <n v="29.114999999999998"/>
    <n v="3.75"/>
    <n v="0"/>
    <n v="3.75"/>
    <n v="32.5"/>
    <n v="0.66666666666666663"/>
    <n v="21.666666666666664"/>
    <n v="7.4482999999999997"/>
    <s v="WAV"/>
    <b v="1"/>
    <n v="21.666666666666668"/>
  </r>
  <r>
    <x v="0"/>
    <s v="13:09"/>
    <s v="13:36"/>
    <n v="0"/>
    <s v="One-Seat"/>
    <s v="BOGALE, GETU"/>
    <d v="2024-10-23T00:00:00"/>
    <n v="4010213"/>
    <s v="214"/>
    <s v="WH1"/>
    <n v="13.09"/>
    <n v="26"/>
    <x v="1"/>
    <s v="Yes"/>
    <x v="1"/>
    <n v="13.09"/>
    <x v="1"/>
    <n v="26.18"/>
    <n v="32.68"/>
    <n v="3.75"/>
    <n v="0"/>
    <n v="3.75"/>
    <n v="32.5"/>
    <n v="0.43333333333333335"/>
    <n v="14.083333333333334"/>
    <n v="18.596699999999998"/>
    <s v="WAV"/>
    <b v="1"/>
    <n v="14.083333333333334"/>
  </r>
  <r>
    <x v="1"/>
    <s v="07:19"/>
    <s v="08:11"/>
    <n v="0"/>
    <s v="One-Seat"/>
    <s v="UMANA, DOMINGO"/>
    <d v="2024-10-23T00:00:00"/>
    <n v="4010140"/>
    <s v="210B"/>
    <s v="WH1"/>
    <n v="10.210000000000001"/>
    <n v="51"/>
    <x v="1"/>
    <s v="Yes"/>
    <x v="1"/>
    <n v="10.210000000000001"/>
    <x v="1"/>
    <n v="20.420000000000002"/>
    <n v="26.92"/>
    <n v="5.5"/>
    <n v="0"/>
    <n v="5.5"/>
    <n v="35.787500000000001"/>
    <n v="0.85"/>
    <n v="30.419374999999999"/>
    <n v="-3.4994000000000001"/>
    <s v="WAV"/>
    <b v="1"/>
    <n v="30.419375000000002"/>
  </r>
  <r>
    <x v="5"/>
    <s v="15:34"/>
    <s v="16:02"/>
    <n v="0"/>
    <s v="One-Seat"/>
    <s v="HUGO, TAMA"/>
    <d v="2024-10-23T00:00:00"/>
    <n v="4010141"/>
    <s v="211"/>
    <s v="WH1"/>
    <n v="9.58"/>
    <n v="28"/>
    <x v="1"/>
    <s v="Yes"/>
    <x v="1"/>
    <n v="9.58"/>
    <x v="1"/>
    <n v="19.16"/>
    <n v="25.66"/>
    <n v="5"/>
    <n v="0"/>
    <n v="5"/>
    <n v="32.5"/>
    <n v="0.46666666666666667"/>
    <n v="15.166666666666666"/>
    <n v="10.4933"/>
    <s v="WAV"/>
    <b v="1"/>
    <n v="15.166666666666666"/>
  </r>
  <r>
    <x v="1"/>
    <s v="11:23"/>
    <s v="12:12"/>
    <n v="1"/>
    <s v="One-Seat"/>
    <s v="LARA, DOUGLAS"/>
    <d v="2024-10-23T00:00:00"/>
    <n v="4007159"/>
    <s v="221"/>
    <s v="AM1"/>
    <n v="19.36"/>
    <n v="49"/>
    <x v="0"/>
    <s v="Yes"/>
    <x v="1"/>
    <n v="19.36"/>
    <x v="1"/>
    <n v="38.72"/>
    <n v="45.22"/>
    <n v="5"/>
    <n v="5"/>
    <n v="0"/>
    <n v="35.787500000000001"/>
    <n v="0.81666666666666665"/>
    <n v="29.226458333333333"/>
    <n v="15.993499999999999"/>
    <s v="WAV"/>
    <b v="1"/>
    <n v="29.226458333333333"/>
  </r>
  <r>
    <x v="9"/>
    <s v="11:39"/>
    <s v="12:09"/>
    <n v="0"/>
    <s v="One-Seat"/>
    <s v="MOLLIQUE, ROMESHA"/>
    <d v="2024-10-23T00:00:00"/>
    <n v="4009280"/>
    <s v="203"/>
    <s v="AM1"/>
    <n v="26.9"/>
    <n v="30"/>
    <x v="0"/>
    <s v="Yes"/>
    <x v="0"/>
    <n v="26.9"/>
    <x v="0"/>
    <n v="47.074999999999996"/>
    <n v="52.074999999999996"/>
    <n v="0"/>
    <n v="0"/>
    <n v="0"/>
    <n v="32.5"/>
    <n v="0.5"/>
    <n v="16.25"/>
    <n v="35.825000000000003"/>
    <s v="WAV"/>
    <b v="1"/>
    <n v="16.25"/>
  </r>
  <r>
    <x v="2"/>
    <s v="05:20"/>
    <s v="06:06"/>
    <n v="0"/>
    <s v="One-Seat"/>
    <s v="TILLMAN, ROSALYN"/>
    <d v="2024-10-23T00:00:00"/>
    <n v="4009275"/>
    <s v="205A"/>
    <s v="AM1"/>
    <n v="26.9"/>
    <n v="81"/>
    <x v="0"/>
    <s v="Yes"/>
    <x v="0"/>
    <n v="26.9"/>
    <x v="0"/>
    <n v="47.074999999999996"/>
    <n v="52.074999999999996"/>
    <n v="5"/>
    <n v="0"/>
    <n v="5"/>
    <n v="32.5"/>
    <n v="1.35"/>
    <n v="43.875"/>
    <n v="8.1999999999999993"/>
    <s v="WAV"/>
    <b v="1"/>
    <n v="43.875"/>
  </r>
  <r>
    <x v="8"/>
    <s v="08:06"/>
    <s v="09:11"/>
    <n v="0"/>
    <s v="One-Seat"/>
    <s v="MAINESS, RYAN"/>
    <d v="2024-10-23T00:00:00"/>
    <n v="4007276"/>
    <s v="215"/>
    <s v="AM1"/>
    <n v="10.25"/>
    <n v="65"/>
    <x v="0"/>
    <s v="Yes"/>
    <x v="0"/>
    <n v="10.25"/>
    <x v="0"/>
    <n v="17.9375"/>
    <n v="22.9375"/>
    <n v="0"/>
    <n v="0"/>
    <n v="0"/>
    <n v="29"/>
    <n v="1.0833333333333333"/>
    <n v="31.416666666666664"/>
    <n v="-8.4792000000000005"/>
    <s v="SEDAN"/>
    <b v="1"/>
    <n v="31.416666666666668"/>
  </r>
  <r>
    <x v="11"/>
    <s v="14:06"/>
    <s v="15:18"/>
    <n v="0"/>
    <s v="One-Seat"/>
    <s v="ALLISON, AARON"/>
    <d v="2024-10-23T00:00:00"/>
    <n v="4010294"/>
    <s v="202"/>
    <s v="AM1"/>
    <n v="26.97"/>
    <n v="73"/>
    <x v="0"/>
    <s v="Yes"/>
    <x v="0"/>
    <n v="26.97"/>
    <x v="0"/>
    <n v="47.197499999999998"/>
    <n v="52.197499999999998"/>
    <n v="5"/>
    <n v="0"/>
    <n v="5"/>
    <n v="32.5"/>
    <n v="1.2166666666666666"/>
    <n v="39.541666666666664"/>
    <n v="12.655799999999999"/>
    <s v="WAV"/>
    <b v="1"/>
    <n v="39.541666666666664"/>
  </r>
  <r>
    <x v="10"/>
    <s v="13:32"/>
    <s v="14:02"/>
    <n v="0"/>
    <s v="One-Seat"/>
    <s v="BROWN, LOVIE"/>
    <d v="2024-10-23T00:00:00"/>
    <n v="4009606"/>
    <s v="216"/>
    <s v="AM1"/>
    <n v="25.29"/>
    <n v="29"/>
    <x v="0"/>
    <s v="Yes"/>
    <x v="0"/>
    <n v="25.29"/>
    <x v="0"/>
    <n v="44.2575"/>
    <n v="49.2575"/>
    <n v="0"/>
    <n v="0"/>
    <n v="0"/>
    <n v="29"/>
    <n v="0.48333333333333334"/>
    <n v="14.016666666666667"/>
    <n v="35.2408"/>
    <s v="SEDAN"/>
    <b v="1"/>
    <n v="14.016666666666667"/>
  </r>
  <r>
    <x v="0"/>
    <s v="09:16"/>
    <s v="10:14"/>
    <n v="0"/>
    <s v="One-Seat"/>
    <s v="BOGALE, GETU"/>
    <d v="2024-10-23T00:00:00"/>
    <n v="4009602"/>
    <s v="214"/>
    <s v="AM1"/>
    <n v="25.29"/>
    <n v="57"/>
    <x v="0"/>
    <s v="Yes"/>
    <x v="0"/>
    <n v="25.29"/>
    <x v="0"/>
    <n v="44.2575"/>
    <n v="49.2575"/>
    <n v="0"/>
    <n v="0"/>
    <n v="0"/>
    <n v="32.5"/>
    <n v="0.95"/>
    <n v="30.875"/>
    <n v="18.3825"/>
    <s v="WAV"/>
    <b v="1"/>
    <n v="30.875"/>
  </r>
  <r>
    <x v="6"/>
    <s v="14:40"/>
    <s v="15:30"/>
    <n v="0"/>
    <s v="One-Seat"/>
    <s v="WYATT, MIGERIEA"/>
    <d v="2024-10-23T00:00:00"/>
    <n v="4010908"/>
    <s v="219"/>
    <s v="AM1"/>
    <n v="20.149999999999999"/>
    <n v="65"/>
    <x v="0"/>
    <s v="Yes"/>
    <x v="0"/>
    <n v="20.149999999999999"/>
    <x v="0"/>
    <n v="35.262499999999996"/>
    <n v="40.262499999999996"/>
    <n v="5.5"/>
    <n v="0"/>
    <n v="5.5"/>
    <n v="29"/>
    <n v="1.0833333333333333"/>
    <n v="31.416666666666664"/>
    <n v="8.8458000000000006"/>
    <s v="SEDAN"/>
    <b v="1"/>
    <n v="31.416666666666668"/>
  </r>
  <r>
    <x v="7"/>
    <s v="14:05"/>
    <s v="14:29"/>
    <n v="0"/>
    <s v="One-Seat"/>
    <s v="VILCHEZ, CHARLENNE"/>
    <d v="2024-10-23T00:00:00"/>
    <n v="4009367"/>
    <s v="217"/>
    <s v="AM1"/>
    <n v="14.08"/>
    <n v="24"/>
    <x v="0"/>
    <s v="Yes"/>
    <x v="0"/>
    <n v="14.08"/>
    <x v="0"/>
    <n v="24.64"/>
    <n v="29.64"/>
    <n v="3"/>
    <n v="0"/>
    <n v="3"/>
    <n v="32.5"/>
    <n v="0.4"/>
    <n v="13"/>
    <n v="16.64"/>
    <s v="WAV"/>
    <b v="1"/>
    <n v="13"/>
  </r>
  <r>
    <x v="11"/>
    <s v="16:13"/>
    <s v="16:49"/>
    <n v="0"/>
    <s v="One-Seat"/>
    <s v="ALLISON, AARON"/>
    <d v="2024-10-23T00:00:00"/>
    <n v="4009369"/>
    <s v="202"/>
    <s v="AM1"/>
    <n v="14.08"/>
    <n v="36"/>
    <x v="0"/>
    <s v="Yes"/>
    <x v="0"/>
    <n v="14.08"/>
    <x v="0"/>
    <n v="24.64"/>
    <n v="29.64"/>
    <n v="5"/>
    <n v="0"/>
    <n v="5"/>
    <n v="32.5"/>
    <n v="0.6"/>
    <n v="19.5"/>
    <n v="10.14"/>
    <s v="WAV"/>
    <b v="1"/>
    <n v="19.5"/>
  </r>
  <r>
    <x v="2"/>
    <s v="22:04"/>
    <s v="22:55"/>
    <n v="0"/>
    <s v="One-Seat"/>
    <s v="BUTLER, JACQUELINE"/>
    <d v="2024-10-23T00:00:00"/>
    <n v="4009569"/>
    <s v="205B"/>
    <s v="AM1"/>
    <n v="17.13"/>
    <n v="62"/>
    <x v="0"/>
    <s v="Yes"/>
    <x v="0"/>
    <n v="17.13"/>
    <x v="0"/>
    <n v="29.977499999999999"/>
    <n v="34.977499999999999"/>
    <n v="5"/>
    <n v="0"/>
    <n v="5"/>
    <n v="32.5"/>
    <n v="1.0333333333333334"/>
    <n v="33.583333333333336"/>
    <n v="1.3942000000000001"/>
    <s v="WAV"/>
    <b v="1"/>
    <n v="33.583333333333336"/>
  </r>
  <r>
    <x v="13"/>
    <s v="10:10"/>
    <s v="10:51"/>
    <n v="0"/>
    <s v="One-Seat"/>
    <s v="STEPHENS, MARITZA"/>
    <d v="2024-10-23T00:00:00"/>
    <n v="4010290"/>
    <s v="206"/>
    <s v="AM1"/>
    <n v="26.97"/>
    <n v="45"/>
    <x v="0"/>
    <s v="Yes"/>
    <x v="0"/>
    <n v="26.97"/>
    <x v="0"/>
    <n v="47.197499999999998"/>
    <n v="52.197499999999998"/>
    <n v="5.5"/>
    <n v="0"/>
    <n v="5.5"/>
    <n v="32.5"/>
    <n v="0.75"/>
    <n v="24.375"/>
    <n v="27.822500000000002"/>
    <s v="WAV"/>
    <b v="1"/>
    <n v="24.375"/>
  </r>
  <r>
    <x v="5"/>
    <s v="12:51"/>
    <s v="13:46"/>
    <n v="0"/>
    <s v="One-Seat"/>
    <s v="HUGO, TAMA"/>
    <d v="2024-10-23T00:00:00"/>
    <n v="4009018"/>
    <s v="211"/>
    <s v="PW1"/>
    <n v="29.28"/>
    <n v="54"/>
    <x v="1"/>
    <s v="Yes"/>
    <x v="1"/>
    <n v="29.28"/>
    <x v="1"/>
    <n v="58.56"/>
    <n v="65.06"/>
    <n v="0"/>
    <n v="0"/>
    <n v="0"/>
    <n v="32.5"/>
    <n v="0.9"/>
    <n v="29.25"/>
    <n v="35.81"/>
    <s v="WAV"/>
    <b v="1"/>
    <n v="29.25"/>
  </r>
  <r>
    <x v="3"/>
    <s v="20:51"/>
    <s v="21:48"/>
    <n v="0"/>
    <s v="One-Seat"/>
    <s v="MARZI, SAMI JAN"/>
    <d v="2024-10-23T00:00:00"/>
    <n v="4009589"/>
    <s v="204"/>
    <s v="OW1"/>
    <n v="24.43"/>
    <n v="56"/>
    <x v="0"/>
    <s v="Yes"/>
    <x v="0"/>
    <n v="24.43"/>
    <x v="0"/>
    <n v="42.752499999999998"/>
    <n v="47.752499999999998"/>
    <n v="5.5"/>
    <n v="0"/>
    <n v="5.5"/>
    <n v="29"/>
    <n v="0.93333333333333335"/>
    <n v="27.066666666666666"/>
    <n v="20.6858"/>
    <s v="WAV"/>
    <b v="1"/>
    <n v="27.066666666666666"/>
  </r>
  <r>
    <x v="8"/>
    <s v="15:17"/>
    <s v="15:51"/>
    <n v="0"/>
    <s v="One-Seat"/>
    <s v="MAINESS, RYAN"/>
    <d v="2024-10-23T00:00:00"/>
    <n v="4007277"/>
    <s v="215"/>
    <s v="AM1"/>
    <n v="10.25"/>
    <n v="33"/>
    <x v="0"/>
    <s v="Yes"/>
    <x v="0"/>
    <n v="10.25"/>
    <x v="0"/>
    <n v="17.9375"/>
    <n v="22.9375"/>
    <n v="0"/>
    <n v="0"/>
    <n v="0"/>
    <n v="29"/>
    <n v="0.55000000000000004"/>
    <n v="15.950000000000001"/>
    <n v="6.9874999999999998"/>
    <s v="SEDAN"/>
    <b v="1"/>
    <n v="15.95"/>
  </r>
  <r>
    <x v="13"/>
    <s v="06:35"/>
    <s v="07:47"/>
    <n v="0"/>
    <s v="One-Seat"/>
    <s v="STEPHENS, MARITZA"/>
    <d v="2024-10-24T00:00:00"/>
    <n v="4008268"/>
    <s v="206"/>
    <s v="WK1"/>
    <n v="31.58"/>
    <n v="74"/>
    <x v="0"/>
    <s v="Yes"/>
    <x v="0"/>
    <n v="31.58"/>
    <x v="0"/>
    <n v="55.265000000000001"/>
    <n v="60.265000000000001"/>
    <n v="5.5"/>
    <n v="0"/>
    <n v="5.5"/>
    <n v="32.5"/>
    <n v="1.2333333333333334"/>
    <n v="40.083333333333336"/>
    <n v="20.181699999999999"/>
    <s v="WAV"/>
    <b v="1"/>
    <n v="40.083333333333336"/>
  </r>
  <r>
    <x v="1"/>
    <s v="08:00"/>
    <s v="09:19"/>
    <n v="0"/>
    <s v="One-Seat"/>
    <s v="SILVA, PAUL"/>
    <d v="2024-10-24T00:00:00"/>
    <n v="4008006"/>
    <s v="213"/>
    <s v="AM1"/>
    <n v="10.039999999999999"/>
    <n v="78"/>
    <x v="0"/>
    <s v="Yes"/>
    <x v="1"/>
    <n v="10.039999999999999"/>
    <x v="1"/>
    <n v="20.079999999999998"/>
    <n v="26.58"/>
    <n v="0"/>
    <n v="0"/>
    <n v="0"/>
    <n v="35.787500000000001"/>
    <n v="1.3"/>
    <n v="46.523750000000007"/>
    <n v="-19.9438"/>
    <s v="BIGVAN"/>
    <b v="1"/>
    <n v="46.52375"/>
  </r>
  <r>
    <x v="9"/>
    <s v="15:55"/>
    <s v="16:49"/>
    <n v="0"/>
    <s v="One-Seat"/>
    <s v="MOLLIQUE, ROMESHA"/>
    <d v="2024-10-24T00:00:00"/>
    <n v="4008072"/>
    <s v="203"/>
    <s v="AM1"/>
    <n v="20.98"/>
    <n v="53"/>
    <x v="0"/>
    <s v="Yes"/>
    <x v="0"/>
    <n v="20.98"/>
    <x v="0"/>
    <n v="36.715000000000003"/>
    <n v="41.715000000000003"/>
    <n v="0"/>
    <n v="0"/>
    <n v="0"/>
    <n v="32.5"/>
    <n v="0.8833333333333333"/>
    <n v="28.708333333333332"/>
    <n v="13.0067"/>
    <s v="WAV"/>
    <b v="1"/>
    <n v="28.708333333333332"/>
  </r>
  <r>
    <x v="5"/>
    <s v="14:00"/>
    <s v="15:14"/>
    <n v="0"/>
    <s v="One-Seat"/>
    <s v="HUGO, TAMA"/>
    <d v="2024-10-24T00:00:00"/>
    <n v="4007855"/>
    <s v="211"/>
    <s v="AM1"/>
    <n v="10.39"/>
    <n v="73"/>
    <x v="0"/>
    <s v="Yes"/>
    <x v="0"/>
    <n v="10.39"/>
    <x v="0"/>
    <n v="18.182500000000001"/>
    <n v="23.182500000000001"/>
    <n v="0"/>
    <n v="0"/>
    <n v="0"/>
    <n v="32.5"/>
    <n v="1.2166666666666666"/>
    <n v="39.541666666666664"/>
    <n v="-16.359200000000001"/>
    <s v="WAV"/>
    <b v="1"/>
    <n v="39.541666666666664"/>
  </r>
  <r>
    <x v="13"/>
    <s v="08:06"/>
    <s v="09:00"/>
    <n v="0"/>
    <s v="One-Seat"/>
    <s v="STEPHENS, MARITZA"/>
    <d v="2024-10-24T00:00:00"/>
    <n v="4007874"/>
    <s v="206"/>
    <s v="AM1"/>
    <n v="11.22"/>
    <n v="53"/>
    <x v="0"/>
    <s v="Yes"/>
    <x v="0"/>
    <n v="11.22"/>
    <x v="0"/>
    <n v="19.635000000000002"/>
    <n v="24.635000000000002"/>
    <n v="0"/>
    <n v="0"/>
    <n v="0"/>
    <n v="32.5"/>
    <n v="0.8833333333333333"/>
    <n v="28.708333333333332"/>
    <n v="-4.0732999999999997"/>
    <s v="WAV"/>
    <b v="1"/>
    <n v="28.708333333333332"/>
  </r>
  <r>
    <x v="3"/>
    <s v="15:08"/>
    <s v="15:50"/>
    <n v="0"/>
    <s v="One-Seat"/>
    <s v="MARZI, SAMI JAN"/>
    <d v="2024-10-24T00:00:00"/>
    <n v="4007875"/>
    <s v="204"/>
    <s v="AM1"/>
    <n v="11.22"/>
    <n v="41"/>
    <x v="0"/>
    <s v="Yes"/>
    <x v="0"/>
    <n v="11.22"/>
    <x v="0"/>
    <n v="19.635000000000002"/>
    <n v="24.635000000000002"/>
    <n v="0"/>
    <n v="0"/>
    <n v="0"/>
    <n v="29"/>
    <n v="0.68333333333333335"/>
    <n v="19.816666666666666"/>
    <n v="4.8182999999999998"/>
    <s v="WAV"/>
    <b v="1"/>
    <n v="19.816666666666666"/>
  </r>
  <r>
    <x v="3"/>
    <s v="19:00"/>
    <s v="19:32"/>
    <n v="0"/>
    <s v="One-Seat"/>
    <s v="MARZI, SAMI JAN"/>
    <d v="2024-10-24T00:00:00"/>
    <n v="4008345"/>
    <s v="204"/>
    <s v="PW1"/>
    <n v="19.62"/>
    <n v="36"/>
    <x v="1"/>
    <s v="Yes"/>
    <x v="1"/>
    <n v="19.62"/>
    <x v="1"/>
    <n v="39.24"/>
    <n v="45.74"/>
    <n v="0"/>
    <n v="0"/>
    <n v="0"/>
    <n v="29"/>
    <n v="0.6"/>
    <n v="17.399999999999999"/>
    <n v="28.34"/>
    <s v="WAV"/>
    <b v="1"/>
    <n v="17.399999999999999"/>
  </r>
  <r>
    <x v="7"/>
    <s v="14:10"/>
    <s v="16:15"/>
    <n v="0"/>
    <s v="One-Seat"/>
    <s v="VILCHEZ, CHARLENNE"/>
    <d v="2024-10-24T00:00:00"/>
    <n v="4008066"/>
    <s v="217"/>
    <s v="WH1"/>
    <n v="14.9"/>
    <n v="125"/>
    <x v="1"/>
    <s v="Yes"/>
    <x v="1"/>
    <n v="14.9"/>
    <x v="1"/>
    <n v="29.8"/>
    <n v="36.299999999999997"/>
    <n v="0"/>
    <n v="0"/>
    <n v="0"/>
    <n v="32.5"/>
    <n v="2.0833333333333335"/>
    <n v="67.708333333333343"/>
    <n v="-31.408300000000001"/>
    <s v="WAV"/>
    <b v="1"/>
    <n v="67.708333333333329"/>
  </r>
  <r>
    <x v="1"/>
    <s v="10:55"/>
    <s v="11:11"/>
    <n v="0"/>
    <s v="One-Seat"/>
    <s v="LARA, DOUGLAS"/>
    <d v="2024-10-24T00:00:00"/>
    <n v="4008200"/>
    <s v="221"/>
    <s v="WH1"/>
    <n v="8.35"/>
    <n v="17"/>
    <x v="1"/>
    <s v="Yes"/>
    <x v="1"/>
    <n v="8.35"/>
    <x v="1"/>
    <n v="16.7"/>
    <n v="23.2"/>
    <n v="5"/>
    <n v="0"/>
    <n v="5"/>
    <n v="35.787500000000001"/>
    <n v="0.28333333333333333"/>
    <n v="10.139791666666667"/>
    <n v="13.0602"/>
    <s v="WAV"/>
    <b v="1"/>
    <n v="10.139791666666667"/>
  </r>
  <r>
    <x v="12"/>
    <s v="18:52"/>
    <s v="19:23"/>
    <n v="0"/>
    <s v="One-Seat"/>
    <s v="MALCOM, LANDREW"/>
    <d v="2024-10-24T00:00:00"/>
    <n v="4008166"/>
    <s v="209"/>
    <s v="AM1"/>
    <n v="10.54"/>
    <n v="32"/>
    <x v="0"/>
    <s v="Yes"/>
    <x v="0"/>
    <n v="10.54"/>
    <x v="0"/>
    <n v="18.445"/>
    <n v="23.445"/>
    <n v="5"/>
    <n v="0"/>
    <n v="5"/>
    <n v="32.5"/>
    <n v="0.53333333333333333"/>
    <n v="17.333333333333332"/>
    <n v="6.1116999999999999"/>
    <s v="WAV"/>
    <b v="1"/>
    <n v="17.333333333333332"/>
  </r>
  <r>
    <x v="1"/>
    <s v="12:50"/>
    <s v="13:12"/>
    <n v="0"/>
    <s v="One-Seat"/>
    <s v="LARA, DOUGLAS"/>
    <d v="2024-10-24T00:00:00"/>
    <n v="4008165"/>
    <s v="221"/>
    <s v="AM1"/>
    <n v="10.54"/>
    <n v="21"/>
    <x v="0"/>
    <s v="Yes"/>
    <x v="1"/>
    <n v="10.54"/>
    <x v="1"/>
    <n v="21.08"/>
    <n v="27.58"/>
    <n v="5.5"/>
    <n v="0"/>
    <n v="5.5"/>
    <n v="35.787500000000001"/>
    <n v="0.35"/>
    <n v="12.525625"/>
    <n v="15.054399999999999"/>
    <s v="WAV"/>
    <b v="1"/>
    <n v="12.525625"/>
  </r>
  <r>
    <x v="2"/>
    <s v="15:20"/>
    <s v="16:10"/>
    <n v="0"/>
    <s v="One-Seat"/>
    <s v="BUTLER, JACQUELINE"/>
    <d v="2024-10-24T00:00:00"/>
    <n v="4007956"/>
    <s v="205B"/>
    <s v="AM1"/>
    <n v="27.27"/>
    <n v="50"/>
    <x v="0"/>
    <s v="Yes"/>
    <x v="0"/>
    <n v="27.27"/>
    <x v="0"/>
    <n v="47.722499999999997"/>
    <n v="52.722499999999997"/>
    <n v="0"/>
    <n v="0"/>
    <n v="0"/>
    <n v="32.5"/>
    <n v="0.83333333333333337"/>
    <n v="27.083333333333336"/>
    <n v="25.639199999999999"/>
    <s v="WAV"/>
    <b v="1"/>
    <n v="27.083333333333332"/>
  </r>
  <r>
    <x v="11"/>
    <s v="08:02"/>
    <s v="08:41"/>
    <n v="0"/>
    <s v="One-Seat"/>
    <s v="ALLISON, AARON"/>
    <d v="2024-10-24T00:00:00"/>
    <n v="4007854"/>
    <s v="202"/>
    <s v="AM1"/>
    <n v="10.39"/>
    <n v="41"/>
    <x v="0"/>
    <s v="Yes"/>
    <x v="0"/>
    <n v="10.39"/>
    <x v="0"/>
    <n v="18.182500000000001"/>
    <n v="23.182500000000001"/>
    <n v="5.5"/>
    <n v="0"/>
    <n v="5.5"/>
    <n v="32.5"/>
    <n v="0.68333333333333335"/>
    <n v="22.208333333333332"/>
    <n v="0.97419999999999995"/>
    <s v="WAV"/>
    <b v="1"/>
    <n v="22.208333333333332"/>
  </r>
  <r>
    <x v="1"/>
    <s v="08:25"/>
    <s v="09:29"/>
    <n v="0"/>
    <s v="One-Seat"/>
    <s v="SILVA, PAUL"/>
    <d v="2024-10-24T00:00:00"/>
    <n v="4008065"/>
    <s v="213"/>
    <s v="WH1"/>
    <n v="14.9"/>
    <n v="63"/>
    <x v="1"/>
    <s v="Yes"/>
    <x v="1"/>
    <n v="14.9"/>
    <x v="1"/>
    <n v="29.8"/>
    <n v="36.299999999999997"/>
    <n v="0"/>
    <n v="0"/>
    <n v="0"/>
    <n v="35.787500000000001"/>
    <n v="1.05"/>
    <n v="37.576875000000001"/>
    <n v="-1.2768999999999999"/>
    <s v="WAV"/>
    <b v="1"/>
    <n v="37.576875000000001"/>
  </r>
  <r>
    <x v="1"/>
    <s v="14:35"/>
    <s v="14:56"/>
    <n v="0"/>
    <s v="One-Seat"/>
    <s v="SILVA, PAUL"/>
    <d v="2024-10-24T00:00:00"/>
    <n v="4007744"/>
    <s v="213"/>
    <s v="AM1"/>
    <n v="11.47"/>
    <n v="21"/>
    <x v="0"/>
    <s v="Yes"/>
    <x v="1"/>
    <n v="11.47"/>
    <x v="1"/>
    <n v="22.94"/>
    <n v="29.44"/>
    <n v="0"/>
    <n v="0"/>
    <n v="0"/>
    <n v="35.787500000000001"/>
    <n v="0.35"/>
    <n v="12.525625"/>
    <n v="16.914400000000001"/>
    <s v="WAV"/>
    <b v="1"/>
    <n v="12.525625"/>
  </r>
  <r>
    <x v="13"/>
    <s v="08:28"/>
    <s v="09:38"/>
    <n v="0"/>
    <s v="One-Seat"/>
    <s v="STEPHENS, MARITZA"/>
    <d v="2024-10-24T00:00:00"/>
    <n v="4007743"/>
    <s v="206"/>
    <s v="AM1"/>
    <n v="11.47"/>
    <n v="70"/>
    <x v="0"/>
    <s v="Yes"/>
    <x v="0"/>
    <n v="11.47"/>
    <x v="0"/>
    <n v="20.072500000000002"/>
    <n v="25.072500000000002"/>
    <n v="0"/>
    <n v="0"/>
    <n v="0"/>
    <n v="32.5"/>
    <n v="1.1666666666666667"/>
    <n v="37.916666666666671"/>
    <n v="-12.844200000000001"/>
    <s v="WAV"/>
    <b v="1"/>
    <n v="37.916666666666664"/>
  </r>
  <r>
    <x v="0"/>
    <s v="14:46"/>
    <s v="15:03"/>
    <n v="0"/>
    <s v="One-Seat"/>
    <s v="BOGALE, GETU"/>
    <d v="2024-10-24T00:00:00"/>
    <n v="4011149"/>
    <s v="214"/>
    <s v="AM1"/>
    <n v="10.17"/>
    <n v="17"/>
    <x v="0"/>
    <s v="Yes"/>
    <x v="0"/>
    <n v="10.17"/>
    <x v="0"/>
    <n v="17.797499999999999"/>
    <n v="22.797499999999999"/>
    <n v="3.75"/>
    <n v="0"/>
    <n v="3.75"/>
    <n v="32.5"/>
    <n v="0.28333333333333333"/>
    <n v="9.2083333333333339"/>
    <n v="13.5892"/>
    <s v="WAV"/>
    <b v="1"/>
    <n v="9.2083333333333339"/>
  </r>
  <r>
    <x v="11"/>
    <s v="15:23"/>
    <s v="15:41"/>
    <n v="0"/>
    <s v="One-Seat"/>
    <s v="ALLISON, AARON"/>
    <d v="2024-10-24T00:00:00"/>
    <n v="4008203"/>
    <s v="202"/>
    <s v="WH1"/>
    <n v="8.35"/>
    <n v="20"/>
    <x v="1"/>
    <s v="Yes"/>
    <x v="1"/>
    <n v="8.35"/>
    <x v="1"/>
    <n v="16.7"/>
    <n v="23.2"/>
    <n v="5.5"/>
    <n v="0"/>
    <n v="5.5"/>
    <n v="32.5"/>
    <n v="0.33333333333333331"/>
    <n v="10.833333333333332"/>
    <n v="12.3667"/>
    <s v="WAV"/>
    <b v="1"/>
    <n v="10.833333333333334"/>
  </r>
  <r>
    <x v="13"/>
    <s v="05:58"/>
    <s v="07:25"/>
    <n v="0"/>
    <s v="One-Seat"/>
    <s v="STEPHENS, MARITZA"/>
    <d v="2024-10-24T00:00:00"/>
    <n v="4007944"/>
    <s v="206"/>
    <s v="AM1"/>
    <n v="20.98"/>
    <n v="86"/>
    <x v="0"/>
    <s v="Yes"/>
    <x v="0"/>
    <n v="20.98"/>
    <x v="0"/>
    <n v="36.715000000000003"/>
    <n v="41.715000000000003"/>
    <n v="0"/>
    <n v="0"/>
    <n v="0"/>
    <n v="32.5"/>
    <n v="1.4333333333333333"/>
    <n v="46.583333333333336"/>
    <n v="-4.8682999999999996"/>
    <s v="WAV"/>
    <b v="1"/>
    <n v="46.583333333333336"/>
  </r>
  <r>
    <x v="8"/>
    <s v="09:09"/>
    <s v="09:45"/>
    <n v="0"/>
    <s v="One-Seat"/>
    <s v="MAINESS, RYAN"/>
    <d v="2024-10-24T00:00:00"/>
    <n v="4009028"/>
    <s v="215"/>
    <s v="AM1"/>
    <n v="11.27"/>
    <n v="35"/>
    <x v="0"/>
    <s v="Yes"/>
    <x v="0"/>
    <n v="11.27"/>
    <x v="0"/>
    <n v="19.7225"/>
    <n v="24.7225"/>
    <n v="0"/>
    <n v="0"/>
    <n v="0"/>
    <n v="29"/>
    <n v="0.58333333333333337"/>
    <n v="16.916666666666668"/>
    <n v="7.8057999999999996"/>
    <s v="SEDAN"/>
    <b v="1"/>
    <n v="16.916666666666668"/>
  </r>
  <r>
    <x v="5"/>
    <s v="07:57"/>
    <s v="08:36"/>
    <n v="0"/>
    <s v="One-Seat"/>
    <s v="HUGO, TAMA"/>
    <d v="2024-10-24T00:00:00"/>
    <n v="4007892"/>
    <s v="211"/>
    <s v="AM1"/>
    <n v="17.43"/>
    <n v="39"/>
    <x v="0"/>
    <s v="Yes"/>
    <x v="0"/>
    <n v="17.43"/>
    <x v="0"/>
    <n v="30.502499999999998"/>
    <n v="35.502499999999998"/>
    <n v="0"/>
    <n v="0"/>
    <n v="0"/>
    <n v="32.5"/>
    <n v="0.65"/>
    <n v="21.125"/>
    <n v="14.3775"/>
    <s v="WAV"/>
    <b v="1"/>
    <n v="21.125"/>
  </r>
  <r>
    <x v="1"/>
    <s v="12:44"/>
    <s v="13:28"/>
    <n v="0"/>
    <s v="One-Seat"/>
    <s v="KEITH , CLYDE"/>
    <d v="2024-10-24T00:00:00"/>
    <n v="4008094"/>
    <s v="212"/>
    <s v="AM1,OW1"/>
    <n v="20.73"/>
    <n v="44"/>
    <x v="0"/>
    <s v="Yes"/>
    <x v="1"/>
    <n v="20.73"/>
    <x v="1"/>
    <n v="41.46"/>
    <n v="47.96"/>
    <n v="5.5"/>
    <n v="0"/>
    <n v="5.5"/>
    <n v="35.787500000000001"/>
    <n v="0.73333333333333328"/>
    <n v="26.244166666666665"/>
    <n v="21.715800000000002"/>
    <s v="WAV"/>
    <b v="1"/>
    <n v="26.244166666666668"/>
  </r>
  <r>
    <x v="5"/>
    <s v="14:28"/>
    <s v="15:00"/>
    <n v="0"/>
    <s v="One-Seat"/>
    <s v="HUGO, TAMA"/>
    <d v="2024-10-24T00:00:00"/>
    <n v="4008007"/>
    <s v="211"/>
    <s v="AM1"/>
    <n v="10.039999999999999"/>
    <n v="31"/>
    <x v="0"/>
    <s v="Yes"/>
    <x v="0"/>
    <n v="10.039999999999999"/>
    <x v="0"/>
    <n v="17.57"/>
    <n v="22.57"/>
    <n v="0"/>
    <n v="0"/>
    <n v="0"/>
    <n v="32.5"/>
    <n v="0.51666666666666672"/>
    <n v="16.791666666666668"/>
    <n v="5.7782999999999998"/>
    <s v="WAV"/>
    <b v="1"/>
    <n v="16.791666666666668"/>
  </r>
  <r>
    <x v="6"/>
    <s v="13:52"/>
    <s v="14:10"/>
    <n v="0"/>
    <s v="One-Seat"/>
    <s v="WYATT, MIGERIEA"/>
    <d v="2024-10-24T00:00:00"/>
    <n v="4008052"/>
    <s v="219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3"/>
    <s v="09:03"/>
    <s v="09:32"/>
    <n v="0"/>
    <s v="One-Seat"/>
    <s v="VAUGHN, DUSTIN"/>
    <d v="2024-10-24T00:00:00"/>
    <n v="4008051"/>
    <s v="220"/>
    <s v="AM1"/>
    <n v="8.24"/>
    <n v="31"/>
    <x v="0"/>
    <s v="Yes"/>
    <x v="0"/>
    <n v="8.24"/>
    <x v="0"/>
    <n v="14.42"/>
    <n v="19.420000000000002"/>
    <n v="0"/>
    <n v="0"/>
    <n v="0"/>
    <n v="29"/>
    <n v="0.51666666666666672"/>
    <n v="14.983333333333334"/>
    <n v="4.4367000000000001"/>
    <s v="SEDAN"/>
    <b v="1"/>
    <n v="14.983333333333333"/>
  </r>
  <r>
    <x v="5"/>
    <s v="07:30"/>
    <s v="09:32"/>
    <n v="0"/>
    <s v="One-Seat"/>
    <s v="HUGO, TAMA"/>
    <d v="2024-10-24T00:00:00"/>
    <n v="4009090"/>
    <s v="211"/>
    <s v="AM1"/>
    <n v="26.71"/>
    <n v="122"/>
    <x v="0"/>
    <s v="Yes"/>
    <x v="0"/>
    <n v="26.71"/>
    <x v="0"/>
    <n v="46.7425"/>
    <n v="51.7425"/>
    <n v="5.5"/>
    <n v="0"/>
    <n v="5.5"/>
    <n v="32.5"/>
    <n v="2.0333333333333332"/>
    <n v="66.083333333333329"/>
    <n v="-14.3408"/>
    <s v="WAV"/>
    <b v="1"/>
    <n v="66.083333333333329"/>
  </r>
  <r>
    <x v="4"/>
    <s v="15:06"/>
    <s v="16:26"/>
    <n v="0"/>
    <s v="One-Seat"/>
    <s v="FOWLER, ANTOINE"/>
    <d v="2024-10-24T00:00:00"/>
    <n v="4009092"/>
    <s v="222"/>
    <s v="AM1"/>
    <n v="26.71"/>
    <n v="81"/>
    <x v="0"/>
    <s v="Yes"/>
    <x v="0"/>
    <n v="26.71"/>
    <x v="0"/>
    <n v="46.7425"/>
    <n v="51.7425"/>
    <n v="5"/>
    <n v="0"/>
    <n v="5"/>
    <n v="32.5"/>
    <n v="1.35"/>
    <n v="43.875"/>
    <n v="7.8674999999999997"/>
    <s v="WAV"/>
    <b v="1"/>
    <n v="43.875"/>
  </r>
  <r>
    <x v="8"/>
    <s v="08:59"/>
    <s v="09:41"/>
    <n v="0"/>
    <s v="One-Seat"/>
    <s v="MAINESS, RYAN"/>
    <d v="2024-10-24T00:00:00"/>
    <n v="4011145"/>
    <s v="215"/>
    <s v="AM1"/>
    <n v="10.17"/>
    <n v="41"/>
    <x v="0"/>
    <s v="Yes"/>
    <x v="0"/>
    <n v="10.17"/>
    <x v="0"/>
    <n v="17.797499999999999"/>
    <n v="22.797499999999999"/>
    <n v="5"/>
    <n v="0"/>
    <n v="5"/>
    <n v="29"/>
    <n v="0.68333333333333335"/>
    <n v="19.816666666666666"/>
    <n v="2.9807999999999999"/>
    <s v="SEDAN"/>
    <b v="1"/>
    <n v="19.816666666666666"/>
  </r>
  <r>
    <x v="7"/>
    <s v="07:22"/>
    <s v="07:43"/>
    <n v="0"/>
    <s v="One-Seat"/>
    <s v="VILCHEZ, CHARLENNE"/>
    <d v="2024-10-24T00:00:00"/>
    <n v="4008021"/>
    <s v="217"/>
    <s v="WH1"/>
    <n v="4.88"/>
    <n v="20"/>
    <x v="1"/>
    <s v="Yes"/>
    <x v="1"/>
    <n v="4.88"/>
    <x v="1"/>
    <n v="9.76"/>
    <n v="16.259999999999998"/>
    <n v="0"/>
    <n v="0"/>
    <n v="0"/>
    <n v="32.5"/>
    <n v="0.33333333333333331"/>
    <n v="10.833333333333332"/>
    <n v="5.4267000000000003"/>
    <s v="WAV"/>
    <b v="1"/>
    <n v="10.833333333333334"/>
  </r>
  <r>
    <x v="9"/>
    <s v="08:07"/>
    <s v="08:33"/>
    <n v="0"/>
    <s v="One-Seat"/>
    <s v="MOLLIQUE, ROMESHA"/>
    <d v="2024-10-24T00:00:00"/>
    <n v="4007998"/>
    <s v="203"/>
    <s v="AM1"/>
    <n v="7.27"/>
    <n v="26"/>
    <x v="0"/>
    <s v="Yes"/>
    <x v="0"/>
    <n v="7.27"/>
    <x v="0"/>
    <n v="12.7225"/>
    <n v="17.7225"/>
    <n v="0"/>
    <n v="0"/>
    <n v="0"/>
    <n v="32.5"/>
    <n v="0.43333333333333335"/>
    <n v="14.083333333333334"/>
    <n v="3.6392000000000002"/>
    <s v="WAV"/>
    <b v="1"/>
    <n v="14.083333333333334"/>
  </r>
  <r>
    <x v="11"/>
    <s v="14:26"/>
    <s v="14:45"/>
    <n v="0"/>
    <s v="One-Seat"/>
    <s v="ALLISON, AARON"/>
    <d v="2024-10-24T00:00:00"/>
    <n v="4007999"/>
    <s v="202"/>
    <s v="AM1"/>
    <n v="7.27"/>
    <n v="18"/>
    <x v="0"/>
    <s v="Yes"/>
    <x v="0"/>
    <n v="7.27"/>
    <x v="0"/>
    <n v="12.7225"/>
    <n v="17.7225"/>
    <n v="0"/>
    <n v="0"/>
    <n v="0"/>
    <n v="32.5"/>
    <n v="0.3"/>
    <n v="9.75"/>
    <n v="7.9725000000000001"/>
    <s v="WAV"/>
    <b v="1"/>
    <n v="9.75"/>
  </r>
  <r>
    <x v="5"/>
    <s v="07:45"/>
    <s v="08:46"/>
    <n v="0"/>
    <s v="One-Seat"/>
    <s v="HUGO, TAMA"/>
    <d v="2024-10-24T00:00:00"/>
    <n v="4008026"/>
    <s v="211"/>
    <s v="AM2"/>
    <n v="15.66"/>
    <n v="61"/>
    <x v="0"/>
    <s v="Yes"/>
    <x v="0"/>
    <n v="15.66"/>
    <x v="0"/>
    <n v="27.405000000000001"/>
    <n v="32.405000000000001"/>
    <n v="0"/>
    <n v="0"/>
    <n v="0"/>
    <n v="32.5"/>
    <n v="1.0166666666666666"/>
    <n v="33.041666666666664"/>
    <n v="-0.63670000000000004"/>
    <s v="WAV"/>
    <b v="1"/>
    <n v="33.041666666666664"/>
  </r>
  <r>
    <x v="7"/>
    <s v="14:41"/>
    <s v="14:57"/>
    <n v="0"/>
    <s v="One-Seat"/>
    <s v="VILCHEZ, CHARLENNE"/>
    <d v="2024-10-24T00:00:00"/>
    <n v="4008023"/>
    <s v="217"/>
    <s v="AM1"/>
    <n v="4.38"/>
    <n v="16"/>
    <x v="0"/>
    <s v="Yes"/>
    <x v="0"/>
    <n v="4.38"/>
    <x v="0"/>
    <n v="7.665"/>
    <n v="12.664999999999999"/>
    <n v="5.5"/>
    <n v="0"/>
    <n v="5.5"/>
    <n v="32.5"/>
    <n v="0.26666666666666666"/>
    <n v="8.6666666666666661"/>
    <n v="3.9983"/>
    <s v="WAV"/>
    <b v="1"/>
    <n v="8.6666666666666661"/>
  </r>
  <r>
    <x v="3"/>
    <s v="08:40"/>
    <s v="09:34"/>
    <n v="0"/>
    <s v="One-Seat"/>
    <s v="VAUGHN, DUSTIN"/>
    <d v="2024-10-24T00:00:00"/>
    <n v="4008024"/>
    <s v="220"/>
    <s v="AM1"/>
    <n v="17.3"/>
    <n v="54"/>
    <x v="0"/>
    <s v="Yes"/>
    <x v="0"/>
    <n v="17.3"/>
    <x v="0"/>
    <n v="30.275000000000002"/>
    <n v="35.275000000000006"/>
    <n v="0"/>
    <n v="0"/>
    <n v="0"/>
    <n v="29"/>
    <n v="0.9"/>
    <n v="26.1"/>
    <n v="9.1750000000000007"/>
    <s v="SEDAN"/>
    <b v="1"/>
    <n v="26.1"/>
  </r>
  <r>
    <x v="1"/>
    <s v="15:10"/>
    <s v="15:59"/>
    <n v="0"/>
    <s v="One-Seat"/>
    <s v="ALLGOOD, SCOTT"/>
    <d v="2024-10-24T00:00:00"/>
    <n v="4008972"/>
    <s v="201"/>
    <s v="AM1"/>
    <n v="14.12"/>
    <n v="48"/>
    <x v="0"/>
    <s v="Yes"/>
    <x v="1"/>
    <n v="14.12"/>
    <x v="1"/>
    <n v="28.24"/>
    <n v="34.739999999999995"/>
    <n v="0"/>
    <n v="0"/>
    <n v="0"/>
    <n v="35.787500000000001"/>
    <n v="0.8"/>
    <n v="28.630000000000003"/>
    <n v="6.11"/>
    <s v="BIGVAN"/>
    <b v="1"/>
    <n v="28.630000000000003"/>
  </r>
  <r>
    <x v="6"/>
    <s v="13:52"/>
    <s v="14:53"/>
    <n v="0"/>
    <s v="One-Seat"/>
    <s v="WYATT, MIGERIEA"/>
    <d v="2024-10-24T00:00:00"/>
    <n v="4008025"/>
    <s v="219"/>
    <s v="AM1"/>
    <n v="17.3"/>
    <n v="61"/>
    <x v="0"/>
    <s v="Yes"/>
    <x v="0"/>
    <n v="17.3"/>
    <x v="0"/>
    <n v="30.275000000000002"/>
    <n v="35.275000000000006"/>
    <n v="0"/>
    <n v="0"/>
    <n v="0"/>
    <n v="29"/>
    <n v="1.0166666666666666"/>
    <n v="29.483333333333331"/>
    <n v="5.7916999999999996"/>
    <s v="SEDAN"/>
    <b v="1"/>
    <n v="29.483333333333334"/>
  </r>
  <r>
    <x v="8"/>
    <s v="07:33"/>
    <s v="08:15"/>
    <n v="0"/>
    <s v="One-Seat"/>
    <s v="MAINESS, RYAN"/>
    <d v="2024-10-24T00:00:00"/>
    <n v="4008967"/>
    <s v="215"/>
    <s v="AM1"/>
    <n v="14.12"/>
    <n v="41"/>
    <x v="0"/>
    <s v="Yes"/>
    <x v="0"/>
    <n v="14.12"/>
    <x v="0"/>
    <n v="24.709999999999997"/>
    <n v="29.709999999999997"/>
    <n v="0"/>
    <n v="0"/>
    <n v="0"/>
    <n v="29"/>
    <n v="0.68333333333333335"/>
    <n v="19.816666666666666"/>
    <n v="9.8933"/>
    <s v="SEDAN"/>
    <b v="1"/>
    <n v="19.816666666666666"/>
  </r>
  <r>
    <x v="11"/>
    <s v="14:26"/>
    <s v="15:04"/>
    <n v="0"/>
    <s v="One-Seat"/>
    <s v="ALLISON, AARON"/>
    <d v="2024-10-24T00:00:00"/>
    <n v="4007893"/>
    <s v="202"/>
    <s v="AM1"/>
    <n v="17.43"/>
    <n v="38"/>
    <x v="0"/>
    <s v="Yes"/>
    <x v="0"/>
    <n v="17.43"/>
    <x v="0"/>
    <n v="30.502499999999998"/>
    <n v="35.502499999999998"/>
    <n v="0"/>
    <n v="0"/>
    <n v="0"/>
    <n v="32.5"/>
    <n v="0.6333333333333333"/>
    <n v="20.583333333333332"/>
    <n v="14.9192"/>
    <s v="WAV"/>
    <b v="1"/>
    <n v="20.583333333333332"/>
  </r>
  <r>
    <x v="7"/>
    <s v="07:07"/>
    <s v="07:43"/>
    <n v="0"/>
    <s v="One-Seat"/>
    <s v="VILCHEZ, CHARLENNE"/>
    <d v="2024-10-24T00:00:00"/>
    <n v="4007876"/>
    <s v="217"/>
    <s v="AM1"/>
    <n v="7.08"/>
    <n v="36"/>
    <x v="0"/>
    <s v="Yes"/>
    <x v="0"/>
    <n v="7.08"/>
    <x v="0"/>
    <n v="12.39"/>
    <n v="17.39"/>
    <n v="0"/>
    <n v="0"/>
    <n v="0"/>
    <n v="32.5"/>
    <n v="0.6"/>
    <n v="19.5"/>
    <n v="-2.11"/>
    <s v="WAV"/>
    <b v="1"/>
    <n v="19.5"/>
  </r>
  <r>
    <x v="10"/>
    <s v="15:00"/>
    <s v="15:40"/>
    <n v="0"/>
    <s v="One-Seat"/>
    <s v="BROWN, LOVIE"/>
    <d v="2024-10-24T00:00:00"/>
    <n v="4009564"/>
    <s v="216"/>
    <s v="AM1"/>
    <n v="17.13"/>
    <n v="39"/>
    <x v="0"/>
    <s v="Yes"/>
    <x v="0"/>
    <n v="17.13"/>
    <x v="0"/>
    <n v="29.977499999999999"/>
    <n v="34.977499999999999"/>
    <n v="5.5"/>
    <n v="0"/>
    <n v="5.5"/>
    <n v="29"/>
    <n v="0.65"/>
    <n v="18.850000000000001"/>
    <n v="16.127500000000001"/>
    <s v="SEDAN"/>
    <b v="1"/>
    <n v="18.850000000000001"/>
  </r>
  <r>
    <x v="9"/>
    <s v="15:48"/>
    <s v="16:30"/>
    <n v="0"/>
    <s v="One-Seat"/>
    <s v="MOLLIQUE, ROMESHA"/>
    <d v="2024-10-24T00:00:00"/>
    <n v="4008027"/>
    <s v="203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9"/>
    <s v="11:33"/>
    <s v="12:25"/>
    <n v="0"/>
    <s v="One-Seat"/>
    <s v="MOLLIQUE, ROMESHA"/>
    <d v="2024-10-24T00:00:00"/>
    <n v="4011822"/>
    <s v="203"/>
    <s v="LW1"/>
    <n v="39.24"/>
    <n v="51"/>
    <x v="0"/>
    <s v="Yes"/>
    <x v="0"/>
    <n v="39.24"/>
    <x v="0"/>
    <n v="68.67"/>
    <n v="73.67"/>
    <n v="5"/>
    <n v="0"/>
    <n v="5"/>
    <n v="32.5"/>
    <n v="0.85"/>
    <n v="27.625"/>
    <n v="46.045000000000002"/>
    <s v="WAV"/>
    <b v="1"/>
    <n v="27.625"/>
  </r>
  <r>
    <x v="1"/>
    <s v="14:49"/>
    <s v="15:06"/>
    <n v="0"/>
    <s v="One-Seat"/>
    <s v="ROBERTSON, SARAH"/>
    <d v="2024-10-24T00:00:00"/>
    <n v="4010388"/>
    <s v="208"/>
    <s v="AM1,WK1"/>
    <n v="10.050000000000001"/>
    <n v="19"/>
    <x v="0"/>
    <s v="Yes"/>
    <x v="1"/>
    <n v="10.050000000000001"/>
    <x v="1"/>
    <n v="20.100000000000001"/>
    <n v="26.6"/>
    <n v="5.5"/>
    <n v="0"/>
    <n v="5.5"/>
    <n v="35.787500000000001"/>
    <n v="0.31666666666666665"/>
    <n v="11.332708333333333"/>
    <n v="15.267300000000001"/>
    <s v="WAV"/>
    <b v="1"/>
    <n v="11.332708333333333"/>
  </r>
  <r>
    <x v="1"/>
    <s v="14:04"/>
    <s v="15:02"/>
    <n v="0"/>
    <s v="One-Seat"/>
    <s v="SILVA, PAUL"/>
    <d v="2024-10-24T00:00:00"/>
    <n v="4011829"/>
    <s v="213"/>
    <s v="AM1"/>
    <n v="31.81"/>
    <n v="57"/>
    <x v="0"/>
    <s v="Yes"/>
    <x v="1"/>
    <n v="31.81"/>
    <x v="1"/>
    <n v="63.62"/>
    <n v="70.12"/>
    <n v="5.5"/>
    <n v="0"/>
    <n v="5.5"/>
    <n v="35.787500000000001"/>
    <n v="0.95"/>
    <n v="33.998125000000002"/>
    <n v="36.121899999999997"/>
    <s v="BIGVAN"/>
    <b v="1"/>
    <n v="33.998125000000002"/>
  </r>
  <r>
    <x v="10"/>
    <s v="14:09"/>
    <s v="14:36"/>
    <n v="0"/>
    <s v="One-Seat"/>
    <s v="BROWN, LOVIE"/>
    <d v="2024-10-24T00:00:00"/>
    <n v="4011844"/>
    <s v="216"/>
    <s v="AM1"/>
    <n v="18.37"/>
    <n v="26"/>
    <x v="0"/>
    <s v="Yes"/>
    <x v="0"/>
    <n v="18.37"/>
    <x v="0"/>
    <n v="32.147500000000001"/>
    <n v="37.147500000000001"/>
    <n v="5"/>
    <n v="0"/>
    <n v="5"/>
    <n v="29"/>
    <n v="0.43333333333333335"/>
    <n v="12.566666666666666"/>
    <n v="24.5808"/>
    <s v="SEDAN"/>
    <b v="1"/>
    <n v="12.566666666666666"/>
  </r>
  <r>
    <x v="8"/>
    <s v="12:39"/>
    <s v="13:06"/>
    <n v="0"/>
    <s v="One-Seat"/>
    <s v="MAINESS, RYAN"/>
    <d v="2024-10-24T00:00:00"/>
    <n v="4010183"/>
    <s v="215"/>
    <s v="AM1"/>
    <n v="5.26"/>
    <n v="26"/>
    <x v="0"/>
    <s v="Yes"/>
    <x v="0"/>
    <n v="5.26"/>
    <x v="0"/>
    <n v="9.2050000000000001"/>
    <n v="14.205"/>
    <n v="5"/>
    <n v="0"/>
    <n v="5"/>
    <n v="29"/>
    <n v="0.43333333333333335"/>
    <n v="12.566666666666666"/>
    <n v="1.6383000000000001"/>
    <s v="SEDAN"/>
    <b v="1"/>
    <n v="12.566666666666666"/>
  </r>
  <r>
    <x v="7"/>
    <s v="11:05"/>
    <s v="11:17"/>
    <n v="0"/>
    <s v="One-Seat"/>
    <s v="VILCHEZ, CHARLENNE"/>
    <d v="2024-10-24T00:00:00"/>
    <n v="4010182"/>
    <s v="217"/>
    <s v="AM1"/>
    <n v="5.26"/>
    <n v="15"/>
    <x v="0"/>
    <s v="Yes"/>
    <x v="0"/>
    <n v="5.26"/>
    <x v="0"/>
    <n v="9.2050000000000001"/>
    <n v="14.205"/>
    <n v="5"/>
    <n v="0"/>
    <n v="5"/>
    <n v="32.5"/>
    <n v="0.25"/>
    <n v="8.125"/>
    <n v="6.08"/>
    <s v="WAV"/>
    <b v="1"/>
    <n v="8.125"/>
  </r>
  <r>
    <x v="0"/>
    <s v="13:37"/>
    <s v="13:51"/>
    <n v="0"/>
    <s v="One-Seat"/>
    <s v="BOGALE, GETU"/>
    <d v="2024-10-24T00:00:00"/>
    <n v="4011033"/>
    <s v="214"/>
    <s v="PW1"/>
    <n v="5.77"/>
    <n v="14"/>
    <x v="1"/>
    <s v="Yes"/>
    <x v="1"/>
    <n v="5.77"/>
    <x v="1"/>
    <n v="11.54"/>
    <n v="18.04"/>
    <n v="5"/>
    <n v="0"/>
    <n v="5"/>
    <n v="32.5"/>
    <n v="0.23333333333333334"/>
    <n v="7.583333333333333"/>
    <n v="10.4567"/>
    <s v="WAV"/>
    <b v="1"/>
    <n v="7.583333333333333"/>
  </r>
  <r>
    <x v="3"/>
    <s v="15:18"/>
    <s v="15:45"/>
    <n v="0"/>
    <s v="One-Seat"/>
    <s v="VAUGHN, DUSTIN"/>
    <d v="2024-10-24T00:00:00"/>
    <n v="4010351"/>
    <s v="220"/>
    <s v="AM1"/>
    <n v="12.94"/>
    <n v="27"/>
    <x v="0"/>
    <s v="Yes"/>
    <x v="0"/>
    <n v="12.94"/>
    <x v="0"/>
    <n v="22.645"/>
    <n v="27.645"/>
    <n v="0"/>
    <n v="0"/>
    <n v="0"/>
    <n v="29"/>
    <n v="0.45"/>
    <n v="13.05"/>
    <n v="14.595000000000001"/>
    <s v="SEDAN"/>
    <b v="1"/>
    <n v="13.05"/>
  </r>
  <r>
    <x v="5"/>
    <s v="14:17"/>
    <s v="15:34"/>
    <n v="0"/>
    <s v="One-Seat"/>
    <s v="HUGO, TAMA"/>
    <d v="2024-10-24T00:00:00"/>
    <n v="4010364"/>
    <s v="211"/>
    <s v="AM1"/>
    <n v="10.94"/>
    <n v="76"/>
    <x v="0"/>
    <s v="Yes"/>
    <x v="0"/>
    <n v="10.94"/>
    <x v="0"/>
    <n v="19.145"/>
    <n v="24.145"/>
    <n v="5"/>
    <n v="0"/>
    <n v="5"/>
    <n v="32.5"/>
    <n v="1.2666666666666666"/>
    <n v="41.166666666666664"/>
    <n v="-17.021699999999999"/>
    <s v="WAV"/>
    <b v="1"/>
    <n v="41.166666666666664"/>
  </r>
  <r>
    <x v="8"/>
    <s v="09:21"/>
    <s v="09:59"/>
    <n v="0"/>
    <s v="One-Seat"/>
    <s v="MAINESS, RYAN"/>
    <d v="2024-10-24T00:00:00"/>
    <n v="4010354"/>
    <s v="215"/>
    <s v="AM1"/>
    <n v="12.94"/>
    <n v="37"/>
    <x v="0"/>
    <s v="Yes"/>
    <x v="0"/>
    <n v="12.94"/>
    <x v="0"/>
    <n v="22.645"/>
    <n v="27.645"/>
    <n v="0"/>
    <n v="0"/>
    <n v="0"/>
    <n v="29"/>
    <n v="0.6166666666666667"/>
    <n v="17.883333333333333"/>
    <n v="9.7616999999999994"/>
    <s v="SEDAN"/>
    <b v="1"/>
    <n v="17.883333333333333"/>
  </r>
  <r>
    <x v="1"/>
    <s v="08:57"/>
    <s v="09:43"/>
    <n v="0"/>
    <s v="One-Seat"/>
    <s v="SILVA, PAUL"/>
    <d v="2024-10-24T00:00:00"/>
    <n v="4011839"/>
    <s v="213"/>
    <s v="AM1"/>
    <n v="18.37"/>
    <n v="45"/>
    <x v="0"/>
    <s v="Yes"/>
    <x v="1"/>
    <n v="18.37"/>
    <x v="1"/>
    <n v="36.74"/>
    <n v="43.24"/>
    <n v="5.5"/>
    <n v="0"/>
    <n v="5.5"/>
    <n v="35.787500000000001"/>
    <n v="0.75"/>
    <n v="26.840625000000003"/>
    <n v="16.3994"/>
    <s v="WAV"/>
    <b v="1"/>
    <n v="26.840624999999999"/>
  </r>
  <r>
    <x v="3"/>
    <s v="09:09"/>
    <s v="09:24"/>
    <n v="0"/>
    <s v="One-Seat"/>
    <s v="VAUGHN, DUSTIN"/>
    <d v="2024-10-24T00:00:00"/>
    <n v="4010361"/>
    <s v="220"/>
    <s v="AM1"/>
    <n v="10.94"/>
    <n v="15"/>
    <x v="0"/>
    <s v="Yes"/>
    <x v="0"/>
    <n v="10.94"/>
    <x v="0"/>
    <n v="19.145"/>
    <n v="24.145"/>
    <n v="5.5"/>
    <n v="0"/>
    <n v="5.5"/>
    <n v="29"/>
    <n v="0.25"/>
    <n v="7.25"/>
    <n v="16.895"/>
    <s v="SEDAN"/>
    <b v="1"/>
    <n v="7.25"/>
  </r>
  <r>
    <x v="1"/>
    <s v="15:11"/>
    <s v="16:07"/>
    <n v="1"/>
    <s v="One-Seat"/>
    <s v="ALLGOOD, SCOTT"/>
    <d v="2024-10-24T00:00:00"/>
    <n v="4008136"/>
    <s v="201"/>
    <s v="AM1"/>
    <n v="12.58"/>
    <n v="56"/>
    <x v="0"/>
    <s v="Yes"/>
    <x v="1"/>
    <n v="12.58"/>
    <x v="1"/>
    <n v="25.16"/>
    <n v="31.66"/>
    <n v="5"/>
    <n v="5"/>
    <n v="0"/>
    <n v="35.787500000000001"/>
    <n v="0.93333333333333335"/>
    <n v="33.401666666666671"/>
    <n v="-1.7417"/>
    <s v="BIGVAN"/>
    <b v="1"/>
    <n v="33.401666666666671"/>
  </r>
  <r>
    <x v="4"/>
    <s v="16:47"/>
    <s v="17:20"/>
    <n v="1"/>
    <s v="One-Seat"/>
    <s v="FOWLER, ANTOINE"/>
    <d v="2024-10-24T00:00:00"/>
    <n v="4011859"/>
    <s v="222"/>
    <s v="AM1"/>
    <n v="16.53"/>
    <n v="33"/>
    <x v="0"/>
    <s v="Yes"/>
    <x v="0"/>
    <n v="16.53"/>
    <x v="0"/>
    <n v="28.927500000000002"/>
    <n v="33.927500000000002"/>
    <n v="5.5"/>
    <n v="5.5"/>
    <n v="0"/>
    <n v="32.5"/>
    <n v="0.55000000000000004"/>
    <n v="17.875"/>
    <n v="16.052499999999998"/>
    <s v="WAV"/>
    <b v="1"/>
    <n v="17.875"/>
  </r>
  <r>
    <x v="9"/>
    <s v="09:23"/>
    <s v="09:53"/>
    <n v="1"/>
    <s v="One-Seat"/>
    <s v="MOLLIQUE, ROMESHA"/>
    <d v="2024-10-24T00:00:00"/>
    <n v="4008135"/>
    <s v="203"/>
    <s v="AM1"/>
    <n v="12.58"/>
    <n v="30"/>
    <x v="0"/>
    <s v="Yes"/>
    <x v="0"/>
    <n v="12.58"/>
    <x v="0"/>
    <n v="22.015000000000001"/>
    <n v="27.015000000000001"/>
    <n v="5.5"/>
    <n v="5.5"/>
    <n v="0"/>
    <n v="32.5"/>
    <n v="0.5"/>
    <n v="16.25"/>
    <n v="10.765000000000001"/>
    <s v="WAV"/>
    <b v="1"/>
    <n v="16.25"/>
  </r>
  <r>
    <x v="2"/>
    <s v="22:04"/>
    <s v="22:29"/>
    <n v="0"/>
    <s v="One-Seat"/>
    <s v="BUTLER, JACQUELINE"/>
    <d v="2024-10-24T00:00:00"/>
    <n v="4009570"/>
    <s v="205B"/>
    <s v="AM1"/>
    <n v="17.13"/>
    <n v="29"/>
    <x v="0"/>
    <s v="Yes"/>
    <x v="0"/>
    <n v="17.13"/>
    <x v="0"/>
    <n v="29.977499999999999"/>
    <n v="34.977499999999999"/>
    <n v="5"/>
    <n v="0"/>
    <n v="5"/>
    <n v="32.5"/>
    <n v="0.48333333333333334"/>
    <n v="15.708333333333334"/>
    <n v="19.269200000000001"/>
    <s v="WAV"/>
    <b v="1"/>
    <n v="15.708333333333334"/>
  </r>
  <r>
    <x v="5"/>
    <s v="15:56"/>
    <s v="16:26"/>
    <n v="0"/>
    <s v="One-Seat"/>
    <s v="HUGO, TAMA"/>
    <d v="2024-10-24T00:00:00"/>
    <n v="4010398"/>
    <s v="211"/>
    <s v="WK1"/>
    <n v="11.63"/>
    <n v="30"/>
    <x v="0"/>
    <s v="Yes"/>
    <x v="0"/>
    <n v="11.63"/>
    <x v="0"/>
    <n v="20.352500000000003"/>
    <n v="25.352500000000003"/>
    <n v="0"/>
    <n v="0"/>
    <n v="0"/>
    <n v="32.5"/>
    <n v="0.5"/>
    <n v="16.25"/>
    <n v="9.1024999999999991"/>
    <s v="WAV"/>
    <b v="1"/>
    <n v="16.25"/>
  </r>
  <r>
    <x v="12"/>
    <s v="12:10"/>
    <s v="12:42"/>
    <n v="0"/>
    <s v="One-Seat"/>
    <s v="MALCOM, LANDREW"/>
    <d v="2024-10-24T00:00:00"/>
    <n v="4010396"/>
    <s v="209"/>
    <s v="WK1"/>
    <n v="11.63"/>
    <n v="32"/>
    <x v="0"/>
    <s v="Yes"/>
    <x v="0"/>
    <n v="11.63"/>
    <x v="0"/>
    <n v="20.352500000000003"/>
    <n v="25.352500000000003"/>
    <n v="0"/>
    <n v="0"/>
    <n v="0"/>
    <n v="32.5"/>
    <n v="0.53333333333333333"/>
    <n v="17.333333333333332"/>
    <n v="8.0191999999999997"/>
    <s v="WAV"/>
    <b v="1"/>
    <n v="17.333333333333332"/>
  </r>
  <r>
    <x v="7"/>
    <s v="10:17"/>
    <s v="10:43"/>
    <n v="0"/>
    <s v="One-Seat"/>
    <s v="VILCHEZ, CHARLENNE"/>
    <d v="2024-10-24T00:00:00"/>
    <n v="4011030"/>
    <s v="217"/>
    <s v="PW1"/>
    <n v="5.7"/>
    <n v="27"/>
    <x v="1"/>
    <s v="Yes"/>
    <x v="1"/>
    <n v="5.7"/>
    <x v="1"/>
    <n v="11.4"/>
    <n v="17.899999999999999"/>
    <n v="5"/>
    <n v="0"/>
    <n v="5"/>
    <n v="32.5"/>
    <n v="0.45"/>
    <n v="14.625"/>
    <n v="3.2749999999999999"/>
    <s v="WAV"/>
    <b v="1"/>
    <n v="14.625"/>
  </r>
  <r>
    <x v="1"/>
    <s v="10:35"/>
    <s v="11:14"/>
    <n v="0"/>
    <s v="One-Seat"/>
    <s v="KEITH , CLYDE"/>
    <d v="2024-10-24T00:00:00"/>
    <n v="4011828"/>
    <s v="212"/>
    <s v="AM1"/>
    <n v="31.81"/>
    <n v="39"/>
    <x v="0"/>
    <s v="Yes"/>
    <x v="1"/>
    <n v="31.81"/>
    <x v="1"/>
    <n v="63.62"/>
    <n v="70.12"/>
    <n v="3"/>
    <n v="0"/>
    <n v="3"/>
    <n v="35.787500000000001"/>
    <n v="0.65"/>
    <n v="23.261875000000003"/>
    <n v="46.8581"/>
    <s v="WAV"/>
    <b v="1"/>
    <n v="23.261875"/>
  </r>
  <r>
    <x v="8"/>
    <s v="14:40"/>
    <s v="14:59"/>
    <n v="0"/>
    <s v="One-Seat"/>
    <s v="MAINESS, RYAN"/>
    <d v="2024-10-24T00:00:00"/>
    <n v="4011823"/>
    <s v="215"/>
    <s v="AM1"/>
    <n v="9.2799999999999994"/>
    <n v="18"/>
    <x v="0"/>
    <s v="Yes"/>
    <x v="0"/>
    <n v="9.2799999999999994"/>
    <x v="0"/>
    <n v="16.239999999999998"/>
    <n v="21.24"/>
    <n v="5"/>
    <n v="0"/>
    <n v="5"/>
    <n v="29"/>
    <n v="0.3"/>
    <n v="8.6999999999999993"/>
    <n v="12.54"/>
    <s v="SEDAN"/>
    <b v="1"/>
    <n v="8.6999999999999993"/>
  </r>
  <r>
    <x v="9"/>
    <s v="07:54"/>
    <s v="08:40"/>
    <n v="0"/>
    <s v="One-Seat"/>
    <s v="MOLLIQUE, ROMESHA"/>
    <d v="2024-10-24T00:00:00"/>
    <n v="4011717"/>
    <s v="203"/>
    <s v="AM1"/>
    <n v="11.95"/>
    <n v="47"/>
    <x v="0"/>
    <s v="Yes"/>
    <x v="0"/>
    <n v="11.95"/>
    <x v="0"/>
    <n v="20.912499999999998"/>
    <n v="25.912499999999998"/>
    <n v="5.5"/>
    <n v="0"/>
    <n v="5.5"/>
    <n v="32.5"/>
    <n v="0.78333333333333333"/>
    <n v="25.458333333333332"/>
    <n v="0.45419999999999999"/>
    <s v="WAV"/>
    <b v="1"/>
    <n v="25.458333333333332"/>
  </r>
  <r>
    <x v="3"/>
    <s v="17:22"/>
    <s v="17:47"/>
    <n v="0"/>
    <s v="One-Seat"/>
    <s v="MARZI, SAMI JAN"/>
    <d v="2024-10-24T00:00:00"/>
    <n v="4010389"/>
    <s v="204"/>
    <s v="AM1,WK1"/>
    <n v="10.050000000000001"/>
    <n v="24"/>
    <x v="0"/>
    <s v="Yes"/>
    <x v="0"/>
    <n v="10.050000000000001"/>
    <x v="0"/>
    <n v="17.587500000000002"/>
    <n v="22.587500000000002"/>
    <n v="5"/>
    <n v="0"/>
    <n v="5"/>
    <n v="29"/>
    <n v="0.4"/>
    <n v="11.600000000000001"/>
    <n v="10.987500000000001"/>
    <s v="WAV"/>
    <b v="1"/>
    <n v="11.6"/>
  </r>
  <r>
    <x v="0"/>
    <s v="14:22"/>
    <s v="15:49"/>
    <n v="0"/>
    <s v="One-Seat"/>
    <s v="BOGALE, GETU"/>
    <d v="2024-10-24T00:00:00"/>
    <n v="4009528"/>
    <s v="214"/>
    <s v="AM1,SA1"/>
    <n v="31.27"/>
    <n v="87"/>
    <x v="0"/>
    <s v="Yes"/>
    <x v="0"/>
    <n v="31.27"/>
    <x v="0"/>
    <n v="54.722499999999997"/>
    <n v="59.722499999999997"/>
    <n v="5"/>
    <n v="0"/>
    <n v="5"/>
    <n v="32.5"/>
    <n v="1.45"/>
    <n v="47.125"/>
    <n v="12.5975"/>
    <s v="WAV"/>
    <b v="1"/>
    <n v="47.125"/>
  </r>
  <r>
    <x v="5"/>
    <s v="10:48"/>
    <s v="11:34"/>
    <n v="0"/>
    <s v="One-Seat"/>
    <s v="HUGO, TAMA"/>
    <d v="2024-10-24T00:00:00"/>
    <n v="4011762"/>
    <s v="211"/>
    <s v="AM1"/>
    <n v="38.56"/>
    <n v="46"/>
    <x v="0"/>
    <s v="Yes"/>
    <x v="0"/>
    <n v="38.56"/>
    <x v="0"/>
    <n v="67.48"/>
    <n v="72.48"/>
    <n v="0"/>
    <n v="0"/>
    <n v="0"/>
    <n v="32.5"/>
    <n v="0.76666666666666672"/>
    <n v="24.916666666666668"/>
    <n v="47.563299999999998"/>
    <s v="WAV"/>
    <b v="1"/>
    <n v="24.916666666666668"/>
  </r>
  <r>
    <x v="1"/>
    <s v="13:27"/>
    <s v="13:45"/>
    <n v="0"/>
    <s v="One-Seat"/>
    <s v="LARA, DOUGLAS"/>
    <d v="2024-10-24T00:00:00"/>
    <n v="4011753"/>
    <s v="221"/>
    <s v="AM1"/>
    <n v="10.9"/>
    <n v="18"/>
    <x v="0"/>
    <s v="Yes"/>
    <x v="1"/>
    <n v="10.9"/>
    <x v="1"/>
    <n v="21.8"/>
    <n v="28.3"/>
    <n v="5"/>
    <n v="0"/>
    <n v="5"/>
    <n v="35.787500000000001"/>
    <n v="0.3"/>
    <n v="10.73625"/>
    <n v="17.563800000000001"/>
    <s v="WAV"/>
    <b v="1"/>
    <n v="10.736250000000002"/>
  </r>
  <r>
    <x v="7"/>
    <s v="09:56"/>
    <s v="10:32"/>
    <n v="0"/>
    <s v="One-Seat"/>
    <s v="VILCHEZ, CHARLENNE"/>
    <d v="2024-10-24T00:00:00"/>
    <n v="4011723"/>
    <s v="217"/>
    <s v="AM1"/>
    <n v="10.36"/>
    <n v="36"/>
    <x v="0"/>
    <s v="Yes"/>
    <x v="0"/>
    <n v="10.36"/>
    <x v="0"/>
    <n v="18.13"/>
    <n v="23.13"/>
    <n v="5"/>
    <n v="0"/>
    <n v="5"/>
    <n v="32.5"/>
    <n v="0.6"/>
    <n v="19.5"/>
    <n v="3.63"/>
    <s v="WAV"/>
    <b v="1"/>
    <n v="19.5"/>
  </r>
  <r>
    <x v="10"/>
    <s v="15:36"/>
    <s v="16:08"/>
    <n v="0"/>
    <s v="One-Seat"/>
    <s v="BROWN, LOVIE"/>
    <d v="2024-10-24T00:00:00"/>
    <n v="4011720"/>
    <s v="216"/>
    <s v="AM1"/>
    <n v="11.95"/>
    <n v="32"/>
    <x v="0"/>
    <s v="Yes"/>
    <x v="0"/>
    <n v="11.95"/>
    <x v="0"/>
    <n v="20.912499999999998"/>
    <n v="25.912499999999998"/>
    <n v="5"/>
    <n v="0"/>
    <n v="5"/>
    <n v="29"/>
    <n v="0.53333333333333333"/>
    <n v="15.466666666666667"/>
    <n v="10.4458"/>
    <s v="SEDAN"/>
    <b v="1"/>
    <n v="15.466666666666667"/>
  </r>
  <r>
    <x v="1"/>
    <s v="09:45"/>
    <s v="10:05"/>
    <n v="0"/>
    <s v="One-Seat"/>
    <s v="LARA, DOUGLAS"/>
    <d v="2024-10-24T00:00:00"/>
    <n v="4011752"/>
    <s v="221"/>
    <s v="AM1"/>
    <n v="10.9"/>
    <n v="20"/>
    <x v="0"/>
    <s v="Yes"/>
    <x v="1"/>
    <n v="10.9"/>
    <x v="1"/>
    <n v="21.8"/>
    <n v="28.3"/>
    <n v="5.5"/>
    <n v="0"/>
    <n v="5.5"/>
    <n v="35.787500000000001"/>
    <n v="0.33333333333333331"/>
    <n v="11.929166666666667"/>
    <n v="16.370799999999999"/>
    <s v="WAV"/>
    <b v="1"/>
    <n v="11.929166666666667"/>
  </r>
  <r>
    <x v="7"/>
    <s v="14:24"/>
    <s v="15:42"/>
    <n v="0"/>
    <s v="One-Seat"/>
    <s v="VILCHEZ, CHARLENNE"/>
    <d v="2024-10-24T00:00:00"/>
    <n v="4010295"/>
    <s v="217"/>
    <s v="AM1"/>
    <n v="26.97"/>
    <n v="78"/>
    <x v="0"/>
    <s v="Yes"/>
    <x v="0"/>
    <n v="26.97"/>
    <x v="0"/>
    <n v="47.197499999999998"/>
    <n v="52.197499999999998"/>
    <n v="5"/>
    <n v="0"/>
    <n v="5"/>
    <n v="32.5"/>
    <n v="1.3"/>
    <n v="42.25"/>
    <n v="9.9474999999999998"/>
    <s v="WAV"/>
    <b v="1"/>
    <n v="42.25"/>
  </r>
  <r>
    <x v="10"/>
    <s v="11:40"/>
    <s v="12:33"/>
    <n v="0"/>
    <s v="One-Seat"/>
    <s v="BROWN, LOVIE"/>
    <d v="2024-10-24T00:00:00"/>
    <n v="4011709"/>
    <s v="216"/>
    <s v="LW1"/>
    <n v="17.309999999999999"/>
    <n v="53"/>
    <x v="0"/>
    <s v="Yes"/>
    <x v="0"/>
    <n v="17.309999999999999"/>
    <x v="0"/>
    <n v="30.292499999999997"/>
    <n v="35.292499999999997"/>
    <n v="5"/>
    <n v="0"/>
    <n v="5"/>
    <n v="29"/>
    <n v="0.8833333333333333"/>
    <n v="25.616666666666667"/>
    <n v="9.6758000000000006"/>
    <s v="SEDAN"/>
    <b v="1"/>
    <n v="25.616666666666667"/>
  </r>
  <r>
    <x v="1"/>
    <s v="07:46"/>
    <s v="08:28"/>
    <n v="0"/>
    <s v="One-Seat"/>
    <s v="KEITH , CLYDE"/>
    <d v="2024-10-24T00:00:00"/>
    <n v="4011708"/>
    <s v="212"/>
    <s v="LW1"/>
    <n v="17.309999999999999"/>
    <n v="42"/>
    <x v="0"/>
    <s v="Yes"/>
    <x v="1"/>
    <n v="17.309999999999999"/>
    <x v="1"/>
    <n v="34.619999999999997"/>
    <n v="41.12"/>
    <n v="5.5"/>
    <n v="0"/>
    <n v="5.5"/>
    <n v="35.787500000000001"/>
    <n v="0.7"/>
    <n v="25.05125"/>
    <n v="16.0688"/>
    <s v="WAV"/>
    <b v="1"/>
    <n v="25.05125"/>
  </r>
  <r>
    <x v="7"/>
    <s v="13:03"/>
    <s v="13:52"/>
    <n v="0"/>
    <s v="One-Seat"/>
    <s v="VILCHEZ, CHARLENNE"/>
    <d v="2024-10-24T00:00:00"/>
    <n v="4011690"/>
    <s v="217"/>
    <s v="AM1"/>
    <n v="41.04"/>
    <n v="48"/>
    <x v="0"/>
    <s v="Yes"/>
    <x v="0"/>
    <n v="41.04"/>
    <x v="0"/>
    <n v="71.819999999999993"/>
    <n v="76.819999999999993"/>
    <n v="0"/>
    <n v="0"/>
    <n v="0"/>
    <n v="32.5"/>
    <n v="0.8"/>
    <n v="26"/>
    <n v="50.82"/>
    <s v="WAV"/>
    <b v="1"/>
    <n v="26"/>
  </r>
  <r>
    <x v="0"/>
    <s v="11:53"/>
    <s v="12:17"/>
    <n v="0"/>
    <s v="One-Seat"/>
    <s v="BOGALE, GETU"/>
    <d v="2024-10-24T00:00:00"/>
    <n v="4012440"/>
    <s v="214"/>
    <s v="PW1"/>
    <n v="11.47"/>
    <n v="23"/>
    <x v="1"/>
    <s v="Yes"/>
    <x v="1"/>
    <n v="11.47"/>
    <x v="1"/>
    <n v="22.94"/>
    <n v="29.44"/>
    <n v="5"/>
    <n v="0"/>
    <n v="5"/>
    <n v="32.5"/>
    <n v="0.38333333333333336"/>
    <n v="12.458333333333334"/>
    <n v="16.9817"/>
    <s v="WAV"/>
    <b v="1"/>
    <n v="12.458333333333334"/>
  </r>
  <r>
    <x v="9"/>
    <s v="12:31"/>
    <s v="13:06"/>
    <n v="0"/>
    <s v="One-Seat"/>
    <s v="MOLLIQUE, ROMESHA"/>
    <d v="2024-10-24T00:00:00"/>
    <n v="4012458"/>
    <s v="203"/>
    <s v="LW1"/>
    <n v="29.95"/>
    <n v="35"/>
    <x v="0"/>
    <s v="Yes"/>
    <x v="0"/>
    <n v="29.95"/>
    <x v="0"/>
    <n v="52.412500000000001"/>
    <n v="57.412500000000001"/>
    <n v="0"/>
    <n v="0"/>
    <n v="0"/>
    <n v="32.5"/>
    <n v="0.58333333333333337"/>
    <n v="18.958333333333336"/>
    <n v="38.4542"/>
    <s v="WAV"/>
    <b v="1"/>
    <n v="18.958333333333332"/>
  </r>
  <r>
    <x v="1"/>
    <s v="10:53"/>
    <s v="11:30"/>
    <n v="0"/>
    <s v="One-Seat"/>
    <s v="ROBERTSON, SARAH"/>
    <d v="2024-10-24T00:00:00"/>
    <n v="4010291"/>
    <s v="208"/>
    <s v="AM1"/>
    <n v="26.97"/>
    <n v="47"/>
    <x v="0"/>
    <s v="Yes"/>
    <x v="1"/>
    <n v="26.97"/>
    <x v="1"/>
    <n v="53.94"/>
    <n v="60.44"/>
    <n v="5.5"/>
    <n v="0"/>
    <n v="5.5"/>
    <n v="35.787500000000001"/>
    <n v="0.78333333333333333"/>
    <n v="28.033541666666668"/>
    <n v="32.406500000000001"/>
    <s v="WAV"/>
    <b v="1"/>
    <n v="28.033541666666668"/>
  </r>
  <r>
    <x v="1"/>
    <s v="14:04"/>
    <s v="14:07"/>
    <n v="0"/>
    <s v="One-Seat"/>
    <s v="ROGERS, JAMES"/>
    <d v="2024-10-25T00:00:00"/>
    <n v="4008729"/>
    <s v="207"/>
    <s v="AM1"/>
    <n v="7.27"/>
    <n v="3"/>
    <x v="0"/>
    <s v="Yes"/>
    <x v="1"/>
    <n v="7.27"/>
    <x v="1"/>
    <n v="14.54"/>
    <n v="21.04"/>
    <n v="0"/>
    <n v="0"/>
    <n v="0"/>
    <n v="35.787500000000001"/>
    <n v="0.05"/>
    <n v="1.7893750000000002"/>
    <n v="19.250599999999999"/>
    <s v="WAV"/>
    <b v="1"/>
    <n v="1.7893750000000002"/>
  </r>
  <r>
    <x v="6"/>
    <s v="15:24"/>
    <s v="15:42"/>
    <n v="0"/>
    <s v="One-Seat"/>
    <s v="WYATT, MIGERIEA"/>
    <d v="2024-10-25T00:00:00"/>
    <n v="4008753"/>
    <s v="219"/>
    <s v="AM1"/>
    <n v="4.38"/>
    <n v="17"/>
    <x v="0"/>
    <s v="Yes"/>
    <x v="0"/>
    <n v="4.38"/>
    <x v="0"/>
    <n v="7.665"/>
    <n v="12.664999999999999"/>
    <n v="5.5"/>
    <n v="0"/>
    <n v="5.5"/>
    <n v="29"/>
    <n v="0.28333333333333333"/>
    <n v="8.2166666666666668"/>
    <n v="4.4482999999999997"/>
    <s v="SEDAN"/>
    <b v="1"/>
    <n v="8.2166666666666668"/>
  </r>
  <r>
    <x v="5"/>
    <s v="08:17"/>
    <s v="08:38"/>
    <n v="0"/>
    <s v="One-Seat"/>
    <s v="HUGO, TAMA"/>
    <d v="2024-10-25T00:00:00"/>
    <n v="4008728"/>
    <s v="211"/>
    <s v="AM1"/>
    <n v="7.27"/>
    <n v="21"/>
    <x v="0"/>
    <s v="Yes"/>
    <x v="0"/>
    <n v="7.27"/>
    <x v="0"/>
    <n v="12.7225"/>
    <n v="17.7225"/>
    <n v="0"/>
    <n v="0"/>
    <n v="0"/>
    <n v="32.5"/>
    <n v="0.35"/>
    <n v="11.375"/>
    <n v="6.3475000000000001"/>
    <s v="WAV"/>
    <b v="1"/>
    <n v="11.375"/>
  </r>
  <r>
    <x v="11"/>
    <s v="10:05"/>
    <s v="10:20"/>
    <n v="0"/>
    <s v="One-Seat"/>
    <s v="ALLISON, AARON"/>
    <d v="2024-10-25T00:00:00"/>
    <n v="4012526"/>
    <s v="202"/>
    <s v="WH1"/>
    <n v="8.76"/>
    <n v="15"/>
    <x v="1"/>
    <s v="Yes"/>
    <x v="1"/>
    <n v="8.76"/>
    <x v="1"/>
    <n v="17.52"/>
    <n v="24.02"/>
    <n v="5"/>
    <n v="0"/>
    <n v="5"/>
    <n v="32.5"/>
    <n v="0.25"/>
    <n v="8.125"/>
    <n v="15.895"/>
    <s v="WAV"/>
    <b v="1"/>
    <n v="8.125"/>
  </r>
  <r>
    <x v="8"/>
    <s v="14:21"/>
    <s v="14:46"/>
    <n v="0"/>
    <s v="One-Seat"/>
    <s v="MAINESS, RYAN"/>
    <d v="2024-10-25T00:00:00"/>
    <n v="4012448"/>
    <s v="215"/>
    <s v="AM1"/>
    <n v="10.86"/>
    <n v="25"/>
    <x v="0"/>
    <s v="Yes"/>
    <x v="0"/>
    <n v="10.86"/>
    <x v="0"/>
    <n v="19.004999999999999"/>
    <n v="24.004999999999999"/>
    <n v="5"/>
    <n v="0"/>
    <n v="5"/>
    <n v="29"/>
    <n v="0.41666666666666669"/>
    <n v="12.083333333333334"/>
    <n v="11.9217"/>
    <s v="SEDAN"/>
    <b v="1"/>
    <n v="12.083333333333334"/>
  </r>
  <r>
    <x v="11"/>
    <s v="11:33"/>
    <s v="11:58"/>
    <n v="0"/>
    <s v="One-Seat"/>
    <s v="ALLISON, AARON"/>
    <d v="2024-10-25T00:00:00"/>
    <n v="4012501"/>
    <s v="202"/>
    <s v="AM1,SA1"/>
    <n v="10.49"/>
    <n v="25"/>
    <x v="0"/>
    <s v="Yes"/>
    <x v="0"/>
    <n v="10.49"/>
    <x v="0"/>
    <n v="18.357500000000002"/>
    <n v="23.357500000000002"/>
    <n v="5.5"/>
    <n v="0"/>
    <n v="5.5"/>
    <n v="32.5"/>
    <n v="0.41666666666666669"/>
    <n v="13.541666666666668"/>
    <n v="9.8157999999999994"/>
    <s v="WAV"/>
    <b v="1"/>
    <n v="13.541666666666666"/>
  </r>
  <r>
    <x v="2"/>
    <s v="11:37"/>
    <s v="12:05"/>
    <n v="0"/>
    <s v="One-Seat"/>
    <s v="TILLMAN, ROSALYN"/>
    <d v="2024-10-25T00:00:00"/>
    <n v="4008862"/>
    <s v="205A"/>
    <s v="AM1"/>
    <n v="13.97"/>
    <n v="27"/>
    <x v="0"/>
    <s v="Yes"/>
    <x v="0"/>
    <n v="13.97"/>
    <x v="0"/>
    <n v="24.447500000000002"/>
    <n v="29.447500000000002"/>
    <n v="5"/>
    <n v="0"/>
    <n v="5"/>
    <n v="32.5"/>
    <n v="0.45"/>
    <n v="14.625"/>
    <n v="14.8225"/>
    <s v="WAV"/>
    <b v="1"/>
    <n v="14.625"/>
  </r>
  <r>
    <x v="7"/>
    <s v="13:04"/>
    <s v="13:43"/>
    <n v="0"/>
    <s v="One-Seat"/>
    <s v="VILCHEZ, CHARLENNE"/>
    <d v="2024-10-25T00:00:00"/>
    <n v="4009093"/>
    <s v="217"/>
    <s v="AM1,WH1"/>
    <n v="16.45"/>
    <n v="40"/>
    <x v="0"/>
    <s v="Yes"/>
    <x v="0"/>
    <n v="16.45"/>
    <x v="0"/>
    <n v="28.787499999999998"/>
    <n v="33.787499999999994"/>
    <n v="5"/>
    <n v="0"/>
    <n v="5"/>
    <n v="32.5"/>
    <n v="0.66666666666666663"/>
    <n v="21.666666666666664"/>
    <n v="12.120799999999999"/>
    <s v="WAV"/>
    <b v="1"/>
    <n v="21.666666666666668"/>
  </r>
  <r>
    <x v="0"/>
    <s v="15:28"/>
    <s v="16:06"/>
    <n v="0"/>
    <s v="One-Seat"/>
    <s v="BOGALE, GETU"/>
    <d v="2024-10-25T00:00:00"/>
    <n v="4008860"/>
    <s v="214"/>
    <s v="AM1"/>
    <n v="10.88"/>
    <n v="37"/>
    <x v="0"/>
    <s v="Yes"/>
    <x v="0"/>
    <n v="10.88"/>
    <x v="0"/>
    <n v="19.040000000000003"/>
    <n v="24.040000000000003"/>
    <n v="0"/>
    <n v="0"/>
    <n v="0"/>
    <n v="32.5"/>
    <n v="0.6166666666666667"/>
    <n v="20.041666666666668"/>
    <n v="3.9983"/>
    <s v="WAV"/>
    <b v="1"/>
    <n v="20.041666666666668"/>
  </r>
  <r>
    <x v="10"/>
    <s v="08:03"/>
    <s v="08:31"/>
    <n v="0"/>
    <s v="One-Seat"/>
    <s v="BROWN, LOVIE"/>
    <d v="2024-10-25T00:00:00"/>
    <n v="4008859"/>
    <s v="216"/>
    <s v="AM1"/>
    <n v="10.88"/>
    <n v="29"/>
    <x v="0"/>
    <s v="Yes"/>
    <x v="0"/>
    <n v="10.88"/>
    <x v="0"/>
    <n v="19.040000000000003"/>
    <n v="24.040000000000003"/>
    <n v="0"/>
    <n v="0"/>
    <n v="0"/>
    <n v="29"/>
    <n v="0.48333333333333334"/>
    <n v="14.016666666666667"/>
    <n v="10.023300000000001"/>
    <s v="SEDAN"/>
    <b v="1"/>
    <n v="14.016666666666667"/>
  </r>
  <r>
    <x v="13"/>
    <s v="12:16"/>
    <s v="12:47"/>
    <n v="0"/>
    <s v="One-Seat"/>
    <s v="STEPHENS, MARITZA"/>
    <d v="2024-10-25T00:00:00"/>
    <n v="4010952"/>
    <s v="206"/>
    <s v="AM1,WH1"/>
    <n v="14.82"/>
    <n v="35"/>
    <x v="0"/>
    <s v="Yes"/>
    <x v="0"/>
    <n v="14.82"/>
    <x v="0"/>
    <n v="25.935000000000002"/>
    <n v="30.935000000000002"/>
    <n v="5"/>
    <n v="0"/>
    <n v="5"/>
    <n v="32.5"/>
    <n v="0.58333333333333337"/>
    <n v="18.958333333333336"/>
    <n v="11.976699999999999"/>
    <s v="WAV"/>
    <b v="1"/>
    <n v="18.958333333333332"/>
  </r>
  <r>
    <x v="1"/>
    <s v="16:54"/>
    <s v="17:20"/>
    <n v="0"/>
    <s v="One-Seat"/>
    <s v="ROBERTSON, SARAH"/>
    <d v="2024-10-25T00:00:00"/>
    <n v="4009094"/>
    <s v="208"/>
    <s v="AM1,WH1"/>
    <n v="14.41"/>
    <n v="30"/>
    <x v="0"/>
    <s v="Yes"/>
    <x v="1"/>
    <n v="14.41"/>
    <x v="1"/>
    <n v="28.82"/>
    <n v="35.32"/>
    <n v="5.5"/>
    <n v="0"/>
    <n v="5.5"/>
    <n v="35.787500000000001"/>
    <n v="0.5"/>
    <n v="17.893750000000001"/>
    <n v="17.426200000000001"/>
    <s v="WAV"/>
    <b v="1"/>
    <n v="17.893750000000001"/>
  </r>
  <r>
    <x v="13"/>
    <s v="10:06"/>
    <s v="10:46"/>
    <n v="0"/>
    <s v="One-Seat"/>
    <s v="STEPHENS, MARITZA"/>
    <d v="2024-10-25T00:00:00"/>
    <n v="4010951"/>
    <s v="206"/>
    <s v="AM1,WH1"/>
    <n v="14.82"/>
    <n v="43"/>
    <x v="0"/>
    <s v="Yes"/>
    <x v="0"/>
    <n v="14.82"/>
    <x v="0"/>
    <n v="25.935000000000002"/>
    <n v="30.935000000000002"/>
    <n v="5.5"/>
    <n v="0"/>
    <n v="5.5"/>
    <n v="32.5"/>
    <n v="0.71666666666666667"/>
    <n v="23.291666666666668"/>
    <n v="7.6433"/>
    <s v="WAV"/>
    <b v="1"/>
    <n v="23.291666666666668"/>
  </r>
  <r>
    <x v="2"/>
    <s v="05:24"/>
    <s v="05:59"/>
    <n v="0"/>
    <s v="One-Seat"/>
    <s v="TILLMAN, ROSALYN"/>
    <d v="2024-10-25T00:00:00"/>
    <n v="4008980"/>
    <s v="205A"/>
    <s v="AM1,WH1"/>
    <n v="25.38"/>
    <n v="62"/>
    <x v="0"/>
    <s v="Yes"/>
    <x v="0"/>
    <n v="25.38"/>
    <x v="0"/>
    <n v="44.414999999999999"/>
    <n v="49.414999999999999"/>
    <n v="5.5"/>
    <n v="0"/>
    <n v="5.5"/>
    <n v="32.5"/>
    <n v="1.0333333333333334"/>
    <n v="33.583333333333336"/>
    <n v="15.8317"/>
    <s v="WAV"/>
    <b v="1"/>
    <n v="33.583333333333336"/>
  </r>
  <r>
    <x v="8"/>
    <s v="08:05"/>
    <s v="08:29"/>
    <n v="0"/>
    <s v="One-Seat"/>
    <s v="MAINESS, RYAN"/>
    <d v="2024-10-25T00:00:00"/>
    <n v="4008738"/>
    <s v="215"/>
    <s v="AM1"/>
    <n v="10.039999999999999"/>
    <n v="23"/>
    <x v="0"/>
    <s v="Yes"/>
    <x v="0"/>
    <n v="10.039999999999999"/>
    <x v="0"/>
    <n v="17.57"/>
    <n v="22.57"/>
    <n v="0"/>
    <n v="0"/>
    <n v="0"/>
    <n v="29"/>
    <n v="0.38333333333333336"/>
    <n v="11.116666666666667"/>
    <n v="11.4533"/>
    <s v="SEDAN"/>
    <b v="1"/>
    <n v="11.116666666666667"/>
  </r>
  <r>
    <x v="9"/>
    <s v="09:24"/>
    <s v="09:52"/>
    <n v="0"/>
    <s v="One-Seat"/>
    <s v="MOLLIQUE, ROMESHA"/>
    <d v="2024-10-25T00:00:00"/>
    <n v="4008861"/>
    <s v="203"/>
    <s v="AM1"/>
    <n v="13.97"/>
    <n v="28"/>
    <x v="0"/>
    <s v="Yes"/>
    <x v="0"/>
    <n v="13.97"/>
    <x v="0"/>
    <n v="24.447500000000002"/>
    <n v="29.447500000000002"/>
    <n v="5.5"/>
    <n v="0"/>
    <n v="5.5"/>
    <n v="32.5"/>
    <n v="0.46666666666666667"/>
    <n v="15.166666666666666"/>
    <n v="14.280799999999999"/>
    <s v="WAV"/>
    <b v="1"/>
    <n v="15.166666666666666"/>
  </r>
  <r>
    <x v="5"/>
    <s v="15:11"/>
    <s v="15:42"/>
    <n v="0"/>
    <s v="One-Seat"/>
    <s v="HUGO, TAMA"/>
    <d v="2024-10-25T00:00:00"/>
    <n v="4008739"/>
    <s v="211"/>
    <s v="AM1"/>
    <n v="10.039999999999999"/>
    <n v="31"/>
    <x v="0"/>
    <s v="Yes"/>
    <x v="0"/>
    <n v="10.039999999999999"/>
    <x v="0"/>
    <n v="17.57"/>
    <n v="22.57"/>
    <n v="0"/>
    <n v="0"/>
    <n v="0"/>
    <n v="32.5"/>
    <n v="0.51666666666666672"/>
    <n v="16.791666666666668"/>
    <n v="5.7782999999999998"/>
    <s v="WAV"/>
    <b v="1"/>
    <n v="16.791666666666668"/>
  </r>
  <r>
    <x v="1"/>
    <s v="13:31"/>
    <s v="14:01"/>
    <n v="0"/>
    <s v="One-Seat"/>
    <s v="SILVA, PAUL"/>
    <d v="2024-10-25T00:00:00"/>
    <n v="4012389"/>
    <s v="213"/>
    <s v="AM1"/>
    <n v="17.97"/>
    <n v="31"/>
    <x v="0"/>
    <s v="Yes"/>
    <x v="1"/>
    <n v="17.97"/>
    <x v="1"/>
    <n v="35.94"/>
    <n v="42.44"/>
    <n v="5.5"/>
    <n v="0"/>
    <n v="5.5"/>
    <n v="35.787500000000001"/>
    <n v="0.51666666666666672"/>
    <n v="18.490208333333335"/>
    <n v="23.9498"/>
    <s v="WAV"/>
    <b v="1"/>
    <n v="18.490208333333335"/>
  </r>
  <r>
    <x v="9"/>
    <s v="07:21"/>
    <s v="07:45"/>
    <n v="1"/>
    <s v="One-Seat"/>
    <s v="MOLLIQUE, ROMESHA"/>
    <d v="2024-10-25T00:00:00"/>
    <n v="4012446"/>
    <s v="203"/>
    <s v="AM1"/>
    <n v="10.86"/>
    <n v="24"/>
    <x v="0"/>
    <s v="Yes"/>
    <x v="0"/>
    <n v="10.86"/>
    <x v="0"/>
    <n v="19.004999999999999"/>
    <n v="24.004999999999999"/>
    <n v="5.5"/>
    <n v="5.5"/>
    <n v="0"/>
    <n v="32.5"/>
    <n v="0.4"/>
    <n v="13"/>
    <n v="11.005000000000001"/>
    <s v="WAV"/>
    <b v="1"/>
    <n v="13"/>
  </r>
  <r>
    <x v="6"/>
    <s v="11:41"/>
    <s v="12:03"/>
    <n v="0"/>
    <s v="One-Seat"/>
    <s v="WYATT, MIGERIEA"/>
    <d v="2024-10-25T00:00:00"/>
    <n v="4011697"/>
    <s v="219"/>
    <s v="AM1"/>
    <n v="22.51"/>
    <n v="22"/>
    <x v="0"/>
    <s v="Yes"/>
    <x v="0"/>
    <n v="22.51"/>
    <x v="0"/>
    <n v="39.392500000000005"/>
    <n v="44.392500000000005"/>
    <n v="5.5"/>
    <n v="0"/>
    <n v="5.5"/>
    <n v="29"/>
    <n v="0.36666666666666664"/>
    <n v="10.633333333333333"/>
    <n v="33.7592"/>
    <s v="SEDAN"/>
    <b v="1"/>
    <n v="10.633333333333333"/>
  </r>
  <r>
    <x v="3"/>
    <s v="09:11"/>
    <s v="09:48"/>
    <n v="0"/>
    <s v="One-Seat"/>
    <s v="VAUGHN, DUSTIN"/>
    <d v="2024-10-25T00:00:00"/>
    <n v="4012385"/>
    <s v="220"/>
    <s v="AM1"/>
    <n v="17.97"/>
    <n v="37"/>
    <x v="0"/>
    <s v="Yes"/>
    <x v="0"/>
    <n v="17.97"/>
    <x v="0"/>
    <n v="31.447499999999998"/>
    <n v="36.447499999999998"/>
    <n v="5.5"/>
    <n v="0"/>
    <n v="5.5"/>
    <n v="29"/>
    <n v="0.6166666666666667"/>
    <n v="17.883333333333333"/>
    <n v="18.5642"/>
    <s v="SEDAN"/>
    <b v="1"/>
    <n v="17.883333333333333"/>
  </r>
  <r>
    <x v="7"/>
    <s v="14:21"/>
    <s v="14:40"/>
    <n v="1"/>
    <s v="One-Seat"/>
    <s v="VILCHEZ, CHARLENNE"/>
    <d v="2024-10-25T00:00:00"/>
    <n v="4008979"/>
    <s v="217"/>
    <s v="WK1"/>
    <n v="8.33"/>
    <n v="20"/>
    <x v="0"/>
    <s v="Yes"/>
    <x v="0"/>
    <n v="8.33"/>
    <x v="0"/>
    <n v="14.577500000000001"/>
    <n v="19.577500000000001"/>
    <n v="5.5"/>
    <n v="5.5"/>
    <n v="0"/>
    <n v="32.5"/>
    <n v="0.33333333333333331"/>
    <n v="10.833333333333332"/>
    <n v="8.7441999999999993"/>
    <s v="WAV"/>
    <b v="1"/>
    <n v="10.833333333333334"/>
  </r>
  <r>
    <x v="5"/>
    <s v="09:27"/>
    <s v="10:39"/>
    <n v="0"/>
    <s v="One-Seat"/>
    <s v="HUGO, TAMA"/>
    <d v="2024-10-25T00:00:00"/>
    <n v="4011710"/>
    <s v="211"/>
    <s v="WH1"/>
    <n v="23.87"/>
    <n v="71"/>
    <x v="1"/>
    <s v="Yes"/>
    <x v="1"/>
    <n v="23.87"/>
    <x v="1"/>
    <n v="47.74"/>
    <n v="54.24"/>
    <n v="3.75"/>
    <n v="0"/>
    <n v="3.75"/>
    <n v="32.5"/>
    <n v="1.1833333333333333"/>
    <n v="38.458333333333336"/>
    <n v="15.781700000000001"/>
    <s v="WAV"/>
    <b v="1"/>
    <n v="38.458333333333336"/>
  </r>
  <r>
    <x v="1"/>
    <s v="12:25"/>
    <s v="12:29"/>
    <n v="0"/>
    <s v="One-Seat"/>
    <s v="LARA, DOUGLAS"/>
    <d v="2024-10-25T00:00:00"/>
    <n v="4012407"/>
    <s v="221"/>
    <s v="WK1"/>
    <n v="20.98"/>
    <n v="5"/>
    <x v="0"/>
    <s v="Yes"/>
    <x v="1"/>
    <n v="20.98"/>
    <x v="1"/>
    <n v="41.96"/>
    <n v="48.46"/>
    <n v="5.5"/>
    <n v="0"/>
    <n v="5.5"/>
    <n v="35.787500000000001"/>
    <n v="8.3333333333333329E-2"/>
    <n v="2.9822916666666668"/>
    <n v="45.477699999999999"/>
    <s v="WAV"/>
    <b v="1"/>
    <n v="2.9822916666666668"/>
  </r>
  <r>
    <x v="13"/>
    <s v="14:19"/>
    <s v="14:51"/>
    <n v="0"/>
    <s v="One-Seat"/>
    <s v="STEPHENS, MARITZA"/>
    <d v="2024-10-25T00:00:00"/>
    <n v="4012408"/>
    <s v="206"/>
    <s v="WK1"/>
    <n v="20.98"/>
    <n v="33"/>
    <x v="0"/>
    <s v="Yes"/>
    <x v="0"/>
    <n v="20.98"/>
    <x v="0"/>
    <n v="36.715000000000003"/>
    <n v="41.715000000000003"/>
    <n v="5"/>
    <n v="0"/>
    <n v="5"/>
    <n v="32.5"/>
    <n v="0.55000000000000004"/>
    <n v="17.875"/>
    <n v="23.84"/>
    <s v="WAV"/>
    <b v="1"/>
    <n v="17.875"/>
  </r>
  <r>
    <x v="1"/>
    <s v="15:44"/>
    <s v="16:10"/>
    <n v="0"/>
    <s v="One-Seat"/>
    <s v="SILVA, PAUL"/>
    <d v="2024-10-25T00:00:00"/>
    <n v="4011698"/>
    <s v="213"/>
    <s v="AM1"/>
    <n v="22.51"/>
    <n v="26"/>
    <x v="0"/>
    <s v="Yes"/>
    <x v="1"/>
    <n v="22.51"/>
    <x v="1"/>
    <n v="45.02"/>
    <n v="51.52"/>
    <n v="5"/>
    <n v="0"/>
    <n v="5"/>
    <n v="35.787500000000001"/>
    <n v="0.43333333333333335"/>
    <n v="15.507916666666668"/>
    <n v="36.012099999999997"/>
    <s v="BIGVAN"/>
    <b v="1"/>
    <n v="15.507916666666667"/>
  </r>
  <r>
    <x v="8"/>
    <s v="08:02"/>
    <s v="08:40"/>
    <n v="0"/>
    <s v="One-Seat"/>
    <s v="MAINESS, RYAN"/>
    <d v="2024-10-25T00:00:00"/>
    <n v="4011718"/>
    <s v="215"/>
    <s v="AM1"/>
    <n v="11.95"/>
    <n v="38"/>
    <x v="0"/>
    <s v="Yes"/>
    <x v="0"/>
    <n v="11.95"/>
    <x v="0"/>
    <n v="20.912499999999998"/>
    <n v="25.912499999999998"/>
    <n v="5.5"/>
    <n v="0"/>
    <n v="5.5"/>
    <n v="29"/>
    <n v="0.6333333333333333"/>
    <n v="18.366666666666667"/>
    <n v="7.5457999999999998"/>
    <s v="SEDAN"/>
    <b v="1"/>
    <n v="18.366666666666667"/>
  </r>
  <r>
    <x v="13"/>
    <s v="09:37"/>
    <s v="10:27"/>
    <n v="0"/>
    <s v="One-Seat"/>
    <s v="STEPHENS, MARITZA"/>
    <d v="2024-10-25T00:00:00"/>
    <n v="4011711"/>
    <s v="206"/>
    <s v="LW1"/>
    <n v="7.3"/>
    <n v="52"/>
    <x v="0"/>
    <s v="Yes"/>
    <x v="0"/>
    <n v="7.3"/>
    <x v="0"/>
    <n v="12.775"/>
    <n v="17.774999999999999"/>
    <n v="5.5"/>
    <n v="0"/>
    <n v="5.5"/>
    <n v="32.5"/>
    <n v="0.8666666666666667"/>
    <n v="28.166666666666668"/>
    <n v="-10.3917"/>
    <s v="WAV"/>
    <b v="1"/>
    <n v="28.166666666666668"/>
  </r>
  <r>
    <x v="5"/>
    <s v="11:58"/>
    <s v="12:34"/>
    <n v="0"/>
    <s v="One-Seat"/>
    <s v="HUGO, TAMA"/>
    <d v="2024-10-25T00:00:00"/>
    <n v="4011712"/>
    <s v="211"/>
    <s v="WH1"/>
    <n v="23.87"/>
    <n v="36"/>
    <x v="1"/>
    <s v="Yes"/>
    <x v="1"/>
    <n v="23.87"/>
    <x v="1"/>
    <n v="47.74"/>
    <n v="54.24"/>
    <n v="5"/>
    <n v="0"/>
    <n v="5"/>
    <n v="32.5"/>
    <n v="0.6"/>
    <n v="19.5"/>
    <n v="34.74"/>
    <s v="WAV"/>
    <b v="1"/>
    <n v="19.5"/>
  </r>
  <r>
    <x v="1"/>
    <s v="07:09"/>
    <s v="08:06"/>
    <n v="1"/>
    <s v="One-Seat"/>
    <s v="UMANA, DOMINGO"/>
    <d v="2024-10-25T00:00:00"/>
    <n v="4012355"/>
    <s v="210B"/>
    <s v="AM1"/>
    <n v="21.56"/>
    <n v="57"/>
    <x v="0"/>
    <s v="Yes"/>
    <x v="1"/>
    <n v="21.56"/>
    <x v="1"/>
    <n v="43.12"/>
    <n v="49.62"/>
    <n v="5.5"/>
    <n v="5.5"/>
    <n v="0"/>
    <n v="35.787500000000001"/>
    <n v="0.95"/>
    <n v="33.998125000000002"/>
    <n v="15.6219"/>
    <s v="WAV"/>
    <b v="1"/>
    <n v="33.998125000000002"/>
  </r>
  <r>
    <x v="1"/>
    <s v="13:04"/>
    <s v="13:24"/>
    <n v="0"/>
    <s v="One-Seat"/>
    <s v="ROGERS, JAMES"/>
    <d v="2024-10-25T00:00:00"/>
    <n v="4011037"/>
    <s v="207"/>
    <s v="WK1"/>
    <n v="11.96"/>
    <n v="20"/>
    <x v="0"/>
    <s v="Yes"/>
    <x v="1"/>
    <n v="11.96"/>
    <x v="1"/>
    <n v="23.92"/>
    <n v="30.42"/>
    <n v="5.5"/>
    <n v="0"/>
    <n v="5.5"/>
    <n v="35.787500000000001"/>
    <n v="0.33333333333333331"/>
    <n v="11.929166666666667"/>
    <n v="18.4908"/>
    <s v="WAV"/>
    <b v="1"/>
    <n v="11.929166666666667"/>
  </r>
  <r>
    <x v="5"/>
    <s v="15:01"/>
    <s v="15:51"/>
    <n v="0"/>
    <s v="One-Seat"/>
    <s v="HUGO, TAMA"/>
    <d v="2024-10-25T00:00:00"/>
    <n v="4011039"/>
    <s v="211"/>
    <s v="WK1"/>
    <n v="11.96"/>
    <n v="50"/>
    <x v="0"/>
    <s v="Yes"/>
    <x v="0"/>
    <n v="11.96"/>
    <x v="0"/>
    <n v="20.93"/>
    <n v="25.93"/>
    <n v="5"/>
    <n v="0"/>
    <n v="5"/>
    <n v="32.5"/>
    <n v="0.83333333333333337"/>
    <n v="27.083333333333336"/>
    <n v="-1.1533"/>
    <s v="WAV"/>
    <b v="1"/>
    <n v="27.083333333333332"/>
  </r>
  <r>
    <x v="1"/>
    <s v="15:06"/>
    <s v="16:15"/>
    <n v="0"/>
    <s v="One-Seat"/>
    <s v="ROBERTSON, SARAH"/>
    <d v="2024-10-25T00:00:00"/>
    <n v="4011721"/>
    <s v="208"/>
    <s v="AM1"/>
    <n v="11.95"/>
    <n v="69"/>
    <x v="0"/>
    <s v="Yes"/>
    <x v="1"/>
    <n v="11.95"/>
    <x v="1"/>
    <n v="23.9"/>
    <n v="30.4"/>
    <n v="5"/>
    <n v="0"/>
    <n v="5"/>
    <n v="35.787500000000001"/>
    <n v="1.1499999999999999"/>
    <n v="41.155625000000001"/>
    <n v="-10.755599999999999"/>
    <s v="WAV"/>
    <b v="1"/>
    <n v="41.155625000000001"/>
  </r>
  <r>
    <x v="11"/>
    <s v="06:57"/>
    <s v="07:32"/>
    <n v="0"/>
    <s v="One-Seat"/>
    <s v="ALLISON, AARON"/>
    <d v="2024-10-25T00:00:00"/>
    <n v="4012359"/>
    <s v="202"/>
    <s v="WH1"/>
    <n v="13.14"/>
    <n v="35"/>
    <x v="1"/>
    <s v="Yes"/>
    <x v="1"/>
    <n v="13.14"/>
    <x v="1"/>
    <n v="26.28"/>
    <n v="32.78"/>
    <n v="5.5"/>
    <n v="0"/>
    <n v="5.5"/>
    <n v="32.5"/>
    <n v="0.58333333333333337"/>
    <n v="18.958333333333336"/>
    <n v="13.8217"/>
    <s v="WAV"/>
    <b v="1"/>
    <n v="18.958333333333332"/>
  </r>
  <r>
    <x v="1"/>
    <s v="12:05"/>
    <s v="12:26"/>
    <n v="0"/>
    <s v="One-Seat"/>
    <s v="ROGERS, JAMES"/>
    <d v="2024-10-25T00:00:00"/>
    <n v="4012360"/>
    <s v="207"/>
    <s v="WH1"/>
    <n v="13.14"/>
    <n v="26"/>
    <x v="1"/>
    <s v="Yes"/>
    <x v="1"/>
    <n v="13.14"/>
    <x v="1"/>
    <n v="26.28"/>
    <n v="32.78"/>
    <n v="5"/>
    <n v="0"/>
    <n v="5"/>
    <n v="35.787500000000001"/>
    <n v="0.43333333333333335"/>
    <n v="15.507916666666668"/>
    <n v="17.272099999999998"/>
    <s v="WAV"/>
    <b v="1"/>
    <n v="15.507916666666667"/>
  </r>
  <r>
    <x v="1"/>
    <s v="17:37"/>
    <s v="18:23"/>
    <n v="0"/>
    <s v="One-Seat"/>
    <s v="ROBERTSON, SARAH"/>
    <d v="2024-10-25T00:00:00"/>
    <n v="4011713"/>
    <s v="208"/>
    <s v="LW1"/>
    <n v="7.3"/>
    <n v="46"/>
    <x v="0"/>
    <s v="Yes"/>
    <x v="1"/>
    <n v="7.3"/>
    <x v="1"/>
    <n v="14.6"/>
    <n v="21.1"/>
    <n v="5"/>
    <n v="0"/>
    <n v="5"/>
    <n v="35.787500000000001"/>
    <n v="0.76666666666666672"/>
    <n v="27.437083333333337"/>
    <n v="-6.3371000000000004"/>
    <s v="WAV"/>
    <b v="1"/>
    <n v="27.437083333333337"/>
  </r>
  <r>
    <x v="5"/>
    <s v="16:16"/>
    <s v="16:35"/>
    <n v="0"/>
    <s v="One-Seat"/>
    <s v="HUGO, TAMA"/>
    <d v="2024-10-25T00:00:00"/>
    <n v="4012533"/>
    <s v="211"/>
    <s v="WH1"/>
    <n v="9.93"/>
    <n v="18"/>
    <x v="1"/>
    <s v="Yes"/>
    <x v="1"/>
    <n v="9.93"/>
    <x v="1"/>
    <n v="19.86"/>
    <n v="26.36"/>
    <n v="5.5"/>
    <n v="0"/>
    <n v="5.5"/>
    <n v="32.5"/>
    <n v="0.3"/>
    <n v="9.75"/>
    <n v="16.61"/>
    <s v="WAV"/>
    <b v="1"/>
    <n v="9.75"/>
  </r>
  <r>
    <x v="9"/>
    <s v="15:14"/>
    <s v="16:28"/>
    <n v="0"/>
    <s v="One-Seat"/>
    <s v="MOLLIQUE, ROMESHA"/>
    <d v="2024-10-25T00:00:00"/>
    <n v="4008973"/>
    <s v="203"/>
    <s v="AM1"/>
    <n v="14.12"/>
    <n v="73"/>
    <x v="0"/>
    <s v="Yes"/>
    <x v="0"/>
    <n v="14.12"/>
    <x v="0"/>
    <n v="24.709999999999997"/>
    <n v="29.709999999999997"/>
    <n v="0"/>
    <n v="0"/>
    <n v="0"/>
    <n v="32.5"/>
    <n v="1.2166666666666666"/>
    <n v="39.541666666666664"/>
    <n v="-9.8316999999999997"/>
    <s v="WAV"/>
    <b v="1"/>
    <n v="39.541666666666664"/>
  </r>
  <r>
    <x v="9"/>
    <s v="09:07"/>
    <s v="10:16"/>
    <n v="0"/>
    <s v="One-Seat"/>
    <s v="MOLLIQUE, ROMESHA"/>
    <d v="2024-10-25T00:00:00"/>
    <n v="4011840"/>
    <s v="203"/>
    <s v="AM1"/>
    <n v="18.37"/>
    <n v="69"/>
    <x v="0"/>
    <s v="Yes"/>
    <x v="0"/>
    <n v="18.37"/>
    <x v="0"/>
    <n v="32.147500000000001"/>
    <n v="37.147500000000001"/>
    <n v="5.5"/>
    <n v="0"/>
    <n v="5.5"/>
    <n v="32.5"/>
    <n v="1.1499999999999999"/>
    <n v="37.375"/>
    <n v="-0.22750000000000001"/>
    <s v="WAV"/>
    <b v="1"/>
    <n v="37.375"/>
  </r>
  <r>
    <x v="1"/>
    <s v="14:24"/>
    <s v="15:09"/>
    <n v="0"/>
    <s v="One-Seat"/>
    <s v="LARA, DOUGLAS"/>
    <d v="2024-10-25T00:00:00"/>
    <n v="4011847"/>
    <s v="221"/>
    <s v="AM1"/>
    <n v="18.37"/>
    <n v="45"/>
    <x v="0"/>
    <s v="Yes"/>
    <x v="1"/>
    <n v="18.37"/>
    <x v="1"/>
    <n v="36.74"/>
    <n v="43.24"/>
    <n v="5"/>
    <n v="0"/>
    <n v="5"/>
    <n v="35.787500000000001"/>
    <n v="0.75"/>
    <n v="26.840625000000003"/>
    <n v="16.3994"/>
    <s v="WAV"/>
    <b v="1"/>
    <n v="26.840624999999999"/>
  </r>
  <r>
    <x v="5"/>
    <s v="14:04"/>
    <s v="14:23"/>
    <n v="0"/>
    <s v="One-Seat"/>
    <s v="HUGO, TAMA"/>
    <d v="2024-10-25T00:00:00"/>
    <n v="4008470"/>
    <s v="211"/>
    <s v="AM1"/>
    <n v="11.47"/>
    <n v="18"/>
    <x v="0"/>
    <s v="Yes"/>
    <x v="0"/>
    <n v="11.47"/>
    <x v="0"/>
    <n v="20.072500000000002"/>
    <n v="25.072500000000002"/>
    <n v="0"/>
    <n v="0"/>
    <n v="0"/>
    <n v="32.5"/>
    <n v="0.3"/>
    <n v="9.75"/>
    <n v="15.3225"/>
    <s v="WAV"/>
    <b v="1"/>
    <n v="9.75"/>
  </r>
  <r>
    <x v="11"/>
    <s v="14:00"/>
    <s v="15:44"/>
    <n v="0"/>
    <s v="One-Seat"/>
    <s v="ALLISON, AARON"/>
    <d v="2024-10-25T00:00:00"/>
    <n v="4010296"/>
    <s v="202"/>
    <s v="AM1"/>
    <n v="26.97"/>
    <n v="109"/>
    <x v="0"/>
    <s v="Yes"/>
    <x v="0"/>
    <n v="26.97"/>
    <x v="0"/>
    <n v="47.197499999999998"/>
    <n v="52.197499999999998"/>
    <n v="5"/>
    <n v="0"/>
    <n v="5"/>
    <n v="32.5"/>
    <n v="1.8166666666666667"/>
    <n v="59.041666666666664"/>
    <n v="-6.8441999999999998"/>
    <s v="WAV"/>
    <b v="1"/>
    <n v="59.041666666666664"/>
  </r>
  <r>
    <x v="1"/>
    <s v="07:49"/>
    <s v="08:41"/>
    <n v="0"/>
    <s v="One-Seat"/>
    <s v="ROGERS, JAMES"/>
    <d v="2024-10-25T00:00:00"/>
    <n v="4008497"/>
    <s v="207"/>
    <s v="AM1"/>
    <n v="13.14"/>
    <n v="52"/>
    <x v="0"/>
    <s v="Yes"/>
    <x v="1"/>
    <n v="13.14"/>
    <x v="1"/>
    <n v="26.28"/>
    <n v="32.78"/>
    <n v="0"/>
    <n v="0"/>
    <n v="0"/>
    <n v="35.787500000000001"/>
    <n v="0.8666666666666667"/>
    <n v="31.015833333333337"/>
    <n v="1.7642"/>
    <s v="WAV"/>
    <b v="1"/>
    <n v="31.015833333333333"/>
  </r>
  <r>
    <x v="5"/>
    <s v="08:17"/>
    <s v="08:38"/>
    <n v="0"/>
    <s v="One-Seat"/>
    <s v="HUGO, TAMA"/>
    <d v="2024-10-25T00:00:00"/>
    <n v="4008611"/>
    <s v="211"/>
    <s v="AM1"/>
    <n v="17.43"/>
    <n v="21"/>
    <x v="0"/>
    <s v="Yes"/>
    <x v="0"/>
    <n v="17.43"/>
    <x v="0"/>
    <n v="30.502499999999998"/>
    <n v="35.502499999999998"/>
    <n v="0"/>
    <n v="0"/>
    <n v="0"/>
    <n v="32.5"/>
    <n v="0.35"/>
    <n v="11.375"/>
    <n v="24.127500000000001"/>
    <s v="WAV"/>
    <b v="1"/>
    <n v="11.375"/>
  </r>
  <r>
    <x v="13"/>
    <s v="08:02"/>
    <s v="09:02"/>
    <n v="0"/>
    <s v="One-Seat"/>
    <s v="STEPHENS, MARITZA"/>
    <d v="2024-10-25T00:00:00"/>
    <n v="4008623"/>
    <s v="206"/>
    <s v="WK1"/>
    <n v="8.35"/>
    <n v="60"/>
    <x v="0"/>
    <s v="Yes"/>
    <x v="0"/>
    <n v="8.35"/>
    <x v="0"/>
    <n v="14.612499999999999"/>
    <n v="19.612499999999997"/>
    <n v="5"/>
    <n v="0"/>
    <n v="5"/>
    <n v="32.5"/>
    <n v="1"/>
    <n v="32.5"/>
    <n v="-12.887499999999999"/>
    <s v="WAV"/>
    <b v="1"/>
    <n v="32.5"/>
  </r>
  <r>
    <x v="11"/>
    <s v="08:47"/>
    <s v="09:52"/>
    <n v="0"/>
    <s v="One-Seat"/>
    <s v="ALLISON, AARON"/>
    <d v="2024-10-25T00:00:00"/>
    <n v="4008683"/>
    <s v="202"/>
    <s v="AM1"/>
    <n v="27.26"/>
    <n v="65"/>
    <x v="0"/>
    <s v="Yes"/>
    <x v="0"/>
    <n v="27.26"/>
    <x v="0"/>
    <n v="47.705000000000005"/>
    <n v="52.705000000000005"/>
    <n v="0"/>
    <n v="0"/>
    <n v="0"/>
    <n v="32.5"/>
    <n v="1.0833333333333333"/>
    <n v="35.208333333333329"/>
    <n v="17.496700000000001"/>
    <s v="WAV"/>
    <b v="1"/>
    <n v="35.208333333333336"/>
  </r>
  <r>
    <x v="3"/>
    <s v="15:07"/>
    <s v="15:54"/>
    <n v="0"/>
    <s v="One-Seat"/>
    <s v="MARZI, SAMI JAN"/>
    <d v="2024-10-25T00:00:00"/>
    <n v="4008684"/>
    <s v="204"/>
    <s v="AM1"/>
    <n v="27.27"/>
    <n v="47"/>
    <x v="0"/>
    <s v="Yes"/>
    <x v="0"/>
    <n v="27.27"/>
    <x v="0"/>
    <n v="47.722499999999997"/>
    <n v="52.722499999999997"/>
    <n v="0"/>
    <n v="0"/>
    <n v="0"/>
    <n v="29"/>
    <n v="0.78333333333333333"/>
    <n v="22.716666666666665"/>
    <n v="30.005800000000001"/>
    <s v="WAV"/>
    <b v="1"/>
    <n v="22.716666666666665"/>
  </r>
  <r>
    <x v="1"/>
    <s v="14:04"/>
    <s v="14:22"/>
    <n v="0"/>
    <s v="One-Seat"/>
    <s v="ROGERS, JAMES"/>
    <d v="2024-10-25T00:00:00"/>
    <n v="4008612"/>
    <s v="207"/>
    <s v="AM1"/>
    <n v="17.43"/>
    <n v="18"/>
    <x v="0"/>
    <s v="Yes"/>
    <x v="1"/>
    <n v="17.43"/>
    <x v="1"/>
    <n v="34.86"/>
    <n v="41.36"/>
    <n v="0"/>
    <n v="0"/>
    <n v="0"/>
    <n v="35.787500000000001"/>
    <n v="0.3"/>
    <n v="10.73625"/>
    <n v="30.623799999999999"/>
    <s v="WAV"/>
    <b v="1"/>
    <n v="10.736250000000002"/>
  </r>
  <r>
    <x v="1"/>
    <s v="07:41"/>
    <s v="08:37"/>
    <n v="0"/>
    <s v="One-Seat"/>
    <s v="ROGERS, JAMES"/>
    <d v="2024-10-25T00:00:00"/>
    <n v="4008968"/>
    <s v="207"/>
    <s v="AM1"/>
    <n v="14.12"/>
    <n v="55"/>
    <x v="0"/>
    <s v="Yes"/>
    <x v="1"/>
    <n v="14.12"/>
    <x v="1"/>
    <n v="28.24"/>
    <n v="34.739999999999995"/>
    <n v="0"/>
    <n v="0"/>
    <n v="0"/>
    <n v="35.787500000000001"/>
    <n v="0.91666666666666663"/>
    <n v="32.805208333333333"/>
    <n v="1.9348000000000001"/>
    <s v="WAV"/>
    <b v="1"/>
    <n v="32.805208333333333"/>
  </r>
  <r>
    <x v="0"/>
    <s v="07:50"/>
    <s v="08:14"/>
    <n v="0"/>
    <s v="One-Seat"/>
    <s v="BOGALE, GETU"/>
    <d v="2024-10-25T00:00:00"/>
    <n v="4008588"/>
    <s v="214"/>
    <s v="WK1"/>
    <n v="6.92"/>
    <n v="24"/>
    <x v="0"/>
    <s v="Yes"/>
    <x v="0"/>
    <n v="6.92"/>
    <x v="0"/>
    <n v="12.11"/>
    <n v="17.11"/>
    <n v="5"/>
    <n v="0"/>
    <n v="5"/>
    <n v="32.5"/>
    <n v="0.4"/>
    <n v="13"/>
    <n v="4.1100000000000003"/>
    <s v="WAV"/>
    <b v="1"/>
    <n v="13"/>
  </r>
  <r>
    <x v="13"/>
    <s v="06:09"/>
    <s v="06:37"/>
    <n v="0"/>
    <s v="One-Seat"/>
    <s v="STEPHENS, MARITZA"/>
    <d v="2024-10-25T00:00:00"/>
    <n v="4011136"/>
    <s v="206"/>
    <s v="LW1"/>
    <n v="16.420000000000002"/>
    <n v="27"/>
    <x v="0"/>
    <s v="Yes"/>
    <x v="0"/>
    <n v="16.420000000000002"/>
    <x v="0"/>
    <n v="28.735000000000003"/>
    <n v="33.734999999999999"/>
    <n v="5.5"/>
    <n v="0"/>
    <n v="5.5"/>
    <n v="32.5"/>
    <n v="0.45"/>
    <n v="14.625"/>
    <n v="19.11"/>
    <s v="WAV"/>
    <b v="1"/>
    <n v="14.625"/>
  </r>
  <r>
    <x v="3"/>
    <s v="15:27"/>
    <s v="15:49"/>
    <n v="1"/>
    <s v="One-Seat"/>
    <s v="VAUGHN, DUSTIN"/>
    <d v="2024-10-25T00:00:00"/>
    <n v="4011139"/>
    <s v="220"/>
    <s v="AM1"/>
    <n v="21.98"/>
    <n v="22"/>
    <x v="0"/>
    <s v="Yes"/>
    <x v="0"/>
    <n v="21.98"/>
    <x v="0"/>
    <n v="38.465000000000003"/>
    <n v="43.465000000000003"/>
    <n v="3.75"/>
    <n v="3.75"/>
    <n v="0"/>
    <n v="29"/>
    <n v="0.36666666666666664"/>
    <n v="10.633333333333333"/>
    <n v="32.831699999999998"/>
    <s v="SEDAN"/>
    <b v="1"/>
    <n v="10.633333333333333"/>
  </r>
  <r>
    <x v="7"/>
    <s v="14:05"/>
    <s v="14:34"/>
    <n v="1"/>
    <s v="One-Seat"/>
    <s v="VILCHEZ, CHARLENNE"/>
    <d v="2024-10-25T00:00:00"/>
    <n v="4008624"/>
    <s v="217"/>
    <s v="WK1"/>
    <n v="8.35"/>
    <n v="28"/>
    <x v="0"/>
    <s v="Yes"/>
    <x v="0"/>
    <n v="8.35"/>
    <x v="0"/>
    <n v="14.612499999999999"/>
    <n v="19.612499999999997"/>
    <n v="5.5"/>
    <n v="5.5"/>
    <n v="0"/>
    <n v="32.5"/>
    <n v="0.46666666666666667"/>
    <n v="15.166666666666666"/>
    <n v="4.4458000000000002"/>
    <s v="WAV"/>
    <b v="1"/>
    <n v="15.166666666666666"/>
  </r>
  <r>
    <x v="7"/>
    <s v="12:17"/>
    <s v="12:47"/>
    <n v="1"/>
    <s v="One-Seat"/>
    <s v="VILCHEZ, CHARLENNE"/>
    <d v="2024-10-25T00:00:00"/>
    <n v="4011137"/>
    <s v="217"/>
    <s v="AM1"/>
    <n v="21.98"/>
    <n v="31"/>
    <x v="0"/>
    <s v="Yes"/>
    <x v="0"/>
    <n v="21.98"/>
    <x v="0"/>
    <n v="38.465000000000003"/>
    <n v="43.465000000000003"/>
    <n v="3.75"/>
    <n v="3.75"/>
    <n v="0"/>
    <n v="32.5"/>
    <n v="0.51666666666666672"/>
    <n v="16.791666666666668"/>
    <n v="26.673300000000001"/>
    <s v="WAV"/>
    <b v="1"/>
    <n v="16.791666666666668"/>
  </r>
  <r>
    <x v="0"/>
    <s v="13:01"/>
    <s v="13:22"/>
    <n v="1"/>
    <s v="One-Seat"/>
    <s v="BOGALE, GETU"/>
    <d v="2024-10-25T00:00:00"/>
    <n v="4008589"/>
    <s v="214"/>
    <s v="WK1"/>
    <n v="6.92"/>
    <n v="21"/>
    <x v="0"/>
    <s v="Yes"/>
    <x v="0"/>
    <n v="6.92"/>
    <x v="0"/>
    <n v="12.11"/>
    <n v="17.11"/>
    <n v="3.75"/>
    <n v="3.75"/>
    <n v="0"/>
    <n v="32.5"/>
    <n v="0.35"/>
    <n v="11.375"/>
    <n v="5.7350000000000003"/>
    <s v="WAV"/>
    <b v="1"/>
    <n v="11.375"/>
  </r>
  <r>
    <x v="6"/>
    <s v="08:16"/>
    <s v="09:54"/>
    <n v="0"/>
    <s v="One-Seat"/>
    <s v="WYATT, MIGERIEA"/>
    <d v="2024-10-25T00:00:00"/>
    <n v="4008469"/>
    <s v="219"/>
    <s v="AM1"/>
    <n v="11.47"/>
    <n v="98"/>
    <x v="0"/>
    <s v="Yes"/>
    <x v="0"/>
    <n v="11.47"/>
    <x v="0"/>
    <n v="20.072500000000002"/>
    <n v="25.072500000000002"/>
    <n v="0"/>
    <n v="0"/>
    <n v="0"/>
    <n v="29"/>
    <n v="1.6333333333333333"/>
    <n v="47.366666666666667"/>
    <n v="-22.2942"/>
    <s v="SEDAN"/>
    <b v="1"/>
    <n v="47.366666666666667"/>
  </r>
  <r>
    <x v="0"/>
    <s v="08:38"/>
    <s v="09:16"/>
    <n v="0"/>
    <s v="One-Seat"/>
    <s v="BOGALE, GETU"/>
    <d v="2024-10-25T00:00:00"/>
    <n v="4010355"/>
    <s v="214"/>
    <s v="AM1"/>
    <n v="12.94"/>
    <n v="38"/>
    <x v="0"/>
    <s v="Yes"/>
    <x v="0"/>
    <n v="12.94"/>
    <x v="0"/>
    <n v="22.645"/>
    <n v="27.645"/>
    <n v="0"/>
    <n v="0"/>
    <n v="0"/>
    <n v="32.5"/>
    <n v="0.6333333333333333"/>
    <n v="20.583333333333332"/>
    <n v="7.0617000000000001"/>
    <s v="WAV"/>
    <b v="1"/>
    <n v="20.583333333333332"/>
  </r>
  <r>
    <x v="6"/>
    <s v="08:13"/>
    <s v="09:20"/>
    <n v="0"/>
    <s v="One-Seat"/>
    <s v="WYATT, MIGERIEA"/>
    <d v="2024-10-25T00:00:00"/>
    <n v="4008602"/>
    <s v="219"/>
    <s v="AM1"/>
    <n v="11.22"/>
    <n v="67"/>
    <x v="0"/>
    <s v="Yes"/>
    <x v="0"/>
    <n v="11.22"/>
    <x v="0"/>
    <n v="19.635000000000002"/>
    <n v="24.635000000000002"/>
    <n v="0"/>
    <n v="0"/>
    <n v="0"/>
    <n v="29"/>
    <n v="1.1166666666666667"/>
    <n v="32.383333333333333"/>
    <n v="-7.7483000000000004"/>
    <s v="SEDAN"/>
    <b v="1"/>
    <n v="32.383333333333333"/>
  </r>
  <r>
    <x v="7"/>
    <s v="15:34"/>
    <s v="16:02"/>
    <n v="0"/>
    <s v="One-Seat"/>
    <s v="VILCHEZ, CHARLENNE"/>
    <d v="2024-10-25T00:00:00"/>
    <n v="4012572"/>
    <s v="217"/>
    <s v="AM1"/>
    <n v="13.19"/>
    <n v="27"/>
    <x v="0"/>
    <s v="Yes"/>
    <x v="0"/>
    <n v="13.19"/>
    <x v="0"/>
    <n v="23.0825"/>
    <n v="28.0825"/>
    <n v="5.5"/>
    <n v="0"/>
    <n v="5.5"/>
    <n v="32.5"/>
    <n v="0.45"/>
    <n v="14.625"/>
    <n v="13.4575"/>
    <s v="WAV"/>
    <b v="1"/>
    <n v="14.625"/>
  </r>
  <r>
    <x v="13"/>
    <s v="08:42"/>
    <s v="09:11"/>
    <n v="0"/>
    <s v="One-Seat"/>
    <s v="STEPHENS, MARITZA"/>
    <d v="2024-10-25T00:00:00"/>
    <n v="4012571"/>
    <s v="206"/>
    <s v="WH1"/>
    <n v="14.15"/>
    <n v="32"/>
    <x v="1"/>
    <s v="Yes"/>
    <x v="1"/>
    <n v="14.15"/>
    <x v="1"/>
    <n v="28.3"/>
    <n v="34.799999999999997"/>
    <n v="5"/>
    <n v="0"/>
    <n v="5"/>
    <n v="32.5"/>
    <n v="0.53333333333333333"/>
    <n v="17.333333333333332"/>
    <n v="17.466699999999999"/>
    <s v="WAV"/>
    <b v="1"/>
    <n v="17.333333333333332"/>
  </r>
  <r>
    <x v="8"/>
    <s v="15:24"/>
    <s v="16:06"/>
    <n v="0"/>
    <s v="One-Seat"/>
    <s v="MAINESS, RYAN"/>
    <d v="2024-10-25T00:00:00"/>
    <n v="4009565"/>
    <s v="215"/>
    <s v="AM1"/>
    <n v="17.13"/>
    <n v="41"/>
    <x v="0"/>
    <s v="Yes"/>
    <x v="0"/>
    <n v="17.13"/>
    <x v="0"/>
    <n v="29.977499999999999"/>
    <n v="34.977499999999999"/>
    <n v="5.5"/>
    <n v="0"/>
    <n v="5.5"/>
    <n v="29"/>
    <n v="0.68333333333333335"/>
    <n v="19.816666666666666"/>
    <n v="15.1608"/>
    <s v="SEDAN"/>
    <b v="1"/>
    <n v="19.816666666666666"/>
  </r>
  <r>
    <x v="9"/>
    <s v="08:49"/>
    <s v="10:02"/>
    <n v="0"/>
    <s v="One-Seat"/>
    <s v="MOLLIQUE, ROMESHA"/>
    <d v="2024-10-25T00:00:00"/>
    <n v="4008785"/>
    <s v="203"/>
    <s v="AM1"/>
    <n v="8.24"/>
    <n v="72"/>
    <x v="0"/>
    <s v="Yes"/>
    <x v="0"/>
    <n v="8.24"/>
    <x v="0"/>
    <n v="14.42"/>
    <n v="19.420000000000002"/>
    <n v="0"/>
    <n v="0"/>
    <n v="0"/>
    <n v="32.5"/>
    <n v="1.2"/>
    <n v="39"/>
    <n v="-19.579999999999998"/>
    <s v="WAV"/>
    <b v="1"/>
    <n v="39"/>
  </r>
  <r>
    <x v="6"/>
    <s v="14:03"/>
    <s v="14:46"/>
    <n v="0"/>
    <s v="One-Seat"/>
    <s v="WYATT, MIGERIEA"/>
    <d v="2024-10-25T00:00:00"/>
    <n v="4008755"/>
    <s v="219"/>
    <s v="AM1"/>
    <n v="17.3"/>
    <n v="43"/>
    <x v="0"/>
    <s v="Yes"/>
    <x v="0"/>
    <n v="17.3"/>
    <x v="0"/>
    <n v="30.275000000000002"/>
    <n v="35.275000000000006"/>
    <n v="0"/>
    <n v="0"/>
    <n v="0"/>
    <n v="29"/>
    <n v="0.71666666666666667"/>
    <n v="20.783333333333335"/>
    <n v="14.4917"/>
    <s v="SEDAN"/>
    <b v="1"/>
    <n v="20.783333333333335"/>
  </r>
  <r>
    <x v="3"/>
    <s v="08:42"/>
    <s v="09:36"/>
    <n v="0"/>
    <s v="One-Seat"/>
    <s v="VAUGHN, DUSTIN"/>
    <d v="2024-10-25T00:00:00"/>
    <n v="4008754"/>
    <s v="220"/>
    <s v="AM1"/>
    <n v="17.3"/>
    <n v="55"/>
    <x v="0"/>
    <s v="Yes"/>
    <x v="0"/>
    <n v="17.3"/>
    <x v="0"/>
    <n v="30.275000000000002"/>
    <n v="35.275000000000006"/>
    <n v="0"/>
    <n v="0"/>
    <n v="0"/>
    <n v="29"/>
    <n v="0.91666666666666663"/>
    <n v="26.583333333333332"/>
    <n v="8.6917000000000009"/>
    <s v="SEDAN"/>
    <b v="1"/>
    <n v="26.583333333333332"/>
  </r>
  <r>
    <x v="6"/>
    <s v="14:03"/>
    <s v="14:18"/>
    <n v="0"/>
    <s v="One-Seat"/>
    <s v="WYATT, MIGERIEA"/>
    <d v="2024-10-25T00:00:00"/>
    <n v="4008786"/>
    <s v="219"/>
    <s v="AM1"/>
    <n v="8.24"/>
    <n v="15"/>
    <x v="0"/>
    <s v="Yes"/>
    <x v="0"/>
    <n v="8.24"/>
    <x v="0"/>
    <n v="14.42"/>
    <n v="19.420000000000002"/>
    <n v="0"/>
    <n v="0"/>
    <n v="0"/>
    <n v="29"/>
    <n v="0.25"/>
    <n v="7.25"/>
    <n v="12.17"/>
    <s v="SEDAN"/>
    <b v="1"/>
    <n v="7.25"/>
  </r>
  <r>
    <x v="1"/>
    <s v="07:59"/>
    <s v="08:39"/>
    <n v="0"/>
    <s v="One-Seat"/>
    <s v="ROGERS, JAMES"/>
    <d v="2024-10-25T00:00:00"/>
    <n v="4008578"/>
    <s v="207"/>
    <s v="AM1"/>
    <n v="10.39"/>
    <n v="39"/>
    <x v="0"/>
    <s v="Yes"/>
    <x v="1"/>
    <n v="10.39"/>
    <x v="1"/>
    <n v="20.78"/>
    <n v="27.28"/>
    <n v="5.5"/>
    <n v="0"/>
    <n v="5.5"/>
    <n v="35.787500000000001"/>
    <n v="0.65"/>
    <n v="23.261875000000003"/>
    <n v="4.0180999999999996"/>
    <s v="WAV"/>
    <b v="1"/>
    <n v="23.261875"/>
  </r>
  <r>
    <x v="11"/>
    <s v="14:14"/>
    <s v="15:05"/>
    <n v="0"/>
    <s v="One-Seat"/>
    <s v="ALLISON, AARON"/>
    <d v="2024-10-25T00:00:00"/>
    <n v="4008579"/>
    <s v="202"/>
    <s v="AM1"/>
    <n v="10.39"/>
    <n v="51"/>
    <x v="0"/>
    <s v="Yes"/>
    <x v="0"/>
    <n v="10.39"/>
    <x v="0"/>
    <n v="18.182500000000001"/>
    <n v="23.182500000000001"/>
    <n v="0"/>
    <n v="0"/>
    <n v="0"/>
    <n v="32.5"/>
    <n v="0.85"/>
    <n v="27.625"/>
    <n v="-4.4424999999999999"/>
    <s v="WAV"/>
    <b v="1"/>
    <n v="27.625"/>
  </r>
  <r>
    <x v="7"/>
    <s v="07:18"/>
    <s v="07:36"/>
    <n v="0"/>
    <s v="One-Seat"/>
    <s v="VILCHEZ, CHARLENNE"/>
    <d v="2024-10-25T00:00:00"/>
    <n v="4008751"/>
    <s v="217"/>
    <s v="WH1"/>
    <n v="4.88"/>
    <n v="17"/>
    <x v="1"/>
    <s v="Yes"/>
    <x v="1"/>
    <n v="4.88"/>
    <x v="1"/>
    <n v="9.76"/>
    <n v="16.259999999999998"/>
    <n v="0"/>
    <n v="0"/>
    <n v="0"/>
    <n v="32.5"/>
    <n v="0.28333333333333333"/>
    <n v="9.2083333333333339"/>
    <n v="7.0517000000000003"/>
    <s v="WAV"/>
    <b v="1"/>
    <n v="9.2083333333333339"/>
  </r>
  <r>
    <x v="5"/>
    <s v="14:48"/>
    <s v="15:27"/>
    <n v="0"/>
    <s v="One-Seat"/>
    <s v="HUGO, TAMA"/>
    <d v="2024-10-25T00:00:00"/>
    <n v="4008581"/>
    <s v="211"/>
    <s v="WH1"/>
    <n v="5.55"/>
    <n v="38"/>
    <x v="1"/>
    <s v="Yes"/>
    <x v="1"/>
    <n v="5.55"/>
    <x v="1"/>
    <n v="11.1"/>
    <n v="17.600000000000001"/>
    <n v="0"/>
    <n v="0"/>
    <n v="0"/>
    <n v="32.5"/>
    <n v="0.6333333333333333"/>
    <n v="20.583333333333332"/>
    <n v="-2.9832999999999998"/>
    <s v="WAV"/>
    <b v="1"/>
    <n v="20.583333333333332"/>
  </r>
  <r>
    <x v="13"/>
    <s v="13:25"/>
    <s v="13:47"/>
    <n v="0"/>
    <s v="One-Seat"/>
    <s v="STEPHENS, MARITZA"/>
    <d v="2024-10-25T00:00:00"/>
    <n v="4011138"/>
    <s v="206"/>
    <s v="LW1"/>
    <n v="16.420000000000002"/>
    <n v="22"/>
    <x v="0"/>
    <s v="Yes"/>
    <x v="0"/>
    <n v="16.420000000000002"/>
    <x v="0"/>
    <n v="28.735000000000003"/>
    <n v="33.734999999999999"/>
    <n v="5"/>
    <n v="0"/>
    <n v="5"/>
    <n v="32.5"/>
    <n v="0.36666666666666664"/>
    <n v="11.916666666666666"/>
    <n v="21.818300000000001"/>
    <s v="WAV"/>
    <b v="1"/>
    <n v="11.916666666666666"/>
  </r>
  <r>
    <x v="1"/>
    <s v="11:29"/>
    <s v="12:02"/>
    <n v="0"/>
    <s v="One-Seat"/>
    <s v="ROBERTSON, SARAH"/>
    <d v="2024-10-25T00:00:00"/>
    <n v="4010292"/>
    <s v="208"/>
    <s v="AM1"/>
    <n v="26.97"/>
    <n v="43"/>
    <x v="0"/>
    <s v="Yes"/>
    <x v="1"/>
    <n v="26.97"/>
    <x v="1"/>
    <n v="53.94"/>
    <n v="60.44"/>
    <n v="5.5"/>
    <n v="0"/>
    <n v="5.5"/>
    <n v="35.787500000000001"/>
    <n v="0.71666666666666667"/>
    <n v="25.647708333333334"/>
    <n v="34.792299999999997"/>
    <s v="WAV"/>
    <b v="1"/>
    <n v="25.647708333333334"/>
  </r>
  <r>
    <x v="9"/>
    <s v="15:20"/>
    <s v="16:34"/>
    <n v="0"/>
    <s v="One-Seat"/>
    <s v="MOLLIQUE, ROMESHA"/>
    <d v="2024-10-25T00:00:00"/>
    <n v="4008498"/>
    <s v="203"/>
    <s v="AM1"/>
    <n v="13.14"/>
    <n v="74"/>
    <x v="0"/>
    <s v="Yes"/>
    <x v="0"/>
    <n v="13.14"/>
    <x v="0"/>
    <n v="22.995000000000001"/>
    <n v="27.995000000000001"/>
    <n v="0"/>
    <n v="0"/>
    <n v="0"/>
    <n v="32.5"/>
    <n v="1.2333333333333334"/>
    <n v="40.083333333333336"/>
    <n v="-12.0883"/>
    <s v="WAV"/>
    <b v="1"/>
    <n v="40.083333333333336"/>
  </r>
  <r>
    <x v="0"/>
    <s v="14:34"/>
    <s v="14:54"/>
    <n v="0"/>
    <s v="One-Seat"/>
    <s v="BOGALE, GETU"/>
    <d v="2024-10-25T00:00:00"/>
    <n v="4011150"/>
    <s v="214"/>
    <s v="AM1"/>
    <n v="10.17"/>
    <n v="20"/>
    <x v="0"/>
    <s v="Yes"/>
    <x v="0"/>
    <n v="10.17"/>
    <x v="0"/>
    <n v="17.797499999999999"/>
    <n v="22.797499999999999"/>
    <n v="3.75"/>
    <n v="0"/>
    <n v="3.75"/>
    <n v="32.5"/>
    <n v="0.33333333333333331"/>
    <n v="10.833333333333332"/>
    <n v="11.9642"/>
    <s v="WAV"/>
    <b v="1"/>
    <n v="10.833333333333334"/>
  </r>
  <r>
    <x v="0"/>
    <s v="08:54"/>
    <s v="09:32"/>
    <n v="0"/>
    <s v="One-Seat"/>
    <s v="BOGALE, GETU"/>
    <d v="2024-10-25T00:00:00"/>
    <n v="4011146"/>
    <s v="214"/>
    <s v="AM1"/>
    <n v="10.17"/>
    <n v="37"/>
    <x v="0"/>
    <s v="Yes"/>
    <x v="0"/>
    <n v="10.17"/>
    <x v="0"/>
    <n v="17.797499999999999"/>
    <n v="22.797499999999999"/>
    <n v="5"/>
    <n v="0"/>
    <n v="5"/>
    <n v="32.5"/>
    <n v="0.6166666666666667"/>
    <n v="20.041666666666668"/>
    <n v="2.7557999999999998"/>
    <s v="WAV"/>
    <b v="1"/>
    <n v="20.041666666666668"/>
  </r>
  <r>
    <x v="12"/>
    <s v="20:17"/>
    <s v="20:17"/>
    <n v="0"/>
    <s v="One-Seat"/>
    <s v="MALCOM, LANDREW"/>
    <d v="2024-10-25T00:00:00"/>
    <n v="4012575"/>
    <s v="209"/>
    <s v="AM1"/>
    <n v="13.19"/>
    <n v="2"/>
    <x v="0"/>
    <s v="Yes"/>
    <x v="0"/>
    <n v="13.19"/>
    <x v="0"/>
    <n v="23.0825"/>
    <n v="28.0825"/>
    <n v="5"/>
    <n v="0"/>
    <n v="5"/>
    <n v="32.5"/>
    <n v="3.3333333333333333E-2"/>
    <n v="1.0833333333333333"/>
    <n v="26.999199999999998"/>
    <s v="WAV"/>
    <b v="1"/>
    <n v="1.0833333333333333"/>
  </r>
  <r>
    <x v="1"/>
    <s v="10:12"/>
    <s v="10:29"/>
    <n v="0"/>
    <s v="One-Seat"/>
    <s v="LARA, DOUGLAS"/>
    <d v="2024-10-25T00:00:00"/>
    <n v="4008580"/>
    <s v="221"/>
    <s v="WH1"/>
    <n v="5.55"/>
    <n v="18"/>
    <x v="1"/>
    <s v="Yes"/>
    <x v="1"/>
    <n v="5.55"/>
    <x v="1"/>
    <n v="11.1"/>
    <n v="17.600000000000001"/>
    <n v="5.5"/>
    <n v="0"/>
    <n v="5.5"/>
    <n v="35.787500000000001"/>
    <n v="0.3"/>
    <n v="10.73625"/>
    <n v="6.8638000000000003"/>
    <s v="WAV"/>
    <b v="1"/>
    <n v="10.736250000000002"/>
  </r>
  <r>
    <x v="0"/>
    <s v="13:31"/>
    <s v="13:58"/>
    <n v="1"/>
    <s v="One-Seat"/>
    <s v="BOGALE, GETU"/>
    <d v="2024-10-26T00:00:00"/>
    <n v="4009240"/>
    <s v="214"/>
    <s v="WH1"/>
    <n v="9.02"/>
    <n v="27"/>
    <x v="1"/>
    <s v="Yes"/>
    <x v="1"/>
    <n v="9.02"/>
    <x v="1"/>
    <n v="18.04"/>
    <n v="24.54"/>
    <n v="3.75"/>
    <n v="3.75"/>
    <n v="0"/>
    <n v="32.5"/>
    <n v="0.45"/>
    <n v="14.625"/>
    <n v="9.9149999999999991"/>
    <s v="WAV"/>
    <b v="1"/>
    <n v="14.625"/>
  </r>
  <r>
    <x v="13"/>
    <s v="09:50"/>
    <s v="10:11"/>
    <n v="0"/>
    <s v="One-Seat"/>
    <s v="STEPHENS, MARITZA"/>
    <d v="2024-10-26T00:00:00"/>
    <n v="4013100"/>
    <s v="206"/>
    <s v="WH1"/>
    <n v="10.78"/>
    <n v="24"/>
    <x v="1"/>
    <s v="Yes"/>
    <x v="1"/>
    <n v="10.78"/>
    <x v="1"/>
    <n v="21.56"/>
    <n v="28.06"/>
    <n v="3.75"/>
    <n v="0"/>
    <n v="3.75"/>
    <n v="32.5"/>
    <n v="0.4"/>
    <n v="13"/>
    <n v="15.06"/>
    <s v="WAV"/>
    <b v="1"/>
    <n v="13"/>
  </r>
  <r>
    <x v="1"/>
    <s v="11:13"/>
    <s v="11:50"/>
    <n v="0"/>
    <s v="One-Seat"/>
    <s v="ROGERS, JAMES"/>
    <d v="2024-10-26T00:00:00"/>
    <n v="4013165"/>
    <s v="207"/>
    <s v="AM1"/>
    <n v="26.95"/>
    <n v="40"/>
    <x v="0"/>
    <s v="Yes"/>
    <x v="1"/>
    <n v="26.95"/>
    <x v="1"/>
    <n v="53.9"/>
    <n v="60.4"/>
    <n v="5.5"/>
    <n v="0"/>
    <n v="5.5"/>
    <n v="35.787500000000001"/>
    <n v="0.66666666666666663"/>
    <n v="23.858333333333334"/>
    <n v="36.541699999999999"/>
    <s v="WAV"/>
    <b v="1"/>
    <n v="23.858333333333334"/>
  </r>
  <r>
    <x v="0"/>
    <s v="14:37"/>
    <s v="15:22"/>
    <n v="0"/>
    <s v="One-Seat"/>
    <s v="BOGALE, GETU"/>
    <d v="2024-10-26T00:00:00"/>
    <n v="4009230"/>
    <s v="214"/>
    <s v="AM1"/>
    <n v="23.24"/>
    <n v="45"/>
    <x v="0"/>
    <s v="Yes"/>
    <x v="0"/>
    <n v="23.24"/>
    <x v="0"/>
    <n v="40.669999999999995"/>
    <n v="45.669999999999995"/>
    <n v="3.75"/>
    <n v="0"/>
    <n v="3.75"/>
    <n v="32.5"/>
    <n v="0.75"/>
    <n v="24.375"/>
    <n v="21.295000000000002"/>
    <s v="WAV"/>
    <b v="1"/>
    <n v="24.375"/>
  </r>
  <r>
    <x v="1"/>
    <s v="13:15"/>
    <s v="13:39"/>
    <n v="0"/>
    <s v="One-Seat"/>
    <s v="ROGERS, JAMES"/>
    <d v="2024-10-26T00:00:00"/>
    <n v="4013162"/>
    <s v="207"/>
    <s v="AM1,PW1"/>
    <n v="10.49"/>
    <n v="27"/>
    <x v="0"/>
    <s v="Yes"/>
    <x v="1"/>
    <n v="10.49"/>
    <x v="1"/>
    <n v="20.98"/>
    <n v="27.48"/>
    <n v="5"/>
    <n v="0"/>
    <n v="5"/>
    <n v="35.787500000000001"/>
    <n v="0.45"/>
    <n v="16.104375000000001"/>
    <n v="11.3756"/>
    <s v="WAV"/>
    <b v="1"/>
    <n v="16.104375000000001"/>
  </r>
  <r>
    <x v="1"/>
    <s v="09:51"/>
    <s v="10:18"/>
    <n v="0"/>
    <s v="One-Seat"/>
    <s v="ROGERS, JAMES"/>
    <d v="2024-10-26T00:00:00"/>
    <n v="4013161"/>
    <s v="207"/>
    <s v="AM1,PW1"/>
    <n v="10.49"/>
    <n v="30"/>
    <x v="0"/>
    <s v="Yes"/>
    <x v="1"/>
    <n v="10.49"/>
    <x v="1"/>
    <n v="20.98"/>
    <n v="27.48"/>
    <n v="5.5"/>
    <n v="0"/>
    <n v="5.5"/>
    <n v="35.787500000000001"/>
    <n v="0.5"/>
    <n v="17.893750000000001"/>
    <n v="9.5861999999999998"/>
    <s v="WAV"/>
    <b v="1"/>
    <n v="17.893750000000001"/>
  </r>
  <r>
    <x v="12"/>
    <s v="12:44"/>
    <s v="13:04"/>
    <n v="1"/>
    <s v="One-Seat"/>
    <s v="MALCOM, LANDREW"/>
    <d v="2024-10-26T00:00:00"/>
    <n v="4009260"/>
    <s v="209"/>
    <s v="AM1"/>
    <n v="10.54"/>
    <n v="19"/>
    <x v="0"/>
    <s v="Yes"/>
    <x v="0"/>
    <n v="10.54"/>
    <x v="0"/>
    <n v="18.445"/>
    <n v="23.445"/>
    <n v="5.5"/>
    <n v="5.5"/>
    <n v="0"/>
    <n v="32.5"/>
    <n v="0.31666666666666665"/>
    <n v="10.291666666666666"/>
    <n v="13.1533"/>
    <s v="WAV"/>
    <b v="1"/>
    <n v="10.291666666666666"/>
  </r>
  <r>
    <x v="1"/>
    <s v="14:07"/>
    <s v="14:37"/>
    <n v="0"/>
    <s v="One-Seat"/>
    <s v="ROGERS, JAMES"/>
    <d v="2024-10-26T00:00:00"/>
    <n v="4013241"/>
    <s v="207"/>
    <s v="AM1"/>
    <n v="26.08"/>
    <n v="29"/>
    <x v="0"/>
    <s v="Yes"/>
    <x v="1"/>
    <n v="26.08"/>
    <x v="1"/>
    <n v="52.16"/>
    <n v="58.66"/>
    <n v="5.5"/>
    <n v="0"/>
    <n v="5.5"/>
    <n v="35.787500000000001"/>
    <n v="0.48333333333333334"/>
    <n v="17.297291666666666"/>
    <n v="41.362699999999997"/>
    <s v="WAV"/>
    <b v="1"/>
    <n v="17.29729166666667"/>
  </r>
  <r>
    <x v="0"/>
    <s v="07:31"/>
    <s v="08:16"/>
    <n v="0"/>
    <s v="One-Seat"/>
    <s v="BOGALE, GETU"/>
    <d v="2024-10-26T00:00:00"/>
    <n v="4012422"/>
    <s v="214"/>
    <s v="AM1,SA1"/>
    <n v="31.27"/>
    <n v="45"/>
    <x v="0"/>
    <s v="Yes"/>
    <x v="0"/>
    <n v="31.27"/>
    <x v="0"/>
    <n v="54.722499999999997"/>
    <n v="59.722499999999997"/>
    <n v="3.75"/>
    <n v="0"/>
    <n v="3.75"/>
    <n v="32.5"/>
    <n v="0.75"/>
    <n v="24.375"/>
    <n v="35.347499999999997"/>
    <s v="WAV"/>
    <b v="1"/>
    <n v="24.375"/>
  </r>
  <r>
    <x v="12"/>
    <s v="17:00"/>
    <s v="17:20"/>
    <n v="0"/>
    <s v="One-Seat"/>
    <s v="MALCOM, LANDREW"/>
    <d v="2024-10-26T00:00:00"/>
    <n v="4013083"/>
    <s v="209"/>
    <s v="WK1"/>
    <n v="9.9700000000000006"/>
    <n v="20"/>
    <x v="0"/>
    <s v="Yes"/>
    <x v="0"/>
    <n v="9.9700000000000006"/>
    <x v="0"/>
    <n v="17.447500000000002"/>
    <n v="22.447500000000002"/>
    <n v="5.5"/>
    <n v="0"/>
    <n v="5.5"/>
    <n v="32.5"/>
    <n v="0.33333333333333331"/>
    <n v="10.833333333333332"/>
    <n v="11.6142"/>
    <s v="WAV"/>
    <b v="1"/>
    <n v="10.833333333333334"/>
  </r>
  <r>
    <x v="10"/>
    <s v="14:45"/>
    <s v="15:02"/>
    <n v="0"/>
    <s v="One-Seat"/>
    <s v="BROWN, LOVIE"/>
    <d v="2024-10-26T00:00:00"/>
    <n v="4010365"/>
    <s v="216"/>
    <s v="AM1"/>
    <n v="10.94"/>
    <n v="16"/>
    <x v="0"/>
    <s v="Yes"/>
    <x v="0"/>
    <n v="10.94"/>
    <x v="0"/>
    <n v="19.145"/>
    <n v="24.145"/>
    <n v="5"/>
    <n v="0"/>
    <n v="5"/>
    <n v="29"/>
    <n v="0.26666666666666666"/>
    <n v="7.7333333333333334"/>
    <n v="16.4117"/>
    <s v="SEDAN"/>
    <b v="1"/>
    <n v="7.7333333333333334"/>
  </r>
  <r>
    <x v="11"/>
    <s v="08:22"/>
    <s v="08:38"/>
    <n v="0"/>
    <s v="One-Seat"/>
    <s v="ALLISON, AARON"/>
    <d v="2024-10-26T00:00:00"/>
    <n v="4010362"/>
    <s v="202"/>
    <s v="AM1"/>
    <n v="10.94"/>
    <n v="16"/>
    <x v="0"/>
    <s v="Yes"/>
    <x v="0"/>
    <n v="10.94"/>
    <x v="0"/>
    <n v="19.145"/>
    <n v="24.145"/>
    <n v="5.5"/>
    <n v="0"/>
    <n v="5.5"/>
    <n v="32.5"/>
    <n v="0.26666666666666666"/>
    <n v="8.6666666666666661"/>
    <n v="15.478300000000001"/>
    <s v="WAV"/>
    <b v="1"/>
    <n v="8.6666666666666661"/>
  </r>
  <r>
    <x v="13"/>
    <s v="14:08"/>
    <s v="14:49"/>
    <n v="0"/>
    <s v="One-Seat"/>
    <s v="STEPHENS, MARITZA"/>
    <d v="2024-10-26T00:00:00"/>
    <n v="4013168"/>
    <s v="206"/>
    <s v="AM1"/>
    <n v="26.95"/>
    <n v="42"/>
    <x v="0"/>
    <s v="Yes"/>
    <x v="0"/>
    <n v="26.95"/>
    <x v="0"/>
    <n v="47.162500000000001"/>
    <n v="52.162500000000001"/>
    <n v="5"/>
    <n v="0"/>
    <n v="5"/>
    <n v="32.5"/>
    <n v="0.7"/>
    <n v="22.75"/>
    <n v="29.412500000000001"/>
    <s v="WAV"/>
    <b v="1"/>
    <n v="22.75"/>
  </r>
  <r>
    <x v="11"/>
    <s v="11:02"/>
    <s v="11:37"/>
    <n v="0"/>
    <s v="One-Seat"/>
    <s v="ALLISON, AARON"/>
    <d v="2024-10-26T00:00:00"/>
    <n v="4013240"/>
    <s v="202"/>
    <s v="AM1"/>
    <n v="26.08"/>
    <n v="35"/>
    <x v="0"/>
    <s v="Yes"/>
    <x v="0"/>
    <n v="26.08"/>
    <x v="0"/>
    <n v="45.64"/>
    <n v="50.64"/>
    <n v="3"/>
    <n v="0"/>
    <n v="3"/>
    <n v="32.5"/>
    <n v="0.58333333333333337"/>
    <n v="18.958333333333336"/>
    <n v="31.681699999999999"/>
    <s v="WAV"/>
    <b v="1"/>
    <n v="18.958333333333332"/>
  </r>
  <r>
    <x v="1"/>
    <s v="12:16"/>
    <s v="13:06"/>
    <n v="0"/>
    <s v="One-Seat"/>
    <s v="KEITH , CLYDE"/>
    <d v="2024-10-26T00:00:00"/>
    <n v="4012426"/>
    <s v="212"/>
    <s v="AM1,SA1"/>
    <n v="31.27"/>
    <n v="49"/>
    <x v="0"/>
    <s v="Yes"/>
    <x v="1"/>
    <n v="31.27"/>
    <x v="1"/>
    <n v="62.54"/>
    <n v="69.039999999999992"/>
    <n v="3.75"/>
    <n v="0"/>
    <n v="3.75"/>
    <n v="35.787500000000001"/>
    <n v="0.81666666666666665"/>
    <n v="29.226458333333333"/>
    <n v="39.813499999999998"/>
    <s v="WAV"/>
    <b v="1"/>
    <n v="29.226458333333333"/>
  </r>
  <r>
    <x v="1"/>
    <s v="18:23"/>
    <s v="18:56"/>
    <n v="0"/>
    <s v="One-Seat"/>
    <s v="ROBERTSON, SARAH"/>
    <d v="2024-10-27T00:00:00"/>
    <n v="4013117"/>
    <s v="208"/>
    <s v="AM1"/>
    <n v="13.41"/>
    <n v="35"/>
    <x v="0"/>
    <s v="Yes"/>
    <x v="1"/>
    <n v="13.41"/>
    <x v="1"/>
    <n v="26.82"/>
    <n v="33.32"/>
    <n v="5"/>
    <n v="0"/>
    <n v="5"/>
    <n v="35.787500000000001"/>
    <n v="0.58333333333333337"/>
    <n v="20.876041666666669"/>
    <n v="12.444000000000001"/>
    <s v="WAV"/>
    <b v="1"/>
    <n v="20.876041666666666"/>
  </r>
  <r>
    <x v="1"/>
    <s v="10:13"/>
    <s v="11:56"/>
    <n v="0"/>
    <s v="One-Seat"/>
    <s v="ALLGOOD, SCOTT"/>
    <d v="2024-10-27T00:00:00"/>
    <n v="4012456"/>
    <s v="201"/>
    <s v="OW1"/>
    <n v="19.77"/>
    <n v="105"/>
    <x v="0"/>
    <s v="Yes"/>
    <x v="1"/>
    <n v="19.77"/>
    <x v="1"/>
    <n v="39.54"/>
    <n v="46.04"/>
    <n v="5"/>
    <n v="0"/>
    <n v="5"/>
    <n v="35.787500000000001"/>
    <n v="1.75"/>
    <n v="62.628125000000004"/>
    <n v="-16.588100000000001"/>
    <s v="BIGVAN"/>
    <b v="1"/>
    <n v="62.628124999999997"/>
  </r>
  <r>
    <x v="1"/>
    <s v="12:25"/>
    <s v="13:06"/>
    <n v="0"/>
    <s v="One-Seat"/>
    <s v="ALLGOOD, SCOTT"/>
    <d v="2024-10-27T00:00:00"/>
    <n v="4013166"/>
    <s v="201"/>
    <s v="AM1"/>
    <n v="26.95"/>
    <n v="41"/>
    <x v="0"/>
    <s v="Yes"/>
    <x v="1"/>
    <n v="26.95"/>
    <x v="1"/>
    <n v="53.9"/>
    <n v="60.4"/>
    <n v="5.5"/>
    <n v="0"/>
    <n v="5.5"/>
    <n v="35.787500000000001"/>
    <n v="0.68333333333333335"/>
    <n v="24.454791666666669"/>
    <n v="35.9452"/>
    <s v="BIGVAN"/>
    <b v="1"/>
    <n v="24.454791666666669"/>
  </r>
  <r>
    <x v="1"/>
    <s v="09:30"/>
    <s v="10:08"/>
    <n v="0"/>
    <s v="One-Seat"/>
    <s v="ROGERS, JAMES"/>
    <d v="2024-10-27T00:00:00"/>
    <n v="4013109"/>
    <s v="207"/>
    <s v="AM1"/>
    <n v="25.21"/>
    <n v="40"/>
    <x v="0"/>
    <s v="Yes"/>
    <x v="1"/>
    <n v="25.21"/>
    <x v="1"/>
    <n v="50.42"/>
    <n v="56.92"/>
    <n v="5.5"/>
    <n v="0"/>
    <n v="5.5"/>
    <n v="35.787500000000001"/>
    <n v="0.66666666666666663"/>
    <n v="23.858333333333334"/>
    <n v="33.061700000000002"/>
    <s v="WAV"/>
    <b v="1"/>
    <n v="23.858333333333334"/>
  </r>
  <r>
    <x v="13"/>
    <s v="13:18"/>
    <s v="14:31"/>
    <n v="0"/>
    <s v="One-Seat"/>
    <s v="STEPHENS, MARITZA"/>
    <d v="2024-10-27T00:00:00"/>
    <n v="4013115"/>
    <s v="206"/>
    <s v="AM1"/>
    <n v="25.21"/>
    <n v="73"/>
    <x v="0"/>
    <s v="Yes"/>
    <x v="0"/>
    <n v="25.21"/>
    <x v="0"/>
    <n v="44.1175"/>
    <n v="49.1175"/>
    <n v="0"/>
    <n v="0"/>
    <n v="0"/>
    <n v="32.5"/>
    <n v="1.2166666666666666"/>
    <n v="39.541666666666664"/>
    <n v="9.5757999999999992"/>
    <s v="WAV"/>
    <b v="1"/>
    <n v="39.541666666666664"/>
  </r>
  <r>
    <x v="13"/>
    <s v="08:33"/>
    <s v="09:19"/>
    <n v="0"/>
    <s v="One-Seat"/>
    <s v="STEPHENS, MARITZA"/>
    <d v="2024-10-27T00:00:00"/>
    <n v="4013116"/>
    <s v="206"/>
    <s v="AM1"/>
    <n v="13.41"/>
    <n v="47"/>
    <x v="0"/>
    <s v="Yes"/>
    <x v="0"/>
    <n v="13.41"/>
    <x v="0"/>
    <n v="23.467500000000001"/>
    <n v="28.467500000000001"/>
    <n v="5.5"/>
    <n v="0"/>
    <n v="5.5"/>
    <n v="32.5"/>
    <n v="0.78333333333333333"/>
    <n v="25.458333333333332"/>
    <n v="3.0091999999999999"/>
    <s v="WAV"/>
    <b v="1"/>
    <n v="25.458333333333332"/>
  </r>
  <r>
    <x v="13"/>
    <s v="10:53"/>
    <s v="11:26"/>
    <n v="0"/>
    <s v="One-Seat"/>
    <s v="STEPHENS, MARITZA"/>
    <d v="2024-10-27T00:00:00"/>
    <n v="4013120"/>
    <s v="206"/>
    <s v="AM1"/>
    <n v="23.23"/>
    <n v="35"/>
    <x v="0"/>
    <s v="Yes"/>
    <x v="0"/>
    <n v="23.23"/>
    <x v="0"/>
    <n v="40.652500000000003"/>
    <n v="45.652500000000003"/>
    <n v="3"/>
    <n v="0"/>
    <n v="3"/>
    <n v="32.5"/>
    <n v="0.58333333333333337"/>
    <n v="18.958333333333336"/>
    <n v="26.694199999999999"/>
    <s v="WAV"/>
    <b v="1"/>
    <n v="18.958333333333332"/>
  </r>
  <r>
    <x v="1"/>
    <s v="10:58"/>
    <s v="11:29"/>
    <n v="0"/>
    <s v="One-Seat"/>
    <s v="UMANA, DOMINGO"/>
    <d v="2024-10-27T00:00:00"/>
    <n v="4013246"/>
    <s v="210B"/>
    <s v="AM1"/>
    <n v="26.78"/>
    <n v="30"/>
    <x v="0"/>
    <s v="Yes"/>
    <x v="1"/>
    <n v="26.78"/>
    <x v="1"/>
    <n v="53.56"/>
    <n v="60.06"/>
    <n v="5.5"/>
    <n v="0"/>
    <n v="5.5"/>
    <n v="35.787500000000001"/>
    <n v="0.5"/>
    <n v="17.893750000000001"/>
    <n v="42.166200000000003"/>
    <s v="WAV"/>
    <b v="1"/>
    <n v="17.893750000000001"/>
  </r>
  <r>
    <x v="1"/>
    <s v="11:30"/>
    <s v="12:14"/>
    <n v="0"/>
    <s v="One-Seat"/>
    <s v="ROGERS, JAMES"/>
    <d v="2024-10-27T00:00:00"/>
    <n v="4011857"/>
    <s v="207"/>
    <s v="WK1"/>
    <n v="32.909999999999997"/>
    <n v="82"/>
    <x v="0"/>
    <s v="Yes"/>
    <x v="1"/>
    <n v="32.909999999999997"/>
    <x v="1"/>
    <n v="65.819999999999993"/>
    <n v="72.319999999999993"/>
    <n v="5.5"/>
    <n v="0"/>
    <n v="5.5"/>
    <n v="35.787500000000001"/>
    <n v="1.3666666666666667"/>
    <n v="48.909583333333337"/>
    <n v="23.410399999999999"/>
    <s v="WAV"/>
    <b v="1"/>
    <n v="48.909583333333337"/>
  </r>
  <r>
    <x v="1"/>
    <s v="07:36"/>
    <s v="09:01"/>
    <n v="0"/>
    <s v="One-Seat"/>
    <s v="ROGERS, JAMES"/>
    <d v="2024-10-27T00:00:00"/>
    <n v="4011699"/>
    <s v="207"/>
    <s v="AM1"/>
    <n v="30.84"/>
    <n v="87"/>
    <x v="0"/>
    <s v="Yes"/>
    <x v="1"/>
    <n v="30.84"/>
    <x v="1"/>
    <n v="61.68"/>
    <n v="68.180000000000007"/>
    <n v="5.5"/>
    <n v="0"/>
    <n v="5.5"/>
    <n v="35.787500000000001"/>
    <n v="1.45"/>
    <n v="51.891874999999999"/>
    <n v="16.2881"/>
    <s v="WAV"/>
    <b v="1"/>
    <n v="51.891875000000006"/>
  </r>
  <r>
    <x v="13"/>
    <s v="14:05"/>
    <s v="14:55"/>
    <n v="0"/>
    <s v="One-Seat"/>
    <s v="STEPHENS, MARITZA"/>
    <d v="2024-10-27T00:00:00"/>
    <n v="4011700"/>
    <s v="206"/>
    <s v="AM1"/>
    <n v="30.84"/>
    <n v="51"/>
    <x v="0"/>
    <s v="Yes"/>
    <x v="0"/>
    <n v="30.84"/>
    <x v="0"/>
    <n v="53.97"/>
    <n v="58.97"/>
    <n v="0"/>
    <n v="0"/>
    <n v="0"/>
    <n v="32.5"/>
    <n v="0.85"/>
    <n v="27.625"/>
    <n v="31.344999999999999"/>
    <s v="WAV"/>
    <b v="1"/>
    <n v="27.625"/>
  </r>
  <r>
    <x v="1"/>
    <s v="10:35"/>
    <s v="10:59"/>
    <n v="0"/>
    <s v="One-Seat"/>
    <s v="ROBERTSON, SARAH"/>
    <d v="2024-10-27T00:00:00"/>
    <n v="4012366"/>
    <s v="208"/>
    <s v="WK1"/>
    <n v="11.31"/>
    <n v="26"/>
    <x v="0"/>
    <s v="Yes"/>
    <x v="1"/>
    <n v="11.31"/>
    <x v="1"/>
    <n v="22.62"/>
    <n v="29.12"/>
    <n v="5.5"/>
    <n v="0"/>
    <n v="5.5"/>
    <n v="35.787500000000001"/>
    <n v="0.43333333333333335"/>
    <n v="15.507916666666668"/>
    <n v="13.6121"/>
    <s v="WAV"/>
    <b v="1"/>
    <n v="15.507916666666667"/>
  </r>
  <r>
    <x v="1"/>
    <s v="17:16"/>
    <s v="17:45"/>
    <n v="0"/>
    <s v="One-Seat"/>
    <s v="ROBERTSON, SARAH"/>
    <d v="2024-10-27T00:00:00"/>
    <n v="4013482"/>
    <s v="208"/>
    <s v="AM1"/>
    <n v="26.11"/>
    <n v="29"/>
    <x v="0"/>
    <s v="Yes"/>
    <x v="1"/>
    <n v="26.11"/>
    <x v="1"/>
    <n v="52.22"/>
    <n v="58.72"/>
    <n v="5.5"/>
    <n v="0"/>
    <n v="5.5"/>
    <n v="35.787500000000001"/>
    <n v="0.48333333333333334"/>
    <n v="17.297291666666666"/>
    <n v="41.422699999999999"/>
    <s v="WAV"/>
    <b v="1"/>
    <n v="17.29729166666667"/>
  </r>
  <r>
    <x v="13"/>
    <s v="08:53"/>
    <s v="09:33"/>
    <n v="0"/>
    <s v="One-Seat"/>
    <s v="STEPHENS, MARITZA"/>
    <d v="2024-10-27T00:00:00"/>
    <n v="4013491"/>
    <s v="206"/>
    <s v="AM1"/>
    <n v="9.91"/>
    <n v="40"/>
    <x v="0"/>
    <s v="Yes"/>
    <x v="0"/>
    <n v="9.91"/>
    <x v="0"/>
    <n v="17.342500000000001"/>
    <n v="22.342500000000001"/>
    <n v="0"/>
    <n v="0"/>
    <n v="0"/>
    <n v="32.5"/>
    <n v="0.66666666666666663"/>
    <n v="21.666666666666664"/>
    <n v="0.67579999999999996"/>
    <s v="WAV"/>
    <b v="1"/>
    <n v="21.666666666666668"/>
  </r>
  <r>
    <x v="1"/>
    <s v="13:10"/>
    <s v="13:47"/>
    <n v="0"/>
    <s v="One-Seat"/>
    <s v="ROBERTSON, SARAH"/>
    <d v="2024-10-27T00:00:00"/>
    <n v="4013121"/>
    <s v="208"/>
    <s v="AM1"/>
    <n v="23.23"/>
    <n v="36"/>
    <x v="0"/>
    <s v="Yes"/>
    <x v="1"/>
    <n v="23.23"/>
    <x v="1"/>
    <n v="46.46"/>
    <n v="52.96"/>
    <n v="5.5"/>
    <n v="0"/>
    <n v="5.5"/>
    <n v="35.787500000000001"/>
    <n v="0.6"/>
    <n v="21.4725"/>
    <n v="31.487500000000001"/>
    <s v="WAV"/>
    <b v="1"/>
    <n v="21.472500000000004"/>
  </r>
  <r>
    <x v="1"/>
    <s v="11:50"/>
    <s v="12:05"/>
    <n v="0"/>
    <s v="One-Seat"/>
    <s v="ROBERTSON, SARAH"/>
    <d v="2024-10-27T00:00:00"/>
    <n v="4011860"/>
    <s v="208"/>
    <s v="SC1"/>
    <n v="7.83"/>
    <n v="18"/>
    <x v="1"/>
    <s v="Yes"/>
    <x v="1"/>
    <n v="7.83"/>
    <x v="1"/>
    <n v="15.66"/>
    <n v="22.16"/>
    <n v="0"/>
    <n v="0"/>
    <n v="0"/>
    <n v="35.787500000000001"/>
    <n v="0.3"/>
    <n v="10.73625"/>
    <n v="11.4238"/>
    <s v="WAV"/>
    <b v="1"/>
    <n v="10.736250000000002"/>
  </r>
  <r>
    <x v="5"/>
    <s v="14:34"/>
    <s v="14:53"/>
    <n v="0"/>
    <s v="One-Seat"/>
    <s v="HUGO, TAMA"/>
    <d v="2024-10-28T00:00:00"/>
    <n v="4009679"/>
    <s v="211"/>
    <s v="AM1"/>
    <n v="11.47"/>
    <n v="19"/>
    <x v="0"/>
    <s v="Yes"/>
    <x v="0"/>
    <n v="11.47"/>
    <x v="0"/>
    <n v="20.072500000000002"/>
    <n v="25.072500000000002"/>
    <n v="0"/>
    <n v="0"/>
    <n v="0"/>
    <n v="32.5"/>
    <n v="0.31666666666666665"/>
    <n v="10.291666666666666"/>
    <n v="14.780799999999999"/>
    <s v="WAV"/>
    <b v="1"/>
    <n v="10.291666666666666"/>
  </r>
  <r>
    <x v="6"/>
    <s v="08:39"/>
    <s v="09:26"/>
    <n v="0"/>
    <s v="One-Seat"/>
    <s v="WYATT, MIGERIEA"/>
    <d v="2024-10-28T00:00:00"/>
    <n v="4009678"/>
    <s v="219"/>
    <s v="AM1"/>
    <n v="11.47"/>
    <n v="47"/>
    <x v="0"/>
    <s v="Yes"/>
    <x v="0"/>
    <n v="11.47"/>
    <x v="0"/>
    <n v="20.072500000000002"/>
    <n v="25.072500000000002"/>
    <n v="0"/>
    <n v="0"/>
    <n v="0"/>
    <n v="29"/>
    <n v="0.78333333333333333"/>
    <n v="22.716666666666665"/>
    <n v="2.3557999999999999"/>
    <s v="SEDAN"/>
    <b v="1"/>
    <n v="22.716666666666665"/>
  </r>
  <r>
    <x v="5"/>
    <s v="14:14"/>
    <s v="14:58"/>
    <n v="0"/>
    <s v="One-Seat"/>
    <s v="HUGO, TAMA"/>
    <d v="2024-10-28T00:00:00"/>
    <n v="4013590"/>
    <s v="211"/>
    <s v="AM1"/>
    <n v="26.08"/>
    <n v="43"/>
    <x v="0"/>
    <s v="Yes"/>
    <x v="0"/>
    <n v="26.08"/>
    <x v="0"/>
    <n v="45.64"/>
    <n v="50.64"/>
    <n v="5.5"/>
    <n v="0"/>
    <n v="5.5"/>
    <n v="32.5"/>
    <n v="0.71666666666666667"/>
    <n v="23.291666666666668"/>
    <n v="27.348299999999998"/>
    <s v="WAV"/>
    <b v="1"/>
    <n v="23.291666666666668"/>
  </r>
  <r>
    <x v="2"/>
    <s v="11:02"/>
    <s v="12:00"/>
    <n v="0"/>
    <s v="One-Seat"/>
    <s v="TILLMAN, ROSALYN"/>
    <d v="2024-10-28T00:00:00"/>
    <n v="4013589"/>
    <s v="205A"/>
    <s v="AM1"/>
    <n v="26.08"/>
    <n v="57"/>
    <x v="0"/>
    <s v="Yes"/>
    <x v="0"/>
    <n v="26.08"/>
    <x v="0"/>
    <n v="45.64"/>
    <n v="50.64"/>
    <n v="3"/>
    <n v="0"/>
    <n v="3"/>
    <n v="32.5"/>
    <n v="0.95"/>
    <n v="30.875"/>
    <n v="19.765000000000001"/>
    <s v="WAV"/>
    <b v="1"/>
    <n v="30.875"/>
  </r>
  <r>
    <x v="2"/>
    <s v="15:21"/>
    <s v="16:31"/>
    <n v="0"/>
    <s v="One-Seat"/>
    <s v="BUTLER, JACQUELINE"/>
    <d v="2024-10-28T00:00:00"/>
    <n v="4013584"/>
    <s v="205B"/>
    <s v="AM1"/>
    <n v="26.71"/>
    <n v="71"/>
    <x v="0"/>
    <s v="Yes"/>
    <x v="0"/>
    <n v="26.71"/>
    <x v="0"/>
    <n v="46.7425"/>
    <n v="51.7425"/>
    <n v="5"/>
    <n v="0"/>
    <n v="5"/>
    <n v="32.5"/>
    <n v="1.1833333333333333"/>
    <n v="38.458333333333336"/>
    <n v="13.2842"/>
    <s v="WAV"/>
    <b v="1"/>
    <n v="38.458333333333336"/>
  </r>
  <r>
    <x v="0"/>
    <s v="12:45"/>
    <s v="13:50"/>
    <n v="0"/>
    <s v="One-Seat"/>
    <s v="BOGALE, GETU"/>
    <d v="2024-10-28T00:00:00"/>
    <n v="4014369"/>
    <s v="214"/>
    <s v="WK1"/>
    <n v="27.08"/>
    <n v="65"/>
    <x v="0"/>
    <s v="Yes"/>
    <x v="0"/>
    <n v="27.08"/>
    <x v="0"/>
    <n v="47.39"/>
    <n v="52.39"/>
    <n v="5"/>
    <n v="0"/>
    <n v="5"/>
    <n v="32.5"/>
    <n v="1.0833333333333333"/>
    <n v="35.208333333333329"/>
    <n v="17.181699999999999"/>
    <s v="WAV"/>
    <b v="1"/>
    <n v="35.208333333333336"/>
  </r>
  <r>
    <x v="6"/>
    <s v="14:13"/>
    <s v="14:54"/>
    <n v="0"/>
    <s v="One-Seat"/>
    <s v="WYATT, MIGERIEA"/>
    <d v="2024-10-28T00:00:00"/>
    <n v="4013562"/>
    <s v="219"/>
    <s v="AM1"/>
    <n v="14.08"/>
    <n v="41"/>
    <x v="0"/>
    <s v="Yes"/>
    <x v="0"/>
    <n v="14.08"/>
    <x v="0"/>
    <n v="24.64"/>
    <n v="29.64"/>
    <n v="3"/>
    <n v="0"/>
    <n v="3"/>
    <n v="29"/>
    <n v="0.68333333333333335"/>
    <n v="19.816666666666666"/>
    <n v="9.8232999999999997"/>
    <s v="SEDAN"/>
    <b v="1"/>
    <n v="19.816666666666666"/>
  </r>
  <r>
    <x v="0"/>
    <s v="07:48"/>
    <s v="08:13"/>
    <n v="0"/>
    <s v="One-Seat"/>
    <s v="BOGALE, GETU"/>
    <d v="2024-10-28T00:00:00"/>
    <n v="4009804"/>
    <s v="214"/>
    <s v="WK1"/>
    <n v="6.92"/>
    <n v="24"/>
    <x v="0"/>
    <s v="Yes"/>
    <x v="0"/>
    <n v="6.92"/>
    <x v="0"/>
    <n v="12.11"/>
    <n v="17.11"/>
    <n v="5"/>
    <n v="0"/>
    <n v="5"/>
    <n v="32.5"/>
    <n v="0.4"/>
    <n v="13"/>
    <n v="4.1100000000000003"/>
    <s v="WAV"/>
    <b v="1"/>
    <n v="13"/>
  </r>
  <r>
    <x v="9"/>
    <s v="09:46"/>
    <s v="10:21"/>
    <n v="0"/>
    <s v="One-Seat"/>
    <s v="MOLLIQUE, ROMESHA"/>
    <d v="2024-10-28T00:00:00"/>
    <n v="4010974"/>
    <s v="203"/>
    <s v="AM1"/>
    <n v="28.11"/>
    <n v="34"/>
    <x v="0"/>
    <s v="Yes"/>
    <x v="0"/>
    <n v="28.11"/>
    <x v="0"/>
    <n v="49.192499999999995"/>
    <n v="54.192499999999995"/>
    <n v="3.75"/>
    <n v="0"/>
    <n v="3.75"/>
    <n v="32.5"/>
    <n v="0.56666666666666665"/>
    <n v="18.416666666666668"/>
    <n v="35.775799999999997"/>
    <s v="WAV"/>
    <b v="1"/>
    <n v="18.416666666666668"/>
  </r>
  <r>
    <x v="7"/>
    <s v="09:27"/>
    <s v="10:11"/>
    <n v="0"/>
    <s v="One-Seat"/>
    <s v="VILCHEZ, CHARLENNE"/>
    <d v="2024-10-28T00:00:00"/>
    <n v="4009965"/>
    <s v="217"/>
    <s v="AM2"/>
    <n v="15.66"/>
    <n v="44"/>
    <x v="0"/>
    <s v="Yes"/>
    <x v="0"/>
    <n v="15.66"/>
    <x v="0"/>
    <n v="27.405000000000001"/>
    <n v="32.405000000000001"/>
    <n v="0"/>
    <n v="0"/>
    <n v="0"/>
    <n v="32.5"/>
    <n v="0.73333333333333328"/>
    <n v="23.833333333333332"/>
    <n v="8.5716999999999999"/>
    <s v="WAV"/>
    <b v="1"/>
    <n v="23.833333333333332"/>
  </r>
  <r>
    <x v="1"/>
    <s v="08:08"/>
    <s v="08:42"/>
    <n v="0"/>
    <s v="One-Seat"/>
    <s v="ROGERS, JAMES"/>
    <d v="2024-10-28T00:00:00"/>
    <n v="4009945"/>
    <s v="207"/>
    <s v="AM1"/>
    <n v="10.039999999999999"/>
    <n v="33"/>
    <x v="0"/>
    <s v="Yes"/>
    <x v="1"/>
    <n v="10.039999999999999"/>
    <x v="1"/>
    <n v="20.079999999999998"/>
    <n v="26.58"/>
    <n v="0"/>
    <n v="0"/>
    <n v="0"/>
    <n v="35.787500000000001"/>
    <n v="0.55000000000000004"/>
    <n v="19.683125000000004"/>
    <n v="6.8968999999999996"/>
    <s v="WAV"/>
    <b v="1"/>
    <n v="19.683125"/>
  </r>
  <r>
    <x v="7"/>
    <s v="16:06"/>
    <s v="16:28"/>
    <n v="0"/>
    <s v="One-Seat"/>
    <s v="VILCHEZ, CHARLENNE"/>
    <d v="2024-10-28T00:00:00"/>
    <n v="4013564"/>
    <s v="217"/>
    <s v="AM1"/>
    <n v="14.08"/>
    <n v="22"/>
    <x v="0"/>
    <s v="Yes"/>
    <x v="0"/>
    <n v="14.08"/>
    <x v="0"/>
    <n v="24.64"/>
    <n v="29.64"/>
    <n v="5"/>
    <n v="0"/>
    <n v="5"/>
    <n v="32.5"/>
    <n v="0.36666666666666664"/>
    <n v="11.916666666666666"/>
    <n v="17.723299999999998"/>
    <s v="WAV"/>
    <b v="1"/>
    <n v="11.916666666666666"/>
  </r>
  <r>
    <x v="8"/>
    <s v="10:20"/>
    <s v="10:40"/>
    <n v="1"/>
    <s v="One-Seat"/>
    <s v="MAINESS, RYAN"/>
    <d v="2024-10-28T00:00:00"/>
    <n v="4010950"/>
    <s v="215"/>
    <s v="AM1"/>
    <n v="16.96"/>
    <n v="20"/>
    <x v="0"/>
    <s v="Yes"/>
    <x v="0"/>
    <n v="16.96"/>
    <x v="0"/>
    <n v="29.68"/>
    <n v="34.68"/>
    <n v="5"/>
    <n v="5"/>
    <n v="0"/>
    <n v="29"/>
    <n v="0.33333333333333331"/>
    <n v="9.6666666666666661"/>
    <n v="25.013300000000001"/>
    <s v="SEDAN"/>
    <b v="1"/>
    <n v="9.6666666666666661"/>
  </r>
  <r>
    <x v="1"/>
    <s v="08:22"/>
    <s v="10:07"/>
    <n v="0"/>
    <s v="One-Seat"/>
    <s v="ROGERS, JAMES"/>
    <d v="2024-10-28T00:00:00"/>
    <n v="4013468"/>
    <s v="207"/>
    <s v="AM1"/>
    <n v="15.06"/>
    <n v="105"/>
    <x v="0"/>
    <s v="Yes"/>
    <x v="1"/>
    <n v="15.06"/>
    <x v="1"/>
    <n v="30.12"/>
    <n v="36.620000000000005"/>
    <n v="5.5"/>
    <n v="0"/>
    <n v="5.5"/>
    <n v="35.787500000000001"/>
    <n v="1.75"/>
    <n v="62.628125000000004"/>
    <n v="-26.008099999999999"/>
    <s v="WAV"/>
    <b v="1"/>
    <n v="62.628124999999997"/>
  </r>
  <r>
    <x v="1"/>
    <s v="07:49"/>
    <s v="08:46"/>
    <n v="0"/>
    <s v="One-Seat"/>
    <s v="LARA, DOUGLAS"/>
    <d v="2024-10-28T00:00:00"/>
    <n v="4013371"/>
    <s v="221"/>
    <s v="AM1"/>
    <n v="26.71"/>
    <n v="57"/>
    <x v="0"/>
    <s v="Yes"/>
    <x v="1"/>
    <n v="26.71"/>
    <x v="1"/>
    <n v="53.42"/>
    <n v="59.92"/>
    <n v="5.5"/>
    <n v="0"/>
    <n v="5.5"/>
    <n v="35.787500000000001"/>
    <n v="0.95"/>
    <n v="33.998125000000002"/>
    <n v="25.921900000000001"/>
    <s v="WAV"/>
    <b v="1"/>
    <n v="33.998125000000002"/>
  </r>
  <r>
    <x v="2"/>
    <s v="18:25"/>
    <s v="18:54"/>
    <n v="0"/>
    <s v="One-Seat"/>
    <s v="BUTLER, JACQUELINE"/>
    <d v="2024-10-28T00:00:00"/>
    <n v="4013455"/>
    <s v="205B"/>
    <s v="AM1,WK1"/>
    <n v="14.01"/>
    <n v="33"/>
    <x v="0"/>
    <s v="Yes"/>
    <x v="0"/>
    <n v="14.01"/>
    <x v="0"/>
    <n v="24.517499999999998"/>
    <n v="29.517499999999998"/>
    <n v="5"/>
    <n v="0"/>
    <n v="5"/>
    <n v="32.5"/>
    <n v="0.55000000000000004"/>
    <n v="17.875"/>
    <n v="11.6425"/>
    <s v="WAV"/>
    <b v="1"/>
    <n v="17.875"/>
  </r>
  <r>
    <x v="5"/>
    <s v="07:21"/>
    <s v="07:36"/>
    <n v="0"/>
    <s v="One-Seat"/>
    <s v="HUGO, TAMA"/>
    <d v="2024-10-28T00:00:00"/>
    <n v="4009960"/>
    <s v="211"/>
    <s v="WH1"/>
    <n v="4.88"/>
    <n v="15"/>
    <x v="1"/>
    <s v="Yes"/>
    <x v="1"/>
    <n v="4.88"/>
    <x v="1"/>
    <n v="9.76"/>
    <n v="16.259999999999998"/>
    <n v="0"/>
    <n v="0"/>
    <n v="0"/>
    <n v="32.5"/>
    <n v="0.25"/>
    <n v="8.125"/>
    <n v="8.1349999999999998"/>
    <s v="WAV"/>
    <b v="1"/>
    <n v="8.125"/>
  </r>
  <r>
    <x v="1"/>
    <s v="10:31"/>
    <s v="11:10"/>
    <n v="0"/>
    <s v="One-Seat"/>
    <s v="UMANA, DOMINGO"/>
    <d v="2024-10-28T00:00:00"/>
    <n v="4013470"/>
    <s v="210B"/>
    <s v="AM1"/>
    <n v="15.06"/>
    <n v="39"/>
    <x v="0"/>
    <s v="Yes"/>
    <x v="1"/>
    <n v="15.06"/>
    <x v="1"/>
    <n v="30.12"/>
    <n v="36.620000000000005"/>
    <n v="5"/>
    <n v="0"/>
    <n v="5"/>
    <n v="35.787500000000001"/>
    <n v="0.65"/>
    <n v="23.261875000000003"/>
    <n v="13.3581"/>
    <s v="WAV"/>
    <b v="1"/>
    <n v="23.261875"/>
  </r>
  <r>
    <x v="3"/>
    <s v="12:47"/>
    <s v="13:07"/>
    <n v="0"/>
    <s v="One-Seat"/>
    <s v="MARZI, SAMI JAN"/>
    <d v="2024-10-28T00:00:00"/>
    <n v="4009805"/>
    <s v="204"/>
    <s v="WK1"/>
    <n v="6.92"/>
    <n v="20"/>
    <x v="0"/>
    <s v="Yes"/>
    <x v="0"/>
    <n v="6.92"/>
    <x v="0"/>
    <n v="12.11"/>
    <n v="17.11"/>
    <n v="3.75"/>
    <n v="0"/>
    <n v="3.75"/>
    <n v="29"/>
    <n v="0.33333333333333331"/>
    <n v="9.6666666666666661"/>
    <n v="7.4432999999999998"/>
    <s v="WAV"/>
    <b v="1"/>
    <n v="9.6666666666666661"/>
  </r>
  <r>
    <x v="9"/>
    <s v="09:29"/>
    <s v="10:34"/>
    <n v="0"/>
    <s v="One-Seat"/>
    <s v="MOLLIQUE, ROMESHA"/>
    <d v="2024-10-28T00:00:00"/>
    <n v="4013781"/>
    <s v="203"/>
    <s v="AM1"/>
    <n v="25.33"/>
    <n v="65"/>
    <x v="0"/>
    <s v="Yes"/>
    <x v="0"/>
    <n v="25.33"/>
    <x v="0"/>
    <n v="44.327500000000001"/>
    <n v="49.327500000000001"/>
    <n v="0"/>
    <n v="0"/>
    <n v="0"/>
    <n v="32.5"/>
    <n v="1.0833333333333333"/>
    <n v="35.208333333333329"/>
    <n v="14.119199999999999"/>
    <s v="WAV"/>
    <b v="1"/>
    <n v="35.208333333333336"/>
  </r>
  <r>
    <x v="0"/>
    <s v="09:58"/>
    <s v="10:18"/>
    <n v="0"/>
    <s v="One-Seat"/>
    <s v="BOGALE, GETU"/>
    <d v="2024-10-28T00:00:00"/>
    <n v="4009794"/>
    <s v="214"/>
    <s v="WH1"/>
    <n v="5.55"/>
    <n v="20"/>
    <x v="1"/>
    <s v="Yes"/>
    <x v="1"/>
    <n v="5.55"/>
    <x v="1"/>
    <n v="11.1"/>
    <n v="17.600000000000001"/>
    <n v="5.5"/>
    <n v="0"/>
    <n v="5.5"/>
    <n v="32.5"/>
    <n v="0.33333333333333331"/>
    <n v="10.833333333333332"/>
    <n v="6.7667000000000002"/>
    <s v="WAV"/>
    <b v="1"/>
    <n v="10.833333333333334"/>
  </r>
  <r>
    <x v="8"/>
    <s v="12:42"/>
    <s v="13:09"/>
    <n v="0"/>
    <s v="One-Seat"/>
    <s v="MAINESS, RYAN"/>
    <d v="2024-10-28T00:00:00"/>
    <n v="4013767"/>
    <s v="215"/>
    <s v="AM1"/>
    <n v="12.4"/>
    <n v="26"/>
    <x v="0"/>
    <s v="Yes"/>
    <x v="0"/>
    <n v="12.4"/>
    <x v="0"/>
    <n v="21.7"/>
    <n v="26.7"/>
    <n v="0"/>
    <n v="0"/>
    <n v="0"/>
    <n v="29"/>
    <n v="0.43333333333333335"/>
    <n v="12.566666666666666"/>
    <n v="14.1333"/>
    <s v="SEDAN"/>
    <b v="1"/>
    <n v="12.566666666666666"/>
  </r>
  <r>
    <x v="3"/>
    <s v="10:03"/>
    <s v="10:24"/>
    <n v="0"/>
    <s v="One-Seat"/>
    <s v="VAUGHN, DUSTIN"/>
    <d v="2024-10-28T00:00:00"/>
    <n v="4013727"/>
    <s v="220"/>
    <s v="AM2"/>
    <n v="10.53"/>
    <n v="21"/>
    <x v="0"/>
    <s v="Yes"/>
    <x v="0"/>
    <n v="10.53"/>
    <x v="0"/>
    <n v="18.427499999999998"/>
    <n v="23.427499999999998"/>
    <n v="5.5"/>
    <n v="0"/>
    <n v="5.5"/>
    <n v="29"/>
    <n v="0.35"/>
    <n v="10.149999999999999"/>
    <n v="13.2775"/>
    <s v="SEDAN"/>
    <b v="1"/>
    <n v="10.15"/>
  </r>
  <r>
    <x v="7"/>
    <s v="11:16"/>
    <s v="11:33"/>
    <n v="0"/>
    <s v="One-Seat"/>
    <s v="VILCHEZ, CHARLENNE"/>
    <d v="2024-10-28T00:00:00"/>
    <n v="4013728"/>
    <s v="217"/>
    <s v="AM2"/>
    <n v="10.53"/>
    <n v="16"/>
    <x v="0"/>
    <s v="Yes"/>
    <x v="0"/>
    <n v="10.53"/>
    <x v="0"/>
    <n v="18.427499999999998"/>
    <n v="23.427499999999998"/>
    <n v="5"/>
    <n v="0"/>
    <n v="5"/>
    <n v="32.5"/>
    <n v="0.26666666666666666"/>
    <n v="8.6666666666666661"/>
    <n v="14.7608"/>
    <s v="WAV"/>
    <b v="1"/>
    <n v="8.6666666666666661"/>
  </r>
  <r>
    <x v="1"/>
    <s v="08:46"/>
    <s v="09:34"/>
    <n v="0"/>
    <s v="One-Seat"/>
    <s v="UMANA, DOMINGO"/>
    <d v="2024-10-28T00:00:00"/>
    <n v="4013739"/>
    <s v="210B"/>
    <s v="AM1"/>
    <n v="12.94"/>
    <n v="47"/>
    <x v="0"/>
    <s v="Yes"/>
    <x v="1"/>
    <n v="12.94"/>
    <x v="1"/>
    <n v="25.88"/>
    <n v="32.379999999999995"/>
    <n v="0"/>
    <n v="0"/>
    <n v="0"/>
    <n v="35.787500000000001"/>
    <n v="0.78333333333333333"/>
    <n v="28.033541666666668"/>
    <n v="4.3464999999999998"/>
    <s v="WAV"/>
    <b v="1"/>
    <n v="28.033541666666668"/>
  </r>
  <r>
    <x v="1"/>
    <s v="15:15"/>
    <s v="15:44"/>
    <n v="0"/>
    <s v="One-Seat"/>
    <s v="LARA, DOUGLAS"/>
    <d v="2024-10-28T00:00:00"/>
    <n v="4013749"/>
    <s v="221"/>
    <s v="AM1"/>
    <n v="17.13"/>
    <n v="29"/>
    <x v="0"/>
    <s v="Yes"/>
    <x v="1"/>
    <n v="17.13"/>
    <x v="1"/>
    <n v="34.26"/>
    <n v="40.76"/>
    <n v="5.5"/>
    <n v="0"/>
    <n v="5.5"/>
    <n v="35.787500000000001"/>
    <n v="0.48333333333333334"/>
    <n v="17.297291666666666"/>
    <n v="23.462700000000002"/>
    <s v="WAV"/>
    <b v="1"/>
    <n v="17.29729166666667"/>
  </r>
  <r>
    <x v="2"/>
    <s v="22:03"/>
    <s v="22:27"/>
    <n v="0"/>
    <s v="One-Seat"/>
    <s v="BUTLER, JACQUELINE"/>
    <d v="2024-10-28T00:00:00"/>
    <n v="4013751"/>
    <s v="205B"/>
    <s v="AM1"/>
    <n v="17.13"/>
    <n v="39"/>
    <x v="0"/>
    <s v="Yes"/>
    <x v="0"/>
    <n v="17.13"/>
    <x v="0"/>
    <n v="29.977499999999999"/>
    <n v="34.977499999999999"/>
    <n v="5"/>
    <n v="0"/>
    <n v="5"/>
    <n v="32.5"/>
    <n v="0.65"/>
    <n v="21.125"/>
    <n v="13.852499999999999"/>
    <s v="WAV"/>
    <b v="1"/>
    <n v="21.125"/>
  </r>
  <r>
    <x v="8"/>
    <s v="08:16"/>
    <s v="08:43"/>
    <n v="1"/>
    <s v="One-Seat"/>
    <s v="MAINESS, RYAN"/>
    <d v="2024-10-28T00:00:00"/>
    <n v="4010949"/>
    <s v="215"/>
    <s v="AM1"/>
    <n v="16.96"/>
    <n v="27"/>
    <x v="0"/>
    <s v="Yes"/>
    <x v="0"/>
    <n v="16.96"/>
    <x v="0"/>
    <n v="29.68"/>
    <n v="34.68"/>
    <n v="3.75"/>
    <n v="3.75"/>
    <n v="0"/>
    <n v="29"/>
    <n v="0.45"/>
    <n v="13.05"/>
    <n v="21.63"/>
    <s v="SEDAN"/>
    <b v="1"/>
    <n v="13.05"/>
  </r>
  <r>
    <x v="7"/>
    <s v="09:37"/>
    <s v="10:00"/>
    <n v="0"/>
    <s v="One-Seat"/>
    <s v="VILCHEZ, CHARLENNE"/>
    <d v="2024-10-28T00:00:00"/>
    <n v="4009963"/>
    <s v="217"/>
    <s v="AM1"/>
    <n v="17.3"/>
    <n v="26"/>
    <x v="0"/>
    <s v="Yes"/>
    <x v="0"/>
    <n v="17.3"/>
    <x v="0"/>
    <n v="30.275000000000002"/>
    <n v="35.275000000000006"/>
    <n v="0"/>
    <n v="0"/>
    <n v="0"/>
    <n v="32.5"/>
    <n v="0.43333333333333335"/>
    <n v="14.083333333333334"/>
    <n v="21.191700000000001"/>
    <s v="WAV"/>
    <b v="1"/>
    <n v="14.083333333333334"/>
  </r>
  <r>
    <x v="7"/>
    <s v="12:13"/>
    <s v="12:38"/>
    <n v="0"/>
    <s v="One-Seat"/>
    <s v="VILCHEZ, CHARLENNE"/>
    <d v="2024-10-28T00:00:00"/>
    <n v="4013454"/>
    <s v="217"/>
    <s v="AM1,WK1"/>
    <n v="14.01"/>
    <n v="26"/>
    <x v="0"/>
    <s v="Yes"/>
    <x v="0"/>
    <n v="14.01"/>
    <x v="0"/>
    <n v="24.517499999999998"/>
    <n v="29.517499999999998"/>
    <n v="5.5"/>
    <n v="0"/>
    <n v="5.5"/>
    <n v="32.5"/>
    <n v="0.43333333333333335"/>
    <n v="14.083333333333334"/>
    <n v="15.434200000000001"/>
    <s v="WAV"/>
    <b v="1"/>
    <n v="14.083333333333334"/>
  </r>
  <r>
    <x v="2"/>
    <s v="15:46"/>
    <s v="16:46"/>
    <n v="0"/>
    <s v="One-Seat"/>
    <s v="BUTLER, JACQUELINE"/>
    <d v="2024-10-28T00:00:00"/>
    <n v="4009966"/>
    <s v="205B"/>
    <s v="AM2"/>
    <n v="15.66"/>
    <n v="60"/>
    <x v="0"/>
    <s v="Yes"/>
    <x v="0"/>
    <n v="15.66"/>
    <x v="0"/>
    <n v="27.405000000000001"/>
    <n v="32.405000000000001"/>
    <n v="0"/>
    <n v="0"/>
    <n v="0"/>
    <n v="32.5"/>
    <n v="1"/>
    <n v="32.5"/>
    <n v="-9.5000000000000001E-2"/>
    <s v="WAV"/>
    <b v="1"/>
    <n v="32.5"/>
  </r>
  <r>
    <x v="1"/>
    <s v="14:12"/>
    <s v="15:05"/>
    <n v="0"/>
    <s v="One-Seat"/>
    <s v="LARA, DOUGLAS"/>
    <d v="2024-10-28T00:00:00"/>
    <n v="4009964"/>
    <s v="221"/>
    <s v="AM1"/>
    <n v="17.3"/>
    <n v="53"/>
    <x v="0"/>
    <s v="Yes"/>
    <x v="1"/>
    <n v="17.3"/>
    <x v="1"/>
    <n v="34.6"/>
    <n v="41.1"/>
    <n v="0"/>
    <n v="0"/>
    <n v="0"/>
    <n v="35.787500000000001"/>
    <n v="0.8833333333333333"/>
    <n v="31.612291666666668"/>
    <n v="9.4877000000000002"/>
    <s v="WAV"/>
    <b v="1"/>
    <n v="31.612291666666671"/>
  </r>
  <r>
    <x v="5"/>
    <s v="15:41"/>
    <s v="16:16"/>
    <n v="0"/>
    <s v="One-Seat"/>
    <s v="HUGO, TAMA"/>
    <d v="2024-10-28T00:00:00"/>
    <n v="4011805"/>
    <s v="211"/>
    <s v="WH1"/>
    <n v="8.35"/>
    <n v="36"/>
    <x v="1"/>
    <s v="Yes"/>
    <x v="1"/>
    <n v="8.35"/>
    <x v="1"/>
    <n v="16.7"/>
    <n v="23.2"/>
    <n v="5.5"/>
    <n v="0"/>
    <n v="5.5"/>
    <n v="32.5"/>
    <n v="0.6"/>
    <n v="19.5"/>
    <n v="3.7"/>
    <s v="WAV"/>
    <b v="1"/>
    <n v="19.5"/>
  </r>
  <r>
    <x v="1"/>
    <s v="10:57"/>
    <s v="11:12"/>
    <n v="1"/>
    <s v="One-Seat"/>
    <s v="ROGERS, JAMES"/>
    <d v="2024-10-28T00:00:00"/>
    <n v="4011804"/>
    <s v="207"/>
    <s v="WH1"/>
    <n v="8.35"/>
    <n v="15"/>
    <x v="1"/>
    <s v="Yes"/>
    <x v="1"/>
    <n v="8.35"/>
    <x v="1"/>
    <n v="16.7"/>
    <n v="23.2"/>
    <n v="5"/>
    <n v="5"/>
    <n v="0"/>
    <n v="35.787500000000001"/>
    <n v="0.25"/>
    <n v="8.9468750000000004"/>
    <n v="14.2531"/>
    <s v="WAV"/>
    <b v="1"/>
    <n v="8.9468750000000004"/>
  </r>
  <r>
    <x v="1"/>
    <s v="11:51"/>
    <s v="12:41"/>
    <n v="1"/>
    <s v="One-Seat"/>
    <s v="UMANA, DOMINGO"/>
    <d v="2024-10-28T00:00:00"/>
    <n v="4013167"/>
    <s v="210B"/>
    <s v="AM1"/>
    <n v="26.95"/>
    <n v="50"/>
    <x v="0"/>
    <s v="Yes"/>
    <x v="1"/>
    <n v="26.95"/>
    <x v="1"/>
    <n v="53.9"/>
    <n v="60.4"/>
    <n v="5.5"/>
    <n v="5.5"/>
    <n v="0"/>
    <n v="35.787500000000001"/>
    <n v="0.83333333333333337"/>
    <n v="29.822916666666668"/>
    <n v="30.577100000000002"/>
    <s v="WAV"/>
    <b v="1"/>
    <n v="29.822916666666668"/>
  </r>
  <r>
    <x v="1"/>
    <s v="10:17"/>
    <s v="10:48"/>
    <n v="0"/>
    <s v="One-Seat"/>
    <s v="LARA, DOUGLAS"/>
    <d v="2024-10-28T00:00:00"/>
    <n v="4013098"/>
    <s v="221"/>
    <s v="WK1"/>
    <n v="27.08"/>
    <n v="34"/>
    <x v="0"/>
    <s v="Yes"/>
    <x v="1"/>
    <n v="27.08"/>
    <x v="1"/>
    <n v="54.16"/>
    <n v="60.66"/>
    <n v="5.5"/>
    <n v="0"/>
    <n v="5.5"/>
    <n v="35.787500000000001"/>
    <n v="0.56666666666666665"/>
    <n v="20.279583333333335"/>
    <n v="40.380400000000002"/>
    <s v="WAV"/>
    <b v="1"/>
    <n v="20.279583333333335"/>
  </r>
  <r>
    <x v="9"/>
    <s v="14:17"/>
    <s v="14:46"/>
    <n v="1"/>
    <s v="One-Seat"/>
    <s v="MOLLIQUE, ROMESHA"/>
    <d v="2024-10-28T00:00:00"/>
    <n v="4013219"/>
    <s v="203"/>
    <s v="AM1"/>
    <n v="13.35"/>
    <n v="28"/>
    <x v="0"/>
    <s v="Yes"/>
    <x v="0"/>
    <n v="13.35"/>
    <x v="0"/>
    <n v="23.362500000000001"/>
    <n v="28.362500000000001"/>
    <n v="3.75"/>
    <n v="3.75"/>
    <n v="0"/>
    <n v="32.5"/>
    <n v="0.46666666666666667"/>
    <n v="15.166666666666666"/>
    <n v="13.1958"/>
    <s v="WAV"/>
    <b v="1"/>
    <n v="15.166666666666666"/>
  </r>
  <r>
    <x v="2"/>
    <s v="05:42"/>
    <s v="06:25"/>
    <n v="0"/>
    <s v="One-Seat"/>
    <s v="TILLMAN, ROSALYN"/>
    <d v="2024-10-28T00:00:00"/>
    <n v="4013132"/>
    <s v="205A"/>
    <s v="AM1"/>
    <n v="26.9"/>
    <n v="77"/>
    <x v="0"/>
    <s v="Yes"/>
    <x v="0"/>
    <n v="26.9"/>
    <x v="0"/>
    <n v="47.074999999999996"/>
    <n v="52.074999999999996"/>
    <n v="5"/>
    <n v="0"/>
    <n v="5"/>
    <n v="32.5"/>
    <n v="1.2833333333333334"/>
    <n v="41.708333333333336"/>
    <n v="10.3667"/>
    <s v="WAV"/>
    <b v="1"/>
    <n v="41.708333333333336"/>
  </r>
  <r>
    <x v="5"/>
    <s v="12:39"/>
    <s v="13:55"/>
    <n v="1"/>
    <s v="One-Seat"/>
    <s v="HUGO, TAMA"/>
    <d v="2024-10-28T00:00:00"/>
    <n v="4013180"/>
    <s v="211"/>
    <s v="WK1"/>
    <n v="26.09"/>
    <n v="75"/>
    <x v="0"/>
    <s v="Yes"/>
    <x v="0"/>
    <n v="26.09"/>
    <x v="0"/>
    <n v="45.657499999999999"/>
    <n v="50.657499999999999"/>
    <n v="5.5"/>
    <n v="5.5"/>
    <n v="0"/>
    <n v="32.5"/>
    <n v="1.25"/>
    <n v="40.625"/>
    <n v="10.032500000000001"/>
    <s v="WAV"/>
    <b v="1"/>
    <n v="40.625"/>
  </r>
  <r>
    <x v="5"/>
    <s v="10:21"/>
    <s v="10:58"/>
    <n v="1"/>
    <s v="One-Seat"/>
    <s v="HUGO, TAMA"/>
    <d v="2024-10-28T00:00:00"/>
    <n v="4013179"/>
    <s v="211"/>
    <s v="WK1"/>
    <n v="26.09"/>
    <n v="37"/>
    <x v="0"/>
    <s v="Yes"/>
    <x v="0"/>
    <n v="26.09"/>
    <x v="0"/>
    <n v="45.657499999999999"/>
    <n v="50.657499999999999"/>
    <n v="5.5"/>
    <n v="5.5"/>
    <n v="0"/>
    <n v="32.5"/>
    <n v="0.6166666666666667"/>
    <n v="20.041666666666668"/>
    <n v="30.6158"/>
    <s v="WAV"/>
    <b v="1"/>
    <n v="20.041666666666668"/>
  </r>
  <r>
    <x v="3"/>
    <s v="14:59"/>
    <s v="16:36"/>
    <n v="0"/>
    <s v="One-Seat"/>
    <s v="MARZI, SAMI JAN"/>
    <d v="2024-10-28T00:00:00"/>
    <n v="4013170"/>
    <s v="204"/>
    <s v="AM1"/>
    <n v="26.95"/>
    <n v="97"/>
    <x v="0"/>
    <s v="Yes"/>
    <x v="0"/>
    <n v="26.95"/>
    <x v="0"/>
    <n v="47.162500000000001"/>
    <n v="52.162500000000001"/>
    <n v="5"/>
    <n v="0"/>
    <n v="5"/>
    <n v="29"/>
    <n v="1.6166666666666667"/>
    <n v="46.883333333333333"/>
    <n v="5.2792000000000003"/>
    <s v="WAV"/>
    <b v="1"/>
    <n v="46.883333333333333"/>
  </r>
  <r>
    <x v="8"/>
    <s v="14:33"/>
    <s v="14:47"/>
    <n v="0"/>
    <s v="One-Seat"/>
    <s v="MAINESS, RYAN"/>
    <d v="2024-10-28T00:00:00"/>
    <n v="4011151"/>
    <s v="215"/>
    <s v="AM1"/>
    <n v="10.17"/>
    <n v="14"/>
    <x v="0"/>
    <s v="Yes"/>
    <x v="0"/>
    <n v="10.17"/>
    <x v="0"/>
    <n v="17.797499999999999"/>
    <n v="22.797499999999999"/>
    <n v="3.75"/>
    <n v="0"/>
    <n v="3.75"/>
    <n v="29"/>
    <n v="0.23333333333333334"/>
    <n v="6.7666666666666666"/>
    <n v="16.030799999999999"/>
    <s v="SEDAN"/>
    <b v="1"/>
    <n v="6.7666666666666666"/>
  </r>
  <r>
    <x v="1"/>
    <s v="08:28"/>
    <s v="09:14"/>
    <n v="0"/>
    <s v="One-Seat"/>
    <s v="UMANA, DOMINGO"/>
    <d v="2024-10-28T00:00:00"/>
    <n v="4011147"/>
    <s v="210B"/>
    <s v="AM1"/>
    <n v="10.17"/>
    <n v="50"/>
    <x v="0"/>
    <s v="Yes"/>
    <x v="1"/>
    <n v="10.17"/>
    <x v="1"/>
    <n v="20.34"/>
    <n v="26.84"/>
    <n v="5"/>
    <n v="0"/>
    <n v="5"/>
    <n v="35.787500000000001"/>
    <n v="0.83333333333333337"/>
    <n v="29.822916666666668"/>
    <n v="-2.9828999999999999"/>
    <s v="WAV"/>
    <b v="1"/>
    <n v="29.822916666666668"/>
  </r>
  <r>
    <x v="2"/>
    <s v="11:26"/>
    <s v="11:54"/>
    <n v="0"/>
    <s v="One-Seat"/>
    <s v="TILLMAN, ROSALYN"/>
    <d v="2024-10-28T00:00:00"/>
    <n v="4011725"/>
    <s v="205A"/>
    <s v="WH1"/>
    <n v="18"/>
    <n v="30"/>
    <x v="1"/>
    <s v="Yes"/>
    <x v="1"/>
    <n v="18"/>
    <x v="1"/>
    <n v="36"/>
    <n v="42.5"/>
    <n v="5"/>
    <n v="0"/>
    <n v="5"/>
    <n v="32.5"/>
    <n v="0.5"/>
    <n v="16.25"/>
    <n v="26.25"/>
    <s v="WAV"/>
    <b v="1"/>
    <n v="16.25"/>
  </r>
  <r>
    <x v="4"/>
    <s v="16:30"/>
    <s v="17:59"/>
    <n v="1"/>
    <s v="One-Seat"/>
    <s v="FOWLER, ANTOINE"/>
    <d v="2024-10-28T00:00:00"/>
    <n v="4013222"/>
    <s v="222"/>
    <s v="AM1"/>
    <n v="13.35"/>
    <n v="90"/>
    <x v="0"/>
    <s v="Yes"/>
    <x v="0"/>
    <n v="13.35"/>
    <x v="0"/>
    <n v="23.362500000000001"/>
    <n v="28.362500000000001"/>
    <n v="3.75"/>
    <n v="3.75"/>
    <n v="0"/>
    <n v="32.5"/>
    <n v="1.5"/>
    <n v="48.75"/>
    <n v="-20.387499999999999"/>
    <s v="WAV"/>
    <b v="1"/>
    <n v="48.75"/>
  </r>
  <r>
    <x v="1"/>
    <s v="10:29"/>
    <s v="10:50"/>
    <n v="0"/>
    <s v="One-Seat"/>
    <s v="ALLGOOD, SCOTT"/>
    <d v="2024-10-28T00:00:00"/>
    <n v="4011049"/>
    <s v="201"/>
    <s v="AM1"/>
    <n v="14.2"/>
    <n v="21"/>
    <x v="0"/>
    <s v="Yes"/>
    <x v="1"/>
    <n v="14.2"/>
    <x v="1"/>
    <n v="28.4"/>
    <n v="34.9"/>
    <n v="3"/>
    <n v="0"/>
    <n v="3"/>
    <n v="35.787500000000001"/>
    <n v="0.35"/>
    <n v="12.525625"/>
    <n v="22.374400000000001"/>
    <s v="BIGVAN"/>
    <b v="1"/>
    <n v="12.525625"/>
  </r>
  <r>
    <x v="9"/>
    <s v="08:26"/>
    <s v="08:47"/>
    <n v="0"/>
    <s v="One-Seat"/>
    <s v="MOLLIQUE, ROMESHA"/>
    <d v="2024-10-28T00:00:00"/>
    <n v="4009938"/>
    <s v="203"/>
    <s v="AM1"/>
    <n v="7.27"/>
    <n v="20"/>
    <x v="0"/>
    <s v="Yes"/>
    <x v="0"/>
    <n v="7.27"/>
    <x v="0"/>
    <n v="12.7225"/>
    <n v="17.7225"/>
    <n v="0"/>
    <n v="0"/>
    <n v="0"/>
    <n v="32.5"/>
    <n v="0.33333333333333331"/>
    <n v="10.833333333333332"/>
    <n v="6.8891999999999998"/>
    <s v="WAV"/>
    <b v="1"/>
    <n v="10.833333333333334"/>
  </r>
  <r>
    <x v="1"/>
    <s v="08:16"/>
    <s v="09:00"/>
    <n v="0"/>
    <s v="One-Seat"/>
    <s v="LARA, DOUGLAS"/>
    <d v="2024-10-28T00:00:00"/>
    <n v="4011722"/>
    <s v="221"/>
    <s v="WH1"/>
    <n v="21.75"/>
    <n v="43"/>
    <x v="1"/>
    <s v="Yes"/>
    <x v="1"/>
    <n v="21.75"/>
    <x v="1"/>
    <n v="43.5"/>
    <n v="50"/>
    <n v="5.5"/>
    <n v="0"/>
    <n v="5.5"/>
    <n v="35.787500000000001"/>
    <n v="0.71666666666666667"/>
    <n v="25.647708333333334"/>
    <n v="24.3523"/>
    <s v="WAV"/>
    <b v="1"/>
    <n v="25.647708333333334"/>
  </r>
  <r>
    <x v="10"/>
    <s v="11:31"/>
    <s v="12:34"/>
    <n v="0"/>
    <s v="One-Seat"/>
    <s v="BROWN, LOVIE"/>
    <d v="2024-10-28T00:00:00"/>
    <n v="4009840"/>
    <s v="216"/>
    <s v="AM1"/>
    <n v="18.97"/>
    <n v="63"/>
    <x v="0"/>
    <s v="Yes"/>
    <x v="0"/>
    <n v="18.97"/>
    <x v="0"/>
    <n v="33.197499999999998"/>
    <n v="38.197499999999998"/>
    <n v="5"/>
    <n v="0"/>
    <n v="5"/>
    <n v="29"/>
    <n v="1.05"/>
    <n v="30.450000000000003"/>
    <n v="7.7474999999999996"/>
    <s v="SEDAN"/>
    <b v="1"/>
    <n v="30.45"/>
  </r>
  <r>
    <x v="2"/>
    <s v="04:53"/>
    <s v="06:06"/>
    <n v="0"/>
    <s v="One-Seat"/>
    <s v="TILLMAN, ROSALYN"/>
    <d v="2024-10-28T00:00:00"/>
    <n v="4009839"/>
    <s v="205A"/>
    <s v="AM1"/>
    <n v="18.97"/>
    <n v="72"/>
    <x v="0"/>
    <s v="Yes"/>
    <x v="0"/>
    <n v="18.97"/>
    <x v="0"/>
    <n v="33.197499999999998"/>
    <n v="38.197499999999998"/>
    <n v="5.5"/>
    <n v="0"/>
    <n v="5.5"/>
    <n v="32.5"/>
    <n v="1.2"/>
    <n v="39"/>
    <n v="-0.80249999999999999"/>
    <s v="WAV"/>
    <b v="1"/>
    <n v="39"/>
  </r>
  <r>
    <x v="10"/>
    <s v="08:02"/>
    <s v="08:21"/>
    <n v="0"/>
    <s v="One-Seat"/>
    <s v="BROWN, LOVIE"/>
    <d v="2024-10-28T00:00:00"/>
    <n v="4009837"/>
    <s v="216"/>
    <s v="WK1"/>
    <n v="8.35"/>
    <n v="18"/>
    <x v="0"/>
    <s v="Yes"/>
    <x v="0"/>
    <n v="8.35"/>
    <x v="0"/>
    <n v="14.612499999999999"/>
    <n v="19.612499999999997"/>
    <n v="5"/>
    <n v="0"/>
    <n v="5"/>
    <n v="29"/>
    <n v="0.3"/>
    <n v="8.6999999999999993"/>
    <n v="10.9125"/>
    <s v="SEDAN"/>
    <b v="1"/>
    <n v="8.6999999999999993"/>
  </r>
  <r>
    <x v="7"/>
    <s v="14:01"/>
    <s v="14:50"/>
    <n v="0"/>
    <s v="One-Seat"/>
    <s v="VILCHEZ, CHARLENNE"/>
    <d v="2024-10-28T00:00:00"/>
    <n v="4009826"/>
    <s v="217"/>
    <s v="AM1"/>
    <n v="17.43"/>
    <n v="48"/>
    <x v="0"/>
    <s v="Yes"/>
    <x v="0"/>
    <n v="17.43"/>
    <x v="0"/>
    <n v="30.502499999999998"/>
    <n v="35.502499999999998"/>
    <n v="0"/>
    <n v="0"/>
    <n v="0"/>
    <n v="32.5"/>
    <n v="0.8"/>
    <n v="26"/>
    <n v="9.5024999999999995"/>
    <s v="WAV"/>
    <b v="1"/>
    <n v="26"/>
  </r>
  <r>
    <x v="10"/>
    <s v="14:07"/>
    <s v="14:29"/>
    <n v="0"/>
    <s v="One-Seat"/>
    <s v="BROWN, LOVIE"/>
    <d v="2024-10-28T00:00:00"/>
    <n v="4009838"/>
    <s v="216"/>
    <s v="WK1"/>
    <n v="8.35"/>
    <n v="21"/>
    <x v="0"/>
    <s v="Yes"/>
    <x v="0"/>
    <n v="8.35"/>
    <x v="0"/>
    <n v="14.612499999999999"/>
    <n v="19.612499999999997"/>
    <n v="5.5"/>
    <n v="0"/>
    <n v="5.5"/>
    <n v="29"/>
    <n v="0.35"/>
    <n v="10.149999999999999"/>
    <n v="9.4625000000000004"/>
    <s v="SEDAN"/>
    <b v="1"/>
    <n v="10.15"/>
  </r>
  <r>
    <x v="5"/>
    <s v="07:03"/>
    <s v="07:36"/>
    <n v="0"/>
    <s v="One-Seat"/>
    <s v="HUGO, TAMA"/>
    <d v="2024-10-28T00:00:00"/>
    <n v="4009814"/>
    <s v="211"/>
    <s v="AM1"/>
    <n v="7.08"/>
    <n v="33"/>
    <x v="0"/>
    <s v="Yes"/>
    <x v="0"/>
    <n v="7.08"/>
    <x v="0"/>
    <n v="12.39"/>
    <n v="17.39"/>
    <n v="0"/>
    <n v="0"/>
    <n v="0"/>
    <n v="32.5"/>
    <n v="0.55000000000000004"/>
    <n v="17.875"/>
    <n v="-0.48499999999999999"/>
    <s v="WAV"/>
    <b v="1"/>
    <n v="17.875"/>
  </r>
  <r>
    <x v="1"/>
    <s v="06:24"/>
    <s v="07:23"/>
    <n v="0"/>
    <s v="One-Seat"/>
    <s v="UMANA, DOMINGO"/>
    <d v="2024-10-28T00:00:00"/>
    <n v="4009886"/>
    <s v="210B"/>
    <s v="AM1"/>
    <n v="19.39"/>
    <n v="59"/>
    <x v="0"/>
    <s v="Yes"/>
    <x v="1"/>
    <n v="19.39"/>
    <x v="1"/>
    <n v="38.78"/>
    <n v="45.28"/>
    <n v="5.5"/>
    <n v="0"/>
    <n v="5.5"/>
    <n v="35.787500000000001"/>
    <n v="0.98333333333333328"/>
    <n v="35.191041666666663"/>
    <n v="10.089"/>
    <s v="WAV"/>
    <b v="1"/>
    <n v="35.191041666666671"/>
  </r>
  <r>
    <x v="3"/>
    <s v="19:11"/>
    <s v="19:59"/>
    <n v="0"/>
    <s v="One-Seat"/>
    <s v="MARZI, SAMI JAN"/>
    <d v="2024-10-28T00:00:00"/>
    <n v="4012427"/>
    <s v="204"/>
    <s v="AM1,SA1"/>
    <n v="31.27"/>
    <n v="47"/>
    <x v="0"/>
    <s v="Yes"/>
    <x v="0"/>
    <n v="31.27"/>
    <x v="0"/>
    <n v="54.722499999999997"/>
    <n v="59.722499999999997"/>
    <n v="3.75"/>
    <n v="0"/>
    <n v="3.75"/>
    <n v="29"/>
    <n v="0.78333333333333333"/>
    <n v="22.716666666666665"/>
    <n v="37.005800000000001"/>
    <s v="WAV"/>
    <b v="1"/>
    <n v="22.716666666666665"/>
  </r>
  <r>
    <x v="8"/>
    <s v="14:13"/>
    <s v="15:23"/>
    <n v="0"/>
    <s v="One-Seat"/>
    <s v="MAINESS, RYAN"/>
    <d v="2024-10-28T00:00:00"/>
    <n v="4012424"/>
    <s v="215"/>
    <s v="AM1,SA1"/>
    <n v="31.27"/>
    <n v="70"/>
    <x v="0"/>
    <s v="Yes"/>
    <x v="0"/>
    <n v="31.27"/>
    <x v="0"/>
    <n v="54.722499999999997"/>
    <n v="59.722499999999997"/>
    <n v="3.75"/>
    <n v="0"/>
    <n v="3.75"/>
    <n v="29"/>
    <n v="1.1666666666666667"/>
    <n v="33.833333333333336"/>
    <n v="25.889199999999999"/>
    <s v="SEDAN"/>
    <b v="1"/>
    <n v="33.833333333333336"/>
  </r>
  <r>
    <x v="6"/>
    <s v="12:44"/>
    <s v="13:12"/>
    <n v="0"/>
    <s v="One-Seat"/>
    <s v="WYATT, MIGERIEA"/>
    <d v="2024-10-28T00:00:00"/>
    <n v="4011050"/>
    <s v="219"/>
    <s v="AM1"/>
    <n v="14.2"/>
    <n v="27"/>
    <x v="0"/>
    <s v="Yes"/>
    <x v="0"/>
    <n v="14.2"/>
    <x v="0"/>
    <n v="24.849999999999998"/>
    <n v="29.849999999999998"/>
    <n v="5"/>
    <n v="0"/>
    <n v="5"/>
    <n v="29"/>
    <n v="0.45"/>
    <n v="13.05"/>
    <n v="16.8"/>
    <s v="SEDAN"/>
    <b v="1"/>
    <n v="13.05"/>
  </r>
  <r>
    <x v="9"/>
    <s v="08:06"/>
    <s v="08:47"/>
    <n v="0"/>
    <s v="One-Seat"/>
    <s v="MOLLIQUE, ROMESHA"/>
    <d v="2024-10-28T00:00:00"/>
    <n v="4009825"/>
    <s v="203"/>
    <s v="AM1"/>
    <n v="17.43"/>
    <n v="41"/>
    <x v="0"/>
    <s v="Yes"/>
    <x v="0"/>
    <n v="17.43"/>
    <x v="0"/>
    <n v="30.502499999999998"/>
    <n v="35.502499999999998"/>
    <n v="0"/>
    <n v="0"/>
    <n v="0"/>
    <n v="32.5"/>
    <n v="0.68333333333333335"/>
    <n v="22.208333333333332"/>
    <n v="13.2942"/>
    <s v="WAV"/>
    <b v="1"/>
    <n v="22.208333333333332"/>
  </r>
  <r>
    <x v="1"/>
    <s v="14:08"/>
    <s v="14:31"/>
    <n v="0"/>
    <s v="One-Seat"/>
    <s v="ROGERS, JAMES"/>
    <d v="2024-10-29T00:00:00"/>
    <n v="4010784"/>
    <s v="207"/>
    <s v="AM1"/>
    <n v="8.24"/>
    <n v="23"/>
    <x v="0"/>
    <s v="Yes"/>
    <x v="1"/>
    <n v="8.24"/>
    <x v="1"/>
    <n v="16.48"/>
    <n v="22.98"/>
    <n v="0"/>
    <n v="0"/>
    <n v="0"/>
    <n v="35.787500000000001"/>
    <n v="0.38333333333333336"/>
    <n v="13.718541666666669"/>
    <n v="9.2614999999999998"/>
    <s v="WAV"/>
    <b v="1"/>
    <n v="13.718541666666669"/>
  </r>
  <r>
    <x v="3"/>
    <s v="18:32"/>
    <s v="19:07"/>
    <n v="1"/>
    <s v="One-Seat"/>
    <s v="MARZI, SAMI JAN"/>
    <d v="2024-10-29T00:00:00"/>
    <n v="4010892"/>
    <s v="204"/>
    <s v="AM1"/>
    <n v="10.54"/>
    <n v="35"/>
    <x v="0"/>
    <s v="Yes"/>
    <x v="0"/>
    <n v="10.54"/>
    <x v="0"/>
    <n v="18.445"/>
    <n v="23.445"/>
    <n v="5"/>
    <n v="5"/>
    <n v="0"/>
    <n v="29"/>
    <n v="0.58333333333333337"/>
    <n v="16.916666666666668"/>
    <n v="6.5282999999999998"/>
    <s v="WAV"/>
    <b v="1"/>
    <n v="16.916666666666668"/>
  </r>
  <r>
    <x v="1"/>
    <s v="09:13"/>
    <s v="09:41"/>
    <n v="0"/>
    <s v="One-Seat"/>
    <s v="LARA, DOUGLAS"/>
    <d v="2024-10-29T00:00:00"/>
    <n v="4010783"/>
    <s v="221"/>
    <s v="AM1"/>
    <n v="8.24"/>
    <n v="28"/>
    <x v="0"/>
    <s v="Yes"/>
    <x v="1"/>
    <n v="8.24"/>
    <x v="1"/>
    <n v="16.48"/>
    <n v="22.98"/>
    <n v="0"/>
    <n v="0"/>
    <n v="0"/>
    <n v="35.787500000000001"/>
    <n v="0.46666666666666667"/>
    <n v="16.700833333333335"/>
    <n v="6.2792000000000003"/>
    <s v="WAV"/>
    <b v="1"/>
    <n v="16.700833333333335"/>
  </r>
  <r>
    <x v="1"/>
    <s v="08:38"/>
    <s v="09:30"/>
    <n v="0"/>
    <s v="One-Seat"/>
    <s v="KEITH , CLYDE"/>
    <d v="2024-10-29T00:00:00"/>
    <n v="4011031"/>
    <s v="212"/>
    <s v="AM1"/>
    <n v="25.65"/>
    <n v="52"/>
    <x v="0"/>
    <s v="Yes"/>
    <x v="1"/>
    <n v="25.65"/>
    <x v="1"/>
    <n v="51.3"/>
    <n v="57.8"/>
    <n v="3.75"/>
    <n v="0"/>
    <n v="3.75"/>
    <n v="35.787500000000001"/>
    <n v="0.8666666666666667"/>
    <n v="31.015833333333337"/>
    <n v="26.784199999999998"/>
    <s v="WAV"/>
    <b v="1"/>
    <n v="31.015833333333333"/>
  </r>
  <r>
    <x v="0"/>
    <s v="10:02"/>
    <s v="10:55"/>
    <n v="0"/>
    <s v="One-Seat"/>
    <s v="BOGALE, GETU"/>
    <d v="2024-10-29T00:00:00"/>
    <n v="4010975"/>
    <s v="214"/>
    <s v="AM1"/>
    <n v="28.11"/>
    <n v="53"/>
    <x v="0"/>
    <s v="Yes"/>
    <x v="0"/>
    <n v="28.11"/>
    <x v="0"/>
    <n v="49.192499999999995"/>
    <n v="54.192499999999995"/>
    <n v="3.75"/>
    <n v="0"/>
    <n v="3.75"/>
    <n v="32.5"/>
    <n v="0.8833333333333333"/>
    <n v="28.708333333333332"/>
    <n v="25.484200000000001"/>
    <s v="WAV"/>
    <b v="1"/>
    <n v="28.708333333333332"/>
  </r>
  <r>
    <x v="1"/>
    <s v="07:46"/>
    <s v="08:22"/>
    <n v="0"/>
    <s v="One-Seat"/>
    <s v="KEITH , CLYDE"/>
    <d v="2024-10-29T00:00:00"/>
    <n v="4010967"/>
    <s v="212"/>
    <s v="AM1"/>
    <n v="28.11"/>
    <n v="35"/>
    <x v="0"/>
    <s v="Yes"/>
    <x v="1"/>
    <n v="28.11"/>
    <x v="1"/>
    <n v="56.22"/>
    <n v="62.72"/>
    <n v="5"/>
    <n v="0"/>
    <n v="5"/>
    <n v="35.787500000000001"/>
    <n v="0.58333333333333337"/>
    <n v="20.876041666666669"/>
    <n v="41.844000000000001"/>
    <s v="WAV"/>
    <b v="1"/>
    <n v="20.876041666666666"/>
  </r>
  <r>
    <x v="4"/>
    <s v="11:10"/>
    <s v="11:28"/>
    <n v="0"/>
    <s v="One-Seat"/>
    <s v="FOWLER, ANTOINE"/>
    <d v="2024-10-29T00:00:00"/>
    <n v="4010893"/>
    <s v="222"/>
    <s v="WH1"/>
    <n v="8.73"/>
    <n v="21"/>
    <x v="1"/>
    <s v="Yes"/>
    <x v="1"/>
    <n v="8.73"/>
    <x v="1"/>
    <n v="17.46"/>
    <n v="23.96"/>
    <n v="5.5"/>
    <n v="0"/>
    <n v="5.5"/>
    <n v="32.5"/>
    <n v="0.35"/>
    <n v="11.375"/>
    <n v="12.585000000000001"/>
    <s v="WAV"/>
    <b v="1"/>
    <n v="11.375"/>
  </r>
  <r>
    <x v="1"/>
    <s v="08:31"/>
    <s v="09:41"/>
    <n v="0"/>
    <s v="One-Seat"/>
    <s v="LARA, DOUGLAS"/>
    <d v="2024-10-29T00:00:00"/>
    <n v="4010794"/>
    <s v="221"/>
    <s v="WH1"/>
    <n v="14.9"/>
    <n v="70"/>
    <x v="1"/>
    <s v="Yes"/>
    <x v="1"/>
    <n v="14.9"/>
    <x v="1"/>
    <n v="29.8"/>
    <n v="36.299999999999997"/>
    <n v="0"/>
    <n v="0"/>
    <n v="0"/>
    <n v="35.787500000000001"/>
    <n v="1.1666666666666667"/>
    <n v="41.752083333333339"/>
    <n v="-5.4520999999999997"/>
    <s v="WAV"/>
    <b v="1"/>
    <n v="41.752083333333331"/>
  </r>
  <r>
    <x v="2"/>
    <s v="12:29"/>
    <s v="12:48"/>
    <n v="1"/>
    <s v="One-Seat"/>
    <s v="TILLMAN, ROSALYN"/>
    <d v="2024-10-29T00:00:00"/>
    <n v="4010891"/>
    <s v="205A"/>
    <s v="AM1"/>
    <n v="10.54"/>
    <n v="19"/>
    <x v="0"/>
    <s v="Yes"/>
    <x v="0"/>
    <n v="10.54"/>
    <x v="0"/>
    <n v="18.445"/>
    <n v="23.445"/>
    <n v="5.5"/>
    <n v="5.5"/>
    <n v="0"/>
    <n v="32.5"/>
    <n v="0.31666666666666665"/>
    <n v="10.291666666666666"/>
    <n v="13.1533"/>
    <s v="WAV"/>
    <b v="1"/>
    <n v="10.291666666666666"/>
  </r>
  <r>
    <x v="9"/>
    <s v="15:00"/>
    <s v="15:51"/>
    <n v="0"/>
    <s v="One-Seat"/>
    <s v="MOLLIQUE, ROMESHA"/>
    <d v="2024-10-29T00:00:00"/>
    <n v="4010768"/>
    <s v="203"/>
    <s v="AM1"/>
    <n v="10.6"/>
    <n v="51"/>
    <x v="0"/>
    <s v="Yes"/>
    <x v="0"/>
    <n v="10.6"/>
    <x v="0"/>
    <n v="18.55"/>
    <n v="23.55"/>
    <n v="0"/>
    <n v="0"/>
    <n v="0"/>
    <n v="32.5"/>
    <n v="0.85"/>
    <n v="27.625"/>
    <n v="-4.0750000000000002"/>
    <s v="WAV"/>
    <b v="1"/>
    <n v="27.625"/>
  </r>
  <r>
    <x v="1"/>
    <s v="08:54"/>
    <s v="09:44"/>
    <n v="0"/>
    <s v="One-Seat"/>
    <s v="KEITH , CLYDE"/>
    <d v="2024-10-29T00:00:00"/>
    <n v="4010688"/>
    <s v="212"/>
    <s v="AM1"/>
    <n v="37.64"/>
    <n v="49"/>
    <x v="0"/>
    <s v="Yes"/>
    <x v="1"/>
    <n v="37.64"/>
    <x v="1"/>
    <n v="75.28"/>
    <n v="81.78"/>
    <n v="0"/>
    <n v="0"/>
    <n v="0"/>
    <n v="35.787500000000001"/>
    <n v="0.81666666666666665"/>
    <n v="29.226458333333333"/>
    <n v="52.5535"/>
    <s v="WAV"/>
    <b v="1"/>
    <n v="29.226458333333333"/>
  </r>
  <r>
    <x v="11"/>
    <s v="16:40"/>
    <s v="17:27"/>
    <n v="0"/>
    <s v="One-Seat"/>
    <s v="ALLISON, AARON"/>
    <d v="2024-10-29T00:00:00"/>
    <n v="4010677"/>
    <s v="202"/>
    <s v="AM1"/>
    <n v="20.98"/>
    <n v="47"/>
    <x v="0"/>
    <s v="Yes"/>
    <x v="0"/>
    <n v="20.98"/>
    <x v="0"/>
    <n v="36.715000000000003"/>
    <n v="41.715000000000003"/>
    <n v="0"/>
    <n v="0"/>
    <n v="0"/>
    <n v="32.5"/>
    <n v="0.78333333333333333"/>
    <n v="25.458333333333332"/>
    <n v="16.256699999999999"/>
    <s v="WAV"/>
    <b v="1"/>
    <n v="25.458333333333332"/>
  </r>
  <r>
    <x v="1"/>
    <s v="06:28"/>
    <s v="07:24"/>
    <n v="0"/>
    <s v="One-Seat"/>
    <s v="UMANA, DOMINGO"/>
    <d v="2024-10-29T00:00:00"/>
    <n v="4010676"/>
    <s v="210B"/>
    <s v="AM1"/>
    <n v="19.39"/>
    <n v="57"/>
    <x v="0"/>
    <s v="Yes"/>
    <x v="1"/>
    <n v="19.39"/>
    <x v="1"/>
    <n v="38.78"/>
    <n v="45.28"/>
    <n v="5.5"/>
    <n v="0"/>
    <n v="5.5"/>
    <n v="35.787500000000001"/>
    <n v="0.95"/>
    <n v="33.998125000000002"/>
    <n v="11.2819"/>
    <s v="WAV"/>
    <b v="1"/>
    <n v="33.998125000000002"/>
  </r>
  <r>
    <x v="0"/>
    <s v="08:53"/>
    <s v="09:29"/>
    <n v="0"/>
    <s v="One-Seat"/>
    <s v="BOGALE, GETU"/>
    <d v="2024-10-29T00:00:00"/>
    <n v="4011148"/>
    <s v="214"/>
    <s v="AM1"/>
    <n v="10.17"/>
    <n v="36"/>
    <x v="0"/>
    <s v="Yes"/>
    <x v="0"/>
    <n v="10.17"/>
    <x v="0"/>
    <n v="17.797499999999999"/>
    <n v="22.797499999999999"/>
    <n v="5"/>
    <n v="0"/>
    <n v="5"/>
    <n v="32.5"/>
    <n v="0.6"/>
    <n v="19.5"/>
    <n v="3.2974999999999999"/>
    <s v="WAV"/>
    <b v="1"/>
    <n v="19.5"/>
  </r>
  <r>
    <x v="5"/>
    <s v="07:43"/>
    <s v="09:20"/>
    <n v="0"/>
    <s v="One-Seat"/>
    <s v="HUGO, TAMA"/>
    <d v="2024-10-29T00:00:00"/>
    <n v="4010767"/>
    <s v="211"/>
    <s v="AM1"/>
    <n v="10.6"/>
    <n v="96"/>
    <x v="0"/>
    <s v="Yes"/>
    <x v="0"/>
    <n v="10.6"/>
    <x v="0"/>
    <n v="18.55"/>
    <n v="23.55"/>
    <n v="0"/>
    <n v="0"/>
    <n v="0"/>
    <n v="32.5"/>
    <n v="1.6"/>
    <n v="52"/>
    <n v="-28.45"/>
    <s v="WAV"/>
    <b v="1"/>
    <n v="52"/>
  </r>
  <r>
    <x v="8"/>
    <s v="15:18"/>
    <s v="16:05"/>
    <n v="0"/>
    <s v="One-Seat"/>
    <s v="MAINESS, RYAN"/>
    <d v="2024-10-29T00:00:00"/>
    <n v="4010757"/>
    <s v="215"/>
    <s v="AM2"/>
    <n v="15.66"/>
    <n v="47"/>
    <x v="0"/>
    <s v="Yes"/>
    <x v="0"/>
    <n v="15.66"/>
    <x v="0"/>
    <n v="27.405000000000001"/>
    <n v="32.405000000000001"/>
    <n v="0"/>
    <n v="0"/>
    <n v="0"/>
    <n v="29"/>
    <n v="0.78333333333333333"/>
    <n v="22.716666666666665"/>
    <n v="9.6882999999999999"/>
    <s v="SEDAN"/>
    <b v="1"/>
    <n v="22.716666666666665"/>
  </r>
  <r>
    <x v="1"/>
    <s v="14:08"/>
    <s v="14:54"/>
    <n v="0"/>
    <s v="One-Seat"/>
    <s v="ROGERS, JAMES"/>
    <d v="2024-10-29T00:00:00"/>
    <n v="4010795"/>
    <s v="207"/>
    <s v="WH1"/>
    <n v="14.9"/>
    <n v="47"/>
    <x v="1"/>
    <s v="Yes"/>
    <x v="1"/>
    <n v="14.9"/>
    <x v="1"/>
    <n v="29.8"/>
    <n v="36.299999999999997"/>
    <n v="0"/>
    <n v="0"/>
    <n v="0"/>
    <n v="35.787500000000001"/>
    <n v="0.78333333333333333"/>
    <n v="28.033541666666668"/>
    <n v="8.2665000000000006"/>
    <s v="WAV"/>
    <b v="1"/>
    <n v="28.033541666666668"/>
  </r>
  <r>
    <x v="8"/>
    <s v="08:35"/>
    <s v="09:10"/>
    <n v="0"/>
    <s v="One-Seat"/>
    <s v="MAINESS, RYAN"/>
    <d v="2024-10-29T00:00:00"/>
    <n v="4010756"/>
    <s v="215"/>
    <s v="AM2"/>
    <n v="15.66"/>
    <n v="35"/>
    <x v="0"/>
    <s v="Yes"/>
    <x v="0"/>
    <n v="15.66"/>
    <x v="0"/>
    <n v="27.405000000000001"/>
    <n v="32.405000000000001"/>
    <n v="0"/>
    <n v="0"/>
    <n v="0"/>
    <n v="29"/>
    <n v="0.58333333333333337"/>
    <n v="16.916666666666668"/>
    <n v="15.488300000000001"/>
    <s v="SEDAN"/>
    <b v="1"/>
    <n v="16.916666666666668"/>
  </r>
  <r>
    <x v="5"/>
    <s v="14:44"/>
    <s v="15:47"/>
    <n v="0"/>
    <s v="One-Seat"/>
    <s v="HUGO, TAMA"/>
    <d v="2024-10-29T00:00:00"/>
    <n v="4011834"/>
    <s v="211"/>
    <s v="AM1"/>
    <n v="16.34"/>
    <n v="62"/>
    <x v="0"/>
    <s v="Yes"/>
    <x v="0"/>
    <n v="16.34"/>
    <x v="0"/>
    <n v="28.594999999999999"/>
    <n v="33.594999999999999"/>
    <n v="5"/>
    <n v="0"/>
    <n v="5"/>
    <n v="32.5"/>
    <n v="1.0333333333333334"/>
    <n v="33.583333333333336"/>
    <n v="1.17E-2"/>
    <s v="WAV"/>
    <b v="1"/>
    <n v="33.583333333333336"/>
  </r>
  <r>
    <x v="1"/>
    <s v="13:38"/>
    <s v="14:25"/>
    <n v="0"/>
    <s v="One-Seat"/>
    <s v="ALLGOOD, SCOTT"/>
    <d v="2024-10-29T00:00:00"/>
    <n v="4010825"/>
    <s v="201"/>
    <s v="AM1,OW1"/>
    <n v="20.73"/>
    <n v="46"/>
    <x v="0"/>
    <s v="Yes"/>
    <x v="1"/>
    <n v="20.73"/>
    <x v="1"/>
    <n v="41.46"/>
    <n v="47.96"/>
    <n v="5.5"/>
    <n v="0"/>
    <n v="5.5"/>
    <n v="35.787500000000001"/>
    <n v="0.76666666666666672"/>
    <n v="27.437083333333337"/>
    <n v="20.5229"/>
    <s v="BIGVAN"/>
    <b v="1"/>
    <n v="27.437083333333337"/>
  </r>
  <r>
    <x v="1"/>
    <s v="14:02"/>
    <s v="14:43"/>
    <n v="0"/>
    <s v="One-Seat"/>
    <s v="LARA, DOUGLAS"/>
    <d v="2024-10-29T00:00:00"/>
    <n v="4010622"/>
    <s v="221"/>
    <s v="AM1"/>
    <n v="17.43"/>
    <n v="41"/>
    <x v="0"/>
    <s v="Yes"/>
    <x v="1"/>
    <n v="17.43"/>
    <x v="1"/>
    <n v="34.86"/>
    <n v="41.36"/>
    <n v="0"/>
    <n v="0"/>
    <n v="0"/>
    <n v="35.787500000000001"/>
    <n v="0.68333333333333335"/>
    <n v="24.454791666666669"/>
    <n v="16.905200000000001"/>
    <s v="WAV"/>
    <b v="1"/>
    <n v="24.454791666666669"/>
  </r>
  <r>
    <x v="1"/>
    <s v="08:09"/>
    <s v="08:40"/>
    <n v="0"/>
    <s v="One-Seat"/>
    <s v="UMANA, DOMINGO"/>
    <d v="2024-10-29T00:00:00"/>
    <n v="4010838"/>
    <s v="210B"/>
    <s v="AM1"/>
    <n v="10.09"/>
    <n v="33"/>
    <x v="0"/>
    <s v="Yes"/>
    <x v="1"/>
    <n v="10.09"/>
    <x v="1"/>
    <n v="20.18"/>
    <n v="26.68"/>
    <n v="5"/>
    <n v="0"/>
    <n v="5"/>
    <n v="35.787500000000001"/>
    <n v="0.55000000000000004"/>
    <n v="19.683125000000004"/>
    <n v="6.9969000000000001"/>
    <s v="WAV"/>
    <b v="1"/>
    <n v="19.683125"/>
  </r>
  <r>
    <x v="1"/>
    <s v="14:08"/>
    <s v="15:11"/>
    <n v="0"/>
    <s v="One-Seat"/>
    <s v="ROGERS, JAMES"/>
    <d v="2024-10-29T00:00:00"/>
    <n v="4010755"/>
    <s v="207"/>
    <s v="AM1"/>
    <n v="17.3"/>
    <n v="62"/>
    <x v="0"/>
    <s v="Yes"/>
    <x v="1"/>
    <n v="17.3"/>
    <x v="1"/>
    <n v="34.6"/>
    <n v="41.1"/>
    <n v="0"/>
    <n v="0"/>
    <n v="0"/>
    <n v="35.787500000000001"/>
    <n v="1.0333333333333334"/>
    <n v="36.98041666666667"/>
    <n v="4.1196000000000002"/>
    <s v="WAV"/>
    <b v="1"/>
    <n v="36.98041666666667"/>
  </r>
  <r>
    <x v="12"/>
    <s v="15:26"/>
    <s v="16:38"/>
    <n v="0"/>
    <s v="One-Seat"/>
    <s v="MALCOM, LANDREW"/>
    <d v="2024-10-29T00:00:00"/>
    <n v="4010604"/>
    <s v="209"/>
    <s v="AM1"/>
    <n v="11.22"/>
    <n v="72"/>
    <x v="0"/>
    <s v="Yes"/>
    <x v="0"/>
    <n v="11.22"/>
    <x v="0"/>
    <n v="19.635000000000002"/>
    <n v="24.635000000000002"/>
    <n v="0"/>
    <n v="0"/>
    <n v="0"/>
    <n v="32.5"/>
    <n v="1.2"/>
    <n v="39"/>
    <n v="-14.365"/>
    <s v="WAV"/>
    <b v="1"/>
    <n v="39"/>
  </r>
  <r>
    <x v="7"/>
    <s v="07:06"/>
    <s v="07:53"/>
    <n v="0"/>
    <s v="One-Seat"/>
    <s v="VILCHEZ, CHARLENNE"/>
    <d v="2024-10-29T00:00:00"/>
    <n v="4010605"/>
    <s v="217"/>
    <s v="AM1"/>
    <n v="7.08"/>
    <n v="47"/>
    <x v="0"/>
    <s v="Yes"/>
    <x v="0"/>
    <n v="7.08"/>
    <x v="0"/>
    <n v="12.39"/>
    <n v="17.39"/>
    <n v="0"/>
    <n v="0"/>
    <n v="0"/>
    <n v="32.5"/>
    <n v="0.78333333333333333"/>
    <n v="25.458333333333332"/>
    <n v="-8.0683000000000007"/>
    <s v="WAV"/>
    <b v="1"/>
    <n v="25.458333333333332"/>
  </r>
  <r>
    <x v="5"/>
    <s v="16:53"/>
    <s v="17:23"/>
    <n v="0"/>
    <s v="One-Seat"/>
    <s v="HUGO, TAMA"/>
    <d v="2024-10-29T00:00:00"/>
    <n v="4010606"/>
    <s v="211"/>
    <s v="AM1"/>
    <n v="7.08"/>
    <n v="29"/>
    <x v="0"/>
    <s v="Yes"/>
    <x v="0"/>
    <n v="7.08"/>
    <x v="0"/>
    <n v="12.39"/>
    <n v="17.39"/>
    <n v="0"/>
    <n v="0"/>
    <n v="0"/>
    <n v="32.5"/>
    <n v="0.48333333333333334"/>
    <n v="15.708333333333334"/>
    <n v="1.6817"/>
    <s v="WAV"/>
    <b v="1"/>
    <n v="15.708333333333334"/>
  </r>
  <r>
    <x v="11"/>
    <s v="08:04"/>
    <s v="08:50"/>
    <n v="0"/>
    <s v="One-Seat"/>
    <s v="ALLISON, AARON"/>
    <d v="2024-10-29T00:00:00"/>
    <n v="4010603"/>
    <s v="202"/>
    <s v="AM1"/>
    <n v="11.22"/>
    <n v="47"/>
    <x v="0"/>
    <s v="Yes"/>
    <x v="0"/>
    <n v="11.22"/>
    <x v="0"/>
    <n v="19.635000000000002"/>
    <n v="24.635000000000002"/>
    <n v="0"/>
    <n v="0"/>
    <n v="0"/>
    <n v="32.5"/>
    <n v="0.78333333333333333"/>
    <n v="25.458333333333332"/>
    <n v="-0.82330000000000003"/>
    <s v="WAV"/>
    <b v="1"/>
    <n v="25.458333333333332"/>
  </r>
  <r>
    <x v="5"/>
    <s v="09:41"/>
    <s v="10:31"/>
    <n v="0"/>
    <s v="One-Seat"/>
    <s v="HUGO, TAMA"/>
    <d v="2024-10-29T00:00:00"/>
    <n v="4011833"/>
    <s v="211"/>
    <s v="AM1"/>
    <n v="16.34"/>
    <n v="49"/>
    <x v="0"/>
    <s v="Yes"/>
    <x v="0"/>
    <n v="16.34"/>
    <x v="0"/>
    <n v="28.594999999999999"/>
    <n v="33.594999999999999"/>
    <n v="5.5"/>
    <n v="0"/>
    <n v="5.5"/>
    <n v="32.5"/>
    <n v="0.81666666666666665"/>
    <n v="26.541666666666668"/>
    <n v="7.0533000000000001"/>
    <s v="WAV"/>
    <b v="1"/>
    <n v="26.541666666666668"/>
  </r>
  <r>
    <x v="6"/>
    <s v="08:15"/>
    <s v="09:31"/>
    <n v="0"/>
    <s v="One-Seat"/>
    <s v="WYATT, MIGERIEA"/>
    <d v="2024-10-29T00:00:00"/>
    <n v="4010621"/>
    <s v="219"/>
    <s v="AM1"/>
    <n v="17.43"/>
    <n v="76"/>
    <x v="0"/>
    <s v="Yes"/>
    <x v="0"/>
    <n v="17.43"/>
    <x v="0"/>
    <n v="30.502499999999998"/>
    <n v="35.502499999999998"/>
    <n v="0"/>
    <n v="0"/>
    <n v="0"/>
    <n v="29"/>
    <n v="1.2666666666666666"/>
    <n v="36.733333333333334"/>
    <n v="-1.2307999999999999"/>
    <s v="SEDAN"/>
    <b v="1"/>
    <n v="36.733333333333334"/>
  </r>
  <r>
    <x v="2"/>
    <s v="10:43"/>
    <s v="10:59"/>
    <n v="0"/>
    <s v="One-Seat"/>
    <s v="TILLMAN, ROSALYN"/>
    <d v="2024-10-29T00:00:00"/>
    <n v="4011806"/>
    <s v="205A"/>
    <s v="WH1"/>
    <n v="8.35"/>
    <n v="19"/>
    <x v="1"/>
    <s v="Yes"/>
    <x v="1"/>
    <n v="8.35"/>
    <x v="1"/>
    <n v="16.7"/>
    <n v="23.2"/>
    <n v="5"/>
    <n v="0"/>
    <n v="5"/>
    <n v="32.5"/>
    <n v="0.31666666666666665"/>
    <n v="10.291666666666666"/>
    <n v="12.908300000000001"/>
    <s v="WAV"/>
    <b v="1"/>
    <n v="10.291666666666666"/>
  </r>
  <r>
    <x v="1"/>
    <s v="17:19"/>
    <s v="19:05"/>
    <n v="0"/>
    <s v="One-Seat"/>
    <s v="ALLGOOD, SCOTT"/>
    <d v="2024-10-29T00:00:00"/>
    <n v="4010826"/>
    <s v="201"/>
    <s v="AM1,OW1"/>
    <n v="20.73"/>
    <n v="106"/>
    <x v="0"/>
    <s v="Yes"/>
    <x v="1"/>
    <n v="20.73"/>
    <x v="1"/>
    <n v="41.46"/>
    <n v="47.96"/>
    <n v="5"/>
    <n v="0"/>
    <n v="5"/>
    <n v="35.787500000000001"/>
    <n v="1.7666666666666666"/>
    <n v="63.224583333333335"/>
    <n v="-15.2646"/>
    <s v="BIGVAN"/>
    <b v="1"/>
    <n v="63.224583333333342"/>
  </r>
  <r>
    <x v="2"/>
    <s v="05:26"/>
    <s v="05:49"/>
    <n v="0"/>
    <s v="One-Seat"/>
    <s v="TILLMAN, ROSALYN"/>
    <d v="2024-10-29T00:00:00"/>
    <n v="4010629"/>
    <s v="205A"/>
    <s v="AM1"/>
    <n v="14.15"/>
    <n v="23"/>
    <x v="0"/>
    <s v="Yes"/>
    <x v="0"/>
    <n v="14.15"/>
    <x v="0"/>
    <n v="24.762499999999999"/>
    <n v="29.762499999999999"/>
    <n v="5.5"/>
    <n v="0"/>
    <n v="5.5"/>
    <n v="32.5"/>
    <n v="0.38333333333333336"/>
    <n v="12.458333333333334"/>
    <n v="17.304200000000002"/>
    <s v="WAV"/>
    <b v="1"/>
    <n v="12.458333333333334"/>
  </r>
  <r>
    <x v="9"/>
    <s v="15:41"/>
    <s v="16:13"/>
    <n v="0"/>
    <s v="One-Seat"/>
    <s v="MOLLIQUE, ROMESHA"/>
    <d v="2024-10-29T00:00:00"/>
    <n v="4011807"/>
    <s v="203"/>
    <s v="WH1"/>
    <n v="8.35"/>
    <n v="32"/>
    <x v="1"/>
    <s v="Yes"/>
    <x v="1"/>
    <n v="8.35"/>
    <x v="1"/>
    <n v="16.7"/>
    <n v="23.2"/>
    <n v="5.5"/>
    <n v="0"/>
    <n v="5.5"/>
    <n v="32.5"/>
    <n v="0.53333333333333333"/>
    <n v="17.333333333333332"/>
    <n v="5.8666999999999998"/>
    <s v="WAV"/>
    <b v="1"/>
    <n v="17.333333333333332"/>
  </r>
  <r>
    <x v="7"/>
    <s v="14:01"/>
    <s v="14:35"/>
    <n v="0"/>
    <s v="One-Seat"/>
    <s v="VILCHEZ, CHARLENNE"/>
    <d v="2024-10-29T00:00:00"/>
    <n v="4010475"/>
    <s v="217"/>
    <s v="AM1"/>
    <n v="11.47"/>
    <n v="34"/>
    <x v="0"/>
    <s v="Yes"/>
    <x v="0"/>
    <n v="11.47"/>
    <x v="0"/>
    <n v="20.072500000000002"/>
    <n v="25.072500000000002"/>
    <n v="0"/>
    <n v="0"/>
    <n v="0"/>
    <n v="32.5"/>
    <n v="0.56666666666666665"/>
    <n v="18.416666666666668"/>
    <n v="6.6558000000000002"/>
    <s v="WAV"/>
    <b v="1"/>
    <n v="18.416666666666668"/>
  </r>
  <r>
    <x v="1"/>
    <s v="07:52"/>
    <s v="09:20"/>
    <n v="0"/>
    <s v="One-Seat"/>
    <s v="ROGERS, JAMES"/>
    <d v="2024-10-29T00:00:00"/>
    <n v="4010503"/>
    <s v="207"/>
    <s v="AM1"/>
    <n v="13.14"/>
    <n v="87"/>
    <x v="0"/>
    <s v="Yes"/>
    <x v="1"/>
    <n v="13.14"/>
    <x v="1"/>
    <n v="26.28"/>
    <n v="32.78"/>
    <n v="0"/>
    <n v="0"/>
    <n v="0"/>
    <n v="35.787500000000001"/>
    <n v="1.45"/>
    <n v="51.891874999999999"/>
    <n v="-19.111899999999999"/>
    <s v="WAV"/>
    <b v="1"/>
    <n v="51.891875000000006"/>
  </r>
  <r>
    <x v="11"/>
    <s v="08:14"/>
    <s v="10:01"/>
    <n v="0"/>
    <s v="One-Seat"/>
    <s v="ALLISON, AARON"/>
    <d v="2024-10-29T00:00:00"/>
    <n v="4010474"/>
    <s v="202"/>
    <s v="AM1"/>
    <n v="11.47"/>
    <n v="107"/>
    <x v="0"/>
    <s v="Yes"/>
    <x v="0"/>
    <n v="11.47"/>
    <x v="0"/>
    <n v="20.072500000000002"/>
    <n v="25.072500000000002"/>
    <n v="0"/>
    <n v="0"/>
    <n v="0"/>
    <n v="32.5"/>
    <n v="1.7833333333333334"/>
    <n v="57.958333333333336"/>
    <n v="-32.885800000000003"/>
    <s v="WAV"/>
    <b v="1"/>
    <n v="57.958333333333336"/>
  </r>
  <r>
    <x v="3"/>
    <s v="13:45"/>
    <s v="14:15"/>
    <n v="0"/>
    <s v="One-Seat"/>
    <s v="VAUGHN, DUSTIN"/>
    <d v="2024-10-29T00:00:00"/>
    <n v="4010583"/>
    <s v="220"/>
    <s v="AM1"/>
    <n v="10.39"/>
    <n v="30"/>
    <x v="0"/>
    <s v="Yes"/>
    <x v="0"/>
    <n v="10.39"/>
    <x v="0"/>
    <n v="18.182500000000001"/>
    <n v="23.182500000000001"/>
    <n v="0"/>
    <n v="0"/>
    <n v="0"/>
    <n v="29"/>
    <n v="0.5"/>
    <n v="14.5"/>
    <n v="8.6824999999999992"/>
    <s v="SEDAN"/>
    <b v="1"/>
    <n v="14.5"/>
  </r>
  <r>
    <x v="1"/>
    <s v="08:01"/>
    <s v="08:34"/>
    <n v="0"/>
    <s v="One-Seat"/>
    <s v="ROGERS, JAMES"/>
    <d v="2024-10-29T00:00:00"/>
    <n v="4010582"/>
    <s v="207"/>
    <s v="AM1"/>
    <n v="10.39"/>
    <n v="32"/>
    <x v="0"/>
    <s v="Yes"/>
    <x v="1"/>
    <n v="10.39"/>
    <x v="1"/>
    <n v="20.78"/>
    <n v="27.28"/>
    <n v="5.5"/>
    <n v="0"/>
    <n v="5.5"/>
    <n v="35.787500000000001"/>
    <n v="0.53333333333333333"/>
    <n v="19.086666666666666"/>
    <n v="8.1933000000000007"/>
    <s v="WAV"/>
    <b v="1"/>
    <n v="19.086666666666666"/>
  </r>
  <r>
    <x v="0"/>
    <s v="14:36"/>
    <s v="14:52"/>
    <n v="0"/>
    <s v="One-Seat"/>
    <s v="BOGALE, GETU"/>
    <d v="2024-10-29T00:00:00"/>
    <n v="4011152"/>
    <s v="214"/>
    <s v="AM1"/>
    <n v="10.17"/>
    <n v="16"/>
    <x v="0"/>
    <s v="Yes"/>
    <x v="0"/>
    <n v="10.17"/>
    <x v="0"/>
    <n v="17.797499999999999"/>
    <n v="22.797499999999999"/>
    <n v="3.75"/>
    <n v="0"/>
    <n v="3.75"/>
    <n v="32.5"/>
    <n v="0.26666666666666666"/>
    <n v="8.6666666666666661"/>
    <n v="14.130800000000001"/>
    <s v="WAV"/>
    <b v="1"/>
    <n v="8.6666666666666661"/>
  </r>
  <r>
    <x v="3"/>
    <s v="13:17"/>
    <s v="14:12"/>
    <n v="1"/>
    <s v="One-Seat"/>
    <s v="MARZI, SAMI JAN"/>
    <d v="2024-10-29T00:00:00"/>
    <n v="4010839"/>
    <s v="204"/>
    <s v="AM1"/>
    <n v="10.09"/>
    <n v="54"/>
    <x v="0"/>
    <s v="Yes"/>
    <x v="0"/>
    <n v="10.09"/>
    <x v="0"/>
    <n v="17.657499999999999"/>
    <n v="22.657499999999999"/>
    <n v="5.5"/>
    <n v="5.5"/>
    <n v="0"/>
    <n v="29"/>
    <n v="0.9"/>
    <n v="26.1"/>
    <n v="-3.4424999999999999"/>
    <s v="WAV"/>
    <b v="1"/>
    <n v="26.1"/>
  </r>
  <r>
    <x v="1"/>
    <s v="10:21"/>
    <s v="11:02"/>
    <n v="0"/>
    <s v="One-Seat"/>
    <s v="KEITH , CLYDE"/>
    <d v="2024-10-29T00:00:00"/>
    <n v="4010630"/>
    <s v="212"/>
    <s v="AM1"/>
    <n v="18.97"/>
    <n v="40"/>
    <x v="0"/>
    <s v="Yes"/>
    <x v="1"/>
    <n v="18.97"/>
    <x v="1"/>
    <n v="37.94"/>
    <n v="44.44"/>
    <n v="5"/>
    <n v="0"/>
    <n v="5"/>
    <n v="35.787500000000001"/>
    <n v="0.66666666666666663"/>
    <n v="23.858333333333334"/>
    <n v="20.581700000000001"/>
    <s v="WAV"/>
    <b v="1"/>
    <n v="23.858333333333334"/>
  </r>
  <r>
    <x v="8"/>
    <s v="08:25"/>
    <s v="09:21"/>
    <n v="0"/>
    <s v="One-Seat"/>
    <s v="MAINESS, RYAN"/>
    <d v="2024-10-29T00:00:00"/>
    <n v="4010754"/>
    <s v="215"/>
    <s v="AM1"/>
    <n v="17.3"/>
    <n v="55"/>
    <x v="0"/>
    <s v="Yes"/>
    <x v="0"/>
    <n v="17.3"/>
    <x v="0"/>
    <n v="30.275000000000002"/>
    <n v="35.275000000000006"/>
    <n v="0"/>
    <n v="0"/>
    <n v="0"/>
    <n v="29"/>
    <n v="0.91666666666666663"/>
    <n v="26.583333333333332"/>
    <n v="8.6917000000000009"/>
    <s v="SEDAN"/>
    <b v="1"/>
    <n v="26.583333333333332"/>
  </r>
  <r>
    <x v="9"/>
    <s v="16:45"/>
    <s v="17:48"/>
    <n v="0"/>
    <s v="One-Seat"/>
    <s v="MOLLIQUE, ROMESHA"/>
    <d v="2024-10-29T00:00:00"/>
    <n v="4014403"/>
    <s v="203"/>
    <s v="WH1"/>
    <n v="20.239999999999998"/>
    <n v="64"/>
    <x v="1"/>
    <s v="Yes"/>
    <x v="1"/>
    <n v="20.239999999999998"/>
    <x v="1"/>
    <n v="40.479999999999997"/>
    <n v="46.98"/>
    <n v="5"/>
    <n v="0"/>
    <n v="5"/>
    <n v="32.5"/>
    <n v="1.0666666666666667"/>
    <n v="34.666666666666664"/>
    <n v="12.3133"/>
    <s v="WAV"/>
    <b v="1"/>
    <n v="34.666666666666664"/>
  </r>
  <r>
    <x v="7"/>
    <s v="07:34"/>
    <s v="07:53"/>
    <n v="0"/>
    <s v="One-Seat"/>
    <s v="VILCHEZ, CHARLENNE"/>
    <d v="2024-10-29T00:00:00"/>
    <n v="4010751"/>
    <s v="217"/>
    <s v="WH1"/>
    <n v="4.88"/>
    <n v="19"/>
    <x v="1"/>
    <s v="Yes"/>
    <x v="1"/>
    <n v="4.88"/>
    <x v="1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1"/>
    <s v="10:25"/>
    <s v="11:08"/>
    <n v="0"/>
    <s v="One-Seat"/>
    <s v="LARA, DOUGLAS"/>
    <d v="2024-10-29T00:00:00"/>
    <n v="4013052"/>
    <s v="221"/>
    <s v="AM1"/>
    <n v="12.75"/>
    <n v="42"/>
    <x v="0"/>
    <s v="Yes"/>
    <x v="1"/>
    <n v="12.75"/>
    <x v="1"/>
    <n v="25.5"/>
    <n v="32"/>
    <n v="5"/>
    <n v="0"/>
    <n v="5"/>
    <n v="35.787500000000001"/>
    <n v="0.7"/>
    <n v="25.05125"/>
    <n v="6.9488000000000003"/>
    <s v="WAV"/>
    <b v="1"/>
    <n v="25.05125"/>
  </r>
  <r>
    <x v="1"/>
    <s v="14:29"/>
    <s v="15:17"/>
    <n v="1"/>
    <s v="One-Seat"/>
    <s v="KEITH , CLYDE"/>
    <d v="2024-10-29T00:00:00"/>
    <n v="4014547"/>
    <s v="212"/>
    <s v="AM1,WK1"/>
    <n v="15.38"/>
    <n v="47"/>
    <x v="0"/>
    <s v="Yes"/>
    <x v="1"/>
    <n v="15.38"/>
    <x v="1"/>
    <n v="30.76"/>
    <n v="37.260000000000005"/>
    <n v="5.5"/>
    <n v="5.5"/>
    <n v="0"/>
    <n v="35.787500000000001"/>
    <n v="0.78333333333333333"/>
    <n v="28.033541666666668"/>
    <n v="9.2264999999999997"/>
    <s v="WAV"/>
    <b v="1"/>
    <n v="28.033541666666668"/>
  </r>
  <r>
    <x v="1"/>
    <s v="07:43"/>
    <s v="08:45"/>
    <n v="0"/>
    <s v="One-Seat"/>
    <s v="ROGERS, JAMES"/>
    <d v="2024-10-29T00:00:00"/>
    <n v="4013062"/>
    <s v="207"/>
    <s v="AM1"/>
    <n v="14.12"/>
    <n v="61"/>
    <x v="0"/>
    <s v="Yes"/>
    <x v="1"/>
    <n v="14.12"/>
    <x v="1"/>
    <n v="28.24"/>
    <n v="34.739999999999995"/>
    <n v="0"/>
    <n v="0"/>
    <n v="0"/>
    <n v="35.787500000000001"/>
    <n v="1.0166666666666666"/>
    <n v="36.383958333333332"/>
    <n v="-1.6439999999999999"/>
    <s v="WAV"/>
    <b v="1"/>
    <n v="36.383958333333332"/>
  </r>
  <r>
    <x v="8"/>
    <s v="15:18"/>
    <s v="15:50"/>
    <n v="0"/>
    <s v="One-Seat"/>
    <s v="MAINESS, RYAN"/>
    <d v="2024-10-29T00:00:00"/>
    <n v="4013065"/>
    <s v="215"/>
    <s v="AM1"/>
    <n v="14.12"/>
    <n v="31"/>
    <x v="0"/>
    <s v="Yes"/>
    <x v="0"/>
    <n v="14.12"/>
    <x v="0"/>
    <n v="24.709999999999997"/>
    <n v="29.709999999999997"/>
    <n v="0"/>
    <n v="0"/>
    <n v="0"/>
    <n v="29"/>
    <n v="0.51666666666666672"/>
    <n v="14.983333333333334"/>
    <n v="14.726699999999999"/>
    <s v="SEDAN"/>
    <b v="1"/>
    <n v="14.983333333333333"/>
  </r>
  <r>
    <x v="11"/>
    <s v="12:22"/>
    <s v="13:00"/>
    <n v="0"/>
    <s v="One-Seat"/>
    <s v="ALLISON, AARON"/>
    <d v="2024-10-29T00:00:00"/>
    <n v="4014390"/>
    <s v="202"/>
    <s v="PW1"/>
    <n v="32.18"/>
    <n v="41"/>
    <x v="1"/>
    <s v="Yes"/>
    <x v="1"/>
    <n v="32.18"/>
    <x v="1"/>
    <n v="64.36"/>
    <n v="70.86"/>
    <n v="0"/>
    <n v="0"/>
    <n v="0"/>
    <n v="32.5"/>
    <n v="0.68333333333333335"/>
    <n v="22.208333333333332"/>
    <n v="48.651699999999998"/>
    <s v="WAV"/>
    <b v="1"/>
    <n v="22.208333333333332"/>
  </r>
  <r>
    <x v="5"/>
    <s v="15:09"/>
    <s v="16:07"/>
    <n v="0"/>
    <s v="One-Seat"/>
    <s v="HUGO, TAMA"/>
    <d v="2024-10-29T00:00:00"/>
    <n v="4013667"/>
    <s v="211"/>
    <s v="AM1"/>
    <n v="8.49"/>
    <n v="57"/>
    <x v="0"/>
    <s v="Yes"/>
    <x v="0"/>
    <n v="8.49"/>
    <x v="0"/>
    <n v="14.8575"/>
    <n v="19.857500000000002"/>
    <n v="5"/>
    <n v="0"/>
    <n v="5"/>
    <n v="32.5"/>
    <n v="0.95"/>
    <n v="30.875"/>
    <n v="-11.0175"/>
    <s v="WAV"/>
    <b v="1"/>
    <n v="30.875"/>
  </r>
  <r>
    <x v="1"/>
    <s v="09:01"/>
    <s v="09:33"/>
    <n v="0"/>
    <s v="One-Seat"/>
    <s v="LARA, DOUGLAS"/>
    <d v="2024-10-29T00:00:00"/>
    <n v="4013666"/>
    <s v="221"/>
    <s v="AM1"/>
    <n v="8.49"/>
    <n v="31"/>
    <x v="0"/>
    <s v="Yes"/>
    <x v="1"/>
    <n v="8.49"/>
    <x v="1"/>
    <n v="16.98"/>
    <n v="23.48"/>
    <n v="5.5"/>
    <n v="0"/>
    <n v="5.5"/>
    <n v="35.787500000000001"/>
    <n v="0.51666666666666672"/>
    <n v="18.490208333333335"/>
    <n v="4.9897999999999998"/>
    <s v="WAV"/>
    <b v="1"/>
    <n v="18.490208333333335"/>
  </r>
  <r>
    <x v="5"/>
    <s v="09:57"/>
    <s v="10:11"/>
    <n v="0"/>
    <s v="One-Seat"/>
    <s v="HUGO, TAMA"/>
    <d v="2024-10-29T00:00:00"/>
    <n v="4013641"/>
    <s v="211"/>
    <s v="AM1,WK1"/>
    <n v="5.72"/>
    <n v="14"/>
    <x v="0"/>
    <s v="Yes"/>
    <x v="0"/>
    <n v="5.72"/>
    <x v="0"/>
    <n v="10.01"/>
    <n v="15.01"/>
    <n v="5.5"/>
    <n v="0"/>
    <n v="5.5"/>
    <n v="32.5"/>
    <n v="0.23333333333333334"/>
    <n v="7.583333333333333"/>
    <n v="7.4267000000000003"/>
    <s v="WAV"/>
    <b v="1"/>
    <n v="7.583333333333333"/>
  </r>
  <r>
    <x v="5"/>
    <s v="07:29"/>
    <s v="08:37"/>
    <n v="0"/>
    <s v="One-Seat"/>
    <s v="HUGO, TAMA"/>
    <d v="2024-10-29T00:00:00"/>
    <n v="4013051"/>
    <s v="211"/>
    <s v="AM1"/>
    <n v="12.75"/>
    <n v="68"/>
    <x v="0"/>
    <s v="Yes"/>
    <x v="0"/>
    <n v="12.75"/>
    <x v="0"/>
    <n v="22.3125"/>
    <n v="27.3125"/>
    <n v="5.5"/>
    <n v="0"/>
    <n v="5.5"/>
    <n v="32.5"/>
    <n v="1.1333333333333333"/>
    <n v="36.833333333333336"/>
    <n v="-9.5207999999999995"/>
    <s v="WAV"/>
    <b v="1"/>
    <n v="36.833333333333336"/>
  </r>
  <r>
    <x v="4"/>
    <s v="16:40"/>
    <s v="17:23"/>
    <n v="1"/>
    <s v="One-Seat"/>
    <s v="FOWLER, ANTOINE"/>
    <d v="2024-10-29T00:00:00"/>
    <n v="4013453"/>
    <s v="222"/>
    <s v="SC1"/>
    <n v="23.53"/>
    <n v="47"/>
    <x v="1"/>
    <s v="Yes"/>
    <x v="1"/>
    <n v="23.53"/>
    <x v="1"/>
    <n v="47.06"/>
    <n v="53.56"/>
    <n v="5"/>
    <n v="5"/>
    <n v="0"/>
    <n v="32.5"/>
    <n v="0.78333333333333333"/>
    <n v="25.458333333333332"/>
    <n v="28.101700000000001"/>
    <s v="WAV"/>
    <b v="1"/>
    <n v="25.458333333333332"/>
  </r>
  <r>
    <x v="5"/>
    <s v="16:25"/>
    <s v="16:55"/>
    <n v="0"/>
    <s v="One-Seat"/>
    <s v="HUGO, TAMA"/>
    <d v="2024-10-29T00:00:00"/>
    <n v="4013271"/>
    <s v="211"/>
    <s v="AM1"/>
    <n v="9.94"/>
    <n v="30"/>
    <x v="0"/>
    <s v="Yes"/>
    <x v="0"/>
    <n v="9.94"/>
    <x v="0"/>
    <n v="17.395"/>
    <n v="22.395"/>
    <n v="5"/>
    <n v="0"/>
    <n v="5"/>
    <n v="32.5"/>
    <n v="0.5"/>
    <n v="16.25"/>
    <n v="6.1449999999999996"/>
    <s v="WAV"/>
    <b v="1"/>
    <n v="16.25"/>
  </r>
  <r>
    <x v="0"/>
    <s v="08:37"/>
    <s v="09:44"/>
    <n v="0"/>
    <s v="One-Seat"/>
    <s v="BOGALE, GETU"/>
    <d v="2024-10-29T00:00:00"/>
    <n v="4013740"/>
    <s v="214"/>
    <s v="AM1"/>
    <n v="12.94"/>
    <n v="67"/>
    <x v="0"/>
    <s v="Yes"/>
    <x v="0"/>
    <n v="12.94"/>
    <x v="0"/>
    <n v="22.645"/>
    <n v="27.645"/>
    <n v="0"/>
    <n v="0"/>
    <n v="0"/>
    <n v="32.5"/>
    <n v="1.1166666666666667"/>
    <n v="36.291666666666664"/>
    <n v="-8.6466999999999992"/>
    <s v="WAV"/>
    <b v="1"/>
    <n v="36.291666666666664"/>
  </r>
  <r>
    <x v="1"/>
    <s v="15:01"/>
    <s v="15:30"/>
    <n v="0"/>
    <s v="One-Seat"/>
    <s v="ALLGOOD, SCOTT"/>
    <d v="2024-10-29T00:00:00"/>
    <n v="4013745"/>
    <s v="201"/>
    <s v="AM1"/>
    <n v="12.94"/>
    <n v="29"/>
    <x v="0"/>
    <s v="Yes"/>
    <x v="1"/>
    <n v="12.94"/>
    <x v="1"/>
    <n v="25.88"/>
    <n v="32.379999999999995"/>
    <n v="0"/>
    <n v="0"/>
    <n v="0"/>
    <n v="35.787500000000001"/>
    <n v="0.48333333333333334"/>
    <n v="17.297291666666666"/>
    <n v="15.082700000000001"/>
    <s v="BIGVAN"/>
    <b v="1"/>
    <n v="17.29729166666667"/>
  </r>
  <r>
    <x v="12"/>
    <s v="12:08"/>
    <s v="12:33"/>
    <n v="1"/>
    <s v="One-Seat"/>
    <s v="MALCOM, LANDREW"/>
    <d v="2024-10-29T00:00:00"/>
    <n v="4014350"/>
    <s v="209"/>
    <s v="AM1"/>
    <n v="17.52"/>
    <n v="25"/>
    <x v="0"/>
    <s v="Yes"/>
    <x v="0"/>
    <n v="17.52"/>
    <x v="0"/>
    <n v="30.66"/>
    <n v="35.659999999999997"/>
    <n v="5"/>
    <n v="5"/>
    <n v="0"/>
    <n v="32.5"/>
    <n v="0.41666666666666669"/>
    <n v="13.541666666666668"/>
    <n v="22.118300000000001"/>
    <s v="WAV"/>
    <b v="1"/>
    <n v="13.541666666666666"/>
  </r>
  <r>
    <x v="2"/>
    <s v="17:12"/>
    <s v="17:35"/>
    <n v="0"/>
    <s v="One-Seat"/>
    <s v="BUTLER, JACQUELINE"/>
    <d v="2024-10-29T00:00:00"/>
    <n v="4010752"/>
    <s v="205B"/>
    <s v="WH1"/>
    <n v="4.88"/>
    <n v="25"/>
    <x v="1"/>
    <s v="Yes"/>
    <x v="1"/>
    <n v="4.88"/>
    <x v="1"/>
    <n v="9.76"/>
    <n v="16.259999999999998"/>
    <n v="0"/>
    <n v="0"/>
    <n v="0"/>
    <n v="32.5"/>
    <n v="0.41666666666666669"/>
    <n v="13.541666666666668"/>
    <n v="2.7183000000000002"/>
    <s v="WAV"/>
    <b v="1"/>
    <n v="13.541666666666666"/>
  </r>
  <r>
    <x v="2"/>
    <s v="22:02"/>
    <s v="22:27"/>
    <n v="0"/>
    <s v="One-Seat"/>
    <s v="BUTLER, JACQUELINE"/>
    <d v="2024-10-29T00:00:00"/>
    <n v="4013756"/>
    <s v="205B"/>
    <s v="AM1"/>
    <n v="17.13"/>
    <n v="31"/>
    <x v="0"/>
    <s v="Yes"/>
    <x v="0"/>
    <n v="17.13"/>
    <x v="0"/>
    <n v="29.977499999999999"/>
    <n v="34.977499999999999"/>
    <n v="5"/>
    <n v="0"/>
    <n v="5"/>
    <n v="32.5"/>
    <n v="0.51666666666666672"/>
    <n v="16.791666666666668"/>
    <n v="18.1858"/>
    <s v="WAV"/>
    <b v="1"/>
    <n v="16.791666666666668"/>
  </r>
  <r>
    <x v="3"/>
    <s v="15:15"/>
    <s v="16:21"/>
    <n v="0"/>
    <s v="One-Seat"/>
    <s v="VAUGHN, DUSTIN"/>
    <d v="2024-10-29T00:00:00"/>
    <n v="4013752"/>
    <s v="220"/>
    <s v="AM1"/>
    <n v="17.13"/>
    <n v="65"/>
    <x v="0"/>
    <s v="Yes"/>
    <x v="0"/>
    <n v="17.13"/>
    <x v="0"/>
    <n v="29.977499999999999"/>
    <n v="34.977499999999999"/>
    <n v="5.5"/>
    <n v="0"/>
    <n v="5.5"/>
    <n v="29"/>
    <n v="1.0833333333333333"/>
    <n v="31.416666666666664"/>
    <n v="3.5608"/>
    <s v="SEDAN"/>
    <b v="1"/>
    <n v="31.416666666666668"/>
  </r>
  <r>
    <x v="9"/>
    <s v="14:50"/>
    <s v="15:27"/>
    <n v="0"/>
    <s v="One-Seat"/>
    <s v="MOLLIQUE, ROMESHA"/>
    <d v="2024-10-29T00:00:00"/>
    <n v="4014601"/>
    <s v="203"/>
    <s v="AM1"/>
    <n v="7.93"/>
    <n v="36"/>
    <x v="0"/>
    <s v="Yes"/>
    <x v="0"/>
    <n v="7.93"/>
    <x v="0"/>
    <n v="13.8775"/>
    <n v="18.877499999999998"/>
    <n v="5.5"/>
    <n v="0"/>
    <n v="5.5"/>
    <n v="32.5"/>
    <n v="0.6"/>
    <n v="19.5"/>
    <n v="-0.62250000000000005"/>
    <s v="WAV"/>
    <b v="1"/>
    <n v="19.5"/>
  </r>
  <r>
    <x v="1"/>
    <s v="14:01"/>
    <s v="14:54"/>
    <n v="1"/>
    <s v="One-Seat"/>
    <s v="KEITH , CLYDE"/>
    <d v="2024-10-29T00:00:00"/>
    <n v="4013452"/>
    <s v="212"/>
    <s v="SC1"/>
    <n v="18.32"/>
    <n v="53"/>
    <x v="1"/>
    <s v="Yes"/>
    <x v="1"/>
    <n v="18.32"/>
    <x v="1"/>
    <n v="36.64"/>
    <n v="43.14"/>
    <n v="5.5"/>
    <n v="5.5"/>
    <n v="0"/>
    <n v="35.787500000000001"/>
    <n v="0.8833333333333333"/>
    <n v="31.612291666666668"/>
    <n v="11.527699999999999"/>
    <s v="WAV"/>
    <b v="1"/>
    <n v="31.612291666666671"/>
  </r>
  <r>
    <x v="1"/>
    <s v="09:17"/>
    <s v="09:48"/>
    <n v="0"/>
    <s v="One-Seat"/>
    <s v="UMANA, DOMINGO"/>
    <d v="2024-10-29T00:00:00"/>
    <n v="4014598"/>
    <s v="210B"/>
    <s v="AM1"/>
    <n v="7.93"/>
    <n v="31"/>
    <x v="0"/>
    <s v="Yes"/>
    <x v="1"/>
    <n v="7.93"/>
    <x v="1"/>
    <n v="15.86"/>
    <n v="22.36"/>
    <n v="5.5"/>
    <n v="0"/>
    <n v="5.5"/>
    <n v="35.787500000000001"/>
    <n v="0.51666666666666672"/>
    <n v="18.490208333333335"/>
    <n v="3.8698000000000001"/>
    <s v="WAV"/>
    <b v="1"/>
    <n v="18.490208333333335"/>
  </r>
  <r>
    <x v="1"/>
    <s v="09:01"/>
    <s v="10:05"/>
    <n v="1"/>
    <s v="One-Seat"/>
    <s v="UMANA, DOMINGO"/>
    <d v="2024-10-29T00:00:00"/>
    <n v="4014349"/>
    <s v="210B"/>
    <s v="AM1"/>
    <n v="17.52"/>
    <n v="64"/>
    <x v="0"/>
    <s v="Yes"/>
    <x v="1"/>
    <n v="17.52"/>
    <x v="1"/>
    <n v="35.04"/>
    <n v="41.54"/>
    <n v="5.5"/>
    <n v="5.5"/>
    <n v="0"/>
    <n v="35.787500000000001"/>
    <n v="1.0666666666666667"/>
    <n v="38.173333333333332"/>
    <n v="3.3666999999999998"/>
    <s v="WAV"/>
    <b v="1"/>
    <n v="38.173333333333332"/>
  </r>
  <r>
    <x v="11"/>
    <s v="15:10"/>
    <s v="16:09"/>
    <n v="0"/>
    <s v="One-Seat"/>
    <s v="ALLISON, AARON"/>
    <d v="2024-10-29T00:00:00"/>
    <n v="4014391"/>
    <s v="202"/>
    <s v="PW1"/>
    <n v="32.18"/>
    <n v="62"/>
    <x v="1"/>
    <s v="Yes"/>
    <x v="1"/>
    <n v="32.18"/>
    <x v="1"/>
    <n v="64.36"/>
    <n v="70.86"/>
    <n v="0"/>
    <n v="0"/>
    <n v="0"/>
    <n v="32.5"/>
    <n v="1.0333333333333334"/>
    <n v="33.583333333333336"/>
    <n v="37.276699999999998"/>
    <s v="WAV"/>
    <b v="1"/>
    <n v="33.583333333333336"/>
  </r>
  <r>
    <x v="8"/>
    <s v="13:43"/>
    <s v="13:45"/>
    <n v="0"/>
    <s v="One-Seat"/>
    <s v="MAINESS, RYAN"/>
    <d v="2024-10-29T00:00:00"/>
    <n v="4015211"/>
    <s v="215"/>
    <s v="AM1"/>
    <n v="25.65"/>
    <n v="2"/>
    <x v="0"/>
    <s v="Yes"/>
    <x v="0"/>
    <n v="25.65"/>
    <x v="0"/>
    <n v="44.887499999999996"/>
    <n v="49.887499999999996"/>
    <n v="0"/>
    <n v="0"/>
    <n v="0"/>
    <n v="29"/>
    <n v="3.3333333333333333E-2"/>
    <n v="0.96666666666666667"/>
    <n v="48.9208"/>
    <s v="SEDAN"/>
    <b v="1"/>
    <n v="0.96666666666666667"/>
  </r>
  <r>
    <x v="7"/>
    <s v="15:13"/>
    <s v="15:55"/>
    <n v="0"/>
    <s v="One-Seat"/>
    <s v="VILCHEZ, CHARLENNE"/>
    <d v="2024-10-29T00:00:00"/>
    <n v="4010737"/>
    <s v="217"/>
    <s v="AM1"/>
    <n v="10.039999999999999"/>
    <n v="42"/>
    <x v="0"/>
    <s v="Yes"/>
    <x v="0"/>
    <n v="10.039999999999999"/>
    <x v="0"/>
    <n v="17.57"/>
    <n v="22.57"/>
    <n v="0"/>
    <n v="0"/>
    <n v="0"/>
    <n v="32.5"/>
    <n v="0.7"/>
    <n v="22.75"/>
    <n v="-0.18"/>
    <s v="WAV"/>
    <b v="1"/>
    <n v="22.75"/>
  </r>
  <r>
    <x v="1"/>
    <s v="14:02"/>
    <s v="14:21"/>
    <n v="0"/>
    <s v="One-Seat"/>
    <s v="LARA, DOUGLAS"/>
    <d v="2024-10-29T00:00:00"/>
    <n v="4010729"/>
    <s v="221"/>
    <s v="AM1"/>
    <n v="7.27"/>
    <n v="19"/>
    <x v="0"/>
    <s v="Yes"/>
    <x v="1"/>
    <n v="7.27"/>
    <x v="1"/>
    <n v="14.54"/>
    <n v="21.04"/>
    <n v="0"/>
    <n v="0"/>
    <n v="0"/>
    <n v="35.787500000000001"/>
    <n v="0.31666666666666665"/>
    <n v="11.332708333333333"/>
    <n v="9.7073"/>
    <s v="WAV"/>
    <b v="1"/>
    <n v="11.332708333333333"/>
  </r>
  <r>
    <x v="2"/>
    <s v="12:09"/>
    <s v="13:17"/>
    <n v="0"/>
    <s v="One-Seat"/>
    <s v="TILLMAN, ROSALYN"/>
    <d v="2024-10-29T00:00:00"/>
    <n v="4011714"/>
    <s v="205A"/>
    <s v="LW1"/>
    <n v="13.12"/>
    <n v="68"/>
    <x v="0"/>
    <s v="Yes"/>
    <x v="0"/>
    <n v="13.12"/>
    <x v="0"/>
    <n v="22.959999999999997"/>
    <n v="27.959999999999997"/>
    <n v="5.5"/>
    <n v="0"/>
    <n v="5.5"/>
    <n v="32.5"/>
    <n v="1.1333333333333333"/>
    <n v="36.833333333333336"/>
    <n v="-8.8733000000000004"/>
    <s v="WAV"/>
    <b v="1"/>
    <n v="36.833333333333336"/>
  </r>
  <r>
    <x v="5"/>
    <s v="14:40"/>
    <s v="16:01"/>
    <n v="0"/>
    <s v="One-Seat"/>
    <s v="HUGO, TAMA"/>
    <d v="2024-10-29T00:00:00"/>
    <n v="4011715"/>
    <s v="211"/>
    <s v="LW1"/>
    <n v="13.12"/>
    <n v="80"/>
    <x v="0"/>
    <s v="Yes"/>
    <x v="0"/>
    <n v="13.12"/>
    <x v="0"/>
    <n v="22.959999999999997"/>
    <n v="27.959999999999997"/>
    <n v="5"/>
    <n v="0"/>
    <n v="5"/>
    <n v="32.5"/>
    <n v="1.3333333333333333"/>
    <n v="43.333333333333329"/>
    <n v="-15.3733"/>
    <s v="WAV"/>
    <b v="1"/>
    <n v="43.333333333333336"/>
  </r>
  <r>
    <x v="5"/>
    <s v="08:04"/>
    <s v="09:20"/>
    <n v="0"/>
    <s v="One-Seat"/>
    <s v="HUGO, TAMA"/>
    <d v="2024-10-29T00:00:00"/>
    <n v="4010728"/>
    <s v="211"/>
    <s v="AM1"/>
    <n v="7.27"/>
    <n v="76"/>
    <x v="0"/>
    <s v="Yes"/>
    <x v="0"/>
    <n v="7.27"/>
    <x v="0"/>
    <n v="12.7225"/>
    <n v="17.7225"/>
    <n v="0"/>
    <n v="0"/>
    <n v="0"/>
    <n v="32.5"/>
    <n v="1.2666666666666666"/>
    <n v="41.166666666666664"/>
    <n v="-23.444199999999999"/>
    <s v="WAV"/>
    <b v="1"/>
    <n v="41.166666666666664"/>
  </r>
  <r>
    <x v="6"/>
    <s v="08:38"/>
    <s v="08:53"/>
    <n v="0"/>
    <s v="One-Seat"/>
    <s v="WYATT, MIGERIEA"/>
    <d v="2024-10-29T00:00:00"/>
    <n v="4011763"/>
    <s v="219"/>
    <s v="AM1"/>
    <n v="7.53"/>
    <n v="15"/>
    <x v="0"/>
    <s v="Yes"/>
    <x v="0"/>
    <n v="7.53"/>
    <x v="0"/>
    <n v="13.1775"/>
    <n v="18.177500000000002"/>
    <n v="0"/>
    <n v="0"/>
    <n v="0"/>
    <n v="29"/>
    <n v="0.25"/>
    <n v="7.25"/>
    <n v="10.9275"/>
    <s v="SEDAN"/>
    <b v="1"/>
    <n v="7.25"/>
  </r>
  <r>
    <x v="3"/>
    <s v="13:17"/>
    <s v="13:47"/>
    <n v="0"/>
    <s v="One-Seat"/>
    <s v="MARZI, SAMI JAN"/>
    <d v="2024-10-29T00:00:00"/>
    <n v="4011764"/>
    <s v="204"/>
    <s v="AM1"/>
    <n v="7.53"/>
    <n v="29"/>
    <x v="0"/>
    <s v="Yes"/>
    <x v="0"/>
    <n v="7.53"/>
    <x v="0"/>
    <n v="13.1775"/>
    <n v="18.177500000000002"/>
    <n v="0"/>
    <n v="0"/>
    <n v="0"/>
    <n v="29"/>
    <n v="0.48333333333333334"/>
    <n v="14.016666666666667"/>
    <n v="4.1608000000000001"/>
    <s v="WAV"/>
    <b v="1"/>
    <n v="14.016666666666667"/>
  </r>
  <r>
    <x v="3"/>
    <s v="08:08"/>
    <s v="08:42"/>
    <n v="0"/>
    <s v="One-Seat"/>
    <s v="VAUGHN, DUSTIN"/>
    <d v="2024-10-29T00:00:00"/>
    <n v="4010736"/>
    <s v="220"/>
    <s v="AM1"/>
    <n v="10.039999999999999"/>
    <n v="35"/>
    <x v="0"/>
    <s v="Yes"/>
    <x v="0"/>
    <n v="10.039999999999999"/>
    <x v="0"/>
    <n v="17.57"/>
    <n v="22.57"/>
    <n v="0"/>
    <n v="0"/>
    <n v="0"/>
    <n v="29"/>
    <n v="0.58333333333333337"/>
    <n v="16.916666666666668"/>
    <n v="5.6532999999999998"/>
    <s v="SEDAN"/>
    <b v="1"/>
    <n v="16.916666666666668"/>
  </r>
  <r>
    <x v="0"/>
    <s v="07:34"/>
    <s v="08:02"/>
    <n v="0"/>
    <s v="One-Seat"/>
    <s v="BOGALE, GETU"/>
    <d v="2024-10-29T00:00:00"/>
    <n v="4011676"/>
    <s v="214"/>
    <s v="AM1"/>
    <n v="11.14"/>
    <n v="28"/>
    <x v="0"/>
    <s v="Yes"/>
    <x v="0"/>
    <n v="11.14"/>
    <x v="0"/>
    <n v="19.495000000000001"/>
    <n v="24.495000000000001"/>
    <n v="0"/>
    <n v="0"/>
    <n v="0"/>
    <n v="32.5"/>
    <n v="0.46666666666666667"/>
    <n v="15.166666666666666"/>
    <n v="9.3283000000000005"/>
    <s v="WAV"/>
    <b v="1"/>
    <n v="15.166666666666666"/>
  </r>
  <r>
    <x v="1"/>
    <s v="08:16"/>
    <s v="08:40"/>
    <n v="1"/>
    <s v="One-Seat"/>
    <s v="UMANA, DOMINGO"/>
    <d v="2024-10-29T00:00:00"/>
    <n v="4013106"/>
    <s v="210B"/>
    <s v="AM1,SA1"/>
    <n v="9.6"/>
    <n v="26"/>
    <x v="0"/>
    <s v="Yes"/>
    <x v="1"/>
    <n v="9.6"/>
    <x v="1"/>
    <n v="19.2"/>
    <n v="25.7"/>
    <n v="5"/>
    <n v="5"/>
    <n v="0"/>
    <n v="35.787500000000001"/>
    <n v="0.43333333333333335"/>
    <n v="15.507916666666668"/>
    <n v="10.1921"/>
    <s v="WAV"/>
    <b v="1"/>
    <n v="15.507916666666667"/>
  </r>
  <r>
    <x v="12"/>
    <s v="14:22"/>
    <s v="14:46"/>
    <n v="1"/>
    <s v="One-Seat"/>
    <s v="MALCOM, LANDREW"/>
    <d v="2024-10-29T00:00:00"/>
    <n v="4013107"/>
    <s v="209"/>
    <s v="AM1,SA1"/>
    <n v="9.6"/>
    <n v="23"/>
    <x v="0"/>
    <s v="Yes"/>
    <x v="0"/>
    <n v="9.6"/>
    <x v="0"/>
    <n v="16.8"/>
    <n v="21.8"/>
    <n v="5.5"/>
    <n v="5.5"/>
    <n v="0"/>
    <n v="32.5"/>
    <n v="0.38333333333333336"/>
    <n v="12.458333333333334"/>
    <n v="9.3416999999999994"/>
    <s v="WAV"/>
    <b v="1"/>
    <n v="12.458333333333334"/>
  </r>
  <r>
    <x v="3"/>
    <s v="14:43"/>
    <s v="15:15"/>
    <n v="1"/>
    <s v="One-Seat"/>
    <s v="MARZI, SAMI JAN"/>
    <d v="2024-10-29T00:00:00"/>
    <n v="4014438"/>
    <s v="204"/>
    <s v="PW1"/>
    <n v="12.85"/>
    <n v="32"/>
    <x v="1"/>
    <s v="Yes"/>
    <x v="1"/>
    <n v="12.85"/>
    <x v="1"/>
    <n v="25.7"/>
    <n v="32.200000000000003"/>
    <n v="5.5"/>
    <n v="5.5"/>
    <n v="0"/>
    <n v="29"/>
    <n v="0.53333333333333333"/>
    <n v="15.466666666666667"/>
    <n v="16.7333"/>
    <s v="WAV"/>
    <b v="1"/>
    <n v="15.466666666666667"/>
  </r>
  <r>
    <x v="2"/>
    <s v="05:30"/>
    <s v="06:34"/>
    <n v="0"/>
    <s v="One-Seat"/>
    <s v="TILLMAN, ROSALYN"/>
    <d v="2024-10-29T00:00:00"/>
    <n v="4013133"/>
    <s v="205A"/>
    <s v="AM1"/>
    <n v="26.9"/>
    <n v="95"/>
    <x v="0"/>
    <s v="Yes"/>
    <x v="0"/>
    <n v="26.9"/>
    <x v="0"/>
    <n v="47.074999999999996"/>
    <n v="52.074999999999996"/>
    <n v="5"/>
    <n v="0"/>
    <n v="5"/>
    <n v="32.5"/>
    <n v="1.5833333333333333"/>
    <n v="51.458333333333329"/>
    <n v="0.61670000000000003"/>
    <s v="WAV"/>
    <b v="1"/>
    <n v="51.458333333333336"/>
  </r>
  <r>
    <x v="12"/>
    <s v="14:19"/>
    <s v="15:04"/>
    <n v="0"/>
    <s v="One-Seat"/>
    <s v="MALCOM, LANDREW"/>
    <d v="2024-10-29T00:00:00"/>
    <n v="4014401"/>
    <s v="209"/>
    <s v="WH1"/>
    <n v="20.239999999999998"/>
    <n v="49"/>
    <x v="1"/>
    <s v="Yes"/>
    <x v="1"/>
    <n v="20.239999999999998"/>
    <x v="1"/>
    <n v="40.479999999999997"/>
    <n v="46.98"/>
    <n v="5.5"/>
    <n v="0"/>
    <n v="5.5"/>
    <n v="32.5"/>
    <n v="0.81666666666666665"/>
    <n v="26.541666666666668"/>
    <n v="20.438300000000002"/>
    <s v="WAV"/>
    <b v="1"/>
    <n v="26.541666666666668"/>
  </r>
  <r>
    <x v="3"/>
    <s v="12:30"/>
    <s v="12:56"/>
    <n v="1"/>
    <s v="One-Seat"/>
    <s v="MARZI, SAMI JAN"/>
    <d v="2024-10-29T00:00:00"/>
    <n v="4014396"/>
    <s v="204"/>
    <s v="WK1"/>
    <n v="17.89"/>
    <n v="25"/>
    <x v="0"/>
    <s v="Yes"/>
    <x v="0"/>
    <n v="17.89"/>
    <x v="0"/>
    <n v="31.307500000000001"/>
    <n v="36.307500000000005"/>
    <n v="5"/>
    <n v="5"/>
    <n v="0"/>
    <n v="29"/>
    <n v="0.41666666666666669"/>
    <n v="12.083333333333334"/>
    <n v="24.2242"/>
    <s v="WAV"/>
    <b v="1"/>
    <n v="12.083333333333334"/>
  </r>
  <r>
    <x v="7"/>
    <s v="14:58"/>
    <s v="15:34"/>
    <n v="0"/>
    <s v="One-Seat"/>
    <s v="VILCHEZ, CHARLENNE"/>
    <d v="2024-10-29T00:00:00"/>
    <n v="4014459"/>
    <s v="217"/>
    <s v="AM1"/>
    <n v="10.86"/>
    <n v="35"/>
    <x v="0"/>
    <s v="Yes"/>
    <x v="0"/>
    <n v="10.86"/>
    <x v="0"/>
    <n v="19.004999999999999"/>
    <n v="24.004999999999999"/>
    <n v="0"/>
    <n v="0"/>
    <n v="0"/>
    <n v="32.5"/>
    <n v="0.58333333333333337"/>
    <n v="18.958333333333336"/>
    <n v="5.0467000000000004"/>
    <s v="WAV"/>
    <b v="1"/>
    <n v="18.958333333333332"/>
  </r>
  <r>
    <x v="1"/>
    <s v="10:40"/>
    <s v="11:10"/>
    <n v="1"/>
    <s v="One-Seat"/>
    <s v="ALLGOOD, SCOTT"/>
    <d v="2024-10-29T00:00:00"/>
    <n v="4014394"/>
    <s v="201"/>
    <s v="WK1"/>
    <n v="17.89"/>
    <n v="30"/>
    <x v="0"/>
    <s v="Yes"/>
    <x v="1"/>
    <n v="17.89"/>
    <x v="1"/>
    <n v="35.78"/>
    <n v="42.28"/>
    <n v="5.5"/>
    <n v="5.5"/>
    <n v="0"/>
    <n v="35.787500000000001"/>
    <n v="0.5"/>
    <n v="17.893750000000001"/>
    <n v="24.386199999999999"/>
    <s v="BIGVAN"/>
    <b v="1"/>
    <n v="17.893750000000001"/>
  </r>
  <r>
    <x v="3"/>
    <s v="08:42"/>
    <s v="09:21"/>
    <n v="0"/>
    <s v="One-Seat"/>
    <s v="VAUGHN, DUSTIN"/>
    <d v="2024-10-30T00:00:00"/>
    <n v="4011541"/>
    <s v="220"/>
    <s v="AM1"/>
    <n v="17.3"/>
    <n v="40"/>
    <x v="0"/>
    <s v="Yes"/>
    <x v="0"/>
    <n v="17.3"/>
    <x v="0"/>
    <n v="30.275000000000002"/>
    <n v="35.275000000000006"/>
    <n v="0"/>
    <n v="0"/>
    <n v="0"/>
    <n v="29"/>
    <n v="0.66666666666666663"/>
    <n v="19.333333333333332"/>
    <n v="15.941700000000001"/>
    <s v="SEDAN"/>
    <b v="1"/>
    <n v="19.333333333333332"/>
  </r>
  <r>
    <x v="1"/>
    <s v="10:44"/>
    <s v="12:02"/>
    <n v="0"/>
    <s v="One-Seat"/>
    <s v="LARA, DOUGLAS"/>
    <d v="2024-10-30T00:00:00"/>
    <n v="4014304"/>
    <s v="221"/>
    <s v="AM1"/>
    <n v="37.5"/>
    <n v="80"/>
    <x v="0"/>
    <s v="Yes"/>
    <x v="1"/>
    <n v="37.5"/>
    <x v="1"/>
    <n v="75"/>
    <n v="81.5"/>
    <n v="3"/>
    <n v="0"/>
    <n v="3"/>
    <n v="35.787500000000001"/>
    <n v="1.3333333333333333"/>
    <n v="47.716666666666669"/>
    <n v="33.783299999999997"/>
    <s v="WAV"/>
    <b v="1"/>
    <n v="47.716666666666669"/>
  </r>
  <r>
    <x v="1"/>
    <s v="12:51"/>
    <s v="13:57"/>
    <n v="0"/>
    <s v="One-Seat"/>
    <s v="LARA, DOUGLAS"/>
    <d v="2024-10-30T00:00:00"/>
    <n v="4014305"/>
    <s v="221"/>
    <s v="AM1"/>
    <n v="37.5"/>
    <n v="70"/>
    <x v="0"/>
    <s v="Yes"/>
    <x v="1"/>
    <n v="37.5"/>
    <x v="1"/>
    <n v="75"/>
    <n v="81.5"/>
    <n v="5.5"/>
    <n v="0"/>
    <n v="5.5"/>
    <n v="35.787500000000001"/>
    <n v="1.1666666666666667"/>
    <n v="41.752083333333339"/>
    <n v="39.747900000000001"/>
    <s v="WAV"/>
    <b v="1"/>
    <n v="41.752083333333331"/>
  </r>
  <r>
    <x v="9"/>
    <s v="15:56"/>
    <s v="16:33"/>
    <n v="0"/>
    <s v="One-Seat"/>
    <s v="MOLLIQUE, ROMESHA"/>
    <d v="2024-10-30T00:00:00"/>
    <n v="4014314"/>
    <s v="203"/>
    <s v="WH1"/>
    <n v="9.58"/>
    <n v="37"/>
    <x v="1"/>
    <s v="Yes"/>
    <x v="1"/>
    <n v="9.58"/>
    <x v="1"/>
    <n v="19.16"/>
    <n v="25.66"/>
    <n v="5"/>
    <n v="0"/>
    <n v="5"/>
    <n v="32.5"/>
    <n v="0.6166666666666667"/>
    <n v="20.041666666666668"/>
    <n v="5.6182999999999996"/>
    <s v="WAV"/>
    <b v="1"/>
    <n v="20.041666666666668"/>
  </r>
  <r>
    <x v="5"/>
    <s v="11:12"/>
    <s v="11:39"/>
    <n v="0"/>
    <s v="One-Seat"/>
    <s v="HUGO, TAMA"/>
    <d v="2024-10-30T00:00:00"/>
    <n v="4014346"/>
    <s v="211"/>
    <s v="WH1"/>
    <n v="12.48"/>
    <n v="26"/>
    <x v="1"/>
    <s v="Yes"/>
    <x v="1"/>
    <n v="12.48"/>
    <x v="1"/>
    <n v="24.96"/>
    <n v="31.46"/>
    <n v="5"/>
    <n v="0"/>
    <n v="5"/>
    <n v="32.5"/>
    <n v="0.43333333333333335"/>
    <n v="14.083333333333334"/>
    <n v="17.3767"/>
    <s v="WAV"/>
    <b v="1"/>
    <n v="14.083333333333334"/>
  </r>
  <r>
    <x v="10"/>
    <s v="14:08"/>
    <s v="15:48"/>
    <n v="0"/>
    <s v="One-Seat"/>
    <s v="BROWN, LOVIE"/>
    <d v="2024-10-30T00:00:00"/>
    <n v="4014416"/>
    <s v="216"/>
    <s v="AM1,SA1"/>
    <n v="31.62"/>
    <n v="100"/>
    <x v="0"/>
    <s v="Yes"/>
    <x v="0"/>
    <n v="31.62"/>
    <x v="0"/>
    <n v="55.335000000000001"/>
    <n v="60.335000000000001"/>
    <n v="0"/>
    <n v="0"/>
    <n v="0"/>
    <n v="29"/>
    <n v="1.6666666666666667"/>
    <n v="48.333333333333336"/>
    <n v="12.0017"/>
    <s v="SEDAN"/>
    <b v="1"/>
    <n v="48.333333333333336"/>
  </r>
  <r>
    <x v="3"/>
    <s v="14:33"/>
    <s v="14:49"/>
    <n v="0"/>
    <s v="One-Seat"/>
    <s v="VAUGHN, DUSTIN"/>
    <d v="2024-10-30T00:00:00"/>
    <n v="4014517"/>
    <s v="220"/>
    <s v="AM1"/>
    <n v="10.17"/>
    <n v="15"/>
    <x v="0"/>
    <s v="Yes"/>
    <x v="0"/>
    <n v="10.17"/>
    <x v="0"/>
    <n v="17.797499999999999"/>
    <n v="22.797499999999999"/>
    <n v="0"/>
    <n v="0"/>
    <n v="0"/>
    <n v="29"/>
    <n v="0.25"/>
    <n v="7.25"/>
    <n v="15.547499999999999"/>
    <s v="SEDAN"/>
    <b v="1"/>
    <n v="7.25"/>
  </r>
  <r>
    <x v="0"/>
    <s v="08:30"/>
    <s v="09:25"/>
    <n v="0"/>
    <s v="One-Seat"/>
    <s v="BOGALE, GETU"/>
    <d v="2024-10-30T00:00:00"/>
    <n v="4014421"/>
    <s v="214"/>
    <s v="AM1"/>
    <n v="9.16"/>
    <n v="54"/>
    <x v="0"/>
    <s v="Yes"/>
    <x v="0"/>
    <n v="9.16"/>
    <x v="0"/>
    <n v="16.03"/>
    <n v="21.03"/>
    <n v="5"/>
    <n v="0"/>
    <n v="5"/>
    <n v="32.5"/>
    <n v="0.9"/>
    <n v="29.25"/>
    <n v="-8.2200000000000006"/>
    <s v="WAV"/>
    <b v="1"/>
    <n v="29.25"/>
  </r>
  <r>
    <x v="10"/>
    <s v="14:44"/>
    <s v="15:08"/>
    <n v="0"/>
    <s v="One-Seat"/>
    <s v="BROWN, LOVIE"/>
    <d v="2024-10-30T00:00:00"/>
    <n v="4014427"/>
    <s v="216"/>
    <s v="AM1"/>
    <n v="9.16"/>
    <n v="23"/>
    <x v="0"/>
    <s v="Yes"/>
    <x v="0"/>
    <n v="9.16"/>
    <x v="0"/>
    <n v="16.03"/>
    <n v="21.03"/>
    <n v="0"/>
    <n v="0"/>
    <n v="0"/>
    <n v="29"/>
    <n v="0.38333333333333336"/>
    <n v="11.116666666666667"/>
    <n v="9.9132999999999996"/>
    <s v="SEDAN"/>
    <b v="1"/>
    <n v="11.116666666666667"/>
  </r>
  <r>
    <x v="5"/>
    <s v="14:26"/>
    <s v="14:50"/>
    <n v="0"/>
    <s v="One-Seat"/>
    <s v="HUGO, TAMA"/>
    <d v="2024-10-30T00:00:00"/>
    <n v="4013563"/>
    <s v="211"/>
    <s v="AM1"/>
    <n v="14.08"/>
    <n v="23"/>
    <x v="0"/>
    <s v="Yes"/>
    <x v="0"/>
    <n v="14.08"/>
    <x v="0"/>
    <n v="24.64"/>
    <n v="29.64"/>
    <n v="3"/>
    <n v="0"/>
    <n v="3"/>
    <n v="32.5"/>
    <n v="0.38333333333333336"/>
    <n v="12.458333333333334"/>
    <n v="17.181699999999999"/>
    <s v="WAV"/>
    <b v="1"/>
    <n v="12.458333333333334"/>
  </r>
  <r>
    <x v="1"/>
    <s v="16:17"/>
    <s v="17:14"/>
    <n v="0"/>
    <s v="One-Seat"/>
    <s v="ALLGOOD, SCOTT"/>
    <d v="2024-10-30T00:00:00"/>
    <n v="4013565"/>
    <s v="201"/>
    <s v="AM1"/>
    <n v="14.08"/>
    <n v="57"/>
    <x v="0"/>
    <s v="Yes"/>
    <x v="1"/>
    <n v="14.08"/>
    <x v="1"/>
    <n v="28.16"/>
    <n v="34.659999999999997"/>
    <n v="5"/>
    <n v="0"/>
    <n v="5"/>
    <n v="35.787500000000001"/>
    <n v="0.95"/>
    <n v="33.998125000000002"/>
    <n v="0.66190000000000004"/>
    <s v="BIGVAN"/>
    <b v="1"/>
    <n v="33.998125000000002"/>
  </r>
  <r>
    <x v="0"/>
    <s v="09:25"/>
    <s v="09:52"/>
    <n v="0"/>
    <s v="One-Seat"/>
    <s v="BOGALE, GETU"/>
    <d v="2024-10-30T00:00:00"/>
    <n v="4013741"/>
    <s v="214"/>
    <s v="AM1"/>
    <n v="12.94"/>
    <n v="27"/>
    <x v="0"/>
    <s v="Yes"/>
    <x v="0"/>
    <n v="12.94"/>
    <x v="0"/>
    <n v="22.645"/>
    <n v="27.645"/>
    <n v="0"/>
    <n v="0"/>
    <n v="0"/>
    <n v="32.5"/>
    <n v="0.45"/>
    <n v="14.625"/>
    <n v="13.02"/>
    <s v="WAV"/>
    <b v="1"/>
    <n v="14.625"/>
  </r>
  <r>
    <x v="13"/>
    <s v="14:02"/>
    <s v="14:48"/>
    <n v="0"/>
    <s v="One-Seat"/>
    <s v="STEPHENS, MARITZA"/>
    <d v="2024-10-30T00:00:00"/>
    <n v="4011542"/>
    <s v="206"/>
    <s v="AM1"/>
    <n v="17.3"/>
    <n v="47"/>
    <x v="0"/>
    <s v="Yes"/>
    <x v="0"/>
    <n v="17.3"/>
    <x v="0"/>
    <n v="30.275000000000002"/>
    <n v="35.275000000000006"/>
    <n v="0"/>
    <n v="0"/>
    <n v="0"/>
    <n v="32.5"/>
    <n v="0.78333333333333333"/>
    <n v="25.458333333333332"/>
    <n v="9.8167000000000009"/>
    <s v="WAV"/>
    <b v="1"/>
    <n v="25.458333333333332"/>
  </r>
  <r>
    <x v="5"/>
    <s v="16:00"/>
    <s v="16:29"/>
    <n v="0"/>
    <s v="One-Seat"/>
    <s v="HUGO, TAMA"/>
    <d v="2024-10-30T00:00:00"/>
    <n v="4013753"/>
    <s v="211"/>
    <s v="AM1"/>
    <n v="17.13"/>
    <n v="28"/>
    <x v="0"/>
    <s v="Yes"/>
    <x v="0"/>
    <n v="17.13"/>
    <x v="0"/>
    <n v="29.977499999999999"/>
    <n v="34.977499999999999"/>
    <n v="5.5"/>
    <n v="0"/>
    <n v="5.5"/>
    <n v="32.5"/>
    <n v="0.46666666666666667"/>
    <n v="15.166666666666666"/>
    <n v="19.8108"/>
    <s v="WAV"/>
    <b v="1"/>
    <n v="15.166666666666666"/>
  </r>
  <r>
    <x v="2"/>
    <s v="20:08"/>
    <s v="20:55"/>
    <n v="0"/>
    <s v="One-Seat"/>
    <s v="BUTLER, JACQUELINE"/>
    <d v="2024-10-30T00:00:00"/>
    <n v="4014418"/>
    <s v="205B"/>
    <s v="AM1,SA1"/>
    <n v="31.62"/>
    <n v="48"/>
    <x v="0"/>
    <s v="Yes"/>
    <x v="0"/>
    <n v="31.62"/>
    <x v="0"/>
    <n v="55.335000000000001"/>
    <n v="60.335000000000001"/>
    <n v="0"/>
    <n v="0"/>
    <n v="0"/>
    <n v="32.5"/>
    <n v="0.8"/>
    <n v="26"/>
    <n v="34.335000000000001"/>
    <s v="WAV"/>
    <b v="1"/>
    <n v="26"/>
  </r>
  <r>
    <x v="7"/>
    <s v="08:21"/>
    <s v="09:07"/>
    <n v="0"/>
    <s v="One-Seat"/>
    <s v="VILCHEZ, CHARLENNE"/>
    <d v="2024-10-30T00:00:00"/>
    <n v="4011543"/>
    <s v="217"/>
    <s v="AM2"/>
    <n v="15.66"/>
    <n v="46"/>
    <x v="0"/>
    <s v="Yes"/>
    <x v="0"/>
    <n v="15.66"/>
    <x v="0"/>
    <n v="27.405000000000001"/>
    <n v="32.405000000000001"/>
    <n v="0"/>
    <n v="0"/>
    <n v="0"/>
    <n v="32.5"/>
    <n v="0.76666666666666672"/>
    <n v="24.916666666666668"/>
    <n v="7.4882999999999997"/>
    <s v="WAV"/>
    <b v="1"/>
    <n v="24.916666666666668"/>
  </r>
  <r>
    <x v="6"/>
    <s v="13:58"/>
    <s v="14:53"/>
    <n v="0"/>
    <s v="One-Seat"/>
    <s v="WYATT, MIGERIEA"/>
    <d v="2024-10-30T00:00:00"/>
    <n v="4011512"/>
    <s v="219"/>
    <s v="AM1"/>
    <n v="7.27"/>
    <n v="54"/>
    <x v="0"/>
    <s v="Yes"/>
    <x v="0"/>
    <n v="7.27"/>
    <x v="0"/>
    <n v="12.7225"/>
    <n v="17.7225"/>
    <n v="0"/>
    <n v="0"/>
    <n v="0"/>
    <n v="29"/>
    <n v="0.9"/>
    <n v="26.1"/>
    <n v="-8.3774999999999995"/>
    <s v="SEDAN"/>
    <b v="1"/>
    <n v="26.1"/>
  </r>
  <r>
    <x v="3"/>
    <s v="09:05"/>
    <s v="09:23"/>
    <n v="0"/>
    <s v="One-Seat"/>
    <s v="VAUGHN, DUSTIN"/>
    <d v="2024-10-30T00:00:00"/>
    <n v="4011573"/>
    <s v="220"/>
    <s v="AM1"/>
    <n v="8.24"/>
    <n v="17"/>
    <x v="0"/>
    <s v="Yes"/>
    <x v="0"/>
    <n v="8.24"/>
    <x v="0"/>
    <n v="14.42"/>
    <n v="19.420000000000002"/>
    <n v="0"/>
    <n v="0"/>
    <n v="0"/>
    <n v="29"/>
    <n v="0.28333333333333333"/>
    <n v="8.2166666666666668"/>
    <n v="11.2033"/>
    <s v="SEDAN"/>
    <b v="1"/>
    <n v="8.2166666666666668"/>
  </r>
  <r>
    <x v="2"/>
    <s v="22:03"/>
    <s v="22:28"/>
    <n v="0"/>
    <s v="One-Seat"/>
    <s v="BUTLER, JACQUELINE"/>
    <d v="2024-10-30T00:00:00"/>
    <n v="4013757"/>
    <s v="205B"/>
    <s v="AM1"/>
    <n v="17.13"/>
    <n v="26"/>
    <x v="0"/>
    <s v="Yes"/>
    <x v="0"/>
    <n v="17.13"/>
    <x v="0"/>
    <n v="29.977499999999999"/>
    <n v="34.977499999999999"/>
    <n v="5"/>
    <n v="0"/>
    <n v="5"/>
    <n v="32.5"/>
    <n v="0.43333333333333335"/>
    <n v="14.083333333333334"/>
    <n v="20.894200000000001"/>
    <s v="WAV"/>
    <b v="1"/>
    <n v="14.083333333333334"/>
  </r>
  <r>
    <x v="10"/>
    <s v="07:30"/>
    <s v="07:55"/>
    <n v="0"/>
    <s v="One-Seat"/>
    <s v="BROWN, LOVIE"/>
    <d v="2024-10-30T00:00:00"/>
    <n v="4011677"/>
    <s v="216"/>
    <s v="AM1"/>
    <n v="11.14"/>
    <n v="24"/>
    <x v="0"/>
    <s v="Yes"/>
    <x v="0"/>
    <n v="11.14"/>
    <x v="0"/>
    <n v="19.495000000000001"/>
    <n v="24.495000000000001"/>
    <n v="0"/>
    <n v="0"/>
    <n v="0"/>
    <n v="29"/>
    <n v="0.4"/>
    <n v="11.600000000000001"/>
    <n v="12.895"/>
    <s v="SEDAN"/>
    <b v="1"/>
    <n v="11.6"/>
  </r>
  <r>
    <x v="11"/>
    <s v="15:38"/>
    <s v="16:32"/>
    <n v="0"/>
    <s v="One-Seat"/>
    <s v="ALLISON, AARON"/>
    <d v="2024-10-30T00:00:00"/>
    <n v="4011801"/>
    <s v="202"/>
    <s v="AM2"/>
    <n v="20"/>
    <n v="54"/>
    <x v="0"/>
    <s v="Yes"/>
    <x v="0"/>
    <n v="20"/>
    <x v="0"/>
    <n v="35"/>
    <n v="40"/>
    <n v="5"/>
    <n v="0"/>
    <n v="5"/>
    <n v="32.5"/>
    <n v="0.9"/>
    <n v="29.25"/>
    <n v="10.75"/>
    <s v="WAV"/>
    <b v="1"/>
    <n v="29.25"/>
  </r>
  <r>
    <x v="1"/>
    <s v="12:46"/>
    <s v="13:25"/>
    <n v="0"/>
    <s v="One-Seat"/>
    <s v="UMANA, DOMINGO"/>
    <d v="2024-10-30T00:00:00"/>
    <n v="4011800"/>
    <s v="210B"/>
    <s v="AM2"/>
    <n v="20"/>
    <n v="38"/>
    <x v="0"/>
    <s v="Yes"/>
    <x v="1"/>
    <n v="20"/>
    <x v="1"/>
    <n v="40"/>
    <n v="46.5"/>
    <n v="3"/>
    <n v="0"/>
    <n v="3"/>
    <n v="35.787500000000001"/>
    <n v="0.6333333333333333"/>
    <n v="22.665416666666665"/>
    <n v="23.834599999999998"/>
    <s v="WAV"/>
    <b v="1"/>
    <n v="22.665416666666665"/>
  </r>
  <r>
    <x v="3"/>
    <s v="15:58"/>
    <s v="16:33"/>
    <n v="0"/>
    <s v="One-Seat"/>
    <s v="VAUGHN, DUSTIN"/>
    <d v="2024-10-30T00:00:00"/>
    <n v="4011640"/>
    <s v="220"/>
    <s v="AM2"/>
    <n v="15.66"/>
    <n v="34"/>
    <x v="0"/>
    <s v="Yes"/>
    <x v="0"/>
    <n v="15.66"/>
    <x v="0"/>
    <n v="27.405000000000001"/>
    <n v="32.405000000000001"/>
    <n v="0"/>
    <n v="0"/>
    <n v="0"/>
    <n v="29"/>
    <n v="0.56666666666666665"/>
    <n v="16.433333333333334"/>
    <n v="15.9717"/>
    <s v="SEDAN"/>
    <b v="1"/>
    <n v="16.433333333333334"/>
  </r>
  <r>
    <x v="12"/>
    <s v="15:10"/>
    <s v="15:38"/>
    <n v="0"/>
    <s v="One-Seat"/>
    <s v="MALCOM, LANDREW"/>
    <d v="2024-10-30T00:00:00"/>
    <n v="4011635"/>
    <s v="209"/>
    <s v="AM1"/>
    <n v="19.41"/>
    <n v="28"/>
    <x v="0"/>
    <s v="Yes"/>
    <x v="0"/>
    <n v="19.41"/>
    <x v="0"/>
    <n v="33.967500000000001"/>
    <n v="38.967500000000001"/>
    <n v="5"/>
    <n v="0"/>
    <n v="5"/>
    <n v="32.5"/>
    <n v="0.46666666666666667"/>
    <n v="15.166666666666666"/>
    <n v="23.800799999999999"/>
    <s v="WAV"/>
    <b v="1"/>
    <n v="15.166666666666666"/>
  </r>
  <r>
    <x v="2"/>
    <s v="05:32"/>
    <s v="06:15"/>
    <n v="0"/>
    <s v="One-Seat"/>
    <s v="TILLMAN, ROSALYN"/>
    <d v="2024-10-30T00:00:00"/>
    <n v="4011634"/>
    <s v="205A"/>
    <s v="AM1"/>
    <n v="19.41"/>
    <n v="43"/>
    <x v="0"/>
    <s v="Yes"/>
    <x v="0"/>
    <n v="19.41"/>
    <x v="0"/>
    <n v="33.967500000000001"/>
    <n v="38.967500000000001"/>
    <n v="5.5"/>
    <n v="0"/>
    <n v="5.5"/>
    <n v="32.5"/>
    <n v="0.71666666666666667"/>
    <n v="23.291666666666668"/>
    <n v="15.675800000000001"/>
    <s v="WAV"/>
    <b v="1"/>
    <n v="23.291666666666668"/>
  </r>
  <r>
    <x v="7"/>
    <s v="07:33"/>
    <s v="07:58"/>
    <n v="0"/>
    <s v="One-Seat"/>
    <s v="VILCHEZ, CHARLENNE"/>
    <d v="2024-10-30T00:00:00"/>
    <n v="4011538"/>
    <s v="217"/>
    <s v="WH1"/>
    <n v="4.88"/>
    <n v="24"/>
    <x v="1"/>
    <s v="Yes"/>
    <x v="1"/>
    <n v="4.88"/>
    <x v="1"/>
    <n v="9.76"/>
    <n v="16.259999999999998"/>
    <n v="0"/>
    <n v="0"/>
    <n v="0"/>
    <n v="32.5"/>
    <n v="0.4"/>
    <n v="13"/>
    <n v="3.26"/>
    <s v="WAV"/>
    <b v="1"/>
    <n v="13"/>
  </r>
  <r>
    <x v="5"/>
    <s v="08:15"/>
    <s v="09:05"/>
    <n v="0"/>
    <s v="One-Seat"/>
    <s v="HUGO, TAMA"/>
    <d v="2024-10-30T00:00:00"/>
    <n v="4011511"/>
    <s v="211"/>
    <s v="AM1"/>
    <n v="7.27"/>
    <n v="50"/>
    <x v="0"/>
    <s v="Yes"/>
    <x v="0"/>
    <n v="7.27"/>
    <x v="0"/>
    <n v="12.7225"/>
    <n v="17.7225"/>
    <n v="0"/>
    <n v="0"/>
    <n v="0"/>
    <n v="32.5"/>
    <n v="0.83333333333333337"/>
    <n v="27.083333333333336"/>
    <n v="-9.3607999999999993"/>
    <s v="WAV"/>
    <b v="1"/>
    <n v="27.083333333333332"/>
  </r>
  <r>
    <x v="12"/>
    <s v="18:32"/>
    <s v="19:09"/>
    <n v="0"/>
    <s v="One-Seat"/>
    <s v="MALCOM, LANDREW"/>
    <d v="2024-10-30T00:00:00"/>
    <n v="4011534"/>
    <s v="209"/>
    <s v="AM1"/>
    <n v="12.29"/>
    <n v="36"/>
    <x v="0"/>
    <s v="Yes"/>
    <x v="0"/>
    <n v="12.29"/>
    <x v="0"/>
    <n v="21.5075"/>
    <n v="26.5075"/>
    <n v="5"/>
    <n v="0"/>
    <n v="5"/>
    <n v="32.5"/>
    <n v="0.6"/>
    <n v="19.5"/>
    <n v="7.0075000000000003"/>
    <s v="WAV"/>
    <b v="1"/>
    <n v="19.5"/>
  </r>
  <r>
    <x v="12"/>
    <s v="17:41"/>
    <s v="18:09"/>
    <n v="0"/>
    <s v="One-Seat"/>
    <s v="MALCOM, LANDREW"/>
    <d v="2024-10-30T00:00:00"/>
    <n v="4011539"/>
    <s v="209"/>
    <s v="WH1"/>
    <n v="4.88"/>
    <n v="27"/>
    <x v="1"/>
    <s v="Yes"/>
    <x v="1"/>
    <n v="4.88"/>
    <x v="1"/>
    <n v="9.76"/>
    <n v="16.259999999999998"/>
    <n v="0"/>
    <n v="0"/>
    <n v="0"/>
    <n v="32.5"/>
    <n v="0.45"/>
    <n v="14.625"/>
    <n v="1.635"/>
    <s v="WAV"/>
    <b v="1"/>
    <n v="14.625"/>
  </r>
  <r>
    <x v="9"/>
    <s v="10:04"/>
    <s v="11:06"/>
    <n v="0"/>
    <s v="One-Seat"/>
    <s v="MOLLIQUE, ROMESHA"/>
    <d v="2024-10-30T00:00:00"/>
    <n v="4011668"/>
    <s v="203"/>
    <s v="AM1"/>
    <n v="20.100000000000001"/>
    <n v="61"/>
    <x v="0"/>
    <s v="Yes"/>
    <x v="0"/>
    <n v="20.100000000000001"/>
    <x v="0"/>
    <n v="35.175000000000004"/>
    <n v="40.175000000000004"/>
    <n v="3.75"/>
    <n v="0"/>
    <n v="3.75"/>
    <n v="32.5"/>
    <n v="1.0166666666666666"/>
    <n v="33.041666666666664"/>
    <n v="7.1333000000000002"/>
    <s v="WAV"/>
    <b v="1"/>
    <n v="33.041666666666664"/>
  </r>
  <r>
    <x v="3"/>
    <s v="11:28"/>
    <s v="11:56"/>
    <n v="0"/>
    <s v="One-Seat"/>
    <s v="VAUGHN, DUSTIN"/>
    <d v="2024-10-30T00:00:00"/>
    <n v="4011816"/>
    <s v="220"/>
    <s v="AM1"/>
    <n v="19.62"/>
    <n v="27"/>
    <x v="0"/>
    <s v="Yes"/>
    <x v="0"/>
    <n v="19.62"/>
    <x v="0"/>
    <n v="34.335000000000001"/>
    <n v="39.335000000000001"/>
    <n v="0"/>
    <n v="0"/>
    <n v="0"/>
    <n v="29"/>
    <n v="0.45"/>
    <n v="13.05"/>
    <n v="26.285"/>
    <s v="SEDAN"/>
    <b v="1"/>
    <n v="13.05"/>
  </r>
  <r>
    <x v="6"/>
    <s v="08:47"/>
    <s v="09:32"/>
    <n v="0"/>
    <s v="One-Seat"/>
    <s v="WYATT, MIGERIEA"/>
    <d v="2024-10-30T00:00:00"/>
    <n v="4011815"/>
    <s v="219"/>
    <s v="AM1"/>
    <n v="19.62"/>
    <n v="45"/>
    <x v="0"/>
    <s v="Yes"/>
    <x v="0"/>
    <n v="19.62"/>
    <x v="0"/>
    <n v="34.335000000000001"/>
    <n v="39.335000000000001"/>
    <n v="3"/>
    <n v="0"/>
    <n v="3"/>
    <n v="29"/>
    <n v="0.75"/>
    <n v="21.75"/>
    <n v="17.585000000000001"/>
    <s v="SEDAN"/>
    <b v="1"/>
    <n v="21.75"/>
  </r>
  <r>
    <x v="13"/>
    <s v="14:02"/>
    <s v="14:21"/>
    <n v="0"/>
    <s v="One-Seat"/>
    <s v="STEPHENS, MARITZA"/>
    <d v="2024-10-30T00:00:00"/>
    <n v="4011574"/>
    <s v="206"/>
    <s v="AM1"/>
    <n v="8.24"/>
    <n v="20"/>
    <x v="0"/>
    <s v="Yes"/>
    <x v="0"/>
    <n v="8.24"/>
    <x v="0"/>
    <n v="14.42"/>
    <n v="19.420000000000002"/>
    <n v="0"/>
    <n v="0"/>
    <n v="0"/>
    <n v="32.5"/>
    <n v="0.33333333333333331"/>
    <n v="10.833333333333332"/>
    <n v="8.5867000000000004"/>
    <s v="WAV"/>
    <b v="1"/>
    <n v="10.833333333333334"/>
  </r>
  <r>
    <x v="3"/>
    <s v="14:58"/>
    <s v="15:59"/>
    <n v="0"/>
    <s v="One-Seat"/>
    <s v="MARZI, SAMI JAN"/>
    <d v="2024-10-30T00:00:00"/>
    <n v="4011558"/>
    <s v="204"/>
    <s v="AM1"/>
    <n v="10.6"/>
    <n v="61"/>
    <x v="0"/>
    <s v="Yes"/>
    <x v="0"/>
    <n v="10.6"/>
    <x v="0"/>
    <n v="18.55"/>
    <n v="23.55"/>
    <n v="0"/>
    <n v="0"/>
    <n v="0"/>
    <n v="29"/>
    <n v="1.0166666666666666"/>
    <n v="29.483333333333331"/>
    <n v="-5.9333"/>
    <s v="WAV"/>
    <b v="1"/>
    <n v="29.483333333333334"/>
  </r>
  <r>
    <x v="10"/>
    <s v="08:22"/>
    <s v="09:16"/>
    <n v="0"/>
    <s v="One-Seat"/>
    <s v="BROWN, LOVIE"/>
    <d v="2024-10-30T00:00:00"/>
    <n v="4013783"/>
    <s v="216"/>
    <s v="AM1"/>
    <n v="25.33"/>
    <n v="53"/>
    <x v="0"/>
    <s v="Yes"/>
    <x v="0"/>
    <n v="25.33"/>
    <x v="0"/>
    <n v="44.327500000000001"/>
    <n v="49.327500000000001"/>
    <n v="0"/>
    <n v="0"/>
    <n v="0"/>
    <n v="29"/>
    <n v="0.8833333333333333"/>
    <n v="25.616666666666667"/>
    <n v="23.710799999999999"/>
    <s v="SEDAN"/>
    <b v="1"/>
    <n v="25.616666666666667"/>
  </r>
  <r>
    <x v="7"/>
    <s v="14:40"/>
    <s v="14:54"/>
    <n v="0"/>
    <s v="One-Seat"/>
    <s v="VILCHEZ, CHARLENNE"/>
    <d v="2024-10-30T00:00:00"/>
    <n v="4011540"/>
    <s v="217"/>
    <s v="AM1"/>
    <n v="4.38"/>
    <n v="14"/>
    <x v="0"/>
    <s v="Yes"/>
    <x v="0"/>
    <n v="4.38"/>
    <x v="0"/>
    <n v="7.665"/>
    <n v="12.664999999999999"/>
    <n v="5.5"/>
    <n v="0"/>
    <n v="5.5"/>
    <n v="32.5"/>
    <n v="0.23333333333333334"/>
    <n v="7.583333333333333"/>
    <n v="5.0816999999999997"/>
    <s v="WAV"/>
    <b v="1"/>
    <n v="7.583333333333333"/>
  </r>
  <r>
    <x v="6"/>
    <s v="14:27"/>
    <s v="14:48"/>
    <n v="0"/>
    <s v="One-Seat"/>
    <s v="WYATT, MIGERIEA"/>
    <d v="2024-10-30T00:00:00"/>
    <n v="4015264"/>
    <s v="219"/>
    <s v="AM1"/>
    <n v="10.86"/>
    <n v="20"/>
    <x v="0"/>
    <s v="Yes"/>
    <x v="0"/>
    <n v="10.86"/>
    <x v="0"/>
    <n v="19.004999999999999"/>
    <n v="24.004999999999999"/>
    <n v="5"/>
    <n v="0"/>
    <n v="5"/>
    <n v="29"/>
    <n v="0.33333333333333331"/>
    <n v="9.6666666666666661"/>
    <n v="14.3383"/>
    <s v="SEDAN"/>
    <b v="1"/>
    <n v="9.6666666666666661"/>
  </r>
  <r>
    <x v="0"/>
    <s v="08:18"/>
    <s v="08:55"/>
    <n v="0"/>
    <s v="One-Seat"/>
    <s v="BOGALE, GETU"/>
    <d v="2024-10-30T00:00:00"/>
    <n v="4011372"/>
    <s v="214"/>
    <s v="WK1"/>
    <n v="6.92"/>
    <n v="37"/>
    <x v="0"/>
    <s v="Yes"/>
    <x v="0"/>
    <n v="6.92"/>
    <x v="0"/>
    <n v="12.11"/>
    <n v="17.11"/>
    <n v="5"/>
    <n v="0"/>
    <n v="5"/>
    <n v="32.5"/>
    <n v="0.6166666666666667"/>
    <n v="20.041666666666668"/>
    <n v="-2.9317000000000002"/>
    <s v="WAV"/>
    <b v="1"/>
    <n v="20.041666666666668"/>
  </r>
  <r>
    <x v="5"/>
    <s v="13:58"/>
    <s v="14:16"/>
    <n v="0"/>
    <s v="One-Seat"/>
    <s v="HUGO, TAMA"/>
    <d v="2024-10-30T00:00:00"/>
    <n v="4011253"/>
    <s v="211"/>
    <s v="AM1"/>
    <n v="11.47"/>
    <n v="17"/>
    <x v="0"/>
    <s v="Yes"/>
    <x v="0"/>
    <n v="11.47"/>
    <x v="0"/>
    <n v="20.072500000000002"/>
    <n v="25.072500000000002"/>
    <n v="0"/>
    <n v="0"/>
    <n v="0"/>
    <n v="32.5"/>
    <n v="0.28333333333333333"/>
    <n v="9.2083333333333339"/>
    <n v="15.8642"/>
    <s v="WAV"/>
    <b v="1"/>
    <n v="9.2083333333333339"/>
  </r>
  <r>
    <x v="0"/>
    <s v="11:27"/>
    <s v="11:49"/>
    <n v="0"/>
    <s v="One-Seat"/>
    <s v="BOGALE, GETU"/>
    <d v="2024-10-30T00:00:00"/>
    <n v="4013173"/>
    <s v="214"/>
    <s v="AM1"/>
    <n v="18.309999999999999"/>
    <n v="22"/>
    <x v="0"/>
    <s v="Yes"/>
    <x v="0"/>
    <n v="18.309999999999999"/>
    <x v="0"/>
    <n v="32.042499999999997"/>
    <n v="37.042499999999997"/>
    <n v="5"/>
    <n v="0"/>
    <n v="5"/>
    <n v="32.5"/>
    <n v="0.36666666666666664"/>
    <n v="11.916666666666666"/>
    <n v="25.125800000000002"/>
    <s v="WAV"/>
    <b v="1"/>
    <n v="11.916666666666666"/>
  </r>
  <r>
    <x v="6"/>
    <s v="08:28"/>
    <s v="10:00"/>
    <n v="0"/>
    <s v="One-Seat"/>
    <s v="WYATT, MIGERIEA"/>
    <d v="2024-10-30T00:00:00"/>
    <n v="4011252"/>
    <s v="219"/>
    <s v="AM1"/>
    <n v="11.47"/>
    <n v="92"/>
    <x v="0"/>
    <s v="Yes"/>
    <x v="0"/>
    <n v="11.47"/>
    <x v="0"/>
    <n v="20.072500000000002"/>
    <n v="25.072500000000002"/>
    <n v="0"/>
    <n v="0"/>
    <n v="0"/>
    <n v="29"/>
    <n v="1.5333333333333334"/>
    <n v="44.466666666666669"/>
    <n v="-19.394200000000001"/>
    <s v="SEDAN"/>
    <b v="1"/>
    <n v="44.466666666666669"/>
  </r>
  <r>
    <x v="9"/>
    <s v="10:21"/>
    <s v="10:43"/>
    <n v="0"/>
    <s v="One-Seat"/>
    <s v="MOLLIQUE, ROMESHA"/>
    <d v="2024-10-30T00:00:00"/>
    <n v="4013172"/>
    <s v="203"/>
    <s v="AM1"/>
    <n v="18.309999999999999"/>
    <n v="21"/>
    <x v="0"/>
    <s v="Yes"/>
    <x v="0"/>
    <n v="18.309999999999999"/>
    <x v="0"/>
    <n v="32.042499999999997"/>
    <n v="37.042499999999997"/>
    <n v="3.75"/>
    <n v="0"/>
    <n v="3.75"/>
    <n v="32.5"/>
    <n v="0.35"/>
    <n v="11.375"/>
    <n v="25.6675"/>
    <s v="WAV"/>
    <b v="1"/>
    <n v="11.375"/>
  </r>
  <r>
    <x v="5"/>
    <s v="15:07"/>
    <s v="15:38"/>
    <n v="0"/>
    <s v="One-Seat"/>
    <s v="HUGO, TAMA"/>
    <d v="2024-10-30T00:00:00"/>
    <n v="4013066"/>
    <s v="211"/>
    <s v="AM1"/>
    <n v="14.12"/>
    <n v="31"/>
    <x v="0"/>
    <s v="Yes"/>
    <x v="0"/>
    <n v="14.12"/>
    <x v="0"/>
    <n v="24.709999999999997"/>
    <n v="29.709999999999997"/>
    <n v="0"/>
    <n v="0"/>
    <n v="0"/>
    <n v="32.5"/>
    <n v="0.51666666666666672"/>
    <n v="16.791666666666668"/>
    <n v="12.9183"/>
    <s v="WAV"/>
    <b v="1"/>
    <n v="16.791666666666668"/>
  </r>
  <r>
    <x v="13"/>
    <s v="05:16"/>
    <s v="05:50"/>
    <n v="0"/>
    <s v="One-Seat"/>
    <s v="STEPHENS, MARITZA"/>
    <d v="2024-10-30T00:00:00"/>
    <n v="4013134"/>
    <s v="206"/>
    <s v="AM1"/>
    <n v="26.9"/>
    <n v="69"/>
    <x v="0"/>
    <s v="Yes"/>
    <x v="0"/>
    <n v="26.9"/>
    <x v="0"/>
    <n v="47.074999999999996"/>
    <n v="52.074999999999996"/>
    <n v="5"/>
    <n v="0"/>
    <n v="5"/>
    <n v="32.5"/>
    <n v="1.1499999999999999"/>
    <n v="37.375"/>
    <n v="14.7"/>
    <s v="WAV"/>
    <b v="1"/>
    <n v="37.375"/>
  </r>
  <r>
    <x v="6"/>
    <s v="13:58"/>
    <s v="15:32"/>
    <n v="0"/>
    <s v="One-Seat"/>
    <s v="WYATT, MIGERIEA"/>
    <d v="2024-10-30T00:00:00"/>
    <n v="4011396"/>
    <s v="219"/>
    <s v="AM1"/>
    <n v="17.43"/>
    <n v="94"/>
    <x v="0"/>
    <s v="Yes"/>
    <x v="0"/>
    <n v="17.43"/>
    <x v="0"/>
    <n v="30.502499999999998"/>
    <n v="35.502499999999998"/>
    <n v="0"/>
    <n v="0"/>
    <n v="0"/>
    <n v="29"/>
    <n v="1.5666666666666667"/>
    <n v="45.43333333333333"/>
    <n v="-9.9307999999999996"/>
    <s v="SEDAN"/>
    <b v="1"/>
    <n v="45.43333333333333"/>
  </r>
  <r>
    <x v="5"/>
    <s v="08:15"/>
    <s v="09:06"/>
    <n v="0"/>
    <s v="One-Seat"/>
    <s v="HUGO, TAMA"/>
    <d v="2024-10-30T00:00:00"/>
    <n v="4013063"/>
    <s v="211"/>
    <s v="AM1"/>
    <n v="14.12"/>
    <n v="51"/>
    <x v="0"/>
    <s v="Yes"/>
    <x v="0"/>
    <n v="14.12"/>
    <x v="0"/>
    <n v="24.709999999999997"/>
    <n v="29.709999999999997"/>
    <n v="0"/>
    <n v="0"/>
    <n v="0"/>
    <n v="32.5"/>
    <n v="0.85"/>
    <n v="27.625"/>
    <n v="2.085"/>
    <s v="WAV"/>
    <b v="1"/>
    <n v="27.625"/>
  </r>
  <r>
    <x v="4"/>
    <s v="13:59"/>
    <s v="14:15"/>
    <n v="0"/>
    <s v="One-Seat"/>
    <s v="FOWLER, ANTOINE"/>
    <d v="2024-10-30T00:00:00"/>
    <n v="4011408"/>
    <s v="222"/>
    <s v="WK1"/>
    <n v="8.35"/>
    <n v="17"/>
    <x v="0"/>
    <s v="Yes"/>
    <x v="0"/>
    <n v="8.35"/>
    <x v="0"/>
    <n v="14.612499999999999"/>
    <n v="19.612499999999997"/>
    <n v="5.5"/>
    <n v="0"/>
    <n v="5.5"/>
    <n v="32.5"/>
    <n v="0.28333333333333333"/>
    <n v="9.2083333333333339"/>
    <n v="10.404199999999999"/>
    <s v="WAV"/>
    <b v="1"/>
    <n v="9.2083333333333339"/>
  </r>
  <r>
    <x v="11"/>
    <s v="15:07"/>
    <s v="16:18"/>
    <n v="0"/>
    <s v="One-Seat"/>
    <s v="ALLISON, AARON"/>
    <d v="2024-10-30T00:00:00"/>
    <n v="4011386"/>
    <s v="202"/>
    <s v="AM1"/>
    <n v="11.22"/>
    <n v="71"/>
    <x v="0"/>
    <s v="Yes"/>
    <x v="0"/>
    <n v="11.22"/>
    <x v="0"/>
    <n v="19.635000000000002"/>
    <n v="24.635000000000002"/>
    <n v="0"/>
    <n v="0"/>
    <n v="0"/>
    <n v="32.5"/>
    <n v="1.1833333333333333"/>
    <n v="38.458333333333336"/>
    <n v="-13.8233"/>
    <s v="WAV"/>
    <b v="1"/>
    <n v="38.458333333333336"/>
  </r>
  <r>
    <x v="6"/>
    <s v="08:21"/>
    <s v="09:16"/>
    <n v="0"/>
    <s v="One-Seat"/>
    <s v="WYATT, MIGERIEA"/>
    <d v="2024-10-30T00:00:00"/>
    <n v="4011385"/>
    <s v="219"/>
    <s v="AM1"/>
    <n v="11.22"/>
    <n v="54"/>
    <x v="0"/>
    <s v="Yes"/>
    <x v="0"/>
    <n v="11.22"/>
    <x v="0"/>
    <n v="19.635000000000002"/>
    <n v="24.635000000000002"/>
    <n v="0"/>
    <n v="0"/>
    <n v="0"/>
    <n v="29"/>
    <n v="0.9"/>
    <n v="26.1"/>
    <n v="-1.4650000000000001"/>
    <s v="SEDAN"/>
    <b v="1"/>
    <n v="26.1"/>
  </r>
  <r>
    <x v="0"/>
    <s v="12:52"/>
    <s v="13:12"/>
    <n v="0"/>
    <s v="One-Seat"/>
    <s v="BOGALE, GETU"/>
    <d v="2024-10-30T00:00:00"/>
    <n v="4011373"/>
    <s v="214"/>
    <s v="WK1"/>
    <n v="6.92"/>
    <n v="19"/>
    <x v="0"/>
    <s v="Yes"/>
    <x v="0"/>
    <n v="6.92"/>
    <x v="0"/>
    <n v="12.11"/>
    <n v="17.11"/>
    <n v="3.75"/>
    <n v="0"/>
    <n v="3.75"/>
    <n v="32.5"/>
    <n v="0.31666666666666665"/>
    <n v="10.291666666666666"/>
    <n v="6.8182999999999998"/>
    <s v="WAV"/>
    <b v="1"/>
    <n v="10.291666666666666"/>
  </r>
  <r>
    <x v="3"/>
    <s v="13:37"/>
    <s v="14:17"/>
    <n v="0"/>
    <s v="One-Seat"/>
    <s v="VAUGHN, DUSTIN"/>
    <d v="2024-10-30T00:00:00"/>
    <n v="4013787"/>
    <s v="220"/>
    <s v="AM1"/>
    <n v="25.33"/>
    <n v="39"/>
    <x v="0"/>
    <s v="Yes"/>
    <x v="0"/>
    <n v="25.33"/>
    <x v="0"/>
    <n v="44.327500000000001"/>
    <n v="49.327500000000001"/>
    <n v="0"/>
    <n v="0"/>
    <n v="0"/>
    <n v="29"/>
    <n v="0.65"/>
    <n v="18.850000000000001"/>
    <n v="30.477499999999999"/>
    <s v="SEDAN"/>
    <b v="1"/>
    <n v="18.850000000000001"/>
  </r>
  <r>
    <x v="3"/>
    <s v="08:08"/>
    <s v="08:25"/>
    <n v="0"/>
    <s v="One-Seat"/>
    <s v="VAUGHN, DUSTIN"/>
    <d v="2024-10-30T00:00:00"/>
    <n v="4011407"/>
    <s v="220"/>
    <s v="WK1"/>
    <n v="8.35"/>
    <n v="17"/>
    <x v="0"/>
    <s v="Yes"/>
    <x v="0"/>
    <n v="8.35"/>
    <x v="0"/>
    <n v="14.612499999999999"/>
    <n v="19.612499999999997"/>
    <n v="5"/>
    <n v="0"/>
    <n v="5"/>
    <n v="29"/>
    <n v="0.28333333333333333"/>
    <n v="8.2166666666666668"/>
    <n v="11.395799999999999"/>
    <s v="SEDAN"/>
    <b v="1"/>
    <n v="8.2166666666666668"/>
  </r>
  <r>
    <x v="3"/>
    <s v="17:03"/>
    <s v="18:13"/>
    <n v="0"/>
    <s v="One-Seat"/>
    <s v="MARZI, SAMI JAN"/>
    <d v="2024-10-30T00:00:00"/>
    <n v="4013139"/>
    <s v="204"/>
    <s v="AM1"/>
    <n v="26.9"/>
    <n v="69"/>
    <x v="0"/>
    <s v="Yes"/>
    <x v="0"/>
    <n v="26.9"/>
    <x v="0"/>
    <n v="47.074999999999996"/>
    <n v="52.074999999999996"/>
    <n v="0"/>
    <n v="0"/>
    <n v="0"/>
    <n v="29"/>
    <n v="1.1499999999999999"/>
    <n v="33.349999999999994"/>
    <n v="18.725000000000001"/>
    <s v="WAV"/>
    <b v="1"/>
    <n v="33.35"/>
  </r>
  <r>
    <x v="9"/>
    <s v="08:03"/>
    <s v="08:52"/>
    <n v="0"/>
    <s v="One-Seat"/>
    <s v="MOLLIQUE, ROMESHA"/>
    <d v="2024-10-30T00:00:00"/>
    <n v="4011395"/>
    <s v="203"/>
    <s v="AM1"/>
    <n v="17.43"/>
    <n v="49"/>
    <x v="0"/>
    <s v="Yes"/>
    <x v="0"/>
    <n v="17.43"/>
    <x v="0"/>
    <n v="30.502499999999998"/>
    <n v="35.502499999999998"/>
    <n v="0"/>
    <n v="0"/>
    <n v="0"/>
    <n v="32.5"/>
    <n v="0.81666666666666665"/>
    <n v="26.541666666666668"/>
    <n v="8.9608000000000008"/>
    <s v="WAV"/>
    <b v="1"/>
    <n v="26.541666666666668"/>
  </r>
  <r>
    <x v="1"/>
    <s v="14:37"/>
    <s v="14:57"/>
    <n v="0"/>
    <s v="One-Seat"/>
    <s v="LARA, DOUGLAS"/>
    <d v="2024-10-30T00:00:00"/>
    <n v="4011365"/>
    <s v="221"/>
    <s v="WH1"/>
    <n v="5.55"/>
    <n v="22"/>
    <x v="1"/>
    <s v="Yes"/>
    <x v="1"/>
    <n v="5.55"/>
    <x v="1"/>
    <n v="11.1"/>
    <n v="17.600000000000001"/>
    <n v="0"/>
    <n v="0"/>
    <n v="0"/>
    <n v="35.787500000000001"/>
    <n v="0.36666666666666664"/>
    <n v="13.122083333333332"/>
    <n v="4.4779"/>
    <s v="WAV"/>
    <b v="1"/>
    <n v="13.122083333333334"/>
  </r>
  <r>
    <x v="11"/>
    <s v="09:40"/>
    <s v="10:06"/>
    <n v="0"/>
    <s v="One-Seat"/>
    <s v="ALLISON, AARON"/>
    <d v="2024-10-30T00:00:00"/>
    <n v="4015235"/>
    <s v="202"/>
    <s v="WH1"/>
    <n v="17.62"/>
    <n v="28"/>
    <x v="1"/>
    <s v="Yes"/>
    <x v="1"/>
    <n v="17.62"/>
    <x v="1"/>
    <n v="35.24"/>
    <n v="41.74"/>
    <n v="0"/>
    <n v="0"/>
    <n v="0"/>
    <n v="32.5"/>
    <n v="0.46666666666666667"/>
    <n v="15.166666666666666"/>
    <n v="26.5733"/>
    <s v="WAV"/>
    <b v="1"/>
    <n v="15.166666666666666"/>
  </r>
  <r>
    <x v="1"/>
    <s v="10:52"/>
    <s v="11:25"/>
    <n v="0"/>
    <s v="One-Seat"/>
    <s v="UMANA, DOMINGO"/>
    <d v="2024-10-30T00:00:00"/>
    <n v="4013160"/>
    <s v="210B"/>
    <s v="AM1"/>
    <n v="16.559999999999999"/>
    <n v="33"/>
    <x v="0"/>
    <s v="Yes"/>
    <x v="1"/>
    <n v="16.559999999999999"/>
    <x v="1"/>
    <n v="33.119999999999997"/>
    <n v="39.619999999999997"/>
    <n v="5"/>
    <n v="0"/>
    <n v="5"/>
    <n v="35.787500000000001"/>
    <n v="0.55000000000000004"/>
    <n v="19.683125000000004"/>
    <n v="19.936900000000001"/>
    <s v="WAV"/>
    <b v="1"/>
    <n v="19.683125"/>
  </r>
  <r>
    <x v="12"/>
    <s v="12:00"/>
    <s v="12:24"/>
    <n v="0"/>
    <s v="One-Seat"/>
    <s v="MALCOM, LANDREW"/>
    <d v="2024-10-30T00:00:00"/>
    <n v="4015236"/>
    <s v="209"/>
    <s v="WH1"/>
    <n v="17.62"/>
    <n v="26"/>
    <x v="1"/>
    <s v="Yes"/>
    <x v="1"/>
    <n v="17.62"/>
    <x v="1"/>
    <n v="35.24"/>
    <n v="41.74"/>
    <n v="0"/>
    <n v="0"/>
    <n v="0"/>
    <n v="32.5"/>
    <n v="0.43333333333333335"/>
    <n v="14.083333333333334"/>
    <n v="27.656700000000001"/>
    <s v="WAV"/>
    <b v="1"/>
    <n v="14.083333333333334"/>
  </r>
  <r>
    <x v="1"/>
    <s v="11:16"/>
    <s v="11:57"/>
    <n v="0"/>
    <s v="One-Seat"/>
    <s v="ALLGOOD, SCOTT"/>
    <d v="2024-10-30T00:00:00"/>
    <n v="4015257"/>
    <s v="201"/>
    <s v="PW1"/>
    <n v="12.88"/>
    <n v="40"/>
    <x v="1"/>
    <s v="Yes"/>
    <x v="1"/>
    <n v="12.88"/>
    <x v="1"/>
    <n v="25.76"/>
    <n v="32.260000000000005"/>
    <n v="5"/>
    <n v="0"/>
    <n v="5"/>
    <n v="35.787500000000001"/>
    <n v="0.66666666666666663"/>
    <n v="23.858333333333334"/>
    <n v="8.4016999999999999"/>
    <s v="BIGVAN"/>
    <b v="1"/>
    <n v="23.858333333333334"/>
  </r>
  <r>
    <x v="9"/>
    <s v="14:10"/>
    <s v="14:44"/>
    <n v="0"/>
    <s v="One-Seat"/>
    <s v="MOLLIQUE, ROMESHA"/>
    <d v="2024-10-30T00:00:00"/>
    <n v="4015259"/>
    <s v="203"/>
    <s v="PW1"/>
    <n v="12.88"/>
    <n v="33"/>
    <x v="1"/>
    <s v="Yes"/>
    <x v="1"/>
    <n v="12.88"/>
    <x v="1"/>
    <n v="25.76"/>
    <n v="32.260000000000005"/>
    <n v="5.5"/>
    <n v="0"/>
    <n v="5.5"/>
    <n v="32.5"/>
    <n v="0.55000000000000004"/>
    <n v="17.875"/>
    <n v="14.385"/>
    <s v="WAV"/>
    <b v="1"/>
    <n v="17.875"/>
  </r>
  <r>
    <x v="1"/>
    <s v="10:57"/>
    <s v="11:33"/>
    <n v="0"/>
    <s v="One-Seat"/>
    <s v="LARA, DOUGLAS"/>
    <d v="2024-10-30T00:00:00"/>
    <n v="4015302"/>
    <s v="221"/>
    <s v="AM1"/>
    <n v="26.08"/>
    <n v="35"/>
    <x v="0"/>
    <s v="Yes"/>
    <x v="1"/>
    <n v="26.08"/>
    <x v="1"/>
    <n v="52.16"/>
    <n v="58.66"/>
    <n v="3"/>
    <n v="0"/>
    <n v="3"/>
    <n v="35.787500000000001"/>
    <n v="0.58333333333333337"/>
    <n v="20.876041666666669"/>
    <n v="37.783999999999999"/>
    <s v="WAV"/>
    <b v="1"/>
    <n v="20.876041666666666"/>
  </r>
  <r>
    <x v="4"/>
    <s v="12:50"/>
    <s v="14:39"/>
    <n v="0"/>
    <s v="One-Seat"/>
    <s v="FOWLER, ANTOINE"/>
    <d v="2024-10-30T00:00:00"/>
    <n v="4015303"/>
    <s v="222"/>
    <s v="AM1"/>
    <n v="26.08"/>
    <n v="113"/>
    <x v="0"/>
    <s v="Yes"/>
    <x v="0"/>
    <n v="26.08"/>
    <x v="0"/>
    <n v="45.64"/>
    <n v="50.64"/>
    <n v="5.5"/>
    <n v="0"/>
    <n v="5.5"/>
    <n v="32.5"/>
    <n v="1.8833333333333333"/>
    <n v="61.208333333333336"/>
    <n v="-10.568300000000001"/>
    <s v="WAV"/>
    <b v="1"/>
    <n v="61.208333333333336"/>
  </r>
  <r>
    <x v="2"/>
    <s v="04:57"/>
    <s v="06:06"/>
    <n v="1"/>
    <s v="One-Seat"/>
    <s v="TILLMAN, ROSALYN"/>
    <d v="2024-10-30T00:00:00"/>
    <n v="4015084"/>
    <s v="205A"/>
    <s v="AM1"/>
    <n v="22.68"/>
    <n v="69"/>
    <x v="0"/>
    <s v="Yes"/>
    <x v="0"/>
    <n v="22.68"/>
    <x v="0"/>
    <n v="39.69"/>
    <n v="44.69"/>
    <n v="5.5"/>
    <n v="5.5"/>
    <n v="0"/>
    <n v="32.5"/>
    <n v="1.1499999999999999"/>
    <n v="37.375"/>
    <n v="7.3150000000000004"/>
    <s v="WAV"/>
    <b v="1"/>
    <n v="37.375"/>
  </r>
  <r>
    <x v="8"/>
    <s v="07:56"/>
    <s v="08:27"/>
    <n v="1"/>
    <s v="One-Seat"/>
    <s v="MAINESS, RYAN"/>
    <d v="2024-10-30T00:00:00"/>
    <n v="4015262"/>
    <s v="215"/>
    <s v="AM1"/>
    <n v="10.86"/>
    <n v="30"/>
    <x v="0"/>
    <s v="Yes"/>
    <x v="0"/>
    <n v="10.86"/>
    <x v="0"/>
    <n v="19.004999999999999"/>
    <n v="24.004999999999999"/>
    <n v="0"/>
    <n v="0"/>
    <n v="0"/>
    <n v="29"/>
    <n v="0.5"/>
    <n v="14.5"/>
    <n v="9.5050000000000008"/>
    <s v="SEDAN"/>
    <b v="1"/>
    <n v="14.5"/>
  </r>
  <r>
    <x v="2"/>
    <s v="07:32"/>
    <s v="08:06"/>
    <n v="0"/>
    <s v="One-Seat"/>
    <s v="TILLMAN, ROSALYN"/>
    <d v="2024-10-30T00:00:00"/>
    <n v="4015085"/>
    <s v="205A"/>
    <s v="AM1"/>
    <n v="22.68"/>
    <n v="34"/>
    <x v="0"/>
    <s v="Yes"/>
    <x v="0"/>
    <n v="22.68"/>
    <x v="0"/>
    <n v="39.69"/>
    <n v="44.69"/>
    <n v="5.5"/>
    <n v="0"/>
    <n v="5.5"/>
    <n v="32.5"/>
    <n v="0.56666666666666665"/>
    <n v="18.416666666666668"/>
    <n v="26.273299999999999"/>
    <s v="WAV"/>
    <b v="1"/>
    <n v="18.416666666666668"/>
  </r>
  <r>
    <x v="7"/>
    <s v="14:06"/>
    <s v="15:18"/>
    <n v="0"/>
    <s v="One-Seat"/>
    <s v="VILCHEZ, CHARLENNE"/>
    <d v="2024-10-30T00:00:00"/>
    <n v="4015213"/>
    <s v="217"/>
    <s v="AM1,PW1"/>
    <n v="14.2"/>
    <n v="72"/>
    <x v="0"/>
    <s v="Yes"/>
    <x v="0"/>
    <n v="14.2"/>
    <x v="0"/>
    <n v="24.849999999999998"/>
    <n v="29.849999999999998"/>
    <n v="5"/>
    <n v="0"/>
    <n v="5"/>
    <n v="32.5"/>
    <n v="1.2"/>
    <n v="39"/>
    <n v="-9.15"/>
    <s v="WAV"/>
    <b v="1"/>
    <n v="39"/>
  </r>
  <r>
    <x v="7"/>
    <s v="07:09"/>
    <s v="07:58"/>
    <n v="0"/>
    <s v="One-Seat"/>
    <s v="VILCHEZ, CHARLENNE"/>
    <d v="2024-10-30T00:00:00"/>
    <n v="4015165"/>
    <s v="217"/>
    <s v="AM1"/>
    <n v="8.27"/>
    <n v="48"/>
    <x v="0"/>
    <s v="Yes"/>
    <x v="0"/>
    <n v="8.27"/>
    <x v="0"/>
    <n v="14.4725"/>
    <n v="19.4725"/>
    <n v="0"/>
    <n v="0"/>
    <n v="0"/>
    <n v="32.5"/>
    <n v="0.8"/>
    <n v="26"/>
    <n v="-6.5274999999999999"/>
    <s v="WAV"/>
    <b v="1"/>
    <n v="26"/>
  </r>
  <r>
    <x v="5"/>
    <s v="16:42"/>
    <s v="17:06"/>
    <n v="0"/>
    <s v="One-Seat"/>
    <s v="HUGO, TAMA"/>
    <d v="2024-10-30T00:00:00"/>
    <n v="4015166"/>
    <s v="211"/>
    <s v="AM1"/>
    <n v="8.27"/>
    <n v="24"/>
    <x v="0"/>
    <s v="Yes"/>
    <x v="0"/>
    <n v="8.27"/>
    <x v="0"/>
    <n v="14.4725"/>
    <n v="19.4725"/>
    <n v="0"/>
    <n v="0"/>
    <n v="0"/>
    <n v="32.5"/>
    <n v="0.4"/>
    <n v="13"/>
    <n v="6.4725000000000001"/>
    <s v="WAV"/>
    <b v="1"/>
    <n v="13"/>
  </r>
  <r>
    <x v="1"/>
    <s v="12:13"/>
    <s v="12:42"/>
    <n v="0"/>
    <s v="One-Seat"/>
    <s v="ALLGOOD, SCOTT"/>
    <d v="2024-10-30T00:00:00"/>
    <n v="4015212"/>
    <s v="201"/>
    <s v="AM1,PW1"/>
    <n v="14.2"/>
    <n v="29"/>
    <x v="0"/>
    <s v="Yes"/>
    <x v="1"/>
    <n v="14.2"/>
    <x v="1"/>
    <n v="28.4"/>
    <n v="34.9"/>
    <n v="5.5"/>
    <n v="0"/>
    <n v="5.5"/>
    <n v="35.787500000000001"/>
    <n v="0.48333333333333334"/>
    <n v="17.297291666666666"/>
    <n v="17.602699999999999"/>
    <s v="BIGVAN"/>
    <b v="1"/>
    <n v="17.29729166666667"/>
  </r>
  <r>
    <x v="5"/>
    <s v="07:38"/>
    <s v="08:57"/>
    <n v="0"/>
    <s v="One-Seat"/>
    <s v="HUGO, TAMA"/>
    <d v="2024-10-30T00:00:00"/>
    <n v="4011279"/>
    <s v="211"/>
    <s v="AM1"/>
    <n v="13.14"/>
    <n v="78"/>
    <x v="0"/>
    <s v="Yes"/>
    <x v="0"/>
    <n v="13.14"/>
    <x v="0"/>
    <n v="22.995000000000001"/>
    <n v="27.995000000000001"/>
    <n v="0"/>
    <n v="0"/>
    <n v="0"/>
    <n v="32.5"/>
    <n v="1.3"/>
    <n v="42.25"/>
    <n v="-14.255000000000001"/>
    <s v="WAV"/>
    <b v="1"/>
    <n v="42.25"/>
  </r>
  <r>
    <x v="9"/>
    <s v="08:26"/>
    <s v="09:15"/>
    <n v="0"/>
    <s v="One-Seat"/>
    <s v="MOLLIQUE, ROMESHA"/>
    <d v="2024-10-30T00:00:00"/>
    <n v="4013159"/>
    <s v="203"/>
    <s v="AM1"/>
    <n v="16.559999999999999"/>
    <n v="49"/>
    <x v="0"/>
    <s v="Yes"/>
    <x v="0"/>
    <n v="16.559999999999999"/>
    <x v="0"/>
    <n v="28.979999999999997"/>
    <n v="33.979999999999997"/>
    <n v="5.5"/>
    <n v="0"/>
    <n v="5.5"/>
    <n v="32.5"/>
    <n v="0.81666666666666665"/>
    <n v="26.541666666666668"/>
    <n v="7.4382999999999999"/>
    <s v="WAV"/>
    <b v="1"/>
    <n v="26.541666666666668"/>
  </r>
  <r>
    <x v="0"/>
    <s v="14:33"/>
    <s v="15:13"/>
    <n v="0"/>
    <s v="One-Seat"/>
    <s v="BOGALE, GETU"/>
    <d v="2024-10-31T00:00:00"/>
    <n v="4014428"/>
    <s v="214"/>
    <s v="AM1"/>
    <n v="9.16"/>
    <n v="40"/>
    <x v="0"/>
    <s v="Yes"/>
    <x v="0"/>
    <n v="9.16"/>
    <x v="0"/>
    <n v="16.03"/>
    <n v="21.03"/>
    <n v="3.75"/>
    <n v="0"/>
    <n v="3.75"/>
    <n v="32.5"/>
    <n v="0.66666666666666663"/>
    <n v="21.666666666666664"/>
    <n v="-0.63670000000000004"/>
    <s v="WAV"/>
    <b v="1"/>
    <n v="21.666666666666668"/>
  </r>
  <r>
    <x v="11"/>
    <s v="08:20"/>
    <s v="09:03"/>
    <n v="0"/>
    <s v="One-Seat"/>
    <s v="ALLISON, AARON"/>
    <d v="2024-10-31T00:00:00"/>
    <n v="4012031"/>
    <s v="202"/>
    <s v="AM1"/>
    <n v="10.39"/>
    <n v="43"/>
    <x v="0"/>
    <s v="Yes"/>
    <x v="0"/>
    <n v="10.39"/>
    <x v="0"/>
    <n v="18.182500000000001"/>
    <n v="23.182500000000001"/>
    <n v="5.5"/>
    <n v="0"/>
    <n v="5.5"/>
    <n v="32.5"/>
    <n v="0.71666666666666667"/>
    <n v="23.291666666666668"/>
    <n v="-0.10920000000000001"/>
    <s v="WAV"/>
    <b v="1"/>
    <n v="23.291666666666668"/>
  </r>
  <r>
    <x v="6"/>
    <s v="08:32"/>
    <s v="08:52"/>
    <n v="0"/>
    <s v="One-Seat"/>
    <s v="WYATT, MIGERIEA"/>
    <d v="2024-10-31T00:00:00"/>
    <n v="4012171"/>
    <s v="219"/>
    <s v="AM1"/>
    <n v="7.27"/>
    <n v="20"/>
    <x v="0"/>
    <s v="Yes"/>
    <x v="0"/>
    <n v="7.27"/>
    <x v="0"/>
    <n v="12.7225"/>
    <n v="17.7225"/>
    <n v="0"/>
    <n v="0"/>
    <n v="0"/>
    <n v="29"/>
    <n v="0.33333333333333331"/>
    <n v="9.6666666666666661"/>
    <n v="8.0557999999999996"/>
    <s v="SEDAN"/>
    <b v="1"/>
    <n v="9.6666666666666661"/>
  </r>
  <r>
    <x v="7"/>
    <s v="12:39"/>
    <s v="13:09"/>
    <n v="1"/>
    <s v="One-Seat"/>
    <s v="VILCHEZ, CHARLENNE"/>
    <d v="2024-10-31T00:00:00"/>
    <n v="4015130"/>
    <s v="217"/>
    <s v="WK1"/>
    <n v="16.73"/>
    <n v="31"/>
    <x v="0"/>
    <s v="Yes"/>
    <x v="0"/>
    <n v="16.73"/>
    <x v="0"/>
    <n v="29.2775"/>
    <n v="34.277500000000003"/>
    <n v="5"/>
    <n v="5"/>
    <n v="0"/>
    <n v="32.5"/>
    <n v="0.51666666666666672"/>
    <n v="16.791666666666668"/>
    <n v="17.485800000000001"/>
    <s v="WAV"/>
    <b v="1"/>
    <n v="16.791666666666668"/>
  </r>
  <r>
    <x v="9"/>
    <s v="10:35"/>
    <s v="11:03"/>
    <n v="1"/>
    <s v="One-Seat"/>
    <s v="MOLLIQUE, ROMESHA"/>
    <d v="2024-10-31T00:00:00"/>
    <n v="4015129"/>
    <s v="203"/>
    <s v="WK1"/>
    <n v="16.73"/>
    <n v="28"/>
    <x v="0"/>
    <s v="Yes"/>
    <x v="0"/>
    <n v="16.73"/>
    <x v="0"/>
    <n v="29.2775"/>
    <n v="34.277500000000003"/>
    <n v="5.5"/>
    <n v="5.5"/>
    <n v="0"/>
    <n v="32.5"/>
    <n v="0.46666666666666667"/>
    <n v="15.166666666666666"/>
    <n v="19.110800000000001"/>
    <s v="WAV"/>
    <b v="1"/>
    <n v="15.166666666666666"/>
  </r>
  <r>
    <x v="3"/>
    <s v="15:41"/>
    <s v="16:14"/>
    <n v="0"/>
    <s v="One-Seat"/>
    <s v="VAUGHN, DUSTIN"/>
    <d v="2024-10-31T00:00:00"/>
    <n v="4012053"/>
    <s v="220"/>
    <s v="AM1"/>
    <n v="11.22"/>
    <n v="33"/>
    <x v="0"/>
    <s v="Yes"/>
    <x v="0"/>
    <n v="11.22"/>
    <x v="0"/>
    <n v="19.635000000000002"/>
    <n v="24.635000000000002"/>
    <n v="0"/>
    <n v="0"/>
    <n v="0"/>
    <n v="29"/>
    <n v="0.55000000000000004"/>
    <n v="15.950000000000001"/>
    <n v="8.6850000000000005"/>
    <s v="SEDAN"/>
    <b v="1"/>
    <n v="15.95"/>
  </r>
  <r>
    <x v="9"/>
    <s v="08:29"/>
    <s v="09:19"/>
    <n v="0"/>
    <s v="One-Seat"/>
    <s v="MOLLIQUE, ROMESHA"/>
    <d v="2024-10-31T00:00:00"/>
    <n v="4014606"/>
    <s v="203"/>
    <s v="AM1"/>
    <n v="7.93"/>
    <n v="50"/>
    <x v="0"/>
    <s v="Yes"/>
    <x v="0"/>
    <n v="7.93"/>
    <x v="0"/>
    <n v="13.8775"/>
    <n v="18.877499999999998"/>
    <n v="5.5"/>
    <n v="0"/>
    <n v="5.5"/>
    <n v="32.5"/>
    <n v="0.83333333333333337"/>
    <n v="27.083333333333336"/>
    <n v="-8.2058"/>
    <s v="WAV"/>
    <b v="1"/>
    <n v="27.083333333333332"/>
  </r>
  <r>
    <x v="3"/>
    <s v="16:53"/>
    <s v="17:30"/>
    <n v="0"/>
    <s v="One-Seat"/>
    <s v="VAUGHN, DUSTIN"/>
    <d v="2024-10-31T00:00:00"/>
    <n v="4012335"/>
    <s v="220"/>
    <s v="WH1"/>
    <n v="8.73"/>
    <n v="39"/>
    <x v="1"/>
    <s v="Yes"/>
    <x v="1"/>
    <n v="8.73"/>
    <x v="1"/>
    <n v="17.46"/>
    <n v="23.96"/>
    <n v="5"/>
    <n v="0"/>
    <n v="5"/>
    <n v="29"/>
    <n v="0.65"/>
    <n v="18.850000000000001"/>
    <n v="5.1100000000000003"/>
    <s v="SEDAN"/>
    <b v="1"/>
    <n v="18.850000000000001"/>
  </r>
  <r>
    <x v="1"/>
    <s v="12:28"/>
    <s v="13:56"/>
    <n v="0"/>
    <s v="One-Seat"/>
    <s v="UMANA, DOMINGO"/>
    <d v="2024-10-31T00:00:00"/>
    <n v="4015856"/>
    <s v="210B"/>
    <s v="AM1"/>
    <n v="26.95"/>
    <n v="88"/>
    <x v="0"/>
    <s v="Yes"/>
    <x v="1"/>
    <n v="26.95"/>
    <x v="1"/>
    <n v="53.9"/>
    <n v="60.4"/>
    <n v="5"/>
    <n v="0"/>
    <n v="5"/>
    <n v="35.787500000000001"/>
    <n v="1.4666666666666666"/>
    <n v="52.48833333333333"/>
    <n v="7.9116999999999997"/>
    <s v="WAV"/>
    <b v="1"/>
    <n v="52.488333333333337"/>
  </r>
  <r>
    <x v="5"/>
    <s v="08:30"/>
    <s v="08:36"/>
    <n v="0"/>
    <s v="One-Seat"/>
    <s v="HUGO, TAMA"/>
    <d v="2024-10-31T00:00:00"/>
    <n v="4012070"/>
    <s v="211"/>
    <s v="AM1"/>
    <n v="17.43"/>
    <n v="6"/>
    <x v="0"/>
    <s v="Yes"/>
    <x v="0"/>
    <n v="17.43"/>
    <x v="0"/>
    <n v="30.502499999999998"/>
    <n v="35.502499999999998"/>
    <n v="0"/>
    <n v="0"/>
    <n v="0"/>
    <n v="32.5"/>
    <n v="0.1"/>
    <n v="3.25"/>
    <n v="32.252499999999998"/>
    <s v="WAV"/>
    <b v="1"/>
    <n v="3.25"/>
  </r>
  <r>
    <x v="11"/>
    <s v="14:05"/>
    <s v="14:47"/>
    <n v="0"/>
    <s v="One-Seat"/>
    <s v="ALLISON, AARON"/>
    <d v="2024-10-31T00:00:00"/>
    <n v="4012071"/>
    <s v="202"/>
    <s v="AM1"/>
    <n v="17.43"/>
    <n v="42"/>
    <x v="0"/>
    <s v="Yes"/>
    <x v="0"/>
    <n v="17.43"/>
    <x v="0"/>
    <n v="30.502499999999998"/>
    <n v="35.502499999999998"/>
    <n v="0"/>
    <n v="0"/>
    <n v="0"/>
    <n v="32.5"/>
    <n v="0.7"/>
    <n v="22.75"/>
    <n v="12.7525"/>
    <s v="WAV"/>
    <b v="1"/>
    <n v="22.75"/>
  </r>
  <r>
    <x v="1"/>
    <s v="06:29"/>
    <s v="07:25"/>
    <n v="0"/>
    <s v="One-Seat"/>
    <s v="UMANA, DOMINGO"/>
    <d v="2024-10-31T00:00:00"/>
    <n v="4012119"/>
    <s v="210B"/>
    <s v="AM1"/>
    <n v="19.39"/>
    <n v="56"/>
    <x v="0"/>
    <s v="Yes"/>
    <x v="1"/>
    <n v="19.39"/>
    <x v="1"/>
    <n v="38.78"/>
    <n v="45.28"/>
    <n v="5.5"/>
    <n v="0"/>
    <n v="5.5"/>
    <n v="35.787500000000001"/>
    <n v="0.93333333333333335"/>
    <n v="33.401666666666671"/>
    <n v="11.878299999999999"/>
    <s v="WAV"/>
    <b v="1"/>
    <n v="33.401666666666671"/>
  </r>
  <r>
    <x v="1"/>
    <s v="13:04"/>
    <s v="13:37"/>
    <n v="0"/>
    <s v="One-Seat"/>
    <s v="LARA, DOUGLAS"/>
    <d v="2024-10-31T00:00:00"/>
    <n v="4015161"/>
    <s v="221"/>
    <s v="AM1"/>
    <n v="12.1"/>
    <n v="33"/>
    <x v="0"/>
    <s v="Yes"/>
    <x v="1"/>
    <n v="12.1"/>
    <x v="1"/>
    <n v="24.2"/>
    <n v="30.7"/>
    <n v="0"/>
    <n v="0"/>
    <n v="0"/>
    <n v="35.787500000000001"/>
    <n v="0.55000000000000004"/>
    <n v="19.683125000000004"/>
    <n v="11.0169"/>
    <s v="WAV"/>
    <b v="1"/>
    <n v="19.683125"/>
  </r>
  <r>
    <x v="7"/>
    <s v="16:00"/>
    <s v="16:34"/>
    <n v="0"/>
    <s v="One-Seat"/>
    <s v="VILCHEZ, CHARLENNE"/>
    <d v="2024-10-31T00:00:00"/>
    <n v="4015164"/>
    <s v="217"/>
    <s v="AM1"/>
    <n v="12.1"/>
    <n v="33"/>
    <x v="0"/>
    <s v="Yes"/>
    <x v="0"/>
    <n v="12.1"/>
    <x v="0"/>
    <n v="21.175000000000001"/>
    <n v="26.175000000000001"/>
    <n v="5.5"/>
    <n v="0"/>
    <n v="5.5"/>
    <n v="32.5"/>
    <n v="0.55000000000000004"/>
    <n v="17.875"/>
    <n v="8.3000000000000007"/>
    <s v="WAV"/>
    <b v="1"/>
    <n v="17.875"/>
  </r>
  <r>
    <x v="3"/>
    <s v="14:35"/>
    <s v="15:14"/>
    <n v="0"/>
    <s v="One-Seat"/>
    <s v="MARZI, SAMI JAN"/>
    <d v="2024-10-31T00:00:00"/>
    <n v="4015872"/>
    <s v="204"/>
    <s v="AM1,PW1"/>
    <n v="13.36"/>
    <n v="38"/>
    <x v="0"/>
    <s v="Yes"/>
    <x v="0"/>
    <n v="13.36"/>
    <x v="0"/>
    <n v="23.38"/>
    <n v="28.38"/>
    <n v="5"/>
    <n v="0"/>
    <n v="5"/>
    <n v="29"/>
    <n v="0.6333333333333333"/>
    <n v="18.366666666666667"/>
    <n v="10.013299999999999"/>
    <s v="WAV"/>
    <b v="1"/>
    <n v="18.366666666666667"/>
  </r>
  <r>
    <x v="10"/>
    <s v="10:41"/>
    <s v="11:19"/>
    <n v="0"/>
    <s v="One-Seat"/>
    <s v="BROWN, LOVIE"/>
    <d v="2024-10-31T00:00:00"/>
    <n v="4015853"/>
    <s v="216"/>
    <s v="AM1"/>
    <n v="26.95"/>
    <n v="38"/>
    <x v="0"/>
    <s v="Yes"/>
    <x v="0"/>
    <n v="26.95"/>
    <x v="0"/>
    <n v="47.162500000000001"/>
    <n v="52.162500000000001"/>
    <n v="5.5"/>
    <n v="0"/>
    <n v="5.5"/>
    <n v="29"/>
    <n v="0.6333333333333333"/>
    <n v="18.366666666666667"/>
    <n v="33.7958"/>
    <s v="SEDAN"/>
    <b v="1"/>
    <n v="18.366666666666667"/>
  </r>
  <r>
    <x v="1"/>
    <s v="08:00"/>
    <s v="08:46"/>
    <n v="0"/>
    <s v="One-Seat"/>
    <s v="KEITH , CLYDE"/>
    <d v="2024-10-31T00:00:00"/>
    <n v="4012052"/>
    <s v="212"/>
    <s v="AM1"/>
    <n v="11.22"/>
    <n v="46"/>
    <x v="0"/>
    <s v="Yes"/>
    <x v="1"/>
    <n v="11.22"/>
    <x v="1"/>
    <n v="22.44"/>
    <n v="28.94"/>
    <n v="0"/>
    <n v="0"/>
    <n v="0"/>
    <n v="35.787500000000001"/>
    <n v="0.76666666666666672"/>
    <n v="27.437083333333337"/>
    <n v="1.5028999999999999"/>
    <s v="WAV"/>
    <b v="1"/>
    <n v="27.437083333333337"/>
  </r>
  <r>
    <x v="10"/>
    <s v="08:49"/>
    <s v="09:35"/>
    <n v="0"/>
    <s v="One-Seat"/>
    <s v="BROWN, LOVIE"/>
    <d v="2024-10-31T00:00:00"/>
    <n v="4012130"/>
    <s v="216"/>
    <s v="AM1"/>
    <n v="27.26"/>
    <n v="46"/>
    <x v="0"/>
    <s v="Yes"/>
    <x v="0"/>
    <n v="27.26"/>
    <x v="0"/>
    <n v="47.705000000000005"/>
    <n v="52.705000000000005"/>
    <n v="0"/>
    <n v="0"/>
    <n v="0"/>
    <n v="29"/>
    <n v="0.76666666666666672"/>
    <n v="22.233333333333334"/>
    <n v="30.471699999999998"/>
    <s v="SEDAN"/>
    <b v="1"/>
    <n v="22.233333333333334"/>
  </r>
  <r>
    <x v="10"/>
    <s v="14:51"/>
    <s v="16:16"/>
    <n v="0"/>
    <s v="One-Seat"/>
    <s v="BROWN, LOVIE"/>
    <d v="2024-10-31T00:00:00"/>
    <n v="4012032"/>
    <s v="216"/>
    <s v="AM1"/>
    <n v="10.39"/>
    <n v="85"/>
    <x v="0"/>
    <s v="Yes"/>
    <x v="0"/>
    <n v="10.39"/>
    <x v="0"/>
    <n v="18.182500000000001"/>
    <n v="23.182500000000001"/>
    <n v="0"/>
    <n v="0"/>
    <n v="0"/>
    <n v="29"/>
    <n v="1.4166666666666667"/>
    <n v="41.083333333333336"/>
    <n v="-17.9008"/>
    <s v="SEDAN"/>
    <b v="1"/>
    <n v="41.083333333333336"/>
  </r>
  <r>
    <x v="8"/>
    <s v="09:35"/>
    <s v="10:11"/>
    <n v="0"/>
    <s v="One-Seat"/>
    <s v="MAINESS, RYAN"/>
    <d v="2024-10-31T00:00:00"/>
    <n v="4012339"/>
    <s v="215"/>
    <s v="AM1"/>
    <n v="20.100000000000001"/>
    <n v="35"/>
    <x v="0"/>
    <s v="Yes"/>
    <x v="0"/>
    <n v="20.100000000000001"/>
    <x v="0"/>
    <n v="35.175000000000004"/>
    <n v="40.175000000000004"/>
    <n v="3.75"/>
    <n v="0"/>
    <n v="3.75"/>
    <n v="29"/>
    <n v="0.58333333333333337"/>
    <n v="16.916666666666668"/>
    <n v="23.258299999999998"/>
    <s v="SEDAN"/>
    <b v="1"/>
    <n v="16.916666666666668"/>
  </r>
  <r>
    <x v="2"/>
    <s v="07:31"/>
    <s v="08:18"/>
    <n v="0"/>
    <s v="One-Seat"/>
    <s v="TILLMAN, ROSALYN"/>
    <d v="2024-10-31T00:00:00"/>
    <n v="4012338"/>
    <s v="205A"/>
    <s v="AM1"/>
    <n v="20.100000000000001"/>
    <n v="46"/>
    <x v="0"/>
    <s v="Yes"/>
    <x v="0"/>
    <n v="20.100000000000001"/>
    <x v="0"/>
    <n v="35.175000000000004"/>
    <n v="40.175000000000004"/>
    <n v="5"/>
    <n v="0"/>
    <n v="5"/>
    <n v="32.5"/>
    <n v="0.76666666666666672"/>
    <n v="24.916666666666668"/>
    <n v="15.2583"/>
    <s v="WAV"/>
    <b v="1"/>
    <n v="24.916666666666668"/>
  </r>
  <r>
    <x v="8"/>
    <s v="07:45"/>
    <s v="08:57"/>
    <n v="0"/>
    <s v="One-Seat"/>
    <s v="MAINESS, RYAN"/>
    <d v="2024-10-31T00:00:00"/>
    <n v="4012473"/>
    <s v="215"/>
    <s v="AM1"/>
    <n v="16.46"/>
    <n v="71"/>
    <x v="0"/>
    <s v="Yes"/>
    <x v="0"/>
    <n v="16.46"/>
    <x v="0"/>
    <n v="28.805"/>
    <n v="33.805"/>
    <n v="5.5"/>
    <n v="0"/>
    <n v="5.5"/>
    <n v="29"/>
    <n v="1.1833333333333333"/>
    <n v="34.31666666666667"/>
    <n v="-0.51170000000000004"/>
    <s v="SEDAN"/>
    <b v="1"/>
    <n v="34.31666666666667"/>
  </r>
  <r>
    <x v="7"/>
    <s v="14:35"/>
    <s v="16:01"/>
    <n v="0"/>
    <s v="One-Seat"/>
    <s v="VILCHEZ, CHARLENNE"/>
    <d v="2024-10-31T00:00:00"/>
    <n v="4013588"/>
    <s v="217"/>
    <s v="AM1"/>
    <n v="16.13"/>
    <n v="86"/>
    <x v="0"/>
    <s v="Yes"/>
    <x v="0"/>
    <n v="16.13"/>
    <x v="0"/>
    <n v="28.227499999999999"/>
    <n v="33.227499999999999"/>
    <n v="5"/>
    <n v="0"/>
    <n v="5"/>
    <n v="32.5"/>
    <n v="1.4333333333333333"/>
    <n v="46.583333333333336"/>
    <n v="-13.3558"/>
    <s v="WAV"/>
    <b v="1"/>
    <n v="46.583333333333336"/>
  </r>
  <r>
    <x v="8"/>
    <s v="07:29"/>
    <s v="08:19"/>
    <n v="1"/>
    <s v="One-Seat"/>
    <s v="MAINESS, RYAN"/>
    <d v="2024-10-31T00:00:00"/>
    <n v="4015847"/>
    <s v="215"/>
    <s v="AM1"/>
    <n v="10.86"/>
    <n v="50"/>
    <x v="0"/>
    <s v="Yes"/>
    <x v="0"/>
    <n v="10.86"/>
    <x v="0"/>
    <n v="19.004999999999999"/>
    <n v="24.004999999999999"/>
    <n v="0"/>
    <n v="0"/>
    <n v="0"/>
    <n v="29"/>
    <n v="0.83333333333333337"/>
    <n v="24.166666666666668"/>
    <n v="-0.16170000000000001"/>
    <s v="SEDAN"/>
    <b v="1"/>
    <n v="24.166666666666668"/>
  </r>
  <r>
    <x v="1"/>
    <s v="17:38"/>
    <s v="18:07"/>
    <n v="0"/>
    <s v="One-Seat"/>
    <s v="ALLGOOD, SCOTT"/>
    <d v="2024-10-31T00:00:00"/>
    <n v="4013532"/>
    <s v="201"/>
    <s v="OW1"/>
    <n v="16.09"/>
    <n v="29"/>
    <x v="0"/>
    <s v="Yes"/>
    <x v="1"/>
    <n v="16.09"/>
    <x v="1"/>
    <n v="32.18"/>
    <n v="38.68"/>
    <n v="5"/>
    <n v="0"/>
    <n v="5"/>
    <n v="35.787500000000001"/>
    <n v="0.48333333333333334"/>
    <n v="17.297291666666666"/>
    <n v="21.3827"/>
    <s v="BIGVAN"/>
    <b v="1"/>
    <n v="17.29729166666667"/>
  </r>
  <r>
    <x v="1"/>
    <s v="22:13"/>
    <s v="23:10"/>
    <n v="0"/>
    <s v="One-Seat"/>
    <s v="ALLGOOD, SCOTT"/>
    <d v="2024-10-31T00:00:00"/>
    <n v="4012431"/>
    <s v="201"/>
    <s v="OW1"/>
    <n v="24.46"/>
    <n v="57"/>
    <x v="0"/>
    <s v="Yes"/>
    <x v="1"/>
    <n v="24.46"/>
    <x v="1"/>
    <n v="48.92"/>
    <n v="55.42"/>
    <n v="0"/>
    <n v="0"/>
    <n v="0"/>
    <n v="35.787500000000001"/>
    <n v="0.95"/>
    <n v="33.998125000000002"/>
    <n v="21.421900000000001"/>
    <s v="BIGVAN"/>
    <b v="1"/>
    <n v="33.998125000000002"/>
  </r>
  <r>
    <x v="12"/>
    <s v="17:47"/>
    <s v="19:09"/>
    <n v="0"/>
    <s v="One-Seat"/>
    <s v="MALCOM, LANDREW"/>
    <d v="2024-10-31T00:00:00"/>
    <n v="4013140"/>
    <s v="209"/>
    <s v="AM1"/>
    <n v="26.9"/>
    <n v="82"/>
    <x v="0"/>
    <s v="Yes"/>
    <x v="0"/>
    <n v="26.9"/>
    <x v="0"/>
    <n v="47.074999999999996"/>
    <n v="52.074999999999996"/>
    <n v="0"/>
    <n v="0"/>
    <n v="0"/>
    <n v="32.5"/>
    <n v="1.3666666666666667"/>
    <n v="44.416666666666664"/>
    <n v="7.6582999999999997"/>
    <s v="WAV"/>
    <b v="1"/>
    <n v="44.416666666666664"/>
  </r>
  <r>
    <x v="13"/>
    <s v="06:45"/>
    <s v="07:49"/>
    <n v="0"/>
    <s v="One-Seat"/>
    <s v="STEPHENS, MARITZA"/>
    <d v="2024-10-31T00:00:00"/>
    <n v="4013193"/>
    <s v="206"/>
    <s v="WK1"/>
    <n v="31.58"/>
    <n v="65"/>
    <x v="0"/>
    <s v="Yes"/>
    <x v="0"/>
    <n v="31.58"/>
    <x v="0"/>
    <n v="55.265000000000001"/>
    <n v="60.265000000000001"/>
    <n v="5.5"/>
    <n v="0"/>
    <n v="5.5"/>
    <n v="32.5"/>
    <n v="1.0833333333333333"/>
    <n v="35.208333333333329"/>
    <n v="25.056699999999999"/>
    <s v="WAV"/>
    <b v="1"/>
    <n v="35.208333333333336"/>
  </r>
  <r>
    <x v="2"/>
    <s v="18:21"/>
    <s v="19:09"/>
    <n v="0"/>
    <s v="One-Seat"/>
    <s v="BUTLER, JACQUELINE"/>
    <d v="2024-10-31T00:00:00"/>
    <n v="4013195"/>
    <s v="205B"/>
    <s v="WK1"/>
    <n v="31.58"/>
    <n v="50"/>
    <x v="0"/>
    <s v="Yes"/>
    <x v="0"/>
    <n v="31.58"/>
    <x v="0"/>
    <n v="55.265000000000001"/>
    <n v="60.265000000000001"/>
    <n v="3"/>
    <n v="0"/>
    <n v="3"/>
    <n v="32.5"/>
    <n v="0.83333333333333337"/>
    <n v="27.083333333333336"/>
    <n v="33.181699999999999"/>
    <s v="WAV"/>
    <b v="1"/>
    <n v="27.083333333333332"/>
  </r>
  <r>
    <x v="7"/>
    <s v="10:48"/>
    <s v="11:10"/>
    <n v="0"/>
    <s v="One-Seat"/>
    <s v="VILCHEZ, CHARLENNE"/>
    <d v="2024-10-31T00:00:00"/>
    <n v="4012334"/>
    <s v="217"/>
    <s v="WH1"/>
    <n v="8.73"/>
    <n v="24"/>
    <x v="1"/>
    <s v="Yes"/>
    <x v="1"/>
    <n v="8.73"/>
    <x v="1"/>
    <n v="17.46"/>
    <n v="23.96"/>
    <n v="5.5"/>
    <n v="0"/>
    <n v="5.5"/>
    <n v="32.5"/>
    <n v="0.4"/>
    <n v="13"/>
    <n v="10.96"/>
    <s v="WAV"/>
    <b v="1"/>
    <n v="13"/>
  </r>
  <r>
    <x v="13"/>
    <s v="15:05"/>
    <s v="15:34"/>
    <n v="0"/>
    <s v="One-Seat"/>
    <s v="STEPHENS, MARITZA"/>
    <d v="2024-10-31T00:00:00"/>
    <n v="4013067"/>
    <s v="206"/>
    <s v="AM1"/>
    <n v="14.12"/>
    <n v="28"/>
    <x v="0"/>
    <s v="Yes"/>
    <x v="0"/>
    <n v="14.12"/>
    <x v="0"/>
    <n v="24.709999999999997"/>
    <n v="29.709999999999997"/>
    <n v="0"/>
    <n v="0"/>
    <n v="0"/>
    <n v="32.5"/>
    <n v="0.46666666666666667"/>
    <n v="15.166666666666666"/>
    <n v="14.5433"/>
    <s v="WAV"/>
    <b v="1"/>
    <n v="15.166666666666666"/>
  </r>
  <r>
    <x v="2"/>
    <s v="11:33"/>
    <s v="12:09"/>
    <n v="0"/>
    <s v="One-Seat"/>
    <s v="TILLMAN, ROSALYN"/>
    <d v="2024-10-31T00:00:00"/>
    <n v="4013061"/>
    <s v="205A"/>
    <s v="AM1"/>
    <n v="27.71"/>
    <n v="35"/>
    <x v="0"/>
    <s v="Yes"/>
    <x v="0"/>
    <n v="27.71"/>
    <x v="0"/>
    <n v="48.4925"/>
    <n v="53.4925"/>
    <n v="5"/>
    <n v="0"/>
    <n v="5"/>
    <n v="32.5"/>
    <n v="0.58333333333333337"/>
    <n v="18.958333333333336"/>
    <n v="34.534199999999998"/>
    <s v="WAV"/>
    <b v="1"/>
    <n v="18.958333333333332"/>
  </r>
  <r>
    <x v="8"/>
    <s v="08:41"/>
    <s v="09:29"/>
    <n v="0"/>
    <s v="One-Seat"/>
    <s v="MAINESS, RYAN"/>
    <d v="2024-10-31T00:00:00"/>
    <n v="4013060"/>
    <s v="215"/>
    <s v="AM1"/>
    <n v="27.71"/>
    <n v="48"/>
    <x v="0"/>
    <s v="Yes"/>
    <x v="0"/>
    <n v="27.71"/>
    <x v="0"/>
    <n v="48.4925"/>
    <n v="53.4925"/>
    <n v="5"/>
    <n v="0"/>
    <n v="5"/>
    <n v="29"/>
    <n v="0.8"/>
    <n v="23.200000000000003"/>
    <n v="30.2925"/>
    <s v="SEDAN"/>
    <b v="1"/>
    <n v="23.2"/>
  </r>
  <r>
    <x v="11"/>
    <s v="15:36"/>
    <s v="15:53"/>
    <n v="0"/>
    <s v="One-Seat"/>
    <s v="ALLISON, AARON"/>
    <d v="2024-10-31T00:00:00"/>
    <n v="4013039"/>
    <s v="202"/>
    <s v="WH1"/>
    <n v="8.3699999999999992"/>
    <n v="20"/>
    <x v="1"/>
    <s v="Yes"/>
    <x v="1"/>
    <n v="8.3699999999999992"/>
    <x v="1"/>
    <n v="16.739999999999998"/>
    <n v="23.24"/>
    <n v="5.5"/>
    <n v="0"/>
    <n v="5.5"/>
    <n v="32.5"/>
    <n v="0.33333333333333331"/>
    <n v="10.833333333333332"/>
    <n v="12.406700000000001"/>
    <s v="WAV"/>
    <b v="1"/>
    <n v="10.833333333333334"/>
  </r>
  <r>
    <x v="4"/>
    <s v="10:24"/>
    <s v="10:38"/>
    <n v="0"/>
    <s v="One-Seat"/>
    <s v="FOWLER, ANTOINE"/>
    <d v="2024-10-31T00:00:00"/>
    <n v="4013036"/>
    <s v="222"/>
    <s v="WH1"/>
    <n v="8.35"/>
    <n v="17"/>
    <x v="1"/>
    <s v="Yes"/>
    <x v="1"/>
    <n v="8.35"/>
    <x v="1"/>
    <n v="16.7"/>
    <n v="23.2"/>
    <n v="5"/>
    <n v="0"/>
    <n v="5"/>
    <n v="32.5"/>
    <n v="0.28333333333333333"/>
    <n v="9.2083333333333339"/>
    <n v="13.9917"/>
    <s v="WAV"/>
    <b v="1"/>
    <n v="9.2083333333333339"/>
  </r>
  <r>
    <x v="5"/>
    <s v="07:27"/>
    <s v="08:52"/>
    <n v="0"/>
    <s v="One-Seat"/>
    <s v="HUGO, TAMA"/>
    <d v="2024-10-31T00:00:00"/>
    <n v="4013372"/>
    <s v="211"/>
    <s v="AM1"/>
    <n v="26.71"/>
    <n v="85"/>
    <x v="0"/>
    <s v="Yes"/>
    <x v="0"/>
    <n v="26.71"/>
    <x v="0"/>
    <n v="46.7425"/>
    <n v="51.7425"/>
    <n v="5.5"/>
    <n v="0"/>
    <n v="5.5"/>
    <n v="32.5"/>
    <n v="1.4166666666666667"/>
    <n v="46.041666666666671"/>
    <n v="5.7008000000000001"/>
    <s v="WAV"/>
    <b v="1"/>
    <n v="46.041666666666664"/>
  </r>
  <r>
    <x v="5"/>
    <s v="15:00"/>
    <s v="16:38"/>
    <n v="0"/>
    <s v="One-Seat"/>
    <s v="HUGO, TAMA"/>
    <d v="2024-10-31T00:00:00"/>
    <n v="4013373"/>
    <s v="211"/>
    <s v="AM1"/>
    <n v="26.71"/>
    <n v="124"/>
    <x v="0"/>
    <s v="Yes"/>
    <x v="0"/>
    <n v="26.71"/>
    <x v="0"/>
    <n v="46.7425"/>
    <n v="51.7425"/>
    <n v="5"/>
    <n v="0"/>
    <n v="5"/>
    <n v="32.5"/>
    <n v="2.0666666666666669"/>
    <n v="67.166666666666671"/>
    <n v="-15.424200000000001"/>
    <s v="WAV"/>
    <b v="1"/>
    <n v="67.166666666666671"/>
  </r>
  <r>
    <x v="5"/>
    <s v="11:23"/>
    <s v="11:45"/>
    <n v="0"/>
    <s v="One-Seat"/>
    <s v="HUGO, TAMA"/>
    <d v="2024-10-31T00:00:00"/>
    <n v="4012498"/>
    <s v="211"/>
    <s v="AM1"/>
    <n v="13.72"/>
    <n v="22"/>
    <x v="0"/>
    <s v="Yes"/>
    <x v="0"/>
    <n v="13.72"/>
    <x v="0"/>
    <n v="24.01"/>
    <n v="29.01"/>
    <n v="5"/>
    <n v="0"/>
    <n v="5"/>
    <n v="32.5"/>
    <n v="0.36666666666666664"/>
    <n v="11.916666666666666"/>
    <n v="17.093299999999999"/>
    <s v="WAV"/>
    <b v="1"/>
    <n v="11.916666666666666"/>
  </r>
  <r>
    <x v="3"/>
    <s v="09:04"/>
    <s v="09:47"/>
    <n v="0"/>
    <s v="One-Seat"/>
    <s v="VAUGHN, DUSTIN"/>
    <d v="2024-10-31T00:00:00"/>
    <n v="4012497"/>
    <s v="220"/>
    <s v="AM1"/>
    <n v="13.72"/>
    <n v="43"/>
    <x v="0"/>
    <s v="Yes"/>
    <x v="0"/>
    <n v="13.72"/>
    <x v="0"/>
    <n v="24.01"/>
    <n v="29.01"/>
    <n v="5.5"/>
    <n v="0"/>
    <n v="5.5"/>
    <n v="29"/>
    <n v="0.71666666666666667"/>
    <n v="20.783333333333335"/>
    <n v="8.2266999999999992"/>
    <s v="SEDAN"/>
    <b v="1"/>
    <n v="20.783333333333335"/>
  </r>
  <r>
    <x v="9"/>
    <s v="07:37"/>
    <s v="09:03"/>
    <n v="0"/>
    <s v="One-Seat"/>
    <s v="MOLLIQUE, ROMESHA"/>
    <d v="2024-10-31T00:00:00"/>
    <n v="4013064"/>
    <s v="203"/>
    <s v="AM1"/>
    <n v="14.12"/>
    <n v="86"/>
    <x v="0"/>
    <s v="Yes"/>
    <x v="0"/>
    <n v="14.12"/>
    <x v="0"/>
    <n v="24.709999999999997"/>
    <n v="29.709999999999997"/>
    <n v="0"/>
    <n v="0"/>
    <n v="0"/>
    <n v="32.5"/>
    <n v="1.4333333333333333"/>
    <n v="46.583333333333336"/>
    <n v="-16.8733"/>
    <s v="WAV"/>
    <b v="1"/>
    <n v="46.583333333333336"/>
  </r>
  <r>
    <x v="1"/>
    <s v="15:23"/>
    <s v="16:15"/>
    <n v="0"/>
    <s v="One-Seat"/>
    <s v="ROBERTSON, SARAH"/>
    <d v="2024-10-31T00:00:00"/>
    <n v="4015836"/>
    <s v="208"/>
    <s v="AM1"/>
    <n v="11.95"/>
    <n v="52"/>
    <x v="0"/>
    <s v="Yes"/>
    <x v="1"/>
    <n v="11.95"/>
    <x v="1"/>
    <n v="23.9"/>
    <n v="30.4"/>
    <n v="5"/>
    <n v="0"/>
    <n v="5"/>
    <n v="35.787500000000001"/>
    <n v="0.8666666666666667"/>
    <n v="31.015833333333337"/>
    <n v="-0.61580000000000001"/>
    <s v="WAV"/>
    <b v="1"/>
    <n v="31.015833333333333"/>
  </r>
  <r>
    <x v="1"/>
    <s v="12:05"/>
    <s v="12:43"/>
    <n v="0"/>
    <s v="One-Seat"/>
    <s v="LARA, DOUGLAS"/>
    <d v="2024-10-31T00:00:00"/>
    <n v="4012474"/>
    <s v="221"/>
    <s v="AM1"/>
    <n v="16.46"/>
    <n v="38"/>
    <x v="0"/>
    <s v="Yes"/>
    <x v="1"/>
    <n v="16.46"/>
    <x v="1"/>
    <n v="32.92"/>
    <n v="39.42"/>
    <n v="5"/>
    <n v="0"/>
    <n v="5"/>
    <n v="35.787500000000001"/>
    <n v="0.6333333333333333"/>
    <n v="22.665416666666665"/>
    <n v="16.7546"/>
    <s v="WAV"/>
    <b v="1"/>
    <n v="22.665416666666665"/>
  </r>
  <r>
    <x v="0"/>
    <s v="10:56"/>
    <s v="11:24"/>
    <n v="0"/>
    <s v="One-Seat"/>
    <s v="BOGALE, GETU"/>
    <d v="2024-10-31T00:00:00"/>
    <n v="4015910"/>
    <s v="214"/>
    <s v="WH1"/>
    <n v="16.329999999999998"/>
    <n v="27"/>
    <x v="1"/>
    <s v="Yes"/>
    <x v="1"/>
    <n v="16.329999999999998"/>
    <x v="1"/>
    <n v="32.659999999999997"/>
    <n v="39.159999999999997"/>
    <n v="3.75"/>
    <n v="0"/>
    <n v="3.75"/>
    <n v="32.5"/>
    <n v="0.45"/>
    <n v="14.625"/>
    <n v="24.535"/>
    <s v="WAV"/>
    <b v="1"/>
    <n v="14.625"/>
  </r>
  <r>
    <x v="1"/>
    <s v="14:39"/>
    <s v="15:37"/>
    <n v="0"/>
    <s v="One-Seat"/>
    <s v="ALLGOOD, SCOTT"/>
    <d v="2024-10-31T00:00:00"/>
    <n v="4014351"/>
    <s v="201"/>
    <s v="OW1"/>
    <n v="20.55"/>
    <n v="58"/>
    <x v="0"/>
    <s v="Yes"/>
    <x v="1"/>
    <n v="20.55"/>
    <x v="1"/>
    <n v="41.1"/>
    <n v="47.6"/>
    <n v="5"/>
    <n v="0"/>
    <n v="5"/>
    <n v="35.787500000000001"/>
    <n v="0.96666666666666667"/>
    <n v="34.594583333333333"/>
    <n v="13.0054"/>
    <s v="BIGVAN"/>
    <b v="1"/>
    <n v="34.59458333333334"/>
  </r>
  <r>
    <x v="6"/>
    <s v="08:16"/>
    <s v="09:04"/>
    <n v="0"/>
    <s v="One-Seat"/>
    <s v="WYATT, MIGERIEA"/>
    <d v="2024-10-31T00:00:00"/>
    <n v="4012210"/>
    <s v="219"/>
    <s v="AM1"/>
    <n v="10.6"/>
    <n v="48"/>
    <x v="0"/>
    <s v="Yes"/>
    <x v="0"/>
    <n v="10.6"/>
    <x v="0"/>
    <n v="18.55"/>
    <n v="23.55"/>
    <n v="0"/>
    <n v="0"/>
    <n v="0"/>
    <n v="29"/>
    <n v="0.8"/>
    <n v="23.200000000000003"/>
    <n v="0.35"/>
    <s v="SEDAN"/>
    <b v="1"/>
    <n v="23.2"/>
  </r>
  <r>
    <x v="13"/>
    <s v="15:06"/>
    <s v="15:48"/>
    <n v="0"/>
    <s v="One-Seat"/>
    <s v="STEPHENS, MARITZA"/>
    <d v="2024-10-31T00:00:00"/>
    <n v="4012200"/>
    <s v="206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7"/>
    <s v="08:17"/>
    <s v="08:55"/>
    <n v="0"/>
    <s v="One-Seat"/>
    <s v="VILCHEZ, CHARLENNE"/>
    <d v="2024-10-31T00:00:00"/>
    <n v="4012199"/>
    <s v="217"/>
    <s v="AM2"/>
    <n v="15.66"/>
    <n v="37"/>
    <x v="0"/>
    <s v="Yes"/>
    <x v="0"/>
    <n v="15.66"/>
    <x v="0"/>
    <n v="27.405000000000001"/>
    <n v="32.405000000000001"/>
    <n v="0"/>
    <n v="0"/>
    <n v="0"/>
    <n v="32.5"/>
    <n v="0.6166666666666667"/>
    <n v="20.041666666666668"/>
    <n v="12.363300000000001"/>
    <s v="WAV"/>
    <b v="1"/>
    <n v="20.041666666666668"/>
  </r>
  <r>
    <x v="6"/>
    <s v="14:08"/>
    <s v="15:11"/>
    <n v="0"/>
    <s v="One-Seat"/>
    <s v="WYATT, MIGERIEA"/>
    <d v="2024-10-31T00:00:00"/>
    <n v="4012198"/>
    <s v="219"/>
    <s v="AM1"/>
    <n v="17.3"/>
    <n v="62"/>
    <x v="0"/>
    <s v="Yes"/>
    <x v="0"/>
    <n v="17.3"/>
    <x v="0"/>
    <n v="30.275000000000002"/>
    <n v="35.275000000000006"/>
    <n v="0"/>
    <n v="0"/>
    <n v="0"/>
    <n v="29"/>
    <n v="1.0333333333333334"/>
    <n v="29.966666666666669"/>
    <n v="5.3083"/>
    <s v="SEDAN"/>
    <b v="1"/>
    <n v="29.966666666666665"/>
  </r>
  <r>
    <x v="3"/>
    <s v="08:34"/>
    <s v="09:38"/>
    <n v="0"/>
    <s v="One-Seat"/>
    <s v="VAUGHN, DUSTIN"/>
    <d v="2024-10-31T00:00:00"/>
    <n v="4012197"/>
    <s v="220"/>
    <s v="AM1"/>
    <n v="17.3"/>
    <n v="65"/>
    <x v="0"/>
    <s v="Yes"/>
    <x v="0"/>
    <n v="17.3"/>
    <x v="0"/>
    <n v="30.275000000000002"/>
    <n v="35.275000000000006"/>
    <n v="0"/>
    <n v="0"/>
    <n v="0"/>
    <n v="29"/>
    <n v="1.0833333333333333"/>
    <n v="31.416666666666664"/>
    <n v="3.8582999999999998"/>
    <s v="SEDAN"/>
    <b v="1"/>
    <n v="31.416666666666668"/>
  </r>
  <r>
    <x v="10"/>
    <s v="15:14"/>
    <s v="15:44"/>
    <n v="0"/>
    <s v="One-Seat"/>
    <s v="BROWN, LOVIE"/>
    <d v="2024-10-31T00:00:00"/>
    <n v="4012196"/>
    <s v="216"/>
    <s v="AM1"/>
    <n v="4.38"/>
    <n v="30"/>
    <x v="0"/>
    <s v="Yes"/>
    <x v="0"/>
    <n v="4.38"/>
    <x v="0"/>
    <n v="7.665"/>
    <n v="12.664999999999999"/>
    <n v="5.5"/>
    <n v="0"/>
    <n v="5.5"/>
    <n v="29"/>
    <n v="0.5"/>
    <n v="14.5"/>
    <n v="-1.835"/>
    <s v="SEDAN"/>
    <b v="1"/>
    <n v="14.5"/>
  </r>
  <r>
    <x v="7"/>
    <s v="07:18"/>
    <s v="07:37"/>
    <n v="0"/>
    <s v="One-Seat"/>
    <s v="VILCHEZ, CHARLENNE"/>
    <d v="2024-10-31T00:00:00"/>
    <n v="4012194"/>
    <s v="217"/>
    <s v="WH1"/>
    <n v="4.88"/>
    <n v="19"/>
    <x v="1"/>
    <s v="Yes"/>
    <x v="1"/>
    <n v="4.88"/>
    <x v="1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12"/>
    <s v="18:42"/>
    <s v="19:07"/>
    <n v="1"/>
    <s v="One-Seat"/>
    <s v="MALCOM, LANDREW"/>
    <d v="2024-10-31T00:00:00"/>
    <n v="4012333"/>
    <s v="209"/>
    <s v="AM1"/>
    <n v="10.54"/>
    <n v="25"/>
    <x v="0"/>
    <s v="Yes"/>
    <x v="0"/>
    <n v="10.54"/>
    <x v="0"/>
    <n v="18.445"/>
    <n v="23.445"/>
    <n v="5"/>
    <n v="5"/>
    <n v="0"/>
    <n v="32.5"/>
    <n v="0.41666666666666669"/>
    <n v="13.541666666666668"/>
    <n v="9.9032999999999998"/>
    <s v="WAV"/>
    <b v="1"/>
    <n v="13.541666666666666"/>
  </r>
  <r>
    <x v="6"/>
    <s v="14:08"/>
    <s v="14:27"/>
    <n v="0"/>
    <s v="One-Seat"/>
    <s v="WYATT, MIGERIEA"/>
    <d v="2024-10-31T00:00:00"/>
    <n v="4012225"/>
    <s v="219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10"/>
    <s v="15:14"/>
    <s v="16:01"/>
    <n v="0"/>
    <s v="One-Seat"/>
    <s v="BROWN, LOVIE"/>
    <d v="2024-10-31T00:00:00"/>
    <n v="4012180"/>
    <s v="216"/>
    <s v="AM1"/>
    <n v="10.039999999999999"/>
    <n v="47"/>
    <x v="0"/>
    <s v="Yes"/>
    <x v="0"/>
    <n v="10.039999999999999"/>
    <x v="0"/>
    <n v="17.57"/>
    <n v="22.57"/>
    <n v="0"/>
    <n v="0"/>
    <n v="0"/>
    <n v="29"/>
    <n v="0.78333333333333333"/>
    <n v="22.716666666666665"/>
    <n v="-0.1467"/>
    <s v="SEDAN"/>
    <b v="1"/>
    <n v="22.716666666666665"/>
  </r>
  <r>
    <x v="8"/>
    <s v="12:53"/>
    <s v="13:09"/>
    <n v="0"/>
    <s v="One-Seat"/>
    <s v="MAINESS, RYAN"/>
    <d v="2024-10-31T00:00:00"/>
    <n v="4014332"/>
    <s v="215"/>
    <s v="AM1"/>
    <n v="5.23"/>
    <n v="16"/>
    <x v="0"/>
    <s v="Yes"/>
    <x v="0"/>
    <n v="5.23"/>
    <x v="0"/>
    <n v="9.1524999999999999"/>
    <n v="14.1525"/>
    <n v="0"/>
    <n v="0"/>
    <n v="0"/>
    <n v="29"/>
    <n v="0.26666666666666666"/>
    <n v="7.7333333333333334"/>
    <n v="6.4192"/>
    <s v="SEDAN"/>
    <b v="1"/>
    <n v="7.7333333333333334"/>
  </r>
  <r>
    <x v="7"/>
    <s v="14:23"/>
    <s v="15:45"/>
    <n v="0"/>
    <s v="One-Seat"/>
    <s v="VILCHEZ, CHARLENNE"/>
    <d v="2024-10-31T00:00:00"/>
    <n v="4012239"/>
    <s v="217"/>
    <s v="WH1"/>
    <n v="14.9"/>
    <n v="83"/>
    <x v="1"/>
    <s v="Yes"/>
    <x v="1"/>
    <n v="14.9"/>
    <x v="1"/>
    <n v="29.8"/>
    <n v="36.299999999999997"/>
    <n v="0"/>
    <n v="0"/>
    <n v="0"/>
    <n v="32.5"/>
    <n v="1.3833333333333333"/>
    <n v="44.958333333333336"/>
    <n v="-8.6583000000000006"/>
    <s v="WAV"/>
    <b v="1"/>
    <n v="44.958333333333336"/>
  </r>
  <r>
    <x v="5"/>
    <s v="15:35"/>
    <s v="16:21"/>
    <n v="0"/>
    <s v="One-Seat"/>
    <s v="HUGO, TAMA"/>
    <d v="2024-10-31T00:00:00"/>
    <n v="4012245"/>
    <s v="211"/>
    <s v="AM1"/>
    <n v="20.98"/>
    <n v="45"/>
    <x v="0"/>
    <s v="Yes"/>
    <x v="0"/>
    <n v="20.98"/>
    <x v="0"/>
    <n v="36.715000000000003"/>
    <n v="41.715000000000003"/>
    <n v="5"/>
    <n v="0"/>
    <n v="5"/>
    <n v="32.5"/>
    <n v="0.75"/>
    <n v="24.375"/>
    <n v="17.34"/>
    <s v="WAV"/>
    <b v="1"/>
    <n v="24.375"/>
  </r>
  <r>
    <x v="6"/>
    <s v="08:01"/>
    <s v="08:54"/>
    <n v="0"/>
    <s v="One-Seat"/>
    <s v="WYATT, MIGERIEA"/>
    <d v="2024-10-31T00:00:00"/>
    <n v="4015834"/>
    <s v="219"/>
    <s v="AM1"/>
    <n v="11.95"/>
    <n v="58"/>
    <x v="0"/>
    <s v="Yes"/>
    <x v="0"/>
    <n v="11.95"/>
    <x v="0"/>
    <n v="20.912499999999998"/>
    <n v="25.912499999999998"/>
    <n v="5.5"/>
    <n v="0"/>
    <n v="5.5"/>
    <n v="29"/>
    <n v="0.96666666666666667"/>
    <n v="28.033333333333335"/>
    <n v="-2.1208"/>
    <s v="SEDAN"/>
    <b v="1"/>
    <n v="28.033333333333335"/>
  </r>
  <r>
    <x v="1"/>
    <s v="08:55"/>
    <s v="09:51"/>
    <n v="0"/>
    <s v="One-Seat"/>
    <s v="LARA, DOUGLAS"/>
    <d v="2024-10-31T00:00:00"/>
    <n v="4013742"/>
    <s v="221"/>
    <s v="AM1"/>
    <n v="12.94"/>
    <n v="56"/>
    <x v="0"/>
    <s v="Yes"/>
    <x v="1"/>
    <n v="12.94"/>
    <x v="1"/>
    <n v="25.88"/>
    <n v="32.379999999999995"/>
    <n v="0"/>
    <n v="0"/>
    <n v="0"/>
    <n v="35.787500000000001"/>
    <n v="0.93333333333333335"/>
    <n v="33.401666666666671"/>
    <n v="-1.0217000000000001"/>
    <s v="WAV"/>
    <b v="1"/>
    <n v="33.401666666666671"/>
  </r>
  <r>
    <x v="11"/>
    <s v="08:03"/>
    <s v="09:20"/>
    <n v="0"/>
    <s v="One-Seat"/>
    <s v="ALLISON, AARON"/>
    <d v="2024-10-31T00:00:00"/>
    <n v="4012238"/>
    <s v="202"/>
    <s v="WH1"/>
    <n v="14.9"/>
    <n v="81"/>
    <x v="1"/>
    <s v="Yes"/>
    <x v="1"/>
    <n v="14.9"/>
    <x v="1"/>
    <n v="29.8"/>
    <n v="36.299999999999997"/>
    <n v="0"/>
    <n v="0"/>
    <n v="0"/>
    <n v="32.5"/>
    <n v="1.35"/>
    <n v="43.875"/>
    <n v="-7.5750000000000002"/>
    <s v="WAV"/>
    <b v="1"/>
    <n v="43.875"/>
  </r>
  <r>
    <x v="3"/>
    <s v="09:21"/>
    <s v="09:39"/>
    <n v="0"/>
    <s v="One-Seat"/>
    <s v="VAUGHN, DUSTIN"/>
    <d v="2024-10-31T00:00:00"/>
    <n v="4012224"/>
    <s v="220"/>
    <s v="AM1"/>
    <n v="8.24"/>
    <n v="18"/>
    <x v="0"/>
    <s v="Yes"/>
    <x v="0"/>
    <n v="8.24"/>
    <x v="0"/>
    <n v="14.42"/>
    <n v="19.420000000000002"/>
    <n v="0"/>
    <n v="0"/>
    <n v="0"/>
    <n v="29"/>
    <n v="0.3"/>
    <n v="8.6999999999999993"/>
    <n v="10.72"/>
    <s v="SEDAN"/>
    <b v="1"/>
    <n v="8.6999999999999993"/>
  </r>
  <r>
    <x v="3"/>
    <s v="17:06"/>
    <s v="17:35"/>
    <n v="0"/>
    <s v="One-Seat"/>
    <s v="MARZI, SAMI JAN"/>
    <d v="2024-10-31T00:00:00"/>
    <n v="4012195"/>
    <s v="204"/>
    <s v="WH1"/>
    <n v="4.88"/>
    <n v="29"/>
    <x v="1"/>
    <s v="Yes"/>
    <x v="1"/>
    <n v="4.88"/>
    <x v="1"/>
    <n v="9.76"/>
    <n v="16.259999999999998"/>
    <n v="0"/>
    <n v="0"/>
    <n v="0"/>
    <n v="29"/>
    <n v="0.48333333333333334"/>
    <n v="14.016666666666667"/>
    <n v="2.2433000000000001"/>
    <s v="WAV"/>
    <b v="1"/>
    <n v="14.016666666666667"/>
  </r>
  <r>
    <x v="9"/>
    <s v="07:58"/>
    <s v="08:46"/>
    <n v="0"/>
    <s v="One-Seat"/>
    <s v="MOLLIQUE, ROMESHA"/>
    <d v="2024-10-31T00:00:00"/>
    <n v="4012179"/>
    <s v="203"/>
    <s v="AM1"/>
    <n v="10.039999999999999"/>
    <n v="48"/>
    <x v="0"/>
    <s v="Yes"/>
    <x v="0"/>
    <n v="10.039999999999999"/>
    <x v="0"/>
    <n v="17.57"/>
    <n v="22.57"/>
    <n v="0"/>
    <n v="0"/>
    <n v="0"/>
    <n v="32.5"/>
    <n v="0.8"/>
    <n v="26"/>
    <n v="-3.43"/>
    <s v="WAV"/>
    <b v="1"/>
    <n v="26"/>
  </r>
  <r>
    <x v="1"/>
    <s v="14:53"/>
    <s v="16:33"/>
    <n v="0"/>
    <s v="One-Seat"/>
    <s v="ALLGOOD, SCOTT"/>
    <d v="2024-10-31T00:00:00"/>
    <n v="4013788"/>
    <s v="201"/>
    <s v="AM1"/>
    <n v="25.33"/>
    <n v="100"/>
    <x v="0"/>
    <s v="Yes"/>
    <x v="1"/>
    <n v="25.33"/>
    <x v="1"/>
    <n v="50.66"/>
    <n v="57.16"/>
    <n v="0"/>
    <n v="0"/>
    <n v="0"/>
    <n v="35.787500000000001"/>
    <n v="1.6666666666666667"/>
    <n v="59.645833333333336"/>
    <n v="-2.4857999999999998"/>
    <s v="BIGVAN"/>
    <b v="1"/>
    <n v="59.645833333333336"/>
  </r>
  <r>
    <x v="2"/>
    <s v="22:00"/>
    <s v="22:26"/>
    <n v="0"/>
    <s v="One-Seat"/>
    <s v="BUTLER, JACQUELINE"/>
    <d v="2024-10-31T00:00:00"/>
    <n v="4013758"/>
    <s v="205B"/>
    <s v="AM1"/>
    <n v="17.13"/>
    <n v="34"/>
    <x v="0"/>
    <s v="Yes"/>
    <x v="0"/>
    <n v="17.13"/>
    <x v="0"/>
    <n v="29.977499999999999"/>
    <n v="34.977499999999999"/>
    <n v="5"/>
    <n v="0"/>
    <n v="5"/>
    <n v="32.5"/>
    <n v="0.56666666666666665"/>
    <n v="18.416666666666668"/>
    <n v="16.5608"/>
    <s v="WAV"/>
    <b v="1"/>
    <n v="18.416666666666668"/>
  </r>
  <r>
    <x v="0"/>
    <s v="15:00"/>
    <s v="15:45"/>
    <n v="0"/>
    <s v="One-Seat"/>
    <s v="BOGALE, GETU"/>
    <d v="2024-10-31T00:00:00"/>
    <n v="4015911"/>
    <s v="214"/>
    <s v="WH1"/>
    <n v="16.329999999999998"/>
    <n v="45"/>
    <x v="1"/>
    <s v="Yes"/>
    <x v="1"/>
    <n v="16.329999999999998"/>
    <x v="1"/>
    <n v="32.659999999999997"/>
    <n v="39.159999999999997"/>
    <n v="5"/>
    <n v="0"/>
    <n v="5"/>
    <n v="32.5"/>
    <n v="0.75"/>
    <n v="24.375"/>
    <n v="14.785"/>
    <s v="WAV"/>
    <b v="1"/>
    <n v="24.375"/>
  </r>
  <r>
    <x v="5"/>
    <s v="09:48"/>
    <s v="10:17"/>
    <n v="0"/>
    <s v="One-Seat"/>
    <s v="HUGO, TAMA"/>
    <d v="2024-10-31T00:00:00"/>
    <n v="4016031"/>
    <s v="211"/>
    <s v="AM1,PW1"/>
    <n v="20.149999999999999"/>
    <n v="29"/>
    <x v="0"/>
    <s v="Yes"/>
    <x v="0"/>
    <n v="20.149999999999999"/>
    <x v="0"/>
    <n v="35.262499999999996"/>
    <n v="40.262499999999996"/>
    <n v="0"/>
    <n v="0"/>
    <n v="0"/>
    <n v="32.5"/>
    <n v="0.48333333333333334"/>
    <n v="15.708333333333334"/>
    <n v="24.554200000000002"/>
    <s v="WAV"/>
    <b v="1"/>
    <n v="15.708333333333334"/>
  </r>
  <r>
    <x v="2"/>
    <s v="15:23"/>
    <s v="15:46"/>
    <n v="0"/>
    <s v="One-Seat"/>
    <s v="BUTLER, JACQUELINE"/>
    <d v="2024-10-31T00:00:00"/>
    <n v="4015920"/>
    <s v="205B"/>
    <s v="AM1"/>
    <n v="7.93"/>
    <n v="24"/>
    <x v="0"/>
    <s v="Yes"/>
    <x v="0"/>
    <n v="7.93"/>
    <x v="0"/>
    <n v="13.8775"/>
    <n v="18.877499999999998"/>
    <n v="5.5"/>
    <n v="0"/>
    <n v="5.5"/>
    <n v="32.5"/>
    <n v="0.4"/>
    <n v="13"/>
    <n v="5.8775000000000004"/>
    <s v="WAV"/>
    <b v="1"/>
    <n v="13"/>
  </r>
  <r>
    <x v="10"/>
    <s v="16:44"/>
    <s v="17:15"/>
    <n v="1"/>
    <s v="One-Seat"/>
    <s v="BROWN, LOVIE"/>
    <d v="2024-10-31T00:00:00"/>
    <n v="4015790"/>
    <s v="216"/>
    <s v="AM1,SA1"/>
    <n v="16.53"/>
    <n v="31"/>
    <x v="0"/>
    <s v="Yes"/>
    <x v="0"/>
    <n v="16.53"/>
    <x v="0"/>
    <n v="28.927500000000002"/>
    <n v="33.927500000000002"/>
    <n v="5.5"/>
    <n v="5.5"/>
    <n v="0"/>
    <n v="29"/>
    <n v="0.51666666666666672"/>
    <n v="14.983333333333334"/>
    <n v="18.944199999999999"/>
    <s v="SEDAN"/>
    <b v="1"/>
    <n v="14.983333333333333"/>
  </r>
  <r>
    <x v="0"/>
    <s v="12:45"/>
    <s v="13:21"/>
    <n v="0"/>
    <s v="One-Seat"/>
    <s v="BOGALE, GETU"/>
    <d v="2024-10-31T00:00:00"/>
    <n v="4015789"/>
    <s v="214"/>
    <s v="AM1,SA1"/>
    <n v="16.53"/>
    <n v="35"/>
    <x v="0"/>
    <s v="Yes"/>
    <x v="0"/>
    <n v="16.53"/>
    <x v="0"/>
    <n v="28.927500000000002"/>
    <n v="33.927500000000002"/>
    <n v="5"/>
    <n v="0"/>
    <n v="5"/>
    <n v="32.5"/>
    <n v="0.58333333333333337"/>
    <n v="18.958333333333336"/>
    <n v="14.969200000000001"/>
    <s v="WAV"/>
    <b v="1"/>
    <n v="18.958333333333332"/>
  </r>
  <r>
    <x v="13"/>
    <s v="08:29"/>
    <s v="09:38"/>
    <n v="0"/>
    <s v="One-Seat"/>
    <s v="STEPHENS, MARITZA"/>
    <d v="2024-10-31T00:00:00"/>
    <n v="4011923"/>
    <s v="206"/>
    <s v="AM1"/>
    <n v="11.47"/>
    <n v="69"/>
    <x v="0"/>
    <s v="Yes"/>
    <x v="0"/>
    <n v="11.47"/>
    <x v="0"/>
    <n v="20.072500000000002"/>
    <n v="25.072500000000002"/>
    <n v="0"/>
    <n v="0"/>
    <n v="0"/>
    <n v="32.5"/>
    <n v="1.1499999999999999"/>
    <n v="37.375"/>
    <n v="-12.3025"/>
    <s v="WAV"/>
    <b v="1"/>
    <n v="37.375"/>
  </r>
  <r>
    <x v="5"/>
    <s v="14:04"/>
    <s v="14:24"/>
    <n v="0"/>
    <s v="One-Seat"/>
    <s v="HUGO, TAMA"/>
    <d v="2024-10-31T00:00:00"/>
    <n v="4011924"/>
    <s v="211"/>
    <s v="AM1"/>
    <n v="11.47"/>
    <n v="20"/>
    <x v="0"/>
    <s v="Yes"/>
    <x v="0"/>
    <n v="11.47"/>
    <x v="0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11"/>
    <s v="07:35"/>
    <s v="08:49"/>
    <n v="0"/>
    <s v="One-Seat"/>
    <s v="ALLISON, AARON"/>
    <d v="2024-10-31T00:00:00"/>
    <n v="4011952"/>
    <s v="202"/>
    <s v="AM1"/>
    <n v="13.14"/>
    <n v="74"/>
    <x v="0"/>
    <s v="Yes"/>
    <x v="0"/>
    <n v="13.14"/>
    <x v="0"/>
    <n v="22.995000000000001"/>
    <n v="27.995000000000001"/>
    <n v="0"/>
    <n v="0"/>
    <n v="0"/>
    <n v="32.5"/>
    <n v="1.2333333333333334"/>
    <n v="40.083333333333336"/>
    <n v="-12.0883"/>
    <s v="WAV"/>
    <b v="1"/>
    <n v="40.083333333333336"/>
  </r>
  <r>
    <x v="7"/>
    <s v="13:34"/>
    <s v="14:00"/>
    <n v="0"/>
    <s v="One-Seat"/>
    <s v="VILCHEZ, CHARLENNE"/>
    <d v="2024-10-31T00:00:00"/>
    <n v="4016032"/>
    <s v="217"/>
    <s v="AM1,PW1"/>
    <n v="19.809999999999999"/>
    <n v="27"/>
    <x v="0"/>
    <s v="Yes"/>
    <x v="0"/>
    <n v="19.809999999999999"/>
    <x v="0"/>
    <n v="34.667499999999997"/>
    <n v="39.667499999999997"/>
    <n v="5.5"/>
    <n v="0"/>
    <n v="5.5"/>
    <n v="32.5"/>
    <n v="0.45"/>
    <n v="14.625"/>
    <n v="25.0425"/>
    <s v="WAV"/>
    <b v="1"/>
    <n v="14.625"/>
  </r>
  <r>
    <x v="11"/>
    <s v="14:05"/>
    <s v="15:05"/>
    <n v="0"/>
    <s v="One-Seat"/>
    <s v="ALLISON, AARON"/>
    <d v="2024-10-31T00:00:00"/>
    <n v="4011957"/>
    <s v="202"/>
    <s v="AM1"/>
    <n v="20.329999999999998"/>
    <n v="60"/>
    <x v="0"/>
    <s v="Yes"/>
    <x v="0"/>
    <n v="20.329999999999998"/>
    <x v="0"/>
    <n v="35.577500000000001"/>
    <n v="40.577500000000001"/>
    <n v="0"/>
    <n v="0"/>
    <n v="0"/>
    <n v="32.5"/>
    <n v="1"/>
    <n v="32.5"/>
    <n v="8.0775000000000006"/>
    <s v="WAV"/>
    <b v="1"/>
    <n v="32.5"/>
  </r>
  <r>
    <x v="3"/>
    <s v="17:55"/>
    <s v="18:18"/>
    <n v="0"/>
    <s v="One-Seat"/>
    <s v="MARZI, SAMI JAN"/>
    <d v="2024-10-31T00:00:00"/>
    <n v="4015300"/>
    <s v="204"/>
    <s v="AM1"/>
    <n v="9.91"/>
    <n v="22"/>
    <x v="0"/>
    <s v="Yes"/>
    <x v="0"/>
    <n v="9.91"/>
    <x v="0"/>
    <n v="17.342500000000001"/>
    <n v="22.342500000000001"/>
    <n v="0"/>
    <n v="0"/>
    <n v="0"/>
    <n v="29"/>
    <n v="0.36666666666666664"/>
    <n v="10.633333333333333"/>
    <n v="11.709199999999999"/>
    <s v="WAV"/>
    <b v="1"/>
    <n v="10.633333333333333"/>
  </r>
  <r>
    <x v="11"/>
    <s v="14:05"/>
    <s v="14:23"/>
    <n v="0"/>
    <s v="One-Seat"/>
    <s v="ALLISON, AARON"/>
    <d v="2024-10-31T00:00:00"/>
    <n v="4012172"/>
    <s v="202"/>
    <s v="AM1"/>
    <n v="7.27"/>
    <n v="18"/>
    <x v="0"/>
    <s v="Yes"/>
    <x v="0"/>
    <n v="7.27"/>
    <x v="0"/>
    <n v="12.7225"/>
    <n v="17.7225"/>
    <n v="0"/>
    <n v="0"/>
    <n v="0"/>
    <n v="32.5"/>
    <n v="0.3"/>
    <n v="9.75"/>
    <n v="7.9725000000000001"/>
    <s v="WAV"/>
    <b v="1"/>
    <n v="9.75"/>
  </r>
  <r>
    <x v="7"/>
    <s v="15:27"/>
    <s v="16:56"/>
    <n v="0"/>
    <s v="One-Seat"/>
    <s v="VILCHEZ, CHARLENNE"/>
    <d v="2024-10-31T00:00:00"/>
    <n v="4013754"/>
    <s v="217"/>
    <s v="AM1"/>
    <n v="17.13"/>
    <n v="88"/>
    <x v="0"/>
    <s v="Yes"/>
    <x v="0"/>
    <n v="17.13"/>
    <x v="0"/>
    <n v="29.977499999999999"/>
    <n v="34.977499999999999"/>
    <n v="5.5"/>
    <n v="0"/>
    <n v="5.5"/>
    <n v="32.5"/>
    <n v="1.4666666666666666"/>
    <n v="47.666666666666664"/>
    <n v="-12.6892"/>
    <s v="WAV"/>
    <b v="1"/>
    <n v="47.666666666666664"/>
  </r>
  <r>
    <x v="9"/>
    <s v="12:38"/>
    <s v="13:02"/>
    <n v="1"/>
    <s v="One-Seat"/>
    <s v="MOLLIQUE, ROMESHA"/>
    <d v="2024-10-31T00:00:00"/>
    <n v="4012332"/>
    <s v="203"/>
    <s v="AM1"/>
    <n v="10.54"/>
    <n v="24"/>
    <x v="0"/>
    <s v="Yes"/>
    <x v="0"/>
    <n v="10.54"/>
    <x v="0"/>
    <n v="18.445"/>
    <n v="23.445"/>
    <n v="5.5"/>
    <n v="5.5"/>
    <n v="0"/>
    <n v="32.5"/>
    <n v="0.4"/>
    <n v="13"/>
    <n v="10.445"/>
    <s v="WAV"/>
    <b v="1"/>
    <n v="13"/>
  </r>
  <r>
    <x v="10"/>
    <s v="07:54"/>
    <s v="09:36"/>
    <n v="0"/>
    <s v="One-Seat"/>
    <s v="BROWN, LOVIE"/>
    <d v="2024-10-31T00:00:00"/>
    <n v="4013784"/>
    <s v="216"/>
    <s v="AM1"/>
    <n v="25.33"/>
    <n v="101"/>
    <x v="0"/>
    <s v="Yes"/>
    <x v="0"/>
    <n v="25.33"/>
    <x v="0"/>
    <n v="44.327500000000001"/>
    <n v="49.327500000000001"/>
    <n v="0"/>
    <n v="0"/>
    <n v="0"/>
    <n v="29"/>
    <n v="1.6833333333333333"/>
    <n v="48.81666666666667"/>
    <n v="0.51080000000000003"/>
    <s v="SEDAN"/>
    <b v="1"/>
    <n v="48.81666666666667"/>
  </r>
  <r>
    <x v="6"/>
    <s v="13:28"/>
    <s v="14:53"/>
    <n v="1"/>
    <s v="One-Seat"/>
    <s v="WYATT, MIGERIEA"/>
    <d v="2024-10-31T00:00:00"/>
    <n v="4012305"/>
    <s v="219"/>
    <s v="AM1"/>
    <n v="15.09"/>
    <n v="84"/>
    <x v="0"/>
    <s v="Yes"/>
    <x v="0"/>
    <n v="15.09"/>
    <x v="0"/>
    <n v="26.407499999999999"/>
    <n v="31.407499999999999"/>
    <n v="5"/>
    <n v="5"/>
    <n v="0"/>
    <n v="29"/>
    <n v="1.4"/>
    <n v="40.599999999999994"/>
    <n v="-9.1925000000000008"/>
    <s v="SEDAN"/>
    <b v="1"/>
    <n v="40.6"/>
  </r>
  <r>
    <x v="5"/>
    <s v="07:37"/>
    <s v="08:36"/>
    <n v="0"/>
    <s v="One-Seat"/>
    <s v="HUGO, TAMA"/>
    <d v="2024-10-31T00:00:00"/>
    <n v="4011956"/>
    <s v="211"/>
    <s v="AM1"/>
    <n v="20.329999999999998"/>
    <n v="58"/>
    <x v="0"/>
    <s v="Yes"/>
    <x v="0"/>
    <n v="20.329999999999998"/>
    <x v="0"/>
    <n v="35.577500000000001"/>
    <n v="40.577500000000001"/>
    <n v="0"/>
    <n v="0"/>
    <n v="0"/>
    <n v="32.5"/>
    <n v="0.96666666666666667"/>
    <n v="31.416666666666668"/>
    <n v="9.1608000000000001"/>
    <s v="WAV"/>
    <b v="1"/>
    <n v="31.416666666666668"/>
  </r>
  <r>
    <x v="6"/>
    <s v="10:16"/>
    <s v="10:44"/>
    <n v="1"/>
    <s v="One-Seat"/>
    <s v="WYATT, MIGERIEA"/>
    <d v="2024-10-31T00:00:00"/>
    <n v="4012304"/>
    <s v="219"/>
    <s v="AM1"/>
    <n v="15.25"/>
    <n v="27"/>
    <x v="0"/>
    <s v="Yes"/>
    <x v="0"/>
    <n v="15.25"/>
    <x v="0"/>
    <n v="26.6875"/>
    <n v="31.6875"/>
    <n v="5.5"/>
    <n v="5.5"/>
    <n v="0"/>
    <n v="29"/>
    <n v="0.45"/>
    <n v="13.05"/>
    <n v="18.637499999999999"/>
    <s v="SEDAN"/>
    <b v="1"/>
    <n v="13.05"/>
  </r>
  <r>
    <x v="3"/>
    <s v="17:27"/>
    <s v="17:59"/>
    <n v="1"/>
    <s v="One-Seat"/>
    <s v="MARZI, SAMI JAN"/>
    <d v="2024-11-01T00:00:00"/>
    <n v="4016775"/>
    <s v="204"/>
    <s v="WK1"/>
    <n v="18.149999999999999"/>
    <n v="32"/>
    <x v="0"/>
    <s v="Yes"/>
    <x v="0"/>
    <n v="18.149999999999999"/>
    <x v="0"/>
    <n v="31.762499999999996"/>
    <n v="36.762499999999996"/>
    <n v="5.5"/>
    <n v="5.5"/>
    <n v="0"/>
    <n v="29"/>
    <n v="0.53333333333333333"/>
    <n v="15.466666666666667"/>
    <n v="21.2958"/>
    <s v="WAV"/>
    <b v="1"/>
    <n v="15.466666666666667"/>
  </r>
  <r>
    <x v="2"/>
    <s v="22:05"/>
    <s v="22:32"/>
    <n v="0"/>
    <s v="One-Seat"/>
    <s v="BUTLER, JACQUELINE"/>
    <d v="2024-11-01T00:00:00"/>
    <n v="4013759"/>
    <s v="205B"/>
    <s v="AM1"/>
    <n v="17.13"/>
    <n v="32"/>
    <x v="0"/>
    <s v="Yes"/>
    <x v="0"/>
    <n v="17.13"/>
    <x v="0"/>
    <n v="29.977499999999999"/>
    <n v="34.977499999999999"/>
    <n v="5"/>
    <n v="0"/>
    <n v="5"/>
    <n v="32.5"/>
    <n v="0.53333333333333333"/>
    <n v="17.333333333333332"/>
    <n v="17.644200000000001"/>
    <s v="WAV"/>
    <b v="1"/>
    <n v="17.333333333333332"/>
  </r>
  <r>
    <x v="9"/>
    <s v="15:21"/>
    <s v="15:52"/>
    <n v="0"/>
    <s v="One-Seat"/>
    <s v="MOLLIQUE, ROMESHA"/>
    <d v="2024-11-01T00:00:00"/>
    <n v="4013755"/>
    <s v="203"/>
    <s v="AM1"/>
    <n v="17.13"/>
    <n v="31"/>
    <x v="0"/>
    <s v="Yes"/>
    <x v="0"/>
    <n v="17.13"/>
    <x v="0"/>
    <n v="29.977499999999999"/>
    <n v="34.977499999999999"/>
    <n v="5.5"/>
    <n v="0"/>
    <n v="5.5"/>
    <n v="32.5"/>
    <n v="0.51666666666666672"/>
    <n v="16.791666666666668"/>
    <n v="18.1858"/>
    <s v="WAV"/>
    <b v="1"/>
    <n v="16.791666666666668"/>
  </r>
  <r>
    <x v="0"/>
    <s v="12:50"/>
    <s v="13:04"/>
    <n v="0"/>
    <s v="One-Seat"/>
    <s v="BOGALE, GETU"/>
    <d v="2024-11-01T00:00:00"/>
    <n v="4013685"/>
    <s v="214"/>
    <s v="WH1"/>
    <n v="5.78"/>
    <n v="14"/>
    <x v="1"/>
    <s v="Yes"/>
    <x v="1"/>
    <n v="5.78"/>
    <x v="1"/>
    <n v="11.56"/>
    <n v="18.060000000000002"/>
    <n v="3.75"/>
    <n v="0"/>
    <n v="3.75"/>
    <n v="32.5"/>
    <n v="0.23333333333333334"/>
    <n v="7.583333333333333"/>
    <n v="10.476699999999999"/>
    <s v="WAV"/>
    <b v="1"/>
    <n v="7.583333333333333"/>
  </r>
  <r>
    <x v="1"/>
    <s v="10:38"/>
    <s v="11:23"/>
    <n v="1"/>
    <s v="One-Seat"/>
    <s v="UMANA, DOMINGO"/>
    <d v="2024-11-01T00:00:00"/>
    <n v="4014343"/>
    <s v="210B"/>
    <s v="WH1"/>
    <n v="30.32"/>
    <n v="47"/>
    <x v="1"/>
    <s v="Yes"/>
    <x v="1"/>
    <n v="30.32"/>
    <x v="1"/>
    <n v="60.64"/>
    <n v="67.14"/>
    <n v="5.5"/>
    <n v="5.5"/>
    <n v="0"/>
    <n v="35.787500000000001"/>
    <n v="0.78333333333333333"/>
    <n v="28.033541666666668"/>
    <n v="39.106499999999997"/>
    <s v="WAV"/>
    <b v="1"/>
    <n v="28.033541666666668"/>
  </r>
  <r>
    <x v="6"/>
    <s v="14:21"/>
    <s v="14:59"/>
    <n v="0"/>
    <s v="One-Seat"/>
    <s v="WYATT, MIGERIEA"/>
    <d v="2024-11-01T00:00:00"/>
    <n v="4012656"/>
    <s v="219"/>
    <s v="AM1"/>
    <n v="13.14"/>
    <n v="38"/>
    <x v="0"/>
    <s v="Yes"/>
    <x v="0"/>
    <n v="13.14"/>
    <x v="0"/>
    <n v="22.995000000000001"/>
    <n v="27.995000000000001"/>
    <n v="0"/>
    <n v="0"/>
    <n v="0"/>
    <n v="29"/>
    <n v="0.6333333333333333"/>
    <n v="18.366666666666667"/>
    <n v="9.6282999999999994"/>
    <s v="SEDAN"/>
    <b v="1"/>
    <n v="18.366666666666667"/>
  </r>
  <r>
    <x v="1"/>
    <s v="07:48"/>
    <s v="08:51"/>
    <n v="0"/>
    <s v="One-Seat"/>
    <s v="ROGERS, JAMES"/>
    <d v="2024-11-01T00:00:00"/>
    <n v="4012655"/>
    <s v="207"/>
    <s v="AM1"/>
    <n v="13.14"/>
    <n v="62"/>
    <x v="0"/>
    <s v="Yes"/>
    <x v="1"/>
    <n v="13.14"/>
    <x v="1"/>
    <n v="26.28"/>
    <n v="32.78"/>
    <n v="0"/>
    <n v="0"/>
    <n v="0"/>
    <n v="35.787500000000001"/>
    <n v="1.0333333333333334"/>
    <n v="36.98041666666667"/>
    <n v="-4.2004000000000001"/>
    <s v="WAV"/>
    <b v="1"/>
    <n v="36.98041666666667"/>
  </r>
  <r>
    <x v="1"/>
    <s v="08:18"/>
    <s v="10:01"/>
    <n v="0"/>
    <s v="One-Seat"/>
    <s v="KEITH , CLYDE"/>
    <d v="2024-11-01T00:00:00"/>
    <n v="4012627"/>
    <s v="212"/>
    <s v="AM1"/>
    <n v="11.47"/>
    <n v="103"/>
    <x v="0"/>
    <s v="Yes"/>
    <x v="1"/>
    <n v="11.47"/>
    <x v="1"/>
    <n v="22.94"/>
    <n v="29.44"/>
    <n v="0"/>
    <n v="0"/>
    <n v="0"/>
    <n v="35.787500000000001"/>
    <n v="1.7166666666666666"/>
    <n v="61.435208333333335"/>
    <n v="-31.995200000000001"/>
    <s v="WAV"/>
    <b v="1"/>
    <n v="61.435208333333335"/>
  </r>
  <r>
    <x v="0"/>
    <s v="08:20"/>
    <s v="09:04"/>
    <n v="0"/>
    <s v="One-Seat"/>
    <s v="BOGALE, GETU"/>
    <d v="2024-11-01T00:00:00"/>
    <n v="4014423"/>
    <s v="214"/>
    <s v="AM1"/>
    <n v="9.16"/>
    <n v="44"/>
    <x v="0"/>
    <s v="Yes"/>
    <x v="0"/>
    <n v="9.16"/>
    <x v="0"/>
    <n v="16.03"/>
    <n v="21.03"/>
    <n v="5"/>
    <n v="0"/>
    <n v="5"/>
    <n v="32.5"/>
    <n v="0.73333333333333328"/>
    <n v="23.833333333333332"/>
    <n v="-2.8033000000000001"/>
    <s v="WAV"/>
    <b v="1"/>
    <n v="23.833333333333332"/>
  </r>
  <r>
    <x v="1"/>
    <s v="11:08"/>
    <s v="11:39"/>
    <n v="0"/>
    <s v="One-Seat"/>
    <s v="ROGERS, JAMES"/>
    <d v="2024-11-01T00:00:00"/>
    <n v="4016747"/>
    <s v="207"/>
    <s v="AM2"/>
    <n v="30.03"/>
    <n v="33"/>
    <x v="0"/>
    <s v="Yes"/>
    <x v="1"/>
    <n v="30.03"/>
    <x v="1"/>
    <n v="60.06"/>
    <n v="66.56"/>
    <n v="0"/>
    <n v="0"/>
    <n v="0"/>
    <n v="35.787500000000001"/>
    <n v="0.55000000000000004"/>
    <n v="19.683125000000004"/>
    <n v="46.876899999999999"/>
    <s v="WAV"/>
    <b v="1"/>
    <n v="19.683125"/>
  </r>
  <r>
    <x v="9"/>
    <s v="11:31"/>
    <s v="11:31"/>
    <n v="0"/>
    <s v="One-Seat"/>
    <s v="MOLLIQUE, ROMESHA"/>
    <d v="2024-11-01T00:00:00"/>
    <n v="4016718"/>
    <s v="203"/>
    <s v="AM1,SC1"/>
    <n v="15.92"/>
    <n v="0"/>
    <x v="0"/>
    <s v="Yes"/>
    <x v="0"/>
    <n v="15.92"/>
    <x v="0"/>
    <n v="27.86"/>
    <n v="32.86"/>
    <n v="10"/>
    <n v="0"/>
    <n v="10"/>
    <n v="32.5"/>
    <n v="0"/>
    <n v="0"/>
    <n v="32.86"/>
    <s v="WAV"/>
    <b v="1"/>
    <n v="0"/>
  </r>
  <r>
    <x v="0"/>
    <s v="15:30"/>
    <s v="15:40"/>
    <n v="0"/>
    <s v="One-Seat"/>
    <s v="BOGALE, GETU"/>
    <d v="2024-11-01T00:00:00"/>
    <n v="4016721"/>
    <s v="214"/>
    <s v="PW1"/>
    <n v="2.95"/>
    <n v="10"/>
    <x v="1"/>
    <s v="Yes"/>
    <x v="1"/>
    <n v="2.95"/>
    <x v="1"/>
    <n v="5.9"/>
    <n v="12.4"/>
    <n v="5"/>
    <n v="0"/>
    <n v="5"/>
    <n v="32.5"/>
    <n v="0.16666666666666666"/>
    <n v="5.4166666666666661"/>
    <n v="6.9832999999999998"/>
    <s v="WAV"/>
    <b v="1"/>
    <n v="5.416666666666667"/>
  </r>
  <r>
    <x v="1"/>
    <s v="13:23"/>
    <s v="14:36"/>
    <n v="0"/>
    <s v="One-Seat"/>
    <s v="ROGERS, JAMES"/>
    <d v="2024-11-01T00:00:00"/>
    <n v="4013146"/>
    <s v="207"/>
    <s v="AM1"/>
    <n v="19.62"/>
    <n v="72"/>
    <x v="0"/>
    <s v="Yes"/>
    <x v="1"/>
    <n v="19.62"/>
    <x v="1"/>
    <n v="39.24"/>
    <n v="45.74"/>
    <n v="5"/>
    <n v="0"/>
    <n v="5"/>
    <n v="35.787500000000001"/>
    <n v="1.2"/>
    <n v="42.945"/>
    <n v="2.7949999999999999"/>
    <s v="WAV"/>
    <b v="1"/>
    <n v="42.945000000000007"/>
  </r>
  <r>
    <x v="1"/>
    <s v="12:08"/>
    <s v="12:42"/>
    <n v="1"/>
    <s v="One-Seat"/>
    <s v="LARA, DOUGLAS"/>
    <d v="2024-11-01T00:00:00"/>
    <n v="4016782"/>
    <s v="221"/>
    <s v="AM1"/>
    <n v="24.88"/>
    <n v="34"/>
    <x v="0"/>
    <s v="Yes"/>
    <x v="1"/>
    <n v="24.88"/>
    <x v="1"/>
    <n v="49.76"/>
    <n v="56.26"/>
    <n v="5.5"/>
    <n v="5.5"/>
    <n v="0"/>
    <n v="35.787500000000001"/>
    <n v="0.56666666666666665"/>
    <n v="20.279583333333335"/>
    <n v="35.980400000000003"/>
    <s v="WAV"/>
    <b v="1"/>
    <n v="20.279583333333335"/>
  </r>
  <r>
    <x v="1"/>
    <s v="14:17"/>
    <s v="14:48"/>
    <n v="0"/>
    <s v="One-Seat"/>
    <s v="ROGERS, JAMES"/>
    <d v="2024-11-01T00:00:00"/>
    <n v="4012628"/>
    <s v="207"/>
    <s v="AM1"/>
    <n v="11.47"/>
    <n v="31"/>
    <x v="0"/>
    <s v="Yes"/>
    <x v="1"/>
    <n v="11.47"/>
    <x v="1"/>
    <n v="22.94"/>
    <n v="29.44"/>
    <n v="0"/>
    <n v="0"/>
    <n v="0"/>
    <n v="35.787500000000001"/>
    <n v="0.51666666666666672"/>
    <n v="18.490208333333335"/>
    <n v="10.9498"/>
    <s v="WAV"/>
    <b v="1"/>
    <n v="18.490208333333335"/>
  </r>
  <r>
    <x v="11"/>
    <s v="14:00"/>
    <s v="15:33"/>
    <n v="1"/>
    <s v="One-Seat"/>
    <s v="ALLISON, AARON"/>
    <d v="2024-11-01T00:00:00"/>
    <n v="4016783"/>
    <s v="202"/>
    <s v="AM1"/>
    <n v="24.88"/>
    <n v="96"/>
    <x v="0"/>
    <s v="Yes"/>
    <x v="0"/>
    <n v="24.88"/>
    <x v="0"/>
    <n v="43.54"/>
    <n v="48.54"/>
    <n v="5"/>
    <n v="5"/>
    <n v="0"/>
    <n v="32.5"/>
    <n v="1.6"/>
    <n v="52"/>
    <n v="-3.46"/>
    <s v="WAV"/>
    <b v="1"/>
    <n v="52"/>
  </r>
  <r>
    <x v="3"/>
    <s v="08:01"/>
    <s v="08:18"/>
    <n v="0"/>
    <s v="One-Seat"/>
    <s v="VAUGHN, DUSTIN"/>
    <d v="2024-11-01T00:00:00"/>
    <n v="4012778"/>
    <s v="220"/>
    <s v="WK1"/>
    <n v="8.35"/>
    <n v="16"/>
    <x v="0"/>
    <s v="Yes"/>
    <x v="0"/>
    <n v="8.35"/>
    <x v="0"/>
    <n v="14.612499999999999"/>
    <n v="19.612499999999997"/>
    <n v="5"/>
    <n v="0"/>
    <n v="5"/>
    <n v="29"/>
    <n v="0.26666666666666666"/>
    <n v="7.7333333333333334"/>
    <n v="11.879200000000001"/>
    <s v="SEDAN"/>
    <b v="1"/>
    <n v="7.7333333333333334"/>
  </r>
  <r>
    <x v="1"/>
    <s v="16:07"/>
    <s v="17:01"/>
    <n v="0"/>
    <s v="One-Seat"/>
    <s v="ROBERTSON, SARAH"/>
    <d v="2024-11-01T00:00:00"/>
    <n v="4017358"/>
    <s v="208"/>
    <s v="AM1"/>
    <n v="17.97"/>
    <n v="54"/>
    <x v="0"/>
    <s v="Yes"/>
    <x v="1"/>
    <n v="17.97"/>
    <x v="1"/>
    <n v="35.94"/>
    <n v="42.44"/>
    <n v="5"/>
    <n v="0"/>
    <n v="5"/>
    <n v="35.787500000000001"/>
    <n v="0.9"/>
    <n v="32.208750000000002"/>
    <n v="10.231199999999999"/>
    <s v="WAV"/>
    <b v="1"/>
    <n v="32.208750000000002"/>
  </r>
  <r>
    <x v="9"/>
    <s v="14:00"/>
    <s v="14:55"/>
    <n v="0"/>
    <s v="One-Seat"/>
    <s v="MOLLIQUE, ROMESHA"/>
    <d v="2024-11-01T00:00:00"/>
    <n v="4012660"/>
    <s v="203"/>
    <s v="AM1"/>
    <n v="20.329999999999998"/>
    <n v="54"/>
    <x v="0"/>
    <s v="Yes"/>
    <x v="0"/>
    <n v="20.329999999999998"/>
    <x v="0"/>
    <n v="35.577500000000001"/>
    <n v="40.577500000000001"/>
    <n v="0"/>
    <n v="0"/>
    <n v="0"/>
    <n v="32.5"/>
    <n v="0.9"/>
    <n v="29.25"/>
    <n v="11.327500000000001"/>
    <s v="WAV"/>
    <b v="1"/>
    <n v="29.25"/>
  </r>
  <r>
    <x v="1"/>
    <s v="10:16"/>
    <s v="10:38"/>
    <n v="1"/>
    <s v="One-Seat"/>
    <s v="LARA, DOUGLAS"/>
    <d v="2024-11-01T00:00:00"/>
    <n v="4012737"/>
    <s v="221"/>
    <s v="WH1"/>
    <n v="5.55"/>
    <n v="23"/>
    <x v="1"/>
    <s v="Yes"/>
    <x v="1"/>
    <n v="5.55"/>
    <x v="1"/>
    <n v="11.1"/>
    <n v="17.600000000000001"/>
    <n v="5.5"/>
    <n v="5.5"/>
    <n v="0"/>
    <n v="35.787500000000001"/>
    <n v="0.38333333333333336"/>
    <n v="13.718541666666669"/>
    <n v="3.8815"/>
    <s v="WAV"/>
    <b v="1"/>
    <n v="13.718541666666669"/>
  </r>
  <r>
    <x v="1"/>
    <s v="17:43"/>
    <s v="18:34"/>
    <n v="0"/>
    <s v="One-Seat"/>
    <s v="ROBERTSON, SARAH"/>
    <d v="2024-11-01T00:00:00"/>
    <n v="4013141"/>
    <s v="208"/>
    <s v="AM1"/>
    <n v="26.9"/>
    <n v="51"/>
    <x v="0"/>
    <s v="Yes"/>
    <x v="1"/>
    <n v="26.9"/>
    <x v="1"/>
    <n v="53.8"/>
    <n v="60.3"/>
    <n v="0"/>
    <n v="0"/>
    <n v="0"/>
    <n v="35.787500000000001"/>
    <n v="0.85"/>
    <n v="30.419374999999999"/>
    <n v="29.880600000000001"/>
    <s v="WAV"/>
    <b v="1"/>
    <n v="30.419375000000002"/>
  </r>
  <r>
    <x v="1"/>
    <s v="08:04"/>
    <s v="08:43"/>
    <n v="0"/>
    <s v="One-Seat"/>
    <s v="LARA, DOUGLAS"/>
    <d v="2024-11-01T00:00:00"/>
    <n v="4012766"/>
    <s v="221"/>
    <s v="AM1"/>
    <n v="17.43"/>
    <n v="40"/>
    <x v="0"/>
    <s v="Yes"/>
    <x v="1"/>
    <n v="17.43"/>
    <x v="1"/>
    <n v="34.86"/>
    <n v="41.36"/>
    <n v="0"/>
    <n v="0"/>
    <n v="0"/>
    <n v="35.787500000000001"/>
    <n v="0.66666666666666663"/>
    <n v="23.858333333333334"/>
    <n v="17.5017"/>
    <s v="WAV"/>
    <b v="1"/>
    <n v="23.858333333333334"/>
  </r>
  <r>
    <x v="9"/>
    <s v="14:00"/>
    <s v="14:35"/>
    <n v="0"/>
    <s v="One-Seat"/>
    <s v="MOLLIQUE, ROMESHA"/>
    <d v="2024-11-01T00:00:00"/>
    <n v="4012767"/>
    <s v="203"/>
    <s v="AM1"/>
    <n v="17.43"/>
    <n v="34"/>
    <x v="0"/>
    <s v="Yes"/>
    <x v="0"/>
    <n v="17.43"/>
    <x v="0"/>
    <n v="30.502499999999998"/>
    <n v="35.502499999999998"/>
    <n v="0"/>
    <n v="0"/>
    <n v="0"/>
    <n v="32.5"/>
    <n v="0.56666666666666665"/>
    <n v="18.416666666666668"/>
    <n v="17.085799999999999"/>
    <s v="WAV"/>
    <b v="1"/>
    <n v="18.416666666666668"/>
  </r>
  <r>
    <x v="6"/>
    <s v="11:10"/>
    <s v="11:21"/>
    <n v="0"/>
    <s v="One-Seat"/>
    <s v="WYATT, MIGERIEA"/>
    <d v="2024-11-01T00:00:00"/>
    <n v="4013145"/>
    <s v="219"/>
    <s v="AM1"/>
    <n v="19.62"/>
    <n v="11"/>
    <x v="0"/>
    <s v="Yes"/>
    <x v="0"/>
    <n v="19.62"/>
    <x v="0"/>
    <n v="34.335000000000001"/>
    <n v="39.335000000000001"/>
    <n v="3"/>
    <n v="0"/>
    <n v="3"/>
    <n v="29"/>
    <n v="0.18333333333333332"/>
    <n v="5.3166666666666664"/>
    <n v="34.018300000000004"/>
    <s v="SEDAN"/>
    <b v="1"/>
    <n v="5.3166666666666664"/>
  </r>
  <r>
    <x v="6"/>
    <s v="09:13"/>
    <s v="09:34"/>
    <n v="0"/>
    <s v="One-Seat"/>
    <s v="WYATT, MIGERIEA"/>
    <d v="2024-11-01T00:00:00"/>
    <n v="4013469"/>
    <s v="219"/>
    <s v="AM1"/>
    <n v="10.08"/>
    <n v="20"/>
    <x v="0"/>
    <s v="Yes"/>
    <x v="0"/>
    <n v="10.08"/>
    <x v="0"/>
    <n v="17.64"/>
    <n v="22.64"/>
    <n v="3"/>
    <n v="0"/>
    <n v="3"/>
    <n v="29"/>
    <n v="0.33333333333333331"/>
    <n v="9.6666666666666661"/>
    <n v="12.9733"/>
    <s v="SEDAN"/>
    <b v="1"/>
    <n v="9.6666666666666661"/>
  </r>
  <r>
    <x v="13"/>
    <s v="05:40"/>
    <s v="06:10"/>
    <n v="0"/>
    <s v="One-Seat"/>
    <s v="STEPHENS, MARITZA"/>
    <d v="2024-11-01T00:00:00"/>
    <n v="4013136"/>
    <s v="206"/>
    <s v="AM1"/>
    <n v="26.9"/>
    <n v="79"/>
    <x v="0"/>
    <s v="Yes"/>
    <x v="0"/>
    <n v="26.9"/>
    <x v="0"/>
    <n v="47.074999999999996"/>
    <n v="52.074999999999996"/>
    <n v="5"/>
    <n v="0"/>
    <n v="5"/>
    <n v="32.5"/>
    <n v="1.3166666666666667"/>
    <n v="42.791666666666664"/>
    <n v="9.2833000000000006"/>
    <s v="WAV"/>
    <b v="1"/>
    <n v="42.791666666666664"/>
  </r>
  <r>
    <x v="1"/>
    <s v="08:00"/>
    <s v="09:15"/>
    <n v="0"/>
    <s v="One-Seat"/>
    <s v="KEITH , CLYDE"/>
    <d v="2024-11-01T00:00:00"/>
    <n v="4012757"/>
    <s v="212"/>
    <s v="AM1"/>
    <n v="11.22"/>
    <n v="74"/>
    <x v="0"/>
    <s v="Yes"/>
    <x v="1"/>
    <n v="11.22"/>
    <x v="1"/>
    <n v="22.44"/>
    <n v="28.94"/>
    <n v="0"/>
    <n v="0"/>
    <n v="0"/>
    <n v="35.787500000000001"/>
    <n v="1.2333333333333334"/>
    <n v="44.137916666666669"/>
    <n v="-15.197900000000001"/>
    <s v="WAV"/>
    <b v="1"/>
    <n v="44.137916666666669"/>
  </r>
  <r>
    <x v="7"/>
    <s v="14:59"/>
    <s v="15:26"/>
    <n v="0"/>
    <s v="One-Seat"/>
    <s v="VILCHEZ, CHARLENNE"/>
    <d v="2024-11-01T00:00:00"/>
    <n v="4012738"/>
    <s v="217"/>
    <s v="WH1"/>
    <n v="5.55"/>
    <n v="28"/>
    <x v="1"/>
    <s v="Yes"/>
    <x v="1"/>
    <n v="5.55"/>
    <x v="1"/>
    <n v="11.1"/>
    <n v="17.600000000000001"/>
    <n v="0"/>
    <n v="0"/>
    <n v="0"/>
    <n v="32.5"/>
    <n v="0.46666666666666667"/>
    <n v="15.166666666666666"/>
    <n v="2.4333"/>
    <s v="WAV"/>
    <b v="1"/>
    <n v="15.166666666666666"/>
  </r>
  <r>
    <x v="11"/>
    <s v="14:39"/>
    <s v="15:12"/>
    <n v="0"/>
    <s v="One-Seat"/>
    <s v="ALLISON, AARON"/>
    <d v="2024-11-01T00:00:00"/>
    <n v="4012736"/>
    <s v="202"/>
    <s v="AM1"/>
    <n v="10.39"/>
    <n v="33"/>
    <x v="0"/>
    <s v="Yes"/>
    <x v="0"/>
    <n v="10.39"/>
    <x v="0"/>
    <n v="18.182500000000001"/>
    <n v="23.182500000000001"/>
    <n v="0"/>
    <n v="0"/>
    <n v="0"/>
    <n v="32.5"/>
    <n v="0.55000000000000004"/>
    <n v="17.875"/>
    <n v="5.3075000000000001"/>
    <s v="WAV"/>
    <b v="1"/>
    <n v="17.875"/>
  </r>
  <r>
    <x v="1"/>
    <s v="08:00"/>
    <s v="08:36"/>
    <n v="0"/>
    <s v="One-Seat"/>
    <s v="ROGERS, JAMES"/>
    <d v="2024-11-01T00:00:00"/>
    <n v="4012735"/>
    <s v="207"/>
    <s v="AM1"/>
    <n v="10.39"/>
    <n v="35"/>
    <x v="0"/>
    <s v="Yes"/>
    <x v="1"/>
    <n v="10.39"/>
    <x v="1"/>
    <n v="20.78"/>
    <n v="27.28"/>
    <n v="5.5"/>
    <n v="0"/>
    <n v="5.5"/>
    <n v="35.787500000000001"/>
    <n v="0.58333333333333337"/>
    <n v="20.876041666666669"/>
    <n v="6.4039999999999999"/>
    <s v="WAV"/>
    <b v="1"/>
    <n v="20.876041666666666"/>
  </r>
  <r>
    <x v="1"/>
    <s v="07:46"/>
    <s v="08:43"/>
    <n v="0"/>
    <s v="One-Seat"/>
    <s v="LARA, DOUGLAS"/>
    <d v="2024-11-01T00:00:00"/>
    <n v="4012659"/>
    <s v="221"/>
    <s v="AM1"/>
    <n v="20.329999999999998"/>
    <n v="58"/>
    <x v="0"/>
    <s v="Yes"/>
    <x v="1"/>
    <n v="20.329999999999998"/>
    <x v="1"/>
    <n v="40.659999999999997"/>
    <n v="47.16"/>
    <n v="0"/>
    <n v="0"/>
    <n v="0"/>
    <n v="35.787500000000001"/>
    <n v="0.96666666666666667"/>
    <n v="34.594583333333333"/>
    <n v="12.5654"/>
    <s v="WAV"/>
    <b v="1"/>
    <n v="34.59458333333334"/>
  </r>
  <r>
    <x v="4"/>
    <s v="12:42"/>
    <s v="12:59"/>
    <n v="0"/>
    <s v="One-Seat"/>
    <s v="FOWLER, ANTOINE"/>
    <d v="2024-11-01T00:00:00"/>
    <n v="4014337"/>
    <s v="222"/>
    <s v="PW1"/>
    <n v="8.76"/>
    <n v="19"/>
    <x v="1"/>
    <s v="Yes"/>
    <x v="1"/>
    <n v="8.76"/>
    <x v="1"/>
    <n v="17.52"/>
    <n v="24.02"/>
    <n v="5.5"/>
    <n v="0"/>
    <n v="5.5"/>
    <n v="32.5"/>
    <n v="0.31666666666666665"/>
    <n v="10.291666666666666"/>
    <n v="13.728300000000001"/>
    <s v="WAV"/>
    <b v="1"/>
    <n v="10.291666666666666"/>
  </r>
  <r>
    <x v="4"/>
    <s v="13:49"/>
    <s v="14:06"/>
    <n v="0"/>
    <s v="One-Seat"/>
    <s v="FOWLER, ANTOINE"/>
    <d v="2024-11-01T00:00:00"/>
    <n v="4012779"/>
    <s v="222"/>
    <s v="WK1"/>
    <n v="8.35"/>
    <n v="19"/>
    <x v="0"/>
    <s v="Yes"/>
    <x v="0"/>
    <n v="8.35"/>
    <x v="0"/>
    <n v="14.612499999999999"/>
    <n v="19.612499999999997"/>
    <n v="5.5"/>
    <n v="0"/>
    <n v="5.5"/>
    <n v="32.5"/>
    <n v="0.31666666666666665"/>
    <n v="10.291666666666666"/>
    <n v="9.3208000000000002"/>
    <s v="WAV"/>
    <b v="1"/>
    <n v="10.291666666666666"/>
  </r>
  <r>
    <x v="8"/>
    <s v="07:52"/>
    <s v="08:20"/>
    <n v="0"/>
    <s v="One-Seat"/>
    <s v="MAINESS, RYAN"/>
    <d v="2024-11-01T00:00:00"/>
    <n v="4015835"/>
    <s v="215"/>
    <s v="AM1"/>
    <n v="11.95"/>
    <n v="50"/>
    <x v="0"/>
    <s v="Yes"/>
    <x v="0"/>
    <n v="11.95"/>
    <x v="0"/>
    <n v="20.912499999999998"/>
    <n v="25.912499999999998"/>
    <n v="5.5"/>
    <n v="0"/>
    <n v="5.5"/>
    <n v="29"/>
    <n v="0.83333333333333337"/>
    <n v="24.166666666666668"/>
    <n v="1.7458"/>
    <s v="SEDAN"/>
    <b v="1"/>
    <n v="24.166666666666668"/>
  </r>
  <r>
    <x v="3"/>
    <s v="09:49"/>
    <s v="10:29"/>
    <n v="0"/>
    <s v="One-Seat"/>
    <s v="VAUGHN, DUSTIN"/>
    <d v="2024-11-01T00:00:00"/>
    <n v="4015787"/>
    <s v="220"/>
    <s v="AM1"/>
    <n v="11.38"/>
    <n v="39"/>
    <x v="0"/>
    <s v="Yes"/>
    <x v="0"/>
    <n v="11.38"/>
    <x v="0"/>
    <n v="19.915000000000003"/>
    <n v="24.915000000000003"/>
    <n v="0"/>
    <n v="0"/>
    <n v="0"/>
    <n v="29"/>
    <n v="0.65"/>
    <n v="18.850000000000001"/>
    <n v="6.0650000000000004"/>
    <s v="SEDAN"/>
    <b v="1"/>
    <n v="18.850000000000001"/>
  </r>
  <r>
    <x v="0"/>
    <s v="14:22"/>
    <s v="14:42"/>
    <n v="1"/>
    <s v="One-Seat"/>
    <s v="BOGALE, GETU"/>
    <d v="2024-11-01T00:00:00"/>
    <n v="4016633"/>
    <s v="214"/>
    <s v="WH1"/>
    <n v="4.9400000000000004"/>
    <n v="19"/>
    <x v="1"/>
    <s v="Yes"/>
    <x v="1"/>
    <n v="4.9400000000000004"/>
    <x v="1"/>
    <n v="9.8800000000000008"/>
    <n v="16.380000000000003"/>
    <n v="3.75"/>
    <n v="3.75"/>
    <n v="0"/>
    <n v="32.5"/>
    <n v="0.31666666666666665"/>
    <n v="10.291666666666666"/>
    <n v="6.0883000000000003"/>
    <s v="WAV"/>
    <b v="1"/>
    <n v="10.291666666666666"/>
  </r>
  <r>
    <x v="1"/>
    <s v="13:51"/>
    <s v="14:45"/>
    <n v="0"/>
    <s v="One-Seat"/>
    <s v="ROGERS, JAMES"/>
    <d v="2024-11-01T00:00:00"/>
    <n v="4015138"/>
    <s v="207"/>
    <s v="AM1"/>
    <n v="14.26"/>
    <n v="54"/>
    <x v="0"/>
    <s v="Yes"/>
    <x v="1"/>
    <n v="14.26"/>
    <x v="1"/>
    <n v="28.52"/>
    <n v="35.019999999999996"/>
    <n v="5"/>
    <n v="0"/>
    <n v="5"/>
    <n v="35.787500000000001"/>
    <n v="0.9"/>
    <n v="32.208750000000002"/>
    <n v="2.8111999999999999"/>
    <s v="WAV"/>
    <b v="1"/>
    <n v="32.208750000000002"/>
  </r>
  <r>
    <x v="13"/>
    <s v="14:00"/>
    <s v="14:38"/>
    <n v="0"/>
    <s v="One-Seat"/>
    <s v="STEPHENS, MARITZA"/>
    <d v="2024-11-01T00:00:00"/>
    <n v="4015131"/>
    <s v="206"/>
    <s v="AM2"/>
    <n v="27.82"/>
    <n v="41"/>
    <x v="0"/>
    <s v="Yes"/>
    <x v="0"/>
    <n v="27.82"/>
    <x v="0"/>
    <n v="48.685000000000002"/>
    <n v="53.685000000000002"/>
    <n v="5.5"/>
    <n v="0"/>
    <n v="5.5"/>
    <n v="32.5"/>
    <n v="0.68333333333333335"/>
    <n v="22.208333333333332"/>
    <n v="31.476700000000001"/>
    <s v="WAV"/>
    <b v="1"/>
    <n v="22.208333333333332"/>
  </r>
  <r>
    <x v="1"/>
    <s v="12:14"/>
    <s v="12:38"/>
    <n v="0"/>
    <s v="One-Seat"/>
    <s v="ROBERTSON, SARAH"/>
    <d v="2024-11-01T00:00:00"/>
    <n v="4015135"/>
    <s v="208"/>
    <s v="AM1"/>
    <n v="14.26"/>
    <n v="24"/>
    <x v="0"/>
    <s v="Yes"/>
    <x v="1"/>
    <n v="14.26"/>
    <x v="1"/>
    <n v="28.52"/>
    <n v="35.019999999999996"/>
    <n v="3"/>
    <n v="0"/>
    <n v="3"/>
    <n v="35.787500000000001"/>
    <n v="0.4"/>
    <n v="14.315000000000001"/>
    <n v="20.704999999999998"/>
    <s v="WAV"/>
    <b v="1"/>
    <n v="14.315000000000001"/>
  </r>
  <r>
    <x v="1"/>
    <s v="08:27"/>
    <s v="08:43"/>
    <n v="0"/>
    <s v="One-Seat"/>
    <s v="LARA, DOUGLAS"/>
    <d v="2024-11-01T00:00:00"/>
    <n v="4012879"/>
    <s v="221"/>
    <s v="AM1"/>
    <n v="7.27"/>
    <n v="17"/>
    <x v="0"/>
    <s v="Yes"/>
    <x v="1"/>
    <n v="7.27"/>
    <x v="1"/>
    <n v="14.54"/>
    <n v="21.04"/>
    <n v="0"/>
    <n v="0"/>
    <n v="0"/>
    <n v="35.787500000000001"/>
    <n v="0.28333333333333333"/>
    <n v="10.139791666666667"/>
    <n v="10.9002"/>
    <s v="WAV"/>
    <b v="1"/>
    <n v="10.139791666666667"/>
  </r>
  <r>
    <x v="8"/>
    <s v="09:28"/>
    <s v="09:55"/>
    <n v="0"/>
    <s v="One-Seat"/>
    <s v="MAINESS, RYAN"/>
    <d v="2024-11-01T00:00:00"/>
    <n v="4016657"/>
    <s v="215"/>
    <s v="AM1"/>
    <n v="17.97"/>
    <n v="27"/>
    <x v="0"/>
    <s v="Yes"/>
    <x v="0"/>
    <n v="17.97"/>
    <x v="0"/>
    <n v="31.447499999999998"/>
    <n v="36.447499999999998"/>
    <n v="5.5"/>
    <n v="0"/>
    <n v="5.5"/>
    <n v="29"/>
    <n v="0.45"/>
    <n v="13.05"/>
    <n v="23.397500000000001"/>
    <s v="SEDAN"/>
    <b v="1"/>
    <n v="13.05"/>
  </r>
  <r>
    <x v="3"/>
    <s v="08:31"/>
    <s v="09:24"/>
    <n v="0"/>
    <s v="One-Seat"/>
    <s v="VAUGHN, DUSTIN"/>
    <d v="2024-11-01T00:00:00"/>
    <n v="4013047"/>
    <s v="220"/>
    <s v="AM1"/>
    <n v="20.05"/>
    <n v="53"/>
    <x v="0"/>
    <s v="Yes"/>
    <x v="0"/>
    <n v="20.05"/>
    <x v="0"/>
    <n v="35.087499999999999"/>
    <n v="40.087499999999999"/>
    <n v="5.5"/>
    <n v="0"/>
    <n v="5.5"/>
    <n v="29"/>
    <n v="0.8833333333333333"/>
    <n v="25.616666666666667"/>
    <n v="14.470800000000001"/>
    <s v="SEDAN"/>
    <b v="1"/>
    <n v="25.616666666666667"/>
  </r>
  <r>
    <x v="11"/>
    <s v="11:11"/>
    <s v="11:38"/>
    <n v="0"/>
    <s v="One-Seat"/>
    <s v="ALLISON, AARON"/>
    <d v="2024-11-01T00:00:00"/>
    <n v="4012781"/>
    <s v="202"/>
    <s v="AM1"/>
    <n v="14.15"/>
    <n v="27"/>
    <x v="0"/>
    <s v="Yes"/>
    <x v="0"/>
    <n v="14.15"/>
    <x v="0"/>
    <n v="24.762499999999999"/>
    <n v="29.762499999999999"/>
    <n v="5"/>
    <n v="0"/>
    <n v="5"/>
    <n v="32.5"/>
    <n v="0.45"/>
    <n v="14.625"/>
    <n v="15.137499999999999"/>
    <s v="WAV"/>
    <b v="1"/>
    <n v="14.625"/>
  </r>
  <r>
    <x v="11"/>
    <s v="12:00"/>
    <s v="12:57"/>
    <n v="0"/>
    <s v="One-Seat"/>
    <s v="ALLISON, AARON"/>
    <d v="2024-11-01T00:00:00"/>
    <n v="4013048"/>
    <s v="202"/>
    <s v="AM1"/>
    <n v="20.05"/>
    <n v="57"/>
    <x v="0"/>
    <s v="Yes"/>
    <x v="0"/>
    <n v="20.05"/>
    <x v="0"/>
    <n v="35.087499999999999"/>
    <n v="40.087499999999999"/>
    <n v="5.5"/>
    <n v="0"/>
    <n v="5.5"/>
    <n v="32.5"/>
    <n v="0.95"/>
    <n v="30.875"/>
    <n v="9.2125000000000004"/>
    <s v="WAV"/>
    <b v="1"/>
    <n v="30.875"/>
  </r>
  <r>
    <x v="3"/>
    <s v="08:41"/>
    <s v="09:33"/>
    <n v="0"/>
    <s v="One-Seat"/>
    <s v="VAUGHN, DUSTIN"/>
    <d v="2024-11-01T00:00:00"/>
    <n v="4012905"/>
    <s v="220"/>
    <s v="AM1"/>
    <n v="17.3"/>
    <n v="54"/>
    <x v="0"/>
    <s v="Yes"/>
    <x v="0"/>
    <n v="17.3"/>
    <x v="0"/>
    <n v="30.275000000000002"/>
    <n v="35.275000000000006"/>
    <n v="0"/>
    <n v="0"/>
    <n v="0"/>
    <n v="29"/>
    <n v="0.9"/>
    <n v="26.1"/>
    <n v="9.1750000000000007"/>
    <s v="SEDAN"/>
    <b v="1"/>
    <n v="26.1"/>
  </r>
  <r>
    <x v="7"/>
    <s v="15:08"/>
    <s v="15:37"/>
    <n v="0"/>
    <s v="One-Seat"/>
    <s v="VILCHEZ, CHARLENNE"/>
    <d v="2024-11-01T00:00:00"/>
    <n v="4012904"/>
    <s v="217"/>
    <s v="AM1"/>
    <n v="5.42"/>
    <n v="28"/>
    <x v="0"/>
    <s v="Yes"/>
    <x v="0"/>
    <n v="5.42"/>
    <x v="0"/>
    <n v="9.4849999999999994"/>
    <n v="14.484999999999999"/>
    <n v="5.5"/>
    <n v="0"/>
    <n v="5.5"/>
    <n v="32.5"/>
    <n v="0.46666666666666667"/>
    <n v="15.166666666666666"/>
    <n v="-0.68169999999999997"/>
    <s v="WAV"/>
    <b v="1"/>
    <n v="15.166666666666666"/>
  </r>
  <r>
    <x v="12"/>
    <s v="12:01"/>
    <s v="12:25"/>
    <n v="0"/>
    <s v="One-Seat"/>
    <s v="MALCOM, LANDREW"/>
    <d v="2024-11-01T00:00:00"/>
    <n v="4015215"/>
    <s v="209"/>
    <s v="LW1"/>
    <n v="11.93"/>
    <n v="24"/>
    <x v="0"/>
    <s v="Yes"/>
    <x v="0"/>
    <n v="11.93"/>
    <x v="0"/>
    <n v="20.877499999999998"/>
    <n v="25.877499999999998"/>
    <n v="5.5"/>
    <n v="0"/>
    <n v="5.5"/>
    <n v="32.5"/>
    <n v="0.4"/>
    <n v="13"/>
    <n v="12.8775"/>
    <s v="WAV"/>
    <b v="1"/>
    <n v="13"/>
  </r>
  <r>
    <x v="8"/>
    <s v="15:08"/>
    <s v="15:45"/>
    <n v="0"/>
    <s v="One-Seat"/>
    <s v="MAINESS, RYAN"/>
    <d v="2024-11-01T00:00:00"/>
    <n v="4015218"/>
    <s v="215"/>
    <s v="LW1"/>
    <n v="11.93"/>
    <n v="37"/>
    <x v="0"/>
    <s v="Yes"/>
    <x v="0"/>
    <n v="11.93"/>
    <x v="0"/>
    <n v="20.877499999999998"/>
    <n v="25.877499999999998"/>
    <n v="5"/>
    <n v="0"/>
    <n v="5"/>
    <n v="29"/>
    <n v="0.6166666666666667"/>
    <n v="17.883333333333333"/>
    <n v="7.9942000000000002"/>
    <s v="SEDAN"/>
    <b v="1"/>
    <n v="17.883333333333333"/>
  </r>
  <r>
    <x v="7"/>
    <s v="07:18"/>
    <s v="07:32"/>
    <n v="0"/>
    <s v="One-Seat"/>
    <s v="VILCHEZ, CHARLENNE"/>
    <d v="2024-11-01T00:00:00"/>
    <n v="4012902"/>
    <s v="217"/>
    <s v="WH1"/>
    <n v="4.88"/>
    <n v="15"/>
    <x v="1"/>
    <s v="Yes"/>
    <x v="1"/>
    <n v="4.88"/>
    <x v="1"/>
    <n v="9.76"/>
    <n v="16.259999999999998"/>
    <n v="0"/>
    <n v="0"/>
    <n v="0"/>
    <n v="32.5"/>
    <n v="0.25"/>
    <n v="8.125"/>
    <n v="8.1349999999999998"/>
    <s v="WAV"/>
    <b v="1"/>
    <n v="8.125"/>
  </r>
  <r>
    <x v="1"/>
    <s v="15:21"/>
    <s v="16:38"/>
    <n v="0"/>
    <s v="One-Seat"/>
    <s v="ROBERTSON, SARAH"/>
    <d v="2024-11-01T00:00:00"/>
    <n v="4015837"/>
    <s v="208"/>
    <s v="AM1"/>
    <n v="11.95"/>
    <n v="78"/>
    <x v="0"/>
    <s v="Yes"/>
    <x v="1"/>
    <n v="11.95"/>
    <x v="1"/>
    <n v="23.9"/>
    <n v="30.4"/>
    <n v="5"/>
    <n v="0"/>
    <n v="5"/>
    <n v="35.787500000000001"/>
    <n v="1.3"/>
    <n v="46.523750000000007"/>
    <n v="-16.123799999999999"/>
    <s v="WAV"/>
    <b v="1"/>
    <n v="46.52375"/>
  </r>
  <r>
    <x v="0"/>
    <s v="10:33"/>
    <s v="10:53"/>
    <n v="0"/>
    <s v="One-Seat"/>
    <s v="BOGALE, GETU"/>
    <d v="2024-11-01T00:00:00"/>
    <n v="4015253"/>
    <s v="214"/>
    <s v="AM1"/>
    <n v="7.13"/>
    <n v="19"/>
    <x v="0"/>
    <s v="Yes"/>
    <x v="0"/>
    <n v="7.13"/>
    <x v="0"/>
    <n v="12.477499999999999"/>
    <n v="17.477499999999999"/>
    <n v="5"/>
    <n v="0"/>
    <n v="5"/>
    <n v="32.5"/>
    <n v="0.31666666666666665"/>
    <n v="10.291666666666666"/>
    <n v="7.1858000000000004"/>
    <s v="WAV"/>
    <b v="1"/>
    <n v="10.291666666666666"/>
  </r>
  <r>
    <x v="7"/>
    <s v="09:10"/>
    <s v="09:21"/>
    <n v="0"/>
    <s v="One-Seat"/>
    <s v="VILCHEZ, CHARLENNE"/>
    <d v="2024-11-01T00:00:00"/>
    <n v="4016713"/>
    <s v="217"/>
    <s v="LW1"/>
    <n v="7.3"/>
    <n v="12"/>
    <x v="0"/>
    <s v="Yes"/>
    <x v="0"/>
    <n v="7.3"/>
    <x v="0"/>
    <n v="12.775"/>
    <n v="17.774999999999999"/>
    <n v="5.5"/>
    <n v="0"/>
    <n v="5.5"/>
    <n v="32.5"/>
    <n v="0.2"/>
    <n v="6.5"/>
    <n v="11.275"/>
    <s v="WAV"/>
    <b v="1"/>
    <n v="6.5"/>
  </r>
  <r>
    <x v="9"/>
    <s v="14:00"/>
    <s v="14:17"/>
    <n v="0"/>
    <s v="One-Seat"/>
    <s v="MOLLIQUE, ROMESHA"/>
    <d v="2024-11-01T00:00:00"/>
    <n v="4012880"/>
    <s v="203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11"/>
    <s v="14:21"/>
    <s v="16:02"/>
    <n v="0"/>
    <s v="One-Seat"/>
    <s v="ALLISON, AARON"/>
    <d v="2024-11-01T00:00:00"/>
    <n v="4015857"/>
    <s v="202"/>
    <s v="AM1"/>
    <n v="26.95"/>
    <n v="101"/>
    <x v="0"/>
    <s v="Yes"/>
    <x v="0"/>
    <n v="26.95"/>
    <x v="0"/>
    <n v="47.162500000000001"/>
    <n v="52.162500000000001"/>
    <n v="5"/>
    <n v="0"/>
    <n v="5"/>
    <n v="32.5"/>
    <n v="1.6833333333333333"/>
    <n v="54.708333333333336"/>
    <n v="-2.5457999999999998"/>
    <s v="WAV"/>
    <b v="1"/>
    <n v="54.708333333333336"/>
  </r>
  <r>
    <x v="7"/>
    <s v="12:04"/>
    <s v="12:23"/>
    <n v="1"/>
    <s v="One-Seat"/>
    <s v="VILCHEZ, CHARLENNE"/>
    <d v="2024-11-01T00:00:00"/>
    <n v="4015788"/>
    <s v="217"/>
    <s v="AM1"/>
    <n v="11.38"/>
    <n v="20"/>
    <x v="0"/>
    <s v="Yes"/>
    <x v="0"/>
    <n v="11.38"/>
    <x v="0"/>
    <n v="19.915000000000003"/>
    <n v="24.915000000000003"/>
    <n v="0"/>
    <n v="0"/>
    <n v="0"/>
    <n v="32.5"/>
    <n v="0.33333333333333331"/>
    <n v="10.833333333333332"/>
    <n v="14.0817"/>
    <s v="WAV"/>
    <b v="1"/>
    <n v="10.833333333333334"/>
  </r>
  <r>
    <x v="2"/>
    <s v="05:14"/>
    <s v="05:44"/>
    <n v="0"/>
    <s v="One-Seat"/>
    <s v="TILLMAN, ROSALYN"/>
    <d v="2024-11-01T00:00:00"/>
    <n v="4012780"/>
    <s v="205A"/>
    <s v="AM1"/>
    <n v="14.15"/>
    <n v="30"/>
    <x v="0"/>
    <s v="Yes"/>
    <x v="0"/>
    <n v="14.15"/>
    <x v="0"/>
    <n v="24.762499999999999"/>
    <n v="29.762499999999999"/>
    <n v="5.5"/>
    <n v="0"/>
    <n v="5.5"/>
    <n v="32.5"/>
    <n v="0.5"/>
    <n v="16.25"/>
    <n v="13.512499999999999"/>
    <s v="WAV"/>
    <b v="1"/>
    <n v="16.25"/>
  </r>
  <r>
    <x v="8"/>
    <s v="07:55"/>
    <s v="08:11"/>
    <n v="0"/>
    <s v="One-Seat"/>
    <s v="MAINESS, RYAN"/>
    <d v="2024-11-01T00:00:00"/>
    <n v="4012889"/>
    <s v="215"/>
    <s v="AM1"/>
    <n v="10.25"/>
    <n v="15"/>
    <x v="0"/>
    <s v="Yes"/>
    <x v="0"/>
    <n v="10.25"/>
    <x v="0"/>
    <n v="17.9375"/>
    <n v="22.9375"/>
    <n v="0"/>
    <n v="0"/>
    <n v="0"/>
    <n v="29"/>
    <n v="0.25"/>
    <n v="7.25"/>
    <n v="15.6875"/>
    <s v="SEDAN"/>
    <b v="1"/>
    <n v="7.25"/>
  </r>
  <r>
    <x v="0"/>
    <s v="07:52"/>
    <s v="08:55"/>
    <n v="0"/>
    <s v="One-Seat"/>
    <s v="BOGALE, GETU"/>
    <d v="2024-11-01T00:00:00"/>
    <n v="4013033"/>
    <s v="214"/>
    <s v="AM1"/>
    <n v="28.11"/>
    <n v="63"/>
    <x v="0"/>
    <s v="Yes"/>
    <x v="0"/>
    <n v="28.11"/>
    <x v="0"/>
    <n v="49.192499999999995"/>
    <n v="54.192499999999995"/>
    <n v="5"/>
    <n v="0"/>
    <n v="5"/>
    <n v="32.5"/>
    <n v="1.05"/>
    <n v="34.125"/>
    <n v="20.067499999999999"/>
    <s v="WAV"/>
    <b v="1"/>
    <n v="34.125"/>
  </r>
  <r>
    <x v="11"/>
    <s v="12:13"/>
    <s v="12:43"/>
    <n v="1"/>
    <s v="One-Seat"/>
    <s v="ALLISON, AARON"/>
    <d v="2024-11-01T00:00:00"/>
    <n v="4013009"/>
    <s v="202"/>
    <s v="AM1"/>
    <n v="14.52"/>
    <n v="29"/>
    <x v="0"/>
    <s v="Yes"/>
    <x v="0"/>
    <n v="14.52"/>
    <x v="0"/>
    <n v="25.41"/>
    <n v="30.41"/>
    <n v="5"/>
    <n v="5"/>
    <n v="0"/>
    <n v="32.5"/>
    <n v="0.48333333333333334"/>
    <n v="15.708333333333334"/>
    <n v="14.701700000000001"/>
    <s v="WAV"/>
    <b v="1"/>
    <n v="15.708333333333334"/>
  </r>
  <r>
    <x v="1"/>
    <s v="09:50"/>
    <s v="10:34"/>
    <n v="1"/>
    <s v="One-Seat"/>
    <s v="LARA, DOUGLAS"/>
    <d v="2024-11-01T00:00:00"/>
    <n v="4013008"/>
    <s v="221"/>
    <s v="AM1"/>
    <n v="14.52"/>
    <n v="43"/>
    <x v="0"/>
    <s v="Yes"/>
    <x v="1"/>
    <n v="14.52"/>
    <x v="1"/>
    <n v="29.04"/>
    <n v="35.54"/>
    <n v="5.5"/>
    <n v="5.5"/>
    <n v="0"/>
    <n v="35.787500000000001"/>
    <n v="0.71666666666666667"/>
    <n v="25.647708333333334"/>
    <n v="9.8923000000000005"/>
    <s v="WAV"/>
    <b v="1"/>
    <n v="25.647708333333334"/>
  </r>
  <r>
    <x v="6"/>
    <s v="14:07"/>
    <s v="15:15"/>
    <n v="0"/>
    <s v="One-Seat"/>
    <s v="WYATT, MIGERIEA"/>
    <d v="2024-11-01T00:00:00"/>
    <n v="4012906"/>
    <s v="219"/>
    <s v="AM1"/>
    <n v="17.3"/>
    <n v="67"/>
    <x v="0"/>
    <s v="Yes"/>
    <x v="0"/>
    <n v="17.3"/>
    <x v="0"/>
    <n v="30.275000000000002"/>
    <n v="35.275000000000006"/>
    <n v="0"/>
    <n v="0"/>
    <n v="0"/>
    <n v="29"/>
    <n v="1.1166666666666667"/>
    <n v="32.383333333333333"/>
    <n v="2.8917000000000002"/>
    <s v="SEDAN"/>
    <b v="1"/>
    <n v="32.383333333333333"/>
  </r>
  <r>
    <x v="9"/>
    <s v="07:48"/>
    <s v="08:08"/>
    <n v="1"/>
    <s v="One-Seat"/>
    <s v="MOLLIQUE, ROMESHA"/>
    <d v="2024-11-01T00:00:00"/>
    <n v="4015849"/>
    <s v="203"/>
    <s v="AM1"/>
    <n v="10.86"/>
    <n v="19"/>
    <x v="0"/>
    <s v="Yes"/>
    <x v="0"/>
    <n v="10.86"/>
    <x v="0"/>
    <n v="19.004999999999999"/>
    <n v="24.004999999999999"/>
    <n v="5.5"/>
    <n v="5.5"/>
    <n v="0"/>
    <n v="32.5"/>
    <n v="0.31666666666666665"/>
    <n v="10.291666666666666"/>
    <n v="13.7133"/>
    <s v="WAV"/>
    <b v="1"/>
    <n v="10.291666666666666"/>
  </r>
  <r>
    <x v="7"/>
    <s v="15:08"/>
    <s v="16:00"/>
    <n v="0"/>
    <s v="One-Seat"/>
    <s v="VILCHEZ, CHARLENNE"/>
    <d v="2024-11-01T00:00:00"/>
    <n v="4012890"/>
    <s v="217"/>
    <s v="AM1"/>
    <n v="10.25"/>
    <n v="52"/>
    <x v="0"/>
    <s v="Yes"/>
    <x v="0"/>
    <n v="10.25"/>
    <x v="0"/>
    <n v="17.9375"/>
    <n v="22.9375"/>
    <n v="0"/>
    <n v="0"/>
    <n v="0"/>
    <n v="32.5"/>
    <n v="0.8666666666666667"/>
    <n v="28.166666666666668"/>
    <n v="-5.2291999999999996"/>
    <s v="WAV"/>
    <b v="1"/>
    <n v="28.166666666666668"/>
  </r>
  <r>
    <x v="7"/>
    <s v="16:25"/>
    <s v="16:43"/>
    <n v="0"/>
    <s v="One-Seat"/>
    <s v="VILCHEZ, CHARLENNE"/>
    <d v="2024-11-01T00:00:00"/>
    <n v="4016590"/>
    <s v="217"/>
    <s v="AM1"/>
    <n v="6.75"/>
    <n v="17"/>
    <x v="0"/>
    <s v="Yes"/>
    <x v="0"/>
    <n v="6.75"/>
    <x v="0"/>
    <n v="11.8125"/>
    <n v="16.8125"/>
    <n v="5"/>
    <n v="0"/>
    <n v="5"/>
    <n v="32.5"/>
    <n v="0.28333333333333333"/>
    <n v="9.2083333333333339"/>
    <n v="7.6041999999999996"/>
    <s v="WAV"/>
    <b v="1"/>
    <n v="9.2083333333333339"/>
  </r>
  <r>
    <x v="3"/>
    <s v="09:59"/>
    <s v="10:14"/>
    <n v="0"/>
    <s v="One-Seat"/>
    <s v="VAUGHN, DUSTIN"/>
    <d v="2024-11-01T00:00:00"/>
    <n v="4016589"/>
    <s v="220"/>
    <s v="AM1"/>
    <n v="6.75"/>
    <n v="15"/>
    <x v="0"/>
    <s v="Yes"/>
    <x v="0"/>
    <n v="6.75"/>
    <x v="0"/>
    <n v="11.8125"/>
    <n v="16.8125"/>
    <n v="5.5"/>
    <n v="0"/>
    <n v="5.5"/>
    <n v="29"/>
    <n v="0.25"/>
    <n v="7.25"/>
    <n v="9.5625"/>
    <s v="SEDAN"/>
    <b v="1"/>
    <n v="7.25"/>
  </r>
  <r>
    <x v="1"/>
    <s v="14:15"/>
    <s v="15:05"/>
    <n v="0"/>
    <s v="One-Seat"/>
    <s v="LARA, DOUGLAS"/>
    <d v="2024-11-01T00:00:00"/>
    <n v="4012935"/>
    <s v="221"/>
    <s v="AM1"/>
    <n v="8.24"/>
    <n v="50"/>
    <x v="0"/>
    <s v="Yes"/>
    <x v="1"/>
    <n v="8.24"/>
    <x v="1"/>
    <n v="16.48"/>
    <n v="22.98"/>
    <n v="0"/>
    <n v="0"/>
    <n v="0"/>
    <n v="35.787500000000001"/>
    <n v="0.83333333333333337"/>
    <n v="29.822916666666668"/>
    <n v="-6.8429000000000002"/>
    <s v="WAV"/>
    <b v="1"/>
    <n v="29.822916666666668"/>
  </r>
  <r>
    <x v="3"/>
    <s v="09:03"/>
    <s v="09:35"/>
    <n v="0"/>
    <s v="One-Seat"/>
    <s v="VAUGHN, DUSTIN"/>
    <d v="2024-11-01T00:00:00"/>
    <n v="4012934"/>
    <s v="220"/>
    <s v="AM1"/>
    <n v="8.24"/>
    <n v="31"/>
    <x v="0"/>
    <s v="Yes"/>
    <x v="0"/>
    <n v="8.24"/>
    <x v="0"/>
    <n v="14.42"/>
    <n v="19.420000000000002"/>
    <n v="0"/>
    <n v="0"/>
    <n v="0"/>
    <n v="29"/>
    <n v="0.51666666666666672"/>
    <n v="14.983333333333334"/>
    <n v="4.4367000000000001"/>
    <s v="SEDAN"/>
    <b v="1"/>
    <n v="14.983333333333333"/>
  </r>
  <r>
    <x v="1"/>
    <s v="14:43"/>
    <s v="16:27"/>
    <n v="0"/>
    <s v="One-Seat"/>
    <s v="ROBERTSON, SARAH"/>
    <d v="2024-11-01T00:00:00"/>
    <n v="4012923"/>
    <s v="208"/>
    <s v="AM1"/>
    <n v="10.6"/>
    <n v="106"/>
    <x v="0"/>
    <s v="Yes"/>
    <x v="1"/>
    <n v="10.6"/>
    <x v="1"/>
    <n v="21.2"/>
    <n v="27.7"/>
    <n v="0"/>
    <n v="0"/>
    <n v="0"/>
    <n v="35.787500000000001"/>
    <n v="1.7666666666666666"/>
    <n v="63.224583333333335"/>
    <n v="-35.5246"/>
    <s v="WAV"/>
    <b v="1"/>
    <n v="63.224583333333342"/>
  </r>
  <r>
    <x v="1"/>
    <s v="14:30"/>
    <s v="14:56"/>
    <n v="0"/>
    <s v="One-Seat"/>
    <s v="LARA, DOUGLAS"/>
    <d v="2024-11-01T00:00:00"/>
    <n v="4015850"/>
    <s v="221"/>
    <s v="AM1"/>
    <n v="10.86"/>
    <n v="25"/>
    <x v="0"/>
    <s v="Yes"/>
    <x v="1"/>
    <n v="10.86"/>
    <x v="1"/>
    <n v="21.72"/>
    <n v="28.22"/>
    <n v="0"/>
    <n v="0"/>
    <n v="0"/>
    <n v="35.787500000000001"/>
    <n v="0.41666666666666669"/>
    <n v="14.911458333333334"/>
    <n v="13.3085"/>
    <s v="WAV"/>
    <b v="1"/>
    <n v="14.911458333333334"/>
  </r>
  <r>
    <x v="2"/>
    <s v="11:24"/>
    <s v="12:17"/>
    <n v="0"/>
    <s v="One-Seat"/>
    <s v="TILLMAN, ROSALYN"/>
    <d v="2024-11-01T00:00:00"/>
    <n v="4015854"/>
    <s v="205A"/>
    <s v="AM1"/>
    <n v="26.95"/>
    <n v="52"/>
    <x v="0"/>
    <s v="Yes"/>
    <x v="0"/>
    <n v="26.95"/>
    <x v="0"/>
    <n v="47.162500000000001"/>
    <n v="52.162500000000001"/>
    <n v="5.5"/>
    <n v="0"/>
    <n v="5.5"/>
    <n v="32.5"/>
    <n v="0.8666666666666667"/>
    <n v="28.166666666666668"/>
    <n v="23.995799999999999"/>
    <s v="WAV"/>
    <b v="1"/>
    <n v="28.166666666666668"/>
  </r>
  <r>
    <x v="12"/>
    <s v="12:01"/>
    <s v="12:41"/>
    <n v="0"/>
    <s v="One-Seat"/>
    <s v="MALCOM, LANDREW"/>
    <d v="2024-11-02T00:00:00"/>
    <n v="4014472"/>
    <s v="209"/>
    <s v="AM1"/>
    <n v="15.03"/>
    <n v="40"/>
    <x v="0"/>
    <s v="Yes"/>
    <x v="0"/>
    <n v="15.03"/>
    <x v="0"/>
    <n v="26.302499999999998"/>
    <n v="31.302499999999998"/>
    <n v="0"/>
    <n v="0"/>
    <n v="0"/>
    <n v="32.5"/>
    <n v="0.66666666666666663"/>
    <n v="21.666666666666664"/>
    <n v="9.6357999999999997"/>
    <s v="WAV"/>
    <b v="1"/>
    <n v="21.666666666666668"/>
  </r>
  <r>
    <x v="11"/>
    <s v="08:27"/>
    <s v="09:11"/>
    <n v="0"/>
    <s v="One-Seat"/>
    <s v="ALLISON, AARON"/>
    <d v="2024-11-02T00:00:00"/>
    <n v="4014417"/>
    <s v="202"/>
    <s v="AM1,SA1"/>
    <n v="31.62"/>
    <n v="44"/>
    <x v="0"/>
    <s v="Yes"/>
    <x v="0"/>
    <n v="31.62"/>
    <x v="0"/>
    <n v="55.335000000000001"/>
    <n v="60.335000000000001"/>
    <n v="3.75"/>
    <n v="0"/>
    <n v="3.75"/>
    <n v="32.5"/>
    <n v="0.73333333333333328"/>
    <n v="23.833333333333332"/>
    <n v="36.5017"/>
    <s v="WAV"/>
    <b v="1"/>
    <n v="23.833333333333332"/>
  </r>
  <r>
    <x v="1"/>
    <s v="13:04"/>
    <s v="13:22"/>
    <n v="1"/>
    <s v="One-Seat"/>
    <s v="ROGERS, JAMES"/>
    <d v="2024-11-02T00:00:00"/>
    <n v="4013347"/>
    <s v="207"/>
    <s v="AM1"/>
    <n v="10.54"/>
    <n v="17"/>
    <x v="0"/>
    <s v="Yes"/>
    <x v="1"/>
    <n v="10.54"/>
    <x v="1"/>
    <n v="21.08"/>
    <n v="27.58"/>
    <n v="5.5"/>
    <n v="5.5"/>
    <n v="0"/>
    <n v="35.787500000000001"/>
    <n v="0.28333333333333333"/>
    <n v="10.139791666666667"/>
    <n v="17.440200000000001"/>
    <s v="WAV"/>
    <b v="1"/>
    <n v="10.139791666666667"/>
  </r>
  <r>
    <x v="11"/>
    <s v="16:19"/>
    <s v="17:01"/>
    <n v="1"/>
    <s v="One-Seat"/>
    <s v="ALLISON, AARON"/>
    <d v="2024-11-02T00:00:00"/>
    <n v="4017508"/>
    <s v="202"/>
    <s v="AM1"/>
    <n v="24.06"/>
    <n v="41"/>
    <x v="0"/>
    <s v="Yes"/>
    <x v="0"/>
    <n v="24.06"/>
    <x v="0"/>
    <n v="42.104999999999997"/>
    <n v="47.104999999999997"/>
    <n v="5.5"/>
    <n v="5.5"/>
    <n v="0"/>
    <n v="32.5"/>
    <n v="0.68333333333333335"/>
    <n v="22.208333333333332"/>
    <n v="24.896699999999999"/>
    <s v="WAV"/>
    <b v="1"/>
    <n v="22.208333333333332"/>
  </r>
  <r>
    <x v="1"/>
    <s v="12:24"/>
    <s v="12:36"/>
    <n v="1"/>
    <s v="One-Seat"/>
    <s v="ROBERTSON, SARAH"/>
    <d v="2024-11-02T00:00:00"/>
    <n v="4013350"/>
    <s v="208"/>
    <s v="AM1"/>
    <n v="4.01"/>
    <n v="16"/>
    <x v="0"/>
    <s v="Yes"/>
    <x v="1"/>
    <n v="4.01"/>
    <x v="1"/>
    <n v="8.02"/>
    <n v="14.52"/>
    <n v="5"/>
    <n v="5"/>
    <n v="0"/>
    <n v="35.787500000000001"/>
    <n v="0.26666666666666666"/>
    <n v="9.543333333333333"/>
    <n v="4.9767000000000001"/>
    <s v="WAV"/>
    <b v="1"/>
    <n v="9.543333333333333"/>
  </r>
  <r>
    <x v="1"/>
    <s v="11:04"/>
    <s v="11:43"/>
    <n v="0"/>
    <s v="One-Seat"/>
    <s v="ROGERS, JAMES"/>
    <d v="2024-11-02T00:00:00"/>
    <n v="4015855"/>
    <s v="207"/>
    <s v="AM1"/>
    <n v="26.95"/>
    <n v="41"/>
    <x v="0"/>
    <s v="Yes"/>
    <x v="1"/>
    <n v="26.95"/>
    <x v="1"/>
    <n v="53.9"/>
    <n v="60.4"/>
    <n v="5.5"/>
    <n v="0"/>
    <n v="5.5"/>
    <n v="35.787500000000001"/>
    <n v="0.68333333333333335"/>
    <n v="24.454791666666669"/>
    <n v="35.9452"/>
    <s v="WAV"/>
    <b v="1"/>
    <n v="24.454791666666669"/>
  </r>
  <r>
    <x v="11"/>
    <s v="14:07"/>
    <s v="15:01"/>
    <n v="0"/>
    <s v="One-Seat"/>
    <s v="ALLISON, AARON"/>
    <d v="2024-11-02T00:00:00"/>
    <n v="4015858"/>
    <s v="202"/>
    <s v="AM1"/>
    <n v="26.95"/>
    <n v="54"/>
    <x v="0"/>
    <s v="Yes"/>
    <x v="0"/>
    <n v="26.95"/>
    <x v="0"/>
    <n v="47.162500000000001"/>
    <n v="52.162500000000001"/>
    <n v="5"/>
    <n v="0"/>
    <n v="5"/>
    <n v="32.5"/>
    <n v="0.9"/>
    <n v="29.25"/>
    <n v="22.912500000000001"/>
    <s v="WAV"/>
    <b v="1"/>
    <n v="29.25"/>
  </r>
  <r>
    <x v="0"/>
    <s v="13:29"/>
    <s v="14:02"/>
    <n v="0"/>
    <s v="One-Seat"/>
    <s v="BOGALE, GETU"/>
    <d v="2024-11-02T00:00:00"/>
    <n v="4015156"/>
    <s v="214"/>
    <s v="AM1"/>
    <n v="16.260000000000002"/>
    <n v="32"/>
    <x v="0"/>
    <s v="Yes"/>
    <x v="0"/>
    <n v="16.260000000000002"/>
    <x v="0"/>
    <n v="28.455000000000002"/>
    <n v="33.454999999999998"/>
    <n v="5"/>
    <n v="0"/>
    <n v="5"/>
    <n v="32.5"/>
    <n v="0.53333333333333333"/>
    <n v="17.333333333333332"/>
    <n v="16.121700000000001"/>
    <s v="WAV"/>
    <b v="1"/>
    <n v="17.333333333333332"/>
  </r>
  <r>
    <x v="10"/>
    <s v="11:03"/>
    <s v="11:34"/>
    <n v="0"/>
    <s v="One-Seat"/>
    <s v="BROWN, LOVIE"/>
    <d v="2024-11-02T00:00:00"/>
    <n v="4015155"/>
    <s v="216"/>
    <s v="AM1"/>
    <n v="16.260000000000002"/>
    <n v="31"/>
    <x v="0"/>
    <s v="Yes"/>
    <x v="0"/>
    <n v="16.260000000000002"/>
    <x v="0"/>
    <n v="28.455000000000002"/>
    <n v="33.454999999999998"/>
    <n v="3"/>
    <n v="0"/>
    <n v="3"/>
    <n v="29"/>
    <n v="0.51666666666666672"/>
    <n v="14.983333333333334"/>
    <n v="18.471699999999998"/>
    <s v="SEDAN"/>
    <b v="1"/>
    <n v="14.983333333333333"/>
  </r>
  <r>
    <x v="11"/>
    <s v="13:52"/>
    <s v="14:34"/>
    <n v="0"/>
    <s v="One-Seat"/>
    <s v="ALLISON, AARON"/>
    <d v="2024-11-02T00:00:00"/>
    <n v="4014473"/>
    <s v="202"/>
    <s v="AM1"/>
    <n v="15.03"/>
    <n v="41"/>
    <x v="0"/>
    <s v="Yes"/>
    <x v="0"/>
    <n v="15.03"/>
    <x v="0"/>
    <n v="26.302499999999998"/>
    <n v="31.302499999999998"/>
    <n v="0"/>
    <n v="0"/>
    <n v="0"/>
    <n v="32.5"/>
    <n v="0.68333333333333335"/>
    <n v="22.208333333333332"/>
    <n v="9.0942000000000007"/>
    <s v="WAV"/>
    <b v="1"/>
    <n v="22.208333333333332"/>
  </r>
  <r>
    <x v="0"/>
    <s v="11:20"/>
    <s v="12:09"/>
    <n v="0"/>
    <s v="One-Seat"/>
    <s v="BOGALE, GETU"/>
    <d v="2024-11-02T00:00:00"/>
    <n v="4015987"/>
    <s v="214"/>
    <s v="AM1"/>
    <n v="35.729999999999997"/>
    <n v="49"/>
    <x v="0"/>
    <s v="Yes"/>
    <x v="0"/>
    <n v="35.729999999999997"/>
    <x v="0"/>
    <n v="62.527499999999996"/>
    <n v="67.527500000000003"/>
    <n v="5.5"/>
    <n v="0"/>
    <n v="5.5"/>
    <n v="32.5"/>
    <n v="0.81666666666666665"/>
    <n v="26.541666666666668"/>
    <n v="40.985799999999998"/>
    <s v="WAV"/>
    <b v="1"/>
    <n v="26.541666666666668"/>
  </r>
  <r>
    <x v="13"/>
    <s v="07:36"/>
    <s v="08:10"/>
    <n v="0"/>
    <s v="One-Seat"/>
    <s v="STEPHENS, MARITZA"/>
    <d v="2024-11-02T00:00:00"/>
    <n v="4014573"/>
    <s v="206"/>
    <s v="WH1"/>
    <n v="25.63"/>
    <n v="38"/>
    <x v="1"/>
    <s v="Yes"/>
    <x v="1"/>
    <n v="25.63"/>
    <x v="1"/>
    <n v="51.26"/>
    <n v="57.76"/>
    <n v="3.75"/>
    <n v="0"/>
    <n v="3.75"/>
    <n v="32.5"/>
    <n v="0.6333333333333333"/>
    <n v="20.583333333333332"/>
    <n v="37.176699999999997"/>
    <s v="WAV"/>
    <b v="1"/>
    <n v="20.583333333333332"/>
  </r>
  <r>
    <x v="10"/>
    <s v="09:06"/>
    <s v="09:34"/>
    <n v="0"/>
    <s v="One-Seat"/>
    <s v="BROWN, LOVIE"/>
    <d v="2024-11-02T00:00:00"/>
    <n v="4016574"/>
    <s v="216"/>
    <s v="AM2"/>
    <n v="6.07"/>
    <n v="27"/>
    <x v="0"/>
    <s v="Yes"/>
    <x v="0"/>
    <n v="6.07"/>
    <x v="0"/>
    <n v="10.6225"/>
    <n v="15.6225"/>
    <n v="5"/>
    <n v="0"/>
    <n v="5"/>
    <n v="29"/>
    <n v="0.45"/>
    <n v="13.05"/>
    <n v="2.5724999999999998"/>
    <s v="SEDAN"/>
    <b v="1"/>
    <n v="13.05"/>
  </r>
  <r>
    <x v="11"/>
    <s v="13:11"/>
    <s v="13:43"/>
    <n v="0"/>
    <s v="One-Seat"/>
    <s v="ALLISON, AARON"/>
    <d v="2024-11-02T00:00:00"/>
    <n v="4017460"/>
    <s v="202"/>
    <s v="AM1"/>
    <n v="11.49"/>
    <n v="33"/>
    <x v="0"/>
    <s v="Yes"/>
    <x v="0"/>
    <n v="11.49"/>
    <x v="0"/>
    <n v="20.107500000000002"/>
    <n v="25.107500000000002"/>
    <n v="5"/>
    <n v="0"/>
    <n v="5"/>
    <n v="32.5"/>
    <n v="0.55000000000000004"/>
    <n v="17.875"/>
    <n v="7.2324999999999999"/>
    <s v="WAV"/>
    <b v="1"/>
    <n v="17.875"/>
  </r>
  <r>
    <x v="12"/>
    <s v="18:19"/>
    <s v="18:20"/>
    <n v="1"/>
    <s v="One-Seat"/>
    <s v="MALCOM, LANDREW"/>
    <d v="2024-11-02T00:00:00"/>
    <n v="4013348"/>
    <s v="209"/>
    <s v="AM1"/>
    <n v="10.54"/>
    <n v="0"/>
    <x v="0"/>
    <s v="Yes"/>
    <x v="0"/>
    <n v="10.54"/>
    <x v="0"/>
    <n v="18.445"/>
    <n v="23.445"/>
    <n v="5"/>
    <n v="5"/>
    <n v="0"/>
    <n v="32.5"/>
    <n v="0"/>
    <n v="0"/>
    <n v="23.445"/>
    <s v="WAV"/>
    <b v="1"/>
    <n v="0"/>
  </r>
  <r>
    <x v="1"/>
    <s v="10:28"/>
    <s v="10:54"/>
    <n v="1"/>
    <s v="One-Seat"/>
    <s v="ROBERTSON, SARAH"/>
    <d v="2024-11-02T00:00:00"/>
    <n v="4017406"/>
    <s v="208"/>
    <s v="AM1"/>
    <n v="18.48"/>
    <n v="26"/>
    <x v="0"/>
    <s v="Yes"/>
    <x v="1"/>
    <n v="18.48"/>
    <x v="1"/>
    <n v="36.96"/>
    <n v="43.46"/>
    <n v="5.5"/>
    <n v="5.5"/>
    <n v="0"/>
    <n v="35.787500000000001"/>
    <n v="0.43333333333333335"/>
    <n v="15.507916666666668"/>
    <n v="27.952100000000002"/>
    <s v="WAV"/>
    <b v="1"/>
    <n v="15.507916666666667"/>
  </r>
  <r>
    <x v="8"/>
    <s v="08:28"/>
    <s v="08:45"/>
    <n v="0"/>
    <s v="One-Seat"/>
    <s v="MAINESS, RYAN"/>
    <d v="2024-11-02T00:00:00"/>
    <n v="4016076"/>
    <s v="215"/>
    <s v="AM1"/>
    <n v="7.93"/>
    <n v="16"/>
    <x v="0"/>
    <s v="Yes"/>
    <x v="0"/>
    <n v="7.93"/>
    <x v="0"/>
    <n v="13.8775"/>
    <n v="18.877499999999998"/>
    <n v="5.5"/>
    <n v="0"/>
    <n v="5.5"/>
    <n v="29"/>
    <n v="0.26666666666666666"/>
    <n v="7.7333333333333334"/>
    <n v="11.1442"/>
    <s v="SEDAN"/>
    <b v="1"/>
    <n v="7.7333333333333334"/>
  </r>
  <r>
    <x v="13"/>
    <s v="11:03"/>
    <s v="11:26"/>
    <n v="0"/>
    <s v="One-Seat"/>
    <s v="STEPHENS, MARITZA"/>
    <d v="2024-11-02T00:00:00"/>
    <n v="4016575"/>
    <s v="206"/>
    <s v="AM2"/>
    <n v="6.07"/>
    <n v="24"/>
    <x v="0"/>
    <s v="Yes"/>
    <x v="0"/>
    <n v="6.07"/>
    <x v="0"/>
    <n v="10.6225"/>
    <n v="15.6225"/>
    <n v="5"/>
    <n v="0"/>
    <n v="5"/>
    <n v="32.5"/>
    <n v="0.4"/>
    <n v="13"/>
    <n v="2.6225000000000001"/>
    <s v="WAV"/>
    <b v="1"/>
    <n v="13"/>
  </r>
  <r>
    <x v="10"/>
    <s v="14:31"/>
    <s v="14:48"/>
    <n v="0"/>
    <s v="One-Seat"/>
    <s v="BROWN, LOVIE"/>
    <d v="2024-11-02T00:00:00"/>
    <n v="4016077"/>
    <s v="216"/>
    <s v="AM1"/>
    <n v="7.93"/>
    <n v="17"/>
    <x v="0"/>
    <s v="Yes"/>
    <x v="0"/>
    <n v="7.93"/>
    <x v="0"/>
    <n v="13.8775"/>
    <n v="18.877499999999998"/>
    <n v="5.5"/>
    <n v="0"/>
    <n v="5.5"/>
    <n v="29"/>
    <n v="0.28333333333333333"/>
    <n v="8.2166666666666668"/>
    <n v="10.6608"/>
    <s v="SEDAN"/>
    <b v="1"/>
    <n v="8.2166666666666668"/>
  </r>
  <r>
    <x v="12"/>
    <s v="19:19"/>
    <s v="19:38"/>
    <n v="0"/>
    <s v="One-Seat"/>
    <s v="MALCOM, LANDREW"/>
    <d v="2024-11-02T00:00:00"/>
    <n v="4017531"/>
    <s v="209"/>
    <s v="AM1"/>
    <n v="8.19"/>
    <n v="18"/>
    <x v="0"/>
    <s v="Yes"/>
    <x v="0"/>
    <n v="8.19"/>
    <x v="0"/>
    <n v="14.3325"/>
    <n v="19.3325"/>
    <n v="3"/>
    <n v="0"/>
    <n v="3"/>
    <n v="32.5"/>
    <n v="0.3"/>
    <n v="9.75"/>
    <n v="9.5824999999999996"/>
    <s v="WAV"/>
    <b v="1"/>
    <n v="9.75"/>
  </r>
  <r>
    <x v="11"/>
    <s v="12:25"/>
    <s v="13:04"/>
    <n v="1"/>
    <s v="One-Seat"/>
    <s v="ALLISON, AARON"/>
    <d v="2024-11-02T00:00:00"/>
    <n v="4017538"/>
    <s v="202"/>
    <s v="WK1"/>
    <n v="32.26"/>
    <n v="40"/>
    <x v="0"/>
    <s v="Yes"/>
    <x v="0"/>
    <n v="32.26"/>
    <x v="0"/>
    <n v="56.454999999999998"/>
    <n v="61.454999999999998"/>
    <n v="3"/>
    <n v="3"/>
    <n v="0"/>
    <n v="32.5"/>
    <n v="0.66666666666666663"/>
    <n v="21.666666666666664"/>
    <n v="39.7883"/>
    <s v="WAV"/>
    <b v="1"/>
    <n v="21.666666666666668"/>
  </r>
  <r>
    <x v="1"/>
    <s v="17:11"/>
    <s v="17:40"/>
    <n v="1"/>
    <s v="One-Seat"/>
    <s v="ROBERTSON, SARAH"/>
    <d v="2024-11-02T00:00:00"/>
    <n v="4017366"/>
    <s v="208"/>
    <s v="AM1,WK1"/>
    <n v="24.03"/>
    <n v="63"/>
    <x v="0"/>
    <s v="Yes"/>
    <x v="1"/>
    <n v="24.03"/>
    <x v="1"/>
    <n v="48.06"/>
    <n v="54.56"/>
    <n v="5.5"/>
    <n v="5.5"/>
    <n v="0"/>
    <n v="35.787500000000001"/>
    <n v="1.05"/>
    <n v="37.576875000000001"/>
    <n v="16.9831"/>
    <s v="WAV"/>
    <b v="1"/>
    <n v="37.576875000000001"/>
  </r>
  <r>
    <x v="8"/>
    <s v="08:16"/>
    <s v="08:58"/>
    <n v="0"/>
    <s v="One-Seat"/>
    <s v="MAINESS, RYAN"/>
    <d v="2024-11-02T00:00:00"/>
    <n v="4017392"/>
    <s v="215"/>
    <s v="AM1"/>
    <n v="25.12"/>
    <n v="48"/>
    <x v="0"/>
    <s v="Yes"/>
    <x v="0"/>
    <n v="25.12"/>
    <x v="0"/>
    <n v="43.96"/>
    <n v="48.96"/>
    <n v="5.5"/>
    <n v="0"/>
    <n v="5.5"/>
    <n v="29"/>
    <n v="0.8"/>
    <n v="23.200000000000003"/>
    <n v="25.76"/>
    <s v="SEDAN"/>
    <b v="1"/>
    <n v="23.2"/>
  </r>
  <r>
    <x v="8"/>
    <s v="13:06"/>
    <s v="13:27"/>
    <n v="0"/>
    <s v="One-Seat"/>
    <s v="MAINESS, RYAN"/>
    <d v="2024-11-02T00:00:00"/>
    <n v="4017521"/>
    <s v="215"/>
    <s v="AM1"/>
    <n v="8.19"/>
    <n v="21"/>
    <x v="0"/>
    <s v="Yes"/>
    <x v="0"/>
    <n v="8.19"/>
    <x v="0"/>
    <n v="14.3325"/>
    <n v="19.3325"/>
    <n v="3"/>
    <n v="0"/>
    <n v="3"/>
    <n v="29"/>
    <n v="0.35"/>
    <n v="10.149999999999999"/>
    <n v="9.1824999999999992"/>
    <s v="SEDAN"/>
    <b v="1"/>
    <n v="10.15"/>
  </r>
  <r>
    <x v="1"/>
    <s v="08:13"/>
    <s v="08:42"/>
    <n v="0"/>
    <s v="One-Seat"/>
    <s v="KEITH , CLYDE"/>
    <d v="2024-11-02T00:00:00"/>
    <n v="4017365"/>
    <s v="212"/>
    <s v="AM1,WK1"/>
    <n v="24.03"/>
    <n v="32"/>
    <x v="0"/>
    <s v="Yes"/>
    <x v="1"/>
    <n v="24.03"/>
    <x v="1"/>
    <n v="48.06"/>
    <n v="54.56"/>
    <n v="0"/>
    <n v="0"/>
    <n v="0"/>
    <n v="35.787500000000001"/>
    <n v="0.53333333333333333"/>
    <n v="19.086666666666666"/>
    <n v="35.473300000000002"/>
    <s v="WAV"/>
    <b v="1"/>
    <n v="19.086666666666666"/>
  </r>
  <r>
    <x v="1"/>
    <s v="08:05"/>
    <s v="08:28"/>
    <n v="0"/>
    <s v="One-Seat"/>
    <s v="UMANA, DOMINGO"/>
    <d v="2024-11-03T00:00:00"/>
    <n v="4015843"/>
    <s v="210B"/>
    <s v="AM1"/>
    <n v="16.86"/>
    <n v="22"/>
    <x v="0"/>
    <s v="Yes"/>
    <x v="1"/>
    <n v="16.86"/>
    <x v="1"/>
    <n v="33.72"/>
    <n v="40.22"/>
    <n v="5.5"/>
    <n v="0"/>
    <n v="5.5"/>
    <n v="35.787500000000001"/>
    <n v="0.36666666666666664"/>
    <n v="13.122083333333332"/>
    <n v="27.097899999999999"/>
    <s v="WAV"/>
    <b v="1"/>
    <n v="13.122083333333334"/>
  </r>
  <r>
    <x v="13"/>
    <s v="15:00"/>
    <s v="15:00"/>
    <n v="0"/>
    <s v="One-Seat"/>
    <s v="STEPHENS, MARITZA"/>
    <d v="2024-11-03T00:00:00"/>
    <n v="4015895"/>
    <s v="206"/>
    <s v="WK1"/>
    <n v="30.84"/>
    <n v="3"/>
    <x v="0"/>
    <s v="Yes"/>
    <x v="0"/>
    <n v="30.84"/>
    <x v="0"/>
    <n v="53.97"/>
    <n v="58.97"/>
    <n v="0"/>
    <n v="0"/>
    <n v="0"/>
    <n v="32.5"/>
    <n v="0.05"/>
    <n v="1.625"/>
    <n v="57.344999999999999"/>
    <s v="WAV"/>
    <b v="1"/>
    <n v="1.625"/>
  </r>
  <r>
    <x v="1"/>
    <s v="18:00"/>
    <s v="18:44"/>
    <n v="0"/>
    <s v="One-Seat"/>
    <s v="ROBERTSON, SARAH"/>
    <d v="2024-11-03T00:00:00"/>
    <n v="4015988"/>
    <s v="208"/>
    <s v="AM1"/>
    <n v="35.729999999999997"/>
    <n v="46"/>
    <x v="0"/>
    <s v="Yes"/>
    <x v="1"/>
    <n v="35.729999999999997"/>
    <x v="1"/>
    <n v="71.459999999999994"/>
    <n v="77.959999999999994"/>
    <n v="0"/>
    <n v="0"/>
    <n v="0"/>
    <n v="35.787500000000001"/>
    <n v="0.76666666666666672"/>
    <n v="27.437083333333337"/>
    <n v="50.5229"/>
    <s v="WAV"/>
    <b v="1"/>
    <n v="27.437083333333337"/>
  </r>
  <r>
    <x v="13"/>
    <s v="07:05"/>
    <s v="07:43"/>
    <n v="0"/>
    <s v="One-Seat"/>
    <s v="STEPHENS, MARITZA"/>
    <d v="2024-11-03T00:00:00"/>
    <n v="4016778"/>
    <s v="206"/>
    <s v="WK1"/>
    <n v="31.58"/>
    <n v="40"/>
    <x v="0"/>
    <s v="Yes"/>
    <x v="0"/>
    <n v="31.58"/>
    <x v="0"/>
    <n v="55.265000000000001"/>
    <n v="60.265000000000001"/>
    <n v="5.5"/>
    <n v="0"/>
    <n v="5.5"/>
    <n v="32.5"/>
    <n v="0.66666666666666663"/>
    <n v="21.666666666666664"/>
    <n v="38.598300000000002"/>
    <s v="WAV"/>
    <b v="1"/>
    <n v="21.666666666666668"/>
  </r>
  <r>
    <x v="4"/>
    <s v="10:16"/>
    <s v="10:46"/>
    <n v="0"/>
    <s v="One-Seat"/>
    <s v="FOWLER, ANTOINE"/>
    <d v="2024-11-03T00:00:00"/>
    <n v="4017298"/>
    <s v="222"/>
    <s v="AM1"/>
    <n v="23.23"/>
    <n v="39"/>
    <x v="0"/>
    <s v="Yes"/>
    <x v="0"/>
    <n v="23.23"/>
    <x v="0"/>
    <n v="40.652500000000003"/>
    <n v="45.652500000000003"/>
    <n v="3"/>
    <n v="0"/>
    <n v="3"/>
    <n v="32.5"/>
    <n v="0.65"/>
    <n v="21.125"/>
    <n v="24.5275"/>
    <s v="WAV"/>
    <b v="1"/>
    <n v="21.125"/>
  </r>
  <r>
    <x v="1"/>
    <s v="16:53"/>
    <s v="18:04"/>
    <n v="0"/>
    <s v="One-Seat"/>
    <s v="ALLGOOD, SCOTT"/>
    <d v="2024-11-03T00:00:00"/>
    <n v="4017410"/>
    <s v="201"/>
    <s v="AM1"/>
    <n v="18.48"/>
    <n v="70"/>
    <x v="0"/>
    <s v="Yes"/>
    <x v="1"/>
    <n v="18.48"/>
    <x v="1"/>
    <n v="36.96"/>
    <n v="43.46"/>
    <n v="5"/>
    <n v="0"/>
    <n v="5"/>
    <n v="35.787500000000001"/>
    <n v="1.1666666666666667"/>
    <n v="41.752083333333339"/>
    <n v="1.7079"/>
    <s v="BIGVAN"/>
    <b v="1"/>
    <n v="41.752083333333331"/>
  </r>
  <r>
    <x v="1"/>
    <s v="11:55"/>
    <s v="14:30"/>
    <n v="0"/>
    <s v="One-Seat"/>
    <s v="UMANA, DOMINGO"/>
    <d v="2024-11-03T00:00:00"/>
    <n v="4015844"/>
    <s v="210B"/>
    <s v="AM1"/>
    <n v="16.86"/>
    <n v="155"/>
    <x v="0"/>
    <s v="Yes"/>
    <x v="1"/>
    <n v="16.86"/>
    <x v="1"/>
    <n v="33.72"/>
    <n v="40.22"/>
    <n v="5"/>
    <n v="0"/>
    <n v="5"/>
    <n v="35.787500000000001"/>
    <n v="2.5833333333333335"/>
    <n v="92.451041666666669"/>
    <n v="-52.231000000000002"/>
    <s v="WAV"/>
    <b v="1"/>
    <n v="92.451041666666669"/>
  </r>
  <r>
    <x v="4"/>
    <s v="17:46"/>
    <s v="18:11"/>
    <n v="0"/>
    <s v="One-Seat"/>
    <s v="FOWLER, ANTOINE"/>
    <d v="2024-11-03T00:00:00"/>
    <n v="4015132"/>
    <s v="222"/>
    <s v="AM1"/>
    <n v="27.82"/>
    <n v="29"/>
    <x v="0"/>
    <s v="Yes"/>
    <x v="0"/>
    <n v="27.82"/>
    <x v="0"/>
    <n v="48.685000000000002"/>
    <n v="53.685000000000002"/>
    <n v="0"/>
    <n v="0"/>
    <n v="0"/>
    <n v="32.5"/>
    <n v="0.48333333333333334"/>
    <n v="15.708333333333334"/>
    <n v="37.976700000000001"/>
    <s v="WAV"/>
    <b v="1"/>
    <n v="15.708333333333334"/>
  </r>
  <r>
    <x v="1"/>
    <s v="15:16"/>
    <s v="15:41"/>
    <n v="0"/>
    <s v="One-Seat"/>
    <s v="ROBERTSON, SARAH"/>
    <d v="2024-11-03T00:00:00"/>
    <n v="4017683"/>
    <s v="208"/>
    <s v="AM1"/>
    <n v="27.36"/>
    <n v="35"/>
    <x v="0"/>
    <s v="Yes"/>
    <x v="1"/>
    <n v="27.36"/>
    <x v="1"/>
    <n v="54.72"/>
    <n v="61.22"/>
    <n v="5.5"/>
    <n v="0"/>
    <n v="5.5"/>
    <n v="35.787500000000001"/>
    <n v="0.58333333333333337"/>
    <n v="20.876041666666669"/>
    <n v="40.344000000000001"/>
    <s v="WAV"/>
    <b v="1"/>
    <n v="20.876041666666666"/>
  </r>
  <r>
    <x v="1"/>
    <s v="09:33"/>
    <s v="10:10"/>
    <n v="0"/>
    <s v="One-Seat"/>
    <s v="UMANA, DOMINGO"/>
    <d v="2024-11-03T00:00:00"/>
    <n v="4017545"/>
    <s v="210B"/>
    <s v="WK1"/>
    <n v="11.71"/>
    <n v="37"/>
    <x v="0"/>
    <s v="Yes"/>
    <x v="1"/>
    <n v="11.71"/>
    <x v="1"/>
    <n v="23.42"/>
    <n v="29.92"/>
    <n v="5"/>
    <n v="0"/>
    <n v="5"/>
    <n v="35.787500000000001"/>
    <n v="0.6166666666666667"/>
    <n v="22.068958333333335"/>
    <n v="7.851"/>
    <s v="WAV"/>
    <b v="1"/>
    <n v="22.068958333333335"/>
  </r>
  <r>
    <x v="4"/>
    <s v="11:29"/>
    <s v="12:06"/>
    <n v="0"/>
    <s v="One-Seat"/>
    <s v="FOWLER, ANTOINE"/>
    <d v="2024-11-03T00:00:00"/>
    <n v="4017692"/>
    <s v="222"/>
    <s v="AM1"/>
    <n v="26.95"/>
    <n v="42"/>
    <x v="0"/>
    <s v="Yes"/>
    <x v="0"/>
    <n v="26.95"/>
    <x v="0"/>
    <n v="47.162500000000001"/>
    <n v="52.162500000000001"/>
    <n v="5.5"/>
    <n v="0"/>
    <n v="5.5"/>
    <n v="32.5"/>
    <n v="0.7"/>
    <n v="22.75"/>
    <n v="29.412500000000001"/>
    <s v="WAV"/>
    <b v="1"/>
    <n v="22.75"/>
  </r>
  <r>
    <x v="1"/>
    <s v="17:24"/>
    <s v="17:59"/>
    <n v="0"/>
    <s v="One-Seat"/>
    <s v="ALLGOOD, SCOTT"/>
    <d v="2024-11-03T00:00:00"/>
    <n v="4017687"/>
    <s v="201"/>
    <s v="AM1"/>
    <n v="13.41"/>
    <n v="35"/>
    <x v="0"/>
    <s v="Yes"/>
    <x v="1"/>
    <n v="13.41"/>
    <x v="1"/>
    <n v="26.82"/>
    <n v="33.32"/>
    <n v="5"/>
    <n v="0"/>
    <n v="5"/>
    <n v="35.787500000000001"/>
    <n v="0.58333333333333337"/>
    <n v="20.876041666666669"/>
    <n v="12.444000000000001"/>
    <s v="BIGVAN"/>
    <b v="1"/>
    <n v="20.876041666666666"/>
  </r>
  <r>
    <x v="1"/>
    <s v="08:52"/>
    <s v="09:22"/>
    <n v="0"/>
    <s v="One-Seat"/>
    <s v="ROGERS, JAMES"/>
    <d v="2024-11-03T00:00:00"/>
    <n v="4017686"/>
    <s v="207"/>
    <s v="AM1"/>
    <n v="13.41"/>
    <n v="30"/>
    <x v="0"/>
    <s v="Yes"/>
    <x v="1"/>
    <n v="13.41"/>
    <x v="1"/>
    <n v="26.82"/>
    <n v="33.32"/>
    <n v="5.5"/>
    <n v="0"/>
    <n v="5.5"/>
    <n v="35.787500000000001"/>
    <n v="0.5"/>
    <n v="17.893750000000001"/>
    <n v="15.4262"/>
    <s v="WAV"/>
    <b v="1"/>
    <n v="17.893750000000001"/>
  </r>
  <r>
    <x v="1"/>
    <s v="08:05"/>
    <s v="08:41"/>
    <n v="0"/>
    <s v="One-Seat"/>
    <s v="ROGERS, JAMES"/>
    <d v="2024-11-03T00:00:00"/>
    <n v="4017680"/>
    <s v="207"/>
    <s v="AM1"/>
    <n v="27.36"/>
    <n v="35"/>
    <x v="0"/>
    <s v="Yes"/>
    <x v="1"/>
    <n v="27.36"/>
    <x v="1"/>
    <n v="54.72"/>
    <n v="61.22"/>
    <n v="0"/>
    <n v="0"/>
    <n v="0"/>
    <n v="35.787500000000001"/>
    <n v="0.58333333333333337"/>
    <n v="20.876041666666669"/>
    <n v="40.344000000000001"/>
    <s v="WAV"/>
    <b v="1"/>
    <n v="20.876041666666666"/>
  </r>
  <r>
    <x v="1"/>
    <s v="06:40"/>
    <s v="07:07"/>
    <n v="0"/>
    <s v="One-Seat"/>
    <s v="UMANA, DOMINGO"/>
    <d v="2024-11-03T00:00:00"/>
    <n v="4017679"/>
    <s v="210B"/>
    <s v="AM1"/>
    <n v="24.43"/>
    <n v="48"/>
    <x v="0"/>
    <s v="Yes"/>
    <x v="1"/>
    <n v="24.43"/>
    <x v="1"/>
    <n v="48.86"/>
    <n v="55.36"/>
    <n v="5"/>
    <n v="0"/>
    <n v="5"/>
    <n v="35.787500000000001"/>
    <n v="0.8"/>
    <n v="28.630000000000003"/>
    <n v="26.73"/>
    <s v="WAV"/>
    <b v="1"/>
    <n v="28.630000000000003"/>
  </r>
  <r>
    <x v="1"/>
    <s v="18:29"/>
    <s v="19:14"/>
    <n v="1"/>
    <s v="One-Seat"/>
    <s v="ALLGOOD, SCOTT"/>
    <d v="2024-11-03T00:00:00"/>
    <n v="4017554"/>
    <s v="201"/>
    <s v="AM1"/>
    <n v="14.75"/>
    <n v="45"/>
    <x v="0"/>
    <s v="Yes"/>
    <x v="1"/>
    <n v="14.75"/>
    <x v="1"/>
    <n v="29.5"/>
    <n v="36"/>
    <n v="5.5"/>
    <n v="5.5"/>
    <n v="0"/>
    <n v="35.787500000000001"/>
    <n v="0.75"/>
    <n v="26.840625000000003"/>
    <n v="9.1593999999999998"/>
    <s v="BIGVAN"/>
    <b v="1"/>
    <n v="26.840624999999999"/>
  </r>
  <r>
    <x v="13"/>
    <s v="06:50"/>
    <s v="08:12"/>
    <n v="0"/>
    <s v="One-Seat"/>
    <s v="STEPHENS, MARITZA"/>
    <d v="2024-11-03T00:00:00"/>
    <n v="4015894"/>
    <s v="206"/>
    <s v="WK1"/>
    <n v="30.84"/>
    <n v="101"/>
    <x v="0"/>
    <s v="Yes"/>
    <x v="0"/>
    <n v="30.84"/>
    <x v="0"/>
    <n v="53.97"/>
    <n v="58.97"/>
    <n v="5.5"/>
    <n v="0"/>
    <n v="5.5"/>
    <n v="32.5"/>
    <n v="1.6833333333333333"/>
    <n v="54.708333333333336"/>
    <n v="4.2617000000000003"/>
    <s v="WAV"/>
    <b v="1"/>
    <n v="54.708333333333336"/>
  </r>
  <r>
    <x v="13"/>
    <s v="09:23"/>
    <s v="10:13"/>
    <n v="0"/>
    <s v="One-Seat"/>
    <s v="STEPHENS, MARITZA"/>
    <d v="2024-11-03T00:00:00"/>
    <n v="4017490"/>
    <s v="206"/>
    <s v="AM1"/>
    <n v="25.21"/>
    <n v="64"/>
    <x v="0"/>
    <s v="Yes"/>
    <x v="0"/>
    <n v="25.21"/>
    <x v="0"/>
    <n v="44.1175"/>
    <n v="49.1175"/>
    <n v="5.5"/>
    <n v="0"/>
    <n v="5.5"/>
    <n v="32.5"/>
    <n v="1.0666666666666667"/>
    <n v="34.666666666666664"/>
    <n v="14.450799999999999"/>
    <s v="WAV"/>
    <b v="1"/>
    <n v="34.666666666666664"/>
  </r>
  <r>
    <x v="1"/>
    <s v="13:11"/>
    <s v="13:39"/>
    <n v="0"/>
    <s v="One-Seat"/>
    <s v="ROGERS, JAMES"/>
    <d v="2024-11-03T00:00:00"/>
    <n v="4017491"/>
    <s v="207"/>
    <s v="AM1"/>
    <n v="25.21"/>
    <n v="28"/>
    <x v="0"/>
    <s v="Yes"/>
    <x v="1"/>
    <n v="25.21"/>
    <x v="1"/>
    <n v="50.42"/>
    <n v="56.92"/>
    <n v="0"/>
    <n v="0"/>
    <n v="0"/>
    <n v="35.787500000000001"/>
    <n v="0.46666666666666667"/>
    <n v="16.700833333333335"/>
    <n v="40.219200000000001"/>
    <s v="WAV"/>
    <b v="1"/>
    <n v="16.7008333333333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0FAA7-8A0F-49C3-94D0-2F02A282540F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0">
    <pivotField axis="axisRow" showAll="0">
      <items count="5">
        <item x="0"/>
        <item x="1"/>
        <item x="2"/>
        <item m="1" x="3"/>
        <item t="default"/>
      </items>
    </pivotField>
    <pivotField showAll="0"/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6C20-23C9-4367-88A1-DFC21585625E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23" firstHeaderRow="1" firstDataRow="1" firstDataCol="1"/>
  <pivotFields count="10">
    <pivotField showAll="0"/>
    <pivotField axis="axisRow" showAll="0">
      <items count="65">
        <item m="1" x="49"/>
        <item m="1" x="60"/>
        <item x="2"/>
        <item x="0"/>
        <item m="1" x="25"/>
        <item m="1" x="63"/>
        <item m="1" x="50"/>
        <item m="1" x="48"/>
        <item x="15"/>
        <item m="1" x="43"/>
        <item m="1" x="21"/>
        <item m="1" x="44"/>
        <item x="12"/>
        <item m="1" x="19"/>
        <item m="1" x="20"/>
        <item m="1" x="53"/>
        <item m="1" x="56"/>
        <item m="1" x="51"/>
        <item m="1" x="31"/>
        <item m="1" x="29"/>
        <item m="1" x="55"/>
        <item m="1" x="52"/>
        <item m="1" x="61"/>
        <item m="1" x="57"/>
        <item m="1" x="62"/>
        <item m="1" x="58"/>
        <item x="3"/>
        <item m="1" x="47"/>
        <item x="18"/>
        <item m="1" x="46"/>
        <item x="6"/>
        <item m="1" x="54"/>
        <item m="1" x="45"/>
        <item m="1" x="59"/>
        <item m="1" x="22"/>
        <item m="1" x="41"/>
        <item m="1" x="42"/>
        <item m="1" x="40"/>
        <item x="17"/>
        <item m="1" x="36"/>
        <item m="1" x="32"/>
        <item m="1" x="38"/>
        <item m="1" x="39"/>
        <item m="1" x="37"/>
        <item x="9"/>
        <item m="1" x="35"/>
        <item m="1" x="34"/>
        <item x="7"/>
        <item m="1" x="33"/>
        <item x="11"/>
        <item m="1" x="30"/>
        <item m="1" x="27"/>
        <item m="1" x="28"/>
        <item x="13"/>
        <item m="1" x="26"/>
        <item x="14"/>
        <item x="16"/>
        <item x="10"/>
        <item m="1" x="23"/>
        <item m="1" x="24"/>
        <item x="8"/>
        <item x="5"/>
        <item x="1"/>
        <item x="4"/>
        <item t="default"/>
      </items>
    </pivotField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 v="2"/>
    </i>
    <i>
      <x v="3"/>
    </i>
    <i>
      <x v="8"/>
    </i>
    <i>
      <x v="12"/>
    </i>
    <i>
      <x v="26"/>
    </i>
    <i>
      <x v="28"/>
    </i>
    <i>
      <x v="30"/>
    </i>
    <i>
      <x v="38"/>
    </i>
    <i>
      <x v="44"/>
    </i>
    <i>
      <x v="47"/>
    </i>
    <i>
      <x v="49"/>
    </i>
    <i>
      <x v="53"/>
    </i>
    <i>
      <x v="55"/>
    </i>
    <i>
      <x v="56"/>
    </i>
    <i>
      <x v="57"/>
    </i>
    <i>
      <x v="60"/>
    </i>
    <i>
      <x v="61"/>
    </i>
    <i>
      <x v="62"/>
    </i>
    <i>
      <x v="63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BA276-1C5E-4FED-A98F-191A08BA35DC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" firstHeaderRow="1" firstDataRow="1" firstDataCol="1" rowPageCount="1" colPageCount="1"/>
  <pivotFields count="20">
    <pivotField axis="axisPage" showAll="0">
      <items count="83">
        <item m="1" x="53"/>
        <item m="1" x="79"/>
        <item m="1" x="68"/>
        <item m="1" x="69"/>
        <item m="1" x="66"/>
        <item m="1" x="67"/>
        <item m="1" x="77"/>
        <item m="1" x="74"/>
        <item x="18"/>
        <item m="1" x="42"/>
        <item m="1" x="45"/>
        <item m="1" x="64"/>
        <item m="1" x="76"/>
        <item m="1" x="58"/>
        <item x="2"/>
        <item x="4"/>
        <item m="1" x="55"/>
        <item m="1" x="70"/>
        <item m="1" x="24"/>
        <item m="1" x="78"/>
        <item m="1" x="59"/>
        <item m="1" x="41"/>
        <item m="1" x="46"/>
        <item m="1" x="60"/>
        <item m="1" x="52"/>
        <item m="1" x="32"/>
        <item m="1" x="75"/>
        <item m="1" x="43"/>
        <item m="1" x="72"/>
        <item m="1" x="47"/>
        <item x="11"/>
        <item m="1" x="48"/>
        <item m="1" x="44"/>
        <item x="12"/>
        <item m="1" x="62"/>
        <item m="1" x="61"/>
        <item m="1" x="51"/>
        <item m="1" x="73"/>
        <item x="5"/>
        <item m="1" x="80"/>
        <item m="1" x="49"/>
        <item m="1" x="21"/>
        <item m="1" x="20"/>
        <item m="1" x="56"/>
        <item m="1" x="50"/>
        <item m="1" x="28"/>
        <item m="1" x="57"/>
        <item m="1" x="81"/>
        <item m="1" x="63"/>
        <item m="1" x="54"/>
        <item x="15"/>
        <item m="1" x="71"/>
        <item m="1" x="19"/>
        <item m="1" x="65"/>
        <item m="1" x="29"/>
        <item m="1" x="38"/>
        <item m="1" x="33"/>
        <item x="16"/>
        <item m="1" x="40"/>
        <item m="1" x="39"/>
        <item m="1" x="37"/>
        <item x="8"/>
        <item m="1" x="35"/>
        <item x="10"/>
        <item m="1" x="36"/>
        <item m="1" x="34"/>
        <item x="7"/>
        <item m="1" x="31"/>
        <item m="1" x="30"/>
        <item m="1" x="27"/>
        <item m="1" x="25"/>
        <item x="1"/>
        <item x="3"/>
        <item m="1" x="26"/>
        <item x="17"/>
        <item x="6"/>
        <item m="1" x="22"/>
        <item m="1" x="23"/>
        <item x="9"/>
        <item x="0"/>
        <item x="14"/>
        <item x="13"/>
        <item t="default"/>
      </items>
    </pivotField>
    <pivotField numFmtId="14" showAll="0"/>
    <pivotField showAll="0"/>
    <pivotField showAll="0"/>
    <pivotField axis="axisRow" showAll="0">
      <items count="160">
        <item m="1" x="110"/>
        <item m="1" x="111"/>
        <item x="4"/>
        <item x="33"/>
        <item m="1" x="87"/>
        <item m="1" x="88"/>
        <item m="1" x="130"/>
        <item x="30"/>
        <item m="1" x="66"/>
        <item m="1" x="64"/>
        <item m="1" x="65"/>
        <item x="3"/>
        <item m="1" x="136"/>
        <item x="37"/>
        <item m="1" x="86"/>
        <item m="1" x="143"/>
        <item x="12"/>
        <item x="36"/>
        <item m="1" x="46"/>
        <item m="1" x="45"/>
        <item m="1" x="40"/>
        <item m="1" x="137"/>
        <item x="9"/>
        <item x="17"/>
        <item x="35"/>
        <item m="1" x="122"/>
        <item x="15"/>
        <item m="1" x="63"/>
        <item x="2"/>
        <item m="1" x="149"/>
        <item m="1" x="153"/>
        <item m="1" x="156"/>
        <item x="28"/>
        <item x="13"/>
        <item x="18"/>
        <item x="29"/>
        <item m="1" x="152"/>
        <item x="34"/>
        <item m="1" x="131"/>
        <item m="1" x="132"/>
        <item x="7"/>
        <item m="1" x="150"/>
        <item m="1" x="154"/>
        <item x="1"/>
        <item x="11"/>
        <item x="10"/>
        <item m="1" x="39"/>
        <item m="1" x="42"/>
        <item m="1" x="61"/>
        <item m="1" x="56"/>
        <item m="1" x="57"/>
        <item x="0"/>
        <item x="16"/>
        <item x="6"/>
        <item m="1" x="121"/>
        <item m="1" x="123"/>
        <item m="1" x="155"/>
        <item m="1" x="52"/>
        <item m="1" x="105"/>
        <item m="1" x="115"/>
        <item m="1" x="114"/>
        <item x="24"/>
        <item m="1" x="126"/>
        <item m="1" x="50"/>
        <item m="1" x="49"/>
        <item x="25"/>
        <item m="1" x="124"/>
        <item m="1" x="125"/>
        <item m="1" x="100"/>
        <item m="1" x="144"/>
        <item m="1" x="145"/>
        <item m="1" x="146"/>
        <item x="27"/>
        <item m="1" x="117"/>
        <item m="1" x="127"/>
        <item m="1" x="133"/>
        <item m="1" x="116"/>
        <item m="1" x="134"/>
        <item x="26"/>
        <item m="1" x="91"/>
        <item m="1" x="135"/>
        <item x="22"/>
        <item m="1" x="93"/>
        <item x="19"/>
        <item x="5"/>
        <item x="20"/>
        <item m="1" x="157"/>
        <item m="1" x="104"/>
        <item m="1" x="138"/>
        <item m="1" x="139"/>
        <item m="1" x="140"/>
        <item m="1" x="147"/>
        <item m="1" x="128"/>
        <item x="21"/>
        <item m="1" x="103"/>
        <item x="32"/>
        <item m="1" x="129"/>
        <item m="1" x="148"/>
        <item m="1" x="158"/>
        <item x="23"/>
        <item m="1" x="118"/>
        <item m="1" x="141"/>
        <item m="1" x="142"/>
        <item m="1" x="119"/>
        <item m="1" x="120"/>
        <item m="1" x="73"/>
        <item m="1" x="151"/>
        <item m="1" x="102"/>
        <item m="1" x="43"/>
        <item m="1" x="54"/>
        <item m="1" x="113"/>
        <item m="1" x="112"/>
        <item m="1" x="101"/>
        <item m="1" x="75"/>
        <item m="1" x="74"/>
        <item m="1" x="109"/>
        <item m="1" x="70"/>
        <item m="1" x="69"/>
        <item m="1" x="106"/>
        <item m="1" x="71"/>
        <item m="1" x="107"/>
        <item m="1" x="108"/>
        <item m="1" x="76"/>
        <item m="1" x="77"/>
        <item m="1" x="51"/>
        <item m="1" x="94"/>
        <item m="1" x="95"/>
        <item m="1" x="55"/>
        <item m="1" x="41"/>
        <item x="38"/>
        <item m="1" x="72"/>
        <item m="1" x="90"/>
        <item m="1" x="92"/>
        <item m="1" x="98"/>
        <item m="1" x="96"/>
        <item m="1" x="97"/>
        <item m="1" x="99"/>
        <item x="8"/>
        <item m="1" x="89"/>
        <item m="1" x="68"/>
        <item m="1" x="67"/>
        <item m="1" x="81"/>
        <item m="1" x="82"/>
        <item m="1" x="83"/>
        <item m="1" x="84"/>
        <item m="1" x="62"/>
        <item m="1" x="80"/>
        <item m="1" x="85"/>
        <item m="1" x="53"/>
        <item m="1" x="78"/>
        <item x="14"/>
        <item m="1" x="79"/>
        <item m="1" x="44"/>
        <item m="1" x="58"/>
        <item m="1" x="59"/>
        <item m="1" x="60"/>
        <item m="1" x="47"/>
        <item m="1" x="48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2">
    <i>
      <x v="32"/>
    </i>
    <i t="grand">
      <x/>
    </i>
  </rowItems>
  <colItems count="1">
    <i/>
  </colItems>
  <pageFields count="1">
    <pageField fld="0" item="57" hier="-1"/>
  </pageFields>
  <dataFields count="1">
    <dataField name="Sum of TTL REV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487427-DF79-40AA-8424-0C355137EF55}" name="PivotTable2" cacheId="2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multipleFieldFilters="0">
  <location ref="G10:J36" firstHeaderRow="1" firstDataRow="1" firstDataCol="3"/>
  <pivotFields count="29">
    <pivotField axis="axisRow" compact="0" outline="0" showAll="0" includeNewItemsInFilter="1" defaultSubtotal="0">
      <items count="62">
        <item m="1" x="53"/>
        <item m="1" x="47"/>
        <item x="1"/>
        <item x="0"/>
        <item m="1" x="61"/>
        <item m="1" x="58"/>
        <item m="1" x="46"/>
        <item x="2"/>
        <item m="1" x="40"/>
        <item m="1" x="17"/>
        <item m="1" x="52"/>
        <item m="1" x="45"/>
        <item m="1" x="14"/>
        <item m="1" x="43"/>
        <item m="1" x="21"/>
        <item m="1" x="50"/>
        <item m="1" x="16"/>
        <item m="1" x="57"/>
        <item m="1" x="48"/>
        <item m="1" x="25"/>
        <item m="1" x="49"/>
        <item m="1" x="59"/>
        <item m="1" x="54"/>
        <item m="1" x="60"/>
        <item m="1" x="55"/>
        <item m="1" x="44"/>
        <item x="13"/>
        <item m="1" x="41"/>
        <item m="1" x="36"/>
        <item m="1" x="51"/>
        <item m="1" x="42"/>
        <item m="1" x="56"/>
        <item m="1" x="27"/>
        <item m="1" x="18"/>
        <item m="1" x="38"/>
        <item m="1" x="37"/>
        <item m="1" x="39"/>
        <item m="1" x="28"/>
        <item m="1" x="35"/>
        <item x="12"/>
        <item m="1" x="32"/>
        <item m="1" x="33"/>
        <item m="1" x="34"/>
        <item x="3"/>
        <item x="5"/>
        <item m="1" x="31"/>
        <item m="1" x="30"/>
        <item m="1" x="29"/>
        <item x="10"/>
        <item m="1" x="26"/>
        <item m="1" x="23"/>
        <item m="1" x="24"/>
        <item x="8"/>
        <item m="1" x="22"/>
        <item x="9"/>
        <item x="11"/>
        <item x="7"/>
        <item m="1" x="19"/>
        <item m="1" x="20"/>
        <item x="4"/>
        <item x="6"/>
        <item m="1"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2"/>
        <item x="0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sd="0"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6"/>
    <field x="12"/>
  </rowFields>
  <rowItems count="26">
    <i>
      <x v="2"/>
      <x v="1"/>
      <x/>
    </i>
    <i r="2">
      <x v="1"/>
    </i>
    <i>
      <x v="3"/>
      <x/>
      <x/>
    </i>
    <i r="1">
      <x v="1"/>
      <x v="1"/>
    </i>
    <i>
      <x v="7"/>
      <x/>
      <x/>
    </i>
    <i r="1">
      <x v="1"/>
      <x v="1"/>
    </i>
    <i>
      <x v="26"/>
      <x/>
      <x/>
    </i>
    <i r="1">
      <x v="1"/>
      <x v="1"/>
    </i>
    <i>
      <x v="39"/>
      <x/>
      <x/>
    </i>
    <i r="1">
      <x v="1"/>
      <x v="1"/>
    </i>
    <i>
      <x v="43"/>
      <x/>
      <x/>
    </i>
    <i r="1">
      <x v="1"/>
      <x v="1"/>
    </i>
    <i>
      <x v="44"/>
      <x/>
      <x/>
    </i>
    <i r="1">
      <x v="1"/>
      <x v="1"/>
    </i>
    <i>
      <x v="48"/>
      <x/>
      <x/>
    </i>
    <i>
      <x v="52"/>
      <x/>
      <x/>
    </i>
    <i>
      <x v="54"/>
      <x/>
      <x/>
    </i>
    <i r="1">
      <x v="1"/>
      <x v="1"/>
    </i>
    <i>
      <x v="55"/>
      <x/>
      <x/>
    </i>
    <i r="1">
      <x v="1"/>
      <x v="1"/>
    </i>
    <i>
      <x v="56"/>
      <x/>
      <x/>
    </i>
    <i r="1">
      <x v="1"/>
      <x v="1"/>
    </i>
    <i>
      <x v="59"/>
      <x/>
      <x/>
    </i>
    <i r="1">
      <x v="1"/>
      <x v="1"/>
    </i>
    <i>
      <x v="60"/>
      <x/>
      <x/>
    </i>
    <i t="grand">
      <x/>
    </i>
  </rowItems>
  <colItems count="1">
    <i/>
  </colItems>
  <dataFields count="1">
    <dataField name="Sum of RATES" fld="14" baseField="0" baseItem="0"/>
  </dataFields>
  <formats count="11">
    <format dxfId="30">
      <pivotArea field="16" type="button" dataOnly="0" labelOnly="1" outline="0" axis="axisRow" fieldPosition="1"/>
    </format>
    <format dxfId="29">
      <pivotArea field="14" type="button" dataOnly="0" labelOnly="1" outline="0"/>
    </format>
    <format dxfId="28">
      <pivotArea field="0" type="button" dataOnly="0" labelOnly="1" outline="0" axis="axisRow" fieldPosition="0"/>
    </format>
    <format dxfId="27">
      <pivotArea field="14" type="button" dataOnly="0" labelOnly="1" outline="0"/>
    </format>
    <format dxfId="26">
      <pivotArea dataOnly="0" labelOnly="1" outline="0" fieldPosition="0">
        <references count="1">
          <reference field="12" count="0"/>
        </references>
      </pivotArea>
    </format>
    <format dxfId="25">
      <pivotArea field="12" type="button" dataOnly="0" labelOnly="1" outline="0" axis="axisRow" fieldPosition="2"/>
    </format>
    <format dxfId="24">
      <pivotArea dataOnly="0" labelOnly="1" grandRow="1" outline="0" fieldPosition="0"/>
    </format>
    <format dxfId="23">
      <pivotArea field="16" type="button" dataOnly="0" labelOnly="1" outline="0" axis="axisRow" fieldPosition="1"/>
    </format>
    <format dxfId="22">
      <pivotArea field="12" type="button" dataOnly="0" labelOnly="1" outline="0" axis="axisRow" fieldPosition="2"/>
    </format>
    <format dxfId="21">
      <pivotArea field="16" type="button" dataOnly="0" labelOnly="1" outline="0" axis="axisRow" fieldPosition="1"/>
    </format>
    <format dxfId="20">
      <pivotArea field="12" type="button" dataOnly="0" labelOnly="1" outline="0" axis="axisRow" fieldPosition="2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69F425-AF9B-4670-B6C3-682E113B037B}" name="PivotTable1" cacheId="1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A10:E67" firstHeaderRow="1" firstDataRow="1" firstDataCol="5"/>
  <pivotFields count="20">
    <pivotField axis="axisRow" compact="0" outline="0" showAll="0" defaultSubtotal="0">
      <items count="82">
        <item m="1" x="53"/>
        <item m="1" x="69"/>
        <item m="1" x="66"/>
        <item m="1" x="67"/>
        <item m="1" x="77"/>
        <item m="1" x="74"/>
        <item m="1" x="58"/>
        <item x="2"/>
        <item x="4"/>
        <item m="1" x="55"/>
        <item m="1" x="78"/>
        <item m="1" x="60"/>
        <item m="1" x="52"/>
        <item m="1" x="75"/>
        <item m="1" x="61"/>
        <item m="1" x="51"/>
        <item m="1" x="73"/>
        <item x="5"/>
        <item m="1" x="80"/>
        <item m="1" x="49"/>
        <item m="1" x="20"/>
        <item m="1" x="56"/>
        <item m="1" x="57"/>
        <item m="1" x="81"/>
        <item m="1" x="63"/>
        <item m="1" x="54"/>
        <item x="15"/>
        <item m="1" x="71"/>
        <item m="1" x="19"/>
        <item m="1" x="50"/>
        <item m="1" x="24"/>
        <item m="1" x="72"/>
        <item m="1" x="29"/>
        <item m="1" x="48"/>
        <item m="1" x="76"/>
        <item m="1" x="59"/>
        <item m="1" x="28"/>
        <item m="1" x="32"/>
        <item m="1" x="79"/>
        <item m="1" x="65"/>
        <item m="1" x="68"/>
        <item m="1" x="47"/>
        <item m="1" x="70"/>
        <item x="11"/>
        <item m="1" x="41"/>
        <item x="18"/>
        <item m="1" x="46"/>
        <item x="12"/>
        <item m="1" x="64"/>
        <item m="1" x="45"/>
        <item m="1" x="62"/>
        <item m="1" x="42"/>
        <item m="1" x="43"/>
        <item m="1" x="21"/>
        <item m="1" x="44"/>
        <item m="1" x="38"/>
        <item m="1" x="33"/>
        <item x="16"/>
        <item m="1" x="40"/>
        <item m="1" x="39"/>
        <item m="1" x="37"/>
        <item x="8"/>
        <item m="1" x="35"/>
        <item x="10"/>
        <item m="1" x="36"/>
        <item m="1" x="34"/>
        <item x="7"/>
        <item m="1" x="31"/>
        <item m="1" x="30"/>
        <item m="1" x="27"/>
        <item m="1" x="25"/>
        <item x="1"/>
        <item x="3"/>
        <item m="1" x="26"/>
        <item x="17"/>
        <item x="6"/>
        <item m="1" x="22"/>
        <item m="1" x="23"/>
        <item x="9"/>
        <item x="0"/>
        <item x="14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9">
        <item x="4"/>
        <item m="1" x="136"/>
        <item x="37"/>
        <item x="12"/>
        <item m="1" x="137"/>
        <item x="35"/>
        <item x="15"/>
        <item m="1" x="153"/>
        <item m="1" x="156"/>
        <item x="28"/>
        <item x="13"/>
        <item x="18"/>
        <item x="34"/>
        <item x="7"/>
        <item x="1"/>
        <item x="11"/>
        <item x="10"/>
        <item m="1" x="42"/>
        <item x="0"/>
        <item x="16"/>
        <item m="1" x="52"/>
        <item x="24"/>
        <item x="25"/>
        <item m="1" x="100"/>
        <item x="27"/>
        <item x="26"/>
        <item x="22"/>
        <item x="19"/>
        <item x="20"/>
        <item m="1" x="104"/>
        <item m="1" x="150"/>
        <item m="1" x="135"/>
        <item x="30"/>
        <item x="2"/>
        <item m="1" x="147"/>
        <item m="1" x="154"/>
        <item m="1" x="155"/>
        <item x="29"/>
        <item m="1" x="152"/>
        <item m="1" x="102"/>
        <item x="23"/>
        <item m="1" x="151"/>
        <item m="1" x="110"/>
        <item x="6"/>
        <item m="1" x="123"/>
        <item m="1" x="148"/>
        <item x="3"/>
        <item m="1" x="158"/>
        <item m="1" x="127"/>
        <item m="1" x="116"/>
        <item m="1" x="91"/>
        <item m="1" x="133"/>
        <item m="1" x="111"/>
        <item x="36"/>
        <item m="1" x="40"/>
        <item m="1" x="149"/>
        <item m="1" x="117"/>
        <item m="1" x="134"/>
        <item m="1" x="157"/>
        <item m="1" x="105"/>
        <item m="1" x="115"/>
        <item m="1" x="114"/>
        <item x="21"/>
        <item x="32"/>
        <item m="1" x="66"/>
        <item m="1" x="46"/>
        <item m="1" x="45"/>
        <item m="1" x="61"/>
        <item m="1" x="56"/>
        <item m="1" x="57"/>
        <item m="1" x="144"/>
        <item m="1" x="145"/>
        <item m="1" x="146"/>
        <item x="5"/>
        <item m="1" x="118"/>
        <item m="1" x="119"/>
        <item m="1" x="120"/>
        <item m="1" x="86"/>
        <item m="1" x="143"/>
        <item m="1" x="93"/>
        <item m="1" x="138"/>
        <item m="1" x="139"/>
        <item m="1" x="140"/>
        <item m="1" x="103"/>
        <item m="1" x="141"/>
        <item m="1" x="142"/>
        <item x="33"/>
        <item m="1" x="87"/>
        <item m="1" x="88"/>
        <item m="1" x="63"/>
        <item m="1" x="121"/>
        <item m="1" x="130"/>
        <item x="9"/>
        <item x="17"/>
        <item m="1" x="131"/>
        <item m="1" x="132"/>
        <item m="1" x="64"/>
        <item m="1" x="65"/>
        <item m="1" x="39"/>
        <item m="1" x="126"/>
        <item m="1" x="50"/>
        <item m="1" x="49"/>
        <item m="1" x="128"/>
        <item m="1" x="129"/>
        <item m="1" x="124"/>
        <item m="1" x="125"/>
        <item m="1" x="73"/>
        <item m="1" x="122"/>
        <item m="1" x="43"/>
        <item m="1" x="54"/>
        <item m="1" x="113"/>
        <item m="1" x="112"/>
        <item m="1" x="101"/>
        <item m="1" x="75"/>
        <item m="1" x="74"/>
        <item m="1" x="109"/>
        <item m="1" x="70"/>
        <item m="1" x="69"/>
        <item m="1" x="106"/>
        <item m="1" x="71"/>
        <item m="1" x="107"/>
        <item m="1" x="108"/>
        <item m="1" x="76"/>
        <item m="1" x="77"/>
        <item m="1" x="51"/>
        <item m="1" x="94"/>
        <item m="1" x="95"/>
        <item m="1" x="55"/>
        <item m="1" x="41"/>
        <item x="38"/>
        <item m="1" x="72"/>
        <item m="1" x="90"/>
        <item m="1" x="92"/>
        <item m="1" x="98"/>
        <item m="1" x="96"/>
        <item m="1" x="97"/>
        <item m="1" x="99"/>
        <item x="8"/>
        <item m="1" x="89"/>
        <item m="1" x="68"/>
        <item m="1" x="67"/>
        <item m="1" x="81"/>
        <item m="1" x="82"/>
        <item m="1" x="83"/>
        <item m="1" x="84"/>
        <item m="1" x="62"/>
        <item m="1" x="80"/>
        <item m="1" x="85"/>
        <item m="1" x="53"/>
        <item m="1" x="78"/>
        <item x="14"/>
        <item m="1" x="79"/>
        <item m="1" x="44"/>
        <item m="1" x="58"/>
        <item m="1" x="59"/>
        <item m="1" x="60"/>
        <item m="1" x="47"/>
        <item m="1" x="48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0"/>
        <item x="1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9"/>
        <item x="0"/>
        <item m="1" x="15"/>
        <item m="1" x="10"/>
        <item x="6"/>
        <item m="1" x="14"/>
        <item x="2"/>
        <item x="7"/>
        <item x="4"/>
        <item x="5"/>
        <item m="1" x="16"/>
        <item m="1" x="13"/>
        <item x="8"/>
        <item m="1" x="12"/>
        <item m="1" x="11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WORKING DAY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4"/>
    <field x="16"/>
    <field x="5"/>
    <field x="11"/>
  </rowFields>
  <rowItems count="57">
    <i>
      <x v="7"/>
      <x/>
      <x/>
      <x/>
      <x v="16"/>
    </i>
    <i r="2">
      <x v="1"/>
      <x/>
      <x v="16"/>
    </i>
    <i r="1">
      <x v="6"/>
      <x/>
      <x v="2"/>
      <x v="15"/>
    </i>
    <i r="2">
      <x v="1"/>
      <x v="2"/>
      <x v="15"/>
    </i>
    <i r="1">
      <x v="10"/>
      <x/>
      <x v="2"/>
      <x v="15"/>
    </i>
    <i r="2">
      <x v="1"/>
      <x v="2"/>
      <x v="15"/>
    </i>
    <i r="1">
      <x v="12"/>
      <x/>
      <x v="2"/>
      <x v="15"/>
    </i>
    <i r="1">
      <x v="26"/>
      <x/>
      <x/>
      <x v="16"/>
    </i>
    <i r="1">
      <x v="27"/>
      <x/>
      <x/>
      <x v="16"/>
    </i>
    <i r="1">
      <x v="33"/>
      <x/>
      <x v="2"/>
      <x v="15"/>
    </i>
    <i r="2">
      <x v="1"/>
      <x v="2"/>
      <x v="15"/>
    </i>
    <i r="1">
      <x v="37"/>
      <x/>
      <x v="2"/>
      <x v="15"/>
    </i>
    <i r="2">
      <x v="1"/>
      <x v="2"/>
      <x v="15"/>
    </i>
    <i r="1">
      <x v="43"/>
      <x/>
      <x v="2"/>
      <x v="15"/>
    </i>
    <i r="1">
      <x v="62"/>
      <x/>
      <x/>
      <x v="16"/>
    </i>
    <i r="2">
      <x v="1"/>
      <x/>
      <x v="16"/>
    </i>
    <i r="1">
      <x v="63"/>
      <x/>
      <x/>
      <x v="16"/>
    </i>
    <i r="2">
      <x v="1"/>
      <x/>
      <x v="16"/>
    </i>
    <i r="1">
      <x v="73"/>
      <x/>
      <x/>
      <x v="16"/>
    </i>
    <i r="1">
      <x v="86"/>
      <x/>
      <x/>
      <x v="16"/>
    </i>
    <i r="1">
      <x v="137"/>
      <x/>
      <x v="2"/>
      <x v="15"/>
    </i>
    <i>
      <x v="8"/>
      <x v="13"/>
      <x/>
      <x v="2"/>
      <x v="6"/>
    </i>
    <i r="2">
      <x v="1"/>
      <x v="2"/>
      <x v="7"/>
    </i>
    <i>
      <x v="17"/>
      <x v="92"/>
      <x/>
      <x v="2"/>
      <x v="6"/>
    </i>
    <i r="1">
      <x v="93"/>
      <x/>
      <x v="2"/>
      <x v="6"/>
    </i>
    <i r="1">
      <x v="158"/>
      <x/>
      <x v="2"/>
      <x v="6"/>
    </i>
    <i>
      <x v="26"/>
      <x v="25"/>
      <x/>
      <x v="2"/>
      <x v="9"/>
    </i>
    <i>
      <x v="43"/>
      <x v="24"/>
      <x/>
      <x v="2"/>
      <x v="8"/>
    </i>
    <i r="2">
      <x v="1"/>
      <x v="2"/>
      <x v="12"/>
    </i>
    <i r="1">
      <x v="28"/>
      <x/>
      <x v="2"/>
      <x v="8"/>
    </i>
    <i>
      <x v="45"/>
      <x v="5"/>
      <x/>
      <x v="2"/>
      <x v="6"/>
    </i>
    <i r="2">
      <x v="1"/>
      <x v="2"/>
      <x v="7"/>
    </i>
    <i>
      <x v="47"/>
      <x v="40"/>
      <x/>
      <x v="2"/>
      <x v="8"/>
    </i>
    <i r="2">
      <x v="1"/>
      <x v="2"/>
      <x v="12"/>
    </i>
    <i>
      <x v="57"/>
      <x v="9"/>
      <x/>
      <x v="2"/>
      <x v="6"/>
    </i>
    <i r="2">
      <x v="1"/>
      <x v="2"/>
      <x v="7"/>
    </i>
    <i>
      <x v="61"/>
      <x v="3"/>
      <x/>
      <x v="2"/>
      <x v="6"/>
    </i>
    <i r="2">
      <x v="1"/>
      <x v="2"/>
      <x v="7"/>
    </i>
    <i r="1">
      <x v="19"/>
      <x/>
      <x v="1"/>
      <x v="1"/>
    </i>
    <i r="1">
      <x v="53"/>
      <x v="1"/>
      <x v="2"/>
      <x v="12"/>
    </i>
    <i>
      <x v="63"/>
      <x v="11"/>
      <x/>
      <x v="2"/>
      <x v="6"/>
    </i>
    <i r="1">
      <x v="129"/>
      <x/>
      <x v="2"/>
      <x v="8"/>
    </i>
    <i>
      <x v="66"/>
      <x v="15"/>
      <x/>
      <x v="1"/>
      <x v="1"/>
    </i>
    <i r="2">
      <x v="1"/>
      <x v="1"/>
      <x v="4"/>
    </i>
    <i>
      <x v="71"/>
      <x v="14"/>
      <x/>
      <x v="1"/>
      <x v="1"/>
    </i>
    <i r="2">
      <x v="1"/>
      <x v="1"/>
      <x v="1"/>
    </i>
    <i>
      <x v="72"/>
      <x v="2"/>
      <x/>
      <x v="2"/>
      <x v="6"/>
    </i>
    <i r="1">
      <x v="46"/>
      <x/>
      <x v="2"/>
      <x v="6"/>
    </i>
    <i>
      <x v="74"/>
      <x v="32"/>
      <x/>
      <x v="2"/>
      <x v="6"/>
    </i>
    <i r="2">
      <x v="1"/>
      <x v="2"/>
      <x v="8"/>
    </i>
    <i>
      <x v="75"/>
      <x v="16"/>
      <x/>
      <x v="2"/>
      <x v="6"/>
    </i>
    <i>
      <x v="78"/>
      <x v="150"/>
      <x/>
      <x v="2"/>
      <x v="6"/>
    </i>
    <i r="2">
      <x v="1"/>
      <x v="2"/>
      <x v="7"/>
    </i>
    <i>
      <x v="79"/>
      <x v="18"/>
      <x/>
      <x v="1"/>
      <x v="1"/>
    </i>
    <i>
      <x v="80"/>
      <x v="22"/>
      <x/>
      <x v="2"/>
      <x v="8"/>
    </i>
    <i>
      <x v="81"/>
      <x v="21"/>
      <x/>
      <x v="2"/>
      <x v="8"/>
    </i>
    <i t="grand">
      <x/>
    </i>
  </rowItems>
  <colItems count="1">
    <i/>
  </colItems>
  <formats count="53">
    <format dxfId="83">
      <pivotArea collapsedLevelsAreSubtotals="1" fieldPosition="0">
        <references count="2">
          <reference field="0" count="1">
            <x v="17"/>
          </reference>
          <reference field="16" count="0" selected="0"/>
        </references>
      </pivotArea>
    </format>
    <format dxfId="82">
      <pivotArea collapsedLevelsAreSubtotals="1" fieldPosition="0">
        <references count="2">
          <reference field="0" count="1">
            <x v="20"/>
          </reference>
          <reference field="16" count="0" selected="0"/>
        </references>
      </pivotArea>
    </format>
    <format dxfId="81">
      <pivotArea dataOnly="0" labelOnly="1" outline="0" fieldPosition="0">
        <references count="4">
          <reference field="0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80">
      <pivotArea field="0" type="button" dataOnly="0" labelOnly="1" outline="0" axis="axisRow" fieldPosition="0"/>
    </format>
    <format dxfId="79">
      <pivotArea dataOnly="0" labelOnly="1" grandRow="1" outline="0" fieldPosition="0"/>
    </format>
    <format dxfId="78">
      <pivotArea dataOnly="0" labelOnly="1" outline="0" fieldPosition="0">
        <references count="5">
          <reference field="0" count="1" selected="0">
            <x v="2"/>
          </reference>
          <reference field="4" count="1" selected="0">
            <x v="9"/>
          </reference>
          <reference field="5" count="1" selected="0">
            <x v="2"/>
          </reference>
          <reference field="11" count="1">
            <x v="5"/>
          </reference>
          <reference field="16" count="1" selected="0">
            <x v="0"/>
          </reference>
        </references>
      </pivotArea>
    </format>
    <format dxfId="77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76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75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74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73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72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1"/>
          </reference>
        </references>
      </pivotArea>
    </format>
    <format dxfId="71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0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70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2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9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8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7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6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5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64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63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62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61">
      <pivotArea dataOnly="0" labelOnly="1" outline="0" fieldPosition="0">
        <references count="5">
          <reference field="0" count="1" selected="0">
            <x v="15"/>
          </reference>
          <reference field="4" count="1" selected="0">
            <x v="1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60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9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2">
            <x v="7"/>
            <x v="12"/>
          </reference>
          <reference field="16" count="1" selected="0">
            <x v="1"/>
          </reference>
        </references>
      </pivotArea>
    </format>
    <format dxfId="58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7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56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4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5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5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54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4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3">
      <pivotArea dataOnly="0" labelOnly="1" outline="0" fieldPosition="0">
        <references count="5">
          <reference field="0" count="1" selected="0">
            <x v="19"/>
          </reference>
          <reference field="4" count="1" selected="0">
            <x v="14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52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1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50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9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8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7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6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5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4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2"/>
          </reference>
          <reference field="5" count="1" selected="0">
            <x v="1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3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2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1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5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0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8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9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8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8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7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6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35">
      <pivotArea dataOnly="0" labelOnly="1" outline="0" fieldPosition="0">
        <references count="5">
          <reference field="0" count="1" selected="0">
            <x v="29"/>
          </reference>
          <reference field="4" count="1" selected="0">
            <x v="1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4">
      <pivotArea dataOnly="0" labelOnly="1" outline="0" fieldPosition="0">
        <references count="5">
          <reference field="0" count="1" selected="0">
            <x v="30"/>
          </reference>
          <reference field="4" count="1" selected="0">
            <x v="18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33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3"/>
          </reference>
          <reference field="16" count="1" selected="0">
            <x v="0"/>
          </reference>
        </references>
      </pivotArea>
    </format>
    <format dxfId="32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11"/>
          </reference>
          <reference field="16" count="1" selected="0">
            <x v="1"/>
          </reference>
        </references>
      </pivotArea>
    </format>
    <format dxfId="31">
      <pivotArea field="11" type="button" dataOnly="0" labelOnly="1" outline="0" axis="axisRow" fieldPosition="4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90D1B-34D9-4098-8DA6-7DACE78778F6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SELECT PARTNER">
  <location ref="A1:A20" firstHeaderRow="1" firstDataRow="1" firstDataCol="1"/>
  <pivotFields count="20">
    <pivotField axis="axisRow" showAll="0" includeNewItemsInFilter="1">
      <items count="83">
        <item m="1" x="66"/>
        <item m="1" x="67"/>
        <item x="2"/>
        <item x="4"/>
        <item m="1" x="60"/>
        <item m="1" x="52"/>
        <item m="1" x="75"/>
        <item m="1" x="51"/>
        <item x="5"/>
        <item m="1" x="49"/>
        <item m="1" x="20"/>
        <item m="1" x="56"/>
        <item x="15"/>
        <item m="1" x="19"/>
        <item m="1" x="69"/>
        <item m="1" x="74"/>
        <item m="1" x="58"/>
        <item m="1" x="61"/>
        <item m="1" x="73"/>
        <item m="1" x="80"/>
        <item m="1" x="81"/>
        <item m="1" x="63"/>
        <item m="1" x="71"/>
        <item m="1" x="77"/>
        <item m="1" x="54"/>
        <item m="1" x="55"/>
        <item m="1" x="78"/>
        <item m="1" x="57"/>
        <item m="1" x="53"/>
        <item m="1" x="50"/>
        <item m="1" x="24"/>
        <item m="1" x="72"/>
        <item m="1" x="29"/>
        <item m="1" x="48"/>
        <item m="1" x="76"/>
        <item m="1" x="59"/>
        <item m="1" x="28"/>
        <item m="1" x="32"/>
        <item m="1" x="79"/>
        <item m="1" x="65"/>
        <item m="1" x="68"/>
        <item m="1" x="47"/>
        <item m="1" x="70"/>
        <item x="11"/>
        <item m="1" x="41"/>
        <item x="18"/>
        <item m="1" x="46"/>
        <item x="12"/>
        <item m="1" x="64"/>
        <item m="1" x="45"/>
        <item m="1" x="62"/>
        <item m="1" x="42"/>
        <item m="1" x="43"/>
        <item m="1" x="21"/>
        <item m="1" x="44"/>
        <item m="1" x="38"/>
        <item m="1" x="33"/>
        <item x="16"/>
        <item m="1" x="40"/>
        <item m="1" x="39"/>
        <item m="1" x="37"/>
        <item x="8"/>
        <item m="1" x="35"/>
        <item x="10"/>
        <item m="1" x="36"/>
        <item m="1" x="34"/>
        <item x="7"/>
        <item m="1" x="31"/>
        <item m="1" x="30"/>
        <item m="1" x="27"/>
        <item m="1" x="25"/>
        <item x="1"/>
        <item x="3"/>
        <item m="1" x="26"/>
        <item x="17"/>
        <item x="6"/>
        <item m="1" x="22"/>
        <item m="1" x="23"/>
        <item x="9"/>
        <item x="0"/>
        <item x="14"/>
        <item x="13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0"/>
  </rowFields>
  <rowItems count="19">
    <i>
      <x v="2"/>
    </i>
    <i>
      <x v="3"/>
    </i>
    <i>
      <x v="8"/>
    </i>
    <i>
      <x v="12"/>
    </i>
    <i>
      <x v="43"/>
    </i>
    <i>
      <x v="45"/>
    </i>
    <i>
      <x v="47"/>
    </i>
    <i>
      <x v="57"/>
    </i>
    <i>
      <x v="61"/>
    </i>
    <i>
      <x v="63"/>
    </i>
    <i>
      <x v="66"/>
    </i>
    <i>
      <x v="71"/>
    </i>
    <i>
      <x v="72"/>
    </i>
    <i>
      <x v="74"/>
    </i>
    <i>
      <x v="75"/>
    </i>
    <i>
      <x v="78"/>
    </i>
    <i>
      <x v="79"/>
    </i>
    <i>
      <x v="80"/>
    </i>
    <i>
      <x v="8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B06688D7-F419-4420-A884-A7EFB584828D}" autoFormatId="16" applyNumberFormats="0" applyBorderFormats="0" applyFontFormats="0" applyPatternFormats="0" applyAlignmentFormats="0" applyWidthHeightFormats="0">
  <queryTableRefresh nextId="11">
    <queryTableFields count="9">
      <queryTableField id="1" name="PARTNER" tableColumnId="1"/>
      <queryTableField id="3" name="Credentials" tableColumnId="3"/>
      <queryTableField id="2" name="LIFT LEASE TOTAL" tableColumnId="2"/>
      <queryTableField id="4" name="Violation" tableColumnId="4"/>
      <queryTableField id="6" name="Other Income" tableColumnId="5"/>
      <queryTableField id="7" name="Bonus" tableColumnId="6"/>
      <queryTableField id="8" name="Reimbursement" tableColumnId="7"/>
      <queryTableField id="9" name="Other Deductions" tableColumnId="8"/>
      <queryTableField id="10" name="Typ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B92D70E9-75D6-475B-AD28-6F383AE1C706}" autoFormatId="16" applyNumberFormats="0" applyBorderFormats="0" applyFontFormats="0" applyPatternFormats="0" applyAlignmentFormats="0" applyWidthHeightFormats="0">
  <queryTableRefresh nextId="6">
    <queryTableFields count="3">
      <queryTableField id="4" name="Name" tableColumnId="4"/>
      <queryTableField id="2" name="FILE" tableColumnId="2"/>
      <queryTableField id="3" name="EMAIL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454713E-6D69-477D-9CE8-AD1EDC647D39}" autoFormatId="16" applyNumberFormats="0" applyBorderFormats="0" applyFontFormats="0" applyPatternFormats="0" applyAlignmentFormats="0" applyWidthHeightFormats="0">
  <queryTableRefresh nextId="40" unboundColumnsRight="2">
    <queryTableFields count="19">
      <queryTableField id="3" name="PARTNER" tableColumnId="3"/>
      <queryTableField id="1" name="Date" tableColumnId="1"/>
      <queryTableField id="2" name="CLIENT" tableColumnId="2"/>
      <queryTableField id="35" name="OPERATOR NAME" tableColumnId="6"/>
      <queryTableField id="4" name="ROUTE" tableColumnId="4"/>
      <queryTableField id="5" name="TYPE" tableColumnId="5"/>
      <queryTableField id="22" name="TRIPS" tableColumnId="8"/>
      <queryTableField id="7" name="TOTAL HOURS OPERATES" tableColumnId="7"/>
      <queryTableField id="23" name="BREAK" tableColumnId="9"/>
      <queryTableField id="24" name="LUNCH" tableColumnId="19"/>
      <queryTableField id="10" name="MILES" tableColumnId="10"/>
      <queryTableField id="11" name="RATES" tableColumnId="11"/>
      <queryTableField id="14" name="SERVICE HOURS OPERATED" tableColumnId="12"/>
      <queryTableField id="13" name="TTL REV" tableColumnId="13"/>
      <queryTableField id="16" name="FUEL RATES" tableColumnId="14"/>
      <queryTableField id="17" name="Gallon" tableColumnId="15"/>
      <queryTableField id="20" name="Working ?" tableColumnId="18"/>
      <queryTableField id="18" dataBound="0" tableColumnId="16"/>
      <queryTableField id="19" dataBound="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725CE9EE-7014-463E-875E-39E91AD82F6B}" autoFormatId="16" applyNumberFormats="0" applyBorderFormats="0" applyFontFormats="0" applyPatternFormats="0" applyAlignmentFormats="0" applyWidthHeightFormats="0">
  <queryTableRefresh nextId="17">
    <queryTableFields count="12">
      <queryTableField id="1" name="Trip Type" tableColumnId="1"/>
      <queryTableField id="2" name="PARTNER NAME" tableColumnId="2"/>
      <queryTableField id="3" name="Date" tableColumnId="3"/>
      <queryTableField id="4" name="Employee Name" tableColumnId="4"/>
      <queryTableField id="5" name="Manifest" tableColumnId="5"/>
      <queryTableField id="12" name="VEHICLE TYPE" tableColumnId="11"/>
      <queryTableField id="6" name="Passenger Type" tableColumnId="6"/>
      <queryTableField id="7" name="Rev Trip Type" tableColumnId="7"/>
      <queryTableField id="8" name="Trip ID" tableColumnId="8"/>
      <queryTableField id="9" name="Trip Miles" tableColumnId="9"/>
      <queryTableField id="10" name="Trip Time" tableColumnId="10"/>
      <queryTableField id="16" name="Custom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" xr16:uid="{1D41BC56-F136-4939-83B0-2F684A41A1E4}" autoFormatId="16" applyNumberFormats="0" applyBorderFormats="0" applyFontFormats="0" applyPatternFormats="0" applyAlignmentFormats="0" applyWidthHeightFormats="0">
  <queryTableRefresh nextId="65" unboundColumnsRight="2">
    <queryTableFields count="29">
      <queryTableField id="4" name="PARTNER NAME" tableColumnId="4"/>
      <queryTableField id="34" name="Pick Perform" tableColumnId="1"/>
      <queryTableField id="35" name="Drop Perform" tableColumnId="2"/>
      <queryTableField id="30" name="Tickets Collected" tableColumnId="25"/>
      <queryTableField id="3" name="Trip Type" tableColumnId="3"/>
      <queryTableField id="7" name="Employee Name" tableColumnId="7"/>
      <queryTableField id="5" name="Date" tableColumnId="5"/>
      <queryTableField id="6" name="Trip ID" tableColumnId="6"/>
      <queryTableField id="8" name="Manifest" tableColumnId="8"/>
      <queryTableField id="9" name="Passenger Type" tableColumnId="9"/>
      <queryTableField id="10" name="Trip Miles" tableColumnId="10"/>
      <queryTableField id="11" name="Trip Time" tableColumnId="11"/>
      <queryTableField id="12" name="Rev Trip Type" tableColumnId="12"/>
      <queryTableField id="63" name="Custom" tableColumnId="29"/>
      <queryTableField id="16" name="RATES" tableColumnId="16"/>
      <queryTableField id="17" name="Mileage" tableColumnId="17"/>
      <queryTableField id="20" name="Mile RATES" tableColumnId="19"/>
      <queryTableField id="21" name="Mile Rev" tableColumnId="20"/>
      <queryTableField id="22" name="Total Trip Rev" tableColumnId="21"/>
      <queryTableField id="23" name="Fare To Collect" tableColumnId="13"/>
      <queryTableField id="24" name="Ticket Value" tableColumnId="14"/>
      <queryTableField id="25" name="Cash Collected-CCCTA" tableColumnId="15"/>
      <queryTableField id="26" name="HOURLY DATA" tableColumnId="18"/>
      <queryTableField id="27" name="Hour One Seat" tableColumnId="22"/>
      <queryTableField id="28" name="Total Paid CCCTA Hours" tableColumnId="23"/>
      <queryTableField id="29" name="Gross Revenue One Seat" tableColumnId="24"/>
      <queryTableField id="41" name="VEHICLE TYPE" tableColumnId="26"/>
      <queryTableField id="61" dataBound="0" tableColumnId="27"/>
      <queryTableField id="62" dataBound="0" tableColumnId="2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7" xr16:uid="{AEDD7460-BA32-4BEC-81EA-570333192252}" autoFormatId="16" applyNumberFormats="0" applyBorderFormats="0" applyFontFormats="0" applyPatternFormats="0" applyAlignmentFormats="0" applyWidthHeightFormats="0">
  <queryTableRefresh nextId="17">
    <queryTableFields count="10">
      <queryTableField id="1" name="Trip Type" tableColumnId="1"/>
      <queryTableField id="2" name="PARTNER NAME" tableColumnId="2"/>
      <queryTableField id="3" name="Date" tableColumnId="3"/>
      <queryTableField id="4" name="Cash Collected" tableColumnId="4"/>
      <queryTableField id="10" name="VEHICLE TYPE" tableColumnId="6"/>
      <queryTableField id="7" name="Trip ID" tableColumnId="5"/>
      <queryTableField id="15" name="Custom" tableColumnId="10"/>
      <queryTableField id="12" name="Fare To Collect" tableColumnId="7"/>
      <queryTableField id="13" name="Tickets Collected" tableColumnId="8"/>
      <queryTableField id="14" name="Ticket Value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0" xr16:uid="{E6D687FC-45B4-4FCF-AFB3-C5D65E6CD4DA}" autoFormatId="16" applyNumberFormats="0" applyBorderFormats="0" applyFontFormats="0" applyPatternFormats="0" applyAlignmentFormats="0" applyWidthHeightFormats="0">
  <queryTableRefresh nextId="6">
    <queryTableFields count="3">
      <queryTableField id="4" name="Type of Vehicle" tableColumnId="3"/>
      <queryTableField id="1" name="PARTNER NAME" tableColumnId="1"/>
      <queryTableField id="2" name="HOURLY DATA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0" xr16:uid="{2F9AFA8F-4B90-4AD9-A60B-4DFADEC220F0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For Week Ending" tableColumnId="2"/>
      <queryTableField id="3" name="PPG Rate" tableColumnId="3"/>
      <queryTableField id="4" name="Acutal Date" tableColumnId="4"/>
      <queryTableField id="5" name="Weeks.Week #" tableColumnId="5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0</v>
    <v>8</v>
    <v>13</v>
    <v>1</v>
  </rv>
  <rv s="0">
    <v>0</v>
    <v>8</v>
    <v>1</v>
    <v>1</v>
  </rv>
  <rv s="0">
    <v>0</v>
    <v>8</v>
    <v>2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69F86E-0D10-4B8C-B065-B2E9988D9E2C}" name="Table9" displayName="Table9" ref="A1:C3" totalsRowShown="0">
  <autoFilter ref="A1:C3" xr:uid="{BC69F86E-0D10-4B8C-B065-B2E9988D9E2C}"/>
  <tableColumns count="3">
    <tableColumn id="1" xr3:uid="{C9FA1344-2187-4E5C-8978-0BF8292EF534}" name="Week #"/>
    <tableColumn id="2" xr3:uid="{571F6765-F07C-45E5-B70C-CE2C24B51454}" name="Start Date"/>
    <tableColumn id="3" xr3:uid="{01EDCF3A-84DF-4C3D-BE71-2159FE42134D}" name="End Date " dataDxfId="10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4A1082D-FF4B-4796-B973-16CDC4A14878}" name="Hours_Working__2" displayName="Hours_Working__2" ref="A1:I294" totalsRowShown="0">
  <autoFilter ref="A1:I294" xr:uid="{B4A1082D-FF4B-4796-B973-16CDC4A14878}"/>
  <tableColumns count="9">
    <tableColumn id="1" xr3:uid="{35F2C2D7-FBFA-4C35-B3E3-77C6728DEDBF}" name="Date" dataDxfId="104"/>
    <tableColumn id="2" xr3:uid="{867D1E44-7BF4-40F0-88A8-7949F33B456F}" name="CLIENT" dataDxfId="103"/>
    <tableColumn id="3" xr3:uid="{04B484A6-93DD-4874-91E8-BF76FCEC576E}" name="PARTNER" dataDxfId="102"/>
    <tableColumn id="4" xr3:uid="{8047BA72-7CEE-4E84-9043-F4EEA84145CA}" name="ROUTE" dataDxfId="101"/>
    <tableColumn id="5" xr3:uid="{896CEACE-3604-45A2-A56C-C986908C93FF}" name="TYPE" dataDxfId="100"/>
    <tableColumn id="7" xr3:uid="{B0211826-7917-461B-9510-6F5802A092A1}" name="TOTAL HOURS OPERATES"/>
    <tableColumn id="6" xr3:uid="{D8BF0563-D926-4C9D-8F68-6D73E7F5E27D}" name="BREAK"/>
    <tableColumn id="9" xr3:uid="{79859865-0210-4874-856E-0ED894ADB598}" name="LUNCH"/>
    <tableColumn id="8" xr3:uid="{EE377927-E7F9-4FFB-8F82-A67011845D91}" name="MIL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037432-0341-4B53-9C05-1C38C36CDD23}" name="Table1" displayName="Table1" ref="A1:C4" totalsRowShown="0">
  <autoFilter ref="A1:C4" xr:uid="{CF037432-0341-4B53-9C05-1C38C36CDD23}"/>
  <tableColumns count="3">
    <tableColumn id="1" xr3:uid="{627666C9-CC25-484A-81F7-5E20B370A86F}" name="Code"/>
    <tableColumn id="2" xr3:uid="{955EE459-D00A-41BB-AEDD-97C4296E4DCF}" name="Type" dataDxfId="99"/>
    <tableColumn id="3" xr3:uid="{DB512A19-E599-4EDF-A8D0-D5F67537BF0A}" name="PER TICKET PRICE" dataDxfId="98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09D337A-1CDE-4C0A-AC14-582859C2C01C}" name="OneSeatTicketAdj" displayName="OneSeatTicketAdj" ref="A1:E25" totalsRowShown="0">
  <autoFilter ref="A1:E25" xr:uid="{D09D337A-1CDE-4C0A-AC14-582859C2C01C}"/>
  <tableColumns count="5">
    <tableColumn id="1" xr3:uid="{E58B5512-41DD-4D43-BAE8-0604E92B459D}" name="Trip Type"/>
    <tableColumn id="2" xr3:uid="{6F03D948-5F3B-417E-B278-7E3FCAAEA544}" name="Ticket"/>
    <tableColumn id="3" xr3:uid="{1232EE31-E41C-4D6B-A868-5E60F9948217}" name="Fare to Collect"/>
    <tableColumn id="4" xr3:uid="{71886C4F-AB83-4074-9315-D316E942F0E6}" name="Trip Type2"/>
    <tableColumn id="5" xr3:uid="{143D2B62-C1AB-46C5-90C8-E1936379E26E}" name="Applicable Rat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C0007B-95D2-4EC7-AB4A-106151455C7E}" name="Deductions" displayName="Deductions" ref="A1:I21" tableType="queryTable" totalsRowShown="0">
  <autoFilter ref="A1:I21" xr:uid="{B0C0007B-95D2-4EC7-AB4A-106151455C7E}"/>
  <tableColumns count="9">
    <tableColumn id="1" xr3:uid="{02B8821B-3D68-4587-82D4-3E99D3CC2ED4}" uniqueName="1" name="PARTNER" queryTableFieldId="1" dataDxfId="97"/>
    <tableColumn id="3" xr3:uid="{ECFBB947-2CDF-4120-A7BA-6A5E536A7FDC}" uniqueName="3" name="Credentials" queryTableFieldId="3" dataDxfId="96"/>
    <tableColumn id="2" xr3:uid="{0B2BC4E9-DDEC-4169-93D5-248BE6D1FEAD}" uniqueName="2" name="LIFT LEASE TOTAL" queryTableFieldId="2" dataDxfId="95"/>
    <tableColumn id="4" xr3:uid="{6BB44647-1674-423D-A804-2D0BE9D930E4}" uniqueName="4" name="Violation" queryTableFieldId="4" dataDxfId="94"/>
    <tableColumn id="5" xr3:uid="{53D0F080-7A80-489C-97AC-B69781DEDEB9}" uniqueName="5" name="Other Income" queryTableFieldId="6" dataDxfId="93"/>
    <tableColumn id="6" xr3:uid="{AB3A97BE-41FE-4EDC-AEC4-726405A6D286}" uniqueName="6" name="Bonus" queryTableFieldId="7" dataDxfId="92"/>
    <tableColumn id="7" xr3:uid="{19694E04-AAC0-4915-A8C3-93B9310F6B0D}" uniqueName="7" name="Reimbursement" queryTableFieldId="8" dataDxfId="91"/>
    <tableColumn id="8" xr3:uid="{16560226-4DBD-4E94-BA72-127C16A883D7}" uniqueName="8" name="Other Deductions" queryTableFieldId="9"/>
    <tableColumn id="9" xr3:uid="{CF757EA6-39AE-4015-A140-9C26A847376C}" uniqueName="9" name="Type" queryTableFieldId="10" dataDxfId="9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E0B12-4B19-4585-80D4-4A3FE8146AF0}" name="PartnerList" displayName="PartnerList" ref="A1:C20" tableType="queryTable" totalsRowShown="0">
  <autoFilter ref="A1:C20" xr:uid="{ED8E0B12-4B19-4585-80D4-4A3FE8146AF0}"/>
  <tableColumns count="3">
    <tableColumn id="4" xr3:uid="{725FA15F-A926-4A62-8A15-0842FDB57AE6}" uniqueName="4" name="Name" queryTableFieldId="4" dataDxfId="89"/>
    <tableColumn id="2" xr3:uid="{8B574FA5-6376-4551-8C38-E71F734ED2C9}" uniqueName="2" name="File" queryTableFieldId="2"/>
    <tableColumn id="3" xr3:uid="{F685A23A-91C7-4B8C-B7D9-7CBF884A7049}" uniqueName="3" name="Email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CB4F91-3819-4943-B05B-1EC4742127AE}" name="Hours_Working" displayName="Hours_Working" ref="A1:S329" tableType="queryTable" totalsRowShown="0" headerRowDxfId="88">
  <autoFilter ref="A1:S329" xr:uid="{7ACB4F91-3819-4943-B05B-1EC4742127AE}">
    <filterColumn colId="0">
      <filters>
        <filter val="EXPRESS TRANSPORTATION SERVICES, LLC"/>
      </filters>
    </filterColumn>
  </autoFilter>
  <sortState xmlns:xlrd2="http://schemas.microsoft.com/office/spreadsheetml/2017/richdata2" ref="A19:S328">
    <sortCondition ref="D1:D329"/>
  </sortState>
  <tableColumns count="19">
    <tableColumn id="3" xr3:uid="{3CD927AE-82A3-40B5-A86C-EF04A1C80597}" uniqueName="3" name="PARTNER" queryTableFieldId="3"/>
    <tableColumn id="1" xr3:uid="{1AE1D266-39B2-4F3E-A622-F93ED12F543F}" uniqueName="1" name="Date" queryTableFieldId="1" dataDxfId="87" totalsRowDxfId="86"/>
    <tableColumn id="2" xr3:uid="{5AB94375-FFF9-4EEA-B1B5-CBFAB1CB5188}" uniqueName="2" name="CLIENT" queryTableFieldId="2"/>
    <tableColumn id="6" xr3:uid="{298F3ED8-D95A-42D4-8B23-F04763F6AEA5}" uniqueName="6" name="OPERATOR NAME" queryTableFieldId="35"/>
    <tableColumn id="4" xr3:uid="{2C8BB72F-5D75-49D6-AA98-3FDFA0666182}" uniqueName="4" name="ROUTE" queryTableFieldId="4"/>
    <tableColumn id="5" xr3:uid="{D70617DC-8D91-4645-ADEF-156D8B14C7D1}" uniqueName="5" name="TYPE" queryTableFieldId="5"/>
    <tableColumn id="8" xr3:uid="{EB39E9F4-9EE3-4B0F-AF0D-6C7930155B5C}" uniqueName="8" name="TRIPS" queryTableFieldId="22"/>
    <tableColumn id="7" xr3:uid="{EEE5C409-702A-49DC-B028-17B16205BA42}" uniqueName="7" name="TOTAL HOURS OPERATES" queryTableFieldId="7" dataDxfId="85" totalsRowDxfId="84"/>
    <tableColumn id="9" xr3:uid="{D47C5434-90CD-4A4C-AF92-B0EF3C73708F}" uniqueName="9" name="BREAK" queryTableFieldId="23"/>
    <tableColumn id="19" xr3:uid="{37978F46-8376-4501-87A5-4E382CB80411}" uniqueName="19" name="LUNCH" queryTableFieldId="24"/>
    <tableColumn id="10" xr3:uid="{5850B8A0-C11F-41E6-9463-2E708A057700}" uniqueName="10" name="MILES" queryTableFieldId="10"/>
    <tableColumn id="11" xr3:uid="{159EDDCE-389C-466C-AE54-BC8A163E606E}" uniqueName="11" name="RATES" queryTableFieldId="11"/>
    <tableColumn id="12" xr3:uid="{D429766F-6C74-4B78-B2BF-0B2D7F107070}" uniqueName="12" name="SERVICE HOURS OPERATED" queryTableFieldId="14"/>
    <tableColumn id="13" xr3:uid="{9ED0292A-EA3D-4DE1-9D8C-A8FE03D194FB}" uniqueName="13" name="TTL REV" queryTableFieldId="13"/>
    <tableColumn id="14" xr3:uid="{EF3490D8-9D08-489E-8B09-8F6DE4594A08}" uniqueName="14" name="FUEL RATES" queryTableFieldId="16"/>
    <tableColumn id="15" xr3:uid="{FCB41782-1DAF-4C3C-8D2C-D65904450222}" uniqueName="15" name="Gallon" queryTableFieldId="17"/>
    <tableColumn id="18" xr3:uid="{BAD4750A-BB4F-45A8-8F03-D715133C38D2}" uniqueName="18" name="Working ?" queryTableFieldId="20"/>
    <tableColumn id="16" xr3:uid="{A87468BE-511E-499A-9CA1-44BDB37DD50A}" uniqueName="16" name="Week" queryTableFieldId="18">
      <calculatedColumnFormula array="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calculatedColumnFormula>
    </tableColumn>
    <tableColumn id="17" xr3:uid="{83182CA5-44F6-4EB6-9A87-25C725A669D4}" uniqueName="17" name="GallonUpdated" queryTableFieldId="19">
      <calculatedColumnFormula>IFERROR(Hours_Working[[#This Row],[Gallon]],0)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3CDBFE-E982-44D7-A703-CFA957C4B37D}" name="Fares_Big_Star_Export_OS" displayName="Fares_Big_Star_Export_OS" ref="A1:L826" tableType="queryTable" totalsRowShown="0">
  <autoFilter ref="A1:L826" xr:uid="{E13CDBFE-E982-44D7-A703-CFA957C4B37D}"/>
  <tableColumns count="12">
    <tableColumn id="1" xr3:uid="{A3787208-2367-48F1-8492-F82CE1275843}" uniqueName="1" name="Trip Type" queryTableFieldId="1"/>
    <tableColumn id="2" xr3:uid="{FAD140C3-5D7E-4671-A037-BFC0ADA684C9}" uniqueName="2" name="PARTNER NAME" queryTableFieldId="2"/>
    <tableColumn id="3" xr3:uid="{EF8A10B3-CAF5-455A-9718-05703D867D04}" uniqueName="3" name="Date" queryTableFieldId="3" dataDxfId="19"/>
    <tableColumn id="4" xr3:uid="{2F2E3BAD-3D6C-44AC-9EA6-F04B026140C5}" uniqueName="4" name="Employee Name" queryTableFieldId="4"/>
    <tableColumn id="5" xr3:uid="{ECD31D94-EA73-48AB-B36A-2E71CD90EC40}" uniqueName="5" name="Manifest" queryTableFieldId="5"/>
    <tableColumn id="11" xr3:uid="{1CD84FC4-5310-4E76-A63A-49DC48B45E93}" uniqueName="11" name="VEHICLE TYPE" queryTableFieldId="12"/>
    <tableColumn id="6" xr3:uid="{0CB15E55-F28A-4349-AD2D-1F23D8C6352C}" uniqueName="6" name="Passenger Type" queryTableFieldId="6"/>
    <tableColumn id="7" xr3:uid="{46D23BE9-EB6A-44F8-8C1E-922CD5DA8173}" uniqueName="7" name="Rev Trip Type" queryTableFieldId="7"/>
    <tableColumn id="8" xr3:uid="{BB7FEC8F-556B-49BB-8AD7-2513EF13361A}" uniqueName="8" name="Trip ID" queryTableFieldId="8"/>
    <tableColumn id="9" xr3:uid="{98678C08-6760-4A3D-81B4-AE49BC54156C}" uniqueName="9" name="Trip Miles" queryTableFieldId="9"/>
    <tableColumn id="10" xr3:uid="{DA6D1A45-5CA9-443E-B5B0-060609FDF554}" uniqueName="10" name="Trip Time" queryTableFieldId="10"/>
    <tableColumn id="12" xr3:uid="{F48CE97A-9C7F-4039-A06E-A640E8CE9C84}" uniqueName="12" name="Custom" queryTableFieldId="1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895A6F-7414-4EE7-A5F4-030816DE1B09}" name="Fares_Big_Star_Export" displayName="Fares_Big_Star_Export" ref="A1:AC826" tableType="queryTable" totalsRowShown="0" headerRowDxfId="18">
  <tableColumns count="29">
    <tableColumn id="4" xr3:uid="{90CFAC13-2A39-4134-80A1-CD5EE2E14DC3}" uniqueName="4" name="PARTNER NAME" queryTableFieldId="4"/>
    <tableColumn id="1" xr3:uid="{A437B4D6-C9BC-4F9F-9338-CF656D82AE4D}" uniqueName="1" name="Pick Perform" queryTableFieldId="34"/>
    <tableColumn id="2" xr3:uid="{D7B6224E-CE06-4133-A770-B23CA51098C6}" uniqueName="2" name="Drop Perform" queryTableFieldId="35"/>
    <tableColumn id="25" xr3:uid="{6A8BCEE0-2446-4831-B35B-2CB6EE866EA6}" uniqueName="25" name="Tickets Collected" queryTableFieldId="30" dataDxfId="17"/>
    <tableColumn id="3" xr3:uid="{95B8FC2A-460A-475D-9D54-C6DA6E422726}" uniqueName="3" name="Trip Type" queryTableFieldId="3"/>
    <tableColumn id="7" xr3:uid="{715ADE3D-33B0-452F-B099-12C536EB5A22}" uniqueName="7" name="Employee Name" queryTableFieldId="7"/>
    <tableColumn id="5" xr3:uid="{5B75572F-CF3C-4A31-89F9-25C77D21B6E2}" uniqueName="5" name="Date" queryTableFieldId="5" dataDxfId="16"/>
    <tableColumn id="6" xr3:uid="{1013261D-0A13-4DE3-AEC3-66D833A918F9}" uniqueName="6" name="Trip ID" queryTableFieldId="6"/>
    <tableColumn id="8" xr3:uid="{E2BA9E28-431E-4C4B-86C5-D3F13636DC08}" uniqueName="8" name="Manifest" queryTableFieldId="8"/>
    <tableColumn id="9" xr3:uid="{88CBC0D8-5F6C-4784-AC02-DD6B44A7DFF6}" uniqueName="9" name="Passenger Type" queryTableFieldId="9"/>
    <tableColumn id="10" xr3:uid="{03564DEE-B0B4-449B-86A8-431E363D1460}" uniqueName="10" name="Trip Miles" queryTableFieldId="10"/>
    <tableColumn id="11" xr3:uid="{5FC9FA4C-4C1B-4DD4-B4AB-F06045975F2A}" uniqueName="11" name="Trip Time" queryTableFieldId="11"/>
    <tableColumn id="12" xr3:uid="{B59DABB4-5159-4E62-89CD-716BB75847C6}" uniqueName="12" name="Rev Trip Type" queryTableFieldId="12"/>
    <tableColumn id="29" xr3:uid="{45969FB3-FF51-4146-9A6C-22DB7914EE25}" uniqueName="29" name="Custom" queryTableFieldId="63"/>
    <tableColumn id="16" xr3:uid="{03790178-14C2-4BDC-94FF-DB82D422605D}" uniqueName="16" name="RATES" queryTableFieldId="16"/>
    <tableColumn id="17" xr3:uid="{70C1EB20-9E3E-474F-BC88-1ACC0464FA14}" uniqueName="17" name="Mileage" queryTableFieldId="17"/>
    <tableColumn id="19" xr3:uid="{9E45FD26-A755-4349-8AE0-8DEBCAF18341}" uniqueName="19" name="Mile RATES" queryTableFieldId="20"/>
    <tableColumn id="20" xr3:uid="{C17D76C2-2706-4EC3-A6BC-0D1E528895C9}" uniqueName="20" name="Mile Rev" queryTableFieldId="21"/>
    <tableColumn id="21" xr3:uid="{35C2314C-F745-496C-BD68-0BC6710A25E3}" uniqueName="21" name="Total Trip Rev" queryTableFieldId="22"/>
    <tableColumn id="13" xr3:uid="{5D3C28BB-7FB7-4A06-A23C-41EE69BB63F4}" uniqueName="13" name="Fare To Collect" queryTableFieldId="23"/>
    <tableColumn id="14" xr3:uid="{261D18F0-4725-4D41-B33F-BE59A07A3770}" uniqueName="14" name="Ticket Value" queryTableFieldId="24" dataDxfId="15"/>
    <tableColumn id="15" xr3:uid="{27ED6EE7-A953-4FF0-BFF1-75D34E7C8E42}" uniqueName="15" name="Cash Collected-CCCTA" queryTableFieldId="25" dataDxfId="14"/>
    <tableColumn id="18" xr3:uid="{5BEBD0F4-DA7A-4DE7-8425-495EAD5B48A1}" uniqueName="18" name="HOURLY DATA" queryTableFieldId="26"/>
    <tableColumn id="22" xr3:uid="{20361D9A-717D-4EDE-914C-6D26EDA9FE3B}" uniqueName="22" name="Hour One Seat" queryTableFieldId="27"/>
    <tableColumn id="23" xr3:uid="{F15F1762-19EB-420E-841C-AA546DF530B7}" uniqueName="23" name="Total Paid CCCTA Hours" queryTableFieldId="28"/>
    <tableColumn id="24" xr3:uid="{9A9AD036-2E1E-4F79-AC8A-A38B9F2019B4}" uniqueName="24" name="Gross Revenue One Seat" queryTableFieldId="29" dataDxfId="13"/>
    <tableColumn id="26" xr3:uid="{20221F50-2DB2-44F1-B76F-5833E116E2B6}" uniqueName="26" name="VEHICLE TYPE" queryTableFieldId="41"/>
    <tableColumn id="27" xr3:uid="{4A04224F-57EE-4772-A830-EDAD9AD3DF21}" uniqueName="27" name="ValidRow" queryTableFieldId="61">
      <calculatedColumnFormula array="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calculatedColumnFormula>
    </tableColumn>
    <tableColumn id="28" xr3:uid="{474DCBF4-6410-4833-AE43-ABACFC1959B1}" uniqueName="28" name="CCCTA PAID" queryTableFieldId="62">
      <calculatedColumnFormula>Fares_Big_Star_Export[[#This Row],[Trip Time]]*Fares_Big_Star_Export[[#This Row],[HOURLY DATA]]/60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4F6DE7-C06F-4E09-BDBF-F0518D90A53B}" name="Fares_CCCTA_LAVTA" displayName="Fares_CCCTA_LAVTA" ref="A1:J3027" tableType="queryTable" totalsRowShown="0">
  <autoFilter ref="A1:J3027" xr:uid="{D44F6DE7-C06F-4E09-BDBF-F0518D90A53B}">
    <filterColumn colId="0">
      <filters>
        <filter val="LAVTA"/>
      </filters>
    </filterColumn>
  </autoFilter>
  <sortState xmlns:xlrd2="http://schemas.microsoft.com/office/spreadsheetml/2017/richdata2" ref="A2:J3027">
    <sortCondition ref="F1:F3027"/>
  </sortState>
  <tableColumns count="10">
    <tableColumn id="1" xr3:uid="{FC1FD3C3-2A45-48EE-9219-1D80FACFB4A2}" uniqueName="1" name="Trip Type" queryTableFieldId="1"/>
    <tableColumn id="2" xr3:uid="{42CFC8ED-CFCE-4501-AACA-DB5724F3BB4F}" uniqueName="2" name="PARTNER NAME" queryTableFieldId="2"/>
    <tableColumn id="3" xr3:uid="{DB1F863A-0E87-4BCA-8140-41209BEBE6A2}" uniqueName="3" name="Date" queryTableFieldId="3" dataDxfId="12"/>
    <tableColumn id="4" xr3:uid="{439087E6-5917-4123-B065-D156171533EA}" uniqueName="4" name="Cash Collected" queryTableFieldId="4" dataDxfId="11"/>
    <tableColumn id="6" xr3:uid="{A3F3D14C-9AF8-4A7B-A62E-03B113AE3D14}" uniqueName="6" name="VEHICLE TYPE" queryTableFieldId="10"/>
    <tableColumn id="5" xr3:uid="{4482C7DB-5867-4217-879C-26513AF8AD62}" uniqueName="5" name="Trip ID" queryTableFieldId="7"/>
    <tableColumn id="10" xr3:uid="{AC19EAA7-F622-4178-B6BA-F7D22859B74F}" uniqueName="10" name="Custom" queryTableFieldId="15"/>
    <tableColumn id="7" xr3:uid="{C6580003-068B-441C-BD93-0259C370F7C8}" uniqueName="7" name="Fare To Collect" queryTableFieldId="12"/>
    <tableColumn id="8" xr3:uid="{3E0E5918-F365-4DF4-A036-745EACDE45B7}" uniqueName="8" name="Tickets Collected" queryTableFieldId="13"/>
    <tableColumn id="9" xr3:uid="{54070929-7CC1-4807-B2E2-3F423ED60344}" uniqueName="9" name="Ticket Value" queryTableField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BD8B58-1990-4139-9508-95347DF4351A}" name="Hourly_Rate" displayName="Hourly_Rate" ref="A1:C21" tableType="queryTable" totalsRowShown="0">
  <autoFilter ref="A1:C21" xr:uid="{2FBD8B58-1990-4139-9508-95347DF4351A}"/>
  <tableColumns count="3">
    <tableColumn id="3" xr3:uid="{2A831A03-4EF2-408F-A7F9-9E2907D0FEF0}" uniqueName="3" name="Type of Vehicle" queryTableFieldId="4" dataDxfId="10"/>
    <tableColumn id="1" xr3:uid="{7A28E87C-998D-41F5-94F1-986C354BAFF8}" uniqueName="1" name="PARTNER NAME" queryTableFieldId="1" dataDxfId="9"/>
    <tableColumn id="2" xr3:uid="{C97D68E0-B372-4DD0-9850-F3632874BA9E}" uniqueName="2" name="HOURLY DATA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13B482-2D27-44B4-A94E-4DA4345C7011}" name="Folder_Path" displayName="Folder_Path" ref="C1:D3" totalsRowShown="0" headerRowDxfId="8">
  <autoFilter ref="C1:D3" xr:uid="{9513B482-2D27-44B4-A94E-4DA4345C7011}"/>
  <tableColumns count="2">
    <tableColumn id="1" xr3:uid="{4A37CFA9-DF27-414D-B21D-220850DF201C}" name="File Description"/>
    <tableColumn id="2" xr3:uid="{2416FCC8-A85E-42AC-BB81-41EE3D3E612B}" name="File Pa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60D59A-FCCE-4E16-99F3-705BB650A7B3}" name="Working_Day" displayName="Working_Day" ref="C20:D27" totalsRowShown="0" headerRowDxfId="7">
  <autoFilter ref="C20:D27" xr:uid="{9760D59A-FCCE-4E16-99F3-705BB650A7B3}"/>
  <tableColumns count="2">
    <tableColumn id="1" xr3:uid="{82F8B874-23B9-4A69-8148-07A22EF8663F}" name="Day of week"/>
    <tableColumn id="2" xr3:uid="{4DFB6530-7717-4C4A-A13D-0E9B0088EF37}" name="Working ?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0B09EF5-1015-46FA-B1BD-5E6B277F3BC9}" name="PPGRate" displayName="PPGRate" ref="A1:E15" tableType="queryTable" totalsRowShown="0">
  <autoFilter ref="A1:E15" xr:uid="{30B09EF5-1015-46FA-B1BD-5E6B277F3BC9}"/>
  <tableColumns count="5">
    <tableColumn id="1" xr3:uid="{209DB03F-0E41-4DF2-BC2E-669DFA5B581F}" uniqueName="1" name="Date" queryTableFieldId="1" dataDxfId="6"/>
    <tableColumn id="2" xr3:uid="{87B30CDA-FD5B-4044-B643-4578F41C0B00}" uniqueName="2" name="For Week Ending" queryTableFieldId="2" dataDxfId="5"/>
    <tableColumn id="3" xr3:uid="{5A92F052-F5DE-45AC-8537-C826E298BD58}" uniqueName="3" name="PPG Rate" queryTableFieldId="3"/>
    <tableColumn id="4" xr3:uid="{A59A40DB-DAB2-422D-B5C3-68B85ED3F3A3}" uniqueName="4" name="Acutal Date" queryTableFieldId="4" dataDxfId="4"/>
    <tableColumn id="5" xr3:uid="{0FF19060-C3B0-4C39-955F-BF529AFCF8AA}" uniqueName="5" name="Weeks.Week #" queryTableField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3CD041-CA02-47C0-9362-E52271BFA132}" name="Tbl_ColMap" displayName="Tbl_ColMap" ref="A1:B28" totalsRowShown="0">
  <autoFilter ref="A1:B28" xr:uid="{FD3CD041-CA02-47C0-9362-E52271BFA132}"/>
  <tableColumns count="2">
    <tableColumn id="1" xr3:uid="{EA3496E5-A68A-457C-8779-A6466CDA9CEF}" name="OldCol"/>
    <tableColumn id="2" xr3:uid="{2E8FDD28-8127-4C25-9716-B76BE42F8966}" name="NewC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DBB3FF27-DCBF-4D60-B138-2F51D57050EC}">
    <text>Lunch not deducted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29950268-6086-46E4-A451-32E641F78B62}">
    <text>Lunch not deducted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0922-0674-46B8-AD26-869DAD0A2C84}">
  <sheetPr codeName="Sheet7">
    <tabColor theme="4" tint="-0.249977111117893"/>
  </sheetPr>
  <dimension ref="A1:E3"/>
  <sheetViews>
    <sheetView showGridLines="0" zoomScale="110" zoomScaleNormal="110" workbookViewId="0">
      <selection activeCell="B2" sqref="B2"/>
    </sheetView>
  </sheetViews>
  <sheetFormatPr defaultRowHeight="15" x14ac:dyDescent="0.25"/>
  <cols>
    <col min="1" max="1" width="9.140625" customWidth="1"/>
    <col min="2" max="2" width="15.42578125" style="3" bestFit="1" customWidth="1"/>
    <col min="3" max="3" width="15" style="3" bestFit="1" customWidth="1"/>
  </cols>
  <sheetData>
    <row r="1" spans="1:5" x14ac:dyDescent="0.25">
      <c r="A1" t="s">
        <v>153</v>
      </c>
      <c r="B1" s="3" t="s">
        <v>90</v>
      </c>
      <c r="C1" s="3" t="s">
        <v>154</v>
      </c>
      <c r="E1" s="92" t="s">
        <v>193</v>
      </c>
    </row>
    <row r="2" spans="1:5" x14ac:dyDescent="0.25">
      <c r="A2">
        <v>1</v>
      </c>
      <c r="B2" s="69">
        <v>45586</v>
      </c>
      <c r="C2" s="69">
        <f>B2+6</f>
        <v>45592</v>
      </c>
      <c r="E2" s="92" t="s">
        <v>200</v>
      </c>
    </row>
    <row r="3" spans="1:5" x14ac:dyDescent="0.25">
      <c r="A3">
        <v>2</v>
      </c>
      <c r="B3" s="69">
        <v>45593</v>
      </c>
      <c r="C3" s="69">
        <f>B3+6</f>
        <v>45599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5E6B7-DEFB-4FE1-991C-D08C19620ED5}">
  <sheetPr codeName="Sheet14">
    <tabColor theme="0" tint="-0.34998626667073579"/>
  </sheetPr>
  <dimension ref="A2:L294"/>
  <sheetViews>
    <sheetView showGridLines="0" zoomScaleNormal="100" workbookViewId="0">
      <pane ySplit="3" topLeftCell="A4" activePane="bottomLeft" state="frozen"/>
      <selection activeCell="C1" sqref="C1"/>
      <selection pane="bottomLeft" activeCell="H15" sqref="H15"/>
    </sheetView>
  </sheetViews>
  <sheetFormatPr defaultRowHeight="15" x14ac:dyDescent="0.25"/>
  <cols>
    <col min="1" max="1" width="11.28515625" style="2" customWidth="1"/>
    <col min="3" max="3" width="37.28515625" customWidth="1"/>
    <col min="6" max="6" width="12.7109375" customWidth="1"/>
    <col min="12" max="12" width="9.5703125" bestFit="1" customWidth="1"/>
  </cols>
  <sheetData>
    <row r="2" spans="1:12" x14ac:dyDescent="0.25">
      <c r="F2" s="132"/>
      <c r="I2" s="1"/>
    </row>
    <row r="3" spans="1:12" ht="38.450000000000003" customHeight="1" x14ac:dyDescent="0.25">
      <c r="A3" s="126" t="s">
        <v>7</v>
      </c>
      <c r="B3" s="104" t="s">
        <v>8</v>
      </c>
      <c r="C3" s="103" t="s">
        <v>9</v>
      </c>
      <c r="D3" s="104" t="s">
        <v>10</v>
      </c>
      <c r="E3" s="104" t="s">
        <v>11</v>
      </c>
      <c r="F3" s="103" t="s">
        <v>187</v>
      </c>
      <c r="G3" s="103" t="s">
        <v>195</v>
      </c>
      <c r="H3" s="103" t="s">
        <v>196</v>
      </c>
      <c r="I3" s="103" t="s">
        <v>186</v>
      </c>
    </row>
    <row r="4" spans="1:12" x14ac:dyDescent="0.25">
      <c r="A4" s="2" t="str" cm="1">
        <f t="array" ref="A4">_xlfn._xlws.FILTER(Hours_Working__2[[Date]:[MILES]],((Hours_Working__2[Date]&gt;='WEEK ENDING DATES'!B2)*(Hours_Working__2[Date]&lt;='WEEK ENDING DATES'!C3)),"No Data")</f>
        <v>No Data</v>
      </c>
      <c r="L4" s="2"/>
    </row>
    <row r="5" spans="1:12" x14ac:dyDescent="0.25">
      <c r="L5" s="2"/>
    </row>
    <row r="6" spans="1:12" x14ac:dyDescent="0.25">
      <c r="L6" s="2"/>
    </row>
    <row r="7" spans="1:12" x14ac:dyDescent="0.25">
      <c r="L7" s="2"/>
    </row>
    <row r="8" spans="1:12" x14ac:dyDescent="0.25">
      <c r="L8" s="2"/>
    </row>
    <row r="9" spans="1:12" x14ac:dyDescent="0.25">
      <c r="L9" s="2"/>
    </row>
    <row r="10" spans="1:12" x14ac:dyDescent="0.25">
      <c r="L10" s="2"/>
    </row>
    <row r="11" spans="1:12" x14ac:dyDescent="0.25">
      <c r="L11" s="2"/>
    </row>
    <row r="12" spans="1:12" x14ac:dyDescent="0.25">
      <c r="L12" s="2"/>
    </row>
    <row r="13" spans="1:12" x14ac:dyDescent="0.25">
      <c r="L13" s="2"/>
    </row>
    <row r="14" spans="1:12" x14ac:dyDescent="0.25">
      <c r="L14" s="2"/>
    </row>
    <row r="15" spans="1:12" x14ac:dyDescent="0.25">
      <c r="L15" s="2"/>
    </row>
    <row r="16" spans="1:12" x14ac:dyDescent="0.25">
      <c r="L16" s="2"/>
    </row>
    <row r="17" spans="12:12" x14ac:dyDescent="0.25">
      <c r="L17" s="2"/>
    </row>
    <row r="18" spans="12:12" x14ac:dyDescent="0.25">
      <c r="L18" s="2"/>
    </row>
    <row r="19" spans="12:12" x14ac:dyDescent="0.25">
      <c r="L19" s="2"/>
    </row>
    <row r="20" spans="12:12" x14ac:dyDescent="0.25">
      <c r="L20" s="2"/>
    </row>
    <row r="21" spans="12:12" x14ac:dyDescent="0.25">
      <c r="L21" s="2"/>
    </row>
    <row r="22" spans="12:12" x14ac:dyDescent="0.25">
      <c r="L22" s="2"/>
    </row>
    <row r="23" spans="12:12" x14ac:dyDescent="0.25">
      <c r="L23" s="2"/>
    </row>
    <row r="24" spans="12:12" x14ac:dyDescent="0.25">
      <c r="L24" s="2"/>
    </row>
    <row r="25" spans="12:12" x14ac:dyDescent="0.25">
      <c r="L25" s="2"/>
    </row>
    <row r="26" spans="12:12" x14ac:dyDescent="0.25">
      <c r="L26" s="2"/>
    </row>
    <row r="27" spans="12:12" x14ac:dyDescent="0.25">
      <c r="L27" s="2"/>
    </row>
    <row r="28" spans="12:12" x14ac:dyDescent="0.25">
      <c r="L28" s="2"/>
    </row>
    <row r="29" spans="12:12" x14ac:dyDescent="0.25">
      <c r="L29" s="2"/>
    </row>
    <row r="30" spans="12:12" x14ac:dyDescent="0.25">
      <c r="L30" s="2"/>
    </row>
    <row r="31" spans="12:12" x14ac:dyDescent="0.25">
      <c r="L31" s="2"/>
    </row>
    <row r="32" spans="12:12" x14ac:dyDescent="0.25">
      <c r="L32" s="2"/>
    </row>
    <row r="33" spans="12:12" x14ac:dyDescent="0.25">
      <c r="L33" s="2"/>
    </row>
    <row r="34" spans="12:12" x14ac:dyDescent="0.25">
      <c r="L34" s="2"/>
    </row>
    <row r="35" spans="12:12" x14ac:dyDescent="0.25">
      <c r="L35" s="2"/>
    </row>
    <row r="36" spans="12:12" x14ac:dyDescent="0.25">
      <c r="L36" s="2"/>
    </row>
    <row r="37" spans="12:12" x14ac:dyDescent="0.25">
      <c r="L37" s="2"/>
    </row>
    <row r="38" spans="12:12" x14ac:dyDescent="0.25">
      <c r="L38" s="2"/>
    </row>
    <row r="39" spans="12:12" x14ac:dyDescent="0.25">
      <c r="L39" s="2"/>
    </row>
    <row r="40" spans="12:12" x14ac:dyDescent="0.25">
      <c r="L40" s="2"/>
    </row>
    <row r="41" spans="12:12" x14ac:dyDescent="0.25">
      <c r="L41" s="2"/>
    </row>
    <row r="42" spans="12:12" x14ac:dyDescent="0.25">
      <c r="L42" s="2"/>
    </row>
    <row r="43" spans="12:12" x14ac:dyDescent="0.25">
      <c r="L43" s="2"/>
    </row>
    <row r="44" spans="12:12" x14ac:dyDescent="0.25">
      <c r="L44" s="2"/>
    </row>
    <row r="45" spans="12:12" x14ac:dyDescent="0.25">
      <c r="L45" s="2"/>
    </row>
    <row r="46" spans="12:12" x14ac:dyDescent="0.25">
      <c r="L46" s="2"/>
    </row>
    <row r="47" spans="12:12" x14ac:dyDescent="0.25">
      <c r="L47" s="2"/>
    </row>
    <row r="48" spans="12:12" x14ac:dyDescent="0.25">
      <c r="L48" s="2"/>
    </row>
    <row r="49" spans="12:12" x14ac:dyDescent="0.25">
      <c r="L49" s="2"/>
    </row>
    <row r="50" spans="12:12" x14ac:dyDescent="0.25">
      <c r="L50" s="2"/>
    </row>
    <row r="51" spans="12:12" x14ac:dyDescent="0.25">
      <c r="L51" s="2"/>
    </row>
    <row r="52" spans="12:12" x14ac:dyDescent="0.25">
      <c r="L52" s="2"/>
    </row>
    <row r="53" spans="12:12" x14ac:dyDescent="0.25">
      <c r="L53" s="2"/>
    </row>
    <row r="54" spans="12:12" x14ac:dyDescent="0.25">
      <c r="L54" s="2"/>
    </row>
    <row r="55" spans="12:12" x14ac:dyDescent="0.25">
      <c r="L55" s="2"/>
    </row>
    <row r="56" spans="12:12" x14ac:dyDescent="0.25">
      <c r="L56" s="2"/>
    </row>
    <row r="57" spans="12:12" x14ac:dyDescent="0.25">
      <c r="L57" s="2"/>
    </row>
    <row r="58" spans="12:12" x14ac:dyDescent="0.25">
      <c r="L58" s="2"/>
    </row>
    <row r="59" spans="12:12" x14ac:dyDescent="0.25">
      <c r="L59" s="2"/>
    </row>
    <row r="60" spans="12:12" x14ac:dyDescent="0.25">
      <c r="L60" s="2"/>
    </row>
    <row r="61" spans="12:12" x14ac:dyDescent="0.25">
      <c r="L61" s="2"/>
    </row>
    <row r="62" spans="12:12" x14ac:dyDescent="0.25">
      <c r="L62" s="2"/>
    </row>
    <row r="63" spans="12:12" x14ac:dyDescent="0.25">
      <c r="L63" s="2"/>
    </row>
    <row r="64" spans="12:12" x14ac:dyDescent="0.25">
      <c r="L64" s="2"/>
    </row>
    <row r="65" spans="12:12" x14ac:dyDescent="0.25">
      <c r="L65" s="2"/>
    </row>
    <row r="66" spans="12:12" x14ac:dyDescent="0.25">
      <c r="L66" s="2"/>
    </row>
    <row r="67" spans="12:12" x14ac:dyDescent="0.25">
      <c r="L67" s="2"/>
    </row>
    <row r="68" spans="12:12" x14ac:dyDescent="0.25">
      <c r="L68" s="2"/>
    </row>
    <row r="69" spans="12:12" x14ac:dyDescent="0.25">
      <c r="L69" s="2"/>
    </row>
    <row r="70" spans="12:12" x14ac:dyDescent="0.25">
      <c r="L70" s="2"/>
    </row>
    <row r="71" spans="12:12" x14ac:dyDescent="0.25">
      <c r="L71" s="2"/>
    </row>
    <row r="72" spans="12:12" x14ac:dyDescent="0.25">
      <c r="L72" s="2"/>
    </row>
    <row r="73" spans="12:12" x14ac:dyDescent="0.25">
      <c r="L73" s="2"/>
    </row>
    <row r="74" spans="12:12" x14ac:dyDescent="0.25">
      <c r="L74" s="2"/>
    </row>
    <row r="75" spans="12:12" x14ac:dyDescent="0.25">
      <c r="L75" s="2"/>
    </row>
    <row r="76" spans="12:12" x14ac:dyDescent="0.25">
      <c r="L76" s="2"/>
    </row>
    <row r="77" spans="12:12" x14ac:dyDescent="0.25">
      <c r="L77" s="2"/>
    </row>
    <row r="78" spans="12:12" x14ac:dyDescent="0.25">
      <c r="L78" s="2"/>
    </row>
    <row r="79" spans="12:12" x14ac:dyDescent="0.25">
      <c r="L79" s="2"/>
    </row>
    <row r="80" spans="12:12" x14ac:dyDescent="0.25">
      <c r="L80" s="2"/>
    </row>
    <row r="81" spans="12:12" x14ac:dyDescent="0.25">
      <c r="L81" s="2"/>
    </row>
    <row r="82" spans="12:12" x14ac:dyDescent="0.25">
      <c r="L82" s="2"/>
    </row>
    <row r="83" spans="12:12" x14ac:dyDescent="0.25">
      <c r="L83" s="2"/>
    </row>
    <row r="84" spans="12:12" x14ac:dyDescent="0.25">
      <c r="L84" s="2"/>
    </row>
    <row r="85" spans="12:12" x14ac:dyDescent="0.25">
      <c r="L85" s="2"/>
    </row>
    <row r="86" spans="12:12" x14ac:dyDescent="0.25">
      <c r="L86" s="2"/>
    </row>
    <row r="87" spans="12:12" x14ac:dyDescent="0.25">
      <c r="L87" s="2"/>
    </row>
    <row r="88" spans="12:12" x14ac:dyDescent="0.25">
      <c r="L88" s="2"/>
    </row>
    <row r="89" spans="12:12" x14ac:dyDescent="0.25">
      <c r="L89" s="2"/>
    </row>
    <row r="90" spans="12:12" x14ac:dyDescent="0.25">
      <c r="L90" s="2"/>
    </row>
    <row r="91" spans="12:12" x14ac:dyDescent="0.25">
      <c r="L91" s="2"/>
    </row>
    <row r="92" spans="12:12" x14ac:dyDescent="0.25">
      <c r="L92" s="2"/>
    </row>
    <row r="93" spans="12:12" x14ac:dyDescent="0.25">
      <c r="L93" s="2"/>
    </row>
    <row r="94" spans="12:12" x14ac:dyDescent="0.25">
      <c r="L94" s="2"/>
    </row>
    <row r="95" spans="12:12" x14ac:dyDescent="0.25">
      <c r="L95" s="2"/>
    </row>
    <row r="96" spans="12:12" x14ac:dyDescent="0.25">
      <c r="L96" s="2"/>
    </row>
    <row r="97" spans="12:12" x14ac:dyDescent="0.25">
      <c r="L97" s="2"/>
    </row>
    <row r="98" spans="12:12" x14ac:dyDescent="0.25">
      <c r="L98" s="2"/>
    </row>
    <row r="99" spans="12:12" x14ac:dyDescent="0.25">
      <c r="L99" s="2"/>
    </row>
    <row r="100" spans="12:12" x14ac:dyDescent="0.25">
      <c r="L100" s="2"/>
    </row>
    <row r="101" spans="12:12" x14ac:dyDescent="0.25">
      <c r="L101" s="2"/>
    </row>
    <row r="102" spans="12:12" x14ac:dyDescent="0.25">
      <c r="L102" s="2"/>
    </row>
    <row r="103" spans="12:12" x14ac:dyDescent="0.25">
      <c r="L103" s="2"/>
    </row>
    <row r="104" spans="12:12" x14ac:dyDescent="0.25">
      <c r="L104" s="2"/>
    </row>
    <row r="105" spans="12:12" x14ac:dyDescent="0.25">
      <c r="L105" s="2"/>
    </row>
    <row r="106" spans="12:12" x14ac:dyDescent="0.25">
      <c r="L106" s="2"/>
    </row>
    <row r="107" spans="12:12" x14ac:dyDescent="0.25">
      <c r="L107" s="2"/>
    </row>
    <row r="108" spans="12:12" x14ac:dyDescent="0.25">
      <c r="L108" s="2"/>
    </row>
    <row r="109" spans="12:12" x14ac:dyDescent="0.25">
      <c r="L109" s="2"/>
    </row>
    <row r="110" spans="12:12" x14ac:dyDescent="0.25">
      <c r="L110" s="2"/>
    </row>
    <row r="111" spans="12:12" x14ac:dyDescent="0.25">
      <c r="L111" s="2"/>
    </row>
    <row r="112" spans="12:12" x14ac:dyDescent="0.25">
      <c r="L112" s="2"/>
    </row>
    <row r="113" spans="12:12" x14ac:dyDescent="0.25">
      <c r="L113" s="2"/>
    </row>
    <row r="114" spans="12:12" x14ac:dyDescent="0.25">
      <c r="L114" s="2"/>
    </row>
    <row r="115" spans="12:12" x14ac:dyDescent="0.25">
      <c r="L115" s="2"/>
    </row>
    <row r="116" spans="12:12" x14ac:dyDescent="0.25">
      <c r="L116" s="2"/>
    </row>
    <row r="117" spans="12:12" x14ac:dyDescent="0.25">
      <c r="L117" s="2"/>
    </row>
    <row r="118" spans="12:12" x14ac:dyDescent="0.25">
      <c r="L118" s="2"/>
    </row>
    <row r="119" spans="12:12" x14ac:dyDescent="0.25">
      <c r="L119" s="2"/>
    </row>
    <row r="120" spans="12:12" x14ac:dyDescent="0.25">
      <c r="L120" s="2"/>
    </row>
    <row r="121" spans="12:12" x14ac:dyDescent="0.25">
      <c r="L121" s="2"/>
    </row>
    <row r="122" spans="12:12" x14ac:dyDescent="0.25">
      <c r="L122" s="2"/>
    </row>
    <row r="123" spans="12:12" x14ac:dyDescent="0.25">
      <c r="L123" s="2"/>
    </row>
    <row r="124" spans="12:12" x14ac:dyDescent="0.25">
      <c r="L124" s="2"/>
    </row>
    <row r="125" spans="12:12" x14ac:dyDescent="0.25">
      <c r="L125" s="2"/>
    </row>
    <row r="126" spans="12:12" x14ac:dyDescent="0.25">
      <c r="L126" s="2"/>
    </row>
    <row r="127" spans="12:12" x14ac:dyDescent="0.25">
      <c r="L127" s="2"/>
    </row>
    <row r="128" spans="12:12" x14ac:dyDescent="0.25">
      <c r="L128" s="2"/>
    </row>
    <row r="129" spans="12:12" x14ac:dyDescent="0.25">
      <c r="L129" s="2"/>
    </row>
    <row r="130" spans="12:12" x14ac:dyDescent="0.25">
      <c r="L130" s="2"/>
    </row>
    <row r="131" spans="12:12" x14ac:dyDescent="0.25">
      <c r="L131" s="2"/>
    </row>
    <row r="132" spans="12:12" x14ac:dyDescent="0.25">
      <c r="L132" s="2"/>
    </row>
    <row r="133" spans="12:12" x14ac:dyDescent="0.25">
      <c r="L133" s="2"/>
    </row>
    <row r="134" spans="12:12" x14ac:dyDescent="0.25">
      <c r="L134" s="2"/>
    </row>
    <row r="135" spans="12:12" x14ac:dyDescent="0.25">
      <c r="L135" s="2"/>
    </row>
    <row r="136" spans="12:12" x14ac:dyDescent="0.25">
      <c r="L136" s="2"/>
    </row>
    <row r="137" spans="12:12" x14ac:dyDescent="0.25">
      <c r="L137" s="2"/>
    </row>
    <row r="138" spans="12:12" x14ac:dyDescent="0.25">
      <c r="L138" s="2"/>
    </row>
    <row r="139" spans="12:12" x14ac:dyDescent="0.25">
      <c r="L139" s="2"/>
    </row>
    <row r="140" spans="12:12" x14ac:dyDescent="0.25">
      <c r="L140" s="2"/>
    </row>
    <row r="141" spans="12:12" x14ac:dyDescent="0.25">
      <c r="L141" s="2"/>
    </row>
    <row r="142" spans="12:12" x14ac:dyDescent="0.25">
      <c r="L142" s="2"/>
    </row>
    <row r="143" spans="12:12" x14ac:dyDescent="0.25">
      <c r="L143" s="2"/>
    </row>
    <row r="144" spans="12:12" x14ac:dyDescent="0.25">
      <c r="L144" s="2"/>
    </row>
    <row r="145" spans="12:12" x14ac:dyDescent="0.25">
      <c r="L145" s="2"/>
    </row>
    <row r="146" spans="12:12" x14ac:dyDescent="0.25">
      <c r="L146" s="2"/>
    </row>
    <row r="147" spans="12:12" x14ac:dyDescent="0.25">
      <c r="L147" s="2"/>
    </row>
    <row r="148" spans="12:12" x14ac:dyDescent="0.25">
      <c r="L148" s="2"/>
    </row>
    <row r="149" spans="12:12" x14ac:dyDescent="0.25">
      <c r="L149" s="2"/>
    </row>
    <row r="150" spans="12:12" x14ac:dyDescent="0.25">
      <c r="L150" s="2"/>
    </row>
    <row r="151" spans="12:12" x14ac:dyDescent="0.25">
      <c r="L151" s="2"/>
    </row>
    <row r="152" spans="12:12" x14ac:dyDescent="0.25">
      <c r="L152" s="2"/>
    </row>
    <row r="153" spans="12:12" x14ac:dyDescent="0.25">
      <c r="L153" s="2"/>
    </row>
    <row r="154" spans="12:12" x14ac:dyDescent="0.25">
      <c r="L154" s="2"/>
    </row>
    <row r="155" spans="12:12" x14ac:dyDescent="0.25">
      <c r="L155" s="2"/>
    </row>
    <row r="156" spans="12:12" x14ac:dyDescent="0.25">
      <c r="L156" s="2"/>
    </row>
    <row r="157" spans="12:12" x14ac:dyDescent="0.25">
      <c r="L157" s="2"/>
    </row>
    <row r="158" spans="12:12" x14ac:dyDescent="0.25">
      <c r="L158" s="2"/>
    </row>
    <row r="159" spans="12:12" x14ac:dyDescent="0.25">
      <c r="L159" s="2"/>
    </row>
    <row r="160" spans="12:12" x14ac:dyDescent="0.25">
      <c r="L160" s="2"/>
    </row>
    <row r="161" spans="12:12" x14ac:dyDescent="0.25">
      <c r="L161" s="2"/>
    </row>
    <row r="162" spans="12:12" x14ac:dyDescent="0.25">
      <c r="L162" s="2"/>
    </row>
    <row r="163" spans="12:12" x14ac:dyDescent="0.25">
      <c r="L163" s="2"/>
    </row>
    <row r="164" spans="12:12" x14ac:dyDescent="0.25">
      <c r="L164" s="2"/>
    </row>
    <row r="165" spans="12:12" x14ac:dyDescent="0.25">
      <c r="L165" s="2"/>
    </row>
    <row r="166" spans="12:12" x14ac:dyDescent="0.25">
      <c r="L166" s="2"/>
    </row>
    <row r="167" spans="12:12" x14ac:dyDescent="0.25">
      <c r="L167" s="2"/>
    </row>
    <row r="168" spans="12:12" x14ac:dyDescent="0.25">
      <c r="L168" s="2"/>
    </row>
    <row r="169" spans="12:12" x14ac:dyDescent="0.25">
      <c r="L169" s="2"/>
    </row>
    <row r="170" spans="12:12" x14ac:dyDescent="0.25">
      <c r="L170" s="2"/>
    </row>
    <row r="171" spans="12:12" x14ac:dyDescent="0.25">
      <c r="L171" s="2"/>
    </row>
    <row r="172" spans="12:12" x14ac:dyDescent="0.25">
      <c r="L172" s="2"/>
    </row>
    <row r="173" spans="12:12" x14ac:dyDescent="0.25">
      <c r="L173" s="2"/>
    </row>
    <row r="174" spans="12:12" x14ac:dyDescent="0.25">
      <c r="L174" s="2"/>
    </row>
    <row r="175" spans="12:12" x14ac:dyDescent="0.25">
      <c r="L175" s="2"/>
    </row>
    <row r="176" spans="12:12" x14ac:dyDescent="0.25">
      <c r="L176" s="2"/>
    </row>
    <row r="177" spans="12:12" x14ac:dyDescent="0.25">
      <c r="L177" s="2"/>
    </row>
    <row r="178" spans="12:12" x14ac:dyDescent="0.25">
      <c r="L178" s="2"/>
    </row>
    <row r="179" spans="12:12" x14ac:dyDescent="0.25">
      <c r="L179" s="2"/>
    </row>
    <row r="180" spans="12:12" x14ac:dyDescent="0.25">
      <c r="L180" s="2"/>
    </row>
    <row r="181" spans="12:12" x14ac:dyDescent="0.25">
      <c r="L181" s="2"/>
    </row>
    <row r="182" spans="12:12" x14ac:dyDescent="0.25">
      <c r="L182" s="2"/>
    </row>
    <row r="183" spans="12:12" x14ac:dyDescent="0.25">
      <c r="L183" s="2"/>
    </row>
    <row r="184" spans="12:12" x14ac:dyDescent="0.25">
      <c r="L184" s="2"/>
    </row>
    <row r="185" spans="12:12" x14ac:dyDescent="0.25">
      <c r="L185" s="2"/>
    </row>
    <row r="186" spans="12:12" x14ac:dyDescent="0.25">
      <c r="L186" s="2"/>
    </row>
    <row r="187" spans="12:12" x14ac:dyDescent="0.25">
      <c r="L187" s="2"/>
    </row>
    <row r="188" spans="12:12" x14ac:dyDescent="0.25">
      <c r="L188" s="2"/>
    </row>
    <row r="189" spans="12:12" x14ac:dyDescent="0.25">
      <c r="L189" s="2"/>
    </row>
    <row r="190" spans="12:12" x14ac:dyDescent="0.25">
      <c r="L190" s="2"/>
    </row>
    <row r="191" spans="12:12" x14ac:dyDescent="0.25">
      <c r="L191" s="2"/>
    </row>
    <row r="192" spans="12:12" x14ac:dyDescent="0.25">
      <c r="L192" s="2"/>
    </row>
    <row r="193" spans="12:12" x14ac:dyDescent="0.25">
      <c r="L193" s="2"/>
    </row>
    <row r="194" spans="12:12" x14ac:dyDescent="0.25">
      <c r="L194" s="2"/>
    </row>
    <row r="195" spans="12:12" x14ac:dyDescent="0.25">
      <c r="L195" s="2"/>
    </row>
    <row r="196" spans="12:12" x14ac:dyDescent="0.25">
      <c r="L196" s="2"/>
    </row>
    <row r="197" spans="12:12" x14ac:dyDescent="0.25">
      <c r="L197" s="2"/>
    </row>
    <row r="198" spans="12:12" x14ac:dyDescent="0.25">
      <c r="L198" s="2"/>
    </row>
    <row r="199" spans="12:12" x14ac:dyDescent="0.25">
      <c r="L199" s="2"/>
    </row>
    <row r="200" spans="12:12" x14ac:dyDescent="0.25">
      <c r="L200" s="2"/>
    </row>
    <row r="201" spans="12:12" x14ac:dyDescent="0.25">
      <c r="L201" s="2"/>
    </row>
    <row r="202" spans="12:12" x14ac:dyDescent="0.25">
      <c r="L202" s="2"/>
    </row>
    <row r="203" spans="12:12" x14ac:dyDescent="0.25">
      <c r="L203" s="2"/>
    </row>
    <row r="204" spans="12:12" x14ac:dyDescent="0.25">
      <c r="L204" s="2"/>
    </row>
    <row r="205" spans="12:12" x14ac:dyDescent="0.25">
      <c r="L205" s="2"/>
    </row>
    <row r="206" spans="12:12" x14ac:dyDescent="0.25">
      <c r="L206" s="2"/>
    </row>
    <row r="207" spans="12:12" x14ac:dyDescent="0.25">
      <c r="L207" s="2"/>
    </row>
    <row r="208" spans="12:12" x14ac:dyDescent="0.25">
      <c r="L208" s="2"/>
    </row>
    <row r="209" spans="12:12" x14ac:dyDescent="0.25">
      <c r="L209" s="2"/>
    </row>
    <row r="210" spans="12:12" x14ac:dyDescent="0.25">
      <c r="L210" s="2"/>
    </row>
    <row r="211" spans="12:12" x14ac:dyDescent="0.25">
      <c r="L211" s="2"/>
    </row>
    <row r="212" spans="12:12" x14ac:dyDescent="0.25">
      <c r="L212" s="2"/>
    </row>
    <row r="213" spans="12:12" x14ac:dyDescent="0.25">
      <c r="L213" s="2"/>
    </row>
    <row r="214" spans="12:12" x14ac:dyDescent="0.25">
      <c r="L214" s="2"/>
    </row>
    <row r="215" spans="12:12" x14ac:dyDescent="0.25">
      <c r="L215" s="2"/>
    </row>
    <row r="216" spans="12:12" x14ac:dyDescent="0.25">
      <c r="L216" s="2"/>
    </row>
    <row r="217" spans="12:12" x14ac:dyDescent="0.25">
      <c r="L217" s="2"/>
    </row>
    <row r="218" spans="12:12" x14ac:dyDescent="0.25">
      <c r="L218" s="2"/>
    </row>
    <row r="219" spans="12:12" x14ac:dyDescent="0.25">
      <c r="L219" s="2"/>
    </row>
    <row r="220" spans="12:12" x14ac:dyDescent="0.25">
      <c r="L220" s="2"/>
    </row>
    <row r="221" spans="12:12" x14ac:dyDescent="0.25">
      <c r="L221" s="2"/>
    </row>
    <row r="222" spans="12:12" x14ac:dyDescent="0.25">
      <c r="L222" s="2"/>
    </row>
    <row r="223" spans="12:12" x14ac:dyDescent="0.25">
      <c r="L223" s="2"/>
    </row>
    <row r="224" spans="12:12" x14ac:dyDescent="0.25">
      <c r="L224" s="2"/>
    </row>
    <row r="225" spans="12:12" x14ac:dyDescent="0.25">
      <c r="L225" s="2"/>
    </row>
    <row r="226" spans="12:12" x14ac:dyDescent="0.25">
      <c r="L226" s="2"/>
    </row>
    <row r="227" spans="12:12" x14ac:dyDescent="0.25">
      <c r="L227" s="2"/>
    </row>
    <row r="228" spans="12:12" x14ac:dyDescent="0.25">
      <c r="L228" s="2"/>
    </row>
    <row r="229" spans="12:12" x14ac:dyDescent="0.25">
      <c r="L229" s="2"/>
    </row>
    <row r="230" spans="12:12" x14ac:dyDescent="0.25">
      <c r="L230" s="2"/>
    </row>
    <row r="231" spans="12:12" x14ac:dyDescent="0.25">
      <c r="L231" s="2"/>
    </row>
    <row r="232" spans="12:12" x14ac:dyDescent="0.25">
      <c r="L232" s="2"/>
    </row>
    <row r="233" spans="12:12" x14ac:dyDescent="0.25">
      <c r="L233" s="2"/>
    </row>
    <row r="234" spans="12:12" x14ac:dyDescent="0.25">
      <c r="L234" s="2"/>
    </row>
    <row r="235" spans="12:12" x14ac:dyDescent="0.25">
      <c r="L235" s="2"/>
    </row>
    <row r="236" spans="12:12" x14ac:dyDescent="0.25">
      <c r="L236" s="2"/>
    </row>
    <row r="237" spans="12:12" x14ac:dyDescent="0.25">
      <c r="L237" s="2"/>
    </row>
    <row r="238" spans="12:12" x14ac:dyDescent="0.25">
      <c r="L238" s="2"/>
    </row>
    <row r="239" spans="12:12" x14ac:dyDescent="0.25">
      <c r="L239" s="2"/>
    </row>
    <row r="240" spans="12:12" x14ac:dyDescent="0.25">
      <c r="L240" s="2"/>
    </row>
    <row r="241" spans="12:12" x14ac:dyDescent="0.25">
      <c r="L241" s="2"/>
    </row>
    <row r="242" spans="12:12" x14ac:dyDescent="0.25">
      <c r="L242" s="2"/>
    </row>
    <row r="243" spans="12:12" x14ac:dyDescent="0.25">
      <c r="L243" s="2"/>
    </row>
    <row r="244" spans="12:12" x14ac:dyDescent="0.25">
      <c r="L244" s="2"/>
    </row>
    <row r="245" spans="12:12" x14ac:dyDescent="0.25">
      <c r="L245" s="2"/>
    </row>
    <row r="246" spans="12:12" x14ac:dyDescent="0.25">
      <c r="L246" s="2"/>
    </row>
    <row r="247" spans="12:12" x14ac:dyDescent="0.25">
      <c r="L247" s="2"/>
    </row>
    <row r="248" spans="12:12" x14ac:dyDescent="0.25">
      <c r="L248" s="2"/>
    </row>
    <row r="249" spans="12:12" x14ac:dyDescent="0.25">
      <c r="L249" s="2"/>
    </row>
    <row r="250" spans="12:12" x14ac:dyDescent="0.25">
      <c r="L250" s="2"/>
    </row>
    <row r="251" spans="12:12" x14ac:dyDescent="0.25">
      <c r="L251" s="2"/>
    </row>
    <row r="252" spans="12:12" x14ac:dyDescent="0.25">
      <c r="L252" s="2"/>
    </row>
    <row r="253" spans="12:12" x14ac:dyDescent="0.25">
      <c r="L253" s="2"/>
    </row>
    <row r="254" spans="12:12" x14ac:dyDescent="0.25">
      <c r="L254" s="2"/>
    </row>
    <row r="255" spans="12:12" x14ac:dyDescent="0.25">
      <c r="L255" s="2"/>
    </row>
    <row r="256" spans="12:12" x14ac:dyDescent="0.25">
      <c r="L256" s="2"/>
    </row>
    <row r="257" spans="12:12" x14ac:dyDescent="0.25">
      <c r="L257" s="2"/>
    </row>
    <row r="258" spans="12:12" x14ac:dyDescent="0.25">
      <c r="L258" s="2"/>
    </row>
    <row r="259" spans="12:12" x14ac:dyDescent="0.25">
      <c r="L259" s="2"/>
    </row>
    <row r="260" spans="12:12" x14ac:dyDescent="0.25">
      <c r="L260" s="2"/>
    </row>
    <row r="261" spans="12:12" x14ac:dyDescent="0.25">
      <c r="L261" s="2"/>
    </row>
    <row r="262" spans="12:12" x14ac:dyDescent="0.25">
      <c r="L262" s="2"/>
    </row>
    <row r="263" spans="12:12" x14ac:dyDescent="0.25">
      <c r="L263" s="2"/>
    </row>
    <row r="264" spans="12:12" x14ac:dyDescent="0.25">
      <c r="L264" s="2"/>
    </row>
    <row r="265" spans="12:12" x14ac:dyDescent="0.25">
      <c r="L265" s="2"/>
    </row>
    <row r="266" spans="12:12" x14ac:dyDescent="0.25">
      <c r="L266" s="2"/>
    </row>
    <row r="267" spans="12:12" x14ac:dyDescent="0.25">
      <c r="L267" s="2"/>
    </row>
    <row r="268" spans="12:12" x14ac:dyDescent="0.25">
      <c r="L268" s="2"/>
    </row>
    <row r="269" spans="12:12" x14ac:dyDescent="0.25">
      <c r="L269" s="2"/>
    </row>
    <row r="270" spans="12:12" x14ac:dyDescent="0.25">
      <c r="L270" s="2"/>
    </row>
    <row r="271" spans="12:12" x14ac:dyDescent="0.25">
      <c r="L271" s="2"/>
    </row>
    <row r="272" spans="12:12" x14ac:dyDescent="0.25">
      <c r="L272" s="2"/>
    </row>
    <row r="273" spans="12:12" x14ac:dyDescent="0.25">
      <c r="L273" s="2"/>
    </row>
    <row r="274" spans="12:12" x14ac:dyDescent="0.25">
      <c r="L274" s="2"/>
    </row>
    <row r="275" spans="12:12" x14ac:dyDescent="0.25">
      <c r="L275" s="2"/>
    </row>
    <row r="276" spans="12:12" x14ac:dyDescent="0.25">
      <c r="L276" s="2"/>
    </row>
    <row r="277" spans="12:12" x14ac:dyDescent="0.25">
      <c r="L277" s="2"/>
    </row>
    <row r="278" spans="12:12" x14ac:dyDescent="0.25">
      <c r="L278" s="2"/>
    </row>
    <row r="279" spans="12:12" x14ac:dyDescent="0.25">
      <c r="L279" s="2"/>
    </row>
    <row r="280" spans="12:12" x14ac:dyDescent="0.25">
      <c r="L280" s="2"/>
    </row>
    <row r="281" spans="12:12" x14ac:dyDescent="0.25">
      <c r="L281" s="2"/>
    </row>
    <row r="282" spans="12:12" x14ac:dyDescent="0.25">
      <c r="L282" s="2"/>
    </row>
    <row r="283" spans="12:12" x14ac:dyDescent="0.25">
      <c r="L283" s="2"/>
    </row>
    <row r="284" spans="12:12" x14ac:dyDescent="0.25">
      <c r="L284" s="2"/>
    </row>
    <row r="285" spans="12:12" x14ac:dyDescent="0.25">
      <c r="L285" s="2"/>
    </row>
    <row r="286" spans="12:12" x14ac:dyDescent="0.25">
      <c r="L286" s="2"/>
    </row>
    <row r="287" spans="12:12" x14ac:dyDescent="0.25">
      <c r="L287" s="2"/>
    </row>
    <row r="288" spans="12:12" x14ac:dyDescent="0.25">
      <c r="L288" s="2"/>
    </row>
    <row r="289" spans="12:12" x14ac:dyDescent="0.25">
      <c r="L289" s="2"/>
    </row>
    <row r="290" spans="12:12" x14ac:dyDescent="0.25">
      <c r="L290" s="2"/>
    </row>
    <row r="291" spans="12:12" x14ac:dyDescent="0.25">
      <c r="L291" s="2"/>
    </row>
    <row r="292" spans="12:12" x14ac:dyDescent="0.25">
      <c r="L292" s="2"/>
    </row>
    <row r="293" spans="12:12" x14ac:dyDescent="0.25">
      <c r="L293" s="2"/>
    </row>
    <row r="294" spans="12:12" x14ac:dyDescent="0.25">
      <c r="L294" s="2"/>
    </row>
  </sheetData>
  <sheetProtection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3695C-8B78-4BD8-8D1E-FECA21D6EA3E}">
  <sheetPr codeName="Sheet15"/>
  <dimension ref="A1:I294"/>
  <sheetViews>
    <sheetView workbookViewId="0">
      <selection activeCell="A230" sqref="A230"/>
    </sheetView>
  </sheetViews>
  <sheetFormatPr defaultRowHeight="15" x14ac:dyDescent="0.25"/>
  <cols>
    <col min="1" max="1" width="9.5703125" bestFit="1" customWidth="1"/>
    <col min="2" max="2" width="9.140625" bestFit="1" customWidth="1"/>
    <col min="3" max="3" width="36.140625" bestFit="1" customWidth="1"/>
    <col min="4" max="4" width="9" bestFit="1" customWidth="1"/>
    <col min="5" max="5" width="7.42578125" bestFit="1" customWidth="1"/>
    <col min="6" max="6" width="24.7109375" bestFit="1" customWidth="1"/>
    <col min="7" max="7" width="8.7109375" bestFit="1" customWidth="1"/>
    <col min="8" max="8" width="9.140625" bestFit="1" customWidth="1"/>
    <col min="9" max="10" width="8.42578125" bestFit="1" customWidth="1"/>
  </cols>
  <sheetData>
    <row r="1" spans="1:9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66</v>
      </c>
      <c r="G1" t="s">
        <v>195</v>
      </c>
      <c r="H1" t="s">
        <v>196</v>
      </c>
      <c r="I1" t="s">
        <v>67</v>
      </c>
    </row>
    <row r="2" spans="1:9" x14ac:dyDescent="0.25">
      <c r="A2" s="2">
        <v>44998</v>
      </c>
      <c r="B2" t="s">
        <v>15</v>
      </c>
      <c r="C2" t="s">
        <v>55</v>
      </c>
      <c r="D2" t="s">
        <v>18</v>
      </c>
      <c r="E2" t="s">
        <v>19</v>
      </c>
      <c r="F2">
        <v>9.1999999999999993</v>
      </c>
      <c r="G2">
        <v>0.13300000000000001</v>
      </c>
      <c r="H2">
        <v>0</v>
      </c>
      <c r="I2">
        <v>231.31700000000001</v>
      </c>
    </row>
    <row r="3" spans="1:9" x14ac:dyDescent="0.25">
      <c r="A3" s="2">
        <v>44998</v>
      </c>
      <c r="B3" t="s">
        <v>15</v>
      </c>
      <c r="C3" t="s">
        <v>56</v>
      </c>
      <c r="D3" t="s">
        <v>24</v>
      </c>
      <c r="E3" t="s">
        <v>5</v>
      </c>
      <c r="F3">
        <v>8.7330000000000005</v>
      </c>
      <c r="G3">
        <v>0.35</v>
      </c>
      <c r="H3">
        <v>0.5</v>
      </c>
      <c r="I3">
        <v>201.97</v>
      </c>
    </row>
    <row r="4" spans="1:9" x14ac:dyDescent="0.25">
      <c r="A4" s="2">
        <v>44998</v>
      </c>
      <c r="B4" t="s">
        <v>15</v>
      </c>
      <c r="C4" t="s">
        <v>55</v>
      </c>
      <c r="D4" t="s">
        <v>20</v>
      </c>
      <c r="E4" t="s">
        <v>5</v>
      </c>
      <c r="F4">
        <v>10.4</v>
      </c>
      <c r="G4">
        <v>0.16700000000000001</v>
      </c>
      <c r="H4">
        <v>0.56699999999999995</v>
      </c>
      <c r="I4">
        <v>181.726</v>
      </c>
    </row>
    <row r="5" spans="1:9" x14ac:dyDescent="0.25">
      <c r="A5" s="2">
        <v>44998</v>
      </c>
      <c r="B5" t="s">
        <v>15</v>
      </c>
      <c r="C5" t="s">
        <v>56</v>
      </c>
      <c r="D5" t="s">
        <v>25</v>
      </c>
      <c r="E5" t="s">
        <v>5</v>
      </c>
      <c r="F5">
        <v>5.3</v>
      </c>
      <c r="G5">
        <v>0.35</v>
      </c>
      <c r="H5">
        <v>0.48299999999999998</v>
      </c>
      <c r="I5">
        <v>106.90900000000001</v>
      </c>
    </row>
    <row r="6" spans="1:9" x14ac:dyDescent="0.25">
      <c r="A6" s="2">
        <v>44998</v>
      </c>
      <c r="B6" t="s">
        <v>15</v>
      </c>
      <c r="C6" t="s">
        <v>56</v>
      </c>
      <c r="D6" t="s">
        <v>39</v>
      </c>
      <c r="E6" t="s">
        <v>5</v>
      </c>
      <c r="F6">
        <v>9.5</v>
      </c>
      <c r="G6">
        <v>0.16700000000000001</v>
      </c>
      <c r="H6">
        <v>1</v>
      </c>
      <c r="I6">
        <v>382.214</v>
      </c>
    </row>
    <row r="7" spans="1:9" x14ac:dyDescent="0.25">
      <c r="A7" s="2">
        <v>44998</v>
      </c>
      <c r="B7" t="s">
        <v>15</v>
      </c>
      <c r="C7" t="s">
        <v>208</v>
      </c>
      <c r="D7" t="s">
        <v>17</v>
      </c>
      <c r="E7" t="s">
        <v>5</v>
      </c>
      <c r="F7">
        <v>8.1999999999999993</v>
      </c>
      <c r="G7">
        <v>0.1</v>
      </c>
      <c r="H7">
        <v>0</v>
      </c>
      <c r="I7">
        <v>209.506</v>
      </c>
    </row>
    <row r="8" spans="1:9" x14ac:dyDescent="0.25">
      <c r="A8" s="2">
        <v>44998</v>
      </c>
      <c r="B8" t="s">
        <v>15</v>
      </c>
      <c r="C8" t="s">
        <v>57</v>
      </c>
      <c r="D8" t="s">
        <v>217</v>
      </c>
      <c r="E8" t="s">
        <v>5</v>
      </c>
      <c r="F8">
        <v>10.1</v>
      </c>
      <c r="G8">
        <v>0</v>
      </c>
      <c r="H8">
        <v>0.46700000000000003</v>
      </c>
      <c r="I8">
        <v>200.16200000000001</v>
      </c>
    </row>
    <row r="9" spans="1:9" x14ac:dyDescent="0.25">
      <c r="A9" s="2">
        <v>44998</v>
      </c>
      <c r="B9" t="s">
        <v>15</v>
      </c>
      <c r="C9" t="s">
        <v>55</v>
      </c>
      <c r="D9" t="s">
        <v>21</v>
      </c>
      <c r="E9" t="s">
        <v>5</v>
      </c>
      <c r="F9">
        <v>9.7170000000000005</v>
      </c>
      <c r="G9">
        <v>0.35</v>
      </c>
      <c r="H9">
        <v>0.5</v>
      </c>
      <c r="I9">
        <v>192.005</v>
      </c>
    </row>
    <row r="10" spans="1:9" x14ac:dyDescent="0.25">
      <c r="A10" s="2">
        <v>44998</v>
      </c>
      <c r="B10" t="s">
        <v>15</v>
      </c>
      <c r="C10" t="s">
        <v>54</v>
      </c>
      <c r="D10" t="s">
        <v>217</v>
      </c>
      <c r="E10" t="s">
        <v>5</v>
      </c>
      <c r="F10">
        <v>10.1</v>
      </c>
      <c r="G10">
        <v>0</v>
      </c>
      <c r="H10">
        <v>0.46700000000000003</v>
      </c>
      <c r="I10">
        <v>200.16200000000001</v>
      </c>
    </row>
    <row r="11" spans="1:9" x14ac:dyDescent="0.25">
      <c r="A11" s="2">
        <v>44998</v>
      </c>
      <c r="B11" t="s">
        <v>15</v>
      </c>
      <c r="C11" t="s">
        <v>55</v>
      </c>
      <c r="D11" t="s">
        <v>22</v>
      </c>
      <c r="E11" t="s">
        <v>5</v>
      </c>
      <c r="F11">
        <v>8.2170000000000005</v>
      </c>
      <c r="G11">
        <v>0.28299999999999997</v>
      </c>
      <c r="H11">
        <v>0.33300000000000002</v>
      </c>
      <c r="I11">
        <v>144.43</v>
      </c>
    </row>
    <row r="12" spans="1:9" x14ac:dyDescent="0.25">
      <c r="A12" s="2">
        <v>44998</v>
      </c>
      <c r="B12" t="s">
        <v>15</v>
      </c>
      <c r="C12" t="s">
        <v>58</v>
      </c>
      <c r="D12" t="s">
        <v>23</v>
      </c>
      <c r="E12" t="s">
        <v>5</v>
      </c>
      <c r="F12">
        <v>9.0670000000000002</v>
      </c>
      <c r="G12">
        <v>0.5</v>
      </c>
      <c r="H12">
        <v>0</v>
      </c>
      <c r="I12">
        <v>187.78</v>
      </c>
    </row>
    <row r="13" spans="1:9" x14ac:dyDescent="0.25">
      <c r="A13" s="2">
        <v>44998</v>
      </c>
      <c r="B13" t="s">
        <v>15</v>
      </c>
      <c r="C13" t="s">
        <v>56</v>
      </c>
      <c r="D13" t="s">
        <v>212</v>
      </c>
      <c r="E13" t="s">
        <v>26</v>
      </c>
      <c r="F13">
        <v>8.9670000000000005</v>
      </c>
      <c r="G13">
        <v>0.16700000000000001</v>
      </c>
      <c r="H13">
        <v>0.38300000000000001</v>
      </c>
      <c r="I13">
        <v>135.12100000000001</v>
      </c>
    </row>
    <row r="14" spans="1:9" x14ac:dyDescent="0.25">
      <c r="A14" s="2">
        <v>44998</v>
      </c>
      <c r="B14" t="s">
        <v>15</v>
      </c>
      <c r="C14" t="s">
        <v>215</v>
      </c>
      <c r="D14" t="s">
        <v>29</v>
      </c>
      <c r="E14" t="s">
        <v>26</v>
      </c>
      <c r="F14">
        <v>8.3000000000000007</v>
      </c>
      <c r="G14">
        <v>0.2</v>
      </c>
      <c r="H14">
        <v>0.56699999999999995</v>
      </c>
      <c r="I14">
        <v>267.62099999999998</v>
      </c>
    </row>
    <row r="15" spans="1:9" x14ac:dyDescent="0.25">
      <c r="A15" s="2">
        <v>44998</v>
      </c>
      <c r="B15" t="s">
        <v>15</v>
      </c>
      <c r="C15" t="s">
        <v>63</v>
      </c>
      <c r="D15" t="s">
        <v>28</v>
      </c>
      <c r="E15" t="s">
        <v>26</v>
      </c>
      <c r="F15">
        <v>9.1669999999999998</v>
      </c>
      <c r="G15">
        <v>0</v>
      </c>
      <c r="H15">
        <v>0.53300000000000003</v>
      </c>
      <c r="I15">
        <v>303.00799999999998</v>
      </c>
    </row>
    <row r="16" spans="1:9" x14ac:dyDescent="0.25">
      <c r="A16" s="2">
        <v>44998</v>
      </c>
      <c r="B16" t="s">
        <v>15</v>
      </c>
      <c r="C16" t="s">
        <v>62</v>
      </c>
      <c r="D16" t="s">
        <v>27</v>
      </c>
      <c r="E16" t="s">
        <v>26</v>
      </c>
      <c r="F16">
        <v>9.3829999999999991</v>
      </c>
      <c r="G16">
        <v>0.33300000000000002</v>
      </c>
      <c r="H16">
        <v>0.51700000000000002</v>
      </c>
      <c r="I16">
        <v>153.84700000000001</v>
      </c>
    </row>
    <row r="17" spans="1:9" x14ac:dyDescent="0.25">
      <c r="A17" s="2">
        <v>44998</v>
      </c>
      <c r="B17" t="s">
        <v>31</v>
      </c>
      <c r="C17" t="s">
        <v>59</v>
      </c>
      <c r="D17" t="s">
        <v>35</v>
      </c>
      <c r="E17" t="s">
        <v>26</v>
      </c>
      <c r="F17">
        <v>9.4670000000000005</v>
      </c>
      <c r="G17">
        <v>0</v>
      </c>
      <c r="H17">
        <v>1</v>
      </c>
      <c r="I17">
        <v>122.71299999999999</v>
      </c>
    </row>
    <row r="18" spans="1:9" x14ac:dyDescent="0.25">
      <c r="A18" s="2">
        <v>44998</v>
      </c>
      <c r="B18" t="s">
        <v>31</v>
      </c>
      <c r="C18" t="s">
        <v>59</v>
      </c>
      <c r="D18" t="s">
        <v>33</v>
      </c>
      <c r="E18" t="s">
        <v>5</v>
      </c>
      <c r="F18">
        <v>8.25</v>
      </c>
      <c r="G18">
        <v>0.317</v>
      </c>
      <c r="H18">
        <v>1</v>
      </c>
      <c r="I18">
        <v>121.11</v>
      </c>
    </row>
    <row r="19" spans="1:9" x14ac:dyDescent="0.25">
      <c r="A19" s="2">
        <v>44998</v>
      </c>
      <c r="B19" t="s">
        <v>31</v>
      </c>
      <c r="C19" t="s">
        <v>59</v>
      </c>
      <c r="D19" t="s">
        <v>44</v>
      </c>
      <c r="E19" t="s">
        <v>5</v>
      </c>
      <c r="F19">
        <v>8.7170000000000005</v>
      </c>
      <c r="G19">
        <v>0.183</v>
      </c>
      <c r="H19">
        <v>1</v>
      </c>
      <c r="I19">
        <v>100.712</v>
      </c>
    </row>
    <row r="20" spans="1:9" x14ac:dyDescent="0.25">
      <c r="A20" s="2">
        <v>44998</v>
      </c>
      <c r="B20" t="s">
        <v>31</v>
      </c>
      <c r="C20" t="s">
        <v>55</v>
      </c>
      <c r="D20" t="s">
        <v>41</v>
      </c>
      <c r="E20" t="s">
        <v>19</v>
      </c>
      <c r="F20">
        <v>7.4169999999999998</v>
      </c>
      <c r="G20">
        <v>0.35</v>
      </c>
      <c r="H20">
        <v>0.5</v>
      </c>
      <c r="I20">
        <v>93.26</v>
      </c>
    </row>
    <row r="21" spans="1:9" x14ac:dyDescent="0.25">
      <c r="A21" s="2">
        <v>44998</v>
      </c>
      <c r="B21" t="s">
        <v>31</v>
      </c>
      <c r="C21" t="s">
        <v>55</v>
      </c>
      <c r="D21" t="s">
        <v>18</v>
      </c>
      <c r="E21" t="s">
        <v>19</v>
      </c>
      <c r="F21">
        <v>1.2170000000000001</v>
      </c>
      <c r="G21">
        <v>0</v>
      </c>
      <c r="H21">
        <v>0</v>
      </c>
      <c r="I21">
        <v>20.399000000000001</v>
      </c>
    </row>
    <row r="22" spans="1:9" x14ac:dyDescent="0.25">
      <c r="A22" s="2">
        <v>44998</v>
      </c>
      <c r="B22" t="s">
        <v>31</v>
      </c>
      <c r="C22" t="s">
        <v>59</v>
      </c>
      <c r="D22" t="s">
        <v>34</v>
      </c>
      <c r="E22" t="s">
        <v>5</v>
      </c>
      <c r="F22">
        <v>10.199999999999999</v>
      </c>
      <c r="G22">
        <v>0</v>
      </c>
      <c r="H22">
        <v>1.0669999999999999</v>
      </c>
      <c r="I22">
        <v>159.54499999999999</v>
      </c>
    </row>
    <row r="23" spans="1:9" x14ac:dyDescent="0.25">
      <c r="A23" s="2">
        <v>44998</v>
      </c>
      <c r="B23" t="s">
        <v>31</v>
      </c>
      <c r="C23" t="s">
        <v>59</v>
      </c>
      <c r="D23" t="s">
        <v>36</v>
      </c>
      <c r="E23" t="s">
        <v>5</v>
      </c>
      <c r="F23">
        <v>10.15</v>
      </c>
      <c r="G23">
        <v>0.25</v>
      </c>
      <c r="H23">
        <v>1</v>
      </c>
      <c r="I23">
        <v>170.77199999999999</v>
      </c>
    </row>
    <row r="24" spans="1:9" x14ac:dyDescent="0.25">
      <c r="A24" s="2">
        <v>44998</v>
      </c>
      <c r="B24" t="s">
        <v>31</v>
      </c>
      <c r="C24" t="s">
        <v>64</v>
      </c>
      <c r="D24" t="s">
        <v>32</v>
      </c>
      <c r="E24" t="s">
        <v>26</v>
      </c>
      <c r="F24">
        <v>9.6170000000000009</v>
      </c>
      <c r="G24">
        <v>0.33300000000000002</v>
      </c>
      <c r="H24">
        <v>0.5</v>
      </c>
      <c r="I24">
        <v>145.61199999999999</v>
      </c>
    </row>
    <row r="25" spans="1:9" x14ac:dyDescent="0.25">
      <c r="A25" s="2">
        <v>44999</v>
      </c>
      <c r="B25" t="s">
        <v>15</v>
      </c>
      <c r="C25" t="s">
        <v>56</v>
      </c>
      <c r="D25" t="s">
        <v>25</v>
      </c>
      <c r="E25" t="s">
        <v>5</v>
      </c>
      <c r="F25">
        <v>5.05</v>
      </c>
      <c r="G25">
        <v>0.317</v>
      </c>
      <c r="H25">
        <v>0.5</v>
      </c>
      <c r="I25">
        <v>149.68600000000001</v>
      </c>
    </row>
    <row r="26" spans="1:9" x14ac:dyDescent="0.25">
      <c r="A26" s="2">
        <v>44999</v>
      </c>
      <c r="B26" t="s">
        <v>15</v>
      </c>
      <c r="C26" t="s">
        <v>55</v>
      </c>
      <c r="D26" t="s">
        <v>20</v>
      </c>
      <c r="E26" t="s">
        <v>5</v>
      </c>
      <c r="F26">
        <v>9.5</v>
      </c>
      <c r="G26">
        <v>0.16700000000000001</v>
      </c>
      <c r="H26">
        <v>2.7</v>
      </c>
      <c r="I26">
        <v>99.162000000000006</v>
      </c>
    </row>
    <row r="27" spans="1:9" x14ac:dyDescent="0.25">
      <c r="A27" s="2">
        <v>44999</v>
      </c>
      <c r="B27" t="s">
        <v>15</v>
      </c>
      <c r="C27" t="s">
        <v>55</v>
      </c>
      <c r="D27" t="s">
        <v>22</v>
      </c>
      <c r="E27" t="s">
        <v>5</v>
      </c>
      <c r="F27">
        <v>8.1829999999999998</v>
      </c>
      <c r="G27">
        <v>0</v>
      </c>
      <c r="H27">
        <v>1.1000000000000001</v>
      </c>
      <c r="I27">
        <v>123.922</v>
      </c>
    </row>
    <row r="28" spans="1:9" x14ac:dyDescent="0.25">
      <c r="A28" s="2">
        <v>44999</v>
      </c>
      <c r="B28" t="s">
        <v>15</v>
      </c>
      <c r="C28" t="s">
        <v>62</v>
      </c>
      <c r="D28" t="s">
        <v>27</v>
      </c>
      <c r="E28" t="s">
        <v>26</v>
      </c>
      <c r="F28">
        <v>8.4329999999999998</v>
      </c>
      <c r="G28">
        <v>0.46700000000000003</v>
      </c>
      <c r="H28">
        <v>0.5</v>
      </c>
      <c r="I28">
        <v>171.09899999999999</v>
      </c>
    </row>
    <row r="29" spans="1:9" x14ac:dyDescent="0.25">
      <c r="A29" s="2">
        <v>44999</v>
      </c>
      <c r="B29" t="s">
        <v>15</v>
      </c>
      <c r="C29" t="s">
        <v>208</v>
      </c>
      <c r="D29" t="s">
        <v>17</v>
      </c>
      <c r="E29" t="s">
        <v>5</v>
      </c>
      <c r="F29">
        <v>6.0170000000000003</v>
      </c>
      <c r="G29">
        <v>0</v>
      </c>
      <c r="H29">
        <v>0</v>
      </c>
      <c r="I29">
        <v>95.77</v>
      </c>
    </row>
    <row r="30" spans="1:9" x14ac:dyDescent="0.25">
      <c r="A30" s="2">
        <v>44999</v>
      </c>
      <c r="B30" t="s">
        <v>15</v>
      </c>
      <c r="C30" t="s">
        <v>55</v>
      </c>
      <c r="D30" t="s">
        <v>18</v>
      </c>
      <c r="E30" t="s">
        <v>19</v>
      </c>
      <c r="F30">
        <v>8.5</v>
      </c>
      <c r="G30">
        <v>0.3</v>
      </c>
      <c r="H30">
        <v>0.5</v>
      </c>
      <c r="I30">
        <v>141.114</v>
      </c>
    </row>
    <row r="31" spans="1:9" x14ac:dyDescent="0.25">
      <c r="A31" s="2">
        <v>44999</v>
      </c>
      <c r="B31" t="s">
        <v>15</v>
      </c>
      <c r="C31" t="s">
        <v>61</v>
      </c>
      <c r="D31" t="s">
        <v>40</v>
      </c>
      <c r="E31" t="s">
        <v>5</v>
      </c>
      <c r="F31">
        <v>11.65</v>
      </c>
      <c r="G31">
        <v>0.23300000000000001</v>
      </c>
      <c r="H31">
        <v>0.26700000000000002</v>
      </c>
      <c r="I31">
        <v>293.59500000000003</v>
      </c>
    </row>
    <row r="32" spans="1:9" x14ac:dyDescent="0.25">
      <c r="A32" s="2">
        <v>44999</v>
      </c>
      <c r="B32" t="s">
        <v>15</v>
      </c>
      <c r="C32" t="s">
        <v>56</v>
      </c>
      <c r="D32" t="s">
        <v>24</v>
      </c>
      <c r="E32" t="s">
        <v>5</v>
      </c>
      <c r="F32">
        <v>7.5670000000000002</v>
      </c>
      <c r="G32">
        <v>0.35</v>
      </c>
      <c r="H32">
        <v>0.5</v>
      </c>
      <c r="I32">
        <v>129.995</v>
      </c>
    </row>
    <row r="33" spans="1:9" x14ac:dyDescent="0.25">
      <c r="A33" s="2">
        <v>44999</v>
      </c>
      <c r="B33" t="s">
        <v>15</v>
      </c>
      <c r="C33" t="s">
        <v>56</v>
      </c>
      <c r="D33" t="s">
        <v>39</v>
      </c>
      <c r="E33" t="s">
        <v>5</v>
      </c>
      <c r="F33">
        <v>7</v>
      </c>
      <c r="G33">
        <v>0.6</v>
      </c>
      <c r="H33">
        <v>0</v>
      </c>
      <c r="I33">
        <v>480.88799999999998</v>
      </c>
    </row>
    <row r="34" spans="1:9" x14ac:dyDescent="0.25">
      <c r="A34" s="2">
        <v>44999</v>
      </c>
      <c r="B34" t="s">
        <v>15</v>
      </c>
      <c r="C34" t="s">
        <v>57</v>
      </c>
      <c r="D34" t="s">
        <v>188</v>
      </c>
      <c r="E34" t="s">
        <v>5</v>
      </c>
      <c r="F34">
        <v>8</v>
      </c>
      <c r="G34">
        <v>0.183</v>
      </c>
      <c r="H34">
        <v>0.58299999999999996</v>
      </c>
      <c r="I34">
        <v>69.613</v>
      </c>
    </row>
    <row r="35" spans="1:9" x14ac:dyDescent="0.25">
      <c r="A35" s="2">
        <v>44999</v>
      </c>
      <c r="B35" t="s">
        <v>15</v>
      </c>
      <c r="C35" t="s">
        <v>55</v>
      </c>
      <c r="D35" t="s">
        <v>21</v>
      </c>
      <c r="E35" t="s">
        <v>5</v>
      </c>
      <c r="F35">
        <v>9.4830000000000005</v>
      </c>
      <c r="G35">
        <v>0.28299999999999997</v>
      </c>
      <c r="H35">
        <v>0.5</v>
      </c>
      <c r="I35">
        <v>191.79599999999999</v>
      </c>
    </row>
    <row r="36" spans="1:9" x14ac:dyDescent="0.25">
      <c r="A36" s="2">
        <v>44999</v>
      </c>
      <c r="B36" t="s">
        <v>15</v>
      </c>
      <c r="C36" t="s">
        <v>56</v>
      </c>
      <c r="D36" t="s">
        <v>212</v>
      </c>
      <c r="E36" t="s">
        <v>26</v>
      </c>
      <c r="F36">
        <v>7.7169999999999996</v>
      </c>
      <c r="G36">
        <v>0</v>
      </c>
      <c r="H36">
        <v>0.5</v>
      </c>
      <c r="I36">
        <v>108.968</v>
      </c>
    </row>
    <row r="37" spans="1:9" x14ac:dyDescent="0.25">
      <c r="A37" s="2">
        <v>44999</v>
      </c>
      <c r="B37" t="s">
        <v>15</v>
      </c>
      <c r="C37" t="s">
        <v>57</v>
      </c>
      <c r="D37" t="s">
        <v>217</v>
      </c>
      <c r="E37" t="s">
        <v>5</v>
      </c>
      <c r="F37">
        <v>10.7</v>
      </c>
      <c r="G37">
        <v>0</v>
      </c>
      <c r="H37">
        <v>0.45</v>
      </c>
      <c r="I37">
        <v>255.97200000000001</v>
      </c>
    </row>
    <row r="38" spans="1:9" x14ac:dyDescent="0.25">
      <c r="A38" s="2">
        <v>44999</v>
      </c>
      <c r="B38" t="s">
        <v>15</v>
      </c>
      <c r="C38" t="s">
        <v>65</v>
      </c>
      <c r="D38" t="s">
        <v>38</v>
      </c>
      <c r="E38" t="s">
        <v>26</v>
      </c>
      <c r="F38">
        <v>8.5830000000000002</v>
      </c>
      <c r="G38">
        <v>0</v>
      </c>
      <c r="H38">
        <v>0</v>
      </c>
      <c r="I38">
        <v>200.114</v>
      </c>
    </row>
    <row r="39" spans="1:9" x14ac:dyDescent="0.25">
      <c r="A39" s="2">
        <v>44999</v>
      </c>
      <c r="B39" t="s">
        <v>15</v>
      </c>
      <c r="C39" t="s">
        <v>215</v>
      </c>
      <c r="D39" t="s">
        <v>29</v>
      </c>
      <c r="E39" t="s">
        <v>26</v>
      </c>
      <c r="F39">
        <v>9.0500000000000007</v>
      </c>
      <c r="G39">
        <v>0.217</v>
      </c>
      <c r="H39">
        <v>0</v>
      </c>
      <c r="I39">
        <v>178.363</v>
      </c>
    </row>
    <row r="40" spans="1:9" x14ac:dyDescent="0.25">
      <c r="A40" s="2">
        <v>44999</v>
      </c>
      <c r="B40" t="s">
        <v>15</v>
      </c>
      <c r="C40" t="s">
        <v>54</v>
      </c>
      <c r="D40" t="s">
        <v>217</v>
      </c>
      <c r="E40" t="s">
        <v>5</v>
      </c>
      <c r="F40">
        <v>10.7</v>
      </c>
      <c r="G40">
        <v>0</v>
      </c>
      <c r="H40">
        <v>0.45</v>
      </c>
      <c r="I40">
        <v>255.97200000000001</v>
      </c>
    </row>
    <row r="41" spans="1:9" x14ac:dyDescent="0.25">
      <c r="A41" s="2">
        <v>44999</v>
      </c>
      <c r="B41" t="s">
        <v>15</v>
      </c>
      <c r="C41" t="s">
        <v>58</v>
      </c>
      <c r="D41" t="s">
        <v>23</v>
      </c>
      <c r="E41" t="s">
        <v>5</v>
      </c>
      <c r="F41">
        <v>7.8170000000000002</v>
      </c>
      <c r="G41">
        <v>0</v>
      </c>
      <c r="H41">
        <v>0</v>
      </c>
      <c r="I41">
        <v>140.18700000000001</v>
      </c>
    </row>
    <row r="42" spans="1:9" x14ac:dyDescent="0.25">
      <c r="A42" s="2">
        <v>44999</v>
      </c>
      <c r="B42" t="s">
        <v>15</v>
      </c>
      <c r="C42" t="s">
        <v>57</v>
      </c>
      <c r="D42" t="s">
        <v>189</v>
      </c>
      <c r="E42" t="s">
        <v>5</v>
      </c>
      <c r="F42">
        <v>7.8170000000000002</v>
      </c>
      <c r="G42">
        <v>0.1</v>
      </c>
      <c r="H42">
        <v>0.5</v>
      </c>
      <c r="I42">
        <v>106.75700000000001</v>
      </c>
    </row>
    <row r="43" spans="1:9" x14ac:dyDescent="0.25">
      <c r="A43" s="2">
        <v>44999</v>
      </c>
      <c r="B43" t="s">
        <v>15</v>
      </c>
      <c r="C43" t="s">
        <v>57</v>
      </c>
      <c r="D43" t="s">
        <v>30</v>
      </c>
      <c r="E43" t="s">
        <v>5</v>
      </c>
      <c r="F43">
        <v>10.55</v>
      </c>
      <c r="G43">
        <v>0.433</v>
      </c>
      <c r="H43">
        <v>0.5</v>
      </c>
      <c r="I43">
        <v>242.09399999999999</v>
      </c>
    </row>
    <row r="44" spans="1:9" x14ac:dyDescent="0.25">
      <c r="A44" s="2">
        <v>44999</v>
      </c>
      <c r="B44" t="s">
        <v>15</v>
      </c>
      <c r="C44" t="s">
        <v>63</v>
      </c>
      <c r="D44" t="s">
        <v>28</v>
      </c>
      <c r="E44" t="s">
        <v>26</v>
      </c>
      <c r="F44">
        <v>7.45</v>
      </c>
      <c r="G44">
        <v>0.2</v>
      </c>
      <c r="H44">
        <v>0.48299999999999998</v>
      </c>
      <c r="I44">
        <v>194.06399999999999</v>
      </c>
    </row>
    <row r="45" spans="1:9" x14ac:dyDescent="0.25">
      <c r="A45" s="2">
        <v>44999</v>
      </c>
      <c r="B45" t="s">
        <v>31</v>
      </c>
      <c r="C45" t="s">
        <v>55</v>
      </c>
      <c r="D45" t="s">
        <v>42</v>
      </c>
      <c r="E45" t="s">
        <v>19</v>
      </c>
      <c r="F45">
        <v>8.15</v>
      </c>
      <c r="G45">
        <v>0.33300000000000002</v>
      </c>
      <c r="H45">
        <v>0.6</v>
      </c>
      <c r="I45">
        <v>76.796999999999997</v>
      </c>
    </row>
    <row r="46" spans="1:9" x14ac:dyDescent="0.25">
      <c r="A46" s="2">
        <v>44999</v>
      </c>
      <c r="B46" t="s">
        <v>31</v>
      </c>
      <c r="C46" t="s">
        <v>64</v>
      </c>
      <c r="D46" t="s">
        <v>32</v>
      </c>
      <c r="E46" t="s">
        <v>26</v>
      </c>
      <c r="F46">
        <v>10.083</v>
      </c>
      <c r="G46">
        <v>0.33300000000000002</v>
      </c>
      <c r="H46">
        <v>0.5</v>
      </c>
      <c r="I46">
        <v>215.25800000000001</v>
      </c>
    </row>
    <row r="47" spans="1:9" x14ac:dyDescent="0.25">
      <c r="A47" s="2">
        <v>44999</v>
      </c>
      <c r="B47" t="s">
        <v>31</v>
      </c>
      <c r="C47" t="s">
        <v>59</v>
      </c>
      <c r="D47" t="s">
        <v>34</v>
      </c>
      <c r="E47" t="s">
        <v>5</v>
      </c>
      <c r="F47">
        <v>12.8</v>
      </c>
      <c r="G47">
        <v>0</v>
      </c>
      <c r="H47">
        <v>1.2330000000000001</v>
      </c>
      <c r="I47">
        <v>184.16300000000001</v>
      </c>
    </row>
    <row r="48" spans="1:9" x14ac:dyDescent="0.25">
      <c r="A48" s="2">
        <v>44999</v>
      </c>
      <c r="B48" t="s">
        <v>31</v>
      </c>
      <c r="C48" t="s">
        <v>59</v>
      </c>
      <c r="D48" t="s">
        <v>33</v>
      </c>
      <c r="E48" t="s">
        <v>5</v>
      </c>
      <c r="F48">
        <v>8.5670000000000002</v>
      </c>
      <c r="G48">
        <v>0.53300000000000003</v>
      </c>
      <c r="H48">
        <v>0.98299999999999998</v>
      </c>
      <c r="I48">
        <v>117.961</v>
      </c>
    </row>
    <row r="49" spans="1:9" x14ac:dyDescent="0.25">
      <c r="A49" s="2">
        <v>44999</v>
      </c>
      <c r="B49" t="s">
        <v>31</v>
      </c>
      <c r="C49" t="s">
        <v>59</v>
      </c>
      <c r="D49" t="s">
        <v>36</v>
      </c>
      <c r="E49" t="s">
        <v>5</v>
      </c>
      <c r="F49">
        <v>9.65</v>
      </c>
      <c r="G49">
        <v>0.3</v>
      </c>
      <c r="H49">
        <v>0.96699999999999997</v>
      </c>
      <c r="I49">
        <v>121.03700000000001</v>
      </c>
    </row>
    <row r="50" spans="1:9" x14ac:dyDescent="0.25">
      <c r="A50" s="2">
        <v>44999</v>
      </c>
      <c r="B50" t="s">
        <v>31</v>
      </c>
      <c r="C50" t="s">
        <v>55</v>
      </c>
      <c r="D50" t="s">
        <v>41</v>
      </c>
      <c r="E50" t="s">
        <v>19</v>
      </c>
      <c r="F50">
        <v>9.35</v>
      </c>
      <c r="G50">
        <v>0.16700000000000001</v>
      </c>
      <c r="H50">
        <v>0.5</v>
      </c>
      <c r="I50">
        <v>140.28100000000001</v>
      </c>
    </row>
    <row r="51" spans="1:9" x14ac:dyDescent="0.25">
      <c r="A51" s="2">
        <v>44999</v>
      </c>
      <c r="B51" t="s">
        <v>31</v>
      </c>
      <c r="C51" t="s">
        <v>59</v>
      </c>
      <c r="D51" t="s">
        <v>44</v>
      </c>
      <c r="E51" t="s">
        <v>5</v>
      </c>
      <c r="F51">
        <v>5.4329999999999998</v>
      </c>
      <c r="G51">
        <v>0.36699999999999999</v>
      </c>
      <c r="H51">
        <v>1.0329999999999999</v>
      </c>
      <c r="I51">
        <v>68.831000000000003</v>
      </c>
    </row>
    <row r="52" spans="1:9" x14ac:dyDescent="0.25">
      <c r="A52" s="2">
        <v>44999</v>
      </c>
      <c r="B52" t="s">
        <v>31</v>
      </c>
      <c r="C52" t="s">
        <v>59</v>
      </c>
      <c r="D52" t="s">
        <v>43</v>
      </c>
      <c r="E52" t="s">
        <v>5</v>
      </c>
      <c r="F52">
        <v>7.9169999999999998</v>
      </c>
      <c r="G52">
        <v>0.33300000000000002</v>
      </c>
      <c r="H52">
        <v>1.0669999999999999</v>
      </c>
      <c r="I52">
        <v>105.675</v>
      </c>
    </row>
    <row r="53" spans="1:9" x14ac:dyDescent="0.25">
      <c r="A53" s="2">
        <v>44999</v>
      </c>
      <c r="B53" t="s">
        <v>31</v>
      </c>
      <c r="C53" t="s">
        <v>59</v>
      </c>
      <c r="D53" t="s">
        <v>35</v>
      </c>
      <c r="E53" t="s">
        <v>26</v>
      </c>
      <c r="F53">
        <v>5.0999999999999996</v>
      </c>
      <c r="G53">
        <v>0.183</v>
      </c>
      <c r="H53">
        <v>1</v>
      </c>
      <c r="I53">
        <v>46.066000000000003</v>
      </c>
    </row>
    <row r="54" spans="1:9" x14ac:dyDescent="0.25">
      <c r="A54" s="2">
        <v>45000</v>
      </c>
      <c r="B54" t="s">
        <v>15</v>
      </c>
      <c r="C54" t="s">
        <v>55</v>
      </c>
      <c r="D54" t="s">
        <v>18</v>
      </c>
      <c r="E54" t="s">
        <v>19</v>
      </c>
      <c r="F54">
        <v>8.5</v>
      </c>
      <c r="G54">
        <v>0.36699999999999999</v>
      </c>
      <c r="H54">
        <v>0.5</v>
      </c>
      <c r="I54">
        <v>218.32</v>
      </c>
    </row>
    <row r="55" spans="1:9" x14ac:dyDescent="0.25">
      <c r="A55" s="2">
        <v>45000</v>
      </c>
      <c r="B55" t="s">
        <v>15</v>
      </c>
      <c r="C55" t="s">
        <v>56</v>
      </c>
      <c r="D55" t="s">
        <v>24</v>
      </c>
      <c r="E55" t="s">
        <v>5</v>
      </c>
      <c r="F55">
        <v>8.6</v>
      </c>
      <c r="G55">
        <v>0.16700000000000001</v>
      </c>
      <c r="H55">
        <v>0</v>
      </c>
      <c r="I55">
        <v>143.98500000000001</v>
      </c>
    </row>
    <row r="56" spans="1:9" x14ac:dyDescent="0.25">
      <c r="A56" s="2">
        <v>45000</v>
      </c>
      <c r="B56" t="s">
        <v>15</v>
      </c>
      <c r="C56" t="s">
        <v>56</v>
      </c>
      <c r="D56" t="s">
        <v>25</v>
      </c>
      <c r="E56" t="s">
        <v>5</v>
      </c>
      <c r="F56">
        <v>7.65</v>
      </c>
      <c r="G56">
        <v>0.33300000000000002</v>
      </c>
      <c r="H56">
        <v>0.5</v>
      </c>
      <c r="I56">
        <v>115.003</v>
      </c>
    </row>
    <row r="57" spans="1:9" x14ac:dyDescent="0.25">
      <c r="A57" s="2">
        <v>45000</v>
      </c>
      <c r="B57" t="s">
        <v>15</v>
      </c>
      <c r="C57" t="s">
        <v>216</v>
      </c>
      <c r="D57" t="s">
        <v>213</v>
      </c>
      <c r="E57" t="s">
        <v>5</v>
      </c>
      <c r="F57">
        <v>8.9830000000000005</v>
      </c>
      <c r="G57">
        <v>0.33300000000000002</v>
      </c>
      <c r="H57">
        <v>0.5</v>
      </c>
      <c r="I57">
        <v>100.428</v>
      </c>
    </row>
    <row r="58" spans="1:9" x14ac:dyDescent="0.25">
      <c r="A58" s="2">
        <v>45000</v>
      </c>
      <c r="B58" t="s">
        <v>15</v>
      </c>
      <c r="C58" t="s">
        <v>57</v>
      </c>
      <c r="D58" t="s">
        <v>188</v>
      </c>
      <c r="E58" t="s">
        <v>5</v>
      </c>
      <c r="F58">
        <v>8.1669999999999998</v>
      </c>
      <c r="G58">
        <v>0.16700000000000001</v>
      </c>
      <c r="H58">
        <v>0.5</v>
      </c>
      <c r="I58">
        <v>231.31100000000001</v>
      </c>
    </row>
    <row r="59" spans="1:9" x14ac:dyDescent="0.25">
      <c r="A59" s="2">
        <v>45000</v>
      </c>
      <c r="B59" t="s">
        <v>15</v>
      </c>
      <c r="C59" t="s">
        <v>61</v>
      </c>
      <c r="D59" t="s">
        <v>40</v>
      </c>
      <c r="E59" t="s">
        <v>5</v>
      </c>
      <c r="F59">
        <v>10</v>
      </c>
      <c r="G59">
        <v>0</v>
      </c>
      <c r="H59">
        <v>0</v>
      </c>
      <c r="I59">
        <v>221.47</v>
      </c>
    </row>
    <row r="60" spans="1:9" x14ac:dyDescent="0.25">
      <c r="A60" s="2">
        <v>45000</v>
      </c>
      <c r="B60" t="s">
        <v>15</v>
      </c>
      <c r="C60" t="s">
        <v>55</v>
      </c>
      <c r="D60" t="s">
        <v>22</v>
      </c>
      <c r="E60" t="s">
        <v>5</v>
      </c>
      <c r="F60">
        <v>8.4670000000000005</v>
      </c>
      <c r="G60">
        <v>0</v>
      </c>
      <c r="H60">
        <v>0.3</v>
      </c>
      <c r="I60">
        <v>146.97200000000001</v>
      </c>
    </row>
    <row r="61" spans="1:9" x14ac:dyDescent="0.25">
      <c r="A61" s="2">
        <v>45000</v>
      </c>
      <c r="B61" t="s">
        <v>15</v>
      </c>
      <c r="C61" t="s">
        <v>54</v>
      </c>
      <c r="D61" t="s">
        <v>217</v>
      </c>
      <c r="E61" t="s">
        <v>5</v>
      </c>
      <c r="F61">
        <v>8.3829999999999991</v>
      </c>
      <c r="G61">
        <v>0.16700000000000001</v>
      </c>
      <c r="H61">
        <v>0.5</v>
      </c>
      <c r="I61">
        <v>139.81200000000001</v>
      </c>
    </row>
    <row r="62" spans="1:9" x14ac:dyDescent="0.25">
      <c r="A62" s="2">
        <v>45000</v>
      </c>
      <c r="B62" t="s">
        <v>15</v>
      </c>
      <c r="C62" t="s">
        <v>57</v>
      </c>
      <c r="D62" t="s">
        <v>217</v>
      </c>
      <c r="E62" t="s">
        <v>5</v>
      </c>
      <c r="F62">
        <v>8.3829999999999991</v>
      </c>
      <c r="G62">
        <v>0.16700000000000001</v>
      </c>
      <c r="H62">
        <v>0.5</v>
      </c>
      <c r="I62">
        <v>139.81200000000001</v>
      </c>
    </row>
    <row r="63" spans="1:9" x14ac:dyDescent="0.25">
      <c r="A63" s="2">
        <v>45000</v>
      </c>
      <c r="B63" t="s">
        <v>15</v>
      </c>
      <c r="C63" t="s">
        <v>55</v>
      </c>
      <c r="D63" t="s">
        <v>21</v>
      </c>
      <c r="E63" t="s">
        <v>5</v>
      </c>
      <c r="F63">
        <v>4.45</v>
      </c>
      <c r="G63">
        <v>0.16700000000000001</v>
      </c>
      <c r="H63">
        <v>0</v>
      </c>
      <c r="I63">
        <v>69.932000000000002</v>
      </c>
    </row>
    <row r="64" spans="1:9" x14ac:dyDescent="0.25">
      <c r="A64" s="2">
        <v>45000</v>
      </c>
      <c r="B64" t="s">
        <v>15</v>
      </c>
      <c r="C64" t="s">
        <v>58</v>
      </c>
      <c r="D64" t="s">
        <v>23</v>
      </c>
      <c r="E64" t="s">
        <v>5</v>
      </c>
      <c r="F64">
        <v>9.2170000000000005</v>
      </c>
      <c r="G64">
        <v>0</v>
      </c>
      <c r="H64">
        <v>0</v>
      </c>
      <c r="I64">
        <v>159.07</v>
      </c>
    </row>
    <row r="65" spans="1:9" x14ac:dyDescent="0.25">
      <c r="A65" s="2">
        <v>45000</v>
      </c>
      <c r="B65" t="s">
        <v>15</v>
      </c>
      <c r="C65" t="s">
        <v>62</v>
      </c>
      <c r="D65" t="s">
        <v>27</v>
      </c>
      <c r="E65" t="s">
        <v>26</v>
      </c>
      <c r="F65">
        <v>9.1829999999999998</v>
      </c>
      <c r="G65">
        <v>0.41699999999999998</v>
      </c>
      <c r="H65">
        <v>0.55000000000000004</v>
      </c>
      <c r="I65">
        <v>137.744</v>
      </c>
    </row>
    <row r="66" spans="1:9" x14ac:dyDescent="0.25">
      <c r="A66" s="2">
        <v>45000</v>
      </c>
      <c r="B66" t="s">
        <v>15</v>
      </c>
      <c r="C66" t="s">
        <v>208</v>
      </c>
      <c r="D66" t="s">
        <v>17</v>
      </c>
      <c r="E66" t="s">
        <v>5</v>
      </c>
      <c r="F66">
        <v>8.6999999999999993</v>
      </c>
      <c r="G66">
        <v>8.3000000000000004E-2</v>
      </c>
      <c r="H66">
        <v>0</v>
      </c>
      <c r="I66">
        <v>173.38499999999999</v>
      </c>
    </row>
    <row r="67" spans="1:9" x14ac:dyDescent="0.25">
      <c r="A67" s="2">
        <v>45000</v>
      </c>
      <c r="B67" t="s">
        <v>15</v>
      </c>
      <c r="C67" t="s">
        <v>56</v>
      </c>
      <c r="D67" t="s">
        <v>39</v>
      </c>
      <c r="E67" t="s">
        <v>5</v>
      </c>
      <c r="F67">
        <v>10.25</v>
      </c>
      <c r="G67">
        <v>0.36699999999999999</v>
      </c>
      <c r="H67">
        <v>0</v>
      </c>
      <c r="I67">
        <v>372.82600000000002</v>
      </c>
    </row>
    <row r="68" spans="1:9" x14ac:dyDescent="0.25">
      <c r="A68" s="2">
        <v>45000</v>
      </c>
      <c r="B68" t="s">
        <v>15</v>
      </c>
      <c r="C68" t="s">
        <v>63</v>
      </c>
      <c r="D68" t="s">
        <v>28</v>
      </c>
      <c r="E68" t="s">
        <v>26</v>
      </c>
      <c r="F68">
        <v>9.3829999999999991</v>
      </c>
      <c r="G68">
        <v>0.16700000000000001</v>
      </c>
      <c r="H68">
        <v>0.5</v>
      </c>
      <c r="I68">
        <v>199.6</v>
      </c>
    </row>
    <row r="69" spans="1:9" x14ac:dyDescent="0.25">
      <c r="A69" s="2">
        <v>45000</v>
      </c>
      <c r="B69" t="s">
        <v>15</v>
      </c>
      <c r="C69" t="s">
        <v>57</v>
      </c>
      <c r="D69" t="s">
        <v>30</v>
      </c>
      <c r="E69" t="s">
        <v>5</v>
      </c>
      <c r="F69">
        <v>10.65</v>
      </c>
      <c r="G69">
        <v>0.15</v>
      </c>
      <c r="H69">
        <v>0.5</v>
      </c>
      <c r="I69">
        <v>213.45400000000001</v>
      </c>
    </row>
    <row r="70" spans="1:9" x14ac:dyDescent="0.25">
      <c r="A70" s="2">
        <v>45000</v>
      </c>
      <c r="B70" t="s">
        <v>15</v>
      </c>
      <c r="C70" t="s">
        <v>56</v>
      </c>
      <c r="D70" t="s">
        <v>212</v>
      </c>
      <c r="E70" t="s">
        <v>26</v>
      </c>
      <c r="F70">
        <v>8.4499999999999993</v>
      </c>
      <c r="G70">
        <v>0.317</v>
      </c>
      <c r="H70">
        <v>0.5</v>
      </c>
      <c r="I70">
        <v>93.837999999999994</v>
      </c>
    </row>
    <row r="71" spans="1:9" x14ac:dyDescent="0.25">
      <c r="A71" s="2">
        <v>45000</v>
      </c>
      <c r="B71" t="s">
        <v>15</v>
      </c>
      <c r="C71" t="s">
        <v>65</v>
      </c>
      <c r="D71" t="s">
        <v>38</v>
      </c>
      <c r="E71" t="s">
        <v>26</v>
      </c>
      <c r="F71">
        <v>7.2830000000000004</v>
      </c>
      <c r="G71">
        <v>0</v>
      </c>
      <c r="H71">
        <v>0</v>
      </c>
      <c r="I71">
        <v>175.24799999999999</v>
      </c>
    </row>
    <row r="72" spans="1:9" x14ac:dyDescent="0.25">
      <c r="A72" s="2">
        <v>45000</v>
      </c>
      <c r="B72" t="s">
        <v>15</v>
      </c>
      <c r="C72" t="s">
        <v>215</v>
      </c>
      <c r="D72" t="s">
        <v>29</v>
      </c>
      <c r="E72" t="s">
        <v>26</v>
      </c>
      <c r="F72">
        <v>5.9829999999999997</v>
      </c>
      <c r="G72">
        <v>0</v>
      </c>
      <c r="H72">
        <v>0.51700000000000002</v>
      </c>
      <c r="I72">
        <v>156.26400000000001</v>
      </c>
    </row>
    <row r="73" spans="1:9" x14ac:dyDescent="0.25">
      <c r="A73" s="2">
        <v>45000</v>
      </c>
      <c r="B73" t="s">
        <v>31</v>
      </c>
      <c r="C73" t="s">
        <v>59</v>
      </c>
      <c r="D73" t="s">
        <v>33</v>
      </c>
      <c r="E73" t="s">
        <v>5</v>
      </c>
      <c r="F73">
        <v>7.867</v>
      </c>
      <c r="G73">
        <v>0.48299999999999998</v>
      </c>
      <c r="H73">
        <v>0.55000000000000004</v>
      </c>
      <c r="I73">
        <v>114.29900000000001</v>
      </c>
    </row>
    <row r="74" spans="1:9" x14ac:dyDescent="0.25">
      <c r="A74" s="2">
        <v>45000</v>
      </c>
      <c r="B74" t="s">
        <v>31</v>
      </c>
      <c r="C74" t="s">
        <v>55</v>
      </c>
      <c r="D74" t="s">
        <v>41</v>
      </c>
      <c r="E74" t="s">
        <v>19</v>
      </c>
      <c r="F74">
        <v>0.98299999999999998</v>
      </c>
      <c r="G74">
        <v>0</v>
      </c>
      <c r="H74">
        <v>0</v>
      </c>
      <c r="I74">
        <v>30.001000000000001</v>
      </c>
    </row>
    <row r="75" spans="1:9" x14ac:dyDescent="0.25">
      <c r="A75" s="2">
        <v>45000</v>
      </c>
      <c r="B75" t="s">
        <v>31</v>
      </c>
      <c r="C75" t="s">
        <v>64</v>
      </c>
      <c r="D75" t="s">
        <v>32</v>
      </c>
      <c r="E75" t="s">
        <v>26</v>
      </c>
      <c r="F75">
        <v>9.4169999999999998</v>
      </c>
      <c r="G75">
        <v>0.35</v>
      </c>
      <c r="H75">
        <v>0.53300000000000003</v>
      </c>
      <c r="I75">
        <v>445.995</v>
      </c>
    </row>
    <row r="76" spans="1:9" x14ac:dyDescent="0.25">
      <c r="A76" s="2">
        <v>45000</v>
      </c>
      <c r="B76" t="s">
        <v>31</v>
      </c>
      <c r="C76" t="s">
        <v>59</v>
      </c>
      <c r="D76" t="s">
        <v>43</v>
      </c>
      <c r="E76" t="s">
        <v>5</v>
      </c>
      <c r="F76">
        <v>8.0670000000000002</v>
      </c>
      <c r="G76">
        <v>0.3</v>
      </c>
      <c r="H76">
        <v>0</v>
      </c>
      <c r="I76">
        <v>147.89699999999999</v>
      </c>
    </row>
    <row r="77" spans="1:9" x14ac:dyDescent="0.25">
      <c r="A77" s="2">
        <v>45000</v>
      </c>
      <c r="B77" t="s">
        <v>31</v>
      </c>
      <c r="C77" t="s">
        <v>55</v>
      </c>
      <c r="D77" t="s">
        <v>41</v>
      </c>
      <c r="E77" t="s">
        <v>19</v>
      </c>
      <c r="F77">
        <v>9.1829999999999998</v>
      </c>
      <c r="G77">
        <v>0.16700000000000001</v>
      </c>
      <c r="H77">
        <v>0.55000000000000004</v>
      </c>
      <c r="I77">
        <v>115.93600000000001</v>
      </c>
    </row>
    <row r="78" spans="1:9" x14ac:dyDescent="0.25">
      <c r="A78" s="2">
        <v>45000</v>
      </c>
      <c r="B78" t="s">
        <v>31</v>
      </c>
      <c r="C78" t="s">
        <v>59</v>
      </c>
      <c r="D78" t="s">
        <v>34</v>
      </c>
      <c r="E78" t="s">
        <v>5</v>
      </c>
      <c r="F78">
        <v>10.55</v>
      </c>
      <c r="G78">
        <v>0</v>
      </c>
      <c r="H78">
        <v>0.91700000000000004</v>
      </c>
      <c r="I78">
        <v>196.92599999999999</v>
      </c>
    </row>
    <row r="79" spans="1:9" x14ac:dyDescent="0.25">
      <c r="A79" s="2">
        <v>45000</v>
      </c>
      <c r="B79" t="s">
        <v>31</v>
      </c>
      <c r="C79" t="s">
        <v>55</v>
      </c>
      <c r="D79" t="s">
        <v>42</v>
      </c>
      <c r="E79" t="s">
        <v>19</v>
      </c>
      <c r="F79">
        <v>8.1829999999999998</v>
      </c>
      <c r="G79">
        <v>0.3</v>
      </c>
      <c r="H79">
        <v>0.45</v>
      </c>
      <c r="I79">
        <v>100.866</v>
      </c>
    </row>
    <row r="80" spans="1:9" x14ac:dyDescent="0.25">
      <c r="A80" s="2">
        <v>45000</v>
      </c>
      <c r="B80" t="s">
        <v>31</v>
      </c>
      <c r="C80" t="s">
        <v>59</v>
      </c>
      <c r="D80" t="s">
        <v>36</v>
      </c>
      <c r="E80" t="s">
        <v>5</v>
      </c>
      <c r="F80">
        <v>9.5169999999999995</v>
      </c>
      <c r="G80">
        <v>0</v>
      </c>
      <c r="H80">
        <v>1</v>
      </c>
      <c r="I80">
        <v>195.648</v>
      </c>
    </row>
    <row r="81" spans="1:9" x14ac:dyDescent="0.25">
      <c r="A81" s="2">
        <v>45001</v>
      </c>
      <c r="B81" t="s">
        <v>15</v>
      </c>
      <c r="C81" t="s">
        <v>60</v>
      </c>
      <c r="D81" t="s">
        <v>290</v>
      </c>
      <c r="E81" t="s">
        <v>5</v>
      </c>
      <c r="F81">
        <v>10.050000000000001</v>
      </c>
      <c r="G81">
        <v>0.33300000000000002</v>
      </c>
      <c r="H81">
        <v>0.5</v>
      </c>
      <c r="I81">
        <v>151.63200000000001</v>
      </c>
    </row>
    <row r="82" spans="1:9" x14ac:dyDescent="0.25">
      <c r="A82" s="2">
        <v>45001</v>
      </c>
      <c r="B82" t="s">
        <v>15</v>
      </c>
      <c r="C82" t="s">
        <v>56</v>
      </c>
      <c r="D82" t="s">
        <v>39</v>
      </c>
      <c r="E82" t="s">
        <v>5</v>
      </c>
      <c r="F82">
        <v>9.7330000000000005</v>
      </c>
      <c r="G82">
        <v>0.33300000000000002</v>
      </c>
      <c r="H82">
        <v>0.5</v>
      </c>
      <c r="I82">
        <v>388.34500000000003</v>
      </c>
    </row>
    <row r="83" spans="1:9" x14ac:dyDescent="0.25">
      <c r="A83" s="2">
        <v>45001</v>
      </c>
      <c r="B83" t="s">
        <v>15</v>
      </c>
      <c r="C83" t="s">
        <v>55</v>
      </c>
      <c r="D83" t="s">
        <v>18</v>
      </c>
      <c r="E83" t="s">
        <v>19</v>
      </c>
      <c r="F83">
        <v>9.4</v>
      </c>
      <c r="G83">
        <v>0.26700000000000002</v>
      </c>
      <c r="H83">
        <v>0.5</v>
      </c>
      <c r="I83">
        <v>157.22200000000001</v>
      </c>
    </row>
    <row r="84" spans="1:9" x14ac:dyDescent="0.25">
      <c r="A84" s="2">
        <v>45001</v>
      </c>
      <c r="B84" t="s">
        <v>15</v>
      </c>
      <c r="C84" t="s">
        <v>216</v>
      </c>
      <c r="D84" t="s">
        <v>213</v>
      </c>
      <c r="E84" t="s">
        <v>5</v>
      </c>
      <c r="F84">
        <v>10.733000000000001</v>
      </c>
      <c r="G84">
        <v>0.16700000000000001</v>
      </c>
      <c r="H84">
        <v>0.317</v>
      </c>
      <c r="I84">
        <v>182.86699999999999</v>
      </c>
    </row>
    <row r="85" spans="1:9" x14ac:dyDescent="0.25">
      <c r="A85" s="2">
        <v>45001</v>
      </c>
      <c r="B85" t="s">
        <v>15</v>
      </c>
      <c r="C85" t="s">
        <v>57</v>
      </c>
      <c r="D85" t="s">
        <v>188</v>
      </c>
      <c r="E85" t="s">
        <v>5</v>
      </c>
      <c r="F85">
        <v>8.3670000000000009</v>
      </c>
      <c r="G85">
        <v>0.13300000000000001</v>
      </c>
      <c r="H85">
        <v>0.5</v>
      </c>
      <c r="I85">
        <v>226.989</v>
      </c>
    </row>
    <row r="86" spans="1:9" x14ac:dyDescent="0.25">
      <c r="A86" s="2">
        <v>45001</v>
      </c>
      <c r="B86" t="s">
        <v>15</v>
      </c>
      <c r="C86" t="s">
        <v>57</v>
      </c>
      <c r="D86" t="s">
        <v>189</v>
      </c>
      <c r="E86" t="s">
        <v>5</v>
      </c>
      <c r="F86">
        <v>7.4329999999999998</v>
      </c>
      <c r="G86">
        <v>0.28299999999999997</v>
      </c>
      <c r="H86">
        <v>3.3000000000000002E-2</v>
      </c>
      <c r="I86">
        <v>109.49299999999999</v>
      </c>
    </row>
    <row r="87" spans="1:9" x14ac:dyDescent="0.25">
      <c r="A87" s="2">
        <v>45001</v>
      </c>
      <c r="B87" t="s">
        <v>15</v>
      </c>
      <c r="C87" t="s">
        <v>208</v>
      </c>
      <c r="D87" t="s">
        <v>17</v>
      </c>
      <c r="E87" t="s">
        <v>5</v>
      </c>
      <c r="F87">
        <v>8.0830000000000002</v>
      </c>
      <c r="G87">
        <v>0</v>
      </c>
      <c r="H87">
        <v>0</v>
      </c>
      <c r="I87">
        <v>191.84</v>
      </c>
    </row>
    <row r="88" spans="1:9" x14ac:dyDescent="0.25">
      <c r="A88" s="2">
        <v>45001</v>
      </c>
      <c r="B88" t="s">
        <v>15</v>
      </c>
      <c r="C88" t="s">
        <v>55</v>
      </c>
      <c r="D88" t="s">
        <v>22</v>
      </c>
      <c r="E88" t="s">
        <v>5</v>
      </c>
      <c r="F88">
        <v>8.4</v>
      </c>
      <c r="G88">
        <v>0.55000000000000004</v>
      </c>
      <c r="H88">
        <v>0</v>
      </c>
      <c r="I88">
        <v>161.13300000000001</v>
      </c>
    </row>
    <row r="89" spans="1:9" x14ac:dyDescent="0.25">
      <c r="A89" s="2">
        <v>45001</v>
      </c>
      <c r="B89" t="s">
        <v>15</v>
      </c>
      <c r="C89" t="s">
        <v>55</v>
      </c>
      <c r="D89" t="s">
        <v>21</v>
      </c>
      <c r="E89" t="s">
        <v>5</v>
      </c>
      <c r="F89">
        <v>9.85</v>
      </c>
      <c r="G89">
        <v>0.16700000000000001</v>
      </c>
      <c r="H89">
        <v>0.5</v>
      </c>
      <c r="I89">
        <v>129.00299999999999</v>
      </c>
    </row>
    <row r="90" spans="1:9" x14ac:dyDescent="0.25">
      <c r="A90" s="2">
        <v>45001</v>
      </c>
      <c r="B90" t="s">
        <v>15</v>
      </c>
      <c r="C90" t="s">
        <v>58</v>
      </c>
      <c r="D90" t="s">
        <v>23</v>
      </c>
      <c r="E90" t="s">
        <v>5</v>
      </c>
      <c r="F90">
        <v>9.6669999999999998</v>
      </c>
      <c r="G90">
        <v>0</v>
      </c>
      <c r="H90">
        <v>0</v>
      </c>
      <c r="I90">
        <v>157.50800000000001</v>
      </c>
    </row>
    <row r="91" spans="1:9" x14ac:dyDescent="0.25">
      <c r="A91" s="2">
        <v>45001</v>
      </c>
      <c r="B91" t="s">
        <v>15</v>
      </c>
      <c r="C91" t="s">
        <v>62</v>
      </c>
      <c r="D91" t="s">
        <v>27</v>
      </c>
      <c r="E91" t="s">
        <v>26</v>
      </c>
      <c r="F91">
        <v>9.7669999999999995</v>
      </c>
      <c r="G91">
        <v>0.217</v>
      </c>
      <c r="H91">
        <v>0.51700000000000002</v>
      </c>
      <c r="I91">
        <v>144.66300000000001</v>
      </c>
    </row>
    <row r="92" spans="1:9" x14ac:dyDescent="0.25">
      <c r="A92" s="2">
        <v>45001</v>
      </c>
      <c r="B92" t="s">
        <v>15</v>
      </c>
      <c r="C92" t="s">
        <v>56</v>
      </c>
      <c r="D92" t="s">
        <v>212</v>
      </c>
      <c r="E92" t="s">
        <v>26</v>
      </c>
      <c r="F92">
        <v>8.6170000000000009</v>
      </c>
      <c r="G92">
        <v>0.78300000000000003</v>
      </c>
      <c r="H92">
        <v>0</v>
      </c>
      <c r="I92">
        <v>70.203000000000003</v>
      </c>
    </row>
    <row r="93" spans="1:9" x14ac:dyDescent="0.25">
      <c r="A93" s="2">
        <v>45001</v>
      </c>
      <c r="B93" t="s">
        <v>15</v>
      </c>
      <c r="C93" t="s">
        <v>63</v>
      </c>
      <c r="D93" t="s">
        <v>28</v>
      </c>
      <c r="E93" t="s">
        <v>26</v>
      </c>
      <c r="F93">
        <v>7.617</v>
      </c>
      <c r="G93">
        <v>0</v>
      </c>
      <c r="H93">
        <v>0</v>
      </c>
      <c r="I93">
        <v>156.892</v>
      </c>
    </row>
    <row r="94" spans="1:9" x14ac:dyDescent="0.25">
      <c r="A94" s="2">
        <v>45001</v>
      </c>
      <c r="B94" t="s">
        <v>15</v>
      </c>
      <c r="C94" t="s">
        <v>215</v>
      </c>
      <c r="D94" t="s">
        <v>29</v>
      </c>
      <c r="E94" t="s">
        <v>26</v>
      </c>
      <c r="F94">
        <v>6.7169999999999996</v>
      </c>
      <c r="G94">
        <v>0.28299999999999997</v>
      </c>
      <c r="H94">
        <v>0.5</v>
      </c>
      <c r="I94">
        <v>178.13399999999999</v>
      </c>
    </row>
    <row r="95" spans="1:9" x14ac:dyDescent="0.25">
      <c r="A95" s="2">
        <v>45001</v>
      </c>
      <c r="B95" t="s">
        <v>15</v>
      </c>
      <c r="C95" t="s">
        <v>65</v>
      </c>
      <c r="D95" t="s">
        <v>38</v>
      </c>
      <c r="E95" t="s">
        <v>26</v>
      </c>
      <c r="F95">
        <v>7.4169999999999998</v>
      </c>
      <c r="G95">
        <v>0</v>
      </c>
      <c r="H95">
        <v>0</v>
      </c>
      <c r="I95">
        <v>185.13900000000001</v>
      </c>
    </row>
    <row r="96" spans="1:9" x14ac:dyDescent="0.25">
      <c r="A96" s="2">
        <v>45001</v>
      </c>
      <c r="B96" t="s">
        <v>15</v>
      </c>
      <c r="C96" t="s">
        <v>57</v>
      </c>
      <c r="D96" t="s">
        <v>30</v>
      </c>
      <c r="E96" t="s">
        <v>5</v>
      </c>
      <c r="F96">
        <v>10.567</v>
      </c>
      <c r="G96">
        <v>0.13300000000000001</v>
      </c>
      <c r="H96">
        <v>0</v>
      </c>
      <c r="I96">
        <v>209.67099999999999</v>
      </c>
    </row>
    <row r="97" spans="1:9" x14ac:dyDescent="0.25">
      <c r="A97" s="2">
        <v>45001</v>
      </c>
      <c r="B97" t="s">
        <v>31</v>
      </c>
      <c r="C97" t="s">
        <v>55</v>
      </c>
      <c r="D97" t="s">
        <v>41</v>
      </c>
      <c r="E97" t="s">
        <v>19</v>
      </c>
      <c r="F97">
        <v>8.75</v>
      </c>
      <c r="G97">
        <v>0.3</v>
      </c>
      <c r="H97">
        <v>0.5</v>
      </c>
      <c r="I97">
        <v>103.364</v>
      </c>
    </row>
    <row r="98" spans="1:9" x14ac:dyDescent="0.25">
      <c r="A98" s="2">
        <v>45001</v>
      </c>
      <c r="B98" t="s">
        <v>31</v>
      </c>
      <c r="C98" t="s">
        <v>55</v>
      </c>
      <c r="D98" t="s">
        <v>22</v>
      </c>
      <c r="E98" t="s">
        <v>5</v>
      </c>
      <c r="F98">
        <v>1.5</v>
      </c>
      <c r="G98">
        <v>0</v>
      </c>
      <c r="H98">
        <v>0</v>
      </c>
      <c r="I98">
        <v>26.501000000000001</v>
      </c>
    </row>
    <row r="99" spans="1:9" x14ac:dyDescent="0.25">
      <c r="A99" s="2">
        <v>45001</v>
      </c>
      <c r="B99" t="s">
        <v>31</v>
      </c>
      <c r="C99" t="s">
        <v>64</v>
      </c>
      <c r="D99" t="s">
        <v>32</v>
      </c>
      <c r="E99" t="s">
        <v>26</v>
      </c>
      <c r="F99">
        <v>9.2170000000000005</v>
      </c>
      <c r="G99">
        <v>0</v>
      </c>
      <c r="H99">
        <v>0</v>
      </c>
      <c r="I99">
        <v>286.77100000000002</v>
      </c>
    </row>
    <row r="100" spans="1:9" x14ac:dyDescent="0.25">
      <c r="A100" s="2">
        <v>45001</v>
      </c>
      <c r="B100" t="s">
        <v>31</v>
      </c>
      <c r="C100" t="s">
        <v>59</v>
      </c>
      <c r="D100" t="s">
        <v>34</v>
      </c>
      <c r="E100" t="s">
        <v>5</v>
      </c>
      <c r="F100">
        <v>9.9670000000000005</v>
      </c>
      <c r="G100">
        <v>0</v>
      </c>
      <c r="H100">
        <v>1</v>
      </c>
      <c r="I100">
        <v>149.607</v>
      </c>
    </row>
    <row r="101" spans="1:9" x14ac:dyDescent="0.25">
      <c r="A101" s="2">
        <v>45001</v>
      </c>
      <c r="B101" t="s">
        <v>31</v>
      </c>
      <c r="C101" t="s">
        <v>59</v>
      </c>
      <c r="D101" t="s">
        <v>36</v>
      </c>
      <c r="E101" t="s">
        <v>5</v>
      </c>
      <c r="F101">
        <v>9.4329999999999998</v>
      </c>
      <c r="G101">
        <v>0.66700000000000004</v>
      </c>
      <c r="H101">
        <v>1</v>
      </c>
      <c r="I101">
        <v>157.703</v>
      </c>
    </row>
    <row r="102" spans="1:9" x14ac:dyDescent="0.25">
      <c r="A102" s="2">
        <v>45001</v>
      </c>
      <c r="B102" t="s">
        <v>31</v>
      </c>
      <c r="C102" t="s">
        <v>59</v>
      </c>
      <c r="D102" t="s">
        <v>33</v>
      </c>
      <c r="E102" t="s">
        <v>5</v>
      </c>
      <c r="F102">
        <v>8.4169999999999998</v>
      </c>
      <c r="G102">
        <v>0</v>
      </c>
      <c r="H102">
        <v>0</v>
      </c>
      <c r="I102">
        <v>83.019000000000005</v>
      </c>
    </row>
    <row r="103" spans="1:9" x14ac:dyDescent="0.25">
      <c r="A103" s="2">
        <v>45001</v>
      </c>
      <c r="B103" t="s">
        <v>31</v>
      </c>
      <c r="C103" t="s">
        <v>55</v>
      </c>
      <c r="D103" t="s">
        <v>42</v>
      </c>
      <c r="E103" t="s">
        <v>19</v>
      </c>
      <c r="F103">
        <v>8.6329999999999991</v>
      </c>
      <c r="G103">
        <v>0.2</v>
      </c>
      <c r="H103">
        <v>0.5</v>
      </c>
      <c r="I103">
        <v>107.587</v>
      </c>
    </row>
    <row r="104" spans="1:9" x14ac:dyDescent="0.25">
      <c r="A104" s="2">
        <v>45002</v>
      </c>
      <c r="B104" t="s">
        <v>15</v>
      </c>
      <c r="C104" t="s">
        <v>56</v>
      </c>
      <c r="D104" t="s">
        <v>25</v>
      </c>
      <c r="E104" t="s">
        <v>5</v>
      </c>
      <c r="F104">
        <v>7.1669999999999998</v>
      </c>
      <c r="G104">
        <v>0</v>
      </c>
      <c r="H104">
        <v>0</v>
      </c>
      <c r="I104">
        <v>180.005</v>
      </c>
    </row>
    <row r="105" spans="1:9" x14ac:dyDescent="0.25">
      <c r="A105" s="2">
        <v>45002</v>
      </c>
      <c r="B105" t="s">
        <v>15</v>
      </c>
      <c r="C105" t="s">
        <v>56</v>
      </c>
      <c r="D105" t="s">
        <v>24</v>
      </c>
      <c r="E105" t="s">
        <v>5</v>
      </c>
      <c r="F105">
        <v>8.75</v>
      </c>
      <c r="G105">
        <v>0</v>
      </c>
      <c r="H105">
        <v>0</v>
      </c>
      <c r="I105">
        <v>126.004</v>
      </c>
    </row>
    <row r="106" spans="1:9" x14ac:dyDescent="0.25">
      <c r="A106" s="2">
        <v>45002</v>
      </c>
      <c r="B106" t="s">
        <v>15</v>
      </c>
      <c r="C106" t="s">
        <v>58</v>
      </c>
      <c r="D106" t="s">
        <v>23</v>
      </c>
      <c r="E106" t="s">
        <v>5</v>
      </c>
      <c r="F106">
        <v>10.25</v>
      </c>
      <c r="G106">
        <v>0.98299999999999998</v>
      </c>
      <c r="H106">
        <v>0</v>
      </c>
      <c r="I106">
        <v>182.21</v>
      </c>
    </row>
    <row r="107" spans="1:9" x14ac:dyDescent="0.25">
      <c r="A107" s="2">
        <v>45002</v>
      </c>
      <c r="B107" t="s">
        <v>15</v>
      </c>
      <c r="C107" t="s">
        <v>57</v>
      </c>
      <c r="D107" t="s">
        <v>188</v>
      </c>
      <c r="E107" t="s">
        <v>5</v>
      </c>
      <c r="F107">
        <v>8.5</v>
      </c>
      <c r="G107">
        <v>0.36699999999999999</v>
      </c>
      <c r="H107">
        <v>0.96699999999999997</v>
      </c>
      <c r="I107">
        <v>171.107</v>
      </c>
    </row>
    <row r="108" spans="1:9" x14ac:dyDescent="0.25">
      <c r="A108" s="2">
        <v>45002</v>
      </c>
      <c r="B108" t="s">
        <v>15</v>
      </c>
      <c r="C108" t="s">
        <v>55</v>
      </c>
      <c r="D108" t="s">
        <v>20</v>
      </c>
      <c r="E108" t="s">
        <v>5</v>
      </c>
      <c r="F108">
        <v>11.317</v>
      </c>
      <c r="G108">
        <v>0</v>
      </c>
      <c r="H108">
        <v>0.23300000000000001</v>
      </c>
      <c r="I108">
        <v>198.00200000000001</v>
      </c>
    </row>
    <row r="109" spans="1:9" x14ac:dyDescent="0.25">
      <c r="A109" s="2">
        <v>45002</v>
      </c>
      <c r="B109" t="s">
        <v>15</v>
      </c>
      <c r="C109" t="s">
        <v>61</v>
      </c>
      <c r="D109" t="s">
        <v>40</v>
      </c>
      <c r="E109" t="s">
        <v>5</v>
      </c>
      <c r="F109">
        <v>11.417</v>
      </c>
      <c r="G109">
        <v>0.217</v>
      </c>
      <c r="H109">
        <v>0.66700000000000004</v>
      </c>
      <c r="I109">
        <v>266.84800000000001</v>
      </c>
    </row>
    <row r="110" spans="1:9" x14ac:dyDescent="0.25">
      <c r="A110" s="2">
        <v>45002</v>
      </c>
      <c r="B110" t="s">
        <v>15</v>
      </c>
      <c r="C110" t="s">
        <v>56</v>
      </c>
      <c r="D110" t="s">
        <v>39</v>
      </c>
      <c r="E110" t="s">
        <v>5</v>
      </c>
      <c r="F110">
        <v>10.333</v>
      </c>
      <c r="G110">
        <v>0.65</v>
      </c>
      <c r="H110">
        <v>0.5</v>
      </c>
      <c r="I110">
        <v>0</v>
      </c>
    </row>
    <row r="111" spans="1:9" x14ac:dyDescent="0.25">
      <c r="A111" s="2">
        <v>45002</v>
      </c>
      <c r="B111" t="s">
        <v>15</v>
      </c>
      <c r="C111" t="s">
        <v>216</v>
      </c>
      <c r="D111" t="s">
        <v>213</v>
      </c>
      <c r="E111" t="s">
        <v>5</v>
      </c>
      <c r="F111">
        <v>8.5830000000000002</v>
      </c>
      <c r="G111">
        <v>0.35</v>
      </c>
      <c r="H111">
        <v>0.5</v>
      </c>
      <c r="I111">
        <v>158.82599999999999</v>
      </c>
    </row>
    <row r="112" spans="1:9" x14ac:dyDescent="0.25">
      <c r="A112" s="2">
        <v>45002</v>
      </c>
      <c r="B112" t="s">
        <v>15</v>
      </c>
      <c r="C112" t="s">
        <v>62</v>
      </c>
      <c r="D112" t="s">
        <v>27</v>
      </c>
      <c r="E112" t="s">
        <v>26</v>
      </c>
      <c r="F112">
        <v>8.9329999999999998</v>
      </c>
      <c r="G112">
        <v>0.56699999999999995</v>
      </c>
      <c r="H112">
        <v>0.51700000000000002</v>
      </c>
      <c r="I112">
        <v>133.98400000000001</v>
      </c>
    </row>
    <row r="113" spans="1:9" x14ac:dyDescent="0.25">
      <c r="A113" s="2">
        <v>45002</v>
      </c>
      <c r="B113" t="s">
        <v>15</v>
      </c>
      <c r="C113" t="s">
        <v>60</v>
      </c>
      <c r="D113" t="s">
        <v>290</v>
      </c>
      <c r="E113" t="s">
        <v>5</v>
      </c>
      <c r="F113">
        <v>11.6</v>
      </c>
      <c r="G113">
        <v>0.2</v>
      </c>
      <c r="H113">
        <v>0.217</v>
      </c>
      <c r="I113">
        <v>251.786</v>
      </c>
    </row>
    <row r="114" spans="1:9" x14ac:dyDescent="0.25">
      <c r="A114" s="2">
        <v>45002</v>
      </c>
      <c r="B114" t="s">
        <v>15</v>
      </c>
      <c r="C114" t="s">
        <v>57</v>
      </c>
      <c r="D114" t="s">
        <v>30</v>
      </c>
      <c r="E114" t="s">
        <v>5</v>
      </c>
      <c r="F114">
        <v>10.667</v>
      </c>
      <c r="G114">
        <v>0.51700000000000002</v>
      </c>
      <c r="H114">
        <v>0.51700000000000002</v>
      </c>
      <c r="I114">
        <v>215.04400000000001</v>
      </c>
    </row>
    <row r="115" spans="1:9" x14ac:dyDescent="0.25">
      <c r="A115" s="2">
        <v>45002</v>
      </c>
      <c r="B115" t="s">
        <v>15</v>
      </c>
      <c r="C115" t="s">
        <v>215</v>
      </c>
      <c r="D115" t="s">
        <v>29</v>
      </c>
      <c r="E115" t="s">
        <v>26</v>
      </c>
      <c r="F115">
        <v>5.5330000000000004</v>
      </c>
      <c r="G115">
        <v>6.7000000000000004E-2</v>
      </c>
      <c r="H115">
        <v>0.5</v>
      </c>
      <c r="I115">
        <v>154.44999999999999</v>
      </c>
    </row>
    <row r="116" spans="1:9" x14ac:dyDescent="0.25">
      <c r="A116" s="2">
        <v>45002</v>
      </c>
      <c r="B116" t="s">
        <v>15</v>
      </c>
      <c r="C116" t="s">
        <v>65</v>
      </c>
      <c r="D116" t="s">
        <v>38</v>
      </c>
      <c r="E116" t="s">
        <v>26</v>
      </c>
      <c r="F116">
        <v>7.7</v>
      </c>
      <c r="G116">
        <v>0</v>
      </c>
      <c r="H116">
        <v>0</v>
      </c>
      <c r="I116">
        <v>244.98400000000001</v>
      </c>
    </row>
    <row r="117" spans="1:9" x14ac:dyDescent="0.25">
      <c r="A117" s="2">
        <v>45002</v>
      </c>
      <c r="B117" t="s">
        <v>15</v>
      </c>
      <c r="C117" t="s">
        <v>55</v>
      </c>
      <c r="D117" t="s">
        <v>21</v>
      </c>
      <c r="E117" t="s">
        <v>5</v>
      </c>
      <c r="F117">
        <v>9.8000000000000007</v>
      </c>
      <c r="G117">
        <v>0.26700000000000002</v>
      </c>
      <c r="H117">
        <v>0.46700000000000003</v>
      </c>
      <c r="I117">
        <v>162.99799999999999</v>
      </c>
    </row>
    <row r="118" spans="1:9" x14ac:dyDescent="0.25">
      <c r="A118" s="2">
        <v>45002</v>
      </c>
      <c r="B118" t="s">
        <v>15</v>
      </c>
      <c r="C118" t="s">
        <v>55</v>
      </c>
      <c r="D118" t="s">
        <v>22</v>
      </c>
      <c r="E118" t="s">
        <v>5</v>
      </c>
      <c r="F118">
        <v>9.15</v>
      </c>
      <c r="G118">
        <v>0.16700000000000001</v>
      </c>
      <c r="H118">
        <v>0.83299999999999996</v>
      </c>
      <c r="I118">
        <v>162.172</v>
      </c>
    </row>
    <row r="119" spans="1:9" x14ac:dyDescent="0.25">
      <c r="A119" s="2">
        <v>45002</v>
      </c>
      <c r="B119" t="s">
        <v>15</v>
      </c>
      <c r="C119" t="s">
        <v>56</v>
      </c>
      <c r="D119" t="s">
        <v>212</v>
      </c>
      <c r="E119" t="s">
        <v>26</v>
      </c>
      <c r="F119">
        <v>7.15</v>
      </c>
      <c r="G119">
        <v>0.16700000000000001</v>
      </c>
      <c r="H119">
        <v>0.68300000000000005</v>
      </c>
      <c r="I119">
        <v>82.084999999999994</v>
      </c>
    </row>
    <row r="120" spans="1:9" x14ac:dyDescent="0.25">
      <c r="A120" s="2">
        <v>45002</v>
      </c>
      <c r="B120" t="s">
        <v>15</v>
      </c>
      <c r="C120" t="s">
        <v>63</v>
      </c>
      <c r="D120" t="s">
        <v>28</v>
      </c>
      <c r="E120" t="s">
        <v>26</v>
      </c>
      <c r="F120">
        <v>9.8170000000000002</v>
      </c>
      <c r="G120">
        <v>0</v>
      </c>
      <c r="H120">
        <v>0.78300000000000003</v>
      </c>
      <c r="I120">
        <v>216.702</v>
      </c>
    </row>
    <row r="121" spans="1:9" x14ac:dyDescent="0.25">
      <c r="A121" s="2">
        <v>45002</v>
      </c>
      <c r="B121" t="s">
        <v>31</v>
      </c>
      <c r="C121" t="s">
        <v>55</v>
      </c>
      <c r="D121" t="s">
        <v>21</v>
      </c>
      <c r="E121" t="s">
        <v>5</v>
      </c>
      <c r="F121">
        <v>0.9</v>
      </c>
      <c r="G121">
        <v>0</v>
      </c>
      <c r="H121">
        <v>0</v>
      </c>
      <c r="I121">
        <v>25.402999999999999</v>
      </c>
    </row>
    <row r="122" spans="1:9" x14ac:dyDescent="0.25">
      <c r="A122" s="2">
        <v>45002</v>
      </c>
      <c r="B122" t="s">
        <v>31</v>
      </c>
      <c r="C122" t="s">
        <v>55</v>
      </c>
      <c r="D122" t="s">
        <v>42</v>
      </c>
      <c r="E122" t="s">
        <v>19</v>
      </c>
      <c r="F122">
        <v>9.2170000000000005</v>
      </c>
      <c r="G122">
        <v>0.26700000000000002</v>
      </c>
      <c r="H122">
        <v>1</v>
      </c>
      <c r="I122">
        <v>72.914000000000001</v>
      </c>
    </row>
    <row r="123" spans="1:9" x14ac:dyDescent="0.25">
      <c r="A123" s="2">
        <v>45002</v>
      </c>
      <c r="B123" t="s">
        <v>31</v>
      </c>
      <c r="C123" t="s">
        <v>59</v>
      </c>
      <c r="D123" t="s">
        <v>36</v>
      </c>
      <c r="E123" t="s">
        <v>5</v>
      </c>
      <c r="F123">
        <v>11.167</v>
      </c>
      <c r="G123">
        <v>0.48299999999999998</v>
      </c>
      <c r="H123">
        <v>1</v>
      </c>
      <c r="I123">
        <v>149.005</v>
      </c>
    </row>
    <row r="124" spans="1:9" x14ac:dyDescent="0.25">
      <c r="A124" s="2">
        <v>45002</v>
      </c>
      <c r="B124" t="s">
        <v>31</v>
      </c>
      <c r="C124" t="s">
        <v>59</v>
      </c>
      <c r="D124" t="s">
        <v>34</v>
      </c>
      <c r="E124" t="s">
        <v>5</v>
      </c>
      <c r="F124">
        <v>10.15</v>
      </c>
      <c r="G124">
        <v>0.16700000000000001</v>
      </c>
      <c r="H124">
        <v>1.0169999999999999</v>
      </c>
      <c r="I124">
        <v>176.90899999999999</v>
      </c>
    </row>
    <row r="125" spans="1:9" x14ac:dyDescent="0.25">
      <c r="A125" s="2">
        <v>45002</v>
      </c>
      <c r="B125" t="s">
        <v>31</v>
      </c>
      <c r="C125" t="s">
        <v>59</v>
      </c>
      <c r="D125" t="s">
        <v>35</v>
      </c>
      <c r="E125" t="s">
        <v>26</v>
      </c>
      <c r="F125">
        <v>9.4169999999999998</v>
      </c>
      <c r="G125">
        <v>0</v>
      </c>
      <c r="H125">
        <v>0</v>
      </c>
      <c r="I125">
        <v>128.39699999999999</v>
      </c>
    </row>
    <row r="126" spans="1:9" x14ac:dyDescent="0.25">
      <c r="A126" s="2">
        <v>45002</v>
      </c>
      <c r="B126" t="s">
        <v>31</v>
      </c>
      <c r="C126" t="s">
        <v>59</v>
      </c>
      <c r="D126" t="s">
        <v>44</v>
      </c>
      <c r="E126" t="s">
        <v>5</v>
      </c>
      <c r="F126">
        <v>7.633</v>
      </c>
      <c r="G126">
        <v>0.5</v>
      </c>
      <c r="H126">
        <v>0.96699999999999997</v>
      </c>
      <c r="I126">
        <v>123.67400000000001</v>
      </c>
    </row>
    <row r="127" spans="1:9" x14ac:dyDescent="0.25">
      <c r="A127" s="2">
        <v>45002</v>
      </c>
      <c r="B127" t="s">
        <v>31</v>
      </c>
      <c r="C127" t="s">
        <v>55</v>
      </c>
      <c r="D127" t="s">
        <v>41</v>
      </c>
      <c r="E127" t="s">
        <v>19</v>
      </c>
      <c r="F127">
        <v>8.6329999999999991</v>
      </c>
      <c r="G127">
        <v>0.53300000000000003</v>
      </c>
      <c r="H127">
        <v>0.5</v>
      </c>
      <c r="I127">
        <v>106.804</v>
      </c>
    </row>
    <row r="128" spans="1:9" x14ac:dyDescent="0.25">
      <c r="A128" s="2">
        <v>45002</v>
      </c>
      <c r="B128" t="s">
        <v>31</v>
      </c>
      <c r="C128" t="s">
        <v>64</v>
      </c>
      <c r="D128" t="s">
        <v>32</v>
      </c>
      <c r="E128" t="s">
        <v>26</v>
      </c>
      <c r="F128">
        <v>8.15</v>
      </c>
      <c r="G128">
        <v>0.36699999999999999</v>
      </c>
      <c r="H128">
        <v>0.5</v>
      </c>
      <c r="I128">
        <v>313.96899999999999</v>
      </c>
    </row>
    <row r="129" spans="1:9" x14ac:dyDescent="0.25">
      <c r="A129" s="2">
        <v>45002</v>
      </c>
      <c r="B129" t="s">
        <v>31</v>
      </c>
      <c r="C129" t="s">
        <v>59</v>
      </c>
      <c r="D129" t="s">
        <v>43</v>
      </c>
      <c r="E129" t="s">
        <v>5</v>
      </c>
      <c r="F129">
        <v>9.7669999999999995</v>
      </c>
      <c r="G129">
        <v>0.4</v>
      </c>
      <c r="H129">
        <v>1.0329999999999999</v>
      </c>
      <c r="I129">
        <v>159.11699999999999</v>
      </c>
    </row>
    <row r="130" spans="1:9" x14ac:dyDescent="0.25">
      <c r="A130" s="2">
        <v>45003</v>
      </c>
      <c r="B130" t="s">
        <v>15</v>
      </c>
      <c r="C130" t="s">
        <v>60</v>
      </c>
      <c r="D130" t="s">
        <v>290</v>
      </c>
      <c r="E130" t="s">
        <v>5</v>
      </c>
      <c r="F130">
        <v>7.7</v>
      </c>
      <c r="G130">
        <v>0</v>
      </c>
      <c r="H130">
        <v>0.16700000000000001</v>
      </c>
      <c r="I130">
        <v>139.00399999999999</v>
      </c>
    </row>
    <row r="131" spans="1:9" x14ac:dyDescent="0.25">
      <c r="A131" s="2">
        <v>45003</v>
      </c>
      <c r="B131" t="s">
        <v>15</v>
      </c>
      <c r="C131" t="s">
        <v>216</v>
      </c>
      <c r="D131" t="s">
        <v>213</v>
      </c>
      <c r="E131" t="s">
        <v>5</v>
      </c>
      <c r="F131">
        <v>8.75</v>
      </c>
      <c r="G131">
        <v>0.35</v>
      </c>
      <c r="H131">
        <v>0.5</v>
      </c>
      <c r="I131">
        <v>127.605</v>
      </c>
    </row>
    <row r="132" spans="1:9" x14ac:dyDescent="0.25">
      <c r="A132" s="2">
        <v>45003</v>
      </c>
      <c r="B132" t="s">
        <v>15</v>
      </c>
      <c r="C132" t="s">
        <v>56</v>
      </c>
      <c r="D132" t="s">
        <v>24</v>
      </c>
      <c r="E132" t="s">
        <v>5</v>
      </c>
      <c r="F132">
        <v>8.0169999999999995</v>
      </c>
      <c r="G132">
        <v>0</v>
      </c>
      <c r="H132">
        <v>0</v>
      </c>
      <c r="I132">
        <v>159.005</v>
      </c>
    </row>
    <row r="133" spans="1:9" x14ac:dyDescent="0.25">
      <c r="A133" s="2">
        <v>45003</v>
      </c>
      <c r="B133" t="s">
        <v>15</v>
      </c>
      <c r="C133" t="s">
        <v>55</v>
      </c>
      <c r="D133" t="s">
        <v>20</v>
      </c>
      <c r="E133" t="s">
        <v>5</v>
      </c>
      <c r="F133">
        <v>8.2330000000000005</v>
      </c>
      <c r="G133">
        <v>0.16700000000000001</v>
      </c>
      <c r="H133">
        <v>0</v>
      </c>
      <c r="I133">
        <v>84.001999999999995</v>
      </c>
    </row>
    <row r="134" spans="1:9" x14ac:dyDescent="0.25">
      <c r="A134" s="2">
        <v>45003</v>
      </c>
      <c r="B134" t="s">
        <v>15</v>
      </c>
      <c r="C134" t="s">
        <v>57</v>
      </c>
      <c r="D134" t="s">
        <v>30</v>
      </c>
      <c r="E134" t="s">
        <v>5</v>
      </c>
      <c r="F134">
        <v>12.167</v>
      </c>
      <c r="G134">
        <v>0.46700000000000003</v>
      </c>
      <c r="H134">
        <v>0.5</v>
      </c>
      <c r="I134">
        <v>303.88600000000002</v>
      </c>
    </row>
    <row r="135" spans="1:9" x14ac:dyDescent="0.25">
      <c r="A135" s="2">
        <v>45003</v>
      </c>
      <c r="B135" t="s">
        <v>15</v>
      </c>
      <c r="C135" t="s">
        <v>56</v>
      </c>
      <c r="D135" t="s">
        <v>25</v>
      </c>
      <c r="E135" t="s">
        <v>5</v>
      </c>
      <c r="F135">
        <v>8.3670000000000009</v>
      </c>
      <c r="G135">
        <v>0.33300000000000002</v>
      </c>
      <c r="H135">
        <v>0.16700000000000001</v>
      </c>
      <c r="I135">
        <v>246.006</v>
      </c>
    </row>
    <row r="136" spans="1:9" x14ac:dyDescent="0.25">
      <c r="A136" s="2">
        <v>45003</v>
      </c>
      <c r="B136" t="s">
        <v>15</v>
      </c>
      <c r="C136" t="s">
        <v>61</v>
      </c>
      <c r="D136" t="s">
        <v>40</v>
      </c>
      <c r="E136" t="s">
        <v>5</v>
      </c>
      <c r="F136">
        <v>11.367000000000001</v>
      </c>
      <c r="G136">
        <v>0.45</v>
      </c>
      <c r="H136">
        <v>0.217</v>
      </c>
      <c r="I136">
        <v>150.82499999999999</v>
      </c>
    </row>
    <row r="137" spans="1:9" x14ac:dyDescent="0.25">
      <c r="A137" s="2">
        <v>45003</v>
      </c>
      <c r="B137" t="s">
        <v>15</v>
      </c>
      <c r="C137" t="s">
        <v>63</v>
      </c>
      <c r="D137" t="s">
        <v>28</v>
      </c>
      <c r="E137" t="s">
        <v>26</v>
      </c>
      <c r="F137">
        <v>7.133</v>
      </c>
      <c r="G137">
        <v>0</v>
      </c>
      <c r="H137">
        <v>0.56699999999999995</v>
      </c>
      <c r="I137">
        <v>168.87299999999999</v>
      </c>
    </row>
    <row r="138" spans="1:9" x14ac:dyDescent="0.25">
      <c r="A138" s="2">
        <v>45003</v>
      </c>
      <c r="B138" t="s">
        <v>31</v>
      </c>
      <c r="C138" t="s">
        <v>60</v>
      </c>
      <c r="D138" t="s">
        <v>290</v>
      </c>
      <c r="E138" t="s">
        <v>5</v>
      </c>
      <c r="F138">
        <v>3.0830000000000002</v>
      </c>
      <c r="G138">
        <v>0.16700000000000001</v>
      </c>
      <c r="H138">
        <v>0</v>
      </c>
      <c r="I138">
        <v>32.802</v>
      </c>
    </row>
    <row r="139" spans="1:9" x14ac:dyDescent="0.25">
      <c r="A139" s="2">
        <v>45003</v>
      </c>
      <c r="B139" t="s">
        <v>31</v>
      </c>
      <c r="C139" t="s">
        <v>55</v>
      </c>
      <c r="D139" t="s">
        <v>292</v>
      </c>
      <c r="E139" t="s">
        <v>19</v>
      </c>
      <c r="F139">
        <v>8.6</v>
      </c>
      <c r="G139">
        <v>0.53300000000000003</v>
      </c>
      <c r="H139">
        <v>0.5</v>
      </c>
      <c r="I139">
        <v>149.77799999999999</v>
      </c>
    </row>
    <row r="140" spans="1:9" x14ac:dyDescent="0.25">
      <c r="A140" s="2">
        <v>45003</v>
      </c>
      <c r="B140" t="s">
        <v>31</v>
      </c>
      <c r="C140" t="s">
        <v>59</v>
      </c>
      <c r="D140" t="s">
        <v>34</v>
      </c>
      <c r="E140" t="s">
        <v>5</v>
      </c>
      <c r="F140">
        <v>2.5169999999999999</v>
      </c>
      <c r="G140">
        <v>0</v>
      </c>
      <c r="H140">
        <v>0</v>
      </c>
      <c r="I140">
        <v>0</v>
      </c>
    </row>
    <row r="141" spans="1:9" x14ac:dyDescent="0.25">
      <c r="A141" s="2">
        <v>45003</v>
      </c>
      <c r="B141" t="s">
        <v>31</v>
      </c>
      <c r="C141" t="s">
        <v>59</v>
      </c>
      <c r="D141" t="s">
        <v>43</v>
      </c>
      <c r="E141" t="s">
        <v>5</v>
      </c>
      <c r="F141">
        <v>8.0500000000000007</v>
      </c>
      <c r="G141">
        <v>0.51700000000000002</v>
      </c>
      <c r="H141">
        <v>1.2330000000000001</v>
      </c>
      <c r="I141">
        <v>147.30099999999999</v>
      </c>
    </row>
    <row r="142" spans="1:9" x14ac:dyDescent="0.25">
      <c r="A142" s="2">
        <v>45003</v>
      </c>
      <c r="B142" t="s">
        <v>31</v>
      </c>
      <c r="C142" t="s">
        <v>55</v>
      </c>
      <c r="D142" t="s">
        <v>289</v>
      </c>
      <c r="E142" t="s">
        <v>19</v>
      </c>
      <c r="F142">
        <v>7.9329999999999998</v>
      </c>
      <c r="G142">
        <v>0.25</v>
      </c>
      <c r="H142">
        <v>0.5</v>
      </c>
      <c r="I142">
        <v>53.872</v>
      </c>
    </row>
    <row r="143" spans="1:9" x14ac:dyDescent="0.25">
      <c r="A143" s="2">
        <v>45004</v>
      </c>
      <c r="B143" t="s">
        <v>15</v>
      </c>
      <c r="C143" t="s">
        <v>55</v>
      </c>
      <c r="D143" t="s">
        <v>18</v>
      </c>
      <c r="E143" t="s">
        <v>19</v>
      </c>
      <c r="F143">
        <v>8.5670000000000002</v>
      </c>
      <c r="G143">
        <v>0.35</v>
      </c>
      <c r="H143">
        <v>0.5</v>
      </c>
      <c r="I143">
        <v>103.078</v>
      </c>
    </row>
    <row r="144" spans="1:9" x14ac:dyDescent="0.25">
      <c r="A144" s="2">
        <v>45004</v>
      </c>
      <c r="B144" t="s">
        <v>15</v>
      </c>
      <c r="C144" t="s">
        <v>56</v>
      </c>
      <c r="D144" t="s">
        <v>24</v>
      </c>
      <c r="E144" t="s">
        <v>5</v>
      </c>
      <c r="F144">
        <v>8.4329999999999998</v>
      </c>
      <c r="G144">
        <v>0</v>
      </c>
      <c r="H144">
        <v>0</v>
      </c>
      <c r="I144">
        <v>140.00399999999999</v>
      </c>
    </row>
    <row r="145" spans="1:9" x14ac:dyDescent="0.25">
      <c r="A145" s="2">
        <v>45004</v>
      </c>
      <c r="B145" t="s">
        <v>15</v>
      </c>
      <c r="C145" t="s">
        <v>56</v>
      </c>
      <c r="D145" t="s">
        <v>25</v>
      </c>
      <c r="E145" t="s">
        <v>5</v>
      </c>
      <c r="F145">
        <v>6.367</v>
      </c>
      <c r="G145">
        <v>0</v>
      </c>
      <c r="H145">
        <v>0</v>
      </c>
      <c r="I145">
        <v>102.003</v>
      </c>
    </row>
    <row r="146" spans="1:9" x14ac:dyDescent="0.25">
      <c r="A146" s="2">
        <v>45004</v>
      </c>
      <c r="B146" t="s">
        <v>15</v>
      </c>
      <c r="C146" t="s">
        <v>216</v>
      </c>
      <c r="D146" t="s">
        <v>213</v>
      </c>
      <c r="E146" t="s">
        <v>5</v>
      </c>
      <c r="F146">
        <v>7.2830000000000004</v>
      </c>
      <c r="G146">
        <v>0.35</v>
      </c>
      <c r="H146">
        <v>0.5</v>
      </c>
      <c r="I146">
        <v>133.91999999999999</v>
      </c>
    </row>
    <row r="147" spans="1:9" x14ac:dyDescent="0.25">
      <c r="A147" s="2">
        <v>45004</v>
      </c>
      <c r="B147" t="s">
        <v>15</v>
      </c>
      <c r="C147" t="s">
        <v>57</v>
      </c>
      <c r="D147" t="s">
        <v>30</v>
      </c>
      <c r="E147" t="s">
        <v>5</v>
      </c>
      <c r="F147">
        <v>10.882999999999999</v>
      </c>
      <c r="G147">
        <v>0.48299999999999998</v>
      </c>
      <c r="H147">
        <v>0.5</v>
      </c>
      <c r="I147">
        <v>147.999</v>
      </c>
    </row>
    <row r="148" spans="1:9" x14ac:dyDescent="0.25">
      <c r="A148" s="2">
        <v>45004</v>
      </c>
      <c r="B148" t="s">
        <v>15</v>
      </c>
      <c r="C148" t="s">
        <v>55</v>
      </c>
      <c r="D148" t="s">
        <v>20</v>
      </c>
      <c r="E148" t="s">
        <v>5</v>
      </c>
      <c r="F148">
        <v>10.717000000000001</v>
      </c>
      <c r="G148">
        <v>0.16700000000000001</v>
      </c>
      <c r="H148">
        <v>1.1499999999999999</v>
      </c>
      <c r="I148">
        <v>75.793999999999997</v>
      </c>
    </row>
    <row r="149" spans="1:9" x14ac:dyDescent="0.25">
      <c r="A149" s="2">
        <v>45004</v>
      </c>
      <c r="B149" t="s">
        <v>31</v>
      </c>
      <c r="C149" t="s">
        <v>59</v>
      </c>
      <c r="D149" t="s">
        <v>33</v>
      </c>
      <c r="E149" t="s">
        <v>5</v>
      </c>
      <c r="F149">
        <v>7.6829999999999998</v>
      </c>
      <c r="G149">
        <v>0.76700000000000002</v>
      </c>
      <c r="H149">
        <v>1</v>
      </c>
      <c r="I149">
        <v>75.584999999999994</v>
      </c>
    </row>
    <row r="150" spans="1:9" x14ac:dyDescent="0.25">
      <c r="A150" s="2">
        <v>45005</v>
      </c>
      <c r="B150" t="s">
        <v>15</v>
      </c>
      <c r="C150" t="s">
        <v>55</v>
      </c>
      <c r="D150" t="s">
        <v>18</v>
      </c>
      <c r="E150" t="s">
        <v>19</v>
      </c>
      <c r="F150">
        <v>8.4830000000000005</v>
      </c>
      <c r="G150">
        <v>0.33300000000000002</v>
      </c>
      <c r="H150">
        <v>0.5</v>
      </c>
      <c r="I150">
        <v>154.69</v>
      </c>
    </row>
    <row r="151" spans="1:9" x14ac:dyDescent="0.25">
      <c r="A151" s="2">
        <v>45005</v>
      </c>
      <c r="B151" t="s">
        <v>15</v>
      </c>
      <c r="C151" t="s">
        <v>56</v>
      </c>
      <c r="D151" t="s">
        <v>24</v>
      </c>
      <c r="E151" t="s">
        <v>5</v>
      </c>
      <c r="F151">
        <v>7.633</v>
      </c>
      <c r="G151">
        <v>0</v>
      </c>
      <c r="H151">
        <v>0</v>
      </c>
      <c r="I151">
        <v>189.005</v>
      </c>
    </row>
    <row r="152" spans="1:9" x14ac:dyDescent="0.25">
      <c r="A152" s="2">
        <v>45005</v>
      </c>
      <c r="B152" t="s">
        <v>15</v>
      </c>
      <c r="C152" t="s">
        <v>57</v>
      </c>
      <c r="D152" t="s">
        <v>188</v>
      </c>
      <c r="E152" t="s">
        <v>5</v>
      </c>
      <c r="F152">
        <v>11.05</v>
      </c>
      <c r="G152">
        <v>0.16700000000000001</v>
      </c>
      <c r="H152">
        <v>0.51700000000000002</v>
      </c>
      <c r="I152">
        <v>169.827</v>
      </c>
    </row>
    <row r="153" spans="1:9" x14ac:dyDescent="0.25">
      <c r="A153" s="2">
        <v>45005</v>
      </c>
      <c r="B153" t="s">
        <v>15</v>
      </c>
      <c r="C153" t="s">
        <v>56</v>
      </c>
      <c r="D153" t="s">
        <v>39</v>
      </c>
      <c r="E153" t="s">
        <v>5</v>
      </c>
      <c r="F153">
        <v>9.7829999999999995</v>
      </c>
      <c r="G153">
        <v>0.65</v>
      </c>
      <c r="H153">
        <v>0.65</v>
      </c>
      <c r="I153">
        <v>0</v>
      </c>
    </row>
    <row r="154" spans="1:9" x14ac:dyDescent="0.25">
      <c r="A154" s="2">
        <v>45005</v>
      </c>
      <c r="B154" t="s">
        <v>15</v>
      </c>
      <c r="C154" t="s">
        <v>55</v>
      </c>
      <c r="D154" t="s">
        <v>20</v>
      </c>
      <c r="E154" t="s">
        <v>5</v>
      </c>
      <c r="F154">
        <v>9.5500000000000007</v>
      </c>
      <c r="G154">
        <v>0</v>
      </c>
      <c r="H154">
        <v>0</v>
      </c>
      <c r="I154">
        <v>110.304</v>
      </c>
    </row>
    <row r="155" spans="1:9" x14ac:dyDescent="0.25">
      <c r="A155" s="2">
        <v>45005</v>
      </c>
      <c r="B155" t="s">
        <v>15</v>
      </c>
      <c r="C155" t="s">
        <v>56</v>
      </c>
      <c r="D155" t="s">
        <v>25</v>
      </c>
      <c r="E155" t="s">
        <v>5</v>
      </c>
      <c r="F155">
        <v>7.55</v>
      </c>
      <c r="G155">
        <v>0</v>
      </c>
      <c r="H155">
        <v>0</v>
      </c>
      <c r="I155">
        <v>149.00399999999999</v>
      </c>
    </row>
    <row r="156" spans="1:9" x14ac:dyDescent="0.25">
      <c r="A156" s="2">
        <v>45005</v>
      </c>
      <c r="B156" t="s">
        <v>15</v>
      </c>
      <c r="C156" t="s">
        <v>208</v>
      </c>
      <c r="D156" t="s">
        <v>17</v>
      </c>
      <c r="E156" t="s">
        <v>5</v>
      </c>
      <c r="F156">
        <v>8.1829999999999998</v>
      </c>
      <c r="G156">
        <v>0.217</v>
      </c>
      <c r="H156">
        <v>0</v>
      </c>
      <c r="I156">
        <v>127.203</v>
      </c>
    </row>
    <row r="157" spans="1:9" x14ac:dyDescent="0.25">
      <c r="A157" s="2">
        <v>45005</v>
      </c>
      <c r="B157" t="s">
        <v>15</v>
      </c>
      <c r="C157" t="s">
        <v>55</v>
      </c>
      <c r="D157" t="s">
        <v>22</v>
      </c>
      <c r="E157" t="s">
        <v>5</v>
      </c>
      <c r="F157">
        <v>8.8330000000000002</v>
      </c>
      <c r="G157">
        <v>0.35</v>
      </c>
      <c r="H157">
        <v>0.88300000000000001</v>
      </c>
      <c r="I157">
        <v>152.66900000000001</v>
      </c>
    </row>
    <row r="158" spans="1:9" x14ac:dyDescent="0.25">
      <c r="A158" s="2">
        <v>45005</v>
      </c>
      <c r="B158" t="s">
        <v>15</v>
      </c>
      <c r="C158" t="s">
        <v>55</v>
      </c>
      <c r="D158" t="s">
        <v>21</v>
      </c>
      <c r="E158" t="s">
        <v>5</v>
      </c>
      <c r="F158">
        <v>8.4830000000000005</v>
      </c>
      <c r="G158">
        <v>0.3</v>
      </c>
      <c r="H158">
        <v>0.41699999999999998</v>
      </c>
      <c r="I158">
        <v>162.99299999999999</v>
      </c>
    </row>
    <row r="159" spans="1:9" x14ac:dyDescent="0.25">
      <c r="A159" s="2">
        <v>45005</v>
      </c>
      <c r="B159" t="s">
        <v>15</v>
      </c>
      <c r="C159" t="s">
        <v>58</v>
      </c>
      <c r="D159" t="s">
        <v>23</v>
      </c>
      <c r="E159" t="s">
        <v>5</v>
      </c>
      <c r="F159">
        <v>9.7170000000000005</v>
      </c>
      <c r="G159">
        <v>0</v>
      </c>
      <c r="H159">
        <v>0.81699999999999995</v>
      </c>
      <c r="I159">
        <v>208.70699999999999</v>
      </c>
    </row>
    <row r="160" spans="1:9" x14ac:dyDescent="0.25">
      <c r="A160" s="2">
        <v>45005</v>
      </c>
      <c r="B160" t="s">
        <v>15</v>
      </c>
      <c r="C160" t="s">
        <v>62</v>
      </c>
      <c r="D160" t="s">
        <v>27</v>
      </c>
      <c r="E160" t="s">
        <v>26</v>
      </c>
      <c r="F160">
        <v>8.2170000000000005</v>
      </c>
      <c r="G160">
        <v>0.5</v>
      </c>
      <c r="H160">
        <v>0.5</v>
      </c>
      <c r="I160">
        <v>169.93700000000001</v>
      </c>
    </row>
    <row r="161" spans="1:9" x14ac:dyDescent="0.25">
      <c r="A161" s="2">
        <v>45005</v>
      </c>
      <c r="B161" t="s">
        <v>15</v>
      </c>
      <c r="C161" t="s">
        <v>63</v>
      </c>
      <c r="D161" t="s">
        <v>28</v>
      </c>
      <c r="E161" t="s">
        <v>26</v>
      </c>
      <c r="F161">
        <v>9.9830000000000005</v>
      </c>
      <c r="G161">
        <v>0.28299999999999997</v>
      </c>
      <c r="H161">
        <v>0.38300000000000001</v>
      </c>
      <c r="I161">
        <v>339.51499999999999</v>
      </c>
    </row>
    <row r="162" spans="1:9" x14ac:dyDescent="0.25">
      <c r="A162" s="2">
        <v>45005</v>
      </c>
      <c r="B162" t="s">
        <v>15</v>
      </c>
      <c r="C162" t="s">
        <v>56</v>
      </c>
      <c r="D162" t="s">
        <v>212</v>
      </c>
      <c r="E162" t="s">
        <v>26</v>
      </c>
      <c r="F162">
        <v>10.983000000000001</v>
      </c>
      <c r="G162">
        <v>0.15</v>
      </c>
      <c r="H162">
        <v>0.61699999999999999</v>
      </c>
      <c r="I162">
        <v>132.232</v>
      </c>
    </row>
    <row r="163" spans="1:9" x14ac:dyDescent="0.25">
      <c r="A163" s="2">
        <v>45005</v>
      </c>
      <c r="B163" t="s">
        <v>15</v>
      </c>
      <c r="C163" t="s">
        <v>215</v>
      </c>
      <c r="D163" t="s">
        <v>29</v>
      </c>
      <c r="E163" t="s">
        <v>26</v>
      </c>
      <c r="F163">
        <v>9.0670000000000002</v>
      </c>
      <c r="G163">
        <v>0.25</v>
      </c>
      <c r="H163">
        <v>0.217</v>
      </c>
      <c r="I163">
        <v>235.268</v>
      </c>
    </row>
    <row r="164" spans="1:9" x14ac:dyDescent="0.25">
      <c r="A164" s="2">
        <v>45005</v>
      </c>
      <c r="B164" t="s">
        <v>31</v>
      </c>
      <c r="C164" t="s">
        <v>59</v>
      </c>
      <c r="D164" t="s">
        <v>34</v>
      </c>
      <c r="E164" t="s">
        <v>5</v>
      </c>
      <c r="F164">
        <v>10</v>
      </c>
      <c r="G164">
        <v>0.15</v>
      </c>
      <c r="H164">
        <v>0.98299999999999998</v>
      </c>
      <c r="I164">
        <v>166.68799999999999</v>
      </c>
    </row>
    <row r="165" spans="1:9" x14ac:dyDescent="0.25">
      <c r="A165" s="2">
        <v>45005</v>
      </c>
      <c r="B165" t="s">
        <v>31</v>
      </c>
      <c r="C165" t="s">
        <v>59</v>
      </c>
      <c r="D165" t="s">
        <v>33</v>
      </c>
      <c r="E165" t="s">
        <v>5</v>
      </c>
      <c r="F165">
        <v>6.6829999999999998</v>
      </c>
      <c r="G165">
        <v>0</v>
      </c>
      <c r="H165">
        <v>1</v>
      </c>
      <c r="I165">
        <v>74.150999999999996</v>
      </c>
    </row>
    <row r="166" spans="1:9" x14ac:dyDescent="0.25">
      <c r="A166" s="2">
        <v>45005</v>
      </c>
      <c r="B166" t="s">
        <v>31</v>
      </c>
      <c r="C166" t="s">
        <v>59</v>
      </c>
      <c r="D166" t="s">
        <v>35</v>
      </c>
      <c r="E166" t="s">
        <v>26</v>
      </c>
      <c r="F166">
        <v>8.5329999999999995</v>
      </c>
      <c r="G166">
        <v>0.15</v>
      </c>
      <c r="H166">
        <v>0.65</v>
      </c>
      <c r="I166">
        <v>139.51599999999999</v>
      </c>
    </row>
    <row r="167" spans="1:9" x14ac:dyDescent="0.25">
      <c r="A167" s="2">
        <v>45005</v>
      </c>
      <c r="B167" t="s">
        <v>31</v>
      </c>
      <c r="C167" t="s">
        <v>59</v>
      </c>
      <c r="D167" t="s">
        <v>44</v>
      </c>
      <c r="E167" t="s">
        <v>5</v>
      </c>
      <c r="F167">
        <v>8.1170000000000009</v>
      </c>
      <c r="G167">
        <v>0</v>
      </c>
      <c r="H167">
        <v>0.85</v>
      </c>
      <c r="I167">
        <v>122.86199999999999</v>
      </c>
    </row>
    <row r="168" spans="1:9" x14ac:dyDescent="0.25">
      <c r="A168" s="2">
        <v>45005</v>
      </c>
      <c r="B168" t="s">
        <v>31</v>
      </c>
      <c r="C168" t="s">
        <v>55</v>
      </c>
      <c r="D168" t="s">
        <v>41</v>
      </c>
      <c r="E168" t="s">
        <v>19</v>
      </c>
      <c r="F168">
        <v>9.0500000000000007</v>
      </c>
      <c r="G168">
        <v>0.16700000000000001</v>
      </c>
      <c r="H168">
        <v>0.61699999999999999</v>
      </c>
      <c r="I168">
        <v>212.37899999999999</v>
      </c>
    </row>
    <row r="169" spans="1:9" x14ac:dyDescent="0.25">
      <c r="A169" s="2">
        <v>45005</v>
      </c>
      <c r="B169" t="s">
        <v>31</v>
      </c>
      <c r="C169" t="s">
        <v>64</v>
      </c>
      <c r="D169" t="s">
        <v>32</v>
      </c>
      <c r="E169" t="s">
        <v>26</v>
      </c>
      <c r="F169">
        <v>8.4329999999999998</v>
      </c>
      <c r="G169">
        <v>0.16700000000000001</v>
      </c>
      <c r="H169">
        <v>0.5</v>
      </c>
      <c r="I169">
        <v>232.53700000000001</v>
      </c>
    </row>
    <row r="170" spans="1:9" x14ac:dyDescent="0.25">
      <c r="A170" s="2">
        <v>45005</v>
      </c>
      <c r="B170" t="s">
        <v>31</v>
      </c>
      <c r="C170" t="s">
        <v>55</v>
      </c>
      <c r="D170" t="s">
        <v>42</v>
      </c>
      <c r="E170" t="s">
        <v>19</v>
      </c>
      <c r="F170">
        <v>6.3330000000000002</v>
      </c>
      <c r="G170">
        <v>0.28299999999999997</v>
      </c>
      <c r="H170">
        <v>0.26700000000000002</v>
      </c>
      <c r="I170">
        <v>73.177000000000007</v>
      </c>
    </row>
    <row r="171" spans="1:9" x14ac:dyDescent="0.25">
      <c r="A171" s="2">
        <v>45005</v>
      </c>
      <c r="B171" t="s">
        <v>31</v>
      </c>
      <c r="C171" t="s">
        <v>59</v>
      </c>
      <c r="D171" t="s">
        <v>36</v>
      </c>
      <c r="E171" t="s">
        <v>5</v>
      </c>
      <c r="F171">
        <v>9.1</v>
      </c>
      <c r="G171">
        <v>0.11700000000000001</v>
      </c>
      <c r="H171">
        <v>0.95</v>
      </c>
      <c r="I171">
        <v>133.50399999999999</v>
      </c>
    </row>
    <row r="172" spans="1:9" x14ac:dyDescent="0.25">
      <c r="A172" s="2">
        <v>45006</v>
      </c>
      <c r="B172" t="s">
        <v>15</v>
      </c>
      <c r="C172" t="s">
        <v>56</v>
      </c>
      <c r="D172" t="s">
        <v>24</v>
      </c>
      <c r="E172" t="s">
        <v>5</v>
      </c>
      <c r="F172">
        <v>7.85</v>
      </c>
      <c r="G172">
        <v>0.5</v>
      </c>
      <c r="H172">
        <v>0.15</v>
      </c>
      <c r="I172">
        <v>0</v>
      </c>
    </row>
    <row r="173" spans="1:9" x14ac:dyDescent="0.25">
      <c r="A173" s="2">
        <v>45006</v>
      </c>
      <c r="B173" t="s">
        <v>15</v>
      </c>
      <c r="C173" t="s">
        <v>60</v>
      </c>
      <c r="D173" t="s">
        <v>290</v>
      </c>
      <c r="E173" t="s">
        <v>5</v>
      </c>
      <c r="F173">
        <v>9.25</v>
      </c>
      <c r="G173">
        <v>0.16700000000000001</v>
      </c>
      <c r="H173">
        <v>0.56699999999999995</v>
      </c>
      <c r="I173">
        <v>171.70400000000001</v>
      </c>
    </row>
    <row r="174" spans="1:9" x14ac:dyDescent="0.25">
      <c r="A174" s="2">
        <v>45006</v>
      </c>
      <c r="B174" t="s">
        <v>15</v>
      </c>
      <c r="C174" t="s">
        <v>62</v>
      </c>
      <c r="D174" t="s">
        <v>27</v>
      </c>
      <c r="E174" t="s">
        <v>26</v>
      </c>
      <c r="F174">
        <v>8</v>
      </c>
      <c r="G174">
        <v>0.36699999999999999</v>
      </c>
      <c r="H174">
        <v>0.5</v>
      </c>
      <c r="I174">
        <v>80.668999999999997</v>
      </c>
    </row>
    <row r="175" spans="1:9" x14ac:dyDescent="0.25">
      <c r="A175" s="2">
        <v>45006</v>
      </c>
      <c r="B175" t="s">
        <v>15</v>
      </c>
      <c r="C175" t="s">
        <v>57</v>
      </c>
      <c r="D175" t="s">
        <v>291</v>
      </c>
      <c r="E175" t="s">
        <v>5</v>
      </c>
      <c r="F175">
        <v>10.183</v>
      </c>
      <c r="G175">
        <v>0.33300000000000002</v>
      </c>
      <c r="H175">
        <v>0.51700000000000002</v>
      </c>
      <c r="I175">
        <v>167.19300000000001</v>
      </c>
    </row>
    <row r="176" spans="1:9" x14ac:dyDescent="0.25">
      <c r="A176" s="2">
        <v>45006</v>
      </c>
      <c r="B176" t="s">
        <v>15</v>
      </c>
      <c r="C176" t="s">
        <v>55</v>
      </c>
      <c r="D176" t="s">
        <v>18</v>
      </c>
      <c r="E176" t="s">
        <v>19</v>
      </c>
      <c r="F176">
        <v>7.383</v>
      </c>
      <c r="G176">
        <v>0.33300000000000002</v>
      </c>
      <c r="H176">
        <v>0.5</v>
      </c>
      <c r="I176">
        <v>165.80199999999999</v>
      </c>
    </row>
    <row r="177" spans="1:9" x14ac:dyDescent="0.25">
      <c r="A177" s="2">
        <v>45006</v>
      </c>
      <c r="B177" t="s">
        <v>15</v>
      </c>
      <c r="C177" t="s">
        <v>55</v>
      </c>
      <c r="D177" t="s">
        <v>20</v>
      </c>
      <c r="E177" t="s">
        <v>5</v>
      </c>
      <c r="F177">
        <v>9.4830000000000005</v>
      </c>
      <c r="G177">
        <v>0.15</v>
      </c>
      <c r="H177">
        <v>2.5169999999999999</v>
      </c>
      <c r="I177">
        <v>146.20099999999999</v>
      </c>
    </row>
    <row r="178" spans="1:9" x14ac:dyDescent="0.25">
      <c r="A178" s="2">
        <v>45006</v>
      </c>
      <c r="B178" t="s">
        <v>15</v>
      </c>
      <c r="C178" t="s">
        <v>56</v>
      </c>
      <c r="D178" t="s">
        <v>25</v>
      </c>
      <c r="E178" t="s">
        <v>5</v>
      </c>
      <c r="F178">
        <v>7.7329999999999997</v>
      </c>
      <c r="G178">
        <v>0.16700000000000001</v>
      </c>
      <c r="H178">
        <v>0.16700000000000001</v>
      </c>
      <c r="I178">
        <v>169.005</v>
      </c>
    </row>
    <row r="179" spans="1:9" x14ac:dyDescent="0.25">
      <c r="A179" s="2">
        <v>45006</v>
      </c>
      <c r="B179" t="s">
        <v>15</v>
      </c>
      <c r="C179" t="s">
        <v>61</v>
      </c>
      <c r="D179" t="s">
        <v>40</v>
      </c>
      <c r="E179" t="s">
        <v>5</v>
      </c>
      <c r="F179">
        <v>10.632999999999999</v>
      </c>
      <c r="G179">
        <v>0</v>
      </c>
      <c r="H179">
        <v>0</v>
      </c>
      <c r="I179">
        <v>50.067999999999998</v>
      </c>
    </row>
    <row r="180" spans="1:9" x14ac:dyDescent="0.25">
      <c r="A180" s="2">
        <v>45006</v>
      </c>
      <c r="B180" t="s">
        <v>15</v>
      </c>
      <c r="C180" t="s">
        <v>56</v>
      </c>
      <c r="D180" t="s">
        <v>39</v>
      </c>
      <c r="E180" t="s">
        <v>5</v>
      </c>
      <c r="F180">
        <v>9.4830000000000005</v>
      </c>
      <c r="G180">
        <v>2.4830000000000001</v>
      </c>
      <c r="H180">
        <v>0.51700000000000002</v>
      </c>
      <c r="I180">
        <v>114.782</v>
      </c>
    </row>
    <row r="181" spans="1:9" x14ac:dyDescent="0.25">
      <c r="A181" s="2">
        <v>45006</v>
      </c>
      <c r="B181" t="s">
        <v>15</v>
      </c>
      <c r="C181" t="s">
        <v>208</v>
      </c>
      <c r="D181" t="s">
        <v>17</v>
      </c>
      <c r="E181" t="s">
        <v>5</v>
      </c>
      <c r="F181">
        <v>7.85</v>
      </c>
      <c r="G181">
        <v>0.16700000000000001</v>
      </c>
      <c r="H181">
        <v>0</v>
      </c>
      <c r="I181">
        <v>113.59699999999999</v>
      </c>
    </row>
    <row r="182" spans="1:9" x14ac:dyDescent="0.25">
      <c r="A182" s="2">
        <v>45006</v>
      </c>
      <c r="B182" t="s">
        <v>15</v>
      </c>
      <c r="C182" t="s">
        <v>215</v>
      </c>
      <c r="D182" t="s">
        <v>29</v>
      </c>
      <c r="E182" t="s">
        <v>26</v>
      </c>
      <c r="F182">
        <v>3.7330000000000001</v>
      </c>
      <c r="G182">
        <v>0.25</v>
      </c>
      <c r="H182">
        <v>0</v>
      </c>
      <c r="I182">
        <v>151.80500000000001</v>
      </c>
    </row>
    <row r="183" spans="1:9" x14ac:dyDescent="0.25">
      <c r="A183" s="2">
        <v>45006</v>
      </c>
      <c r="B183" t="s">
        <v>15</v>
      </c>
      <c r="C183" t="s">
        <v>65</v>
      </c>
      <c r="D183" t="s">
        <v>38</v>
      </c>
      <c r="E183" t="s">
        <v>26</v>
      </c>
      <c r="F183">
        <v>6.7</v>
      </c>
      <c r="G183">
        <v>0.33300000000000002</v>
      </c>
      <c r="H183">
        <v>0.5</v>
      </c>
      <c r="I183">
        <v>130.97900000000001</v>
      </c>
    </row>
    <row r="184" spans="1:9" x14ac:dyDescent="0.25">
      <c r="A184" s="2">
        <v>45006</v>
      </c>
      <c r="B184" t="s">
        <v>15</v>
      </c>
      <c r="C184" t="s">
        <v>55</v>
      </c>
      <c r="D184" t="s">
        <v>22</v>
      </c>
      <c r="E184" t="s">
        <v>5</v>
      </c>
      <c r="F184">
        <v>6.883</v>
      </c>
      <c r="G184">
        <v>0</v>
      </c>
      <c r="H184">
        <v>0</v>
      </c>
      <c r="I184">
        <v>153.73599999999999</v>
      </c>
    </row>
    <row r="185" spans="1:9" x14ac:dyDescent="0.25">
      <c r="A185" s="2">
        <v>45006</v>
      </c>
      <c r="B185" t="s">
        <v>15</v>
      </c>
      <c r="C185" t="s">
        <v>56</v>
      </c>
      <c r="D185" t="s">
        <v>212</v>
      </c>
      <c r="E185" t="s">
        <v>26</v>
      </c>
      <c r="F185">
        <v>4.9329999999999998</v>
      </c>
      <c r="G185">
        <v>0</v>
      </c>
      <c r="H185">
        <v>0</v>
      </c>
      <c r="I185">
        <v>68.956999999999994</v>
      </c>
    </row>
    <row r="186" spans="1:9" x14ac:dyDescent="0.25">
      <c r="A186" s="2">
        <v>45006</v>
      </c>
      <c r="B186" t="s">
        <v>15</v>
      </c>
      <c r="C186" t="s">
        <v>55</v>
      </c>
      <c r="D186" t="s">
        <v>21</v>
      </c>
      <c r="E186" t="s">
        <v>5</v>
      </c>
      <c r="F186">
        <v>9.6829999999999998</v>
      </c>
      <c r="G186">
        <v>0.35</v>
      </c>
      <c r="H186">
        <v>0.46700000000000003</v>
      </c>
      <c r="I186">
        <v>130.47200000000001</v>
      </c>
    </row>
    <row r="187" spans="1:9" x14ac:dyDescent="0.25">
      <c r="A187" s="2">
        <v>45006</v>
      </c>
      <c r="B187" t="s">
        <v>15</v>
      </c>
      <c r="C187" t="s">
        <v>58</v>
      </c>
      <c r="D187" t="s">
        <v>23</v>
      </c>
      <c r="E187" t="s">
        <v>5</v>
      </c>
      <c r="F187">
        <v>7.7169999999999996</v>
      </c>
      <c r="G187">
        <v>0.16700000000000001</v>
      </c>
      <c r="H187">
        <v>0</v>
      </c>
      <c r="I187">
        <v>179.709</v>
      </c>
    </row>
    <row r="188" spans="1:9" x14ac:dyDescent="0.25">
      <c r="A188" s="2">
        <v>45006</v>
      </c>
      <c r="B188" t="s">
        <v>15</v>
      </c>
      <c r="C188" t="s">
        <v>63</v>
      </c>
      <c r="D188" t="s">
        <v>28</v>
      </c>
      <c r="E188" t="s">
        <v>26</v>
      </c>
      <c r="F188">
        <v>8.5</v>
      </c>
      <c r="G188">
        <v>0.88300000000000001</v>
      </c>
      <c r="H188">
        <v>0.61699999999999999</v>
      </c>
      <c r="I188">
        <v>201.273</v>
      </c>
    </row>
    <row r="189" spans="1:9" x14ac:dyDescent="0.25">
      <c r="A189" s="2">
        <v>45006</v>
      </c>
      <c r="B189" t="s">
        <v>15</v>
      </c>
      <c r="C189" t="s">
        <v>57</v>
      </c>
      <c r="D189" t="s">
        <v>30</v>
      </c>
      <c r="E189" t="s">
        <v>5</v>
      </c>
      <c r="F189">
        <v>7.4829999999999997</v>
      </c>
      <c r="G189">
        <v>0.25</v>
      </c>
      <c r="H189">
        <v>0.65</v>
      </c>
      <c r="I189">
        <v>132.988</v>
      </c>
    </row>
    <row r="190" spans="1:9" x14ac:dyDescent="0.25">
      <c r="A190" s="2">
        <v>45006</v>
      </c>
      <c r="B190" t="s">
        <v>31</v>
      </c>
      <c r="C190" t="s">
        <v>59</v>
      </c>
      <c r="D190" t="s">
        <v>35</v>
      </c>
      <c r="E190" t="s">
        <v>26</v>
      </c>
      <c r="F190">
        <v>9.6170000000000009</v>
      </c>
      <c r="G190">
        <v>0.16700000000000001</v>
      </c>
      <c r="H190">
        <v>0.9</v>
      </c>
      <c r="I190">
        <v>106.95699999999999</v>
      </c>
    </row>
    <row r="191" spans="1:9" x14ac:dyDescent="0.25">
      <c r="A191" s="2">
        <v>45006</v>
      </c>
      <c r="B191" t="s">
        <v>31</v>
      </c>
      <c r="C191" t="s">
        <v>59</v>
      </c>
      <c r="D191" t="s">
        <v>36</v>
      </c>
      <c r="E191" t="s">
        <v>5</v>
      </c>
      <c r="F191">
        <v>8.9</v>
      </c>
      <c r="G191">
        <v>0.16700000000000001</v>
      </c>
      <c r="H191">
        <v>0.53300000000000003</v>
      </c>
      <c r="I191">
        <v>91.99</v>
      </c>
    </row>
    <row r="192" spans="1:9" x14ac:dyDescent="0.25">
      <c r="A192" s="2">
        <v>45006</v>
      </c>
      <c r="B192" t="s">
        <v>31</v>
      </c>
      <c r="C192" t="s">
        <v>59</v>
      </c>
      <c r="D192" t="s">
        <v>33</v>
      </c>
      <c r="E192" t="s">
        <v>5</v>
      </c>
      <c r="F192">
        <v>8.0329999999999995</v>
      </c>
      <c r="G192">
        <v>0.33300000000000002</v>
      </c>
      <c r="H192">
        <v>0.16700000000000001</v>
      </c>
      <c r="I192">
        <v>62.000999999999998</v>
      </c>
    </row>
    <row r="193" spans="1:9" x14ac:dyDescent="0.25">
      <c r="A193" s="2">
        <v>45006</v>
      </c>
      <c r="B193" t="s">
        <v>31</v>
      </c>
      <c r="C193" t="s">
        <v>59</v>
      </c>
      <c r="D193" t="s">
        <v>34</v>
      </c>
      <c r="E193" t="s">
        <v>5</v>
      </c>
      <c r="F193">
        <v>9.35</v>
      </c>
      <c r="G193">
        <v>0</v>
      </c>
      <c r="H193">
        <v>0.93300000000000005</v>
      </c>
      <c r="I193">
        <v>145.81299999999999</v>
      </c>
    </row>
    <row r="194" spans="1:9" x14ac:dyDescent="0.25">
      <c r="A194" s="2">
        <v>45006</v>
      </c>
      <c r="B194" t="s">
        <v>31</v>
      </c>
      <c r="C194" t="s">
        <v>64</v>
      </c>
      <c r="D194" t="s">
        <v>32</v>
      </c>
      <c r="E194" t="s">
        <v>26</v>
      </c>
      <c r="F194">
        <v>9.1669999999999998</v>
      </c>
      <c r="G194">
        <v>0.33300000000000002</v>
      </c>
      <c r="H194">
        <v>0.51700000000000002</v>
      </c>
      <c r="I194">
        <v>150.00399999999999</v>
      </c>
    </row>
    <row r="195" spans="1:9" x14ac:dyDescent="0.25">
      <c r="A195" s="2">
        <v>45006</v>
      </c>
      <c r="B195" t="s">
        <v>31</v>
      </c>
      <c r="C195" t="s">
        <v>59</v>
      </c>
      <c r="D195" t="s">
        <v>43</v>
      </c>
      <c r="E195" t="s">
        <v>5</v>
      </c>
      <c r="F195">
        <v>7.75</v>
      </c>
      <c r="G195">
        <v>0.45</v>
      </c>
      <c r="H195">
        <v>1</v>
      </c>
      <c r="I195">
        <v>97.775000000000006</v>
      </c>
    </row>
    <row r="196" spans="1:9" x14ac:dyDescent="0.25">
      <c r="A196" s="2">
        <v>45006</v>
      </c>
      <c r="B196" t="s">
        <v>31</v>
      </c>
      <c r="C196" t="s">
        <v>59</v>
      </c>
      <c r="D196" t="s">
        <v>44</v>
      </c>
      <c r="E196" t="s">
        <v>5</v>
      </c>
      <c r="F196">
        <v>7.633</v>
      </c>
      <c r="G196">
        <v>0</v>
      </c>
      <c r="H196">
        <v>1.1000000000000001</v>
      </c>
      <c r="I196">
        <v>95.498000000000005</v>
      </c>
    </row>
    <row r="197" spans="1:9" x14ac:dyDescent="0.25">
      <c r="A197" s="2">
        <v>45006</v>
      </c>
      <c r="B197" t="s">
        <v>31</v>
      </c>
      <c r="C197" t="s">
        <v>55</v>
      </c>
      <c r="D197" t="s">
        <v>292</v>
      </c>
      <c r="E197" t="s">
        <v>19</v>
      </c>
      <c r="F197">
        <v>9.0830000000000002</v>
      </c>
      <c r="G197">
        <v>0.16700000000000001</v>
      </c>
      <c r="H197">
        <v>0.35</v>
      </c>
      <c r="I197">
        <v>109</v>
      </c>
    </row>
    <row r="198" spans="1:9" x14ac:dyDescent="0.25">
      <c r="A198" s="2">
        <v>45006</v>
      </c>
      <c r="B198" t="s">
        <v>31</v>
      </c>
      <c r="C198" t="s">
        <v>55</v>
      </c>
      <c r="D198" t="s">
        <v>42</v>
      </c>
      <c r="E198" t="s">
        <v>19</v>
      </c>
      <c r="F198">
        <v>7.0670000000000002</v>
      </c>
      <c r="G198">
        <v>0.16700000000000001</v>
      </c>
      <c r="H198">
        <v>0.433</v>
      </c>
      <c r="I198">
        <v>47.173999999999999</v>
      </c>
    </row>
    <row r="199" spans="1:9" x14ac:dyDescent="0.25">
      <c r="A199" s="2">
        <v>45007</v>
      </c>
      <c r="B199" t="s">
        <v>15</v>
      </c>
      <c r="C199" t="s">
        <v>216</v>
      </c>
      <c r="D199" t="s">
        <v>213</v>
      </c>
      <c r="E199" t="s">
        <v>5</v>
      </c>
      <c r="F199">
        <v>10.85</v>
      </c>
      <c r="G199">
        <v>0.16700000000000001</v>
      </c>
      <c r="H199">
        <v>0.5</v>
      </c>
      <c r="I199">
        <v>214.298</v>
      </c>
    </row>
    <row r="200" spans="1:9" x14ac:dyDescent="0.25">
      <c r="A200" s="2">
        <v>45007</v>
      </c>
      <c r="B200" t="s">
        <v>15</v>
      </c>
      <c r="C200" t="s">
        <v>56</v>
      </c>
      <c r="D200" t="s">
        <v>25</v>
      </c>
      <c r="E200" t="s">
        <v>5</v>
      </c>
      <c r="F200">
        <v>7.9169999999999998</v>
      </c>
      <c r="G200">
        <v>0</v>
      </c>
      <c r="H200">
        <v>0</v>
      </c>
      <c r="I200">
        <v>147.91999999999999</v>
      </c>
    </row>
    <row r="201" spans="1:9" x14ac:dyDescent="0.25">
      <c r="A201" s="2">
        <v>45007</v>
      </c>
      <c r="B201" t="s">
        <v>15</v>
      </c>
      <c r="C201" t="s">
        <v>55</v>
      </c>
      <c r="D201" t="s">
        <v>18</v>
      </c>
      <c r="E201" t="s">
        <v>19</v>
      </c>
      <c r="F201">
        <v>9.3330000000000002</v>
      </c>
      <c r="G201">
        <v>0.33300000000000002</v>
      </c>
      <c r="H201">
        <v>0.5</v>
      </c>
      <c r="I201">
        <v>216.215</v>
      </c>
    </row>
    <row r="202" spans="1:9" x14ac:dyDescent="0.25">
      <c r="A202" s="2">
        <v>45007</v>
      </c>
      <c r="B202" t="s">
        <v>15</v>
      </c>
      <c r="C202" t="s">
        <v>56</v>
      </c>
      <c r="D202" t="s">
        <v>212</v>
      </c>
      <c r="E202" t="s">
        <v>26</v>
      </c>
      <c r="F202">
        <v>8.25</v>
      </c>
      <c r="G202">
        <v>0.23300000000000001</v>
      </c>
      <c r="H202">
        <v>0.83299999999999996</v>
      </c>
      <c r="I202">
        <v>157.56399999999999</v>
      </c>
    </row>
    <row r="203" spans="1:9" x14ac:dyDescent="0.25">
      <c r="A203" s="2">
        <v>45007</v>
      </c>
      <c r="B203" t="s">
        <v>15</v>
      </c>
      <c r="C203" t="s">
        <v>61</v>
      </c>
      <c r="D203" t="s">
        <v>40</v>
      </c>
      <c r="E203" t="s">
        <v>5</v>
      </c>
      <c r="F203">
        <v>9.0329999999999995</v>
      </c>
      <c r="G203">
        <v>0.433</v>
      </c>
      <c r="H203">
        <v>0.15</v>
      </c>
      <c r="I203">
        <v>180.816</v>
      </c>
    </row>
    <row r="204" spans="1:9" x14ac:dyDescent="0.25">
      <c r="A204" s="2">
        <v>45007</v>
      </c>
      <c r="B204" t="s">
        <v>15</v>
      </c>
      <c r="C204" t="s">
        <v>56</v>
      </c>
      <c r="D204" t="s">
        <v>39</v>
      </c>
      <c r="E204" t="s">
        <v>5</v>
      </c>
      <c r="F204">
        <v>9.8000000000000007</v>
      </c>
      <c r="G204">
        <v>0.65</v>
      </c>
      <c r="H204">
        <v>0</v>
      </c>
      <c r="I204">
        <v>440.512</v>
      </c>
    </row>
    <row r="205" spans="1:9" x14ac:dyDescent="0.25">
      <c r="A205" s="2">
        <v>45007</v>
      </c>
      <c r="B205" t="s">
        <v>15</v>
      </c>
      <c r="C205" t="s">
        <v>60</v>
      </c>
      <c r="D205" t="s">
        <v>290</v>
      </c>
      <c r="E205" t="s">
        <v>5</v>
      </c>
      <c r="F205">
        <v>11.45</v>
      </c>
      <c r="G205">
        <v>0</v>
      </c>
      <c r="H205">
        <v>1.7000000000000001E-2</v>
      </c>
      <c r="I205">
        <v>218.33</v>
      </c>
    </row>
    <row r="206" spans="1:9" x14ac:dyDescent="0.25">
      <c r="A206" s="2">
        <v>45007</v>
      </c>
      <c r="B206" t="s">
        <v>15</v>
      </c>
      <c r="C206" t="s">
        <v>57</v>
      </c>
      <c r="D206" t="s">
        <v>291</v>
      </c>
      <c r="E206" t="s">
        <v>5</v>
      </c>
      <c r="F206">
        <v>10.6</v>
      </c>
      <c r="G206">
        <v>0.317</v>
      </c>
      <c r="H206">
        <v>0.88300000000000001</v>
      </c>
      <c r="I206">
        <v>156.81200000000001</v>
      </c>
    </row>
    <row r="207" spans="1:9" x14ac:dyDescent="0.25">
      <c r="A207" s="2">
        <v>45007</v>
      </c>
      <c r="B207" t="s">
        <v>15</v>
      </c>
      <c r="C207" t="s">
        <v>208</v>
      </c>
      <c r="D207" t="s">
        <v>17</v>
      </c>
      <c r="E207" t="s">
        <v>5</v>
      </c>
      <c r="F207">
        <v>8.8330000000000002</v>
      </c>
      <c r="G207">
        <v>0</v>
      </c>
      <c r="H207">
        <v>6.7000000000000004E-2</v>
      </c>
      <c r="I207">
        <v>217.59700000000001</v>
      </c>
    </row>
    <row r="208" spans="1:9" x14ac:dyDescent="0.25">
      <c r="A208" s="2">
        <v>45007</v>
      </c>
      <c r="B208" t="s">
        <v>15</v>
      </c>
      <c r="C208" t="s">
        <v>55</v>
      </c>
      <c r="D208" t="s">
        <v>22</v>
      </c>
      <c r="E208" t="s">
        <v>5</v>
      </c>
      <c r="F208">
        <v>8.8670000000000009</v>
      </c>
      <c r="G208">
        <v>0.16700000000000001</v>
      </c>
      <c r="H208">
        <v>0.317</v>
      </c>
      <c r="I208">
        <v>156.27000000000001</v>
      </c>
    </row>
    <row r="209" spans="1:9" x14ac:dyDescent="0.25">
      <c r="A209" s="2">
        <v>45007</v>
      </c>
      <c r="B209" t="s">
        <v>15</v>
      </c>
      <c r="C209" t="s">
        <v>56</v>
      </c>
      <c r="D209" t="s">
        <v>24</v>
      </c>
      <c r="E209" t="s">
        <v>5</v>
      </c>
      <c r="F209">
        <v>7.7</v>
      </c>
      <c r="G209">
        <v>0.16700000000000001</v>
      </c>
      <c r="H209">
        <v>0.26700000000000002</v>
      </c>
      <c r="I209">
        <v>130.00399999999999</v>
      </c>
    </row>
    <row r="210" spans="1:9" x14ac:dyDescent="0.25">
      <c r="A210" s="2">
        <v>45007</v>
      </c>
      <c r="B210" t="s">
        <v>15</v>
      </c>
      <c r="C210" t="s">
        <v>62</v>
      </c>
      <c r="D210" t="s">
        <v>27</v>
      </c>
      <c r="E210" t="s">
        <v>26</v>
      </c>
      <c r="F210">
        <v>9.0670000000000002</v>
      </c>
      <c r="G210">
        <v>0.36699999999999999</v>
      </c>
      <c r="H210">
        <v>0.5</v>
      </c>
      <c r="I210">
        <v>145.501</v>
      </c>
    </row>
    <row r="211" spans="1:9" x14ac:dyDescent="0.25">
      <c r="A211" s="2">
        <v>45007</v>
      </c>
      <c r="B211" t="s">
        <v>15</v>
      </c>
      <c r="C211" t="s">
        <v>58</v>
      </c>
      <c r="D211" t="s">
        <v>23</v>
      </c>
      <c r="E211" t="s">
        <v>5</v>
      </c>
      <c r="F211">
        <v>9.5830000000000002</v>
      </c>
      <c r="G211">
        <v>0</v>
      </c>
      <c r="H211">
        <v>0</v>
      </c>
      <c r="I211">
        <v>219.59200000000001</v>
      </c>
    </row>
    <row r="212" spans="1:9" x14ac:dyDescent="0.25">
      <c r="A212" s="2">
        <v>45007</v>
      </c>
      <c r="B212" t="s">
        <v>15</v>
      </c>
      <c r="C212" t="s">
        <v>215</v>
      </c>
      <c r="D212" t="s">
        <v>29</v>
      </c>
      <c r="E212" t="s">
        <v>26</v>
      </c>
      <c r="F212">
        <v>9.1829999999999998</v>
      </c>
      <c r="G212">
        <v>0.05</v>
      </c>
      <c r="H212">
        <v>0</v>
      </c>
      <c r="I212">
        <v>206.935</v>
      </c>
    </row>
    <row r="213" spans="1:9" x14ac:dyDescent="0.25">
      <c r="A213" s="2">
        <v>45007</v>
      </c>
      <c r="B213" t="s">
        <v>15</v>
      </c>
      <c r="C213" t="s">
        <v>63</v>
      </c>
      <c r="D213" t="s">
        <v>28</v>
      </c>
      <c r="E213" t="s">
        <v>26</v>
      </c>
      <c r="F213">
        <v>8.1170000000000009</v>
      </c>
      <c r="G213">
        <v>0</v>
      </c>
      <c r="H213">
        <v>0</v>
      </c>
      <c r="I213">
        <v>413.22699999999998</v>
      </c>
    </row>
    <row r="214" spans="1:9" x14ac:dyDescent="0.25">
      <c r="A214" s="2">
        <v>45007</v>
      </c>
      <c r="B214" t="s">
        <v>15</v>
      </c>
      <c r="C214" t="s">
        <v>65</v>
      </c>
      <c r="D214" t="s">
        <v>38</v>
      </c>
      <c r="E214" t="s">
        <v>26</v>
      </c>
      <c r="F214">
        <v>7.1829999999999998</v>
      </c>
      <c r="G214">
        <v>0</v>
      </c>
      <c r="H214">
        <v>0</v>
      </c>
      <c r="I214">
        <v>181.273</v>
      </c>
    </row>
    <row r="215" spans="1:9" x14ac:dyDescent="0.25">
      <c r="A215" s="2">
        <v>45007</v>
      </c>
      <c r="B215" t="s">
        <v>31</v>
      </c>
      <c r="C215" t="s">
        <v>59</v>
      </c>
      <c r="D215" t="s">
        <v>34</v>
      </c>
      <c r="E215" t="s">
        <v>5</v>
      </c>
      <c r="F215">
        <v>8.7170000000000005</v>
      </c>
      <c r="G215">
        <v>0.28299999999999997</v>
      </c>
      <c r="H215">
        <v>0.98299999999999998</v>
      </c>
      <c r="I215">
        <v>173.166</v>
      </c>
    </row>
    <row r="216" spans="1:9" x14ac:dyDescent="0.25">
      <c r="A216" s="2">
        <v>45007</v>
      </c>
      <c r="B216" t="s">
        <v>31</v>
      </c>
      <c r="C216" t="s">
        <v>59</v>
      </c>
      <c r="D216" t="s">
        <v>35</v>
      </c>
      <c r="E216" t="s">
        <v>26</v>
      </c>
      <c r="F216">
        <v>7.8170000000000002</v>
      </c>
      <c r="G216">
        <v>1.7000000000000001E-2</v>
      </c>
      <c r="H216">
        <v>0.98299999999999998</v>
      </c>
      <c r="I216">
        <v>94.85</v>
      </c>
    </row>
    <row r="217" spans="1:9" x14ac:dyDescent="0.25">
      <c r="A217" s="2">
        <v>45007</v>
      </c>
      <c r="B217" t="s">
        <v>31</v>
      </c>
      <c r="C217" t="s">
        <v>59</v>
      </c>
      <c r="D217" t="s">
        <v>43</v>
      </c>
      <c r="E217" t="s">
        <v>5</v>
      </c>
      <c r="F217">
        <v>7.8</v>
      </c>
      <c r="G217">
        <v>0.36699999999999999</v>
      </c>
      <c r="H217">
        <v>1.0669999999999999</v>
      </c>
      <c r="I217">
        <v>102.34099999999999</v>
      </c>
    </row>
    <row r="218" spans="1:9" x14ac:dyDescent="0.25">
      <c r="A218" s="2">
        <v>45007</v>
      </c>
      <c r="B218" t="s">
        <v>31</v>
      </c>
      <c r="C218" t="s">
        <v>59</v>
      </c>
      <c r="D218" t="s">
        <v>33</v>
      </c>
      <c r="E218" t="s">
        <v>5</v>
      </c>
      <c r="F218">
        <v>7.9329999999999998</v>
      </c>
      <c r="G218">
        <v>0.56699999999999995</v>
      </c>
      <c r="H218">
        <v>1</v>
      </c>
      <c r="I218">
        <v>105.675</v>
      </c>
    </row>
    <row r="219" spans="1:9" x14ac:dyDescent="0.25">
      <c r="A219" s="2">
        <v>45007</v>
      </c>
      <c r="B219" t="s">
        <v>31</v>
      </c>
      <c r="C219" t="s">
        <v>55</v>
      </c>
      <c r="D219" t="s">
        <v>42</v>
      </c>
      <c r="E219" t="s">
        <v>19</v>
      </c>
      <c r="F219">
        <v>6.7329999999999997</v>
      </c>
      <c r="G219">
        <v>0.183</v>
      </c>
      <c r="H219">
        <v>0.41699999999999998</v>
      </c>
      <c r="I219">
        <v>83.504999999999995</v>
      </c>
    </row>
    <row r="220" spans="1:9" x14ac:dyDescent="0.25">
      <c r="A220" s="2">
        <v>45007</v>
      </c>
      <c r="B220" t="s">
        <v>31</v>
      </c>
      <c r="C220" t="s">
        <v>59</v>
      </c>
      <c r="D220" t="s">
        <v>44</v>
      </c>
      <c r="E220" t="s">
        <v>5</v>
      </c>
      <c r="F220">
        <v>8.4830000000000005</v>
      </c>
      <c r="G220">
        <v>0.26700000000000002</v>
      </c>
      <c r="H220">
        <v>1</v>
      </c>
      <c r="I220">
        <v>118.152</v>
      </c>
    </row>
    <row r="221" spans="1:9" x14ac:dyDescent="0.25">
      <c r="A221" s="2">
        <v>45007</v>
      </c>
      <c r="B221" t="s">
        <v>31</v>
      </c>
      <c r="C221" t="s">
        <v>55</v>
      </c>
      <c r="D221" t="s">
        <v>41</v>
      </c>
      <c r="E221" t="s">
        <v>19</v>
      </c>
      <c r="F221">
        <v>8.75</v>
      </c>
      <c r="G221">
        <v>0.33300000000000002</v>
      </c>
      <c r="H221">
        <v>0.16700000000000001</v>
      </c>
      <c r="I221">
        <v>117.536</v>
      </c>
    </row>
    <row r="222" spans="1:9" x14ac:dyDescent="0.25">
      <c r="A222" s="2">
        <v>45007</v>
      </c>
      <c r="B222" t="s">
        <v>31</v>
      </c>
      <c r="C222" t="s">
        <v>59</v>
      </c>
      <c r="D222" t="s">
        <v>36</v>
      </c>
      <c r="E222" t="s">
        <v>5</v>
      </c>
      <c r="F222">
        <v>9.7170000000000005</v>
      </c>
      <c r="G222">
        <v>0.16700000000000001</v>
      </c>
      <c r="H222">
        <v>1</v>
      </c>
      <c r="I222">
        <v>152.18299999999999</v>
      </c>
    </row>
    <row r="223" spans="1:9" x14ac:dyDescent="0.25">
      <c r="A223" s="2">
        <v>45007</v>
      </c>
      <c r="B223" t="s">
        <v>31</v>
      </c>
      <c r="C223" t="s">
        <v>64</v>
      </c>
      <c r="D223" t="s">
        <v>32</v>
      </c>
      <c r="E223" t="s">
        <v>26</v>
      </c>
      <c r="F223">
        <v>8.75</v>
      </c>
      <c r="G223">
        <v>0.35</v>
      </c>
      <c r="H223">
        <v>0.5</v>
      </c>
      <c r="I223">
        <v>121.203</v>
      </c>
    </row>
    <row r="224" spans="1:9" x14ac:dyDescent="0.25">
      <c r="A224" s="2">
        <v>45007</v>
      </c>
      <c r="B224" t="s">
        <v>31</v>
      </c>
      <c r="C224" t="s">
        <v>55</v>
      </c>
      <c r="D224" t="s">
        <v>292</v>
      </c>
      <c r="E224" t="s">
        <v>19</v>
      </c>
      <c r="F224">
        <v>8.9830000000000005</v>
      </c>
      <c r="G224">
        <v>0.33300000000000002</v>
      </c>
      <c r="H224">
        <v>0.6</v>
      </c>
      <c r="I224">
        <v>105.798</v>
      </c>
    </row>
    <row r="225" spans="1:9" x14ac:dyDescent="0.25">
      <c r="A225" s="2">
        <v>45008</v>
      </c>
      <c r="B225" t="s">
        <v>15</v>
      </c>
      <c r="C225" t="s">
        <v>55</v>
      </c>
      <c r="D225" t="s">
        <v>18</v>
      </c>
      <c r="E225" t="s">
        <v>19</v>
      </c>
      <c r="F225">
        <v>9.6170000000000009</v>
      </c>
      <c r="G225">
        <v>0.33300000000000002</v>
      </c>
      <c r="H225">
        <v>0.51700000000000002</v>
      </c>
      <c r="I225">
        <v>266.90699999999998</v>
      </c>
    </row>
    <row r="226" spans="1:9" x14ac:dyDescent="0.25">
      <c r="A226" s="2">
        <v>45008</v>
      </c>
      <c r="B226" t="s">
        <v>15</v>
      </c>
      <c r="C226" t="s">
        <v>60</v>
      </c>
      <c r="D226" t="s">
        <v>290</v>
      </c>
      <c r="E226" t="s">
        <v>5</v>
      </c>
      <c r="F226">
        <v>12.266999999999999</v>
      </c>
      <c r="G226">
        <v>0.45</v>
      </c>
      <c r="H226">
        <v>0.53300000000000003</v>
      </c>
      <c r="I226">
        <v>328.80599999999998</v>
      </c>
    </row>
    <row r="227" spans="1:9" x14ac:dyDescent="0.25">
      <c r="A227" s="2">
        <v>45008</v>
      </c>
      <c r="B227" t="s">
        <v>15</v>
      </c>
      <c r="C227" t="s">
        <v>61</v>
      </c>
      <c r="D227" t="s">
        <v>40</v>
      </c>
      <c r="E227" t="s">
        <v>5</v>
      </c>
      <c r="F227">
        <v>11.067</v>
      </c>
      <c r="G227">
        <v>0</v>
      </c>
      <c r="H227">
        <v>0.25</v>
      </c>
      <c r="I227">
        <v>226.9</v>
      </c>
    </row>
    <row r="228" spans="1:9" x14ac:dyDescent="0.25">
      <c r="A228" s="2">
        <v>45008</v>
      </c>
      <c r="B228" t="s">
        <v>15</v>
      </c>
      <c r="C228" t="s">
        <v>56</v>
      </c>
      <c r="D228" t="s">
        <v>39</v>
      </c>
      <c r="E228" t="s">
        <v>5</v>
      </c>
      <c r="F228">
        <v>9.3829999999999991</v>
      </c>
      <c r="G228">
        <v>0</v>
      </c>
      <c r="H228">
        <v>0.55000000000000004</v>
      </c>
      <c r="I228">
        <v>158.941</v>
      </c>
    </row>
    <row r="229" spans="1:9" x14ac:dyDescent="0.25">
      <c r="A229" s="2">
        <v>45008</v>
      </c>
      <c r="B229" t="s">
        <v>15</v>
      </c>
      <c r="C229" t="s">
        <v>57</v>
      </c>
      <c r="D229" t="s">
        <v>291</v>
      </c>
      <c r="E229" t="s">
        <v>5</v>
      </c>
      <c r="F229">
        <v>10.167</v>
      </c>
      <c r="G229">
        <v>0.2</v>
      </c>
      <c r="H229">
        <v>1.083</v>
      </c>
      <c r="I229">
        <v>187.88399999999999</v>
      </c>
    </row>
    <row r="230" spans="1:9" x14ac:dyDescent="0.25">
      <c r="A230" s="2">
        <v>45008</v>
      </c>
      <c r="B230" t="s">
        <v>15</v>
      </c>
      <c r="C230" t="s">
        <v>216</v>
      </c>
      <c r="D230" t="s">
        <v>213</v>
      </c>
      <c r="E230" t="s">
        <v>5</v>
      </c>
      <c r="F230">
        <v>11.617000000000001</v>
      </c>
      <c r="G230">
        <v>0.33300000000000002</v>
      </c>
      <c r="H230">
        <v>0.5</v>
      </c>
      <c r="I230">
        <v>160.52799999999999</v>
      </c>
    </row>
    <row r="231" spans="1:9" x14ac:dyDescent="0.25">
      <c r="A231" s="2">
        <v>45008</v>
      </c>
      <c r="B231" t="s">
        <v>15</v>
      </c>
      <c r="C231" t="s">
        <v>55</v>
      </c>
      <c r="D231" t="s">
        <v>21</v>
      </c>
      <c r="E231" t="s">
        <v>5</v>
      </c>
      <c r="F231">
        <v>8.9830000000000005</v>
      </c>
      <c r="G231">
        <v>0.35</v>
      </c>
      <c r="H231">
        <v>0.48299999999999998</v>
      </c>
      <c r="I231">
        <v>161.136</v>
      </c>
    </row>
    <row r="232" spans="1:9" x14ac:dyDescent="0.25">
      <c r="A232" s="2">
        <v>45008</v>
      </c>
      <c r="B232" t="s">
        <v>15</v>
      </c>
      <c r="C232" t="s">
        <v>56</v>
      </c>
      <c r="D232" t="s">
        <v>212</v>
      </c>
      <c r="E232" t="s">
        <v>26</v>
      </c>
      <c r="F232">
        <v>7.6</v>
      </c>
      <c r="G232">
        <v>0.16700000000000001</v>
      </c>
      <c r="H232">
        <v>1.0669999999999999</v>
      </c>
      <c r="I232">
        <v>61.317</v>
      </c>
    </row>
    <row r="233" spans="1:9" x14ac:dyDescent="0.25">
      <c r="A233" s="2">
        <v>45008</v>
      </c>
      <c r="B233" t="s">
        <v>15</v>
      </c>
      <c r="C233" t="s">
        <v>55</v>
      </c>
      <c r="D233" t="s">
        <v>22</v>
      </c>
      <c r="E233" t="s">
        <v>5</v>
      </c>
      <c r="F233">
        <v>10.183</v>
      </c>
      <c r="G233">
        <v>0.33300000000000002</v>
      </c>
      <c r="H233">
        <v>1</v>
      </c>
      <c r="I233">
        <v>192.95099999999999</v>
      </c>
    </row>
    <row r="234" spans="1:9" x14ac:dyDescent="0.25">
      <c r="A234" s="2">
        <v>45008</v>
      </c>
      <c r="B234" t="s">
        <v>15</v>
      </c>
      <c r="C234" t="s">
        <v>58</v>
      </c>
      <c r="D234" t="s">
        <v>23</v>
      </c>
      <c r="E234" t="s">
        <v>5</v>
      </c>
      <c r="F234">
        <v>8.6829999999999998</v>
      </c>
      <c r="G234">
        <v>0</v>
      </c>
      <c r="H234">
        <v>0.61699999999999999</v>
      </c>
      <c r="I234">
        <v>215.583</v>
      </c>
    </row>
    <row r="235" spans="1:9" x14ac:dyDescent="0.25">
      <c r="A235" s="2">
        <v>45008</v>
      </c>
      <c r="B235" t="s">
        <v>15</v>
      </c>
      <c r="C235" t="s">
        <v>62</v>
      </c>
      <c r="D235" t="s">
        <v>27</v>
      </c>
      <c r="E235" t="s">
        <v>26</v>
      </c>
      <c r="F235">
        <v>8.2829999999999995</v>
      </c>
      <c r="G235">
        <v>0.35</v>
      </c>
      <c r="H235">
        <v>0.51700000000000002</v>
      </c>
      <c r="I235">
        <v>121.735</v>
      </c>
    </row>
    <row r="236" spans="1:9" x14ac:dyDescent="0.25">
      <c r="A236" s="2">
        <v>45008</v>
      </c>
      <c r="B236" t="s">
        <v>15</v>
      </c>
      <c r="C236" t="s">
        <v>63</v>
      </c>
      <c r="D236" t="s">
        <v>28</v>
      </c>
      <c r="E236" t="s">
        <v>26</v>
      </c>
      <c r="F236">
        <v>9.1</v>
      </c>
      <c r="G236">
        <v>0.15</v>
      </c>
      <c r="H236">
        <v>0.53300000000000003</v>
      </c>
      <c r="I236">
        <v>194.197</v>
      </c>
    </row>
    <row r="237" spans="1:9" x14ac:dyDescent="0.25">
      <c r="A237" s="2">
        <v>45008</v>
      </c>
      <c r="B237" t="s">
        <v>15</v>
      </c>
      <c r="C237" t="s">
        <v>65</v>
      </c>
      <c r="D237" t="s">
        <v>38</v>
      </c>
      <c r="E237" t="s">
        <v>26</v>
      </c>
      <c r="F237">
        <v>7.7</v>
      </c>
      <c r="G237">
        <v>0</v>
      </c>
      <c r="H237">
        <v>0.48299999999999998</v>
      </c>
      <c r="I237">
        <v>149.221</v>
      </c>
    </row>
    <row r="238" spans="1:9" x14ac:dyDescent="0.25">
      <c r="A238" s="2">
        <v>45008</v>
      </c>
      <c r="B238" t="s">
        <v>15</v>
      </c>
      <c r="C238" t="s">
        <v>215</v>
      </c>
      <c r="D238" t="s">
        <v>29</v>
      </c>
      <c r="E238" t="s">
        <v>26</v>
      </c>
      <c r="F238">
        <v>9.8829999999999991</v>
      </c>
      <c r="G238">
        <v>8.3000000000000004E-2</v>
      </c>
      <c r="H238">
        <v>0.56699999999999995</v>
      </c>
      <c r="I238">
        <v>271.3</v>
      </c>
    </row>
    <row r="239" spans="1:9" x14ac:dyDescent="0.25">
      <c r="A239" s="2">
        <v>45008</v>
      </c>
      <c r="B239" t="s">
        <v>15</v>
      </c>
      <c r="C239" t="s">
        <v>57</v>
      </c>
      <c r="D239" t="s">
        <v>30</v>
      </c>
      <c r="E239" t="s">
        <v>5</v>
      </c>
      <c r="F239">
        <v>10.75</v>
      </c>
      <c r="G239">
        <v>0.16700000000000001</v>
      </c>
      <c r="H239">
        <v>0.5</v>
      </c>
      <c r="I239">
        <v>247.33600000000001</v>
      </c>
    </row>
    <row r="240" spans="1:9" x14ac:dyDescent="0.25">
      <c r="A240" s="2">
        <v>45008</v>
      </c>
      <c r="B240" t="s">
        <v>31</v>
      </c>
      <c r="C240" t="s">
        <v>59</v>
      </c>
      <c r="D240" t="s">
        <v>33</v>
      </c>
      <c r="E240" t="s">
        <v>5</v>
      </c>
      <c r="F240">
        <v>8.4329999999999998</v>
      </c>
      <c r="G240">
        <v>0.75</v>
      </c>
      <c r="H240">
        <v>0.8</v>
      </c>
      <c r="I240">
        <v>71.528999999999996</v>
      </c>
    </row>
    <row r="241" spans="1:9" x14ac:dyDescent="0.25">
      <c r="A241" s="2">
        <v>45008</v>
      </c>
      <c r="B241" t="s">
        <v>31</v>
      </c>
      <c r="C241" t="s">
        <v>59</v>
      </c>
      <c r="D241" t="s">
        <v>36</v>
      </c>
      <c r="E241" t="s">
        <v>5</v>
      </c>
      <c r="F241">
        <v>9.2669999999999995</v>
      </c>
      <c r="G241">
        <v>0.26700000000000002</v>
      </c>
      <c r="H241">
        <v>1</v>
      </c>
      <c r="I241">
        <v>115.505</v>
      </c>
    </row>
    <row r="242" spans="1:9" x14ac:dyDescent="0.25">
      <c r="A242" s="2">
        <v>45008</v>
      </c>
      <c r="B242" t="s">
        <v>31</v>
      </c>
      <c r="C242" t="s">
        <v>59</v>
      </c>
      <c r="D242" t="s">
        <v>43</v>
      </c>
      <c r="E242" t="s">
        <v>5</v>
      </c>
      <c r="F242">
        <v>7.75</v>
      </c>
      <c r="G242">
        <v>0.45</v>
      </c>
      <c r="H242">
        <v>1</v>
      </c>
      <c r="I242">
        <v>67.77</v>
      </c>
    </row>
    <row r="243" spans="1:9" x14ac:dyDescent="0.25">
      <c r="A243" s="2">
        <v>45008</v>
      </c>
      <c r="B243" t="s">
        <v>31</v>
      </c>
      <c r="C243" t="s">
        <v>59</v>
      </c>
      <c r="D243" t="s">
        <v>34</v>
      </c>
      <c r="E243" t="s">
        <v>5</v>
      </c>
      <c r="F243">
        <v>9.6829999999999998</v>
      </c>
      <c r="G243">
        <v>0</v>
      </c>
      <c r="H243">
        <v>1.0169999999999999</v>
      </c>
      <c r="I243">
        <v>116.929</v>
      </c>
    </row>
    <row r="244" spans="1:9" x14ac:dyDescent="0.25">
      <c r="A244" s="2">
        <v>45008</v>
      </c>
      <c r="B244" t="s">
        <v>31</v>
      </c>
      <c r="C244" t="s">
        <v>59</v>
      </c>
      <c r="D244" t="s">
        <v>35</v>
      </c>
      <c r="E244" t="s">
        <v>26</v>
      </c>
      <c r="F244">
        <v>9.9499999999999993</v>
      </c>
      <c r="G244">
        <v>0</v>
      </c>
      <c r="H244">
        <v>1</v>
      </c>
      <c r="I244">
        <v>106.254</v>
      </c>
    </row>
    <row r="245" spans="1:9" x14ac:dyDescent="0.25">
      <c r="A245" s="2">
        <v>45008</v>
      </c>
      <c r="B245" t="s">
        <v>31</v>
      </c>
      <c r="C245" t="s">
        <v>59</v>
      </c>
      <c r="D245" t="s">
        <v>44</v>
      </c>
      <c r="E245" t="s">
        <v>5</v>
      </c>
      <c r="F245">
        <v>7.3</v>
      </c>
      <c r="G245">
        <v>0.2</v>
      </c>
      <c r="H245">
        <v>1.117</v>
      </c>
      <c r="I245">
        <v>94.634</v>
      </c>
    </row>
    <row r="246" spans="1:9" x14ac:dyDescent="0.25">
      <c r="A246" s="2">
        <v>45008</v>
      </c>
      <c r="B246" t="s">
        <v>31</v>
      </c>
      <c r="C246" t="s">
        <v>55</v>
      </c>
      <c r="D246" t="s">
        <v>41</v>
      </c>
      <c r="E246" t="s">
        <v>19</v>
      </c>
      <c r="F246">
        <v>8.4670000000000005</v>
      </c>
      <c r="G246">
        <v>0.33300000000000002</v>
      </c>
      <c r="H246">
        <v>0.5</v>
      </c>
      <c r="I246">
        <v>122.928</v>
      </c>
    </row>
    <row r="247" spans="1:9" x14ac:dyDescent="0.25">
      <c r="A247" s="2">
        <v>45008</v>
      </c>
      <c r="B247" t="s">
        <v>31</v>
      </c>
      <c r="C247" t="s">
        <v>55</v>
      </c>
      <c r="D247" t="s">
        <v>42</v>
      </c>
      <c r="E247" t="s">
        <v>19</v>
      </c>
      <c r="F247">
        <v>5.7329999999999997</v>
      </c>
      <c r="G247">
        <v>0.16700000000000001</v>
      </c>
      <c r="H247">
        <v>0.51700000000000002</v>
      </c>
      <c r="I247">
        <v>41.869</v>
      </c>
    </row>
    <row r="248" spans="1:9" x14ac:dyDescent="0.25">
      <c r="A248" s="2">
        <v>45008</v>
      </c>
      <c r="B248" t="s">
        <v>31</v>
      </c>
      <c r="C248" t="s">
        <v>64</v>
      </c>
      <c r="D248" t="s">
        <v>32</v>
      </c>
      <c r="E248" t="s">
        <v>26</v>
      </c>
      <c r="F248">
        <v>8.4</v>
      </c>
      <c r="G248">
        <v>0.35</v>
      </c>
      <c r="H248">
        <v>0.5</v>
      </c>
      <c r="I248">
        <v>284.98899999999998</v>
      </c>
    </row>
    <row r="249" spans="1:9" x14ac:dyDescent="0.25">
      <c r="A249" s="2">
        <v>45008</v>
      </c>
      <c r="B249" t="s">
        <v>31</v>
      </c>
      <c r="C249" t="s">
        <v>55</v>
      </c>
      <c r="D249" t="s">
        <v>292</v>
      </c>
      <c r="E249" t="s">
        <v>19</v>
      </c>
      <c r="F249">
        <v>8.5830000000000002</v>
      </c>
      <c r="G249">
        <v>0.25</v>
      </c>
      <c r="H249">
        <v>0.55000000000000004</v>
      </c>
      <c r="I249">
        <v>106.121</v>
      </c>
    </row>
    <row r="250" spans="1:9" x14ac:dyDescent="0.25">
      <c r="A250" s="2">
        <v>45009</v>
      </c>
      <c r="B250" t="s">
        <v>15</v>
      </c>
      <c r="C250" t="s">
        <v>61</v>
      </c>
      <c r="D250" t="s">
        <v>40</v>
      </c>
      <c r="E250" t="s">
        <v>5</v>
      </c>
      <c r="F250">
        <v>11.583</v>
      </c>
      <c r="G250">
        <v>8.3000000000000004E-2</v>
      </c>
      <c r="H250">
        <v>0</v>
      </c>
      <c r="I250">
        <v>275.68299999999999</v>
      </c>
    </row>
    <row r="251" spans="1:9" x14ac:dyDescent="0.25">
      <c r="A251" s="2">
        <v>45009</v>
      </c>
      <c r="B251" t="s">
        <v>15</v>
      </c>
      <c r="C251" t="s">
        <v>60</v>
      </c>
      <c r="D251" t="s">
        <v>290</v>
      </c>
      <c r="E251" t="s">
        <v>5</v>
      </c>
      <c r="F251">
        <v>12.15</v>
      </c>
      <c r="G251">
        <v>1.7000000000000001E-2</v>
      </c>
      <c r="H251">
        <v>0.217</v>
      </c>
      <c r="I251">
        <v>267.173</v>
      </c>
    </row>
    <row r="252" spans="1:9" x14ac:dyDescent="0.25">
      <c r="A252" s="2">
        <v>45009</v>
      </c>
      <c r="B252" t="s">
        <v>15</v>
      </c>
      <c r="C252" t="s">
        <v>56</v>
      </c>
      <c r="D252" t="s">
        <v>24</v>
      </c>
      <c r="E252" t="s">
        <v>5</v>
      </c>
      <c r="F252">
        <v>9.1669999999999998</v>
      </c>
      <c r="G252">
        <v>0</v>
      </c>
      <c r="H252">
        <v>0</v>
      </c>
      <c r="I252">
        <v>120.003</v>
      </c>
    </row>
    <row r="253" spans="1:9" x14ac:dyDescent="0.25">
      <c r="A253" s="2">
        <v>45009</v>
      </c>
      <c r="B253" t="s">
        <v>15</v>
      </c>
      <c r="C253" t="s">
        <v>56</v>
      </c>
      <c r="D253" t="s">
        <v>39</v>
      </c>
      <c r="E253" t="s">
        <v>5</v>
      </c>
      <c r="F253">
        <v>10.199999999999999</v>
      </c>
      <c r="G253">
        <v>0.26700000000000002</v>
      </c>
      <c r="H253">
        <v>0.7</v>
      </c>
      <c r="I253">
        <v>389.59100000000001</v>
      </c>
    </row>
    <row r="254" spans="1:9" x14ac:dyDescent="0.25">
      <c r="A254" s="2">
        <v>45009</v>
      </c>
      <c r="B254" t="s">
        <v>15</v>
      </c>
      <c r="C254" t="s">
        <v>216</v>
      </c>
      <c r="D254" t="s">
        <v>213</v>
      </c>
      <c r="E254" t="s">
        <v>5</v>
      </c>
      <c r="F254">
        <v>9.9670000000000005</v>
      </c>
      <c r="G254">
        <v>0.13300000000000001</v>
      </c>
      <c r="H254">
        <v>0.15</v>
      </c>
      <c r="I254">
        <v>198.26499999999999</v>
      </c>
    </row>
    <row r="255" spans="1:9" x14ac:dyDescent="0.25">
      <c r="A255" s="2">
        <v>45009</v>
      </c>
      <c r="B255" t="s">
        <v>15</v>
      </c>
      <c r="C255" t="s">
        <v>55</v>
      </c>
      <c r="D255" t="s">
        <v>20</v>
      </c>
      <c r="E255" t="s">
        <v>5</v>
      </c>
      <c r="F255">
        <v>10.8</v>
      </c>
      <c r="G255">
        <v>0.48299999999999998</v>
      </c>
      <c r="H255">
        <v>0</v>
      </c>
      <c r="I255">
        <v>116.878</v>
      </c>
    </row>
    <row r="256" spans="1:9" x14ac:dyDescent="0.25">
      <c r="A256" s="2">
        <v>45009</v>
      </c>
      <c r="B256" t="s">
        <v>15</v>
      </c>
      <c r="C256" t="s">
        <v>56</v>
      </c>
      <c r="D256" t="s">
        <v>25</v>
      </c>
      <c r="E256" t="s">
        <v>5</v>
      </c>
      <c r="F256">
        <v>7.9169999999999998</v>
      </c>
      <c r="G256">
        <v>0.33300000000000002</v>
      </c>
      <c r="H256">
        <v>0.5</v>
      </c>
      <c r="I256">
        <v>154.00399999999999</v>
      </c>
    </row>
    <row r="257" spans="1:9" x14ac:dyDescent="0.25">
      <c r="A257" s="2">
        <v>45009</v>
      </c>
      <c r="B257" t="s">
        <v>15</v>
      </c>
      <c r="C257" t="s">
        <v>55</v>
      </c>
      <c r="D257" t="s">
        <v>21</v>
      </c>
      <c r="E257" t="s">
        <v>5</v>
      </c>
      <c r="F257">
        <v>8.85</v>
      </c>
      <c r="G257">
        <v>0.16700000000000001</v>
      </c>
      <c r="H257">
        <v>0.48299999999999998</v>
      </c>
      <c r="I257">
        <v>124.003</v>
      </c>
    </row>
    <row r="258" spans="1:9" x14ac:dyDescent="0.25">
      <c r="A258" s="2">
        <v>45009</v>
      </c>
      <c r="B258" t="s">
        <v>15</v>
      </c>
      <c r="C258" t="s">
        <v>208</v>
      </c>
      <c r="D258" t="s">
        <v>17</v>
      </c>
      <c r="E258" t="s">
        <v>5</v>
      </c>
      <c r="F258">
        <v>8.9169999999999998</v>
      </c>
      <c r="G258">
        <v>0</v>
      </c>
      <c r="H258">
        <v>0</v>
      </c>
      <c r="I258">
        <v>171.82900000000001</v>
      </c>
    </row>
    <row r="259" spans="1:9" x14ac:dyDescent="0.25">
      <c r="A259" s="2">
        <v>45009</v>
      </c>
      <c r="B259" t="s">
        <v>15</v>
      </c>
      <c r="C259" t="s">
        <v>55</v>
      </c>
      <c r="D259" t="s">
        <v>22</v>
      </c>
      <c r="E259" t="s">
        <v>5</v>
      </c>
      <c r="F259">
        <v>10.717000000000001</v>
      </c>
      <c r="G259">
        <v>0.33300000000000002</v>
      </c>
      <c r="H259">
        <v>0</v>
      </c>
      <c r="I259">
        <v>154.197</v>
      </c>
    </row>
    <row r="260" spans="1:9" x14ac:dyDescent="0.25">
      <c r="A260" s="2">
        <v>45009</v>
      </c>
      <c r="B260" t="s">
        <v>15</v>
      </c>
      <c r="C260" t="s">
        <v>57</v>
      </c>
      <c r="D260" t="s">
        <v>291</v>
      </c>
      <c r="E260" t="s">
        <v>5</v>
      </c>
      <c r="F260">
        <v>11.683</v>
      </c>
      <c r="G260">
        <v>0.183</v>
      </c>
      <c r="H260">
        <v>0.51700000000000002</v>
      </c>
      <c r="I260">
        <v>198.273</v>
      </c>
    </row>
    <row r="261" spans="1:9" x14ac:dyDescent="0.25">
      <c r="A261" s="2">
        <v>45009</v>
      </c>
      <c r="B261" t="s">
        <v>15</v>
      </c>
      <c r="C261" t="s">
        <v>62</v>
      </c>
      <c r="D261" t="s">
        <v>27</v>
      </c>
      <c r="E261" t="s">
        <v>26</v>
      </c>
      <c r="F261">
        <v>11.032999999999999</v>
      </c>
      <c r="G261">
        <v>0.33300000000000002</v>
      </c>
      <c r="H261">
        <v>0.56699999999999995</v>
      </c>
      <c r="I261">
        <v>144.30799999999999</v>
      </c>
    </row>
    <row r="262" spans="1:9" x14ac:dyDescent="0.25">
      <c r="A262" s="2">
        <v>45009</v>
      </c>
      <c r="B262" t="s">
        <v>15</v>
      </c>
      <c r="C262" t="s">
        <v>58</v>
      </c>
      <c r="D262" t="s">
        <v>23</v>
      </c>
      <c r="E262" t="s">
        <v>5</v>
      </c>
      <c r="F262">
        <v>8.0830000000000002</v>
      </c>
      <c r="G262">
        <v>0</v>
      </c>
      <c r="H262">
        <v>0</v>
      </c>
      <c r="I262">
        <v>177.47900000000001</v>
      </c>
    </row>
    <row r="263" spans="1:9" x14ac:dyDescent="0.25">
      <c r="A263" s="2">
        <v>45009</v>
      </c>
      <c r="B263" t="s">
        <v>15</v>
      </c>
      <c r="C263" t="s">
        <v>57</v>
      </c>
      <c r="D263" t="s">
        <v>30</v>
      </c>
      <c r="E263" t="s">
        <v>5</v>
      </c>
      <c r="F263">
        <v>11.032999999999999</v>
      </c>
      <c r="G263">
        <v>0.36699999999999999</v>
      </c>
      <c r="H263">
        <v>0.5</v>
      </c>
      <c r="I263">
        <v>226.66300000000001</v>
      </c>
    </row>
    <row r="264" spans="1:9" x14ac:dyDescent="0.25">
      <c r="A264" s="2">
        <v>45009</v>
      </c>
      <c r="B264" t="s">
        <v>15</v>
      </c>
      <c r="C264" t="s">
        <v>215</v>
      </c>
      <c r="D264" t="s">
        <v>29</v>
      </c>
      <c r="E264" t="s">
        <v>26</v>
      </c>
      <c r="F264">
        <v>8.8670000000000009</v>
      </c>
      <c r="G264">
        <v>0.16700000000000001</v>
      </c>
      <c r="H264">
        <v>2.5670000000000002</v>
      </c>
      <c r="I264">
        <v>142.81299999999999</v>
      </c>
    </row>
    <row r="265" spans="1:9" x14ac:dyDescent="0.25">
      <c r="A265" s="2">
        <v>45009</v>
      </c>
      <c r="B265" t="s">
        <v>15</v>
      </c>
      <c r="C265" t="s">
        <v>63</v>
      </c>
      <c r="D265" t="s">
        <v>28</v>
      </c>
      <c r="E265" t="s">
        <v>26</v>
      </c>
      <c r="F265">
        <v>7.9</v>
      </c>
      <c r="G265">
        <v>0.71699999999999997</v>
      </c>
      <c r="H265">
        <v>0.65</v>
      </c>
      <c r="I265">
        <v>244.18899999999999</v>
      </c>
    </row>
    <row r="266" spans="1:9" x14ac:dyDescent="0.25">
      <c r="A266" s="2">
        <v>45009</v>
      </c>
      <c r="B266" t="s">
        <v>15</v>
      </c>
      <c r="C266" t="s">
        <v>56</v>
      </c>
      <c r="D266" t="s">
        <v>212</v>
      </c>
      <c r="E266" t="s">
        <v>26</v>
      </c>
      <c r="F266">
        <v>8.5</v>
      </c>
      <c r="G266">
        <v>0</v>
      </c>
      <c r="H266">
        <v>0</v>
      </c>
      <c r="I266">
        <v>149.00399999999999</v>
      </c>
    </row>
    <row r="267" spans="1:9" x14ac:dyDescent="0.25">
      <c r="A267" s="2">
        <v>45009</v>
      </c>
      <c r="B267" t="s">
        <v>15</v>
      </c>
      <c r="C267" t="s">
        <v>65</v>
      </c>
      <c r="D267" t="s">
        <v>38</v>
      </c>
      <c r="E267" t="s">
        <v>26</v>
      </c>
      <c r="F267">
        <v>7.0170000000000003</v>
      </c>
      <c r="G267">
        <v>0</v>
      </c>
      <c r="H267">
        <v>0</v>
      </c>
      <c r="I267">
        <v>178.04900000000001</v>
      </c>
    </row>
    <row r="268" spans="1:9" x14ac:dyDescent="0.25">
      <c r="A268" s="2">
        <v>45009</v>
      </c>
      <c r="B268" t="s">
        <v>31</v>
      </c>
      <c r="C268" t="s">
        <v>59</v>
      </c>
      <c r="D268" t="s">
        <v>35</v>
      </c>
      <c r="E268" t="s">
        <v>26</v>
      </c>
      <c r="F268">
        <v>8.8330000000000002</v>
      </c>
      <c r="G268">
        <v>6.7000000000000004E-2</v>
      </c>
      <c r="H268">
        <v>1.2330000000000001</v>
      </c>
      <c r="I268">
        <v>95.201999999999998</v>
      </c>
    </row>
    <row r="269" spans="1:9" x14ac:dyDescent="0.25">
      <c r="A269" s="2">
        <v>45009</v>
      </c>
      <c r="B269" t="s">
        <v>31</v>
      </c>
      <c r="C269" t="s">
        <v>59</v>
      </c>
      <c r="D269" t="s">
        <v>34</v>
      </c>
      <c r="E269" t="s">
        <v>5</v>
      </c>
      <c r="F269">
        <v>9.8670000000000009</v>
      </c>
      <c r="G269">
        <v>0.2</v>
      </c>
      <c r="H269">
        <v>1</v>
      </c>
      <c r="I269">
        <v>131.58500000000001</v>
      </c>
    </row>
    <row r="270" spans="1:9" x14ac:dyDescent="0.25">
      <c r="A270" s="2">
        <v>45009</v>
      </c>
      <c r="B270" t="s">
        <v>31</v>
      </c>
      <c r="C270" t="s">
        <v>55</v>
      </c>
      <c r="D270" t="s">
        <v>41</v>
      </c>
      <c r="E270" t="s">
        <v>19</v>
      </c>
      <c r="F270">
        <v>8.2829999999999995</v>
      </c>
      <c r="G270">
        <v>0.433</v>
      </c>
      <c r="H270">
        <v>0.5</v>
      </c>
      <c r="I270">
        <v>111.822</v>
      </c>
    </row>
    <row r="271" spans="1:9" x14ac:dyDescent="0.25">
      <c r="A271" s="2">
        <v>45009</v>
      </c>
      <c r="B271" t="s">
        <v>31</v>
      </c>
      <c r="C271" t="s">
        <v>55</v>
      </c>
      <c r="D271" t="s">
        <v>292</v>
      </c>
      <c r="E271" t="s">
        <v>19</v>
      </c>
      <c r="F271">
        <v>8.4169999999999998</v>
      </c>
      <c r="G271">
        <v>0.217</v>
      </c>
      <c r="H271">
        <v>0.5</v>
      </c>
      <c r="I271">
        <v>129.67599999999999</v>
      </c>
    </row>
    <row r="272" spans="1:9" x14ac:dyDescent="0.25">
      <c r="A272" s="2">
        <v>45009</v>
      </c>
      <c r="B272" t="s">
        <v>31</v>
      </c>
      <c r="C272" t="s">
        <v>55</v>
      </c>
      <c r="D272" t="s">
        <v>42</v>
      </c>
      <c r="E272" t="s">
        <v>19</v>
      </c>
      <c r="F272">
        <v>9.5830000000000002</v>
      </c>
      <c r="G272">
        <v>0.33300000000000002</v>
      </c>
      <c r="H272">
        <v>0.38300000000000001</v>
      </c>
      <c r="I272">
        <v>76.475999999999999</v>
      </c>
    </row>
    <row r="273" spans="1:9" x14ac:dyDescent="0.25">
      <c r="A273" s="2">
        <v>45009</v>
      </c>
      <c r="B273" t="s">
        <v>31</v>
      </c>
      <c r="C273" t="s">
        <v>59</v>
      </c>
      <c r="D273" t="s">
        <v>44</v>
      </c>
      <c r="E273" t="s">
        <v>5</v>
      </c>
      <c r="F273">
        <v>8.9830000000000005</v>
      </c>
      <c r="G273">
        <v>0.183</v>
      </c>
      <c r="H273">
        <v>1.05</v>
      </c>
      <c r="I273">
        <v>134.87299999999999</v>
      </c>
    </row>
    <row r="274" spans="1:9" x14ac:dyDescent="0.25">
      <c r="A274" s="2">
        <v>45009</v>
      </c>
      <c r="B274" t="s">
        <v>31</v>
      </c>
      <c r="C274" t="s">
        <v>59</v>
      </c>
      <c r="D274" t="s">
        <v>43</v>
      </c>
      <c r="E274" t="s">
        <v>5</v>
      </c>
      <c r="F274">
        <v>7.5330000000000004</v>
      </c>
      <c r="G274">
        <v>0.51700000000000002</v>
      </c>
      <c r="H274">
        <v>1</v>
      </c>
      <c r="I274">
        <v>121.108</v>
      </c>
    </row>
    <row r="275" spans="1:9" x14ac:dyDescent="0.25">
      <c r="A275" s="2">
        <v>45009</v>
      </c>
      <c r="B275" t="s">
        <v>31</v>
      </c>
      <c r="C275" t="s">
        <v>59</v>
      </c>
      <c r="D275" t="s">
        <v>36</v>
      </c>
      <c r="E275" t="s">
        <v>5</v>
      </c>
      <c r="F275">
        <v>9.4830000000000005</v>
      </c>
      <c r="G275">
        <v>0.317</v>
      </c>
      <c r="H275">
        <v>0</v>
      </c>
      <c r="I275">
        <v>165.46799999999999</v>
      </c>
    </row>
    <row r="276" spans="1:9" x14ac:dyDescent="0.25">
      <c r="A276" s="2">
        <v>45009</v>
      </c>
      <c r="B276" t="s">
        <v>31</v>
      </c>
      <c r="C276" t="s">
        <v>64</v>
      </c>
      <c r="D276" t="s">
        <v>32</v>
      </c>
      <c r="E276" t="s">
        <v>26</v>
      </c>
      <c r="F276">
        <v>7.3</v>
      </c>
      <c r="G276">
        <v>0.5</v>
      </c>
      <c r="H276">
        <v>0.5</v>
      </c>
      <c r="I276">
        <v>83.457999999999998</v>
      </c>
    </row>
    <row r="277" spans="1:9" x14ac:dyDescent="0.25">
      <c r="A277" s="2">
        <v>45010</v>
      </c>
      <c r="B277" t="s">
        <v>15</v>
      </c>
      <c r="C277" t="s">
        <v>60</v>
      </c>
      <c r="D277" t="s">
        <v>290</v>
      </c>
      <c r="E277" t="s">
        <v>5</v>
      </c>
      <c r="F277">
        <v>12.132999999999999</v>
      </c>
      <c r="G277">
        <v>0.53300000000000003</v>
      </c>
      <c r="H277">
        <v>0.16700000000000001</v>
      </c>
      <c r="I277">
        <v>217.02199999999999</v>
      </c>
    </row>
    <row r="278" spans="1:9" x14ac:dyDescent="0.25">
      <c r="A278" s="2">
        <v>45010</v>
      </c>
      <c r="B278" t="s">
        <v>15</v>
      </c>
      <c r="C278" t="s">
        <v>56</v>
      </c>
      <c r="D278" t="s">
        <v>24</v>
      </c>
      <c r="E278" t="s">
        <v>5</v>
      </c>
      <c r="F278">
        <v>8.5670000000000002</v>
      </c>
      <c r="G278">
        <v>3.3000000000000002E-2</v>
      </c>
      <c r="H278">
        <v>0</v>
      </c>
      <c r="I278">
        <v>107.997</v>
      </c>
    </row>
    <row r="279" spans="1:9" x14ac:dyDescent="0.25">
      <c r="A279" s="2">
        <v>45010</v>
      </c>
      <c r="B279" t="s">
        <v>15</v>
      </c>
      <c r="C279" t="s">
        <v>56</v>
      </c>
      <c r="D279" t="s">
        <v>25</v>
      </c>
      <c r="E279" t="s">
        <v>5</v>
      </c>
      <c r="F279">
        <v>8.0830000000000002</v>
      </c>
      <c r="G279">
        <v>0.33300000000000002</v>
      </c>
      <c r="H279">
        <v>0.5</v>
      </c>
      <c r="I279">
        <v>174.005</v>
      </c>
    </row>
    <row r="280" spans="1:9" x14ac:dyDescent="0.25">
      <c r="A280" s="2">
        <v>45010</v>
      </c>
      <c r="B280" t="s">
        <v>15</v>
      </c>
      <c r="C280" t="s">
        <v>61</v>
      </c>
      <c r="D280" t="s">
        <v>40</v>
      </c>
      <c r="E280" t="s">
        <v>5</v>
      </c>
      <c r="F280">
        <v>10.3</v>
      </c>
      <c r="G280">
        <v>0.71699999999999997</v>
      </c>
      <c r="H280">
        <v>0</v>
      </c>
      <c r="I280">
        <v>168.41900000000001</v>
      </c>
    </row>
    <row r="281" spans="1:9" x14ac:dyDescent="0.25">
      <c r="A281" s="2">
        <v>45010</v>
      </c>
      <c r="B281" t="s">
        <v>15</v>
      </c>
      <c r="C281" t="s">
        <v>216</v>
      </c>
      <c r="D281" t="s">
        <v>213</v>
      </c>
      <c r="E281" t="s">
        <v>5</v>
      </c>
      <c r="F281">
        <v>9.5500000000000007</v>
      </c>
      <c r="G281">
        <v>3.3000000000000002E-2</v>
      </c>
      <c r="H281">
        <v>0.48299999999999998</v>
      </c>
      <c r="I281">
        <v>117.345</v>
      </c>
    </row>
    <row r="282" spans="1:9" x14ac:dyDescent="0.25">
      <c r="A282" s="2">
        <v>45010</v>
      </c>
      <c r="B282" t="s">
        <v>15</v>
      </c>
      <c r="C282" t="s">
        <v>55</v>
      </c>
      <c r="D282" t="s">
        <v>20</v>
      </c>
      <c r="E282" t="s">
        <v>5</v>
      </c>
      <c r="F282">
        <v>11.3</v>
      </c>
      <c r="G282">
        <v>0</v>
      </c>
      <c r="H282">
        <v>0.5</v>
      </c>
      <c r="I282">
        <v>117.176</v>
      </c>
    </row>
    <row r="283" spans="1:9" x14ac:dyDescent="0.25">
      <c r="A283" s="2">
        <v>45010</v>
      </c>
      <c r="B283" t="s">
        <v>15</v>
      </c>
      <c r="C283" t="s">
        <v>65</v>
      </c>
      <c r="D283" t="s">
        <v>38</v>
      </c>
      <c r="E283" t="s">
        <v>26</v>
      </c>
      <c r="F283">
        <v>5.2169999999999996</v>
      </c>
      <c r="G283">
        <v>0.25</v>
      </c>
      <c r="H283">
        <v>0.48299999999999998</v>
      </c>
      <c r="I283">
        <v>159.65799999999999</v>
      </c>
    </row>
    <row r="284" spans="1:9" x14ac:dyDescent="0.25">
      <c r="A284" s="2">
        <v>45010</v>
      </c>
      <c r="B284" t="s">
        <v>15</v>
      </c>
      <c r="C284" t="s">
        <v>57</v>
      </c>
      <c r="D284" t="s">
        <v>30</v>
      </c>
      <c r="E284" t="s">
        <v>5</v>
      </c>
      <c r="F284">
        <v>10.9</v>
      </c>
      <c r="G284">
        <v>0.38300000000000001</v>
      </c>
      <c r="H284">
        <v>0.5</v>
      </c>
      <c r="I284">
        <v>198.22800000000001</v>
      </c>
    </row>
    <row r="285" spans="1:9" x14ac:dyDescent="0.25">
      <c r="A285" s="2">
        <v>45010</v>
      </c>
      <c r="B285" t="s">
        <v>31</v>
      </c>
      <c r="C285" t="s">
        <v>59</v>
      </c>
      <c r="D285" t="s">
        <v>43</v>
      </c>
      <c r="E285" t="s">
        <v>5</v>
      </c>
      <c r="F285">
        <v>6.5670000000000002</v>
      </c>
      <c r="G285">
        <v>0.38300000000000001</v>
      </c>
      <c r="H285">
        <v>1.0169999999999999</v>
      </c>
      <c r="I285">
        <v>118.09099999999999</v>
      </c>
    </row>
    <row r="286" spans="1:9" x14ac:dyDescent="0.25">
      <c r="A286" s="2">
        <v>45010</v>
      </c>
      <c r="B286" t="s">
        <v>31</v>
      </c>
      <c r="C286" t="s">
        <v>55</v>
      </c>
      <c r="D286" t="s">
        <v>292</v>
      </c>
      <c r="E286" t="s">
        <v>19</v>
      </c>
      <c r="F286">
        <v>8.6329999999999991</v>
      </c>
      <c r="G286">
        <v>0.38300000000000001</v>
      </c>
      <c r="H286">
        <v>0.41699999999999998</v>
      </c>
      <c r="I286">
        <v>239.59700000000001</v>
      </c>
    </row>
    <row r="287" spans="1:9" x14ac:dyDescent="0.25">
      <c r="A287" s="2">
        <v>45010</v>
      </c>
      <c r="B287" t="s">
        <v>31</v>
      </c>
      <c r="C287" t="s">
        <v>59</v>
      </c>
      <c r="D287" t="s">
        <v>34</v>
      </c>
      <c r="E287" t="s">
        <v>5</v>
      </c>
      <c r="F287">
        <v>2.35</v>
      </c>
      <c r="G287">
        <v>0</v>
      </c>
      <c r="H287">
        <v>0</v>
      </c>
      <c r="I287">
        <v>23.484000000000002</v>
      </c>
    </row>
    <row r="288" spans="1:9" x14ac:dyDescent="0.25">
      <c r="A288" s="2">
        <v>45011</v>
      </c>
      <c r="B288" t="s">
        <v>15</v>
      </c>
      <c r="C288" t="s">
        <v>55</v>
      </c>
      <c r="D288" t="s">
        <v>18</v>
      </c>
      <c r="E288" t="s">
        <v>19</v>
      </c>
      <c r="F288">
        <v>8.5</v>
      </c>
      <c r="G288">
        <v>0.33300000000000002</v>
      </c>
      <c r="H288">
        <v>0.5</v>
      </c>
      <c r="I288">
        <v>175.27199999999999</v>
      </c>
    </row>
    <row r="289" spans="1:9" x14ac:dyDescent="0.25">
      <c r="A289" s="2">
        <v>45011</v>
      </c>
      <c r="B289" t="s">
        <v>15</v>
      </c>
      <c r="C289" t="s">
        <v>56</v>
      </c>
      <c r="D289" t="s">
        <v>24</v>
      </c>
      <c r="E289" t="s">
        <v>5</v>
      </c>
      <c r="F289">
        <v>10.117000000000001</v>
      </c>
      <c r="G289">
        <v>0</v>
      </c>
      <c r="H289">
        <v>0</v>
      </c>
      <c r="I289">
        <v>154.00399999999999</v>
      </c>
    </row>
    <row r="290" spans="1:9" x14ac:dyDescent="0.25">
      <c r="A290" s="2">
        <v>45011</v>
      </c>
      <c r="B290" t="s">
        <v>15</v>
      </c>
      <c r="C290" t="s">
        <v>56</v>
      </c>
      <c r="D290" t="s">
        <v>25</v>
      </c>
      <c r="E290" t="s">
        <v>5</v>
      </c>
      <c r="F290">
        <v>6.867</v>
      </c>
      <c r="G290">
        <v>0</v>
      </c>
      <c r="H290">
        <v>0</v>
      </c>
      <c r="I290">
        <v>115.967</v>
      </c>
    </row>
    <row r="291" spans="1:9" x14ac:dyDescent="0.25">
      <c r="A291" s="2">
        <v>45011</v>
      </c>
      <c r="B291" t="s">
        <v>15</v>
      </c>
      <c r="C291" t="s">
        <v>216</v>
      </c>
      <c r="D291" t="s">
        <v>213</v>
      </c>
      <c r="E291" t="s">
        <v>5</v>
      </c>
      <c r="F291">
        <v>9.25</v>
      </c>
      <c r="G291">
        <v>0.33300000000000002</v>
      </c>
      <c r="H291">
        <v>0.5</v>
      </c>
      <c r="I291">
        <v>189.62299999999999</v>
      </c>
    </row>
    <row r="292" spans="1:9" x14ac:dyDescent="0.25">
      <c r="A292" s="2">
        <v>45011</v>
      </c>
      <c r="B292" t="s">
        <v>15</v>
      </c>
      <c r="C292" t="s">
        <v>55</v>
      </c>
      <c r="D292" t="s">
        <v>20</v>
      </c>
      <c r="E292" t="s">
        <v>5</v>
      </c>
      <c r="F292">
        <v>12.7</v>
      </c>
      <c r="G292">
        <v>0</v>
      </c>
      <c r="H292">
        <v>0.46700000000000003</v>
      </c>
      <c r="I292">
        <v>143.13800000000001</v>
      </c>
    </row>
    <row r="293" spans="1:9" x14ac:dyDescent="0.25">
      <c r="A293" s="2">
        <v>45011</v>
      </c>
      <c r="B293" t="s">
        <v>15</v>
      </c>
      <c r="C293" t="s">
        <v>57</v>
      </c>
      <c r="D293" t="s">
        <v>30</v>
      </c>
      <c r="E293" t="s">
        <v>5</v>
      </c>
      <c r="F293">
        <v>10.733000000000001</v>
      </c>
      <c r="G293">
        <v>0.5</v>
      </c>
      <c r="H293">
        <v>0.51700000000000002</v>
      </c>
      <c r="I293">
        <v>189.87200000000001</v>
      </c>
    </row>
    <row r="294" spans="1:9" x14ac:dyDescent="0.25">
      <c r="A294" s="2">
        <v>45011</v>
      </c>
      <c r="B294" t="s">
        <v>31</v>
      </c>
      <c r="C294" t="s">
        <v>59</v>
      </c>
      <c r="D294" t="s">
        <v>33</v>
      </c>
      <c r="E294" t="s">
        <v>5</v>
      </c>
      <c r="F294">
        <v>9.15</v>
      </c>
      <c r="G294">
        <v>0.2</v>
      </c>
      <c r="H294">
        <v>0.53300000000000003</v>
      </c>
      <c r="I294">
        <v>138.18600000000001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88D6-D4C1-41B3-A8D7-278764A724D5}">
  <sheetPr codeName="Sheet19"/>
  <dimension ref="A1:C4"/>
  <sheetViews>
    <sheetView workbookViewId="0">
      <selection activeCell="G8" sqref="G8"/>
    </sheetView>
  </sheetViews>
  <sheetFormatPr defaultRowHeight="15" x14ac:dyDescent="0.25"/>
  <cols>
    <col min="3" max="3" width="18.140625" bestFit="1" customWidth="1"/>
  </cols>
  <sheetData>
    <row r="1" spans="1:3" ht="15.75" thickBot="1" x14ac:dyDescent="0.3">
      <c r="A1" t="s">
        <v>276</v>
      </c>
      <c r="B1" t="s">
        <v>277</v>
      </c>
      <c r="C1" s="1" t="s">
        <v>278</v>
      </c>
    </row>
    <row r="2" spans="1:3" x14ac:dyDescent="0.25">
      <c r="A2" s="168" t="s">
        <v>31</v>
      </c>
      <c r="B2" s="168" t="s">
        <v>31</v>
      </c>
      <c r="C2" s="169">
        <v>3.75</v>
      </c>
    </row>
    <row r="3" spans="1:3" x14ac:dyDescent="0.25">
      <c r="A3" s="170" t="s">
        <v>15</v>
      </c>
      <c r="B3" s="170" t="s">
        <v>106</v>
      </c>
      <c r="C3" s="171">
        <v>5</v>
      </c>
    </row>
    <row r="4" spans="1:3" ht="15.75" thickBot="1" x14ac:dyDescent="0.3">
      <c r="A4" s="172" t="s">
        <v>279</v>
      </c>
      <c r="B4" s="172" t="s">
        <v>92</v>
      </c>
      <c r="C4" s="171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98642-4C34-4742-B003-4127EE77AFA0}">
  <sheetPr codeName="Sheet26"/>
  <dimension ref="A1:O38"/>
  <sheetViews>
    <sheetView workbookViewId="0">
      <selection activeCell="I32" sqref="I32"/>
    </sheetView>
  </sheetViews>
  <sheetFormatPr defaultRowHeight="15" x14ac:dyDescent="0.25"/>
  <cols>
    <col min="1" max="1" width="38.5703125" bestFit="1" customWidth="1"/>
    <col min="2" max="7" width="15.28515625" customWidth="1"/>
    <col min="10" max="10" width="38.5703125" bestFit="1" customWidth="1"/>
    <col min="11" max="12" width="11.5703125" bestFit="1" customWidth="1"/>
    <col min="13" max="13" width="10.7109375" customWidth="1"/>
    <col min="14" max="14" width="9.5703125" bestFit="1" customWidth="1"/>
  </cols>
  <sheetData>
    <row r="1" spans="1:15" x14ac:dyDescent="0.25">
      <c r="A1" s="208" t="s">
        <v>15</v>
      </c>
      <c r="J1" s="208" t="s">
        <v>31</v>
      </c>
    </row>
    <row r="2" spans="1:15" x14ac:dyDescent="0.25">
      <c r="A2" s="209"/>
      <c r="B2" s="209" t="str">
        <f>'PR DATE'!D3</f>
        <v>Earnings</v>
      </c>
      <c r="C2" s="209" t="s">
        <v>456</v>
      </c>
      <c r="D2" s="209" t="s">
        <v>458</v>
      </c>
      <c r="E2" s="209" t="s">
        <v>117</v>
      </c>
      <c r="F2" s="209" t="s">
        <v>456</v>
      </c>
      <c r="G2" s="209" t="s">
        <v>458</v>
      </c>
      <c r="J2" s="209"/>
      <c r="K2" s="209" t="str">
        <f t="shared" ref="K2:M3" si="0">B2</f>
        <v>Earnings</v>
      </c>
      <c r="L2" s="209" t="str">
        <f t="shared" si="0"/>
        <v>Count</v>
      </c>
      <c r="M2" s="209" t="str">
        <f t="shared" si="0"/>
        <v>Calculated</v>
      </c>
      <c r="N2" s="209" t="s">
        <v>456</v>
      </c>
      <c r="O2" s="209" t="s">
        <v>458</v>
      </c>
    </row>
    <row r="3" spans="1:15" x14ac:dyDescent="0.25">
      <c r="A3" s="210" t="str">
        <f>'PR DATE'!A4</f>
        <v>Operator</v>
      </c>
      <c r="B3" s="210" t="str">
        <f>'PR DATE'!D4</f>
        <v>Hourly</v>
      </c>
      <c r="C3" s="210" t="s">
        <v>124</v>
      </c>
      <c r="D3" s="210" t="s">
        <v>457</v>
      </c>
      <c r="E3" s="210" t="s">
        <v>459</v>
      </c>
      <c r="F3" s="210" t="s">
        <v>459</v>
      </c>
      <c r="G3" s="210" t="s">
        <v>459</v>
      </c>
      <c r="J3" s="210" t="str">
        <f>'PR DATE'!A4</f>
        <v>Operator</v>
      </c>
      <c r="K3" s="210" t="str">
        <f t="shared" si="0"/>
        <v>Hourly</v>
      </c>
      <c r="L3" s="210" t="str">
        <f t="shared" si="0"/>
        <v>Hourly</v>
      </c>
      <c r="M3" s="210" t="str">
        <f t="shared" si="0"/>
        <v>Hrly Rate</v>
      </c>
      <c r="N3" s="210" t="s">
        <v>125</v>
      </c>
      <c r="O3" s="210" t="s">
        <v>490</v>
      </c>
    </row>
    <row r="5" spans="1:15" x14ac:dyDescent="0.25">
      <c r="A5" s="211" t="str">
        <f ca="1">IF('PR DATE'!A6=0,"",'PR DATE'!A6)</f>
        <v>EXPRESS TRANSPORTATION SERVICES, LLC</v>
      </c>
      <c r="B5" s="212">
        <f ca="1">IF('PR DATE'!D6=0,"",'PR DATE'!D6)</f>
        <v>19326.37069</v>
      </c>
      <c r="C5" s="213">
        <f ca="1">IF(SUMIFS(Hours_Working!M:M,Hours_Working!A:A,A5,Hours_Working!C:C,"CCCTA")=0,"",SUMIFS(Hours_Working!M:M,Hours_Working!A:A,A5,Hours_Working!C:C,"CCCTA"))</f>
        <v>513.57199999999989</v>
      </c>
      <c r="D5" s="214">
        <f t="shared" ref="D5" ca="1" si="1">IFERROR(B5/C5,"")</f>
        <v>37.631277970761651</v>
      </c>
      <c r="E5" s="212">
        <f ca="1">IF('PR DATE'!E6=0,"",'PR DATE'!E6)</f>
        <v>2694.0127999999995</v>
      </c>
      <c r="F5" s="213">
        <f ca="1">IF(SUMIF('Fares_Big Star Export'!A:A,A5,'Fares_Big Star Export'!W:W)=0,"",SUMIF('Fares_Big Star Export'!A:A,A5,'Fares_Big Star Export'!W:W))</f>
        <v>7551.1625000000276</v>
      </c>
      <c r="G5" s="214">
        <f ca="1">IFERROR(E5/F5,"")</f>
        <v>0.35676795460301503</v>
      </c>
      <c r="J5" s="211" t="str">
        <f ca="1">IF('PR DATE'!A57=0,"",'PR DATE'!A57)</f>
        <v>EXPRESS TRANSPORTATION SERVICES, LLC</v>
      </c>
      <c r="K5" s="212">
        <f ca="1">IF('PR DATE'!D57=0,"",'PR DATE'!D57)</f>
        <v>13797.0569</v>
      </c>
      <c r="L5" s="213">
        <f ca="1">IF(SUMIFS(Hours_Working!M:M,Hours_Working!A:A,A5,Hours_Working!C:C,"LAVTA")=0,"",SUMIFS(Hours_Working!M:M,Hours_Working!A:A,A5,Hours_Working!C:C,"LAVTA"))</f>
        <v>328.34500000000014</v>
      </c>
      <c r="M5" s="214">
        <f t="shared" ref="M5" ca="1" si="2">IFERROR(K5/L5,"")</f>
        <v>42.019999999999982</v>
      </c>
      <c r="N5" s="213">
        <f ca="1">IF(COUNTIFS(Fares_CCCTA_LAVTA!B:B,Review!J5,Fares_CCCTA_LAVTA!A:A,"LAVTA")="0","",COUNTIFS(Fares_CCCTA_LAVTA!B:B,Review!J5,Fares_CCCTA_LAVTA!A:A,"LAVTA"))</f>
        <v>290</v>
      </c>
      <c r="O5" s="214">
        <f ca="1">IFERROR(K5/N5,"")</f>
        <v>47.576058275862067</v>
      </c>
    </row>
    <row r="6" spans="1:15" x14ac:dyDescent="0.25">
      <c r="A6" s="215" t="str">
        <f ca="1">IF('PR DATE'!A7=0,"",'PR DATE'!A7)</f>
        <v>GET CARE TRANSIT LLC</v>
      </c>
      <c r="B6" s="216">
        <f ca="1">IF('PR DATE'!D7=0,"",'PR DATE'!D7)</f>
        <v>3920.6459999999997</v>
      </c>
      <c r="C6" s="217">
        <f ca="1">IF(SUMIFS(Hours_Working!M:M,Hours_Working!A:A,A6,Hours_Working!C:C,"CCCTA")=0,"",SUMIFS(Hours_Working!M:M,Hours_Working!A:A,A6,Hours_Working!C:C,"CCCTA"))</f>
        <v>119.45600000000002</v>
      </c>
      <c r="D6" s="218">
        <f t="shared" ref="D6" ca="1" si="3">IFERROR(B6/C6,"")</f>
        <v>32.820837798017671</v>
      </c>
      <c r="E6" s="218">
        <f ca="1">IF('PR DATE'!E7=0,"",'PR DATE'!E7)</f>
        <v>563.86680000000013</v>
      </c>
      <c r="F6" s="217">
        <f ca="1">IF(SUMIF('Fares_Big Star Export'!A:A,A6,'Fares_Big Star Export'!W:W)=0,"",SUMIF('Fares_Big Star Export'!A:A,A6,'Fares_Big Star Export'!W:W))</f>
        <v>1657.5</v>
      </c>
      <c r="G6" s="218">
        <f ca="1">IFERROR(E6/F6,"")</f>
        <v>0.34019113122171951</v>
      </c>
      <c r="J6" s="215" t="str">
        <f ca="1">IF('PR DATE'!A58=0,"",'PR DATE'!A58)</f>
        <v>GET CARE TRANSIT LLC</v>
      </c>
      <c r="K6" s="216" t="str">
        <f ca="1">IF('PR DATE'!D58=0,"",'PR DATE'!D58)</f>
        <v/>
      </c>
      <c r="L6" s="217" t="str">
        <f ca="1">IF(SUMIFS(Hours_Working!M:M,Hours_Working!A:A,A6,Hours_Working!C:C,"LAVTA")=0,"",SUMIFS(Hours_Working!M:M,Hours_Working!A:A,A6,Hours_Working!C:C,"LAVTA"))</f>
        <v/>
      </c>
      <c r="M6" s="218" t="str">
        <f t="shared" ref="M6:M7" ca="1" si="4">IFERROR(K6/L6,"")</f>
        <v/>
      </c>
      <c r="N6" s="217">
        <f ca="1">IF(COUNTIFS(Fares_CCCTA_LAVTA!B:B,Review!J6,Fares_CCCTA_LAVTA!A:A,"LAVTA")="0","",COUNTIFS(Fares_CCCTA_LAVTA!B:B,Review!J6,Fares_CCCTA_LAVTA!A:A,"LAVTA"))</f>
        <v>0</v>
      </c>
      <c r="O6" s="218" t="str">
        <f t="shared" ref="O6:O25" ca="1" si="5">IFERROR(K6/N6,"")</f>
        <v/>
      </c>
    </row>
    <row r="7" spans="1:15" x14ac:dyDescent="0.25">
      <c r="A7" s="215" t="str">
        <f ca="1">IF('PR DATE'!A8=0,"",'PR DATE'!A8)</f>
        <v>QUICK RIDES CA</v>
      </c>
      <c r="B7" s="216">
        <f ca="1">IF('PR DATE'!D8=0,"",'PR DATE'!D8)</f>
        <v>5192.33</v>
      </c>
      <c r="C7" s="217">
        <f ca="1">IF(SUMIFS(Hours_Working!M:M,Hours_Working!A:A,A7,Hours_Working!C:C,"CCCTA")=0,"",SUMIFS(Hours_Working!M:M,Hours_Working!A:A,A7,Hours_Working!C:C,"CCCTA"))</f>
        <v>159.76400000000001</v>
      </c>
      <c r="D7" s="218">
        <f t="shared" ref="D7:D23" ca="1" si="6">IFERROR(B7/C7,"")</f>
        <v>32.5</v>
      </c>
      <c r="E7" s="218">
        <f ca="1">IF('PR DATE'!E8=0,"",'PR DATE'!E8)</f>
        <v>670.12180000000001</v>
      </c>
      <c r="F7" s="217">
        <f ca="1">IF(SUMIF('Fares_Big Star Export'!A:A,A7,'Fares_Big Star Export'!W:W)=0,"",SUMIF('Fares_Big Star Export'!A:A,A7,'Fares_Big Star Export'!W:W))</f>
        <v>1462.5</v>
      </c>
      <c r="G7" s="218">
        <f ca="1">IFERROR(E7/F7,"")</f>
        <v>0.45820294017094015</v>
      </c>
      <c r="J7" s="215" t="str">
        <f ca="1">IF('PR DATE'!A59=0,"",'PR DATE'!A59)</f>
        <v>QUICK RIDES CA</v>
      </c>
      <c r="K7" s="216" t="str">
        <f ca="1">IF('PR DATE'!D59=0,"",'PR DATE'!D59)</f>
        <v/>
      </c>
      <c r="L7" s="217" t="str">
        <f ca="1">IF(SUMIFS(Hours_Working!M:M,Hours_Working!A:A,A7,Hours_Working!C:C,"LAVTA")=0,"",SUMIFS(Hours_Working!M:M,Hours_Working!A:A,A7,Hours_Working!C:C,"LAVTA"))</f>
        <v/>
      </c>
      <c r="M7" s="218" t="str">
        <f t="shared" ca="1" si="4"/>
        <v/>
      </c>
      <c r="N7" s="217">
        <f ca="1">IF(COUNTIFS(Fares_CCCTA_LAVTA!B:B,Review!J7,Fares_CCCTA_LAVTA!A:A,"LAVTA")="0","",COUNTIFS(Fares_CCCTA_LAVTA!B:B,Review!J7,Fares_CCCTA_LAVTA!A:A,"LAVTA"))</f>
        <v>0</v>
      </c>
      <c r="O7" s="218" t="str">
        <f t="shared" ca="1" si="5"/>
        <v/>
      </c>
    </row>
    <row r="8" spans="1:15" x14ac:dyDescent="0.25">
      <c r="A8" s="215" t="str">
        <f ca="1">IF('PR DATE'!A9=0,"",'PR DATE'!A9)</f>
        <v>TRI VALLEY TRANSPORTATION INC.</v>
      </c>
      <c r="B8" s="216" t="str">
        <f ca="1">IF('PR DATE'!D9=0,"",'PR DATE'!D9)</f>
        <v/>
      </c>
      <c r="C8" s="217" t="str">
        <f ca="1">IF(SUMIFS(Hours_Working!M:M,Hours_Working!A:A,A8,Hours_Working!C:C,"CCCTA")=0,"",SUMIFS(Hours_Working!M:M,Hours_Working!A:A,A8,Hours_Working!C:C,"CCCTA"))</f>
        <v/>
      </c>
      <c r="D8" s="218" t="str">
        <f t="shared" ca="1" si="6"/>
        <v/>
      </c>
      <c r="E8" s="218" t="str">
        <f ca="1">IF('PR DATE'!E9=0,"",'PR DATE'!E9)</f>
        <v/>
      </c>
      <c r="F8" s="217" t="str">
        <f ca="1">IF(SUMIF('Fares_Big Star Export'!A:A,A8,'Fares_Big Star Export'!W:W)=0,"",SUMIF('Fares_Big Star Export'!A:A,A8,'Fares_Big Star Export'!W:W))</f>
        <v/>
      </c>
      <c r="G8" s="218" t="str">
        <f ca="1">IFERROR(E8/F8,"")</f>
        <v/>
      </c>
      <c r="J8" s="215" t="str">
        <f ca="1">IF('PR DATE'!A60=0,"",'PR DATE'!A60)</f>
        <v>TRI VALLEY TRANSPORTATION INC.</v>
      </c>
      <c r="K8" s="216">
        <f ca="1">IF('PR DATE'!D60=0,"",'PR DATE'!D60)</f>
        <v>3071.04</v>
      </c>
      <c r="L8" s="217">
        <f ca="1">IF(SUMIFS(Hours_Working!M:M,Hours_Working!A:A,A8,Hours_Working!C:C,"LAVTA")=0,"",SUMIFS(Hours_Working!M:M,Hours_Working!A:A,A8,Hours_Working!C:C,"LAVTA"))</f>
        <v>76.77600000000001</v>
      </c>
      <c r="M8" s="218">
        <f t="shared" ref="M8:M27" ca="1" si="7">IFERROR(K8/L8,"")</f>
        <v>39.999999999999993</v>
      </c>
      <c r="N8" s="217">
        <f ca="1">IF(COUNTIFS(Fares_CCCTA_LAVTA!B:B,Review!J8,Fares_CCCTA_LAVTA!A:A,"LAVTA")="0","",COUNTIFS(Fares_CCCTA_LAVTA!B:B,Review!J8,Fares_CCCTA_LAVTA!A:A,"LAVTA"))</f>
        <v>166</v>
      </c>
      <c r="O8" s="218">
        <f t="shared" ca="1" si="5"/>
        <v>18.500240963855422</v>
      </c>
    </row>
    <row r="9" spans="1:15" x14ac:dyDescent="0.25">
      <c r="A9" s="215" t="str">
        <f ca="1">IF('PR DATE'!A10=0,"",'PR DATE'!A10)</f>
        <v>NEMIA CARE LLC</v>
      </c>
      <c r="B9" s="216" t="str">
        <f ca="1">IF('PR DATE'!D10=0,"",'PR DATE'!D10)</f>
        <v/>
      </c>
      <c r="C9" s="217" t="str">
        <f ca="1">IF(SUMIFS(Hours_Working!M:M,Hours_Working!A:A,A9,Hours_Working!C:C,"CCCTA")=0,"",SUMIFS(Hours_Working!M:M,Hours_Working!A:A,A9,Hours_Working!C:C,"CCCTA"))</f>
        <v/>
      </c>
      <c r="D9" s="218" t="str">
        <f t="shared" ca="1" si="6"/>
        <v/>
      </c>
      <c r="E9" s="218" t="str">
        <f ca="1">IF('PR DATE'!E10=0,"",'PR DATE'!E10)</f>
        <v/>
      </c>
      <c r="F9" s="217" t="str">
        <f ca="1">IF(SUMIF('Fares_Big Star Export'!A:A,A9,'Fares_Big Star Export'!W:W)=0,"",SUMIF('Fares_Big Star Export'!A:A,A9,'Fares_Big Star Export'!W:W))</f>
        <v/>
      </c>
      <c r="G9" s="218" t="str">
        <f ca="1">IFERROR(E9/F9,"")</f>
        <v/>
      </c>
      <c r="J9" s="215" t="str">
        <f ca="1">IF('PR DATE'!A61=0,"",'PR DATE'!A61)</f>
        <v>NEMIA CARE LLC</v>
      </c>
      <c r="K9" s="216">
        <f ca="1">IF('PR DATE'!D61=0,"",'PR DATE'!D61)</f>
        <v>5814.3409999999994</v>
      </c>
      <c r="L9" s="217">
        <f ca="1">IF(SUMIFS(Hours_Working!M:M,Hours_Working!A:A,A9,Hours_Working!C:C,"LAVTA")=0,"",SUMIFS(Hours_Working!M:M,Hours_Working!A:A,A9,Hours_Working!C:C,"LAVTA"))</f>
        <v>164.16499999999999</v>
      </c>
      <c r="M9" s="218">
        <f t="shared" ca="1" si="7"/>
        <v>35.417665153960954</v>
      </c>
      <c r="N9" s="217">
        <f ca="1">IF(COUNTIFS(Fares_CCCTA_LAVTA!B:B,Review!J9,Fares_CCCTA_LAVTA!A:A,"LAVTA")="0","",COUNTIFS(Fares_CCCTA_LAVTA!B:B,Review!J9,Fares_CCCTA_LAVTA!A:A,"LAVTA"))</f>
        <v>239</v>
      </c>
      <c r="O9" s="218">
        <f t="shared" ca="1" si="5"/>
        <v>24.327786610878658</v>
      </c>
    </row>
    <row r="10" spans="1:15" x14ac:dyDescent="0.25">
      <c r="A10" s="215" t="str">
        <f ca="1">IF('PR DATE'!A11=0,"",'PR DATE'!A11)</f>
        <v>DIAMOND HILL TRANSPORTATION LLC</v>
      </c>
      <c r="B10" s="216">
        <f ca="1">IF('PR DATE'!D11=0,"",'PR DATE'!D11)</f>
        <v>3288.4249999999997</v>
      </c>
      <c r="C10" s="217">
        <f ca="1">IF(SUMIFS(Hours_Working!M:M,Hours_Working!A:A,A10,Hours_Working!C:C,"CCCTA")=0,"",SUMIFS(Hours_Working!M:M,Hours_Working!A:A,A10,Hours_Working!C:C,"CCCTA"))</f>
        <v>98.833999999999989</v>
      </c>
      <c r="D10" s="218">
        <f t="shared" ca="1" si="6"/>
        <v>33.2722038974442</v>
      </c>
      <c r="E10" s="218">
        <f ca="1">IF('PR DATE'!E11=0,"",'PR DATE'!E11)</f>
        <v>467.36109999999991</v>
      </c>
      <c r="F10" s="217">
        <f ca="1">IF(SUMIF('Fares_Big Star Export'!A:A,A10,'Fares_Big Star Export'!W:W)=0,"",SUMIF('Fares_Big Star Export'!A:A,A10,'Fares_Big Star Export'!W:W))</f>
        <v>1332.5</v>
      </c>
      <c r="G10" s="218">
        <f t="shared" ref="G10:G19" ca="1" si="8">IFERROR(E10/F10,"")</f>
        <v>0.35074003752345206</v>
      </c>
      <c r="J10" s="215" t="str">
        <f ca="1">IF('PR DATE'!A62=0,"",'PR DATE'!A62)</f>
        <v>DIAMOND HILL TRANSPORTATION LLC</v>
      </c>
      <c r="K10" s="216" t="str">
        <f ca="1">IF('PR DATE'!D62=0,"",'PR DATE'!D62)</f>
        <v/>
      </c>
      <c r="L10" s="217" t="str">
        <f ca="1">IF(SUMIFS(Hours_Working!M:M,Hours_Working!A:A,A10,Hours_Working!C:C,"LAVTA")=0,"",SUMIFS(Hours_Working!M:M,Hours_Working!A:A,A10,Hours_Working!C:C,"LAVTA"))</f>
        <v/>
      </c>
      <c r="M10" s="218" t="str">
        <f t="shared" ca="1" si="7"/>
        <v/>
      </c>
      <c r="N10" s="217">
        <f ca="1">IF(COUNTIFS(Fares_CCCTA_LAVTA!B:B,Review!J10,Fares_CCCTA_LAVTA!A:A,"LAVTA")="0","",COUNTIFS(Fares_CCCTA_LAVTA!B:B,Review!J10,Fares_CCCTA_LAVTA!A:A,"LAVTA"))</f>
        <v>0</v>
      </c>
      <c r="O10" s="218" t="str">
        <f t="shared" ca="1" si="5"/>
        <v/>
      </c>
    </row>
    <row r="11" spans="1:15" x14ac:dyDescent="0.25">
      <c r="A11" s="215" t="str">
        <f ca="1">IF('PR DATE'!A12=0,"",'PR DATE'!A12)</f>
        <v>PEOPLE FIRST TRANSIT LLC</v>
      </c>
      <c r="B11" s="216" t="str">
        <f ca="1">IF('PR DATE'!D12=0,"",'PR DATE'!D12)</f>
        <v/>
      </c>
      <c r="C11" s="217" t="str">
        <f ca="1">IF(SUMIFS(Hours_Working!M:M,Hours_Working!A:A,A11,Hours_Working!C:C,"CCCTA")=0,"",SUMIFS(Hours_Working!M:M,Hours_Working!A:A,A11,Hours_Working!C:C,"CCCTA"))</f>
        <v/>
      </c>
      <c r="D11" s="218" t="str">
        <f t="shared" ca="1" si="6"/>
        <v/>
      </c>
      <c r="E11" s="218" t="str">
        <f ca="1">IF('PR DATE'!E12=0,"",'PR DATE'!E12)</f>
        <v/>
      </c>
      <c r="F11" s="217" t="str">
        <f ca="1">IF(SUMIF('Fares_Big Star Export'!A:A,A11,'Fares_Big Star Export'!W:W)=0,"",SUMIF('Fares_Big Star Export'!A:A,A11,'Fares_Big Star Export'!W:W))</f>
        <v/>
      </c>
      <c r="G11" s="218" t="str">
        <f t="shared" ca="1" si="8"/>
        <v/>
      </c>
      <c r="J11" s="215" t="str">
        <f ca="1">IF('PR DATE'!A63=0,"",'PR DATE'!A63)</f>
        <v>PEOPLE FIRST TRANSIT LLC</v>
      </c>
      <c r="K11" s="216">
        <f ca="1">IF('PR DATE'!D63=0,"",'PR DATE'!D63)</f>
        <v>3926.2369999999996</v>
      </c>
      <c r="L11" s="217">
        <f ca="1">IF(SUMIFS(Hours_Working!M:M,Hours_Working!A:A,A11,Hours_Working!C:C,"LAVTA")=0,"",SUMIFS(Hours_Working!M:M,Hours_Working!A:A,A11,Hours_Working!C:C,"LAVTA"))</f>
        <v>110.42500000000001</v>
      </c>
      <c r="M11" s="218">
        <f t="shared" ca="1" si="7"/>
        <v>35.555689381933433</v>
      </c>
      <c r="N11" s="217">
        <f ca="1">IF(COUNTIFS(Fares_CCCTA_LAVTA!B:B,Review!J11,Fares_CCCTA_LAVTA!A:A,"LAVTA")="0","",COUNTIFS(Fares_CCCTA_LAVTA!B:B,Review!J11,Fares_CCCTA_LAVTA!A:A,"LAVTA"))</f>
        <v>220</v>
      </c>
      <c r="O11" s="218">
        <f t="shared" ca="1" si="5"/>
        <v>17.846531818181816</v>
      </c>
    </row>
    <row r="12" spans="1:15" x14ac:dyDescent="0.25">
      <c r="A12" s="215" t="str">
        <f ca="1">IF('PR DATE'!A13=0,"",'PR DATE'!A13)</f>
        <v>TRANSIT LTM LLC</v>
      </c>
      <c r="B12" s="216">
        <f ca="1">IF('PR DATE'!D13=0,"",'PR DATE'!D13)</f>
        <v>3289.3320000000003</v>
      </c>
      <c r="C12" s="217">
        <f ca="1">IF(SUMIFS(Hours_Working!M:M,Hours_Working!A:A,A12,Hours_Working!C:C,"CCCTA")=0,"",SUMIFS(Hours_Working!M:M,Hours_Working!A:A,A12,Hours_Working!C:C,"CCCTA"))</f>
        <v>100</v>
      </c>
      <c r="D12" s="218">
        <f t="shared" ca="1" si="6"/>
        <v>32.893320000000003</v>
      </c>
      <c r="E12" s="218">
        <f ca="1">IF('PR DATE'!E13=0,"",'PR DATE'!E13)</f>
        <v>350.53739999999999</v>
      </c>
      <c r="F12" s="217">
        <f ca="1">IF(SUMIF('Fares_Big Star Export'!A:A,A12,'Fares_Big Star Export'!W:W)=0,"",SUMIF('Fares_Big Star Export'!A:A,A12,'Fares_Big Star Export'!W:W))</f>
        <v>812.5</v>
      </c>
      <c r="G12" s="218">
        <f t="shared" ca="1" si="8"/>
        <v>0.43143064615384613</v>
      </c>
      <c r="J12" s="215" t="str">
        <f ca="1">IF('PR DATE'!A64=0,"",'PR DATE'!A64)</f>
        <v>TRANSIT LTM LLC</v>
      </c>
      <c r="K12" s="216" t="str">
        <f ca="1">IF('PR DATE'!D64=0,"",'PR DATE'!D64)</f>
        <v/>
      </c>
      <c r="L12" s="217" t="str">
        <f ca="1">IF(SUMIFS(Hours_Working!M:M,Hours_Working!A:A,A12,Hours_Working!C:C,"LAVTA")=0,"",SUMIFS(Hours_Working!M:M,Hours_Working!A:A,A12,Hours_Working!C:C,"LAVTA"))</f>
        <v/>
      </c>
      <c r="M12" s="218" t="str">
        <f t="shared" ca="1" si="7"/>
        <v/>
      </c>
      <c r="N12" s="217">
        <f ca="1">IF(COUNTIFS(Fares_CCCTA_LAVTA!B:B,Review!J12,Fares_CCCTA_LAVTA!A:A,"LAVTA")="0","",COUNTIFS(Fares_CCCTA_LAVTA!B:B,Review!J12,Fares_CCCTA_LAVTA!A:A,"LAVTA"))</f>
        <v>0</v>
      </c>
      <c r="O12" s="218" t="str">
        <f t="shared" ca="1" si="5"/>
        <v/>
      </c>
    </row>
    <row r="13" spans="1:15" x14ac:dyDescent="0.25">
      <c r="A13" s="215" t="str">
        <f ca="1">IF('PR DATE'!A14=0,"",'PR DATE'!A14)</f>
        <v>SYNERGY MEDICAL TRANSPORTATION LLC</v>
      </c>
      <c r="B13" s="216">
        <f ca="1">IF('PR DATE'!D14=0,"",'PR DATE'!D14)</f>
        <v>6612.0910000000003</v>
      </c>
      <c r="C13" s="217">
        <f ca="1">IF(SUMIFS(Hours_Working!M:M,Hours_Working!A:A,A13,Hours_Working!C:C,"CCCTA")=0,"",SUMIFS(Hours_Working!M:M,Hours_Working!A:A,A13,Hours_Working!C:C,"CCCTA"))</f>
        <v>213.66700000000003</v>
      </c>
      <c r="D13" s="218">
        <f t="shared" ca="1" si="6"/>
        <v>30.945775435607743</v>
      </c>
      <c r="E13" s="218">
        <f ca="1">IF('PR DATE'!E14=0,"",'PR DATE'!E14)</f>
        <v>912.87229999999988</v>
      </c>
      <c r="F13" s="217">
        <f ca="1">IF(SUMIF('Fares_Big Star Export'!A:A,A13,'Fares_Big Star Export'!W:W)=0,"",SUMIF('Fares_Big Star Export'!A:A,A13,'Fares_Big Star Export'!W:W))</f>
        <v>1914</v>
      </c>
      <c r="G13" s="218">
        <f t="shared" ca="1" si="8"/>
        <v>0.47694477533960289</v>
      </c>
      <c r="J13" s="215" t="str">
        <f ca="1">IF('PR DATE'!A65=0,"",'PR DATE'!A65)</f>
        <v>SYNERGY MEDICAL TRANSPORTATION LLC</v>
      </c>
      <c r="K13" s="216">
        <f ca="1">IF('PR DATE'!D65=0,"",'PR DATE'!D65)</f>
        <v>712.28700000000003</v>
      </c>
      <c r="L13" s="217">
        <f ca="1">IF(SUMIFS(Hours_Working!M:M,Hours_Working!A:A,A13,Hours_Working!C:C,"LAVTA")=0,"",SUMIFS(Hours_Working!M:M,Hours_Working!A:A,A13,Hours_Working!C:C,"LAVTA"))</f>
        <v>19.250999999999998</v>
      </c>
      <c r="M13" s="218">
        <f t="shared" ca="1" si="7"/>
        <v>37.000000000000007</v>
      </c>
      <c r="N13" s="217">
        <f ca="1">IF(COUNTIFS(Fares_CCCTA_LAVTA!B:B,Review!J13,Fares_CCCTA_LAVTA!A:A,"LAVTA")="0","",COUNTIFS(Fares_CCCTA_LAVTA!B:B,Review!J13,Fares_CCCTA_LAVTA!A:A,"LAVTA"))</f>
        <v>15</v>
      </c>
      <c r="O13" s="218">
        <f t="shared" ca="1" si="5"/>
        <v>47.485800000000005</v>
      </c>
    </row>
    <row r="14" spans="1:15" x14ac:dyDescent="0.25">
      <c r="A14" s="215" t="str">
        <f ca="1">IF('PR DATE'!A15=0,"",'PR DATE'!A15)</f>
        <v>HUGO FAMILY TRANSPORTATION</v>
      </c>
      <c r="B14" s="216">
        <f ca="1">IF('PR DATE'!D15=0,"",'PR DATE'!D15)</f>
        <v>3012.75</v>
      </c>
      <c r="C14" s="217">
        <f ca="1">IF(SUMIFS(Hours_Working!M:M,Hours_Working!A:A,A14,Hours_Working!C:C,"CCCTA")=0,"",SUMIFS(Hours_Working!M:M,Hours_Working!A:A,A14,Hours_Working!C:C,"CCCTA"))</f>
        <v>92.699999999999989</v>
      </c>
      <c r="D14" s="218">
        <f t="shared" ca="1" si="6"/>
        <v>32.500000000000007</v>
      </c>
      <c r="E14" s="218">
        <f ca="1">IF('PR DATE'!E15=0,"",'PR DATE'!E15)</f>
        <v>518.55239999999992</v>
      </c>
      <c r="F14" s="217">
        <f ca="1">IF(SUMIF('Fares_Big Star Export'!A:A,A14,'Fares_Big Star Export'!W:W)=0,"",SUMIF('Fares_Big Star Export'!A:A,A14,'Fares_Big Star Export'!W:W))</f>
        <v>2015</v>
      </c>
      <c r="G14" s="218">
        <f t="shared" ca="1" si="8"/>
        <v>0.25734610421836224</v>
      </c>
      <c r="J14" s="215" t="str">
        <f ca="1">IF('PR DATE'!A66=0,"",'PR DATE'!A66)</f>
        <v>HUGO FAMILY TRANSPORTATION</v>
      </c>
      <c r="K14" s="216">
        <f ca="1">IF('PR DATE'!D66=0,"",'PR DATE'!D66)</f>
        <v>367.39499999999998</v>
      </c>
      <c r="L14" s="217">
        <f ca="1">IF(SUMIFS(Hours_Working!M:M,Hours_Working!A:A,A14,Hours_Working!C:C,"LAVTA")=0,"",SUMIFS(Hours_Working!M:M,Hours_Working!A:A,A14,Hours_Working!C:C,"LAVTA"))</f>
        <v>10.497</v>
      </c>
      <c r="M14" s="218">
        <f t="shared" ca="1" si="7"/>
        <v>35</v>
      </c>
      <c r="N14" s="217">
        <f ca="1">IF(COUNTIFS(Fares_CCCTA_LAVTA!B:B,Review!J14,Fares_CCCTA_LAVTA!A:A,"LAVTA")="0","",COUNTIFS(Fares_CCCTA_LAVTA!B:B,Review!J14,Fares_CCCTA_LAVTA!A:A,"LAVTA"))</f>
        <v>10</v>
      </c>
      <c r="O14" s="218">
        <f t="shared" ca="1" si="5"/>
        <v>36.7395</v>
      </c>
    </row>
    <row r="15" spans="1:15" x14ac:dyDescent="0.25">
      <c r="A15" s="215" t="str">
        <f ca="1">IF('PR DATE'!A16=0,"",'PR DATE'!A16)</f>
        <v>HIGHER-SELF LLC</v>
      </c>
      <c r="B15" s="216">
        <f ca="1">IF('PR DATE'!D16=0,"",'PR DATE'!D16)</f>
        <v>3300.4349999999999</v>
      </c>
      <c r="C15" s="217">
        <f ca="1">IF(SUMIFS(Hours_Working!M:M,Hours_Working!A:A,A15,Hours_Working!C:C,"CCCTA")=0,"",SUMIFS(Hours_Working!M:M,Hours_Working!A:A,A15,Hours_Working!C:C,"CCCTA"))</f>
        <v>112.49699999999999</v>
      </c>
      <c r="D15" s="218">
        <f t="shared" ca="1" si="6"/>
        <v>29.337982346195901</v>
      </c>
      <c r="E15" s="218">
        <f ca="1">IF('PR DATE'!E16=0,"",'PR DATE'!E16)</f>
        <v>404.71650000000005</v>
      </c>
      <c r="F15" s="217">
        <f ca="1">IF(SUMIF('Fares_Big Star Export'!A:A,A15,'Fares_Big Star Export'!W:W)=0,"",SUMIF('Fares_Big Star Export'!A:A,A15,'Fares_Big Star Export'!W:W))</f>
        <v>899</v>
      </c>
      <c r="G15" s="218">
        <f t="shared" ca="1" si="8"/>
        <v>0.45018520578420473</v>
      </c>
      <c r="J15" s="215" t="str">
        <f ca="1">IF('PR DATE'!A67=0,"",'PR DATE'!A67)</f>
        <v>HIGHER-SELF LLC</v>
      </c>
      <c r="K15" s="216" t="str">
        <f ca="1">IF('PR DATE'!D67=0,"",'PR DATE'!D67)</f>
        <v/>
      </c>
      <c r="L15" s="217" t="str">
        <f ca="1">IF(SUMIFS(Hours_Working!M:M,Hours_Working!A:A,A15,Hours_Working!C:C,"LAVTA")=0,"",SUMIFS(Hours_Working!M:M,Hours_Working!A:A,A15,Hours_Working!C:C,"LAVTA"))</f>
        <v/>
      </c>
      <c r="M15" s="218" t="str">
        <f t="shared" ca="1" si="7"/>
        <v/>
      </c>
      <c r="N15" s="217">
        <f ca="1">IF(COUNTIFS(Fares_CCCTA_LAVTA!B:B,Review!J15,Fares_CCCTA_LAVTA!A:A,"LAVTA")="0","",COUNTIFS(Fares_CCCTA_LAVTA!B:B,Review!J15,Fares_CCCTA_LAVTA!A:A,"LAVTA"))</f>
        <v>0</v>
      </c>
      <c r="O15" s="218" t="str">
        <f t="shared" ca="1" si="5"/>
        <v/>
      </c>
    </row>
    <row r="16" spans="1:15" x14ac:dyDescent="0.25">
      <c r="A16" s="215" t="str">
        <f ca="1">IF('PR DATE'!A17=0,"",'PR DATE'!A17)</f>
        <v>REM SOLUTIONS LLC</v>
      </c>
      <c r="B16" s="216">
        <f ca="1">IF('PR DATE'!D17=0,"",'PR DATE'!D17)</f>
        <v>2940.7160000000003</v>
      </c>
      <c r="C16" s="217">
        <f ca="1">IF(SUMIFS(Hours_Working!M:M,Hours_Working!A:A,A16,Hours_Working!C:C,"CCCTA")=0,"",SUMIFS(Hours_Working!M:M,Hours_Working!A:A,A16,Hours_Working!C:C,"CCCTA"))</f>
        <v>101.404</v>
      </c>
      <c r="D16" s="218">
        <f t="shared" ca="1" si="6"/>
        <v>29.000000000000004</v>
      </c>
      <c r="E16" s="218">
        <f ca="1">IF('PR DATE'!E17=0,"",'PR DATE'!E17)</f>
        <v>551.5163</v>
      </c>
      <c r="F16" s="217">
        <f ca="1">IF(SUMIF('Fares_Big Star Export'!A:A,A16,'Fares_Big Star Export'!W:W)=0,"",SUMIF('Fares_Big Star Export'!A:A,A16,'Fares_Big Star Export'!W:W))</f>
        <v>1305</v>
      </c>
      <c r="G16" s="218">
        <f t="shared" ca="1" si="8"/>
        <v>0.42261785440613026</v>
      </c>
      <c r="J16" s="215" t="str">
        <f ca="1">IF('PR DATE'!A68=0,"",'PR DATE'!A68)</f>
        <v>REM SOLUTIONS LLC</v>
      </c>
      <c r="K16" s="216" t="str">
        <f ca="1">IF('PR DATE'!D68=0,"",'PR DATE'!D68)</f>
        <v/>
      </c>
      <c r="L16" s="217" t="str">
        <f ca="1">IF(SUMIFS(Hours_Working!M:M,Hours_Working!A:A,A16,Hours_Working!C:C,"LAVTA")=0,"",SUMIFS(Hours_Working!M:M,Hours_Working!A:A,A16,Hours_Working!C:C,"LAVTA"))</f>
        <v/>
      </c>
      <c r="M16" s="218" t="str">
        <f t="shared" ca="1" si="7"/>
        <v/>
      </c>
      <c r="N16" s="217">
        <f ca="1">IF(COUNTIFS(Fares_CCCTA_LAVTA!B:B,Review!J16,Fares_CCCTA_LAVTA!A:A,"LAVTA")="0","",COUNTIFS(Fares_CCCTA_LAVTA!B:B,Review!J16,Fares_CCCTA_LAVTA!A:A,"LAVTA"))</f>
        <v>0</v>
      </c>
      <c r="O16" s="218" t="str">
        <f t="shared" ca="1" si="5"/>
        <v/>
      </c>
    </row>
    <row r="17" spans="1:15" x14ac:dyDescent="0.25">
      <c r="A17" s="215" t="str">
        <f ca="1">IF('PR DATE'!A18=0,"",'PR DATE'!A18)</f>
        <v>MONAI&amp;SON'S LLC</v>
      </c>
      <c r="B17" s="216">
        <f ca="1">IF('PR DATE'!D18=0,"",'PR DATE'!D18)</f>
        <v>3237.9425000000001</v>
      </c>
      <c r="C17" s="217">
        <f ca="1">IF(SUMIFS(Hours_Working!M:M,Hours_Working!A:A,A17,Hours_Working!C:C,"CCCTA")=0,"",SUMIFS(Hours_Working!M:M,Hours_Working!A:A,A17,Hours_Working!C:C,"CCCTA"))</f>
        <v>99.629000000000019</v>
      </c>
      <c r="D17" s="218">
        <f t="shared" ca="1" si="6"/>
        <v>32.499999999999993</v>
      </c>
      <c r="E17" s="218">
        <f ca="1">IF('PR DATE'!E18=0,"",'PR DATE'!E18)</f>
        <v>572.37049999999988</v>
      </c>
      <c r="F17" s="217">
        <f ca="1">IF(SUMIF('Fares_Big Star Export'!A:A,A17,'Fares_Big Star Export'!W:W)=0,"",SUMIF('Fares_Big Star Export'!A:A,A17,'Fares_Big Star Export'!W:W))</f>
        <v>1885</v>
      </c>
      <c r="G17" s="218">
        <f t="shared" ca="1" si="8"/>
        <v>0.30364482758620681</v>
      </c>
      <c r="J17" s="215" t="str">
        <f ca="1">IF('PR DATE'!A69=0,"",'PR DATE'!A69)</f>
        <v>MONAI&amp;SON'S LLC</v>
      </c>
      <c r="K17" s="216" t="str">
        <f ca="1">IF('PR DATE'!D69=0,"",'PR DATE'!D69)</f>
        <v/>
      </c>
      <c r="L17" s="217" t="str">
        <f ca="1">IF(SUMIFS(Hours_Working!M:M,Hours_Working!A:A,A17,Hours_Working!C:C,"LAVTA")=0,"",SUMIFS(Hours_Working!M:M,Hours_Working!A:A,A17,Hours_Working!C:C,"LAVTA"))</f>
        <v/>
      </c>
      <c r="M17" s="218" t="str">
        <f t="shared" ca="1" si="7"/>
        <v/>
      </c>
      <c r="N17" s="217">
        <f ca="1">IF(COUNTIFS(Fares_CCCTA_LAVTA!B:B,Review!J17,Fares_CCCTA_LAVTA!A:A,"LAVTA")="0","",COUNTIFS(Fares_CCCTA_LAVTA!B:B,Review!J17,Fares_CCCTA_LAVTA!A:A,"LAVTA"))</f>
        <v>0</v>
      </c>
      <c r="O17" s="218" t="str">
        <f t="shared" ca="1" si="5"/>
        <v/>
      </c>
    </row>
    <row r="18" spans="1:15" x14ac:dyDescent="0.25">
      <c r="A18" s="215" t="str">
        <f ca="1">IF('PR DATE'!A19=0,"",'PR DATE'!A19)</f>
        <v>AARON TRANSPORTATION</v>
      </c>
      <c r="B18" s="216">
        <f ca="1">IF('PR DATE'!D19=0,"",'PR DATE'!D19)</f>
        <v>3395.3575000000001</v>
      </c>
      <c r="C18" s="217">
        <f ca="1">IF(SUMIFS(Hours_Working!M:M,Hours_Working!A:A,A18,Hours_Working!C:C,"CCCTA")=0,"",SUMIFS(Hours_Working!M:M,Hours_Working!A:A,A18,Hours_Working!C:C,"CCCTA"))</f>
        <v>102.90099999999998</v>
      </c>
      <c r="D18" s="218">
        <f t="shared" ca="1" si="6"/>
        <v>32.996350861507672</v>
      </c>
      <c r="E18" s="218">
        <f ca="1">IF('PR DATE'!E19=0,"",'PR DATE'!E19)</f>
        <v>528.82810000000006</v>
      </c>
      <c r="F18" s="217">
        <f ca="1">IF(SUMIF('Fares_Big Star Export'!A:A,A18,'Fares_Big Star Export'!W:W)=0,"",SUMIF('Fares_Big Star Export'!A:A,A18,'Fares_Big Star Export'!W:W))</f>
        <v>1690</v>
      </c>
      <c r="G18" s="218">
        <f t="shared" ca="1" si="8"/>
        <v>0.3129160355029586</v>
      </c>
      <c r="J18" s="215" t="str">
        <f ca="1">IF('PR DATE'!A70=0,"",'PR DATE'!A70)</f>
        <v>AARON TRANSPORTATION</v>
      </c>
      <c r="K18" s="216" t="str">
        <f ca="1">IF('PR DATE'!D70=0,"",'PR DATE'!D70)</f>
        <v/>
      </c>
      <c r="L18" s="217" t="str">
        <f ca="1">IF(SUMIFS(Hours_Working!M:M,Hours_Working!A:A,A18,Hours_Working!C:C,"LAVTA")=0,"",SUMIFS(Hours_Working!M:M,Hours_Working!A:A,A18,Hours_Working!C:C,"LAVTA"))</f>
        <v/>
      </c>
      <c r="M18" s="218" t="str">
        <f t="shared" ca="1" si="7"/>
        <v/>
      </c>
      <c r="N18" s="217">
        <f ca="1">IF(COUNTIFS(Fares_CCCTA_LAVTA!B:B,Review!J18,Fares_CCCTA_LAVTA!A:A,"LAVTA")="0","",COUNTIFS(Fares_CCCTA_LAVTA!B:B,Review!J18,Fares_CCCTA_LAVTA!A:A,"LAVTA"))</f>
        <v>0</v>
      </c>
      <c r="O18" s="218" t="str">
        <f t="shared" ca="1" si="5"/>
        <v/>
      </c>
    </row>
    <row r="19" spans="1:15" x14ac:dyDescent="0.25">
      <c r="A19" s="215" t="str">
        <f ca="1">IF('PR DATE'!A20=0,"",'PR DATE'!A20)</f>
        <v>NORTHCAL TRANSPORTATION LLC</v>
      </c>
      <c r="B19" s="216">
        <f ca="1">IF('PR DATE'!D20=0,"",'PR DATE'!D20)</f>
        <v>3205.6049999999996</v>
      </c>
      <c r="C19" s="217">
        <f ca="1">IF(SUMIFS(Hours_Working!M:M,Hours_Working!A:A,A19,Hours_Working!C:C,"CCCTA")=0,"",SUMIFS(Hours_Working!M:M,Hours_Working!A:A,A19,Hours_Working!C:C,"CCCTA"))</f>
        <v>98.634000000000015</v>
      </c>
      <c r="D19" s="218">
        <f t="shared" ca="1" si="6"/>
        <v>32.499999999999993</v>
      </c>
      <c r="E19" s="218">
        <f ca="1">IF('PR DATE'!E20=0,"",'PR DATE'!E20)</f>
        <v>547.72739999999988</v>
      </c>
      <c r="F19" s="217">
        <f ca="1">IF(SUMIF('Fares_Big Star Export'!A:A,A19,'Fares_Big Star Export'!W:W)=0,"",SUMIF('Fares_Big Star Export'!A:A,A19,'Fares_Big Star Export'!W:W))</f>
        <v>2275</v>
      </c>
      <c r="G19" s="218">
        <f t="shared" ca="1" si="8"/>
        <v>0.24075929670329665</v>
      </c>
      <c r="J19" s="215" t="str">
        <f ca="1">IF('PR DATE'!A71=0,"",'PR DATE'!A71)</f>
        <v>NORTHCAL TRANSPORTATION LLC</v>
      </c>
      <c r="K19" s="216" t="str">
        <f ca="1">IF('PR DATE'!D71=0,"",'PR DATE'!D71)</f>
        <v/>
      </c>
      <c r="L19" s="217" t="str">
        <f ca="1">IF(SUMIFS(Hours_Working!M:M,Hours_Working!A:A,A19,Hours_Working!C:C,"LAVTA")=0,"",SUMIFS(Hours_Working!M:M,Hours_Working!A:A,A19,Hours_Working!C:C,"LAVTA"))</f>
        <v/>
      </c>
      <c r="M19" s="218" t="str">
        <f t="shared" ca="1" si="7"/>
        <v/>
      </c>
      <c r="N19" s="217">
        <f ca="1">IF(COUNTIFS(Fares_CCCTA_LAVTA!B:B,Review!J19,Fares_CCCTA_LAVTA!A:A,"LAVTA")="0","",COUNTIFS(Fares_CCCTA_LAVTA!B:B,Review!J19,Fares_CCCTA_LAVTA!A:A,"LAVTA"))</f>
        <v>0</v>
      </c>
      <c r="O19" s="218" t="str">
        <f t="shared" ca="1" si="5"/>
        <v/>
      </c>
    </row>
    <row r="20" spans="1:15" x14ac:dyDescent="0.25">
      <c r="A20" s="215" t="str">
        <f ca="1">IF('PR DATE'!A21=0,"",'PR DATE'!A21)</f>
        <v>FOWLER SENIOR TRANSIT LLC</v>
      </c>
      <c r="B20" s="216">
        <f ca="1">IF('PR DATE'!D21=0,"",'PR DATE'!D21)</f>
        <v>3064.8834999999999</v>
      </c>
      <c r="C20" s="217">
        <f ca="1">IF(SUMIFS(Hours_Working!M:M,Hours_Working!A:A,A20,Hours_Working!C:C,"CCCTA")=0,"",SUMIFS(Hours_Working!M:M,Hours_Working!A:A,A20,Hours_Working!C:C,"CCCTA"))</f>
        <v>93.690999999999974</v>
      </c>
      <c r="D20" s="218">
        <f t="shared" ca="1" si="6"/>
        <v>32.712677845257289</v>
      </c>
      <c r="E20" s="218">
        <f ca="1">IF('PR DATE'!E21=0,"",'PR DATE'!E21)</f>
        <v>299.80020000000007</v>
      </c>
      <c r="F20" s="217">
        <f ca="1">IF(SUMIF('Fares_Big Star Export'!A:A,A20,'Fares_Big Star Export'!W:W)=0,"",SUMIF('Fares_Big Star Export'!A:A,A20,'Fares_Big Star Export'!W:W))</f>
        <v>715</v>
      </c>
      <c r="G20" s="218">
        <f ca="1">IFERROR(E20/F20,"")</f>
        <v>0.41930097902097913</v>
      </c>
      <c r="J20" s="215" t="str">
        <f ca="1">IF('PR DATE'!A72=0,"",'PR DATE'!A72)</f>
        <v>FOWLER SENIOR TRANSIT LLC</v>
      </c>
      <c r="K20" s="216" t="str">
        <f ca="1">IF('PR DATE'!D72=0,"",'PR DATE'!D72)</f>
        <v/>
      </c>
      <c r="L20" s="217" t="str">
        <f ca="1">IF(SUMIFS(Hours_Working!M:M,Hours_Working!A:A,A20,Hours_Working!C:C,"LAVTA")=0,"",SUMIFS(Hours_Working!M:M,Hours_Working!A:A,A20,Hours_Working!C:C,"LAVTA"))</f>
        <v/>
      </c>
      <c r="M20" s="218" t="str">
        <f t="shared" ca="1" si="7"/>
        <v/>
      </c>
      <c r="N20" s="217">
        <f ca="1">IF(COUNTIFS(Fares_CCCTA_LAVTA!B:B,Review!J20,Fares_CCCTA_LAVTA!A:A,"LAVTA")="0","",COUNTIFS(Fares_CCCTA_LAVTA!B:B,Review!J20,Fares_CCCTA_LAVTA!A:A,"LAVTA"))</f>
        <v>0</v>
      </c>
      <c r="O20" s="218" t="str">
        <f t="shared" ca="1" si="5"/>
        <v/>
      </c>
    </row>
    <row r="21" spans="1:15" x14ac:dyDescent="0.25">
      <c r="A21" s="215" t="str">
        <f ca="1">IF('PR DATE'!A22=0,"",'PR DATE'!A22)</f>
        <v>MADE EAZY LLC</v>
      </c>
      <c r="B21" s="216">
        <f ca="1">IF('PR DATE'!D22=0,"",'PR DATE'!D22)</f>
        <v>2491.9990000000003</v>
      </c>
      <c r="C21" s="217">
        <f ca="1">IF(SUMIFS(Hours_Working!M:M,Hours_Working!A:A,A21,Hours_Working!C:C,"CCCTA")=0,"",SUMIFS(Hours_Working!M:M,Hours_Working!A:A,A21,Hours_Working!C:C,"CCCTA"))</f>
        <v>85.931000000000012</v>
      </c>
      <c r="D21" s="218">
        <f t="shared" ca="1" si="6"/>
        <v>29</v>
      </c>
      <c r="E21" s="218">
        <f ca="1">IF('PR DATE'!E22=0,"",'PR DATE'!E22)</f>
        <v>307.42830000000004</v>
      </c>
      <c r="F21" s="217">
        <f ca="1">IF(SUMIF('Fares_Big Star Export'!A:A,A21,'Fares_Big Star Export'!W:W)=0,"",SUMIF('Fares_Big Star Export'!A:A,A21,'Fares_Big Star Export'!W:W))</f>
        <v>1334</v>
      </c>
      <c r="G21" s="218">
        <f ca="1">IFERROR(E21/F21,"")</f>
        <v>0.23045599700149927</v>
      </c>
      <c r="J21" s="215" t="str">
        <f ca="1">IF('PR DATE'!A73=0,"",'PR DATE'!A73)</f>
        <v>MADE EAZY LLC</v>
      </c>
      <c r="K21" s="216" t="str">
        <f ca="1">IF('PR DATE'!D73=0,"",'PR DATE'!D73)</f>
        <v/>
      </c>
      <c r="L21" s="217" t="str">
        <f ca="1">IF(SUMIFS(Hours_Working!M:M,Hours_Working!A:A,A21,Hours_Working!C:C,"LAVTA")=0,"",SUMIFS(Hours_Working!M:M,Hours_Working!A:A,A21,Hours_Working!C:C,"LAVTA"))</f>
        <v/>
      </c>
      <c r="M21" s="218" t="str">
        <f t="shared" ca="1" si="7"/>
        <v/>
      </c>
      <c r="N21" s="217">
        <f ca="1">IF(COUNTIFS(Fares_CCCTA_LAVTA!B:B,Review!J21,Fares_CCCTA_LAVTA!A:A,"LAVTA")="0","",COUNTIFS(Fares_CCCTA_LAVTA!B:B,Review!J21,Fares_CCCTA_LAVTA!A:A,"LAVTA"))</f>
        <v>0</v>
      </c>
      <c r="O21" s="218" t="str">
        <f t="shared" ca="1" si="5"/>
        <v/>
      </c>
    </row>
    <row r="22" spans="1:15" x14ac:dyDescent="0.25">
      <c r="A22" s="215" t="str">
        <f ca="1">IF('PR DATE'!A23=0,"",'PR DATE'!A23)</f>
        <v>BUFFINGTON TRANSPORTATION LLC</v>
      </c>
      <c r="B22" s="216" t="str">
        <f ca="1">IF('PR DATE'!D23=0,"",'PR DATE'!D23)</f>
        <v/>
      </c>
      <c r="C22" s="217" t="str">
        <f ca="1">IF(SUMIFS(Hours_Working!M:M,Hours_Working!A:A,A22,Hours_Working!C:C,"CCCTA")=0,"",SUMIFS(Hours_Working!M:M,Hours_Working!A:A,A22,Hours_Working!C:C,"CCCTA"))</f>
        <v/>
      </c>
      <c r="D22" s="218" t="str">
        <f t="shared" ca="1" si="6"/>
        <v/>
      </c>
      <c r="E22" s="218" t="str">
        <f ca="1">IF('PR DATE'!E23=0,"",'PR DATE'!E23)</f>
        <v/>
      </c>
      <c r="F22" s="217" t="str">
        <f ca="1">IF(SUMIF('Fares_Big Star Export'!A:A,A22,'Fares_Big Star Export'!W:W)=0,"",SUMIF('Fares_Big Star Export'!A:A,A22,'Fares_Big Star Export'!W:W))</f>
        <v/>
      </c>
      <c r="G22" s="218" t="str">
        <f ca="1">IFERROR(E22/F22,"")</f>
        <v/>
      </c>
      <c r="J22" s="215" t="str">
        <f ca="1">IF('PR DATE'!A74=0,"",'PR DATE'!A74)</f>
        <v>BUFFINGTON TRANSPORTATION LLC</v>
      </c>
      <c r="K22" s="216">
        <f ca="1">IF('PR DATE'!D74=0,"",'PR DATE'!D74)</f>
        <v>3245.0949999999998</v>
      </c>
      <c r="L22" s="217">
        <f ca="1">IF(SUMIFS(Hours_Working!M:M,Hours_Working!A:A,A22,Hours_Working!C:C,"LAVTA")=0,"",SUMIFS(Hours_Working!M:M,Hours_Working!A:A,A22,Hours_Working!C:C,"LAVTA"))</f>
        <v>92.716999999999999</v>
      </c>
      <c r="M22" s="218">
        <f t="shared" ca="1" si="7"/>
        <v>35</v>
      </c>
      <c r="N22" s="217">
        <f ca="1">IF(COUNTIFS(Fares_CCCTA_LAVTA!B:B,Review!J22,Fares_CCCTA_LAVTA!A:A,"LAVTA")="0","",COUNTIFS(Fares_CCCTA_LAVTA!B:B,Review!J22,Fares_CCCTA_LAVTA!A:A,"LAVTA"))</f>
        <v>180</v>
      </c>
      <c r="O22" s="218">
        <f t="shared" ca="1" si="5"/>
        <v>18.028305555555555</v>
      </c>
    </row>
    <row r="23" spans="1:15" x14ac:dyDescent="0.25">
      <c r="A23" s="215" t="str">
        <f ca="1">IF('PR DATE'!A24=0,"",'PR DATE'!A24)</f>
        <v>JORGE TRANSPORTATION</v>
      </c>
      <c r="B23" s="216" t="str">
        <f ca="1">IF('PR DATE'!D24=0,"",'PR DATE'!D24)</f>
        <v/>
      </c>
      <c r="C23" s="217" t="str">
        <f ca="1">IF(SUMIFS(Hours_Working!M:M,Hours_Working!A:A,A23,Hours_Working!C:C,"CCCTA")=0,"",SUMIFS(Hours_Working!M:M,Hours_Working!A:A,A23,Hours_Working!C:C,"CCCTA"))</f>
        <v/>
      </c>
      <c r="D23" s="218" t="str">
        <f t="shared" ca="1" si="6"/>
        <v/>
      </c>
      <c r="E23" s="218" t="str">
        <f ca="1">IF('PR DATE'!E24=0,"",'PR DATE'!E24)</f>
        <v/>
      </c>
      <c r="F23" s="217" t="str">
        <f ca="1">IF(SUMIF('Fares_Big Star Export'!A:A,A23,'Fares_Big Star Export'!W:W)=0,"",SUMIF('Fares_Big Star Export'!A:A,A23,'Fares_Big Star Export'!W:W))</f>
        <v/>
      </c>
      <c r="G23" s="218" t="str">
        <f ca="1">IFERROR(E23/F23,"")</f>
        <v/>
      </c>
      <c r="J23" s="215" t="str">
        <f ca="1">IF('PR DATE'!A75=0,"",'PR DATE'!A75)</f>
        <v>JORGE TRANSPORTATION</v>
      </c>
      <c r="K23" s="216">
        <f ca="1">IF('PR DATE'!D75=0,"",'PR DATE'!D75)</f>
        <v>3491.81</v>
      </c>
      <c r="L23" s="217">
        <f ca="1">IF(SUMIFS(Hours_Working!M:M,Hours_Working!A:A,A23,Hours_Working!C:C,"LAVTA")=0,"",SUMIFS(Hours_Working!M:M,Hours_Working!A:A,A23,Hours_Working!C:C,"LAVTA"))</f>
        <v>99.766000000000005</v>
      </c>
      <c r="M23" s="218">
        <f t="shared" ca="1" si="7"/>
        <v>35</v>
      </c>
      <c r="N23" s="217">
        <f ca="1">IF(COUNTIFS(Fares_CCCTA_LAVTA!B:B,Review!J23,Fares_CCCTA_LAVTA!A:A,"LAVTA")="0","",COUNTIFS(Fares_CCCTA_LAVTA!B:B,Review!J23,Fares_CCCTA_LAVTA!A:A,"LAVTA"))</f>
        <v>107</v>
      </c>
      <c r="O23" s="218">
        <f t="shared" ca="1" si="5"/>
        <v>32.633738317757008</v>
      </c>
    </row>
    <row r="24" spans="1:15" x14ac:dyDescent="0.25">
      <c r="A24" s="215" t="str">
        <f>IF('PR DATE'!A25=0,"",'PR DATE'!A25)</f>
        <v/>
      </c>
      <c r="B24" s="216" t="str">
        <f>IF('PR DATE'!D25=0,"",'PR DATE'!D25)</f>
        <v/>
      </c>
      <c r="C24" s="217" t="str">
        <f>IF(SUMIFS(Hours_Working!M:M,Hours_Working!A:A,A24,Hours_Working!C:C,"CCCTA")=0,"",SUMIFS(Hours_Working!M:M,Hours_Working!A:A,A24,Hours_Working!C:C,"CCCTA"))</f>
        <v/>
      </c>
      <c r="D24" s="218" t="str">
        <f t="shared" ref="D24:D26" si="9">IFERROR(B24/C24,"")</f>
        <v/>
      </c>
      <c r="E24" s="218" t="str">
        <f>IF('PR DATE'!E25=0,"",'PR DATE'!E25)</f>
        <v/>
      </c>
      <c r="F24" s="217" t="str">
        <f>IF(SUMIF('Fares_Big Star Export'!A:A,A24,'Fares_Big Star Export'!W:W)=0,"",SUMIF('Fares_Big Star Export'!A:A,A24,'Fares_Big Star Export'!W:W))</f>
        <v/>
      </c>
      <c r="G24" s="218" t="str">
        <f t="shared" ref="G24:G26" si="10">IFERROR(E24/F24,"")</f>
        <v/>
      </c>
      <c r="J24" s="215" t="str">
        <f>IF('PR DATE'!A76=0,"",'PR DATE'!A76)</f>
        <v/>
      </c>
      <c r="K24" s="216" t="str">
        <f>IF('PR DATE'!D76=0,"",'PR DATE'!D76)</f>
        <v/>
      </c>
      <c r="L24" s="217" t="str">
        <f>IF(SUMIFS(Hours_Working!M:M,Hours_Working!A:A,A24,Hours_Working!C:C,"LAVTA")=0,"",SUMIFS(Hours_Working!M:M,Hours_Working!A:A,A24,Hours_Working!C:C,"LAVTA"))</f>
        <v/>
      </c>
      <c r="M24" s="218" t="str">
        <f t="shared" si="7"/>
        <v/>
      </c>
      <c r="N24" s="217">
        <f>IF(COUNTIFS(Fares_CCCTA_LAVTA!B:B,Review!J24,Fares_CCCTA_LAVTA!A:A,"LAVTA")="0","",COUNTIFS(Fares_CCCTA_LAVTA!B:B,Review!J24,Fares_CCCTA_LAVTA!A:A,"LAVTA"))</f>
        <v>0</v>
      </c>
      <c r="O24" s="218" t="str">
        <f t="shared" si="5"/>
        <v/>
      </c>
    </row>
    <row r="25" spans="1:15" x14ac:dyDescent="0.25">
      <c r="A25" s="215" t="str">
        <f>IF('PR DATE'!A26=0,"",'PR DATE'!A26)</f>
        <v/>
      </c>
      <c r="B25" s="216" t="str">
        <f>IF('PR DATE'!D26=0,"",'PR DATE'!D26)</f>
        <v/>
      </c>
      <c r="C25" s="217" t="str">
        <f>IF(SUMIFS(Hours_Working!M:M,Hours_Working!A:A,A25,Hours_Working!C:C,"CCCTA")=0,"",SUMIFS(Hours_Working!M:M,Hours_Working!A:A,A25,Hours_Working!C:C,"CCCTA"))</f>
        <v/>
      </c>
      <c r="D25" s="218" t="str">
        <f t="shared" si="9"/>
        <v/>
      </c>
      <c r="E25" s="218" t="str">
        <f>IF('PR DATE'!E26=0,"",'PR DATE'!E26)</f>
        <v/>
      </c>
      <c r="F25" s="217" t="str">
        <f>IF(SUMIF('Fares_Big Star Export'!A:A,A25,'Fares_Big Star Export'!W:W)=0,"",SUMIF('Fares_Big Star Export'!A:A,A25,'Fares_Big Star Export'!W:W))</f>
        <v/>
      </c>
      <c r="G25" s="218" t="str">
        <f t="shared" si="10"/>
        <v/>
      </c>
      <c r="J25" s="219" t="str">
        <f>IF('PR DATE'!A77=0,"",'PR DATE'!A77)</f>
        <v/>
      </c>
      <c r="K25" s="220" t="str">
        <f>IF('PR DATE'!D77=0,"",'PR DATE'!D77)</f>
        <v/>
      </c>
      <c r="L25" s="220" t="str">
        <f>IF(SUMIFS(Hours_Working!M:M,Hours_Working!A:A,A25,Hours_Working!C:C,"LAVTA")=0,"",SUMIFS(Hours_Working!M:M,Hours_Working!A:A,A25,Hours_Working!C:C,"LAVTA"))</f>
        <v/>
      </c>
      <c r="M25" s="220" t="str">
        <f t="shared" si="7"/>
        <v/>
      </c>
      <c r="N25" s="220"/>
      <c r="O25" s="220" t="str">
        <f t="shared" si="5"/>
        <v/>
      </c>
    </row>
    <row r="26" spans="1:15" x14ac:dyDescent="0.25">
      <c r="A26" s="215" t="str">
        <f>IF('PR DATE'!A27=0,"",'PR DATE'!A27)</f>
        <v/>
      </c>
      <c r="B26" s="216" t="str">
        <f>IF('PR DATE'!D27=0,"",'PR DATE'!D27)</f>
        <v/>
      </c>
      <c r="C26" s="217" t="str">
        <f>IF(SUMIFS(Hours_Working!M:M,Hours_Working!A:A,A26,Hours_Working!C:C,"CCCTA")=0,"",SUMIFS(Hours_Working!M:M,Hours_Working!A:A,A26,Hours_Working!C:C,"CCCTA"))</f>
        <v/>
      </c>
      <c r="D26" s="218" t="str">
        <f t="shared" si="9"/>
        <v/>
      </c>
      <c r="E26" s="218" t="str">
        <f>IF('PR DATE'!E27=0,"",'PR DATE'!E27)</f>
        <v/>
      </c>
      <c r="F26" s="217" t="str">
        <f>IF(SUMIF('Fares_Big Star Export'!A:A,A26,'Fares_Big Star Export'!W:W)=0,"",SUMIF('Fares_Big Star Export'!A:A,A26,'Fares_Big Star Export'!W:W))</f>
        <v/>
      </c>
      <c r="G26" s="218" t="str">
        <f t="shared" si="10"/>
        <v/>
      </c>
      <c r="J26" s="221"/>
      <c r="O26" t="str">
        <f t="shared" ref="O26" si="11">IFERROR(M26/N26,"")</f>
        <v/>
      </c>
    </row>
    <row r="27" spans="1:15" x14ac:dyDescent="0.25">
      <c r="A27" s="219"/>
      <c r="B27" s="220"/>
      <c r="C27" s="220"/>
      <c r="D27" s="220"/>
      <c r="E27" s="220"/>
      <c r="F27" s="220"/>
      <c r="G27" s="220"/>
      <c r="J27" s="222" t="s">
        <v>159</v>
      </c>
      <c r="K27" s="223">
        <f ca="1">SUM(K5:K26)</f>
        <v>34425.261900000005</v>
      </c>
      <c r="L27" s="224">
        <f ca="1">SUM(L3:L26)</f>
        <v>901.94200000000012</v>
      </c>
      <c r="M27" s="225">
        <f t="shared" ca="1" si="7"/>
        <v>38.167933082171579</v>
      </c>
      <c r="N27" s="224">
        <f ca="1">SUM(N3:N26)</f>
        <v>1227</v>
      </c>
      <c r="O27" s="225">
        <f ca="1">IFERROR(K27/N27,"")</f>
        <v>28.056448166259173</v>
      </c>
    </row>
    <row r="28" spans="1:15" x14ac:dyDescent="0.25">
      <c r="A28" s="221"/>
    </row>
    <row r="29" spans="1:15" x14ac:dyDescent="0.25">
      <c r="A29" s="222" t="s">
        <v>159</v>
      </c>
      <c r="B29" s="223">
        <f ca="1">SUM(B5:B28)</f>
        <v>66278.883189999979</v>
      </c>
      <c r="C29" s="224">
        <f ca="1">SUM(C5:C28)</f>
        <v>1992.6800000000003</v>
      </c>
      <c r="D29" s="225">
        <f ca="1">IFERROR(B29/C29,"")</f>
        <v>33.261177504667067</v>
      </c>
      <c r="E29" s="223">
        <f t="shared" ref="E29:F29" ca="1" si="12">SUM(E5:E28)</f>
        <v>9389.7118999999984</v>
      </c>
      <c r="F29" s="224">
        <f t="shared" ca="1" si="12"/>
        <v>26848.162500000028</v>
      </c>
      <c r="G29" s="225">
        <f ca="1">IFERROR(E29/F29,"")</f>
        <v>0.34973387471116463</v>
      </c>
      <c r="K29" s="8">
        <f ca="1">K27-'PR DATE'!D78</f>
        <v>0</v>
      </c>
      <c r="O29" s="226"/>
    </row>
    <row r="31" spans="1:15" x14ac:dyDescent="0.25">
      <c r="B31" s="8">
        <f ca="1">B29-'PR DATE'!D29</f>
        <v>0</v>
      </c>
      <c r="E31" s="8">
        <f ca="1">E29-'PR DATE'!E29</f>
        <v>0</v>
      </c>
    </row>
    <row r="32" spans="1:15" x14ac:dyDescent="0.25">
      <c r="L32" s="8"/>
    </row>
    <row r="35" spans="3:6" x14ac:dyDescent="0.25">
      <c r="C35" s="8"/>
      <c r="F35" s="8"/>
    </row>
    <row r="37" spans="3:6" x14ac:dyDescent="0.25">
      <c r="E37" s="8"/>
    </row>
    <row r="38" spans="3:6" x14ac:dyDescent="0.25">
      <c r="E38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F26E-CC15-43DB-8DBB-5EF76A57017F}">
  <sheetPr codeName="Sheet9">
    <tabColor theme="9" tint="0.39997558519241921"/>
  </sheetPr>
  <dimension ref="A1:T105"/>
  <sheetViews>
    <sheetView showGridLines="0" tabSelected="1" zoomScale="70" zoomScaleNormal="70" workbookViewId="0">
      <pane ySplit="4" topLeftCell="A74" activePane="bottomLeft" state="frozen"/>
      <selection pane="bottomLeft" activeCell="J86" sqref="J86"/>
    </sheetView>
  </sheetViews>
  <sheetFormatPr defaultColWidth="9.140625" defaultRowHeight="15" x14ac:dyDescent="0.25"/>
  <cols>
    <col min="1" max="1" width="46.85546875" style="139" bestFit="1" customWidth="1"/>
    <col min="2" max="2" width="54.85546875" style="140" customWidth="1"/>
    <col min="3" max="3" width="37" style="140" customWidth="1"/>
    <col min="4" max="4" width="48.42578125" style="140" bestFit="1" customWidth="1"/>
    <col min="5" max="5" width="47.7109375" style="140" customWidth="1"/>
    <col min="6" max="6" width="20.7109375" style="140" customWidth="1"/>
    <col min="7" max="8" width="17.28515625" style="140" customWidth="1"/>
    <col min="9" max="9" width="10.28515625" style="140" customWidth="1"/>
    <col min="10" max="10" width="13.7109375" style="140" customWidth="1"/>
    <col min="11" max="11" width="13.28515625" style="140" customWidth="1"/>
    <col min="12" max="12" width="14" style="140" customWidth="1"/>
    <col min="13" max="13" width="15.7109375" style="140" bestFit="1" customWidth="1"/>
    <col min="14" max="14" width="13.28515625" style="140" bestFit="1" customWidth="1"/>
    <col min="15" max="15" width="17.28515625" style="140" customWidth="1"/>
    <col min="16" max="16" width="9.140625" style="140" customWidth="1"/>
    <col min="17" max="17" width="10.140625" style="140" bestFit="1" customWidth="1"/>
    <col min="18" max="18" width="11.28515625" style="140" bestFit="1" customWidth="1"/>
    <col min="19" max="19" width="9.140625" style="140" customWidth="1"/>
    <col min="20" max="16384" width="9.140625" style="140"/>
  </cols>
  <sheetData>
    <row r="1" spans="1:20" ht="15.75" customHeight="1" x14ac:dyDescent="0.25">
      <c r="A1" s="153" t="s">
        <v>114</v>
      </c>
      <c r="B1" s="154"/>
      <c r="C1" s="154"/>
    </row>
    <row r="2" spans="1:20" ht="18.75" customHeight="1" x14ac:dyDescent="0.3">
      <c r="A2" s="153"/>
      <c r="B2" s="154"/>
      <c r="C2" s="154"/>
      <c r="D2" s="155" t="s">
        <v>115</v>
      </c>
      <c r="E2" s="155"/>
      <c r="F2" s="155"/>
      <c r="G2" s="155"/>
      <c r="H2" s="155"/>
      <c r="I2" s="155"/>
      <c r="J2" s="156"/>
      <c r="K2" s="157"/>
      <c r="L2" s="156" t="s">
        <v>116</v>
      </c>
      <c r="M2" s="156"/>
      <c r="N2" s="156"/>
    </row>
    <row r="3" spans="1:20" ht="15.75" customHeight="1" x14ac:dyDescent="0.25">
      <c r="A3" s="153"/>
      <c r="B3" s="154"/>
      <c r="C3" s="154"/>
      <c r="D3" s="66" t="s">
        <v>117</v>
      </c>
      <c r="E3" s="66" t="s">
        <v>117</v>
      </c>
      <c r="F3" s="66" t="s">
        <v>118</v>
      </c>
      <c r="G3" s="66" t="s">
        <v>299</v>
      </c>
      <c r="H3" s="66"/>
      <c r="I3" s="66"/>
      <c r="J3" s="146"/>
      <c r="L3" s="146"/>
      <c r="M3" s="146"/>
      <c r="N3" s="146"/>
      <c r="O3" s="66" t="s">
        <v>120</v>
      </c>
    </row>
    <row r="4" spans="1:20" s="66" customFormat="1" ht="15.75" customHeight="1" thickBot="1" x14ac:dyDescent="0.3">
      <c r="A4" s="158" t="s">
        <v>121</v>
      </c>
      <c r="B4" s="159" t="s">
        <v>122</v>
      </c>
      <c r="C4" s="159" t="s">
        <v>123</v>
      </c>
      <c r="D4" s="159" t="s">
        <v>124</v>
      </c>
      <c r="E4" s="159" t="s">
        <v>125</v>
      </c>
      <c r="F4" s="159" t="s">
        <v>126</v>
      </c>
      <c r="G4" s="159" t="s">
        <v>300</v>
      </c>
      <c r="H4" s="159" t="s">
        <v>298</v>
      </c>
      <c r="I4" s="159" t="s">
        <v>119</v>
      </c>
      <c r="J4" s="159" t="s">
        <v>127</v>
      </c>
      <c r="K4" s="159" t="s">
        <v>128</v>
      </c>
      <c r="L4" s="159" t="s">
        <v>129</v>
      </c>
      <c r="M4" s="159" t="s">
        <v>309</v>
      </c>
      <c r="N4" s="159" t="s">
        <v>105</v>
      </c>
      <c r="O4" s="159" t="s">
        <v>130</v>
      </c>
      <c r="R4" s="160"/>
    </row>
    <row r="5" spans="1:20" s="66" customFormat="1" ht="23.45" customHeight="1" thickTop="1" x14ac:dyDescent="0.35">
      <c r="A5" s="230" t="s">
        <v>15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R5" s="160"/>
    </row>
    <row r="6" spans="1:20" ht="15" customHeight="1" x14ac:dyDescent="0.25">
      <c r="A6" s="139" t="str" cm="1">
        <f t="array" aca="1" ref="A6:A24" ca="1">PartnersName</f>
        <v>EXPRESS TRANSPORTATION SERVICES, LLC</v>
      </c>
      <c r="B6" s="161" cm="1">
        <f t="array" aca="1" ref="B6:B24" ca="1">_xlfn.XLOOKUP(_xlfn.ANCHORARRAY($A6),PartnerList[Name],PartnerList[File],"")</f>
        <v>5997</v>
      </c>
      <c r="C6" s="161" t="str" cm="1">
        <f t="array" aca="1" ref="C6:C24" ca="1">_xlfn.XLOOKUP(_xlfn.ANCHORARRAY($A6),PartnerList[Name],PartnerList[Email],"")</f>
        <v xml:space="preserve">victor@etsmts.com </v>
      </c>
      <c r="D6" s="196" cm="1">
        <f t="array" aca="1" ref="D6:D24" ca="1">IFERROR(SUMIFS(Hours_Working[TTL REV],Hours_Working[PARTNER],_xlfn.ANCHORARRAY($A6),Hours_Working[CLIENT],$A$5),0)</f>
        <v>19326.37069</v>
      </c>
      <c r="E6" s="196" cm="1">
        <f t="array" aca="1" ref="E6:E24" ca="1">IFERROR(SUMIF(Fares_Big_Star_Export[PARTNER NAME],_xlfn.ANCHORARRAY($A6),Fares_Big_Star_Export[Gross Revenue One Seat]),0)</f>
        <v>2694.0127999999995</v>
      </c>
      <c r="F6" s="196">
        <f ca="1">IFERROR((SUMIFS(Hours_Working[GallonUpdated],Hours_Working[Week],1,Hours_Working[CLIENT],$A$5,Hours_Working[PARTNER],'PR DATE'!$A6)*$D$35+SUMIFS(Hours_Working[GallonUpdated],Hours_Working[Week],2,Hours_Working[CLIENT],$A$5,Hours_Working[PARTNER],'PR DATE'!$A6)*$D$36)+((((SUMIFS(Hours_Working[MILES],Hours_Working[CLIENT],$A$5,Hours_Working[PARTNER],$A6,Hours_Working[Week],1,Hours_Working[TYPE],#REF!))+(SUMIFS(Hours_Working[MILES],Hours_Working[CLIENT],$A$5,Hours_Working[PARTNER],$A6,Hours_Working[Week],2,Hours_Working[TYPE],#REF!)))*ref_VSR_WAV)+(((SUMIFS(Hours_Working[MILES],Hours_Working[CLIENT],$A$5,Hours_Working[PARTNER],$A6,Hours_Working[Week],1,Hours_Working[TYPE],#REF!))+(SUMIFS(Hours_Working[MILES],Hours_Working[CLIENT],$A$5,Hours_Working[PARTNER],$A6,Hours_Working[Week],2,Hours_Working[TYPE],#REF!)))*ref_VSR_BIGVAN)),0)</f>
        <v>121.20775428571483</v>
      </c>
      <c r="G6" s="196" cm="1">
        <f t="array" aca="1" ref="G6" ca="1">SUM(_xlfn._xlws.FILTER(Deductions[Other Income],((Deductions[Type]=$A$5)*(Deductions[PARTNER]=$A6)),0))</f>
        <v>0</v>
      </c>
      <c r="H6" s="196" cm="1">
        <f t="array" aca="1" ref="H6" ca="1">SUM(_xlfn._xlws.FILTER(Deductions[Reimbursement],((Deductions[Type]=$A$5)*(Deductions[PARTNER]=$A6)),0))</f>
        <v>0</v>
      </c>
      <c r="I6" s="196" cm="1">
        <f t="array" aca="1" ref="I6" ca="1">SUM(_xlfn._xlws.FILTER(Deductions[Bonus],((Deductions[Type]=$A$5)*(Deductions[PARTNER]=$A6)),0))</f>
        <v>0</v>
      </c>
      <c r="J6" s="196" cm="1">
        <f t="array" aca="1" ref="J6" ca="1">SUM(_xlfn._xlws.FILTER(Deductions[Credentials],((Deductions[Type]=$A$5)*(Deductions[PARTNER]=$A6)),0))</f>
        <v>0</v>
      </c>
      <c r="K6" s="196" cm="1">
        <f t="array" aca="1" ref="K6" ca="1">SUM(_xlfn._xlws.FILTER(Deductions[LIFT LEASE TOTAL],((Deductions[Type]=$A$5)*(Deductions[PARTNER]=$A6)),0))</f>
        <v>0</v>
      </c>
      <c r="L6" s="196" cm="1">
        <f t="array" aca="1" ref="L6" ca="1">SUM(_xlfn._xlws.FILTER(Deductions[Violation],((Deductions[Type]=$A$5)*(Deductions[PARTNER]=$A6)),0))</f>
        <v>250</v>
      </c>
      <c r="M6" s="196" cm="1">
        <f t="array" aca="1" ref="M6" ca="1">SUM(_xlfn._xlws.FILTER(Deductions[Other Deductions],((Deductions[Type]=$A$5)*(Deductions[PARTNER]=$A6)),0))</f>
        <v>0</v>
      </c>
      <c r="N6" s="196" cm="1">
        <f t="array" aca="1" ref="N6" ca="1">IFERROR(SUM(_xlfn._xlws.FILTER(Fares_CCCTA_LAVTA[Cash Collected],((Fares_CCCTA_LAVTA[PARTNER NAME]=$A6)*(Fares_CCCTA_LAVTA[Trip Type]&lt;&gt;"LAVTA")*(Fares_CCCTA_LAVTA[PARTNER NAME]&lt;&gt;"")),0)),0)</f>
        <v>1135.25</v>
      </c>
      <c r="O6" s="197">
        <f ca="1">SUM(D6:I6)-SUM(J6:N6)</f>
        <v>20756.341244285715</v>
      </c>
      <c r="Q6" s="140" cm="1">
        <f t="array" aca="1" ref="Q6:Q24" ca="1">IFERROR(SUMIFS(Hours_Working[TRIPS],Hours_Working[PARTNER],_xlfn.ANCHORARRAY($A6),Hours_Working[CLIENT],$A$5),0)</f>
        <v>451</v>
      </c>
      <c r="R6" s="229" cm="1">
        <f t="array" aca="1" ref="R6:R24" ca="1">IFERROR(SUMIFS(Hours_Working[SERVICE HOURS OPERATED],Hours_Working[PARTNER],_xlfn.ANCHORARRAY($A6),Hours_Working[CLIENT],$A$5),0)</f>
        <v>513.57199999999989</v>
      </c>
      <c r="S6" s="140" cm="1">
        <f t="array" ref="S6">IFERROR(COUNTA(_xlfn.UNIQUE(_xlfn._xlws.FILTER(Hours_Working[OPERATOR NAME], Hours_Working[CLIENT]=$A$5))), 0)</f>
        <v>27</v>
      </c>
      <c r="T6" s="140" cm="1">
        <f t="array" ref="T6">IFERROR(COUNTA(_xlfn.UNIQUE(_xlfn._xlws.FILTER(Hours_Working[Date], Hours_Working[CLIENT]=$A$5))), 0)</f>
        <v>14</v>
      </c>
    </row>
    <row r="7" spans="1:20" ht="15" customHeight="1" x14ac:dyDescent="0.25">
      <c r="A7" s="139" t="str">
        <f ca="1"/>
        <v>GET CARE TRANSIT LLC</v>
      </c>
      <c r="B7" s="161">
        <f ca="1"/>
        <v>5057</v>
      </c>
      <c r="C7" s="161" t="str">
        <f ca="1"/>
        <v>getcaretransit@gmail.com</v>
      </c>
      <c r="D7" s="196">
        <f ca="1"/>
        <v>3920.6459999999997</v>
      </c>
      <c r="E7" s="196">
        <f ca="1"/>
        <v>563.86680000000013</v>
      </c>
      <c r="F7" s="196">
        <f ca="1">IFERROR((SUMIFS(Hours_Working[GallonUpdated],Hours_Working[Week],1,Hours_Working[CLIENT],$A$5,Hours_Working[PARTNER],'PR DATE'!$A7)*$D$35+SUMIFS(Hours_Working[GallonUpdated],Hours_Working[Week],2,Hours_Working[CLIENT],$A$5,Hours_Working[PARTNER],'PR DATE'!$A7)*$D$36)+((((SUMIFS(Hours_Working[MILES],Hours_Working[CLIENT],$A$5,Hours_Working[PARTNER],$A7,Hours_Working[Week],1,Hours_Working[TYPE],#REF!))+(SUMIFS(Hours_Working[MILES],Hours_Working[CLIENT],$A$5,Hours_Working[PARTNER],$A7,Hours_Working[Week],2,Hours_Working[TYPE],#REF!)))*ref_VSR_WAV)+(((SUMIFS(Hours_Working[MILES],Hours_Working[CLIENT],$A$5,Hours_Working[PARTNER],$A7,Hours_Working[Week],1,Hours_Working[TYPE],#REF!))+(SUMIFS(Hours_Working[MILES],Hours_Working[CLIENT],$A$5,Hours_Working[PARTNER],$A7,Hours_Working[Week],2,Hours_Working[TYPE],#REF!)))*ref_VSR_BIGVAN)),0)</f>
        <v>23.36746750000011</v>
      </c>
      <c r="G7" s="196" cm="1">
        <f t="array" aca="1" ref="G7" ca="1">SUM(_xlfn._xlws.FILTER(Deductions[Other Income],((Deductions[Type]=$A$5)*(Deductions[PARTNER]=$A7)),0))</f>
        <v>0</v>
      </c>
      <c r="H7" s="196" cm="1">
        <f t="array" aca="1" ref="H7" ca="1">SUM(_xlfn._xlws.FILTER(Deductions[Reimbursement],((Deductions[Type]=$A$5)*(Deductions[PARTNER]=$A7)),0))</f>
        <v>0</v>
      </c>
      <c r="I7" s="196" cm="1">
        <f t="array" aca="1" ref="I7" ca="1">SUM(_xlfn._xlws.FILTER(Deductions[Bonus],((Deductions[Type]=$A$5)*(Deductions[PARTNER]=$A7)),0))</f>
        <v>0</v>
      </c>
      <c r="J7" s="196" cm="1">
        <f t="array" aca="1" ref="J7" ca="1">SUM(_xlfn._xlws.FILTER(Deductions[Credentials],((Deductions[Type]=$A$5)*(Deductions[PARTNER]=$A7)),0))</f>
        <v>0</v>
      </c>
      <c r="K7" s="196" cm="1">
        <f t="array" aca="1" ref="K7" ca="1">SUM(_xlfn._xlws.FILTER(Deductions[LIFT LEASE TOTAL],((Deductions[Type]=$A$5)*(Deductions[PARTNER]=$A7)),0))</f>
        <v>0</v>
      </c>
      <c r="L7" s="196" cm="1">
        <f t="array" aca="1" ref="L7" ca="1">SUM(_xlfn._xlws.FILTER(Deductions[Violation],((Deductions[Type]=$A$5)*(Deductions[PARTNER]=$A7)),0))</f>
        <v>0</v>
      </c>
      <c r="M7" s="196" cm="1">
        <f t="array" aca="1" ref="M7" ca="1">SUM(_xlfn._xlws.FILTER(Deductions[Other Deductions],((Deductions[Type]=$A$5)*(Deductions[PARTNER]=$A7)),0))</f>
        <v>0</v>
      </c>
      <c r="N7" s="196" cm="1">
        <f t="array" aca="1" ref="N7" ca="1">IFERROR(SUM(_xlfn._xlws.FILTER(Fares_CCCTA_LAVTA[Cash Collected],((Fares_CCCTA_LAVTA[PARTNER NAME]=$A7)*(Fares_CCCTA_LAVTA[Trip Type]&lt;&gt;"LAVTA")*(Fares_CCCTA_LAVTA[PARTNER NAME]&lt;&gt;"")),0)),0)</f>
        <v>372.75</v>
      </c>
      <c r="O7" s="197">
        <f t="shared" ref="O7:O28" ca="1" si="0">SUM(D7:I7)-SUM(J7:N7)</f>
        <v>4135.1302674999997</v>
      </c>
      <c r="Q7" s="140">
        <f ca="1"/>
        <v>108</v>
      </c>
      <c r="R7" s="229">
        <f ca="1"/>
        <v>119.45600000000002</v>
      </c>
    </row>
    <row r="8" spans="1:20" ht="15" customHeight="1" x14ac:dyDescent="0.25">
      <c r="A8" s="139" t="str">
        <f ca="1"/>
        <v>QUICK RIDES CA</v>
      </c>
      <c r="B8" s="161">
        <f ca="1"/>
        <v>5073</v>
      </c>
      <c r="C8" s="161" t="str">
        <f ca="1"/>
        <v>quickridesca@gmail.com</v>
      </c>
      <c r="D8" s="196">
        <f ca="1"/>
        <v>5192.33</v>
      </c>
      <c r="E8" s="196">
        <f ca="1"/>
        <v>670.12180000000001</v>
      </c>
      <c r="F8" s="196">
        <f ca="1">IFERROR((SUMIFS(Hours_Working[GallonUpdated],Hours_Working[Week],1,Hours_Working[CLIENT],$A$5,Hours_Working[PARTNER],'PR DATE'!$A8)*$D$35+SUMIFS(Hours_Working[GallonUpdated],Hours_Working[Week],2,Hours_Working[CLIENT],$A$5,Hours_Working[PARTNER],'PR DATE'!$A8)*$D$36)+((((SUMIFS(Hours_Working[MILES],Hours_Working[CLIENT],$A$5,Hours_Working[PARTNER],$A8,Hours_Working[Week],1,Hours_Working[TYPE],#REF!))+(SUMIFS(Hours_Working[MILES],Hours_Working[CLIENT],$A$5,Hours_Working[PARTNER],$A8,Hours_Working[Week],2,Hours_Working[TYPE],#REF!)))*ref_VSR_WAV)+(((SUMIFS(Hours_Working[MILES],Hours_Working[CLIENT],$A$5,Hours_Working[PARTNER],$A8,Hours_Working[Week],1,Hours_Working[TYPE],#REF!))+(SUMIFS(Hours_Working[MILES],Hours_Working[CLIENT],$A$5,Hours_Working[PARTNER],$A8,Hours_Working[Week],2,Hours_Working[TYPE],#REF!)))*ref_VSR_BIGVAN)),0)</f>
        <v>31.718522500000162</v>
      </c>
      <c r="G8" s="196" cm="1">
        <f t="array" aca="1" ref="G8" ca="1">SUM(_xlfn._xlws.FILTER(Deductions[Other Income],((Deductions[Type]=$A$5)*(Deductions[PARTNER]=$A8)),0))</f>
        <v>0</v>
      </c>
      <c r="H8" s="196" cm="1">
        <f t="array" aca="1" ref="H8" ca="1">SUM(_xlfn._xlws.FILTER(Deductions[Reimbursement],((Deductions[Type]=$A$5)*(Deductions[PARTNER]=$A8)),0))</f>
        <v>0</v>
      </c>
      <c r="I8" s="196" cm="1">
        <f t="array" aca="1" ref="I8" ca="1">SUM(_xlfn._xlws.FILTER(Deductions[Bonus],((Deductions[Type]=$A$5)*(Deductions[PARTNER]=$A8)),0))</f>
        <v>0</v>
      </c>
      <c r="J8" s="196" cm="1">
        <f t="array" aca="1" ref="J8" ca="1">SUM(_xlfn._xlws.FILTER(Deductions[Credentials],((Deductions[Type]=$A$5)*(Deductions[PARTNER]=$A8)),0))</f>
        <v>0</v>
      </c>
      <c r="K8" s="196" cm="1">
        <f t="array" aca="1" ref="K8" ca="1">SUM(_xlfn._xlws.FILTER(Deductions[LIFT LEASE TOTAL],((Deductions[Type]=$A$5)*(Deductions[PARTNER]=$A8)),0))</f>
        <v>590</v>
      </c>
      <c r="L8" s="196" cm="1">
        <f t="array" aca="1" ref="L8" ca="1">SUM(_xlfn._xlws.FILTER(Deductions[Violation],((Deductions[Type]=$A$5)*(Deductions[PARTNER]=$A8)),0))</f>
        <v>150</v>
      </c>
      <c r="M8" s="196" cm="1">
        <f t="array" aca="1" ref="M8" ca="1">SUM(_xlfn._xlws.FILTER(Deductions[Other Deductions],((Deductions[Type]=$A$5)*(Deductions[PARTNER]=$A8)),0))</f>
        <v>0</v>
      </c>
      <c r="N8" s="196" cm="1">
        <f t="array" aca="1" ref="N8" ca="1">IFERROR(SUM(_xlfn._xlws.FILTER(Fares_CCCTA_LAVTA[Cash Collected],((Fares_CCCTA_LAVTA[PARTNER NAME]=$A8)*(Fares_CCCTA_LAVTA[Trip Type]&lt;&gt;"LAVTA")*(Fares_CCCTA_LAVTA[PARTNER NAME]&lt;&gt;"")),0)),0)</f>
        <v>335.5</v>
      </c>
      <c r="O8" s="197">
        <f t="shared" ca="1" si="0"/>
        <v>4818.6703225000001</v>
      </c>
      <c r="Q8" s="140">
        <f ca="1"/>
        <v>120</v>
      </c>
      <c r="R8" s="229">
        <f ca="1"/>
        <v>159.76400000000001</v>
      </c>
    </row>
    <row r="9" spans="1:20" ht="15" customHeight="1" x14ac:dyDescent="0.25">
      <c r="A9" s="139" t="str">
        <f ca="1"/>
        <v>TRI VALLEY TRANSPORTATION INC.</v>
      </c>
      <c r="B9" s="161">
        <f ca="1"/>
        <v>5026</v>
      </c>
      <c r="C9" s="161" t="str">
        <f ca="1"/>
        <v xml:space="preserve">hilarybuffington@trivalleytransport.com </v>
      </c>
      <c r="D9" s="196">
        <f ca="1"/>
        <v>0</v>
      </c>
      <c r="E9" s="196">
        <f ca="1"/>
        <v>0</v>
      </c>
      <c r="F9" s="196">
        <f ca="1">IFERROR((SUMIFS(Hours_Working[GallonUpdated],Hours_Working[Week],1,Hours_Working[CLIENT],$A$5,Hours_Working[PARTNER],'PR DATE'!$A9)*$D$35+SUMIFS(Hours_Working[GallonUpdated],Hours_Working[Week],2,Hours_Working[CLIENT],$A$5,Hours_Working[PARTNER],'PR DATE'!$A9)*$D$36)+((((SUMIFS(Hours_Working[MILES],Hours_Working[CLIENT],$A$5,Hours_Working[PARTNER],$A9,Hours_Working[Week],1,Hours_Working[TYPE],#REF!))+(SUMIFS(Hours_Working[MILES],Hours_Working[CLIENT],$A$5,Hours_Working[PARTNER],$A9,Hours_Working[Week],2,Hours_Working[TYPE],#REF!)))*ref_VSR_WAV)+(((SUMIFS(Hours_Working[MILES],Hours_Working[CLIENT],$A$5,Hours_Working[PARTNER],$A9,Hours_Working[Week],1,Hours_Working[TYPE],#REF!))+(SUMIFS(Hours_Working[MILES],Hours_Working[CLIENT],$A$5,Hours_Working[PARTNER],$A9,Hours_Working[Week],2,Hours_Working[TYPE],#REF!)))*ref_VSR_BIGVAN)),0)</f>
        <v>0</v>
      </c>
      <c r="G9" s="196" cm="1">
        <f t="array" aca="1" ref="G9" ca="1">SUM(_xlfn._xlws.FILTER(Deductions[Other Income],((Deductions[Type]=$A$5)*(Deductions[PARTNER]=$A9)),0))</f>
        <v>0</v>
      </c>
      <c r="H9" s="196" cm="1">
        <f t="array" aca="1" ref="H9" ca="1">SUM(_xlfn._xlws.FILTER(Deductions[Reimbursement],((Deductions[Type]=$A$5)*(Deductions[PARTNER]=$A9)),0))</f>
        <v>0</v>
      </c>
      <c r="I9" s="196" cm="1">
        <f t="array" aca="1" ref="I9" ca="1">SUM(_xlfn._xlws.FILTER(Deductions[Bonus],((Deductions[Type]=$A$5)*(Deductions[PARTNER]=$A9)),0))</f>
        <v>0</v>
      </c>
      <c r="J9" s="196" cm="1">
        <f t="array" aca="1" ref="J9" ca="1">SUM(_xlfn._xlws.FILTER(Deductions[Credentials],((Deductions[Type]=$A$5)*(Deductions[PARTNER]=$A9)),0))</f>
        <v>0</v>
      </c>
      <c r="K9" s="196" cm="1">
        <f t="array" aca="1" ref="K9" ca="1">SUM(_xlfn._xlws.FILTER(Deductions[LIFT LEASE TOTAL],((Deductions[Type]=$A$5)*(Deductions[PARTNER]=$A9)),0))</f>
        <v>0</v>
      </c>
      <c r="L9" s="196" cm="1">
        <f t="array" aca="1" ref="L9" ca="1">SUM(_xlfn._xlws.FILTER(Deductions[Violation],((Deductions[Type]=$A$5)*(Deductions[PARTNER]=$A9)),0))</f>
        <v>0</v>
      </c>
      <c r="M9" s="196" cm="1">
        <f t="array" aca="1" ref="M9" ca="1">SUM(_xlfn._xlws.FILTER(Deductions[Other Deductions],((Deductions[Type]=$A$5)*(Deductions[PARTNER]=$A9)),0))</f>
        <v>0</v>
      </c>
      <c r="N9" s="196" cm="1">
        <f t="array" aca="1" ref="N9" ca="1">IFERROR(SUM(_xlfn._xlws.FILTER(Fares_CCCTA_LAVTA[Cash Collected],((Fares_CCCTA_LAVTA[PARTNER NAME]=$A9)*(Fares_CCCTA_LAVTA[Trip Type]&lt;&gt;"LAVTA")*(Fares_CCCTA_LAVTA[PARTNER NAME]&lt;&gt;"")),0)),0)</f>
        <v>0</v>
      </c>
      <c r="O9" s="197">
        <f t="shared" ca="1" si="0"/>
        <v>0</v>
      </c>
      <c r="Q9" s="140">
        <f ca="1"/>
        <v>0</v>
      </c>
      <c r="R9" s="229">
        <f ca="1"/>
        <v>0</v>
      </c>
    </row>
    <row r="10" spans="1:20" ht="15.75" customHeight="1" x14ac:dyDescent="0.25">
      <c r="A10" s="139" t="str">
        <f ca="1"/>
        <v>NEMIA CARE LLC</v>
      </c>
      <c r="B10" s="161">
        <f ca="1"/>
        <v>5108</v>
      </c>
      <c r="C10" s="161" t="str">
        <f ca="1"/>
        <v>NEMIACARETRANSPORT@GMAIL.COM</v>
      </c>
      <c r="D10" s="196">
        <f ca="1"/>
        <v>0</v>
      </c>
      <c r="E10" s="196">
        <f ca="1"/>
        <v>0</v>
      </c>
      <c r="F10" s="196">
        <f ca="1">IFERROR((SUMIFS(Hours_Working[GallonUpdated],Hours_Working[Week],1,Hours_Working[CLIENT],$A$5,Hours_Working[PARTNER],'PR DATE'!$A10)*$D$35+SUMIFS(Hours_Working[GallonUpdated],Hours_Working[Week],2,Hours_Working[CLIENT],$A$5,Hours_Working[PARTNER],'PR DATE'!$A10)*$D$36)+((((SUMIFS(Hours_Working[MILES],Hours_Working[CLIENT],$A$5,Hours_Working[PARTNER],$A10,Hours_Working[Week],1,Hours_Working[TYPE],#REF!))+(SUMIFS(Hours_Working[MILES],Hours_Working[CLIENT],$A$5,Hours_Working[PARTNER],$A10,Hours_Working[Week],2,Hours_Working[TYPE],#REF!)))*ref_VSR_WAV)+(((SUMIFS(Hours_Working[MILES],Hours_Working[CLIENT],$A$5,Hours_Working[PARTNER],$A10,Hours_Working[Week],1,Hours_Working[TYPE],#REF!))+(SUMIFS(Hours_Working[MILES],Hours_Working[CLIENT],$A$5,Hours_Working[PARTNER],$A10,Hours_Working[Week],2,Hours_Working[TYPE],#REF!)))*ref_VSR_BIGVAN)),0)</f>
        <v>0</v>
      </c>
      <c r="G10" s="196" cm="1">
        <f t="array" aca="1" ref="G10" ca="1">SUM(_xlfn._xlws.FILTER(Deductions[Other Income],((Deductions[Type]=$A$5)*(Deductions[PARTNER]=$A10)),0))</f>
        <v>0</v>
      </c>
      <c r="H10" s="196" cm="1">
        <f t="array" aca="1" ref="H10" ca="1">SUM(_xlfn._xlws.FILTER(Deductions[Reimbursement],((Deductions[Type]=$A$5)*(Deductions[PARTNER]=$A10)),0))</f>
        <v>0</v>
      </c>
      <c r="I10" s="196" cm="1">
        <f t="array" aca="1" ref="I10" ca="1">SUM(_xlfn._xlws.FILTER(Deductions[Bonus],((Deductions[Type]=$A$5)*(Deductions[PARTNER]=$A10)),0))</f>
        <v>0</v>
      </c>
      <c r="J10" s="196" cm="1">
        <f t="array" aca="1" ref="J10" ca="1">SUM(_xlfn._xlws.FILTER(Deductions[Credentials],((Deductions[Type]=$A$5)*(Deductions[PARTNER]=$A10)),0))</f>
        <v>0</v>
      </c>
      <c r="K10" s="196" cm="1">
        <f t="array" aca="1" ref="K10" ca="1">SUM(_xlfn._xlws.FILTER(Deductions[LIFT LEASE TOTAL],((Deductions[Type]=$A$5)*(Deductions[PARTNER]=$A10)),0))</f>
        <v>0</v>
      </c>
      <c r="L10" s="196" cm="1">
        <f t="array" aca="1" ref="L10" ca="1">SUM(_xlfn._xlws.FILTER(Deductions[Violation],((Deductions[Type]=$A$5)*(Deductions[PARTNER]=$A10)),0))</f>
        <v>0</v>
      </c>
      <c r="M10" s="196" cm="1">
        <f t="array" aca="1" ref="M10" ca="1">SUM(_xlfn._xlws.FILTER(Deductions[Other Deductions],((Deductions[Type]=$A$5)*(Deductions[PARTNER]=$A10)),0))</f>
        <v>0</v>
      </c>
      <c r="N10" s="196" cm="1">
        <f t="array" aca="1" ref="N10" ca="1">IFERROR(SUM(_xlfn._xlws.FILTER(Fares_CCCTA_LAVTA[Cash Collected],((Fares_CCCTA_LAVTA[PARTNER NAME]=$A10)*(Fares_CCCTA_LAVTA[Trip Type]&lt;&gt;"LAVTA")*(Fares_CCCTA_LAVTA[PARTNER NAME]&lt;&gt;"")),0)),0)</f>
        <v>0</v>
      </c>
      <c r="O10" s="197">
        <f t="shared" ca="1" si="0"/>
        <v>0</v>
      </c>
      <c r="Q10" s="140">
        <f ca="1"/>
        <v>0</v>
      </c>
      <c r="R10" s="229">
        <f ca="1"/>
        <v>0</v>
      </c>
    </row>
    <row r="11" spans="1:20" ht="15" customHeight="1" x14ac:dyDescent="0.25">
      <c r="A11" s="139" t="str">
        <f ca="1"/>
        <v>DIAMOND HILL TRANSPORTATION LLC</v>
      </c>
      <c r="B11" s="161">
        <f ca="1"/>
        <v>5106</v>
      </c>
      <c r="C11" s="161" t="str">
        <f ca="1"/>
        <v>chaptern927@gmail.com</v>
      </c>
      <c r="D11" s="196">
        <f ca="1"/>
        <v>3288.4249999999997</v>
      </c>
      <c r="E11" s="196">
        <f ca="1"/>
        <v>467.36109999999991</v>
      </c>
      <c r="F11" s="196">
        <f ca="1">IFERROR((SUMIFS(Hours_Working[GallonUpdated],Hours_Working[Week],1,Hours_Working[CLIENT],$A$5,Hours_Working[PARTNER],'PR DATE'!$A11)*$D$35+SUMIFS(Hours_Working[GallonUpdated],Hours_Working[Week],2,Hours_Working[CLIENT],$A$5,Hours_Working[PARTNER],'PR DATE'!$A11)*$D$36)+((((SUMIFS(Hours_Working[MILES],Hours_Working[CLIENT],$A$5,Hours_Working[PARTNER],$A11,Hours_Working[Week],1,Hours_Working[TYPE],#REF!))+(SUMIFS(Hours_Working[MILES],Hours_Working[CLIENT],$A$5,Hours_Working[PARTNER],$A11,Hours_Working[Week],2,Hours_Working[TYPE],#REF!)))*ref_VSR_WAV)+(((SUMIFS(Hours_Working[MILES],Hours_Working[CLIENT],$A$5,Hours_Working[PARTNER],$A11,Hours_Working[Week],1,Hours_Working[TYPE],#REF!))+(SUMIFS(Hours_Working[MILES],Hours_Working[CLIENT],$A$5,Hours_Working[PARTNER],$A11,Hours_Working[Week],2,Hours_Working[TYPE],#REF!)))*ref_VSR_BIGVAN)),0)</f>
        <v>20.12481500000009</v>
      </c>
      <c r="G11" s="196" cm="1">
        <f t="array" aca="1" ref="G11" ca="1">SUM(_xlfn._xlws.FILTER(Deductions[Other Income],((Deductions[Type]=$A$5)*(Deductions[PARTNER]=$A11)),0))</f>
        <v>0</v>
      </c>
      <c r="H11" s="196" cm="1">
        <f t="array" aca="1" ref="H11" ca="1">SUM(_xlfn._xlws.FILTER(Deductions[Reimbursement],((Deductions[Type]=$A$5)*(Deductions[PARTNER]=$A11)),0))</f>
        <v>0</v>
      </c>
      <c r="I11" s="196" cm="1">
        <f t="array" aca="1" ref="I11" ca="1">SUM(_xlfn._xlws.FILTER(Deductions[Bonus],((Deductions[Type]=$A$5)*(Deductions[PARTNER]=$A11)),0))</f>
        <v>0</v>
      </c>
      <c r="J11" s="196" cm="1">
        <f t="array" aca="1" ref="J11" ca="1">SUM(_xlfn._xlws.FILTER(Deductions[Credentials],((Deductions[Type]=$A$5)*(Deductions[PARTNER]=$A11)),0))</f>
        <v>0</v>
      </c>
      <c r="K11" s="196" cm="1">
        <f t="array" aca="1" ref="K11" ca="1">SUM(_xlfn._xlws.FILTER(Deductions[LIFT LEASE TOTAL],((Deductions[Type]=$A$5)*(Deductions[PARTNER]=$A11)),0))</f>
        <v>590</v>
      </c>
      <c r="L11" s="196" cm="1">
        <f t="array" aca="1" ref="L11" ca="1">SUM(_xlfn._xlws.FILTER(Deductions[Violation],((Deductions[Type]=$A$5)*(Deductions[PARTNER]=$A11)),0))</f>
        <v>0</v>
      </c>
      <c r="M11" s="196" cm="1">
        <f t="array" aca="1" ref="M11" ca="1">SUM(_xlfn._xlws.FILTER(Deductions[Other Deductions],((Deductions[Type]=$A$5)*(Deductions[PARTNER]=$A11)),0))</f>
        <v>0</v>
      </c>
      <c r="N11" s="196" cm="1">
        <f t="array" aca="1" ref="N11" ca="1">IFERROR(SUM(_xlfn._xlws.FILTER(Fares_CCCTA_LAVTA[Cash Collected],((Fares_CCCTA_LAVTA[PARTNER NAME]=$A11)*(Fares_CCCTA_LAVTA[Trip Type]&lt;&gt;"LAVTA")*(Fares_CCCTA_LAVTA[PARTNER NAME]&lt;&gt;"")),0)),0)</f>
        <v>251.5</v>
      </c>
      <c r="O11" s="197">
        <f t="shared" ca="1" si="0"/>
        <v>2934.4109149999999</v>
      </c>
      <c r="Q11" s="140">
        <f ca="1"/>
        <v>80</v>
      </c>
      <c r="R11" s="229">
        <f ca="1"/>
        <v>98.833999999999989</v>
      </c>
    </row>
    <row r="12" spans="1:20" ht="15" customHeight="1" x14ac:dyDescent="0.25">
      <c r="A12" s="139" t="str">
        <f ca="1"/>
        <v>PEOPLE FIRST TRANSIT LLC</v>
      </c>
      <c r="B12" s="161">
        <f ca="1"/>
        <v>5109</v>
      </c>
      <c r="C12" s="161" t="str">
        <f ca="1"/>
        <v>sharonnj@peoplefirsttransit.org</v>
      </c>
      <c r="D12" s="196">
        <f ca="1"/>
        <v>0</v>
      </c>
      <c r="E12" s="196">
        <f ca="1"/>
        <v>0</v>
      </c>
      <c r="F12" s="196">
        <f ca="1">IFERROR((SUMIFS(Hours_Working[GallonUpdated],Hours_Working[Week],1,Hours_Working[CLIENT],$A$5,Hours_Working[PARTNER],'PR DATE'!$A12)*$D$35+SUMIFS(Hours_Working[GallonUpdated],Hours_Working[Week],2,Hours_Working[CLIENT],$A$5,Hours_Working[PARTNER],'PR DATE'!$A12)*$D$36)+((((SUMIFS(Hours_Working[MILES],Hours_Working[CLIENT],$A$5,Hours_Working[PARTNER],$A12,Hours_Working[Week],1,Hours_Working[TYPE],#REF!))+(SUMIFS(Hours_Working[MILES],Hours_Working[CLIENT],$A$5,Hours_Working[PARTNER],$A12,Hours_Working[Week],2,Hours_Working[TYPE],#REF!)))*ref_VSR_WAV)+(((SUMIFS(Hours_Working[MILES],Hours_Working[CLIENT],$A$5,Hours_Working[PARTNER],$A12,Hours_Working[Week],1,Hours_Working[TYPE],#REF!))+(SUMIFS(Hours_Working[MILES],Hours_Working[CLIENT],$A$5,Hours_Working[PARTNER],$A12,Hours_Working[Week],2,Hours_Working[TYPE],#REF!)))*ref_VSR_BIGVAN)),0)</f>
        <v>0</v>
      </c>
      <c r="G12" s="196" cm="1">
        <f t="array" aca="1" ref="G12" ca="1">SUM(_xlfn._xlws.FILTER(Deductions[Other Income],((Deductions[Type]=$A$5)*(Deductions[PARTNER]=$A12)),0))</f>
        <v>0</v>
      </c>
      <c r="H12" s="196" cm="1">
        <f t="array" aca="1" ref="H12" ca="1">SUM(_xlfn._xlws.FILTER(Deductions[Reimbursement],((Deductions[Type]=$A$5)*(Deductions[PARTNER]=$A12)),0))</f>
        <v>0</v>
      </c>
      <c r="I12" s="196" cm="1">
        <f t="array" aca="1" ref="I12" ca="1">SUM(_xlfn._xlws.FILTER(Deductions[Bonus],((Deductions[Type]=$A$5)*(Deductions[PARTNER]=$A12)),0))</f>
        <v>0</v>
      </c>
      <c r="J12" s="196" cm="1">
        <f t="array" aca="1" ref="J12" ca="1">SUM(_xlfn._xlws.FILTER(Deductions[Credentials],((Deductions[Type]=$A$5)*(Deductions[PARTNER]=$A12)),0))</f>
        <v>0</v>
      </c>
      <c r="K12" s="196" cm="1">
        <f t="array" aca="1" ref="K12" ca="1">SUM(_xlfn._xlws.FILTER(Deductions[LIFT LEASE TOTAL],((Deductions[Type]=$A$5)*(Deductions[PARTNER]=$A12)),0))</f>
        <v>0</v>
      </c>
      <c r="L12" s="196" cm="1">
        <f t="array" aca="1" ref="L12" ca="1">SUM(_xlfn._xlws.FILTER(Deductions[Violation],((Deductions[Type]=$A$5)*(Deductions[PARTNER]=$A12)),0))</f>
        <v>0</v>
      </c>
      <c r="M12" s="196" cm="1">
        <f t="array" aca="1" ref="M12" ca="1">SUM(_xlfn._xlws.FILTER(Deductions[Other Deductions],((Deductions[Type]=$A$5)*(Deductions[PARTNER]=$A12)),0))</f>
        <v>0</v>
      </c>
      <c r="N12" s="196" cm="1">
        <f t="array" aca="1" ref="N12" ca="1">IFERROR(SUM(_xlfn._xlws.FILTER(Fares_CCCTA_LAVTA[Cash Collected],((Fares_CCCTA_LAVTA[PARTNER NAME]=$A12)*(Fares_CCCTA_LAVTA[Trip Type]&lt;&gt;"LAVTA")*(Fares_CCCTA_LAVTA[PARTNER NAME]&lt;&gt;"")),0)),0)</f>
        <v>0</v>
      </c>
      <c r="O12" s="197">
        <f t="shared" ca="1" si="0"/>
        <v>0</v>
      </c>
      <c r="Q12" s="140">
        <f ca="1"/>
        <v>0</v>
      </c>
      <c r="R12" s="229">
        <f ca="1"/>
        <v>0</v>
      </c>
    </row>
    <row r="13" spans="1:20" ht="15" customHeight="1" x14ac:dyDescent="0.25">
      <c r="A13" s="139" t="str">
        <f ca="1"/>
        <v>TRANSIT LTM LLC</v>
      </c>
      <c r="B13" s="161">
        <f ca="1"/>
        <v>5132</v>
      </c>
      <c r="C13" s="161" t="str">
        <f ca="1"/>
        <v>lmmobileservices8199@gmail.com</v>
      </c>
      <c r="D13" s="196">
        <f ca="1"/>
        <v>3289.3320000000003</v>
      </c>
      <c r="E13" s="196">
        <f ca="1"/>
        <v>350.53739999999999</v>
      </c>
      <c r="F13" s="196">
        <f ca="1">IFERROR((SUMIFS(Hours_Working[GallonUpdated],Hours_Working[Week],1,Hours_Working[CLIENT],$A$5,Hours_Working[PARTNER],'PR DATE'!$A13)*$D$35+SUMIFS(Hours_Working[GallonUpdated],Hours_Working[Week],2,Hours_Working[CLIENT],$A$5,Hours_Working[PARTNER],'PR DATE'!$A13)*$D$36)+((((SUMIFS(Hours_Working[MILES],Hours_Working[CLIENT],$A$5,Hours_Working[PARTNER],$A13,Hours_Working[Week],1,Hours_Working[TYPE],#REF!))+(SUMIFS(Hours_Working[MILES],Hours_Working[CLIENT],$A$5,Hours_Working[PARTNER],$A13,Hours_Working[Week],2,Hours_Working[TYPE],#REF!)))*ref_VSR_WAV)+(((SUMIFS(Hours_Working[MILES],Hours_Working[CLIENT],$A$5,Hours_Working[PARTNER],$A13,Hours_Working[Week],1,Hours_Working[TYPE],#REF!))+(SUMIFS(Hours_Working[MILES],Hours_Working[CLIENT],$A$5,Hours_Working[PARTNER],$A13,Hours_Working[Week],2,Hours_Working[TYPE],#REF!)))*ref_VSR_BIGVAN)),0)</f>
        <v>16.566275000000079</v>
      </c>
      <c r="G13" s="196" cm="1">
        <f t="array" aca="1" ref="G13" ca="1">SUM(_xlfn._xlws.FILTER(Deductions[Other Income],((Deductions[Type]=$A$5)*(Deductions[PARTNER]=$A13)),0))</f>
        <v>0</v>
      </c>
      <c r="H13" s="196" cm="1">
        <f t="array" aca="1" ref="H13" ca="1">SUM(_xlfn._xlws.FILTER(Deductions[Reimbursement],((Deductions[Type]=$A$5)*(Deductions[PARTNER]=$A13)),0))</f>
        <v>0</v>
      </c>
      <c r="I13" s="196" cm="1">
        <f t="array" aca="1" ref="I13" ca="1">SUM(_xlfn._xlws.FILTER(Deductions[Bonus],((Deductions[Type]=$A$5)*(Deductions[PARTNER]=$A13)),0))</f>
        <v>0</v>
      </c>
      <c r="J13" s="196" cm="1">
        <f t="array" aca="1" ref="J13" ca="1">SUM(_xlfn._xlws.FILTER(Deductions[Credentials],((Deductions[Type]=$A$5)*(Deductions[PARTNER]=$A13)),0))</f>
        <v>0</v>
      </c>
      <c r="K13" s="196" cm="1">
        <f t="array" aca="1" ref="K13" ca="1">SUM(_xlfn._xlws.FILTER(Deductions[LIFT LEASE TOTAL],((Deductions[Type]=$A$5)*(Deductions[PARTNER]=$A13)),0))</f>
        <v>590</v>
      </c>
      <c r="L13" s="196" cm="1">
        <f t="array" aca="1" ref="L13" ca="1">SUM(_xlfn._xlws.FILTER(Deductions[Violation],((Deductions[Type]=$A$5)*(Deductions[PARTNER]=$A13)),0))</f>
        <v>0</v>
      </c>
      <c r="M13" s="196" cm="1">
        <f t="array" aca="1" ref="M13" ca="1">SUM(_xlfn._xlws.FILTER(Deductions[Other Deductions],((Deductions[Type]=$A$5)*(Deductions[PARTNER]=$A13)),0))</f>
        <v>0</v>
      </c>
      <c r="N13" s="196" cm="1">
        <f t="array" aca="1" ref="N13" ca="1">IFERROR(SUM(_xlfn._xlws.FILTER(Fares_CCCTA_LAVTA[Cash Collected],((Fares_CCCTA_LAVTA[PARTNER NAME]=$A13)*(Fares_CCCTA_LAVTA[Trip Type]&lt;&gt;"LAVTA")*(Fares_CCCTA_LAVTA[PARTNER NAME]&lt;&gt;"")),0)),0)</f>
        <v>230</v>
      </c>
      <c r="O13" s="197">
        <f t="shared" ca="1" si="0"/>
        <v>2836.4356750000006</v>
      </c>
      <c r="Q13" s="140">
        <f ca="1"/>
        <v>90</v>
      </c>
      <c r="R13" s="229">
        <f ca="1"/>
        <v>100</v>
      </c>
    </row>
    <row r="14" spans="1:20" ht="15" customHeight="1" x14ac:dyDescent="0.25">
      <c r="A14" s="139" t="str">
        <f ca="1"/>
        <v>SYNERGY MEDICAL TRANSPORTATION LLC</v>
      </c>
      <c r="B14" s="161">
        <f ca="1"/>
        <v>5138</v>
      </c>
      <c r="C14" s="161" t="str">
        <f ca="1"/>
        <v>synergymedical333@gmail.com</v>
      </c>
      <c r="D14" s="196">
        <f ca="1"/>
        <v>6612.0910000000003</v>
      </c>
      <c r="E14" s="196">
        <f ca="1"/>
        <v>912.87229999999988</v>
      </c>
      <c r="F14" s="196">
        <f ca="1">IFERROR((SUMIFS(Hours_Working[GallonUpdated],Hours_Working[Week],1,Hours_Working[CLIENT],$A$5,Hours_Working[PARTNER],'PR DATE'!$A14)*$D$35+SUMIFS(Hours_Working[GallonUpdated],Hours_Working[Week],2,Hours_Working[CLIENT],$A$5,Hours_Working[PARTNER],'PR DATE'!$A14)*$D$36)+((((SUMIFS(Hours_Working[MILES],Hours_Working[CLIENT],$A$5,Hours_Working[PARTNER],$A14,Hours_Working[Week],1,Hours_Working[TYPE],#REF!))+(SUMIFS(Hours_Working[MILES],Hours_Working[CLIENT],$A$5,Hours_Working[PARTNER],$A14,Hours_Working[Week],2,Hours_Working[TYPE],#REF!)))*ref_VSR_WAV)+(((SUMIFS(Hours_Working[MILES],Hours_Working[CLIENT],$A$5,Hours_Working[PARTNER],$A14,Hours_Working[Week],1,Hours_Working[TYPE],#REF!))+(SUMIFS(Hours_Working[MILES],Hours_Working[CLIENT],$A$5,Hours_Working[PARTNER],$A14,Hours_Working[Week],2,Hours_Working[TYPE],#REF!)))*ref_VSR_BIGVAN)),0)</f>
        <v>32.0149123684212</v>
      </c>
      <c r="G14" s="196" cm="1">
        <f t="array" aca="1" ref="G14" ca="1">SUM(_xlfn._xlws.FILTER(Deductions[Other Income],((Deductions[Type]=$A$5)*(Deductions[PARTNER]=$A14)),0))</f>
        <v>0</v>
      </c>
      <c r="H14" s="196" cm="1">
        <f t="array" aca="1" ref="H14" ca="1">SUM(_xlfn._xlws.FILTER(Deductions[Reimbursement],((Deductions[Type]=$A$5)*(Deductions[PARTNER]=$A14)),0))</f>
        <v>0</v>
      </c>
      <c r="I14" s="196" cm="1">
        <f t="array" aca="1" ref="I14" ca="1">SUM(_xlfn._xlws.FILTER(Deductions[Bonus],((Deductions[Type]=$A$5)*(Deductions[PARTNER]=$A14)),0))</f>
        <v>0</v>
      </c>
      <c r="J14" s="196" cm="1">
        <f t="array" aca="1" ref="J14" ca="1">SUM(_xlfn._xlws.FILTER(Deductions[Credentials],((Deductions[Type]=$A$5)*(Deductions[PARTNER]=$A14)),0))</f>
        <v>0</v>
      </c>
      <c r="K14" s="196" cm="1">
        <f t="array" aca="1" ref="K14" ca="1">SUM(_xlfn._xlws.FILTER(Deductions[LIFT LEASE TOTAL],((Deductions[Type]=$A$5)*(Deductions[PARTNER]=$A14)),0))</f>
        <v>1020</v>
      </c>
      <c r="L14" s="196" cm="1">
        <f t="array" aca="1" ref="L14" ca="1">SUM(_xlfn._xlws.FILTER(Deductions[Violation],((Deductions[Type]=$A$5)*(Deductions[PARTNER]=$A14)),0))</f>
        <v>0</v>
      </c>
      <c r="M14" s="196" cm="1">
        <f t="array" aca="1" ref="M14" ca="1">SUM(_xlfn._xlws.FILTER(Deductions[Other Deductions],((Deductions[Type]=$A$5)*(Deductions[PARTNER]=$A14)),0))</f>
        <v>0</v>
      </c>
      <c r="N14" s="196" cm="1">
        <f t="array" aca="1" ref="N14" ca="1">IFERROR(SUM(_xlfn._xlws.FILTER(Fares_CCCTA_LAVTA[Cash Collected],((Fares_CCCTA_LAVTA[PARTNER NAME]=$A14)*(Fares_CCCTA_LAVTA[Trip Type]&lt;&gt;"LAVTA")*(Fares_CCCTA_LAVTA[PARTNER NAME]&lt;&gt;"")),0)),0)</f>
        <v>447.5</v>
      </c>
      <c r="O14" s="197">
        <f t="shared" ca="1" si="0"/>
        <v>6089.4782123684217</v>
      </c>
      <c r="P14" s="67"/>
      <c r="Q14" s="140">
        <f ca="1"/>
        <v>210</v>
      </c>
      <c r="R14" s="229">
        <f ca="1"/>
        <v>213.66700000000003</v>
      </c>
    </row>
    <row r="15" spans="1:20" ht="15" customHeight="1" x14ac:dyDescent="0.25">
      <c r="A15" s="139" t="str">
        <f ca="1"/>
        <v>HUGO FAMILY TRANSPORTATION</v>
      </c>
      <c r="B15" s="161">
        <f ca="1"/>
        <v>5139</v>
      </c>
      <c r="C15" s="161" t="str">
        <f ca="1"/>
        <v>hugofamilytransportation@gmail.com</v>
      </c>
      <c r="D15" s="196">
        <f ca="1"/>
        <v>3012.75</v>
      </c>
      <c r="E15" s="196">
        <f ca="1"/>
        <v>518.55239999999992</v>
      </c>
      <c r="F15" s="196">
        <f ca="1">IFERROR((SUMIFS(Hours_Working[GallonUpdated],Hours_Working[Week],1,Hours_Working[CLIENT],$A$5,Hours_Working[PARTNER],'PR DATE'!$A15)*$D$35+SUMIFS(Hours_Working[GallonUpdated],Hours_Working[Week],2,Hours_Working[CLIENT],$A$5,Hours_Working[PARTNER],'PR DATE'!$A15)*$D$36)+((((SUMIFS(Hours_Working[MILES],Hours_Working[CLIENT],$A$5,Hours_Working[PARTNER],$A15,Hours_Working[Week],1,Hours_Working[TYPE],#REF!))+(SUMIFS(Hours_Working[MILES],Hours_Working[CLIENT],$A$5,Hours_Working[PARTNER],$A15,Hours_Working[Week],2,Hours_Working[TYPE],#REF!)))*ref_VSR_WAV)+(((SUMIFS(Hours_Working[MILES],Hours_Working[CLIENT],$A$5,Hours_Working[PARTNER],$A15,Hours_Working[Week],1,Hours_Working[TYPE],#REF!))+(SUMIFS(Hours_Working[MILES],Hours_Working[CLIENT],$A$5,Hours_Working[PARTNER],$A15,Hours_Working[Week],2,Hours_Working[TYPE],#REF!)))*ref_VSR_BIGVAN)),0)</f>
        <v>20.875990000000087</v>
      </c>
      <c r="G15" s="196" cm="1">
        <f t="array" aca="1" ref="G15" ca="1">SUM(_xlfn._xlws.FILTER(Deductions[Other Income],((Deductions[Type]=$A$5)*(Deductions[PARTNER]=$A15)),0))</f>
        <v>0</v>
      </c>
      <c r="H15" s="196" cm="1">
        <f t="array" aca="1" ref="H15" ca="1">SUM(_xlfn._xlws.FILTER(Deductions[Reimbursement],((Deductions[Type]=$A$5)*(Deductions[PARTNER]=$A15)),0))</f>
        <v>0</v>
      </c>
      <c r="I15" s="196" cm="1">
        <f t="array" aca="1" ref="I15" ca="1">SUM(_xlfn._xlws.FILTER(Deductions[Bonus],((Deductions[Type]=$A$5)*(Deductions[PARTNER]=$A15)),0))</f>
        <v>0</v>
      </c>
      <c r="J15" s="196" cm="1">
        <f t="array" aca="1" ref="J15" ca="1">SUM(_xlfn._xlws.FILTER(Deductions[Credentials],((Deductions[Type]=$A$5)*(Deductions[PARTNER]=$A15)),0))</f>
        <v>0</v>
      </c>
      <c r="K15" s="196" cm="1">
        <f t="array" aca="1" ref="K15" ca="1">SUM(_xlfn._xlws.FILTER(Deductions[LIFT LEASE TOTAL],((Deductions[Type]=$A$5)*(Deductions[PARTNER]=$A15)),0))</f>
        <v>590</v>
      </c>
      <c r="L15" s="196" cm="1">
        <f t="array" aca="1" ref="L15" ca="1">SUM(_xlfn._xlws.FILTER(Deductions[Violation],((Deductions[Type]=$A$5)*(Deductions[PARTNER]=$A15)),0))</f>
        <v>0</v>
      </c>
      <c r="M15" s="196" cm="1">
        <f t="array" aca="1" ref="M15" ca="1">SUM(_xlfn._xlws.FILTER(Deductions[Other Deductions],((Deductions[Type]=$A$5)*(Deductions[PARTNER]=$A15)),0))</f>
        <v>0</v>
      </c>
      <c r="N15" s="196" cm="1">
        <f t="array" aca="1" ref="N15" ca="1">IFERROR(SUM(_xlfn._xlws.FILTER(Fares_CCCTA_LAVTA[Cash Collected],((Fares_CCCTA_LAVTA[PARTNER NAME]=$A15)*(Fares_CCCTA_LAVTA[Trip Type]&lt;&gt;"LAVTA")*(Fares_CCCTA_LAVTA[PARTNER NAME]&lt;&gt;"")),0)),0)</f>
        <v>215.5</v>
      </c>
      <c r="O15" s="197">
        <f t="shared" ca="1" si="0"/>
        <v>2746.67839</v>
      </c>
      <c r="Q15" s="140">
        <f ca="1"/>
        <v>106</v>
      </c>
      <c r="R15" s="229">
        <f ca="1"/>
        <v>92.699999999999989</v>
      </c>
    </row>
    <row r="16" spans="1:20" ht="15" customHeight="1" x14ac:dyDescent="0.25">
      <c r="A16" s="163" t="str">
        <f ca="1"/>
        <v>HIGHER-SELF LLC</v>
      </c>
      <c r="B16" s="161">
        <f ca="1"/>
        <v>5143</v>
      </c>
      <c r="C16" s="161" t="str">
        <f ca="1"/>
        <v>loviebrown@higher-selfllc.com</v>
      </c>
      <c r="D16" s="196">
        <f ca="1"/>
        <v>3300.4349999999999</v>
      </c>
      <c r="E16" s="196">
        <f ca="1"/>
        <v>404.71650000000005</v>
      </c>
      <c r="F16" s="196">
        <f ca="1">IFERROR((SUMIFS(Hours_Working[GallonUpdated],Hours_Working[Week],1,Hours_Working[CLIENT],$A$5,Hours_Working[PARTNER],'PR DATE'!$A16)*$D$35+SUMIFS(Hours_Working[GallonUpdated],Hours_Working[Week],2,Hours_Working[CLIENT],$A$5,Hours_Working[PARTNER],'PR DATE'!$A16)*$D$36)+((((SUMIFS(Hours_Working[MILES],Hours_Working[CLIENT],$A$5,Hours_Working[PARTNER],$A16,Hours_Working[Week],1,Hours_Working[TYPE],#REF!))+(SUMIFS(Hours_Working[MILES],Hours_Working[CLIENT],$A$5,Hours_Working[PARTNER],$A16,Hours_Working[Week],2,Hours_Working[TYPE],#REF!)))*ref_VSR_WAV)+(((SUMIFS(Hours_Working[MILES],Hours_Working[CLIENT],$A$5,Hours_Working[PARTNER],$A16,Hours_Working[Week],1,Hours_Working[TYPE],#REF!))+(SUMIFS(Hours_Working[MILES],Hours_Working[CLIENT],$A$5,Hours_Working[PARTNER],$A16,Hours_Working[Week],2,Hours_Working[TYPE],#REF!)))*ref_VSR_BIGVAN)),0)</f>
        <v>12.896163157894783</v>
      </c>
      <c r="G16" s="196" cm="1">
        <f t="array" aca="1" ref="G16" ca="1">SUM(_xlfn._xlws.FILTER(Deductions[Other Income],((Deductions[Type]=$A$5)*(Deductions[PARTNER]=$A16)),0))</f>
        <v>0</v>
      </c>
      <c r="H16" s="196" cm="1">
        <f t="array" aca="1" ref="H16" ca="1">SUM(_xlfn._xlws.FILTER(Deductions[Reimbursement],((Deductions[Type]=$A$5)*(Deductions[PARTNER]=$A16)),0))</f>
        <v>0</v>
      </c>
      <c r="I16" s="196" cm="1">
        <f t="array" aca="1" ref="I16" ca="1">SUM(_xlfn._xlws.FILTER(Deductions[Bonus],((Deductions[Type]=$A$5)*(Deductions[PARTNER]=$A16)),0))</f>
        <v>0</v>
      </c>
      <c r="J16" s="196" cm="1">
        <f t="array" aca="1" ref="J16" ca="1">SUM(_xlfn._xlws.FILTER(Deductions[Credentials],((Deductions[Type]=$A$5)*(Deductions[PARTNER]=$A16)),0))</f>
        <v>0</v>
      </c>
      <c r="K16" s="196" cm="1">
        <f t="array" aca="1" ref="K16" ca="1">SUM(_xlfn._xlws.FILTER(Deductions[LIFT LEASE TOTAL],((Deductions[Type]=$A$5)*(Deductions[PARTNER]=$A16)),0))</f>
        <v>430</v>
      </c>
      <c r="L16" s="196" cm="1">
        <f t="array" aca="1" ref="L16" ca="1">SUM(_xlfn._xlws.FILTER(Deductions[Violation],((Deductions[Type]=$A$5)*(Deductions[PARTNER]=$A16)),0))</f>
        <v>0</v>
      </c>
      <c r="M16" s="196" cm="1">
        <f t="array" aca="1" ref="M16" ca="1">SUM(_xlfn._xlws.FILTER(Deductions[Other Deductions],((Deductions[Type]=$A$5)*(Deductions[PARTNER]=$A16)),0))</f>
        <v>0</v>
      </c>
      <c r="N16" s="196" cm="1">
        <f t="array" aca="1" ref="N16" ca="1">IFERROR(SUM(_xlfn._xlws.FILTER(Fares_CCCTA_LAVTA[Cash Collected],((Fares_CCCTA_LAVTA[PARTNER NAME]=$A16)*(Fares_CCCTA_LAVTA[Trip Type]&lt;&gt;"LAVTA")*(Fares_CCCTA_LAVTA[PARTNER NAME]&lt;&gt;"")),0)),0)</f>
        <v>190.25</v>
      </c>
      <c r="O16" s="197">
        <f t="shared" ca="1" si="0"/>
        <v>3097.7976631578949</v>
      </c>
      <c r="Q16" s="140">
        <f ca="1"/>
        <v>90</v>
      </c>
      <c r="R16" s="229">
        <f ca="1"/>
        <v>112.49699999999999</v>
      </c>
    </row>
    <row r="17" spans="1:19" ht="15" customHeight="1" x14ac:dyDescent="0.25">
      <c r="A17" s="139" t="str">
        <f ca="1"/>
        <v>REM SOLUTIONS LLC</v>
      </c>
      <c r="B17" s="161">
        <f ca="1"/>
        <v>5152</v>
      </c>
      <c r="C17" s="161" t="str">
        <f ca="1"/>
        <v>ryanedward.logistics@gmail.com</v>
      </c>
      <c r="D17" s="196">
        <f ca="1"/>
        <v>2940.7160000000003</v>
      </c>
      <c r="E17" s="196">
        <f ca="1"/>
        <v>551.5163</v>
      </c>
      <c r="F17" s="196">
        <f ca="1">IFERROR((SUMIFS(Hours_Working[GallonUpdated],Hours_Working[Week],1,Hours_Working[CLIENT],$A$5,Hours_Working[PARTNER],'PR DATE'!$A17)*$D$35+SUMIFS(Hours_Working[GallonUpdated],Hours_Working[Week],2,Hours_Working[CLIENT],$A$5,Hours_Working[PARTNER],'PR DATE'!$A17)*$D$36)+((((SUMIFS(Hours_Working[MILES],Hours_Working[CLIENT],$A$5,Hours_Working[PARTNER],$A17,Hours_Working[Week],1,Hours_Working[TYPE],#REF!))+(SUMIFS(Hours_Working[MILES],Hours_Working[CLIENT],$A$5,Hours_Working[PARTNER],$A17,Hours_Working[Week],2,Hours_Working[TYPE],#REF!)))*ref_VSR_WAV)+(((SUMIFS(Hours_Working[MILES],Hours_Working[CLIENT],$A$5,Hours_Working[PARTNER],$A17,Hours_Working[Week],1,Hours_Working[TYPE],#REF!))+(SUMIFS(Hours_Working[MILES],Hours_Working[CLIENT],$A$5,Hours_Working[PARTNER],$A17,Hours_Working[Week],2,Hours_Working[TYPE],#REF!)))*ref_VSR_BIGVAN)),0)</f>
        <v>9.8070710526316276</v>
      </c>
      <c r="G17" s="196" cm="1">
        <f t="array" aca="1" ref="G17" ca="1">SUM(_xlfn._xlws.FILTER(Deductions[Other Income],((Deductions[Type]=$A$5)*(Deductions[PARTNER]=$A17)),0))</f>
        <v>0</v>
      </c>
      <c r="H17" s="196" cm="1">
        <f t="array" aca="1" ref="H17" ca="1">SUM(_xlfn._xlws.FILTER(Deductions[Reimbursement],((Deductions[Type]=$A$5)*(Deductions[PARTNER]=$A17)),0))</f>
        <v>0</v>
      </c>
      <c r="I17" s="196" cm="1">
        <f t="array" aca="1" ref="I17" ca="1">SUM(_xlfn._xlws.FILTER(Deductions[Bonus],((Deductions[Type]=$A$5)*(Deductions[PARTNER]=$A17)),0))</f>
        <v>0</v>
      </c>
      <c r="J17" s="196" cm="1">
        <f t="array" aca="1" ref="J17" ca="1">SUM(_xlfn._xlws.FILTER(Deductions[Credentials],((Deductions[Type]=$A$5)*(Deductions[PARTNER]=$A17)),0))</f>
        <v>0</v>
      </c>
      <c r="K17" s="196" cm="1">
        <f t="array" aca="1" ref="K17" ca="1">SUM(_xlfn._xlws.FILTER(Deductions[LIFT LEASE TOTAL],((Deductions[Type]=$A$5)*(Deductions[PARTNER]=$A17)),0))</f>
        <v>430</v>
      </c>
      <c r="L17" s="196" cm="1">
        <f t="array" aca="1" ref="L17" ca="1">SUM(_xlfn._xlws.FILTER(Deductions[Violation],((Deductions[Type]=$A$5)*(Deductions[PARTNER]=$A17)),0))</f>
        <v>150</v>
      </c>
      <c r="M17" s="196" cm="1">
        <f t="array" aca="1" ref="M17" ca="1">SUM(_xlfn._xlws.FILTER(Deductions[Other Deductions],((Deductions[Type]=$A$5)*(Deductions[PARTNER]=$A17)),0))</f>
        <v>0</v>
      </c>
      <c r="N17" s="196" cm="1">
        <f t="array" aca="1" ref="N17" ca="1">IFERROR(SUM(_xlfn._xlws.FILTER(Fares_CCCTA_LAVTA[Cash Collected],((Fares_CCCTA_LAVTA[PARTNER NAME]=$A17)*(Fares_CCCTA_LAVTA[Trip Type]&lt;&gt;"LAVTA")*(Fares_CCCTA_LAVTA[PARTNER NAME]&lt;&gt;"")),0)),0)</f>
        <v>175.75</v>
      </c>
      <c r="O17" s="197">
        <f t="shared" ca="1" si="0"/>
        <v>2746.2893710526323</v>
      </c>
      <c r="Q17" s="140">
        <f ca="1"/>
        <v>86</v>
      </c>
      <c r="R17" s="229">
        <f ca="1"/>
        <v>101.404</v>
      </c>
    </row>
    <row r="18" spans="1:19" ht="15" customHeight="1" x14ac:dyDescent="0.25">
      <c r="A18" s="139" t="str">
        <f ca="1"/>
        <v>MONAI&amp;SON'S LLC</v>
      </c>
      <c r="B18" s="161">
        <f ca="1"/>
        <v>5153</v>
      </c>
      <c r="C18" s="161" t="str">
        <f ca="1"/>
        <v>monaiandsonsllc@gmail.com</v>
      </c>
      <c r="D18" s="196">
        <f ca="1"/>
        <v>3237.9425000000001</v>
      </c>
      <c r="E18" s="196">
        <f ca="1"/>
        <v>572.37049999999988</v>
      </c>
      <c r="F18" s="196">
        <f ca="1">IFERROR((SUMIFS(Hours_Working[GallonUpdated],Hours_Working[Week],1,Hours_Working[CLIENT],$A$5,Hours_Working[PARTNER],'PR DATE'!$A18)*$D$35+SUMIFS(Hours_Working[GallonUpdated],Hours_Working[Week],2,Hours_Working[CLIENT],$A$5,Hours_Working[PARTNER],'PR DATE'!$A18)*$D$36)+((((SUMIFS(Hours_Working[MILES],Hours_Working[CLIENT],$A$5,Hours_Working[PARTNER],$A18,Hours_Working[Week],1,Hours_Working[TYPE],#REF!))+(SUMIFS(Hours_Working[MILES],Hours_Working[CLIENT],$A$5,Hours_Working[PARTNER],$A18,Hours_Working[Week],2,Hours_Working[TYPE],#REF!)))*ref_VSR_WAV)+(((SUMIFS(Hours_Working[MILES],Hours_Working[CLIENT],$A$5,Hours_Working[PARTNER],$A18,Hours_Working[Week],1,Hours_Working[TYPE],#REF!))+(SUMIFS(Hours_Working[MILES],Hours_Working[CLIENT],$A$5,Hours_Working[PARTNER],$A18,Hours_Working[Week],2,Hours_Working[TYPE],#REF!)))*ref_VSR_BIGVAN)),0)</f>
        <v>18.688470000000081</v>
      </c>
      <c r="G18" s="196" cm="1">
        <f t="array" aca="1" ref="G18" ca="1">SUM(_xlfn._xlws.FILTER(Deductions[Other Income],((Deductions[Type]=$A$5)*(Deductions[PARTNER]=$A18)),0))</f>
        <v>0</v>
      </c>
      <c r="H18" s="196" cm="1">
        <f t="array" aca="1" ref="H18" ca="1">SUM(_xlfn._xlws.FILTER(Deductions[Reimbursement],((Deductions[Type]=$A$5)*(Deductions[PARTNER]=$A18)),0))</f>
        <v>0</v>
      </c>
      <c r="I18" s="196" cm="1">
        <f t="array" aca="1" ref="I18" ca="1">SUM(_xlfn._xlws.FILTER(Deductions[Bonus],((Deductions[Type]=$A$5)*(Deductions[PARTNER]=$A18)),0))</f>
        <v>0</v>
      </c>
      <c r="J18" s="196" cm="1">
        <f t="array" aca="1" ref="J18" ca="1">SUM(_xlfn._xlws.FILTER(Deductions[Credentials],((Deductions[Type]=$A$5)*(Deductions[PARTNER]=$A18)),0))</f>
        <v>0</v>
      </c>
      <c r="K18" s="196" cm="1">
        <f t="array" aca="1" ref="K18" ca="1">SUM(_xlfn._xlws.FILTER(Deductions[LIFT LEASE TOTAL],((Deductions[Type]=$A$5)*(Deductions[PARTNER]=$A18)),0))</f>
        <v>590</v>
      </c>
      <c r="L18" s="196" cm="1">
        <f t="array" aca="1" ref="L18" ca="1">SUM(_xlfn._xlws.FILTER(Deductions[Violation],((Deductions[Type]=$A$5)*(Deductions[PARTNER]=$A18)),0))</f>
        <v>0</v>
      </c>
      <c r="M18" s="196" cm="1">
        <f t="array" aca="1" ref="M18" ca="1">SUM(_xlfn._xlws.FILTER(Deductions[Other Deductions],((Deductions[Type]=$A$5)*(Deductions[PARTNER]=$A18)),0))</f>
        <v>0</v>
      </c>
      <c r="N18" s="196" cm="1">
        <f t="array" aca="1" ref="N18" ca="1">IFERROR(SUM(_xlfn._xlws.FILTER(Fares_CCCTA_LAVTA[Cash Collected],((Fares_CCCTA_LAVTA[PARTNER NAME]=$A18)*(Fares_CCCTA_LAVTA[Trip Type]&lt;&gt;"LAVTA")*(Fares_CCCTA_LAVTA[PARTNER NAME]&lt;&gt;"")),0)),0)</f>
        <v>170.75</v>
      </c>
      <c r="O18" s="197">
        <f t="shared" ca="1" si="0"/>
        <v>3068.2514700000002</v>
      </c>
      <c r="Q18" s="140">
        <f ca="1"/>
        <v>92</v>
      </c>
      <c r="R18" s="229">
        <f ca="1"/>
        <v>99.629000000000019</v>
      </c>
    </row>
    <row r="19" spans="1:19" ht="15" customHeight="1" x14ac:dyDescent="0.25">
      <c r="A19" s="139" t="str">
        <f ca="1"/>
        <v>AARON TRANSPORTATION</v>
      </c>
      <c r="B19" s="161">
        <f ca="1"/>
        <v>5155</v>
      </c>
      <c r="C19" s="161" t="str">
        <f ca="1"/>
        <v>aarontransportation95@gmail.com</v>
      </c>
      <c r="D19" s="196">
        <f ca="1"/>
        <v>3395.3575000000001</v>
      </c>
      <c r="E19" s="196">
        <f ca="1"/>
        <v>528.82810000000006</v>
      </c>
      <c r="F19" s="196">
        <f ca="1">IFERROR((SUMIFS(Hours_Working[GallonUpdated],Hours_Working[Week],1,Hours_Working[CLIENT],$A$5,Hours_Working[PARTNER],'PR DATE'!$A19)*$D$35+SUMIFS(Hours_Working[GallonUpdated],Hours_Working[Week],2,Hours_Working[CLIENT],$A$5,Hours_Working[PARTNER],'PR DATE'!$A19)*$D$36)+((((SUMIFS(Hours_Working[MILES],Hours_Working[CLIENT],$A$5,Hours_Working[PARTNER],$A19,Hours_Working[Week],1,Hours_Working[TYPE],#REF!))+(SUMIFS(Hours_Working[MILES],Hours_Working[CLIENT],$A$5,Hours_Working[PARTNER],$A19,Hours_Working[Week],2,Hours_Working[TYPE],#REF!)))*ref_VSR_WAV)+(((SUMIFS(Hours_Working[MILES],Hours_Working[CLIENT],$A$5,Hours_Working[PARTNER],$A19,Hours_Working[Week],1,Hours_Working[TYPE],#REF!))+(SUMIFS(Hours_Working[MILES],Hours_Working[CLIENT],$A$5,Hours_Working[PARTNER],$A19,Hours_Working[Week],2,Hours_Working[TYPE],#REF!)))*ref_VSR_BIGVAN)),0)</f>
        <v>21.120120000000103</v>
      </c>
      <c r="G19" s="196" cm="1">
        <f t="array" aca="1" ref="G19" ca="1">SUM(_xlfn._xlws.FILTER(Deductions[Other Income],((Deductions[Type]=$A$5)*(Deductions[PARTNER]=$A19)),0))</f>
        <v>0</v>
      </c>
      <c r="H19" s="196" cm="1">
        <f t="array" aca="1" ref="H19" ca="1">SUM(_xlfn._xlws.FILTER(Deductions[Reimbursement],((Deductions[Type]=$A$5)*(Deductions[PARTNER]=$A19)),0))</f>
        <v>0</v>
      </c>
      <c r="I19" s="196" cm="1">
        <f t="array" aca="1" ref="I19" ca="1">SUM(_xlfn._xlws.FILTER(Deductions[Bonus],((Deductions[Type]=$A$5)*(Deductions[PARTNER]=$A19)),0))</f>
        <v>0</v>
      </c>
      <c r="J19" s="196" cm="1">
        <f t="array" aca="1" ref="J19" ca="1">SUM(_xlfn._xlws.FILTER(Deductions[Credentials],((Deductions[Type]=$A$5)*(Deductions[PARTNER]=$A19)),0))</f>
        <v>0</v>
      </c>
      <c r="K19" s="196" cm="1">
        <f t="array" aca="1" ref="K19" ca="1">SUM(_xlfn._xlws.FILTER(Deductions[LIFT LEASE TOTAL],((Deductions[Type]=$A$5)*(Deductions[PARTNER]=$A19)),0))</f>
        <v>590</v>
      </c>
      <c r="L19" s="196" cm="1">
        <f t="array" aca="1" ref="L19" ca="1">SUM(_xlfn._xlws.FILTER(Deductions[Violation],((Deductions[Type]=$A$5)*(Deductions[PARTNER]=$A19)),0))</f>
        <v>0</v>
      </c>
      <c r="M19" s="196" cm="1">
        <f t="array" aca="1" ref="M19" ca="1">SUM(_xlfn._xlws.FILTER(Deductions[Other Deductions],((Deductions[Type]=$A$5)*(Deductions[PARTNER]=$A19)),0))</f>
        <v>0</v>
      </c>
      <c r="N19" s="196" cm="1">
        <f t="array" aca="1" ref="N19" ca="1">IFERROR(SUM(_xlfn._xlws.FILTER(Fares_CCCTA_LAVTA[Cash Collected],((Fares_CCCTA_LAVTA[PARTNER NAME]=$A19)*(Fares_CCCTA_LAVTA[Trip Type]&lt;&gt;"LAVTA")*(Fares_CCCTA_LAVTA[PARTNER NAME]&lt;&gt;"")),0)),0)</f>
        <v>191.75</v>
      </c>
      <c r="O19" s="197">
        <f t="shared" ca="1" si="0"/>
        <v>3163.5557200000003</v>
      </c>
      <c r="Q19" s="140">
        <f ca="1"/>
        <v>83</v>
      </c>
      <c r="R19" s="229">
        <f ca="1"/>
        <v>102.90099999999998</v>
      </c>
    </row>
    <row r="20" spans="1:19" ht="15" customHeight="1" x14ac:dyDescent="0.25">
      <c r="A20" s="139" t="str">
        <f ca="1"/>
        <v>NORTHCAL TRANSPORTATION LLC</v>
      </c>
      <c r="B20" s="161">
        <f ca="1"/>
        <v>5156</v>
      </c>
      <c r="C20" s="161" t="str">
        <f ca="1"/>
        <v>northcaltransport90@gmail.com</v>
      </c>
      <c r="D20" s="196">
        <f ca="1"/>
        <v>3205.6049999999996</v>
      </c>
      <c r="E20" s="196">
        <f ca="1"/>
        <v>547.72739999999988</v>
      </c>
      <c r="F20" s="196">
        <f ca="1">IFERROR((SUMIFS(Hours_Working[GallonUpdated],Hours_Working[Week],1,Hours_Working[CLIENT],$A$5,Hours_Working[PARTNER],'PR DATE'!$A20)*$D$35+SUMIFS(Hours_Working[GallonUpdated],Hours_Working[Week],2,Hours_Working[CLIENT],$A$5,Hours_Working[PARTNER],'PR DATE'!$A20)*$D$36)+((((SUMIFS(Hours_Working[MILES],Hours_Working[CLIENT],$A$5,Hours_Working[PARTNER],$A20,Hours_Working[Week],1,Hours_Working[TYPE],#REF!))+(SUMIFS(Hours_Working[MILES],Hours_Working[CLIENT],$A$5,Hours_Working[PARTNER],$A20,Hours_Working[Week],2,Hours_Working[TYPE],#REF!)))*ref_VSR_WAV)+(((SUMIFS(Hours_Working[MILES],Hours_Working[CLIENT],$A$5,Hours_Working[PARTNER],$A20,Hours_Working[Week],1,Hours_Working[TYPE],#REF!))+(SUMIFS(Hours_Working[MILES],Hours_Working[CLIENT],$A$5,Hours_Working[PARTNER],$A20,Hours_Working[Week],2,Hours_Working[TYPE],#REF!)))*ref_VSR_BIGVAN)),0)</f>
        <v>19.283267500000083</v>
      </c>
      <c r="G20" s="196" cm="1">
        <f t="array" aca="1" ref="G20" ca="1">SUM(_xlfn._xlws.FILTER(Deductions[Other Income],((Deductions[Type]=$A$5)*(Deductions[PARTNER]=$A20)),0))</f>
        <v>0</v>
      </c>
      <c r="H20" s="196" cm="1">
        <f t="array" aca="1" ref="H20" ca="1">SUM(_xlfn._xlws.FILTER(Deductions[Reimbursement],((Deductions[Type]=$A$5)*(Deductions[PARTNER]=$A20)),0))</f>
        <v>0</v>
      </c>
      <c r="I20" s="196" cm="1">
        <f t="array" aca="1" ref="I20" ca="1">SUM(_xlfn._xlws.FILTER(Deductions[Bonus],((Deductions[Type]=$A$5)*(Deductions[PARTNER]=$A20)),0))</f>
        <v>0</v>
      </c>
      <c r="J20" s="196" cm="1">
        <f t="array" aca="1" ref="J20" ca="1">SUM(_xlfn._xlws.FILTER(Deductions[Credentials],((Deductions[Type]=$A$5)*(Deductions[PARTNER]=$A20)),0))</f>
        <v>0</v>
      </c>
      <c r="K20" s="196" cm="1">
        <f t="array" aca="1" ref="K20" ca="1">SUM(_xlfn._xlws.FILTER(Deductions[LIFT LEASE TOTAL],((Deductions[Type]=$A$5)*(Deductions[PARTNER]=$A20)),0))</f>
        <v>590</v>
      </c>
      <c r="L20" s="196" cm="1">
        <f t="array" aca="1" ref="L20" ca="1">SUM(_xlfn._xlws.FILTER(Deductions[Violation],((Deductions[Type]=$A$5)*(Deductions[PARTNER]=$A20)),0))</f>
        <v>0</v>
      </c>
      <c r="M20" s="196" cm="1">
        <f t="array" aca="1" ref="M20" ca="1">SUM(_xlfn._xlws.FILTER(Deductions[Other Deductions],((Deductions[Type]=$A$5)*(Deductions[PARTNER]=$A20)),0))</f>
        <v>0</v>
      </c>
      <c r="N20" s="196" cm="1">
        <f t="array" aca="1" ref="N20" ca="1">IFERROR(SUM(_xlfn._xlws.FILTER(Fares_CCCTA_LAVTA[Cash Collected],((Fares_CCCTA_LAVTA[PARTNER NAME]=$A20)*(Fares_CCCTA_LAVTA[Trip Type]&lt;&gt;"LAVTA")*(Fares_CCCTA_LAVTA[PARTNER NAME]&lt;&gt;"")),0)),0)</f>
        <v>241</v>
      </c>
      <c r="O20" s="197">
        <f t="shared" ca="1" si="0"/>
        <v>2941.6156674999993</v>
      </c>
      <c r="Q20" s="140">
        <f ca="1"/>
        <v>105</v>
      </c>
      <c r="R20" s="229">
        <f ca="1"/>
        <v>98.634000000000015</v>
      </c>
    </row>
    <row r="21" spans="1:19" ht="15" customHeight="1" x14ac:dyDescent="0.25">
      <c r="A21" s="139" t="str">
        <f ca="1"/>
        <v>FOWLER SENIOR TRANSIT LLC</v>
      </c>
      <c r="B21" s="161">
        <f ca="1"/>
        <v>5164</v>
      </c>
      <c r="C21" s="161" t="str">
        <f ca="1"/>
        <v>fowlerseniors.transit@gmail.com</v>
      </c>
      <c r="D21" s="196">
        <f ca="1"/>
        <v>3064.8834999999999</v>
      </c>
      <c r="E21" s="196">
        <f ca="1"/>
        <v>299.80020000000007</v>
      </c>
      <c r="F21" s="196">
        <f ca="1">IFERROR((SUMIFS(Hours_Working[GallonUpdated],Hours_Working[Week],1,Hours_Working[CLIENT],$A$5,Hours_Working[PARTNER],'PR DATE'!$A21)*$D$35+SUMIFS(Hours_Working[GallonUpdated],Hours_Working[Week],2,Hours_Working[CLIENT],$A$5,Hours_Working[PARTNER],'PR DATE'!$A21)*$D$36)+((((SUMIFS(Hours_Working[MILES],Hours_Working[CLIENT],$A$5,Hours_Working[PARTNER],$A21,Hours_Working[Week],1,Hours_Working[TYPE],#REF!))+(SUMIFS(Hours_Working[MILES],Hours_Working[CLIENT],$A$5,Hours_Working[PARTNER],$A21,Hours_Working[Week],2,Hours_Working[TYPE],#REF!)))*ref_VSR_WAV)+(((SUMIFS(Hours_Working[MILES],Hours_Working[CLIENT],$A$5,Hours_Working[PARTNER],$A21,Hours_Working[Week],1,Hours_Working[TYPE],#REF!))+(SUMIFS(Hours_Working[MILES],Hours_Working[CLIENT],$A$5,Hours_Working[PARTNER],$A21,Hours_Working[Week],2,Hours_Working[TYPE],#REF!)))*ref_VSR_BIGVAN)),0)</f>
        <v>13.994587500000076</v>
      </c>
      <c r="G21" s="196" cm="1">
        <f t="array" aca="1" ref="G21" ca="1">SUM(_xlfn._xlws.FILTER(Deductions[Other Income],((Deductions[Type]=$A$5)*(Deductions[PARTNER]=$A21)),0))</f>
        <v>0</v>
      </c>
      <c r="H21" s="196" cm="1">
        <f t="array" aca="1" ref="H21" ca="1">SUM(_xlfn._xlws.FILTER(Deductions[Reimbursement],((Deductions[Type]=$A$5)*(Deductions[PARTNER]=$A21)),0))</f>
        <v>0</v>
      </c>
      <c r="I21" s="196" cm="1">
        <f t="array" aca="1" ref="I21" ca="1">SUM(_xlfn._xlws.FILTER(Deductions[Bonus],((Deductions[Type]=$A$5)*(Deductions[PARTNER]=$A21)),0))</f>
        <v>0</v>
      </c>
      <c r="J21" s="196" cm="1">
        <f t="array" aca="1" ref="J21" ca="1">SUM(_xlfn._xlws.FILTER(Deductions[Credentials],((Deductions[Type]=$A$5)*(Deductions[PARTNER]=$A21)),0))</f>
        <v>0</v>
      </c>
      <c r="K21" s="196" cm="1">
        <f t="array" aca="1" ref="K21" ca="1">SUM(_xlfn._xlws.FILTER(Deductions[LIFT LEASE TOTAL],((Deductions[Type]=$A$5)*(Deductions[PARTNER]=$A21)),0))</f>
        <v>590</v>
      </c>
      <c r="L21" s="196" cm="1">
        <f t="array" aca="1" ref="L21" ca="1">SUM(_xlfn._xlws.FILTER(Deductions[Violation],((Deductions[Type]=$A$5)*(Deductions[PARTNER]=$A21)),0))</f>
        <v>200</v>
      </c>
      <c r="M21" s="196" cm="1">
        <f t="array" aca="1" ref="M21" ca="1">SUM(_xlfn._xlws.FILTER(Deductions[Other Deductions],((Deductions[Type]=$A$5)*(Deductions[PARTNER]=$A21)),0))</f>
        <v>0</v>
      </c>
      <c r="N21" s="196" cm="1">
        <f t="array" aca="1" ref="N21" ca="1">IFERROR(SUM(_xlfn._xlws.FILTER(Fares_CCCTA_LAVTA[Cash Collected],((Fares_CCCTA_LAVTA[PARTNER NAME]=$A21)*(Fares_CCCTA_LAVTA[Trip Type]&lt;&gt;"LAVTA")*(Fares_CCCTA_LAVTA[PARTNER NAME]&lt;&gt;"")),0)),0)</f>
        <v>288</v>
      </c>
      <c r="O21" s="197">
        <f t="shared" ca="1" si="0"/>
        <v>2300.6782874999999</v>
      </c>
      <c r="Q21" s="140">
        <f ca="1"/>
        <v>97</v>
      </c>
      <c r="R21" s="229">
        <f ca="1"/>
        <v>93.690999999999974</v>
      </c>
    </row>
    <row r="22" spans="1:19" ht="15" customHeight="1" x14ac:dyDescent="0.25">
      <c r="A22" s="139" t="str">
        <f ca="1"/>
        <v>MADE EAZY LLC</v>
      </c>
      <c r="B22" s="161">
        <f ca="1"/>
        <v>5163</v>
      </c>
      <c r="C22" s="161" t="str">
        <f ca="1"/>
        <v>rkdl.mw2305@gmail.com</v>
      </c>
      <c r="D22" s="196">
        <f ca="1"/>
        <v>2491.9990000000003</v>
      </c>
      <c r="E22" s="196">
        <f ca="1"/>
        <v>307.42830000000004</v>
      </c>
      <c r="F22" s="196">
        <f ca="1">IFERROR((SUMIFS(Hours_Working[GallonUpdated],Hours_Working[Week],1,Hours_Working[CLIENT],$A$5,Hours_Working[PARTNER],'PR DATE'!$A22)*$D$35+SUMIFS(Hours_Working[GallonUpdated],Hours_Working[Week],2,Hours_Working[CLIENT],$A$5,Hours_Working[PARTNER],'PR DATE'!$A22)*$D$36)+((((SUMIFS(Hours_Working[MILES],Hours_Working[CLIENT],$A$5,Hours_Working[PARTNER],$A22,Hours_Working[Week],1,Hours_Working[TYPE],#REF!))+(SUMIFS(Hours_Working[MILES],Hours_Working[CLIENT],$A$5,Hours_Working[PARTNER],$A22,Hours_Working[Week],2,Hours_Working[TYPE],#REF!)))*ref_VSR_WAV)+(((SUMIFS(Hours_Working[MILES],Hours_Working[CLIENT],$A$5,Hours_Working[PARTNER],$A22,Hours_Working[Week],1,Hours_Working[TYPE],#REF!))+(SUMIFS(Hours_Working[MILES],Hours_Working[CLIENT],$A$5,Hours_Working[PARTNER],$A22,Hours_Working[Week],2,Hours_Working[TYPE],#REF!)))*ref_VSR_BIGVAN)),0)</f>
        <v>12.037856842105317</v>
      </c>
      <c r="G22" s="196" cm="1">
        <f t="array" aca="1" ref="G22" ca="1">SUM(_xlfn._xlws.FILTER(Deductions[Other Income],((Deductions[Type]=$A$5)*(Deductions[PARTNER]=$A22)),0))</f>
        <v>0</v>
      </c>
      <c r="H22" s="196" cm="1">
        <f t="array" aca="1" ref="H22" ca="1">SUM(_xlfn._xlws.FILTER(Deductions[Reimbursement],((Deductions[Type]=$A$5)*(Deductions[PARTNER]=$A22)),0))</f>
        <v>0</v>
      </c>
      <c r="I22" s="196" cm="1">
        <f t="array" aca="1" ref="I22" ca="1">SUM(_xlfn._xlws.FILTER(Deductions[Bonus],((Deductions[Type]=$A$5)*(Deductions[PARTNER]=$A22)),0))</f>
        <v>0</v>
      </c>
      <c r="J22" s="196" cm="1">
        <f t="array" aca="1" ref="J22" ca="1">SUM(_xlfn._xlws.FILTER(Deductions[Credentials],((Deductions[Type]=$A$5)*(Deductions[PARTNER]=$A22)),0))</f>
        <v>0</v>
      </c>
      <c r="K22" s="196" cm="1">
        <f t="array" aca="1" ref="K22" ca="1">SUM(_xlfn._xlws.FILTER(Deductions[LIFT LEASE TOTAL],((Deductions[Type]=$A$5)*(Deductions[PARTNER]=$A22)),0))</f>
        <v>430</v>
      </c>
      <c r="L22" s="196" cm="1">
        <f t="array" aca="1" ref="L22" ca="1">SUM(_xlfn._xlws.FILTER(Deductions[Violation],((Deductions[Type]=$A$5)*(Deductions[PARTNER]=$A22)),0))</f>
        <v>150</v>
      </c>
      <c r="M22" s="196" cm="1">
        <f t="array" aca="1" ref="M22" ca="1">SUM(_xlfn._xlws.FILTER(Deductions[Other Deductions],((Deductions[Type]=$A$5)*(Deductions[PARTNER]=$A22)),0))</f>
        <v>0</v>
      </c>
      <c r="N22" s="196" cm="1">
        <f t="array" aca="1" ref="N22" ca="1">IFERROR(SUM(_xlfn._xlws.FILTER(Fares_CCCTA_LAVTA[Cash Collected],((Fares_CCCTA_LAVTA[PARTNER NAME]=$A22)*(Fares_CCCTA_LAVTA[Trip Type]&lt;&gt;"LAVTA")*(Fares_CCCTA_LAVTA[PARTNER NAME]&lt;&gt;"")),0)),0)</f>
        <v>134</v>
      </c>
      <c r="O22" s="197">
        <f t="shared" ca="1" si="0"/>
        <v>2097.4651568421054</v>
      </c>
      <c r="Q22" s="140">
        <f ca="1"/>
        <v>84</v>
      </c>
      <c r="R22" s="229">
        <f ca="1"/>
        <v>85.931000000000012</v>
      </c>
    </row>
    <row r="23" spans="1:19" ht="15" customHeight="1" x14ac:dyDescent="0.25">
      <c r="A23" s="139" t="str">
        <f ca="1"/>
        <v>BUFFINGTON TRANSPORTATION LLC</v>
      </c>
      <c r="B23" s="161">
        <f ca="1"/>
        <v>5167</v>
      </c>
      <c r="C23" s="161" t="str">
        <f ca="1"/>
        <v>blakebuffington730@gmail.com</v>
      </c>
      <c r="D23" s="196">
        <f ca="1"/>
        <v>0</v>
      </c>
      <c r="E23" s="196">
        <f ca="1"/>
        <v>0</v>
      </c>
      <c r="F23" s="196">
        <f ca="1">IFERROR((SUMIFS(Hours_Working[GallonUpdated],Hours_Working[Week],1,Hours_Working[CLIENT],$A$5,Hours_Working[PARTNER],'PR DATE'!$A23)*$D$35+SUMIFS(Hours_Working[GallonUpdated],Hours_Working[Week],2,Hours_Working[CLIENT],$A$5,Hours_Working[PARTNER],'PR DATE'!$A23)*$D$36)+((((SUMIFS(Hours_Working[MILES],Hours_Working[CLIENT],$A$5,Hours_Working[PARTNER],$A23,Hours_Working[Week],1,Hours_Working[TYPE],#REF!))+(SUMIFS(Hours_Working[MILES],Hours_Working[CLIENT],$A$5,Hours_Working[PARTNER],$A23,Hours_Working[Week],2,Hours_Working[TYPE],#REF!)))*ref_VSR_WAV)+(((SUMIFS(Hours_Working[MILES],Hours_Working[CLIENT],$A$5,Hours_Working[PARTNER],$A23,Hours_Working[Week],1,Hours_Working[TYPE],#REF!))+(SUMIFS(Hours_Working[MILES],Hours_Working[CLIENT],$A$5,Hours_Working[PARTNER],$A23,Hours_Working[Week],2,Hours_Working[TYPE],#REF!)))*ref_VSR_BIGVAN)),0)</f>
        <v>0</v>
      </c>
      <c r="G23" s="196" cm="1">
        <f t="array" aca="1" ref="G23" ca="1">SUM(_xlfn._xlws.FILTER(Deductions[Other Income],((Deductions[Type]=$A$5)*(Deductions[PARTNER]=$A23)),0))</f>
        <v>0</v>
      </c>
      <c r="H23" s="196" cm="1">
        <f t="array" aca="1" ref="H23" ca="1">SUM(_xlfn._xlws.FILTER(Deductions[Reimbursement],((Deductions[Type]=$A$5)*(Deductions[PARTNER]=$A23)),0))</f>
        <v>0</v>
      </c>
      <c r="I23" s="196" cm="1">
        <f t="array" aca="1" ref="I23" ca="1">SUM(_xlfn._xlws.FILTER(Deductions[Bonus],((Deductions[Type]=$A$5)*(Deductions[PARTNER]=$A23)),0))</f>
        <v>0</v>
      </c>
      <c r="J23" s="196" cm="1">
        <f t="array" aca="1" ref="J23" ca="1">SUM(_xlfn._xlws.FILTER(Deductions[Credentials],((Deductions[Type]=$A$5)*(Deductions[PARTNER]=$A23)),0))</f>
        <v>0</v>
      </c>
      <c r="K23" s="196" cm="1">
        <f t="array" aca="1" ref="K23" ca="1">SUM(_xlfn._xlws.FILTER(Deductions[LIFT LEASE TOTAL],((Deductions[Type]=$A$5)*(Deductions[PARTNER]=$A23)),0))</f>
        <v>0</v>
      </c>
      <c r="L23" s="196" cm="1">
        <f t="array" aca="1" ref="L23" ca="1">SUM(_xlfn._xlws.FILTER(Deductions[Violation],((Deductions[Type]=$A$5)*(Deductions[PARTNER]=$A23)),0))</f>
        <v>0</v>
      </c>
      <c r="M23" s="196" cm="1">
        <f t="array" aca="1" ref="M23" ca="1">SUM(_xlfn._xlws.FILTER(Deductions[Other Deductions],((Deductions[Type]=$A$5)*(Deductions[PARTNER]=$A23)),0))</f>
        <v>0</v>
      </c>
      <c r="N23" s="196" cm="1">
        <f t="array" aca="1" ref="N23" ca="1">IFERROR(SUM(_xlfn._xlws.FILTER(Fares_CCCTA_LAVTA[Cash Collected],((Fares_CCCTA_LAVTA[PARTNER NAME]=$A23)*(Fares_CCCTA_LAVTA[Trip Type]&lt;&gt;"LAVTA")*(Fares_CCCTA_LAVTA[PARTNER NAME]&lt;&gt;"")),0)),0)</f>
        <v>0</v>
      </c>
      <c r="O23" s="197">
        <f t="shared" ca="1" si="0"/>
        <v>0</v>
      </c>
      <c r="Q23" s="140">
        <f ca="1"/>
        <v>0</v>
      </c>
      <c r="R23" s="229">
        <f ca="1"/>
        <v>0</v>
      </c>
    </row>
    <row r="24" spans="1:19" ht="15" customHeight="1" x14ac:dyDescent="0.25">
      <c r="A24" s="139" t="str">
        <f ca="1"/>
        <v>JORGE TRANSPORTATION</v>
      </c>
      <c r="B24" s="161">
        <f ca="1"/>
        <v>5168</v>
      </c>
      <c r="C24" s="161" t="str">
        <f ca="1"/>
        <v>jorgetransportation83@gmail.com</v>
      </c>
      <c r="D24" s="196">
        <f ca="1"/>
        <v>0</v>
      </c>
      <c r="E24" s="196">
        <f ca="1"/>
        <v>0</v>
      </c>
      <c r="F24" s="196">
        <f ca="1">IFERROR((SUMIFS(Hours_Working[GallonUpdated],Hours_Working[Week],1,Hours_Working[CLIENT],$A$5,Hours_Working[PARTNER],'PR DATE'!$A24)*$D$35+SUMIFS(Hours_Working[GallonUpdated],Hours_Working[Week],2,Hours_Working[CLIENT],$A$5,Hours_Working[PARTNER],'PR DATE'!$A24)*$D$36)+((((SUMIFS(Hours_Working[MILES],Hours_Working[CLIENT],$A$5,Hours_Working[PARTNER],$A24,Hours_Working[Week],1,Hours_Working[TYPE],#REF!))+(SUMIFS(Hours_Working[MILES],Hours_Working[CLIENT],$A$5,Hours_Working[PARTNER],$A24,Hours_Working[Week],2,Hours_Working[TYPE],#REF!)))*ref_VSR_WAV)+(((SUMIFS(Hours_Working[MILES],Hours_Working[CLIENT],$A$5,Hours_Working[PARTNER],$A24,Hours_Working[Week],1,Hours_Working[TYPE],#REF!))+(SUMIFS(Hours_Working[MILES],Hours_Working[CLIENT],$A$5,Hours_Working[PARTNER],$A24,Hours_Working[Week],2,Hours_Working[TYPE],#REF!)))*ref_VSR_BIGVAN)),0)</f>
        <v>0</v>
      </c>
      <c r="G24" s="196" cm="1">
        <f t="array" aca="1" ref="G24" ca="1">SUM(_xlfn._xlws.FILTER(Deductions[Other Income],((Deductions[Type]=$A$5)*(Deductions[PARTNER]=$A24)),0))</f>
        <v>0</v>
      </c>
      <c r="H24" s="196" cm="1">
        <f t="array" aca="1" ref="H24" ca="1">SUM(_xlfn._xlws.FILTER(Deductions[Reimbursement],((Deductions[Type]=$A$5)*(Deductions[PARTNER]=$A24)),0))</f>
        <v>0</v>
      </c>
      <c r="I24" s="196" cm="1">
        <f t="array" aca="1" ref="I24" ca="1">SUM(_xlfn._xlws.FILTER(Deductions[Bonus],((Deductions[Type]=$A$5)*(Deductions[PARTNER]=$A24)),0))</f>
        <v>0</v>
      </c>
      <c r="J24" s="196" cm="1">
        <f t="array" aca="1" ref="J24" ca="1">SUM(_xlfn._xlws.FILTER(Deductions[Credentials],((Deductions[Type]=$A$5)*(Deductions[PARTNER]=$A24)),0))</f>
        <v>0</v>
      </c>
      <c r="K24" s="196" cm="1">
        <f t="array" aca="1" ref="K24" ca="1">SUM(_xlfn._xlws.FILTER(Deductions[LIFT LEASE TOTAL],((Deductions[Type]=$A$5)*(Deductions[PARTNER]=$A24)),0))</f>
        <v>0</v>
      </c>
      <c r="L24" s="196" cm="1">
        <f t="array" aca="1" ref="L24" ca="1">SUM(_xlfn._xlws.FILTER(Deductions[Violation],((Deductions[Type]=$A$5)*(Deductions[PARTNER]=$A24)),0))</f>
        <v>0</v>
      </c>
      <c r="M24" s="196" cm="1">
        <f t="array" aca="1" ref="M24" ca="1">SUM(_xlfn._xlws.FILTER(Deductions[Other Deductions],((Deductions[Type]=$A$5)*(Deductions[PARTNER]=$A24)),0))</f>
        <v>0</v>
      </c>
      <c r="N24" s="196" cm="1">
        <f t="array" aca="1" ref="N24" ca="1">IFERROR(SUM(_xlfn._xlws.FILTER(Fares_CCCTA_LAVTA[Cash Collected],((Fares_CCCTA_LAVTA[PARTNER NAME]=$A24)*(Fares_CCCTA_LAVTA[Trip Type]&lt;&gt;"LAVTA")*(Fares_CCCTA_LAVTA[PARTNER NAME]&lt;&gt;"")),0)),0)</f>
        <v>0</v>
      </c>
      <c r="O24" s="197">
        <f t="shared" ca="1" si="0"/>
        <v>0</v>
      </c>
      <c r="Q24" s="140">
        <f ca="1"/>
        <v>0</v>
      </c>
      <c r="R24" s="229">
        <f ca="1"/>
        <v>0</v>
      </c>
    </row>
    <row r="25" spans="1:19" ht="15" customHeight="1" x14ac:dyDescent="0.25">
      <c r="B25" s="161"/>
      <c r="C25" s="161"/>
      <c r="D25" s="196"/>
      <c r="E25" s="196"/>
      <c r="F25" s="196">
        <f>IFERROR((SUMIFS(Hours_Working[GallonUpdated],Hours_Working[Week],1,Hours_Working[CLIENT],$A$5,Hours_Working[PARTNER],'PR DATE'!$A25)*$D$35+SUMIFS(Hours_Working[GallonUpdated],Hours_Working[Week],2,Hours_Working[CLIENT],$A$5,Hours_Working[PARTNER],'PR DATE'!$A25)*$D$36)+((((SUMIFS(Hours_Working[MILES],Hours_Working[CLIENT],$A$5,Hours_Working[PARTNER],$A25,Hours_Working[Week],1,Hours_Working[TYPE],#REF!))+(SUMIFS(Hours_Working[MILES],Hours_Working[CLIENT],$A$5,Hours_Working[PARTNER],$A25,Hours_Working[Week],2,Hours_Working[TYPE],#REF!)))*ref_VSR_WAV)+(((SUMIFS(Hours_Working[MILES],Hours_Working[CLIENT],$A$5,Hours_Working[PARTNER],$A25,Hours_Working[Week],1,Hours_Working[TYPE],#REF!))+(SUMIFS(Hours_Working[MILES],Hours_Working[CLIENT],$A$5,Hours_Working[PARTNER],$A25,Hours_Working[Week],2,Hours_Working[TYPE],#REF!)))*ref_VSR_BIGVAN)),0)</f>
        <v>0</v>
      </c>
      <c r="G25" s="196" cm="1">
        <f t="array" ref="G25">SUM(_xlfn._xlws.FILTER(Deductions[Other Income],((Deductions[Type]=$A$5)*(Deductions[PARTNER]=$A25)),0))</f>
        <v>0</v>
      </c>
      <c r="H25" s="196" cm="1">
        <f t="array" ref="H25">SUM(_xlfn._xlws.FILTER(Deductions[Reimbursement],((Deductions[Type]=$A$5)*(Deductions[PARTNER]=$A25)),0))</f>
        <v>0</v>
      </c>
      <c r="I25" s="196" cm="1">
        <f t="array" ref="I25">SUM(_xlfn._xlws.FILTER(Deductions[Bonus],((Deductions[Type]=$A$5)*(Deductions[PARTNER]=$A25)),0))</f>
        <v>0</v>
      </c>
      <c r="J25" s="196" cm="1">
        <f t="array" ref="J25">SUM(_xlfn._xlws.FILTER(Deductions[Credentials],((Deductions[Type]=$A$5)*(Deductions[PARTNER]=$A25)),0))</f>
        <v>0</v>
      </c>
      <c r="K25" s="196" cm="1">
        <f t="array" ref="K25">SUM(_xlfn._xlws.FILTER(Deductions[LIFT LEASE TOTAL],((Deductions[Type]=$A$5)*(Deductions[PARTNER]=$A25)),0))</f>
        <v>0</v>
      </c>
      <c r="L25" s="196" cm="1">
        <f t="array" ref="L25">SUM(_xlfn._xlws.FILTER(Deductions[Violation],((Deductions[Type]=$A$5)*(Deductions[PARTNER]=$A25)),0))</f>
        <v>0</v>
      </c>
      <c r="M25" s="196" cm="1">
        <f t="array" ref="M25">SUM(_xlfn._xlws.FILTER(Deductions[Other Deductions],((Deductions[Type]=$A$5)*(Deductions[PARTNER]=$A25)),0))</f>
        <v>0</v>
      </c>
      <c r="N25" s="196" cm="1">
        <f t="array" ref="N25">IFERROR(SUM(_xlfn._xlws.FILTER(Fares_CCCTA_LAVTA[Cash Collected],((Fares_CCCTA_LAVTA[PARTNER NAME]=$A25)*(Fares_CCCTA_LAVTA[Trip Type]&lt;&gt;"LAVTA")*(Fares_CCCTA_LAVTA[PARTNER NAME]&lt;&gt;"")),0)),0)</f>
        <v>0</v>
      </c>
      <c r="O25" s="197">
        <f t="shared" si="0"/>
        <v>0</v>
      </c>
      <c r="Q25" s="228">
        <f ca="1">SUM(_xlfn.ANCHORARRAY(Q6))</f>
        <v>1802</v>
      </c>
      <c r="R25" s="229">
        <f ca="1">SUM(_xlfn.ANCHORARRAY(R6))</f>
        <v>1992.6800000000003</v>
      </c>
    </row>
    <row r="26" spans="1:19" ht="15" customHeight="1" x14ac:dyDescent="0.25">
      <c r="B26" s="161"/>
      <c r="C26" s="161"/>
      <c r="D26" s="196"/>
      <c r="E26" s="196"/>
      <c r="F26" s="196">
        <f>IFERROR((SUMIFS(Hours_Working[GallonUpdated],Hours_Working[Week],1,Hours_Working[CLIENT],$A$5,Hours_Working[PARTNER],'PR DATE'!$A26)*$D$35+SUMIFS(Hours_Working[GallonUpdated],Hours_Working[Week],2,Hours_Working[CLIENT],$A$5,Hours_Working[PARTNER],'PR DATE'!$A26)*$D$36)+((((SUMIFS(Hours_Working[MILES],Hours_Working[CLIENT],$A$5,Hours_Working[PARTNER],$A26,Hours_Working[Week],1,Hours_Working[TYPE],#REF!))+(SUMIFS(Hours_Working[MILES],Hours_Working[CLIENT],$A$5,Hours_Working[PARTNER],$A26,Hours_Working[Week],2,Hours_Working[TYPE],#REF!)))*ref_VSR_WAV)+(((SUMIFS(Hours_Working[MILES],Hours_Working[CLIENT],$A$5,Hours_Working[PARTNER],$A26,Hours_Working[Week],1,Hours_Working[TYPE],#REF!))+(SUMIFS(Hours_Working[MILES],Hours_Working[CLIENT],$A$5,Hours_Working[PARTNER],$A26,Hours_Working[Week],2,Hours_Working[TYPE],#REF!)))*ref_VSR_BIGVAN)),0)</f>
        <v>0</v>
      </c>
      <c r="G26" s="196" cm="1">
        <f t="array" ref="G26">SUM(_xlfn._xlws.FILTER(Deductions[Other Income],((Deductions[Type]=$A$5)*(Deductions[PARTNER]=$A26)),0))</f>
        <v>0</v>
      </c>
      <c r="H26" s="196" cm="1">
        <f t="array" ref="H26">SUM(_xlfn._xlws.FILTER(Deductions[Reimbursement],((Deductions[Type]=$A$5)*(Deductions[PARTNER]=$A26)),0))</f>
        <v>0</v>
      </c>
      <c r="I26" s="196" cm="1">
        <f t="array" ref="I26">SUM(_xlfn._xlws.FILTER(Deductions[Bonus],((Deductions[Type]=$A$5)*(Deductions[PARTNER]=$A26)),0))</f>
        <v>0</v>
      </c>
      <c r="J26" s="196" cm="1">
        <f t="array" ref="J26">SUM(_xlfn._xlws.FILTER(Deductions[Credentials],((Deductions[Type]=$A$5)*(Deductions[PARTNER]=$A26)),0))</f>
        <v>0</v>
      </c>
      <c r="K26" s="196" cm="1">
        <f t="array" ref="K26">SUM(_xlfn._xlws.FILTER(Deductions[LIFT LEASE TOTAL],((Deductions[Type]=$A$5)*(Deductions[PARTNER]=$A26)),0))</f>
        <v>0</v>
      </c>
      <c r="L26" s="196" cm="1">
        <f t="array" ref="L26">SUM(_xlfn._xlws.FILTER(Deductions[Violation],((Deductions[Type]=$A$5)*(Deductions[PARTNER]=$A26)),0))</f>
        <v>0</v>
      </c>
      <c r="M26" s="196" cm="1">
        <f t="array" ref="M26">SUM(_xlfn._xlws.FILTER(Deductions[Other Deductions],((Deductions[Type]=$A$5)*(Deductions[PARTNER]=$A26)),0))</f>
        <v>0</v>
      </c>
      <c r="N26" s="196" cm="1">
        <f t="array" ref="N26">IFERROR(SUM(_xlfn._xlws.FILTER(Fares_CCCTA_LAVTA[Cash Collected],((Fares_CCCTA_LAVTA[PARTNER NAME]=$A26)*(Fares_CCCTA_LAVTA[Trip Type]&lt;&gt;"LAVTA")*(Fares_CCCTA_LAVTA[PARTNER NAME]&lt;&gt;"")),0)),0)</f>
        <v>0</v>
      </c>
      <c r="O26" s="197">
        <f t="shared" si="0"/>
        <v>0</v>
      </c>
      <c r="R26" s="162"/>
    </row>
    <row r="27" spans="1:19" ht="15" customHeight="1" x14ac:dyDescent="0.25">
      <c r="B27" s="161"/>
      <c r="C27" s="161"/>
      <c r="D27" s="196"/>
      <c r="E27" s="196"/>
      <c r="F27" s="196">
        <f>IFERROR((SUMIFS(Hours_Working[GallonUpdated],Hours_Working[Week],1,Hours_Working[CLIENT],$A$5,Hours_Working[PARTNER],'PR DATE'!$A27)*$D$35+SUMIFS(Hours_Working[GallonUpdated],Hours_Working[Week],2,Hours_Working[CLIENT],$A$5,Hours_Working[PARTNER],'PR DATE'!$A27)*$D$36)+((((SUMIFS(Hours_Working[MILES],Hours_Working[CLIENT],$A$5,Hours_Working[PARTNER],$A27,Hours_Working[Week],1,Hours_Working[TYPE],#REF!))+(SUMIFS(Hours_Working[MILES],Hours_Working[CLIENT],$A$5,Hours_Working[PARTNER],$A27,Hours_Working[Week],2,Hours_Working[TYPE],#REF!)))*ref_VSR_WAV)+(((SUMIFS(Hours_Working[MILES],Hours_Working[CLIENT],$A$5,Hours_Working[PARTNER],$A27,Hours_Working[Week],1,Hours_Working[TYPE],#REF!))+(SUMIFS(Hours_Working[MILES],Hours_Working[CLIENT],$A$5,Hours_Working[PARTNER],$A27,Hours_Working[Week],2,Hours_Working[TYPE],#REF!)))*ref_VSR_BIGVAN)),0)</f>
        <v>0</v>
      </c>
      <c r="G27" s="196" cm="1">
        <f t="array" ref="G27">SUM(_xlfn._xlws.FILTER(Deductions[Other Income],((Deductions[Type]=$A$5)*(Deductions[PARTNER]=$A27)),0))</f>
        <v>0</v>
      </c>
      <c r="H27" s="196" cm="1">
        <f t="array" ref="H27">SUM(_xlfn._xlws.FILTER(Deductions[Reimbursement],((Deductions[Type]=$A$5)*(Deductions[PARTNER]=$A27)),0))</f>
        <v>0</v>
      </c>
      <c r="I27" s="196" cm="1">
        <f t="array" ref="I27">SUM(_xlfn._xlws.FILTER(Deductions[Bonus],((Deductions[Type]=$A$5)*(Deductions[PARTNER]=$A27)),0))</f>
        <v>0</v>
      </c>
      <c r="J27" s="196" cm="1">
        <f t="array" ref="J27">SUM(_xlfn._xlws.FILTER(Deductions[Credentials],((Deductions[Type]=$A$5)*(Deductions[PARTNER]=$A27)),0))</f>
        <v>0</v>
      </c>
      <c r="K27" s="196" cm="1">
        <f t="array" ref="K27">SUM(_xlfn._xlws.FILTER(Deductions[LIFT LEASE TOTAL],((Deductions[Type]=$A$5)*(Deductions[PARTNER]=$A27)),0))</f>
        <v>0</v>
      </c>
      <c r="L27" s="196" cm="1">
        <f t="array" ref="L27">SUM(_xlfn._xlws.FILTER(Deductions[Violation],((Deductions[Type]=$A$5)*(Deductions[PARTNER]=$A27)),0))</f>
        <v>0</v>
      </c>
      <c r="M27" s="196" cm="1">
        <f t="array" ref="M27">SUM(_xlfn._xlws.FILTER(Deductions[Other Deductions],((Deductions[Type]=$A$5)*(Deductions[PARTNER]=$A27)),0))</f>
        <v>0</v>
      </c>
      <c r="N27" s="196" cm="1">
        <f t="array" ref="N27">IFERROR(SUM(_xlfn._xlws.FILTER(Fares_CCCTA_LAVTA[Cash Collected],((Fares_CCCTA_LAVTA[PARTNER NAME]=$A27)*(Fares_CCCTA_LAVTA[Trip Type]&lt;&gt;"LAVTA")*(Fares_CCCTA_LAVTA[PARTNER NAME]&lt;&gt;"")),0)),0)</f>
        <v>0</v>
      </c>
      <c r="O27" s="198">
        <f t="shared" si="0"/>
        <v>0</v>
      </c>
      <c r="R27" s="162"/>
    </row>
    <row r="28" spans="1:19" ht="15" customHeight="1" x14ac:dyDescent="0.25">
      <c r="B28" s="161"/>
      <c r="C28" s="161"/>
      <c r="D28" s="196"/>
      <c r="E28" s="196"/>
      <c r="F28" s="196">
        <f>IFERROR((SUMIFS(Hours_Working[GallonUpdated],Hours_Working[Week],1,Hours_Working[CLIENT],$A$5,Hours_Working[PARTNER],'PR DATE'!$A28)*$D$35+SUMIFS(Hours_Working[GallonUpdated],Hours_Working[Week],2,Hours_Working[CLIENT],$A$5,Hours_Working[PARTNER],'PR DATE'!$A28)*$D$36)+((((SUMIFS(Hours_Working[MILES],Hours_Working[CLIENT],$A$5,Hours_Working[PARTNER],$A28,Hours_Working[Week],1,Hours_Working[TYPE],#REF!))+(SUMIFS(Hours_Working[MILES],Hours_Working[CLIENT],$A$5,Hours_Working[PARTNER],$A28,Hours_Working[Week],2,Hours_Working[TYPE],#REF!)))*ref_VSR_WAV)+(((SUMIFS(Hours_Working[MILES],Hours_Working[CLIENT],$A$5,Hours_Working[PARTNER],$A28,Hours_Working[Week],1,Hours_Working[TYPE],#REF!))+(SUMIFS(Hours_Working[MILES],Hours_Working[CLIENT],$A$5,Hours_Working[PARTNER],$A28,Hours_Working[Week],2,Hours_Working[TYPE],#REF!)))*ref_VSR_BIGVAN)),0)</f>
        <v>0</v>
      </c>
      <c r="G28" s="196" cm="1">
        <f t="array" ref="G28">SUM(_xlfn._xlws.FILTER(Deductions[Other Income],((Deductions[Type]=$A$5)*(Deductions[PARTNER]=$A28)),0))</f>
        <v>0</v>
      </c>
      <c r="H28" s="196" cm="1">
        <f t="array" ref="H28">SUM(_xlfn._xlws.FILTER(Deductions[Reimbursement],((Deductions[Type]=$A$5)*(Deductions[PARTNER]=$A28)),0))</f>
        <v>0</v>
      </c>
      <c r="I28" s="196" cm="1">
        <f t="array" ref="I28">SUM(_xlfn._xlws.FILTER(Deductions[Bonus],((Deductions[Type]=$A$5)*(Deductions[PARTNER]=$A28)),0))</f>
        <v>0</v>
      </c>
      <c r="J28" s="196" cm="1">
        <f t="array" ref="J28">SUM(_xlfn._xlws.FILTER(Deductions[Credentials],((Deductions[Type]=$A$5)*(Deductions[PARTNER]=$A28)),0))</f>
        <v>0</v>
      </c>
      <c r="K28" s="196" cm="1">
        <f t="array" ref="K28">SUM(_xlfn._xlws.FILTER(Deductions[LIFT LEASE TOTAL],((Deductions[Type]=$A$5)*(Deductions[PARTNER]=$A28)),0))</f>
        <v>0</v>
      </c>
      <c r="L28" s="196" cm="1">
        <f t="array" ref="L28">SUM(_xlfn._xlws.FILTER(Deductions[Violation],((Deductions[Type]=$A$5)*(Deductions[PARTNER]=$A28)),0))</f>
        <v>0</v>
      </c>
      <c r="M28" s="196" cm="1">
        <f t="array" ref="M28">SUM(_xlfn._xlws.FILTER(Deductions[Other Deductions],((Deductions[Type]=$A$5)*(Deductions[PARTNER]=$A28)),0))</f>
        <v>0</v>
      </c>
      <c r="N28" s="196" cm="1">
        <f t="array" ref="N28">IFERROR(SUM(_xlfn._xlws.FILTER(Fares_CCCTA_LAVTA[Cash Collected],((Fares_CCCTA_LAVTA[PARTNER NAME]=$A28)*(Fares_CCCTA_LAVTA[Trip Type]&lt;&gt;"LAVTA")*(Fares_CCCTA_LAVTA[PARTNER NAME]&lt;&gt;"")),0)),0)</f>
        <v>0</v>
      </c>
      <c r="O28" s="198">
        <f t="shared" si="0"/>
        <v>0</v>
      </c>
      <c r="R28" s="162"/>
    </row>
    <row r="29" spans="1:19" ht="15" customHeight="1" x14ac:dyDescent="0.25">
      <c r="A29" s="194"/>
      <c r="B29" s="195"/>
      <c r="C29" s="195"/>
      <c r="D29" s="199">
        <f ca="1">SUM(D6:D28)</f>
        <v>66278.883189999979</v>
      </c>
      <c r="E29" s="199">
        <f t="shared" ref="E29:N29" ca="1" si="1">SUM(E6:E28)</f>
        <v>9389.7118999999984</v>
      </c>
      <c r="F29" s="199">
        <f t="shared" ca="1" si="1"/>
        <v>373.70327270676853</v>
      </c>
      <c r="G29" s="199">
        <f t="shared" ca="1" si="1"/>
        <v>0</v>
      </c>
      <c r="H29" s="199">
        <f t="shared" ca="1" si="1"/>
        <v>0</v>
      </c>
      <c r="I29" s="199">
        <f t="shared" ca="1" si="1"/>
        <v>0</v>
      </c>
      <c r="J29" s="199">
        <f t="shared" ca="1" si="1"/>
        <v>0</v>
      </c>
      <c r="K29" s="199">
        <f t="shared" ca="1" si="1"/>
        <v>7030</v>
      </c>
      <c r="L29" s="199">
        <f t="shared" ca="1" si="1"/>
        <v>900</v>
      </c>
      <c r="M29" s="199">
        <f ca="1">SUM(M6:M28)</f>
        <v>0</v>
      </c>
      <c r="N29" s="199">
        <f t="shared" ca="1" si="1"/>
        <v>4379.5</v>
      </c>
      <c r="O29" s="199">
        <f ca="1">SUM(O6:O28)</f>
        <v>63732.798362706766</v>
      </c>
      <c r="P29" s="164"/>
      <c r="Q29" s="164"/>
      <c r="R29" s="164"/>
      <c r="S29" s="164"/>
    </row>
    <row r="30" spans="1:19" ht="15" customHeight="1" thickBot="1" x14ac:dyDescent="0.3">
      <c r="D30" s="165"/>
      <c r="E30" s="165"/>
      <c r="F30" s="165"/>
      <c r="G30" s="165"/>
      <c r="H30" s="165"/>
      <c r="I30" s="165"/>
      <c r="J30" s="161"/>
      <c r="K30" s="161"/>
      <c r="L30" s="161"/>
      <c r="M30" s="161"/>
      <c r="N30" s="161"/>
      <c r="O30" s="165"/>
    </row>
    <row r="31" spans="1:19" hidden="1" x14ac:dyDescent="0.25">
      <c r="E31" s="187"/>
      <c r="F31" s="187"/>
      <c r="G31" s="187"/>
      <c r="H31" s="187"/>
      <c r="I31" s="187"/>
      <c r="J31" s="187"/>
      <c r="K31" s="187"/>
      <c r="L31" s="187"/>
      <c r="M31" s="187"/>
    </row>
    <row r="32" spans="1:19" ht="15.75" hidden="1" customHeight="1" x14ac:dyDescent="0.25">
      <c r="A32" s="150" t="s">
        <v>134</v>
      </c>
      <c r="B32" s="152"/>
      <c r="C32" s="68"/>
      <c r="D32" s="151"/>
      <c r="E32" s="187"/>
      <c r="F32" s="187"/>
      <c r="G32" s="187"/>
      <c r="H32" s="187"/>
      <c r="I32" s="187"/>
      <c r="J32" s="187"/>
      <c r="K32" s="187"/>
      <c r="L32" s="187"/>
      <c r="M32" s="187"/>
    </row>
    <row r="33" spans="1:13" hidden="1" x14ac:dyDescent="0.25">
      <c r="D33" s="141"/>
      <c r="E33" s="187"/>
      <c r="F33" s="188"/>
      <c r="G33" s="188"/>
      <c r="H33" s="188"/>
      <c r="I33" s="189"/>
      <c r="J33" s="188"/>
      <c r="K33" s="187"/>
      <c r="L33" s="187"/>
      <c r="M33" s="187"/>
    </row>
    <row r="34" spans="1:13" ht="15" hidden="1" customHeight="1" x14ac:dyDescent="0.25">
      <c r="A34" s="139" t="s">
        <v>135</v>
      </c>
      <c r="C34" s="142">
        <v>4.5999999999999996</v>
      </c>
      <c r="D34" s="143" t="s">
        <v>136</v>
      </c>
      <c r="E34" s="187"/>
      <c r="F34" s="190"/>
      <c r="G34" s="190"/>
      <c r="H34" s="190"/>
      <c r="I34" s="191"/>
      <c r="J34" s="188"/>
      <c r="K34" s="187"/>
      <c r="L34" s="187"/>
      <c r="M34" s="187"/>
    </row>
    <row r="35" spans="1:13" ht="15" hidden="1" customHeight="1" x14ac:dyDescent="0.25">
      <c r="A35" s="139" t="s">
        <v>137</v>
      </c>
      <c r="B35" s="144">
        <f>'WEEK ENDING DATES'!C2</f>
        <v>45592</v>
      </c>
      <c r="C35" s="138">
        <f>_xlfn.XLOOKUP(B35,PPGRate[Acutal Date],PPGRate[PPG Rate],0)</f>
        <v>4.75</v>
      </c>
      <c r="D35" s="141">
        <f>IF(ref_FSR_Wk1-ref_PeggedFuel &lt;0,0,ref_FSR_Wk1-ref_PeggedFuel)</f>
        <v>0.15000000000000036</v>
      </c>
      <c r="E35" s="187"/>
      <c r="F35" s="192"/>
      <c r="G35" s="192"/>
      <c r="H35" s="192"/>
      <c r="I35" s="187"/>
      <c r="J35" s="187"/>
      <c r="K35" s="187"/>
      <c r="L35" s="187"/>
      <c r="M35" s="187"/>
    </row>
    <row r="36" spans="1:13" ht="15" hidden="1" customHeight="1" x14ac:dyDescent="0.25">
      <c r="A36" s="139" t="s">
        <v>137</v>
      </c>
      <c r="B36" s="144">
        <f>'WEEK ENDING DATES'!C3</f>
        <v>45599</v>
      </c>
      <c r="C36" s="138">
        <f>_xlfn.XLOOKUP(B36,PPGRate[Acutal Date],PPGRate[PPG Rate],0)</f>
        <v>4.6900000000000004</v>
      </c>
      <c r="D36" s="141">
        <f>IF(ref_FSR_Wk2-ref_PeggedFuel&lt;0,0,ref_FSR_Wk2-ref_PeggedFuel)</f>
        <v>9.0000000000000746E-2</v>
      </c>
      <c r="E36" s="187"/>
      <c r="F36" s="192"/>
      <c r="G36" s="192"/>
      <c r="H36" s="192"/>
      <c r="I36" s="187"/>
      <c r="J36" s="187"/>
      <c r="K36" s="187"/>
      <c r="L36" s="187"/>
      <c r="M36" s="187"/>
    </row>
    <row r="37" spans="1:13" ht="15" hidden="1" customHeight="1" x14ac:dyDescent="0.25">
      <c r="A37" s="139" t="s">
        <v>138</v>
      </c>
      <c r="C37" s="145">
        <v>12</v>
      </c>
      <c r="D37" s="141"/>
      <c r="E37" s="187"/>
      <c r="F37" s="187"/>
      <c r="G37" s="187"/>
      <c r="H37" s="187"/>
      <c r="I37" s="187"/>
      <c r="J37" s="187"/>
      <c r="K37" s="193"/>
      <c r="L37" s="187"/>
      <c r="M37" s="187"/>
    </row>
    <row r="38" spans="1:13" ht="15" hidden="1" customHeight="1" x14ac:dyDescent="0.25">
      <c r="A38" s="139" t="s">
        <v>139</v>
      </c>
      <c r="C38" s="147">
        <v>7</v>
      </c>
      <c r="D38" s="141"/>
      <c r="E38" s="187"/>
      <c r="F38" s="187"/>
      <c r="G38" s="187"/>
      <c r="H38" s="187"/>
      <c r="I38" s="187"/>
      <c r="J38" s="187"/>
      <c r="K38" s="187"/>
      <c r="L38" s="187"/>
      <c r="M38" s="187"/>
    </row>
    <row r="39" spans="1:13" ht="15" hidden="1" customHeight="1" x14ac:dyDescent="0.25">
      <c r="A39" s="139" t="s">
        <v>26</v>
      </c>
      <c r="C39" s="147">
        <v>19</v>
      </c>
      <c r="D39" s="141"/>
      <c r="E39" s="187"/>
      <c r="F39" s="187"/>
      <c r="G39" s="187"/>
      <c r="H39" s="187"/>
      <c r="I39" s="187"/>
      <c r="J39" s="187"/>
      <c r="K39" s="187"/>
      <c r="L39" s="187"/>
      <c r="M39" s="187"/>
    </row>
    <row r="40" spans="1:13" ht="15" hidden="1" customHeight="1" x14ac:dyDescent="0.25">
      <c r="A40" s="139" t="s">
        <v>140</v>
      </c>
      <c r="C40" s="148">
        <v>0</v>
      </c>
      <c r="D40" s="141"/>
      <c r="E40" s="187"/>
      <c r="F40" s="187"/>
      <c r="G40" s="187"/>
      <c r="H40" s="187"/>
      <c r="I40" s="187"/>
      <c r="J40" s="187"/>
      <c r="K40" s="187"/>
      <c r="L40" s="187"/>
      <c r="M40" s="187"/>
    </row>
    <row r="41" spans="1:13" ht="15" hidden="1" customHeight="1" x14ac:dyDescent="0.25">
      <c r="A41" s="139" t="s">
        <v>141</v>
      </c>
      <c r="C41" s="148">
        <v>0</v>
      </c>
      <c r="D41" s="141"/>
      <c r="E41" s="187"/>
      <c r="F41" s="187"/>
      <c r="G41" s="187"/>
      <c r="H41" s="187"/>
      <c r="I41" s="187"/>
      <c r="J41" s="187"/>
      <c r="K41" s="187"/>
      <c r="L41" s="187"/>
      <c r="M41" s="187"/>
    </row>
    <row r="42" spans="1:13" ht="15" hidden="1" customHeight="1" x14ac:dyDescent="0.25">
      <c r="C42" s="149"/>
      <c r="D42" s="141"/>
      <c r="E42" s="187"/>
      <c r="F42" s="187"/>
      <c r="G42" s="187"/>
      <c r="H42" s="187"/>
      <c r="I42" s="187"/>
      <c r="J42" s="187"/>
      <c r="K42" s="187"/>
      <c r="L42" s="187"/>
      <c r="M42" s="187"/>
    </row>
    <row r="43" spans="1:13" ht="15" hidden="1" customHeight="1" x14ac:dyDescent="0.25">
      <c r="C43" s="149"/>
      <c r="D43" s="141"/>
      <c r="E43" s="187"/>
      <c r="F43" s="187"/>
      <c r="G43" s="187"/>
      <c r="H43" s="187"/>
      <c r="I43" s="187"/>
      <c r="J43" s="187"/>
      <c r="K43" s="187"/>
      <c r="L43" s="187"/>
      <c r="M43" s="187"/>
    </row>
    <row r="44" spans="1:13" ht="15" hidden="1" customHeight="1" x14ac:dyDescent="0.25">
      <c r="A44" s="150" t="s">
        <v>142</v>
      </c>
      <c r="C44" s="149"/>
      <c r="D44" s="141"/>
      <c r="E44" s="187"/>
      <c r="F44" s="187"/>
      <c r="G44" s="187"/>
      <c r="H44" s="187"/>
      <c r="I44" s="187"/>
      <c r="J44" s="187"/>
      <c r="K44" s="187"/>
      <c r="L44" s="187"/>
      <c r="M44" s="187"/>
    </row>
    <row r="45" spans="1:13" ht="15" hidden="1" customHeight="1" x14ac:dyDescent="0.25">
      <c r="A45" s="139" t="s">
        <v>143</v>
      </c>
      <c r="B45" s="146">
        <v>295</v>
      </c>
      <c r="E45" s="187"/>
      <c r="F45" s="187"/>
      <c r="G45" s="187"/>
      <c r="H45" s="187"/>
      <c r="I45" s="187"/>
      <c r="J45" s="187"/>
      <c r="K45" s="187"/>
      <c r="L45" s="187"/>
      <c r="M45" s="187"/>
    </row>
    <row r="46" spans="1:13" ht="15" hidden="1" customHeight="1" x14ac:dyDescent="0.25">
      <c r="A46" s="139" t="s">
        <v>144</v>
      </c>
      <c r="B46" s="146">
        <v>208.34</v>
      </c>
      <c r="E46" s="187"/>
      <c r="F46" s="187"/>
      <c r="G46" s="187"/>
      <c r="H46" s="187"/>
      <c r="I46" s="187"/>
      <c r="J46" s="187"/>
      <c r="K46" s="187"/>
      <c r="L46" s="187"/>
      <c r="M46" s="187"/>
    </row>
    <row r="47" spans="1:13" ht="15" hidden="1" customHeight="1" x14ac:dyDescent="0.25">
      <c r="A47" s="139" t="s">
        <v>145</v>
      </c>
      <c r="B47" s="146">
        <v>215</v>
      </c>
      <c r="E47" s="187"/>
      <c r="F47" s="187"/>
      <c r="G47" s="187"/>
      <c r="H47" s="187"/>
      <c r="I47" s="187"/>
      <c r="J47" s="187"/>
      <c r="K47" s="187"/>
      <c r="L47" s="187"/>
      <c r="M47" s="187"/>
    </row>
    <row r="48" spans="1:13" ht="15" hidden="1" customHeight="1" x14ac:dyDescent="0.25">
      <c r="A48" s="139" t="s">
        <v>146</v>
      </c>
      <c r="B48" s="146">
        <v>155</v>
      </c>
      <c r="E48" s="187"/>
      <c r="F48" s="187"/>
      <c r="G48" s="187"/>
      <c r="H48" s="187"/>
      <c r="I48" s="187"/>
      <c r="J48" s="187"/>
      <c r="K48" s="187"/>
      <c r="L48" s="187"/>
      <c r="M48" s="187"/>
    </row>
    <row r="49" spans="1:20" ht="15" hidden="1" customHeight="1" x14ac:dyDescent="0.25">
      <c r="A49" s="139" t="s">
        <v>147</v>
      </c>
      <c r="B49" s="146">
        <v>173.5</v>
      </c>
      <c r="E49" s="187"/>
      <c r="F49" s="187"/>
      <c r="G49" s="187"/>
      <c r="H49" s="187"/>
      <c r="I49" s="187"/>
      <c r="J49" s="187"/>
      <c r="K49" s="187"/>
      <c r="L49" s="187"/>
      <c r="M49" s="187"/>
    </row>
    <row r="50" spans="1:20" hidden="1" x14ac:dyDescent="0.25">
      <c r="E50" s="187"/>
      <c r="F50" s="187"/>
      <c r="G50" s="187"/>
      <c r="H50" s="187"/>
      <c r="I50" s="187"/>
      <c r="J50" s="187"/>
      <c r="K50" s="187"/>
      <c r="L50" s="187"/>
      <c r="M50" s="187"/>
    </row>
    <row r="51" spans="1:20" hidden="1" x14ac:dyDescent="0.25"/>
    <row r="52" spans="1:20" hidden="1" x14ac:dyDescent="0.25"/>
    <row r="53" spans="1:20" hidden="1" x14ac:dyDescent="0.25">
      <c r="A53" s="139" t="s">
        <v>734</v>
      </c>
    </row>
    <row r="54" spans="1:20" hidden="1" x14ac:dyDescent="0.25"/>
    <row r="55" spans="1:20" ht="15.75" hidden="1" thickBot="1" x14ac:dyDescent="0.3"/>
    <row r="56" spans="1:20" ht="24" thickTop="1" x14ac:dyDescent="0.35">
      <c r="A56" s="230" t="s">
        <v>31</v>
      </c>
      <c r="B56" s="230"/>
      <c r="C56" s="230"/>
      <c r="D56" s="230"/>
      <c r="E56" s="230"/>
      <c r="F56" s="230"/>
      <c r="G56" s="230"/>
      <c r="H56" s="230"/>
      <c r="I56" s="230"/>
      <c r="J56" s="230"/>
      <c r="K56" s="230"/>
      <c r="L56" s="230"/>
      <c r="M56" s="230"/>
      <c r="N56" s="230"/>
      <c r="O56" s="230"/>
    </row>
    <row r="57" spans="1:20" x14ac:dyDescent="0.25">
      <c r="A57" s="139" t="str" cm="1">
        <f t="array" aca="1" ref="A57:A75" ca="1">PartnersName</f>
        <v>EXPRESS TRANSPORTATION SERVICES, LLC</v>
      </c>
      <c r="B57" s="140" cm="1">
        <f t="array" aca="1" ref="B57:B75" ca="1">_xlfn.XLOOKUP(_xlfn.ANCHORARRAY($A57),PartnerList[Name],PartnerList[File],"")</f>
        <v>5997</v>
      </c>
      <c r="C57" s="140" t="str" cm="1">
        <f t="array" aca="1" ref="C57:C75" ca="1">_xlfn.XLOOKUP(_xlfn.ANCHORARRAY($A57),PartnerList[Name],PartnerList[Email],"")</f>
        <v xml:space="preserve">victor@etsmts.com </v>
      </c>
      <c r="D57" s="203" cm="1">
        <f t="array" aca="1" ref="D57:D75" ca="1">IFERROR(SUMIFS(Hours_Working[TTL REV],Hours_Working[PARTNER],_xlfn.ANCHORARRAY($A6),Hours_Working[CLIENT],$A$56),0)</f>
        <v>13797.0569</v>
      </c>
      <c r="E57" s="203"/>
      <c r="F57" s="196">
        <f ca="1">IFERROR((SUMIFS(Hours_Working[GallonUpdated],Hours_Working[Week],1,Hours_Working[CLIENT],$A$56,Hours_Working[PARTNER],'PR DATE'!$A57)*$D$35+SUMIFS(Hours_Working[GallonUpdated],Hours_Working[Week],2,Hours_Working[CLIENT],$A$56,Hours_Working[PARTNER],'PR DATE'!$A57)*$D$36)+(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WAV)+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BIGVAN)),0)</f>
        <v>64.648800000000278</v>
      </c>
      <c r="G57" s="203" cm="1">
        <f t="array" aca="1" ref="G57" ca="1">SUM(_xlfn._xlws.FILTER(Deductions[Other Income],((Deductions[Type]=$A$56)*(Deductions[PARTNER]=$A57)),0))</f>
        <v>0</v>
      </c>
      <c r="H57" s="203" cm="1">
        <f t="array" aca="1" ref="H57" ca="1">SUM(_xlfn._xlws.FILTER(Deductions[Reimbursement],((Deductions[Type]=$A$56)*(Deductions[PARTNER]=$A57)),0))</f>
        <v>0</v>
      </c>
      <c r="I57" s="203" cm="1">
        <f t="array" aca="1" ref="I57" ca="1">SUM(_xlfn._xlws.FILTER(Deductions[Bonus],((Deductions[Type]=$A$56)*(Deductions[PARTNER]=$A57)),0))</f>
        <v>0</v>
      </c>
      <c r="J57" s="203" cm="1">
        <f t="array" aca="1" ref="J57" ca="1">SUM(_xlfn._xlws.FILTER(Deductions[Credentials],((Deductions[Type]=$A$56)*(Deductions[PARTNER]=$A57)),0))</f>
        <v>0</v>
      </c>
      <c r="K57" s="203" cm="1">
        <f t="array" aca="1" ref="K57" ca="1">SUM(_xlfn._xlws.FILTER(Deductions[LIFT LEASE TOTAL],((Deductions[Type]=$A$56)*(Deductions[PARTNER]=$A57)),0))</f>
        <v>0</v>
      </c>
      <c r="L57" s="203" cm="1">
        <f t="array" aca="1" ref="L57" ca="1">SUM(_xlfn._xlws.FILTER(Deductions[Violation],((Deductions[Type]=$A$56)*(Deductions[PARTNER]=$A57)),0))</f>
        <v>75</v>
      </c>
      <c r="M57" s="203" cm="1">
        <f t="array" aca="1" ref="M57" ca="1">SUM(_xlfn._xlws.FILTER(Deductions[Other Deductions],((Deductions[Type]=$A$56)*(Deductions[PARTNER]=$A57)),0))</f>
        <v>0</v>
      </c>
      <c r="N57" s="203" cm="1">
        <f t="array" aca="1" ref="N57" ca="1">IFERROR(SUM(_xlfn._xlws.FILTER(Fares_CCCTA_LAVTA[Cash Collected],((Fares_CCCTA_LAVTA[PARTNER NAME]=$A57)*(Fares_CCCTA_LAVTA[Trip Type]="LAVTA")*(Fares_CCCTA_LAVTA[PARTNER NAME]&lt;&gt;"")),0)),0)</f>
        <v>327.5</v>
      </c>
      <c r="O57" s="204">
        <f ca="1">SUM(D57:I57)-SUM(J57:N57)</f>
        <v>13459.2057</v>
      </c>
      <c r="Q57" s="140" cm="1">
        <f t="array" aca="1" ref="Q57:Q75" ca="1">IFERROR(SUMIFS(Hours_Working[TRIPS],Hours_Working[PARTNER],_xlfn.ANCHORARRAY($A6),Hours_Working[CLIENT],$A$56),0)</f>
        <v>335</v>
      </c>
      <c r="R57" s="140" cm="1">
        <f t="array" aca="1" ref="R57:R75" ca="1">IFERROR(SUMIFS(Hours_Working[SERVICE HOURS OPERATED],Hours_Working[PARTNER],_xlfn.ANCHORARRAY($A6),Hours_Working[CLIENT],$A$56),0)</f>
        <v>328.34500000000014</v>
      </c>
      <c r="S57" s="140" cm="1">
        <f t="array" ref="S57">IFERROR(COUNTA(_xlfn.UNIQUE(_xlfn._xlws.FILTER(Hours_Working[OPERATOR NAME], Hours_Working[CLIENT]=$A$56))), 0)</f>
        <v>13</v>
      </c>
      <c r="T57" s="140" cm="1">
        <f t="array" ref="T57">IFERROR(COUNTA(_xlfn.UNIQUE(_xlfn._xlws.FILTER(Hours_Working[Date], Hours_Working[CLIENT]=$A$56))), 0)</f>
        <v>14</v>
      </c>
    </row>
    <row r="58" spans="1:20" x14ac:dyDescent="0.25">
      <c r="A58" s="139" t="str">
        <f ca="1"/>
        <v>GET CARE TRANSIT LLC</v>
      </c>
      <c r="B58" s="140">
        <f ca="1"/>
        <v>5057</v>
      </c>
      <c r="C58" s="140" t="str">
        <f ca="1"/>
        <v>getcaretransit@gmail.com</v>
      </c>
      <c r="D58" s="203">
        <f ca="1"/>
        <v>0</v>
      </c>
      <c r="E58" s="203"/>
      <c r="F58" s="196">
        <f ca="1">IFERROR((SUMIFS(Hours_Working[GallonUpdated],Hours_Working[Week],1,Hours_Working[CLIENT],$A$56,Hours_Working[PARTNER],'PR DATE'!$A58)*$D$35+SUMIFS(Hours_Working[GallonUpdated],Hours_Working[Week],2,Hours_Working[CLIENT],$A$56,Hours_Working[PARTNER],'PR DATE'!$A58)*$D$36)+(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WAV)+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BIGVAN)),0)</f>
        <v>0</v>
      </c>
      <c r="G58" s="203" cm="1">
        <f t="array" aca="1" ref="G58" ca="1">SUM(_xlfn._xlws.FILTER(Deductions[Other Income],((Deductions[Type]=$A$56)*(Deductions[PARTNER]=$A58)),0))</f>
        <v>0</v>
      </c>
      <c r="H58" s="203" cm="1">
        <f t="array" aca="1" ref="H58" ca="1">SUM(_xlfn._xlws.FILTER(Deductions[Reimbursement],((Deductions[Type]=$A$56)*(Deductions[PARTNER]=$A58)),0))</f>
        <v>0</v>
      </c>
      <c r="I58" s="203" cm="1">
        <f t="array" aca="1" ref="I58" ca="1">SUM(_xlfn._xlws.FILTER(Deductions[Bonus],((Deductions[Type]=$A$56)*(Deductions[PARTNER]=$A58)),0))</f>
        <v>0</v>
      </c>
      <c r="J58" s="203" cm="1">
        <f t="array" aca="1" ref="J58" ca="1">SUM(_xlfn._xlws.FILTER(Deductions[Credentials],((Deductions[Type]=$A$56)*(Deductions[PARTNER]=$A58)),0))</f>
        <v>0</v>
      </c>
      <c r="K58" s="203" cm="1">
        <f t="array" aca="1" ref="K58" ca="1">SUM(_xlfn._xlws.FILTER(Deductions[LIFT LEASE TOTAL],((Deductions[Type]=$A$56)*(Deductions[PARTNER]=$A58)),0))</f>
        <v>0</v>
      </c>
      <c r="L58" s="203" cm="1">
        <f t="array" aca="1" ref="L58" ca="1">SUM(_xlfn._xlws.FILTER(Deductions[Violation],((Deductions[Type]=$A$56)*(Deductions[PARTNER]=$A58)),0))</f>
        <v>0</v>
      </c>
      <c r="M58" s="203" cm="1">
        <f t="array" aca="1" ref="M58" ca="1">SUM(_xlfn._xlws.FILTER(Deductions[Other Deductions],((Deductions[Type]=$A$56)*(Deductions[PARTNER]=$A58)),0))</f>
        <v>0</v>
      </c>
      <c r="N58" s="203" cm="1">
        <f t="array" aca="1" ref="N58" ca="1">IFERROR(SUM(_xlfn._xlws.FILTER(Fares_CCCTA_LAVTA[Cash Collected],((Fares_CCCTA_LAVTA[PARTNER NAME]=$A58)*(Fares_CCCTA_LAVTA[Trip Type]="LAVTA")*(Fares_CCCTA_LAVTA[PARTNER NAME]&lt;&gt;"")),0)),0)</f>
        <v>0</v>
      </c>
      <c r="O58" s="204">
        <f t="shared" ref="O58:O75" ca="1" si="2">SUM(D58:I58)-SUM(J58:N58)</f>
        <v>0</v>
      </c>
      <c r="Q58" s="140">
        <f ca="1"/>
        <v>0</v>
      </c>
      <c r="R58" s="140">
        <f ca="1"/>
        <v>0</v>
      </c>
    </row>
    <row r="59" spans="1:20" x14ac:dyDescent="0.25">
      <c r="A59" s="139" t="str">
        <f ca="1"/>
        <v>QUICK RIDES CA</v>
      </c>
      <c r="B59" s="140">
        <f ca="1"/>
        <v>5073</v>
      </c>
      <c r="C59" s="140" t="str">
        <f ca="1"/>
        <v>quickridesca@gmail.com</v>
      </c>
      <c r="D59" s="203">
        <f ca="1"/>
        <v>0</v>
      </c>
      <c r="E59" s="203"/>
      <c r="F59" s="196">
        <f ca="1">IFERROR((SUMIFS(Hours_Working[GallonUpdated],Hours_Working[Week],1,Hours_Working[CLIENT],$A$56,Hours_Working[PARTNER],'PR DATE'!$A59)*$D$35+SUMIFS(Hours_Working[GallonUpdated],Hours_Working[Week],2,Hours_Working[CLIENT],$A$56,Hours_Working[PARTNER],'PR DATE'!$A59)*$D$36)+(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WAV)+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BIGVAN)),0)</f>
        <v>0</v>
      </c>
      <c r="G59" s="203" cm="1">
        <f t="array" aca="1" ref="G59" ca="1">SUM(_xlfn._xlws.FILTER(Deductions[Other Income],((Deductions[Type]=$A$56)*(Deductions[PARTNER]=$A59)),0))</f>
        <v>0</v>
      </c>
      <c r="H59" s="203" cm="1">
        <f t="array" aca="1" ref="H59" ca="1">SUM(_xlfn._xlws.FILTER(Deductions[Reimbursement],((Deductions[Type]=$A$56)*(Deductions[PARTNER]=$A59)),0))</f>
        <v>0</v>
      </c>
      <c r="I59" s="203" cm="1">
        <f t="array" aca="1" ref="I59" ca="1">SUM(_xlfn._xlws.FILTER(Deductions[Bonus],((Deductions[Type]=$A$56)*(Deductions[PARTNER]=$A59)),0))</f>
        <v>0</v>
      </c>
      <c r="J59" s="203" cm="1">
        <f t="array" aca="1" ref="J59" ca="1">SUM(_xlfn._xlws.FILTER(Deductions[Credentials],((Deductions[Type]=$A$56)*(Deductions[PARTNER]=$A59)),0))</f>
        <v>0</v>
      </c>
      <c r="K59" s="203" cm="1">
        <f t="array" aca="1" ref="K59" ca="1">SUM(_xlfn._xlws.FILTER(Deductions[LIFT LEASE TOTAL],((Deductions[Type]=$A$56)*(Deductions[PARTNER]=$A59)),0))</f>
        <v>0</v>
      </c>
      <c r="L59" s="203" cm="1">
        <f t="array" aca="1" ref="L59" ca="1">SUM(_xlfn._xlws.FILTER(Deductions[Violation],((Deductions[Type]=$A$56)*(Deductions[PARTNER]=$A59)),0))</f>
        <v>0</v>
      </c>
      <c r="M59" s="203" cm="1">
        <f t="array" aca="1" ref="M59" ca="1">SUM(_xlfn._xlws.FILTER(Deductions[Other Deductions],((Deductions[Type]=$A$56)*(Deductions[PARTNER]=$A59)),0))</f>
        <v>0</v>
      </c>
      <c r="N59" s="203" cm="1">
        <f t="array" aca="1" ref="N59" ca="1">IFERROR(SUM(_xlfn._xlws.FILTER(Fares_CCCTA_LAVTA[Cash Collected],((Fares_CCCTA_LAVTA[PARTNER NAME]=$A59)*(Fares_CCCTA_LAVTA[Trip Type]="LAVTA")*(Fares_CCCTA_LAVTA[PARTNER NAME]&lt;&gt;"")),0)),0)</f>
        <v>0</v>
      </c>
      <c r="O59" s="204">
        <f t="shared" ca="1" si="2"/>
        <v>0</v>
      </c>
      <c r="Q59" s="140">
        <f ca="1"/>
        <v>0</v>
      </c>
      <c r="R59" s="140">
        <f ca="1"/>
        <v>0</v>
      </c>
    </row>
    <row r="60" spans="1:20" x14ac:dyDescent="0.25">
      <c r="A60" s="139" t="str">
        <f ca="1"/>
        <v>TRI VALLEY TRANSPORTATION INC.</v>
      </c>
      <c r="B60" s="140">
        <f ca="1"/>
        <v>5026</v>
      </c>
      <c r="C60" s="140" t="str">
        <f ca="1"/>
        <v xml:space="preserve">hilarybuffington@trivalleytransport.com </v>
      </c>
      <c r="D60" s="203">
        <f ca="1"/>
        <v>3071.04</v>
      </c>
      <c r="E60" s="203"/>
      <c r="F60" s="196">
        <f ca="1">IFERROR((SUMIFS(Hours_Working[GallonUpdated],Hours_Working[Week],1,Hours_Working[CLIENT],$A$56,Hours_Working[PARTNER],'PR DATE'!$A60)*$D$35+SUMIFS(Hours_Working[GallonUpdated],Hours_Working[Week],2,Hours_Working[CLIENT],$A$56,Hours_Working[PARTNER],'PR DATE'!$A60)*$D$36)+(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WAV)+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BIGVAN)),0)</f>
        <v>8.9547775000000378</v>
      </c>
      <c r="G60" s="203" cm="1">
        <f t="array" aca="1" ref="G60" ca="1">SUM(_xlfn._xlws.FILTER(Deductions[Other Income],((Deductions[Type]=$A$56)*(Deductions[PARTNER]=$A60)),0))</f>
        <v>0</v>
      </c>
      <c r="H60" s="203" cm="1">
        <f t="array" aca="1" ref="H60" ca="1">SUM(_xlfn._xlws.FILTER(Deductions[Reimbursement],((Deductions[Type]=$A$56)*(Deductions[PARTNER]=$A60)),0))</f>
        <v>0</v>
      </c>
      <c r="I60" s="203" cm="1">
        <f t="array" aca="1" ref="I60" ca="1">SUM(_xlfn._xlws.FILTER(Deductions[Bonus],((Deductions[Type]=$A$56)*(Deductions[PARTNER]=$A60)),0))</f>
        <v>0</v>
      </c>
      <c r="J60" s="203" cm="1">
        <f t="array" aca="1" ref="J60" ca="1">SUM(_xlfn._xlws.FILTER(Deductions[Credentials],((Deductions[Type]=$A$56)*(Deductions[PARTNER]=$A60)),0))</f>
        <v>0</v>
      </c>
      <c r="K60" s="203" cm="1">
        <f t="array" aca="1" ref="K60" ca="1">SUM(_xlfn._xlws.FILTER(Deductions[LIFT LEASE TOTAL],((Deductions[Type]=$A$56)*(Deductions[PARTNER]=$A60)),0))</f>
        <v>416.72</v>
      </c>
      <c r="L60" s="203" cm="1">
        <f t="array" aca="1" ref="L60" ca="1">SUM(_xlfn._xlws.FILTER(Deductions[Violation],((Deductions[Type]=$A$56)*(Deductions[PARTNER]=$A60)),0))</f>
        <v>150</v>
      </c>
      <c r="M60" s="203" cm="1">
        <f t="array" aca="1" ref="M60" ca="1">SUM(_xlfn._xlws.FILTER(Deductions[Other Deductions],((Deductions[Type]=$A$56)*(Deductions[PARTNER]=$A60)),0))</f>
        <v>500</v>
      </c>
      <c r="N60" s="203" cm="1">
        <f t="array" aca="1" ref="N60" ca="1">IFERROR(SUM(_xlfn._xlws.FILTER(Fares_CCCTA_LAVTA[Cash Collected],((Fares_CCCTA_LAVTA[PARTNER NAME]=$A60)*(Fares_CCCTA_LAVTA[Trip Type]="LAVTA")*(Fares_CCCTA_LAVTA[PARTNER NAME]&lt;&gt;"")),0)),0)</f>
        <v>41.25</v>
      </c>
      <c r="O60" s="204">
        <f t="shared" ca="1" si="2"/>
        <v>1972.0247775</v>
      </c>
      <c r="Q60" s="140">
        <f ca="1"/>
        <v>166</v>
      </c>
      <c r="R60" s="140">
        <f ca="1"/>
        <v>76.77600000000001</v>
      </c>
    </row>
    <row r="61" spans="1:20" x14ac:dyDescent="0.25">
      <c r="A61" s="139" t="str">
        <f ca="1"/>
        <v>NEMIA CARE LLC</v>
      </c>
      <c r="B61" s="140">
        <f ca="1"/>
        <v>5108</v>
      </c>
      <c r="C61" s="140" t="str">
        <f ca="1"/>
        <v>NEMIACARETRANSPORT@GMAIL.COM</v>
      </c>
      <c r="D61" s="203">
        <f ca="1"/>
        <v>5814.3409999999994</v>
      </c>
      <c r="E61" s="203"/>
      <c r="F61" s="196">
        <f ca="1">IFERROR((SUMIFS(Hours_Working[GallonUpdated],Hours_Working[Week],1,Hours_Working[CLIENT],$A$56,Hours_Working[PARTNER],'PR DATE'!$A61)*$D$35+SUMIFS(Hours_Working[GallonUpdated],Hours_Working[Week],2,Hours_Working[CLIENT],$A$56,Hours_Working[PARTNER],'PR DATE'!$A61)*$D$36)+(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WAV)+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BIGVAN)),0)</f>
        <v>23.225572500000105</v>
      </c>
      <c r="G61" s="203" cm="1">
        <f t="array" aca="1" ref="G61" ca="1">SUM(_xlfn._xlws.FILTER(Deductions[Other Income],((Deductions[Type]=$A$56)*(Deductions[PARTNER]=$A61)),0))</f>
        <v>0</v>
      </c>
      <c r="H61" s="203" cm="1">
        <f t="array" aca="1" ref="H61" ca="1">SUM(_xlfn._xlws.FILTER(Deductions[Reimbursement],((Deductions[Type]=$A$56)*(Deductions[PARTNER]=$A61)),0))</f>
        <v>0</v>
      </c>
      <c r="I61" s="203" cm="1">
        <f t="array" aca="1" ref="I61" ca="1">SUM(_xlfn._xlws.FILTER(Deductions[Bonus],((Deductions[Type]=$A$56)*(Deductions[PARTNER]=$A61)),0))</f>
        <v>0</v>
      </c>
      <c r="J61" s="203" cm="1">
        <f t="array" aca="1" ref="J61" ca="1">SUM(_xlfn._xlws.FILTER(Deductions[Credentials],((Deductions[Type]=$A$56)*(Deductions[PARTNER]=$A61)),0))</f>
        <v>0</v>
      </c>
      <c r="K61" s="203" cm="1">
        <f t="array" aca="1" ref="K61" ca="1">SUM(_xlfn._xlws.FILTER(Deductions[LIFT LEASE TOTAL],((Deductions[Type]=$A$56)*(Deductions[PARTNER]=$A61)),0))</f>
        <v>1180</v>
      </c>
      <c r="L61" s="203" cm="1">
        <f t="array" aca="1" ref="L61" ca="1">SUM(_xlfn._xlws.FILTER(Deductions[Violation],((Deductions[Type]=$A$56)*(Deductions[PARTNER]=$A61)),0))</f>
        <v>150</v>
      </c>
      <c r="M61" s="203" cm="1">
        <f t="array" aca="1" ref="M61" ca="1">SUM(_xlfn._xlws.FILTER(Deductions[Other Deductions],((Deductions[Type]=$A$56)*(Deductions[PARTNER]=$A61)),0))</f>
        <v>0</v>
      </c>
      <c r="N61" s="203" cm="1">
        <f t="array" aca="1" ref="N61" ca="1">IFERROR(SUM(_xlfn._xlws.FILTER(Fares_CCCTA_LAVTA[Cash Collected],((Fares_CCCTA_LAVTA[PARTNER NAME]=$A61)*(Fares_CCCTA_LAVTA[Trip Type]="LAVTA")*(Fares_CCCTA_LAVTA[PARTNER NAME]&lt;&gt;"")),0)),0)</f>
        <v>176.25</v>
      </c>
      <c r="O61" s="204">
        <f t="shared" ca="1" si="2"/>
        <v>4331.3165724999999</v>
      </c>
      <c r="Q61" s="140">
        <f ca="1"/>
        <v>239</v>
      </c>
      <c r="R61" s="140">
        <f ca="1"/>
        <v>164.16499999999999</v>
      </c>
    </row>
    <row r="62" spans="1:20" x14ac:dyDescent="0.25">
      <c r="A62" s="139" t="str">
        <f ca="1"/>
        <v>DIAMOND HILL TRANSPORTATION LLC</v>
      </c>
      <c r="B62" s="140">
        <f ca="1"/>
        <v>5106</v>
      </c>
      <c r="C62" s="140" t="str">
        <f ca="1"/>
        <v>chaptern927@gmail.com</v>
      </c>
      <c r="D62" s="203">
        <f ca="1"/>
        <v>0</v>
      </c>
      <c r="E62" s="203"/>
      <c r="F62" s="196">
        <f ca="1">IFERROR((SUMIFS(Hours_Working[GallonUpdated],Hours_Working[Week],1,Hours_Working[CLIENT],$A$56,Hours_Working[PARTNER],'PR DATE'!$A62)*$D$35+SUMIFS(Hours_Working[GallonUpdated],Hours_Working[Week],2,Hours_Working[CLIENT],$A$56,Hours_Working[PARTNER],'PR DATE'!$A62)*$D$36)+(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WAV)+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BIGVAN)),0)</f>
        <v>0</v>
      </c>
      <c r="G62" s="203" cm="1">
        <f t="array" aca="1" ref="G62" ca="1">SUM(_xlfn._xlws.FILTER(Deductions[Other Income],((Deductions[Type]=$A$56)*(Deductions[PARTNER]=$A62)),0))</f>
        <v>0</v>
      </c>
      <c r="H62" s="203" cm="1">
        <f t="array" aca="1" ref="H62" ca="1">SUM(_xlfn._xlws.FILTER(Deductions[Reimbursement],((Deductions[Type]=$A$56)*(Deductions[PARTNER]=$A62)),0))</f>
        <v>0</v>
      </c>
      <c r="I62" s="203" cm="1">
        <f t="array" aca="1" ref="I62" ca="1">SUM(_xlfn._xlws.FILTER(Deductions[Bonus],((Deductions[Type]=$A$56)*(Deductions[PARTNER]=$A62)),0))</f>
        <v>0</v>
      </c>
      <c r="J62" s="203" cm="1">
        <f t="array" aca="1" ref="J62" ca="1">SUM(_xlfn._xlws.FILTER(Deductions[Credentials],((Deductions[Type]=$A$56)*(Deductions[PARTNER]=$A62)),0))</f>
        <v>0</v>
      </c>
      <c r="K62" s="203" cm="1">
        <f t="array" aca="1" ref="K62" ca="1">SUM(_xlfn._xlws.FILTER(Deductions[LIFT LEASE TOTAL],((Deductions[Type]=$A$56)*(Deductions[PARTNER]=$A62)),0))</f>
        <v>0</v>
      </c>
      <c r="L62" s="203" cm="1">
        <f t="array" aca="1" ref="L62" ca="1">SUM(_xlfn._xlws.FILTER(Deductions[Violation],((Deductions[Type]=$A$56)*(Deductions[PARTNER]=$A62)),0))</f>
        <v>0</v>
      </c>
      <c r="M62" s="203" cm="1">
        <f t="array" aca="1" ref="M62" ca="1">SUM(_xlfn._xlws.FILTER(Deductions[Other Deductions],((Deductions[Type]=$A$56)*(Deductions[PARTNER]=$A62)),0))</f>
        <v>0</v>
      </c>
      <c r="N62" s="203" cm="1">
        <f t="array" aca="1" ref="N62" ca="1">IFERROR(SUM(_xlfn._xlws.FILTER(Fares_CCCTA_LAVTA[Cash Collected],((Fares_CCCTA_LAVTA[PARTNER NAME]=$A62)*(Fares_CCCTA_LAVTA[Trip Type]="LAVTA")*(Fares_CCCTA_LAVTA[PARTNER NAME]&lt;&gt;"")),0)),0)</f>
        <v>0</v>
      </c>
      <c r="O62" s="204">
        <f t="shared" ca="1" si="2"/>
        <v>0</v>
      </c>
      <c r="Q62" s="140">
        <f ca="1"/>
        <v>0</v>
      </c>
      <c r="R62" s="140">
        <f ca="1"/>
        <v>0</v>
      </c>
    </row>
    <row r="63" spans="1:20" x14ac:dyDescent="0.25">
      <c r="A63" s="139" t="str">
        <f ca="1"/>
        <v>PEOPLE FIRST TRANSIT LLC</v>
      </c>
      <c r="B63" s="140">
        <f ca="1"/>
        <v>5109</v>
      </c>
      <c r="C63" s="140" t="str">
        <f ca="1"/>
        <v>sharonnj@peoplefirsttransit.org</v>
      </c>
      <c r="D63" s="203">
        <f ca="1"/>
        <v>3926.2369999999996</v>
      </c>
      <c r="E63" s="203"/>
      <c r="F63" s="196">
        <f ca="1">IFERROR((SUMIFS(Hours_Working[GallonUpdated],Hours_Working[Week],1,Hours_Working[CLIENT],$A$56,Hours_Working[PARTNER],'PR DATE'!$A63)*$D$35+SUMIFS(Hours_Working[GallonUpdated],Hours_Working[Week],2,Hours_Working[CLIENT],$A$56,Hours_Working[PARTNER],'PR DATE'!$A63)*$D$36)+(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WAV)+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BIGVAN)),0)</f>
        <v>15.36991000000007</v>
      </c>
      <c r="G63" s="203" cm="1">
        <f t="array" aca="1" ref="G63" ca="1">SUM(_xlfn._xlws.FILTER(Deductions[Other Income],((Deductions[Type]=$A$56)*(Deductions[PARTNER]=$A63)),0))</f>
        <v>0</v>
      </c>
      <c r="H63" s="203" cm="1">
        <f t="array" aca="1" ref="H63" ca="1">SUM(_xlfn._xlws.FILTER(Deductions[Reimbursement],((Deductions[Type]=$A$56)*(Deductions[PARTNER]=$A63)),0))</f>
        <v>0</v>
      </c>
      <c r="I63" s="203" cm="1">
        <f t="array" aca="1" ref="I63" ca="1">SUM(_xlfn._xlws.FILTER(Deductions[Bonus],((Deductions[Type]=$A$56)*(Deductions[PARTNER]=$A63)),0))</f>
        <v>0</v>
      </c>
      <c r="J63" s="203" cm="1">
        <f t="array" aca="1" ref="J63" ca="1">SUM(_xlfn._xlws.FILTER(Deductions[Credentials],((Deductions[Type]=$A$56)*(Deductions[PARTNER]=$A63)),0))</f>
        <v>0</v>
      </c>
      <c r="K63" s="203" cm="1">
        <f t="array" aca="1" ref="K63" ca="1">SUM(_xlfn._xlws.FILTER(Deductions[LIFT LEASE TOTAL],((Deductions[Type]=$A$56)*(Deductions[PARTNER]=$A63)),0))</f>
        <v>590</v>
      </c>
      <c r="L63" s="203" cm="1">
        <f t="array" aca="1" ref="L63" ca="1">SUM(_xlfn._xlws.FILTER(Deductions[Violation],((Deductions[Type]=$A$56)*(Deductions[PARTNER]=$A63)),0))</f>
        <v>0</v>
      </c>
      <c r="M63" s="203" cm="1">
        <f t="array" aca="1" ref="M63" ca="1">SUM(_xlfn._xlws.FILTER(Deductions[Other Deductions],((Deductions[Type]=$A$56)*(Deductions[PARTNER]=$A63)),0))</f>
        <v>0</v>
      </c>
      <c r="N63" s="203" cm="1">
        <f t="array" aca="1" ref="N63" ca="1">IFERROR(SUM(_xlfn._xlws.FILTER(Fares_CCCTA_LAVTA[Cash Collected],((Fares_CCCTA_LAVTA[PARTNER NAME]=$A63)*(Fares_CCCTA_LAVTA[Trip Type]="LAVTA")*(Fares_CCCTA_LAVTA[PARTNER NAME]&lt;&gt;"")),0)),0)</f>
        <v>247.5</v>
      </c>
      <c r="O63" s="204">
        <f t="shared" ca="1" si="2"/>
        <v>3104.1069099999995</v>
      </c>
      <c r="Q63" s="140">
        <f ca="1"/>
        <v>220</v>
      </c>
      <c r="R63" s="140">
        <f ca="1"/>
        <v>110.42500000000001</v>
      </c>
    </row>
    <row r="64" spans="1:20" x14ac:dyDescent="0.25">
      <c r="A64" s="139" t="str">
        <f ca="1"/>
        <v>TRANSIT LTM LLC</v>
      </c>
      <c r="B64" s="140">
        <f ca="1"/>
        <v>5132</v>
      </c>
      <c r="C64" s="140" t="str">
        <f ca="1"/>
        <v>lmmobileservices8199@gmail.com</v>
      </c>
      <c r="D64" s="203">
        <f ca="1"/>
        <v>0</v>
      </c>
      <c r="E64" s="203"/>
      <c r="F64" s="196">
        <f ca="1">IFERROR((SUMIFS(Hours_Working[GallonUpdated],Hours_Working[Week],1,Hours_Working[CLIENT],$A$56,Hours_Working[PARTNER],'PR DATE'!$A64)*$D$35+SUMIFS(Hours_Working[GallonUpdated],Hours_Working[Week],2,Hours_Working[CLIENT],$A$56,Hours_Working[PARTNER],'PR DATE'!$A64)*$D$36)+(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WAV)+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BIGVAN)),0)</f>
        <v>0</v>
      </c>
      <c r="G64" s="203" cm="1">
        <f t="array" aca="1" ref="G64" ca="1">SUM(_xlfn._xlws.FILTER(Deductions[Other Income],((Deductions[Type]=$A$56)*(Deductions[PARTNER]=$A64)),0))</f>
        <v>0</v>
      </c>
      <c r="H64" s="203" cm="1">
        <f t="array" aca="1" ref="H64" ca="1">SUM(_xlfn._xlws.FILTER(Deductions[Reimbursement],((Deductions[Type]=$A$56)*(Deductions[PARTNER]=$A64)),0))</f>
        <v>0</v>
      </c>
      <c r="I64" s="203" cm="1">
        <f t="array" aca="1" ref="I64" ca="1">SUM(_xlfn._xlws.FILTER(Deductions[Bonus],((Deductions[Type]=$A$56)*(Deductions[PARTNER]=$A64)),0))</f>
        <v>0</v>
      </c>
      <c r="J64" s="203" cm="1">
        <f t="array" aca="1" ref="J64" ca="1">SUM(_xlfn._xlws.FILTER(Deductions[Credentials],((Deductions[Type]=$A$56)*(Deductions[PARTNER]=$A64)),0))</f>
        <v>0</v>
      </c>
      <c r="K64" s="203" cm="1">
        <f t="array" aca="1" ref="K64" ca="1">SUM(_xlfn._xlws.FILTER(Deductions[LIFT LEASE TOTAL],((Deductions[Type]=$A$56)*(Deductions[PARTNER]=$A64)),0))</f>
        <v>0</v>
      </c>
      <c r="L64" s="203" cm="1">
        <f t="array" aca="1" ref="L64" ca="1">SUM(_xlfn._xlws.FILTER(Deductions[Violation],((Deductions[Type]=$A$56)*(Deductions[PARTNER]=$A64)),0))</f>
        <v>0</v>
      </c>
      <c r="M64" s="203" cm="1">
        <f t="array" aca="1" ref="M64" ca="1">SUM(_xlfn._xlws.FILTER(Deductions[Other Deductions],((Deductions[Type]=$A$56)*(Deductions[PARTNER]=$A64)),0))</f>
        <v>0</v>
      </c>
      <c r="N64" s="203" cm="1">
        <f t="array" aca="1" ref="N64" ca="1">IFERROR(SUM(_xlfn._xlws.FILTER(Fares_CCCTA_LAVTA[Cash Collected],((Fares_CCCTA_LAVTA[PARTNER NAME]=$A64)*(Fares_CCCTA_LAVTA[Trip Type]="LAVTA")*(Fares_CCCTA_LAVTA[PARTNER NAME]&lt;&gt;"")),0)),0)</f>
        <v>0</v>
      </c>
      <c r="O64" s="204">
        <f t="shared" ca="1" si="2"/>
        <v>0</v>
      </c>
      <c r="Q64" s="140">
        <f ca="1"/>
        <v>0</v>
      </c>
      <c r="R64" s="140">
        <f ca="1"/>
        <v>0</v>
      </c>
    </row>
    <row r="65" spans="1:19" x14ac:dyDescent="0.25">
      <c r="A65" s="139" t="str">
        <f ca="1"/>
        <v>SYNERGY MEDICAL TRANSPORTATION LLC</v>
      </c>
      <c r="B65" s="140">
        <f ca="1"/>
        <v>5138</v>
      </c>
      <c r="C65" s="140" t="str">
        <f ca="1"/>
        <v>synergymedical333@gmail.com</v>
      </c>
      <c r="D65" s="203">
        <f ca="1"/>
        <v>712.28700000000003</v>
      </c>
      <c r="E65" s="203"/>
      <c r="F65" s="196">
        <f ca="1">IFERROR((SUMIFS(Hours_Working[GallonUpdated],Hours_Working[Week],1,Hours_Working[CLIENT],$A$56,Hours_Working[PARTNER],'PR DATE'!$A65)*$D$35+SUMIFS(Hours_Working[GallonUpdated],Hours_Working[Week],2,Hours_Working[CLIENT],$A$56,Hours_Working[PARTNER],'PR DATE'!$A65)*$D$36)+(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WAV)+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BIGVAN)),0)</f>
        <v>2.2464600000000114</v>
      </c>
      <c r="G65" s="203" cm="1">
        <f t="array" aca="1" ref="G65" ca="1">SUM(_xlfn._xlws.FILTER(Deductions[Other Income],((Deductions[Type]=$A$56)*(Deductions[PARTNER]=$A65)),0))</f>
        <v>0</v>
      </c>
      <c r="H65" s="203" cm="1">
        <f t="array" aca="1" ref="H65" ca="1">SUM(_xlfn._xlws.FILTER(Deductions[Reimbursement],((Deductions[Type]=$A$56)*(Deductions[PARTNER]=$A65)),0))</f>
        <v>0</v>
      </c>
      <c r="I65" s="203" cm="1">
        <f t="array" aca="1" ref="I65" ca="1">SUM(_xlfn._xlws.FILTER(Deductions[Bonus],((Deductions[Type]=$A$56)*(Deductions[PARTNER]=$A65)),0))</f>
        <v>0</v>
      </c>
      <c r="J65" s="203" cm="1">
        <f t="array" aca="1" ref="J65" ca="1">SUM(_xlfn._xlws.FILTER(Deductions[Credentials],((Deductions[Type]=$A$56)*(Deductions[PARTNER]=$A65)),0))</f>
        <v>0</v>
      </c>
      <c r="K65" s="203" cm="1">
        <f t="array" aca="1" ref="K65" ca="1">SUM(_xlfn._xlws.FILTER(Deductions[LIFT LEASE TOTAL],((Deductions[Type]=$A$56)*(Deductions[PARTNER]=$A65)),0))</f>
        <v>0</v>
      </c>
      <c r="L65" s="203" cm="1">
        <f t="array" aca="1" ref="L65" ca="1">SUM(_xlfn._xlws.FILTER(Deductions[Violation],((Deductions[Type]=$A$56)*(Deductions[PARTNER]=$A65)),0))</f>
        <v>0</v>
      </c>
      <c r="M65" s="203" cm="1">
        <f t="array" aca="1" ref="M65" ca="1">SUM(_xlfn._xlws.FILTER(Deductions[Other Deductions],((Deductions[Type]=$A$56)*(Deductions[PARTNER]=$A65)),0))</f>
        <v>0</v>
      </c>
      <c r="N65" s="203" cm="1">
        <f t="array" aca="1" ref="N65" ca="1">IFERROR(SUM(_xlfn._xlws.FILTER(Fares_CCCTA_LAVTA[Cash Collected],((Fares_CCCTA_LAVTA[PARTNER NAME]=$A65)*(Fares_CCCTA_LAVTA[Trip Type]="LAVTA")*(Fares_CCCTA_LAVTA[PARTNER NAME]&lt;&gt;"")),0)),0)</f>
        <v>48.75</v>
      </c>
      <c r="O65" s="204">
        <f t="shared" ca="1" si="2"/>
        <v>665.78345999999999</v>
      </c>
      <c r="Q65" s="140">
        <f ca="1"/>
        <v>15</v>
      </c>
      <c r="R65" s="140">
        <f ca="1"/>
        <v>19.250999999999998</v>
      </c>
    </row>
    <row r="66" spans="1:19" x14ac:dyDescent="0.25">
      <c r="A66" s="139" t="str">
        <f ca="1"/>
        <v>HUGO FAMILY TRANSPORTATION</v>
      </c>
      <c r="B66" s="140">
        <f ca="1"/>
        <v>5139</v>
      </c>
      <c r="C66" s="140" t="str">
        <f ca="1"/>
        <v>hugofamilytransportation@gmail.com</v>
      </c>
      <c r="D66" s="203">
        <f ca="1"/>
        <v>367.39499999999998</v>
      </c>
      <c r="E66" s="203"/>
      <c r="F66" s="196">
        <f ca="1">IFERROR((SUMIFS(Hours_Working[GallonUpdated],Hours_Working[Week],1,Hours_Working[CLIENT],$A$56,Hours_Working[PARTNER],'PR DATE'!$A66)*$D$35+SUMIFS(Hours_Working[GallonUpdated],Hours_Working[Week],2,Hours_Working[CLIENT],$A$56,Hours_Working[PARTNER],'PR DATE'!$A66)*$D$36)+(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WAV)+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BIGVAN)),0)</f>
        <v>1.0369575000000084</v>
      </c>
      <c r="G66" s="203" cm="1">
        <f t="array" aca="1" ref="G66" ca="1">SUM(_xlfn._xlws.FILTER(Deductions[Other Income],((Deductions[Type]=$A$56)*(Deductions[PARTNER]=$A66)),0))</f>
        <v>0</v>
      </c>
      <c r="H66" s="203" cm="1">
        <f t="array" aca="1" ref="H66" ca="1">SUM(_xlfn._xlws.FILTER(Deductions[Reimbursement],((Deductions[Type]=$A$56)*(Deductions[PARTNER]=$A66)),0))</f>
        <v>0</v>
      </c>
      <c r="I66" s="203" cm="1">
        <f t="array" aca="1" ref="I66" ca="1">SUM(_xlfn._xlws.FILTER(Deductions[Bonus],((Deductions[Type]=$A$56)*(Deductions[PARTNER]=$A66)),0))</f>
        <v>0</v>
      </c>
      <c r="J66" s="203" cm="1">
        <f t="array" aca="1" ref="J66" ca="1">SUM(_xlfn._xlws.FILTER(Deductions[Credentials],((Deductions[Type]=$A$56)*(Deductions[PARTNER]=$A66)),0))</f>
        <v>0</v>
      </c>
      <c r="K66" s="203" cm="1">
        <f t="array" aca="1" ref="K66" ca="1">SUM(_xlfn._xlws.FILTER(Deductions[LIFT LEASE TOTAL],((Deductions[Type]=$A$56)*(Deductions[PARTNER]=$A66)),0))</f>
        <v>0</v>
      </c>
      <c r="L66" s="203" cm="1">
        <f t="array" aca="1" ref="L66" ca="1">SUM(_xlfn._xlws.FILTER(Deductions[Violation],((Deductions[Type]=$A$56)*(Deductions[PARTNER]=$A66)),0))</f>
        <v>0</v>
      </c>
      <c r="M66" s="203" cm="1">
        <f t="array" aca="1" ref="M66" ca="1">SUM(_xlfn._xlws.FILTER(Deductions[Other Deductions],((Deductions[Type]=$A$56)*(Deductions[PARTNER]=$A66)),0))</f>
        <v>0</v>
      </c>
      <c r="N66" s="203" cm="1">
        <f t="array" aca="1" ref="N66" ca="1">IFERROR(SUM(_xlfn._xlws.FILTER(Fares_CCCTA_LAVTA[Cash Collected],((Fares_CCCTA_LAVTA[PARTNER NAME]=$A66)*(Fares_CCCTA_LAVTA[Trip Type]="LAVTA")*(Fares_CCCTA_LAVTA[PARTNER NAME]&lt;&gt;"")),0)),0)</f>
        <v>0</v>
      </c>
      <c r="O66" s="204">
        <f t="shared" ca="1" si="2"/>
        <v>368.43195750000001</v>
      </c>
      <c r="Q66" s="140">
        <f ca="1"/>
        <v>10</v>
      </c>
      <c r="R66" s="140">
        <f ca="1"/>
        <v>10.497</v>
      </c>
    </row>
    <row r="67" spans="1:19" x14ac:dyDescent="0.25">
      <c r="A67" s="139" t="str">
        <f ca="1"/>
        <v>HIGHER-SELF LLC</v>
      </c>
      <c r="B67" s="140">
        <f ca="1"/>
        <v>5143</v>
      </c>
      <c r="C67" s="140" t="str">
        <f ca="1"/>
        <v>loviebrown@higher-selfllc.com</v>
      </c>
      <c r="D67" s="203">
        <f ca="1"/>
        <v>0</v>
      </c>
      <c r="E67" s="203"/>
      <c r="F67" s="196">
        <f ca="1">IFERROR((SUMIFS(Hours_Working[GallonUpdated],Hours_Working[Week],1,Hours_Working[CLIENT],$A$56,Hours_Working[PARTNER],'PR DATE'!$A67)*$D$35+SUMIFS(Hours_Working[GallonUpdated],Hours_Working[Week],2,Hours_Working[CLIENT],$A$56,Hours_Working[PARTNER],'PR DATE'!$A67)*$D$36)+(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WAV)+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BIGVAN)),0)</f>
        <v>0</v>
      </c>
      <c r="G67" s="203" cm="1">
        <f t="array" aca="1" ref="G67" ca="1">SUM(_xlfn._xlws.FILTER(Deductions[Other Income],((Deductions[Type]=$A$56)*(Deductions[PARTNER]=$A67)),0))</f>
        <v>0</v>
      </c>
      <c r="H67" s="203" cm="1">
        <f t="array" aca="1" ref="H67" ca="1">SUM(_xlfn._xlws.FILTER(Deductions[Reimbursement],((Deductions[Type]=$A$56)*(Deductions[PARTNER]=$A67)),0))</f>
        <v>0</v>
      </c>
      <c r="I67" s="203" cm="1">
        <f t="array" aca="1" ref="I67" ca="1">SUM(_xlfn._xlws.FILTER(Deductions[Bonus],((Deductions[Type]=$A$56)*(Deductions[PARTNER]=$A67)),0))</f>
        <v>0</v>
      </c>
      <c r="J67" s="203" cm="1">
        <f t="array" aca="1" ref="J67" ca="1">SUM(_xlfn._xlws.FILTER(Deductions[Credentials],((Deductions[Type]=$A$56)*(Deductions[PARTNER]=$A67)),0))</f>
        <v>0</v>
      </c>
      <c r="K67" s="203" cm="1">
        <f t="array" aca="1" ref="K67" ca="1">SUM(_xlfn._xlws.FILTER(Deductions[LIFT LEASE TOTAL],((Deductions[Type]=$A$56)*(Deductions[PARTNER]=$A67)),0))</f>
        <v>0</v>
      </c>
      <c r="L67" s="203" cm="1">
        <f t="array" aca="1" ref="L67" ca="1">SUM(_xlfn._xlws.FILTER(Deductions[Violation],((Deductions[Type]=$A$56)*(Deductions[PARTNER]=$A67)),0))</f>
        <v>0</v>
      </c>
      <c r="M67" s="203" cm="1">
        <f t="array" aca="1" ref="M67" ca="1">SUM(_xlfn._xlws.FILTER(Deductions[Other Deductions],((Deductions[Type]=$A$56)*(Deductions[PARTNER]=$A67)),0))</f>
        <v>0</v>
      </c>
      <c r="N67" s="203" cm="1">
        <f t="array" aca="1" ref="N67" ca="1">IFERROR(SUM(_xlfn._xlws.FILTER(Fares_CCCTA_LAVTA[Cash Collected],((Fares_CCCTA_LAVTA[PARTNER NAME]=$A67)*(Fares_CCCTA_LAVTA[Trip Type]="LAVTA")*(Fares_CCCTA_LAVTA[PARTNER NAME]&lt;&gt;"")),0)),0)</f>
        <v>0</v>
      </c>
      <c r="O67" s="204">
        <f t="shared" ca="1" si="2"/>
        <v>0</v>
      </c>
      <c r="Q67" s="140">
        <f ca="1"/>
        <v>0</v>
      </c>
      <c r="R67" s="140">
        <f ca="1"/>
        <v>0</v>
      </c>
    </row>
    <row r="68" spans="1:19" x14ac:dyDescent="0.25">
      <c r="A68" s="139" t="str">
        <f ca="1"/>
        <v>REM SOLUTIONS LLC</v>
      </c>
      <c r="B68" s="140">
        <f ca="1"/>
        <v>5152</v>
      </c>
      <c r="C68" s="140" t="str">
        <f ca="1"/>
        <v>ryanedward.logistics@gmail.com</v>
      </c>
      <c r="D68" s="203">
        <f ca="1"/>
        <v>0</v>
      </c>
      <c r="E68" s="203"/>
      <c r="F68" s="196">
        <f ca="1">IFERROR((SUMIFS(Hours_Working[GallonUpdated],Hours_Working[Week],1,Hours_Working[CLIENT],$A$56,Hours_Working[PARTNER],'PR DATE'!$A68)*$D$35+SUMIFS(Hours_Working[GallonUpdated],Hours_Working[Week],2,Hours_Working[CLIENT],$A$56,Hours_Working[PARTNER],'PR DATE'!$A68)*$D$36)+(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WAV)+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BIGVAN)),0)</f>
        <v>0</v>
      </c>
      <c r="G68" s="203" cm="1">
        <f t="array" aca="1" ref="G68" ca="1">SUM(_xlfn._xlws.FILTER(Deductions[Other Income],((Deductions[Type]=$A$56)*(Deductions[PARTNER]=$A68)),0))</f>
        <v>0</v>
      </c>
      <c r="H68" s="203" cm="1">
        <f t="array" aca="1" ref="H68" ca="1">SUM(_xlfn._xlws.FILTER(Deductions[Reimbursement],((Deductions[Type]=$A$56)*(Deductions[PARTNER]=$A68)),0))</f>
        <v>0</v>
      </c>
      <c r="I68" s="203" cm="1">
        <f t="array" aca="1" ref="I68" ca="1">SUM(_xlfn._xlws.FILTER(Deductions[Bonus],((Deductions[Type]=$A$56)*(Deductions[PARTNER]=$A68)),0))</f>
        <v>0</v>
      </c>
      <c r="J68" s="203" cm="1">
        <f t="array" aca="1" ref="J68" ca="1">SUM(_xlfn._xlws.FILTER(Deductions[Credentials],((Deductions[Type]=$A$56)*(Deductions[PARTNER]=$A68)),0))</f>
        <v>0</v>
      </c>
      <c r="K68" s="203" cm="1">
        <f t="array" aca="1" ref="K68" ca="1">SUM(_xlfn._xlws.FILTER(Deductions[LIFT LEASE TOTAL],((Deductions[Type]=$A$56)*(Deductions[PARTNER]=$A68)),0))</f>
        <v>0</v>
      </c>
      <c r="L68" s="203" cm="1">
        <f t="array" aca="1" ref="L68" ca="1">SUM(_xlfn._xlws.FILTER(Deductions[Violation],((Deductions[Type]=$A$56)*(Deductions[PARTNER]=$A68)),0))</f>
        <v>0</v>
      </c>
      <c r="M68" s="203" cm="1">
        <f t="array" aca="1" ref="M68" ca="1">SUM(_xlfn._xlws.FILTER(Deductions[Other Deductions],((Deductions[Type]=$A$56)*(Deductions[PARTNER]=$A68)),0))</f>
        <v>0</v>
      </c>
      <c r="N68" s="203" cm="1">
        <f t="array" aca="1" ref="N68" ca="1">IFERROR(SUM(_xlfn._xlws.FILTER(Fares_CCCTA_LAVTA[Cash Collected],((Fares_CCCTA_LAVTA[PARTNER NAME]=$A68)*(Fares_CCCTA_LAVTA[Trip Type]="LAVTA")*(Fares_CCCTA_LAVTA[PARTNER NAME]&lt;&gt;"")),0)),0)</f>
        <v>0</v>
      </c>
      <c r="O68" s="204">
        <f t="shared" ca="1" si="2"/>
        <v>0</v>
      </c>
      <c r="Q68" s="140">
        <f ca="1"/>
        <v>0</v>
      </c>
      <c r="R68" s="140">
        <f ca="1"/>
        <v>0</v>
      </c>
    </row>
    <row r="69" spans="1:19" x14ac:dyDescent="0.25">
      <c r="A69" s="139" t="str">
        <f ca="1"/>
        <v>MONAI&amp;SON'S LLC</v>
      </c>
      <c r="B69" s="140">
        <f ca="1"/>
        <v>5153</v>
      </c>
      <c r="C69" s="140" t="str">
        <f ca="1"/>
        <v>monaiandsonsllc@gmail.com</v>
      </c>
      <c r="D69" s="203">
        <f ca="1"/>
        <v>0</v>
      </c>
      <c r="E69" s="203"/>
      <c r="F69" s="196">
        <f ca="1">IFERROR((SUMIFS(Hours_Working[GallonUpdated],Hours_Working[Week],1,Hours_Working[CLIENT],$A$56,Hours_Working[PARTNER],'PR DATE'!$A69)*$D$35+SUMIFS(Hours_Working[GallonUpdated],Hours_Working[Week],2,Hours_Working[CLIENT],$A$56,Hours_Working[PARTNER],'PR DATE'!$A69)*$D$36)+(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WAV)+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BIGVAN)),0)</f>
        <v>0</v>
      </c>
      <c r="G69" s="203" cm="1">
        <f t="array" aca="1" ref="G69" ca="1">SUM(_xlfn._xlws.FILTER(Deductions[Other Income],((Deductions[Type]=$A$56)*(Deductions[PARTNER]=$A69)),0))</f>
        <v>0</v>
      </c>
      <c r="H69" s="203" cm="1">
        <f t="array" aca="1" ref="H69" ca="1">SUM(_xlfn._xlws.FILTER(Deductions[Reimbursement],((Deductions[Type]=$A$56)*(Deductions[PARTNER]=$A69)),0))</f>
        <v>0</v>
      </c>
      <c r="I69" s="203" cm="1">
        <f t="array" aca="1" ref="I69" ca="1">SUM(_xlfn._xlws.FILTER(Deductions[Bonus],((Deductions[Type]=$A$56)*(Deductions[PARTNER]=$A69)),0))</f>
        <v>0</v>
      </c>
      <c r="J69" s="203" cm="1">
        <f t="array" aca="1" ref="J69" ca="1">SUM(_xlfn._xlws.FILTER(Deductions[Credentials],((Deductions[Type]=$A$56)*(Deductions[PARTNER]=$A69)),0))</f>
        <v>0</v>
      </c>
      <c r="K69" s="203" cm="1">
        <f t="array" aca="1" ref="K69" ca="1">SUM(_xlfn._xlws.FILTER(Deductions[LIFT LEASE TOTAL],((Deductions[Type]=$A$56)*(Deductions[PARTNER]=$A69)),0))</f>
        <v>0</v>
      </c>
      <c r="L69" s="203" cm="1">
        <f t="array" aca="1" ref="L69" ca="1">SUM(_xlfn._xlws.FILTER(Deductions[Violation],((Deductions[Type]=$A$56)*(Deductions[PARTNER]=$A69)),0))</f>
        <v>0</v>
      </c>
      <c r="M69" s="203" cm="1">
        <f t="array" aca="1" ref="M69" ca="1">SUM(_xlfn._xlws.FILTER(Deductions[Other Deductions],((Deductions[Type]=$A$56)*(Deductions[PARTNER]=$A69)),0))</f>
        <v>0</v>
      </c>
      <c r="N69" s="203" cm="1">
        <f t="array" aca="1" ref="N69" ca="1">IFERROR(SUM(_xlfn._xlws.FILTER(Fares_CCCTA_LAVTA[Cash Collected],((Fares_CCCTA_LAVTA[PARTNER NAME]=$A69)*(Fares_CCCTA_LAVTA[Trip Type]="LAVTA")*(Fares_CCCTA_LAVTA[PARTNER NAME]&lt;&gt;"")),0)),0)</f>
        <v>0</v>
      </c>
      <c r="O69" s="204">
        <f t="shared" ca="1" si="2"/>
        <v>0</v>
      </c>
      <c r="Q69" s="140">
        <f ca="1"/>
        <v>0</v>
      </c>
      <c r="R69" s="140">
        <f ca="1"/>
        <v>0</v>
      </c>
    </row>
    <row r="70" spans="1:19" x14ac:dyDescent="0.25">
      <c r="A70" s="139" t="str">
        <f ca="1"/>
        <v>AARON TRANSPORTATION</v>
      </c>
      <c r="B70" s="140">
        <f ca="1"/>
        <v>5155</v>
      </c>
      <c r="C70" s="140" t="str">
        <f ca="1"/>
        <v>aarontransportation95@gmail.com</v>
      </c>
      <c r="D70" s="203">
        <f ca="1"/>
        <v>0</v>
      </c>
      <c r="E70" s="203"/>
      <c r="F70" s="196">
        <f ca="1">IFERROR((SUMIFS(Hours_Working[GallonUpdated],Hours_Working[Week],1,Hours_Working[CLIENT],$A$56,Hours_Working[PARTNER],'PR DATE'!$A70)*$D$35+SUMIFS(Hours_Working[GallonUpdated],Hours_Working[Week],2,Hours_Working[CLIENT],$A$56,Hours_Working[PARTNER],'PR DATE'!$A70)*$D$36)+(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WAV)+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BIGVAN)),0)</f>
        <v>0</v>
      </c>
      <c r="G70" s="203" cm="1">
        <f t="array" aca="1" ref="G70" ca="1">SUM(_xlfn._xlws.FILTER(Deductions[Other Income],((Deductions[Type]=$A$56)*(Deductions[PARTNER]=$A70)),0))</f>
        <v>0</v>
      </c>
      <c r="H70" s="203" cm="1">
        <f t="array" aca="1" ref="H70" ca="1">SUM(_xlfn._xlws.FILTER(Deductions[Reimbursement],((Deductions[Type]=$A$56)*(Deductions[PARTNER]=$A70)),0))</f>
        <v>0</v>
      </c>
      <c r="I70" s="203" cm="1">
        <f t="array" aca="1" ref="I70" ca="1">SUM(_xlfn._xlws.FILTER(Deductions[Bonus],((Deductions[Type]=$A$56)*(Deductions[PARTNER]=$A70)),0))</f>
        <v>0</v>
      </c>
      <c r="J70" s="203" cm="1">
        <f t="array" aca="1" ref="J70" ca="1">SUM(_xlfn._xlws.FILTER(Deductions[Credentials],((Deductions[Type]=$A$56)*(Deductions[PARTNER]=$A70)),0))</f>
        <v>0</v>
      </c>
      <c r="K70" s="203" cm="1">
        <f t="array" aca="1" ref="K70" ca="1">SUM(_xlfn._xlws.FILTER(Deductions[LIFT LEASE TOTAL],((Deductions[Type]=$A$56)*(Deductions[PARTNER]=$A70)),0))</f>
        <v>0</v>
      </c>
      <c r="L70" s="203" cm="1">
        <f t="array" aca="1" ref="L70" ca="1">SUM(_xlfn._xlws.FILTER(Deductions[Violation],((Deductions[Type]=$A$56)*(Deductions[PARTNER]=$A70)),0))</f>
        <v>0</v>
      </c>
      <c r="M70" s="203" cm="1">
        <f t="array" aca="1" ref="M70" ca="1">SUM(_xlfn._xlws.FILTER(Deductions[Other Deductions],((Deductions[Type]=$A$56)*(Deductions[PARTNER]=$A70)),0))</f>
        <v>0</v>
      </c>
      <c r="N70" s="203" cm="1">
        <f t="array" aca="1" ref="N70" ca="1">IFERROR(SUM(_xlfn._xlws.FILTER(Fares_CCCTA_LAVTA[Cash Collected],((Fares_CCCTA_LAVTA[PARTNER NAME]=$A70)*(Fares_CCCTA_LAVTA[Trip Type]="LAVTA")*(Fares_CCCTA_LAVTA[PARTNER NAME]&lt;&gt;"")),0)),0)</f>
        <v>0</v>
      </c>
      <c r="O70" s="204">
        <f t="shared" ca="1" si="2"/>
        <v>0</v>
      </c>
      <c r="Q70" s="140">
        <f ca="1"/>
        <v>0</v>
      </c>
      <c r="R70" s="140">
        <f ca="1"/>
        <v>0</v>
      </c>
    </row>
    <row r="71" spans="1:19" x14ac:dyDescent="0.25">
      <c r="A71" s="139" t="str">
        <f ca="1"/>
        <v>NORTHCAL TRANSPORTATION LLC</v>
      </c>
      <c r="B71" s="140">
        <f ca="1"/>
        <v>5156</v>
      </c>
      <c r="C71" s="140" t="str">
        <f ca="1"/>
        <v>northcaltransport90@gmail.com</v>
      </c>
      <c r="D71" s="203">
        <f ca="1"/>
        <v>0</v>
      </c>
      <c r="E71" s="203"/>
      <c r="F71" s="196">
        <f ca="1">IFERROR((SUMIFS(Hours_Working[GallonUpdated],Hours_Working[Week],1,Hours_Working[CLIENT],$A$56,Hours_Working[PARTNER],'PR DATE'!$A71)*$D$35+SUMIFS(Hours_Working[GallonUpdated],Hours_Working[Week],2,Hours_Working[CLIENT],$A$56,Hours_Working[PARTNER],'PR DATE'!$A71)*$D$36)+(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WAV)+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BIGVAN)),0)</f>
        <v>0</v>
      </c>
      <c r="G71" s="203" cm="1">
        <f t="array" aca="1" ref="G71" ca="1">SUM(_xlfn._xlws.FILTER(Deductions[Other Income],((Deductions[Type]=$A$56)*(Deductions[PARTNER]=$A71)),0))</f>
        <v>0</v>
      </c>
      <c r="H71" s="203" cm="1">
        <f t="array" aca="1" ref="H71" ca="1">SUM(_xlfn._xlws.FILTER(Deductions[Reimbursement],((Deductions[Type]=$A$56)*(Deductions[PARTNER]=$A71)),0))</f>
        <v>0</v>
      </c>
      <c r="I71" s="203" cm="1">
        <f t="array" aca="1" ref="I71" ca="1">SUM(_xlfn._xlws.FILTER(Deductions[Bonus],((Deductions[Type]=$A$56)*(Deductions[PARTNER]=$A71)),0))</f>
        <v>0</v>
      </c>
      <c r="J71" s="203" cm="1">
        <f t="array" aca="1" ref="J71" ca="1">SUM(_xlfn._xlws.FILTER(Deductions[Credentials],((Deductions[Type]=$A$56)*(Deductions[PARTNER]=$A71)),0))</f>
        <v>0</v>
      </c>
      <c r="K71" s="203" cm="1">
        <f t="array" aca="1" ref="K71" ca="1">SUM(_xlfn._xlws.FILTER(Deductions[LIFT LEASE TOTAL],((Deductions[Type]=$A$56)*(Deductions[PARTNER]=$A71)),0))</f>
        <v>0</v>
      </c>
      <c r="L71" s="203" cm="1">
        <f t="array" aca="1" ref="L71" ca="1">SUM(_xlfn._xlws.FILTER(Deductions[Violation],((Deductions[Type]=$A$56)*(Deductions[PARTNER]=$A71)),0))</f>
        <v>0</v>
      </c>
      <c r="M71" s="203" cm="1">
        <f t="array" aca="1" ref="M71" ca="1">SUM(_xlfn._xlws.FILTER(Deductions[Other Deductions],((Deductions[Type]=$A$56)*(Deductions[PARTNER]=$A71)),0))</f>
        <v>0</v>
      </c>
      <c r="N71" s="203" cm="1">
        <f t="array" aca="1" ref="N71" ca="1">IFERROR(SUM(_xlfn._xlws.FILTER(Fares_CCCTA_LAVTA[Cash Collected],((Fares_CCCTA_LAVTA[PARTNER NAME]=$A71)*(Fares_CCCTA_LAVTA[Trip Type]="LAVTA")*(Fares_CCCTA_LAVTA[PARTNER NAME]&lt;&gt;"")),0)),0)</f>
        <v>0</v>
      </c>
      <c r="O71" s="204">
        <f t="shared" ca="1" si="2"/>
        <v>0</v>
      </c>
      <c r="Q71" s="140">
        <f ca="1"/>
        <v>0</v>
      </c>
      <c r="R71" s="140">
        <f ca="1"/>
        <v>0</v>
      </c>
    </row>
    <row r="72" spans="1:19" x14ac:dyDescent="0.25">
      <c r="A72" s="139" t="str">
        <f ca="1"/>
        <v>FOWLER SENIOR TRANSIT LLC</v>
      </c>
      <c r="B72" s="140">
        <f ca="1"/>
        <v>5164</v>
      </c>
      <c r="C72" s="140" t="str">
        <f ca="1"/>
        <v>fowlerseniors.transit@gmail.com</v>
      </c>
      <c r="D72" s="203">
        <f ca="1"/>
        <v>0</v>
      </c>
      <c r="E72" s="203"/>
      <c r="F72" s="196">
        <f ca="1">IFERROR((SUMIFS(Hours_Working[GallonUpdated],Hours_Working[Week],1,Hours_Working[CLIENT],$A$56,Hours_Working[PARTNER],'PR DATE'!$A72)*$D$35+SUMIFS(Hours_Working[GallonUpdated],Hours_Working[Week],2,Hours_Working[CLIENT],$A$56,Hours_Working[PARTNER],'PR DATE'!$A72)*$D$36)+(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WAV)+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BIGVAN)),0)</f>
        <v>0</v>
      </c>
      <c r="G72" s="203" cm="1">
        <f t="array" aca="1" ref="G72" ca="1">SUM(_xlfn._xlws.FILTER(Deductions[Other Income],((Deductions[Type]=$A$56)*(Deductions[PARTNER]=$A72)),0))</f>
        <v>0</v>
      </c>
      <c r="H72" s="203" cm="1">
        <f t="array" aca="1" ref="H72" ca="1">SUM(_xlfn._xlws.FILTER(Deductions[Reimbursement],((Deductions[Type]=$A$56)*(Deductions[PARTNER]=$A72)),0))</f>
        <v>0</v>
      </c>
      <c r="I72" s="203" cm="1">
        <f t="array" aca="1" ref="I72" ca="1">SUM(_xlfn._xlws.FILTER(Deductions[Bonus],((Deductions[Type]=$A$56)*(Deductions[PARTNER]=$A72)),0))</f>
        <v>0</v>
      </c>
      <c r="J72" s="203" cm="1">
        <f t="array" aca="1" ref="J72" ca="1">SUM(_xlfn._xlws.FILTER(Deductions[Credentials],((Deductions[Type]=$A$56)*(Deductions[PARTNER]=$A72)),0))</f>
        <v>0</v>
      </c>
      <c r="K72" s="203" cm="1">
        <f t="array" aca="1" ref="K72" ca="1">SUM(_xlfn._xlws.FILTER(Deductions[LIFT LEASE TOTAL],((Deductions[Type]=$A$56)*(Deductions[PARTNER]=$A72)),0))</f>
        <v>0</v>
      </c>
      <c r="L72" s="203" cm="1">
        <f t="array" aca="1" ref="L72" ca="1">SUM(_xlfn._xlws.FILTER(Deductions[Violation],((Deductions[Type]=$A$56)*(Deductions[PARTNER]=$A72)),0))</f>
        <v>0</v>
      </c>
      <c r="M72" s="203" cm="1">
        <f t="array" aca="1" ref="M72" ca="1">SUM(_xlfn._xlws.FILTER(Deductions[Other Deductions],((Deductions[Type]=$A$56)*(Deductions[PARTNER]=$A72)),0))</f>
        <v>0</v>
      </c>
      <c r="N72" s="203" cm="1">
        <f t="array" aca="1" ref="N72" ca="1">IFERROR(SUM(_xlfn._xlws.FILTER(Fares_CCCTA_LAVTA[Cash Collected],((Fares_CCCTA_LAVTA[PARTNER NAME]=$A72)*(Fares_CCCTA_LAVTA[Trip Type]="LAVTA")*(Fares_CCCTA_LAVTA[PARTNER NAME]&lt;&gt;"")),0)),0)</f>
        <v>0</v>
      </c>
      <c r="O72" s="204">
        <f t="shared" ca="1" si="2"/>
        <v>0</v>
      </c>
      <c r="Q72" s="140">
        <f ca="1"/>
        <v>0</v>
      </c>
      <c r="R72" s="140">
        <f ca="1"/>
        <v>0</v>
      </c>
    </row>
    <row r="73" spans="1:19" x14ac:dyDescent="0.25">
      <c r="A73" s="139" t="str">
        <f ca="1"/>
        <v>MADE EAZY LLC</v>
      </c>
      <c r="B73" s="140">
        <f ca="1"/>
        <v>5163</v>
      </c>
      <c r="C73" s="140" t="str">
        <f ca="1"/>
        <v>rkdl.mw2305@gmail.com</v>
      </c>
      <c r="D73" s="203">
        <f ca="1"/>
        <v>0</v>
      </c>
      <c r="E73" s="203"/>
      <c r="F73" s="196">
        <f ca="1">IFERROR((SUMIFS(Hours_Working[GallonUpdated],Hours_Working[Week],1,Hours_Working[CLIENT],$A$56,Hours_Working[PARTNER],'PR DATE'!$A73)*$D$35+SUMIFS(Hours_Working[GallonUpdated],Hours_Working[Week],2,Hours_Working[CLIENT],$A$56,Hours_Working[PARTNER],'PR DATE'!$A73)*$D$36)+(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WAV)+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BIGVAN)),0)</f>
        <v>0</v>
      </c>
      <c r="G73" s="203" cm="1">
        <f t="array" aca="1" ref="G73" ca="1">SUM(_xlfn._xlws.FILTER(Deductions[Other Income],((Deductions[Type]=$A$56)*(Deductions[PARTNER]=$A73)),0))</f>
        <v>0</v>
      </c>
      <c r="H73" s="203" cm="1">
        <f t="array" aca="1" ref="H73" ca="1">SUM(_xlfn._xlws.FILTER(Deductions[Reimbursement],((Deductions[Type]=$A$56)*(Deductions[PARTNER]=$A73)),0))</f>
        <v>0</v>
      </c>
      <c r="I73" s="203" cm="1">
        <f t="array" aca="1" ref="I73" ca="1">SUM(_xlfn._xlws.FILTER(Deductions[Bonus],((Deductions[Type]=$A$56)*(Deductions[PARTNER]=$A73)),0))</f>
        <v>0</v>
      </c>
      <c r="J73" s="203" cm="1">
        <f t="array" aca="1" ref="J73" ca="1">SUM(_xlfn._xlws.FILTER(Deductions[Credentials],((Deductions[Type]=$A$56)*(Deductions[PARTNER]=$A73)),0))</f>
        <v>0</v>
      </c>
      <c r="K73" s="203" cm="1">
        <f t="array" aca="1" ref="K73" ca="1">SUM(_xlfn._xlws.FILTER(Deductions[LIFT LEASE TOTAL],((Deductions[Type]=$A$56)*(Deductions[PARTNER]=$A73)),0))</f>
        <v>0</v>
      </c>
      <c r="L73" s="203" cm="1">
        <f t="array" aca="1" ref="L73" ca="1">SUM(_xlfn._xlws.FILTER(Deductions[Violation],((Deductions[Type]=$A$56)*(Deductions[PARTNER]=$A73)),0))</f>
        <v>0</v>
      </c>
      <c r="M73" s="203" cm="1">
        <f t="array" aca="1" ref="M73" ca="1">SUM(_xlfn._xlws.FILTER(Deductions[Other Deductions],((Deductions[Type]=$A$56)*(Deductions[PARTNER]=$A73)),0))</f>
        <v>0</v>
      </c>
      <c r="N73" s="203" cm="1">
        <f t="array" aca="1" ref="N73" ca="1">IFERROR(SUM(_xlfn._xlws.FILTER(Fares_CCCTA_LAVTA[Cash Collected],((Fares_CCCTA_LAVTA[PARTNER NAME]=$A73)*(Fares_CCCTA_LAVTA[Trip Type]="LAVTA")*(Fares_CCCTA_LAVTA[PARTNER NAME]&lt;&gt;"")),0)),0)</f>
        <v>0</v>
      </c>
      <c r="O73" s="204">
        <f t="shared" ca="1" si="2"/>
        <v>0</v>
      </c>
      <c r="Q73" s="140">
        <f ca="1"/>
        <v>0</v>
      </c>
      <c r="R73" s="140">
        <f ca="1"/>
        <v>0</v>
      </c>
    </row>
    <row r="74" spans="1:19" x14ac:dyDescent="0.25">
      <c r="A74" s="139" t="str">
        <f ca="1"/>
        <v>BUFFINGTON TRANSPORTATION LLC</v>
      </c>
      <c r="B74" s="140">
        <f ca="1"/>
        <v>5167</v>
      </c>
      <c r="C74" s="140" t="str">
        <f ca="1"/>
        <v>blakebuffington730@gmail.com</v>
      </c>
      <c r="D74" s="203">
        <f ca="1"/>
        <v>3245.0949999999998</v>
      </c>
      <c r="E74" s="203"/>
      <c r="F74" s="196">
        <f ca="1">IFERROR((SUMIFS(Hours_Working[GallonUpdated],Hours_Working[Week],1,Hours_Working[CLIENT],$A$56,Hours_Working[PARTNER],'PR DATE'!$A74)*$D$35+SUMIFS(Hours_Working[GallonUpdated],Hours_Working[Week],2,Hours_Working[CLIENT],$A$56,Hours_Working[PARTNER],'PR DATE'!$A74)*$D$36)+(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WAV)+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BIGVAN)),0)</f>
        <v>13.396222500000061</v>
      </c>
      <c r="G74" s="203" cm="1">
        <f t="array" aca="1" ref="G74" ca="1">SUM(_xlfn._xlws.FILTER(Deductions[Other Income],((Deductions[Type]=$A$56)*(Deductions[PARTNER]=$A74)),0))</f>
        <v>0</v>
      </c>
      <c r="H74" s="203" cm="1">
        <f t="array" aca="1" ref="H74" ca="1">SUM(_xlfn._xlws.FILTER(Deductions[Reimbursement],((Deductions[Type]=$A$56)*(Deductions[PARTNER]=$A74)),0))</f>
        <v>0</v>
      </c>
      <c r="I74" s="203" cm="1">
        <f t="array" aca="1" ref="I74" ca="1">SUM(_xlfn._xlws.FILTER(Deductions[Bonus],((Deductions[Type]=$A$56)*(Deductions[PARTNER]=$A74)),0))</f>
        <v>0</v>
      </c>
      <c r="J74" s="203" cm="1">
        <f t="array" aca="1" ref="J74" ca="1">SUM(_xlfn._xlws.FILTER(Deductions[Credentials],((Deductions[Type]=$A$56)*(Deductions[PARTNER]=$A74)),0))</f>
        <v>0</v>
      </c>
      <c r="K74" s="203" cm="1">
        <f t="array" aca="1" ref="K74" ca="1">SUM(_xlfn._xlws.FILTER(Deductions[LIFT LEASE TOTAL],((Deductions[Type]=$A$56)*(Deductions[PARTNER]=$A74)),0))</f>
        <v>590</v>
      </c>
      <c r="L74" s="203" cm="1">
        <f t="array" aca="1" ref="L74" ca="1">SUM(_xlfn._xlws.FILTER(Deductions[Violation],((Deductions[Type]=$A$56)*(Deductions[PARTNER]=$A74)),0))</f>
        <v>50</v>
      </c>
      <c r="M74" s="203" cm="1">
        <f t="array" aca="1" ref="M74" ca="1">SUM(_xlfn._xlws.FILTER(Deductions[Other Deductions],((Deductions[Type]=$A$56)*(Deductions[PARTNER]=$A74)),0))</f>
        <v>0</v>
      </c>
      <c r="N74" s="203" cm="1">
        <f t="array" aca="1" ref="N74" ca="1">IFERROR(SUM(_xlfn._xlws.FILTER(Fares_CCCTA_LAVTA[Cash Collected],((Fares_CCCTA_LAVTA[PARTNER NAME]=$A74)*(Fares_CCCTA_LAVTA[Trip Type]="LAVTA")*(Fares_CCCTA_LAVTA[PARTNER NAME]&lt;&gt;"")),0)),0)</f>
        <v>86.25</v>
      </c>
      <c r="O74" s="204">
        <f t="shared" ca="1" si="2"/>
        <v>2532.2412224999998</v>
      </c>
      <c r="Q74" s="140">
        <f ca="1"/>
        <v>180</v>
      </c>
      <c r="R74" s="140">
        <f ca="1"/>
        <v>92.716999999999999</v>
      </c>
    </row>
    <row r="75" spans="1:19" x14ac:dyDescent="0.25">
      <c r="A75" s="139" t="str">
        <f ca="1"/>
        <v>JORGE TRANSPORTATION</v>
      </c>
      <c r="B75" s="140">
        <f ca="1"/>
        <v>5168</v>
      </c>
      <c r="C75" s="140" t="str">
        <f ca="1"/>
        <v>jorgetransportation83@gmail.com</v>
      </c>
      <c r="D75" s="203">
        <f ca="1"/>
        <v>3491.81</v>
      </c>
      <c r="E75" s="203"/>
      <c r="F75" s="196">
        <f ca="1">IFERROR((SUMIFS(Hours_Working[GallonUpdated],Hours_Working[Week],1,Hours_Working[CLIENT],$A$56,Hours_Working[PARTNER],'PR DATE'!$A75)*$D$35+SUMIFS(Hours_Working[GallonUpdated],Hours_Working[Week],2,Hours_Working[CLIENT],$A$56,Hours_Working[PARTNER],'PR DATE'!$A75)*$D$36)+(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WAV)+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BIGVAN)),0)</f>
        <v>12.153592500000059</v>
      </c>
      <c r="G75" s="203" cm="1">
        <f t="array" aca="1" ref="G75" ca="1">SUM(_xlfn._xlws.FILTER(Deductions[Other Income],((Deductions[Type]=$A$56)*(Deductions[PARTNER]=$A75)),0))</f>
        <v>0</v>
      </c>
      <c r="H75" s="203" cm="1">
        <f t="array" aca="1" ref="H75" ca="1">SUM(_xlfn._xlws.FILTER(Deductions[Reimbursement],((Deductions[Type]=$A$56)*(Deductions[PARTNER]=$A75)),0))</f>
        <v>0</v>
      </c>
      <c r="I75" s="203" cm="1">
        <f t="array" aca="1" ref="I75" ca="1">SUM(_xlfn._xlws.FILTER(Deductions[Bonus],((Deductions[Type]=$A$56)*(Deductions[PARTNER]=$A75)),0))</f>
        <v>0</v>
      </c>
      <c r="J75" s="203" cm="1">
        <f t="array" aca="1" ref="J75" ca="1">SUM(_xlfn._xlws.FILTER(Deductions[Credentials],((Deductions[Type]=$A$56)*(Deductions[PARTNER]=$A75)),0))</f>
        <v>0</v>
      </c>
      <c r="K75" s="203" cm="1">
        <f t="array" aca="1" ref="K75" ca="1">SUM(_xlfn._xlws.FILTER(Deductions[LIFT LEASE TOTAL],((Deductions[Type]=$A$56)*(Deductions[PARTNER]=$A75)),0))</f>
        <v>590</v>
      </c>
      <c r="L75" s="203" cm="1">
        <f t="array" aca="1" ref="L75" ca="1">SUM(_xlfn._xlws.FILTER(Deductions[Violation],((Deductions[Type]=$A$56)*(Deductions[PARTNER]=$A75)),0))</f>
        <v>0</v>
      </c>
      <c r="M75" s="203" cm="1">
        <f t="array" aca="1" ref="M75" ca="1">SUM(_xlfn._xlws.FILTER(Deductions[Other Deductions],((Deductions[Type]=$A$56)*(Deductions[PARTNER]=$A75)),0))</f>
        <v>0</v>
      </c>
      <c r="N75" s="203" cm="1">
        <f t="array" aca="1" ref="N75" ca="1">IFERROR(SUM(_xlfn._xlws.FILTER(Fares_CCCTA_LAVTA[Cash Collected],((Fares_CCCTA_LAVTA[PARTNER NAME]=$A75)*(Fares_CCCTA_LAVTA[Trip Type]="LAVTA")*(Fares_CCCTA_LAVTA[PARTNER NAME]&lt;&gt;"")),0)),0)</f>
        <v>117.5</v>
      </c>
      <c r="O75" s="204">
        <f t="shared" ca="1" si="2"/>
        <v>2796.4635925000002</v>
      </c>
      <c r="Q75" s="140">
        <f ca="1"/>
        <v>107</v>
      </c>
      <c r="R75" s="140">
        <f ca="1"/>
        <v>99.766000000000005</v>
      </c>
    </row>
    <row r="76" spans="1:19" x14ac:dyDescent="0.25">
      <c r="D76" s="203"/>
      <c r="E76" s="203"/>
      <c r="F76" s="196">
        <f>IFERROR((SUMIFS(Hours_Working[GallonUpdated],Hours_Working[Week],1,Hours_Working[CLIENT],$A$56,Hours_Working[PARTNER],'PR DATE'!$A76)*$D$35+SUMIFS(Hours_Working[GallonUpdated],Hours_Working[Week],2,Hours_Working[CLIENT],$A$56,Hours_Working[PARTNER],'PR DATE'!$A76)*$D$36)+(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WAV)+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BIGVAN)),0)</f>
        <v>0</v>
      </c>
      <c r="G76" s="203" cm="1">
        <f t="array" ref="G76">SUM(_xlfn._xlws.FILTER(Deductions[Other Income],((Deductions[Type]=$A$56)*(Deductions[PARTNER]=$A76)),0))</f>
        <v>0</v>
      </c>
      <c r="H76" s="203" cm="1">
        <f t="array" ref="H76">SUM(_xlfn._xlws.FILTER(Deductions[Reimbursement],((Deductions[Type]=$A$56)*(Deductions[PARTNER]=$A76)),0))</f>
        <v>0</v>
      </c>
      <c r="I76" s="203" cm="1">
        <f t="array" ref="I76">SUM(_xlfn._xlws.FILTER(Deductions[Bonus],((Deductions[Type]=$A$56)*(Deductions[PARTNER]=$A76)),0))</f>
        <v>0</v>
      </c>
      <c r="J76" s="203" cm="1">
        <f t="array" ref="J76">SUM(_xlfn._xlws.FILTER(Deductions[Credentials],((Deductions[Type]=$A$56)*(Deductions[PARTNER]=$A76)),0))</f>
        <v>0</v>
      </c>
      <c r="K76" s="203" cm="1">
        <f t="array" ref="K76">SUM(_xlfn._xlws.FILTER(Deductions[LIFT LEASE TOTAL],((Deductions[Type]=$A$56)*(Deductions[PARTNER]=$A76)),0))</f>
        <v>0</v>
      </c>
      <c r="L76" s="203" cm="1">
        <f t="array" ref="L76">SUM(_xlfn._xlws.FILTER(Deductions[Violation],((Deductions[Type]=$A$56)*(Deductions[PARTNER]=$A76)),0))</f>
        <v>0</v>
      </c>
      <c r="M76" s="203" cm="1">
        <f t="array" ref="M76">SUM(_xlfn._xlws.FILTER(Deductions[Other Deductions],((Deductions[Type]=$A$56)*(Deductions[PARTNER]=$A76)),0))</f>
        <v>0</v>
      </c>
      <c r="N76" s="203" cm="1">
        <f t="array" ref="N76">IFERROR(SUM(_xlfn._xlws.FILTER(Fares_CCCTA_LAVTA[Cash Collected],((Fares_CCCTA_LAVTA[PARTNER NAME]=$A76)*(Fares_CCCTA_LAVTA[Trip Type]="LAVTA")*(Fares_CCCTA_LAVTA[PARTNER NAME]&lt;&gt;"")),0)),0)</f>
        <v>0</v>
      </c>
      <c r="O76" s="204">
        <f t="shared" ref="O76" si="3">SUM(D76:I76)-SUM(J76:N76)</f>
        <v>0</v>
      </c>
      <c r="Q76" s="228">
        <f ca="1">SUM(_xlfn.ANCHORARRAY(Q57))</f>
        <v>1272</v>
      </c>
      <c r="R76" s="140">
        <f ca="1">SUM(_xlfn.ANCHORARRAY(R57))</f>
        <v>901.94200000000012</v>
      </c>
    </row>
    <row r="77" spans="1:19" x14ac:dyDescent="0.25">
      <c r="D77" s="200"/>
      <c r="E77" s="200"/>
      <c r="F77" s="200"/>
      <c r="G77" s="200"/>
      <c r="H77" s="200"/>
      <c r="I77" s="200"/>
      <c r="J77" s="200"/>
      <c r="K77" s="200"/>
      <c r="L77" s="200"/>
      <c r="M77" s="200"/>
      <c r="N77" s="200"/>
      <c r="O77" s="200"/>
    </row>
    <row r="78" spans="1:19" x14ac:dyDescent="0.25">
      <c r="A78" s="201"/>
      <c r="B78" s="201"/>
      <c r="C78" s="201"/>
      <c r="D78" s="202">
        <f ca="1">SUM(D57:D76)</f>
        <v>34425.261900000005</v>
      </c>
      <c r="E78" s="202">
        <f t="shared" ref="E78:O78" si="4">SUM(E57:E76)</f>
        <v>0</v>
      </c>
      <c r="F78" s="202">
        <f ca="1">SUM(F57:F76)</f>
        <v>141.03229250000064</v>
      </c>
      <c r="G78" s="202">
        <f t="shared" ca="1" si="4"/>
        <v>0</v>
      </c>
      <c r="H78" s="202">
        <f t="shared" ca="1" si="4"/>
        <v>0</v>
      </c>
      <c r="I78" s="202">
        <f t="shared" ca="1" si="4"/>
        <v>0</v>
      </c>
      <c r="J78" s="202">
        <f t="shared" ca="1" si="4"/>
        <v>0</v>
      </c>
      <c r="K78" s="202">
        <f t="shared" ca="1" si="4"/>
        <v>3366.7200000000003</v>
      </c>
      <c r="L78" s="202">
        <f t="shared" ca="1" si="4"/>
        <v>425</v>
      </c>
      <c r="M78" s="202">
        <f t="shared" ca="1" si="4"/>
        <v>500</v>
      </c>
      <c r="N78" s="202">
        <f t="shared" ca="1" si="4"/>
        <v>1045</v>
      </c>
      <c r="O78" s="202">
        <f t="shared" ca="1" si="4"/>
        <v>29229.5741925</v>
      </c>
      <c r="S78" s="140">
        <f>IFERROR(COUNTA(_xlfn.UNIQUE(Hours_Working[OPERATOR NAME])), 0)</f>
        <v>36</v>
      </c>
    </row>
    <row r="81" spans="1:15" s="206" customFormat="1" x14ac:dyDescent="0.25">
      <c r="A81" s="205"/>
      <c r="D81" s="207">
        <f ca="1">+D29+D78</f>
        <v>100704.14508999998</v>
      </c>
      <c r="E81" s="207">
        <f t="shared" ref="E81:O81" ca="1" si="5">+E29+E78</f>
        <v>9389.7118999999984</v>
      </c>
      <c r="F81" s="207">
        <f t="shared" ca="1" si="5"/>
        <v>514.73556520676914</v>
      </c>
      <c r="G81" s="207">
        <f t="shared" ca="1" si="5"/>
        <v>0</v>
      </c>
      <c r="H81" s="207">
        <f t="shared" ca="1" si="5"/>
        <v>0</v>
      </c>
      <c r="I81" s="207">
        <f t="shared" ca="1" si="5"/>
        <v>0</v>
      </c>
      <c r="J81" s="207">
        <f t="shared" ca="1" si="5"/>
        <v>0</v>
      </c>
      <c r="K81" s="207">
        <f t="shared" ca="1" si="5"/>
        <v>10396.720000000001</v>
      </c>
      <c r="L81" s="207">
        <f t="shared" ca="1" si="5"/>
        <v>1325</v>
      </c>
      <c r="M81" s="207">
        <f t="shared" ca="1" si="5"/>
        <v>500</v>
      </c>
      <c r="N81" s="207">
        <f ca="1">+N29+N78</f>
        <v>5424.5</v>
      </c>
      <c r="O81" s="207">
        <f t="shared" ca="1" si="5"/>
        <v>92962.372555206763</v>
      </c>
    </row>
    <row r="85" spans="1:15" x14ac:dyDescent="0.25">
      <c r="A85" s="245" t="s">
        <v>1072</v>
      </c>
      <c r="B85" s="245" t="s">
        <v>1073</v>
      </c>
      <c r="D85" s="245" t="s">
        <v>1072</v>
      </c>
      <c r="E85" s="245" t="s">
        <v>1073</v>
      </c>
    </row>
    <row r="86" spans="1:15" ht="105" customHeight="1" x14ac:dyDescent="0.25">
      <c r="A86" s="246" t="str" cm="1">
        <f t="array" aca="1" ref="A86:A104" ca="1">PartnersName</f>
        <v>EXPRESS TRANSPORTATION SERVICES, LLC</v>
      </c>
      <c r="B86" s="249" t="str" cm="1">
        <f t="array" aca="1" ref="B86" ca="1">IFERROR(_xlfn.TEXTJOIN("/ ", TRUE, _xlfn.UNIQUE(_xlfn._xlws.FILTER(Hours_Working[OPERATOR NAME], Hours_Working[PARTNER]=$A86))), "")</f>
        <v>ALLGOOD, SCOTT/ BANKS, LENARD/ CARTER, RENE/ EVANS, JOHN/ KEITH , CLYDE/ LARA, DOUGLAS/ MARSHALL, WILLIAM/ MATUECCI, MATT/ RIVERA, LETOSHA/ ROBERTSON, SARAH/ ROGERS, JAMES/ SILVA PAUL/ SILVA, PAUL/ UMANA, DOMINGO</v>
      </c>
      <c r="D86" s="246" t="str" cm="1">
        <f t="array" aca="1" ref="D86:D104" ca="1">PartnersName</f>
        <v>EXPRESS TRANSPORTATION SERVICES, LLC</v>
      </c>
      <c r="E86" s="247" t="e" cm="1" vm="1">
        <f t="array" aca="1" ref="E86" ca="1">_xlfn.UNIQUE(_xlfn._xlws.FILTER(Hours_Working[OPERATOR NAME], Hours_Working[PARTNER]=$A86))</f>
        <v>#VALUE!</v>
      </c>
    </row>
    <row r="87" spans="1:15" x14ac:dyDescent="0.25">
      <c r="A87" s="246" t="str">
        <f ca="1"/>
        <v>GET CARE TRANSIT LLC</v>
      </c>
      <c r="B87" s="248" t="str" cm="1">
        <f t="array" aca="1" ref="B87" ca="1">IFERROR(_xlfn.TEXTJOIN("/ ", TRUE, _xlfn.UNIQUE(_xlfn._xlws.FILTER(Hours_Working[OPERATOR NAME], Hours_Working[PARTNER]=$A87))), "")</f>
        <v>GETU BOGALE</v>
      </c>
      <c r="D87" s="246" t="str">
        <f ca="1"/>
        <v>GET CARE TRANSIT LLC</v>
      </c>
      <c r="E87" s="247" t="str" cm="1">
        <f t="array" aca="1" ref="E87" ca="1">_xlfn.UNIQUE(_xlfn._xlws.FILTER(Hours_Working[OPERATOR NAME], Hours_Working[PARTNER]=$A87))</f>
        <v>GETU BOGALE</v>
      </c>
      <c r="N87" s="200"/>
      <c r="O87" s="200"/>
    </row>
    <row r="88" spans="1:15" x14ac:dyDescent="0.25">
      <c r="A88" s="246" t="str">
        <f ca="1"/>
        <v>QUICK RIDES CA</v>
      </c>
      <c r="B88" s="248" t="str" cm="1">
        <f t="array" aca="1" ref="B88" ca="1">IFERROR(_xlfn.TEXTJOIN("/ ", TRUE, _xlfn.UNIQUE(_xlfn._xlws.FILTER(Hours_Working[OPERATOR NAME], Hours_Working[PARTNER]=$A88))), "")</f>
        <v>BUTLER, JACQUELINE/ TILLMAN, ROSALYN</v>
      </c>
      <c r="D88" s="246" t="str">
        <f ca="1"/>
        <v>QUICK RIDES CA</v>
      </c>
      <c r="E88" s="247" t="e" cm="1" vm="2">
        <f t="array" aca="1" ref="E88" ca="1">_xlfn.UNIQUE(_xlfn._xlws.FILTER(Hours_Working[OPERATOR NAME], Hours_Working[PARTNER]=$A88))</f>
        <v>#VALUE!</v>
      </c>
    </row>
    <row r="89" spans="1:15" x14ac:dyDescent="0.25">
      <c r="A89" s="246" t="str">
        <f ca="1"/>
        <v>TRI VALLEY TRANSPORTATION INC.</v>
      </c>
      <c r="B89" s="248" t="str" cm="1">
        <f t="array" aca="1" ref="B89" ca="1">IFERROR(_xlfn.TEXTJOIN("/ ", TRUE, _xlfn.UNIQUE(_xlfn._xlws.FILTER(Hours_Working[OPERATOR NAME], Hours_Working[PARTNER]=$A89))), "")</f>
        <v>BUFFINGTON, DANIEL</v>
      </c>
      <c r="D89" s="246" t="str">
        <f ca="1"/>
        <v>TRI VALLEY TRANSPORTATION INC.</v>
      </c>
      <c r="E89" s="247" t="str" cm="1">
        <f t="array" aca="1" ref="E89" ca="1">_xlfn.UNIQUE(_xlfn._xlws.FILTER(Hours_Working[OPERATOR NAME], Hours_Working[PARTNER]=$A89))</f>
        <v>BUFFINGTON, DANIEL</v>
      </c>
    </row>
    <row r="90" spans="1:15" x14ac:dyDescent="0.25">
      <c r="A90" s="246" t="str">
        <f ca="1"/>
        <v>NEMIA CARE LLC</v>
      </c>
      <c r="B90" s="248" t="str" cm="1">
        <f t="array" aca="1" ref="B90" ca="1">IFERROR(_xlfn.TEXTJOIN("/ ", TRUE, _xlfn.UNIQUE(_xlfn._xlws.FILTER(Hours_Working[OPERATOR NAME], Hours_Working[PARTNER]=$A90))), "")</f>
        <v>SULEIMAN, AIMEN</v>
      </c>
      <c r="D90" s="246" t="str">
        <f ca="1"/>
        <v>NEMIA CARE LLC</v>
      </c>
      <c r="E90" s="247" t="str" cm="1">
        <f t="array" aca="1" ref="E90" ca="1">_xlfn.UNIQUE(_xlfn._xlws.FILTER(Hours_Working[OPERATOR NAME], Hours_Working[PARTNER]=$A90))</f>
        <v>SULEIMAN, AIMEN</v>
      </c>
    </row>
    <row r="91" spans="1:15" x14ac:dyDescent="0.25">
      <c r="A91" s="246" t="str">
        <f ca="1"/>
        <v>DIAMOND HILL TRANSPORTATION LLC</v>
      </c>
      <c r="B91" s="248" t="str" cm="1">
        <f t="array" aca="1" ref="B91" ca="1">IFERROR(_xlfn.TEXTJOIN("/ ", TRUE, _xlfn.UNIQUE(_xlfn._xlws.FILTER(Hours_Working[OPERATOR NAME], Hours_Working[PARTNER]=$A91))), "")</f>
        <v>STEPHENS, MARITZA</v>
      </c>
      <c r="D91" s="246" t="str">
        <f ca="1"/>
        <v>DIAMOND HILL TRANSPORTATION LLC</v>
      </c>
      <c r="E91" s="247" t="str" cm="1">
        <f t="array" aca="1" ref="E91" ca="1">_xlfn.UNIQUE(_xlfn._xlws.FILTER(Hours_Working[OPERATOR NAME], Hours_Working[PARTNER]=$A91))</f>
        <v>STEPHENS, MARITZA</v>
      </c>
    </row>
    <row r="92" spans="1:15" x14ac:dyDescent="0.25">
      <c r="A92" s="246" t="str">
        <f ca="1"/>
        <v>PEOPLE FIRST TRANSIT LLC</v>
      </c>
      <c r="B92" s="248" t="str" cm="1">
        <f t="array" aca="1" ref="B92" ca="1">IFERROR(_xlfn.TEXTJOIN("/ ", TRUE, _xlfn.UNIQUE(_xlfn._xlws.FILTER(Hours_Working[OPERATOR NAME], Hours_Working[PARTNER]=$A92))), "")</f>
        <v>JOSEPH, SHARONN</v>
      </c>
      <c r="D92" s="246" t="str">
        <f ca="1"/>
        <v>PEOPLE FIRST TRANSIT LLC</v>
      </c>
      <c r="E92" s="247" t="str" cm="1">
        <f t="array" aca="1" ref="E92" ca="1">_xlfn.UNIQUE(_xlfn._xlws.FILTER(Hours_Working[OPERATOR NAME], Hours_Working[PARTNER]=$A92))</f>
        <v>JOSEPH, SHARONN</v>
      </c>
    </row>
    <row r="93" spans="1:15" x14ac:dyDescent="0.25">
      <c r="A93" s="246" t="str">
        <f ca="1"/>
        <v>TRANSIT LTM LLC</v>
      </c>
      <c r="B93" s="248" t="str" cm="1">
        <f t="array" aca="1" ref="B93" ca="1">IFERROR(_xlfn.TEXTJOIN("/ ", TRUE, _xlfn.UNIQUE(_xlfn._xlws.FILTER(Hours_Working[OPERATOR NAME], Hours_Working[PARTNER]=$A93))), "")</f>
        <v>MALCOM, LANDREW</v>
      </c>
      <c r="D93" s="246" t="str">
        <f ca="1"/>
        <v>TRANSIT LTM LLC</v>
      </c>
      <c r="E93" s="247" t="str" cm="1">
        <f t="array" aca="1" ref="E93" ca="1">_xlfn.UNIQUE(_xlfn._xlws.FILTER(Hours_Working[OPERATOR NAME], Hours_Working[PARTNER]=$A93))</f>
        <v>MALCOM, LANDREW</v>
      </c>
    </row>
    <row r="94" spans="1:15" x14ac:dyDescent="0.25">
      <c r="A94" s="246" t="str">
        <f ca="1"/>
        <v>SYNERGY MEDICAL TRANSPORTATION LLC</v>
      </c>
      <c r="B94" s="248" t="str" cm="1">
        <f t="array" aca="1" ref="B94" ca="1">IFERROR(_xlfn.TEXTJOIN("/ ", TRUE, _xlfn.UNIQUE(_xlfn._xlws.FILTER(Hours_Working[OPERATOR NAME], Hours_Working[PARTNER]=$A94))), "")</f>
        <v>FUENTES, PEDRO/ MARZI, SAMI JAN/ VAUGHN, DUSTIN</v>
      </c>
      <c r="D94" s="246" t="str">
        <f ca="1"/>
        <v>SYNERGY MEDICAL TRANSPORTATION LLC</v>
      </c>
      <c r="E94" s="247" t="e" cm="1" vm="3">
        <f t="array" aca="1" ref="E94" ca="1">_xlfn.UNIQUE(_xlfn._xlws.FILTER(Hours_Working[OPERATOR NAME], Hours_Working[PARTNER]=$A94))</f>
        <v>#VALUE!</v>
      </c>
    </row>
    <row r="95" spans="1:15" x14ac:dyDescent="0.25">
      <c r="A95" s="246" t="str">
        <f ca="1"/>
        <v>HUGO FAMILY TRANSPORTATION</v>
      </c>
      <c r="B95" s="248" t="str" cm="1">
        <f t="array" aca="1" ref="B95" ca="1">IFERROR(_xlfn.TEXTJOIN("/ ", TRUE, _xlfn.UNIQUE(_xlfn._xlws.FILTER(Hours_Working[OPERATOR NAME], Hours_Working[PARTNER]=$A95))), "")</f>
        <v>HUGO, TAMA</v>
      </c>
      <c r="D95" s="246" t="str">
        <f ca="1"/>
        <v>HUGO FAMILY TRANSPORTATION</v>
      </c>
      <c r="E95" s="247" t="str" cm="1">
        <f t="array" aca="1" ref="E95" ca="1">_xlfn.UNIQUE(_xlfn._xlws.FILTER(Hours_Working[OPERATOR NAME], Hours_Working[PARTNER]=$A95))</f>
        <v>HUGO, TAMA</v>
      </c>
    </row>
    <row r="96" spans="1:15" x14ac:dyDescent="0.25">
      <c r="A96" s="246" t="str">
        <f ca="1"/>
        <v>HIGHER-SELF LLC</v>
      </c>
      <c r="B96" s="248" t="str" cm="1">
        <f t="array" aca="1" ref="B96" ca="1">IFERROR(_xlfn.TEXTJOIN("/ ", TRUE, _xlfn.UNIQUE(_xlfn._xlws.FILTER(Hours_Working[OPERATOR NAME], Hours_Working[PARTNER]=$A96))), "")</f>
        <v>BROWN, LOVIE</v>
      </c>
      <c r="D96" s="246" t="str">
        <f ca="1"/>
        <v>HIGHER-SELF LLC</v>
      </c>
      <c r="E96" s="247" t="str" cm="1">
        <f t="array" aca="1" ref="E96" ca="1">_xlfn.UNIQUE(_xlfn._xlws.FILTER(Hours_Working[OPERATOR NAME], Hours_Working[PARTNER]=$A96))</f>
        <v>BROWN, LOVIE</v>
      </c>
    </row>
    <row r="97" spans="1:5" x14ac:dyDescent="0.25">
      <c r="A97" s="246" t="str">
        <f ca="1"/>
        <v>REM SOLUTIONS LLC</v>
      </c>
      <c r="B97" s="248" t="str" cm="1">
        <f t="array" aca="1" ref="B97" ca="1">IFERROR(_xlfn.TEXTJOIN("/ ", TRUE, _xlfn.UNIQUE(_xlfn._xlws.FILTER(Hours_Working[OPERATOR NAME], Hours_Working[PARTNER]=$A97))), "")</f>
        <v>MAINESS, RYAN</v>
      </c>
      <c r="D97" s="246" t="str">
        <f ca="1"/>
        <v>REM SOLUTIONS LLC</v>
      </c>
      <c r="E97" s="247" t="str" cm="1">
        <f t="array" aca="1" ref="E97" ca="1">_xlfn.UNIQUE(_xlfn._xlws.FILTER(Hours_Working[OPERATOR NAME], Hours_Working[PARTNER]=$A97))</f>
        <v>MAINESS, RYAN</v>
      </c>
    </row>
    <row r="98" spans="1:5" x14ac:dyDescent="0.25">
      <c r="A98" s="246" t="str">
        <f ca="1"/>
        <v>MONAI&amp;SON'S LLC</v>
      </c>
      <c r="B98" s="248" t="str" cm="1">
        <f t="array" aca="1" ref="B98" ca="1">IFERROR(_xlfn.TEXTJOIN("/ ", TRUE, _xlfn.UNIQUE(_xlfn._xlws.FILTER(Hours_Working[OPERATOR NAME], Hours_Working[PARTNER]=$A98))), "")</f>
        <v>LOGAN, TROY/ MOLLIQUE, ROMESHA</v>
      </c>
      <c r="D98" s="246" t="str">
        <f ca="1"/>
        <v>MONAI&amp;SON'S LLC</v>
      </c>
      <c r="E98" s="247" t="e" cm="1" vm="2">
        <f t="array" aca="1" ref="E98" ca="1">_xlfn.UNIQUE(_xlfn._xlws.FILTER(Hours_Working[OPERATOR NAME], Hours_Working[PARTNER]=$A98))</f>
        <v>#VALUE!</v>
      </c>
    </row>
    <row r="99" spans="1:5" x14ac:dyDescent="0.25">
      <c r="A99" s="246" t="str">
        <f ca="1"/>
        <v>AARON TRANSPORTATION</v>
      </c>
      <c r="B99" s="248" t="str" cm="1">
        <f t="array" aca="1" ref="B99" ca="1">IFERROR(_xlfn.TEXTJOIN("/ ", TRUE, _xlfn.UNIQUE(_xlfn._xlws.FILTER(Hours_Working[OPERATOR NAME], Hours_Working[PARTNER]=$A99))), "")</f>
        <v>ALLISON, AARON</v>
      </c>
      <c r="D99" s="246" t="str">
        <f ca="1"/>
        <v>AARON TRANSPORTATION</v>
      </c>
      <c r="E99" s="247" t="str" cm="1">
        <f t="array" aca="1" ref="E99" ca="1">_xlfn.UNIQUE(_xlfn._xlws.FILTER(Hours_Working[OPERATOR NAME], Hours_Working[PARTNER]=$A99))</f>
        <v>ALLISON, AARON</v>
      </c>
    </row>
    <row r="100" spans="1:5" x14ac:dyDescent="0.25">
      <c r="A100" s="246" t="str">
        <f ca="1"/>
        <v>NORTHCAL TRANSPORTATION LLC</v>
      </c>
      <c r="B100" s="248" t="str" cm="1">
        <f t="array" aca="1" ref="B100" ca="1">IFERROR(_xlfn.TEXTJOIN("/ ", TRUE, _xlfn.UNIQUE(_xlfn._xlws.FILTER(Hours_Working[OPERATOR NAME], Hours_Working[PARTNER]=$A100))), "")</f>
        <v>VILCHEZ, CHARLENNE</v>
      </c>
      <c r="D100" s="246" t="str">
        <f ca="1"/>
        <v>NORTHCAL TRANSPORTATION LLC</v>
      </c>
      <c r="E100" s="247" t="str" cm="1">
        <f t="array" aca="1" ref="E100" ca="1">_xlfn.UNIQUE(_xlfn._xlws.FILTER(Hours_Working[OPERATOR NAME], Hours_Working[PARTNER]=$A100))</f>
        <v>VILCHEZ, CHARLENNE</v>
      </c>
    </row>
    <row r="101" spans="1:5" x14ac:dyDescent="0.25">
      <c r="A101" s="246" t="str">
        <f ca="1"/>
        <v>FOWLER SENIOR TRANSIT LLC</v>
      </c>
      <c r="B101" s="248" t="str" cm="1">
        <f t="array" aca="1" ref="B101" ca="1">IFERROR(_xlfn.TEXTJOIN("/ ", TRUE, _xlfn.UNIQUE(_xlfn._xlws.FILTER(Hours_Working[OPERATOR NAME], Hours_Working[PARTNER]=$A101))), "")</f>
        <v>FOWLER, ANTOINE</v>
      </c>
      <c r="D101" s="246" t="str">
        <f ca="1"/>
        <v>FOWLER SENIOR TRANSIT LLC</v>
      </c>
      <c r="E101" s="247" t="str" cm="1">
        <f t="array" aca="1" ref="E101" ca="1">_xlfn.UNIQUE(_xlfn._xlws.FILTER(Hours_Working[OPERATOR NAME], Hours_Working[PARTNER]=$A101))</f>
        <v>FOWLER, ANTOINE</v>
      </c>
    </row>
    <row r="102" spans="1:5" x14ac:dyDescent="0.25">
      <c r="A102" s="246" t="str">
        <f ca="1"/>
        <v>MADE EAZY LLC</v>
      </c>
      <c r="B102" s="248" t="str" cm="1">
        <f t="array" aca="1" ref="B102" ca="1">IFERROR(_xlfn.TEXTJOIN("/ ", TRUE, _xlfn.UNIQUE(_xlfn._xlws.FILTER(Hours_Working[OPERATOR NAME], Hours_Working[PARTNER]=$A102))), "")</f>
        <v>WYATT, MIGERIEA</v>
      </c>
      <c r="D102" s="246" t="str">
        <f ca="1"/>
        <v>MADE EAZY LLC</v>
      </c>
      <c r="E102" s="247" t="str" cm="1">
        <f t="array" aca="1" ref="E102" ca="1">_xlfn.UNIQUE(_xlfn._xlws.FILTER(Hours_Working[OPERATOR NAME], Hours_Working[PARTNER]=$A102))</f>
        <v>WYATT, MIGERIEA</v>
      </c>
    </row>
    <row r="103" spans="1:5" x14ac:dyDescent="0.25">
      <c r="A103" s="246" t="str">
        <f ca="1"/>
        <v>BUFFINGTON TRANSPORTATION LLC</v>
      </c>
      <c r="B103" s="248" t="str" cm="1">
        <f t="array" aca="1" ref="B103" ca="1">IFERROR(_xlfn.TEXTJOIN("/ ", TRUE, _xlfn.UNIQUE(_xlfn._xlws.FILTER(Hours_Working[OPERATOR NAME], Hours_Working[PARTNER]=$A103))), "")</f>
        <v>BUFFINGTON, BLAKE</v>
      </c>
      <c r="D103" s="246" t="str">
        <f ca="1"/>
        <v>BUFFINGTON TRANSPORTATION LLC</v>
      </c>
      <c r="E103" s="247" t="str" cm="1">
        <f t="array" aca="1" ref="E103" ca="1">_xlfn.UNIQUE(_xlfn._xlws.FILTER(Hours_Working[OPERATOR NAME], Hours_Working[PARTNER]=$A103))</f>
        <v>BUFFINGTON, BLAKE</v>
      </c>
    </row>
    <row r="104" spans="1:5" x14ac:dyDescent="0.25">
      <c r="A104" s="246" t="str">
        <f ca="1"/>
        <v>JORGE TRANSPORTATION</v>
      </c>
      <c r="B104" s="248" t="str" cm="1">
        <f t="array" aca="1" ref="B104" ca="1">IFERROR(_xlfn.TEXTJOIN("/ ", TRUE, _xlfn.UNIQUE(_xlfn._xlws.FILTER(Hours_Working[OPERATOR NAME], Hours_Working[PARTNER]=$A104))), "")</f>
        <v>SALGUERO, JORGE</v>
      </c>
      <c r="D104" s="246" t="str">
        <f ca="1"/>
        <v>JORGE TRANSPORTATION</v>
      </c>
      <c r="E104" s="247" t="str" cm="1">
        <f t="array" aca="1" ref="E104" ca="1">_xlfn.UNIQUE(_xlfn._xlws.FILTER(Hours_Working[OPERATOR NAME], Hours_Working[PARTNER]=$A104))</f>
        <v>SALGUERO, JORGE</v>
      </c>
    </row>
    <row r="105" spans="1:5" x14ac:dyDescent="0.25">
      <c r="A105" s="244"/>
      <c r="B105" s="243"/>
    </row>
  </sheetData>
  <mergeCells count="2">
    <mergeCell ref="A56:O56"/>
    <mergeCell ref="A5:O5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638D-85E0-4269-92AD-7792596E154B}">
  <sheetPr codeName="Sheet24"/>
  <dimension ref="A1:R39"/>
  <sheetViews>
    <sheetView workbookViewId="0">
      <selection activeCell="H2" sqref="H2:H39"/>
    </sheetView>
  </sheetViews>
  <sheetFormatPr defaultRowHeight="15" x14ac:dyDescent="0.25"/>
  <cols>
    <col min="4" max="4" width="10" bestFit="1" customWidth="1"/>
    <col min="5" max="5" width="14.140625" bestFit="1" customWidth="1"/>
  </cols>
  <sheetData>
    <row r="1" spans="1:18" x14ac:dyDescent="0.25">
      <c r="A1" t="str">
        <f ca="1">"$D$2:$R$"&amp;COUNTA(_xlfn.ANCHORARRAY(C2))+1</f>
        <v>$D$2:$R$39</v>
      </c>
      <c r="C1" t="s">
        <v>327</v>
      </c>
      <c r="D1" t="s">
        <v>328</v>
      </c>
      <c r="E1" t="s">
        <v>329</v>
      </c>
      <c r="F1" t="s">
        <v>319</v>
      </c>
      <c r="G1" t="s">
        <v>320</v>
      </c>
      <c r="H1" t="s">
        <v>321</v>
      </c>
      <c r="I1" t="s">
        <v>322</v>
      </c>
      <c r="J1" t="s">
        <v>323</v>
      </c>
      <c r="K1" t="s">
        <v>298</v>
      </c>
      <c r="L1" t="s">
        <v>119</v>
      </c>
      <c r="M1" t="s">
        <v>324</v>
      </c>
      <c r="N1" t="s">
        <v>325</v>
      </c>
      <c r="O1" t="s">
        <v>129</v>
      </c>
      <c r="P1" t="s">
        <v>309</v>
      </c>
      <c r="Q1" t="s">
        <v>105</v>
      </c>
      <c r="R1" t="s">
        <v>326</v>
      </c>
    </row>
    <row r="2" spans="1:18" x14ac:dyDescent="0.25">
      <c r="C2" cm="1">
        <f t="array" aca="1" ref="C2:C39" ca="1">_xlfn.VSTACK(ROW(INDEX(_xlfn.ANCHORARRAY('PR DATE'!A6),,1)),ROW(INDEX(_xlfn.ANCHORARRAY('PR DATE'!A57),,1)))</f>
        <v>6</v>
      </c>
      <c r="D2" t="str" cm="1">
        <f t="array" aca="1" ref="D2:D39" ca="1">IF(_xlfn.ANCHORARRAY(C2)&gt;0,'PR DATE'!$A$1,"")</f>
        <v>DIVISION 5</v>
      </c>
      <c r="E2" t="str" cm="1">
        <f t="array" aca="1" ref="E2:E39" ca="1">IF(_xlfn.ANCHORARRAY(C2)&gt;0,TEXT('PR DATE'!$B$35,"M/D/YY")&amp;", "&amp;TEXT('PR DATE'!$B$36,"M/D/YY"),"")</f>
        <v>10/27/24, 11/3/24</v>
      </c>
      <c r="F2" cm="1">
        <f t="array" aca="1" ref="F2:F39" ca="1">INDEX('PR DATE'!B:B,_xlfn.ANCHORARRAY(PRExportPrep!$C2))</f>
        <v>5997</v>
      </c>
      <c r="H2" cm="1">
        <f t="array" aca="1" ref="H2:H39" ca="1">INDEX('PR DATE'!E:E,_xlfn.ANCHORARRAY(PRExportPrep!$C2))+INDEX('PR DATE'!D:D,_xlfn.ANCHORARRAY(PRExportPrep!$C2))</f>
        <v>22020.38349</v>
      </c>
      <c r="I2" cm="1">
        <f t="array" aca="1" ref="I2:I39" ca="1">INDEX('PR DATE'!F:F,_xlfn.ANCHORARRAY(PRExportPrep!$C2))</f>
        <v>121.20775428571483</v>
      </c>
      <c r="J2" cm="1">
        <f t="array" aca="1" ref="J2:J39" ca="1">INDEX('PR DATE'!G:G,_xlfn.ANCHORARRAY(PRExportPrep!$C2))</f>
        <v>0</v>
      </c>
      <c r="K2" cm="1">
        <f t="array" aca="1" ref="K2:K39" ca="1">INDEX('PR DATE'!H:H,_xlfn.ANCHORARRAY(PRExportPrep!$C2))</f>
        <v>0</v>
      </c>
      <c r="L2" cm="1">
        <f t="array" aca="1" ref="L2:L39" ca="1">INDEX('PR DATE'!I:I,_xlfn.ANCHORARRAY(PRExportPrep!$C2))</f>
        <v>0</v>
      </c>
      <c r="M2" cm="1">
        <f t="array" aca="1" ref="M2:M39" ca="1">INDEX('PR DATE'!J:J,_xlfn.ANCHORARRAY(PRExportPrep!$C2))</f>
        <v>0</v>
      </c>
      <c r="N2" cm="1">
        <f t="array" aca="1" ref="N2:N39" ca="1">INDEX('PR DATE'!K:K,_xlfn.ANCHORARRAY(PRExportPrep!$C2))</f>
        <v>0</v>
      </c>
      <c r="O2" cm="1">
        <f t="array" aca="1" ref="O2:O39" ca="1">INDEX('PR DATE'!L:L,_xlfn.ANCHORARRAY(PRExportPrep!$C2))</f>
        <v>250</v>
      </c>
      <c r="P2" cm="1">
        <f t="array" aca="1" ref="P2:P39" ca="1">INDEX('PR DATE'!M:M,_xlfn.ANCHORARRAY(PRExportPrep!$C2))</f>
        <v>0</v>
      </c>
      <c r="Q2" cm="1">
        <f t="array" aca="1" ref="Q2:Q39" ca="1">INDEX('PR DATE'!N:N,_xlfn.ANCHORARRAY(PRExportPrep!$C2))</f>
        <v>1135.25</v>
      </c>
    </row>
    <row r="3" spans="1:18" x14ac:dyDescent="0.25">
      <c r="C3">
        <f ca="1"/>
        <v>7</v>
      </c>
      <c r="D3" t="str">
        <f ca="1"/>
        <v>DIVISION 5</v>
      </c>
      <c r="E3" t="str">
        <f ca="1"/>
        <v>10/27/24, 11/3/24</v>
      </c>
      <c r="F3">
        <f ca="1"/>
        <v>5057</v>
      </c>
      <c r="H3">
        <f ca="1"/>
        <v>4484.5127999999995</v>
      </c>
      <c r="I3">
        <f ca="1"/>
        <v>23.36746750000011</v>
      </c>
      <c r="J3">
        <f ca="1"/>
        <v>0</v>
      </c>
      <c r="K3">
        <f ca="1"/>
        <v>0</v>
      </c>
      <c r="L3">
        <f ca="1"/>
        <v>0</v>
      </c>
      <c r="M3">
        <f ca="1"/>
        <v>0</v>
      </c>
      <c r="N3">
        <f ca="1"/>
        <v>0</v>
      </c>
      <c r="O3">
        <f ca="1"/>
        <v>0</v>
      </c>
      <c r="P3">
        <f ca="1"/>
        <v>0</v>
      </c>
      <c r="Q3">
        <f ca="1"/>
        <v>372.75</v>
      </c>
    </row>
    <row r="4" spans="1:18" x14ac:dyDescent="0.25">
      <c r="C4">
        <f ca="1"/>
        <v>8</v>
      </c>
      <c r="D4" t="str">
        <f ca="1"/>
        <v>DIVISION 5</v>
      </c>
      <c r="E4" t="str">
        <f ca="1"/>
        <v>10/27/24, 11/3/24</v>
      </c>
      <c r="F4">
        <f ca="1"/>
        <v>5073</v>
      </c>
      <c r="H4">
        <f ca="1"/>
        <v>5862.4517999999998</v>
      </c>
      <c r="I4">
        <f ca="1"/>
        <v>31.718522500000162</v>
      </c>
      <c r="J4">
        <f ca="1"/>
        <v>0</v>
      </c>
      <c r="K4">
        <f ca="1"/>
        <v>0</v>
      </c>
      <c r="L4">
        <f ca="1"/>
        <v>0</v>
      </c>
      <c r="M4">
        <f ca="1"/>
        <v>0</v>
      </c>
      <c r="N4">
        <f ca="1"/>
        <v>590</v>
      </c>
      <c r="O4">
        <f ca="1"/>
        <v>150</v>
      </c>
      <c r="P4">
        <f ca="1"/>
        <v>0</v>
      </c>
      <c r="Q4">
        <f ca="1"/>
        <v>335.5</v>
      </c>
    </row>
    <row r="5" spans="1:18" x14ac:dyDescent="0.25">
      <c r="C5">
        <f ca="1"/>
        <v>9</v>
      </c>
      <c r="D5" t="str">
        <f ca="1"/>
        <v>DIVISION 5</v>
      </c>
      <c r="E5" t="str">
        <f ca="1"/>
        <v>10/27/24, 11/3/24</v>
      </c>
      <c r="F5">
        <f ca="1"/>
        <v>5026</v>
      </c>
      <c r="H5">
        <f ca="1"/>
        <v>0</v>
      </c>
      <c r="I5">
        <f ca="1"/>
        <v>0</v>
      </c>
      <c r="J5">
        <f ca="1"/>
        <v>0</v>
      </c>
      <c r="K5">
        <f ca="1"/>
        <v>0</v>
      </c>
      <c r="L5">
        <f ca="1"/>
        <v>0</v>
      </c>
      <c r="M5">
        <f ca="1"/>
        <v>0</v>
      </c>
      <c r="N5">
        <f ca="1"/>
        <v>0</v>
      </c>
      <c r="O5">
        <f ca="1"/>
        <v>0</v>
      </c>
      <c r="P5">
        <f ca="1"/>
        <v>0</v>
      </c>
      <c r="Q5">
        <f ca="1"/>
        <v>0</v>
      </c>
    </row>
    <row r="6" spans="1:18" x14ac:dyDescent="0.25">
      <c r="C6">
        <f ca="1"/>
        <v>10</v>
      </c>
      <c r="D6" t="str">
        <f ca="1"/>
        <v>DIVISION 5</v>
      </c>
      <c r="E6" t="str">
        <f ca="1"/>
        <v>10/27/24, 11/3/24</v>
      </c>
      <c r="F6">
        <f ca="1"/>
        <v>5108</v>
      </c>
      <c r="H6">
        <f ca="1"/>
        <v>0</v>
      </c>
      <c r="I6">
        <f ca="1"/>
        <v>0</v>
      </c>
      <c r="J6">
        <f ca="1"/>
        <v>0</v>
      </c>
      <c r="K6">
        <f ca="1"/>
        <v>0</v>
      </c>
      <c r="L6">
        <f ca="1"/>
        <v>0</v>
      </c>
      <c r="M6">
        <f ca="1"/>
        <v>0</v>
      </c>
      <c r="N6">
        <f ca="1"/>
        <v>0</v>
      </c>
      <c r="O6">
        <f ca="1"/>
        <v>0</v>
      </c>
      <c r="P6">
        <f ca="1"/>
        <v>0</v>
      </c>
      <c r="Q6">
        <f ca="1"/>
        <v>0</v>
      </c>
    </row>
    <row r="7" spans="1:18" x14ac:dyDescent="0.25">
      <c r="C7">
        <f ca="1"/>
        <v>11</v>
      </c>
      <c r="D7" t="str">
        <f ca="1"/>
        <v>DIVISION 5</v>
      </c>
      <c r="E7" t="str">
        <f ca="1"/>
        <v>10/27/24, 11/3/24</v>
      </c>
      <c r="F7">
        <f ca="1"/>
        <v>5106</v>
      </c>
      <c r="H7">
        <f ca="1"/>
        <v>3755.7860999999998</v>
      </c>
      <c r="I7">
        <f ca="1"/>
        <v>20.12481500000009</v>
      </c>
      <c r="J7">
        <f ca="1"/>
        <v>0</v>
      </c>
      <c r="K7">
        <f ca="1"/>
        <v>0</v>
      </c>
      <c r="L7">
        <f ca="1"/>
        <v>0</v>
      </c>
      <c r="M7">
        <f ca="1"/>
        <v>0</v>
      </c>
      <c r="N7">
        <f ca="1"/>
        <v>590</v>
      </c>
      <c r="O7">
        <f ca="1"/>
        <v>0</v>
      </c>
      <c r="P7">
        <f ca="1"/>
        <v>0</v>
      </c>
      <c r="Q7">
        <f ca="1"/>
        <v>251.5</v>
      </c>
    </row>
    <row r="8" spans="1:18" x14ac:dyDescent="0.25">
      <c r="C8">
        <f ca="1"/>
        <v>12</v>
      </c>
      <c r="D8" t="str">
        <f ca="1"/>
        <v>DIVISION 5</v>
      </c>
      <c r="E8" t="str">
        <f ca="1"/>
        <v>10/27/24, 11/3/24</v>
      </c>
      <c r="F8">
        <f ca="1"/>
        <v>5109</v>
      </c>
      <c r="H8">
        <f ca="1"/>
        <v>0</v>
      </c>
      <c r="I8">
        <f ca="1"/>
        <v>0</v>
      </c>
      <c r="J8">
        <f ca="1"/>
        <v>0</v>
      </c>
      <c r="K8">
        <f ca="1"/>
        <v>0</v>
      </c>
      <c r="L8">
        <f ca="1"/>
        <v>0</v>
      </c>
      <c r="M8">
        <f ca="1"/>
        <v>0</v>
      </c>
      <c r="N8">
        <f ca="1"/>
        <v>0</v>
      </c>
      <c r="O8">
        <f ca="1"/>
        <v>0</v>
      </c>
      <c r="P8">
        <f ca="1"/>
        <v>0</v>
      </c>
      <c r="Q8">
        <f ca="1"/>
        <v>0</v>
      </c>
    </row>
    <row r="9" spans="1:18" x14ac:dyDescent="0.25">
      <c r="C9">
        <f ca="1"/>
        <v>13</v>
      </c>
      <c r="D9" t="str">
        <f ca="1"/>
        <v>DIVISION 5</v>
      </c>
      <c r="E9" t="str">
        <f ca="1"/>
        <v>10/27/24, 11/3/24</v>
      </c>
      <c r="F9">
        <f ca="1"/>
        <v>5132</v>
      </c>
      <c r="H9">
        <f ca="1"/>
        <v>3639.8694000000005</v>
      </c>
      <c r="I9">
        <f ca="1"/>
        <v>16.566275000000079</v>
      </c>
      <c r="J9">
        <f ca="1"/>
        <v>0</v>
      </c>
      <c r="K9">
        <f ca="1"/>
        <v>0</v>
      </c>
      <c r="L9">
        <f ca="1"/>
        <v>0</v>
      </c>
      <c r="M9">
        <f ca="1"/>
        <v>0</v>
      </c>
      <c r="N9">
        <f ca="1"/>
        <v>590</v>
      </c>
      <c r="O9">
        <f ca="1"/>
        <v>0</v>
      </c>
      <c r="P9">
        <f ca="1"/>
        <v>0</v>
      </c>
      <c r="Q9">
        <f ca="1"/>
        <v>230</v>
      </c>
    </row>
    <row r="10" spans="1:18" x14ac:dyDescent="0.25">
      <c r="C10">
        <f ca="1"/>
        <v>14</v>
      </c>
      <c r="D10" t="str">
        <f ca="1"/>
        <v>DIVISION 5</v>
      </c>
      <c r="E10" t="str">
        <f ca="1"/>
        <v>10/27/24, 11/3/24</v>
      </c>
      <c r="F10">
        <f ca="1"/>
        <v>5138</v>
      </c>
      <c r="H10">
        <f ca="1"/>
        <v>7524.9633000000003</v>
      </c>
      <c r="I10">
        <f ca="1"/>
        <v>32.0149123684212</v>
      </c>
      <c r="J10">
        <f ca="1"/>
        <v>0</v>
      </c>
      <c r="K10">
        <f ca="1"/>
        <v>0</v>
      </c>
      <c r="L10">
        <f ca="1"/>
        <v>0</v>
      </c>
      <c r="M10">
        <f ca="1"/>
        <v>0</v>
      </c>
      <c r="N10">
        <f ca="1"/>
        <v>1020</v>
      </c>
      <c r="O10">
        <f ca="1"/>
        <v>0</v>
      </c>
      <c r="P10">
        <f ca="1"/>
        <v>0</v>
      </c>
      <c r="Q10">
        <f ca="1"/>
        <v>447.5</v>
      </c>
    </row>
    <row r="11" spans="1:18" x14ac:dyDescent="0.25">
      <c r="C11">
        <f ca="1"/>
        <v>15</v>
      </c>
      <c r="D11" t="str">
        <f ca="1"/>
        <v>DIVISION 5</v>
      </c>
      <c r="E11" t="str">
        <f ca="1"/>
        <v>10/27/24, 11/3/24</v>
      </c>
      <c r="F11">
        <f ca="1"/>
        <v>5139</v>
      </c>
      <c r="H11">
        <f ca="1"/>
        <v>3531.3024</v>
      </c>
      <c r="I11">
        <f ca="1"/>
        <v>20.875990000000087</v>
      </c>
      <c r="J11">
        <f ca="1"/>
        <v>0</v>
      </c>
      <c r="K11">
        <f ca="1"/>
        <v>0</v>
      </c>
      <c r="L11">
        <f ca="1"/>
        <v>0</v>
      </c>
      <c r="M11">
        <f ca="1"/>
        <v>0</v>
      </c>
      <c r="N11">
        <f ca="1"/>
        <v>590</v>
      </c>
      <c r="O11">
        <f ca="1"/>
        <v>0</v>
      </c>
      <c r="P11">
        <f ca="1"/>
        <v>0</v>
      </c>
      <c r="Q11">
        <f ca="1"/>
        <v>215.5</v>
      </c>
    </row>
    <row r="12" spans="1:18" x14ac:dyDescent="0.25">
      <c r="C12">
        <f ca="1"/>
        <v>16</v>
      </c>
      <c r="D12" t="str">
        <f ca="1"/>
        <v>DIVISION 5</v>
      </c>
      <c r="E12" t="str">
        <f ca="1"/>
        <v>10/27/24, 11/3/24</v>
      </c>
      <c r="F12">
        <f ca="1"/>
        <v>5143</v>
      </c>
      <c r="H12">
        <f ca="1"/>
        <v>3705.1514999999999</v>
      </c>
      <c r="I12">
        <f ca="1"/>
        <v>12.896163157894783</v>
      </c>
      <c r="J12">
        <f ca="1"/>
        <v>0</v>
      </c>
      <c r="K12">
        <f ca="1"/>
        <v>0</v>
      </c>
      <c r="L12">
        <f ca="1"/>
        <v>0</v>
      </c>
      <c r="M12">
        <f ca="1"/>
        <v>0</v>
      </c>
      <c r="N12">
        <f ca="1"/>
        <v>430</v>
      </c>
      <c r="O12">
        <f ca="1"/>
        <v>0</v>
      </c>
      <c r="P12">
        <f ca="1"/>
        <v>0</v>
      </c>
      <c r="Q12">
        <f ca="1"/>
        <v>190.25</v>
      </c>
    </row>
    <row r="13" spans="1:18" x14ac:dyDescent="0.25">
      <c r="C13">
        <f ca="1"/>
        <v>17</v>
      </c>
      <c r="D13" t="str">
        <f ca="1"/>
        <v>DIVISION 5</v>
      </c>
      <c r="E13" t="str">
        <f ca="1"/>
        <v>10/27/24, 11/3/24</v>
      </c>
      <c r="F13">
        <f ca="1"/>
        <v>5152</v>
      </c>
      <c r="H13">
        <f ca="1"/>
        <v>3492.2323000000006</v>
      </c>
      <c r="I13">
        <f ca="1"/>
        <v>9.8070710526316276</v>
      </c>
      <c r="J13">
        <f ca="1"/>
        <v>0</v>
      </c>
      <c r="K13">
        <f ca="1"/>
        <v>0</v>
      </c>
      <c r="L13">
        <f ca="1"/>
        <v>0</v>
      </c>
      <c r="M13">
        <f ca="1"/>
        <v>0</v>
      </c>
      <c r="N13">
        <f ca="1"/>
        <v>430</v>
      </c>
      <c r="O13">
        <f ca="1"/>
        <v>150</v>
      </c>
      <c r="P13">
        <f ca="1"/>
        <v>0</v>
      </c>
      <c r="Q13">
        <f ca="1"/>
        <v>175.75</v>
      </c>
    </row>
    <row r="14" spans="1:18" x14ac:dyDescent="0.25">
      <c r="C14">
        <f ca="1"/>
        <v>18</v>
      </c>
      <c r="D14" t="str">
        <f ca="1"/>
        <v>DIVISION 5</v>
      </c>
      <c r="E14" t="str">
        <f ca="1"/>
        <v>10/27/24, 11/3/24</v>
      </c>
      <c r="F14">
        <f ca="1"/>
        <v>5153</v>
      </c>
      <c r="H14">
        <f ca="1"/>
        <v>3810.3130000000001</v>
      </c>
      <c r="I14">
        <f ca="1"/>
        <v>18.688470000000081</v>
      </c>
      <c r="J14">
        <f ca="1"/>
        <v>0</v>
      </c>
      <c r="K14">
        <f ca="1"/>
        <v>0</v>
      </c>
      <c r="L14">
        <f ca="1"/>
        <v>0</v>
      </c>
      <c r="M14">
        <f ca="1"/>
        <v>0</v>
      </c>
      <c r="N14">
        <f ca="1"/>
        <v>590</v>
      </c>
      <c r="O14">
        <f ca="1"/>
        <v>0</v>
      </c>
      <c r="P14">
        <f ca="1"/>
        <v>0</v>
      </c>
      <c r="Q14">
        <f ca="1"/>
        <v>170.75</v>
      </c>
    </row>
    <row r="15" spans="1:18" x14ac:dyDescent="0.25">
      <c r="C15">
        <f ca="1"/>
        <v>19</v>
      </c>
      <c r="D15" t="str">
        <f ca="1"/>
        <v>DIVISION 5</v>
      </c>
      <c r="E15" t="str">
        <f ca="1"/>
        <v>10/27/24, 11/3/24</v>
      </c>
      <c r="F15">
        <f ca="1"/>
        <v>5155</v>
      </c>
      <c r="H15">
        <f ca="1"/>
        <v>3924.1856000000002</v>
      </c>
      <c r="I15">
        <f ca="1"/>
        <v>21.120120000000103</v>
      </c>
      <c r="J15">
        <f ca="1"/>
        <v>0</v>
      </c>
      <c r="K15">
        <f ca="1"/>
        <v>0</v>
      </c>
      <c r="L15">
        <f ca="1"/>
        <v>0</v>
      </c>
      <c r="M15">
        <f ca="1"/>
        <v>0</v>
      </c>
      <c r="N15">
        <f ca="1"/>
        <v>590</v>
      </c>
      <c r="O15">
        <f ca="1"/>
        <v>0</v>
      </c>
      <c r="P15">
        <f ca="1"/>
        <v>0</v>
      </c>
      <c r="Q15">
        <f ca="1"/>
        <v>191.75</v>
      </c>
    </row>
    <row r="16" spans="1:18" x14ac:dyDescent="0.25">
      <c r="C16">
        <f ca="1"/>
        <v>20</v>
      </c>
      <c r="D16" t="str">
        <f ca="1"/>
        <v>DIVISION 5</v>
      </c>
      <c r="E16" t="str">
        <f ca="1"/>
        <v>10/27/24, 11/3/24</v>
      </c>
      <c r="F16">
        <f ca="1"/>
        <v>5156</v>
      </c>
      <c r="H16">
        <f ca="1"/>
        <v>3753.3323999999993</v>
      </c>
      <c r="I16">
        <f ca="1"/>
        <v>19.283267500000083</v>
      </c>
      <c r="J16">
        <f ca="1"/>
        <v>0</v>
      </c>
      <c r="K16">
        <f ca="1"/>
        <v>0</v>
      </c>
      <c r="L16">
        <f ca="1"/>
        <v>0</v>
      </c>
      <c r="M16">
        <f ca="1"/>
        <v>0</v>
      </c>
      <c r="N16">
        <f ca="1"/>
        <v>590</v>
      </c>
      <c r="O16">
        <f ca="1"/>
        <v>0</v>
      </c>
      <c r="P16">
        <f ca="1"/>
        <v>0</v>
      </c>
      <c r="Q16">
        <f ca="1"/>
        <v>241</v>
      </c>
    </row>
    <row r="17" spans="3:17" x14ac:dyDescent="0.25">
      <c r="C17">
        <f ca="1"/>
        <v>21</v>
      </c>
      <c r="D17" t="str">
        <f ca="1"/>
        <v>DIVISION 5</v>
      </c>
      <c r="E17" t="str">
        <f ca="1"/>
        <v>10/27/24, 11/3/24</v>
      </c>
      <c r="F17">
        <f ca="1"/>
        <v>5164</v>
      </c>
      <c r="H17">
        <f ca="1"/>
        <v>3364.6837</v>
      </c>
      <c r="I17">
        <f ca="1"/>
        <v>13.994587500000076</v>
      </c>
      <c r="J17">
        <f ca="1"/>
        <v>0</v>
      </c>
      <c r="K17">
        <f ca="1"/>
        <v>0</v>
      </c>
      <c r="L17">
        <f ca="1"/>
        <v>0</v>
      </c>
      <c r="M17">
        <f ca="1"/>
        <v>0</v>
      </c>
      <c r="N17">
        <f ca="1"/>
        <v>590</v>
      </c>
      <c r="O17">
        <f ca="1"/>
        <v>200</v>
      </c>
      <c r="P17">
        <f ca="1"/>
        <v>0</v>
      </c>
      <c r="Q17">
        <f ca="1"/>
        <v>288</v>
      </c>
    </row>
    <row r="18" spans="3:17" x14ac:dyDescent="0.25">
      <c r="C18">
        <f ca="1"/>
        <v>22</v>
      </c>
      <c r="D18" t="str">
        <f ca="1"/>
        <v>DIVISION 5</v>
      </c>
      <c r="E18" t="str">
        <f ca="1"/>
        <v>10/27/24, 11/3/24</v>
      </c>
      <c r="F18">
        <f ca="1"/>
        <v>5163</v>
      </c>
      <c r="H18">
        <f ca="1"/>
        <v>2799.4273000000003</v>
      </c>
      <c r="I18">
        <f ca="1"/>
        <v>12.037856842105317</v>
      </c>
      <c r="J18">
        <f ca="1"/>
        <v>0</v>
      </c>
      <c r="K18">
        <f ca="1"/>
        <v>0</v>
      </c>
      <c r="L18">
        <f ca="1"/>
        <v>0</v>
      </c>
      <c r="M18">
        <f ca="1"/>
        <v>0</v>
      </c>
      <c r="N18">
        <f ca="1"/>
        <v>430</v>
      </c>
      <c r="O18">
        <f ca="1"/>
        <v>150</v>
      </c>
      <c r="P18">
        <f ca="1"/>
        <v>0</v>
      </c>
      <c r="Q18">
        <f ca="1"/>
        <v>134</v>
      </c>
    </row>
    <row r="19" spans="3:17" x14ac:dyDescent="0.25">
      <c r="C19">
        <f ca="1"/>
        <v>23</v>
      </c>
      <c r="D19" t="str">
        <f ca="1"/>
        <v>DIVISION 5</v>
      </c>
      <c r="E19" t="str">
        <f ca="1"/>
        <v>10/27/24, 11/3/24</v>
      </c>
      <c r="F19">
        <f ca="1"/>
        <v>5167</v>
      </c>
      <c r="H19">
        <f ca="1"/>
        <v>0</v>
      </c>
      <c r="I19">
        <f ca="1"/>
        <v>0</v>
      </c>
      <c r="J19">
        <f ca="1"/>
        <v>0</v>
      </c>
      <c r="K19">
        <f ca="1"/>
        <v>0</v>
      </c>
      <c r="L19">
        <f ca="1"/>
        <v>0</v>
      </c>
      <c r="M19">
        <f ca="1"/>
        <v>0</v>
      </c>
      <c r="N19">
        <f ca="1"/>
        <v>0</v>
      </c>
      <c r="O19">
        <f ca="1"/>
        <v>0</v>
      </c>
      <c r="P19">
        <f ca="1"/>
        <v>0</v>
      </c>
      <c r="Q19">
        <f ca="1"/>
        <v>0</v>
      </c>
    </row>
    <row r="20" spans="3:17" x14ac:dyDescent="0.25">
      <c r="C20">
        <f ca="1"/>
        <v>24</v>
      </c>
      <c r="D20" t="str">
        <f ca="1"/>
        <v>DIVISION 5</v>
      </c>
      <c r="E20" t="str">
        <f ca="1"/>
        <v>10/27/24, 11/3/24</v>
      </c>
      <c r="F20">
        <f ca="1"/>
        <v>5168</v>
      </c>
      <c r="H20">
        <f ca="1"/>
        <v>0</v>
      </c>
      <c r="I20">
        <f ca="1"/>
        <v>0</v>
      </c>
      <c r="J20">
        <f ca="1"/>
        <v>0</v>
      </c>
      <c r="K20">
        <f ca="1"/>
        <v>0</v>
      </c>
      <c r="L20">
        <f ca="1"/>
        <v>0</v>
      </c>
      <c r="M20">
        <f ca="1"/>
        <v>0</v>
      </c>
      <c r="N20">
        <f ca="1"/>
        <v>0</v>
      </c>
      <c r="O20">
        <f ca="1"/>
        <v>0</v>
      </c>
      <c r="P20">
        <f ca="1"/>
        <v>0</v>
      </c>
      <c r="Q20">
        <f ca="1"/>
        <v>0</v>
      </c>
    </row>
    <row r="21" spans="3:17" x14ac:dyDescent="0.25">
      <c r="C21">
        <f ca="1"/>
        <v>57</v>
      </c>
      <c r="D21" t="str">
        <f ca="1"/>
        <v>DIVISION 5</v>
      </c>
      <c r="E21" t="str">
        <f ca="1"/>
        <v>10/27/24, 11/3/24</v>
      </c>
      <c r="F21">
        <f ca="1"/>
        <v>5997</v>
      </c>
      <c r="H21">
        <f ca="1"/>
        <v>13797.0569</v>
      </c>
      <c r="I21">
        <f ca="1"/>
        <v>64.648800000000278</v>
      </c>
      <c r="J21">
        <f ca="1"/>
        <v>0</v>
      </c>
      <c r="K21">
        <f ca="1"/>
        <v>0</v>
      </c>
      <c r="L21">
        <f ca="1"/>
        <v>0</v>
      </c>
      <c r="M21">
        <f ca="1"/>
        <v>0</v>
      </c>
      <c r="N21">
        <f ca="1"/>
        <v>0</v>
      </c>
      <c r="O21">
        <f ca="1"/>
        <v>75</v>
      </c>
      <c r="P21">
        <f ca="1"/>
        <v>0</v>
      </c>
      <c r="Q21">
        <f ca="1"/>
        <v>327.5</v>
      </c>
    </row>
    <row r="22" spans="3:17" x14ac:dyDescent="0.25">
      <c r="C22">
        <f ca="1"/>
        <v>58</v>
      </c>
      <c r="D22" t="str">
        <f ca="1"/>
        <v>DIVISION 5</v>
      </c>
      <c r="E22" t="str">
        <f ca="1"/>
        <v>10/27/24, 11/3/24</v>
      </c>
      <c r="F22">
        <f ca="1"/>
        <v>5057</v>
      </c>
      <c r="H22">
        <f ca="1"/>
        <v>0</v>
      </c>
      <c r="I22">
        <f ca="1"/>
        <v>0</v>
      </c>
      <c r="J22">
        <f ca="1"/>
        <v>0</v>
      </c>
      <c r="K22">
        <f ca="1"/>
        <v>0</v>
      </c>
      <c r="L22">
        <f ca="1"/>
        <v>0</v>
      </c>
      <c r="M22">
        <f ca="1"/>
        <v>0</v>
      </c>
      <c r="N22">
        <f ca="1"/>
        <v>0</v>
      </c>
      <c r="O22">
        <f ca="1"/>
        <v>0</v>
      </c>
      <c r="P22">
        <f ca="1"/>
        <v>0</v>
      </c>
      <c r="Q22">
        <f ca="1"/>
        <v>0</v>
      </c>
    </row>
    <row r="23" spans="3:17" x14ac:dyDescent="0.25">
      <c r="C23">
        <f ca="1"/>
        <v>59</v>
      </c>
      <c r="D23" t="str">
        <f ca="1"/>
        <v>DIVISION 5</v>
      </c>
      <c r="E23" t="str">
        <f ca="1"/>
        <v>10/27/24, 11/3/24</v>
      </c>
      <c r="F23">
        <f ca="1"/>
        <v>5073</v>
      </c>
      <c r="H23">
        <f ca="1"/>
        <v>0</v>
      </c>
      <c r="I23">
        <f ca="1"/>
        <v>0</v>
      </c>
      <c r="J23">
        <f ca="1"/>
        <v>0</v>
      </c>
      <c r="K23">
        <f ca="1"/>
        <v>0</v>
      </c>
      <c r="L23">
        <f ca="1"/>
        <v>0</v>
      </c>
      <c r="M23">
        <f ca="1"/>
        <v>0</v>
      </c>
      <c r="N23">
        <f ca="1"/>
        <v>0</v>
      </c>
      <c r="O23">
        <f ca="1"/>
        <v>0</v>
      </c>
      <c r="P23">
        <f ca="1"/>
        <v>0</v>
      </c>
      <c r="Q23">
        <f ca="1"/>
        <v>0</v>
      </c>
    </row>
    <row r="24" spans="3:17" x14ac:dyDescent="0.25">
      <c r="C24">
        <f ca="1"/>
        <v>60</v>
      </c>
      <c r="D24" t="str">
        <f ca="1"/>
        <v>DIVISION 5</v>
      </c>
      <c r="E24" t="str">
        <f ca="1"/>
        <v>10/27/24, 11/3/24</v>
      </c>
      <c r="F24">
        <f ca="1"/>
        <v>5026</v>
      </c>
      <c r="H24">
        <f ca="1"/>
        <v>3071.04</v>
      </c>
      <c r="I24">
        <f ca="1"/>
        <v>8.9547775000000378</v>
      </c>
      <c r="J24">
        <f ca="1"/>
        <v>0</v>
      </c>
      <c r="K24">
        <f ca="1"/>
        <v>0</v>
      </c>
      <c r="L24">
        <f ca="1"/>
        <v>0</v>
      </c>
      <c r="M24">
        <f ca="1"/>
        <v>0</v>
      </c>
      <c r="N24">
        <f ca="1"/>
        <v>416.72</v>
      </c>
      <c r="O24">
        <f ca="1"/>
        <v>150</v>
      </c>
      <c r="P24">
        <f ca="1"/>
        <v>500</v>
      </c>
      <c r="Q24">
        <f ca="1"/>
        <v>41.25</v>
      </c>
    </row>
    <row r="25" spans="3:17" x14ac:dyDescent="0.25">
      <c r="C25">
        <f ca="1"/>
        <v>61</v>
      </c>
      <c r="D25" t="str">
        <f ca="1"/>
        <v>DIVISION 5</v>
      </c>
      <c r="E25" t="str">
        <f ca="1"/>
        <v>10/27/24, 11/3/24</v>
      </c>
      <c r="F25">
        <f ca="1"/>
        <v>5108</v>
      </c>
      <c r="H25">
        <f ca="1"/>
        <v>5814.3409999999994</v>
      </c>
      <c r="I25">
        <f ca="1"/>
        <v>23.225572500000105</v>
      </c>
      <c r="J25">
        <f ca="1"/>
        <v>0</v>
      </c>
      <c r="K25">
        <f ca="1"/>
        <v>0</v>
      </c>
      <c r="L25">
        <f ca="1"/>
        <v>0</v>
      </c>
      <c r="M25">
        <f ca="1"/>
        <v>0</v>
      </c>
      <c r="N25">
        <f ca="1"/>
        <v>1180</v>
      </c>
      <c r="O25">
        <f ca="1"/>
        <v>150</v>
      </c>
      <c r="P25">
        <f ca="1"/>
        <v>0</v>
      </c>
      <c r="Q25">
        <f ca="1"/>
        <v>176.25</v>
      </c>
    </row>
    <row r="26" spans="3:17" x14ac:dyDescent="0.25">
      <c r="C26">
        <f ca="1"/>
        <v>62</v>
      </c>
      <c r="D26" t="str">
        <f ca="1"/>
        <v>DIVISION 5</v>
      </c>
      <c r="E26" t="str">
        <f ca="1"/>
        <v>10/27/24, 11/3/24</v>
      </c>
      <c r="F26">
        <f ca="1"/>
        <v>5106</v>
      </c>
      <c r="H26">
        <f ca="1"/>
        <v>0</v>
      </c>
      <c r="I26">
        <f ca="1"/>
        <v>0</v>
      </c>
      <c r="J26">
        <f ca="1"/>
        <v>0</v>
      </c>
      <c r="K26">
        <f ca="1"/>
        <v>0</v>
      </c>
      <c r="L26">
        <f ca="1"/>
        <v>0</v>
      </c>
      <c r="M26">
        <f ca="1"/>
        <v>0</v>
      </c>
      <c r="N26">
        <f ca="1"/>
        <v>0</v>
      </c>
      <c r="O26">
        <f ca="1"/>
        <v>0</v>
      </c>
      <c r="P26">
        <f ca="1"/>
        <v>0</v>
      </c>
      <c r="Q26">
        <f ca="1"/>
        <v>0</v>
      </c>
    </row>
    <row r="27" spans="3:17" x14ac:dyDescent="0.25">
      <c r="C27">
        <f ca="1"/>
        <v>63</v>
      </c>
      <c r="D27" t="str">
        <f ca="1"/>
        <v>DIVISION 5</v>
      </c>
      <c r="E27" t="str">
        <f ca="1"/>
        <v>10/27/24, 11/3/24</v>
      </c>
      <c r="F27">
        <f ca="1"/>
        <v>5109</v>
      </c>
      <c r="H27">
        <f ca="1"/>
        <v>3926.2369999999996</v>
      </c>
      <c r="I27">
        <f ca="1"/>
        <v>15.36991000000007</v>
      </c>
      <c r="J27">
        <f ca="1"/>
        <v>0</v>
      </c>
      <c r="K27">
        <f ca="1"/>
        <v>0</v>
      </c>
      <c r="L27">
        <f ca="1"/>
        <v>0</v>
      </c>
      <c r="M27">
        <f ca="1"/>
        <v>0</v>
      </c>
      <c r="N27">
        <f ca="1"/>
        <v>590</v>
      </c>
      <c r="O27">
        <f ca="1"/>
        <v>0</v>
      </c>
      <c r="P27">
        <f ca="1"/>
        <v>0</v>
      </c>
      <c r="Q27">
        <f ca="1"/>
        <v>247.5</v>
      </c>
    </row>
    <row r="28" spans="3:17" x14ac:dyDescent="0.25">
      <c r="C28">
        <f ca="1"/>
        <v>64</v>
      </c>
      <c r="D28" t="str">
        <f ca="1"/>
        <v>DIVISION 5</v>
      </c>
      <c r="E28" t="str">
        <f ca="1"/>
        <v>10/27/24, 11/3/24</v>
      </c>
      <c r="F28">
        <f ca="1"/>
        <v>5132</v>
      </c>
      <c r="H28">
        <f ca="1"/>
        <v>0</v>
      </c>
      <c r="I28">
        <f ca="1"/>
        <v>0</v>
      </c>
      <c r="J28">
        <f ca="1"/>
        <v>0</v>
      </c>
      <c r="K28">
        <f ca="1"/>
        <v>0</v>
      </c>
      <c r="L28">
        <f ca="1"/>
        <v>0</v>
      </c>
      <c r="M28">
        <f ca="1"/>
        <v>0</v>
      </c>
      <c r="N28">
        <f ca="1"/>
        <v>0</v>
      </c>
      <c r="O28">
        <f ca="1"/>
        <v>0</v>
      </c>
      <c r="P28">
        <f ca="1"/>
        <v>0</v>
      </c>
      <c r="Q28">
        <f ca="1"/>
        <v>0</v>
      </c>
    </row>
    <row r="29" spans="3:17" x14ac:dyDescent="0.25">
      <c r="C29">
        <f ca="1"/>
        <v>65</v>
      </c>
      <c r="D29" t="str">
        <f ca="1"/>
        <v>DIVISION 5</v>
      </c>
      <c r="E29" t="str">
        <f ca="1"/>
        <v>10/27/24, 11/3/24</v>
      </c>
      <c r="F29">
        <f ca="1"/>
        <v>5138</v>
      </c>
      <c r="H29">
        <f ca="1"/>
        <v>712.28700000000003</v>
      </c>
      <c r="I29">
        <f ca="1"/>
        <v>2.2464600000000114</v>
      </c>
      <c r="J29">
        <f ca="1"/>
        <v>0</v>
      </c>
      <c r="K29">
        <f ca="1"/>
        <v>0</v>
      </c>
      <c r="L29">
        <f ca="1"/>
        <v>0</v>
      </c>
      <c r="M29">
        <f ca="1"/>
        <v>0</v>
      </c>
      <c r="N29">
        <f ca="1"/>
        <v>0</v>
      </c>
      <c r="O29">
        <f ca="1"/>
        <v>0</v>
      </c>
      <c r="P29">
        <f ca="1"/>
        <v>0</v>
      </c>
      <c r="Q29">
        <f ca="1"/>
        <v>48.75</v>
      </c>
    </row>
    <row r="30" spans="3:17" x14ac:dyDescent="0.25">
      <c r="C30">
        <f ca="1"/>
        <v>66</v>
      </c>
      <c r="D30" t="str">
        <f ca="1"/>
        <v>DIVISION 5</v>
      </c>
      <c r="E30" t="str">
        <f ca="1"/>
        <v>10/27/24, 11/3/24</v>
      </c>
      <c r="F30">
        <f ca="1"/>
        <v>5139</v>
      </c>
      <c r="H30">
        <f ca="1"/>
        <v>367.39499999999998</v>
      </c>
      <c r="I30">
        <f ca="1"/>
        <v>1.0369575000000084</v>
      </c>
      <c r="J30">
        <f ca="1"/>
        <v>0</v>
      </c>
      <c r="K30">
        <f ca="1"/>
        <v>0</v>
      </c>
      <c r="L30">
        <f ca="1"/>
        <v>0</v>
      </c>
      <c r="M30">
        <f ca="1"/>
        <v>0</v>
      </c>
      <c r="N30">
        <f ca="1"/>
        <v>0</v>
      </c>
      <c r="O30">
        <f ca="1"/>
        <v>0</v>
      </c>
      <c r="P30">
        <f ca="1"/>
        <v>0</v>
      </c>
      <c r="Q30">
        <f ca="1"/>
        <v>0</v>
      </c>
    </row>
    <row r="31" spans="3:17" x14ac:dyDescent="0.25">
      <c r="C31">
        <f ca="1"/>
        <v>67</v>
      </c>
      <c r="D31" t="str">
        <f ca="1"/>
        <v>DIVISION 5</v>
      </c>
      <c r="E31" t="str">
        <f ca="1"/>
        <v>10/27/24, 11/3/24</v>
      </c>
      <c r="F31">
        <f ca="1"/>
        <v>5143</v>
      </c>
      <c r="H31">
        <f ca="1"/>
        <v>0</v>
      </c>
      <c r="I31">
        <f ca="1"/>
        <v>0</v>
      </c>
      <c r="J31">
        <f ca="1"/>
        <v>0</v>
      </c>
      <c r="K31">
        <f ca="1"/>
        <v>0</v>
      </c>
      <c r="L31">
        <f ca="1"/>
        <v>0</v>
      </c>
      <c r="M31">
        <f ca="1"/>
        <v>0</v>
      </c>
      <c r="N31">
        <f ca="1"/>
        <v>0</v>
      </c>
      <c r="O31">
        <f ca="1"/>
        <v>0</v>
      </c>
      <c r="P31">
        <f ca="1"/>
        <v>0</v>
      </c>
      <c r="Q31">
        <f ca="1"/>
        <v>0</v>
      </c>
    </row>
    <row r="32" spans="3:17" x14ac:dyDescent="0.25">
      <c r="C32">
        <f ca="1"/>
        <v>68</v>
      </c>
      <c r="D32" t="str">
        <f ca="1"/>
        <v>DIVISION 5</v>
      </c>
      <c r="E32" t="str">
        <f ca="1"/>
        <v>10/27/24, 11/3/24</v>
      </c>
      <c r="F32">
        <f ca="1"/>
        <v>5152</v>
      </c>
      <c r="H32">
        <f ca="1"/>
        <v>0</v>
      </c>
      <c r="I32">
        <f ca="1"/>
        <v>0</v>
      </c>
      <c r="J32">
        <f ca="1"/>
        <v>0</v>
      </c>
      <c r="K32">
        <f ca="1"/>
        <v>0</v>
      </c>
      <c r="L32">
        <f ca="1"/>
        <v>0</v>
      </c>
      <c r="M32">
        <f ca="1"/>
        <v>0</v>
      </c>
      <c r="N32">
        <f ca="1"/>
        <v>0</v>
      </c>
      <c r="O32">
        <f ca="1"/>
        <v>0</v>
      </c>
      <c r="P32">
        <f ca="1"/>
        <v>0</v>
      </c>
      <c r="Q32">
        <f ca="1"/>
        <v>0</v>
      </c>
    </row>
    <row r="33" spans="3:17" x14ac:dyDescent="0.25">
      <c r="C33">
        <f ca="1"/>
        <v>69</v>
      </c>
      <c r="D33" t="str">
        <f ca="1"/>
        <v>DIVISION 5</v>
      </c>
      <c r="E33" t="str">
        <f ca="1"/>
        <v>10/27/24, 11/3/24</v>
      </c>
      <c r="F33">
        <f ca="1"/>
        <v>5153</v>
      </c>
      <c r="H33">
        <f ca="1"/>
        <v>0</v>
      </c>
      <c r="I33">
        <f ca="1"/>
        <v>0</v>
      </c>
      <c r="J33">
        <f ca="1"/>
        <v>0</v>
      </c>
      <c r="K33">
        <f ca="1"/>
        <v>0</v>
      </c>
      <c r="L33">
        <f ca="1"/>
        <v>0</v>
      </c>
      <c r="M33">
        <f ca="1"/>
        <v>0</v>
      </c>
      <c r="N33">
        <f ca="1"/>
        <v>0</v>
      </c>
      <c r="O33">
        <f ca="1"/>
        <v>0</v>
      </c>
      <c r="P33">
        <f ca="1"/>
        <v>0</v>
      </c>
      <c r="Q33">
        <f ca="1"/>
        <v>0</v>
      </c>
    </row>
    <row r="34" spans="3:17" x14ac:dyDescent="0.25">
      <c r="C34">
        <f ca="1"/>
        <v>70</v>
      </c>
      <c r="D34" t="str">
        <f ca="1"/>
        <v>DIVISION 5</v>
      </c>
      <c r="E34" t="str">
        <f ca="1"/>
        <v>10/27/24, 11/3/24</v>
      </c>
      <c r="F34">
        <f ca="1"/>
        <v>5155</v>
      </c>
      <c r="H34">
        <f ca="1"/>
        <v>0</v>
      </c>
      <c r="I34">
        <f ca="1"/>
        <v>0</v>
      </c>
      <c r="J34">
        <f ca="1"/>
        <v>0</v>
      </c>
      <c r="K34">
        <f ca="1"/>
        <v>0</v>
      </c>
      <c r="L34">
        <f ca="1"/>
        <v>0</v>
      </c>
      <c r="M34">
        <f ca="1"/>
        <v>0</v>
      </c>
      <c r="N34">
        <f ca="1"/>
        <v>0</v>
      </c>
      <c r="O34">
        <f ca="1"/>
        <v>0</v>
      </c>
      <c r="P34">
        <f ca="1"/>
        <v>0</v>
      </c>
      <c r="Q34">
        <f ca="1"/>
        <v>0</v>
      </c>
    </row>
    <row r="35" spans="3:17" x14ac:dyDescent="0.25">
      <c r="C35">
        <f ca="1"/>
        <v>71</v>
      </c>
      <c r="D35" t="str">
        <f ca="1"/>
        <v>DIVISION 5</v>
      </c>
      <c r="E35" t="str">
        <f ca="1"/>
        <v>10/27/24, 11/3/24</v>
      </c>
      <c r="F35">
        <f ca="1"/>
        <v>5156</v>
      </c>
      <c r="H35">
        <f ca="1"/>
        <v>0</v>
      </c>
      <c r="I35">
        <f ca="1"/>
        <v>0</v>
      </c>
      <c r="J35">
        <f ca="1"/>
        <v>0</v>
      </c>
      <c r="K35">
        <f ca="1"/>
        <v>0</v>
      </c>
      <c r="L35">
        <f ca="1"/>
        <v>0</v>
      </c>
      <c r="M35">
        <f ca="1"/>
        <v>0</v>
      </c>
      <c r="N35">
        <f ca="1"/>
        <v>0</v>
      </c>
      <c r="O35">
        <f ca="1"/>
        <v>0</v>
      </c>
      <c r="P35">
        <f ca="1"/>
        <v>0</v>
      </c>
      <c r="Q35">
        <f ca="1"/>
        <v>0</v>
      </c>
    </row>
    <row r="36" spans="3:17" x14ac:dyDescent="0.25">
      <c r="C36">
        <f ca="1"/>
        <v>72</v>
      </c>
      <c r="D36" t="str">
        <f ca="1"/>
        <v>DIVISION 5</v>
      </c>
      <c r="E36" t="str">
        <f ca="1"/>
        <v>10/27/24, 11/3/24</v>
      </c>
      <c r="F36">
        <f ca="1"/>
        <v>5164</v>
      </c>
      <c r="H36">
        <f ca="1"/>
        <v>0</v>
      </c>
      <c r="I36">
        <f ca="1"/>
        <v>0</v>
      </c>
      <c r="J36">
        <f ca="1"/>
        <v>0</v>
      </c>
      <c r="K36">
        <f ca="1"/>
        <v>0</v>
      </c>
      <c r="L36">
        <f ca="1"/>
        <v>0</v>
      </c>
      <c r="M36">
        <f ca="1"/>
        <v>0</v>
      </c>
      <c r="N36">
        <f ca="1"/>
        <v>0</v>
      </c>
      <c r="O36">
        <f ca="1"/>
        <v>0</v>
      </c>
      <c r="P36">
        <f ca="1"/>
        <v>0</v>
      </c>
      <c r="Q36">
        <f ca="1"/>
        <v>0</v>
      </c>
    </row>
    <row r="37" spans="3:17" x14ac:dyDescent="0.25">
      <c r="C37">
        <f ca="1"/>
        <v>73</v>
      </c>
      <c r="D37" t="str">
        <f ca="1"/>
        <v>DIVISION 5</v>
      </c>
      <c r="E37" t="str">
        <f ca="1"/>
        <v>10/27/24, 11/3/24</v>
      </c>
      <c r="F37">
        <f ca="1"/>
        <v>5163</v>
      </c>
      <c r="H37">
        <f ca="1"/>
        <v>0</v>
      </c>
      <c r="I37">
        <f ca="1"/>
        <v>0</v>
      </c>
      <c r="J37">
        <f ca="1"/>
        <v>0</v>
      </c>
      <c r="K37">
        <f ca="1"/>
        <v>0</v>
      </c>
      <c r="L37">
        <f ca="1"/>
        <v>0</v>
      </c>
      <c r="M37">
        <f ca="1"/>
        <v>0</v>
      </c>
      <c r="N37">
        <f ca="1"/>
        <v>0</v>
      </c>
      <c r="O37">
        <f ca="1"/>
        <v>0</v>
      </c>
      <c r="P37">
        <f ca="1"/>
        <v>0</v>
      </c>
      <c r="Q37">
        <f ca="1"/>
        <v>0</v>
      </c>
    </row>
    <row r="38" spans="3:17" x14ac:dyDescent="0.25">
      <c r="C38">
        <f ca="1"/>
        <v>74</v>
      </c>
      <c r="D38" t="str">
        <f ca="1"/>
        <v>DIVISION 5</v>
      </c>
      <c r="E38" t="str">
        <f ca="1"/>
        <v>10/27/24, 11/3/24</v>
      </c>
      <c r="F38">
        <f ca="1"/>
        <v>5167</v>
      </c>
      <c r="H38">
        <f ca="1"/>
        <v>3245.0949999999998</v>
      </c>
      <c r="I38">
        <f ca="1"/>
        <v>13.396222500000061</v>
      </c>
      <c r="J38">
        <f ca="1"/>
        <v>0</v>
      </c>
      <c r="K38">
        <f ca="1"/>
        <v>0</v>
      </c>
      <c r="L38">
        <f ca="1"/>
        <v>0</v>
      </c>
      <c r="M38">
        <f ca="1"/>
        <v>0</v>
      </c>
      <c r="N38">
        <f ca="1"/>
        <v>590</v>
      </c>
      <c r="O38">
        <f ca="1"/>
        <v>50</v>
      </c>
      <c r="P38">
        <f ca="1"/>
        <v>0</v>
      </c>
      <c r="Q38">
        <f ca="1"/>
        <v>86.25</v>
      </c>
    </row>
    <row r="39" spans="3:17" x14ac:dyDescent="0.25">
      <c r="C39">
        <f ca="1"/>
        <v>75</v>
      </c>
      <c r="D39" t="str">
        <f ca="1"/>
        <v>DIVISION 5</v>
      </c>
      <c r="E39" t="str">
        <f ca="1"/>
        <v>10/27/24, 11/3/24</v>
      </c>
      <c r="F39">
        <f ca="1"/>
        <v>5168</v>
      </c>
      <c r="H39">
        <f ca="1"/>
        <v>3491.81</v>
      </c>
      <c r="I39">
        <f ca="1"/>
        <v>12.153592500000059</v>
      </c>
      <c r="J39">
        <f ca="1"/>
        <v>0</v>
      </c>
      <c r="K39">
        <f ca="1"/>
        <v>0</v>
      </c>
      <c r="L39">
        <f ca="1"/>
        <v>0</v>
      </c>
      <c r="M39">
        <f ca="1"/>
        <v>0</v>
      </c>
      <c r="N39">
        <f ca="1"/>
        <v>590</v>
      </c>
      <c r="O39">
        <f ca="1"/>
        <v>0</v>
      </c>
      <c r="P39">
        <f ca="1"/>
        <v>0</v>
      </c>
      <c r="Q39">
        <f ca="1"/>
        <v>117.5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A179-76B6-471F-817F-7BB80A0A4ACE}">
  <sheetPr codeName="Sheet22"/>
  <dimension ref="A3:H23"/>
  <sheetViews>
    <sheetView workbookViewId="0">
      <selection activeCell="F25" sqref="F25"/>
    </sheetView>
  </sheetViews>
  <sheetFormatPr defaultRowHeight="15" x14ac:dyDescent="0.25"/>
  <cols>
    <col min="1" max="1" width="18.140625" bestFit="1" customWidth="1"/>
    <col min="2" max="2" width="20.85546875" bestFit="1" customWidth="1"/>
    <col min="7" max="7" width="38.5703125" bestFit="1" customWidth="1"/>
    <col min="8" max="8" width="20.85546875" bestFit="1" customWidth="1"/>
  </cols>
  <sheetData>
    <row r="3" spans="1:8" x14ac:dyDescent="0.25">
      <c r="A3" s="26" t="s">
        <v>295</v>
      </c>
      <c r="B3" t="s">
        <v>296</v>
      </c>
      <c r="G3" s="26" t="s">
        <v>295</v>
      </c>
      <c r="H3" t="s">
        <v>296</v>
      </c>
    </row>
    <row r="4" spans="1:8" x14ac:dyDescent="0.25">
      <c r="A4" s="27" t="s">
        <v>106</v>
      </c>
      <c r="B4">
        <v>2222.5</v>
      </c>
      <c r="G4" s="27" t="s">
        <v>55</v>
      </c>
      <c r="H4">
        <v>1462.75</v>
      </c>
    </row>
    <row r="5" spans="1:8" x14ac:dyDescent="0.25">
      <c r="A5" s="27" t="s">
        <v>31</v>
      </c>
      <c r="B5">
        <v>1045</v>
      </c>
      <c r="G5" s="27" t="s">
        <v>60</v>
      </c>
      <c r="H5">
        <v>372.75</v>
      </c>
    </row>
    <row r="6" spans="1:8" x14ac:dyDescent="0.25">
      <c r="A6" s="27" t="s">
        <v>92</v>
      </c>
      <c r="B6">
        <v>2157</v>
      </c>
      <c r="G6" s="27" t="s">
        <v>56</v>
      </c>
      <c r="H6">
        <v>335.5</v>
      </c>
    </row>
    <row r="7" spans="1:8" x14ac:dyDescent="0.25">
      <c r="A7" s="27" t="s">
        <v>180</v>
      </c>
      <c r="B7">
        <v>5424.5</v>
      </c>
      <c r="G7" s="27" t="s">
        <v>59</v>
      </c>
      <c r="H7">
        <v>41.25</v>
      </c>
    </row>
    <row r="8" spans="1:8" x14ac:dyDescent="0.25">
      <c r="G8" s="27" t="s">
        <v>333</v>
      </c>
      <c r="H8">
        <v>176.25</v>
      </c>
    </row>
    <row r="9" spans="1:8" x14ac:dyDescent="0.25">
      <c r="G9" s="27" t="s">
        <v>331</v>
      </c>
      <c r="H9">
        <v>251.5</v>
      </c>
    </row>
    <row r="10" spans="1:8" x14ac:dyDescent="0.25">
      <c r="G10" s="27" t="s">
        <v>336</v>
      </c>
      <c r="H10">
        <v>247.5</v>
      </c>
    </row>
    <row r="11" spans="1:8" x14ac:dyDescent="0.25">
      <c r="G11" s="27" t="s">
        <v>370</v>
      </c>
      <c r="H11">
        <v>230</v>
      </c>
    </row>
    <row r="12" spans="1:8" x14ac:dyDescent="0.25">
      <c r="G12" s="27" t="s">
        <v>392</v>
      </c>
      <c r="H12">
        <v>496.25</v>
      </c>
    </row>
    <row r="13" spans="1:8" x14ac:dyDescent="0.25">
      <c r="G13" s="27" t="s">
        <v>390</v>
      </c>
      <c r="H13">
        <v>215.5</v>
      </c>
    </row>
    <row r="14" spans="1:8" x14ac:dyDescent="0.25">
      <c r="G14" s="27" t="s">
        <v>406</v>
      </c>
      <c r="H14">
        <v>190.25</v>
      </c>
    </row>
    <row r="15" spans="1:8" x14ac:dyDescent="0.25">
      <c r="G15" s="27" t="s">
        <v>432</v>
      </c>
      <c r="H15">
        <v>175.75</v>
      </c>
    </row>
    <row r="16" spans="1:8" x14ac:dyDescent="0.25">
      <c r="G16" s="27" t="s">
        <v>444</v>
      </c>
      <c r="H16">
        <v>170.75</v>
      </c>
    </row>
    <row r="17" spans="7:8" x14ac:dyDescent="0.25">
      <c r="G17" s="27" t="s">
        <v>461</v>
      </c>
      <c r="H17">
        <v>191.75</v>
      </c>
    </row>
    <row r="18" spans="7:8" x14ac:dyDescent="0.25">
      <c r="G18" s="27" t="s">
        <v>470</v>
      </c>
      <c r="H18">
        <v>241</v>
      </c>
    </row>
    <row r="19" spans="7:8" x14ac:dyDescent="0.25">
      <c r="G19" s="27" t="s">
        <v>581</v>
      </c>
      <c r="H19">
        <v>288</v>
      </c>
    </row>
    <row r="20" spans="7:8" x14ac:dyDescent="0.25">
      <c r="G20" s="27" t="s">
        <v>582</v>
      </c>
      <c r="H20">
        <v>134</v>
      </c>
    </row>
    <row r="21" spans="7:8" x14ac:dyDescent="0.25">
      <c r="G21" s="27" t="s">
        <v>698</v>
      </c>
      <c r="H21">
        <v>117.5</v>
      </c>
    </row>
    <row r="22" spans="7:8" x14ac:dyDescent="0.25">
      <c r="G22" s="27" t="s">
        <v>734</v>
      </c>
      <c r="H22">
        <v>86.25</v>
      </c>
    </row>
    <row r="23" spans="7:8" x14ac:dyDescent="0.25">
      <c r="G23" s="27" t="s">
        <v>180</v>
      </c>
      <c r="H23">
        <v>5424.5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6CCE-E7D8-4FFC-B270-341A90D27454}">
  <sheetPr codeName="Sheet25"/>
  <dimension ref="B1:AD829"/>
  <sheetViews>
    <sheetView showGridLines="0" zoomScale="115" zoomScaleNormal="115" workbookViewId="0">
      <selection activeCell="B61" sqref="A61:XFD65"/>
    </sheetView>
  </sheetViews>
  <sheetFormatPr defaultRowHeight="15" x14ac:dyDescent="0.25"/>
  <cols>
    <col min="1" max="1" width="3" customWidth="1"/>
    <col min="2" max="2" width="12.710937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2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49">
        <f ca="1">IFERROR(SUM(TTL_REV),0)</f>
        <v>33123.427589999992</v>
      </c>
      <c r="I1" s="233" t="str">
        <f>"WE: "&amp;TEXT('WEEK ENDING DATES'!$C$2,"MMM D")</f>
        <v>WE: Oct 27</v>
      </c>
      <c r="J1" s="234"/>
      <c r="K1" s="235" t="str">
        <f>"WE: "&amp;TEXT('WEEK ENDING DATES'!$C$3,"MMM D")</f>
        <v>WE: Nov 3</v>
      </c>
      <c r="L1" s="236"/>
    </row>
    <row r="2" spans="2:30" ht="19.5" thickBot="1" x14ac:dyDescent="0.35">
      <c r="B2" s="129" t="s">
        <v>206</v>
      </c>
      <c r="C2" s="131">
        <f ca="1">F1+R6+M7+X2-U2-F5</f>
        <v>34215.546944285707</v>
      </c>
      <c r="D2" s="2" t="s">
        <v>109</v>
      </c>
      <c r="F2" s="49" cm="1">
        <f t="array" ref="F2">IFERROR(SUM(_xlfn._xlws.FILTER(Fares_CCCTA_LAVTA[Cash Collected],((Fares_CCCTA_LAVTA[PARTNER NAME]=B$9)*(Fares_CCCTA_LAVTA[Trip Type]="LAVTA")),0)),0)</f>
        <v>327.5</v>
      </c>
      <c r="H2"/>
      <c r="I2" s="113" t="s">
        <v>156</v>
      </c>
      <c r="J2" s="114" t="s">
        <v>158</v>
      </c>
      <c r="K2" s="115" t="s">
        <v>156</v>
      </c>
      <c r="L2" s="116" t="s">
        <v>158</v>
      </c>
      <c r="M2" s="117" t="s">
        <v>214</v>
      </c>
      <c r="P2" s="1" t="s">
        <v>98</v>
      </c>
      <c r="R2" s="65">
        <f ca="1">IFERROR(SUM(Total_Trip_Rev),0)</f>
        <v>6979.9199999999973</v>
      </c>
      <c r="T2" s="127" t="s">
        <v>202</v>
      </c>
      <c r="U2" s="130">
        <f>SUM(U3:U6)</f>
        <v>325</v>
      </c>
      <c r="V2" s="4"/>
      <c r="W2" s="127" t="s">
        <v>301</v>
      </c>
      <c r="X2" s="130">
        <f>SUM(X3:X5)</f>
        <v>0</v>
      </c>
    </row>
    <row r="3" spans="2:30" ht="18.75" x14ac:dyDescent="0.3">
      <c r="B3" s="47"/>
      <c r="C3" s="8"/>
      <c r="D3" s="2" t="s">
        <v>110</v>
      </c>
      <c r="F3" s="49" cm="1">
        <f t="array" ref="F3">IFERROR(SUM(_xlfn._xlws.FILTER(Fares_CCCTA_LAVTA[Cash Collected],((Fares_CCCTA_LAVTA[PARTNER NAME]=B$9)*(Fares_CCCTA_LAVTA[Trip Type]="County Connection")),0)),0)</f>
        <v>525</v>
      </c>
      <c r="H3" s="77" t="s">
        <v>5</v>
      </c>
      <c r="I3" s="119">
        <f>SUMIFS(Hours_Working[MILES],Hours_Working[PARTNER],$B$9,Hours_Working[Week],1,Hours_Working[TYPE],$H3)</f>
        <v>4790.8639999999996</v>
      </c>
      <c r="J3" s="120">
        <f>SUMIFS(Hours_Working[Gallon],Hours_Working[PARTNER],$B$9,Hours_Working[Week],1,Hours_Working[TYPE],$H3)</f>
        <v>399.23866666666663</v>
      </c>
      <c r="K3" s="120">
        <f>SUMIFS(Hours_Working[MILES],Hours_Working[PARTNER],$B$9,Hours_Working[Week],2,Hours_Working[TYPE],$H3)</f>
        <v>4040.9680000000008</v>
      </c>
      <c r="L3" s="120">
        <f>SUMIFS(Hours_Working[Gallon],Hours_Working[PARTNER],$B$9,Hours_Working[Week],2,Hours_Working[TYPE],$H3)</f>
        <v>336.74733333333336</v>
      </c>
      <c r="M3" s="118">
        <f>SUM(I3,K3)*ref_VSR_WAV</f>
        <v>0</v>
      </c>
      <c r="P3" s="1" t="s">
        <v>99</v>
      </c>
      <c r="R3" s="65">
        <f>SUMIFS(Fares_Big_Star_Export[CCCTA PAID],Fares_Big_Star_Export[ValidRow],TRUE,Fares_Big_Star_Export[PARTNER NAME],B$9)</f>
        <v>5657.4072916666637</v>
      </c>
      <c r="T3" s="66" t="s">
        <v>203</v>
      </c>
      <c r="U3" s="65" cm="1">
        <f t="array" ref="U3">SUM(_xlfn._xlws.FILTER(Deductions[Credentials],(Deductions[PARTNER]=$B$9),0))</f>
        <v>0</v>
      </c>
      <c r="V3" s="4"/>
      <c r="W3" s="66" t="s">
        <v>297</v>
      </c>
      <c r="X3" s="65" cm="1">
        <f t="array" ref="X3">SUM(_xlfn._xlws.FILTER(Deductions[Other Income],(Deductions[PARTNER]=$B$9),0))</f>
        <v>0</v>
      </c>
    </row>
    <row r="4" spans="2:30" ht="18.75" x14ac:dyDescent="0.3">
      <c r="D4" s="2" t="s">
        <v>293</v>
      </c>
      <c r="F4" s="49" cm="1">
        <f t="array" ref="F4">IFERROR(SUM(_xlfn._xlws.FILTER(Fares_CCCTA_LAVTA[Cash Collected],((Fares_CCCTA_LAVTA[PARTNER NAME]=B$9)*(Fares_CCCTA_LAVTA[Trip Type]="One-Seat")),0)),0)</f>
        <v>610.25</v>
      </c>
      <c r="G4" s="50"/>
      <c r="H4" s="77" t="s">
        <v>19</v>
      </c>
      <c r="I4" s="119">
        <f>SUMIFS(Hours_Working[MILES],Hours_Working[PARTNER],$B$9,Hours_Working[Week],1,Hours_Working[TYPE],$H4)</f>
        <v>2902.9470000000001</v>
      </c>
      <c r="J4" s="120">
        <f>SUMIFS(Hours_Working[Gallon],Hours_Working[PARTNER],$B$9,Hours_Working[Week],1,Hours_Working[TYPE],$H4)</f>
        <v>414.70671428571438</v>
      </c>
      <c r="K4" s="120">
        <f>SUMIFS(Hours_Working[MILES],Hours_Working[PARTNER],$B$9,Hours_Working[Week],2,Hours_Working[TYPE],$H4)</f>
        <v>2602.2490000000003</v>
      </c>
      <c r="L4" s="120">
        <f>SUMIFS(Hours_Working[Gallon],Hours_Working[PARTNER],$B$9,Hours_Working[Week],2,Hours_Working[TYPE],$H4)</f>
        <v>371.74985714285708</v>
      </c>
      <c r="M4" s="118">
        <f>SUM(I4,K4)*ref_VSR_BIGVAN</f>
        <v>0</v>
      </c>
      <c r="O4" s="6"/>
      <c r="P4" s="1" t="s">
        <v>100</v>
      </c>
      <c r="R4" s="176">
        <f>SUMIFS(Fares_Big_Star_Export[Trip Time],Fares_Big_Star_Export[ValidRow],TRUE,Fares_Big_Star_Export[PARTNER NAME],B$9)</f>
        <v>9485</v>
      </c>
      <c r="T4" s="66" t="s">
        <v>204</v>
      </c>
      <c r="U4" s="65" cm="1">
        <f t="array" ref="U4">SUM(_xlfn._xlws.FILTER(Deductions[LIFT LEASE TOTAL],(Deductions[PARTNER]=$B$9),0))</f>
        <v>0</v>
      </c>
      <c r="V4" s="4"/>
      <c r="W4" s="66" t="s">
        <v>298</v>
      </c>
      <c r="X4" s="65" cm="1">
        <f t="array" ref="X4">SUM(_xlfn._xlws.FILTER(Deductions[Reimbursement],(Deductions[PARTNER]=$B$9),0))</f>
        <v>0</v>
      </c>
    </row>
    <row r="5" spans="2:30" ht="18.75" x14ac:dyDescent="0.3">
      <c r="B5" s="34" t="s">
        <v>69</v>
      </c>
      <c r="C5" s="7"/>
      <c r="D5" s="48" t="s">
        <v>294</v>
      </c>
      <c r="F5" s="175">
        <f>SUM(F2:F4)</f>
        <v>1462.75</v>
      </c>
      <c r="G5" s="4"/>
      <c r="H5" s="77" t="s">
        <v>26</v>
      </c>
      <c r="I5" s="119">
        <f>SUMIFS(Hours_Working[MILES],Hours_Working[PARTNER],$B$9,Hours_Working[Week],1,Hours_Working[TYPE],$H5)</f>
        <v>0</v>
      </c>
      <c r="J5" s="120">
        <f>SUMIFS(Hours_Working[Gallon],Hours_Working[PARTNER],$B$9,Hours_Working[Week],1,Hours_Working[TYPE],$H5)</f>
        <v>0</v>
      </c>
      <c r="K5" s="120">
        <f>SUMIFS(Hours_Working[MILES],Hours_Working[PARTNER],$B$9,Hours_Working[Week],2,Hours_Working[TYPE],$H5)</f>
        <v>0</v>
      </c>
      <c r="L5" s="120">
        <f>SUMIFS(Hours_Working[Gallon],Hours_Working[PARTNER],$B$9,Hours_Working[Week],2,Hours_Working[TYPE],$H5)</f>
        <v>0</v>
      </c>
      <c r="M5" s="118"/>
      <c r="P5" s="1" t="s">
        <v>107</v>
      </c>
      <c r="Q5" s="64"/>
      <c r="R5" s="51">
        <f>IFERROR(R4/60,0)</f>
        <v>158.08333333333334</v>
      </c>
      <c r="T5" s="66" t="s">
        <v>205</v>
      </c>
      <c r="U5" s="65" cm="1">
        <f t="array" ref="U5">SUM(_xlfn._xlws.FILTER(Deductions[Violation],(Deductions[PARTNER]=$B$9),0))</f>
        <v>325</v>
      </c>
      <c r="V5" s="4"/>
      <c r="W5" s="66" t="s">
        <v>119</v>
      </c>
      <c r="X5" s="65" cm="1">
        <f t="array" ref="X5">SUM(_xlfn._xlws.FILTER(Deductions[Bonus],(Deductions[PARTNER]=$B$9),0))</f>
        <v>0</v>
      </c>
    </row>
    <row r="6" spans="2:30" ht="19.5" thickBot="1" x14ac:dyDescent="0.35">
      <c r="B6" s="34"/>
      <c r="C6" s="7"/>
      <c r="D6" s="48" t="s">
        <v>201</v>
      </c>
      <c r="F6" s="128">
        <f>IFERROR((SUMIFS(Hours_Working[GallonUpdated],Hours_Working[Week],1,Hours_Working[PARTNER],$B9)*'PR DATE'!$D$35+SUMIFS(Hours_Working[GallonUpdated],Hours_Working[Week],2,Hours_Working[PARTNER],$B9)*'PR DATE'!$D$36)+((((SUMIFS(Hours_Working[MILES],Hours_Working[PARTNER],$B9,Hours_Working[Week],1,Hours_Working[TYPE],#REF!))+(SUMIFS(Hours_Working[MILES],Hours_Working[PARTNER],$B9,Hours_Working[Week],2,Hours_Working[TYPE],#REF!)))*ref_VSR_WAV)+(((SUMIFS(Hours_Working[MILES],Hours_Working[PARTNER],$B9,Hours_Working[Week],1,Hours_Working[TYPE],#REF!))+(SUMIFS(Hours_Working[MILES],Hours_Working[PARTNER],$B9,Hours_Working[Week],2,Hours_Working[TYPE],#REF!)))*ref_VSR_BIGVAN)),0)</f>
        <v>185.85655428571505</v>
      </c>
      <c r="G6" s="137"/>
      <c r="H6" s="78" t="s">
        <v>159</v>
      </c>
      <c r="I6" s="121">
        <f>SUM(I3:I5)</f>
        <v>7693.8109999999997</v>
      </c>
      <c r="J6" s="122">
        <f>SUM(J3:J5)</f>
        <v>813.94538095238102</v>
      </c>
      <c r="K6" s="122">
        <f>SUM(K3:K5)</f>
        <v>6643.2170000000006</v>
      </c>
      <c r="L6" s="122">
        <f>SUM(L3:L5)</f>
        <v>708.49719047619044</v>
      </c>
      <c r="M6" s="123">
        <f>SUM(M3:M5)</f>
        <v>0</v>
      </c>
      <c r="P6" s="1" t="s">
        <v>108</v>
      </c>
      <c r="Q6" s="5"/>
      <c r="R6" s="65">
        <f>IFERROR(SUMIF(Fares_Big_Star_Export[PARTNER NAME],$B9,Fares_Big_Star_Export[Gross Revenue One Seat]),0)</f>
        <v>2694.0127999999995</v>
      </c>
      <c r="T6" s="66" t="s">
        <v>310</v>
      </c>
      <c r="U6" s="65" cm="1">
        <f t="array" ref="U6">SUM(_xlfn._xlws.FILTER(Deductions[Other Deductions],(Deductions[PARTNER]=$B$9),0))</f>
        <v>0</v>
      </c>
    </row>
    <row r="7" spans="2:30" ht="18.75" x14ac:dyDescent="0.3">
      <c r="B7" s="34"/>
      <c r="C7" s="7"/>
      <c r="F7" s="41"/>
      <c r="G7" s="237" t="s">
        <v>211</v>
      </c>
      <c r="H7" s="237"/>
      <c r="I7" s="184">
        <f>SUMIFS(Hours_Working[GallonUpdated],Hours_Working[Week],1,Hours_Working[PARTNER],$B9)*'PR DATE'!$D$35</f>
        <v>122.09180714285739</v>
      </c>
      <c r="K7" s="184">
        <f>SUMIFS(Hours_Working[GallonUpdated],Hours_Working[Week],2,Hours_Working[PARTNER],$B9)*'PR DATE'!$D$36</f>
        <v>63.764747142857658</v>
      </c>
      <c r="M7" s="185">
        <f>I7+K7</f>
        <v>185.85655428571505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38" t="s">
        <v>55</v>
      </c>
      <c r="C9" s="238"/>
      <c r="D9" s="238"/>
      <c r="H9" s="41"/>
      <c r="J9" s="85"/>
    </row>
    <row r="10" spans="2:30" ht="23.45" customHeight="1" thickBot="1" x14ac:dyDescent="0.4">
      <c r="B10" s="239" t="s">
        <v>79</v>
      </c>
      <c r="C10" s="240"/>
      <c r="D10" s="240"/>
      <c r="E10" s="240"/>
      <c r="F10" s="240"/>
      <c r="G10" s="240"/>
      <c r="H10" s="240"/>
      <c r="I10" s="240"/>
      <c r="J10" s="240"/>
      <c r="K10" s="240"/>
      <c r="L10" s="240"/>
      <c r="M10" s="240"/>
      <c r="N10" s="241"/>
      <c r="P10" s="231" t="s">
        <v>77</v>
      </c>
      <c r="Q10" s="232"/>
      <c r="R10" s="232"/>
      <c r="S10" s="232"/>
      <c r="T10" s="232"/>
      <c r="U10" s="232"/>
      <c r="V10" s="232"/>
      <c r="W10" s="232"/>
      <c r="X10" s="232"/>
      <c r="Y10" s="232"/>
      <c r="Z10" s="232"/>
      <c r="AA10" s="232"/>
      <c r="AB10" s="232"/>
      <c r="AC10" s="232"/>
    </row>
    <row r="11" spans="2:30" s="32" customFormat="1" ht="43.9" customHeight="1" thickBot="1" x14ac:dyDescent="0.3">
      <c r="B11" s="38" t="s">
        <v>7</v>
      </c>
      <c r="C11" s="39" t="s">
        <v>8</v>
      </c>
      <c r="D11" s="39" t="s">
        <v>314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313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 cm="1">
        <f t="array" ref="B12:N116">_xlfn._xlws.SORT(_xlfn._xlws.FILTER(Hours_Working[[Date]:[TTL REV]],((Hours_Working[PARTNER]=NewSheet!B9)*((Hours_Working[CLIENT]="CCCTA")+(Hours_Working[CLIENT]="LAVTA"))),"NO DATA"),1,1)</f>
        <v>45586</v>
      </c>
      <c r="C12" s="10" t="str">
        <v>CCCTA</v>
      </c>
      <c r="D12" s="11" t="str">
        <v>ALLGOOD, SCOTT</v>
      </c>
      <c r="E12" s="100" t="str">
        <v>201</v>
      </c>
      <c r="F12" s="13" t="str">
        <v>BIGVAN</v>
      </c>
      <c r="G12" s="13">
        <v>10</v>
      </c>
      <c r="H12" s="13">
        <v>8.8000000000000007</v>
      </c>
      <c r="I12" s="82">
        <v>0.46700000000000003</v>
      </c>
      <c r="J12" s="82">
        <v>0.5</v>
      </c>
      <c r="K12" s="86">
        <v>172.15600000000001</v>
      </c>
      <c r="L12" s="54">
        <v>42.02</v>
      </c>
      <c r="M12" s="95">
        <v>8.1630000000000003</v>
      </c>
      <c r="N12" s="55">
        <v>343.00926000000004</v>
      </c>
      <c r="P12" s="14" t="str" cm="1">
        <f t="array" ref="P12:AD222">_xlfn.SORTBY(_xlfn._xlws.FILTER(Fares_Big_Star_Export[[Trip Type]:[Total Trip Rev]],(Fares_Big_Star_Export[PARTNER NAME]=NewSheet!$B$9)*(Fares_Big_Star_Export[ValidRow]=TRUE),"NO DATA"),_xlfn._xlws.FILTER(Fares_Big_Star_Export[Date],(Fares_Big_Star_Export[PARTNER NAME]=NewSheet!$B$9)*(Fares_Big_Star_Export[ValidRow]=TRUE),1),1,_xlfn._xlws.FILTER(Fares_Big_Star_Export[Employee Name],(Fares_Big_Star_Export[PARTNER NAME]=NewSheet!$B$9)*(Fares_Big_Star_Export[ValidRow]=TRUE),1),1,_xlfn._xlws.FILTER(Fares_Big_Star_Export[Trip ID],(Fares_Big_Star_Export[PARTNER NAME]=NewSheet!$B$9)*(Fares_Big_Star_Export[ValidRow]=TRUE),1),1)</f>
        <v>One-Seat</v>
      </c>
      <c r="Q12" s="11" t="str">
        <v>ALLGOOD, SCOTT</v>
      </c>
      <c r="R12" s="12">
        <v>45586</v>
      </c>
      <c r="S12" s="11">
        <v>4009013</v>
      </c>
      <c r="T12" s="13" t="str">
        <v>201</v>
      </c>
      <c r="U12" s="13" t="str">
        <v>AM1,OW1</v>
      </c>
      <c r="V12" s="11">
        <v>14.21</v>
      </c>
      <c r="W12" s="11">
        <v>26</v>
      </c>
      <c r="X12" s="11" t="str">
        <v>SD</v>
      </c>
      <c r="Y12" s="13" t="str">
        <v>Yes</v>
      </c>
      <c r="Z12" s="28">
        <v>6.5</v>
      </c>
      <c r="AA12" s="180">
        <v>14.21</v>
      </c>
      <c r="AB12" s="181">
        <v>2</v>
      </c>
      <c r="AC12" s="181">
        <v>28.42</v>
      </c>
      <c r="AD12">
        <v>34.92</v>
      </c>
    </row>
    <row r="13" spans="2:30" x14ac:dyDescent="0.25">
      <c r="B13" s="36">
        <v>45586</v>
      </c>
      <c r="C13" s="15" t="str">
        <v>CCCTA</v>
      </c>
      <c r="D13" s="16" t="str">
        <v>BANKS, LENARD</v>
      </c>
      <c r="E13" s="101" t="str">
        <v>221</v>
      </c>
      <c r="F13" s="18" t="str">
        <v>WAV</v>
      </c>
      <c r="G13" s="18">
        <v>9</v>
      </c>
      <c r="H13" s="18">
        <v>8.7669999999999995</v>
      </c>
      <c r="I13" s="83">
        <v>0.45</v>
      </c>
      <c r="J13" s="83">
        <v>0.51700000000000002</v>
      </c>
      <c r="K13" s="87">
        <v>173.398</v>
      </c>
      <c r="L13" s="56">
        <v>36.770000000000003</v>
      </c>
      <c r="M13" s="96">
        <v>8.129999999999999</v>
      </c>
      <c r="N13" s="57">
        <v>298.94009999999997</v>
      </c>
      <c r="P13" s="15" t="str">
        <v>One-Seat</v>
      </c>
      <c r="Q13" s="16" t="str">
        <v>ALLGOOD, SCOTT</v>
      </c>
      <c r="R13" s="17">
        <v>45586</v>
      </c>
      <c r="S13" s="16">
        <v>4009096</v>
      </c>
      <c r="T13" s="18" t="str">
        <v>201</v>
      </c>
      <c r="U13" s="18" t="str">
        <v>AM1,WK1</v>
      </c>
      <c r="V13" s="16">
        <v>19.329999999999998</v>
      </c>
      <c r="W13" s="16">
        <v>57</v>
      </c>
      <c r="X13" s="16" t="str">
        <v>SD</v>
      </c>
      <c r="Y13" s="18" t="str">
        <v>Yes</v>
      </c>
      <c r="Z13" s="29">
        <v>6.5</v>
      </c>
      <c r="AA13" s="31">
        <v>19.329999999999998</v>
      </c>
      <c r="AB13" s="23">
        <v>2</v>
      </c>
      <c r="AC13" s="23">
        <v>38.659999999999997</v>
      </c>
      <c r="AD13">
        <v>45.16</v>
      </c>
    </row>
    <row r="14" spans="2:30" x14ac:dyDescent="0.25">
      <c r="B14" s="36">
        <v>45586</v>
      </c>
      <c r="C14" s="15" t="str">
        <v>LAVTA</v>
      </c>
      <c r="D14" s="16" t="str">
        <v>CARTER, RENE</v>
      </c>
      <c r="E14" s="101" t="str">
        <v>309A</v>
      </c>
      <c r="F14" s="18" t="str">
        <v>BIGVAN</v>
      </c>
      <c r="G14" s="18">
        <v>7</v>
      </c>
      <c r="H14" s="18">
        <v>8.5500000000000007</v>
      </c>
      <c r="I14" s="83">
        <v>0.26700000000000002</v>
      </c>
      <c r="J14" s="83">
        <v>0.53300000000000003</v>
      </c>
      <c r="K14" s="87">
        <v>95.768000000000001</v>
      </c>
      <c r="L14" s="56">
        <v>42.02</v>
      </c>
      <c r="M14" s="96">
        <v>8.0170000000000012</v>
      </c>
      <c r="N14" s="57">
        <v>336.87434000000007</v>
      </c>
      <c r="P14" s="15" t="str">
        <v>One-Seat</v>
      </c>
      <c r="Q14" s="16" t="str">
        <v>ALLGOOD, SCOTT</v>
      </c>
      <c r="R14" s="17">
        <v>45586</v>
      </c>
      <c r="S14" s="16">
        <v>4009510</v>
      </c>
      <c r="T14" s="18" t="str">
        <v>201</v>
      </c>
      <c r="U14" s="18" t="str">
        <v>WK1</v>
      </c>
      <c r="V14" s="16">
        <v>19.05</v>
      </c>
      <c r="W14" s="16">
        <v>40</v>
      </c>
      <c r="X14" s="16" t="str">
        <v>SD</v>
      </c>
      <c r="Y14" s="18" t="str">
        <v>Yes</v>
      </c>
      <c r="Z14" s="29">
        <v>6.5</v>
      </c>
      <c r="AA14" s="31">
        <v>19.05</v>
      </c>
      <c r="AB14" s="23">
        <v>2</v>
      </c>
      <c r="AC14" s="23">
        <v>38.1</v>
      </c>
      <c r="AD14">
        <v>44.6</v>
      </c>
    </row>
    <row r="15" spans="2:30" x14ac:dyDescent="0.25">
      <c r="B15" s="36">
        <v>45586</v>
      </c>
      <c r="C15" s="15" t="str">
        <v>LAVTA</v>
      </c>
      <c r="D15" s="16" t="str">
        <v>RIVERA, LETOSHA</v>
      </c>
      <c r="E15" s="101" t="str">
        <v>306A</v>
      </c>
      <c r="F15" s="18" t="str">
        <v>BIGVAN</v>
      </c>
      <c r="G15" s="18">
        <v>8</v>
      </c>
      <c r="H15" s="18">
        <v>8.7170000000000005</v>
      </c>
      <c r="I15" s="83">
        <v>0.41699999999999998</v>
      </c>
      <c r="J15" s="83">
        <v>0.48299999999999998</v>
      </c>
      <c r="K15" s="87">
        <v>94.611000000000004</v>
      </c>
      <c r="L15" s="56">
        <v>42.02</v>
      </c>
      <c r="M15" s="96">
        <v>8.1470000000000002</v>
      </c>
      <c r="N15" s="57">
        <v>342.33694000000003</v>
      </c>
      <c r="P15" t="str">
        <v>One-Seat</v>
      </c>
      <c r="Q15" s="16" t="str">
        <v>ALLGOOD, SCOTT</v>
      </c>
      <c r="R15" s="17">
        <v>45586</v>
      </c>
      <c r="S15" s="16">
        <v>4009561</v>
      </c>
      <c r="T15" s="18" t="str">
        <v>201</v>
      </c>
      <c r="U15" s="18" t="str">
        <v>AM1</v>
      </c>
      <c r="V15" s="16">
        <v>17.13</v>
      </c>
      <c r="W15" s="16">
        <v>39</v>
      </c>
      <c r="X15" s="16" t="str">
        <v>SD</v>
      </c>
      <c r="Y15" s="18" t="str">
        <v>Yes</v>
      </c>
      <c r="Z15" s="29">
        <v>6.5</v>
      </c>
      <c r="AA15" s="31">
        <v>17.13</v>
      </c>
      <c r="AB15" s="23">
        <v>2</v>
      </c>
      <c r="AC15" s="23">
        <v>34.26</v>
      </c>
      <c r="AD15">
        <v>40.76</v>
      </c>
    </row>
    <row r="16" spans="2:30" x14ac:dyDescent="0.25">
      <c r="B16" s="36">
        <v>45586</v>
      </c>
      <c r="C16" s="15" t="str">
        <v>CCCTA</v>
      </c>
      <c r="D16" s="16" t="str">
        <v>ROBERTSON, SARAH</v>
      </c>
      <c r="E16" s="101" t="str">
        <v>208</v>
      </c>
      <c r="F16" s="18" t="str">
        <v>WAV</v>
      </c>
      <c r="G16" s="18">
        <v>8</v>
      </c>
      <c r="H16" s="18">
        <v>8.4499999999999993</v>
      </c>
      <c r="I16" s="83">
        <v>0</v>
      </c>
      <c r="J16" s="83">
        <v>0.23300000000000001</v>
      </c>
      <c r="K16" s="87">
        <v>176.15799999999999</v>
      </c>
      <c r="L16" s="56">
        <v>36.770000000000003</v>
      </c>
      <c r="M16" s="96">
        <v>8.2169999999999987</v>
      </c>
      <c r="N16" s="57">
        <v>302.13908999999995</v>
      </c>
      <c r="P16" s="15" t="str">
        <v>One-Seat</v>
      </c>
      <c r="Q16" s="16" t="str">
        <v>ALLGOOD, SCOTT</v>
      </c>
      <c r="R16" s="17">
        <v>45586</v>
      </c>
      <c r="S16" s="16">
        <v>4010189</v>
      </c>
      <c r="T16" s="18" t="str">
        <v>201</v>
      </c>
      <c r="U16" s="18" t="str">
        <v>WH1</v>
      </c>
      <c r="V16" s="16">
        <v>26.36</v>
      </c>
      <c r="W16" s="16">
        <v>84</v>
      </c>
      <c r="X16" s="16" t="str">
        <v>WC</v>
      </c>
      <c r="Y16" s="18" t="str">
        <v>Yes</v>
      </c>
      <c r="Z16" s="29">
        <v>6.5</v>
      </c>
      <c r="AA16" s="31">
        <v>26.36</v>
      </c>
      <c r="AB16" s="23">
        <v>2</v>
      </c>
      <c r="AC16" s="23">
        <v>52.72</v>
      </c>
      <c r="AD16">
        <v>59.22</v>
      </c>
    </row>
    <row r="17" spans="2:30" x14ac:dyDescent="0.25">
      <c r="B17" s="36">
        <v>45586</v>
      </c>
      <c r="C17" s="15" t="str">
        <v>CCCTA</v>
      </c>
      <c r="D17" s="16" t="str">
        <v>ROGERS, JAMES</v>
      </c>
      <c r="E17" s="101" t="str">
        <v>207</v>
      </c>
      <c r="F17" s="18" t="str">
        <v>WAV</v>
      </c>
      <c r="G17" s="18">
        <v>10</v>
      </c>
      <c r="H17" s="18">
        <v>8.5329999999999995</v>
      </c>
      <c r="I17" s="83">
        <v>0.3</v>
      </c>
      <c r="J17" s="83">
        <v>0.433</v>
      </c>
      <c r="K17" s="87">
        <v>175.483</v>
      </c>
      <c r="L17" s="56">
        <v>36.770000000000003</v>
      </c>
      <c r="M17" s="96">
        <v>8.1</v>
      </c>
      <c r="N17" s="57">
        <v>297.83699999999999</v>
      </c>
      <c r="P17" s="15" t="str">
        <v>One-Seat</v>
      </c>
      <c r="Q17" s="16" t="str">
        <v>LARA, DOUGLAS</v>
      </c>
      <c r="R17" s="17">
        <v>45586</v>
      </c>
      <c r="S17" s="16">
        <v>4005552</v>
      </c>
      <c r="T17" s="18" t="str">
        <v>221</v>
      </c>
      <c r="U17" s="18" t="str">
        <v>AM1</v>
      </c>
      <c r="V17" s="16">
        <v>10.39</v>
      </c>
      <c r="W17" s="16">
        <v>78</v>
      </c>
      <c r="X17" s="16" t="str">
        <v>SD</v>
      </c>
      <c r="Y17" s="18" t="str">
        <v>Yes</v>
      </c>
      <c r="Z17" s="29">
        <v>6.5</v>
      </c>
      <c r="AA17" s="31">
        <v>10.39</v>
      </c>
      <c r="AB17" s="23">
        <v>2</v>
      </c>
      <c r="AC17" s="23">
        <v>20.78</v>
      </c>
      <c r="AD17">
        <v>27.28</v>
      </c>
    </row>
    <row r="18" spans="2:30" x14ac:dyDescent="0.25">
      <c r="B18" s="36">
        <v>45586</v>
      </c>
      <c r="C18" s="15" t="str">
        <v>CCCTA</v>
      </c>
      <c r="D18" s="16" t="str">
        <v>SILVA, PAUL</v>
      </c>
      <c r="E18" s="101" t="str">
        <v>306B BIGST</v>
      </c>
      <c r="F18" s="18" t="str">
        <v>BIGVAN</v>
      </c>
      <c r="G18" s="18">
        <v>1</v>
      </c>
      <c r="H18" s="18">
        <v>2.2170000000000001</v>
      </c>
      <c r="I18" s="83">
        <v>0</v>
      </c>
      <c r="J18" s="83">
        <v>0</v>
      </c>
      <c r="K18" s="87">
        <v>63.604999999999997</v>
      </c>
      <c r="L18" s="56">
        <v>42.02</v>
      </c>
      <c r="M18" s="96">
        <v>2.2170000000000001</v>
      </c>
      <c r="N18" s="57">
        <v>93.15834000000001</v>
      </c>
      <c r="P18" s="15" t="str">
        <v>One-Seat</v>
      </c>
      <c r="Q18" s="16" t="str">
        <v>LARA, DOUGLAS</v>
      </c>
      <c r="R18" s="17">
        <v>45586</v>
      </c>
      <c r="S18" s="16">
        <v>4005553</v>
      </c>
      <c r="T18" s="18" t="str">
        <v>221</v>
      </c>
      <c r="U18" s="18" t="str">
        <v>WH1</v>
      </c>
      <c r="V18" s="16">
        <v>5.55</v>
      </c>
      <c r="W18" s="16">
        <v>20</v>
      </c>
      <c r="X18" s="16" t="str">
        <v>WC</v>
      </c>
      <c r="Y18" s="18" t="str">
        <v>Yes</v>
      </c>
      <c r="Z18" s="29">
        <v>6.5</v>
      </c>
      <c r="AA18" s="31">
        <v>5.55</v>
      </c>
      <c r="AB18" s="23">
        <v>2</v>
      </c>
      <c r="AC18" s="23">
        <v>11.1</v>
      </c>
      <c r="AD18">
        <v>17.600000000000001</v>
      </c>
    </row>
    <row r="19" spans="2:30" x14ac:dyDescent="0.25">
      <c r="B19" s="36">
        <v>45586</v>
      </c>
      <c r="C19" s="15" t="str">
        <v>LAVTA</v>
      </c>
      <c r="D19" s="16" t="str">
        <v>SILVA, PAUL</v>
      </c>
      <c r="E19" s="101" t="str">
        <v>306B</v>
      </c>
      <c r="F19" s="18" t="str">
        <v>BIGVAN</v>
      </c>
      <c r="G19" s="18">
        <v>7</v>
      </c>
      <c r="H19" s="18">
        <v>5.9669999999999996</v>
      </c>
      <c r="I19" s="83">
        <v>0.2</v>
      </c>
      <c r="J19" s="83">
        <v>0</v>
      </c>
      <c r="K19" s="87">
        <v>75.299000000000007</v>
      </c>
      <c r="L19" s="56">
        <v>42.02</v>
      </c>
      <c r="M19" s="96">
        <v>5.9669999999999996</v>
      </c>
      <c r="N19" s="57">
        <v>250.73334</v>
      </c>
      <c r="P19" s="15" t="str">
        <v>One-Seat</v>
      </c>
      <c r="Q19" s="16" t="str">
        <v>LARA, DOUGLAS</v>
      </c>
      <c r="R19" s="17">
        <v>45586</v>
      </c>
      <c r="S19" s="16">
        <v>4005576</v>
      </c>
      <c r="T19" s="18" t="str">
        <v>221</v>
      </c>
      <c r="U19" s="18" t="str">
        <v>AM1</v>
      </c>
      <c r="V19" s="16">
        <v>8.27</v>
      </c>
      <c r="W19" s="16">
        <v>31</v>
      </c>
      <c r="X19" s="16" t="str">
        <v>SD</v>
      </c>
      <c r="Y19" s="18" t="str">
        <v>Yes</v>
      </c>
      <c r="Z19" s="29">
        <v>6.5</v>
      </c>
      <c r="AA19" s="31">
        <v>8.27</v>
      </c>
      <c r="AB19" s="23">
        <v>2</v>
      </c>
      <c r="AC19" s="23">
        <v>16.54</v>
      </c>
      <c r="AD19">
        <v>23.04</v>
      </c>
    </row>
    <row r="20" spans="2:30" x14ac:dyDescent="0.25">
      <c r="B20" s="36">
        <v>45586</v>
      </c>
      <c r="C20" s="15" t="str">
        <v>CCCTA</v>
      </c>
      <c r="D20" s="16" t="str">
        <v>UMANA, DOMINGO</v>
      </c>
      <c r="E20" s="101" t="str">
        <v>306BB</v>
      </c>
      <c r="F20" s="18" t="str">
        <v>WAV</v>
      </c>
      <c r="G20" s="18">
        <v>2</v>
      </c>
      <c r="H20" s="18">
        <v>1.1499999999999999</v>
      </c>
      <c r="I20" s="83">
        <v>0</v>
      </c>
      <c r="J20" s="83">
        <v>0</v>
      </c>
      <c r="K20" s="87">
        <v>22.498999999999999</v>
      </c>
      <c r="L20" s="56">
        <v>36.770000000000003</v>
      </c>
      <c r="M20" s="96">
        <v>1.1499999999999999</v>
      </c>
      <c r="N20" s="57">
        <v>42.285499999999999</v>
      </c>
      <c r="P20" s="15" t="str">
        <v>One-Seat</v>
      </c>
      <c r="Q20" s="16" t="str">
        <v>LARA, DOUGLAS</v>
      </c>
      <c r="R20" s="17">
        <v>45586</v>
      </c>
      <c r="S20" s="16">
        <v>4005601</v>
      </c>
      <c r="T20" s="18" t="str">
        <v>221</v>
      </c>
      <c r="U20" s="18" t="str">
        <v>AM1</v>
      </c>
      <c r="V20" s="16">
        <v>18.97</v>
      </c>
      <c r="W20" s="16">
        <v>45</v>
      </c>
      <c r="X20" s="16" t="str">
        <v>SD</v>
      </c>
      <c r="Y20" s="18" t="str">
        <v>Yes</v>
      </c>
      <c r="Z20" s="29">
        <v>6.5</v>
      </c>
      <c r="AA20" s="31">
        <v>18.97</v>
      </c>
      <c r="AB20" s="23">
        <v>2</v>
      </c>
      <c r="AC20" s="23">
        <v>37.94</v>
      </c>
      <c r="AD20">
        <v>44.44</v>
      </c>
    </row>
    <row r="21" spans="2:30" x14ac:dyDescent="0.25">
      <c r="B21" s="36">
        <v>45586</v>
      </c>
      <c r="C21" s="15" t="str">
        <v>CCCTA</v>
      </c>
      <c r="D21" s="16" t="str">
        <v>UMANA, DOMINGO</v>
      </c>
      <c r="E21" s="101" t="str">
        <v>210</v>
      </c>
      <c r="F21" s="18" t="str">
        <v>WAV</v>
      </c>
      <c r="G21" s="18">
        <v>7</v>
      </c>
      <c r="H21" s="18">
        <v>9.0500000000000007</v>
      </c>
      <c r="I21" s="83">
        <v>0.16700000000000001</v>
      </c>
      <c r="J21" s="83">
        <v>0.35</v>
      </c>
      <c r="K21" s="87">
        <v>187.53700000000001</v>
      </c>
      <c r="L21" s="56">
        <v>36.770000000000003</v>
      </c>
      <c r="M21" s="96">
        <v>8.7000000000000011</v>
      </c>
      <c r="N21" s="57">
        <v>319.89900000000006</v>
      </c>
      <c r="P21" s="15" t="str">
        <v>One-Seat</v>
      </c>
      <c r="Q21" s="16" t="str">
        <v>LARA, DOUGLAS</v>
      </c>
      <c r="R21" s="17">
        <v>45586</v>
      </c>
      <c r="S21" s="16">
        <v>4006830</v>
      </c>
      <c r="T21" s="18" t="str">
        <v>221</v>
      </c>
      <c r="U21" s="18" t="str">
        <v>WK1</v>
      </c>
      <c r="V21" s="16">
        <v>19.100000000000001</v>
      </c>
      <c r="W21" s="16">
        <v>49</v>
      </c>
      <c r="X21" s="16" t="str">
        <v>SD</v>
      </c>
      <c r="Y21" s="18" t="str">
        <v>Yes</v>
      </c>
      <c r="Z21" s="29">
        <v>6.5</v>
      </c>
      <c r="AA21" s="31">
        <v>19.100000000000001</v>
      </c>
      <c r="AB21" s="23">
        <v>2</v>
      </c>
      <c r="AC21" s="23">
        <v>38.200000000000003</v>
      </c>
      <c r="AD21">
        <v>44.7</v>
      </c>
    </row>
    <row r="22" spans="2:30" x14ac:dyDescent="0.25">
      <c r="B22" s="36">
        <v>45587</v>
      </c>
      <c r="C22" s="15" t="str">
        <v>CCCTA</v>
      </c>
      <c r="D22" s="16" t="str">
        <v>ALLGOOD, SCOTT</v>
      </c>
      <c r="E22" s="101" t="str">
        <v>201</v>
      </c>
      <c r="F22" s="18" t="str">
        <v>BIGVAN</v>
      </c>
      <c r="G22" s="18">
        <v>6</v>
      </c>
      <c r="H22" s="18">
        <v>7.633</v>
      </c>
      <c r="I22" s="83">
        <v>0.55000000000000004</v>
      </c>
      <c r="J22" s="83">
        <v>0.51700000000000002</v>
      </c>
      <c r="K22" s="87">
        <v>201.001</v>
      </c>
      <c r="L22" s="56">
        <v>42.02</v>
      </c>
      <c r="M22" s="96">
        <v>6.8959999999999999</v>
      </c>
      <c r="N22" s="57">
        <v>289.76992000000001</v>
      </c>
      <c r="P22" s="15" t="str">
        <v>One-Seat</v>
      </c>
      <c r="Q22" s="16" t="str">
        <v>LARA, DOUGLAS</v>
      </c>
      <c r="R22" s="17">
        <v>45586</v>
      </c>
      <c r="S22" s="16">
        <v>4007576</v>
      </c>
      <c r="T22" s="18" t="str">
        <v>221</v>
      </c>
      <c r="U22" s="18" t="str">
        <v>PW1</v>
      </c>
      <c r="V22" s="16">
        <v>8.76</v>
      </c>
      <c r="W22" s="16">
        <v>49</v>
      </c>
      <c r="X22" s="16" t="str">
        <v>WC</v>
      </c>
      <c r="Y22" s="18" t="str">
        <v>Yes</v>
      </c>
      <c r="Z22" s="29">
        <v>6.5</v>
      </c>
      <c r="AA22" s="31">
        <v>8.76</v>
      </c>
      <c r="AB22" s="23">
        <v>2</v>
      </c>
      <c r="AC22" s="23">
        <v>17.52</v>
      </c>
      <c r="AD22">
        <v>24.02</v>
      </c>
    </row>
    <row r="23" spans="2:30" x14ac:dyDescent="0.25">
      <c r="B23" s="36">
        <v>45587</v>
      </c>
      <c r="C23" s="15" t="str">
        <v>LAVTA</v>
      </c>
      <c r="D23" s="16" t="str">
        <v>ALLGOOD, SCOTT</v>
      </c>
      <c r="E23" s="101" t="str">
        <v>201 LAVTA</v>
      </c>
      <c r="F23" s="18" t="str">
        <v>BIGVAN</v>
      </c>
      <c r="G23" s="18">
        <v>1</v>
      </c>
      <c r="H23" s="18">
        <v>1.867</v>
      </c>
      <c r="I23" s="83">
        <v>0</v>
      </c>
      <c r="J23" s="83">
        <v>0</v>
      </c>
      <c r="K23" s="87">
        <v>53.509</v>
      </c>
      <c r="L23" s="56">
        <v>42.02</v>
      </c>
      <c r="M23" s="96">
        <v>1.867</v>
      </c>
      <c r="N23" s="57">
        <v>78.451340000000002</v>
      </c>
      <c r="P23" s="15" t="str">
        <v>One-Seat</v>
      </c>
      <c r="Q23" s="16" t="str">
        <v>LARA, DOUGLAS</v>
      </c>
      <c r="R23" s="17">
        <v>45586</v>
      </c>
      <c r="S23" s="16">
        <v>4009468</v>
      </c>
      <c r="T23" s="18" t="str">
        <v>221</v>
      </c>
      <c r="U23" s="18" t="str">
        <v>AM1</v>
      </c>
      <c r="V23" s="16">
        <v>17.22</v>
      </c>
      <c r="W23" s="16">
        <v>49</v>
      </c>
      <c r="X23" s="16" t="str">
        <v>SD</v>
      </c>
      <c r="Y23" s="18" t="str">
        <v>Yes</v>
      </c>
      <c r="Z23" s="29">
        <v>6.5</v>
      </c>
      <c r="AA23" s="31">
        <v>17.22</v>
      </c>
      <c r="AB23" s="23">
        <v>2</v>
      </c>
      <c r="AC23" s="23">
        <v>34.44</v>
      </c>
      <c r="AD23">
        <v>40.94</v>
      </c>
    </row>
    <row r="24" spans="2:30" x14ac:dyDescent="0.25">
      <c r="B24" s="36">
        <v>45587</v>
      </c>
      <c r="C24" s="15" t="str">
        <v>CCCTA</v>
      </c>
      <c r="D24" s="16" t="str">
        <v>BANKS, LENARD</v>
      </c>
      <c r="E24" s="101" t="str">
        <v>221</v>
      </c>
      <c r="F24" s="18" t="str">
        <v>WAV</v>
      </c>
      <c r="G24" s="18">
        <v>5</v>
      </c>
      <c r="H24" s="18">
        <v>8.3330000000000002</v>
      </c>
      <c r="I24" s="83">
        <v>0.36699999999999999</v>
      </c>
      <c r="J24" s="83">
        <v>0.55000000000000004</v>
      </c>
      <c r="K24" s="87">
        <v>128.00899999999999</v>
      </c>
      <c r="L24" s="56">
        <v>36.770000000000003</v>
      </c>
      <c r="M24" s="96">
        <v>7.7460000000000004</v>
      </c>
      <c r="N24" s="57">
        <v>284.82042000000001</v>
      </c>
      <c r="P24" s="15" t="str">
        <v>One-Seat</v>
      </c>
      <c r="Q24" s="16" t="str">
        <v>ROBERTSON, SARAH</v>
      </c>
      <c r="R24" s="17">
        <v>45586</v>
      </c>
      <c r="S24" s="16">
        <v>4005439</v>
      </c>
      <c r="T24" s="18" t="str">
        <v>208</v>
      </c>
      <c r="U24" s="18" t="str">
        <v>AM1</v>
      </c>
      <c r="V24" s="16">
        <v>11.47</v>
      </c>
      <c r="W24" s="16">
        <v>67</v>
      </c>
      <c r="X24" s="16" t="str">
        <v>SD</v>
      </c>
      <c r="Y24" s="18" t="str">
        <v>Yes</v>
      </c>
      <c r="Z24" s="29">
        <v>6.5</v>
      </c>
      <c r="AA24" s="31">
        <v>11.47</v>
      </c>
      <c r="AB24" s="23">
        <v>2</v>
      </c>
      <c r="AC24" s="23">
        <v>22.94</v>
      </c>
      <c r="AD24">
        <v>29.44</v>
      </c>
    </row>
    <row r="25" spans="2:30" x14ac:dyDescent="0.25">
      <c r="B25" s="36">
        <v>45587</v>
      </c>
      <c r="C25" s="15" t="str">
        <v>LAVTA</v>
      </c>
      <c r="D25" s="16" t="str">
        <v>CARTER, RENE</v>
      </c>
      <c r="E25" s="101" t="str">
        <v>306A</v>
      </c>
      <c r="F25" s="18" t="str">
        <v>BIGVAN</v>
      </c>
      <c r="G25" s="18">
        <v>8</v>
      </c>
      <c r="H25" s="18">
        <v>8.5329999999999995</v>
      </c>
      <c r="I25" s="83">
        <v>0.317</v>
      </c>
      <c r="J25" s="83">
        <v>0.51700000000000002</v>
      </c>
      <c r="K25" s="87">
        <v>71.671000000000006</v>
      </c>
      <c r="L25" s="56">
        <v>42.02</v>
      </c>
      <c r="M25" s="96">
        <v>8.016</v>
      </c>
      <c r="N25" s="57">
        <v>336.83232000000004</v>
      </c>
      <c r="P25" s="15" t="str">
        <v>One-Seat</v>
      </c>
      <c r="Q25" s="16" t="str">
        <v>ROBERTSON, SARAH</v>
      </c>
      <c r="R25" s="17">
        <v>45586</v>
      </c>
      <c r="S25" s="16">
        <v>4009129</v>
      </c>
      <c r="T25" s="18" t="str">
        <v>208</v>
      </c>
      <c r="U25" s="18" t="str">
        <v>AM1,WK1</v>
      </c>
      <c r="V25" s="16">
        <v>15.38</v>
      </c>
      <c r="W25" s="16">
        <v>36</v>
      </c>
      <c r="X25" s="16" t="str">
        <v>SD</v>
      </c>
      <c r="Y25" s="18" t="str">
        <v>Yes</v>
      </c>
      <c r="Z25" s="29">
        <v>6.5</v>
      </c>
      <c r="AA25" s="31">
        <v>15.38</v>
      </c>
      <c r="AB25" s="23">
        <v>2</v>
      </c>
      <c r="AC25" s="23">
        <v>30.76</v>
      </c>
      <c r="AD25">
        <v>37.260000000000005</v>
      </c>
    </row>
    <row r="26" spans="2:30" x14ac:dyDescent="0.25">
      <c r="B26" s="36">
        <v>45587</v>
      </c>
      <c r="C26" s="15" t="str">
        <v>CCCTA</v>
      </c>
      <c r="D26" s="16" t="str">
        <v>KEITH , CLYDE</v>
      </c>
      <c r="E26" s="101" t="str">
        <v>212</v>
      </c>
      <c r="F26" s="18" t="str">
        <v>WAV</v>
      </c>
      <c r="G26" s="18">
        <v>9</v>
      </c>
      <c r="H26" s="18">
        <v>8.75</v>
      </c>
      <c r="I26" s="83">
        <v>0</v>
      </c>
      <c r="J26" s="83">
        <v>0.48299999999999998</v>
      </c>
      <c r="K26" s="87">
        <v>138.77799999999999</v>
      </c>
      <c r="L26" s="56">
        <v>36.770000000000003</v>
      </c>
      <c r="M26" s="96">
        <v>8.2669999999999995</v>
      </c>
      <c r="N26" s="57">
        <v>303.97759000000002</v>
      </c>
      <c r="P26" s="15" t="str">
        <v>One-Seat</v>
      </c>
      <c r="Q26" s="16" t="str">
        <v>ROBERTSON, SARAH</v>
      </c>
      <c r="R26" s="17">
        <v>45586</v>
      </c>
      <c r="S26" s="16">
        <v>4010130</v>
      </c>
      <c r="T26" s="18" t="str">
        <v>208</v>
      </c>
      <c r="U26" s="18" t="str">
        <v>PW1</v>
      </c>
      <c r="V26" s="16">
        <v>17.61</v>
      </c>
      <c r="W26" s="16">
        <v>39</v>
      </c>
      <c r="X26" s="16" t="str">
        <v>WC</v>
      </c>
      <c r="Y26" s="18" t="str">
        <v>Yes</v>
      </c>
      <c r="Z26" s="29">
        <v>6.5</v>
      </c>
      <c r="AA26" s="31">
        <v>17.61</v>
      </c>
      <c r="AB26" s="23">
        <v>2</v>
      </c>
      <c r="AC26" s="23">
        <v>35.22</v>
      </c>
      <c r="AD26">
        <v>41.72</v>
      </c>
    </row>
    <row r="27" spans="2:30" x14ac:dyDescent="0.25">
      <c r="B27" s="36">
        <v>45587</v>
      </c>
      <c r="C27" s="15" t="str">
        <v>LAVTA</v>
      </c>
      <c r="D27" s="16" t="str">
        <v>MARSHALL, WILLIAM</v>
      </c>
      <c r="E27" s="101" t="str">
        <v>309B</v>
      </c>
      <c r="F27" s="18" t="str">
        <v>BIGVAN</v>
      </c>
      <c r="G27" s="18">
        <v>11</v>
      </c>
      <c r="H27" s="18">
        <v>8.5169999999999995</v>
      </c>
      <c r="I27" s="83">
        <v>0.35</v>
      </c>
      <c r="J27" s="83">
        <v>0.51700000000000002</v>
      </c>
      <c r="K27" s="87">
        <v>97.106999999999999</v>
      </c>
      <c r="L27" s="56">
        <v>42.02</v>
      </c>
      <c r="M27" s="96">
        <v>7.9799999999999995</v>
      </c>
      <c r="N27" s="57">
        <v>335.31959999999998</v>
      </c>
      <c r="P27" s="15" t="str">
        <v>One-Seat</v>
      </c>
      <c r="Q27" s="16" t="str">
        <v>ROBERTSON, SARAH</v>
      </c>
      <c r="R27" s="17">
        <v>45586</v>
      </c>
      <c r="S27" s="16">
        <v>4010133</v>
      </c>
      <c r="T27" s="18" t="str">
        <v>208</v>
      </c>
      <c r="U27" s="18" t="str">
        <v>WH1</v>
      </c>
      <c r="V27" s="16">
        <v>12.38</v>
      </c>
      <c r="W27" s="16">
        <v>31</v>
      </c>
      <c r="X27" s="16" t="str">
        <v>WC</v>
      </c>
      <c r="Y27" s="18" t="str">
        <v>Yes</v>
      </c>
      <c r="Z27" s="29">
        <v>6.5</v>
      </c>
      <c r="AA27" s="31">
        <v>12.38</v>
      </c>
      <c r="AB27" s="23">
        <v>2</v>
      </c>
      <c r="AC27" s="23">
        <v>24.76</v>
      </c>
      <c r="AD27">
        <v>31.26</v>
      </c>
    </row>
    <row r="28" spans="2:30" x14ac:dyDescent="0.25">
      <c r="B28" s="36">
        <v>45587</v>
      </c>
      <c r="C28" s="15" t="str">
        <v>CCCTA</v>
      </c>
      <c r="D28" s="16" t="str">
        <v>ROGERS, JAMES</v>
      </c>
      <c r="E28" s="101" t="str">
        <v>207</v>
      </c>
      <c r="F28" s="18" t="str">
        <v>WAV</v>
      </c>
      <c r="G28" s="18">
        <v>9</v>
      </c>
      <c r="H28" s="18">
        <v>8.5</v>
      </c>
      <c r="I28" s="83">
        <v>0.25</v>
      </c>
      <c r="J28" s="83">
        <v>0.36699999999999999</v>
      </c>
      <c r="K28" s="87">
        <v>196.779</v>
      </c>
      <c r="L28" s="56">
        <v>36.770000000000003</v>
      </c>
      <c r="M28" s="96">
        <v>8.1329999999999991</v>
      </c>
      <c r="N28" s="57">
        <v>299.05041</v>
      </c>
      <c r="P28" s="15" t="str">
        <v>One-Seat</v>
      </c>
      <c r="Q28" s="16" t="str">
        <v>ROGERS, JAMES</v>
      </c>
      <c r="R28" s="17">
        <v>45586</v>
      </c>
      <c r="S28" s="16">
        <v>4005469</v>
      </c>
      <c r="T28" s="18" t="str">
        <v>207</v>
      </c>
      <c r="U28" s="18" t="str">
        <v>AM1</v>
      </c>
      <c r="V28" s="16">
        <v>13.14</v>
      </c>
      <c r="W28" s="16">
        <v>55</v>
      </c>
      <c r="X28" s="16" t="str">
        <v>SD</v>
      </c>
      <c r="Y28" s="18" t="str">
        <v>Yes</v>
      </c>
      <c r="Z28" s="29">
        <v>6.5</v>
      </c>
      <c r="AA28" s="31">
        <v>13.14</v>
      </c>
      <c r="AB28" s="23">
        <v>2</v>
      </c>
      <c r="AC28" s="23">
        <v>26.28</v>
      </c>
      <c r="AD28">
        <v>32.78</v>
      </c>
    </row>
    <row r="29" spans="2:30" x14ac:dyDescent="0.25">
      <c r="B29" s="36">
        <v>45587</v>
      </c>
      <c r="C29" s="15" t="str">
        <v>LAVTA</v>
      </c>
      <c r="D29" s="16" t="str">
        <v>SILVA, PAUL</v>
      </c>
      <c r="E29" s="101" t="str">
        <v>306B</v>
      </c>
      <c r="F29" s="18" t="str">
        <v>BIGVAN</v>
      </c>
      <c r="G29" s="18">
        <v>9</v>
      </c>
      <c r="H29" s="18">
        <v>9.3000000000000007</v>
      </c>
      <c r="I29" s="83">
        <v>6.7000000000000004E-2</v>
      </c>
      <c r="J29" s="83">
        <v>0.45</v>
      </c>
      <c r="K29" s="87">
        <v>106.871</v>
      </c>
      <c r="L29" s="56">
        <v>42.02</v>
      </c>
      <c r="M29" s="96">
        <v>8.8500000000000014</v>
      </c>
      <c r="N29" s="57">
        <v>371.87700000000007</v>
      </c>
      <c r="P29" s="15" t="str">
        <v>One-Seat</v>
      </c>
      <c r="Q29" s="16" t="str">
        <v>ROGERS, JAMES</v>
      </c>
      <c r="R29" s="17">
        <v>45586</v>
      </c>
      <c r="S29" s="16">
        <v>4005474</v>
      </c>
      <c r="T29" s="18" t="str">
        <v>207</v>
      </c>
      <c r="U29" s="18" t="str">
        <v>AM1</v>
      </c>
      <c r="V29" s="16">
        <v>20.329999999999998</v>
      </c>
      <c r="W29" s="16">
        <v>44</v>
      </c>
      <c r="X29" s="16" t="str">
        <v>SD</v>
      </c>
      <c r="Y29" s="18" t="str">
        <v>Yes</v>
      </c>
      <c r="Z29" s="29">
        <v>6.5</v>
      </c>
      <c r="AA29" s="31">
        <v>20.329999999999998</v>
      </c>
      <c r="AB29" s="23">
        <v>2</v>
      </c>
      <c r="AC29" s="23">
        <v>40.659999999999997</v>
      </c>
      <c r="AD29">
        <v>47.16</v>
      </c>
    </row>
    <row r="30" spans="2:30" x14ac:dyDescent="0.25">
      <c r="B30" s="36">
        <v>45587</v>
      </c>
      <c r="C30" s="15" t="str">
        <v>CCCTA</v>
      </c>
      <c r="D30" s="16" t="str">
        <v>UMANA, DOMINGO</v>
      </c>
      <c r="E30" s="101" t="str">
        <v>210</v>
      </c>
      <c r="F30" s="18" t="str">
        <v>WAV</v>
      </c>
      <c r="G30" s="18">
        <v>7</v>
      </c>
      <c r="H30" s="18">
        <v>9.4670000000000005</v>
      </c>
      <c r="I30" s="83">
        <v>0.36699999999999999</v>
      </c>
      <c r="J30" s="83">
        <v>0.58299999999999996</v>
      </c>
      <c r="K30" s="87">
        <v>190.935</v>
      </c>
      <c r="L30" s="56">
        <v>36.770000000000003</v>
      </c>
      <c r="M30" s="96">
        <v>8.8470000000000013</v>
      </c>
      <c r="N30" s="57">
        <v>325.30419000000006</v>
      </c>
      <c r="P30" s="15" t="str">
        <v>One-Seat</v>
      </c>
      <c r="Q30" s="16" t="str">
        <v>ROGERS, JAMES</v>
      </c>
      <c r="R30" s="17">
        <v>45586</v>
      </c>
      <c r="S30" s="16">
        <v>4005551</v>
      </c>
      <c r="T30" s="18" t="str">
        <v>207</v>
      </c>
      <c r="U30" s="18" t="str">
        <v>AM1</v>
      </c>
      <c r="V30" s="16">
        <v>10.39</v>
      </c>
      <c r="W30" s="16">
        <v>30</v>
      </c>
      <c r="X30" s="16" t="str">
        <v>SD</v>
      </c>
      <c r="Y30" s="18" t="str">
        <v>Yes</v>
      </c>
      <c r="Z30" s="29">
        <v>6.5</v>
      </c>
      <c r="AA30" s="31">
        <v>10.39</v>
      </c>
      <c r="AB30" s="23">
        <v>2</v>
      </c>
      <c r="AC30" s="23">
        <v>20.78</v>
      </c>
      <c r="AD30">
        <v>27.28</v>
      </c>
    </row>
    <row r="31" spans="2:30" x14ac:dyDescent="0.25">
      <c r="B31" s="36">
        <v>45588</v>
      </c>
      <c r="C31" s="15" t="str">
        <v>CCCTA</v>
      </c>
      <c r="D31" s="16" t="str">
        <v>ALLGOOD, SCOTT</v>
      </c>
      <c r="E31" s="101" t="str">
        <v>201</v>
      </c>
      <c r="F31" s="18" t="str">
        <v>BIGVAN</v>
      </c>
      <c r="G31" s="18">
        <v>10</v>
      </c>
      <c r="H31" s="18">
        <v>8.8000000000000007</v>
      </c>
      <c r="I31" s="83">
        <v>0.433</v>
      </c>
      <c r="J31" s="83">
        <v>0.55000000000000004</v>
      </c>
      <c r="K31" s="87">
        <v>188.72300000000001</v>
      </c>
      <c r="L31" s="56">
        <v>42.02</v>
      </c>
      <c r="M31" s="96">
        <v>8.1470000000000002</v>
      </c>
      <c r="N31" s="57">
        <v>342.33694000000003</v>
      </c>
      <c r="P31" s="15" t="str">
        <v>One-Seat</v>
      </c>
      <c r="Q31" s="16" t="str">
        <v>ROGERS, JAMES</v>
      </c>
      <c r="R31" s="17">
        <v>45586</v>
      </c>
      <c r="S31" s="16">
        <v>4005587</v>
      </c>
      <c r="T31" s="18" t="str">
        <v>207</v>
      </c>
      <c r="U31" s="18" t="str">
        <v>AM1</v>
      </c>
      <c r="V31" s="16">
        <v>17.43</v>
      </c>
      <c r="W31" s="16">
        <v>17</v>
      </c>
      <c r="X31" s="16" t="str">
        <v>SD</v>
      </c>
      <c r="Y31" s="18" t="str">
        <v>Yes</v>
      </c>
      <c r="Z31" s="29">
        <v>6.5</v>
      </c>
      <c r="AA31" s="31">
        <v>17.43</v>
      </c>
      <c r="AB31" s="23">
        <v>2</v>
      </c>
      <c r="AC31" s="23">
        <v>34.86</v>
      </c>
      <c r="AD31">
        <v>41.36</v>
      </c>
    </row>
    <row r="32" spans="2:30" x14ac:dyDescent="0.25">
      <c r="B32" s="36">
        <v>45588</v>
      </c>
      <c r="C32" s="15" t="str">
        <v>CCCTA</v>
      </c>
      <c r="D32" s="16" t="str">
        <v>BANKS, LENARD</v>
      </c>
      <c r="E32" s="101" t="str">
        <v>221</v>
      </c>
      <c r="F32" s="18" t="str">
        <v>WAV</v>
      </c>
      <c r="G32" s="18">
        <v>6</v>
      </c>
      <c r="H32" s="18">
        <v>8.6999999999999993</v>
      </c>
      <c r="I32" s="83">
        <v>0.38300000000000001</v>
      </c>
      <c r="J32" s="83">
        <v>0.51700000000000002</v>
      </c>
      <c r="K32" s="87">
        <v>168.96199999999999</v>
      </c>
      <c r="L32" s="56">
        <v>36.770000000000003</v>
      </c>
      <c r="M32" s="96">
        <v>8.129999999999999</v>
      </c>
      <c r="N32" s="57">
        <v>298.94009999999997</v>
      </c>
      <c r="P32" s="15" t="str">
        <v>One-Seat</v>
      </c>
      <c r="Q32" s="16" t="str">
        <v>ROGERS, JAMES</v>
      </c>
      <c r="R32" s="17">
        <v>45586</v>
      </c>
      <c r="S32" s="16">
        <v>4005700</v>
      </c>
      <c r="T32" s="18" t="str">
        <v>207</v>
      </c>
      <c r="U32" s="18" t="str">
        <v>AM1</v>
      </c>
      <c r="V32" s="16">
        <v>7.27</v>
      </c>
      <c r="W32" s="16">
        <v>1</v>
      </c>
      <c r="X32" s="16" t="str">
        <v>SD</v>
      </c>
      <c r="Y32" s="18" t="str">
        <v>Yes</v>
      </c>
      <c r="Z32" s="29">
        <v>6.5</v>
      </c>
      <c r="AA32" s="31">
        <v>7.27</v>
      </c>
      <c r="AB32" s="23">
        <v>2</v>
      </c>
      <c r="AC32" s="23">
        <v>14.54</v>
      </c>
      <c r="AD32">
        <v>21.04</v>
      </c>
    </row>
    <row r="33" spans="2:30" x14ac:dyDescent="0.25">
      <c r="B33" s="36">
        <v>45588</v>
      </c>
      <c r="C33" s="15" t="str">
        <v>CCCTA</v>
      </c>
      <c r="D33" s="16" t="str">
        <v>KEITH , CLYDE</v>
      </c>
      <c r="E33" s="101" t="str">
        <v>212</v>
      </c>
      <c r="F33" s="18" t="str">
        <v>WAV</v>
      </c>
      <c r="G33" s="18">
        <v>7</v>
      </c>
      <c r="H33" s="18">
        <v>8.1999999999999993</v>
      </c>
      <c r="I33" s="83">
        <v>0.46700000000000003</v>
      </c>
      <c r="J33" s="83">
        <v>0.48299999999999998</v>
      </c>
      <c r="K33" s="87">
        <v>160.893</v>
      </c>
      <c r="L33" s="56">
        <v>36.770000000000003</v>
      </c>
      <c r="M33" s="96">
        <v>7.5799999999999992</v>
      </c>
      <c r="N33" s="57">
        <v>278.71659999999997</v>
      </c>
      <c r="P33" s="15" t="str">
        <v>One-Seat</v>
      </c>
      <c r="Q33" s="16" t="str">
        <v>UMANA, DOMINGO</v>
      </c>
      <c r="R33" s="17">
        <v>45586</v>
      </c>
      <c r="S33" s="16">
        <v>4005647</v>
      </c>
      <c r="T33" s="18" t="str">
        <v>210B</v>
      </c>
      <c r="U33" s="18" t="str">
        <v>AM1</v>
      </c>
      <c r="V33" s="16">
        <v>20.98</v>
      </c>
      <c r="W33" s="16">
        <v>56</v>
      </c>
      <c r="X33" s="16" t="str">
        <v>SD</v>
      </c>
      <c r="Y33" s="18" t="str">
        <v>Yes</v>
      </c>
      <c r="Z33" s="29">
        <v>6.5</v>
      </c>
      <c r="AA33" s="31">
        <v>20.98</v>
      </c>
      <c r="AB33" s="23">
        <v>2</v>
      </c>
      <c r="AC33" s="23">
        <v>41.96</v>
      </c>
      <c r="AD33">
        <v>48.46</v>
      </c>
    </row>
    <row r="34" spans="2:30" x14ac:dyDescent="0.25">
      <c r="B34" s="36">
        <v>45588</v>
      </c>
      <c r="C34" s="15" t="str">
        <v>LAVTA</v>
      </c>
      <c r="D34" s="16" t="str">
        <v>MARSHALL, WILLIAM</v>
      </c>
      <c r="E34" s="101" t="str">
        <v>309B</v>
      </c>
      <c r="F34" s="18" t="str">
        <v>BIGVAN</v>
      </c>
      <c r="G34" s="18">
        <v>9</v>
      </c>
      <c r="H34" s="18">
        <v>8.7170000000000005</v>
      </c>
      <c r="I34" s="83">
        <v>0.51700000000000002</v>
      </c>
      <c r="J34" s="83">
        <v>0.23300000000000001</v>
      </c>
      <c r="K34" s="87">
        <v>106.28100000000001</v>
      </c>
      <c r="L34" s="56">
        <v>42.02</v>
      </c>
      <c r="M34" s="96">
        <v>8.2970000000000006</v>
      </c>
      <c r="N34" s="57">
        <v>348.63994000000002</v>
      </c>
      <c r="P34" s="15" t="str">
        <v>One-Seat</v>
      </c>
      <c r="Q34" s="16" t="str">
        <v>UMANA, DOMINGO</v>
      </c>
      <c r="R34" s="17">
        <v>45586</v>
      </c>
      <c r="S34" s="16">
        <v>4007575</v>
      </c>
      <c r="T34" s="18" t="str">
        <v>210B</v>
      </c>
      <c r="U34" s="18" t="str">
        <v>PW1</v>
      </c>
      <c r="V34" s="16">
        <v>8.76</v>
      </c>
      <c r="W34" s="16">
        <v>25</v>
      </c>
      <c r="X34" s="16" t="str">
        <v>WC</v>
      </c>
      <c r="Y34" s="18" t="str">
        <v>Yes</v>
      </c>
      <c r="Z34" s="29">
        <v>6.5</v>
      </c>
      <c r="AA34" s="31">
        <v>8.76</v>
      </c>
      <c r="AB34" s="23">
        <v>2</v>
      </c>
      <c r="AC34" s="23">
        <v>17.52</v>
      </c>
      <c r="AD34">
        <v>24.02</v>
      </c>
    </row>
    <row r="35" spans="2:30" x14ac:dyDescent="0.25">
      <c r="B35" s="36">
        <v>45588</v>
      </c>
      <c r="C35" s="15" t="str">
        <v>LAVTA</v>
      </c>
      <c r="D35" s="16" t="str">
        <v>RIVERA, LETOSHA</v>
      </c>
      <c r="E35" s="101" t="str">
        <v>306A</v>
      </c>
      <c r="F35" s="18" t="str">
        <v>BIGVAN</v>
      </c>
      <c r="G35" s="18">
        <v>11</v>
      </c>
      <c r="H35" s="18">
        <v>8.7669999999999995</v>
      </c>
      <c r="I35" s="83">
        <v>0.23300000000000001</v>
      </c>
      <c r="J35" s="83">
        <v>0.45</v>
      </c>
      <c r="K35" s="87">
        <v>106.71899999999999</v>
      </c>
      <c r="L35" s="56">
        <v>42.02</v>
      </c>
      <c r="M35" s="96">
        <v>8.3170000000000002</v>
      </c>
      <c r="N35" s="57">
        <v>349.48034000000001</v>
      </c>
      <c r="P35" s="15" t="str">
        <v>One-Seat</v>
      </c>
      <c r="Q35" s="16" t="str">
        <v>UMANA, DOMINGO</v>
      </c>
      <c r="R35" s="17">
        <v>45586</v>
      </c>
      <c r="S35" s="16">
        <v>4009126</v>
      </c>
      <c r="T35" s="18" t="str">
        <v>210B</v>
      </c>
      <c r="U35" s="18" t="str">
        <v>AM1,WH1</v>
      </c>
      <c r="V35" s="16">
        <v>9.66</v>
      </c>
      <c r="W35" s="16">
        <v>26</v>
      </c>
      <c r="X35" s="16" t="str">
        <v>SD</v>
      </c>
      <c r="Y35" s="18" t="str">
        <v>Yes</v>
      </c>
      <c r="Z35" s="29">
        <v>6.5</v>
      </c>
      <c r="AA35" s="31">
        <v>9.66</v>
      </c>
      <c r="AB35" s="23">
        <v>2</v>
      </c>
      <c r="AC35" s="23">
        <v>19.32</v>
      </c>
      <c r="AD35">
        <v>25.82</v>
      </c>
    </row>
    <row r="36" spans="2:30" x14ac:dyDescent="0.25">
      <c r="B36" s="36">
        <v>45588</v>
      </c>
      <c r="C36" s="15" t="str">
        <v>CCCTA</v>
      </c>
      <c r="D36" s="16" t="str">
        <v>SILVA PAUL</v>
      </c>
      <c r="E36" s="101" t="str">
        <v>213</v>
      </c>
      <c r="F36" s="18" t="str">
        <v>WAV</v>
      </c>
      <c r="G36" s="18">
        <v>8</v>
      </c>
      <c r="H36" s="18">
        <v>9.2829999999999995</v>
      </c>
      <c r="I36" s="83">
        <v>0.33300000000000002</v>
      </c>
      <c r="J36" s="83">
        <v>0.5</v>
      </c>
      <c r="K36" s="87">
        <v>192.8</v>
      </c>
      <c r="L36" s="56">
        <v>36.770000000000003</v>
      </c>
      <c r="M36" s="96">
        <v>8.7799999999999994</v>
      </c>
      <c r="N36" s="57">
        <v>322.84059999999999</v>
      </c>
      <c r="P36" s="15" t="str">
        <v>One-Seat</v>
      </c>
      <c r="Q36" s="16" t="str">
        <v>ALLGOOD, SCOTT</v>
      </c>
      <c r="R36" s="17">
        <v>45587</v>
      </c>
      <c r="S36" s="16">
        <v>4006625</v>
      </c>
      <c r="T36" s="18" t="str">
        <v>201</v>
      </c>
      <c r="U36" s="18" t="str">
        <v>AM1,OW1</v>
      </c>
      <c r="V36" s="16">
        <v>20.73</v>
      </c>
      <c r="W36" s="16">
        <v>60</v>
      </c>
      <c r="X36" s="16" t="str">
        <v>SD</v>
      </c>
      <c r="Y36" s="18" t="str">
        <v>Yes</v>
      </c>
      <c r="Z36" s="29">
        <v>6.5</v>
      </c>
      <c r="AA36" s="31">
        <v>20.73</v>
      </c>
      <c r="AB36" s="23">
        <v>2</v>
      </c>
      <c r="AC36" s="23">
        <v>41.46</v>
      </c>
      <c r="AD36">
        <v>47.96</v>
      </c>
    </row>
    <row r="37" spans="2:30" x14ac:dyDescent="0.25">
      <c r="B37" s="36">
        <v>45588</v>
      </c>
      <c r="C37" s="15" t="str">
        <v>LAVTA</v>
      </c>
      <c r="D37" s="16" t="str">
        <v>SILVA, PAUL</v>
      </c>
      <c r="E37" s="101" t="str">
        <v>306B</v>
      </c>
      <c r="F37" s="18" t="str">
        <v>BIGVAN</v>
      </c>
      <c r="G37" s="18">
        <v>9</v>
      </c>
      <c r="H37" s="18">
        <v>9.2170000000000005</v>
      </c>
      <c r="I37" s="83">
        <v>0</v>
      </c>
      <c r="J37" s="83">
        <v>0.25</v>
      </c>
      <c r="K37" s="87">
        <v>88.697999999999993</v>
      </c>
      <c r="L37" s="56">
        <v>42.02</v>
      </c>
      <c r="M37" s="96">
        <v>8.9670000000000005</v>
      </c>
      <c r="N37" s="57">
        <v>376.79334000000006</v>
      </c>
      <c r="P37" s="15" t="str">
        <v>One-Seat</v>
      </c>
      <c r="Q37" s="16" t="str">
        <v>ALLGOOD, SCOTT</v>
      </c>
      <c r="R37" s="17">
        <v>45587</v>
      </c>
      <c r="S37" s="16">
        <v>4006668</v>
      </c>
      <c r="T37" s="18" t="str">
        <v>201</v>
      </c>
      <c r="U37" s="18" t="str">
        <v>AM1</v>
      </c>
      <c r="V37" s="16">
        <v>10.88</v>
      </c>
      <c r="W37" s="16">
        <v>27</v>
      </c>
      <c r="X37" s="16" t="str">
        <v>SD</v>
      </c>
      <c r="Y37" s="18" t="str">
        <v>Yes</v>
      </c>
      <c r="Z37" s="29">
        <v>6.5</v>
      </c>
      <c r="AA37" s="31">
        <v>10.88</v>
      </c>
      <c r="AB37" s="23">
        <v>2</v>
      </c>
      <c r="AC37" s="23">
        <v>21.76</v>
      </c>
      <c r="AD37">
        <v>28.26</v>
      </c>
    </row>
    <row r="38" spans="2:30" x14ac:dyDescent="0.25">
      <c r="B38" s="36">
        <v>45588</v>
      </c>
      <c r="C38" s="15" t="str">
        <v>CCCTA</v>
      </c>
      <c r="D38" s="16" t="str">
        <v>UMANA, DOMINGO</v>
      </c>
      <c r="E38" s="101" t="str">
        <v>210</v>
      </c>
      <c r="F38" s="18" t="str">
        <v>WAV</v>
      </c>
      <c r="G38" s="18">
        <v>5</v>
      </c>
      <c r="H38" s="18">
        <v>7.3</v>
      </c>
      <c r="I38" s="83">
        <v>0.3</v>
      </c>
      <c r="J38" s="83">
        <v>0.51700000000000002</v>
      </c>
      <c r="K38" s="87">
        <v>312.33300000000003</v>
      </c>
      <c r="L38" s="56">
        <v>36.770000000000003</v>
      </c>
      <c r="M38" s="96">
        <v>6.7829999999999995</v>
      </c>
      <c r="N38" s="57">
        <v>249.41091</v>
      </c>
      <c r="P38" s="15" t="str">
        <v>One-Seat</v>
      </c>
      <c r="Q38" s="16" t="str">
        <v>ALLGOOD, SCOTT</v>
      </c>
      <c r="R38" s="17">
        <v>45587</v>
      </c>
      <c r="S38" s="16">
        <v>4008978</v>
      </c>
      <c r="T38" s="18" t="str">
        <v>201</v>
      </c>
      <c r="U38" s="18" t="str">
        <v>WK1</v>
      </c>
      <c r="V38" s="16">
        <v>8.33</v>
      </c>
      <c r="W38" s="16">
        <v>15</v>
      </c>
      <c r="X38" s="16" t="str">
        <v>SD</v>
      </c>
      <c r="Y38" s="18" t="str">
        <v>Yes</v>
      </c>
      <c r="Z38" s="29">
        <v>6.5</v>
      </c>
      <c r="AA38" s="31">
        <v>8.33</v>
      </c>
      <c r="AB38" s="23">
        <v>2</v>
      </c>
      <c r="AC38" s="23">
        <v>16.66</v>
      </c>
      <c r="AD38">
        <v>23.16</v>
      </c>
    </row>
    <row r="39" spans="2:30" x14ac:dyDescent="0.25">
      <c r="B39" s="36">
        <v>45589</v>
      </c>
      <c r="C39" s="15" t="str">
        <v>CCCTA</v>
      </c>
      <c r="D39" s="16" t="str">
        <v>ALLGOOD, SCOTT</v>
      </c>
      <c r="E39" s="101" t="str">
        <v>201</v>
      </c>
      <c r="F39" s="18" t="str">
        <v>BIGVAN</v>
      </c>
      <c r="G39" s="18">
        <v>11</v>
      </c>
      <c r="H39" s="18">
        <v>8.4499999999999993</v>
      </c>
      <c r="I39" s="83">
        <v>0.9</v>
      </c>
      <c r="J39" s="83">
        <v>0.6</v>
      </c>
      <c r="K39" s="87">
        <v>134.03800000000001</v>
      </c>
      <c r="L39" s="56">
        <v>42.02</v>
      </c>
      <c r="M39" s="96">
        <v>7.2799999999999994</v>
      </c>
      <c r="N39" s="57">
        <v>305.90559999999999</v>
      </c>
      <c r="P39" s="15" t="str">
        <v>One-Seat</v>
      </c>
      <c r="Q39" s="16" t="str">
        <v>ALLGOOD, SCOTT</v>
      </c>
      <c r="R39" s="17">
        <v>45587</v>
      </c>
      <c r="S39" s="16">
        <v>4010166</v>
      </c>
      <c r="T39" s="18" t="str">
        <v>201</v>
      </c>
      <c r="U39" s="18" t="str">
        <v>AM2</v>
      </c>
      <c r="V39" s="16">
        <v>26.72</v>
      </c>
      <c r="W39" s="16">
        <v>59</v>
      </c>
      <c r="X39" s="16" t="str">
        <v>SD</v>
      </c>
      <c r="Y39" s="18" t="str">
        <v>Yes</v>
      </c>
      <c r="Z39" s="29">
        <v>6.5</v>
      </c>
      <c r="AA39" s="31">
        <v>26.72</v>
      </c>
      <c r="AB39" s="23">
        <v>2</v>
      </c>
      <c r="AC39" s="23">
        <v>53.44</v>
      </c>
      <c r="AD39">
        <v>59.94</v>
      </c>
    </row>
    <row r="40" spans="2:30" x14ac:dyDescent="0.25">
      <c r="B40" s="36">
        <v>45589</v>
      </c>
      <c r="C40" s="15" t="str">
        <v>LAVTA</v>
      </c>
      <c r="D40" s="16" t="str">
        <v>CARTER, RENE</v>
      </c>
      <c r="E40" s="101" t="str">
        <v>309A</v>
      </c>
      <c r="F40" s="18" t="str">
        <v>BIGVAN</v>
      </c>
      <c r="G40" s="18">
        <v>11</v>
      </c>
      <c r="H40" s="18">
        <v>8.9329999999999998</v>
      </c>
      <c r="I40" s="83">
        <v>0.35</v>
      </c>
      <c r="J40" s="83">
        <v>0.61699999999999999</v>
      </c>
      <c r="K40" s="87">
        <v>103.65900000000001</v>
      </c>
      <c r="L40" s="56">
        <v>42.02</v>
      </c>
      <c r="M40" s="96">
        <v>8.2959999999999994</v>
      </c>
      <c r="N40" s="57">
        <v>348.59791999999999</v>
      </c>
      <c r="P40" s="15" t="str">
        <v>One-Seat</v>
      </c>
      <c r="Q40" s="16" t="str">
        <v>ALLGOOD, SCOTT</v>
      </c>
      <c r="R40" s="17">
        <v>45587</v>
      </c>
      <c r="S40" s="16">
        <v>4010410</v>
      </c>
      <c r="T40" s="18" t="str">
        <v>201</v>
      </c>
      <c r="U40" s="18" t="str">
        <v>AM1,PW1</v>
      </c>
      <c r="V40" s="16">
        <v>13.36</v>
      </c>
      <c r="W40" s="16">
        <v>64</v>
      </c>
      <c r="X40" s="16" t="str">
        <v>SD</v>
      </c>
      <c r="Y40" s="18" t="str">
        <v>Yes</v>
      </c>
      <c r="Z40" s="29">
        <v>6.5</v>
      </c>
      <c r="AA40" s="31">
        <v>13.36</v>
      </c>
      <c r="AB40" s="23">
        <v>2</v>
      </c>
      <c r="AC40" s="23">
        <v>26.72</v>
      </c>
      <c r="AD40">
        <v>33.22</v>
      </c>
    </row>
    <row r="41" spans="2:30" x14ac:dyDescent="0.25">
      <c r="B41" s="36">
        <v>45589</v>
      </c>
      <c r="C41" s="15" t="str">
        <v>LAVTA</v>
      </c>
      <c r="D41" s="16" t="str">
        <v>CARTER, RENE</v>
      </c>
      <c r="E41" s="101" t="str">
        <v>306A</v>
      </c>
      <c r="F41" s="18" t="str">
        <v>BIGVAN</v>
      </c>
      <c r="G41" s="18">
        <v>10</v>
      </c>
      <c r="H41" s="18">
        <v>8.7330000000000005</v>
      </c>
      <c r="I41" s="83">
        <v>1.7000000000000001E-2</v>
      </c>
      <c r="J41" s="83">
        <v>0.35</v>
      </c>
      <c r="K41" s="87">
        <v>126.474</v>
      </c>
      <c r="L41" s="56">
        <v>42.02</v>
      </c>
      <c r="M41" s="96">
        <v>8.3830000000000009</v>
      </c>
      <c r="N41" s="57">
        <v>352.25366000000008</v>
      </c>
      <c r="P41" s="15" t="str">
        <v>One-Seat</v>
      </c>
      <c r="Q41" s="16" t="str">
        <v>KEITH , CLYDE</v>
      </c>
      <c r="R41" s="17">
        <v>45587</v>
      </c>
      <c r="S41" s="16">
        <v>4006275</v>
      </c>
      <c r="T41" s="18" t="str">
        <v>212</v>
      </c>
      <c r="U41" s="18" t="str">
        <v>AM1</v>
      </c>
      <c r="V41" s="16">
        <v>11.47</v>
      </c>
      <c r="W41" s="16">
        <v>75</v>
      </c>
      <c r="X41" s="16" t="str">
        <v>SD</v>
      </c>
      <c r="Y41" s="18" t="str">
        <v>Yes</v>
      </c>
      <c r="Z41" s="29">
        <v>6.5</v>
      </c>
      <c r="AA41" s="31">
        <v>11.47</v>
      </c>
      <c r="AB41" s="23">
        <v>2</v>
      </c>
      <c r="AC41" s="23">
        <v>22.94</v>
      </c>
      <c r="AD41">
        <v>29.44</v>
      </c>
    </row>
    <row r="42" spans="2:30" x14ac:dyDescent="0.25">
      <c r="B42" s="36">
        <v>45589</v>
      </c>
      <c r="C42" s="15" t="str">
        <v>CCCTA</v>
      </c>
      <c r="D42" s="16" t="str">
        <v>KEITH , CLYDE</v>
      </c>
      <c r="E42" s="101" t="str">
        <v>212</v>
      </c>
      <c r="F42" s="18" t="str">
        <v>WAV</v>
      </c>
      <c r="G42" s="18">
        <v>7</v>
      </c>
      <c r="H42" s="18">
        <v>9.5</v>
      </c>
      <c r="I42" s="83">
        <v>0</v>
      </c>
      <c r="J42" s="83">
        <v>0.48299999999999998</v>
      </c>
      <c r="K42" s="87">
        <v>205.108</v>
      </c>
      <c r="L42" s="56">
        <v>36.770000000000003</v>
      </c>
      <c r="M42" s="96">
        <v>9.0169999999999995</v>
      </c>
      <c r="N42" s="57">
        <v>331.55509000000001</v>
      </c>
      <c r="P42" s="15" t="str">
        <v>One-Seat</v>
      </c>
      <c r="Q42" s="16" t="str">
        <v>KEITH , CLYDE</v>
      </c>
      <c r="R42" s="17">
        <v>45587</v>
      </c>
      <c r="S42" s="16">
        <v>4006403</v>
      </c>
      <c r="T42" s="18" t="str">
        <v>212</v>
      </c>
      <c r="U42" s="18" t="str">
        <v>AM1</v>
      </c>
      <c r="V42" s="16">
        <v>11.22</v>
      </c>
      <c r="W42" s="16">
        <v>48</v>
      </c>
      <c r="X42" s="16" t="str">
        <v>SD</v>
      </c>
      <c r="Y42" s="18" t="str">
        <v>Yes</v>
      </c>
      <c r="Z42" s="29">
        <v>6.5</v>
      </c>
      <c r="AA42" s="31">
        <v>11.22</v>
      </c>
      <c r="AB42" s="23">
        <v>2</v>
      </c>
      <c r="AC42" s="23">
        <v>22.44</v>
      </c>
      <c r="AD42">
        <v>28.94</v>
      </c>
    </row>
    <row r="43" spans="2:30" x14ac:dyDescent="0.25">
      <c r="B43" s="36">
        <v>45589</v>
      </c>
      <c r="C43" s="15" t="str">
        <v>CCCTA</v>
      </c>
      <c r="D43" s="16" t="str">
        <v>LARA, DOUGLAS</v>
      </c>
      <c r="E43" s="101" t="str">
        <v>221</v>
      </c>
      <c r="F43" s="18" t="str">
        <v>WAV</v>
      </c>
      <c r="G43" s="18">
        <v>7</v>
      </c>
      <c r="H43" s="18">
        <v>8.6329999999999991</v>
      </c>
      <c r="I43" s="83">
        <v>0.9</v>
      </c>
      <c r="J43" s="83">
        <v>0.61699999999999999</v>
      </c>
      <c r="K43" s="87">
        <v>145.596</v>
      </c>
      <c r="L43" s="56">
        <v>36.770000000000003</v>
      </c>
      <c r="M43" s="96">
        <v>7.4459999999999988</v>
      </c>
      <c r="N43" s="57">
        <v>273.78942000000001</v>
      </c>
      <c r="P43" s="15" t="str">
        <v>One-Seat</v>
      </c>
      <c r="Q43" s="16" t="str">
        <v>KEITH , CLYDE</v>
      </c>
      <c r="R43" s="17">
        <v>45587</v>
      </c>
      <c r="S43" s="16">
        <v>4006404</v>
      </c>
      <c r="T43" s="18" t="str">
        <v>212</v>
      </c>
      <c r="U43" s="18" t="str">
        <v>AM1</v>
      </c>
      <c r="V43" s="16">
        <v>11.22</v>
      </c>
      <c r="W43" s="16">
        <v>54</v>
      </c>
      <c r="X43" s="16" t="str">
        <v>SD</v>
      </c>
      <c r="Y43" s="18" t="str">
        <v>Yes</v>
      </c>
      <c r="Z43" s="29">
        <v>6.5</v>
      </c>
      <c r="AA43" s="31">
        <v>11.22</v>
      </c>
      <c r="AB43" s="23">
        <v>2</v>
      </c>
      <c r="AC43" s="23">
        <v>22.44</v>
      </c>
      <c r="AD43">
        <v>28.94</v>
      </c>
    </row>
    <row r="44" spans="2:30" x14ac:dyDescent="0.25">
      <c r="B44" s="36">
        <v>45589</v>
      </c>
      <c r="C44" s="15" t="str">
        <v>CCCTA</v>
      </c>
      <c r="D44" s="16" t="str">
        <v>MATUECCI, MATT</v>
      </c>
      <c r="E44" s="101" t="str">
        <v>208</v>
      </c>
      <c r="F44" s="18" t="str">
        <v>WAV</v>
      </c>
      <c r="G44" s="18">
        <v>7</v>
      </c>
      <c r="H44" s="18">
        <v>7.9829999999999997</v>
      </c>
      <c r="I44" s="83">
        <v>0</v>
      </c>
      <c r="J44" s="83">
        <v>0.51700000000000002</v>
      </c>
      <c r="K44" s="87">
        <v>170.19300000000001</v>
      </c>
      <c r="L44" s="56">
        <v>36.770000000000003</v>
      </c>
      <c r="M44" s="96">
        <v>7.4659999999999993</v>
      </c>
      <c r="N44" s="57">
        <v>274.52481999999998</v>
      </c>
      <c r="P44" s="15" t="str">
        <v>One-Seat</v>
      </c>
      <c r="Q44" s="16" t="str">
        <v>KEITH , CLYDE</v>
      </c>
      <c r="R44" s="17">
        <v>45587</v>
      </c>
      <c r="S44" s="16">
        <v>4008902</v>
      </c>
      <c r="T44" s="18" t="str">
        <v>212</v>
      </c>
      <c r="U44" s="18" t="str">
        <v>WH1</v>
      </c>
      <c r="V44" s="16">
        <v>8.3699999999999992</v>
      </c>
      <c r="W44" s="16">
        <v>16</v>
      </c>
      <c r="X44" s="16" t="str">
        <v>WC</v>
      </c>
      <c r="Y44" s="18" t="str">
        <v>Yes</v>
      </c>
      <c r="Z44" s="29">
        <v>6.5</v>
      </c>
      <c r="AA44" s="31">
        <v>8.3699999999999992</v>
      </c>
      <c r="AB44" s="23">
        <v>2</v>
      </c>
      <c r="AC44" s="23">
        <v>16.739999999999998</v>
      </c>
      <c r="AD44">
        <v>23.24</v>
      </c>
    </row>
    <row r="45" spans="2:30" x14ac:dyDescent="0.25">
      <c r="B45" s="36">
        <v>45589</v>
      </c>
      <c r="C45" s="15" t="str">
        <v>CCCTA</v>
      </c>
      <c r="D45" s="16" t="str">
        <v>SILVA PAUL</v>
      </c>
      <c r="E45" s="101" t="str">
        <v>213</v>
      </c>
      <c r="F45" s="18" t="str">
        <v>WAV</v>
      </c>
      <c r="G45" s="18">
        <v>6</v>
      </c>
      <c r="H45" s="18">
        <v>8.5169999999999995</v>
      </c>
      <c r="I45" s="83">
        <v>0.33300000000000002</v>
      </c>
      <c r="J45" s="83">
        <v>0.5</v>
      </c>
      <c r="K45" s="87">
        <v>150.71</v>
      </c>
      <c r="L45" s="56">
        <v>36.770000000000003</v>
      </c>
      <c r="M45" s="96">
        <v>8.0139999999999993</v>
      </c>
      <c r="N45" s="57">
        <v>294.67478</v>
      </c>
      <c r="P45" s="15" t="str">
        <v>One-Seat</v>
      </c>
      <c r="Q45" s="16" t="str">
        <v>KEITH , CLYDE</v>
      </c>
      <c r="R45" s="17">
        <v>45587</v>
      </c>
      <c r="S45" s="16">
        <v>4010117</v>
      </c>
      <c r="T45" s="18" t="str">
        <v>212</v>
      </c>
      <c r="U45" s="18" t="str">
        <v>WK1</v>
      </c>
      <c r="V45" s="16">
        <v>14.22</v>
      </c>
      <c r="W45" s="16">
        <v>39</v>
      </c>
      <c r="X45" s="16" t="str">
        <v>SD</v>
      </c>
      <c r="Y45" s="18" t="str">
        <v>Yes</v>
      </c>
      <c r="Z45" s="29">
        <v>6.5</v>
      </c>
      <c r="AA45" s="31">
        <v>14.22</v>
      </c>
      <c r="AB45" s="23">
        <v>2</v>
      </c>
      <c r="AC45" s="23">
        <v>28.44</v>
      </c>
      <c r="AD45">
        <v>34.94</v>
      </c>
    </row>
    <row r="46" spans="2:30" x14ac:dyDescent="0.25">
      <c r="B46" s="36">
        <v>45589</v>
      </c>
      <c r="C46" s="15" t="str">
        <v>LAVTA</v>
      </c>
      <c r="D46" s="16" t="str">
        <v>SILVA, PAUL</v>
      </c>
      <c r="E46" s="101" t="str">
        <v>306B</v>
      </c>
      <c r="F46" s="18" t="str">
        <v>BIGVAN</v>
      </c>
      <c r="G46" s="18">
        <v>13</v>
      </c>
      <c r="H46" s="18">
        <v>9.4499999999999993</v>
      </c>
      <c r="I46" s="83">
        <v>0</v>
      </c>
      <c r="J46" s="83">
        <v>0.16700000000000001</v>
      </c>
      <c r="K46" s="87">
        <v>134.10400000000001</v>
      </c>
      <c r="L46" s="56">
        <v>42.02</v>
      </c>
      <c r="M46" s="96">
        <v>9.2829999999999995</v>
      </c>
      <c r="N46" s="57">
        <v>390.07166000000001</v>
      </c>
      <c r="P46" s="15" t="str">
        <v>One-Seat</v>
      </c>
      <c r="Q46" s="16" t="str">
        <v>LARA, DOUGLAS</v>
      </c>
      <c r="R46" s="17">
        <v>45587</v>
      </c>
      <c r="S46" s="16">
        <v>4006556</v>
      </c>
      <c r="T46" s="18" t="str">
        <v>221</v>
      </c>
      <c r="U46" s="18" t="str">
        <v>AM2</v>
      </c>
      <c r="V46" s="16">
        <v>15.66</v>
      </c>
      <c r="W46" s="16">
        <v>42</v>
      </c>
      <c r="X46" s="16" t="str">
        <v>SD</v>
      </c>
      <c r="Y46" s="18" t="str">
        <v>Yes</v>
      </c>
      <c r="Z46" s="29">
        <v>6.5</v>
      </c>
      <c r="AA46" s="31">
        <v>15.66</v>
      </c>
      <c r="AB46" s="23">
        <v>2</v>
      </c>
      <c r="AC46" s="23">
        <v>31.32</v>
      </c>
      <c r="AD46">
        <v>37.82</v>
      </c>
    </row>
    <row r="47" spans="2:30" x14ac:dyDescent="0.25">
      <c r="B47" s="36">
        <v>45590</v>
      </c>
      <c r="C47" s="15" t="str">
        <v>LAVTA</v>
      </c>
      <c r="D47" s="16" t="str">
        <v>CARTER, RENE</v>
      </c>
      <c r="E47" s="101" t="str">
        <v>309A</v>
      </c>
      <c r="F47" s="18" t="str">
        <v>BIGVAN</v>
      </c>
      <c r="G47" s="18">
        <v>9</v>
      </c>
      <c r="H47" s="18">
        <v>9.1669999999999998</v>
      </c>
      <c r="I47" s="83">
        <v>0</v>
      </c>
      <c r="J47" s="83">
        <v>0</v>
      </c>
      <c r="K47" s="87">
        <v>96.828000000000003</v>
      </c>
      <c r="L47" s="56">
        <v>42.02</v>
      </c>
      <c r="M47" s="96">
        <v>9.1669999999999998</v>
      </c>
      <c r="N47" s="57">
        <v>385.19734</v>
      </c>
      <c r="P47" s="15" t="str">
        <v>One-Seat</v>
      </c>
      <c r="Q47" s="16" t="str">
        <v>LARA, DOUGLAS</v>
      </c>
      <c r="R47" s="17">
        <v>45587</v>
      </c>
      <c r="S47" s="16">
        <v>4006594</v>
      </c>
      <c r="T47" s="18" t="str">
        <v>221</v>
      </c>
      <c r="U47" s="18" t="str">
        <v>WH1</v>
      </c>
      <c r="V47" s="16">
        <v>14.9</v>
      </c>
      <c r="W47" s="16">
        <v>75</v>
      </c>
      <c r="X47" s="16" t="str">
        <v>WC</v>
      </c>
      <c r="Y47" s="18" t="str">
        <v>Yes</v>
      </c>
      <c r="Z47" s="29">
        <v>6.5</v>
      </c>
      <c r="AA47" s="31">
        <v>14.9</v>
      </c>
      <c r="AB47" s="23">
        <v>2</v>
      </c>
      <c r="AC47" s="23">
        <v>29.8</v>
      </c>
      <c r="AD47">
        <v>36.299999999999997</v>
      </c>
    </row>
    <row r="48" spans="2:30" x14ac:dyDescent="0.25">
      <c r="B48" s="36">
        <v>45590</v>
      </c>
      <c r="C48" s="15" t="str">
        <v>CCCTA</v>
      </c>
      <c r="D48" s="16" t="str">
        <v>KEITH , CLYDE</v>
      </c>
      <c r="E48" s="101" t="str">
        <v>212</v>
      </c>
      <c r="F48" s="18" t="str">
        <v>WAV</v>
      </c>
      <c r="G48" s="18">
        <v>8</v>
      </c>
      <c r="H48" s="18">
        <v>8.4169999999999998</v>
      </c>
      <c r="I48" s="83">
        <v>0</v>
      </c>
      <c r="J48" s="83">
        <v>0</v>
      </c>
      <c r="K48" s="87">
        <v>159.12</v>
      </c>
      <c r="L48" s="56">
        <v>36.770000000000003</v>
      </c>
      <c r="M48" s="96">
        <v>8.4169999999999998</v>
      </c>
      <c r="N48" s="57">
        <v>309.49309</v>
      </c>
      <c r="P48" s="15" t="str">
        <v>One-Seat</v>
      </c>
      <c r="Q48" s="16" t="str">
        <v>LARA, DOUGLAS</v>
      </c>
      <c r="R48" s="17">
        <v>45587</v>
      </c>
      <c r="S48" s="16">
        <v>4010390</v>
      </c>
      <c r="T48" s="18" t="str">
        <v>221</v>
      </c>
      <c r="U48" s="18" t="str">
        <v>AM1,WH1</v>
      </c>
      <c r="V48" s="16">
        <v>4.97</v>
      </c>
      <c r="W48" s="16">
        <v>42</v>
      </c>
      <c r="X48" s="16" t="str">
        <v>SD</v>
      </c>
      <c r="Y48" s="18" t="str">
        <v>Yes</v>
      </c>
      <c r="Z48" s="29">
        <v>6.5</v>
      </c>
      <c r="AA48" s="31">
        <v>4.97</v>
      </c>
      <c r="AB48" s="23">
        <v>2</v>
      </c>
      <c r="AC48" s="23">
        <v>9.94</v>
      </c>
      <c r="AD48">
        <v>16.439999999999998</v>
      </c>
    </row>
    <row r="49" spans="2:30" x14ac:dyDescent="0.25">
      <c r="B49" s="36">
        <v>45590</v>
      </c>
      <c r="C49" s="15" t="str">
        <v>CCCTA</v>
      </c>
      <c r="D49" s="16" t="str">
        <v>LARA, DOUGLAS</v>
      </c>
      <c r="E49" s="101" t="str">
        <v>221</v>
      </c>
      <c r="F49" s="18" t="str">
        <v>WAV</v>
      </c>
      <c r="G49" s="18">
        <v>6</v>
      </c>
      <c r="H49" s="18">
        <v>8.4329999999999998</v>
      </c>
      <c r="I49" s="83">
        <v>0</v>
      </c>
      <c r="J49" s="83">
        <v>0.53300000000000003</v>
      </c>
      <c r="K49" s="87">
        <v>143.84800000000001</v>
      </c>
      <c r="L49" s="56">
        <v>36.770000000000003</v>
      </c>
      <c r="M49" s="96">
        <v>7.8999999999999995</v>
      </c>
      <c r="N49" s="57">
        <v>290.483</v>
      </c>
      <c r="P49" s="15" t="str">
        <v>One-Seat</v>
      </c>
      <c r="Q49" s="16" t="str">
        <v>ROGERS, JAMES</v>
      </c>
      <c r="R49" s="17">
        <v>45587</v>
      </c>
      <c r="S49" s="16">
        <v>4006305</v>
      </c>
      <c r="T49" s="18" t="str">
        <v>207</v>
      </c>
      <c r="U49" s="18" t="str">
        <v>AM1</v>
      </c>
      <c r="V49" s="16">
        <v>13.14</v>
      </c>
      <c r="W49" s="16">
        <v>62</v>
      </c>
      <c r="X49" s="16" t="str">
        <v>SD</v>
      </c>
      <c r="Y49" s="18" t="str">
        <v>Yes</v>
      </c>
      <c r="Z49" s="29">
        <v>6.5</v>
      </c>
      <c r="AA49" s="31">
        <v>13.14</v>
      </c>
      <c r="AB49" s="23">
        <v>2</v>
      </c>
      <c r="AC49" s="23">
        <v>26.28</v>
      </c>
      <c r="AD49">
        <v>32.78</v>
      </c>
    </row>
    <row r="50" spans="2:30" x14ac:dyDescent="0.25">
      <c r="B50" s="36">
        <v>45590</v>
      </c>
      <c r="C50" s="15" t="str">
        <v>LAVTA</v>
      </c>
      <c r="D50" s="16" t="str">
        <v>MARSHALL, WILLIAM</v>
      </c>
      <c r="E50" s="101" t="str">
        <v>309B</v>
      </c>
      <c r="F50" s="18" t="str">
        <v>BIGVAN</v>
      </c>
      <c r="G50" s="18">
        <v>4</v>
      </c>
      <c r="H50" s="18">
        <v>6.5830000000000002</v>
      </c>
      <c r="I50" s="83">
        <v>0.46700000000000003</v>
      </c>
      <c r="J50" s="83">
        <v>0.46700000000000003</v>
      </c>
      <c r="K50" s="87">
        <v>64.191999999999993</v>
      </c>
      <c r="L50" s="56">
        <v>42.02</v>
      </c>
      <c r="M50" s="96">
        <v>5.9790000000000001</v>
      </c>
      <c r="N50" s="57">
        <v>251.23758000000004</v>
      </c>
      <c r="P50" s="15" t="str">
        <v>One-Seat</v>
      </c>
      <c r="Q50" s="16" t="str">
        <v>ROGERS, JAMES</v>
      </c>
      <c r="R50" s="17">
        <v>45587</v>
      </c>
      <c r="S50" s="16">
        <v>4006310</v>
      </c>
      <c r="T50" s="18" t="str">
        <v>207</v>
      </c>
      <c r="U50" s="18" t="str">
        <v>AM1</v>
      </c>
      <c r="V50" s="16">
        <v>20.329999999999998</v>
      </c>
      <c r="W50" s="16">
        <v>49</v>
      </c>
      <c r="X50" s="16" t="str">
        <v>SD</v>
      </c>
      <c r="Y50" s="18" t="str">
        <v>Yes</v>
      </c>
      <c r="Z50" s="29">
        <v>6.5</v>
      </c>
      <c r="AA50" s="31">
        <v>20.329999999999998</v>
      </c>
      <c r="AB50" s="23">
        <v>2</v>
      </c>
      <c r="AC50" s="23">
        <v>40.659999999999997</v>
      </c>
      <c r="AD50">
        <v>47.16</v>
      </c>
    </row>
    <row r="51" spans="2:30" x14ac:dyDescent="0.25">
      <c r="B51" s="36">
        <v>45590</v>
      </c>
      <c r="C51" s="15" t="str">
        <v>LAVTA</v>
      </c>
      <c r="D51" s="16" t="str">
        <v>RIVERA, LETOSHA</v>
      </c>
      <c r="E51" s="101" t="str">
        <v>306A</v>
      </c>
      <c r="F51" s="18" t="str">
        <v>BIGVAN</v>
      </c>
      <c r="G51" s="18">
        <v>12</v>
      </c>
      <c r="H51" s="18">
        <v>9.1829999999999998</v>
      </c>
      <c r="I51" s="83">
        <v>0.16700000000000001</v>
      </c>
      <c r="J51" s="83">
        <v>0.36699999999999999</v>
      </c>
      <c r="K51" s="87">
        <v>139.798</v>
      </c>
      <c r="L51" s="56">
        <v>42.02</v>
      </c>
      <c r="M51" s="96">
        <v>8.8159999999999989</v>
      </c>
      <c r="N51" s="57">
        <v>370.44831999999997</v>
      </c>
      <c r="P51" s="15" t="str">
        <v>One-Seat</v>
      </c>
      <c r="Q51" s="16" t="str">
        <v>ROGERS, JAMES</v>
      </c>
      <c r="R51" s="17">
        <v>45587</v>
      </c>
      <c r="S51" s="16">
        <v>4006384</v>
      </c>
      <c r="T51" s="18" t="str">
        <v>207</v>
      </c>
      <c r="U51" s="18" t="str">
        <v>AM1</v>
      </c>
      <c r="V51" s="16">
        <v>10.39</v>
      </c>
      <c r="W51" s="16">
        <v>37</v>
      </c>
      <c r="X51" s="16" t="str">
        <v>SD</v>
      </c>
      <c r="Y51" s="18" t="str">
        <v>Yes</v>
      </c>
      <c r="Z51" s="29">
        <v>6.5</v>
      </c>
      <c r="AA51" s="31">
        <v>10.39</v>
      </c>
      <c r="AB51" s="23">
        <v>2</v>
      </c>
      <c r="AC51" s="23">
        <v>20.78</v>
      </c>
      <c r="AD51">
        <v>27.28</v>
      </c>
    </row>
    <row r="52" spans="2:30" x14ac:dyDescent="0.25">
      <c r="B52" s="36">
        <v>45590</v>
      </c>
      <c r="C52" s="15" t="str">
        <v>CCCTA</v>
      </c>
      <c r="D52" s="16" t="str">
        <v>ROBERTSON, SARAH</v>
      </c>
      <c r="E52" s="101" t="str">
        <v>208</v>
      </c>
      <c r="F52" s="18" t="str">
        <v>WAV</v>
      </c>
      <c r="G52" s="18">
        <v>10</v>
      </c>
      <c r="H52" s="18">
        <v>8.4</v>
      </c>
      <c r="I52" s="83">
        <v>0</v>
      </c>
      <c r="J52" s="83">
        <v>0.63300000000000001</v>
      </c>
      <c r="K52" s="87">
        <v>184.86</v>
      </c>
      <c r="L52" s="56">
        <v>36.770000000000003</v>
      </c>
      <c r="M52" s="96">
        <v>7.7670000000000003</v>
      </c>
      <c r="N52" s="57">
        <v>285.59259000000003</v>
      </c>
      <c r="P52" s="15" t="str">
        <v>One-Seat</v>
      </c>
      <c r="Q52" s="16" t="str">
        <v>ROGERS, JAMES</v>
      </c>
      <c r="R52" s="17">
        <v>45587</v>
      </c>
      <c r="S52" s="16">
        <v>4006422</v>
      </c>
      <c r="T52" s="18" t="str">
        <v>207</v>
      </c>
      <c r="U52" s="18" t="str">
        <v>AM1</v>
      </c>
      <c r="V52" s="16">
        <v>17.43</v>
      </c>
      <c r="W52" s="16">
        <v>32</v>
      </c>
      <c r="X52" s="16" t="str">
        <v>SD</v>
      </c>
      <c r="Y52" s="18" t="str">
        <v>Yes</v>
      </c>
      <c r="Z52" s="29">
        <v>6.5</v>
      </c>
      <c r="AA52" s="31">
        <v>17.43</v>
      </c>
      <c r="AB52" s="23">
        <v>2</v>
      </c>
      <c r="AC52" s="23">
        <v>34.86</v>
      </c>
      <c r="AD52">
        <v>41.36</v>
      </c>
    </row>
    <row r="53" spans="2:30" x14ac:dyDescent="0.25">
      <c r="B53" s="36">
        <v>45590</v>
      </c>
      <c r="C53" s="15" t="str">
        <v>CCCTA</v>
      </c>
      <c r="D53" s="16" t="str">
        <v>ROGERS, JAMES</v>
      </c>
      <c r="E53" s="101" t="str">
        <v>207</v>
      </c>
      <c r="F53" s="18" t="str">
        <v>WAV</v>
      </c>
      <c r="G53" s="18">
        <v>9</v>
      </c>
      <c r="H53" s="18">
        <v>8.5500000000000007</v>
      </c>
      <c r="I53" s="83">
        <v>0.4</v>
      </c>
      <c r="J53" s="83">
        <v>0.4</v>
      </c>
      <c r="K53" s="87">
        <v>134.18199999999999</v>
      </c>
      <c r="L53" s="56">
        <v>36.770000000000003</v>
      </c>
      <c r="M53" s="96">
        <v>8.08</v>
      </c>
      <c r="N53" s="58">
        <v>297.10160000000002</v>
      </c>
      <c r="P53" s="15" t="str">
        <v>One-Seat</v>
      </c>
      <c r="Q53" s="16" t="str">
        <v>ROGERS, JAMES</v>
      </c>
      <c r="R53" s="17">
        <v>45587</v>
      </c>
      <c r="S53" s="16">
        <v>4006529</v>
      </c>
      <c r="T53" s="18" t="str">
        <v>207</v>
      </c>
      <c r="U53" s="18" t="str">
        <v>AM1</v>
      </c>
      <c r="V53" s="16">
        <v>7.27</v>
      </c>
      <c r="W53" s="16">
        <v>14</v>
      </c>
      <c r="X53" s="16" t="str">
        <v>SD</v>
      </c>
      <c r="Y53" s="18" t="str">
        <v>Yes</v>
      </c>
      <c r="Z53" s="29">
        <v>6.5</v>
      </c>
      <c r="AA53" s="31">
        <v>7.27</v>
      </c>
      <c r="AB53" s="23">
        <v>2</v>
      </c>
      <c r="AC53" s="23">
        <v>14.54</v>
      </c>
      <c r="AD53">
        <v>21.04</v>
      </c>
    </row>
    <row r="54" spans="2:30" x14ac:dyDescent="0.25">
      <c r="B54" s="36">
        <v>45590</v>
      </c>
      <c r="C54" s="15" t="str">
        <v>CCCTA</v>
      </c>
      <c r="D54" s="16" t="str">
        <v>SILVA PAUL</v>
      </c>
      <c r="E54" s="101" t="str">
        <v>213</v>
      </c>
      <c r="F54" s="18" t="str">
        <v>WAV</v>
      </c>
      <c r="G54" s="18">
        <v>6</v>
      </c>
      <c r="H54" s="18">
        <v>8.7669999999999995</v>
      </c>
      <c r="I54" s="83">
        <v>0.33300000000000002</v>
      </c>
      <c r="J54" s="83">
        <v>0.5</v>
      </c>
      <c r="K54" s="87">
        <v>140.90299999999999</v>
      </c>
      <c r="L54" s="56">
        <v>36.770000000000003</v>
      </c>
      <c r="M54" s="96">
        <v>8.2639999999999993</v>
      </c>
      <c r="N54" s="58">
        <v>303.86727999999999</v>
      </c>
      <c r="P54" s="15" t="str">
        <v>One-Seat</v>
      </c>
      <c r="Q54" s="16" t="str">
        <v>ROGERS, JAMES</v>
      </c>
      <c r="R54" s="17">
        <v>45587</v>
      </c>
      <c r="S54" s="16">
        <v>4008966</v>
      </c>
      <c r="T54" s="18" t="str">
        <v>207</v>
      </c>
      <c r="U54" s="18" t="str">
        <v>AM1</v>
      </c>
      <c r="V54" s="16">
        <v>14.12</v>
      </c>
      <c r="W54" s="16">
        <v>63</v>
      </c>
      <c r="X54" s="16" t="str">
        <v>SD</v>
      </c>
      <c r="Y54" s="18" t="str">
        <v>Yes</v>
      </c>
      <c r="Z54" s="29">
        <v>6.5</v>
      </c>
      <c r="AA54" s="31">
        <v>14.12</v>
      </c>
      <c r="AB54" s="23">
        <v>2</v>
      </c>
      <c r="AC54" s="23">
        <v>28.24</v>
      </c>
      <c r="AD54">
        <v>34.739999999999995</v>
      </c>
    </row>
    <row r="55" spans="2:30" x14ac:dyDescent="0.25">
      <c r="B55" s="36">
        <v>45590</v>
      </c>
      <c r="C55" s="15" t="str">
        <v>LAVTA</v>
      </c>
      <c r="D55" s="16" t="str">
        <v>SILVA, PAUL</v>
      </c>
      <c r="E55" s="101" t="str">
        <v>306B</v>
      </c>
      <c r="F55" s="18" t="str">
        <v>BIGVAN</v>
      </c>
      <c r="G55" s="18">
        <v>7</v>
      </c>
      <c r="H55" s="18">
        <v>6.8330000000000002</v>
      </c>
      <c r="I55" s="83">
        <v>0</v>
      </c>
      <c r="J55" s="83">
        <v>0</v>
      </c>
      <c r="K55" s="87">
        <v>108.11199999999999</v>
      </c>
      <c r="L55" s="56">
        <v>42.02</v>
      </c>
      <c r="M55" s="96">
        <v>6.8330000000000002</v>
      </c>
      <c r="N55" s="58">
        <v>287.12266000000005</v>
      </c>
      <c r="P55" s="15" t="str">
        <v>One-Seat</v>
      </c>
      <c r="Q55" s="16" t="str">
        <v>ROGERS, JAMES</v>
      </c>
      <c r="R55" s="17">
        <v>45587</v>
      </c>
      <c r="S55" s="16">
        <v>4010160</v>
      </c>
      <c r="T55" s="18" t="str">
        <v>207</v>
      </c>
      <c r="U55" s="18" t="str">
        <v>AM2</v>
      </c>
      <c r="V55" s="16">
        <v>10.53</v>
      </c>
      <c r="W55" s="16">
        <v>19</v>
      </c>
      <c r="X55" s="16" t="str">
        <v>SD</v>
      </c>
      <c r="Y55" s="18" t="str">
        <v>Yes</v>
      </c>
      <c r="Z55" s="29">
        <v>6.5</v>
      </c>
      <c r="AA55" s="31">
        <v>10.53</v>
      </c>
      <c r="AB55" s="23">
        <v>2</v>
      </c>
      <c r="AC55" s="23">
        <v>21.06</v>
      </c>
      <c r="AD55">
        <v>27.56</v>
      </c>
    </row>
    <row r="56" spans="2:30" x14ac:dyDescent="0.25">
      <c r="B56" s="36">
        <v>45590</v>
      </c>
      <c r="C56" s="15" t="str">
        <v>CCCTA</v>
      </c>
      <c r="D56" s="16" t="str">
        <v>UMANA, DOMINGO</v>
      </c>
      <c r="E56" s="101" t="str">
        <v>210</v>
      </c>
      <c r="F56" s="18" t="str">
        <v>WAV</v>
      </c>
      <c r="G56" s="18">
        <v>6</v>
      </c>
      <c r="H56" s="18">
        <v>7.5170000000000003</v>
      </c>
      <c r="I56" s="83">
        <v>0.2</v>
      </c>
      <c r="J56" s="83">
        <v>0</v>
      </c>
      <c r="K56" s="87">
        <v>157.137</v>
      </c>
      <c r="L56" s="56">
        <v>36.770000000000003</v>
      </c>
      <c r="M56" s="96">
        <v>7.5170000000000003</v>
      </c>
      <c r="N56" s="58">
        <v>276.40009000000003</v>
      </c>
      <c r="P56" s="15" t="str">
        <v>One-Seat</v>
      </c>
      <c r="Q56" s="16" t="str">
        <v>ROGERS, JAMES</v>
      </c>
      <c r="R56" s="17">
        <v>45587</v>
      </c>
      <c r="S56" s="16">
        <v>4010289</v>
      </c>
      <c r="T56" s="18" t="str">
        <v>207</v>
      </c>
      <c r="U56" s="18" t="str">
        <v>AM1</v>
      </c>
      <c r="V56" s="16">
        <v>26.97</v>
      </c>
      <c r="W56" s="16">
        <v>249</v>
      </c>
      <c r="X56" s="16" t="str">
        <v>SD</v>
      </c>
      <c r="Y56" s="18" t="str">
        <v>Yes</v>
      </c>
      <c r="Z56" s="29">
        <v>6.5</v>
      </c>
      <c r="AA56" s="31">
        <v>26.97</v>
      </c>
      <c r="AB56" s="23">
        <v>2</v>
      </c>
      <c r="AC56" s="23">
        <v>53.94</v>
      </c>
      <c r="AD56">
        <v>60.44</v>
      </c>
    </row>
    <row r="57" spans="2:30" x14ac:dyDescent="0.25">
      <c r="B57" s="36">
        <v>45591</v>
      </c>
      <c r="C57" s="15" t="str">
        <v>LAVTA</v>
      </c>
      <c r="D57" s="16" t="str">
        <v>CARTER, RENE</v>
      </c>
      <c r="E57" s="101" t="str">
        <v>309A</v>
      </c>
      <c r="F57" s="18" t="str">
        <v>BIGVAN</v>
      </c>
      <c r="G57" s="18">
        <v>8</v>
      </c>
      <c r="H57" s="18">
        <v>8.0830000000000002</v>
      </c>
      <c r="I57" s="83">
        <v>0.58299999999999996</v>
      </c>
      <c r="J57" s="83">
        <v>0.45</v>
      </c>
      <c r="K57" s="87">
        <v>114.446</v>
      </c>
      <c r="L57" s="56">
        <v>42.02</v>
      </c>
      <c r="M57" s="96">
        <v>7.38</v>
      </c>
      <c r="N57" s="58">
        <v>310.10759999999999</v>
      </c>
      <c r="P57" s="15" t="str">
        <v>One-Seat</v>
      </c>
      <c r="Q57" s="16" t="str">
        <v>UMANA, DOMINGO</v>
      </c>
      <c r="R57" s="17">
        <v>45587</v>
      </c>
      <c r="S57" s="16">
        <v>4010321</v>
      </c>
      <c r="T57" s="18" t="str">
        <v>210B</v>
      </c>
      <c r="U57" s="18" t="str">
        <v>LW1</v>
      </c>
      <c r="V57" s="16">
        <v>12.72</v>
      </c>
      <c r="W57" s="16">
        <v>24</v>
      </c>
      <c r="X57" s="16" t="str">
        <v>SD</v>
      </c>
      <c r="Y57" s="18" t="str">
        <v>Yes</v>
      </c>
      <c r="Z57" s="29">
        <v>6.5</v>
      </c>
      <c r="AA57" s="31">
        <v>12.72</v>
      </c>
      <c r="AB57" s="23">
        <v>2</v>
      </c>
      <c r="AC57" s="23">
        <v>25.44</v>
      </c>
      <c r="AD57">
        <v>31.94</v>
      </c>
    </row>
    <row r="58" spans="2:30" x14ac:dyDescent="0.25">
      <c r="B58" s="36">
        <v>45591</v>
      </c>
      <c r="C58" s="15" t="str">
        <v>CCCTA</v>
      </c>
      <c r="D58" s="16" t="str">
        <v>KEITH , CLYDE</v>
      </c>
      <c r="E58" s="101" t="str">
        <v>212</v>
      </c>
      <c r="F58" s="18" t="str">
        <v>WAV</v>
      </c>
      <c r="G58" s="18">
        <v>7</v>
      </c>
      <c r="H58" s="18">
        <v>8.5670000000000002</v>
      </c>
      <c r="I58" s="83">
        <v>0</v>
      </c>
      <c r="J58" s="83">
        <v>0</v>
      </c>
      <c r="K58" s="87">
        <v>170.322</v>
      </c>
      <c r="L58" s="56">
        <v>36.770000000000003</v>
      </c>
      <c r="M58" s="96">
        <v>8.5670000000000002</v>
      </c>
      <c r="N58" s="58">
        <v>315.00859000000003</v>
      </c>
      <c r="P58" s="15" t="str">
        <v>One-Seat</v>
      </c>
      <c r="Q58" s="16" t="str">
        <v>UMANA, DOMINGO</v>
      </c>
      <c r="R58" s="17">
        <v>45587</v>
      </c>
      <c r="S58" s="16">
        <v>4010397</v>
      </c>
      <c r="T58" s="18" t="str">
        <v>210B</v>
      </c>
      <c r="U58" s="18" t="str">
        <v>AM1</v>
      </c>
      <c r="V58" s="16">
        <v>16.649999999999999</v>
      </c>
      <c r="W58" s="16">
        <v>37</v>
      </c>
      <c r="X58" s="16" t="str">
        <v>SD</v>
      </c>
      <c r="Y58" s="18" t="str">
        <v>Yes</v>
      </c>
      <c r="Z58" s="29">
        <v>6.5</v>
      </c>
      <c r="AA58" s="31">
        <v>16.649999999999999</v>
      </c>
      <c r="AB58" s="23">
        <v>2</v>
      </c>
      <c r="AC58" s="23">
        <v>33.299999999999997</v>
      </c>
      <c r="AD58">
        <v>39.799999999999997</v>
      </c>
    </row>
    <row r="59" spans="2:30" x14ac:dyDescent="0.25">
      <c r="B59" s="36">
        <v>45591</v>
      </c>
      <c r="C59" s="15" t="str">
        <v>LAVTA</v>
      </c>
      <c r="D59" s="16" t="str">
        <v>MARSHALL, WILLIAM</v>
      </c>
      <c r="E59" s="101" t="str">
        <v>309B</v>
      </c>
      <c r="F59" s="18" t="str">
        <v>BIGVAN</v>
      </c>
      <c r="G59" s="18">
        <v>5</v>
      </c>
      <c r="H59" s="18">
        <v>8.9</v>
      </c>
      <c r="I59" s="83">
        <v>0.36699999999999999</v>
      </c>
      <c r="J59" s="83">
        <v>0.61699999999999999</v>
      </c>
      <c r="K59" s="87">
        <v>68.480999999999995</v>
      </c>
      <c r="L59" s="56">
        <v>42.02</v>
      </c>
      <c r="M59" s="96">
        <v>8.2460000000000004</v>
      </c>
      <c r="N59" s="58">
        <v>346.49692000000005</v>
      </c>
      <c r="P59" s="15" t="str">
        <v>One-Seat</v>
      </c>
      <c r="Q59" s="16" t="str">
        <v>ALLGOOD, SCOTT</v>
      </c>
      <c r="R59" s="17">
        <v>45588</v>
      </c>
      <c r="S59" s="16">
        <v>4007397</v>
      </c>
      <c r="T59" s="18" t="str">
        <v>201</v>
      </c>
      <c r="U59" s="18" t="str">
        <v>AM2</v>
      </c>
      <c r="V59" s="16">
        <v>15.66</v>
      </c>
      <c r="W59" s="16">
        <v>63</v>
      </c>
      <c r="X59" s="16" t="str">
        <v>SD</v>
      </c>
      <c r="Y59" s="18" t="str">
        <v>Yes</v>
      </c>
      <c r="Z59" s="29">
        <v>6.5</v>
      </c>
      <c r="AA59" s="31">
        <v>15.66</v>
      </c>
      <c r="AB59" s="23">
        <v>2</v>
      </c>
      <c r="AC59" s="23">
        <v>31.32</v>
      </c>
      <c r="AD59">
        <v>37.82</v>
      </c>
    </row>
    <row r="60" spans="2:30" x14ac:dyDescent="0.25">
      <c r="B60" s="36">
        <v>45591</v>
      </c>
      <c r="C60" s="15" t="str">
        <v>CCCTA</v>
      </c>
      <c r="D60" s="16" t="str">
        <v>ROGERS, JAMES</v>
      </c>
      <c r="E60" s="101" t="str">
        <v>207</v>
      </c>
      <c r="F60" s="18" t="str">
        <v>WAV</v>
      </c>
      <c r="G60" s="18">
        <v>5</v>
      </c>
      <c r="H60" s="18">
        <v>8.5500000000000007</v>
      </c>
      <c r="I60" s="83">
        <v>0.2</v>
      </c>
      <c r="J60" s="83">
        <v>0.4</v>
      </c>
      <c r="K60" s="87">
        <v>181.803</v>
      </c>
      <c r="L60" s="56">
        <v>36.770000000000003</v>
      </c>
      <c r="M60" s="96">
        <v>8.15</v>
      </c>
      <c r="N60" s="58">
        <v>299.67550000000006</v>
      </c>
      <c r="P60" s="15" t="str">
        <v>One-Seat</v>
      </c>
      <c r="Q60" s="16" t="str">
        <v>ALLGOOD, SCOTT</v>
      </c>
      <c r="R60" s="17">
        <v>45588</v>
      </c>
      <c r="S60" s="16">
        <v>4011140</v>
      </c>
      <c r="T60" s="18" t="str">
        <v>201</v>
      </c>
      <c r="U60" s="18" t="str">
        <v>WH1</v>
      </c>
      <c r="V60" s="16">
        <v>9.77</v>
      </c>
      <c r="W60" s="16">
        <v>20</v>
      </c>
      <c r="X60" s="16" t="str">
        <v>WC</v>
      </c>
      <c r="Y60" s="18" t="str">
        <v>Yes</v>
      </c>
      <c r="Z60" s="29">
        <v>6.5</v>
      </c>
      <c r="AA60" s="31">
        <v>9.77</v>
      </c>
      <c r="AB60" s="23">
        <v>2</v>
      </c>
      <c r="AC60" s="23">
        <v>19.54</v>
      </c>
      <c r="AD60">
        <v>26.04</v>
      </c>
    </row>
    <row r="61" spans="2:30" x14ac:dyDescent="0.25">
      <c r="B61" s="36">
        <v>45592</v>
      </c>
      <c r="C61" s="15" t="str">
        <v>CCCTA</v>
      </c>
      <c r="D61" s="16" t="str">
        <v>ALLGOOD, SCOTT</v>
      </c>
      <c r="E61" s="101" t="str">
        <v>201</v>
      </c>
      <c r="F61" s="18" t="str">
        <v>BIGVAN</v>
      </c>
      <c r="G61" s="18">
        <v>5</v>
      </c>
      <c r="H61" s="18">
        <v>8.15</v>
      </c>
      <c r="I61" s="83">
        <v>0.183</v>
      </c>
      <c r="J61" s="83">
        <v>0.5</v>
      </c>
      <c r="K61" s="87">
        <v>129.21799999999999</v>
      </c>
      <c r="L61" s="56">
        <v>42.02</v>
      </c>
      <c r="M61" s="96">
        <v>7.65</v>
      </c>
      <c r="N61" s="58">
        <v>321.45300000000003</v>
      </c>
      <c r="P61" s="15" t="str">
        <v>One-Seat</v>
      </c>
      <c r="Q61" s="16" t="str">
        <v>ALLGOOD, SCOTT</v>
      </c>
      <c r="R61" s="17">
        <v>45588</v>
      </c>
      <c r="S61" s="16">
        <v>4011155</v>
      </c>
      <c r="T61" s="18" t="str">
        <v>201</v>
      </c>
      <c r="U61" s="18" t="str">
        <v>WK1</v>
      </c>
      <c r="V61" s="16">
        <v>14.46</v>
      </c>
      <c r="W61" s="16">
        <v>63</v>
      </c>
      <c r="X61" s="16" t="str">
        <v>SD</v>
      </c>
      <c r="Y61" s="18" t="str">
        <v>Yes</v>
      </c>
      <c r="Z61" s="29">
        <v>6.5</v>
      </c>
      <c r="AA61" s="31">
        <v>14.46</v>
      </c>
      <c r="AB61" s="23">
        <v>2</v>
      </c>
      <c r="AC61" s="23">
        <v>28.92</v>
      </c>
      <c r="AD61">
        <v>35.42</v>
      </c>
    </row>
    <row r="62" spans="2:30" x14ac:dyDescent="0.25">
      <c r="B62" s="36">
        <v>45592</v>
      </c>
      <c r="C62" s="15" t="str">
        <v>LAVTA</v>
      </c>
      <c r="D62" s="16" t="str">
        <v>MARSHALL, WILLIAM</v>
      </c>
      <c r="E62" s="101" t="str">
        <v>309B</v>
      </c>
      <c r="F62" s="18" t="str">
        <v>BIGVAN</v>
      </c>
      <c r="G62" s="18">
        <v>5</v>
      </c>
      <c r="H62" s="18">
        <v>9.1829999999999998</v>
      </c>
      <c r="I62" s="83">
        <v>0.15</v>
      </c>
      <c r="J62" s="83">
        <v>1</v>
      </c>
      <c r="K62" s="87">
        <v>84.759</v>
      </c>
      <c r="L62" s="56">
        <v>42.02</v>
      </c>
      <c r="M62" s="96">
        <v>8.1829999999999998</v>
      </c>
      <c r="N62" s="58">
        <v>343.84966000000003</v>
      </c>
      <c r="P62" s="15" t="str">
        <v>One-Seat</v>
      </c>
      <c r="Q62" s="16" t="str">
        <v>KEITH , CLYDE</v>
      </c>
      <c r="R62" s="17">
        <v>45588</v>
      </c>
      <c r="S62" s="16">
        <v>4007135</v>
      </c>
      <c r="T62" s="18" t="str">
        <v>212</v>
      </c>
      <c r="U62" s="18" t="str">
        <v>AM1</v>
      </c>
      <c r="V62" s="16">
        <v>11.22</v>
      </c>
      <c r="W62" s="16">
        <v>39</v>
      </c>
      <c r="X62" s="16" t="str">
        <v>SD</v>
      </c>
      <c r="Y62" s="18" t="str">
        <v>Yes</v>
      </c>
      <c r="Z62" s="29">
        <v>6.5</v>
      </c>
      <c r="AA62" s="31">
        <v>11.22</v>
      </c>
      <c r="AB62" s="23">
        <v>2</v>
      </c>
      <c r="AC62" s="23">
        <v>22.44</v>
      </c>
      <c r="AD62">
        <v>28.94</v>
      </c>
    </row>
    <row r="63" spans="2:30" x14ac:dyDescent="0.25">
      <c r="B63" s="36">
        <v>45592</v>
      </c>
      <c r="C63" s="15" t="str">
        <v>CCCTA</v>
      </c>
      <c r="D63" s="16" t="str">
        <v>MATUECCI, MATT</v>
      </c>
      <c r="E63" s="101" t="str">
        <v>208</v>
      </c>
      <c r="F63" s="18" t="str">
        <v>WAV</v>
      </c>
      <c r="G63" s="18">
        <v>7</v>
      </c>
      <c r="H63" s="18">
        <v>9.2330000000000005</v>
      </c>
      <c r="I63" s="83">
        <v>0</v>
      </c>
      <c r="J63" s="83">
        <v>0.433</v>
      </c>
      <c r="K63" s="87">
        <v>200.953</v>
      </c>
      <c r="L63" s="56">
        <v>36.770000000000003</v>
      </c>
      <c r="M63" s="96">
        <v>8.8000000000000007</v>
      </c>
      <c r="N63" s="58">
        <v>323.57600000000008</v>
      </c>
      <c r="P63" s="15" t="str">
        <v>One-Seat</v>
      </c>
      <c r="Q63" s="16" t="str">
        <v>KEITH , CLYDE</v>
      </c>
      <c r="R63" s="17">
        <v>45588</v>
      </c>
      <c r="S63" s="16">
        <v>4010407</v>
      </c>
      <c r="T63" s="18" t="str">
        <v>212</v>
      </c>
      <c r="U63" s="18" t="str">
        <v>AM1</v>
      </c>
      <c r="V63" s="16">
        <v>17.170000000000002</v>
      </c>
      <c r="W63" s="16">
        <v>34</v>
      </c>
      <c r="X63" s="16" t="str">
        <v>SD</v>
      </c>
      <c r="Y63" s="18" t="str">
        <v>Yes</v>
      </c>
      <c r="Z63" s="29">
        <v>6.5</v>
      </c>
      <c r="AA63" s="31">
        <v>17.170000000000002</v>
      </c>
      <c r="AB63" s="23">
        <v>2</v>
      </c>
      <c r="AC63" s="23">
        <v>34.340000000000003</v>
      </c>
      <c r="AD63">
        <v>40.840000000000003</v>
      </c>
    </row>
    <row r="64" spans="2:30" x14ac:dyDescent="0.25">
      <c r="B64" s="36">
        <v>45592</v>
      </c>
      <c r="C64" s="15" t="str">
        <v>LAVTA</v>
      </c>
      <c r="D64" s="16" t="str">
        <v>RIVERA, LETOSHA</v>
      </c>
      <c r="E64" s="101" t="str">
        <v>309A</v>
      </c>
      <c r="F64" s="18" t="str">
        <v>BIGVAN</v>
      </c>
      <c r="G64" s="18">
        <v>9</v>
      </c>
      <c r="H64" s="18">
        <v>8.3000000000000007</v>
      </c>
      <c r="I64" s="83">
        <v>0.183</v>
      </c>
      <c r="J64" s="83">
        <v>0.38300000000000001</v>
      </c>
      <c r="K64" s="87">
        <v>76.819000000000003</v>
      </c>
      <c r="L64" s="56">
        <v>42.02</v>
      </c>
      <c r="M64" s="96">
        <v>7.9170000000000007</v>
      </c>
      <c r="N64" s="58">
        <v>332.67234000000008</v>
      </c>
      <c r="P64" s="15" t="str">
        <v>One-Seat</v>
      </c>
      <c r="Q64" s="16" t="str">
        <v>LARA, DOUGLAS</v>
      </c>
      <c r="R64" s="17">
        <v>45588</v>
      </c>
      <c r="S64" s="16">
        <v>4007159</v>
      </c>
      <c r="T64" s="18" t="str">
        <v>221</v>
      </c>
      <c r="U64" s="18" t="str">
        <v>AM1</v>
      </c>
      <c r="V64" s="16">
        <v>19.36</v>
      </c>
      <c r="W64" s="16">
        <v>49</v>
      </c>
      <c r="X64" s="16" t="str">
        <v>SD</v>
      </c>
      <c r="Y64" s="18" t="str">
        <v>Yes</v>
      </c>
      <c r="Z64" s="29">
        <v>6.5</v>
      </c>
      <c r="AA64" s="31">
        <v>19.36</v>
      </c>
      <c r="AB64" s="23">
        <v>2</v>
      </c>
      <c r="AC64" s="23">
        <v>38.72</v>
      </c>
      <c r="AD64">
        <v>45.22</v>
      </c>
    </row>
    <row r="65" spans="2:30" x14ac:dyDescent="0.25">
      <c r="B65" s="36">
        <v>45592</v>
      </c>
      <c r="C65" s="15" t="str">
        <v>CCCTA</v>
      </c>
      <c r="D65" s="16" t="str">
        <v>ROGERS, JAMES</v>
      </c>
      <c r="E65" s="101" t="str">
        <v>207</v>
      </c>
      <c r="F65" s="18" t="str">
        <v>WAV</v>
      </c>
      <c r="G65" s="18">
        <v>4</v>
      </c>
      <c r="H65" s="18">
        <v>8.5169999999999995</v>
      </c>
      <c r="I65" s="83">
        <v>0.16700000000000001</v>
      </c>
      <c r="J65" s="83">
        <v>0</v>
      </c>
      <c r="K65" s="87">
        <v>225.78399999999999</v>
      </c>
      <c r="L65" s="56">
        <v>36.770000000000003</v>
      </c>
      <c r="M65" s="96">
        <v>8.5169999999999995</v>
      </c>
      <c r="N65" s="58">
        <v>313.17009000000002</v>
      </c>
      <c r="P65" s="15" t="str">
        <v>One-Seat</v>
      </c>
      <c r="Q65" s="16" t="str">
        <v>LARA, DOUGLAS</v>
      </c>
      <c r="R65" s="17">
        <v>45588</v>
      </c>
      <c r="S65" s="16">
        <v>4010902</v>
      </c>
      <c r="T65" s="18" t="str">
        <v>221</v>
      </c>
      <c r="U65" s="18" t="str">
        <v>AM2,WH1</v>
      </c>
      <c r="V65" s="16">
        <v>20.84</v>
      </c>
      <c r="W65" s="16">
        <v>42</v>
      </c>
      <c r="X65" s="16" t="str">
        <v>SD</v>
      </c>
      <c r="Y65" s="18" t="str">
        <v>Yes</v>
      </c>
      <c r="Z65" s="29">
        <v>6.5</v>
      </c>
      <c r="AA65" s="31">
        <v>20.84</v>
      </c>
      <c r="AB65" s="23">
        <v>2</v>
      </c>
      <c r="AC65" s="23">
        <v>41.68</v>
      </c>
      <c r="AD65">
        <v>48.18</v>
      </c>
    </row>
    <row r="66" spans="2:30" x14ac:dyDescent="0.25">
      <c r="B66" s="36">
        <v>45592</v>
      </c>
      <c r="C66" s="15" t="str">
        <v>CCCTA</v>
      </c>
      <c r="D66" s="16" t="str">
        <v>UMANA, DOMINGO</v>
      </c>
      <c r="E66" s="101" t="str">
        <v>210</v>
      </c>
      <c r="F66" s="18" t="str">
        <v>WAV</v>
      </c>
      <c r="G66" s="18">
        <v>7</v>
      </c>
      <c r="H66" s="18">
        <v>9.3670000000000009</v>
      </c>
      <c r="I66" s="83">
        <v>0.2</v>
      </c>
      <c r="J66" s="83">
        <v>0</v>
      </c>
      <c r="K66" s="87">
        <v>195.78100000000001</v>
      </c>
      <c r="L66" s="56">
        <v>36.770000000000003</v>
      </c>
      <c r="M66" s="96">
        <v>9.3670000000000009</v>
      </c>
      <c r="N66" s="58">
        <v>344.42459000000008</v>
      </c>
      <c r="P66" s="15" t="str">
        <v>One-Seat</v>
      </c>
      <c r="Q66" s="16" t="str">
        <v>SILVA, PAUL</v>
      </c>
      <c r="R66" s="17">
        <v>45588</v>
      </c>
      <c r="S66" s="16">
        <v>4007030</v>
      </c>
      <c r="T66" s="18" t="str">
        <v>213</v>
      </c>
      <c r="U66" s="18" t="str">
        <v>AM1</v>
      </c>
      <c r="V66" s="16">
        <v>20.329999999999998</v>
      </c>
      <c r="W66" s="16">
        <v>61</v>
      </c>
      <c r="X66" s="16" t="str">
        <v>SD</v>
      </c>
      <c r="Y66" s="18" t="str">
        <v>Yes</v>
      </c>
      <c r="Z66" s="29">
        <v>6.5</v>
      </c>
      <c r="AA66" s="31">
        <v>20.329999999999998</v>
      </c>
      <c r="AB66" s="23">
        <v>2</v>
      </c>
      <c r="AC66" s="23">
        <v>40.659999999999997</v>
      </c>
      <c r="AD66">
        <v>47.16</v>
      </c>
    </row>
    <row r="67" spans="2:30" x14ac:dyDescent="0.25">
      <c r="B67" s="36">
        <v>45593</v>
      </c>
      <c r="C67" s="15" t="str">
        <v>CCCTA</v>
      </c>
      <c r="D67" s="16" t="str">
        <v>ALLGOOD, SCOTT</v>
      </c>
      <c r="E67" s="101" t="str">
        <v>201</v>
      </c>
      <c r="F67" s="18" t="str">
        <v>BIGVAN</v>
      </c>
      <c r="G67" s="18">
        <v>9</v>
      </c>
      <c r="H67" s="18">
        <v>8.85</v>
      </c>
      <c r="I67" s="83">
        <v>0.35</v>
      </c>
      <c r="J67" s="83">
        <v>0.5</v>
      </c>
      <c r="K67" s="87">
        <v>219.30699999999999</v>
      </c>
      <c r="L67" s="56">
        <v>42.02</v>
      </c>
      <c r="M67" s="96">
        <v>8.33</v>
      </c>
      <c r="N67" s="58">
        <v>350.02660000000003</v>
      </c>
      <c r="P67" s="15" t="str">
        <v>One-Seat</v>
      </c>
      <c r="Q67" s="16" t="str">
        <v>SILVA, PAUL</v>
      </c>
      <c r="R67" s="17">
        <v>45588</v>
      </c>
      <c r="S67" s="16">
        <v>4007144</v>
      </c>
      <c r="T67" s="18" t="str">
        <v>213</v>
      </c>
      <c r="U67" s="18" t="str">
        <v>AM1</v>
      </c>
      <c r="V67" s="16">
        <v>17.43</v>
      </c>
      <c r="W67" s="16">
        <v>40</v>
      </c>
      <c r="X67" s="16" t="str">
        <v>SD</v>
      </c>
      <c r="Y67" s="18" t="str">
        <v>Yes</v>
      </c>
      <c r="Z67" s="29">
        <v>6.5</v>
      </c>
      <c r="AA67" s="31">
        <v>17.43</v>
      </c>
      <c r="AB67" s="23">
        <v>2</v>
      </c>
      <c r="AC67" s="23">
        <v>34.86</v>
      </c>
      <c r="AD67">
        <v>41.36</v>
      </c>
    </row>
    <row r="68" spans="2:30" x14ac:dyDescent="0.25">
      <c r="B68" s="36">
        <v>45593</v>
      </c>
      <c r="C68" s="15" t="str">
        <v>LAVTA</v>
      </c>
      <c r="D68" s="16" t="str">
        <v>EVANS, JOHN</v>
      </c>
      <c r="E68" s="101" t="str">
        <v>309A</v>
      </c>
      <c r="F68" s="18" t="str">
        <v>BIGVAN</v>
      </c>
      <c r="G68" s="18">
        <v>9</v>
      </c>
      <c r="H68" s="18">
        <v>8.5830000000000002</v>
      </c>
      <c r="I68" s="83">
        <v>0.16700000000000001</v>
      </c>
      <c r="J68" s="83">
        <v>0</v>
      </c>
      <c r="K68" s="87">
        <v>79.228999999999999</v>
      </c>
      <c r="L68" s="56">
        <v>42.02</v>
      </c>
      <c r="M68" s="96">
        <v>8.5830000000000002</v>
      </c>
      <c r="N68" s="58">
        <v>360.65766000000002</v>
      </c>
      <c r="P68" s="15" t="str">
        <v>One-Seat</v>
      </c>
      <c r="Q68" s="16" t="str">
        <v>SILVA, PAUL</v>
      </c>
      <c r="R68" s="17">
        <v>45588</v>
      </c>
      <c r="S68" s="16">
        <v>4008911</v>
      </c>
      <c r="T68" s="18" t="str">
        <v>213</v>
      </c>
      <c r="U68" s="18" t="str">
        <v>PW1</v>
      </c>
      <c r="V68" s="16">
        <v>5.7</v>
      </c>
      <c r="W68" s="16">
        <v>23</v>
      </c>
      <c r="X68" s="16" t="str">
        <v>WC</v>
      </c>
      <c r="Y68" s="18" t="str">
        <v>Yes</v>
      </c>
      <c r="Z68" s="29">
        <v>6.5</v>
      </c>
      <c r="AA68" s="31">
        <v>5.7</v>
      </c>
      <c r="AB68" s="23">
        <v>2</v>
      </c>
      <c r="AC68" s="23">
        <v>11.4</v>
      </c>
      <c r="AD68">
        <v>17.899999999999999</v>
      </c>
    </row>
    <row r="69" spans="2:30" x14ac:dyDescent="0.25">
      <c r="B69" s="36">
        <v>45593</v>
      </c>
      <c r="C69" s="15" t="str">
        <v>CCCTA</v>
      </c>
      <c r="D69" s="16" t="str">
        <v>LARA, DOUGLAS</v>
      </c>
      <c r="E69" s="101" t="str">
        <v>221</v>
      </c>
      <c r="F69" s="18" t="str">
        <v>WAV</v>
      </c>
      <c r="G69" s="18">
        <v>8</v>
      </c>
      <c r="H69" s="18">
        <v>8.9169999999999998</v>
      </c>
      <c r="I69" s="83">
        <v>0.433</v>
      </c>
      <c r="J69" s="83">
        <v>0.58299999999999996</v>
      </c>
      <c r="K69" s="87">
        <v>180.01400000000001</v>
      </c>
      <c r="L69" s="56">
        <v>36.770000000000003</v>
      </c>
      <c r="M69" s="96">
        <v>8.2309999999999999</v>
      </c>
      <c r="N69" s="58">
        <v>302.65387000000004</v>
      </c>
      <c r="P69" s="15" t="str">
        <v>One-Seat</v>
      </c>
      <c r="Q69" s="16" t="str">
        <v>SILVA, PAUL</v>
      </c>
      <c r="R69" s="17">
        <v>45588</v>
      </c>
      <c r="S69" s="16">
        <v>4008913</v>
      </c>
      <c r="T69" s="18" t="str">
        <v>213</v>
      </c>
      <c r="U69" s="18" t="str">
        <v>PW1</v>
      </c>
      <c r="V69" s="16">
        <v>5.7</v>
      </c>
      <c r="W69" s="16">
        <v>25</v>
      </c>
      <c r="X69" s="16" t="str">
        <v>WC</v>
      </c>
      <c r="Y69" s="18" t="str">
        <v>Yes</v>
      </c>
      <c r="Z69" s="29">
        <v>6.5</v>
      </c>
      <c r="AA69" s="31">
        <v>5.7</v>
      </c>
      <c r="AB69" s="23">
        <v>2</v>
      </c>
      <c r="AC69" s="23">
        <v>11.4</v>
      </c>
      <c r="AD69">
        <v>17.899999999999999</v>
      </c>
    </row>
    <row r="70" spans="2:30" x14ac:dyDescent="0.25">
      <c r="B70" s="36">
        <v>45593</v>
      </c>
      <c r="C70" s="15" t="str">
        <v>LAVTA</v>
      </c>
      <c r="D70" s="16" t="str">
        <v>RIVERA, LETOSHA</v>
      </c>
      <c r="E70" s="101" t="str">
        <v>306A</v>
      </c>
      <c r="F70" s="18" t="str">
        <v>BIGVAN</v>
      </c>
      <c r="G70" s="18">
        <v>8</v>
      </c>
      <c r="H70" s="18">
        <v>8.4329999999999998</v>
      </c>
      <c r="I70" s="83">
        <v>0.16700000000000001</v>
      </c>
      <c r="J70" s="83">
        <v>0.41699999999999998</v>
      </c>
      <c r="K70" s="87">
        <v>90.817999999999998</v>
      </c>
      <c r="L70" s="56">
        <v>42.02</v>
      </c>
      <c r="M70" s="96">
        <v>8.016</v>
      </c>
      <c r="N70" s="58">
        <v>336.83232000000004</v>
      </c>
      <c r="P70" s="15" t="str">
        <v>One-Seat</v>
      </c>
      <c r="Q70" s="16" t="str">
        <v>UMANA, DOMINGO</v>
      </c>
      <c r="R70" s="17">
        <v>45588</v>
      </c>
      <c r="S70" s="16">
        <v>4007111</v>
      </c>
      <c r="T70" s="18" t="str">
        <v>210B</v>
      </c>
      <c r="U70" s="18" t="str">
        <v>WH1</v>
      </c>
      <c r="V70" s="16">
        <v>5.55</v>
      </c>
      <c r="W70" s="16">
        <v>21</v>
      </c>
      <c r="X70" s="16" t="str">
        <v>WC</v>
      </c>
      <c r="Y70" s="18" t="str">
        <v>Yes</v>
      </c>
      <c r="Z70" s="29">
        <v>6.5</v>
      </c>
      <c r="AA70" s="31">
        <v>5.55</v>
      </c>
      <c r="AB70" s="23">
        <v>2</v>
      </c>
      <c r="AC70" s="23">
        <v>11.1</v>
      </c>
      <c r="AD70">
        <v>17.600000000000001</v>
      </c>
    </row>
    <row r="71" spans="2:30" x14ac:dyDescent="0.25">
      <c r="B71" s="36">
        <v>45593</v>
      </c>
      <c r="C71" s="15" t="str">
        <v>CCCTA</v>
      </c>
      <c r="D71" s="16" t="str">
        <v>ROGERS, JAMES</v>
      </c>
      <c r="E71" s="101" t="str">
        <v>207</v>
      </c>
      <c r="F71" s="18" t="str">
        <v>WAV</v>
      </c>
      <c r="G71" s="18">
        <v>5</v>
      </c>
      <c r="H71" s="18">
        <v>8.5329999999999995</v>
      </c>
      <c r="I71" s="83">
        <v>0.433</v>
      </c>
      <c r="J71" s="83">
        <v>0.433</v>
      </c>
      <c r="K71" s="87">
        <v>132.673</v>
      </c>
      <c r="L71" s="56">
        <v>36.770000000000003</v>
      </c>
      <c r="M71" s="96">
        <v>7.9969999999999999</v>
      </c>
      <c r="N71" s="58">
        <v>294.04969</v>
      </c>
      <c r="P71" s="15" t="str">
        <v>One-Seat</v>
      </c>
      <c r="Q71" s="16" t="str">
        <v>UMANA, DOMINGO</v>
      </c>
      <c r="R71" s="17">
        <v>45588</v>
      </c>
      <c r="S71" s="16">
        <v>4010140</v>
      </c>
      <c r="T71" s="18" t="str">
        <v>210B</v>
      </c>
      <c r="U71" s="18" t="str">
        <v>WH1</v>
      </c>
      <c r="V71" s="16">
        <v>10.210000000000001</v>
      </c>
      <c r="W71" s="16">
        <v>51</v>
      </c>
      <c r="X71" s="16" t="str">
        <v>WC</v>
      </c>
      <c r="Y71" s="18" t="str">
        <v>Yes</v>
      </c>
      <c r="Z71" s="29">
        <v>6.5</v>
      </c>
      <c r="AA71" s="31">
        <v>10.210000000000001</v>
      </c>
      <c r="AB71" s="23">
        <v>2</v>
      </c>
      <c r="AC71" s="23">
        <v>20.420000000000002</v>
      </c>
      <c r="AD71">
        <v>26.92</v>
      </c>
    </row>
    <row r="72" spans="2:30" x14ac:dyDescent="0.25">
      <c r="B72" s="36">
        <v>45593</v>
      </c>
      <c r="C72" s="15" t="str">
        <v>LAVTA</v>
      </c>
      <c r="D72" s="16" t="str">
        <v>SILVA, PAUL</v>
      </c>
      <c r="E72" s="101" t="str">
        <v>306B</v>
      </c>
      <c r="F72" s="18" t="str">
        <v>BIGVAN</v>
      </c>
      <c r="G72" s="18">
        <v>9</v>
      </c>
      <c r="H72" s="18">
        <v>9</v>
      </c>
      <c r="I72" s="83">
        <v>0.16700000000000001</v>
      </c>
      <c r="J72" s="83">
        <v>0.48299999999999998</v>
      </c>
      <c r="K72" s="87">
        <v>100.301</v>
      </c>
      <c r="L72" s="56">
        <v>42.02</v>
      </c>
      <c r="M72" s="96">
        <v>8.5169999999999995</v>
      </c>
      <c r="N72" s="58">
        <v>357.88434000000001</v>
      </c>
      <c r="P72" s="15" t="str">
        <v>One-Seat</v>
      </c>
      <c r="Q72" s="16" t="str">
        <v>UMANA, DOMINGO</v>
      </c>
      <c r="R72" s="17">
        <v>45588</v>
      </c>
      <c r="S72" s="16">
        <v>4011085</v>
      </c>
      <c r="T72" s="18" t="str">
        <v>210B</v>
      </c>
      <c r="U72" s="18" t="str">
        <v>AM1,WH1</v>
      </c>
      <c r="V72" s="16">
        <v>32.049999999999997</v>
      </c>
      <c r="W72" s="16">
        <v>48</v>
      </c>
      <c r="X72" s="16" t="str">
        <v>SD</v>
      </c>
      <c r="Y72" s="18" t="str">
        <v>Yes</v>
      </c>
      <c r="Z72" s="29">
        <v>6.5</v>
      </c>
      <c r="AA72" s="31">
        <v>32.049999999999997</v>
      </c>
      <c r="AB72" s="23">
        <v>2</v>
      </c>
      <c r="AC72" s="23">
        <v>64.099999999999994</v>
      </c>
      <c r="AD72">
        <v>70.599999999999994</v>
      </c>
    </row>
    <row r="73" spans="2:30" x14ac:dyDescent="0.25">
      <c r="B73" s="36">
        <v>45593</v>
      </c>
      <c r="C73" s="15" t="str">
        <v>CCCTA</v>
      </c>
      <c r="D73" s="16" t="str">
        <v>UMANA, DOMINGO</v>
      </c>
      <c r="E73" s="101" t="str">
        <v>210</v>
      </c>
      <c r="F73" s="18" t="str">
        <v>WAV</v>
      </c>
      <c r="G73" s="18">
        <v>6</v>
      </c>
      <c r="H73" s="18">
        <v>8.0329999999999995</v>
      </c>
      <c r="I73" s="83">
        <v>0</v>
      </c>
      <c r="J73" s="83">
        <v>0</v>
      </c>
      <c r="K73" s="87">
        <v>213.30600000000001</v>
      </c>
      <c r="L73" s="56">
        <v>36.770000000000003</v>
      </c>
      <c r="M73" s="96">
        <v>8.0329999999999995</v>
      </c>
      <c r="N73" s="58">
        <v>295.37340999999998</v>
      </c>
      <c r="P73" s="15" t="str">
        <v>One-Seat</v>
      </c>
      <c r="Q73" s="16" t="str">
        <v>ALLGOOD, SCOTT</v>
      </c>
      <c r="R73" s="17">
        <v>45589</v>
      </c>
      <c r="S73" s="16">
        <v>4008136</v>
      </c>
      <c r="T73" s="18" t="str">
        <v>201</v>
      </c>
      <c r="U73" s="18" t="str">
        <v>AM1</v>
      </c>
      <c r="V73" s="16">
        <v>12.58</v>
      </c>
      <c r="W73" s="16">
        <v>56</v>
      </c>
      <c r="X73" s="16" t="str">
        <v>SD</v>
      </c>
      <c r="Y73" s="18" t="str">
        <v>Yes</v>
      </c>
      <c r="Z73" s="29">
        <v>6.5</v>
      </c>
      <c r="AA73" s="31">
        <v>12.58</v>
      </c>
      <c r="AB73" s="23">
        <v>2</v>
      </c>
      <c r="AC73" s="23">
        <v>25.16</v>
      </c>
      <c r="AD73">
        <v>31.66</v>
      </c>
    </row>
    <row r="74" spans="2:30" x14ac:dyDescent="0.25">
      <c r="B74" s="36">
        <v>45594</v>
      </c>
      <c r="C74" s="15" t="str">
        <v>CCCTA</v>
      </c>
      <c r="D74" s="16" t="str">
        <v>ALLGOOD, SCOTT</v>
      </c>
      <c r="E74" s="101" t="str">
        <v>201</v>
      </c>
      <c r="F74" s="18" t="str">
        <v>BIGVAN</v>
      </c>
      <c r="G74" s="18">
        <v>7</v>
      </c>
      <c r="H74" s="18">
        <v>9.5830000000000002</v>
      </c>
      <c r="I74" s="83">
        <v>0.56699999999999995</v>
      </c>
      <c r="J74" s="83">
        <v>0.53300000000000003</v>
      </c>
      <c r="K74" s="87">
        <v>205.86799999999999</v>
      </c>
      <c r="L74" s="56">
        <v>42.02</v>
      </c>
      <c r="M74" s="96">
        <v>8.8130000000000006</v>
      </c>
      <c r="N74" s="58">
        <v>370.32226000000003</v>
      </c>
      <c r="P74" s="15" t="str">
        <v>One-Seat</v>
      </c>
      <c r="Q74" s="16" t="str">
        <v>ALLGOOD, SCOTT</v>
      </c>
      <c r="R74" s="17">
        <v>45589</v>
      </c>
      <c r="S74" s="16">
        <v>4008972</v>
      </c>
      <c r="T74" s="18" t="str">
        <v>201</v>
      </c>
      <c r="U74" s="18" t="str">
        <v>AM1</v>
      </c>
      <c r="V74" s="16">
        <v>14.12</v>
      </c>
      <c r="W74" s="16">
        <v>48</v>
      </c>
      <c r="X74" s="16" t="str">
        <v>SD</v>
      </c>
      <c r="Y74" s="18" t="str">
        <v>Yes</v>
      </c>
      <c r="Z74" s="29">
        <v>6.5</v>
      </c>
      <c r="AA74" s="31">
        <v>14.12</v>
      </c>
      <c r="AB74" s="23">
        <v>2</v>
      </c>
      <c r="AC74" s="23">
        <v>28.24</v>
      </c>
      <c r="AD74">
        <v>34.739999999999995</v>
      </c>
    </row>
    <row r="75" spans="2:30" x14ac:dyDescent="0.25">
      <c r="B75" s="36">
        <v>45594</v>
      </c>
      <c r="C75" s="15" t="str">
        <v>CCCTA</v>
      </c>
      <c r="D75" s="16" t="str">
        <v>KEITH , CLYDE</v>
      </c>
      <c r="E75" s="101" t="str">
        <v>212</v>
      </c>
      <c r="F75" s="18" t="str">
        <v>WAV</v>
      </c>
      <c r="G75" s="18">
        <v>6</v>
      </c>
      <c r="H75" s="18">
        <v>8.0670000000000002</v>
      </c>
      <c r="I75" s="83">
        <v>0</v>
      </c>
      <c r="J75" s="83">
        <v>0.48299999999999998</v>
      </c>
      <c r="K75" s="87">
        <v>155.023</v>
      </c>
      <c r="L75" s="56">
        <v>36.770000000000003</v>
      </c>
      <c r="M75" s="96">
        <v>7.5840000000000005</v>
      </c>
      <c r="N75" s="58">
        <v>278.86368000000004</v>
      </c>
      <c r="P75" s="15" t="str">
        <v>One-Seat</v>
      </c>
      <c r="Q75" s="16" t="str">
        <v>KEITH , CLYDE</v>
      </c>
      <c r="R75" s="17">
        <v>45589</v>
      </c>
      <c r="S75" s="16">
        <v>4008094</v>
      </c>
      <c r="T75" s="18" t="str">
        <v>212</v>
      </c>
      <c r="U75" s="18" t="str">
        <v>AM1,OW1</v>
      </c>
      <c r="V75" s="16">
        <v>20.73</v>
      </c>
      <c r="W75" s="16">
        <v>44</v>
      </c>
      <c r="X75" s="16" t="str">
        <v>SD</v>
      </c>
      <c r="Y75" s="18" t="str">
        <v>Yes</v>
      </c>
      <c r="Z75" s="29">
        <v>6.5</v>
      </c>
      <c r="AA75" s="31">
        <v>20.73</v>
      </c>
      <c r="AB75" s="23">
        <v>2</v>
      </c>
      <c r="AC75" s="23">
        <v>41.46</v>
      </c>
      <c r="AD75">
        <v>47.96</v>
      </c>
    </row>
    <row r="76" spans="2:30" x14ac:dyDescent="0.25">
      <c r="B76" s="36">
        <v>45594</v>
      </c>
      <c r="C76" s="15" t="str">
        <v>CCCTA</v>
      </c>
      <c r="D76" s="16" t="str">
        <v>LARA, DOUGLAS</v>
      </c>
      <c r="E76" s="101" t="str">
        <v>221</v>
      </c>
      <c r="F76" s="18" t="str">
        <v>WAV</v>
      </c>
      <c r="G76" s="18">
        <v>6</v>
      </c>
      <c r="H76" s="18">
        <v>8.5329999999999995</v>
      </c>
      <c r="I76" s="83">
        <v>0.61699999999999999</v>
      </c>
      <c r="J76" s="83">
        <v>0.61699999999999999</v>
      </c>
      <c r="K76" s="87">
        <v>104.196</v>
      </c>
      <c r="L76" s="56">
        <v>36.770000000000003</v>
      </c>
      <c r="M76" s="96">
        <v>7.6289999999999996</v>
      </c>
      <c r="N76" s="58">
        <v>280.51832999999999</v>
      </c>
      <c r="P76" s="15" t="str">
        <v>One-Seat</v>
      </c>
      <c r="Q76" s="16" t="str">
        <v>KEITH , CLYDE</v>
      </c>
      <c r="R76" s="17">
        <v>45589</v>
      </c>
      <c r="S76" s="16">
        <v>4011708</v>
      </c>
      <c r="T76" s="18" t="str">
        <v>212</v>
      </c>
      <c r="U76" s="18" t="str">
        <v>LW1</v>
      </c>
      <c r="V76" s="16">
        <v>17.309999999999999</v>
      </c>
      <c r="W76" s="16">
        <v>42</v>
      </c>
      <c r="X76" s="16" t="str">
        <v>SD</v>
      </c>
      <c r="Y76" s="18" t="str">
        <v>Yes</v>
      </c>
      <c r="Z76" s="29">
        <v>6.5</v>
      </c>
      <c r="AA76" s="31">
        <v>17.309999999999999</v>
      </c>
      <c r="AB76" s="23">
        <v>2</v>
      </c>
      <c r="AC76" s="23">
        <v>34.619999999999997</v>
      </c>
      <c r="AD76">
        <v>41.12</v>
      </c>
    </row>
    <row r="77" spans="2:30" x14ac:dyDescent="0.25">
      <c r="B77" s="36">
        <v>45594</v>
      </c>
      <c r="C77" s="15" t="str">
        <v>LAVTA</v>
      </c>
      <c r="D77" s="16" t="str">
        <v>MARSHALL, WILLIAM</v>
      </c>
      <c r="E77" s="101" t="str">
        <v>309B</v>
      </c>
      <c r="F77" s="18" t="str">
        <v>BIGVAN</v>
      </c>
      <c r="G77" s="18">
        <v>11</v>
      </c>
      <c r="H77" s="18">
        <v>9</v>
      </c>
      <c r="I77" s="83">
        <v>0.55000000000000004</v>
      </c>
      <c r="J77" s="83">
        <v>0.73299999999999998</v>
      </c>
      <c r="K77" s="87">
        <v>98.043000000000006</v>
      </c>
      <c r="L77" s="56">
        <v>42.02</v>
      </c>
      <c r="M77" s="96">
        <v>8.0470000000000006</v>
      </c>
      <c r="N77" s="58">
        <v>338.13494000000003</v>
      </c>
      <c r="P77" s="15" t="str">
        <v>One-Seat</v>
      </c>
      <c r="Q77" s="16" t="str">
        <v>KEITH , CLYDE</v>
      </c>
      <c r="R77" s="17">
        <v>45589</v>
      </c>
      <c r="S77" s="16">
        <v>4011828</v>
      </c>
      <c r="T77" s="18" t="str">
        <v>212</v>
      </c>
      <c r="U77" s="18" t="str">
        <v>AM1</v>
      </c>
      <c r="V77" s="16">
        <v>31.81</v>
      </c>
      <c r="W77" s="16">
        <v>39</v>
      </c>
      <c r="X77" s="16" t="str">
        <v>SD</v>
      </c>
      <c r="Y77" s="18" t="str">
        <v>Yes</v>
      </c>
      <c r="Z77" s="29">
        <v>6.5</v>
      </c>
      <c r="AA77" s="31">
        <v>31.81</v>
      </c>
      <c r="AB77" s="23">
        <v>2</v>
      </c>
      <c r="AC77" s="23">
        <v>63.62</v>
      </c>
      <c r="AD77">
        <v>70.12</v>
      </c>
    </row>
    <row r="78" spans="2:30" x14ac:dyDescent="0.25">
      <c r="B78" s="36">
        <v>45594</v>
      </c>
      <c r="C78" s="15" t="str">
        <v>LAVTA</v>
      </c>
      <c r="D78" s="16" t="str">
        <v>RIVERA, LETOSHA</v>
      </c>
      <c r="E78" s="101" t="str">
        <v>306A</v>
      </c>
      <c r="F78" s="18" t="str">
        <v>BIGVAN</v>
      </c>
      <c r="G78" s="18">
        <v>7</v>
      </c>
      <c r="H78" s="18">
        <v>8.5670000000000002</v>
      </c>
      <c r="I78" s="83">
        <v>0.28299999999999997</v>
      </c>
      <c r="J78" s="83">
        <v>0.48299999999999998</v>
      </c>
      <c r="K78" s="87">
        <v>67.91</v>
      </c>
      <c r="L78" s="56">
        <v>42.02</v>
      </c>
      <c r="M78" s="96">
        <v>8.0839999999999996</v>
      </c>
      <c r="N78" s="58">
        <v>339.68968000000001</v>
      </c>
      <c r="P78" s="15" t="str">
        <v>One-Seat</v>
      </c>
      <c r="Q78" s="16" t="str">
        <v>LARA, DOUGLAS</v>
      </c>
      <c r="R78" s="17">
        <v>45589</v>
      </c>
      <c r="S78" s="16">
        <v>4008165</v>
      </c>
      <c r="T78" s="18" t="str">
        <v>221</v>
      </c>
      <c r="U78" s="18" t="str">
        <v>AM1</v>
      </c>
      <c r="V78" s="16">
        <v>10.54</v>
      </c>
      <c r="W78" s="16">
        <v>21</v>
      </c>
      <c r="X78" s="16" t="str">
        <v>SD</v>
      </c>
      <c r="Y78" s="18" t="str">
        <v>Yes</v>
      </c>
      <c r="Z78" s="29">
        <v>6.5</v>
      </c>
      <c r="AA78" s="31">
        <v>10.54</v>
      </c>
      <c r="AB78" s="23">
        <v>2</v>
      </c>
      <c r="AC78" s="23">
        <v>21.08</v>
      </c>
      <c r="AD78">
        <v>27.58</v>
      </c>
    </row>
    <row r="79" spans="2:30" x14ac:dyDescent="0.25">
      <c r="B79" s="36">
        <v>45594</v>
      </c>
      <c r="C79" s="15" t="str">
        <v>CCCTA</v>
      </c>
      <c r="D79" s="16" t="str">
        <v>ROGERS, JAMES</v>
      </c>
      <c r="E79" s="101" t="str">
        <v>207</v>
      </c>
      <c r="F79" s="18" t="str">
        <v>WAV</v>
      </c>
      <c r="G79" s="18">
        <v>8</v>
      </c>
      <c r="H79" s="18">
        <v>8.6999999999999993</v>
      </c>
      <c r="I79" s="83">
        <v>0.217</v>
      </c>
      <c r="J79" s="83">
        <v>0.45</v>
      </c>
      <c r="K79" s="87">
        <v>89.905000000000001</v>
      </c>
      <c r="L79" s="56">
        <v>36.770000000000003</v>
      </c>
      <c r="M79" s="96">
        <v>8.25</v>
      </c>
      <c r="N79" s="58">
        <v>303.35250000000002</v>
      </c>
      <c r="P79" s="15" t="str">
        <v>One-Seat</v>
      </c>
      <c r="Q79" s="16" t="str">
        <v>LARA, DOUGLAS</v>
      </c>
      <c r="R79" s="17">
        <v>45589</v>
      </c>
      <c r="S79" s="16">
        <v>4008200</v>
      </c>
      <c r="T79" s="18" t="str">
        <v>221</v>
      </c>
      <c r="U79" s="18" t="str">
        <v>WH1</v>
      </c>
      <c r="V79" s="16">
        <v>8.35</v>
      </c>
      <c r="W79" s="16">
        <v>17</v>
      </c>
      <c r="X79" s="16" t="str">
        <v>WC</v>
      </c>
      <c r="Y79" s="18" t="str">
        <v>Yes</v>
      </c>
      <c r="Z79" s="29">
        <v>6.5</v>
      </c>
      <c r="AA79" s="31">
        <v>8.35</v>
      </c>
      <c r="AB79" s="23">
        <v>2</v>
      </c>
      <c r="AC79" s="23">
        <v>16.7</v>
      </c>
      <c r="AD79">
        <v>23.2</v>
      </c>
    </row>
    <row r="80" spans="2:30" x14ac:dyDescent="0.25">
      <c r="B80" s="36">
        <v>45594</v>
      </c>
      <c r="C80" s="15" t="str">
        <v>LAVTA</v>
      </c>
      <c r="D80" s="16" t="str">
        <v>SILVA, PAUL</v>
      </c>
      <c r="E80" s="101" t="str">
        <v>306B</v>
      </c>
      <c r="F80" s="18" t="str">
        <v>BIGVAN</v>
      </c>
      <c r="G80" s="18">
        <v>9</v>
      </c>
      <c r="H80" s="18">
        <v>9.1</v>
      </c>
      <c r="I80" s="83">
        <v>0.15</v>
      </c>
      <c r="J80" s="83">
        <v>0.5</v>
      </c>
      <c r="K80" s="87">
        <v>110.236</v>
      </c>
      <c r="L80" s="56">
        <v>42.02</v>
      </c>
      <c r="M80" s="96">
        <v>8.6</v>
      </c>
      <c r="N80" s="58">
        <v>361.37200000000001</v>
      </c>
      <c r="P80" s="15" t="str">
        <v>One-Seat</v>
      </c>
      <c r="Q80" s="16" t="str">
        <v>LARA, DOUGLAS</v>
      </c>
      <c r="R80" s="17">
        <v>45589</v>
      </c>
      <c r="S80" s="16">
        <v>4011752</v>
      </c>
      <c r="T80" s="18" t="str">
        <v>221</v>
      </c>
      <c r="U80" s="18" t="str">
        <v>AM1</v>
      </c>
      <c r="V80" s="16">
        <v>10.9</v>
      </c>
      <c r="W80" s="16">
        <v>20</v>
      </c>
      <c r="X80" s="16" t="str">
        <v>SD</v>
      </c>
      <c r="Y80" s="18" t="str">
        <v>Yes</v>
      </c>
      <c r="Z80" s="29">
        <v>6.5</v>
      </c>
      <c r="AA80" s="31">
        <v>10.9</v>
      </c>
      <c r="AB80" s="23">
        <v>2</v>
      </c>
      <c r="AC80" s="23">
        <v>21.8</v>
      </c>
      <c r="AD80">
        <v>28.3</v>
      </c>
    </row>
    <row r="81" spans="2:30" x14ac:dyDescent="0.25">
      <c r="B81" s="36">
        <v>45594</v>
      </c>
      <c r="C81" s="15" t="str">
        <v>CCCTA</v>
      </c>
      <c r="D81" s="16" t="str">
        <v>UMANA, DOMINGO</v>
      </c>
      <c r="E81" s="101" t="str">
        <v>210</v>
      </c>
      <c r="F81" s="18" t="str">
        <v>WAV</v>
      </c>
      <c r="G81" s="18">
        <v>7</v>
      </c>
      <c r="H81" s="18">
        <v>8.9169999999999998</v>
      </c>
      <c r="I81" s="83">
        <v>0.55000000000000004</v>
      </c>
      <c r="J81" s="83">
        <v>0.53300000000000003</v>
      </c>
      <c r="K81" s="87">
        <v>125.873</v>
      </c>
      <c r="L81" s="56">
        <v>36.770000000000003</v>
      </c>
      <c r="M81" s="96">
        <v>8.1639999999999997</v>
      </c>
      <c r="N81" s="58">
        <v>300.19028000000003</v>
      </c>
      <c r="P81" s="14" t="str">
        <v>One-Seat</v>
      </c>
      <c r="Q81" s="16" t="str">
        <v>LARA, DOUGLAS</v>
      </c>
      <c r="R81" s="17">
        <v>45589</v>
      </c>
      <c r="S81" s="16">
        <v>4011753</v>
      </c>
      <c r="T81" s="18" t="str">
        <v>221</v>
      </c>
      <c r="U81" s="18" t="str">
        <v>AM1</v>
      </c>
      <c r="V81" s="16">
        <v>10.9</v>
      </c>
      <c r="W81" s="16">
        <v>18</v>
      </c>
      <c r="X81" s="16" t="str">
        <v>SD</v>
      </c>
      <c r="Y81" s="18" t="str">
        <v>Yes</v>
      </c>
      <c r="Z81" s="29">
        <v>6.5</v>
      </c>
      <c r="AA81" s="31">
        <v>10.9</v>
      </c>
      <c r="AB81" s="23">
        <v>2</v>
      </c>
      <c r="AC81" s="23">
        <v>21.8</v>
      </c>
      <c r="AD81">
        <v>28.3</v>
      </c>
    </row>
    <row r="82" spans="2:30" x14ac:dyDescent="0.25">
      <c r="B82" s="36">
        <v>45595</v>
      </c>
      <c r="C82" s="15" t="str">
        <v>CCCTA</v>
      </c>
      <c r="D82" s="16" t="str">
        <v>ALLGOOD, SCOTT</v>
      </c>
      <c r="E82" s="101" t="str">
        <v>201</v>
      </c>
      <c r="F82" s="18" t="str">
        <v>BIGVAN</v>
      </c>
      <c r="G82" s="18">
        <v>10</v>
      </c>
      <c r="H82" s="18">
        <v>8.4</v>
      </c>
      <c r="I82" s="83">
        <v>0.53300000000000003</v>
      </c>
      <c r="J82" s="83">
        <v>0.5</v>
      </c>
      <c r="K82" s="87">
        <v>133.84299999999999</v>
      </c>
      <c r="L82" s="56">
        <v>42.02</v>
      </c>
      <c r="M82" s="96">
        <v>7.6970000000000001</v>
      </c>
      <c r="N82" s="58">
        <v>323.42794000000004</v>
      </c>
      <c r="P82" s="15" t="str">
        <v>One-Seat</v>
      </c>
      <c r="Q82" s="16" t="str">
        <v>ROBERTSON, SARAH</v>
      </c>
      <c r="R82" s="17">
        <v>45589</v>
      </c>
      <c r="S82" s="16">
        <v>4010291</v>
      </c>
      <c r="T82" s="18" t="str">
        <v>208</v>
      </c>
      <c r="U82" s="18" t="str">
        <v>AM1</v>
      </c>
      <c r="V82" s="16">
        <v>26.97</v>
      </c>
      <c r="W82" s="16">
        <v>47</v>
      </c>
      <c r="X82" s="16" t="str">
        <v>SD</v>
      </c>
      <c r="Y82" s="18" t="str">
        <v>Yes</v>
      </c>
      <c r="Z82" s="29">
        <v>6.5</v>
      </c>
      <c r="AA82" s="31">
        <v>26.97</v>
      </c>
      <c r="AB82" s="23">
        <v>2</v>
      </c>
      <c r="AC82" s="23">
        <v>53.94</v>
      </c>
      <c r="AD82">
        <v>60.44</v>
      </c>
    </row>
    <row r="83" spans="2:30" x14ac:dyDescent="0.25">
      <c r="B83" s="36">
        <v>45595</v>
      </c>
      <c r="C83" s="15" t="str">
        <v>LAVTA</v>
      </c>
      <c r="D83" s="16" t="str">
        <v>CARTER, RENE</v>
      </c>
      <c r="E83" s="101" t="str">
        <v>306A</v>
      </c>
      <c r="F83" s="18" t="str">
        <v>BIGVAN</v>
      </c>
      <c r="G83" s="18">
        <v>8</v>
      </c>
      <c r="H83" s="18">
        <v>8.65</v>
      </c>
      <c r="I83" s="83">
        <v>0.25</v>
      </c>
      <c r="J83" s="83">
        <v>0.46700000000000003</v>
      </c>
      <c r="K83" s="87">
        <v>106.669</v>
      </c>
      <c r="L83" s="56">
        <v>42.02</v>
      </c>
      <c r="M83" s="96">
        <v>8.1829999999999998</v>
      </c>
      <c r="N83" s="58">
        <v>343.84966000000003</v>
      </c>
      <c r="P83" s="15" t="str">
        <v>One-Seat</v>
      </c>
      <c r="Q83" s="16" t="str">
        <v>ROBERTSON, SARAH</v>
      </c>
      <c r="R83" s="17">
        <v>45589</v>
      </c>
      <c r="S83" s="16">
        <v>4010388</v>
      </c>
      <c r="T83" s="18" t="str">
        <v>208</v>
      </c>
      <c r="U83" s="18" t="str">
        <v>AM1,WK1</v>
      </c>
      <c r="V83" s="16">
        <v>10.050000000000001</v>
      </c>
      <c r="W83" s="16">
        <v>19</v>
      </c>
      <c r="X83" s="16" t="str">
        <v>SD</v>
      </c>
      <c r="Y83" s="18" t="str">
        <v>Yes</v>
      </c>
      <c r="Z83" s="29">
        <v>6.5</v>
      </c>
      <c r="AA83" s="31">
        <v>10.050000000000001</v>
      </c>
      <c r="AB83" s="23">
        <v>2</v>
      </c>
      <c r="AC83" s="23">
        <v>20.100000000000001</v>
      </c>
      <c r="AD83">
        <v>26.6</v>
      </c>
    </row>
    <row r="84" spans="2:30" x14ac:dyDescent="0.25">
      <c r="B84" s="36">
        <v>45595</v>
      </c>
      <c r="C84" s="15" t="str">
        <v>CCCTA</v>
      </c>
      <c r="D84" s="16" t="str">
        <v>KEITH , CLYDE</v>
      </c>
      <c r="E84" s="101" t="str">
        <v>212</v>
      </c>
      <c r="F84" s="18" t="str">
        <v>WAV</v>
      </c>
      <c r="G84" s="18">
        <v>7</v>
      </c>
      <c r="H84" s="18">
        <v>8.8170000000000002</v>
      </c>
      <c r="I84" s="83">
        <v>0</v>
      </c>
      <c r="J84" s="83">
        <v>0.5</v>
      </c>
      <c r="K84" s="87">
        <v>148.03</v>
      </c>
      <c r="L84" s="56">
        <v>36.770000000000003</v>
      </c>
      <c r="M84" s="96">
        <v>8.3170000000000002</v>
      </c>
      <c r="N84" s="58">
        <v>305.81609000000003</v>
      </c>
      <c r="P84" s="15" t="str">
        <v>One-Seat</v>
      </c>
      <c r="Q84" s="16" t="str">
        <v>SILVA, PAUL</v>
      </c>
      <c r="R84" s="17">
        <v>45589</v>
      </c>
      <c r="S84" s="16">
        <v>4007744</v>
      </c>
      <c r="T84" s="18" t="str">
        <v>213</v>
      </c>
      <c r="U84" s="18" t="str">
        <v>AM1</v>
      </c>
      <c r="V84" s="16">
        <v>11.47</v>
      </c>
      <c r="W84" s="16">
        <v>21</v>
      </c>
      <c r="X84" s="16" t="str">
        <v>SD</v>
      </c>
      <c r="Y84" s="18" t="str">
        <v>Yes</v>
      </c>
      <c r="Z84" s="29">
        <v>6.5</v>
      </c>
      <c r="AA84" s="31">
        <v>11.47</v>
      </c>
      <c r="AB84" s="23">
        <v>2</v>
      </c>
      <c r="AC84" s="23">
        <v>22.94</v>
      </c>
      <c r="AD84">
        <v>29.44</v>
      </c>
    </row>
    <row r="85" spans="2:30" x14ac:dyDescent="0.25">
      <c r="B85" s="36">
        <v>45595</v>
      </c>
      <c r="C85" s="15" t="str">
        <v>CCCTA</v>
      </c>
      <c r="D85" s="16" t="str">
        <v>LARA, DOUGLAS</v>
      </c>
      <c r="E85" s="101" t="str">
        <v>221</v>
      </c>
      <c r="F85" s="18" t="str">
        <v>WAV</v>
      </c>
      <c r="G85" s="18">
        <v>6</v>
      </c>
      <c r="H85" s="18">
        <v>8.6829999999999998</v>
      </c>
      <c r="I85" s="83">
        <v>0.2</v>
      </c>
      <c r="J85" s="83">
        <v>0.51700000000000002</v>
      </c>
      <c r="K85" s="87">
        <v>179.245</v>
      </c>
      <c r="L85" s="56">
        <v>36.770000000000003</v>
      </c>
      <c r="M85" s="96">
        <v>8.1660000000000004</v>
      </c>
      <c r="N85" s="58">
        <v>300.26382000000007</v>
      </c>
      <c r="P85" s="15" t="str">
        <v>One-Seat</v>
      </c>
      <c r="Q85" s="16" t="str">
        <v>SILVA, PAUL</v>
      </c>
      <c r="R85" s="17">
        <v>45589</v>
      </c>
      <c r="S85" s="16">
        <v>4008006</v>
      </c>
      <c r="T85" s="18" t="str">
        <v>213</v>
      </c>
      <c r="U85" s="18" t="str">
        <v>AM1</v>
      </c>
      <c r="V85" s="16">
        <v>10.039999999999999</v>
      </c>
      <c r="W85" s="16">
        <v>78</v>
      </c>
      <c r="X85" s="16" t="str">
        <v>SD</v>
      </c>
      <c r="Y85" s="18" t="str">
        <v>Yes</v>
      </c>
      <c r="Z85" s="29">
        <v>6.5</v>
      </c>
      <c r="AA85" s="31">
        <v>10.039999999999999</v>
      </c>
      <c r="AB85" s="23">
        <v>2</v>
      </c>
      <c r="AC85" s="23">
        <v>20.079999999999998</v>
      </c>
      <c r="AD85">
        <v>26.58</v>
      </c>
    </row>
    <row r="86" spans="2:30" x14ac:dyDescent="0.25">
      <c r="B86" s="36">
        <v>45595</v>
      </c>
      <c r="C86" s="15" t="str">
        <v>LAVTA</v>
      </c>
      <c r="D86" s="16" t="str">
        <v>MARSHALL, WILLIAM</v>
      </c>
      <c r="E86" s="101" t="str">
        <v>309B</v>
      </c>
      <c r="F86" s="18" t="str">
        <v>BIGVAN</v>
      </c>
      <c r="G86" s="18">
        <v>9</v>
      </c>
      <c r="H86" s="18">
        <v>9.9499999999999993</v>
      </c>
      <c r="I86" s="83">
        <v>0.28299999999999997</v>
      </c>
      <c r="J86" s="83">
        <v>0.3</v>
      </c>
      <c r="K86" s="87">
        <v>94.015000000000001</v>
      </c>
      <c r="L86" s="56">
        <v>42.02</v>
      </c>
      <c r="M86" s="96">
        <v>9.6499999999999986</v>
      </c>
      <c r="N86" s="58">
        <v>405.49299999999999</v>
      </c>
      <c r="P86" s="15" t="str">
        <v>One-Seat</v>
      </c>
      <c r="Q86" s="16" t="str">
        <v>SILVA, PAUL</v>
      </c>
      <c r="R86" s="17">
        <v>45589</v>
      </c>
      <c r="S86" s="16">
        <v>4008065</v>
      </c>
      <c r="T86" s="18" t="str">
        <v>213</v>
      </c>
      <c r="U86" s="18" t="str">
        <v>WH1</v>
      </c>
      <c r="V86" s="16">
        <v>14.9</v>
      </c>
      <c r="W86" s="16">
        <v>63</v>
      </c>
      <c r="X86" s="16" t="str">
        <v>WC</v>
      </c>
      <c r="Y86" s="18" t="str">
        <v>Yes</v>
      </c>
      <c r="Z86" s="29">
        <v>6.5</v>
      </c>
      <c r="AA86" s="31">
        <v>14.9</v>
      </c>
      <c r="AB86" s="23">
        <v>2</v>
      </c>
      <c r="AC86" s="23">
        <v>29.8</v>
      </c>
      <c r="AD86">
        <v>36.299999999999997</v>
      </c>
    </row>
    <row r="87" spans="2:30" x14ac:dyDescent="0.25">
      <c r="B87" s="36">
        <v>45595</v>
      </c>
      <c r="C87" s="15" t="str">
        <v>LAVTA</v>
      </c>
      <c r="D87" s="16" t="str">
        <v>SILVA, PAUL</v>
      </c>
      <c r="E87" s="101" t="str">
        <v>306B</v>
      </c>
      <c r="F87" s="18" t="str">
        <v>BIGVAN</v>
      </c>
      <c r="G87" s="18">
        <v>9</v>
      </c>
      <c r="H87" s="18">
        <v>9.0830000000000002</v>
      </c>
      <c r="I87" s="83">
        <v>0.16700000000000001</v>
      </c>
      <c r="J87" s="83">
        <v>0.5</v>
      </c>
      <c r="K87" s="87">
        <v>75.605999999999995</v>
      </c>
      <c r="L87" s="56">
        <v>42.02</v>
      </c>
      <c r="M87" s="96">
        <v>8.5830000000000002</v>
      </c>
      <c r="N87" s="58">
        <v>360.65766000000002</v>
      </c>
      <c r="P87" s="15" t="str">
        <v>One-Seat</v>
      </c>
      <c r="Q87" s="16" t="str">
        <v>SILVA, PAUL</v>
      </c>
      <c r="R87" s="17">
        <v>45589</v>
      </c>
      <c r="S87" s="16">
        <v>4011829</v>
      </c>
      <c r="T87" s="18" t="str">
        <v>213</v>
      </c>
      <c r="U87" s="18" t="str">
        <v>AM1</v>
      </c>
      <c r="V87" s="16">
        <v>31.81</v>
      </c>
      <c r="W87" s="16">
        <v>57</v>
      </c>
      <c r="X87" s="16" t="str">
        <v>SD</v>
      </c>
      <c r="Y87" s="18" t="str">
        <v>Yes</v>
      </c>
      <c r="Z87" s="29">
        <v>6.5</v>
      </c>
      <c r="AA87" s="31">
        <v>31.81</v>
      </c>
      <c r="AB87" s="23">
        <v>2</v>
      </c>
      <c r="AC87" s="23">
        <v>63.62</v>
      </c>
      <c r="AD87">
        <v>70.12</v>
      </c>
    </row>
    <row r="88" spans="2:30" x14ac:dyDescent="0.25">
      <c r="B88" s="36">
        <v>45595</v>
      </c>
      <c r="C88" s="15" t="str">
        <v>CCCTA</v>
      </c>
      <c r="D88" s="16" t="str">
        <v>UMANA, DOMINGO</v>
      </c>
      <c r="E88" s="101" t="str">
        <v>210</v>
      </c>
      <c r="F88" s="18" t="str">
        <v>WAV</v>
      </c>
      <c r="G88" s="18">
        <v>6</v>
      </c>
      <c r="H88" s="18">
        <v>8.5169999999999995</v>
      </c>
      <c r="I88" s="83">
        <v>0.25</v>
      </c>
      <c r="J88" s="83">
        <v>0.23300000000000001</v>
      </c>
      <c r="K88" s="87">
        <v>151.42500000000001</v>
      </c>
      <c r="L88" s="56">
        <v>36.770000000000003</v>
      </c>
      <c r="M88" s="96">
        <v>8.2839999999999989</v>
      </c>
      <c r="N88" s="58">
        <v>304.60267999999996</v>
      </c>
      <c r="P88" s="15" t="str">
        <v>One-Seat</v>
      </c>
      <c r="Q88" s="16" t="str">
        <v>SILVA, PAUL</v>
      </c>
      <c r="R88" s="17">
        <v>45589</v>
      </c>
      <c r="S88" s="16">
        <v>4011839</v>
      </c>
      <c r="T88" s="18" t="str">
        <v>213</v>
      </c>
      <c r="U88" s="18" t="str">
        <v>AM1</v>
      </c>
      <c r="V88" s="16">
        <v>18.37</v>
      </c>
      <c r="W88" s="16">
        <v>45</v>
      </c>
      <c r="X88" s="16" t="str">
        <v>SD</v>
      </c>
      <c r="Y88" s="18" t="str">
        <v>Yes</v>
      </c>
      <c r="Z88" s="29">
        <v>6.5</v>
      </c>
      <c r="AA88" s="31">
        <v>18.37</v>
      </c>
      <c r="AB88" s="23">
        <v>2</v>
      </c>
      <c r="AC88" s="23">
        <v>36.74</v>
      </c>
      <c r="AD88">
        <v>43.24</v>
      </c>
    </row>
    <row r="89" spans="2:30" x14ac:dyDescent="0.25">
      <c r="B89" s="36">
        <v>45596</v>
      </c>
      <c r="C89" s="15" t="str">
        <v>CCCTA</v>
      </c>
      <c r="D89" s="16" t="str">
        <v>ALLGOOD, SCOTT</v>
      </c>
      <c r="E89" s="101" t="str">
        <v>201</v>
      </c>
      <c r="F89" s="18" t="str">
        <v>BIGVAN</v>
      </c>
      <c r="G89" s="18">
        <v>5</v>
      </c>
      <c r="H89" s="18">
        <v>10.266999999999999</v>
      </c>
      <c r="I89" s="83">
        <v>0.38300000000000001</v>
      </c>
      <c r="J89" s="83">
        <v>0.61699999999999999</v>
      </c>
      <c r="K89" s="87">
        <v>242.50399999999999</v>
      </c>
      <c r="L89" s="56">
        <v>42.02</v>
      </c>
      <c r="M89" s="96">
        <v>9.5969999999999995</v>
      </c>
      <c r="N89" s="58">
        <v>403.26594</v>
      </c>
      <c r="P89" s="15" t="str">
        <v>One-Seat</v>
      </c>
      <c r="Q89" s="16" t="str">
        <v>LARA, DOUGLAS</v>
      </c>
      <c r="R89" s="17">
        <v>45590</v>
      </c>
      <c r="S89" s="16">
        <v>4008580</v>
      </c>
      <c r="T89" s="18" t="str">
        <v>221</v>
      </c>
      <c r="U89" s="18" t="str">
        <v>WH1</v>
      </c>
      <c r="V89" s="16">
        <v>5.55</v>
      </c>
      <c r="W89" s="16">
        <v>18</v>
      </c>
      <c r="X89" s="16" t="str">
        <v>WC</v>
      </c>
      <c r="Y89" s="18" t="str">
        <v>Yes</v>
      </c>
      <c r="Z89" s="29">
        <v>6.5</v>
      </c>
      <c r="AA89" s="31">
        <v>5.55</v>
      </c>
      <c r="AB89" s="23">
        <v>2</v>
      </c>
      <c r="AC89" s="23">
        <v>11.1</v>
      </c>
      <c r="AD89">
        <v>17.600000000000001</v>
      </c>
    </row>
    <row r="90" spans="2:30" x14ac:dyDescent="0.25">
      <c r="B90" s="36">
        <v>45596</v>
      </c>
      <c r="C90" s="15" t="str">
        <v>CCCTA</v>
      </c>
      <c r="D90" s="16" t="str">
        <v>BANKS, LENARD</v>
      </c>
      <c r="E90" s="101" t="str">
        <v>221</v>
      </c>
      <c r="F90" s="18" t="str">
        <v>WAV</v>
      </c>
      <c r="G90" s="18">
        <v>5</v>
      </c>
      <c r="H90" s="18">
        <v>8.6669999999999998</v>
      </c>
      <c r="I90" s="83">
        <v>0.183</v>
      </c>
      <c r="J90" s="83">
        <v>0.26700000000000002</v>
      </c>
      <c r="K90" s="87">
        <v>181.91200000000001</v>
      </c>
      <c r="L90" s="56">
        <v>36.770000000000003</v>
      </c>
      <c r="M90" s="96">
        <v>8.4</v>
      </c>
      <c r="N90" s="58">
        <v>308.86800000000005</v>
      </c>
      <c r="P90" s="15" t="str">
        <v>One-Seat</v>
      </c>
      <c r="Q90" s="16" t="str">
        <v>LARA, DOUGLAS</v>
      </c>
      <c r="R90" s="17">
        <v>45590</v>
      </c>
      <c r="S90" s="16">
        <v>4011847</v>
      </c>
      <c r="T90" s="18" t="str">
        <v>221</v>
      </c>
      <c r="U90" s="18" t="str">
        <v>AM1</v>
      </c>
      <c r="V90" s="16">
        <v>18.37</v>
      </c>
      <c r="W90" s="16">
        <v>45</v>
      </c>
      <c r="X90" s="16" t="str">
        <v>SD</v>
      </c>
      <c r="Y90" s="18" t="str">
        <v>Yes</v>
      </c>
      <c r="Z90" s="29">
        <v>6.5</v>
      </c>
      <c r="AA90" s="31">
        <v>18.37</v>
      </c>
      <c r="AB90" s="23">
        <v>2</v>
      </c>
      <c r="AC90" s="23">
        <v>36.74</v>
      </c>
      <c r="AD90">
        <v>43.24</v>
      </c>
    </row>
    <row r="91" spans="2:30" x14ac:dyDescent="0.25">
      <c r="B91" s="36">
        <v>45596</v>
      </c>
      <c r="C91" s="15" t="str">
        <v>LAVTA</v>
      </c>
      <c r="D91" s="16" t="str">
        <v>EVANS, JOHN</v>
      </c>
      <c r="E91" s="101" t="str">
        <v>309A</v>
      </c>
      <c r="F91" s="18" t="str">
        <v>BIGVAN</v>
      </c>
      <c r="G91" s="18">
        <v>10</v>
      </c>
      <c r="H91" s="18">
        <v>8.6170000000000009</v>
      </c>
      <c r="I91" s="83">
        <v>0.16700000000000001</v>
      </c>
      <c r="J91" s="83">
        <v>0.5</v>
      </c>
      <c r="K91" s="87">
        <v>63.198</v>
      </c>
      <c r="L91" s="56">
        <v>42.02</v>
      </c>
      <c r="M91" s="96">
        <v>8.1170000000000009</v>
      </c>
      <c r="N91" s="58">
        <v>341.07634000000007</v>
      </c>
      <c r="P91" s="15" t="str">
        <v>One-Seat</v>
      </c>
      <c r="Q91" s="16" t="str">
        <v>LARA, DOUGLAS</v>
      </c>
      <c r="R91" s="17">
        <v>45590</v>
      </c>
      <c r="S91" s="16">
        <v>4012407</v>
      </c>
      <c r="T91" s="18" t="str">
        <v>221</v>
      </c>
      <c r="U91" s="18" t="str">
        <v>WK1</v>
      </c>
      <c r="V91" s="16">
        <v>20.98</v>
      </c>
      <c r="W91" s="16">
        <v>5</v>
      </c>
      <c r="X91" s="16" t="str">
        <v>SD</v>
      </c>
      <c r="Y91" s="18" t="str">
        <v>Yes</v>
      </c>
      <c r="Z91" s="29">
        <v>6.5</v>
      </c>
      <c r="AA91" s="31">
        <v>20.98</v>
      </c>
      <c r="AB91" s="23">
        <v>2</v>
      </c>
      <c r="AC91" s="23">
        <v>41.96</v>
      </c>
      <c r="AD91">
        <v>48.46</v>
      </c>
    </row>
    <row r="92" spans="2:30" x14ac:dyDescent="0.25">
      <c r="B92" s="36">
        <v>45596</v>
      </c>
      <c r="C92" s="15" t="str">
        <v>CCCTA</v>
      </c>
      <c r="D92" s="16" t="str">
        <v>KEITH , CLYDE</v>
      </c>
      <c r="E92" s="101" t="str">
        <v>212</v>
      </c>
      <c r="F92" s="18" t="str">
        <v>WAV</v>
      </c>
      <c r="G92" s="18">
        <v>9</v>
      </c>
      <c r="H92" s="18">
        <v>8.5830000000000002</v>
      </c>
      <c r="I92" s="83">
        <v>1.7000000000000001E-2</v>
      </c>
      <c r="J92" s="83">
        <v>0.61699999999999999</v>
      </c>
      <c r="K92" s="87">
        <v>151.87799999999999</v>
      </c>
      <c r="L92" s="56">
        <v>36.770000000000003</v>
      </c>
      <c r="M92" s="96">
        <v>7.9660000000000002</v>
      </c>
      <c r="N92" s="58">
        <v>292.90982000000002</v>
      </c>
      <c r="P92" s="15" t="str">
        <v>One-Seat</v>
      </c>
      <c r="Q92" s="16" t="str">
        <v>ROBERTSON, SARAH</v>
      </c>
      <c r="R92" s="17">
        <v>45590</v>
      </c>
      <c r="S92" s="16">
        <v>4009094</v>
      </c>
      <c r="T92" s="18" t="str">
        <v>208</v>
      </c>
      <c r="U92" s="18" t="str">
        <v>AM1,WH1</v>
      </c>
      <c r="V92" s="16">
        <v>14.41</v>
      </c>
      <c r="W92" s="16">
        <v>30</v>
      </c>
      <c r="X92" s="16" t="str">
        <v>SD</v>
      </c>
      <c r="Y92" s="18" t="str">
        <v>Yes</v>
      </c>
      <c r="Z92" s="29">
        <v>6.5</v>
      </c>
      <c r="AA92" s="31">
        <v>14.41</v>
      </c>
      <c r="AB92" s="23">
        <v>2</v>
      </c>
      <c r="AC92" s="23">
        <v>28.82</v>
      </c>
      <c r="AD92">
        <v>35.32</v>
      </c>
    </row>
    <row r="93" spans="2:30" x14ac:dyDescent="0.25">
      <c r="B93" s="36">
        <v>45596</v>
      </c>
      <c r="C93" s="15" t="str">
        <v>CCCTA</v>
      </c>
      <c r="D93" s="16" t="str">
        <v>MATUECCI, MATT</v>
      </c>
      <c r="E93" s="101" t="str">
        <v>208</v>
      </c>
      <c r="F93" s="18" t="str">
        <v>WAV</v>
      </c>
      <c r="G93" s="18">
        <v>8</v>
      </c>
      <c r="H93" s="18">
        <v>8.8670000000000009</v>
      </c>
      <c r="I93" s="83">
        <v>0.183</v>
      </c>
      <c r="J93" s="83">
        <v>0.81699999999999995</v>
      </c>
      <c r="K93" s="87">
        <v>146.32900000000001</v>
      </c>
      <c r="L93" s="56">
        <v>36.770000000000003</v>
      </c>
      <c r="M93" s="96">
        <v>8.0500000000000007</v>
      </c>
      <c r="N93" s="58">
        <v>295.99850000000004</v>
      </c>
      <c r="P93" s="15" t="str">
        <v>One-Seat</v>
      </c>
      <c r="Q93" s="16" t="str">
        <v>ROBERTSON, SARAH</v>
      </c>
      <c r="R93" s="17">
        <v>45590</v>
      </c>
      <c r="S93" s="16">
        <v>4010292</v>
      </c>
      <c r="T93" s="18" t="str">
        <v>208</v>
      </c>
      <c r="U93" s="18" t="str">
        <v>AM1</v>
      </c>
      <c r="V93" s="16">
        <v>26.97</v>
      </c>
      <c r="W93" s="16">
        <v>43</v>
      </c>
      <c r="X93" s="16" t="str">
        <v>SD</v>
      </c>
      <c r="Y93" s="18" t="str">
        <v>Yes</v>
      </c>
      <c r="Z93" s="29">
        <v>6.5</v>
      </c>
      <c r="AA93" s="31">
        <v>26.97</v>
      </c>
      <c r="AB93" s="23">
        <v>2</v>
      </c>
      <c r="AC93" s="23">
        <v>53.94</v>
      </c>
      <c r="AD93">
        <v>60.44</v>
      </c>
    </row>
    <row r="94" spans="2:30" x14ac:dyDescent="0.25">
      <c r="B94" s="36">
        <v>45596</v>
      </c>
      <c r="C94" s="15" t="str">
        <v>LAVTA</v>
      </c>
      <c r="D94" s="16" t="str">
        <v>RIVERA, LETOSHA</v>
      </c>
      <c r="E94" s="101" t="str">
        <v>306A</v>
      </c>
      <c r="F94" s="18" t="str">
        <v>BIGVAN</v>
      </c>
      <c r="G94" s="18">
        <v>7</v>
      </c>
      <c r="H94" s="18">
        <v>8.9169999999999998</v>
      </c>
      <c r="I94" s="83">
        <v>0.3</v>
      </c>
      <c r="J94" s="83">
        <v>0.46700000000000003</v>
      </c>
      <c r="K94" s="87">
        <v>81.028000000000006</v>
      </c>
      <c r="L94" s="56">
        <v>42.02</v>
      </c>
      <c r="M94" s="96">
        <v>8.4499999999999993</v>
      </c>
      <c r="N94" s="58">
        <v>355.06900000000002</v>
      </c>
      <c r="P94" s="15" t="str">
        <v>One-Seat</v>
      </c>
      <c r="Q94" s="16" t="str">
        <v>ROBERTSON, SARAH</v>
      </c>
      <c r="R94" s="17">
        <v>45590</v>
      </c>
      <c r="S94" s="16">
        <v>4011713</v>
      </c>
      <c r="T94" s="18" t="str">
        <v>208</v>
      </c>
      <c r="U94" s="18" t="str">
        <v>LW1</v>
      </c>
      <c r="V94" s="16">
        <v>7.3</v>
      </c>
      <c r="W94" s="16">
        <v>46</v>
      </c>
      <c r="X94" s="16" t="str">
        <v>SD</v>
      </c>
      <c r="Y94" s="18" t="str">
        <v>Yes</v>
      </c>
      <c r="Z94" s="29">
        <v>6.5</v>
      </c>
      <c r="AA94" s="31">
        <v>7.3</v>
      </c>
      <c r="AB94" s="23">
        <v>2</v>
      </c>
      <c r="AC94" s="23">
        <v>14.6</v>
      </c>
      <c r="AD94">
        <v>21.1</v>
      </c>
    </row>
    <row r="95" spans="2:30" x14ac:dyDescent="0.25">
      <c r="B95" s="36">
        <v>45596</v>
      </c>
      <c r="C95" s="15" t="str">
        <v>LAVTA</v>
      </c>
      <c r="D95" s="16" t="str">
        <v>SILVA, PAUL</v>
      </c>
      <c r="E95" s="101" t="str">
        <v>306B</v>
      </c>
      <c r="F95" s="18" t="str">
        <v>BIGVAN</v>
      </c>
      <c r="G95" s="18">
        <v>14</v>
      </c>
      <c r="H95" s="18">
        <v>9.0670000000000002</v>
      </c>
      <c r="I95" s="83">
        <v>0.33300000000000002</v>
      </c>
      <c r="J95" s="83">
        <v>0.5</v>
      </c>
      <c r="K95" s="87">
        <v>117.21899999999999</v>
      </c>
      <c r="L95" s="56">
        <v>42.02</v>
      </c>
      <c r="M95" s="96">
        <v>8.5640000000000001</v>
      </c>
      <c r="N95" s="58">
        <v>359.85928000000001</v>
      </c>
      <c r="P95" s="15" t="str">
        <v>One-Seat</v>
      </c>
      <c r="Q95" s="16" t="str">
        <v>ROBERTSON, SARAH</v>
      </c>
      <c r="R95" s="17">
        <v>45590</v>
      </c>
      <c r="S95" s="16">
        <v>4011721</v>
      </c>
      <c r="T95" s="18" t="str">
        <v>208</v>
      </c>
      <c r="U95" s="18" t="str">
        <v>AM1</v>
      </c>
      <c r="V95" s="16">
        <v>11.95</v>
      </c>
      <c r="W95" s="16">
        <v>69</v>
      </c>
      <c r="X95" s="16" t="str">
        <v>SD</v>
      </c>
      <c r="Y95" s="18" t="str">
        <v>Yes</v>
      </c>
      <c r="Z95" s="29">
        <v>6.5</v>
      </c>
      <c r="AA95" s="31">
        <v>11.95</v>
      </c>
      <c r="AB95" s="23">
        <v>2</v>
      </c>
      <c r="AC95" s="23">
        <v>23.9</v>
      </c>
      <c r="AD95">
        <v>30.4</v>
      </c>
    </row>
    <row r="96" spans="2:30" x14ac:dyDescent="0.25">
      <c r="B96" s="36">
        <v>45596</v>
      </c>
      <c r="C96" s="15" t="str">
        <v>CCCTA</v>
      </c>
      <c r="D96" s="16" t="str">
        <v>UMANA, DOMINGO</v>
      </c>
      <c r="E96" s="101" t="str">
        <v>210</v>
      </c>
      <c r="F96" s="18" t="str">
        <v>WAV</v>
      </c>
      <c r="G96" s="18">
        <v>8</v>
      </c>
      <c r="H96" s="18">
        <v>9.2170000000000005</v>
      </c>
      <c r="I96" s="83">
        <v>0.183</v>
      </c>
      <c r="J96" s="83">
        <v>0</v>
      </c>
      <c r="K96" s="87">
        <v>165.71</v>
      </c>
      <c r="L96" s="56">
        <v>36.770000000000003</v>
      </c>
      <c r="M96" s="96">
        <v>9.2170000000000005</v>
      </c>
      <c r="N96" s="58">
        <v>338.90909000000005</v>
      </c>
      <c r="P96" s="15" t="str">
        <v>One-Seat</v>
      </c>
      <c r="Q96" s="16" t="str">
        <v>ROGERS, JAMES</v>
      </c>
      <c r="R96" s="17">
        <v>45590</v>
      </c>
      <c r="S96" s="16">
        <v>4008497</v>
      </c>
      <c r="T96" s="18" t="str">
        <v>207</v>
      </c>
      <c r="U96" s="18" t="str">
        <v>AM1</v>
      </c>
      <c r="V96" s="16">
        <v>13.14</v>
      </c>
      <c r="W96" s="16">
        <v>52</v>
      </c>
      <c r="X96" s="16" t="str">
        <v>SD</v>
      </c>
      <c r="Y96" s="18" t="str">
        <v>Yes</v>
      </c>
      <c r="Z96" s="29">
        <v>6.5</v>
      </c>
      <c r="AA96" s="31">
        <v>13.14</v>
      </c>
      <c r="AB96" s="23">
        <v>2</v>
      </c>
      <c r="AC96" s="23">
        <v>26.28</v>
      </c>
      <c r="AD96">
        <v>32.78</v>
      </c>
    </row>
    <row r="97" spans="2:30" x14ac:dyDescent="0.25">
      <c r="B97" s="36">
        <v>45597</v>
      </c>
      <c r="C97" s="15" t="str">
        <v>LAVTA</v>
      </c>
      <c r="D97" s="16" t="str">
        <v>EVANS, JOHN</v>
      </c>
      <c r="E97" s="101" t="str">
        <v>309A</v>
      </c>
      <c r="F97" s="18" t="str">
        <v>BIGVAN</v>
      </c>
      <c r="G97" s="18">
        <v>7</v>
      </c>
      <c r="H97" s="18">
        <v>8.3829999999999991</v>
      </c>
      <c r="I97" s="83">
        <v>0.7</v>
      </c>
      <c r="J97" s="83">
        <v>0.51700000000000002</v>
      </c>
      <c r="K97" s="87">
        <v>102.636</v>
      </c>
      <c r="L97" s="56">
        <v>42.02</v>
      </c>
      <c r="M97" s="96">
        <v>7.4959999999999987</v>
      </c>
      <c r="N97" s="58">
        <v>314.98191999999995</v>
      </c>
      <c r="P97" s="15" t="str">
        <v>One-Seat</v>
      </c>
      <c r="Q97" s="16" t="str">
        <v>ROGERS, JAMES</v>
      </c>
      <c r="R97" s="17">
        <v>45590</v>
      </c>
      <c r="S97" s="16">
        <v>4008578</v>
      </c>
      <c r="T97" s="18" t="str">
        <v>207</v>
      </c>
      <c r="U97" s="18" t="str">
        <v>AM1</v>
      </c>
      <c r="V97" s="16">
        <v>10.39</v>
      </c>
      <c r="W97" s="16">
        <v>39</v>
      </c>
      <c r="X97" s="16" t="str">
        <v>SD</v>
      </c>
      <c r="Y97" s="18" t="str">
        <v>Yes</v>
      </c>
      <c r="Z97" s="29">
        <v>6.5</v>
      </c>
      <c r="AA97" s="31">
        <v>10.39</v>
      </c>
      <c r="AB97" s="23">
        <v>2</v>
      </c>
      <c r="AC97" s="23">
        <v>20.78</v>
      </c>
      <c r="AD97">
        <v>27.28</v>
      </c>
    </row>
    <row r="98" spans="2:30" x14ac:dyDescent="0.25">
      <c r="B98" s="36">
        <v>45597</v>
      </c>
      <c r="C98" s="15" t="str">
        <v>CCCTA</v>
      </c>
      <c r="D98" s="16" t="str">
        <v>KEITH , CLYDE</v>
      </c>
      <c r="E98" s="101" t="str">
        <v>212</v>
      </c>
      <c r="F98" s="18" t="str">
        <v>WAV</v>
      </c>
      <c r="G98" s="18">
        <v>7</v>
      </c>
      <c r="H98" s="18">
        <v>8.5830000000000002</v>
      </c>
      <c r="I98" s="83">
        <v>0</v>
      </c>
      <c r="J98" s="83">
        <v>0.45</v>
      </c>
      <c r="K98" s="87">
        <v>160.11500000000001</v>
      </c>
      <c r="L98" s="56">
        <v>36.770000000000003</v>
      </c>
      <c r="M98" s="96">
        <v>8.1330000000000009</v>
      </c>
      <c r="N98" s="58">
        <v>299.05041000000006</v>
      </c>
      <c r="P98" s="15" t="str">
        <v>One-Seat</v>
      </c>
      <c r="Q98" s="16" t="str">
        <v>ROGERS, JAMES</v>
      </c>
      <c r="R98" s="17">
        <v>45590</v>
      </c>
      <c r="S98" s="16">
        <v>4008612</v>
      </c>
      <c r="T98" s="18" t="str">
        <v>207</v>
      </c>
      <c r="U98" s="18" t="str">
        <v>AM1</v>
      </c>
      <c r="V98" s="16">
        <v>17.43</v>
      </c>
      <c r="W98" s="16">
        <v>18</v>
      </c>
      <c r="X98" s="16" t="str">
        <v>SD</v>
      </c>
      <c r="Y98" s="18" t="str">
        <v>Yes</v>
      </c>
      <c r="Z98" s="29">
        <v>6.5</v>
      </c>
      <c r="AA98" s="31">
        <v>17.43</v>
      </c>
      <c r="AB98" s="23">
        <v>2</v>
      </c>
      <c r="AC98" s="23">
        <v>34.86</v>
      </c>
      <c r="AD98">
        <v>41.36</v>
      </c>
    </row>
    <row r="99" spans="2:30" x14ac:dyDescent="0.25">
      <c r="B99" s="36">
        <v>45597</v>
      </c>
      <c r="C99" s="15" t="str">
        <v>CCCTA</v>
      </c>
      <c r="D99" s="16" t="str">
        <v>LARA, DOUGLAS</v>
      </c>
      <c r="E99" s="101" t="str">
        <v>221</v>
      </c>
      <c r="F99" s="18" t="str">
        <v>WAV</v>
      </c>
      <c r="G99" s="18">
        <v>8</v>
      </c>
      <c r="H99" s="18">
        <v>8.6</v>
      </c>
      <c r="I99" s="83">
        <v>0.55000000000000004</v>
      </c>
      <c r="J99" s="83">
        <v>0.433</v>
      </c>
      <c r="K99" s="87">
        <v>167.94</v>
      </c>
      <c r="L99" s="56">
        <v>36.770000000000003</v>
      </c>
      <c r="M99" s="96">
        <v>7.9469999999999992</v>
      </c>
      <c r="N99" s="58">
        <v>292.21118999999999</v>
      </c>
      <c r="P99" s="15" t="str">
        <v>One-Seat</v>
      </c>
      <c r="Q99" s="16" t="str">
        <v>ROGERS, JAMES</v>
      </c>
      <c r="R99" s="17">
        <v>45590</v>
      </c>
      <c r="S99" s="16">
        <v>4008729</v>
      </c>
      <c r="T99" s="18" t="str">
        <v>207</v>
      </c>
      <c r="U99" s="18" t="str">
        <v>AM1</v>
      </c>
      <c r="V99" s="16">
        <v>7.27</v>
      </c>
      <c r="W99" s="16">
        <v>3</v>
      </c>
      <c r="X99" s="16" t="str">
        <v>SD</v>
      </c>
      <c r="Y99" s="18" t="str">
        <v>Yes</v>
      </c>
      <c r="Z99" s="29">
        <v>6.5</v>
      </c>
      <c r="AA99" s="31">
        <v>7.27</v>
      </c>
      <c r="AB99" s="23">
        <v>2</v>
      </c>
      <c r="AC99" s="23">
        <v>14.54</v>
      </c>
      <c r="AD99">
        <v>21.04</v>
      </c>
    </row>
    <row r="100" spans="2:30" x14ac:dyDescent="0.25">
      <c r="B100" s="36">
        <v>45597</v>
      </c>
      <c r="C100" s="15" t="str">
        <v>LAVTA</v>
      </c>
      <c r="D100" s="16" t="str">
        <v>MARSHALL, WILLIAM</v>
      </c>
      <c r="E100" s="101" t="str">
        <v>309B</v>
      </c>
      <c r="F100" s="18" t="str">
        <v>BIGVAN</v>
      </c>
      <c r="G100" s="18">
        <v>5</v>
      </c>
      <c r="H100" s="18">
        <v>7.9829999999999997</v>
      </c>
      <c r="I100" s="83">
        <v>0.2</v>
      </c>
      <c r="J100" s="83">
        <v>0.91700000000000004</v>
      </c>
      <c r="K100" s="87">
        <v>68.025999999999996</v>
      </c>
      <c r="L100" s="56">
        <v>42.02</v>
      </c>
      <c r="M100" s="96">
        <v>7.0659999999999998</v>
      </c>
      <c r="N100" s="58">
        <v>296.91332</v>
      </c>
      <c r="P100" s="15" t="str">
        <v>One-Seat</v>
      </c>
      <c r="Q100" s="16" t="str">
        <v>ROGERS, JAMES</v>
      </c>
      <c r="R100" s="17">
        <v>45590</v>
      </c>
      <c r="S100" s="16">
        <v>4008968</v>
      </c>
      <c r="T100" s="18" t="str">
        <v>207</v>
      </c>
      <c r="U100" s="18" t="str">
        <v>AM1</v>
      </c>
      <c r="V100" s="16">
        <v>14.12</v>
      </c>
      <c r="W100" s="16">
        <v>55</v>
      </c>
      <c r="X100" s="16" t="str">
        <v>SD</v>
      </c>
      <c r="Y100" s="18" t="str">
        <v>Yes</v>
      </c>
      <c r="Z100" s="29">
        <v>6.5</v>
      </c>
      <c r="AA100" s="31">
        <v>14.12</v>
      </c>
      <c r="AB100" s="23">
        <v>2</v>
      </c>
      <c r="AC100" s="23">
        <v>28.24</v>
      </c>
      <c r="AD100">
        <v>34.739999999999995</v>
      </c>
    </row>
    <row r="101" spans="2:30" x14ac:dyDescent="0.25">
      <c r="B101" s="36">
        <v>45597</v>
      </c>
      <c r="C101" s="15" t="str">
        <v>LAVTA</v>
      </c>
      <c r="D101" s="16" t="str">
        <v>RIVERA, LETOSHA</v>
      </c>
      <c r="E101" s="101" t="str">
        <v>306A</v>
      </c>
      <c r="F101" s="18" t="str">
        <v>BIGVAN</v>
      </c>
      <c r="G101" s="18">
        <v>7</v>
      </c>
      <c r="H101" s="18">
        <v>8.4</v>
      </c>
      <c r="I101" s="83">
        <v>0.317</v>
      </c>
      <c r="J101" s="83">
        <v>0.45</v>
      </c>
      <c r="K101" s="87">
        <v>97.850999999999999</v>
      </c>
      <c r="L101" s="56">
        <v>42.02</v>
      </c>
      <c r="M101" s="96">
        <v>7.95</v>
      </c>
      <c r="N101" s="58">
        <v>334.05900000000003</v>
      </c>
      <c r="P101" s="15" t="str">
        <v>One-Seat</v>
      </c>
      <c r="Q101" s="16" t="str">
        <v>ROGERS, JAMES</v>
      </c>
      <c r="R101" s="17">
        <v>45590</v>
      </c>
      <c r="S101" s="16">
        <v>4011037</v>
      </c>
      <c r="T101" s="18" t="str">
        <v>207</v>
      </c>
      <c r="U101" s="18" t="str">
        <v>WK1</v>
      </c>
      <c r="V101" s="16">
        <v>11.96</v>
      </c>
      <c r="W101" s="16">
        <v>20</v>
      </c>
      <c r="X101" s="16" t="str">
        <v>SD</v>
      </c>
      <c r="Y101" s="18" t="str">
        <v>Yes</v>
      </c>
      <c r="Z101" s="29">
        <v>6.5</v>
      </c>
      <c r="AA101" s="31">
        <v>11.96</v>
      </c>
      <c r="AB101" s="23">
        <v>2</v>
      </c>
      <c r="AC101" s="23">
        <v>23.92</v>
      </c>
      <c r="AD101">
        <v>30.42</v>
      </c>
    </row>
    <row r="102" spans="2:30" x14ac:dyDescent="0.25">
      <c r="B102" s="36">
        <v>45597</v>
      </c>
      <c r="C102" s="15" t="str">
        <v>CCCTA</v>
      </c>
      <c r="D102" s="16" t="str">
        <v>ROBERTSON, SARAH</v>
      </c>
      <c r="E102" s="101" t="str">
        <v>208</v>
      </c>
      <c r="F102" s="18" t="str">
        <v>WAV</v>
      </c>
      <c r="G102" s="18">
        <v>8</v>
      </c>
      <c r="H102" s="18">
        <v>8.75</v>
      </c>
      <c r="I102" s="83">
        <v>0</v>
      </c>
      <c r="J102" s="83">
        <v>0.5</v>
      </c>
      <c r="K102" s="87">
        <v>166.14599999999999</v>
      </c>
      <c r="L102" s="56">
        <v>36.770000000000003</v>
      </c>
      <c r="M102" s="96">
        <v>8.25</v>
      </c>
      <c r="N102" s="58">
        <v>303.35250000000002</v>
      </c>
      <c r="P102" s="15" t="str">
        <v>One-Seat</v>
      </c>
      <c r="Q102" s="16" t="str">
        <v>ROGERS, JAMES</v>
      </c>
      <c r="R102" s="17">
        <v>45590</v>
      </c>
      <c r="S102" s="16">
        <v>4012360</v>
      </c>
      <c r="T102" s="18" t="str">
        <v>207</v>
      </c>
      <c r="U102" s="18" t="str">
        <v>WH1</v>
      </c>
      <c r="V102" s="16">
        <v>13.14</v>
      </c>
      <c r="W102" s="16">
        <v>26</v>
      </c>
      <c r="X102" s="16" t="str">
        <v>WC</v>
      </c>
      <c r="Y102" s="18" t="str">
        <v>Yes</v>
      </c>
      <c r="Z102" s="29">
        <v>6.5</v>
      </c>
      <c r="AA102" s="31">
        <v>13.14</v>
      </c>
      <c r="AB102" s="23">
        <v>2</v>
      </c>
      <c r="AC102" s="23">
        <v>26.28</v>
      </c>
      <c r="AD102">
        <v>32.78</v>
      </c>
    </row>
    <row r="103" spans="2:30" x14ac:dyDescent="0.25">
      <c r="B103" s="36">
        <v>45597</v>
      </c>
      <c r="C103" s="15" t="str">
        <v>CCCTA</v>
      </c>
      <c r="D103" s="16" t="str">
        <v>ROGERS, JAMES</v>
      </c>
      <c r="E103" s="101" t="str">
        <v>207</v>
      </c>
      <c r="F103" s="18" t="str">
        <v>WAV</v>
      </c>
      <c r="G103" s="18">
        <v>10</v>
      </c>
      <c r="H103" s="18">
        <v>9.0830000000000002</v>
      </c>
      <c r="I103" s="83">
        <v>0.13300000000000001</v>
      </c>
      <c r="J103" s="83">
        <v>0.38300000000000001</v>
      </c>
      <c r="K103" s="87">
        <v>174.685</v>
      </c>
      <c r="L103" s="56">
        <v>36.770000000000003</v>
      </c>
      <c r="M103" s="96">
        <v>8.6999999999999993</v>
      </c>
      <c r="N103" s="58">
        <v>319.899</v>
      </c>
      <c r="P103" s="15" t="str">
        <v>One-Seat</v>
      </c>
      <c r="Q103" s="16" t="str">
        <v>SILVA, PAUL</v>
      </c>
      <c r="R103" s="17">
        <v>45590</v>
      </c>
      <c r="S103" s="16">
        <v>4011698</v>
      </c>
      <c r="T103" s="18" t="str">
        <v>213</v>
      </c>
      <c r="U103" s="18" t="str">
        <v>AM1</v>
      </c>
      <c r="V103" s="16">
        <v>22.51</v>
      </c>
      <c r="W103" s="16">
        <v>26</v>
      </c>
      <c r="X103" s="16" t="str">
        <v>SD</v>
      </c>
      <c r="Y103" s="18" t="str">
        <v>Yes</v>
      </c>
      <c r="Z103" s="29">
        <v>6.5</v>
      </c>
      <c r="AA103" s="31">
        <v>22.51</v>
      </c>
      <c r="AB103" s="23">
        <v>2</v>
      </c>
      <c r="AC103" s="23">
        <v>45.02</v>
      </c>
      <c r="AD103">
        <v>51.52</v>
      </c>
    </row>
    <row r="104" spans="2:30" x14ac:dyDescent="0.25">
      <c r="B104" s="36">
        <v>45597</v>
      </c>
      <c r="C104" s="15" t="str">
        <v>LAVTA</v>
      </c>
      <c r="D104" s="16" t="str">
        <v>SILVA, PAUL</v>
      </c>
      <c r="E104" s="101" t="str">
        <v>306B</v>
      </c>
      <c r="F104" s="18" t="str">
        <v>BIGVAN</v>
      </c>
      <c r="G104" s="18">
        <v>8</v>
      </c>
      <c r="H104" s="18">
        <v>8.5</v>
      </c>
      <c r="I104" s="83">
        <v>0.16700000000000001</v>
      </c>
      <c r="J104" s="83">
        <v>0.5</v>
      </c>
      <c r="K104" s="87">
        <v>66.537999999999997</v>
      </c>
      <c r="L104" s="56">
        <v>42.02</v>
      </c>
      <c r="M104" s="96">
        <v>8</v>
      </c>
      <c r="N104" s="58">
        <v>336.16</v>
      </c>
      <c r="P104" s="15" t="str">
        <v>One-Seat</v>
      </c>
      <c r="Q104" s="16" t="str">
        <v>SILVA, PAUL</v>
      </c>
      <c r="R104" s="17">
        <v>45590</v>
      </c>
      <c r="S104" s="16">
        <v>4012389</v>
      </c>
      <c r="T104" s="18" t="str">
        <v>213</v>
      </c>
      <c r="U104" s="18" t="str">
        <v>AM1</v>
      </c>
      <c r="V104" s="16">
        <v>17.97</v>
      </c>
      <c r="W104" s="16">
        <v>31</v>
      </c>
      <c r="X104" s="16" t="str">
        <v>SD</v>
      </c>
      <c r="Y104" s="18" t="str">
        <v>Yes</v>
      </c>
      <c r="Z104" s="29">
        <v>6.5</v>
      </c>
      <c r="AA104" s="31">
        <v>17.97</v>
      </c>
      <c r="AB104" s="23">
        <v>2</v>
      </c>
      <c r="AC104" s="23">
        <v>35.94</v>
      </c>
      <c r="AD104">
        <v>42.44</v>
      </c>
    </row>
    <row r="105" spans="2:30" x14ac:dyDescent="0.25">
      <c r="B105" s="36">
        <v>45597</v>
      </c>
      <c r="C105" s="15" t="str">
        <v>CCCTA</v>
      </c>
      <c r="D105" s="16" t="str">
        <v>UMANA, DOMINGO</v>
      </c>
      <c r="E105" s="101" t="str">
        <v>210</v>
      </c>
      <c r="F105" s="18" t="str">
        <v>WAV</v>
      </c>
      <c r="G105" s="18">
        <v>4</v>
      </c>
      <c r="H105" s="18">
        <v>8.9</v>
      </c>
      <c r="I105" s="83">
        <v>0.25</v>
      </c>
      <c r="J105" s="83">
        <v>0</v>
      </c>
      <c r="K105" s="87">
        <v>162</v>
      </c>
      <c r="L105" s="56">
        <v>36.770000000000003</v>
      </c>
      <c r="M105" s="96">
        <v>8.9</v>
      </c>
      <c r="N105" s="58">
        <v>327.25300000000004</v>
      </c>
      <c r="P105" s="15" t="str">
        <v>One-Seat</v>
      </c>
      <c r="Q105" s="16" t="str">
        <v>UMANA, DOMINGO</v>
      </c>
      <c r="R105" s="17">
        <v>45590</v>
      </c>
      <c r="S105" s="16">
        <v>4012355</v>
      </c>
      <c r="T105" s="18" t="str">
        <v>210B</v>
      </c>
      <c r="U105" s="18" t="str">
        <v>AM1</v>
      </c>
      <c r="V105" s="16">
        <v>21.56</v>
      </c>
      <c r="W105" s="16">
        <v>57</v>
      </c>
      <c r="X105" s="16" t="str">
        <v>SD</v>
      </c>
      <c r="Y105" s="18" t="str">
        <v>Yes</v>
      </c>
      <c r="Z105" s="29">
        <v>6.5</v>
      </c>
      <c r="AA105" s="31">
        <v>21.56</v>
      </c>
      <c r="AB105" s="23">
        <v>2</v>
      </c>
      <c r="AC105">
        <v>43.12</v>
      </c>
      <c r="AD105">
        <v>49.62</v>
      </c>
    </row>
    <row r="106" spans="2:30" x14ac:dyDescent="0.25">
      <c r="B106" s="36">
        <v>45598</v>
      </c>
      <c r="C106" s="15" t="str">
        <v>LAVTA</v>
      </c>
      <c r="D106" s="16" t="str">
        <v>EVANS, JOHN</v>
      </c>
      <c r="E106" s="101" t="str">
        <v>309A</v>
      </c>
      <c r="F106" s="18" t="str">
        <v>BIGVAN</v>
      </c>
      <c r="G106" s="18">
        <v>6</v>
      </c>
      <c r="H106" s="18">
        <v>8.65</v>
      </c>
      <c r="I106" s="83">
        <v>0.28299999999999997</v>
      </c>
      <c r="J106" s="83">
        <v>0.5</v>
      </c>
      <c r="K106" s="87">
        <v>68.438999999999993</v>
      </c>
      <c r="L106" s="56">
        <v>42.02</v>
      </c>
      <c r="M106" s="96">
        <v>8.15</v>
      </c>
      <c r="N106" s="58">
        <v>342.46300000000002</v>
      </c>
      <c r="P106" s="15" t="str">
        <v>One-Seat</v>
      </c>
      <c r="Q106" s="16" t="str">
        <v>KEITH , CLYDE</v>
      </c>
      <c r="R106" s="17">
        <v>45591</v>
      </c>
      <c r="S106" s="16">
        <v>4012426</v>
      </c>
      <c r="T106" s="18" t="str">
        <v>212</v>
      </c>
      <c r="U106" s="18" t="str">
        <v>AM1,SA1</v>
      </c>
      <c r="V106" s="16">
        <v>31.27</v>
      </c>
      <c r="W106" s="16">
        <v>49</v>
      </c>
      <c r="X106" s="16" t="str">
        <v>SD</v>
      </c>
      <c r="Y106" s="18" t="str">
        <v>Yes</v>
      </c>
      <c r="Z106" s="29">
        <v>6.5</v>
      </c>
      <c r="AA106" s="31">
        <v>31.27</v>
      </c>
      <c r="AB106" s="23">
        <v>2</v>
      </c>
      <c r="AC106">
        <v>62.54</v>
      </c>
      <c r="AD106">
        <v>69.039999999999992</v>
      </c>
    </row>
    <row r="107" spans="2:30" x14ac:dyDescent="0.25">
      <c r="B107" s="36">
        <v>45598</v>
      </c>
      <c r="C107" s="15" t="str">
        <v>CCCTA</v>
      </c>
      <c r="D107" s="16" t="str">
        <v>KEITH , CLYDE</v>
      </c>
      <c r="E107" s="101" t="str">
        <v>212</v>
      </c>
      <c r="F107" s="18" t="str">
        <v>WAV</v>
      </c>
      <c r="G107" s="18">
        <v>7</v>
      </c>
      <c r="H107" s="18">
        <v>8.5830000000000002</v>
      </c>
      <c r="I107" s="83">
        <v>0</v>
      </c>
      <c r="J107" s="83">
        <v>0</v>
      </c>
      <c r="K107" s="87">
        <v>150.32499999999999</v>
      </c>
      <c r="L107" s="56">
        <v>36.770000000000003</v>
      </c>
      <c r="M107" s="96">
        <v>8.5830000000000002</v>
      </c>
      <c r="N107" s="58">
        <v>315.59691000000004</v>
      </c>
      <c r="P107" s="15" t="str">
        <v>One-Seat</v>
      </c>
      <c r="Q107" s="16" t="str">
        <v>ROGERS, JAMES</v>
      </c>
      <c r="R107" s="17">
        <v>45591</v>
      </c>
      <c r="S107" s="16">
        <v>4013161</v>
      </c>
      <c r="T107" s="18" t="str">
        <v>207</v>
      </c>
      <c r="U107" s="18" t="str">
        <v>AM1,PW1</v>
      </c>
      <c r="V107" s="16">
        <v>10.49</v>
      </c>
      <c r="W107" s="16">
        <v>30</v>
      </c>
      <c r="X107" s="16" t="str">
        <v>SD</v>
      </c>
      <c r="Y107" s="18" t="str">
        <v>Yes</v>
      </c>
      <c r="Z107" s="29">
        <v>6.5</v>
      </c>
      <c r="AA107" s="31">
        <v>10.49</v>
      </c>
      <c r="AB107" s="23">
        <v>2</v>
      </c>
      <c r="AC107">
        <v>20.98</v>
      </c>
      <c r="AD107">
        <v>27.48</v>
      </c>
    </row>
    <row r="108" spans="2:30" x14ac:dyDescent="0.25">
      <c r="B108" s="36">
        <v>45598</v>
      </c>
      <c r="C108" s="15" t="str">
        <v>LAVTA</v>
      </c>
      <c r="D108" s="16" t="str">
        <v>MARSHALL, WILLIAM</v>
      </c>
      <c r="E108" s="101" t="str">
        <v>309B</v>
      </c>
      <c r="F108" s="18" t="str">
        <v>BIGVAN</v>
      </c>
      <c r="G108" s="18">
        <v>8</v>
      </c>
      <c r="H108" s="18">
        <v>9.8170000000000002</v>
      </c>
      <c r="I108" s="83">
        <v>0.3</v>
      </c>
      <c r="J108" s="83">
        <v>0.35</v>
      </c>
      <c r="K108" s="87">
        <v>81.03</v>
      </c>
      <c r="L108" s="56">
        <v>42.02</v>
      </c>
      <c r="M108" s="96">
        <v>9.4670000000000005</v>
      </c>
      <c r="N108" s="58">
        <v>397.80334000000005</v>
      </c>
      <c r="P108" s="15" t="str">
        <v>One-Seat</v>
      </c>
      <c r="Q108" s="16" t="str">
        <v>ROGERS, JAMES</v>
      </c>
      <c r="R108" s="17">
        <v>45591</v>
      </c>
      <c r="S108" s="16">
        <v>4013162</v>
      </c>
      <c r="T108" s="18" t="str">
        <v>207</v>
      </c>
      <c r="U108" s="18" t="str">
        <v>AM1,PW1</v>
      </c>
      <c r="V108" s="16">
        <v>10.49</v>
      </c>
      <c r="W108" s="16">
        <v>27</v>
      </c>
      <c r="X108" s="16" t="str">
        <v>SD</v>
      </c>
      <c r="Y108" s="18" t="str">
        <v>Yes</v>
      </c>
      <c r="Z108" s="29">
        <v>6.5</v>
      </c>
      <c r="AA108" s="31">
        <v>10.49</v>
      </c>
      <c r="AB108" s="23">
        <v>2</v>
      </c>
      <c r="AC108">
        <v>20.98</v>
      </c>
      <c r="AD108">
        <v>27.48</v>
      </c>
    </row>
    <row r="109" spans="2:30" x14ac:dyDescent="0.25">
      <c r="B109" s="36">
        <v>45598</v>
      </c>
      <c r="C109" s="15" t="str">
        <v>CCCTA</v>
      </c>
      <c r="D109" s="16" t="str">
        <v>MATUECCI, MATT</v>
      </c>
      <c r="E109" s="101" t="str">
        <v>208</v>
      </c>
      <c r="F109" s="18" t="str">
        <v>WAV</v>
      </c>
      <c r="G109" s="18">
        <v>6</v>
      </c>
      <c r="H109" s="18">
        <v>9.0830000000000002</v>
      </c>
      <c r="I109" s="83">
        <v>0.15</v>
      </c>
      <c r="J109" s="83">
        <v>0.48299999999999998</v>
      </c>
      <c r="K109" s="87">
        <v>167.922</v>
      </c>
      <c r="L109" s="56">
        <v>36.770000000000003</v>
      </c>
      <c r="M109" s="96">
        <v>8.6</v>
      </c>
      <c r="N109" s="58">
        <v>316.22200000000004</v>
      </c>
      <c r="P109" s="15" t="str">
        <v>One-Seat</v>
      </c>
      <c r="Q109" s="16" t="str">
        <v>ROGERS, JAMES</v>
      </c>
      <c r="R109" s="17">
        <v>45591</v>
      </c>
      <c r="S109" s="16">
        <v>4013165</v>
      </c>
      <c r="T109" s="18" t="str">
        <v>207</v>
      </c>
      <c r="U109" s="18" t="str">
        <v>AM1</v>
      </c>
      <c r="V109" s="16">
        <v>26.95</v>
      </c>
      <c r="W109" s="16">
        <v>40</v>
      </c>
      <c r="X109" s="16" t="str">
        <v>SD</v>
      </c>
      <c r="Y109" s="18" t="str">
        <v>Yes</v>
      </c>
      <c r="Z109" s="29">
        <v>6.5</v>
      </c>
      <c r="AA109" s="31">
        <v>26.95</v>
      </c>
      <c r="AB109" s="23">
        <v>2</v>
      </c>
      <c r="AC109">
        <v>53.9</v>
      </c>
      <c r="AD109">
        <v>60.4</v>
      </c>
    </row>
    <row r="110" spans="2:30" x14ac:dyDescent="0.25">
      <c r="B110" s="36">
        <v>45598</v>
      </c>
      <c r="C110" s="15" t="str">
        <v>CCCTA</v>
      </c>
      <c r="D110" s="16" t="str">
        <v>ROGERS, JAMES</v>
      </c>
      <c r="E110" s="101" t="str">
        <v>207</v>
      </c>
      <c r="F110" s="18" t="str">
        <v>WAV</v>
      </c>
      <c r="G110" s="18">
        <v>6</v>
      </c>
      <c r="H110" s="18">
        <v>8.5</v>
      </c>
      <c r="I110" s="83">
        <v>0.28299999999999997</v>
      </c>
      <c r="J110" s="83">
        <v>0.5</v>
      </c>
      <c r="K110" s="87">
        <v>170.774</v>
      </c>
      <c r="L110" s="56">
        <v>36.770000000000003</v>
      </c>
      <c r="M110" s="96">
        <v>8</v>
      </c>
      <c r="N110" s="58">
        <v>294.16000000000003</v>
      </c>
      <c r="P110" s="15" t="str">
        <v>One-Seat</v>
      </c>
      <c r="Q110" s="16" t="str">
        <v>ROGERS, JAMES</v>
      </c>
      <c r="R110" s="17">
        <v>45591</v>
      </c>
      <c r="S110" s="16">
        <v>4013241</v>
      </c>
      <c r="T110" s="18" t="str">
        <v>207</v>
      </c>
      <c r="U110" s="18" t="str">
        <v>AM1</v>
      </c>
      <c r="V110" s="16">
        <v>26.08</v>
      </c>
      <c r="W110" s="16">
        <v>29</v>
      </c>
      <c r="X110" s="16" t="str">
        <v>SD</v>
      </c>
      <c r="Y110" s="18" t="str">
        <v>Yes</v>
      </c>
      <c r="Z110" s="29">
        <v>6.5</v>
      </c>
      <c r="AA110" s="31">
        <v>26.08</v>
      </c>
      <c r="AB110" s="23">
        <v>2</v>
      </c>
      <c r="AC110">
        <v>52.16</v>
      </c>
      <c r="AD110">
        <v>58.66</v>
      </c>
    </row>
    <row r="111" spans="2:30" x14ac:dyDescent="0.25">
      <c r="B111" s="36">
        <v>45599</v>
      </c>
      <c r="C111" s="15" t="str">
        <v>CCCTA</v>
      </c>
      <c r="D111" s="16" t="str">
        <v>ALLGOOD, SCOTT</v>
      </c>
      <c r="E111" s="101" t="str">
        <v>201</v>
      </c>
      <c r="F111" s="18" t="str">
        <v>BIGVAN</v>
      </c>
      <c r="G111" s="18">
        <v>11</v>
      </c>
      <c r="H111" s="18">
        <v>9.7669999999999995</v>
      </c>
      <c r="I111" s="83">
        <v>0.41699999999999998</v>
      </c>
      <c r="J111" s="83">
        <v>0.217</v>
      </c>
      <c r="K111" s="87">
        <v>129.49700000000001</v>
      </c>
      <c r="L111" s="56">
        <v>42.02</v>
      </c>
      <c r="M111" s="96">
        <v>9.4629999999999992</v>
      </c>
      <c r="N111" s="58">
        <v>397.63526000000002</v>
      </c>
      <c r="P111" s="15" t="str">
        <v>One-Seat</v>
      </c>
      <c r="Q111" s="16" t="str">
        <v>ALLGOOD, SCOTT</v>
      </c>
      <c r="R111" s="17">
        <v>45592</v>
      </c>
      <c r="S111" s="16">
        <v>4012456</v>
      </c>
      <c r="T111" s="18" t="str">
        <v>201</v>
      </c>
      <c r="U111" s="18" t="str">
        <v>OW1</v>
      </c>
      <c r="V111" s="16">
        <v>19.77</v>
      </c>
      <c r="W111" s="16">
        <v>105</v>
      </c>
      <c r="X111" s="16" t="str">
        <v>SD</v>
      </c>
      <c r="Y111" s="18" t="str">
        <v>Yes</v>
      </c>
      <c r="Z111" s="29">
        <v>6.5</v>
      </c>
      <c r="AA111" s="31">
        <v>19.77</v>
      </c>
      <c r="AB111" s="23">
        <v>2</v>
      </c>
      <c r="AC111">
        <v>39.54</v>
      </c>
      <c r="AD111">
        <v>46.04</v>
      </c>
    </row>
    <row r="112" spans="2:30" x14ac:dyDescent="0.25">
      <c r="B112" s="36">
        <v>45599</v>
      </c>
      <c r="C112" s="15" t="str">
        <v>LAVTA</v>
      </c>
      <c r="D112" s="16" t="str">
        <v>EVANS, JOHN</v>
      </c>
      <c r="E112" s="101" t="str">
        <v>309A</v>
      </c>
      <c r="F112" s="18" t="str">
        <v>BIGVAN</v>
      </c>
      <c r="G112" s="18">
        <v>7</v>
      </c>
      <c r="H112" s="18">
        <v>8.2170000000000005</v>
      </c>
      <c r="I112" s="83">
        <v>0.15</v>
      </c>
      <c r="J112" s="83">
        <v>0.433</v>
      </c>
      <c r="K112" s="87">
        <v>55.061</v>
      </c>
      <c r="L112" s="56">
        <v>42.02</v>
      </c>
      <c r="M112" s="96">
        <v>7.7840000000000007</v>
      </c>
      <c r="N112" s="58">
        <v>327.08368000000007</v>
      </c>
      <c r="P112" s="15" t="str">
        <v>One-Seat</v>
      </c>
      <c r="Q112" s="16" t="str">
        <v>ALLGOOD, SCOTT</v>
      </c>
      <c r="R112" s="17">
        <v>45592</v>
      </c>
      <c r="S112" s="16">
        <v>4013166</v>
      </c>
      <c r="T112" s="18" t="str">
        <v>201</v>
      </c>
      <c r="U112" s="18" t="str">
        <v>AM1</v>
      </c>
      <c r="V112" s="16">
        <v>26.95</v>
      </c>
      <c r="W112" s="16">
        <v>41</v>
      </c>
      <c r="X112" s="16" t="str">
        <v>SD</v>
      </c>
      <c r="Y112" s="18" t="str">
        <v>Yes</v>
      </c>
      <c r="Z112" s="29">
        <v>6.5</v>
      </c>
      <c r="AA112" s="31">
        <v>26.95</v>
      </c>
      <c r="AB112" s="23">
        <v>2</v>
      </c>
      <c r="AC112">
        <v>53.9</v>
      </c>
      <c r="AD112">
        <v>60.4</v>
      </c>
    </row>
    <row r="113" spans="2:30" x14ac:dyDescent="0.25">
      <c r="B113" s="36">
        <v>45599</v>
      </c>
      <c r="C113" s="15" t="str">
        <v>LAVTA</v>
      </c>
      <c r="D113" s="16" t="str">
        <v>MARSHALL, WILLIAM</v>
      </c>
      <c r="E113" s="101" t="str">
        <v>309B</v>
      </c>
      <c r="F113" s="18" t="str">
        <v>BIGVAN</v>
      </c>
      <c r="G113" s="18">
        <v>4</v>
      </c>
      <c r="H113" s="18">
        <v>8.8000000000000007</v>
      </c>
      <c r="I113" s="83">
        <v>0.5</v>
      </c>
      <c r="J113" s="83">
        <v>0.5</v>
      </c>
      <c r="K113" s="87">
        <v>47.377000000000002</v>
      </c>
      <c r="L113" s="56">
        <v>42.02</v>
      </c>
      <c r="M113" s="96">
        <v>8.1300000000000008</v>
      </c>
      <c r="N113" s="58">
        <v>341.62260000000003</v>
      </c>
      <c r="P113" s="15" t="str">
        <v>One-Seat</v>
      </c>
      <c r="Q113" s="16" t="str">
        <v>ROBERTSON, SARAH</v>
      </c>
      <c r="R113" s="17">
        <v>45592</v>
      </c>
      <c r="S113" s="16">
        <v>4011860</v>
      </c>
      <c r="T113" s="18" t="str">
        <v>208</v>
      </c>
      <c r="U113" s="18" t="str">
        <v>SC1</v>
      </c>
      <c r="V113" s="16">
        <v>7.83</v>
      </c>
      <c r="W113" s="16">
        <v>18</v>
      </c>
      <c r="X113" s="16" t="str">
        <v>WC</v>
      </c>
      <c r="Y113" s="18" t="str">
        <v>Yes</v>
      </c>
      <c r="Z113" s="29">
        <v>6.5</v>
      </c>
      <c r="AA113" s="31">
        <v>7.83</v>
      </c>
      <c r="AB113" s="23">
        <v>2</v>
      </c>
      <c r="AC113">
        <v>15.66</v>
      </c>
      <c r="AD113">
        <v>22.16</v>
      </c>
    </row>
    <row r="114" spans="2:30" x14ac:dyDescent="0.25">
      <c r="B114" s="36">
        <v>45599</v>
      </c>
      <c r="C114" s="15" t="str">
        <v>CCCTA</v>
      </c>
      <c r="D114" s="16" t="str">
        <v>MATUECCI, MATT</v>
      </c>
      <c r="E114" s="101" t="str">
        <v>208</v>
      </c>
      <c r="F114" s="18" t="str">
        <v>WAV</v>
      </c>
      <c r="G114" s="18">
        <v>5</v>
      </c>
      <c r="H114" s="18">
        <v>9.2829999999999995</v>
      </c>
      <c r="I114" s="83">
        <v>0.317</v>
      </c>
      <c r="J114" s="83">
        <v>0.5</v>
      </c>
      <c r="K114" s="87">
        <v>205.601</v>
      </c>
      <c r="L114" s="56">
        <v>36.770000000000003</v>
      </c>
      <c r="M114" s="96">
        <v>8.7829999999999995</v>
      </c>
      <c r="N114" s="58">
        <v>322.95091000000002</v>
      </c>
      <c r="P114" s="15" t="str">
        <v>One-Seat</v>
      </c>
      <c r="Q114" s="16" t="str">
        <v>ROBERTSON, SARAH</v>
      </c>
      <c r="R114" s="17">
        <v>45592</v>
      </c>
      <c r="S114" s="16">
        <v>4012366</v>
      </c>
      <c r="T114" s="18" t="str">
        <v>208</v>
      </c>
      <c r="U114" s="18" t="str">
        <v>WK1</v>
      </c>
      <c r="V114" s="16">
        <v>11.31</v>
      </c>
      <c r="W114" s="16">
        <v>26</v>
      </c>
      <c r="X114" s="16" t="str">
        <v>SD</v>
      </c>
      <c r="Y114" s="18" t="str">
        <v>Yes</v>
      </c>
      <c r="Z114" s="29">
        <v>6.5</v>
      </c>
      <c r="AA114" s="31">
        <v>11.31</v>
      </c>
      <c r="AB114" s="23">
        <v>2</v>
      </c>
      <c r="AC114">
        <v>22.62</v>
      </c>
      <c r="AD114">
        <v>29.12</v>
      </c>
    </row>
    <row r="115" spans="2:30" x14ac:dyDescent="0.25">
      <c r="B115" s="36">
        <v>45599</v>
      </c>
      <c r="C115" s="15" t="str">
        <v>CCCTA</v>
      </c>
      <c r="D115" s="16" t="str">
        <v>ROGERS, JAMES</v>
      </c>
      <c r="E115" s="101" t="str">
        <v>207</v>
      </c>
      <c r="F115" s="18" t="str">
        <v>WAV</v>
      </c>
      <c r="G115" s="18">
        <v>7</v>
      </c>
      <c r="H115" s="18">
        <v>8.6669999999999998</v>
      </c>
      <c r="I115" s="83">
        <v>0.16700000000000001</v>
      </c>
      <c r="J115" s="83">
        <v>0.41699999999999998</v>
      </c>
      <c r="K115" s="87">
        <v>160.77699999999999</v>
      </c>
      <c r="L115" s="56">
        <v>36.770000000000003</v>
      </c>
      <c r="M115" s="96">
        <v>8.25</v>
      </c>
      <c r="N115" s="58">
        <v>303.35250000000002</v>
      </c>
      <c r="P115" s="15" t="str">
        <v>One-Seat</v>
      </c>
      <c r="Q115" s="16" t="str">
        <v>ROBERTSON, SARAH</v>
      </c>
      <c r="R115" s="17">
        <v>45592</v>
      </c>
      <c r="S115" s="16">
        <v>4013117</v>
      </c>
      <c r="T115" s="18" t="str">
        <v>208</v>
      </c>
      <c r="U115" s="18" t="str">
        <v>AM1</v>
      </c>
      <c r="V115" s="16">
        <v>13.41</v>
      </c>
      <c r="W115" s="16">
        <v>35</v>
      </c>
      <c r="X115" s="16" t="str">
        <v>SD</v>
      </c>
      <c r="Y115" s="18" t="str">
        <v>Yes</v>
      </c>
      <c r="Z115" s="29">
        <v>6.5</v>
      </c>
      <c r="AA115" s="31">
        <v>13.41</v>
      </c>
      <c r="AB115" s="23">
        <v>2</v>
      </c>
      <c r="AC115">
        <v>26.82</v>
      </c>
      <c r="AD115">
        <v>33.32</v>
      </c>
    </row>
    <row r="116" spans="2:30" x14ac:dyDescent="0.25">
      <c r="B116" s="36">
        <v>45599</v>
      </c>
      <c r="C116" s="15" t="str">
        <v>CCCTA</v>
      </c>
      <c r="D116" s="16" t="str">
        <v>UMANA, DOMINGO</v>
      </c>
      <c r="E116" s="101" t="str">
        <v>210</v>
      </c>
      <c r="F116" s="18" t="str">
        <v>WAV</v>
      </c>
      <c r="G116" s="18">
        <v>9</v>
      </c>
      <c r="H116" s="18">
        <v>9.0329999999999995</v>
      </c>
      <c r="I116" s="83">
        <v>0</v>
      </c>
      <c r="J116" s="83">
        <v>0</v>
      </c>
      <c r="K116" s="87">
        <v>229.16399999999999</v>
      </c>
      <c r="L116" s="56">
        <v>36.770000000000003</v>
      </c>
      <c r="M116" s="96">
        <v>9.0329999999999995</v>
      </c>
      <c r="N116" s="58">
        <v>332.14341000000002</v>
      </c>
      <c r="P116" s="15" t="str">
        <v>One-Seat</v>
      </c>
      <c r="Q116" s="16" t="str">
        <v>ROBERTSON, SARAH</v>
      </c>
      <c r="R116" s="17">
        <v>45592</v>
      </c>
      <c r="S116" s="16">
        <v>4013121</v>
      </c>
      <c r="T116" s="18" t="str">
        <v>208</v>
      </c>
      <c r="U116" s="18" t="str">
        <v>AM1</v>
      </c>
      <c r="V116" s="16">
        <v>23.23</v>
      </c>
      <c r="W116" s="16">
        <v>36</v>
      </c>
      <c r="X116" s="16" t="str">
        <v>SD</v>
      </c>
      <c r="Y116" s="18" t="str">
        <v>Yes</v>
      </c>
      <c r="Z116" s="29">
        <v>6.5</v>
      </c>
      <c r="AA116" s="31">
        <v>23.23</v>
      </c>
      <c r="AB116" s="23">
        <v>2</v>
      </c>
      <c r="AC116">
        <v>46.46</v>
      </c>
      <c r="AD116">
        <v>52.96</v>
      </c>
    </row>
    <row r="117" spans="2:30" x14ac:dyDescent="0.25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56"/>
      <c r="M117" s="96"/>
      <c r="N117" s="58"/>
      <c r="P117" s="15" t="str">
        <v>One-Seat</v>
      </c>
      <c r="Q117" s="16" t="str">
        <v>ROBERTSON, SARAH</v>
      </c>
      <c r="R117" s="17">
        <v>45592</v>
      </c>
      <c r="S117" s="16">
        <v>4013482</v>
      </c>
      <c r="T117" s="18" t="str">
        <v>208</v>
      </c>
      <c r="U117" s="18" t="str">
        <v>AM1</v>
      </c>
      <c r="V117" s="16">
        <v>26.11</v>
      </c>
      <c r="W117" s="16">
        <v>29</v>
      </c>
      <c r="X117" s="16" t="str">
        <v>SD</v>
      </c>
      <c r="Y117" s="18" t="str">
        <v>Yes</v>
      </c>
      <c r="Z117" s="29">
        <v>6.5</v>
      </c>
      <c r="AA117" s="31">
        <v>26.11</v>
      </c>
      <c r="AB117" s="23">
        <v>2</v>
      </c>
      <c r="AC117">
        <v>52.22</v>
      </c>
      <c r="AD117">
        <v>58.72</v>
      </c>
    </row>
    <row r="118" spans="2:30" x14ac:dyDescent="0.25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56"/>
      <c r="M118" s="96"/>
      <c r="N118" s="58"/>
      <c r="P118" s="15" t="str">
        <v>One-Seat</v>
      </c>
      <c r="Q118" s="16" t="str">
        <v>ROGERS, JAMES</v>
      </c>
      <c r="R118" s="17">
        <v>45592</v>
      </c>
      <c r="S118" s="16">
        <v>4011699</v>
      </c>
      <c r="T118" s="18" t="str">
        <v>207</v>
      </c>
      <c r="U118" s="18" t="str">
        <v>AM1</v>
      </c>
      <c r="V118" s="16">
        <v>30.84</v>
      </c>
      <c r="W118" s="16">
        <v>87</v>
      </c>
      <c r="X118" s="16" t="str">
        <v>SD</v>
      </c>
      <c r="Y118" s="18" t="str">
        <v>Yes</v>
      </c>
      <c r="Z118" s="29">
        <v>6.5</v>
      </c>
      <c r="AA118" s="31">
        <v>30.84</v>
      </c>
      <c r="AB118" s="23">
        <v>2</v>
      </c>
      <c r="AC118">
        <v>61.68</v>
      </c>
      <c r="AD118">
        <v>68.180000000000007</v>
      </c>
    </row>
    <row r="119" spans="2:30" x14ac:dyDescent="0.25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56"/>
      <c r="M119" s="96"/>
      <c r="N119" s="58"/>
      <c r="P119" s="15" t="str">
        <v>One-Seat</v>
      </c>
      <c r="Q119" s="16" t="str">
        <v>ROGERS, JAMES</v>
      </c>
      <c r="R119" s="17">
        <v>45592</v>
      </c>
      <c r="S119" s="16">
        <v>4011857</v>
      </c>
      <c r="T119" s="18" t="str">
        <v>207</v>
      </c>
      <c r="U119" s="18" t="str">
        <v>WK1</v>
      </c>
      <c r="V119" s="16">
        <v>32.909999999999997</v>
      </c>
      <c r="W119" s="16">
        <v>82</v>
      </c>
      <c r="X119" s="16" t="str">
        <v>SD</v>
      </c>
      <c r="Y119" s="18" t="str">
        <v>Yes</v>
      </c>
      <c r="Z119" s="29">
        <v>6.5</v>
      </c>
      <c r="AA119" s="31">
        <v>32.909999999999997</v>
      </c>
      <c r="AB119" s="23">
        <v>2</v>
      </c>
      <c r="AC119">
        <v>65.819999999999993</v>
      </c>
      <c r="AD119">
        <v>72.319999999999993</v>
      </c>
    </row>
    <row r="120" spans="2:30" x14ac:dyDescent="0.25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56"/>
      <c r="M120" s="96"/>
      <c r="N120" s="58"/>
      <c r="P120" s="15" t="str">
        <v>One-Seat</v>
      </c>
      <c r="Q120" s="16" t="str">
        <v>ROGERS, JAMES</v>
      </c>
      <c r="R120" s="17">
        <v>45592</v>
      </c>
      <c r="S120" s="16">
        <v>4013109</v>
      </c>
      <c r="T120" s="18" t="str">
        <v>207</v>
      </c>
      <c r="U120" s="18" t="str">
        <v>AM1</v>
      </c>
      <c r="V120" s="16">
        <v>25.21</v>
      </c>
      <c r="W120" s="16">
        <v>40</v>
      </c>
      <c r="X120" s="16" t="str">
        <v>SD</v>
      </c>
      <c r="Y120" s="18" t="str">
        <v>Yes</v>
      </c>
      <c r="Z120" s="29">
        <v>6.5</v>
      </c>
      <c r="AA120" s="31">
        <v>25.21</v>
      </c>
      <c r="AB120" s="23">
        <v>2</v>
      </c>
      <c r="AC120">
        <v>50.42</v>
      </c>
      <c r="AD120">
        <v>56.92</v>
      </c>
    </row>
    <row r="121" spans="2:30" x14ac:dyDescent="0.25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56"/>
      <c r="M121" s="96"/>
      <c r="N121" s="58"/>
      <c r="P121" s="15" t="str">
        <v>One-Seat</v>
      </c>
      <c r="Q121" s="16" t="str">
        <v>UMANA, DOMINGO</v>
      </c>
      <c r="R121" s="17">
        <v>45592</v>
      </c>
      <c r="S121" s="16">
        <v>4013246</v>
      </c>
      <c r="T121" s="18" t="str">
        <v>210B</v>
      </c>
      <c r="U121" s="18" t="str">
        <v>AM1</v>
      </c>
      <c r="V121" s="16">
        <v>26.78</v>
      </c>
      <c r="W121" s="16">
        <v>30</v>
      </c>
      <c r="X121" s="16" t="str">
        <v>SD</v>
      </c>
      <c r="Y121" s="18" t="str">
        <v>Yes</v>
      </c>
      <c r="Z121" s="29">
        <v>6.5</v>
      </c>
      <c r="AA121" s="31">
        <v>26.78</v>
      </c>
      <c r="AB121" s="23">
        <v>2</v>
      </c>
      <c r="AC121">
        <v>53.56</v>
      </c>
      <c r="AD121">
        <v>60.06</v>
      </c>
    </row>
    <row r="122" spans="2:30" x14ac:dyDescent="0.25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56"/>
      <c r="M122" s="96"/>
      <c r="N122" s="58"/>
      <c r="P122" s="15" t="str">
        <v>One-Seat</v>
      </c>
      <c r="Q122" s="16" t="str">
        <v>ALLGOOD, SCOTT</v>
      </c>
      <c r="R122" s="17">
        <v>45593</v>
      </c>
      <c r="S122" s="16">
        <v>4011049</v>
      </c>
      <c r="T122" s="18" t="str">
        <v>201</v>
      </c>
      <c r="U122" s="18" t="str">
        <v>AM1</v>
      </c>
      <c r="V122" s="16">
        <v>14.2</v>
      </c>
      <c r="W122" s="16">
        <v>21</v>
      </c>
      <c r="X122" s="16" t="str">
        <v>SD</v>
      </c>
      <c r="Y122" s="18" t="str">
        <v>Yes</v>
      </c>
      <c r="Z122" s="29">
        <v>6.5</v>
      </c>
      <c r="AA122" s="31">
        <v>14.2</v>
      </c>
      <c r="AB122" s="23">
        <v>2</v>
      </c>
      <c r="AC122">
        <v>28.4</v>
      </c>
      <c r="AD122">
        <v>34.9</v>
      </c>
    </row>
    <row r="123" spans="2:30" x14ac:dyDescent="0.25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56"/>
      <c r="M123" s="96"/>
      <c r="N123" s="58"/>
      <c r="P123" s="15" t="str">
        <v>One-Seat</v>
      </c>
      <c r="Q123" s="16" t="str">
        <v>LARA, DOUGLAS</v>
      </c>
      <c r="R123" s="17">
        <v>45593</v>
      </c>
      <c r="S123" s="16">
        <v>4009964</v>
      </c>
      <c r="T123" s="18" t="str">
        <v>221</v>
      </c>
      <c r="U123" s="18" t="str">
        <v>AM1</v>
      </c>
      <c r="V123" s="16">
        <v>17.3</v>
      </c>
      <c r="W123" s="16">
        <v>53</v>
      </c>
      <c r="X123" s="16" t="str">
        <v>SD</v>
      </c>
      <c r="Y123" s="18" t="str">
        <v>Yes</v>
      </c>
      <c r="Z123" s="29">
        <v>6.5</v>
      </c>
      <c r="AA123" s="31">
        <v>17.3</v>
      </c>
      <c r="AB123" s="23">
        <v>2</v>
      </c>
      <c r="AC123">
        <v>34.6</v>
      </c>
      <c r="AD123">
        <v>41.1</v>
      </c>
    </row>
    <row r="124" spans="2:30" x14ac:dyDescent="0.25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56"/>
      <c r="M124" s="96"/>
      <c r="N124" s="58"/>
      <c r="P124" s="15" t="str">
        <v>One-Seat</v>
      </c>
      <c r="Q124" s="16" t="str">
        <v>LARA, DOUGLAS</v>
      </c>
      <c r="R124" s="17">
        <v>45593</v>
      </c>
      <c r="S124" s="16">
        <v>4011722</v>
      </c>
      <c r="T124" s="18" t="str">
        <v>221</v>
      </c>
      <c r="U124" s="18" t="str">
        <v>WH1</v>
      </c>
      <c r="V124" s="16">
        <v>21.75</v>
      </c>
      <c r="W124" s="16">
        <v>43</v>
      </c>
      <c r="X124" s="16" t="str">
        <v>WC</v>
      </c>
      <c r="Y124" s="18" t="str">
        <v>Yes</v>
      </c>
      <c r="Z124" s="29">
        <v>6.5</v>
      </c>
      <c r="AA124" s="31">
        <v>21.75</v>
      </c>
      <c r="AB124" s="23">
        <v>2</v>
      </c>
      <c r="AC124">
        <v>43.5</v>
      </c>
      <c r="AD124">
        <v>50</v>
      </c>
    </row>
    <row r="125" spans="2:30" x14ac:dyDescent="0.25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56"/>
      <c r="M125" s="96"/>
      <c r="N125" s="58"/>
      <c r="P125" s="15" t="str">
        <v>One-Seat</v>
      </c>
      <c r="Q125" s="16" t="str">
        <v>LARA, DOUGLAS</v>
      </c>
      <c r="R125" s="17">
        <v>45593</v>
      </c>
      <c r="S125" s="16">
        <v>4013098</v>
      </c>
      <c r="T125" s="18" t="str">
        <v>221</v>
      </c>
      <c r="U125" s="18" t="str">
        <v>WK1</v>
      </c>
      <c r="V125" s="16">
        <v>27.08</v>
      </c>
      <c r="W125" s="16">
        <v>34</v>
      </c>
      <c r="X125" s="16" t="str">
        <v>SD</v>
      </c>
      <c r="Y125" s="18" t="str">
        <v>Yes</v>
      </c>
      <c r="Z125" s="29">
        <v>6.5</v>
      </c>
      <c r="AA125" s="31">
        <v>27.08</v>
      </c>
      <c r="AB125" s="23">
        <v>2</v>
      </c>
      <c r="AC125">
        <v>54.16</v>
      </c>
      <c r="AD125">
        <v>60.66</v>
      </c>
    </row>
    <row r="126" spans="2:30" x14ac:dyDescent="0.25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 t="str">
        <v>One-Seat</v>
      </c>
      <c r="Q126" s="16" t="str">
        <v>LARA, DOUGLAS</v>
      </c>
      <c r="R126" s="17">
        <v>45593</v>
      </c>
      <c r="S126" s="16">
        <v>4013371</v>
      </c>
      <c r="T126" s="18" t="str">
        <v>221</v>
      </c>
      <c r="U126" s="18" t="str">
        <v>AM1</v>
      </c>
      <c r="V126" s="16">
        <v>26.71</v>
      </c>
      <c r="W126" s="16">
        <v>57</v>
      </c>
      <c r="X126" s="16" t="str">
        <v>SD</v>
      </c>
      <c r="Y126" s="18" t="str">
        <v>Yes</v>
      </c>
      <c r="Z126" s="29">
        <v>6.5</v>
      </c>
      <c r="AA126" s="31">
        <v>26.71</v>
      </c>
      <c r="AB126" s="23">
        <v>2</v>
      </c>
      <c r="AC126">
        <v>53.42</v>
      </c>
      <c r="AD126">
        <v>59.92</v>
      </c>
    </row>
    <row r="127" spans="2:30" x14ac:dyDescent="0.25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 t="str">
        <v>One-Seat</v>
      </c>
      <c r="Q127" s="16" t="str">
        <v>LARA, DOUGLAS</v>
      </c>
      <c r="R127" s="17">
        <v>45593</v>
      </c>
      <c r="S127" s="16">
        <v>4013749</v>
      </c>
      <c r="T127" s="18" t="str">
        <v>221</v>
      </c>
      <c r="U127" s="18" t="str">
        <v>AM1</v>
      </c>
      <c r="V127" s="16">
        <v>17.13</v>
      </c>
      <c r="W127" s="16">
        <v>29</v>
      </c>
      <c r="X127" s="16" t="str">
        <v>SD</v>
      </c>
      <c r="Y127" s="18" t="str">
        <v>Yes</v>
      </c>
      <c r="Z127" s="29">
        <v>6.5</v>
      </c>
      <c r="AA127" s="31">
        <v>17.13</v>
      </c>
      <c r="AB127" s="23">
        <v>2</v>
      </c>
      <c r="AC127">
        <v>34.26</v>
      </c>
      <c r="AD127">
        <v>40.76</v>
      </c>
    </row>
    <row r="128" spans="2:30" x14ac:dyDescent="0.25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 t="str">
        <v>One-Seat</v>
      </c>
      <c r="Q128" s="16" t="str">
        <v>ROGERS, JAMES</v>
      </c>
      <c r="R128" s="17">
        <v>45593</v>
      </c>
      <c r="S128" s="16">
        <v>4009945</v>
      </c>
      <c r="T128" s="18" t="str">
        <v>207</v>
      </c>
      <c r="U128" s="18" t="str">
        <v>AM1</v>
      </c>
      <c r="V128" s="16">
        <v>10.039999999999999</v>
      </c>
      <c r="W128" s="16">
        <v>33</v>
      </c>
      <c r="X128" s="16" t="str">
        <v>SD</v>
      </c>
      <c r="Y128" s="18" t="str">
        <v>Yes</v>
      </c>
      <c r="Z128" s="29">
        <v>6.5</v>
      </c>
      <c r="AA128" s="31">
        <v>10.039999999999999</v>
      </c>
      <c r="AB128" s="23">
        <v>2</v>
      </c>
      <c r="AC128">
        <v>20.079999999999998</v>
      </c>
      <c r="AD128">
        <v>26.58</v>
      </c>
    </row>
    <row r="129" spans="2:30" x14ac:dyDescent="0.25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 t="str">
        <v>One-Seat</v>
      </c>
      <c r="Q129" s="16" t="str">
        <v>ROGERS, JAMES</v>
      </c>
      <c r="R129" s="17">
        <v>45593</v>
      </c>
      <c r="S129" s="16">
        <v>4011804</v>
      </c>
      <c r="T129" s="18" t="str">
        <v>207</v>
      </c>
      <c r="U129" s="18" t="str">
        <v>WH1</v>
      </c>
      <c r="V129" s="16">
        <v>8.35</v>
      </c>
      <c r="W129" s="16">
        <v>15</v>
      </c>
      <c r="X129" s="16" t="str">
        <v>WC</v>
      </c>
      <c r="Y129" s="18" t="str">
        <v>Yes</v>
      </c>
      <c r="Z129" s="29">
        <v>6.5</v>
      </c>
      <c r="AA129" s="31">
        <v>8.35</v>
      </c>
      <c r="AB129" s="23">
        <v>2</v>
      </c>
      <c r="AC129">
        <v>16.7</v>
      </c>
      <c r="AD129">
        <v>23.2</v>
      </c>
    </row>
    <row r="130" spans="2:30" x14ac:dyDescent="0.25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 t="str">
        <v>One-Seat</v>
      </c>
      <c r="Q130" s="16" t="str">
        <v>ROGERS, JAMES</v>
      </c>
      <c r="R130" s="17">
        <v>45593</v>
      </c>
      <c r="S130" s="16">
        <v>4013468</v>
      </c>
      <c r="T130" s="18" t="str">
        <v>207</v>
      </c>
      <c r="U130" s="18" t="str">
        <v>AM1</v>
      </c>
      <c r="V130" s="16">
        <v>15.06</v>
      </c>
      <c r="W130" s="16">
        <v>105</v>
      </c>
      <c r="X130" s="16" t="str">
        <v>SD</v>
      </c>
      <c r="Y130" s="18" t="str">
        <v>Yes</v>
      </c>
      <c r="Z130" s="29">
        <v>6.5</v>
      </c>
      <c r="AA130" s="31">
        <v>15.06</v>
      </c>
      <c r="AB130" s="23">
        <v>2</v>
      </c>
      <c r="AC130">
        <v>30.12</v>
      </c>
      <c r="AD130">
        <v>36.620000000000005</v>
      </c>
    </row>
    <row r="131" spans="2:30" x14ac:dyDescent="0.25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 t="str">
        <v>One-Seat</v>
      </c>
      <c r="Q131" s="16" t="str">
        <v>UMANA, DOMINGO</v>
      </c>
      <c r="R131" s="17">
        <v>45593</v>
      </c>
      <c r="S131" s="16">
        <v>4009886</v>
      </c>
      <c r="T131" s="18" t="str">
        <v>210B</v>
      </c>
      <c r="U131" s="18" t="str">
        <v>AM1</v>
      </c>
      <c r="V131" s="16">
        <v>19.39</v>
      </c>
      <c r="W131" s="16">
        <v>59</v>
      </c>
      <c r="X131" s="16" t="str">
        <v>SD</v>
      </c>
      <c r="Y131" s="18" t="str">
        <v>Yes</v>
      </c>
      <c r="Z131" s="29">
        <v>6.5</v>
      </c>
      <c r="AA131" s="31">
        <v>19.39</v>
      </c>
      <c r="AB131" s="23">
        <v>2</v>
      </c>
      <c r="AC131">
        <v>38.78</v>
      </c>
      <c r="AD131">
        <v>45.28</v>
      </c>
    </row>
    <row r="132" spans="2:30" x14ac:dyDescent="0.25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 t="str">
        <v>One-Seat</v>
      </c>
      <c r="Q132" s="16" t="str">
        <v>UMANA, DOMINGO</v>
      </c>
      <c r="R132" s="17">
        <v>45593</v>
      </c>
      <c r="S132" s="16">
        <v>4011147</v>
      </c>
      <c r="T132" s="18" t="str">
        <v>210B</v>
      </c>
      <c r="U132" s="18" t="str">
        <v>AM1</v>
      </c>
      <c r="V132" s="16">
        <v>10.17</v>
      </c>
      <c r="W132" s="16">
        <v>50</v>
      </c>
      <c r="X132" s="16" t="str">
        <v>SD</v>
      </c>
      <c r="Y132" s="18" t="str">
        <v>Yes</v>
      </c>
      <c r="Z132" s="29">
        <v>6.5</v>
      </c>
      <c r="AA132" s="31">
        <v>10.17</v>
      </c>
      <c r="AB132" s="23">
        <v>2</v>
      </c>
      <c r="AC132">
        <v>20.34</v>
      </c>
      <c r="AD132">
        <v>26.84</v>
      </c>
    </row>
    <row r="133" spans="2:30" x14ac:dyDescent="0.25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 t="str">
        <v>One-Seat</v>
      </c>
      <c r="Q133" s="16" t="str">
        <v>UMANA, DOMINGO</v>
      </c>
      <c r="R133" s="17">
        <v>45593</v>
      </c>
      <c r="S133" s="16">
        <v>4013167</v>
      </c>
      <c r="T133" s="18" t="str">
        <v>210B</v>
      </c>
      <c r="U133" s="18" t="str">
        <v>AM1</v>
      </c>
      <c r="V133" s="16">
        <v>26.95</v>
      </c>
      <c r="W133" s="16">
        <v>50</v>
      </c>
      <c r="X133" s="16" t="str">
        <v>SD</v>
      </c>
      <c r="Y133" s="18" t="str">
        <v>Yes</v>
      </c>
      <c r="Z133" s="29">
        <v>6.5</v>
      </c>
      <c r="AA133" s="31">
        <v>26.95</v>
      </c>
      <c r="AB133" s="23">
        <v>2</v>
      </c>
      <c r="AC133">
        <v>53.9</v>
      </c>
      <c r="AD133">
        <v>60.4</v>
      </c>
    </row>
    <row r="134" spans="2:30" x14ac:dyDescent="0.25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 t="str">
        <v>One-Seat</v>
      </c>
      <c r="Q134" s="16" t="str">
        <v>UMANA, DOMINGO</v>
      </c>
      <c r="R134" s="17">
        <v>45593</v>
      </c>
      <c r="S134" s="16">
        <v>4013470</v>
      </c>
      <c r="T134" s="18" t="str">
        <v>210B</v>
      </c>
      <c r="U134" s="18" t="str">
        <v>AM1</v>
      </c>
      <c r="V134" s="16">
        <v>15.06</v>
      </c>
      <c r="W134" s="16">
        <v>39</v>
      </c>
      <c r="X134" s="16" t="str">
        <v>SD</v>
      </c>
      <c r="Y134" s="18" t="str">
        <v>Yes</v>
      </c>
      <c r="Z134" s="29">
        <v>6.5</v>
      </c>
      <c r="AA134" s="31">
        <v>15.06</v>
      </c>
      <c r="AB134" s="23">
        <v>2</v>
      </c>
      <c r="AC134">
        <v>30.12</v>
      </c>
      <c r="AD134">
        <v>36.620000000000005</v>
      </c>
    </row>
    <row r="135" spans="2:30" x14ac:dyDescent="0.25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 t="str">
        <v>One-Seat</v>
      </c>
      <c r="Q135" s="16" t="str">
        <v>UMANA, DOMINGO</v>
      </c>
      <c r="R135" s="17">
        <v>45593</v>
      </c>
      <c r="S135" s="16">
        <v>4013739</v>
      </c>
      <c r="T135" s="18" t="str">
        <v>210B</v>
      </c>
      <c r="U135" s="18" t="str">
        <v>AM1</v>
      </c>
      <c r="V135" s="16">
        <v>12.94</v>
      </c>
      <c r="W135" s="16">
        <v>47</v>
      </c>
      <c r="X135" s="16" t="str">
        <v>SD</v>
      </c>
      <c r="Y135" s="18" t="str">
        <v>Yes</v>
      </c>
      <c r="Z135" s="29">
        <v>6.5</v>
      </c>
      <c r="AA135" s="31">
        <v>12.94</v>
      </c>
      <c r="AB135" s="23">
        <v>2</v>
      </c>
      <c r="AC135">
        <v>25.88</v>
      </c>
      <c r="AD135">
        <v>32.379999999999995</v>
      </c>
    </row>
    <row r="136" spans="2:30" x14ac:dyDescent="0.25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 t="str">
        <v>One-Seat</v>
      </c>
      <c r="Q136" s="16" t="str">
        <v>ALLGOOD, SCOTT</v>
      </c>
      <c r="R136" s="17">
        <v>45594</v>
      </c>
      <c r="S136" s="16">
        <v>4010825</v>
      </c>
      <c r="T136" s="18" t="str">
        <v>201</v>
      </c>
      <c r="U136" s="18" t="str">
        <v>AM1,OW1</v>
      </c>
      <c r="V136" s="16">
        <v>20.73</v>
      </c>
      <c r="W136" s="16">
        <v>46</v>
      </c>
      <c r="X136" s="16" t="str">
        <v>SD</v>
      </c>
      <c r="Y136" s="18" t="str">
        <v>Yes</v>
      </c>
      <c r="Z136" s="29">
        <v>6.5</v>
      </c>
      <c r="AA136" s="31">
        <v>20.73</v>
      </c>
      <c r="AB136" s="23">
        <v>2</v>
      </c>
      <c r="AC136">
        <v>41.46</v>
      </c>
      <c r="AD136">
        <v>47.96</v>
      </c>
    </row>
    <row r="137" spans="2:30" x14ac:dyDescent="0.25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 t="str">
        <v>One-Seat</v>
      </c>
      <c r="Q137" s="16" t="str">
        <v>ALLGOOD, SCOTT</v>
      </c>
      <c r="R137" s="17">
        <v>45594</v>
      </c>
      <c r="S137" s="16">
        <v>4010826</v>
      </c>
      <c r="T137" s="18" t="str">
        <v>201</v>
      </c>
      <c r="U137" s="18" t="str">
        <v>AM1,OW1</v>
      </c>
      <c r="V137" s="16">
        <v>20.73</v>
      </c>
      <c r="W137" s="16">
        <v>106</v>
      </c>
      <c r="X137" s="16" t="str">
        <v>SD</v>
      </c>
      <c r="Y137" s="18" t="str">
        <v>Yes</v>
      </c>
      <c r="Z137" s="29">
        <v>6.5</v>
      </c>
      <c r="AA137" s="31">
        <v>20.73</v>
      </c>
      <c r="AB137" s="23">
        <v>2</v>
      </c>
      <c r="AC137">
        <v>41.46</v>
      </c>
      <c r="AD137">
        <v>47.96</v>
      </c>
    </row>
    <row r="138" spans="2:30" x14ac:dyDescent="0.25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 t="str">
        <v>One-Seat</v>
      </c>
      <c r="Q138" s="16" t="str">
        <v>ALLGOOD, SCOTT</v>
      </c>
      <c r="R138" s="17">
        <v>45594</v>
      </c>
      <c r="S138" s="16">
        <v>4013745</v>
      </c>
      <c r="T138" s="18" t="str">
        <v>201</v>
      </c>
      <c r="U138" s="18" t="str">
        <v>AM1</v>
      </c>
      <c r="V138" s="16">
        <v>12.94</v>
      </c>
      <c r="W138" s="16">
        <v>29</v>
      </c>
      <c r="X138" s="16" t="str">
        <v>SD</v>
      </c>
      <c r="Y138" s="18" t="str">
        <v>Yes</v>
      </c>
      <c r="Z138" s="29">
        <v>6.5</v>
      </c>
      <c r="AA138" s="31">
        <v>12.94</v>
      </c>
      <c r="AB138" s="23">
        <v>2</v>
      </c>
      <c r="AC138">
        <v>25.88</v>
      </c>
      <c r="AD138">
        <v>32.379999999999995</v>
      </c>
    </row>
    <row r="139" spans="2:30" x14ac:dyDescent="0.25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 t="str">
        <v>One-Seat</v>
      </c>
      <c r="Q139" s="16" t="str">
        <v>ALLGOOD, SCOTT</v>
      </c>
      <c r="R139" s="17">
        <v>45594</v>
      </c>
      <c r="S139" s="16">
        <v>4014394</v>
      </c>
      <c r="T139" s="18" t="str">
        <v>201</v>
      </c>
      <c r="U139" s="18" t="str">
        <v>WK1</v>
      </c>
      <c r="V139" s="16">
        <v>17.89</v>
      </c>
      <c r="W139" s="16">
        <v>30</v>
      </c>
      <c r="X139" s="16" t="str">
        <v>SD</v>
      </c>
      <c r="Y139" s="18" t="str">
        <v>Yes</v>
      </c>
      <c r="Z139" s="29">
        <v>6.5</v>
      </c>
      <c r="AA139" s="31">
        <v>17.89</v>
      </c>
      <c r="AB139" s="23">
        <v>2</v>
      </c>
      <c r="AC139">
        <v>35.78</v>
      </c>
      <c r="AD139">
        <v>42.28</v>
      </c>
    </row>
    <row r="140" spans="2:30" x14ac:dyDescent="0.25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 t="str">
        <v>One-Seat</v>
      </c>
      <c r="Q140" s="16" t="str">
        <v>KEITH , CLYDE</v>
      </c>
      <c r="R140" s="17">
        <v>45594</v>
      </c>
      <c r="S140" s="16">
        <v>4010630</v>
      </c>
      <c r="T140" s="18" t="str">
        <v>212</v>
      </c>
      <c r="U140" s="18" t="str">
        <v>AM1</v>
      </c>
      <c r="V140" s="16">
        <v>18.97</v>
      </c>
      <c r="W140" s="16">
        <v>40</v>
      </c>
      <c r="X140" s="16" t="str">
        <v>SD</v>
      </c>
      <c r="Y140" s="18" t="str">
        <v>Yes</v>
      </c>
      <c r="Z140" s="29">
        <v>6.5</v>
      </c>
      <c r="AA140" s="31">
        <v>18.97</v>
      </c>
      <c r="AB140" s="23">
        <v>2</v>
      </c>
      <c r="AC140">
        <v>37.94</v>
      </c>
      <c r="AD140">
        <v>44.44</v>
      </c>
    </row>
    <row r="141" spans="2:30" x14ac:dyDescent="0.25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 t="str">
        <v>One-Seat</v>
      </c>
      <c r="Q141" s="16" t="str">
        <v>KEITH , CLYDE</v>
      </c>
      <c r="R141" s="17">
        <v>45594</v>
      </c>
      <c r="S141" s="16">
        <v>4010688</v>
      </c>
      <c r="T141" s="18" t="str">
        <v>212</v>
      </c>
      <c r="U141" s="18" t="str">
        <v>AM1</v>
      </c>
      <c r="V141" s="16">
        <v>37.64</v>
      </c>
      <c r="W141" s="16">
        <v>49</v>
      </c>
      <c r="X141" s="16" t="str">
        <v>SD</v>
      </c>
      <c r="Y141" s="18" t="str">
        <v>Yes</v>
      </c>
      <c r="Z141" s="29">
        <v>6.5</v>
      </c>
      <c r="AA141" s="31">
        <v>37.64</v>
      </c>
      <c r="AB141" s="23">
        <v>2</v>
      </c>
      <c r="AC141">
        <v>75.28</v>
      </c>
      <c r="AD141">
        <v>81.78</v>
      </c>
    </row>
    <row r="142" spans="2:30" x14ac:dyDescent="0.25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 t="str">
        <v>One-Seat</v>
      </c>
      <c r="Q142" s="16" t="str">
        <v>KEITH , CLYDE</v>
      </c>
      <c r="R142" s="17">
        <v>45594</v>
      </c>
      <c r="S142" s="16">
        <v>4010967</v>
      </c>
      <c r="T142" s="18" t="str">
        <v>212</v>
      </c>
      <c r="U142" s="18" t="str">
        <v>AM1</v>
      </c>
      <c r="V142" s="16">
        <v>28.11</v>
      </c>
      <c r="W142" s="16">
        <v>35</v>
      </c>
      <c r="X142" s="16" t="str">
        <v>SD</v>
      </c>
      <c r="Y142" s="18" t="str">
        <v>Yes</v>
      </c>
      <c r="Z142" s="29">
        <v>6.5</v>
      </c>
      <c r="AA142" s="31">
        <v>28.11</v>
      </c>
      <c r="AB142" s="23">
        <v>2</v>
      </c>
      <c r="AC142">
        <v>56.22</v>
      </c>
      <c r="AD142">
        <v>62.72</v>
      </c>
    </row>
    <row r="143" spans="2:30" x14ac:dyDescent="0.25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 t="str">
        <v>One-Seat</v>
      </c>
      <c r="Q143" s="16" t="str">
        <v>KEITH , CLYDE</v>
      </c>
      <c r="R143" s="17">
        <v>45594</v>
      </c>
      <c r="S143" s="16">
        <v>4011031</v>
      </c>
      <c r="T143" s="18" t="str">
        <v>212</v>
      </c>
      <c r="U143" s="18" t="str">
        <v>AM1</v>
      </c>
      <c r="V143" s="16">
        <v>25.65</v>
      </c>
      <c r="W143" s="16">
        <v>52</v>
      </c>
      <c r="X143" s="16" t="str">
        <v>SD</v>
      </c>
      <c r="Y143" s="18" t="str">
        <v>Yes</v>
      </c>
      <c r="Z143" s="29">
        <v>6.5</v>
      </c>
      <c r="AA143" s="31">
        <v>25.65</v>
      </c>
      <c r="AB143" s="23">
        <v>2</v>
      </c>
      <c r="AC143">
        <v>51.3</v>
      </c>
      <c r="AD143">
        <v>57.8</v>
      </c>
    </row>
    <row r="144" spans="2:30" x14ac:dyDescent="0.25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 t="str">
        <v>One-Seat</v>
      </c>
      <c r="Q144" s="16" t="str">
        <v>KEITH , CLYDE</v>
      </c>
      <c r="R144" s="17">
        <v>45594</v>
      </c>
      <c r="S144" s="16">
        <v>4013452</v>
      </c>
      <c r="T144" s="18" t="str">
        <v>212</v>
      </c>
      <c r="U144" s="18" t="str">
        <v>SC1</v>
      </c>
      <c r="V144" s="16">
        <v>18.32</v>
      </c>
      <c r="W144" s="16">
        <v>53</v>
      </c>
      <c r="X144" s="16" t="str">
        <v>WC</v>
      </c>
      <c r="Y144" s="18" t="str">
        <v>Yes</v>
      </c>
      <c r="Z144" s="29">
        <v>6.5</v>
      </c>
      <c r="AA144" s="31">
        <v>18.32</v>
      </c>
      <c r="AB144" s="23">
        <v>2</v>
      </c>
      <c r="AC144">
        <v>36.64</v>
      </c>
      <c r="AD144">
        <v>43.14</v>
      </c>
    </row>
    <row r="145" spans="2:30" x14ac:dyDescent="0.25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 t="str">
        <v>One-Seat</v>
      </c>
      <c r="Q145" s="16" t="str">
        <v>KEITH , CLYDE</v>
      </c>
      <c r="R145" s="17">
        <v>45594</v>
      </c>
      <c r="S145" s="16">
        <v>4014547</v>
      </c>
      <c r="T145" s="18" t="str">
        <v>212</v>
      </c>
      <c r="U145" s="18" t="str">
        <v>AM1,WK1</v>
      </c>
      <c r="V145" s="16">
        <v>15.38</v>
      </c>
      <c r="W145" s="16">
        <v>47</v>
      </c>
      <c r="X145" s="16" t="str">
        <v>SD</v>
      </c>
      <c r="Y145" s="18" t="str">
        <v>Yes</v>
      </c>
      <c r="Z145" s="29">
        <v>6.5</v>
      </c>
      <c r="AA145" s="31">
        <v>15.38</v>
      </c>
      <c r="AB145" s="23">
        <v>2</v>
      </c>
      <c r="AC145">
        <v>30.76</v>
      </c>
      <c r="AD145">
        <v>37.260000000000005</v>
      </c>
    </row>
    <row r="146" spans="2:30" x14ac:dyDescent="0.25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 t="str">
        <v>One-Seat</v>
      </c>
      <c r="Q146" s="16" t="str">
        <v>LARA, DOUGLAS</v>
      </c>
      <c r="R146" s="17">
        <v>45594</v>
      </c>
      <c r="S146" s="16">
        <v>4010622</v>
      </c>
      <c r="T146" s="18" t="str">
        <v>221</v>
      </c>
      <c r="U146" s="18" t="str">
        <v>AM1</v>
      </c>
      <c r="V146" s="16">
        <v>17.43</v>
      </c>
      <c r="W146" s="16">
        <v>41</v>
      </c>
      <c r="X146" s="16" t="str">
        <v>SD</v>
      </c>
      <c r="Y146" s="18" t="str">
        <v>Yes</v>
      </c>
      <c r="Z146" s="29">
        <v>6.5</v>
      </c>
      <c r="AA146" s="31">
        <v>17.43</v>
      </c>
      <c r="AB146" s="23">
        <v>2</v>
      </c>
      <c r="AC146">
        <v>34.86</v>
      </c>
      <c r="AD146">
        <v>41.36</v>
      </c>
    </row>
    <row r="147" spans="2:30" x14ac:dyDescent="0.25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 t="str">
        <v>One-Seat</v>
      </c>
      <c r="Q147" s="16" t="str">
        <v>LARA, DOUGLAS</v>
      </c>
      <c r="R147" s="17">
        <v>45594</v>
      </c>
      <c r="S147" s="16">
        <v>4010729</v>
      </c>
      <c r="T147" s="18" t="str">
        <v>221</v>
      </c>
      <c r="U147" s="18" t="str">
        <v>AM1</v>
      </c>
      <c r="V147" s="16">
        <v>7.27</v>
      </c>
      <c r="W147" s="16">
        <v>19</v>
      </c>
      <c r="X147" s="16" t="str">
        <v>SD</v>
      </c>
      <c r="Y147" s="18" t="str">
        <v>Yes</v>
      </c>
      <c r="Z147" s="29">
        <v>6.5</v>
      </c>
      <c r="AA147" s="31">
        <v>7.27</v>
      </c>
      <c r="AB147" s="23">
        <v>2</v>
      </c>
      <c r="AC147">
        <v>14.54</v>
      </c>
      <c r="AD147">
        <v>21.04</v>
      </c>
    </row>
    <row r="148" spans="2:30" x14ac:dyDescent="0.25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 t="str">
        <v>One-Seat</v>
      </c>
      <c r="Q148" s="16" t="str">
        <v>LARA, DOUGLAS</v>
      </c>
      <c r="R148" s="17">
        <v>45594</v>
      </c>
      <c r="S148" s="16">
        <v>4010783</v>
      </c>
      <c r="T148" s="18" t="str">
        <v>221</v>
      </c>
      <c r="U148" s="18" t="str">
        <v>AM1</v>
      </c>
      <c r="V148" s="16">
        <v>8.24</v>
      </c>
      <c r="W148" s="16">
        <v>28</v>
      </c>
      <c r="X148" s="16" t="str">
        <v>SD</v>
      </c>
      <c r="Y148" s="18" t="str">
        <v>Yes</v>
      </c>
      <c r="Z148" s="29">
        <v>6.5</v>
      </c>
      <c r="AA148" s="31">
        <v>8.24</v>
      </c>
      <c r="AB148" s="23">
        <v>2</v>
      </c>
      <c r="AC148">
        <v>16.48</v>
      </c>
      <c r="AD148">
        <v>22.98</v>
      </c>
    </row>
    <row r="149" spans="2:30" x14ac:dyDescent="0.25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 t="str">
        <v>One-Seat</v>
      </c>
      <c r="Q149" s="16" t="str">
        <v>LARA, DOUGLAS</v>
      </c>
      <c r="R149" s="17">
        <v>45594</v>
      </c>
      <c r="S149" s="16">
        <v>4010794</v>
      </c>
      <c r="T149" s="18" t="str">
        <v>221</v>
      </c>
      <c r="U149" s="18" t="str">
        <v>WH1</v>
      </c>
      <c r="V149" s="16">
        <v>14.9</v>
      </c>
      <c r="W149" s="16">
        <v>70</v>
      </c>
      <c r="X149" s="16" t="str">
        <v>WC</v>
      </c>
      <c r="Y149" s="18" t="str">
        <v>Yes</v>
      </c>
      <c r="Z149" s="29">
        <v>6.5</v>
      </c>
      <c r="AA149" s="31">
        <v>14.9</v>
      </c>
      <c r="AB149" s="23">
        <v>2</v>
      </c>
      <c r="AC149">
        <v>29.8</v>
      </c>
      <c r="AD149">
        <v>36.299999999999997</v>
      </c>
    </row>
    <row r="150" spans="2:30" x14ac:dyDescent="0.25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 t="str">
        <v>One-Seat</v>
      </c>
      <c r="Q150" s="16" t="str">
        <v>LARA, DOUGLAS</v>
      </c>
      <c r="R150" s="17">
        <v>45594</v>
      </c>
      <c r="S150" s="16">
        <v>4013052</v>
      </c>
      <c r="T150" s="18" t="str">
        <v>221</v>
      </c>
      <c r="U150" s="18" t="str">
        <v>AM1</v>
      </c>
      <c r="V150" s="16">
        <v>12.75</v>
      </c>
      <c r="W150" s="16">
        <v>42</v>
      </c>
      <c r="X150" s="16" t="str">
        <v>SD</v>
      </c>
      <c r="Y150" s="18" t="str">
        <v>Yes</v>
      </c>
      <c r="Z150" s="29">
        <v>6.5</v>
      </c>
      <c r="AA150" s="31">
        <v>12.75</v>
      </c>
      <c r="AB150" s="23">
        <v>2</v>
      </c>
      <c r="AC150">
        <v>25.5</v>
      </c>
      <c r="AD150">
        <v>32</v>
      </c>
    </row>
    <row r="151" spans="2:30" x14ac:dyDescent="0.25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 t="str">
        <v>One-Seat</v>
      </c>
      <c r="Q151" s="16" t="str">
        <v>LARA, DOUGLAS</v>
      </c>
      <c r="R151" s="17">
        <v>45594</v>
      </c>
      <c r="S151" s="16">
        <v>4013666</v>
      </c>
      <c r="T151" s="18" t="str">
        <v>221</v>
      </c>
      <c r="U151" s="18" t="str">
        <v>AM1</v>
      </c>
      <c r="V151" s="16">
        <v>8.49</v>
      </c>
      <c r="W151" s="16">
        <v>31</v>
      </c>
      <c r="X151" s="16" t="str">
        <v>SD</v>
      </c>
      <c r="Y151" s="18" t="str">
        <v>Yes</v>
      </c>
      <c r="Z151" s="29">
        <v>6.5</v>
      </c>
      <c r="AA151" s="31">
        <v>8.49</v>
      </c>
      <c r="AB151" s="23">
        <v>2</v>
      </c>
      <c r="AC151">
        <v>16.98</v>
      </c>
      <c r="AD151">
        <v>23.48</v>
      </c>
    </row>
    <row r="152" spans="2:30" x14ac:dyDescent="0.25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 t="str">
        <v>One-Seat</v>
      </c>
      <c r="Q152" s="16" t="str">
        <v>ROGERS, JAMES</v>
      </c>
      <c r="R152" s="17">
        <v>45594</v>
      </c>
      <c r="S152" s="16">
        <v>4010503</v>
      </c>
      <c r="T152" s="18" t="str">
        <v>207</v>
      </c>
      <c r="U152" s="18" t="str">
        <v>AM1</v>
      </c>
      <c r="V152" s="16">
        <v>13.14</v>
      </c>
      <c r="W152" s="16">
        <v>87</v>
      </c>
      <c r="X152" s="16" t="str">
        <v>SD</v>
      </c>
      <c r="Y152" s="18" t="str">
        <v>Yes</v>
      </c>
      <c r="Z152" s="29">
        <v>6.5</v>
      </c>
      <c r="AA152" s="31">
        <v>13.14</v>
      </c>
      <c r="AB152" s="23">
        <v>2</v>
      </c>
      <c r="AC152">
        <v>26.28</v>
      </c>
      <c r="AD152">
        <v>32.78</v>
      </c>
    </row>
    <row r="153" spans="2:30" x14ac:dyDescent="0.25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 t="str">
        <v>One-Seat</v>
      </c>
      <c r="Q153" s="16" t="str">
        <v>ROGERS, JAMES</v>
      </c>
      <c r="R153" s="17">
        <v>45594</v>
      </c>
      <c r="S153" s="16">
        <v>4010582</v>
      </c>
      <c r="T153" s="18" t="str">
        <v>207</v>
      </c>
      <c r="U153" s="18" t="str">
        <v>AM1</v>
      </c>
      <c r="V153" s="16">
        <v>10.39</v>
      </c>
      <c r="W153" s="16">
        <v>32</v>
      </c>
      <c r="X153" s="16" t="str">
        <v>SD</v>
      </c>
      <c r="Y153" s="18" t="str">
        <v>Yes</v>
      </c>
      <c r="Z153" s="29">
        <v>6.5</v>
      </c>
      <c r="AA153" s="31">
        <v>10.39</v>
      </c>
      <c r="AB153" s="23">
        <v>2</v>
      </c>
      <c r="AC153">
        <v>20.78</v>
      </c>
      <c r="AD153">
        <v>27.28</v>
      </c>
    </row>
    <row r="154" spans="2:30" x14ac:dyDescent="0.25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 t="str">
        <v>One-Seat</v>
      </c>
      <c r="Q154" s="16" t="str">
        <v>ROGERS, JAMES</v>
      </c>
      <c r="R154" s="17">
        <v>45594</v>
      </c>
      <c r="S154" s="16">
        <v>4010755</v>
      </c>
      <c r="T154" s="18" t="str">
        <v>207</v>
      </c>
      <c r="U154" s="18" t="str">
        <v>AM1</v>
      </c>
      <c r="V154" s="16">
        <v>17.3</v>
      </c>
      <c r="W154" s="16">
        <v>62</v>
      </c>
      <c r="X154" s="16" t="str">
        <v>SD</v>
      </c>
      <c r="Y154" s="18" t="str">
        <v>Yes</v>
      </c>
      <c r="Z154" s="29">
        <v>6.5</v>
      </c>
      <c r="AA154" s="31">
        <v>17.3</v>
      </c>
      <c r="AB154" s="23">
        <v>2</v>
      </c>
      <c r="AC154">
        <v>34.6</v>
      </c>
      <c r="AD154">
        <v>41.1</v>
      </c>
    </row>
    <row r="155" spans="2:30" x14ac:dyDescent="0.25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 t="str">
        <v>One-Seat</v>
      </c>
      <c r="Q155" s="16" t="str">
        <v>ROGERS, JAMES</v>
      </c>
      <c r="R155" s="17">
        <v>45594</v>
      </c>
      <c r="S155" s="16">
        <v>4010784</v>
      </c>
      <c r="T155" s="18" t="str">
        <v>207</v>
      </c>
      <c r="U155" s="18" t="str">
        <v>AM1</v>
      </c>
      <c r="V155" s="16">
        <v>8.24</v>
      </c>
      <c r="W155" s="16">
        <v>23</v>
      </c>
      <c r="X155" s="16" t="str">
        <v>SD</v>
      </c>
      <c r="Y155" s="18" t="str">
        <v>Yes</v>
      </c>
      <c r="Z155" s="29">
        <v>6.5</v>
      </c>
      <c r="AA155" s="31">
        <v>8.24</v>
      </c>
      <c r="AB155" s="23">
        <v>2</v>
      </c>
      <c r="AC155">
        <v>16.48</v>
      </c>
      <c r="AD155">
        <v>22.98</v>
      </c>
    </row>
    <row r="156" spans="2:30" x14ac:dyDescent="0.25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 t="str">
        <v>One-Seat</v>
      </c>
      <c r="Q156" s="16" t="str">
        <v>ROGERS, JAMES</v>
      </c>
      <c r="R156" s="17">
        <v>45594</v>
      </c>
      <c r="S156" s="16">
        <v>4010795</v>
      </c>
      <c r="T156" s="18" t="str">
        <v>207</v>
      </c>
      <c r="U156" s="18" t="str">
        <v>WH1</v>
      </c>
      <c r="V156" s="16">
        <v>14.9</v>
      </c>
      <c r="W156" s="16">
        <v>47</v>
      </c>
      <c r="X156" s="16" t="str">
        <v>WC</v>
      </c>
      <c r="Y156" s="18" t="str">
        <v>Yes</v>
      </c>
      <c r="Z156" s="29">
        <v>6.5</v>
      </c>
      <c r="AA156" s="31">
        <v>14.9</v>
      </c>
      <c r="AB156" s="23">
        <v>2</v>
      </c>
      <c r="AC156">
        <v>29.8</v>
      </c>
      <c r="AD156">
        <v>36.299999999999997</v>
      </c>
    </row>
    <row r="157" spans="2:30" x14ac:dyDescent="0.25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 t="str">
        <v>One-Seat</v>
      </c>
      <c r="Q157" s="16" t="str">
        <v>ROGERS, JAMES</v>
      </c>
      <c r="R157" s="17">
        <v>45594</v>
      </c>
      <c r="S157" s="16">
        <v>4013062</v>
      </c>
      <c r="T157" s="18" t="str">
        <v>207</v>
      </c>
      <c r="U157" s="18" t="str">
        <v>AM1</v>
      </c>
      <c r="V157" s="16">
        <v>14.12</v>
      </c>
      <c r="W157" s="16">
        <v>61</v>
      </c>
      <c r="X157" s="16" t="str">
        <v>SD</v>
      </c>
      <c r="Y157" s="18" t="str">
        <v>Yes</v>
      </c>
      <c r="Z157" s="29">
        <v>6.5</v>
      </c>
      <c r="AA157" s="31">
        <v>14.12</v>
      </c>
      <c r="AB157" s="23">
        <v>2</v>
      </c>
      <c r="AC157">
        <v>28.24</v>
      </c>
      <c r="AD157">
        <v>34.739999999999995</v>
      </c>
    </row>
    <row r="158" spans="2:30" x14ac:dyDescent="0.25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 t="str">
        <v>One-Seat</v>
      </c>
      <c r="Q158" s="16" t="str">
        <v>UMANA, DOMINGO</v>
      </c>
      <c r="R158" s="17">
        <v>45594</v>
      </c>
      <c r="S158" s="16">
        <v>4010676</v>
      </c>
      <c r="T158" s="18" t="str">
        <v>210B</v>
      </c>
      <c r="U158" s="18" t="str">
        <v>AM1</v>
      </c>
      <c r="V158" s="16">
        <v>19.39</v>
      </c>
      <c r="W158" s="16">
        <v>57</v>
      </c>
      <c r="X158" s="16" t="str">
        <v>SD</v>
      </c>
      <c r="Y158" s="18" t="str">
        <v>Yes</v>
      </c>
      <c r="Z158" s="29">
        <v>6.5</v>
      </c>
      <c r="AA158" s="31">
        <v>19.39</v>
      </c>
      <c r="AB158" s="23">
        <v>2</v>
      </c>
      <c r="AC158">
        <v>38.78</v>
      </c>
      <c r="AD158">
        <v>45.28</v>
      </c>
    </row>
    <row r="159" spans="2:30" x14ac:dyDescent="0.25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 t="str">
        <v>One-Seat</v>
      </c>
      <c r="Q159" s="16" t="str">
        <v>UMANA, DOMINGO</v>
      </c>
      <c r="R159" s="17">
        <v>45594</v>
      </c>
      <c r="S159" s="16">
        <v>4010838</v>
      </c>
      <c r="T159" s="18" t="str">
        <v>210B</v>
      </c>
      <c r="U159" s="18" t="str">
        <v>AM1</v>
      </c>
      <c r="V159" s="16">
        <v>10.09</v>
      </c>
      <c r="W159" s="16">
        <v>33</v>
      </c>
      <c r="X159" s="16" t="str">
        <v>SD</v>
      </c>
      <c r="Y159" s="18" t="str">
        <v>Yes</v>
      </c>
      <c r="Z159" s="29">
        <v>6.5</v>
      </c>
      <c r="AA159" s="31">
        <v>10.09</v>
      </c>
      <c r="AB159" s="23">
        <v>2</v>
      </c>
      <c r="AC159">
        <v>20.18</v>
      </c>
      <c r="AD159">
        <v>26.68</v>
      </c>
    </row>
    <row r="160" spans="2:30" x14ac:dyDescent="0.25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 t="str">
        <v>One-Seat</v>
      </c>
      <c r="Q160" s="16" t="str">
        <v>UMANA, DOMINGO</v>
      </c>
      <c r="R160" s="17">
        <v>45594</v>
      </c>
      <c r="S160" s="16">
        <v>4013106</v>
      </c>
      <c r="T160" s="18" t="str">
        <v>210B</v>
      </c>
      <c r="U160" s="18" t="str">
        <v>AM1,SA1</v>
      </c>
      <c r="V160" s="16">
        <v>9.6</v>
      </c>
      <c r="W160" s="16">
        <v>26</v>
      </c>
      <c r="X160" s="16" t="str">
        <v>SD</v>
      </c>
      <c r="Y160" s="18" t="str">
        <v>Yes</v>
      </c>
      <c r="Z160" s="29">
        <v>6.5</v>
      </c>
      <c r="AA160" s="31">
        <v>9.6</v>
      </c>
      <c r="AB160" s="23">
        <v>2</v>
      </c>
      <c r="AC160">
        <v>19.2</v>
      </c>
      <c r="AD160">
        <v>25.7</v>
      </c>
    </row>
    <row r="161" spans="2:30" x14ac:dyDescent="0.25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 t="str">
        <v>One-Seat</v>
      </c>
      <c r="Q161" s="16" t="str">
        <v>UMANA, DOMINGO</v>
      </c>
      <c r="R161" s="17">
        <v>45594</v>
      </c>
      <c r="S161" s="16">
        <v>4014349</v>
      </c>
      <c r="T161" s="18" t="str">
        <v>210B</v>
      </c>
      <c r="U161" s="18" t="str">
        <v>AM1</v>
      </c>
      <c r="V161" s="16">
        <v>17.52</v>
      </c>
      <c r="W161" s="16">
        <v>64</v>
      </c>
      <c r="X161" s="16" t="str">
        <v>SD</v>
      </c>
      <c r="Y161" s="18" t="str">
        <v>Yes</v>
      </c>
      <c r="Z161" s="29">
        <v>6.5</v>
      </c>
      <c r="AA161" s="31">
        <v>17.52</v>
      </c>
      <c r="AB161" s="23">
        <v>2</v>
      </c>
      <c r="AC161">
        <v>35.04</v>
      </c>
      <c r="AD161">
        <v>41.54</v>
      </c>
    </row>
    <row r="162" spans="2:30" x14ac:dyDescent="0.25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 t="str">
        <v>One-Seat</v>
      </c>
      <c r="Q162" s="16" t="str">
        <v>UMANA, DOMINGO</v>
      </c>
      <c r="R162" s="17">
        <v>45594</v>
      </c>
      <c r="S162" s="16">
        <v>4014598</v>
      </c>
      <c r="T162" s="18" t="str">
        <v>210B</v>
      </c>
      <c r="U162" s="18" t="str">
        <v>AM1</v>
      </c>
      <c r="V162" s="16">
        <v>7.93</v>
      </c>
      <c r="W162" s="16">
        <v>31</v>
      </c>
      <c r="X162" s="16" t="str">
        <v>SD</v>
      </c>
      <c r="Y162" s="18" t="str">
        <v>Yes</v>
      </c>
      <c r="Z162" s="29">
        <v>6.5</v>
      </c>
      <c r="AA162" s="31">
        <v>7.93</v>
      </c>
      <c r="AB162" s="23">
        <v>2</v>
      </c>
      <c r="AC162">
        <v>15.86</v>
      </c>
      <c r="AD162">
        <v>22.36</v>
      </c>
    </row>
    <row r="163" spans="2:30" x14ac:dyDescent="0.25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 t="str">
        <v>One-Seat</v>
      </c>
      <c r="Q163" s="16" t="str">
        <v>ALLGOOD, SCOTT</v>
      </c>
      <c r="R163" s="17">
        <v>45595</v>
      </c>
      <c r="S163" s="16">
        <v>4013565</v>
      </c>
      <c r="T163" s="18" t="str">
        <v>201</v>
      </c>
      <c r="U163" s="18" t="str">
        <v>AM1</v>
      </c>
      <c r="V163" s="16">
        <v>14.08</v>
      </c>
      <c r="W163" s="16">
        <v>57</v>
      </c>
      <c r="X163" s="16" t="str">
        <v>SD</v>
      </c>
      <c r="Y163" s="18" t="str">
        <v>Yes</v>
      </c>
      <c r="Z163" s="29">
        <v>6.5</v>
      </c>
      <c r="AA163" s="31">
        <v>14.08</v>
      </c>
      <c r="AB163" s="23">
        <v>2</v>
      </c>
      <c r="AC163">
        <v>28.16</v>
      </c>
      <c r="AD163">
        <v>34.659999999999997</v>
      </c>
    </row>
    <row r="164" spans="2:30" x14ac:dyDescent="0.25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 t="str">
        <v>One-Seat</v>
      </c>
      <c r="Q164" s="16" t="str">
        <v>ALLGOOD, SCOTT</v>
      </c>
      <c r="R164" s="17">
        <v>45595</v>
      </c>
      <c r="S164" s="16">
        <v>4015212</v>
      </c>
      <c r="T164" s="18" t="str">
        <v>201</v>
      </c>
      <c r="U164" s="18" t="str">
        <v>AM1,PW1</v>
      </c>
      <c r="V164" s="16">
        <v>14.2</v>
      </c>
      <c r="W164" s="16">
        <v>29</v>
      </c>
      <c r="X164" s="16" t="str">
        <v>SD</v>
      </c>
      <c r="Y164" s="18" t="str">
        <v>Yes</v>
      </c>
      <c r="Z164" s="29">
        <v>6.5</v>
      </c>
      <c r="AA164" s="31">
        <v>14.2</v>
      </c>
      <c r="AB164" s="23">
        <v>2</v>
      </c>
      <c r="AC164">
        <v>28.4</v>
      </c>
      <c r="AD164">
        <v>34.9</v>
      </c>
    </row>
    <row r="165" spans="2:30" x14ac:dyDescent="0.25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 t="str">
        <v>One-Seat</v>
      </c>
      <c r="Q165" s="16" t="str">
        <v>ALLGOOD, SCOTT</v>
      </c>
      <c r="R165" s="17">
        <v>45595</v>
      </c>
      <c r="S165" s="16">
        <v>4015257</v>
      </c>
      <c r="T165" s="18" t="str">
        <v>201</v>
      </c>
      <c r="U165" s="18" t="str">
        <v>PW1</v>
      </c>
      <c r="V165" s="16">
        <v>12.88</v>
      </c>
      <c r="W165" s="16">
        <v>40</v>
      </c>
      <c r="X165" s="16" t="str">
        <v>WC</v>
      </c>
      <c r="Y165" s="18" t="str">
        <v>Yes</v>
      </c>
      <c r="Z165" s="29">
        <v>6.5</v>
      </c>
      <c r="AA165" s="31">
        <v>12.88</v>
      </c>
      <c r="AB165" s="23">
        <v>2</v>
      </c>
      <c r="AC165">
        <v>25.76</v>
      </c>
      <c r="AD165">
        <v>32.260000000000005</v>
      </c>
    </row>
    <row r="166" spans="2:30" x14ac:dyDescent="0.25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 t="str">
        <v>One-Seat</v>
      </c>
      <c r="Q166" s="16" t="str">
        <v>LARA, DOUGLAS</v>
      </c>
      <c r="R166" s="17">
        <v>45595</v>
      </c>
      <c r="S166" s="16">
        <v>4011365</v>
      </c>
      <c r="T166" s="18" t="str">
        <v>221</v>
      </c>
      <c r="U166" s="18" t="str">
        <v>WH1</v>
      </c>
      <c r="V166" s="16">
        <v>5.55</v>
      </c>
      <c r="W166" s="16">
        <v>22</v>
      </c>
      <c r="X166" s="16" t="str">
        <v>WC</v>
      </c>
      <c r="Y166" s="18" t="str">
        <v>Yes</v>
      </c>
      <c r="Z166" s="29">
        <v>6.5</v>
      </c>
      <c r="AA166" s="31">
        <v>5.55</v>
      </c>
      <c r="AB166" s="23">
        <v>2</v>
      </c>
      <c r="AC166">
        <v>11.1</v>
      </c>
      <c r="AD166">
        <v>17.600000000000001</v>
      </c>
    </row>
    <row r="167" spans="2:30" x14ac:dyDescent="0.25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 t="str">
        <v>One-Seat</v>
      </c>
      <c r="Q167" s="16" t="str">
        <v>LARA, DOUGLAS</v>
      </c>
      <c r="R167" s="17">
        <v>45595</v>
      </c>
      <c r="S167" s="16">
        <v>4014304</v>
      </c>
      <c r="T167" s="18" t="str">
        <v>221</v>
      </c>
      <c r="U167" s="18" t="str">
        <v>AM1</v>
      </c>
      <c r="V167" s="16">
        <v>37.5</v>
      </c>
      <c r="W167" s="16">
        <v>80</v>
      </c>
      <c r="X167" s="16" t="str">
        <v>SD</v>
      </c>
      <c r="Y167" s="18" t="str">
        <v>Yes</v>
      </c>
      <c r="Z167" s="29">
        <v>6.5</v>
      </c>
      <c r="AA167" s="31">
        <v>37.5</v>
      </c>
      <c r="AB167" s="23">
        <v>2</v>
      </c>
      <c r="AC167">
        <v>75</v>
      </c>
      <c r="AD167">
        <v>81.5</v>
      </c>
    </row>
    <row r="168" spans="2:30" x14ac:dyDescent="0.25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 t="str">
        <v>One-Seat</v>
      </c>
      <c r="Q168" s="16" t="str">
        <v>LARA, DOUGLAS</v>
      </c>
      <c r="R168" s="17">
        <v>45595</v>
      </c>
      <c r="S168" s="16">
        <v>4014305</v>
      </c>
      <c r="T168" s="18" t="str">
        <v>221</v>
      </c>
      <c r="U168" s="18" t="str">
        <v>AM1</v>
      </c>
      <c r="V168" s="16">
        <v>37.5</v>
      </c>
      <c r="W168" s="16">
        <v>70</v>
      </c>
      <c r="X168" s="16" t="str">
        <v>SD</v>
      </c>
      <c r="Y168" s="18" t="str">
        <v>Yes</v>
      </c>
      <c r="Z168" s="29">
        <v>6.5</v>
      </c>
      <c r="AA168" s="31">
        <v>37.5</v>
      </c>
      <c r="AB168" s="23">
        <v>2</v>
      </c>
      <c r="AC168">
        <v>75</v>
      </c>
      <c r="AD168">
        <v>81.5</v>
      </c>
    </row>
    <row r="169" spans="2:30" x14ac:dyDescent="0.25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 t="str">
        <v>One-Seat</v>
      </c>
      <c r="Q169" s="16" t="str">
        <v>LARA, DOUGLAS</v>
      </c>
      <c r="R169" s="17">
        <v>45595</v>
      </c>
      <c r="S169" s="16">
        <v>4015302</v>
      </c>
      <c r="T169" s="18" t="str">
        <v>221</v>
      </c>
      <c r="U169" s="18" t="str">
        <v>AM1</v>
      </c>
      <c r="V169" s="16">
        <v>26.08</v>
      </c>
      <c r="W169" s="16">
        <v>35</v>
      </c>
      <c r="X169" s="16" t="str">
        <v>SD</v>
      </c>
      <c r="Y169" s="18" t="str">
        <v>Yes</v>
      </c>
      <c r="Z169" s="29">
        <v>6.5</v>
      </c>
      <c r="AA169" s="31">
        <v>26.08</v>
      </c>
      <c r="AB169" s="23">
        <v>2</v>
      </c>
      <c r="AC169">
        <v>52.16</v>
      </c>
      <c r="AD169">
        <v>58.66</v>
      </c>
    </row>
    <row r="170" spans="2:30" x14ac:dyDescent="0.25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 t="str">
        <v>One-Seat</v>
      </c>
      <c r="Q170" s="16" t="str">
        <v>UMANA, DOMINGO</v>
      </c>
      <c r="R170" s="17">
        <v>45595</v>
      </c>
      <c r="S170" s="16">
        <v>4011800</v>
      </c>
      <c r="T170" s="18" t="str">
        <v>210B</v>
      </c>
      <c r="U170" s="18" t="str">
        <v>AM2</v>
      </c>
      <c r="V170" s="16">
        <v>20</v>
      </c>
      <c r="W170" s="16">
        <v>38</v>
      </c>
      <c r="X170" s="16" t="str">
        <v>SD</v>
      </c>
      <c r="Y170" s="18" t="str">
        <v>Yes</v>
      </c>
      <c r="Z170" s="29">
        <v>6.5</v>
      </c>
      <c r="AA170" s="31">
        <v>20</v>
      </c>
      <c r="AB170" s="23">
        <v>2</v>
      </c>
      <c r="AC170">
        <v>40</v>
      </c>
      <c r="AD170">
        <v>46.5</v>
      </c>
    </row>
    <row r="171" spans="2:30" x14ac:dyDescent="0.25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 t="str">
        <v>One-Seat</v>
      </c>
      <c r="Q171" s="16" t="str">
        <v>UMANA, DOMINGO</v>
      </c>
      <c r="R171" s="17">
        <v>45595</v>
      </c>
      <c r="S171" s="16">
        <v>4013160</v>
      </c>
      <c r="T171" s="18" t="str">
        <v>210B</v>
      </c>
      <c r="U171" s="18" t="str">
        <v>AM1</v>
      </c>
      <c r="V171" s="16">
        <v>16.559999999999999</v>
      </c>
      <c r="W171" s="16">
        <v>33</v>
      </c>
      <c r="X171" s="16" t="str">
        <v>SD</v>
      </c>
      <c r="Y171" s="18" t="str">
        <v>Yes</v>
      </c>
      <c r="Z171" s="29">
        <v>6.5</v>
      </c>
      <c r="AA171" s="31">
        <v>16.559999999999999</v>
      </c>
      <c r="AB171" s="23">
        <v>2</v>
      </c>
      <c r="AC171">
        <v>33.119999999999997</v>
      </c>
      <c r="AD171">
        <v>39.619999999999997</v>
      </c>
    </row>
    <row r="172" spans="2:30" x14ac:dyDescent="0.25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 t="str">
        <v>One-Seat</v>
      </c>
      <c r="Q172" s="16" t="str">
        <v>ALLGOOD, SCOTT</v>
      </c>
      <c r="R172" s="17">
        <v>45596</v>
      </c>
      <c r="S172" s="16">
        <v>4012431</v>
      </c>
      <c r="T172" s="18" t="str">
        <v>201</v>
      </c>
      <c r="U172" s="18" t="str">
        <v>OW1</v>
      </c>
      <c r="V172" s="16">
        <v>24.46</v>
      </c>
      <c r="W172" s="16">
        <v>57</v>
      </c>
      <c r="X172" s="16" t="str">
        <v>SD</v>
      </c>
      <c r="Y172" s="18" t="str">
        <v>Yes</v>
      </c>
      <c r="Z172" s="29">
        <v>6.5</v>
      </c>
      <c r="AA172" s="31">
        <v>24.46</v>
      </c>
      <c r="AB172" s="23">
        <v>2</v>
      </c>
      <c r="AC172">
        <v>48.92</v>
      </c>
      <c r="AD172">
        <v>55.42</v>
      </c>
    </row>
    <row r="173" spans="2:30" x14ac:dyDescent="0.25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 t="str">
        <v>One-Seat</v>
      </c>
      <c r="Q173" s="16" t="str">
        <v>ALLGOOD, SCOTT</v>
      </c>
      <c r="R173" s="17">
        <v>45596</v>
      </c>
      <c r="S173" s="16">
        <v>4013532</v>
      </c>
      <c r="T173" s="18" t="str">
        <v>201</v>
      </c>
      <c r="U173" s="18" t="str">
        <v>OW1</v>
      </c>
      <c r="V173" s="16">
        <v>16.09</v>
      </c>
      <c r="W173" s="16">
        <v>29</v>
      </c>
      <c r="X173" s="16" t="str">
        <v>SD</v>
      </c>
      <c r="Y173" s="18" t="str">
        <v>Yes</v>
      </c>
      <c r="Z173" s="29">
        <v>6.5</v>
      </c>
      <c r="AA173" s="31">
        <v>16.09</v>
      </c>
      <c r="AB173" s="23">
        <v>2</v>
      </c>
      <c r="AC173">
        <v>32.18</v>
      </c>
      <c r="AD173">
        <v>38.68</v>
      </c>
    </row>
    <row r="174" spans="2:30" x14ac:dyDescent="0.25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 t="str">
        <v>One-Seat</v>
      </c>
      <c r="Q174" s="16" t="str">
        <v>ALLGOOD, SCOTT</v>
      </c>
      <c r="R174" s="17">
        <v>45596</v>
      </c>
      <c r="S174" s="16">
        <v>4013788</v>
      </c>
      <c r="T174" s="18" t="str">
        <v>201</v>
      </c>
      <c r="U174" s="18" t="str">
        <v>AM1</v>
      </c>
      <c r="V174" s="16">
        <v>25.33</v>
      </c>
      <c r="W174" s="16">
        <v>100</v>
      </c>
      <c r="X174" s="16" t="str">
        <v>SD</v>
      </c>
      <c r="Y174" s="18" t="str">
        <v>Yes</v>
      </c>
      <c r="Z174" s="29">
        <v>6.5</v>
      </c>
      <c r="AA174" s="31">
        <v>25.33</v>
      </c>
      <c r="AB174" s="23">
        <v>2</v>
      </c>
      <c r="AC174">
        <v>50.66</v>
      </c>
      <c r="AD174">
        <v>57.16</v>
      </c>
    </row>
    <row r="175" spans="2:30" x14ac:dyDescent="0.25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 t="str">
        <v>One-Seat</v>
      </c>
      <c r="Q175" s="16" t="str">
        <v>ALLGOOD, SCOTT</v>
      </c>
      <c r="R175" s="17">
        <v>45596</v>
      </c>
      <c r="S175" s="16">
        <v>4014351</v>
      </c>
      <c r="T175" s="18" t="str">
        <v>201</v>
      </c>
      <c r="U175" s="18" t="str">
        <v>OW1</v>
      </c>
      <c r="V175" s="16">
        <v>20.55</v>
      </c>
      <c r="W175" s="16">
        <v>58</v>
      </c>
      <c r="X175" s="16" t="str">
        <v>SD</v>
      </c>
      <c r="Y175" s="18" t="str">
        <v>Yes</v>
      </c>
      <c r="Z175" s="29">
        <v>6.5</v>
      </c>
      <c r="AA175" s="31">
        <v>20.55</v>
      </c>
      <c r="AB175" s="23">
        <v>2</v>
      </c>
      <c r="AC175">
        <v>41.1</v>
      </c>
      <c r="AD175">
        <v>47.6</v>
      </c>
    </row>
    <row r="176" spans="2:30" x14ac:dyDescent="0.25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 t="str">
        <v>One-Seat</v>
      </c>
      <c r="Q176" s="16" t="str">
        <v>KEITH , CLYDE</v>
      </c>
      <c r="R176" s="17">
        <v>45596</v>
      </c>
      <c r="S176" s="16">
        <v>4012052</v>
      </c>
      <c r="T176" s="18" t="str">
        <v>212</v>
      </c>
      <c r="U176" s="18" t="str">
        <v>AM1</v>
      </c>
      <c r="V176" s="16">
        <v>11.22</v>
      </c>
      <c r="W176" s="16">
        <v>46</v>
      </c>
      <c r="X176" s="16" t="str">
        <v>SD</v>
      </c>
      <c r="Y176" s="18" t="str">
        <v>Yes</v>
      </c>
      <c r="Z176" s="29">
        <v>6.5</v>
      </c>
      <c r="AA176" s="31">
        <v>11.22</v>
      </c>
      <c r="AB176" s="23">
        <v>2</v>
      </c>
      <c r="AC176">
        <v>22.44</v>
      </c>
      <c r="AD176">
        <v>28.94</v>
      </c>
    </row>
    <row r="177" spans="2:30" x14ac:dyDescent="0.25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 t="str">
        <v>One-Seat</v>
      </c>
      <c r="Q177" s="16" t="str">
        <v>LARA, DOUGLAS</v>
      </c>
      <c r="R177" s="17">
        <v>45596</v>
      </c>
      <c r="S177" s="16">
        <v>4012474</v>
      </c>
      <c r="T177" s="18" t="str">
        <v>221</v>
      </c>
      <c r="U177" s="18" t="str">
        <v>AM1</v>
      </c>
      <c r="V177" s="16">
        <v>16.46</v>
      </c>
      <c r="W177" s="16">
        <v>38</v>
      </c>
      <c r="X177" s="16" t="str">
        <v>SD</v>
      </c>
      <c r="Y177" s="18" t="str">
        <v>Yes</v>
      </c>
      <c r="Z177" s="29">
        <v>6.5</v>
      </c>
      <c r="AA177" s="31">
        <v>16.46</v>
      </c>
      <c r="AB177" s="23">
        <v>2</v>
      </c>
      <c r="AC177">
        <v>32.92</v>
      </c>
      <c r="AD177">
        <v>39.42</v>
      </c>
    </row>
    <row r="178" spans="2:30" x14ac:dyDescent="0.25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 t="str">
        <v>One-Seat</v>
      </c>
      <c r="Q178" s="16" t="str">
        <v>LARA, DOUGLAS</v>
      </c>
      <c r="R178" s="17">
        <v>45596</v>
      </c>
      <c r="S178" s="16">
        <v>4013742</v>
      </c>
      <c r="T178" s="18" t="str">
        <v>221</v>
      </c>
      <c r="U178" s="18" t="str">
        <v>AM1</v>
      </c>
      <c r="V178" s="16">
        <v>12.94</v>
      </c>
      <c r="W178" s="16">
        <v>56</v>
      </c>
      <c r="X178" s="16" t="str">
        <v>SD</v>
      </c>
      <c r="Y178" s="18" t="str">
        <v>Yes</v>
      </c>
      <c r="Z178" s="29">
        <v>6.5</v>
      </c>
      <c r="AA178" s="31">
        <v>12.94</v>
      </c>
      <c r="AB178" s="23">
        <v>2</v>
      </c>
      <c r="AC178">
        <v>25.88</v>
      </c>
      <c r="AD178">
        <v>32.379999999999995</v>
      </c>
    </row>
    <row r="179" spans="2:30" x14ac:dyDescent="0.25">
      <c r="B179" s="37"/>
      <c r="C179" s="19"/>
      <c r="D179" s="20"/>
      <c r="E179" s="102"/>
      <c r="F179" s="22"/>
      <c r="G179" s="22"/>
      <c r="H179" s="22"/>
      <c r="I179" s="84"/>
      <c r="J179" s="84"/>
      <c r="K179" s="88"/>
      <c r="L179" s="59"/>
      <c r="M179" s="97"/>
      <c r="N179" s="60"/>
      <c r="P179" s="15" t="str">
        <v>One-Seat</v>
      </c>
      <c r="Q179" s="16" t="str">
        <v>LARA, DOUGLAS</v>
      </c>
      <c r="R179" s="17">
        <v>45596</v>
      </c>
      <c r="S179" s="16">
        <v>4015161</v>
      </c>
      <c r="T179" s="18" t="str">
        <v>221</v>
      </c>
      <c r="U179" s="18" t="str">
        <v>AM1</v>
      </c>
      <c r="V179" s="16">
        <v>12.1</v>
      </c>
      <c r="W179" s="16">
        <v>33</v>
      </c>
      <c r="X179" s="16" t="str">
        <v>SD</v>
      </c>
      <c r="Y179" s="18" t="str">
        <v>Yes</v>
      </c>
      <c r="Z179" s="29">
        <v>6.5</v>
      </c>
      <c r="AA179" s="31">
        <v>12.1</v>
      </c>
      <c r="AB179" s="23">
        <v>2</v>
      </c>
      <c r="AC179">
        <v>24.2</v>
      </c>
      <c r="AD179">
        <v>30.7</v>
      </c>
    </row>
    <row r="180" spans="2:30" x14ac:dyDescent="0.25">
      <c r="L180" s="61"/>
      <c r="M180" s="97"/>
      <c r="N180" s="60"/>
      <c r="P180" s="15" t="str">
        <v>One-Seat</v>
      </c>
      <c r="Q180" s="16" t="str">
        <v>ROBERTSON, SARAH</v>
      </c>
      <c r="R180" s="17">
        <v>45596</v>
      </c>
      <c r="S180" s="16">
        <v>4015836</v>
      </c>
      <c r="T180" s="18" t="str">
        <v>208</v>
      </c>
      <c r="U180" s="18" t="str">
        <v>AM1</v>
      </c>
      <c r="V180" s="16">
        <v>11.95</v>
      </c>
      <c r="W180" s="16">
        <v>52</v>
      </c>
      <c r="X180" s="16" t="str">
        <v>SD</v>
      </c>
      <c r="Y180" s="18" t="str">
        <v>Yes</v>
      </c>
      <c r="Z180" s="29">
        <v>6.5</v>
      </c>
      <c r="AA180" s="31">
        <v>11.95</v>
      </c>
      <c r="AB180" s="23">
        <v>2</v>
      </c>
      <c r="AC180">
        <v>23.9</v>
      </c>
      <c r="AD180">
        <v>30.4</v>
      </c>
    </row>
    <row r="181" spans="2:30" x14ac:dyDescent="0.25">
      <c r="L181" s="61"/>
      <c r="M181" s="97"/>
      <c r="N181" s="60"/>
      <c r="P181" s="15" t="str">
        <v>One-Seat</v>
      </c>
      <c r="Q181" s="16" t="str">
        <v>UMANA, DOMINGO</v>
      </c>
      <c r="R181" s="17">
        <v>45596</v>
      </c>
      <c r="S181" s="16">
        <v>4012119</v>
      </c>
      <c r="T181" s="18" t="str">
        <v>210B</v>
      </c>
      <c r="U181" s="18" t="str">
        <v>AM1</v>
      </c>
      <c r="V181" s="16">
        <v>19.39</v>
      </c>
      <c r="W181" s="16">
        <v>56</v>
      </c>
      <c r="X181" s="16" t="str">
        <v>SD</v>
      </c>
      <c r="Y181" s="18" t="str">
        <v>Yes</v>
      </c>
      <c r="Z181" s="29">
        <v>6.5</v>
      </c>
      <c r="AA181" s="31">
        <v>19.39</v>
      </c>
      <c r="AB181" s="23">
        <v>2</v>
      </c>
      <c r="AC181">
        <v>38.78</v>
      </c>
      <c r="AD181">
        <v>45.28</v>
      </c>
    </row>
    <row r="182" spans="2:30" x14ac:dyDescent="0.25">
      <c r="L182" s="61"/>
      <c r="M182" s="97"/>
      <c r="N182" s="60"/>
      <c r="P182" s="15" t="str">
        <v>One-Seat</v>
      </c>
      <c r="Q182" s="16" t="str">
        <v>UMANA, DOMINGO</v>
      </c>
      <c r="R182" s="17">
        <v>45596</v>
      </c>
      <c r="S182" s="16">
        <v>4015856</v>
      </c>
      <c r="T182" s="18" t="str">
        <v>210B</v>
      </c>
      <c r="U182" s="18" t="str">
        <v>AM1</v>
      </c>
      <c r="V182" s="16">
        <v>26.95</v>
      </c>
      <c r="W182" s="16">
        <v>88</v>
      </c>
      <c r="X182" s="16" t="str">
        <v>SD</v>
      </c>
      <c r="Y182" s="18" t="str">
        <v>Yes</v>
      </c>
      <c r="Z182" s="29">
        <v>6.5</v>
      </c>
      <c r="AA182" s="31">
        <v>26.95</v>
      </c>
      <c r="AB182" s="23">
        <v>2</v>
      </c>
      <c r="AC182">
        <v>53.9</v>
      </c>
      <c r="AD182">
        <v>60.4</v>
      </c>
    </row>
    <row r="183" spans="2:30" x14ac:dyDescent="0.25">
      <c r="L183" s="61"/>
      <c r="M183" s="97"/>
      <c r="N183" s="60"/>
      <c r="P183" s="15" t="str">
        <v>One-Seat</v>
      </c>
      <c r="Q183" s="16" t="str">
        <v>KEITH , CLYDE</v>
      </c>
      <c r="R183" s="17">
        <v>45597</v>
      </c>
      <c r="S183" s="16">
        <v>4012627</v>
      </c>
      <c r="T183" s="18" t="str">
        <v>212</v>
      </c>
      <c r="U183" s="18" t="str">
        <v>AM1</v>
      </c>
      <c r="V183" s="16">
        <v>11.47</v>
      </c>
      <c r="W183" s="16">
        <v>103</v>
      </c>
      <c r="X183" s="16" t="str">
        <v>SD</v>
      </c>
      <c r="Y183" s="18" t="str">
        <v>Yes</v>
      </c>
      <c r="Z183" s="29">
        <v>6.5</v>
      </c>
      <c r="AA183" s="31">
        <v>11.47</v>
      </c>
      <c r="AB183" s="23">
        <v>2</v>
      </c>
      <c r="AC183">
        <v>22.94</v>
      </c>
      <c r="AD183">
        <v>29.44</v>
      </c>
    </row>
    <row r="184" spans="2:30" x14ac:dyDescent="0.25">
      <c r="L184" s="61"/>
      <c r="M184" s="97"/>
      <c r="N184" s="60"/>
      <c r="P184" s="15" t="str">
        <v>One-Seat</v>
      </c>
      <c r="Q184" s="16" t="str">
        <v>KEITH , CLYDE</v>
      </c>
      <c r="R184" s="17">
        <v>45597</v>
      </c>
      <c r="S184" s="16">
        <v>4012757</v>
      </c>
      <c r="T184" s="18" t="str">
        <v>212</v>
      </c>
      <c r="U184" s="18" t="str">
        <v>AM1</v>
      </c>
      <c r="V184" s="16">
        <v>11.22</v>
      </c>
      <c r="W184" s="16">
        <v>74</v>
      </c>
      <c r="X184" s="16" t="str">
        <v>SD</v>
      </c>
      <c r="Y184" s="18" t="str">
        <v>Yes</v>
      </c>
      <c r="Z184" s="29">
        <v>6.5</v>
      </c>
      <c r="AA184" s="31">
        <v>11.22</v>
      </c>
      <c r="AB184" s="23">
        <v>2</v>
      </c>
      <c r="AC184">
        <v>22.44</v>
      </c>
      <c r="AD184">
        <v>28.94</v>
      </c>
    </row>
    <row r="185" spans="2:30" x14ac:dyDescent="0.25">
      <c r="L185" s="61"/>
      <c r="M185" s="97"/>
      <c r="N185" s="60"/>
      <c r="P185" s="15" t="str">
        <v>One-Seat</v>
      </c>
      <c r="Q185" s="16" t="str">
        <v>LARA, DOUGLAS</v>
      </c>
      <c r="R185" s="17">
        <v>45597</v>
      </c>
      <c r="S185" s="16">
        <v>4012659</v>
      </c>
      <c r="T185" s="18" t="str">
        <v>221</v>
      </c>
      <c r="U185" s="18" t="str">
        <v>AM1</v>
      </c>
      <c r="V185" s="16">
        <v>20.329999999999998</v>
      </c>
      <c r="W185" s="16">
        <v>58</v>
      </c>
      <c r="X185" s="16" t="str">
        <v>SD</v>
      </c>
      <c r="Y185" s="18" t="str">
        <v>Yes</v>
      </c>
      <c r="Z185" s="29">
        <v>6.5</v>
      </c>
      <c r="AA185" s="31">
        <v>20.329999999999998</v>
      </c>
      <c r="AB185" s="23">
        <v>2</v>
      </c>
      <c r="AC185">
        <v>40.659999999999997</v>
      </c>
      <c r="AD185">
        <v>47.16</v>
      </c>
    </row>
    <row r="186" spans="2:30" x14ac:dyDescent="0.25">
      <c r="L186" s="61"/>
      <c r="M186" s="97"/>
      <c r="N186" s="60"/>
      <c r="P186" s="15" t="str">
        <v>One-Seat</v>
      </c>
      <c r="Q186" s="16" t="str">
        <v>LARA, DOUGLAS</v>
      </c>
      <c r="R186" s="17">
        <v>45597</v>
      </c>
      <c r="S186" s="16">
        <v>4012737</v>
      </c>
      <c r="T186" s="18" t="str">
        <v>221</v>
      </c>
      <c r="U186" s="18" t="str">
        <v>WH1</v>
      </c>
      <c r="V186" s="16">
        <v>5.55</v>
      </c>
      <c r="W186" s="16">
        <v>23</v>
      </c>
      <c r="X186" s="16" t="str">
        <v>WC</v>
      </c>
      <c r="Y186" s="18" t="str">
        <v>Yes</v>
      </c>
      <c r="Z186" s="29">
        <v>6.5</v>
      </c>
      <c r="AA186" s="31">
        <v>5.55</v>
      </c>
      <c r="AB186" s="23">
        <v>2</v>
      </c>
      <c r="AC186">
        <v>11.1</v>
      </c>
      <c r="AD186">
        <v>17.600000000000001</v>
      </c>
    </row>
    <row r="187" spans="2:30" x14ac:dyDescent="0.25">
      <c r="L187" s="61"/>
      <c r="M187" s="97"/>
      <c r="N187" s="60"/>
      <c r="P187" s="15" t="str">
        <v>One-Seat</v>
      </c>
      <c r="Q187" s="16" t="str">
        <v>LARA, DOUGLAS</v>
      </c>
      <c r="R187" s="17">
        <v>45597</v>
      </c>
      <c r="S187" s="16">
        <v>4012766</v>
      </c>
      <c r="T187" s="18" t="str">
        <v>221</v>
      </c>
      <c r="U187" s="18" t="str">
        <v>AM1</v>
      </c>
      <c r="V187" s="16">
        <v>17.43</v>
      </c>
      <c r="W187" s="16">
        <v>40</v>
      </c>
      <c r="X187" s="16" t="str">
        <v>SD</v>
      </c>
      <c r="Y187" s="18" t="str">
        <v>Yes</v>
      </c>
      <c r="Z187" s="29">
        <v>6.5</v>
      </c>
      <c r="AA187" s="31">
        <v>17.43</v>
      </c>
      <c r="AB187" s="23">
        <v>2</v>
      </c>
      <c r="AC187">
        <v>34.86</v>
      </c>
      <c r="AD187">
        <v>41.36</v>
      </c>
    </row>
    <row r="188" spans="2:30" x14ac:dyDescent="0.25">
      <c r="L188" s="61"/>
      <c r="M188" s="97"/>
      <c r="N188" s="60"/>
      <c r="P188" s="15" t="str">
        <v>One-Seat</v>
      </c>
      <c r="Q188" s="16" t="str">
        <v>LARA, DOUGLAS</v>
      </c>
      <c r="R188" s="17">
        <v>45597</v>
      </c>
      <c r="S188" s="16">
        <v>4012879</v>
      </c>
      <c r="T188" s="18" t="str">
        <v>221</v>
      </c>
      <c r="U188" s="18" t="str">
        <v>AM1</v>
      </c>
      <c r="V188" s="16">
        <v>7.27</v>
      </c>
      <c r="W188" s="16">
        <v>17</v>
      </c>
      <c r="X188" s="16" t="str">
        <v>SD</v>
      </c>
      <c r="Y188" s="18" t="str">
        <v>Yes</v>
      </c>
      <c r="Z188" s="29">
        <v>6.5</v>
      </c>
      <c r="AA188" s="31">
        <v>7.27</v>
      </c>
      <c r="AB188" s="23">
        <v>2</v>
      </c>
      <c r="AC188">
        <v>14.54</v>
      </c>
      <c r="AD188">
        <v>21.04</v>
      </c>
    </row>
    <row r="189" spans="2:30" x14ac:dyDescent="0.25">
      <c r="L189" s="61"/>
      <c r="M189" s="97"/>
      <c r="N189" s="60"/>
      <c r="P189" s="15" t="str">
        <v>One-Seat</v>
      </c>
      <c r="Q189" s="16" t="str">
        <v>LARA, DOUGLAS</v>
      </c>
      <c r="R189" s="17">
        <v>45597</v>
      </c>
      <c r="S189" s="16">
        <v>4012935</v>
      </c>
      <c r="T189" s="18" t="str">
        <v>221</v>
      </c>
      <c r="U189" s="18" t="str">
        <v>AM1</v>
      </c>
      <c r="V189" s="16">
        <v>8.24</v>
      </c>
      <c r="W189" s="16">
        <v>50</v>
      </c>
      <c r="X189" s="16" t="str">
        <v>SD</v>
      </c>
      <c r="Y189" s="18" t="str">
        <v>Yes</v>
      </c>
      <c r="Z189" s="29">
        <v>6.5</v>
      </c>
      <c r="AA189" s="31">
        <v>8.24</v>
      </c>
      <c r="AB189" s="23">
        <v>2</v>
      </c>
      <c r="AC189">
        <v>16.48</v>
      </c>
      <c r="AD189">
        <v>22.98</v>
      </c>
    </row>
    <row r="190" spans="2:30" x14ac:dyDescent="0.25">
      <c r="L190" s="61"/>
      <c r="M190" s="97"/>
      <c r="N190" s="60"/>
      <c r="P190" s="15" t="str">
        <v>One-Seat</v>
      </c>
      <c r="Q190" s="16" t="str">
        <v>LARA, DOUGLAS</v>
      </c>
      <c r="R190" s="17">
        <v>45597</v>
      </c>
      <c r="S190" s="16">
        <v>4013008</v>
      </c>
      <c r="T190" s="18" t="str">
        <v>221</v>
      </c>
      <c r="U190" s="18" t="str">
        <v>AM1</v>
      </c>
      <c r="V190" s="16">
        <v>14.52</v>
      </c>
      <c r="W190" s="16">
        <v>43</v>
      </c>
      <c r="X190" s="16" t="str">
        <v>SD</v>
      </c>
      <c r="Y190" s="18" t="str">
        <v>Yes</v>
      </c>
      <c r="Z190" s="29">
        <v>6.5</v>
      </c>
      <c r="AA190" s="31">
        <v>14.52</v>
      </c>
      <c r="AB190" s="23">
        <v>2</v>
      </c>
      <c r="AC190">
        <v>29.04</v>
      </c>
      <c r="AD190">
        <v>35.54</v>
      </c>
    </row>
    <row r="191" spans="2:30" x14ac:dyDescent="0.25">
      <c r="L191" s="61"/>
      <c r="M191" s="97"/>
      <c r="N191" s="60"/>
      <c r="P191" s="15" t="str">
        <v>One-Seat</v>
      </c>
      <c r="Q191" s="16" t="str">
        <v>LARA, DOUGLAS</v>
      </c>
      <c r="R191" s="17">
        <v>45597</v>
      </c>
      <c r="S191" s="16">
        <v>4015850</v>
      </c>
      <c r="T191" s="18" t="str">
        <v>221</v>
      </c>
      <c r="U191" s="18" t="str">
        <v>AM1</v>
      </c>
      <c r="V191" s="16">
        <v>10.86</v>
      </c>
      <c r="W191" s="16">
        <v>25</v>
      </c>
      <c r="X191" s="16" t="str">
        <v>SD</v>
      </c>
      <c r="Y191" s="18" t="str">
        <v>Yes</v>
      </c>
      <c r="Z191" s="29">
        <v>6.5</v>
      </c>
      <c r="AA191" s="31">
        <v>10.86</v>
      </c>
      <c r="AB191" s="23">
        <v>2</v>
      </c>
      <c r="AC191">
        <v>21.72</v>
      </c>
      <c r="AD191">
        <v>28.22</v>
      </c>
    </row>
    <row r="192" spans="2:30" x14ac:dyDescent="0.25">
      <c r="L192" s="61"/>
      <c r="M192" s="97"/>
      <c r="N192" s="60"/>
      <c r="P192" s="15" t="str">
        <v>One-Seat</v>
      </c>
      <c r="Q192" s="16" t="str">
        <v>LARA, DOUGLAS</v>
      </c>
      <c r="R192" s="17">
        <v>45597</v>
      </c>
      <c r="S192" s="16">
        <v>4016782</v>
      </c>
      <c r="T192" s="18" t="str">
        <v>221</v>
      </c>
      <c r="U192" s="18" t="str">
        <v>AM1</v>
      </c>
      <c r="V192" s="16">
        <v>24.88</v>
      </c>
      <c r="W192" s="16">
        <v>34</v>
      </c>
      <c r="X192" s="16" t="str">
        <v>SD</v>
      </c>
      <c r="Y192" s="18" t="str">
        <v>Yes</v>
      </c>
      <c r="Z192" s="29">
        <v>6.5</v>
      </c>
      <c r="AA192" s="31">
        <v>24.88</v>
      </c>
      <c r="AB192" s="23">
        <v>2</v>
      </c>
      <c r="AC192">
        <v>49.76</v>
      </c>
      <c r="AD192">
        <v>56.26</v>
      </c>
    </row>
    <row r="193" spans="12:30" x14ac:dyDescent="0.25">
      <c r="L193" s="61"/>
      <c r="M193" s="97"/>
      <c r="N193" s="60"/>
      <c r="P193" s="15" t="str">
        <v>One-Seat</v>
      </c>
      <c r="Q193" s="16" t="str">
        <v>ROBERTSON, SARAH</v>
      </c>
      <c r="R193" s="17">
        <v>45597</v>
      </c>
      <c r="S193" s="16">
        <v>4012923</v>
      </c>
      <c r="T193" s="18" t="str">
        <v>208</v>
      </c>
      <c r="U193" s="18" t="str">
        <v>AM1</v>
      </c>
      <c r="V193" s="16">
        <v>10.6</v>
      </c>
      <c r="W193" s="16">
        <v>106</v>
      </c>
      <c r="X193" s="16" t="str">
        <v>SD</v>
      </c>
      <c r="Y193" s="18" t="str">
        <v>Yes</v>
      </c>
      <c r="Z193" s="29">
        <v>6.5</v>
      </c>
      <c r="AA193" s="31">
        <v>10.6</v>
      </c>
      <c r="AB193" s="23">
        <v>2</v>
      </c>
      <c r="AC193">
        <v>21.2</v>
      </c>
      <c r="AD193">
        <v>27.7</v>
      </c>
    </row>
    <row r="194" spans="12:30" x14ac:dyDescent="0.25">
      <c r="L194" s="61"/>
      <c r="M194" s="97"/>
      <c r="N194" s="60"/>
      <c r="P194" s="15" t="str">
        <v>One-Seat</v>
      </c>
      <c r="Q194" s="16" t="str">
        <v>ROBERTSON, SARAH</v>
      </c>
      <c r="R194" s="17">
        <v>45597</v>
      </c>
      <c r="S194" s="16">
        <v>4013141</v>
      </c>
      <c r="T194" s="18" t="str">
        <v>208</v>
      </c>
      <c r="U194" s="18" t="str">
        <v>AM1</v>
      </c>
      <c r="V194" s="16">
        <v>26.9</v>
      </c>
      <c r="W194" s="16">
        <v>51</v>
      </c>
      <c r="X194" s="16" t="str">
        <v>SD</v>
      </c>
      <c r="Y194" s="18" t="str">
        <v>Yes</v>
      </c>
      <c r="Z194" s="29">
        <v>6.5</v>
      </c>
      <c r="AA194" s="31">
        <v>26.9</v>
      </c>
      <c r="AB194" s="23">
        <v>2</v>
      </c>
      <c r="AC194">
        <v>53.8</v>
      </c>
      <c r="AD194">
        <v>60.3</v>
      </c>
    </row>
    <row r="195" spans="12:30" x14ac:dyDescent="0.25">
      <c r="L195" s="61"/>
      <c r="M195" s="97"/>
      <c r="N195" s="60"/>
      <c r="P195" s="15" t="str">
        <v>One-Seat</v>
      </c>
      <c r="Q195" s="16" t="str">
        <v>ROBERTSON, SARAH</v>
      </c>
      <c r="R195" s="17">
        <v>45597</v>
      </c>
      <c r="S195" s="16">
        <v>4015135</v>
      </c>
      <c r="T195" s="18" t="str">
        <v>208</v>
      </c>
      <c r="U195" s="18" t="str">
        <v>AM1</v>
      </c>
      <c r="V195" s="16">
        <v>14.26</v>
      </c>
      <c r="W195" s="16">
        <v>24</v>
      </c>
      <c r="X195" s="16" t="str">
        <v>SD</v>
      </c>
      <c r="Y195" s="18" t="str">
        <v>Yes</v>
      </c>
      <c r="Z195" s="29">
        <v>6.5</v>
      </c>
      <c r="AA195" s="31">
        <v>14.26</v>
      </c>
      <c r="AB195" s="23">
        <v>2</v>
      </c>
      <c r="AC195">
        <v>28.52</v>
      </c>
      <c r="AD195">
        <v>35.019999999999996</v>
      </c>
    </row>
    <row r="196" spans="12:30" x14ac:dyDescent="0.25">
      <c r="L196" s="61"/>
      <c r="M196" s="97"/>
      <c r="N196" s="60"/>
      <c r="P196" s="15" t="str">
        <v>One-Seat</v>
      </c>
      <c r="Q196" s="16" t="str">
        <v>ROBERTSON, SARAH</v>
      </c>
      <c r="R196" s="17">
        <v>45597</v>
      </c>
      <c r="S196" s="16">
        <v>4015837</v>
      </c>
      <c r="T196" s="18" t="str">
        <v>208</v>
      </c>
      <c r="U196" s="18" t="str">
        <v>AM1</v>
      </c>
      <c r="V196" s="16">
        <v>11.95</v>
      </c>
      <c r="W196" s="16">
        <v>78</v>
      </c>
      <c r="X196" s="16" t="str">
        <v>SD</v>
      </c>
      <c r="Y196" s="18" t="str">
        <v>Yes</v>
      </c>
      <c r="Z196" s="29">
        <v>6.5</v>
      </c>
      <c r="AA196" s="31">
        <v>11.95</v>
      </c>
      <c r="AB196" s="23">
        <v>2</v>
      </c>
      <c r="AC196">
        <v>23.9</v>
      </c>
      <c r="AD196">
        <v>30.4</v>
      </c>
    </row>
    <row r="197" spans="12:30" x14ac:dyDescent="0.25">
      <c r="L197" s="61"/>
      <c r="M197" s="97"/>
      <c r="N197" s="60"/>
      <c r="P197" s="15" t="str">
        <v>One-Seat</v>
      </c>
      <c r="Q197" s="16" t="str">
        <v>ROBERTSON, SARAH</v>
      </c>
      <c r="R197" s="17">
        <v>45597</v>
      </c>
      <c r="S197" s="16">
        <v>4017358</v>
      </c>
      <c r="T197" s="18" t="str">
        <v>208</v>
      </c>
      <c r="U197" s="18" t="str">
        <v>AM1</v>
      </c>
      <c r="V197" s="16">
        <v>17.97</v>
      </c>
      <c r="W197" s="16">
        <v>54</v>
      </c>
      <c r="X197" s="16" t="str">
        <v>SD</v>
      </c>
      <c r="Y197" s="18" t="str">
        <v>Yes</v>
      </c>
      <c r="Z197" s="29">
        <v>6.5</v>
      </c>
      <c r="AA197" s="31">
        <v>17.97</v>
      </c>
      <c r="AB197" s="23">
        <v>2</v>
      </c>
      <c r="AC197">
        <v>35.94</v>
      </c>
      <c r="AD197">
        <v>42.44</v>
      </c>
    </row>
    <row r="198" spans="12:30" x14ac:dyDescent="0.25">
      <c r="L198" s="61"/>
      <c r="M198" s="97"/>
      <c r="N198" s="60"/>
      <c r="P198" s="15" t="str">
        <v>One-Seat</v>
      </c>
      <c r="Q198" s="16" t="str">
        <v>ROGERS, JAMES</v>
      </c>
      <c r="R198" s="17">
        <v>45597</v>
      </c>
      <c r="S198" s="16">
        <v>4012628</v>
      </c>
      <c r="T198" s="18" t="str">
        <v>207</v>
      </c>
      <c r="U198" s="18" t="str">
        <v>AM1</v>
      </c>
      <c r="V198" s="16">
        <v>11.47</v>
      </c>
      <c r="W198" s="16">
        <v>31</v>
      </c>
      <c r="X198" s="16" t="str">
        <v>SD</v>
      </c>
      <c r="Y198" s="18" t="str">
        <v>Yes</v>
      </c>
      <c r="Z198" s="29">
        <v>6.5</v>
      </c>
      <c r="AA198" s="31">
        <v>11.47</v>
      </c>
      <c r="AB198" s="23">
        <v>2</v>
      </c>
      <c r="AC198">
        <v>22.94</v>
      </c>
      <c r="AD198">
        <v>29.44</v>
      </c>
    </row>
    <row r="199" spans="12:30" x14ac:dyDescent="0.25">
      <c r="L199" s="61"/>
      <c r="M199" s="97"/>
      <c r="N199" s="60"/>
      <c r="P199" s="15" t="str">
        <v>One-Seat</v>
      </c>
      <c r="Q199" s="16" t="str">
        <v>ROGERS, JAMES</v>
      </c>
      <c r="R199" s="17">
        <v>45597</v>
      </c>
      <c r="S199" s="16">
        <v>4012655</v>
      </c>
      <c r="T199" s="18" t="str">
        <v>207</v>
      </c>
      <c r="U199" s="18" t="str">
        <v>AM1</v>
      </c>
      <c r="V199" s="16">
        <v>13.14</v>
      </c>
      <c r="W199" s="16">
        <v>62</v>
      </c>
      <c r="X199" s="16" t="str">
        <v>SD</v>
      </c>
      <c r="Y199" s="18" t="str">
        <v>Yes</v>
      </c>
      <c r="Z199" s="29">
        <v>6.5</v>
      </c>
      <c r="AA199" s="31">
        <v>13.14</v>
      </c>
      <c r="AB199" s="23">
        <v>2</v>
      </c>
      <c r="AC199">
        <v>26.28</v>
      </c>
      <c r="AD199">
        <v>32.78</v>
      </c>
    </row>
    <row r="200" spans="12:30" x14ac:dyDescent="0.25">
      <c r="L200" s="61"/>
      <c r="M200" s="97"/>
      <c r="N200" s="60"/>
      <c r="P200" s="15" t="str">
        <v>One-Seat</v>
      </c>
      <c r="Q200" s="16" t="str">
        <v>ROGERS, JAMES</v>
      </c>
      <c r="R200" s="17">
        <v>45597</v>
      </c>
      <c r="S200" s="16">
        <v>4012735</v>
      </c>
      <c r="T200" s="18" t="str">
        <v>207</v>
      </c>
      <c r="U200" s="18" t="str">
        <v>AM1</v>
      </c>
      <c r="V200" s="16">
        <v>10.39</v>
      </c>
      <c r="W200" s="16">
        <v>35</v>
      </c>
      <c r="X200" s="16" t="str">
        <v>SD</v>
      </c>
      <c r="Y200" s="18" t="str">
        <v>Yes</v>
      </c>
      <c r="Z200" s="29">
        <v>6.5</v>
      </c>
      <c r="AA200" s="31">
        <v>10.39</v>
      </c>
      <c r="AB200" s="23">
        <v>2</v>
      </c>
      <c r="AC200">
        <v>20.78</v>
      </c>
      <c r="AD200">
        <v>27.28</v>
      </c>
    </row>
    <row r="201" spans="12:30" x14ac:dyDescent="0.25">
      <c r="L201" s="61"/>
      <c r="M201" s="97"/>
      <c r="N201" s="60"/>
      <c r="P201" s="15" t="str">
        <v>One-Seat</v>
      </c>
      <c r="Q201" s="16" t="str">
        <v>ROGERS, JAMES</v>
      </c>
      <c r="R201" s="17">
        <v>45597</v>
      </c>
      <c r="S201" s="16">
        <v>4013146</v>
      </c>
      <c r="T201" s="18" t="str">
        <v>207</v>
      </c>
      <c r="U201" s="18" t="str">
        <v>AM1</v>
      </c>
      <c r="V201" s="16">
        <v>19.62</v>
      </c>
      <c r="W201" s="16">
        <v>72</v>
      </c>
      <c r="X201" s="16" t="str">
        <v>SD</v>
      </c>
      <c r="Y201" s="18" t="str">
        <v>Yes</v>
      </c>
      <c r="Z201" s="29">
        <v>6.5</v>
      </c>
      <c r="AA201" s="31">
        <v>19.62</v>
      </c>
      <c r="AB201" s="23">
        <v>2</v>
      </c>
      <c r="AC201">
        <v>39.24</v>
      </c>
      <c r="AD201">
        <v>45.74</v>
      </c>
    </row>
    <row r="202" spans="12:30" x14ac:dyDescent="0.25">
      <c r="L202" s="61"/>
      <c r="M202" s="97"/>
      <c r="N202" s="60"/>
      <c r="P202" s="15" t="str">
        <v>One-Seat</v>
      </c>
      <c r="Q202" s="16" t="str">
        <v>ROGERS, JAMES</v>
      </c>
      <c r="R202" s="17">
        <v>45597</v>
      </c>
      <c r="S202" s="16">
        <v>4015138</v>
      </c>
      <c r="T202" s="18" t="str">
        <v>207</v>
      </c>
      <c r="U202" s="18" t="str">
        <v>AM1</v>
      </c>
      <c r="V202" s="16">
        <v>14.26</v>
      </c>
      <c r="W202" s="16">
        <v>54</v>
      </c>
      <c r="X202" s="16" t="str">
        <v>SD</v>
      </c>
      <c r="Y202" s="18" t="str">
        <v>Yes</v>
      </c>
      <c r="Z202" s="29">
        <v>6.5</v>
      </c>
      <c r="AA202" s="31">
        <v>14.26</v>
      </c>
      <c r="AB202" s="23">
        <v>2</v>
      </c>
      <c r="AC202">
        <v>28.52</v>
      </c>
      <c r="AD202">
        <v>35.019999999999996</v>
      </c>
    </row>
    <row r="203" spans="12:30" x14ac:dyDescent="0.25">
      <c r="L203" s="61"/>
      <c r="M203" s="97"/>
      <c r="N203" s="60"/>
      <c r="P203" s="15" t="str">
        <v>One-Seat</v>
      </c>
      <c r="Q203" s="16" t="str">
        <v>ROGERS, JAMES</v>
      </c>
      <c r="R203" s="17">
        <v>45597</v>
      </c>
      <c r="S203" s="16">
        <v>4016747</v>
      </c>
      <c r="T203" s="18" t="str">
        <v>207</v>
      </c>
      <c r="U203" s="18" t="str">
        <v>AM2</v>
      </c>
      <c r="V203" s="16">
        <v>30.03</v>
      </c>
      <c r="W203" s="16">
        <v>33</v>
      </c>
      <c r="X203" s="16" t="str">
        <v>SD</v>
      </c>
      <c r="Y203" s="18" t="str">
        <v>Yes</v>
      </c>
      <c r="Z203" s="29">
        <v>6.5</v>
      </c>
      <c r="AA203" s="31">
        <v>30.03</v>
      </c>
      <c r="AB203" s="23">
        <v>2</v>
      </c>
      <c r="AC203">
        <v>60.06</v>
      </c>
      <c r="AD203">
        <v>66.56</v>
      </c>
    </row>
    <row r="204" spans="12:30" x14ac:dyDescent="0.25">
      <c r="L204" s="61"/>
      <c r="M204" s="97"/>
      <c r="N204" s="60"/>
      <c r="P204" s="15" t="str">
        <v>One-Seat</v>
      </c>
      <c r="Q204" s="16" t="str">
        <v>UMANA, DOMINGO</v>
      </c>
      <c r="R204" s="17">
        <v>45597</v>
      </c>
      <c r="S204" s="16">
        <v>4014343</v>
      </c>
      <c r="T204" s="18" t="str">
        <v>210B</v>
      </c>
      <c r="U204" s="18" t="str">
        <v>WH1</v>
      </c>
      <c r="V204" s="16">
        <v>30.32</v>
      </c>
      <c r="W204" s="16">
        <v>47</v>
      </c>
      <c r="X204" s="16" t="str">
        <v>WC</v>
      </c>
      <c r="Y204" s="18" t="str">
        <v>Yes</v>
      </c>
      <c r="Z204" s="29">
        <v>6.5</v>
      </c>
      <c r="AA204" s="31">
        <v>30.32</v>
      </c>
      <c r="AB204" s="23">
        <v>2</v>
      </c>
      <c r="AC204">
        <v>60.64</v>
      </c>
      <c r="AD204">
        <v>67.14</v>
      </c>
    </row>
    <row r="205" spans="12:30" x14ac:dyDescent="0.25">
      <c r="L205" s="61"/>
      <c r="M205" s="97"/>
      <c r="N205" s="60"/>
      <c r="P205" s="15" t="str">
        <v>One-Seat</v>
      </c>
      <c r="Q205" s="16" t="str">
        <v>KEITH , CLYDE</v>
      </c>
      <c r="R205" s="17">
        <v>45598</v>
      </c>
      <c r="S205" s="16">
        <v>4017365</v>
      </c>
      <c r="T205" s="18" t="str">
        <v>212</v>
      </c>
      <c r="U205" s="18" t="str">
        <v>AM1,WK1</v>
      </c>
      <c r="V205" s="16">
        <v>24.03</v>
      </c>
      <c r="W205" s="16">
        <v>32</v>
      </c>
      <c r="X205" s="16" t="str">
        <v>SD</v>
      </c>
      <c r="Y205" s="18" t="str">
        <v>Yes</v>
      </c>
      <c r="Z205" s="29">
        <v>6.5</v>
      </c>
      <c r="AA205" s="31">
        <v>24.03</v>
      </c>
      <c r="AB205" s="23">
        <v>2</v>
      </c>
      <c r="AC205">
        <v>48.06</v>
      </c>
      <c r="AD205">
        <v>54.56</v>
      </c>
    </row>
    <row r="206" spans="12:30" x14ac:dyDescent="0.25">
      <c r="L206" s="61"/>
      <c r="M206" s="97"/>
      <c r="N206" s="60"/>
      <c r="P206" s="15" t="str">
        <v>One-Seat</v>
      </c>
      <c r="Q206" s="16" t="str">
        <v>ROBERTSON, SARAH</v>
      </c>
      <c r="R206" s="17">
        <v>45598</v>
      </c>
      <c r="S206" s="16">
        <v>4013350</v>
      </c>
      <c r="T206" s="18" t="str">
        <v>208</v>
      </c>
      <c r="U206" s="18" t="str">
        <v>AM1</v>
      </c>
      <c r="V206" s="16">
        <v>4.01</v>
      </c>
      <c r="W206" s="16">
        <v>16</v>
      </c>
      <c r="X206" s="16" t="str">
        <v>SD</v>
      </c>
      <c r="Y206" s="18" t="str">
        <v>Yes</v>
      </c>
      <c r="Z206" s="29">
        <v>6.5</v>
      </c>
      <c r="AA206" s="31">
        <v>4.01</v>
      </c>
      <c r="AB206" s="23">
        <v>2</v>
      </c>
      <c r="AC206">
        <v>8.02</v>
      </c>
      <c r="AD206">
        <v>14.52</v>
      </c>
    </row>
    <row r="207" spans="12:30" x14ac:dyDescent="0.25">
      <c r="L207" s="61"/>
      <c r="M207" s="97"/>
      <c r="N207" s="60"/>
      <c r="P207" s="15" t="str">
        <v>One-Seat</v>
      </c>
      <c r="Q207" s="16" t="str">
        <v>ROBERTSON, SARAH</v>
      </c>
      <c r="R207" s="17">
        <v>45598</v>
      </c>
      <c r="S207" s="16">
        <v>4017366</v>
      </c>
      <c r="T207" s="18" t="str">
        <v>208</v>
      </c>
      <c r="U207" s="18" t="str">
        <v>AM1,WK1</v>
      </c>
      <c r="V207" s="16">
        <v>24.03</v>
      </c>
      <c r="W207" s="16">
        <v>63</v>
      </c>
      <c r="X207" s="16" t="str">
        <v>SD</v>
      </c>
      <c r="Y207" s="18" t="str">
        <v>Yes</v>
      </c>
      <c r="Z207" s="29">
        <v>6.5</v>
      </c>
      <c r="AA207" s="31">
        <v>24.03</v>
      </c>
      <c r="AB207" s="23">
        <v>2</v>
      </c>
      <c r="AC207">
        <v>48.06</v>
      </c>
      <c r="AD207">
        <v>54.56</v>
      </c>
    </row>
    <row r="208" spans="12:30" x14ac:dyDescent="0.25">
      <c r="L208" s="61"/>
      <c r="M208" s="97"/>
      <c r="N208" s="60"/>
      <c r="P208" s="15" t="str">
        <v>One-Seat</v>
      </c>
      <c r="Q208" s="16" t="str">
        <v>ROBERTSON, SARAH</v>
      </c>
      <c r="R208" s="17">
        <v>45598</v>
      </c>
      <c r="S208" s="16">
        <v>4017406</v>
      </c>
      <c r="T208" s="18" t="str">
        <v>208</v>
      </c>
      <c r="U208" s="18" t="str">
        <v>AM1</v>
      </c>
      <c r="V208" s="16">
        <v>18.48</v>
      </c>
      <c r="W208" s="16">
        <v>26</v>
      </c>
      <c r="X208" s="16" t="str">
        <v>SD</v>
      </c>
      <c r="Y208" s="18" t="str">
        <v>Yes</v>
      </c>
      <c r="Z208" s="29">
        <v>6.5</v>
      </c>
      <c r="AA208" s="31">
        <v>18.48</v>
      </c>
      <c r="AB208" s="23">
        <v>2</v>
      </c>
      <c r="AC208">
        <v>36.96</v>
      </c>
      <c r="AD208">
        <v>43.46</v>
      </c>
    </row>
    <row r="209" spans="12:30" x14ac:dyDescent="0.25">
      <c r="L209" s="61"/>
      <c r="M209" s="97"/>
      <c r="N209" s="60"/>
      <c r="P209" s="15" t="str">
        <v>One-Seat</v>
      </c>
      <c r="Q209" s="16" t="str">
        <v>ROGERS, JAMES</v>
      </c>
      <c r="R209" s="17">
        <v>45598</v>
      </c>
      <c r="S209" s="16">
        <v>4013347</v>
      </c>
      <c r="T209" s="18" t="str">
        <v>207</v>
      </c>
      <c r="U209" s="18" t="str">
        <v>AM1</v>
      </c>
      <c r="V209" s="16">
        <v>10.54</v>
      </c>
      <c r="W209" s="16">
        <v>17</v>
      </c>
      <c r="X209" s="16" t="str">
        <v>SD</v>
      </c>
      <c r="Y209" s="18" t="str">
        <v>Yes</v>
      </c>
      <c r="Z209" s="29">
        <v>6.5</v>
      </c>
      <c r="AA209" s="31">
        <v>10.54</v>
      </c>
      <c r="AB209" s="23">
        <v>2</v>
      </c>
      <c r="AC209">
        <v>21.08</v>
      </c>
      <c r="AD209">
        <v>27.58</v>
      </c>
    </row>
    <row r="210" spans="12:30" x14ac:dyDescent="0.25">
      <c r="L210" s="61"/>
      <c r="M210" s="97"/>
      <c r="N210" s="60"/>
      <c r="P210" s="15" t="str">
        <v>One-Seat</v>
      </c>
      <c r="Q210" s="16" t="str">
        <v>ROGERS, JAMES</v>
      </c>
      <c r="R210" s="17">
        <v>45598</v>
      </c>
      <c r="S210" s="16">
        <v>4015855</v>
      </c>
      <c r="T210" s="18" t="str">
        <v>207</v>
      </c>
      <c r="U210" s="18" t="str">
        <v>AM1</v>
      </c>
      <c r="V210" s="16">
        <v>26.95</v>
      </c>
      <c r="W210" s="16">
        <v>41</v>
      </c>
      <c r="X210" s="16" t="str">
        <v>SD</v>
      </c>
      <c r="Y210" s="18" t="str">
        <v>Yes</v>
      </c>
      <c r="Z210" s="29">
        <v>6.5</v>
      </c>
      <c r="AA210" s="31">
        <v>26.95</v>
      </c>
      <c r="AB210" s="23">
        <v>2</v>
      </c>
      <c r="AC210">
        <v>53.9</v>
      </c>
      <c r="AD210">
        <v>60.4</v>
      </c>
    </row>
    <row r="211" spans="12:30" x14ac:dyDescent="0.25">
      <c r="L211" s="61"/>
      <c r="M211" s="97"/>
      <c r="N211" s="60"/>
      <c r="P211" s="15" t="str">
        <v>One-Seat</v>
      </c>
      <c r="Q211" s="16" t="str">
        <v>ALLGOOD, SCOTT</v>
      </c>
      <c r="R211" s="17">
        <v>45599</v>
      </c>
      <c r="S211" s="16">
        <v>4017410</v>
      </c>
      <c r="T211" s="18" t="str">
        <v>201</v>
      </c>
      <c r="U211" s="18" t="str">
        <v>AM1</v>
      </c>
      <c r="V211" s="16">
        <v>18.48</v>
      </c>
      <c r="W211" s="16">
        <v>70</v>
      </c>
      <c r="X211" s="16" t="str">
        <v>SD</v>
      </c>
      <c r="Y211" s="18" t="str">
        <v>Yes</v>
      </c>
      <c r="Z211" s="29">
        <v>6.5</v>
      </c>
      <c r="AA211" s="31">
        <v>18.48</v>
      </c>
      <c r="AB211" s="23">
        <v>2</v>
      </c>
      <c r="AC211">
        <v>36.96</v>
      </c>
      <c r="AD211">
        <v>43.46</v>
      </c>
    </row>
    <row r="212" spans="12:30" x14ac:dyDescent="0.25">
      <c r="L212" s="61"/>
      <c r="M212" s="97"/>
      <c r="N212" s="60"/>
      <c r="P212" s="15" t="str">
        <v>One-Seat</v>
      </c>
      <c r="Q212" s="16" t="str">
        <v>ALLGOOD, SCOTT</v>
      </c>
      <c r="R212" s="17">
        <v>45599</v>
      </c>
      <c r="S212" s="16">
        <v>4017554</v>
      </c>
      <c r="T212" s="18" t="str">
        <v>201</v>
      </c>
      <c r="U212" s="18" t="str">
        <v>AM1</v>
      </c>
      <c r="V212" s="16">
        <v>14.75</v>
      </c>
      <c r="W212" s="16">
        <v>45</v>
      </c>
      <c r="X212" s="16" t="str">
        <v>SD</v>
      </c>
      <c r="Y212" s="18" t="str">
        <v>Yes</v>
      </c>
      <c r="Z212" s="29">
        <v>6.5</v>
      </c>
      <c r="AA212" s="31">
        <v>14.75</v>
      </c>
      <c r="AB212" s="23">
        <v>2</v>
      </c>
      <c r="AC212">
        <v>29.5</v>
      </c>
      <c r="AD212">
        <v>36</v>
      </c>
    </row>
    <row r="213" spans="12:30" x14ac:dyDescent="0.25">
      <c r="L213" s="61"/>
      <c r="M213" s="97"/>
      <c r="N213" s="60"/>
      <c r="P213" s="15" t="str">
        <v>One-Seat</v>
      </c>
      <c r="Q213" s="16" t="str">
        <v>ALLGOOD, SCOTT</v>
      </c>
      <c r="R213" s="17">
        <v>45599</v>
      </c>
      <c r="S213" s="16">
        <v>4017687</v>
      </c>
      <c r="T213" s="18" t="str">
        <v>201</v>
      </c>
      <c r="U213" s="18" t="str">
        <v>AM1</v>
      </c>
      <c r="V213" s="16">
        <v>13.41</v>
      </c>
      <c r="W213" s="16">
        <v>35</v>
      </c>
      <c r="X213" s="16" t="str">
        <v>SD</v>
      </c>
      <c r="Y213" s="18" t="str">
        <v>Yes</v>
      </c>
      <c r="Z213" s="29">
        <v>6.5</v>
      </c>
      <c r="AA213" s="31">
        <v>13.41</v>
      </c>
      <c r="AB213" s="23">
        <v>2</v>
      </c>
      <c r="AC213">
        <v>26.82</v>
      </c>
      <c r="AD213">
        <v>33.32</v>
      </c>
    </row>
    <row r="214" spans="12:30" x14ac:dyDescent="0.25">
      <c r="L214" s="61"/>
      <c r="M214" s="97"/>
      <c r="N214" s="60"/>
      <c r="P214" s="15" t="str">
        <v>One-Seat</v>
      </c>
      <c r="Q214" s="16" t="str">
        <v>ROBERTSON, SARAH</v>
      </c>
      <c r="R214" s="17">
        <v>45599</v>
      </c>
      <c r="S214" s="16">
        <v>4015988</v>
      </c>
      <c r="T214" s="18" t="str">
        <v>208</v>
      </c>
      <c r="U214" s="18" t="str">
        <v>AM1</v>
      </c>
      <c r="V214" s="16">
        <v>35.729999999999997</v>
      </c>
      <c r="W214" s="16">
        <v>46</v>
      </c>
      <c r="X214" s="16" t="str">
        <v>SD</v>
      </c>
      <c r="Y214" s="18" t="str">
        <v>Yes</v>
      </c>
      <c r="Z214" s="29">
        <v>6.5</v>
      </c>
      <c r="AA214" s="31">
        <v>35.729999999999997</v>
      </c>
      <c r="AB214" s="23">
        <v>2</v>
      </c>
      <c r="AC214">
        <v>71.459999999999994</v>
      </c>
      <c r="AD214">
        <v>77.959999999999994</v>
      </c>
    </row>
    <row r="215" spans="12:30" x14ac:dyDescent="0.25">
      <c r="L215" s="61"/>
      <c r="M215" s="97"/>
      <c r="N215" s="60"/>
      <c r="P215" s="15" t="str">
        <v>One-Seat</v>
      </c>
      <c r="Q215" s="16" t="str">
        <v>ROBERTSON, SARAH</v>
      </c>
      <c r="R215" s="17">
        <v>45599</v>
      </c>
      <c r="S215" s="16">
        <v>4017683</v>
      </c>
      <c r="T215" s="18" t="str">
        <v>208</v>
      </c>
      <c r="U215" s="18" t="str">
        <v>AM1</v>
      </c>
      <c r="V215" s="16">
        <v>27.36</v>
      </c>
      <c r="W215" s="16">
        <v>35</v>
      </c>
      <c r="X215" s="16" t="str">
        <v>SD</v>
      </c>
      <c r="Y215" s="18" t="str">
        <v>Yes</v>
      </c>
      <c r="Z215" s="29">
        <v>6.5</v>
      </c>
      <c r="AA215" s="31">
        <v>27.36</v>
      </c>
      <c r="AB215" s="23">
        <v>2</v>
      </c>
      <c r="AC215">
        <v>54.72</v>
      </c>
      <c r="AD215">
        <v>61.22</v>
      </c>
    </row>
    <row r="216" spans="12:30" x14ac:dyDescent="0.25">
      <c r="L216" s="61"/>
      <c r="M216" s="97"/>
      <c r="N216" s="60"/>
      <c r="P216" s="15" t="str">
        <v>One-Seat</v>
      </c>
      <c r="Q216" s="16" t="str">
        <v>ROGERS, JAMES</v>
      </c>
      <c r="R216" s="17">
        <v>45599</v>
      </c>
      <c r="S216" s="16">
        <v>4017491</v>
      </c>
      <c r="T216" s="18" t="str">
        <v>207</v>
      </c>
      <c r="U216" s="18" t="str">
        <v>AM1</v>
      </c>
      <c r="V216" s="16">
        <v>25.21</v>
      </c>
      <c r="W216" s="16">
        <v>28</v>
      </c>
      <c r="X216" s="16" t="str">
        <v>SD</v>
      </c>
      <c r="Y216" s="18" t="str">
        <v>Yes</v>
      </c>
      <c r="Z216" s="29">
        <v>6.5</v>
      </c>
      <c r="AA216" s="31">
        <v>25.21</v>
      </c>
      <c r="AB216" s="23">
        <v>2</v>
      </c>
      <c r="AC216">
        <v>50.42</v>
      </c>
      <c r="AD216">
        <v>56.92</v>
      </c>
    </row>
    <row r="217" spans="12:30" x14ac:dyDescent="0.25">
      <c r="L217" s="61"/>
      <c r="M217" s="97"/>
      <c r="N217" s="60"/>
      <c r="P217" s="15" t="str">
        <v>One-Seat</v>
      </c>
      <c r="Q217" s="16" t="str">
        <v>ROGERS, JAMES</v>
      </c>
      <c r="R217" s="17">
        <v>45599</v>
      </c>
      <c r="S217" s="16">
        <v>4017680</v>
      </c>
      <c r="T217" s="18" t="str">
        <v>207</v>
      </c>
      <c r="U217" s="18" t="str">
        <v>AM1</v>
      </c>
      <c r="V217" s="16">
        <v>27.36</v>
      </c>
      <c r="W217" s="16">
        <v>35</v>
      </c>
      <c r="X217" s="16" t="str">
        <v>SD</v>
      </c>
      <c r="Y217" s="18" t="str">
        <v>Yes</v>
      </c>
      <c r="Z217" s="29">
        <v>6.5</v>
      </c>
      <c r="AA217" s="31">
        <v>27.36</v>
      </c>
      <c r="AB217" s="23">
        <v>2</v>
      </c>
      <c r="AC217">
        <v>54.72</v>
      </c>
      <c r="AD217">
        <v>61.22</v>
      </c>
    </row>
    <row r="218" spans="12:30" x14ac:dyDescent="0.25">
      <c r="L218" s="61"/>
      <c r="M218" s="97"/>
      <c r="N218" s="60"/>
      <c r="P218" s="15" t="str">
        <v>One-Seat</v>
      </c>
      <c r="Q218" s="16" t="str">
        <v>ROGERS, JAMES</v>
      </c>
      <c r="R218" s="17">
        <v>45599</v>
      </c>
      <c r="S218" s="16">
        <v>4017686</v>
      </c>
      <c r="T218" s="18" t="str">
        <v>207</v>
      </c>
      <c r="U218" s="18" t="str">
        <v>AM1</v>
      </c>
      <c r="V218" s="16">
        <v>13.41</v>
      </c>
      <c r="W218" s="16">
        <v>30</v>
      </c>
      <c r="X218" s="16" t="str">
        <v>SD</v>
      </c>
      <c r="Y218" s="18" t="str">
        <v>Yes</v>
      </c>
      <c r="Z218" s="29">
        <v>6.5</v>
      </c>
      <c r="AA218" s="31">
        <v>13.41</v>
      </c>
      <c r="AB218" s="23">
        <v>2</v>
      </c>
      <c r="AC218">
        <v>26.82</v>
      </c>
      <c r="AD218">
        <v>33.32</v>
      </c>
    </row>
    <row r="219" spans="12:30" x14ac:dyDescent="0.25">
      <c r="L219" s="61"/>
      <c r="M219" s="97"/>
      <c r="N219" s="60"/>
      <c r="P219" s="15" t="str">
        <v>One-Seat</v>
      </c>
      <c r="Q219" s="16" t="str">
        <v>UMANA, DOMINGO</v>
      </c>
      <c r="R219" s="17">
        <v>45599</v>
      </c>
      <c r="S219" s="16">
        <v>4015843</v>
      </c>
      <c r="T219" s="18" t="str">
        <v>210B</v>
      </c>
      <c r="U219" s="18" t="str">
        <v>AM1</v>
      </c>
      <c r="V219" s="16">
        <v>16.86</v>
      </c>
      <c r="W219" s="16">
        <v>22</v>
      </c>
      <c r="X219" s="16" t="str">
        <v>SD</v>
      </c>
      <c r="Y219" s="18" t="str">
        <v>Yes</v>
      </c>
      <c r="Z219" s="29">
        <v>6.5</v>
      </c>
      <c r="AA219" s="31">
        <v>16.86</v>
      </c>
      <c r="AB219" s="23">
        <v>2</v>
      </c>
      <c r="AC219">
        <v>33.72</v>
      </c>
      <c r="AD219">
        <v>40.22</v>
      </c>
    </row>
    <row r="220" spans="12:30" x14ac:dyDescent="0.25">
      <c r="L220" s="61"/>
      <c r="M220" s="97"/>
      <c r="N220" s="60"/>
      <c r="P220" s="15" t="str">
        <v>One-Seat</v>
      </c>
      <c r="Q220" s="16" t="str">
        <v>UMANA, DOMINGO</v>
      </c>
      <c r="R220" s="17">
        <v>45599</v>
      </c>
      <c r="S220" s="16">
        <v>4015844</v>
      </c>
      <c r="T220" s="18" t="str">
        <v>210B</v>
      </c>
      <c r="U220" s="18" t="str">
        <v>AM1</v>
      </c>
      <c r="V220" s="16">
        <v>16.86</v>
      </c>
      <c r="W220" s="16">
        <v>155</v>
      </c>
      <c r="X220" s="16" t="str">
        <v>SD</v>
      </c>
      <c r="Y220" s="18" t="str">
        <v>Yes</v>
      </c>
      <c r="Z220" s="29">
        <v>6.5</v>
      </c>
      <c r="AA220" s="31">
        <v>16.86</v>
      </c>
      <c r="AB220" s="23">
        <v>2</v>
      </c>
      <c r="AC220">
        <v>33.72</v>
      </c>
      <c r="AD220">
        <v>40.22</v>
      </c>
    </row>
    <row r="221" spans="12:30" x14ac:dyDescent="0.25">
      <c r="L221" s="61"/>
      <c r="M221" s="97"/>
      <c r="N221" s="60"/>
      <c r="P221" s="15" t="str">
        <v>One-Seat</v>
      </c>
      <c r="Q221" s="16" t="str">
        <v>UMANA, DOMINGO</v>
      </c>
      <c r="R221" s="17">
        <v>45599</v>
      </c>
      <c r="S221" s="16">
        <v>4017545</v>
      </c>
      <c r="T221" s="18" t="str">
        <v>210B</v>
      </c>
      <c r="U221" s="18" t="str">
        <v>WK1</v>
      </c>
      <c r="V221" s="16">
        <v>11.71</v>
      </c>
      <c r="W221" s="16">
        <v>37</v>
      </c>
      <c r="X221" s="16" t="str">
        <v>SD</v>
      </c>
      <c r="Y221" s="18" t="str">
        <v>Yes</v>
      </c>
      <c r="Z221" s="29">
        <v>6.5</v>
      </c>
      <c r="AA221" s="31">
        <v>11.71</v>
      </c>
      <c r="AB221" s="23">
        <v>2</v>
      </c>
      <c r="AC221">
        <v>23.42</v>
      </c>
      <c r="AD221">
        <v>29.92</v>
      </c>
    </row>
    <row r="222" spans="12:30" x14ac:dyDescent="0.25">
      <c r="L222" s="61"/>
      <c r="M222" s="97"/>
      <c r="N222" s="60"/>
      <c r="P222" s="15" t="str">
        <v>One-Seat</v>
      </c>
      <c r="Q222" s="16" t="str">
        <v>UMANA, DOMINGO</v>
      </c>
      <c r="R222" s="17">
        <v>45599</v>
      </c>
      <c r="S222" s="16">
        <v>4017679</v>
      </c>
      <c r="T222" s="18" t="str">
        <v>210B</v>
      </c>
      <c r="U222" s="18" t="str">
        <v>AM1</v>
      </c>
      <c r="V222" s="16">
        <v>24.43</v>
      </c>
      <c r="W222" s="16">
        <v>48</v>
      </c>
      <c r="X222" s="16" t="str">
        <v>SD</v>
      </c>
      <c r="Y222" s="18" t="str">
        <v>Yes</v>
      </c>
      <c r="Z222" s="29">
        <v>6.5</v>
      </c>
      <c r="AA222" s="31">
        <v>24.43</v>
      </c>
      <c r="AB222" s="23">
        <v>2</v>
      </c>
      <c r="AC222">
        <v>48.86</v>
      </c>
      <c r="AD222">
        <v>55.36</v>
      </c>
    </row>
    <row r="223" spans="12:30" x14ac:dyDescent="0.25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29"/>
      <c r="AA223" s="31"/>
      <c r="AB223" s="23"/>
    </row>
    <row r="224" spans="12:30" x14ac:dyDescent="0.25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29"/>
      <c r="AA224" s="31"/>
      <c r="AB224" s="23"/>
    </row>
    <row r="225" spans="12:28" x14ac:dyDescent="0.25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29"/>
      <c r="AA225" s="31"/>
      <c r="AB225" s="23"/>
    </row>
    <row r="226" spans="12:28" x14ac:dyDescent="0.25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29"/>
      <c r="AA226" s="31"/>
      <c r="AB226" s="23"/>
    </row>
    <row r="227" spans="12:28" x14ac:dyDescent="0.25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29"/>
      <c r="AA227" s="31"/>
      <c r="AB227" s="23"/>
    </row>
    <row r="228" spans="12:28" x14ac:dyDescent="0.25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29"/>
      <c r="AA228" s="31"/>
      <c r="AB228" s="23"/>
    </row>
    <row r="229" spans="12:28" x14ac:dyDescent="0.25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29"/>
      <c r="AA229" s="31"/>
      <c r="AB229" s="23"/>
    </row>
    <row r="230" spans="12:28" x14ac:dyDescent="0.25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29"/>
      <c r="AA230" s="31"/>
      <c r="AB230" s="23"/>
    </row>
    <row r="231" spans="12:28" x14ac:dyDescent="0.25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29"/>
      <c r="AA231" s="31"/>
      <c r="AB231" s="23"/>
    </row>
    <row r="232" spans="12:28" x14ac:dyDescent="0.25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29"/>
      <c r="AA232" s="31"/>
      <c r="AB232" s="23"/>
    </row>
    <row r="233" spans="12:28" x14ac:dyDescent="0.25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29"/>
      <c r="AA233" s="31"/>
      <c r="AB233" s="23"/>
    </row>
    <row r="234" spans="12:28" x14ac:dyDescent="0.25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29"/>
      <c r="AA234" s="31"/>
      <c r="AB234" s="23"/>
    </row>
    <row r="235" spans="12:28" x14ac:dyDescent="0.25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29"/>
      <c r="AA235" s="31"/>
      <c r="AB235" s="23"/>
    </row>
    <row r="236" spans="12:28" x14ac:dyDescent="0.25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29"/>
      <c r="AA236" s="31"/>
      <c r="AB236" s="23"/>
    </row>
    <row r="237" spans="12:28" x14ac:dyDescent="0.25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29"/>
      <c r="AA237" s="31"/>
      <c r="AB237" s="23"/>
    </row>
    <row r="238" spans="12:28" x14ac:dyDescent="0.25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29"/>
      <c r="AA238" s="31"/>
      <c r="AB238" s="23"/>
    </row>
    <row r="239" spans="12:28" x14ac:dyDescent="0.25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29"/>
      <c r="AA239" s="31"/>
      <c r="AB239" s="23"/>
    </row>
    <row r="240" spans="12:28" x14ac:dyDescent="0.25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29"/>
      <c r="AA240" s="31"/>
      <c r="AB240" s="23"/>
    </row>
    <row r="241" spans="12:28" x14ac:dyDescent="0.25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29"/>
      <c r="AA241" s="31"/>
      <c r="AB241" s="23"/>
    </row>
    <row r="242" spans="12:28" x14ac:dyDescent="0.25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29"/>
      <c r="AA242" s="31"/>
      <c r="AB242" s="23"/>
    </row>
    <row r="243" spans="12:28" x14ac:dyDescent="0.25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29"/>
      <c r="AA243" s="31"/>
      <c r="AB243" s="23"/>
    </row>
    <row r="244" spans="12:28" x14ac:dyDescent="0.25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29"/>
      <c r="AA244" s="31"/>
      <c r="AB244" s="23"/>
    </row>
    <row r="245" spans="12:28" x14ac:dyDescent="0.25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29"/>
      <c r="AA245" s="31"/>
      <c r="AB245" s="23"/>
    </row>
    <row r="246" spans="12:28" x14ac:dyDescent="0.25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29"/>
      <c r="AA246" s="31"/>
      <c r="AB246" s="23"/>
    </row>
    <row r="247" spans="12:28" x14ac:dyDescent="0.25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29"/>
      <c r="AA247" s="31"/>
      <c r="AB247" s="23"/>
    </row>
    <row r="248" spans="12:28" x14ac:dyDescent="0.25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29"/>
      <c r="AA248" s="31"/>
      <c r="AB248" s="23"/>
    </row>
    <row r="249" spans="12:28" x14ac:dyDescent="0.25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29"/>
      <c r="AA249" s="31"/>
      <c r="AB249" s="23"/>
    </row>
    <row r="250" spans="12:28" x14ac:dyDescent="0.25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29"/>
      <c r="AA250" s="31"/>
      <c r="AB250" s="23"/>
    </row>
    <row r="251" spans="12:28" x14ac:dyDescent="0.25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29"/>
      <c r="AA251" s="31"/>
      <c r="AB251" s="23"/>
    </row>
    <row r="252" spans="12:28" x14ac:dyDescent="0.25"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29"/>
      <c r="AA252" s="31"/>
      <c r="AB252" s="24"/>
    </row>
    <row r="253" spans="12:28" x14ac:dyDescent="0.25">
      <c r="L253" s="61"/>
      <c r="M253" s="97"/>
      <c r="N253" s="60"/>
      <c r="Z253" s="29"/>
      <c r="AA253" s="31"/>
      <c r="AB253" s="25"/>
    </row>
    <row r="254" spans="12:28" x14ac:dyDescent="0.25">
      <c r="L254" s="61"/>
      <c r="M254" s="97"/>
      <c r="N254" s="60"/>
      <c r="Z254" s="29"/>
      <c r="AA254" s="31"/>
      <c r="AB254" s="25"/>
    </row>
    <row r="255" spans="12:28" x14ac:dyDescent="0.25">
      <c r="L255" s="61"/>
      <c r="M255" s="97"/>
      <c r="N255" s="60"/>
      <c r="Z255" s="29"/>
      <c r="AA255" s="31"/>
      <c r="AB255" s="25"/>
    </row>
    <row r="256" spans="12:28" x14ac:dyDescent="0.25">
      <c r="L256" s="61"/>
      <c r="M256" s="97"/>
      <c r="N256" s="60"/>
      <c r="Z256" s="29"/>
      <c r="AA256" s="31"/>
      <c r="AB256" s="25"/>
    </row>
    <row r="257" spans="12:28" x14ac:dyDescent="0.25">
      <c r="L257" s="61"/>
      <c r="M257" s="97"/>
      <c r="N257" s="60"/>
      <c r="Z257" s="29"/>
      <c r="AA257" s="31"/>
      <c r="AB257" s="25"/>
    </row>
    <row r="258" spans="12:28" x14ac:dyDescent="0.25">
      <c r="L258" s="61"/>
      <c r="M258" s="97"/>
      <c r="N258" s="60"/>
      <c r="Z258" s="29"/>
      <c r="AA258" s="31"/>
      <c r="AB258" s="25"/>
    </row>
    <row r="259" spans="12:28" x14ac:dyDescent="0.25">
      <c r="L259" s="61"/>
      <c r="M259" s="97"/>
      <c r="N259" s="60"/>
      <c r="Z259" s="29"/>
      <c r="AA259" s="31"/>
      <c r="AB259" s="25"/>
    </row>
    <row r="260" spans="12:28" x14ac:dyDescent="0.25">
      <c r="L260" s="61"/>
      <c r="M260" s="97"/>
      <c r="N260" s="60"/>
      <c r="Z260" s="29"/>
      <c r="AA260" s="31"/>
      <c r="AB260" s="25"/>
    </row>
    <row r="261" spans="12:28" x14ac:dyDescent="0.25">
      <c r="L261" s="61"/>
      <c r="M261" s="97"/>
      <c r="N261" s="60"/>
      <c r="Z261" s="29"/>
      <c r="AA261" s="31"/>
      <c r="AB261" s="25"/>
    </row>
    <row r="262" spans="12:28" x14ac:dyDescent="0.25">
      <c r="L262" s="61"/>
      <c r="M262" s="97"/>
      <c r="N262" s="60"/>
      <c r="Z262" s="29"/>
      <c r="AA262" s="31"/>
      <c r="AB262" s="25"/>
    </row>
    <row r="263" spans="12:28" x14ac:dyDescent="0.25">
      <c r="L263" s="61"/>
      <c r="M263" s="97"/>
      <c r="N263" s="60"/>
      <c r="Z263" s="29"/>
      <c r="AA263" s="31"/>
      <c r="AB263" s="25"/>
    </row>
    <row r="264" spans="12:28" x14ac:dyDescent="0.25">
      <c r="L264" s="61"/>
      <c r="M264" s="97"/>
      <c r="N264" s="60"/>
      <c r="Z264" s="29"/>
      <c r="AA264" s="31"/>
      <c r="AB264" s="25"/>
    </row>
    <row r="265" spans="12:28" x14ac:dyDescent="0.25">
      <c r="L265" s="61"/>
      <c r="M265" s="97"/>
      <c r="N265" s="60"/>
      <c r="Z265" s="29"/>
      <c r="AA265" s="31"/>
      <c r="AB265" s="25"/>
    </row>
    <row r="266" spans="12:28" x14ac:dyDescent="0.25">
      <c r="L266" s="61"/>
      <c r="M266" s="97"/>
      <c r="N266" s="60"/>
      <c r="Z266" s="29"/>
      <c r="AA266" s="31"/>
      <c r="AB266" s="25"/>
    </row>
    <row r="267" spans="12:28" x14ac:dyDescent="0.25">
      <c r="L267" s="61"/>
      <c r="M267" s="97"/>
      <c r="N267" s="60"/>
      <c r="Z267" s="29"/>
      <c r="AA267" s="31"/>
      <c r="AB267" s="25"/>
    </row>
    <row r="268" spans="12:28" x14ac:dyDescent="0.25">
      <c r="L268" s="61"/>
      <c r="M268" s="97"/>
      <c r="N268" s="60"/>
      <c r="Z268" s="29"/>
      <c r="AA268" s="31"/>
      <c r="AB268" s="25"/>
    </row>
    <row r="269" spans="12:28" x14ac:dyDescent="0.25">
      <c r="L269" s="61"/>
      <c r="M269" s="97"/>
      <c r="N269" s="60"/>
      <c r="Z269" s="29"/>
      <c r="AA269" s="31"/>
      <c r="AB269" s="25"/>
    </row>
    <row r="270" spans="12:28" x14ac:dyDescent="0.25">
      <c r="L270" s="61"/>
      <c r="M270" s="97"/>
      <c r="N270" s="60"/>
      <c r="Z270" s="29"/>
      <c r="AA270" s="31"/>
      <c r="AB270" s="25"/>
    </row>
    <row r="271" spans="12:28" x14ac:dyDescent="0.25">
      <c r="L271" s="61"/>
      <c r="M271" s="97"/>
      <c r="N271" s="60"/>
      <c r="Z271" s="29"/>
      <c r="AA271" s="31"/>
      <c r="AB271" s="25"/>
    </row>
    <row r="272" spans="12:28" x14ac:dyDescent="0.25">
      <c r="L272" s="61"/>
      <c r="M272" s="97"/>
      <c r="N272" s="60"/>
      <c r="Z272" s="29"/>
      <c r="AA272" s="31"/>
      <c r="AB272" s="25"/>
    </row>
    <row r="273" spans="12:28" x14ac:dyDescent="0.25">
      <c r="L273" s="61"/>
      <c r="M273" s="97"/>
      <c r="N273" s="60"/>
      <c r="Z273" s="29"/>
      <c r="AA273" s="31"/>
      <c r="AB273" s="25"/>
    </row>
    <row r="274" spans="12:28" x14ac:dyDescent="0.25">
      <c r="L274" s="61"/>
      <c r="M274" s="97"/>
      <c r="N274" s="60"/>
      <c r="Z274" s="29"/>
      <c r="AA274" s="31"/>
      <c r="AB274" s="25"/>
    </row>
    <row r="275" spans="12:28" x14ac:dyDescent="0.25">
      <c r="L275" s="61"/>
      <c r="M275" s="97"/>
      <c r="N275" s="60"/>
      <c r="Z275" s="29"/>
      <c r="AA275" s="31"/>
      <c r="AB275" s="25"/>
    </row>
    <row r="276" spans="12:28" x14ac:dyDescent="0.25">
      <c r="L276" s="61"/>
      <c r="M276" s="97"/>
      <c r="N276" s="60"/>
      <c r="Z276" s="29"/>
      <c r="AA276" s="31"/>
      <c r="AB276" s="25"/>
    </row>
    <row r="277" spans="12:28" x14ac:dyDescent="0.25">
      <c r="L277" s="61"/>
      <c r="M277" s="97"/>
      <c r="N277" s="60"/>
      <c r="Z277" s="29"/>
      <c r="AA277" s="31"/>
      <c r="AB277" s="25"/>
    </row>
    <row r="278" spans="12:28" x14ac:dyDescent="0.25">
      <c r="L278" s="61"/>
      <c r="M278" s="97"/>
      <c r="N278" s="60"/>
      <c r="Z278" s="29"/>
      <c r="AA278" s="31"/>
      <c r="AB278" s="25"/>
    </row>
    <row r="279" spans="12:28" x14ac:dyDescent="0.25">
      <c r="L279" s="61"/>
      <c r="M279" s="97"/>
      <c r="N279" s="60"/>
      <c r="Z279" s="29"/>
      <c r="AA279" s="31"/>
      <c r="AB279" s="25"/>
    </row>
    <row r="280" spans="12:28" x14ac:dyDescent="0.25">
      <c r="L280" s="61"/>
      <c r="M280" s="97"/>
      <c r="N280" s="60"/>
      <c r="Z280" s="29"/>
      <c r="AA280" s="31"/>
      <c r="AB280" s="25"/>
    </row>
    <row r="281" spans="12:28" x14ac:dyDescent="0.25">
      <c r="L281" s="61"/>
      <c r="M281" s="97"/>
      <c r="N281" s="60"/>
      <c r="Z281" s="29"/>
      <c r="AA281" s="31"/>
      <c r="AB281" s="25"/>
    </row>
    <row r="282" spans="12:28" x14ac:dyDescent="0.25">
      <c r="L282" s="61"/>
      <c r="M282" s="97"/>
      <c r="N282" s="60"/>
      <c r="Z282" s="29"/>
      <c r="AA282" s="31"/>
      <c r="AB282" s="25"/>
    </row>
    <row r="283" spans="12:28" x14ac:dyDescent="0.25">
      <c r="L283" s="61"/>
      <c r="M283" s="97"/>
      <c r="N283" s="60"/>
      <c r="Z283" s="29"/>
      <c r="AA283" s="31"/>
      <c r="AB283" s="25"/>
    </row>
    <row r="284" spans="12:28" x14ac:dyDescent="0.25">
      <c r="L284" s="61"/>
      <c r="M284" s="97"/>
      <c r="N284" s="60"/>
      <c r="Z284" s="29"/>
      <c r="AA284" s="31"/>
      <c r="AB284" s="25"/>
    </row>
    <row r="285" spans="12:28" x14ac:dyDescent="0.25">
      <c r="L285" s="61"/>
      <c r="M285" s="97"/>
      <c r="N285" s="60"/>
      <c r="Z285" s="29"/>
      <c r="AA285" s="31"/>
      <c r="AB285" s="25"/>
    </row>
    <row r="286" spans="12:28" x14ac:dyDescent="0.25">
      <c r="L286" s="61"/>
      <c r="M286" s="97"/>
      <c r="N286" s="60"/>
      <c r="Z286" s="29"/>
      <c r="AA286" s="31"/>
      <c r="AB286" s="25"/>
    </row>
    <row r="287" spans="12:28" x14ac:dyDescent="0.25">
      <c r="L287" s="61"/>
      <c r="M287" s="97"/>
      <c r="N287" s="60"/>
      <c r="Z287" s="29"/>
      <c r="AA287" s="31"/>
      <c r="AB287" s="25"/>
    </row>
    <row r="288" spans="12:28" x14ac:dyDescent="0.25">
      <c r="L288" s="61"/>
      <c r="M288" s="97"/>
      <c r="N288" s="60"/>
      <c r="Z288" s="29"/>
      <c r="AA288" s="31"/>
      <c r="AB288" s="25"/>
    </row>
    <row r="289" spans="12:28" x14ac:dyDescent="0.25">
      <c r="L289" s="61"/>
      <c r="M289" s="97"/>
      <c r="N289" s="60"/>
      <c r="Z289" s="29"/>
      <c r="AA289" s="31"/>
      <c r="AB289" s="25"/>
    </row>
    <row r="290" spans="12:28" x14ac:dyDescent="0.25">
      <c r="L290" s="61"/>
      <c r="M290" s="97"/>
      <c r="N290" s="60"/>
      <c r="Z290" s="29"/>
      <c r="AA290" s="31"/>
      <c r="AB290" s="25"/>
    </row>
    <row r="291" spans="12:28" x14ac:dyDescent="0.25">
      <c r="L291" s="61"/>
      <c r="M291" s="97"/>
      <c r="N291" s="60"/>
      <c r="Z291" s="29"/>
      <c r="AA291" s="31"/>
      <c r="AB291" s="25"/>
    </row>
    <row r="292" spans="12:28" x14ac:dyDescent="0.25">
      <c r="L292" s="61"/>
      <c r="M292" s="97"/>
      <c r="N292" s="60"/>
      <c r="Z292" s="29"/>
      <c r="AA292" s="31"/>
      <c r="AB292" s="25"/>
    </row>
    <row r="293" spans="12:28" x14ac:dyDescent="0.25">
      <c r="L293" s="61"/>
      <c r="M293" s="97"/>
      <c r="N293" s="60"/>
      <c r="Z293" s="29"/>
      <c r="AA293" s="31"/>
      <c r="AB293" s="25"/>
    </row>
    <row r="294" spans="12:28" x14ac:dyDescent="0.25">
      <c r="L294" s="61"/>
      <c r="M294" s="97"/>
      <c r="N294" s="60"/>
      <c r="Z294" s="29"/>
      <c r="AA294" s="31"/>
      <c r="AB294" s="25"/>
    </row>
    <row r="295" spans="12:28" x14ac:dyDescent="0.25">
      <c r="L295" s="61"/>
      <c r="M295" s="97"/>
      <c r="N295" s="60"/>
      <c r="Z295" s="29"/>
      <c r="AA295" s="31"/>
      <c r="AB295" s="25"/>
    </row>
    <row r="296" spans="12:28" x14ac:dyDescent="0.25">
      <c r="L296" s="61"/>
      <c r="M296" s="97"/>
      <c r="N296" s="60"/>
      <c r="Z296" s="29"/>
      <c r="AA296" s="31"/>
      <c r="AB296" s="25"/>
    </row>
    <row r="297" spans="12:28" x14ac:dyDescent="0.25">
      <c r="L297" s="61"/>
      <c r="M297" s="97"/>
      <c r="N297" s="60"/>
      <c r="Z297" s="29"/>
      <c r="AA297" s="31"/>
      <c r="AB297" s="25"/>
    </row>
    <row r="298" spans="12:28" x14ac:dyDescent="0.25">
      <c r="L298" s="61"/>
      <c r="M298" s="97"/>
      <c r="N298" s="60"/>
      <c r="Z298" s="29"/>
      <c r="AA298" s="31"/>
      <c r="AB298" s="25"/>
    </row>
    <row r="299" spans="12:28" x14ac:dyDescent="0.25">
      <c r="L299" s="61"/>
      <c r="M299" s="97"/>
      <c r="N299" s="60"/>
      <c r="Z299" s="29"/>
      <c r="AA299" s="31"/>
      <c r="AB299" s="25"/>
    </row>
    <row r="300" spans="12:28" x14ac:dyDescent="0.25">
      <c r="L300" s="61"/>
      <c r="M300" s="97"/>
      <c r="N300" s="60"/>
      <c r="Z300" s="29"/>
      <c r="AA300" s="31"/>
      <c r="AB300" s="25"/>
    </row>
    <row r="301" spans="12:28" x14ac:dyDescent="0.25">
      <c r="L301" s="61"/>
      <c r="M301" s="97"/>
      <c r="N301" s="60"/>
      <c r="Z301" s="29"/>
      <c r="AA301" s="31"/>
      <c r="AB301" s="25"/>
    </row>
    <row r="302" spans="12:28" x14ac:dyDescent="0.25">
      <c r="L302" s="61"/>
      <c r="M302" s="97"/>
      <c r="N302" s="60"/>
      <c r="Z302" s="29"/>
      <c r="AA302" s="31"/>
      <c r="AB302" s="25"/>
    </row>
    <row r="303" spans="12:28" x14ac:dyDescent="0.25">
      <c r="L303" s="61"/>
      <c r="M303" s="97"/>
      <c r="N303" s="60"/>
      <c r="Z303" s="29"/>
      <c r="AA303" s="31"/>
      <c r="AB303" s="25"/>
    </row>
    <row r="304" spans="12:28" x14ac:dyDescent="0.25">
      <c r="L304" s="61"/>
      <c r="M304" s="97"/>
      <c r="N304" s="60"/>
      <c r="Z304" s="29"/>
      <c r="AA304" s="31"/>
      <c r="AB304" s="25"/>
    </row>
    <row r="305" spans="12:28" x14ac:dyDescent="0.25">
      <c r="L305" s="61"/>
      <c r="M305" s="97"/>
      <c r="N305" s="60"/>
      <c r="Z305" s="29"/>
      <c r="AA305" s="31"/>
      <c r="AB305" s="25"/>
    </row>
    <row r="306" spans="12:28" x14ac:dyDescent="0.25">
      <c r="L306" s="61"/>
      <c r="M306" s="97"/>
      <c r="N306" s="60"/>
      <c r="Z306" s="29"/>
      <c r="AA306" s="31"/>
      <c r="AB306" s="25"/>
    </row>
    <row r="307" spans="12:28" x14ac:dyDescent="0.25">
      <c r="L307" s="61"/>
      <c r="M307" s="97"/>
      <c r="N307" s="60"/>
      <c r="Z307" s="29"/>
      <c r="AA307" s="31"/>
      <c r="AB307" s="25"/>
    </row>
    <row r="308" spans="12:28" x14ac:dyDescent="0.25">
      <c r="L308" s="61"/>
      <c r="M308" s="98"/>
      <c r="N308" s="62"/>
      <c r="Z308" s="29"/>
      <c r="AA308" s="31"/>
      <c r="AB308" s="25"/>
    </row>
    <row r="309" spans="12:28" x14ac:dyDescent="0.25">
      <c r="L309" s="61"/>
      <c r="M309" s="98"/>
      <c r="N309" s="62"/>
      <c r="Z309" s="29"/>
      <c r="AA309" s="31"/>
      <c r="AB309" s="25"/>
    </row>
    <row r="310" spans="12:28" x14ac:dyDescent="0.25">
      <c r="L310" s="61"/>
      <c r="M310" s="98"/>
      <c r="N310" s="62"/>
      <c r="Z310" s="29"/>
      <c r="AA310" s="31"/>
      <c r="AB310" s="25"/>
    </row>
    <row r="311" spans="12:28" x14ac:dyDescent="0.25">
      <c r="L311" s="61"/>
      <c r="M311" s="98"/>
      <c r="N311" s="62"/>
      <c r="Z311" s="29"/>
      <c r="AA311" s="31"/>
      <c r="AB311" s="25"/>
    </row>
    <row r="312" spans="12:28" x14ac:dyDescent="0.25">
      <c r="L312" s="61"/>
      <c r="M312" s="98"/>
      <c r="N312" s="62"/>
      <c r="Z312" s="29"/>
      <c r="AA312" s="31"/>
      <c r="AB312" s="25"/>
    </row>
    <row r="313" spans="12:28" x14ac:dyDescent="0.25">
      <c r="L313" s="61"/>
      <c r="M313" s="98"/>
      <c r="N313" s="62"/>
      <c r="Z313" s="29"/>
      <c r="AA313" s="31"/>
      <c r="AB313" s="25"/>
    </row>
    <row r="314" spans="12:28" x14ac:dyDescent="0.25">
      <c r="L314" s="61"/>
      <c r="M314" s="98"/>
      <c r="N314" s="62"/>
      <c r="Z314" s="29"/>
      <c r="AA314" s="31"/>
      <c r="AB314" s="25"/>
    </row>
    <row r="315" spans="12:28" x14ac:dyDescent="0.25">
      <c r="L315" s="61"/>
      <c r="M315" s="98"/>
      <c r="N315" s="62"/>
      <c r="Z315" s="29"/>
      <c r="AA315" s="31"/>
      <c r="AB315" s="25"/>
    </row>
    <row r="316" spans="12:28" x14ac:dyDescent="0.25">
      <c r="L316" s="61"/>
      <c r="M316" s="98"/>
      <c r="N316" s="62"/>
      <c r="Z316" s="29"/>
      <c r="AA316" s="31"/>
      <c r="AB316" s="25"/>
    </row>
    <row r="317" spans="12:28" x14ac:dyDescent="0.25">
      <c r="L317" s="61"/>
      <c r="M317" s="98"/>
      <c r="N317" s="62"/>
      <c r="Z317" s="29"/>
      <c r="AA317" s="31"/>
      <c r="AB317" s="25"/>
    </row>
    <row r="318" spans="12:28" x14ac:dyDescent="0.25">
      <c r="L318" s="61"/>
      <c r="M318" s="98"/>
      <c r="N318" s="62"/>
      <c r="Z318" s="29"/>
      <c r="AA318" s="31"/>
      <c r="AB318" s="25"/>
    </row>
    <row r="319" spans="12:28" x14ac:dyDescent="0.25">
      <c r="L319" s="61"/>
      <c r="M319" s="98"/>
      <c r="N319" s="62"/>
      <c r="Z319" s="29"/>
      <c r="AA319" s="31"/>
      <c r="AB319" s="25"/>
    </row>
    <row r="320" spans="12:28" x14ac:dyDescent="0.25">
      <c r="L320" s="61"/>
      <c r="M320" s="98"/>
      <c r="N320" s="62"/>
      <c r="Z320" s="29"/>
      <c r="AA320" s="31"/>
      <c r="AB320" s="25"/>
    </row>
    <row r="321" spans="12:28" x14ac:dyDescent="0.25">
      <c r="L321" s="61"/>
      <c r="M321" s="98"/>
      <c r="N321" s="62"/>
      <c r="Z321" s="29"/>
      <c r="AA321" s="31"/>
      <c r="AB321" s="25"/>
    </row>
    <row r="322" spans="12:28" x14ac:dyDescent="0.25">
      <c r="L322" s="61"/>
      <c r="M322" s="98"/>
      <c r="N322" s="62"/>
      <c r="Z322" s="29"/>
      <c r="AA322" s="31"/>
      <c r="AB322" s="25"/>
    </row>
    <row r="323" spans="12:28" x14ac:dyDescent="0.25">
      <c r="L323" s="61"/>
      <c r="M323" s="98"/>
      <c r="N323" s="62"/>
      <c r="Z323" s="29"/>
      <c r="AA323" s="31"/>
      <c r="AB323" s="25"/>
    </row>
    <row r="324" spans="12:28" x14ac:dyDescent="0.25">
      <c r="L324" s="61"/>
      <c r="M324" s="98"/>
      <c r="N324" s="62"/>
      <c r="Z324" s="29"/>
      <c r="AA324" s="31"/>
      <c r="AB324" s="25"/>
    </row>
    <row r="325" spans="12:28" x14ac:dyDescent="0.25">
      <c r="L325" s="61"/>
      <c r="M325" s="98"/>
      <c r="N325" s="62"/>
      <c r="Z325" s="29"/>
      <c r="AA325" s="31"/>
      <c r="AB325" s="25"/>
    </row>
    <row r="326" spans="12:28" x14ac:dyDescent="0.25">
      <c r="L326" s="61"/>
      <c r="M326" s="98"/>
      <c r="N326" s="62"/>
      <c r="Z326" s="29"/>
      <c r="AA326" s="31"/>
      <c r="AB326" s="25"/>
    </row>
    <row r="327" spans="12:28" x14ac:dyDescent="0.25">
      <c r="L327" s="61"/>
      <c r="M327" s="98"/>
      <c r="N327" s="62"/>
      <c r="Z327" s="29"/>
      <c r="AA327" s="31"/>
      <c r="AB327" s="25"/>
    </row>
    <row r="328" spans="12:28" x14ac:dyDescent="0.25">
      <c r="L328" s="61"/>
      <c r="M328" s="98"/>
      <c r="N328" s="62"/>
      <c r="Z328" s="29"/>
      <c r="AA328" s="31"/>
      <c r="AB328" s="25"/>
    </row>
    <row r="329" spans="12:28" x14ac:dyDescent="0.25">
      <c r="L329" s="61"/>
      <c r="M329" s="98"/>
      <c r="N329" s="62"/>
      <c r="Z329" s="29"/>
      <c r="AA329" s="31"/>
      <c r="AB329" s="25"/>
    </row>
    <row r="330" spans="12:28" x14ac:dyDescent="0.25">
      <c r="L330" s="61"/>
      <c r="M330" s="98"/>
      <c r="N330" s="62"/>
      <c r="Z330" s="29"/>
      <c r="AA330" s="31"/>
      <c r="AB330" s="25"/>
    </row>
    <row r="331" spans="12:28" x14ac:dyDescent="0.25">
      <c r="L331" s="61"/>
      <c r="M331" s="98"/>
      <c r="N331" s="62"/>
      <c r="Z331" s="29"/>
      <c r="AA331" s="31"/>
      <c r="AB331" s="25"/>
    </row>
    <row r="332" spans="12:28" x14ac:dyDescent="0.25">
      <c r="L332" s="61"/>
      <c r="M332" s="98"/>
      <c r="N332" s="62"/>
      <c r="Z332" s="29"/>
      <c r="AA332" s="31"/>
      <c r="AB332" s="25"/>
    </row>
    <row r="333" spans="12:28" x14ac:dyDescent="0.25">
      <c r="L333" s="61"/>
      <c r="M333" s="98"/>
      <c r="N333" s="62"/>
      <c r="Z333" s="29"/>
      <c r="AA333" s="31"/>
      <c r="AB333" s="25"/>
    </row>
    <row r="334" spans="12:28" x14ac:dyDescent="0.25">
      <c r="L334" s="61"/>
      <c r="M334" s="98"/>
      <c r="N334" s="62"/>
      <c r="Z334" s="29"/>
      <c r="AA334" s="31"/>
      <c r="AB334" s="25"/>
    </row>
    <row r="335" spans="12:28" x14ac:dyDescent="0.25">
      <c r="L335" s="61"/>
      <c r="M335" s="98"/>
      <c r="N335" s="62"/>
      <c r="Z335" s="29"/>
      <c r="AA335" s="31"/>
      <c r="AB335" s="25"/>
    </row>
    <row r="336" spans="12:28" x14ac:dyDescent="0.25">
      <c r="L336" s="61"/>
      <c r="M336" s="98"/>
      <c r="N336" s="62"/>
      <c r="Z336" s="29"/>
      <c r="AA336" s="31"/>
      <c r="AB336" s="25"/>
    </row>
    <row r="337" spans="12:28" x14ac:dyDescent="0.25">
      <c r="L337" s="61"/>
      <c r="M337" s="98"/>
      <c r="N337" s="62"/>
      <c r="Z337" s="29"/>
      <c r="AA337" s="31"/>
      <c r="AB337" s="25"/>
    </row>
    <row r="338" spans="12:28" x14ac:dyDescent="0.25">
      <c r="L338" s="61"/>
      <c r="M338" s="98"/>
      <c r="N338" s="62"/>
      <c r="Z338" s="29"/>
      <c r="AA338" s="31"/>
      <c r="AB338" s="25"/>
    </row>
    <row r="339" spans="12:28" x14ac:dyDescent="0.25">
      <c r="L339" s="61"/>
      <c r="M339" s="98"/>
      <c r="N339" s="62"/>
      <c r="Z339" s="29"/>
      <c r="AA339" s="31"/>
      <c r="AB339" s="25"/>
    </row>
    <row r="340" spans="12:28" x14ac:dyDescent="0.25">
      <c r="L340" s="61"/>
      <c r="M340" s="98"/>
      <c r="N340" s="62"/>
      <c r="Z340" s="29"/>
      <c r="AA340" s="31"/>
      <c r="AB340" s="25"/>
    </row>
    <row r="341" spans="12:28" x14ac:dyDescent="0.25">
      <c r="L341" s="61"/>
      <c r="M341" s="98"/>
      <c r="N341" s="62"/>
      <c r="Z341" s="29"/>
      <c r="AA341" s="31"/>
      <c r="AB341" s="25"/>
    </row>
    <row r="342" spans="12:28" x14ac:dyDescent="0.25">
      <c r="L342" s="61"/>
      <c r="M342" s="98"/>
      <c r="N342" s="62"/>
      <c r="Z342" s="29"/>
      <c r="AA342" s="31"/>
      <c r="AB342" s="25"/>
    </row>
    <row r="343" spans="12:28" x14ac:dyDescent="0.25">
      <c r="L343" s="61"/>
      <c r="M343" s="98"/>
      <c r="N343" s="62"/>
      <c r="Z343" s="29"/>
      <c r="AA343" s="31"/>
      <c r="AB343" s="25"/>
    </row>
    <row r="344" spans="12:28" x14ac:dyDescent="0.25">
      <c r="L344" s="61"/>
      <c r="M344" s="98"/>
      <c r="N344" s="62"/>
      <c r="Z344" s="29"/>
      <c r="AA344" s="31"/>
      <c r="AB344" s="25"/>
    </row>
    <row r="345" spans="12:28" x14ac:dyDescent="0.25">
      <c r="L345" s="61"/>
      <c r="M345" s="98"/>
      <c r="N345" s="62"/>
      <c r="Z345" s="29"/>
      <c r="AA345" s="31"/>
      <c r="AB345" s="25"/>
    </row>
    <row r="346" spans="12:28" x14ac:dyDescent="0.25">
      <c r="L346" s="61"/>
      <c r="M346" s="98"/>
      <c r="N346" s="62"/>
      <c r="Z346" s="29"/>
      <c r="AA346" s="31"/>
      <c r="AB346" s="25"/>
    </row>
    <row r="347" spans="12:28" x14ac:dyDescent="0.25">
      <c r="L347" s="61"/>
      <c r="M347" s="98"/>
      <c r="N347" s="62"/>
      <c r="Z347" s="29"/>
      <c r="AA347" s="31"/>
      <c r="AB347" s="25"/>
    </row>
    <row r="348" spans="12:28" x14ac:dyDescent="0.25">
      <c r="L348" s="61"/>
      <c r="M348" s="98"/>
      <c r="N348" s="62"/>
      <c r="Z348" s="29"/>
      <c r="AA348" s="31"/>
      <c r="AB348" s="25"/>
    </row>
    <row r="349" spans="12:28" x14ac:dyDescent="0.25">
      <c r="L349" s="61"/>
      <c r="M349" s="98"/>
      <c r="N349" s="62"/>
      <c r="Z349" s="29"/>
      <c r="AA349" s="31"/>
      <c r="AB349" s="25"/>
    </row>
    <row r="350" spans="12:28" x14ac:dyDescent="0.25">
      <c r="L350" s="61"/>
      <c r="M350" s="98"/>
      <c r="N350" s="62"/>
      <c r="Z350" s="29"/>
      <c r="AA350" s="31"/>
      <c r="AB350" s="25"/>
    </row>
    <row r="351" spans="12:28" x14ac:dyDescent="0.25">
      <c r="L351" s="61"/>
      <c r="M351" s="98"/>
      <c r="N351" s="62"/>
      <c r="Z351" s="29"/>
      <c r="AA351" s="31"/>
      <c r="AB351" s="25"/>
    </row>
    <row r="352" spans="12:28" x14ac:dyDescent="0.25">
      <c r="L352" s="61"/>
      <c r="M352" s="98"/>
      <c r="N352" s="62"/>
      <c r="Z352" s="29"/>
      <c r="AA352" s="31"/>
      <c r="AB352" s="25"/>
    </row>
    <row r="353" spans="12:28" x14ac:dyDescent="0.25">
      <c r="L353" s="61"/>
      <c r="M353" s="98"/>
      <c r="N353" s="62"/>
      <c r="Z353" s="29"/>
      <c r="AA353" s="31"/>
      <c r="AB353" s="25"/>
    </row>
    <row r="354" spans="12:28" x14ac:dyDescent="0.25">
      <c r="L354" s="61"/>
      <c r="M354" s="98"/>
      <c r="N354" s="62"/>
      <c r="Z354" s="29"/>
      <c r="AA354" s="31"/>
      <c r="AB354" s="25"/>
    </row>
    <row r="355" spans="12:28" x14ac:dyDescent="0.25">
      <c r="L355" s="61"/>
      <c r="M355" s="98"/>
      <c r="N355" s="62"/>
      <c r="Z355" s="29"/>
      <c r="AA355" s="31"/>
      <c r="AB355" s="25"/>
    </row>
    <row r="356" spans="12:28" x14ac:dyDescent="0.25">
      <c r="L356" s="61"/>
      <c r="M356" s="98"/>
      <c r="N356" s="62"/>
      <c r="Z356" s="29"/>
      <c r="AA356" s="31"/>
      <c r="AB356" s="25"/>
    </row>
    <row r="357" spans="12:28" x14ac:dyDescent="0.25">
      <c r="L357" s="61"/>
      <c r="M357" s="98"/>
      <c r="N357" s="62"/>
      <c r="Z357" s="29"/>
      <c r="AA357" s="31"/>
      <c r="AB357" s="25"/>
    </row>
    <row r="358" spans="12:28" x14ac:dyDescent="0.25">
      <c r="L358" s="61"/>
      <c r="M358" s="98"/>
      <c r="N358" s="62"/>
      <c r="Z358" s="29"/>
      <c r="AA358" s="31"/>
      <c r="AB358" s="25"/>
    </row>
    <row r="359" spans="12:28" x14ac:dyDescent="0.25">
      <c r="L359" s="61"/>
      <c r="M359" s="98"/>
      <c r="N359" s="62"/>
      <c r="Z359" s="29"/>
      <c r="AA359" s="31"/>
      <c r="AB359" s="25"/>
    </row>
    <row r="360" spans="12:28" x14ac:dyDescent="0.25">
      <c r="L360" s="61"/>
      <c r="M360" s="98"/>
      <c r="N360" s="62"/>
      <c r="Z360" s="29"/>
      <c r="AA360" s="31"/>
      <c r="AB360" s="25"/>
    </row>
    <row r="361" spans="12:28" x14ac:dyDescent="0.25">
      <c r="L361" s="61"/>
      <c r="M361" s="98"/>
      <c r="N361" s="62"/>
      <c r="Z361" s="29"/>
      <c r="AA361" s="31"/>
      <c r="AB361" s="25"/>
    </row>
    <row r="362" spans="12:28" x14ac:dyDescent="0.25">
      <c r="L362" s="61"/>
      <c r="M362" s="98"/>
      <c r="N362" s="62"/>
      <c r="Z362" s="29"/>
      <c r="AA362" s="31"/>
      <c r="AB362" s="25"/>
    </row>
    <row r="363" spans="12:28" x14ac:dyDescent="0.25">
      <c r="L363" s="61"/>
      <c r="M363" s="98"/>
      <c r="N363" s="62"/>
      <c r="Z363" s="29"/>
      <c r="AA363" s="31"/>
      <c r="AB363" s="25"/>
    </row>
    <row r="364" spans="12:28" x14ac:dyDescent="0.25">
      <c r="L364" s="61"/>
      <c r="M364" s="98"/>
      <c r="N364" s="62"/>
      <c r="Z364" s="29"/>
      <c r="AA364" s="31"/>
      <c r="AB364" s="25"/>
    </row>
    <row r="365" spans="12:28" x14ac:dyDescent="0.25">
      <c r="L365" s="61"/>
      <c r="M365" s="98"/>
      <c r="N365" s="62"/>
      <c r="Z365" s="29"/>
      <c r="AA365" s="31"/>
      <c r="AB365" s="25"/>
    </row>
    <row r="366" spans="12:28" x14ac:dyDescent="0.25">
      <c r="L366" s="61"/>
      <c r="M366" s="98"/>
      <c r="N366" s="62"/>
      <c r="Z366" s="29"/>
      <c r="AA366" s="31"/>
      <c r="AB366" s="25"/>
    </row>
    <row r="367" spans="12:28" x14ac:dyDescent="0.25">
      <c r="L367" s="61"/>
      <c r="M367" s="98"/>
      <c r="N367" s="62"/>
      <c r="Z367" s="29"/>
      <c r="AA367" s="31"/>
      <c r="AB367" s="25"/>
    </row>
    <row r="368" spans="12:28" x14ac:dyDescent="0.25">
      <c r="L368" s="61"/>
      <c r="M368" s="98"/>
      <c r="N368" s="62"/>
      <c r="Z368" s="29"/>
      <c r="AA368" s="31"/>
      <c r="AB368" s="25"/>
    </row>
    <row r="369" spans="12:28" x14ac:dyDescent="0.25">
      <c r="L369" s="61"/>
      <c r="M369" s="98"/>
      <c r="N369" s="62"/>
      <c r="Z369" s="29"/>
      <c r="AA369" s="31"/>
      <c r="AB369" s="25"/>
    </row>
    <row r="370" spans="12:28" x14ac:dyDescent="0.25">
      <c r="L370" s="61"/>
      <c r="M370" s="98"/>
      <c r="N370" s="62"/>
      <c r="Z370" s="29"/>
      <c r="AA370" s="31"/>
      <c r="AB370" s="25"/>
    </row>
    <row r="371" spans="12:28" x14ac:dyDescent="0.25">
      <c r="L371" s="61"/>
      <c r="M371" s="98"/>
      <c r="N371" s="62"/>
      <c r="Z371" s="29"/>
      <c r="AA371" s="31"/>
      <c r="AB371" s="25"/>
    </row>
    <row r="372" spans="12:28" x14ac:dyDescent="0.25">
      <c r="L372" s="61"/>
      <c r="M372" s="98"/>
      <c r="N372" s="62"/>
      <c r="Z372" s="29"/>
      <c r="AA372" s="31"/>
      <c r="AB372" s="25"/>
    </row>
    <row r="373" spans="12:28" x14ac:dyDescent="0.25">
      <c r="L373" s="61"/>
      <c r="M373" s="98"/>
      <c r="N373" s="62"/>
      <c r="Z373" s="29"/>
      <c r="AA373" s="31"/>
      <c r="AB373" s="25"/>
    </row>
    <row r="374" spans="12:28" x14ac:dyDescent="0.25">
      <c r="L374" s="61"/>
      <c r="M374" s="98"/>
      <c r="N374" s="62"/>
      <c r="Z374" s="29"/>
      <c r="AA374" s="31"/>
      <c r="AB374" s="25"/>
    </row>
    <row r="375" spans="12:28" x14ac:dyDescent="0.25">
      <c r="L375" s="61"/>
      <c r="M375" s="98"/>
      <c r="N375" s="62"/>
      <c r="Z375" s="29"/>
      <c r="AA375" s="31"/>
      <c r="AB375" s="25"/>
    </row>
    <row r="376" spans="12:28" x14ac:dyDescent="0.25">
      <c r="L376" s="61"/>
      <c r="M376" s="98"/>
      <c r="N376" s="62"/>
      <c r="Z376" s="29"/>
      <c r="AA376" s="31"/>
      <c r="AB376" s="25"/>
    </row>
    <row r="377" spans="12:28" x14ac:dyDescent="0.25">
      <c r="L377" s="61"/>
      <c r="M377" s="98"/>
      <c r="N377" s="62"/>
      <c r="Z377" s="29"/>
      <c r="AA377" s="31"/>
      <c r="AB377" s="25"/>
    </row>
    <row r="378" spans="12:28" x14ac:dyDescent="0.25">
      <c r="L378" s="61"/>
      <c r="M378" s="98"/>
      <c r="N378" s="62"/>
      <c r="Z378" s="29"/>
      <c r="AA378" s="31"/>
      <c r="AB378" s="25"/>
    </row>
    <row r="379" spans="12:28" x14ac:dyDescent="0.25">
      <c r="L379" s="61"/>
      <c r="M379" s="98"/>
      <c r="N379" s="62"/>
      <c r="Z379" s="29"/>
      <c r="AA379" s="31"/>
      <c r="AB379" s="25"/>
    </row>
    <row r="380" spans="12:28" x14ac:dyDescent="0.25">
      <c r="L380" s="61"/>
      <c r="M380" s="98"/>
      <c r="N380" s="62"/>
      <c r="Z380" s="29"/>
      <c r="AA380" s="31"/>
      <c r="AB380" s="25"/>
    </row>
    <row r="381" spans="12:28" x14ac:dyDescent="0.25">
      <c r="L381" s="61"/>
      <c r="M381" s="98"/>
      <c r="N381" s="62"/>
      <c r="Z381" s="29"/>
      <c r="AA381" s="31"/>
      <c r="AB381" s="25"/>
    </row>
    <row r="382" spans="12:28" x14ac:dyDescent="0.25">
      <c r="L382" s="61"/>
      <c r="M382" s="98"/>
      <c r="N382" s="62"/>
      <c r="Z382" s="29"/>
      <c r="AA382" s="31"/>
      <c r="AB382" s="25"/>
    </row>
    <row r="383" spans="12:28" x14ac:dyDescent="0.25">
      <c r="L383" s="61"/>
      <c r="M383" s="98"/>
      <c r="N383" s="62"/>
      <c r="Z383" s="29"/>
      <c r="AA383" s="31"/>
      <c r="AB383" s="25"/>
    </row>
    <row r="384" spans="12:28" x14ac:dyDescent="0.25">
      <c r="L384" s="61"/>
      <c r="M384" s="98"/>
      <c r="N384" s="62"/>
      <c r="Z384" s="29"/>
      <c r="AA384" s="31"/>
      <c r="AB384" s="25"/>
    </row>
    <row r="385" spans="12:28" x14ac:dyDescent="0.25">
      <c r="L385" s="61"/>
      <c r="M385" s="98"/>
      <c r="N385" s="62"/>
      <c r="Z385" s="29"/>
      <c r="AA385" s="31"/>
      <c r="AB385" s="25"/>
    </row>
    <row r="386" spans="12:28" x14ac:dyDescent="0.25">
      <c r="L386" s="61"/>
      <c r="M386" s="98"/>
      <c r="N386" s="62"/>
      <c r="Z386" s="29"/>
      <c r="AA386" s="31"/>
      <c r="AB386" s="25"/>
    </row>
    <row r="387" spans="12:28" x14ac:dyDescent="0.25">
      <c r="L387" s="61"/>
      <c r="M387" s="98"/>
      <c r="N387" s="62"/>
      <c r="Z387" s="29"/>
      <c r="AA387" s="31"/>
      <c r="AB387" s="25"/>
    </row>
    <row r="388" spans="12:28" x14ac:dyDescent="0.25">
      <c r="L388" s="61"/>
      <c r="M388" s="98"/>
      <c r="N388" s="62"/>
      <c r="Z388" s="29"/>
      <c r="AA388" s="31"/>
      <c r="AB388" s="25"/>
    </row>
    <row r="389" spans="12:28" x14ac:dyDescent="0.25">
      <c r="L389" s="61"/>
      <c r="M389" s="98"/>
      <c r="N389" s="62"/>
      <c r="Z389" s="29"/>
      <c r="AA389" s="31"/>
      <c r="AB389" s="25"/>
    </row>
    <row r="390" spans="12:28" x14ac:dyDescent="0.25">
      <c r="L390" s="61"/>
      <c r="M390" s="98"/>
      <c r="N390" s="62"/>
      <c r="Z390" s="29"/>
      <c r="AA390" s="31"/>
      <c r="AB390" s="25"/>
    </row>
    <row r="391" spans="12:28" x14ac:dyDescent="0.25">
      <c r="L391" s="61"/>
      <c r="M391" s="98"/>
      <c r="N391" s="62"/>
      <c r="Z391" s="29"/>
      <c r="AA391" s="31"/>
      <c r="AB391" s="25"/>
    </row>
    <row r="392" spans="12:28" x14ac:dyDescent="0.25">
      <c r="L392" s="61"/>
      <c r="M392" s="98"/>
      <c r="N392" s="62"/>
      <c r="Z392" s="29"/>
      <c r="AA392" s="31"/>
      <c r="AB392" s="25"/>
    </row>
    <row r="393" spans="12:28" x14ac:dyDescent="0.25">
      <c r="L393" s="61"/>
      <c r="M393" s="98"/>
      <c r="N393" s="62"/>
      <c r="Z393" s="29"/>
      <c r="AA393" s="31"/>
      <c r="AB393" s="25"/>
    </row>
    <row r="394" spans="12:28" x14ac:dyDescent="0.25">
      <c r="L394" s="61"/>
      <c r="M394" s="98"/>
      <c r="N394" s="62"/>
      <c r="Z394" s="29"/>
      <c r="AA394" s="31"/>
      <c r="AB394" s="25"/>
    </row>
    <row r="395" spans="12:28" x14ac:dyDescent="0.25">
      <c r="L395" s="61"/>
      <c r="M395" s="98"/>
      <c r="N395" s="62"/>
      <c r="Z395" s="29"/>
      <c r="AA395" s="31"/>
      <c r="AB395" s="25"/>
    </row>
    <row r="396" spans="12:28" x14ac:dyDescent="0.25">
      <c r="L396" s="61"/>
      <c r="M396" s="98"/>
      <c r="N396" s="62"/>
      <c r="Z396" s="29"/>
      <c r="AA396" s="31"/>
      <c r="AB396" s="25"/>
    </row>
    <row r="397" spans="12:28" x14ac:dyDescent="0.25">
      <c r="L397" s="61"/>
      <c r="M397" s="98"/>
      <c r="N397" s="62"/>
      <c r="Z397" s="29"/>
      <c r="AA397" s="31"/>
      <c r="AB397" s="25"/>
    </row>
    <row r="398" spans="12:28" x14ac:dyDescent="0.25">
      <c r="L398" s="61"/>
      <c r="M398" s="98"/>
      <c r="N398" s="62"/>
      <c r="Z398" s="29"/>
      <c r="AA398" s="31"/>
      <c r="AB398" s="25"/>
    </row>
    <row r="399" spans="12:28" x14ac:dyDescent="0.25">
      <c r="L399" s="61"/>
      <c r="M399" s="98"/>
      <c r="N399" s="62"/>
      <c r="Z399" s="29"/>
      <c r="AA399" s="31"/>
      <c r="AB399" s="25"/>
    </row>
    <row r="400" spans="12:28" x14ac:dyDescent="0.25">
      <c r="L400" s="61"/>
      <c r="M400" s="98"/>
      <c r="N400" s="62"/>
      <c r="Z400" s="29"/>
      <c r="AA400" s="31"/>
      <c r="AB400" s="25"/>
    </row>
    <row r="401" spans="12:28" x14ac:dyDescent="0.25">
      <c r="L401" s="61"/>
      <c r="M401" s="98"/>
      <c r="N401" s="62"/>
      <c r="Z401" s="29"/>
      <c r="AA401" s="31"/>
      <c r="AB401" s="25"/>
    </row>
    <row r="402" spans="12:28" x14ac:dyDescent="0.25">
      <c r="L402" s="61"/>
      <c r="M402" s="98"/>
      <c r="N402" s="62"/>
      <c r="Z402" s="29"/>
      <c r="AA402" s="31"/>
      <c r="AB402" s="25"/>
    </row>
    <row r="403" spans="12:28" x14ac:dyDescent="0.25">
      <c r="L403" s="61"/>
      <c r="M403" s="98"/>
      <c r="N403" s="62"/>
      <c r="Z403" s="29"/>
      <c r="AA403" s="31"/>
      <c r="AB403" s="25"/>
    </row>
    <row r="404" spans="12:28" x14ac:dyDescent="0.25">
      <c r="L404" s="61"/>
      <c r="M404" s="98"/>
      <c r="N404" s="62"/>
      <c r="Z404" s="29"/>
      <c r="AA404" s="31"/>
      <c r="AB404" s="25"/>
    </row>
    <row r="405" spans="12:28" x14ac:dyDescent="0.25">
      <c r="L405" s="61"/>
      <c r="M405" s="98"/>
      <c r="N405" s="62"/>
      <c r="Z405" s="29"/>
      <c r="AA405" s="31"/>
      <c r="AB405" s="25"/>
    </row>
    <row r="406" spans="12:28" x14ac:dyDescent="0.25">
      <c r="L406" s="61"/>
      <c r="M406" s="98"/>
      <c r="N406" s="62"/>
      <c r="Z406" s="29"/>
      <c r="AA406" s="31"/>
      <c r="AB406" s="25"/>
    </row>
    <row r="407" spans="12:28" x14ac:dyDescent="0.25">
      <c r="L407" s="61"/>
      <c r="M407" s="98"/>
      <c r="N407" s="62"/>
      <c r="Z407" s="29"/>
      <c r="AA407" s="31"/>
      <c r="AB407" s="25"/>
    </row>
    <row r="408" spans="12:28" x14ac:dyDescent="0.25">
      <c r="L408" s="61"/>
      <c r="M408" s="98"/>
      <c r="N408" s="62"/>
      <c r="Z408" s="29"/>
      <c r="AA408" s="31"/>
      <c r="AB408" s="25"/>
    </row>
    <row r="409" spans="12:28" x14ac:dyDescent="0.25">
      <c r="L409" s="61"/>
      <c r="M409" s="98"/>
      <c r="N409" s="62"/>
      <c r="Z409" s="29"/>
      <c r="AA409" s="31"/>
      <c r="AB409" s="25"/>
    </row>
    <row r="410" spans="12:28" x14ac:dyDescent="0.25">
      <c r="L410" s="61"/>
      <c r="M410" s="98"/>
      <c r="N410" s="62"/>
      <c r="Z410" s="29"/>
      <c r="AA410" s="31"/>
      <c r="AB410" s="25"/>
    </row>
    <row r="411" spans="12:28" x14ac:dyDescent="0.25">
      <c r="L411" s="61"/>
      <c r="M411" s="98"/>
      <c r="N411" s="62"/>
      <c r="Z411" s="29"/>
      <c r="AA411" s="31"/>
      <c r="AB411" s="25"/>
    </row>
    <row r="412" spans="12:28" x14ac:dyDescent="0.25">
      <c r="L412" s="61"/>
      <c r="M412" s="98"/>
      <c r="N412" s="62"/>
      <c r="Z412" s="29"/>
      <c r="AA412" s="31"/>
      <c r="AB412" s="25"/>
    </row>
    <row r="413" spans="12:28" x14ac:dyDescent="0.25">
      <c r="L413" s="61"/>
      <c r="M413" s="98"/>
      <c r="N413" s="62"/>
      <c r="Z413" s="29"/>
      <c r="AA413" s="31"/>
      <c r="AB413" s="25"/>
    </row>
    <row r="414" spans="12:28" x14ac:dyDescent="0.25">
      <c r="L414" s="61"/>
      <c r="M414" s="98"/>
      <c r="N414" s="62"/>
      <c r="Z414" s="29"/>
      <c r="AA414" s="31"/>
      <c r="AB414" s="25"/>
    </row>
    <row r="415" spans="12:28" x14ac:dyDescent="0.25">
      <c r="L415" s="61"/>
      <c r="M415" s="98"/>
      <c r="N415" s="62"/>
      <c r="Z415" s="29"/>
      <c r="AA415" s="31"/>
      <c r="AB415" s="25"/>
    </row>
    <row r="416" spans="12:28" x14ac:dyDescent="0.25">
      <c r="L416" s="61"/>
      <c r="M416" s="98"/>
      <c r="N416" s="62"/>
      <c r="Z416" s="29"/>
      <c r="AA416" s="31"/>
      <c r="AB416" s="25"/>
    </row>
    <row r="417" spans="12:28" x14ac:dyDescent="0.25">
      <c r="L417" s="61"/>
      <c r="M417" s="98"/>
      <c r="N417" s="62"/>
      <c r="Z417" s="29"/>
      <c r="AA417" s="31"/>
      <c r="AB417" s="25"/>
    </row>
    <row r="418" spans="12:28" x14ac:dyDescent="0.25">
      <c r="L418" s="61"/>
      <c r="M418" s="98"/>
      <c r="N418" s="62"/>
      <c r="Z418" s="29"/>
      <c r="AA418" s="31"/>
      <c r="AB418" s="25"/>
    </row>
    <row r="419" spans="12:28" x14ac:dyDescent="0.25">
      <c r="L419" s="61"/>
      <c r="M419" s="98"/>
      <c r="N419" s="62"/>
      <c r="Z419" s="29"/>
      <c r="AA419" s="31"/>
      <c r="AB419" s="25"/>
    </row>
    <row r="420" spans="12:28" x14ac:dyDescent="0.25">
      <c r="L420" s="61"/>
      <c r="M420" s="98"/>
      <c r="N420" s="62"/>
      <c r="Z420" s="29"/>
      <c r="AA420" s="31"/>
      <c r="AB420" s="25"/>
    </row>
    <row r="421" spans="12:28" x14ac:dyDescent="0.25">
      <c r="L421" s="61"/>
      <c r="M421" s="98"/>
      <c r="N421" s="62"/>
      <c r="Z421" s="29"/>
      <c r="AA421" s="31"/>
      <c r="AB421" s="25"/>
    </row>
    <row r="422" spans="12:28" x14ac:dyDescent="0.25">
      <c r="L422" s="61"/>
      <c r="M422" s="98"/>
      <c r="N422" s="62"/>
      <c r="Z422" s="29"/>
      <c r="AA422" s="31"/>
      <c r="AB422" s="25"/>
    </row>
    <row r="423" spans="12:28" x14ac:dyDescent="0.25">
      <c r="L423" s="61"/>
      <c r="M423" s="98"/>
      <c r="N423" s="62"/>
      <c r="Z423" s="29"/>
      <c r="AA423" s="31"/>
      <c r="AB423" s="25"/>
    </row>
    <row r="424" spans="12:28" x14ac:dyDescent="0.25">
      <c r="L424" s="61"/>
      <c r="M424" s="98"/>
      <c r="N424" s="62"/>
      <c r="Z424" s="29"/>
      <c r="AA424" s="31"/>
      <c r="AB424" s="25"/>
    </row>
    <row r="425" spans="12:28" x14ac:dyDescent="0.25">
      <c r="L425" s="61"/>
      <c r="M425" s="98"/>
      <c r="N425" s="62"/>
      <c r="Z425" s="29"/>
      <c r="AA425" s="31"/>
      <c r="AB425" s="25"/>
    </row>
    <row r="426" spans="12:28" x14ac:dyDescent="0.25">
      <c r="L426" s="61"/>
      <c r="M426" s="98"/>
      <c r="N426" s="62"/>
      <c r="Z426" s="29"/>
      <c r="AA426" s="31"/>
      <c r="AB426" s="25"/>
    </row>
    <row r="427" spans="12:28" x14ac:dyDescent="0.25">
      <c r="L427" s="61"/>
      <c r="M427" s="98"/>
      <c r="N427" s="62"/>
      <c r="Z427" s="29"/>
      <c r="AA427" s="31"/>
      <c r="AB427" s="25"/>
    </row>
    <row r="428" spans="12:28" x14ac:dyDescent="0.25">
      <c r="L428" s="61"/>
      <c r="M428" s="98"/>
      <c r="N428" s="62"/>
      <c r="Z428" s="29"/>
      <c r="AA428" s="31"/>
      <c r="AB428" s="25"/>
    </row>
    <row r="429" spans="12:28" x14ac:dyDescent="0.25">
      <c r="L429" s="61"/>
      <c r="M429" s="98"/>
      <c r="N429" s="62"/>
      <c r="Z429" s="29"/>
      <c r="AA429" s="31"/>
      <c r="AB429" s="25"/>
    </row>
    <row r="430" spans="12:28" x14ac:dyDescent="0.25">
      <c r="L430" s="61"/>
      <c r="M430" s="98"/>
      <c r="N430" s="62"/>
      <c r="Z430" s="29"/>
      <c r="AA430" s="31"/>
      <c r="AB430" s="25"/>
    </row>
    <row r="431" spans="12:28" x14ac:dyDescent="0.25">
      <c r="L431" s="61"/>
      <c r="M431" s="98"/>
      <c r="N431" s="62"/>
      <c r="Z431" s="29"/>
      <c r="AA431" s="31"/>
      <c r="AB431" s="25"/>
    </row>
    <row r="432" spans="12:28" x14ac:dyDescent="0.25">
      <c r="L432" s="61"/>
      <c r="M432" s="98"/>
      <c r="N432" s="62"/>
      <c r="Z432" s="29"/>
      <c r="AA432" s="31"/>
      <c r="AB432" s="25"/>
    </row>
    <row r="433" spans="12:28" x14ac:dyDescent="0.25">
      <c r="L433" s="61"/>
      <c r="M433" s="98"/>
      <c r="N433" s="62"/>
      <c r="Z433" s="29"/>
      <c r="AA433" s="31"/>
      <c r="AB433" s="25"/>
    </row>
    <row r="434" spans="12:28" x14ac:dyDescent="0.25">
      <c r="L434" s="61"/>
      <c r="M434" s="98"/>
      <c r="N434" s="62"/>
      <c r="Z434" s="29"/>
      <c r="AA434" s="31"/>
      <c r="AB434" s="25"/>
    </row>
    <row r="435" spans="12:28" x14ac:dyDescent="0.25">
      <c r="L435" s="61"/>
      <c r="M435" s="98"/>
      <c r="N435" s="62"/>
      <c r="Z435" s="29"/>
      <c r="AA435" s="31"/>
      <c r="AB435" s="25"/>
    </row>
    <row r="436" spans="12:28" x14ac:dyDescent="0.25">
      <c r="L436" s="61"/>
      <c r="M436" s="98"/>
      <c r="N436" s="62"/>
      <c r="Z436" s="29"/>
      <c r="AA436" s="31"/>
      <c r="AB436" s="25"/>
    </row>
    <row r="437" spans="12:28" x14ac:dyDescent="0.25">
      <c r="L437" s="61"/>
      <c r="M437" s="98"/>
      <c r="N437" s="62"/>
      <c r="Z437" s="29"/>
      <c r="AA437" s="31"/>
      <c r="AB437" s="25"/>
    </row>
    <row r="438" spans="12:28" x14ac:dyDescent="0.25">
      <c r="L438" s="61"/>
      <c r="M438" s="98"/>
      <c r="N438" s="62"/>
      <c r="Z438" s="29"/>
      <c r="AA438" s="31"/>
      <c r="AB438" s="25"/>
    </row>
    <row r="439" spans="12:28" x14ac:dyDescent="0.25">
      <c r="L439" s="61"/>
      <c r="M439" s="98"/>
      <c r="N439" s="62"/>
      <c r="Z439" s="29"/>
      <c r="AA439" s="31"/>
      <c r="AB439" s="25"/>
    </row>
    <row r="440" spans="12:28" x14ac:dyDescent="0.25">
      <c r="L440" s="61"/>
      <c r="M440" s="98"/>
      <c r="N440" s="62"/>
      <c r="Z440" s="29"/>
      <c r="AA440" s="31"/>
      <c r="AB440" s="25"/>
    </row>
    <row r="441" spans="12:28" x14ac:dyDescent="0.25">
      <c r="L441" s="61"/>
      <c r="M441" s="98"/>
      <c r="N441" s="62"/>
      <c r="Z441" s="29"/>
      <c r="AA441" s="31"/>
      <c r="AB441" s="25"/>
    </row>
    <row r="442" spans="12:28" x14ac:dyDescent="0.25"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</sheetData>
  <mergeCells count="6">
    <mergeCell ref="P10:AC10"/>
    <mergeCell ref="I1:J1"/>
    <mergeCell ref="K1:L1"/>
    <mergeCell ref="G7:H7"/>
    <mergeCell ref="B9:D9"/>
    <mergeCell ref="B10:N10"/>
  </mergeCells>
  <dataValidations count="1">
    <dataValidation type="list" allowBlank="1" showInputMessage="1" showErrorMessage="1" sqref="B9:D9" xr:uid="{0BA76D42-EB5B-4CB9-8F97-CB0548DBBFF3}">
      <formula1>List_Partners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5AE0-9B9B-4A98-A0E3-BBC54EC88B07}">
  <sheetPr codeName="Sheet23"/>
  <dimension ref="A1:E25"/>
  <sheetViews>
    <sheetView showGridLines="0" workbookViewId="0">
      <selection activeCell="I25" sqref="I25"/>
    </sheetView>
  </sheetViews>
  <sheetFormatPr defaultRowHeight="15" x14ac:dyDescent="0.25"/>
  <cols>
    <col min="3" max="3" width="15.140625" bestFit="1" customWidth="1"/>
    <col min="4" max="4" width="17.28515625" hidden="1" customWidth="1"/>
    <col min="5" max="5" width="16.28515625" bestFit="1" customWidth="1"/>
  </cols>
  <sheetData>
    <row r="1" spans="1:5" x14ac:dyDescent="0.25">
      <c r="A1" t="s">
        <v>70</v>
      </c>
      <c r="B1" t="s">
        <v>303</v>
      </c>
      <c r="C1" t="s">
        <v>304</v>
      </c>
      <c r="D1" s="178" t="s">
        <v>305</v>
      </c>
      <c r="E1" t="s">
        <v>311</v>
      </c>
    </row>
    <row r="2" spans="1:5" x14ac:dyDescent="0.25">
      <c r="A2" t="s">
        <v>92</v>
      </c>
      <c r="B2">
        <v>1</v>
      </c>
      <c r="C2">
        <v>3.75</v>
      </c>
      <c r="D2" s="179" t="s">
        <v>31</v>
      </c>
      <c r="E2">
        <v>3.75</v>
      </c>
    </row>
    <row r="3" spans="1:5" x14ac:dyDescent="0.25">
      <c r="A3" t="s">
        <v>92</v>
      </c>
      <c r="B3">
        <v>1</v>
      </c>
      <c r="C3">
        <f>C2*2</f>
        <v>7.5</v>
      </c>
      <c r="D3" s="179" t="s">
        <v>31</v>
      </c>
      <c r="E3">
        <v>3.75</v>
      </c>
    </row>
    <row r="4" spans="1:5" x14ac:dyDescent="0.25">
      <c r="A4" t="s">
        <v>92</v>
      </c>
      <c r="B4">
        <v>1</v>
      </c>
      <c r="C4">
        <f>C2*3</f>
        <v>11.25</v>
      </c>
      <c r="D4" s="179" t="s">
        <v>31</v>
      </c>
      <c r="E4">
        <v>3.75</v>
      </c>
    </row>
    <row r="5" spans="1:5" x14ac:dyDescent="0.25">
      <c r="A5" t="s">
        <v>92</v>
      </c>
      <c r="B5">
        <v>2</v>
      </c>
      <c r="C5">
        <f>C2*2</f>
        <v>7.5</v>
      </c>
      <c r="D5" s="179" t="s">
        <v>31</v>
      </c>
      <c r="E5">
        <v>3.75</v>
      </c>
    </row>
    <row r="6" spans="1:5" x14ac:dyDescent="0.25">
      <c r="A6" t="s">
        <v>92</v>
      </c>
      <c r="B6">
        <v>2</v>
      </c>
      <c r="C6">
        <f>C2*3</f>
        <v>11.25</v>
      </c>
      <c r="D6" s="179" t="s">
        <v>31</v>
      </c>
      <c r="E6">
        <v>3.75</v>
      </c>
    </row>
    <row r="7" spans="1:5" x14ac:dyDescent="0.25">
      <c r="A7" t="s">
        <v>92</v>
      </c>
      <c r="B7">
        <v>3</v>
      </c>
      <c r="C7">
        <f>C2*3</f>
        <v>11.25</v>
      </c>
      <c r="D7" s="179" t="s">
        <v>31</v>
      </c>
      <c r="E7">
        <v>3.75</v>
      </c>
    </row>
    <row r="8" spans="1:5" x14ac:dyDescent="0.25">
      <c r="A8" t="s">
        <v>92</v>
      </c>
      <c r="B8">
        <v>1</v>
      </c>
      <c r="C8">
        <v>5</v>
      </c>
      <c r="D8" t="s">
        <v>106</v>
      </c>
      <c r="E8">
        <v>5</v>
      </c>
    </row>
    <row r="9" spans="1:5" x14ac:dyDescent="0.25">
      <c r="A9" t="s">
        <v>92</v>
      </c>
      <c r="B9">
        <v>1</v>
      </c>
      <c r="C9">
        <f>C8*2</f>
        <v>10</v>
      </c>
      <c r="D9" t="s">
        <v>106</v>
      </c>
      <c r="E9">
        <v>5</v>
      </c>
    </row>
    <row r="10" spans="1:5" x14ac:dyDescent="0.25">
      <c r="A10" t="s">
        <v>92</v>
      </c>
      <c r="B10">
        <v>1</v>
      </c>
      <c r="C10">
        <f>C8*3</f>
        <v>15</v>
      </c>
      <c r="D10" t="s">
        <v>106</v>
      </c>
      <c r="E10">
        <v>5</v>
      </c>
    </row>
    <row r="11" spans="1:5" x14ac:dyDescent="0.25">
      <c r="A11" t="s">
        <v>92</v>
      </c>
      <c r="B11">
        <v>2</v>
      </c>
      <c r="C11">
        <f>C8*2</f>
        <v>10</v>
      </c>
      <c r="D11" t="s">
        <v>106</v>
      </c>
      <c r="E11">
        <v>5</v>
      </c>
    </row>
    <row r="12" spans="1:5" x14ac:dyDescent="0.25">
      <c r="A12" t="s">
        <v>92</v>
      </c>
      <c r="B12">
        <v>2</v>
      </c>
      <c r="C12">
        <f>C8*3</f>
        <v>15</v>
      </c>
      <c r="D12" t="s">
        <v>106</v>
      </c>
      <c r="E12">
        <v>5</v>
      </c>
    </row>
    <row r="13" spans="1:5" x14ac:dyDescent="0.25">
      <c r="A13" t="s">
        <v>92</v>
      </c>
      <c r="B13">
        <v>3</v>
      </c>
      <c r="C13">
        <f>C8*3</f>
        <v>15</v>
      </c>
      <c r="D13" t="s">
        <v>106</v>
      </c>
      <c r="E13">
        <v>5</v>
      </c>
    </row>
    <row r="14" spans="1:5" x14ac:dyDescent="0.25">
      <c r="A14" t="s">
        <v>92</v>
      </c>
      <c r="B14">
        <v>1</v>
      </c>
      <c r="C14">
        <v>5.5</v>
      </c>
      <c r="D14" t="s">
        <v>106</v>
      </c>
      <c r="E14">
        <v>5.5</v>
      </c>
    </row>
    <row r="15" spans="1:5" x14ac:dyDescent="0.25">
      <c r="A15" t="s">
        <v>92</v>
      </c>
      <c r="B15">
        <v>1</v>
      </c>
      <c r="C15">
        <v>11</v>
      </c>
      <c r="D15" t="s">
        <v>106</v>
      </c>
      <c r="E15">
        <v>5.5</v>
      </c>
    </row>
    <row r="16" spans="1:5" x14ac:dyDescent="0.25">
      <c r="A16" t="s">
        <v>92</v>
      </c>
      <c r="B16">
        <v>1</v>
      </c>
      <c r="C16">
        <v>16.5</v>
      </c>
      <c r="D16" t="s">
        <v>106</v>
      </c>
      <c r="E16">
        <v>5.5</v>
      </c>
    </row>
    <row r="17" spans="1:5" x14ac:dyDescent="0.25">
      <c r="A17" t="s">
        <v>92</v>
      </c>
      <c r="B17">
        <v>2</v>
      </c>
      <c r="C17">
        <v>11</v>
      </c>
      <c r="D17" t="s">
        <v>106</v>
      </c>
      <c r="E17">
        <v>5.5</v>
      </c>
    </row>
    <row r="18" spans="1:5" x14ac:dyDescent="0.25">
      <c r="A18" t="s">
        <v>92</v>
      </c>
      <c r="B18">
        <v>2</v>
      </c>
      <c r="C18">
        <v>16.5</v>
      </c>
      <c r="D18" t="s">
        <v>106</v>
      </c>
      <c r="E18">
        <v>5.5</v>
      </c>
    </row>
    <row r="19" spans="1:5" x14ac:dyDescent="0.25">
      <c r="A19" t="s">
        <v>92</v>
      </c>
      <c r="B19">
        <v>3</v>
      </c>
      <c r="C19">
        <v>16.5</v>
      </c>
      <c r="D19" t="s">
        <v>106</v>
      </c>
      <c r="E19">
        <v>5.5</v>
      </c>
    </row>
    <row r="20" spans="1:5" x14ac:dyDescent="0.25">
      <c r="A20" t="s">
        <v>92</v>
      </c>
      <c r="B20">
        <v>1</v>
      </c>
      <c r="C20">
        <v>3</v>
      </c>
      <c r="D20" s="179" t="s">
        <v>31</v>
      </c>
      <c r="E20">
        <v>3</v>
      </c>
    </row>
    <row r="21" spans="1:5" x14ac:dyDescent="0.25">
      <c r="A21" t="s">
        <v>92</v>
      </c>
      <c r="B21">
        <v>1</v>
      </c>
      <c r="C21">
        <v>6</v>
      </c>
      <c r="D21" s="179" t="s">
        <v>31</v>
      </c>
      <c r="E21">
        <v>3</v>
      </c>
    </row>
    <row r="22" spans="1:5" x14ac:dyDescent="0.25">
      <c r="A22" t="s">
        <v>92</v>
      </c>
      <c r="B22">
        <v>1</v>
      </c>
      <c r="C22">
        <v>9</v>
      </c>
      <c r="D22" s="179" t="s">
        <v>31</v>
      </c>
      <c r="E22">
        <v>3</v>
      </c>
    </row>
    <row r="23" spans="1:5" x14ac:dyDescent="0.25">
      <c r="A23" t="s">
        <v>92</v>
      </c>
      <c r="B23">
        <v>2</v>
      </c>
      <c r="C23">
        <v>6</v>
      </c>
      <c r="D23" s="179" t="s">
        <v>31</v>
      </c>
      <c r="E23">
        <v>3</v>
      </c>
    </row>
    <row r="24" spans="1:5" x14ac:dyDescent="0.25">
      <c r="A24" t="s">
        <v>92</v>
      </c>
      <c r="B24">
        <v>2</v>
      </c>
      <c r="C24">
        <v>9</v>
      </c>
      <c r="D24" s="179" t="s">
        <v>31</v>
      </c>
      <c r="E24">
        <v>3</v>
      </c>
    </row>
    <row r="25" spans="1:5" x14ac:dyDescent="0.25">
      <c r="A25" t="s">
        <v>92</v>
      </c>
      <c r="B25">
        <v>3</v>
      </c>
      <c r="C25">
        <v>9</v>
      </c>
      <c r="D25" s="179" t="s">
        <v>31</v>
      </c>
      <c r="E25">
        <v>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CF51-2F12-40BF-B97B-551CD06F7837}">
  <sheetPr codeName="Sheet8"/>
  <dimension ref="A1:I21"/>
  <sheetViews>
    <sheetView workbookViewId="0">
      <selection activeCell="K4" sqref="K4"/>
    </sheetView>
  </sheetViews>
  <sheetFormatPr defaultRowHeight="15" x14ac:dyDescent="0.25"/>
  <cols>
    <col min="1" max="1" width="38.5703125" bestFit="1" customWidth="1"/>
    <col min="2" max="2" width="13.42578125" bestFit="1" customWidth="1"/>
    <col min="3" max="3" width="18.42578125" bestFit="1" customWidth="1"/>
    <col min="4" max="4" width="11.42578125" bestFit="1" customWidth="1"/>
    <col min="5" max="5" width="15.5703125" bestFit="1" customWidth="1"/>
    <col min="6" max="6" width="8.7109375" bestFit="1" customWidth="1"/>
    <col min="7" max="7" width="17.7109375" bestFit="1" customWidth="1"/>
    <col min="8" max="8" width="19" bestFit="1" customWidth="1"/>
    <col min="9" max="9" width="7.5703125" bestFit="1" customWidth="1"/>
  </cols>
  <sheetData>
    <row r="1" spans="1:9" x14ac:dyDescent="0.25">
      <c r="A1" t="s">
        <v>9</v>
      </c>
      <c r="B1" t="s">
        <v>127</v>
      </c>
      <c r="C1" t="s">
        <v>151</v>
      </c>
      <c r="D1" t="s">
        <v>129</v>
      </c>
      <c r="E1" t="s">
        <v>297</v>
      </c>
      <c r="F1" t="s">
        <v>119</v>
      </c>
      <c r="G1" t="s">
        <v>298</v>
      </c>
      <c r="H1" t="s">
        <v>309</v>
      </c>
      <c r="I1" t="s">
        <v>277</v>
      </c>
    </row>
    <row r="2" spans="1:9" x14ac:dyDescent="0.25">
      <c r="A2" t="s">
        <v>461</v>
      </c>
      <c r="B2">
        <v>0</v>
      </c>
      <c r="C2">
        <v>590</v>
      </c>
      <c r="D2">
        <v>0</v>
      </c>
      <c r="E2">
        <v>0</v>
      </c>
      <c r="F2">
        <v>0</v>
      </c>
      <c r="G2">
        <v>0</v>
      </c>
      <c r="H2">
        <v>0</v>
      </c>
      <c r="I2" t="s">
        <v>15</v>
      </c>
    </row>
    <row r="3" spans="1:9" x14ac:dyDescent="0.25">
      <c r="A3" t="s">
        <v>734</v>
      </c>
      <c r="B3">
        <v>0</v>
      </c>
      <c r="C3">
        <v>590</v>
      </c>
      <c r="D3">
        <v>50</v>
      </c>
      <c r="E3">
        <v>0</v>
      </c>
      <c r="F3">
        <v>0</v>
      </c>
      <c r="G3">
        <v>0</v>
      </c>
      <c r="H3">
        <v>0</v>
      </c>
      <c r="I3" t="s">
        <v>31</v>
      </c>
    </row>
    <row r="4" spans="1:9" x14ac:dyDescent="0.25">
      <c r="A4" t="s">
        <v>331</v>
      </c>
      <c r="B4">
        <v>0</v>
      </c>
      <c r="C4">
        <v>590</v>
      </c>
      <c r="D4">
        <v>0</v>
      </c>
      <c r="E4">
        <v>0</v>
      </c>
      <c r="F4">
        <v>0</v>
      </c>
      <c r="G4">
        <v>0</v>
      </c>
      <c r="H4">
        <v>0</v>
      </c>
      <c r="I4" t="s">
        <v>15</v>
      </c>
    </row>
    <row r="5" spans="1:9" x14ac:dyDescent="0.25">
      <c r="A5" t="s">
        <v>55</v>
      </c>
      <c r="B5">
        <v>0</v>
      </c>
      <c r="C5">
        <v>0</v>
      </c>
      <c r="D5">
        <v>250</v>
      </c>
      <c r="E5">
        <v>0</v>
      </c>
      <c r="F5">
        <v>0</v>
      </c>
      <c r="G5">
        <v>0</v>
      </c>
      <c r="H5">
        <v>0</v>
      </c>
      <c r="I5" t="s">
        <v>15</v>
      </c>
    </row>
    <row r="6" spans="1:9" x14ac:dyDescent="0.25">
      <c r="A6" t="s">
        <v>55</v>
      </c>
      <c r="B6">
        <v>0</v>
      </c>
      <c r="C6">
        <v>0</v>
      </c>
      <c r="D6">
        <v>75</v>
      </c>
      <c r="E6">
        <v>0</v>
      </c>
      <c r="F6">
        <v>0</v>
      </c>
      <c r="G6">
        <v>0</v>
      </c>
      <c r="H6">
        <v>0</v>
      </c>
      <c r="I6" t="s">
        <v>31</v>
      </c>
    </row>
    <row r="7" spans="1:9" x14ac:dyDescent="0.25">
      <c r="A7" t="s">
        <v>615</v>
      </c>
      <c r="B7">
        <v>0</v>
      </c>
      <c r="C7">
        <v>590</v>
      </c>
      <c r="D7">
        <v>200</v>
      </c>
      <c r="E7">
        <v>0</v>
      </c>
      <c r="F7">
        <v>0</v>
      </c>
      <c r="G7">
        <v>0</v>
      </c>
      <c r="H7">
        <v>0</v>
      </c>
      <c r="I7" t="s">
        <v>15</v>
      </c>
    </row>
    <row r="8" spans="1:9" x14ac:dyDescent="0.25">
      <c r="A8" t="s">
        <v>60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15</v>
      </c>
    </row>
    <row r="9" spans="1:9" x14ac:dyDescent="0.25">
      <c r="A9" t="s">
        <v>406</v>
      </c>
      <c r="B9">
        <v>0</v>
      </c>
      <c r="C9">
        <v>430</v>
      </c>
      <c r="D9">
        <v>0</v>
      </c>
      <c r="E9">
        <v>0</v>
      </c>
      <c r="F9">
        <v>0</v>
      </c>
      <c r="G9">
        <v>0</v>
      </c>
      <c r="H9">
        <v>0</v>
      </c>
      <c r="I9" t="s">
        <v>15</v>
      </c>
    </row>
    <row r="10" spans="1:9" x14ac:dyDescent="0.25">
      <c r="A10" t="s">
        <v>390</v>
      </c>
      <c r="B10">
        <v>0</v>
      </c>
      <c r="C10">
        <v>590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15</v>
      </c>
    </row>
    <row r="11" spans="1:9" x14ac:dyDescent="0.25">
      <c r="A11" t="s">
        <v>698</v>
      </c>
      <c r="B11">
        <v>0</v>
      </c>
      <c r="C11">
        <v>590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31</v>
      </c>
    </row>
    <row r="12" spans="1:9" x14ac:dyDescent="0.25">
      <c r="A12" t="s">
        <v>582</v>
      </c>
      <c r="B12">
        <v>0</v>
      </c>
      <c r="C12">
        <v>430</v>
      </c>
      <c r="D12">
        <v>150</v>
      </c>
      <c r="E12">
        <v>0</v>
      </c>
      <c r="F12">
        <v>0</v>
      </c>
      <c r="G12">
        <v>0</v>
      </c>
      <c r="H12">
        <v>0</v>
      </c>
      <c r="I12" t="s">
        <v>15</v>
      </c>
    </row>
    <row r="13" spans="1:9" x14ac:dyDescent="0.25">
      <c r="A13" t="s">
        <v>444</v>
      </c>
      <c r="B13">
        <v>0</v>
      </c>
      <c r="C13">
        <v>590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15</v>
      </c>
    </row>
    <row r="14" spans="1:9" x14ac:dyDescent="0.25">
      <c r="A14" t="s">
        <v>333</v>
      </c>
      <c r="B14">
        <v>0</v>
      </c>
      <c r="C14">
        <v>1180</v>
      </c>
      <c r="D14">
        <v>150</v>
      </c>
      <c r="E14">
        <v>0</v>
      </c>
      <c r="F14">
        <v>0</v>
      </c>
      <c r="G14">
        <v>0</v>
      </c>
      <c r="H14">
        <v>0</v>
      </c>
      <c r="I14" t="s">
        <v>31</v>
      </c>
    </row>
    <row r="15" spans="1:9" x14ac:dyDescent="0.25">
      <c r="A15" t="s">
        <v>470</v>
      </c>
      <c r="B15">
        <v>0</v>
      </c>
      <c r="C15">
        <v>590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15</v>
      </c>
    </row>
    <row r="16" spans="1:9" x14ac:dyDescent="0.25">
      <c r="A16" t="s">
        <v>336</v>
      </c>
      <c r="B16">
        <v>0</v>
      </c>
      <c r="C16">
        <v>590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31</v>
      </c>
    </row>
    <row r="17" spans="1:9" x14ac:dyDescent="0.25">
      <c r="A17" t="s">
        <v>56</v>
      </c>
      <c r="B17">
        <v>0</v>
      </c>
      <c r="C17">
        <v>590</v>
      </c>
      <c r="D17">
        <v>150</v>
      </c>
      <c r="E17">
        <v>0</v>
      </c>
      <c r="F17">
        <v>0</v>
      </c>
      <c r="G17">
        <v>0</v>
      </c>
      <c r="H17">
        <v>0</v>
      </c>
      <c r="I17" t="s">
        <v>15</v>
      </c>
    </row>
    <row r="18" spans="1:9" x14ac:dyDescent="0.25">
      <c r="A18" t="s">
        <v>443</v>
      </c>
      <c r="B18">
        <v>0</v>
      </c>
      <c r="C18">
        <v>430</v>
      </c>
      <c r="D18">
        <v>150</v>
      </c>
      <c r="E18">
        <v>0</v>
      </c>
      <c r="F18">
        <v>0</v>
      </c>
      <c r="G18">
        <v>0</v>
      </c>
      <c r="H18">
        <v>0</v>
      </c>
      <c r="I18" t="s">
        <v>15</v>
      </c>
    </row>
    <row r="19" spans="1:9" x14ac:dyDescent="0.25">
      <c r="A19" t="s">
        <v>392</v>
      </c>
      <c r="B19">
        <v>0</v>
      </c>
      <c r="C19">
        <v>1020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15</v>
      </c>
    </row>
    <row r="20" spans="1:9" x14ac:dyDescent="0.25">
      <c r="A20" t="s">
        <v>367</v>
      </c>
      <c r="B20">
        <v>0</v>
      </c>
      <c r="C20">
        <v>590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15</v>
      </c>
    </row>
    <row r="21" spans="1:9" x14ac:dyDescent="0.25">
      <c r="A21" t="s">
        <v>59</v>
      </c>
      <c r="B21">
        <v>0</v>
      </c>
      <c r="C21">
        <v>416.72</v>
      </c>
      <c r="D21">
        <v>150</v>
      </c>
      <c r="E21">
        <v>0</v>
      </c>
      <c r="F21">
        <v>0</v>
      </c>
      <c r="G21">
        <v>0</v>
      </c>
      <c r="H21">
        <v>500</v>
      </c>
      <c r="I21" t="s">
        <v>31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3328-15EC-476F-A66B-F00A73EC35B9}">
  <sheetPr codeName="Sheet10"/>
  <dimension ref="A1:C20"/>
  <sheetViews>
    <sheetView showGridLines="0" workbookViewId="0">
      <selection sqref="A1:C1048576"/>
    </sheetView>
  </sheetViews>
  <sheetFormatPr defaultRowHeight="15" x14ac:dyDescent="0.25"/>
  <cols>
    <col min="1" max="1" width="38.5703125" bestFit="1" customWidth="1"/>
    <col min="2" max="2" width="6.5703125" bestFit="1" customWidth="1"/>
    <col min="3" max="3" width="38.42578125" bestFit="1" customWidth="1"/>
  </cols>
  <sheetData>
    <row r="1" spans="1:3" x14ac:dyDescent="0.25">
      <c r="A1" t="s">
        <v>161</v>
      </c>
      <c r="B1" t="s">
        <v>197</v>
      </c>
      <c r="C1" t="s">
        <v>123</v>
      </c>
    </row>
    <row r="2" spans="1:3" x14ac:dyDescent="0.25">
      <c r="A2" t="s">
        <v>55</v>
      </c>
      <c r="B2">
        <v>5997</v>
      </c>
      <c r="C2" t="s">
        <v>131</v>
      </c>
    </row>
    <row r="3" spans="1:3" x14ac:dyDescent="0.25">
      <c r="A3" t="s">
        <v>461</v>
      </c>
      <c r="B3">
        <v>5155</v>
      </c>
      <c r="C3" t="s">
        <v>460</v>
      </c>
    </row>
    <row r="4" spans="1:3" x14ac:dyDescent="0.25">
      <c r="A4" t="s">
        <v>392</v>
      </c>
      <c r="B4">
        <v>5138</v>
      </c>
      <c r="C4" t="s">
        <v>393</v>
      </c>
    </row>
    <row r="5" spans="1:3" x14ac:dyDescent="0.25">
      <c r="A5" t="s">
        <v>331</v>
      </c>
      <c r="B5">
        <v>5106</v>
      </c>
      <c r="C5" t="s">
        <v>332</v>
      </c>
    </row>
    <row r="6" spans="1:3" x14ac:dyDescent="0.25">
      <c r="A6" t="s">
        <v>370</v>
      </c>
      <c r="B6">
        <v>5132</v>
      </c>
      <c r="C6" t="s">
        <v>371</v>
      </c>
    </row>
    <row r="7" spans="1:3" x14ac:dyDescent="0.25">
      <c r="A7" t="s">
        <v>390</v>
      </c>
      <c r="B7">
        <v>5139</v>
      </c>
      <c r="C7" t="s">
        <v>391</v>
      </c>
    </row>
    <row r="8" spans="1:3" x14ac:dyDescent="0.25">
      <c r="A8" t="s">
        <v>60</v>
      </c>
      <c r="B8">
        <v>5057</v>
      </c>
      <c r="C8" t="s">
        <v>543</v>
      </c>
    </row>
    <row r="9" spans="1:3" x14ac:dyDescent="0.25">
      <c r="A9" t="s">
        <v>432</v>
      </c>
      <c r="B9">
        <v>5152</v>
      </c>
      <c r="C9" t="s">
        <v>433</v>
      </c>
    </row>
    <row r="10" spans="1:3" x14ac:dyDescent="0.25">
      <c r="A10" t="s">
        <v>406</v>
      </c>
      <c r="B10">
        <v>5143</v>
      </c>
      <c r="C10" t="s">
        <v>407</v>
      </c>
    </row>
    <row r="11" spans="1:3" x14ac:dyDescent="0.25">
      <c r="A11" t="s">
        <v>470</v>
      </c>
      <c r="B11">
        <v>5156</v>
      </c>
      <c r="C11" t="s">
        <v>471</v>
      </c>
    </row>
    <row r="12" spans="1:3" x14ac:dyDescent="0.25">
      <c r="A12" t="s">
        <v>582</v>
      </c>
      <c r="B12">
        <v>5163</v>
      </c>
      <c r="C12" t="s">
        <v>616</v>
      </c>
    </row>
    <row r="13" spans="1:3" x14ac:dyDescent="0.25">
      <c r="A13" t="s">
        <v>581</v>
      </c>
      <c r="B13">
        <v>5164</v>
      </c>
      <c r="C13" t="s">
        <v>617</v>
      </c>
    </row>
    <row r="14" spans="1:3" x14ac:dyDescent="0.25">
      <c r="A14" t="s">
        <v>698</v>
      </c>
      <c r="B14">
        <v>5168</v>
      </c>
      <c r="C14" t="s">
        <v>699</v>
      </c>
    </row>
    <row r="15" spans="1:3" x14ac:dyDescent="0.25">
      <c r="A15" t="s">
        <v>734</v>
      </c>
      <c r="B15">
        <v>5167</v>
      </c>
      <c r="C15" t="s">
        <v>700</v>
      </c>
    </row>
    <row r="16" spans="1:3" x14ac:dyDescent="0.25">
      <c r="A16" t="s">
        <v>333</v>
      </c>
      <c r="B16">
        <v>5108</v>
      </c>
      <c r="C16" t="s">
        <v>330</v>
      </c>
    </row>
    <row r="17" spans="1:3" x14ac:dyDescent="0.25">
      <c r="A17" t="s">
        <v>59</v>
      </c>
      <c r="B17">
        <v>5026</v>
      </c>
      <c r="C17" t="s">
        <v>133</v>
      </c>
    </row>
    <row r="18" spans="1:3" x14ac:dyDescent="0.25">
      <c r="A18" t="s">
        <v>336</v>
      </c>
      <c r="B18">
        <v>5109</v>
      </c>
      <c r="C18" t="s">
        <v>337</v>
      </c>
    </row>
    <row r="19" spans="1:3" x14ac:dyDescent="0.25">
      <c r="A19" t="s">
        <v>444</v>
      </c>
      <c r="B19">
        <v>5153</v>
      </c>
      <c r="C19" t="s">
        <v>445</v>
      </c>
    </row>
    <row r="20" spans="1:3" x14ac:dyDescent="0.25">
      <c r="A20" t="s">
        <v>56</v>
      </c>
      <c r="B20">
        <v>5073</v>
      </c>
      <c r="C20" t="s">
        <v>132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D965-9205-4568-805F-A3A2294EE0F7}">
  <sheetPr codeName="Sheet3"/>
  <dimension ref="A1:B5"/>
  <sheetViews>
    <sheetView workbookViewId="0">
      <selection activeCell="B7" sqref="B7"/>
    </sheetView>
  </sheetViews>
  <sheetFormatPr defaultRowHeight="15" x14ac:dyDescent="0.25"/>
  <cols>
    <col min="1" max="1" width="12.42578125" bestFit="1" customWidth="1"/>
    <col min="2" max="2" width="17.42578125" bestFit="1" customWidth="1"/>
  </cols>
  <sheetData>
    <row r="1" spans="1:2" x14ac:dyDescent="0.25">
      <c r="A1" s="26" t="s">
        <v>9</v>
      </c>
      <c r="B1" t="s">
        <v>370</v>
      </c>
    </row>
    <row r="3" spans="1:2" x14ac:dyDescent="0.25">
      <c r="A3" s="26" t="s">
        <v>295</v>
      </c>
      <c r="B3" t="s">
        <v>362</v>
      </c>
    </row>
    <row r="4" spans="1:2" x14ac:dyDescent="0.25">
      <c r="A4" s="27" t="s">
        <v>217</v>
      </c>
      <c r="B4">
        <v>3289.3319999999999</v>
      </c>
    </row>
    <row r="5" spans="1:2" x14ac:dyDescent="0.25">
      <c r="A5" s="27" t="s">
        <v>180</v>
      </c>
      <c r="B5">
        <v>3289.3319999999999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7D2E-34EC-40E0-9346-8AC8C00EDB5F}">
  <sheetPr codeName="Sheet2"/>
  <dimension ref="A1:Z329"/>
  <sheetViews>
    <sheetView showGridLines="0" topLeftCell="A27" zoomScale="85" zoomScaleNormal="85" workbookViewId="0">
      <selection activeCell="D27" sqref="D26:D27"/>
    </sheetView>
  </sheetViews>
  <sheetFormatPr defaultRowHeight="15" x14ac:dyDescent="0.25"/>
  <cols>
    <col min="1" max="1" width="38.5703125" bestFit="1" customWidth="1"/>
    <col min="2" max="2" width="10.7109375" bestFit="1" customWidth="1"/>
    <col min="3" max="3" width="9.28515625" bestFit="1" customWidth="1"/>
    <col min="4" max="4" width="20.28515625" bestFit="1" customWidth="1"/>
    <col min="5" max="5" width="10.5703125" bestFit="1" customWidth="1"/>
    <col min="6" max="6" width="8" bestFit="1" customWidth="1"/>
    <col min="7" max="7" width="8.140625" bestFit="1" customWidth="1"/>
    <col min="8" max="8" width="25.42578125" bestFit="1" customWidth="1"/>
    <col min="9" max="9" width="9" bestFit="1" customWidth="1"/>
    <col min="10" max="10" width="9.42578125" bestFit="1" customWidth="1"/>
    <col min="11" max="11" width="8.5703125" bestFit="1" customWidth="1"/>
    <col min="12" max="12" width="8.7109375" bestFit="1" customWidth="1"/>
    <col min="13" max="13" width="27.28515625" bestFit="1" customWidth="1"/>
    <col min="14" max="14" width="10" bestFit="1" customWidth="1"/>
    <col min="15" max="15" width="13.42578125" bestFit="1" customWidth="1"/>
    <col min="16" max="16" width="12" bestFit="1" customWidth="1"/>
    <col min="17" max="17" width="12.28515625" bestFit="1" customWidth="1"/>
    <col min="18" max="18" width="8.5703125" bestFit="1" customWidth="1"/>
    <col min="19" max="19" width="17" bestFit="1" customWidth="1"/>
    <col min="20" max="21" width="16" bestFit="1" customWidth="1"/>
    <col min="22" max="22" width="13.7109375" bestFit="1" customWidth="1"/>
    <col min="23" max="23" width="16" bestFit="1" customWidth="1"/>
    <col min="24" max="24" width="12" bestFit="1" customWidth="1"/>
    <col min="25" max="25" width="9.42578125" hidden="1" customWidth="1"/>
    <col min="26" max="26" width="5.7109375" hidden="1" customWidth="1"/>
    <col min="27" max="27" width="13.7109375" bestFit="1" customWidth="1"/>
  </cols>
  <sheetData>
    <row r="1" spans="1:19" s="89" customFormat="1" x14ac:dyDescent="0.25">
      <c r="A1" s="89" t="s">
        <v>9</v>
      </c>
      <c r="B1" s="89" t="s">
        <v>7</v>
      </c>
      <c r="C1" s="89" t="s">
        <v>8</v>
      </c>
      <c r="D1" t="s">
        <v>313</v>
      </c>
      <c r="E1" s="89" t="s">
        <v>10</v>
      </c>
      <c r="F1" s="89" t="s">
        <v>11</v>
      </c>
      <c r="G1" t="s">
        <v>194</v>
      </c>
      <c r="H1" s="89" t="s">
        <v>66</v>
      </c>
      <c r="I1" t="s">
        <v>195</v>
      </c>
      <c r="J1" t="s">
        <v>196</v>
      </c>
      <c r="K1" s="89" t="s">
        <v>67</v>
      </c>
      <c r="L1" s="89" t="s">
        <v>3</v>
      </c>
      <c r="M1" s="89" t="s">
        <v>111</v>
      </c>
      <c r="N1" s="89" t="s">
        <v>68</v>
      </c>
      <c r="O1" s="89" t="s">
        <v>155</v>
      </c>
      <c r="P1" s="89" t="s">
        <v>157</v>
      </c>
      <c r="Q1" s="90" t="s">
        <v>50</v>
      </c>
      <c r="R1" s="89" t="s">
        <v>152</v>
      </c>
      <c r="S1" s="89" t="s">
        <v>160</v>
      </c>
    </row>
    <row r="2" spans="1:19" hidden="1" x14ac:dyDescent="0.25">
      <c r="A2" t="s">
        <v>59</v>
      </c>
      <c r="B2" s="2">
        <v>45586</v>
      </c>
      <c r="C2" t="s">
        <v>31</v>
      </c>
      <c r="D2" t="s">
        <v>361</v>
      </c>
      <c r="E2" t="s">
        <v>44</v>
      </c>
      <c r="F2" t="s">
        <v>5</v>
      </c>
      <c r="G2">
        <v>19</v>
      </c>
      <c r="H2" s="32">
        <v>9.8000000000000007</v>
      </c>
      <c r="I2">
        <v>0.2</v>
      </c>
      <c r="J2">
        <v>0.5</v>
      </c>
      <c r="K2">
        <v>101.703</v>
      </c>
      <c r="L2">
        <v>40</v>
      </c>
      <c r="M2">
        <v>9.3000000000000007</v>
      </c>
      <c r="N2">
        <v>372</v>
      </c>
      <c r="O2">
        <v>12</v>
      </c>
      <c r="P2">
        <v>8.4752500000000008</v>
      </c>
      <c r="Q2" t="s">
        <v>192</v>
      </c>
      <c r="R2" cm="1">
        <f t="array" ref="R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">
        <f>IFERROR(Hours_Working[[#This Row],[Gallon]],0)</f>
        <v>8.4752500000000008</v>
      </c>
    </row>
    <row r="3" spans="1:19" hidden="1" x14ac:dyDescent="0.25">
      <c r="A3" t="s">
        <v>392</v>
      </c>
      <c r="B3" s="2">
        <v>45586</v>
      </c>
      <c r="C3" t="s">
        <v>15</v>
      </c>
      <c r="D3" t="s">
        <v>368</v>
      </c>
      <c r="E3" t="s">
        <v>38</v>
      </c>
      <c r="F3" t="s">
        <v>26</v>
      </c>
      <c r="G3">
        <v>13</v>
      </c>
      <c r="H3" s="32">
        <v>10.516999999999999</v>
      </c>
      <c r="I3">
        <v>0</v>
      </c>
      <c r="J3">
        <v>0.5</v>
      </c>
      <c r="K3">
        <v>189.99799999999999</v>
      </c>
      <c r="L3">
        <v>29</v>
      </c>
      <c r="M3">
        <v>10.016999999999999</v>
      </c>
      <c r="N3">
        <v>290.49299999999999</v>
      </c>
      <c r="O3">
        <v>19</v>
      </c>
      <c r="P3">
        <v>9.9998947368421049</v>
      </c>
      <c r="Q3" t="s">
        <v>192</v>
      </c>
      <c r="R3" cm="1">
        <f t="array" ref="R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">
        <f>IFERROR(Hours_Working[[#This Row],[Gallon]],0)</f>
        <v>9.9998947368421049</v>
      </c>
    </row>
    <row r="4" spans="1:19" hidden="1" x14ac:dyDescent="0.25">
      <c r="A4" t="s">
        <v>392</v>
      </c>
      <c r="B4" s="2">
        <v>45586</v>
      </c>
      <c r="C4" t="s">
        <v>15</v>
      </c>
      <c r="D4" t="s">
        <v>618</v>
      </c>
      <c r="E4" t="s">
        <v>40</v>
      </c>
      <c r="F4" t="s">
        <v>5</v>
      </c>
      <c r="G4">
        <v>12</v>
      </c>
      <c r="H4" s="32">
        <v>10.5</v>
      </c>
      <c r="I4">
        <v>0</v>
      </c>
      <c r="J4">
        <v>0.53300000000000003</v>
      </c>
      <c r="K4">
        <v>197.01</v>
      </c>
      <c r="L4">
        <v>32.5</v>
      </c>
      <c r="M4">
        <v>9.9670000000000005</v>
      </c>
      <c r="N4">
        <v>323.92750000000001</v>
      </c>
      <c r="O4">
        <v>12</v>
      </c>
      <c r="P4">
        <v>16.4175</v>
      </c>
      <c r="Q4" t="s">
        <v>192</v>
      </c>
      <c r="R4" cm="1">
        <f t="array" ref="R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">
        <f>IFERROR(Hours_Working[[#This Row],[Gallon]],0)</f>
        <v>16.4175</v>
      </c>
    </row>
    <row r="5" spans="1:19" hidden="1" x14ac:dyDescent="0.25">
      <c r="A5" t="s">
        <v>432</v>
      </c>
      <c r="B5" s="2">
        <v>45586</v>
      </c>
      <c r="C5" t="s">
        <v>15</v>
      </c>
      <c r="D5" t="s">
        <v>398</v>
      </c>
      <c r="E5" t="s">
        <v>27</v>
      </c>
      <c r="F5" t="s">
        <v>26</v>
      </c>
      <c r="G5">
        <v>6</v>
      </c>
      <c r="H5" s="32">
        <v>5.0999999999999996</v>
      </c>
      <c r="I5">
        <v>0.16700000000000001</v>
      </c>
      <c r="J5">
        <v>0</v>
      </c>
      <c r="K5">
        <v>74.751000000000005</v>
      </c>
      <c r="L5">
        <v>29</v>
      </c>
      <c r="M5">
        <v>5.0999999999999996</v>
      </c>
      <c r="N5">
        <v>147.89999999999998</v>
      </c>
      <c r="O5">
        <v>19</v>
      </c>
      <c r="P5">
        <v>3.9342631578947369</v>
      </c>
      <c r="Q5" t="s">
        <v>192</v>
      </c>
      <c r="R5" cm="1">
        <f t="array" ref="R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">
        <f>IFERROR(Hours_Working[[#This Row],[Gallon]],0)</f>
        <v>3.9342631578947369</v>
      </c>
    </row>
    <row r="6" spans="1:19" hidden="1" x14ac:dyDescent="0.25">
      <c r="A6" t="s">
        <v>56</v>
      </c>
      <c r="B6" s="2">
        <v>45586</v>
      </c>
      <c r="C6" t="s">
        <v>15</v>
      </c>
      <c r="D6" t="s">
        <v>286</v>
      </c>
      <c r="E6" t="s">
        <v>345</v>
      </c>
      <c r="F6" t="s">
        <v>5</v>
      </c>
      <c r="G6">
        <v>6</v>
      </c>
      <c r="H6" s="32">
        <v>8.4329999999999998</v>
      </c>
      <c r="I6">
        <v>0</v>
      </c>
      <c r="J6">
        <v>0.48299999999999998</v>
      </c>
      <c r="K6">
        <v>223.24700000000001</v>
      </c>
      <c r="L6">
        <v>32.5</v>
      </c>
      <c r="M6">
        <v>7.95</v>
      </c>
      <c r="N6">
        <v>258.375</v>
      </c>
      <c r="O6">
        <v>12</v>
      </c>
      <c r="P6">
        <v>18.603916666666667</v>
      </c>
      <c r="Q6" t="s">
        <v>192</v>
      </c>
      <c r="R6" cm="1">
        <f t="array" ref="R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">
        <f>IFERROR(Hours_Working[[#This Row],[Gallon]],0)</f>
        <v>18.603916666666667</v>
      </c>
    </row>
    <row r="7" spans="1:19" hidden="1" x14ac:dyDescent="0.25">
      <c r="A7" t="s">
        <v>56</v>
      </c>
      <c r="B7" s="2">
        <v>45586</v>
      </c>
      <c r="C7" t="s">
        <v>15</v>
      </c>
      <c r="D7" t="s">
        <v>285</v>
      </c>
      <c r="E7" t="s">
        <v>346</v>
      </c>
      <c r="F7" t="s">
        <v>5</v>
      </c>
      <c r="G7">
        <v>6</v>
      </c>
      <c r="H7" s="32">
        <v>7.117</v>
      </c>
      <c r="I7">
        <v>0</v>
      </c>
      <c r="J7">
        <v>0.51700000000000002</v>
      </c>
      <c r="K7">
        <v>139.97499999999999</v>
      </c>
      <c r="L7">
        <v>32.5</v>
      </c>
      <c r="M7">
        <v>6.6</v>
      </c>
      <c r="N7">
        <v>214.5</v>
      </c>
      <c r="O7">
        <v>12</v>
      </c>
      <c r="P7">
        <v>11.664583333333333</v>
      </c>
      <c r="Q7" t="s">
        <v>192</v>
      </c>
      <c r="R7" cm="1">
        <f t="array" ref="R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">
        <f>IFERROR(Hours_Working[[#This Row],[Gallon]],0)</f>
        <v>11.664583333333333</v>
      </c>
    </row>
    <row r="8" spans="1:19" hidden="1" x14ac:dyDescent="0.25">
      <c r="A8" t="s">
        <v>336</v>
      </c>
      <c r="B8" s="2">
        <v>45586</v>
      </c>
      <c r="C8" t="s">
        <v>31</v>
      </c>
      <c r="D8" t="s">
        <v>357</v>
      </c>
      <c r="E8" t="s">
        <v>355</v>
      </c>
      <c r="F8" t="s">
        <v>5</v>
      </c>
      <c r="G8">
        <v>21</v>
      </c>
      <c r="H8" s="32">
        <v>8</v>
      </c>
      <c r="I8">
        <v>0.38300000000000001</v>
      </c>
      <c r="J8">
        <v>0.56699999999999995</v>
      </c>
      <c r="K8">
        <v>116.328</v>
      </c>
      <c r="L8">
        <v>35</v>
      </c>
      <c r="M8">
        <v>7.38</v>
      </c>
      <c r="N8">
        <v>258.3</v>
      </c>
      <c r="O8">
        <v>12</v>
      </c>
      <c r="P8">
        <v>9.6940000000000008</v>
      </c>
      <c r="Q8" t="s">
        <v>192</v>
      </c>
      <c r="R8" cm="1">
        <f t="array" ref="R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">
        <f>IFERROR(Hours_Working[[#This Row],[Gallon]],0)</f>
        <v>9.6940000000000008</v>
      </c>
    </row>
    <row r="9" spans="1:19" hidden="1" x14ac:dyDescent="0.25">
      <c r="A9" t="s">
        <v>470</v>
      </c>
      <c r="B9" s="2">
        <v>45586</v>
      </c>
      <c r="C9" t="s">
        <v>15</v>
      </c>
      <c r="D9" t="s">
        <v>491</v>
      </c>
      <c r="E9" t="s">
        <v>28</v>
      </c>
      <c r="F9" t="s">
        <v>5</v>
      </c>
      <c r="G9">
        <v>10</v>
      </c>
      <c r="H9" s="32">
        <v>10.617000000000001</v>
      </c>
      <c r="I9">
        <v>0</v>
      </c>
      <c r="J9">
        <v>0.5</v>
      </c>
      <c r="K9">
        <v>263.36</v>
      </c>
      <c r="L9">
        <v>32.5</v>
      </c>
      <c r="M9">
        <v>10.117000000000001</v>
      </c>
      <c r="N9">
        <v>328.80250000000001</v>
      </c>
      <c r="O9">
        <v>12</v>
      </c>
      <c r="P9">
        <v>21.946666666666669</v>
      </c>
      <c r="Q9" t="s">
        <v>192</v>
      </c>
      <c r="R9" cm="1">
        <f t="array" ref="R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">
        <f>IFERROR(Hours_Working[[#This Row],[Gallon]],0)</f>
        <v>21.946666666666669</v>
      </c>
    </row>
    <row r="10" spans="1:19" hidden="1" x14ac:dyDescent="0.25">
      <c r="A10" t="s">
        <v>333</v>
      </c>
      <c r="B10" s="2">
        <v>45586</v>
      </c>
      <c r="C10" t="s">
        <v>31</v>
      </c>
      <c r="D10" t="s">
        <v>334</v>
      </c>
      <c r="E10" t="s">
        <v>36</v>
      </c>
      <c r="F10" t="s">
        <v>5</v>
      </c>
      <c r="G10">
        <v>14</v>
      </c>
      <c r="H10" s="32">
        <v>9.2829999999999995</v>
      </c>
      <c r="I10">
        <v>0.33300000000000002</v>
      </c>
      <c r="J10">
        <v>0.5</v>
      </c>
      <c r="K10">
        <v>141.86799999999999</v>
      </c>
      <c r="L10">
        <v>35</v>
      </c>
      <c r="M10">
        <v>8.7799999999999994</v>
      </c>
      <c r="N10">
        <v>307.29999999999995</v>
      </c>
      <c r="O10">
        <v>12</v>
      </c>
      <c r="P10">
        <v>11.822333333333333</v>
      </c>
      <c r="Q10" t="s">
        <v>192</v>
      </c>
      <c r="R10" cm="1">
        <f t="array" ref="R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">
        <f>IFERROR(Hours_Working[[#This Row],[Gallon]],0)</f>
        <v>11.822333333333333</v>
      </c>
    </row>
    <row r="11" spans="1:19" hidden="1" x14ac:dyDescent="0.25">
      <c r="A11" t="s">
        <v>333</v>
      </c>
      <c r="B11" s="2">
        <v>45586</v>
      </c>
      <c r="C11" t="s">
        <v>31</v>
      </c>
      <c r="D11" t="s">
        <v>334</v>
      </c>
      <c r="E11" t="s">
        <v>335</v>
      </c>
      <c r="F11" t="s">
        <v>5</v>
      </c>
      <c r="G11">
        <v>10</v>
      </c>
      <c r="H11" s="32">
        <v>9.5500000000000007</v>
      </c>
      <c r="I11">
        <v>0.53300000000000003</v>
      </c>
      <c r="J11">
        <v>0.5</v>
      </c>
      <c r="K11">
        <v>130.405</v>
      </c>
      <c r="L11">
        <v>35</v>
      </c>
      <c r="M11">
        <v>8.8470000000000013</v>
      </c>
      <c r="N11">
        <v>309.64500000000004</v>
      </c>
      <c r="O11">
        <v>12</v>
      </c>
      <c r="P11">
        <v>10.867083333333333</v>
      </c>
      <c r="Q11" t="s">
        <v>192</v>
      </c>
      <c r="R11" cm="1">
        <f t="array" ref="R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">
        <f>IFERROR(Hours_Working[[#This Row],[Gallon]],0)</f>
        <v>10.867083333333333</v>
      </c>
    </row>
    <row r="12" spans="1:19" hidden="1" x14ac:dyDescent="0.25">
      <c r="A12" t="s">
        <v>444</v>
      </c>
      <c r="B12" s="2">
        <v>45586</v>
      </c>
      <c r="C12" t="s">
        <v>15</v>
      </c>
      <c r="D12" t="s">
        <v>482</v>
      </c>
      <c r="E12" t="s">
        <v>354</v>
      </c>
      <c r="F12" t="s">
        <v>5</v>
      </c>
      <c r="G12">
        <v>11</v>
      </c>
      <c r="H12" s="32">
        <v>10.367000000000001</v>
      </c>
      <c r="I12">
        <v>0.46700000000000003</v>
      </c>
      <c r="J12">
        <v>0.53300000000000003</v>
      </c>
      <c r="K12">
        <v>232.804</v>
      </c>
      <c r="L12">
        <v>32.5</v>
      </c>
      <c r="M12">
        <v>9.697000000000001</v>
      </c>
      <c r="N12">
        <v>315.15250000000003</v>
      </c>
      <c r="O12">
        <v>12</v>
      </c>
      <c r="P12">
        <v>19.400333333333332</v>
      </c>
      <c r="Q12" t="s">
        <v>192</v>
      </c>
      <c r="R12" cm="1">
        <f t="array" ref="R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">
        <f>IFERROR(Hours_Working[[#This Row],[Gallon]],0)</f>
        <v>19.400333333333332</v>
      </c>
    </row>
    <row r="13" spans="1:19" hidden="1" x14ac:dyDescent="0.25">
      <c r="A13" t="s">
        <v>582</v>
      </c>
      <c r="B13" s="2">
        <v>45586</v>
      </c>
      <c r="C13" t="s">
        <v>15</v>
      </c>
      <c r="D13" t="s">
        <v>542</v>
      </c>
      <c r="E13" t="s">
        <v>29</v>
      </c>
      <c r="F13" t="s">
        <v>26</v>
      </c>
      <c r="G13">
        <v>10</v>
      </c>
      <c r="H13" s="32">
        <v>10.032999999999999</v>
      </c>
      <c r="I13" s="227">
        <v>0.61699999999999999</v>
      </c>
      <c r="J13">
        <v>0.76700000000000002</v>
      </c>
      <c r="K13">
        <v>206.24799999999999</v>
      </c>
      <c r="L13">
        <v>29</v>
      </c>
      <c r="M13">
        <v>8.9789999999999992</v>
      </c>
      <c r="N13">
        <v>260.39099999999996</v>
      </c>
      <c r="O13">
        <v>19</v>
      </c>
      <c r="P13">
        <v>10.855157894736841</v>
      </c>
      <c r="Q13" t="s">
        <v>192</v>
      </c>
      <c r="R13" cm="1">
        <f t="array" ref="R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">
        <f>IFERROR(Hours_Working[[#This Row],[Gallon]],0)</f>
        <v>10.855157894736841</v>
      </c>
    </row>
    <row r="14" spans="1:19" hidden="1" x14ac:dyDescent="0.25">
      <c r="A14" t="s">
        <v>698</v>
      </c>
      <c r="B14" s="2">
        <v>45586</v>
      </c>
      <c r="C14" t="s">
        <v>31</v>
      </c>
      <c r="D14" t="s">
        <v>359</v>
      </c>
      <c r="E14" t="s">
        <v>34</v>
      </c>
      <c r="F14" t="s">
        <v>5</v>
      </c>
      <c r="G14">
        <v>8</v>
      </c>
      <c r="H14" s="32">
        <v>10.6</v>
      </c>
      <c r="I14">
        <v>0</v>
      </c>
      <c r="J14">
        <v>0.35</v>
      </c>
      <c r="K14">
        <v>73.454999999999998</v>
      </c>
      <c r="L14">
        <v>35</v>
      </c>
      <c r="M14">
        <v>10.25</v>
      </c>
      <c r="N14">
        <v>358.75</v>
      </c>
      <c r="O14">
        <v>12</v>
      </c>
      <c r="P14">
        <v>6.1212499999999999</v>
      </c>
      <c r="Q14" t="s">
        <v>192</v>
      </c>
      <c r="R14" cm="1">
        <f t="array" ref="R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">
        <f>IFERROR(Hours_Working[[#This Row],[Gallon]],0)</f>
        <v>6.1212499999999999</v>
      </c>
    </row>
    <row r="15" spans="1:19" hidden="1" x14ac:dyDescent="0.25">
      <c r="A15" t="s">
        <v>390</v>
      </c>
      <c r="B15" s="2">
        <v>45586</v>
      </c>
      <c r="C15" t="s">
        <v>15</v>
      </c>
      <c r="D15" t="s">
        <v>369</v>
      </c>
      <c r="E15" t="s">
        <v>17</v>
      </c>
      <c r="F15" t="s">
        <v>5</v>
      </c>
      <c r="G15">
        <v>11</v>
      </c>
      <c r="H15" s="32">
        <v>10.65</v>
      </c>
      <c r="I15">
        <v>0.16700000000000001</v>
      </c>
      <c r="J15">
        <v>0.5</v>
      </c>
      <c r="K15">
        <v>212.13200000000001</v>
      </c>
      <c r="L15">
        <v>32.5</v>
      </c>
      <c r="M15">
        <v>10.15</v>
      </c>
      <c r="N15">
        <v>329.875</v>
      </c>
      <c r="O15">
        <v>12</v>
      </c>
      <c r="P15">
        <v>17.677666666666667</v>
      </c>
      <c r="Q15" t="s">
        <v>192</v>
      </c>
      <c r="R15" cm="1">
        <f t="array" ref="R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">
        <f>IFERROR(Hours_Working[[#This Row],[Gallon]],0)</f>
        <v>17.677666666666667</v>
      </c>
    </row>
    <row r="16" spans="1:19" hidden="1" x14ac:dyDescent="0.25">
      <c r="A16" t="s">
        <v>406</v>
      </c>
      <c r="B16" s="2">
        <v>45586</v>
      </c>
      <c r="C16" t="s">
        <v>15</v>
      </c>
      <c r="D16" t="s">
        <v>385</v>
      </c>
      <c r="E16" t="s">
        <v>212</v>
      </c>
      <c r="F16" t="s">
        <v>26</v>
      </c>
      <c r="G16">
        <v>7</v>
      </c>
      <c r="H16" s="32">
        <v>10.6</v>
      </c>
      <c r="I16">
        <v>0.317</v>
      </c>
      <c r="J16">
        <v>1.7000000000000001E-2</v>
      </c>
      <c r="K16">
        <v>239.46700000000001</v>
      </c>
      <c r="L16">
        <v>29</v>
      </c>
      <c r="M16">
        <v>10.583</v>
      </c>
      <c r="N16">
        <v>306.90699999999998</v>
      </c>
      <c r="O16">
        <v>19</v>
      </c>
      <c r="P16">
        <v>12.603526315789475</v>
      </c>
      <c r="Q16" t="s">
        <v>192</v>
      </c>
      <c r="R16" cm="1">
        <f t="array" ref="R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">
        <f>IFERROR(Hours_Working[[#This Row],[Gallon]],0)</f>
        <v>12.603526315789475</v>
      </c>
    </row>
    <row r="17" spans="1:19" hidden="1" x14ac:dyDescent="0.25">
      <c r="A17" t="s">
        <v>60</v>
      </c>
      <c r="B17" s="2">
        <v>45586</v>
      </c>
      <c r="C17" t="s">
        <v>15</v>
      </c>
      <c r="D17" t="s">
        <v>561</v>
      </c>
      <c r="E17" t="s">
        <v>23</v>
      </c>
      <c r="F17" t="s">
        <v>5</v>
      </c>
      <c r="G17">
        <v>12</v>
      </c>
      <c r="H17" s="32">
        <v>10.050000000000001</v>
      </c>
      <c r="I17">
        <v>0.13300000000000001</v>
      </c>
      <c r="J17">
        <v>0</v>
      </c>
      <c r="K17">
        <v>204.04</v>
      </c>
      <c r="L17">
        <v>32.5</v>
      </c>
      <c r="M17">
        <v>10.050000000000001</v>
      </c>
      <c r="N17">
        <v>326.625</v>
      </c>
      <c r="O17">
        <v>12</v>
      </c>
      <c r="P17">
        <v>17.003333333333334</v>
      </c>
      <c r="Q17" t="s">
        <v>192</v>
      </c>
      <c r="R17" cm="1">
        <f t="array" ref="R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">
        <f>IFERROR(Hours_Working[[#This Row],[Gallon]],0)</f>
        <v>17.003333333333334</v>
      </c>
    </row>
    <row r="18" spans="1:19" hidden="1" x14ac:dyDescent="0.25">
      <c r="A18" t="s">
        <v>581</v>
      </c>
      <c r="B18" s="2">
        <v>45586</v>
      </c>
      <c r="C18" t="s">
        <v>15</v>
      </c>
      <c r="D18" t="s">
        <v>563</v>
      </c>
      <c r="E18" t="s">
        <v>564</v>
      </c>
      <c r="F18" t="s">
        <v>5</v>
      </c>
      <c r="G18">
        <v>11</v>
      </c>
      <c r="H18" s="32">
        <v>9.25</v>
      </c>
      <c r="I18">
        <v>0.16700000000000001</v>
      </c>
      <c r="J18">
        <v>0.51700000000000002</v>
      </c>
      <c r="K18">
        <v>163.983</v>
      </c>
      <c r="L18">
        <v>32.5</v>
      </c>
      <c r="M18">
        <v>8.7330000000000005</v>
      </c>
      <c r="N18">
        <v>283.82249999999999</v>
      </c>
      <c r="O18">
        <v>12</v>
      </c>
      <c r="P18">
        <v>13.66525</v>
      </c>
      <c r="Q18" t="s">
        <v>192</v>
      </c>
      <c r="R18" cm="1">
        <f t="array" ref="R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">
        <f>IFERROR(Hours_Working[[#This Row],[Gallon]],0)</f>
        <v>13.66525</v>
      </c>
    </row>
    <row r="19" spans="1:19" x14ac:dyDescent="0.25">
      <c r="A19" t="s">
        <v>55</v>
      </c>
      <c r="B19" s="2">
        <v>45586</v>
      </c>
      <c r="C19" t="s">
        <v>15</v>
      </c>
      <c r="D19" t="s">
        <v>308</v>
      </c>
      <c r="E19" t="s">
        <v>18</v>
      </c>
      <c r="F19" t="s">
        <v>19</v>
      </c>
      <c r="G19">
        <v>10</v>
      </c>
      <c r="H19" s="32">
        <v>8.8000000000000007</v>
      </c>
      <c r="I19">
        <v>0.46700000000000003</v>
      </c>
      <c r="J19">
        <v>0.5</v>
      </c>
      <c r="K19">
        <v>172.15600000000001</v>
      </c>
      <c r="L19">
        <v>42.02</v>
      </c>
      <c r="M19">
        <v>8.1630000000000003</v>
      </c>
      <c r="N19">
        <v>343.00926000000004</v>
      </c>
      <c r="O19">
        <v>7</v>
      </c>
      <c r="P19">
        <v>24.593714285714288</v>
      </c>
      <c r="Q19" t="s">
        <v>192</v>
      </c>
      <c r="R19" cm="1">
        <f t="array" ref="R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">
        <f>IFERROR(Hours_Working[[#This Row],[Gallon]],0)</f>
        <v>24.593714285714288</v>
      </c>
    </row>
    <row r="20" spans="1:19" x14ac:dyDescent="0.25">
      <c r="A20" t="s">
        <v>55</v>
      </c>
      <c r="B20" s="2">
        <v>45587</v>
      </c>
      <c r="C20" t="s">
        <v>15</v>
      </c>
      <c r="D20" t="s">
        <v>308</v>
      </c>
      <c r="E20" t="s">
        <v>18</v>
      </c>
      <c r="F20" t="s">
        <v>19</v>
      </c>
      <c r="G20">
        <v>6</v>
      </c>
      <c r="H20" s="32">
        <v>7.633</v>
      </c>
      <c r="I20">
        <v>0.55000000000000004</v>
      </c>
      <c r="J20">
        <v>0.51700000000000002</v>
      </c>
      <c r="K20">
        <v>201.001</v>
      </c>
      <c r="L20">
        <v>42.02</v>
      </c>
      <c r="M20">
        <v>6.8959999999999999</v>
      </c>
      <c r="N20">
        <v>289.76992000000001</v>
      </c>
      <c r="O20">
        <v>7</v>
      </c>
      <c r="P20">
        <v>28.714428571428574</v>
      </c>
      <c r="Q20" t="s">
        <v>192</v>
      </c>
      <c r="R20" cm="1">
        <f t="array" ref="R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">
        <f>IFERROR(Hours_Working[[#This Row],[Gallon]],0)</f>
        <v>28.714428571428574</v>
      </c>
    </row>
    <row r="21" spans="1:19" x14ac:dyDescent="0.25">
      <c r="A21" t="s">
        <v>55</v>
      </c>
      <c r="B21" s="2">
        <v>45587</v>
      </c>
      <c r="C21" t="s">
        <v>31</v>
      </c>
      <c r="D21" t="s">
        <v>308</v>
      </c>
      <c r="E21" t="s">
        <v>949</v>
      </c>
      <c r="F21" t="s">
        <v>19</v>
      </c>
      <c r="G21">
        <v>1</v>
      </c>
      <c r="H21" s="32">
        <v>1.867</v>
      </c>
      <c r="I21">
        <v>0</v>
      </c>
      <c r="J21">
        <v>0</v>
      </c>
      <c r="K21">
        <v>53.509</v>
      </c>
      <c r="L21">
        <v>42.02</v>
      </c>
      <c r="M21">
        <v>1.867</v>
      </c>
      <c r="N21">
        <v>78.451340000000002</v>
      </c>
      <c r="O21">
        <v>7</v>
      </c>
      <c r="P21">
        <v>7.6441428571428576</v>
      </c>
      <c r="Q21" t="s">
        <v>192</v>
      </c>
      <c r="R21" cm="1">
        <f t="array" ref="R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">
        <f>IFERROR(Hours_Working[[#This Row],[Gallon]],0)</f>
        <v>7.6441428571428576</v>
      </c>
    </row>
    <row r="22" spans="1:19" x14ac:dyDescent="0.25">
      <c r="A22" t="s">
        <v>55</v>
      </c>
      <c r="B22" s="2">
        <v>45588</v>
      </c>
      <c r="C22" t="s">
        <v>15</v>
      </c>
      <c r="D22" t="s">
        <v>308</v>
      </c>
      <c r="E22" t="s">
        <v>18</v>
      </c>
      <c r="F22" t="s">
        <v>19</v>
      </c>
      <c r="G22">
        <v>10</v>
      </c>
      <c r="H22" s="32">
        <v>8.8000000000000007</v>
      </c>
      <c r="I22">
        <v>0.433</v>
      </c>
      <c r="J22">
        <v>0.55000000000000004</v>
      </c>
      <c r="K22">
        <v>188.72300000000001</v>
      </c>
      <c r="L22">
        <v>42.02</v>
      </c>
      <c r="M22">
        <v>8.1470000000000002</v>
      </c>
      <c r="N22">
        <v>342.33694000000003</v>
      </c>
      <c r="O22">
        <v>7</v>
      </c>
      <c r="P22">
        <v>26.960428571428572</v>
      </c>
      <c r="Q22" t="s">
        <v>192</v>
      </c>
      <c r="R22" cm="1">
        <f t="array" ref="R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">
        <f>IFERROR(Hours_Working[[#This Row],[Gallon]],0)</f>
        <v>26.960428571428572</v>
      </c>
    </row>
    <row r="23" spans="1:19" x14ac:dyDescent="0.25">
      <c r="A23" t="s">
        <v>55</v>
      </c>
      <c r="B23" s="2">
        <v>45589</v>
      </c>
      <c r="C23" t="s">
        <v>15</v>
      </c>
      <c r="D23" t="s">
        <v>308</v>
      </c>
      <c r="E23" t="s">
        <v>18</v>
      </c>
      <c r="F23" t="s">
        <v>19</v>
      </c>
      <c r="G23">
        <v>11</v>
      </c>
      <c r="H23" s="32">
        <v>8.4499999999999993</v>
      </c>
      <c r="I23">
        <v>0.9</v>
      </c>
      <c r="J23">
        <v>0.6</v>
      </c>
      <c r="K23">
        <v>134.03800000000001</v>
      </c>
      <c r="L23">
        <v>42.02</v>
      </c>
      <c r="M23">
        <v>7.2799999999999994</v>
      </c>
      <c r="N23">
        <v>305.90559999999999</v>
      </c>
      <c r="O23">
        <v>7</v>
      </c>
      <c r="P23">
        <v>19.148285714285716</v>
      </c>
      <c r="Q23" t="s">
        <v>192</v>
      </c>
      <c r="R23" cm="1">
        <f t="array" ref="R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">
        <f>IFERROR(Hours_Working[[#This Row],[Gallon]],0)</f>
        <v>19.148285714285716</v>
      </c>
    </row>
    <row r="24" spans="1:19" x14ac:dyDescent="0.25">
      <c r="A24" t="s">
        <v>55</v>
      </c>
      <c r="B24" s="2">
        <v>45592</v>
      </c>
      <c r="C24" t="s">
        <v>15</v>
      </c>
      <c r="D24" t="s">
        <v>308</v>
      </c>
      <c r="E24" t="s">
        <v>18</v>
      </c>
      <c r="F24" t="s">
        <v>19</v>
      </c>
      <c r="G24">
        <v>5</v>
      </c>
      <c r="H24" s="32">
        <v>8.15</v>
      </c>
      <c r="I24">
        <v>0.183</v>
      </c>
      <c r="J24">
        <v>0.5</v>
      </c>
      <c r="K24">
        <v>129.21799999999999</v>
      </c>
      <c r="L24">
        <v>42.02</v>
      </c>
      <c r="M24">
        <v>7.65</v>
      </c>
      <c r="N24">
        <v>321.45300000000003</v>
      </c>
      <c r="O24">
        <v>7</v>
      </c>
      <c r="P24">
        <v>18.459714285714284</v>
      </c>
      <c r="Q24" t="s">
        <v>312</v>
      </c>
      <c r="R24" cm="1">
        <f t="array" ref="R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">
        <f>IFERROR(Hours_Working[[#This Row],[Gallon]],0)</f>
        <v>18.459714285714284</v>
      </c>
    </row>
    <row r="25" spans="1:19" x14ac:dyDescent="0.25">
      <c r="A25" t="s">
        <v>55</v>
      </c>
      <c r="B25" s="2">
        <v>45593</v>
      </c>
      <c r="C25" t="s">
        <v>15</v>
      </c>
      <c r="D25" t="s">
        <v>308</v>
      </c>
      <c r="E25" t="s">
        <v>18</v>
      </c>
      <c r="F25" t="s">
        <v>19</v>
      </c>
      <c r="G25">
        <v>9</v>
      </c>
      <c r="H25" s="32">
        <v>8.85</v>
      </c>
      <c r="I25">
        <v>0.35</v>
      </c>
      <c r="J25">
        <v>0.5</v>
      </c>
      <c r="K25">
        <v>219.30699999999999</v>
      </c>
      <c r="L25">
        <v>42.02</v>
      </c>
      <c r="M25">
        <v>8.33</v>
      </c>
      <c r="N25">
        <v>350.02660000000003</v>
      </c>
      <c r="O25">
        <v>7</v>
      </c>
      <c r="P25">
        <v>31.329571428571427</v>
      </c>
      <c r="Q25" t="s">
        <v>192</v>
      </c>
      <c r="R25" cm="1">
        <f t="array" ref="R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">
        <f>IFERROR(Hours_Working[[#This Row],[Gallon]],0)</f>
        <v>31.329571428571427</v>
      </c>
    </row>
    <row r="26" spans="1:19" x14ac:dyDescent="0.25">
      <c r="A26" t="s">
        <v>55</v>
      </c>
      <c r="B26" s="2">
        <v>45594</v>
      </c>
      <c r="C26" t="s">
        <v>15</v>
      </c>
      <c r="D26" t="s">
        <v>308</v>
      </c>
      <c r="E26" t="s">
        <v>18</v>
      </c>
      <c r="F26" t="s">
        <v>19</v>
      </c>
      <c r="G26">
        <v>7</v>
      </c>
      <c r="H26" s="32">
        <v>9.5830000000000002</v>
      </c>
      <c r="I26">
        <v>0.56699999999999995</v>
      </c>
      <c r="J26">
        <v>0.53300000000000003</v>
      </c>
      <c r="K26">
        <v>205.86799999999999</v>
      </c>
      <c r="L26">
        <v>42.02</v>
      </c>
      <c r="M26">
        <v>8.8130000000000006</v>
      </c>
      <c r="N26">
        <v>370.32226000000003</v>
      </c>
      <c r="O26">
        <v>7</v>
      </c>
      <c r="P26">
        <v>29.409714285714283</v>
      </c>
      <c r="Q26" t="s">
        <v>192</v>
      </c>
      <c r="R26" cm="1">
        <f t="array" ref="R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">
        <f>IFERROR(Hours_Working[[#This Row],[Gallon]],0)</f>
        <v>29.409714285714283</v>
      </c>
    </row>
    <row r="27" spans="1:19" x14ac:dyDescent="0.25">
      <c r="A27" t="s">
        <v>55</v>
      </c>
      <c r="B27" s="2">
        <v>45595</v>
      </c>
      <c r="C27" t="s">
        <v>15</v>
      </c>
      <c r="D27" t="s">
        <v>308</v>
      </c>
      <c r="E27" t="s">
        <v>18</v>
      </c>
      <c r="F27" t="s">
        <v>19</v>
      </c>
      <c r="G27">
        <v>10</v>
      </c>
      <c r="H27" s="32">
        <v>8.4</v>
      </c>
      <c r="I27">
        <v>0.53300000000000003</v>
      </c>
      <c r="J27">
        <v>0.5</v>
      </c>
      <c r="K27">
        <v>133.84299999999999</v>
      </c>
      <c r="L27">
        <v>42.02</v>
      </c>
      <c r="M27">
        <v>7.6970000000000001</v>
      </c>
      <c r="N27">
        <v>323.42794000000004</v>
      </c>
      <c r="O27">
        <v>7</v>
      </c>
      <c r="P27">
        <v>19.120428571428569</v>
      </c>
      <c r="Q27" t="s">
        <v>192</v>
      </c>
      <c r="R27" cm="1">
        <f t="array" ref="R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">
        <f>IFERROR(Hours_Working[[#This Row],[Gallon]],0)</f>
        <v>19.120428571428569</v>
      </c>
    </row>
    <row r="28" spans="1:19" x14ac:dyDescent="0.25">
      <c r="A28" t="s">
        <v>55</v>
      </c>
      <c r="B28" s="2">
        <v>45596</v>
      </c>
      <c r="C28" t="s">
        <v>15</v>
      </c>
      <c r="D28" t="s">
        <v>308</v>
      </c>
      <c r="E28" t="s">
        <v>18</v>
      </c>
      <c r="F28" t="s">
        <v>19</v>
      </c>
      <c r="G28">
        <v>5</v>
      </c>
      <c r="H28" s="32">
        <v>10.266999999999999</v>
      </c>
      <c r="I28">
        <v>0.38300000000000001</v>
      </c>
      <c r="J28">
        <v>0.61699999999999999</v>
      </c>
      <c r="K28">
        <v>242.50399999999999</v>
      </c>
      <c r="L28">
        <v>42.02</v>
      </c>
      <c r="M28">
        <v>9.5969999999999995</v>
      </c>
      <c r="N28">
        <v>403.26594</v>
      </c>
      <c r="O28">
        <v>7</v>
      </c>
      <c r="P28">
        <v>34.643428571428572</v>
      </c>
      <c r="Q28" t="s">
        <v>192</v>
      </c>
      <c r="R28" cm="1">
        <f t="array" ref="R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">
        <f>IFERROR(Hours_Working[[#This Row],[Gallon]],0)</f>
        <v>34.643428571428572</v>
      </c>
    </row>
    <row r="29" spans="1:19" hidden="1" x14ac:dyDescent="0.25">
      <c r="A29" t="s">
        <v>734</v>
      </c>
      <c r="B29" s="2">
        <v>45586</v>
      </c>
      <c r="C29" t="s">
        <v>31</v>
      </c>
      <c r="D29" t="s">
        <v>358</v>
      </c>
      <c r="E29" t="s">
        <v>35</v>
      </c>
      <c r="F29" t="s">
        <v>5</v>
      </c>
      <c r="G29">
        <v>18</v>
      </c>
      <c r="H29" s="32">
        <v>9.7170000000000005</v>
      </c>
      <c r="I29">
        <v>0</v>
      </c>
      <c r="J29">
        <v>0.53300000000000003</v>
      </c>
      <c r="K29">
        <v>126.456</v>
      </c>
      <c r="L29">
        <v>35</v>
      </c>
      <c r="M29">
        <v>9.1840000000000011</v>
      </c>
      <c r="N29">
        <v>321.44000000000005</v>
      </c>
      <c r="O29">
        <v>12</v>
      </c>
      <c r="P29">
        <v>10.538</v>
      </c>
      <c r="Q29" t="s">
        <v>192</v>
      </c>
      <c r="R29" cm="1">
        <f t="array" ref="R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">
        <f>IFERROR(Hours_Working[[#This Row],[Gallon]],0)</f>
        <v>10.538</v>
      </c>
    </row>
    <row r="30" spans="1:19" hidden="1" x14ac:dyDescent="0.25">
      <c r="A30" t="s">
        <v>59</v>
      </c>
      <c r="B30" s="2">
        <v>45587</v>
      </c>
      <c r="C30" t="s">
        <v>31</v>
      </c>
      <c r="D30" t="s">
        <v>361</v>
      </c>
      <c r="E30" t="s">
        <v>44</v>
      </c>
      <c r="F30" t="s">
        <v>5</v>
      </c>
      <c r="G30">
        <v>19</v>
      </c>
      <c r="H30" s="32">
        <v>9.5500000000000007</v>
      </c>
      <c r="I30">
        <v>0.41699999999999998</v>
      </c>
      <c r="J30">
        <v>0.53300000000000003</v>
      </c>
      <c r="K30">
        <v>87.903999999999996</v>
      </c>
      <c r="L30">
        <v>40</v>
      </c>
      <c r="M30">
        <v>8.9300000000000015</v>
      </c>
      <c r="N30">
        <v>357.20000000000005</v>
      </c>
      <c r="O30">
        <v>12</v>
      </c>
      <c r="P30">
        <v>7.325333333333333</v>
      </c>
      <c r="Q30" t="s">
        <v>192</v>
      </c>
      <c r="R30" cm="1">
        <f t="array" ref="R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">
        <f>IFERROR(Hours_Working[[#This Row],[Gallon]],0)</f>
        <v>7.325333333333333</v>
      </c>
    </row>
    <row r="31" spans="1:19" hidden="1" x14ac:dyDescent="0.25">
      <c r="A31" t="s">
        <v>370</v>
      </c>
      <c r="B31" s="2">
        <v>45587</v>
      </c>
      <c r="C31" t="s">
        <v>15</v>
      </c>
      <c r="D31" t="s">
        <v>353</v>
      </c>
      <c r="E31" t="s">
        <v>217</v>
      </c>
      <c r="F31" t="s">
        <v>5</v>
      </c>
      <c r="G31">
        <v>9</v>
      </c>
      <c r="H31" s="32">
        <v>10.016999999999999</v>
      </c>
      <c r="I31">
        <v>0</v>
      </c>
      <c r="J31">
        <v>0.46700000000000003</v>
      </c>
      <c r="K31">
        <v>200.185</v>
      </c>
      <c r="L31">
        <v>32.5</v>
      </c>
      <c r="M31">
        <v>9.5499999999999989</v>
      </c>
      <c r="N31">
        <v>310.37499999999994</v>
      </c>
      <c r="O31">
        <v>12</v>
      </c>
      <c r="P31">
        <v>16.682083333333335</v>
      </c>
      <c r="Q31" t="s">
        <v>192</v>
      </c>
      <c r="R31" cm="1">
        <f t="array" ref="R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">
        <f>IFERROR(Hours_Working[[#This Row],[Gallon]],0)</f>
        <v>16.682083333333335</v>
      </c>
    </row>
    <row r="32" spans="1:19" hidden="1" x14ac:dyDescent="0.25">
      <c r="A32" t="s">
        <v>392</v>
      </c>
      <c r="B32" s="2">
        <v>45587</v>
      </c>
      <c r="C32" t="s">
        <v>15</v>
      </c>
      <c r="D32" t="s">
        <v>618</v>
      </c>
      <c r="E32" t="s">
        <v>40</v>
      </c>
      <c r="F32" t="s">
        <v>5</v>
      </c>
      <c r="G32">
        <v>11</v>
      </c>
      <c r="H32" s="32">
        <v>10.766999999999999</v>
      </c>
      <c r="I32">
        <v>0</v>
      </c>
      <c r="J32">
        <v>0.4</v>
      </c>
      <c r="K32">
        <v>189.363</v>
      </c>
      <c r="L32">
        <v>32.5</v>
      </c>
      <c r="M32">
        <v>10.366999999999999</v>
      </c>
      <c r="N32">
        <v>336.92749999999995</v>
      </c>
      <c r="O32">
        <v>12</v>
      </c>
      <c r="P32">
        <v>15.780250000000001</v>
      </c>
      <c r="Q32" t="s">
        <v>192</v>
      </c>
      <c r="R32" cm="1">
        <f t="array" ref="R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2">
        <f>IFERROR(Hours_Working[[#This Row],[Gallon]],0)</f>
        <v>15.780250000000001</v>
      </c>
    </row>
    <row r="33" spans="1:19" hidden="1" x14ac:dyDescent="0.25">
      <c r="A33" t="s">
        <v>392</v>
      </c>
      <c r="B33" s="2">
        <v>45587</v>
      </c>
      <c r="C33" t="s">
        <v>15</v>
      </c>
      <c r="D33" t="s">
        <v>666</v>
      </c>
      <c r="E33" t="s">
        <v>38</v>
      </c>
      <c r="F33" t="s">
        <v>26</v>
      </c>
      <c r="G33">
        <v>10</v>
      </c>
      <c r="H33" s="32">
        <v>10.583</v>
      </c>
      <c r="I33">
        <v>0</v>
      </c>
      <c r="J33">
        <v>0.51700000000000002</v>
      </c>
      <c r="K33">
        <v>177.59100000000001</v>
      </c>
      <c r="L33">
        <v>29</v>
      </c>
      <c r="M33">
        <v>10.066000000000001</v>
      </c>
      <c r="N33">
        <v>291.91400000000004</v>
      </c>
      <c r="O33">
        <v>19</v>
      </c>
      <c r="P33">
        <v>9.3468947368421063</v>
      </c>
      <c r="Q33" t="s">
        <v>192</v>
      </c>
      <c r="R33" cm="1">
        <f t="array" ref="R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3">
        <f>IFERROR(Hours_Working[[#This Row],[Gallon]],0)</f>
        <v>9.3468947368421063</v>
      </c>
    </row>
    <row r="34" spans="1:19" hidden="1" x14ac:dyDescent="0.25">
      <c r="A34" t="s">
        <v>432</v>
      </c>
      <c r="B34" s="2">
        <v>45587</v>
      </c>
      <c r="C34" t="s">
        <v>15</v>
      </c>
      <c r="D34" t="s">
        <v>398</v>
      </c>
      <c r="E34" t="s">
        <v>27</v>
      </c>
      <c r="F34" t="s">
        <v>26</v>
      </c>
      <c r="G34">
        <v>12</v>
      </c>
      <c r="H34" s="32">
        <v>10.016999999999999</v>
      </c>
      <c r="I34">
        <v>0.15</v>
      </c>
      <c r="J34">
        <v>0.433</v>
      </c>
      <c r="K34">
        <v>189.88</v>
      </c>
      <c r="L34">
        <v>29</v>
      </c>
      <c r="M34">
        <v>9.5839999999999996</v>
      </c>
      <c r="N34">
        <v>277.93599999999998</v>
      </c>
      <c r="O34">
        <v>19</v>
      </c>
      <c r="P34">
        <v>9.9936842105263164</v>
      </c>
      <c r="Q34" t="s">
        <v>192</v>
      </c>
      <c r="R34" cm="1">
        <f t="array" ref="R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4">
        <f>IFERROR(Hours_Working[[#This Row],[Gallon]],0)</f>
        <v>9.9936842105263164</v>
      </c>
    </row>
    <row r="35" spans="1:19" hidden="1" x14ac:dyDescent="0.25">
      <c r="A35" t="s">
        <v>56</v>
      </c>
      <c r="B35" s="2">
        <v>45587</v>
      </c>
      <c r="C35" t="s">
        <v>15</v>
      </c>
      <c r="D35" t="s">
        <v>286</v>
      </c>
      <c r="E35" t="s">
        <v>345</v>
      </c>
      <c r="F35" t="s">
        <v>5</v>
      </c>
      <c r="G35">
        <v>3</v>
      </c>
      <c r="H35" s="32">
        <v>2.7330000000000001</v>
      </c>
      <c r="I35">
        <v>0</v>
      </c>
      <c r="J35">
        <v>0</v>
      </c>
      <c r="K35">
        <v>56.923000000000002</v>
      </c>
      <c r="L35">
        <v>32.5</v>
      </c>
      <c r="M35">
        <v>2.7330000000000001</v>
      </c>
      <c r="N35">
        <v>88.822500000000005</v>
      </c>
      <c r="O35">
        <v>12</v>
      </c>
      <c r="P35">
        <v>4.7435833333333335</v>
      </c>
      <c r="Q35" t="s">
        <v>192</v>
      </c>
      <c r="R35" cm="1">
        <f t="array" ref="R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5">
        <f>IFERROR(Hours_Working[[#This Row],[Gallon]],0)</f>
        <v>4.7435833333333335</v>
      </c>
    </row>
    <row r="36" spans="1:19" hidden="1" x14ac:dyDescent="0.25">
      <c r="A36" t="s">
        <v>56</v>
      </c>
      <c r="B36" s="2">
        <v>45587</v>
      </c>
      <c r="C36" t="s">
        <v>15</v>
      </c>
      <c r="D36" t="s">
        <v>286</v>
      </c>
      <c r="E36" t="s">
        <v>852</v>
      </c>
      <c r="F36" t="s">
        <v>5</v>
      </c>
      <c r="G36">
        <v>2</v>
      </c>
      <c r="H36" s="32">
        <v>5.3330000000000002</v>
      </c>
      <c r="I36">
        <v>0</v>
      </c>
      <c r="J36">
        <v>0</v>
      </c>
      <c r="K36">
        <v>81.191000000000003</v>
      </c>
      <c r="L36">
        <v>32.5</v>
      </c>
      <c r="M36">
        <v>5.3330000000000002</v>
      </c>
      <c r="N36">
        <v>173.32250000000002</v>
      </c>
      <c r="O36">
        <v>12</v>
      </c>
      <c r="P36">
        <v>6.7659166666666666</v>
      </c>
      <c r="Q36" t="s">
        <v>192</v>
      </c>
      <c r="R36" cm="1">
        <f t="array" ref="R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6">
        <f>IFERROR(Hours_Working[[#This Row],[Gallon]],0)</f>
        <v>6.7659166666666666</v>
      </c>
    </row>
    <row r="37" spans="1:19" hidden="1" x14ac:dyDescent="0.25">
      <c r="A37" t="s">
        <v>56</v>
      </c>
      <c r="B37" s="2">
        <v>45587</v>
      </c>
      <c r="C37" t="s">
        <v>15</v>
      </c>
      <c r="D37" t="s">
        <v>285</v>
      </c>
      <c r="E37" t="s">
        <v>346</v>
      </c>
      <c r="F37" t="s">
        <v>5</v>
      </c>
      <c r="G37">
        <v>7</v>
      </c>
      <c r="H37" s="32">
        <v>9.7330000000000005</v>
      </c>
      <c r="I37">
        <v>0</v>
      </c>
      <c r="J37">
        <v>0.51700000000000002</v>
      </c>
      <c r="K37">
        <v>181.798</v>
      </c>
      <c r="L37">
        <v>32.5</v>
      </c>
      <c r="M37">
        <v>9.2160000000000011</v>
      </c>
      <c r="N37">
        <v>299.52000000000004</v>
      </c>
      <c r="O37">
        <v>12</v>
      </c>
      <c r="P37">
        <v>15.149833333333333</v>
      </c>
      <c r="Q37" t="s">
        <v>192</v>
      </c>
      <c r="R37" cm="1">
        <f t="array" ref="R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7">
        <f>IFERROR(Hours_Working[[#This Row],[Gallon]],0)</f>
        <v>15.149833333333333</v>
      </c>
    </row>
    <row r="38" spans="1:19" hidden="1" x14ac:dyDescent="0.25">
      <c r="A38" t="s">
        <v>336</v>
      </c>
      <c r="B38" s="2">
        <v>45587</v>
      </c>
      <c r="C38" t="s">
        <v>31</v>
      </c>
      <c r="D38" t="s">
        <v>357</v>
      </c>
      <c r="E38" t="s">
        <v>355</v>
      </c>
      <c r="F38" t="s">
        <v>5</v>
      </c>
      <c r="G38">
        <v>18</v>
      </c>
      <c r="H38" s="32">
        <v>7.7169999999999996</v>
      </c>
      <c r="I38">
        <v>0.36699999999999999</v>
      </c>
      <c r="J38">
        <v>0.91700000000000004</v>
      </c>
      <c r="K38">
        <v>105.86799999999999</v>
      </c>
      <c r="L38">
        <v>35</v>
      </c>
      <c r="M38">
        <v>6.7629999999999999</v>
      </c>
      <c r="N38">
        <v>236.70499999999998</v>
      </c>
      <c r="O38">
        <v>12</v>
      </c>
      <c r="P38">
        <v>8.8223333333333329</v>
      </c>
      <c r="Q38" t="s">
        <v>192</v>
      </c>
      <c r="R38" cm="1">
        <f t="array" ref="R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8">
        <f>IFERROR(Hours_Working[[#This Row],[Gallon]],0)</f>
        <v>8.8223333333333329</v>
      </c>
    </row>
    <row r="39" spans="1:19" hidden="1" x14ac:dyDescent="0.25">
      <c r="A39" t="s">
        <v>470</v>
      </c>
      <c r="B39" s="2">
        <v>45587</v>
      </c>
      <c r="C39" t="s">
        <v>15</v>
      </c>
      <c r="D39" t="s">
        <v>491</v>
      </c>
      <c r="E39" t="s">
        <v>28</v>
      </c>
      <c r="F39" t="s">
        <v>5</v>
      </c>
      <c r="G39">
        <v>11</v>
      </c>
      <c r="H39" s="32">
        <v>10.016999999999999</v>
      </c>
      <c r="I39">
        <v>0</v>
      </c>
      <c r="J39">
        <v>0.5</v>
      </c>
      <c r="K39">
        <v>203.71700000000001</v>
      </c>
      <c r="L39">
        <v>32.5</v>
      </c>
      <c r="M39">
        <v>9.5169999999999995</v>
      </c>
      <c r="N39">
        <v>309.30250000000001</v>
      </c>
      <c r="O39">
        <v>12</v>
      </c>
      <c r="P39">
        <v>16.976416666666669</v>
      </c>
      <c r="Q39" t="s">
        <v>192</v>
      </c>
      <c r="R39" cm="1">
        <f t="array" ref="R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9">
        <f>IFERROR(Hours_Working[[#This Row],[Gallon]],0)</f>
        <v>16.976416666666669</v>
      </c>
    </row>
    <row r="40" spans="1:19" hidden="1" x14ac:dyDescent="0.25">
      <c r="A40" t="s">
        <v>333</v>
      </c>
      <c r="B40" s="2">
        <v>45587</v>
      </c>
      <c r="C40" t="s">
        <v>31</v>
      </c>
      <c r="D40" t="s">
        <v>334</v>
      </c>
      <c r="E40" t="s">
        <v>36</v>
      </c>
      <c r="F40" t="s">
        <v>5</v>
      </c>
      <c r="G40">
        <v>11</v>
      </c>
      <c r="H40" s="32">
        <v>9.3829999999999991</v>
      </c>
      <c r="I40">
        <v>0.33300000000000002</v>
      </c>
      <c r="J40">
        <v>0.5</v>
      </c>
      <c r="K40">
        <v>102.538</v>
      </c>
      <c r="L40">
        <v>35</v>
      </c>
      <c r="M40">
        <v>8.879999999999999</v>
      </c>
      <c r="N40">
        <v>310.79999999999995</v>
      </c>
      <c r="O40">
        <v>12</v>
      </c>
      <c r="P40">
        <v>8.5448333333333331</v>
      </c>
      <c r="Q40" t="s">
        <v>192</v>
      </c>
      <c r="R40" cm="1">
        <f t="array" ref="R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0">
        <f>IFERROR(Hours_Working[[#This Row],[Gallon]],0)</f>
        <v>8.5448333333333331</v>
      </c>
    </row>
    <row r="41" spans="1:19" hidden="1" x14ac:dyDescent="0.25">
      <c r="A41" t="s">
        <v>333</v>
      </c>
      <c r="B41" s="2">
        <v>45587</v>
      </c>
      <c r="C41" t="s">
        <v>31</v>
      </c>
      <c r="D41" t="s">
        <v>334</v>
      </c>
      <c r="E41" t="s">
        <v>335</v>
      </c>
      <c r="F41" t="s">
        <v>5</v>
      </c>
      <c r="G41">
        <v>12</v>
      </c>
      <c r="H41" s="32">
        <v>9.0329999999999995</v>
      </c>
      <c r="I41">
        <v>0.36699999999999999</v>
      </c>
      <c r="J41">
        <v>0.5</v>
      </c>
      <c r="K41">
        <v>93.954999999999998</v>
      </c>
      <c r="L41">
        <v>35</v>
      </c>
      <c r="M41">
        <v>8.4959999999999987</v>
      </c>
      <c r="N41">
        <v>297.35999999999996</v>
      </c>
      <c r="O41">
        <v>12</v>
      </c>
      <c r="P41">
        <v>7.8295833333333329</v>
      </c>
      <c r="Q41" t="s">
        <v>192</v>
      </c>
      <c r="R41" cm="1">
        <f t="array" ref="R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1">
        <f>IFERROR(Hours_Working[[#This Row],[Gallon]],0)</f>
        <v>7.8295833333333329</v>
      </c>
    </row>
    <row r="42" spans="1:19" hidden="1" x14ac:dyDescent="0.25">
      <c r="A42" t="s">
        <v>444</v>
      </c>
      <c r="B42" s="2">
        <v>45587</v>
      </c>
      <c r="C42" t="s">
        <v>15</v>
      </c>
      <c r="D42" t="s">
        <v>415</v>
      </c>
      <c r="E42" t="s">
        <v>354</v>
      </c>
      <c r="F42" t="s">
        <v>5</v>
      </c>
      <c r="G42">
        <v>10</v>
      </c>
      <c r="H42" s="32">
        <v>10.5</v>
      </c>
      <c r="I42">
        <v>0.33300000000000002</v>
      </c>
      <c r="J42">
        <v>0.5</v>
      </c>
      <c r="K42">
        <v>186.477</v>
      </c>
      <c r="L42">
        <v>32.5</v>
      </c>
      <c r="M42">
        <v>9.9969999999999999</v>
      </c>
      <c r="N42">
        <v>324.90249999999997</v>
      </c>
      <c r="O42">
        <v>12</v>
      </c>
      <c r="P42">
        <v>15.53975</v>
      </c>
      <c r="Q42" t="s">
        <v>192</v>
      </c>
      <c r="R42" cm="1">
        <f t="array" ref="R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2">
        <f>IFERROR(Hours_Working[[#This Row],[Gallon]],0)</f>
        <v>15.53975</v>
      </c>
    </row>
    <row r="43" spans="1:19" hidden="1" x14ac:dyDescent="0.25">
      <c r="A43" t="s">
        <v>582</v>
      </c>
      <c r="B43" s="2">
        <v>45587</v>
      </c>
      <c r="C43" t="s">
        <v>15</v>
      </c>
      <c r="D43" t="s">
        <v>542</v>
      </c>
      <c r="E43" t="s">
        <v>29</v>
      </c>
      <c r="F43" t="s">
        <v>26</v>
      </c>
      <c r="G43">
        <v>6</v>
      </c>
      <c r="H43" s="32">
        <v>10.15</v>
      </c>
      <c r="I43">
        <v>0.58299999999999996</v>
      </c>
      <c r="J43">
        <v>0.36699999999999999</v>
      </c>
      <c r="K43">
        <v>187.67699999999999</v>
      </c>
      <c r="L43">
        <v>29</v>
      </c>
      <c r="M43">
        <v>9.5300000000000011</v>
      </c>
      <c r="N43">
        <v>276.37</v>
      </c>
      <c r="O43">
        <v>19</v>
      </c>
      <c r="P43">
        <v>9.8777368421052625</v>
      </c>
      <c r="Q43" t="s">
        <v>192</v>
      </c>
      <c r="R43" cm="1">
        <f t="array" ref="R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3">
        <f>IFERROR(Hours_Working[[#This Row],[Gallon]],0)</f>
        <v>9.8777368421052625</v>
      </c>
    </row>
    <row r="44" spans="1:19" hidden="1" x14ac:dyDescent="0.25">
      <c r="A44" t="s">
        <v>698</v>
      </c>
      <c r="B44" s="2">
        <v>45587</v>
      </c>
      <c r="C44" t="s">
        <v>31</v>
      </c>
      <c r="D44" t="s">
        <v>359</v>
      </c>
      <c r="E44" t="s">
        <v>34</v>
      </c>
      <c r="F44" t="s">
        <v>5</v>
      </c>
      <c r="G44">
        <v>14</v>
      </c>
      <c r="H44" s="32">
        <v>10.367000000000001</v>
      </c>
      <c r="I44">
        <v>0</v>
      </c>
      <c r="J44">
        <v>0.5</v>
      </c>
      <c r="K44">
        <v>137.232</v>
      </c>
      <c r="L44">
        <v>35</v>
      </c>
      <c r="M44">
        <v>9.8670000000000009</v>
      </c>
      <c r="N44">
        <v>345.34500000000003</v>
      </c>
      <c r="O44">
        <v>12</v>
      </c>
      <c r="P44">
        <v>11.436</v>
      </c>
      <c r="Q44" t="s">
        <v>192</v>
      </c>
      <c r="R44" cm="1">
        <f t="array" ref="R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4">
        <f>IFERROR(Hours_Working[[#This Row],[Gallon]],0)</f>
        <v>11.436</v>
      </c>
    </row>
    <row r="45" spans="1:19" hidden="1" x14ac:dyDescent="0.25">
      <c r="A45" t="s">
        <v>390</v>
      </c>
      <c r="B45" s="2">
        <v>45587</v>
      </c>
      <c r="C45" t="s">
        <v>15</v>
      </c>
      <c r="D45" t="s">
        <v>369</v>
      </c>
      <c r="E45" t="s">
        <v>17</v>
      </c>
      <c r="F45" t="s">
        <v>5</v>
      </c>
      <c r="G45">
        <v>10</v>
      </c>
      <c r="H45" s="32">
        <v>12.1</v>
      </c>
      <c r="I45">
        <v>0.16700000000000001</v>
      </c>
      <c r="J45">
        <v>0.5</v>
      </c>
      <c r="K45">
        <v>288.79300000000001</v>
      </c>
      <c r="L45">
        <v>32.5</v>
      </c>
      <c r="M45">
        <v>11.6</v>
      </c>
      <c r="N45">
        <v>377</v>
      </c>
      <c r="O45">
        <v>12</v>
      </c>
      <c r="P45">
        <v>24.066083333333335</v>
      </c>
      <c r="Q45" t="s">
        <v>192</v>
      </c>
      <c r="R45" cm="1">
        <f t="array" ref="R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5">
        <f>IFERROR(Hours_Working[[#This Row],[Gallon]],0)</f>
        <v>24.066083333333335</v>
      </c>
    </row>
    <row r="46" spans="1:19" hidden="1" x14ac:dyDescent="0.25">
      <c r="A46" t="s">
        <v>406</v>
      </c>
      <c r="B46" s="2">
        <v>45587</v>
      </c>
      <c r="C46" t="s">
        <v>15</v>
      </c>
      <c r="D46" t="s">
        <v>385</v>
      </c>
      <c r="E46" t="s">
        <v>212</v>
      </c>
      <c r="F46" t="s">
        <v>26</v>
      </c>
      <c r="G46">
        <v>8</v>
      </c>
      <c r="H46" s="32">
        <v>10.717000000000001</v>
      </c>
      <c r="I46">
        <v>0.36699999999999999</v>
      </c>
      <c r="J46">
        <v>0.5</v>
      </c>
      <c r="K46">
        <v>240.03100000000001</v>
      </c>
      <c r="L46">
        <v>29</v>
      </c>
      <c r="M46">
        <v>10.18</v>
      </c>
      <c r="N46">
        <v>295.21999999999997</v>
      </c>
      <c r="O46">
        <v>19</v>
      </c>
      <c r="P46">
        <v>12.633210526315789</v>
      </c>
      <c r="Q46" t="s">
        <v>192</v>
      </c>
      <c r="R46" cm="1">
        <f t="array" ref="R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6">
        <f>IFERROR(Hours_Working[[#This Row],[Gallon]],0)</f>
        <v>12.633210526315789</v>
      </c>
    </row>
    <row r="47" spans="1:19" hidden="1" x14ac:dyDescent="0.25">
      <c r="A47" t="s">
        <v>60</v>
      </c>
      <c r="B47" s="2">
        <v>45587</v>
      </c>
      <c r="C47" t="s">
        <v>15</v>
      </c>
      <c r="D47" t="s">
        <v>561</v>
      </c>
      <c r="E47" t="s">
        <v>23</v>
      </c>
      <c r="F47" t="s">
        <v>5</v>
      </c>
      <c r="G47">
        <v>8</v>
      </c>
      <c r="H47" s="32">
        <v>10.5</v>
      </c>
      <c r="I47">
        <v>0.45</v>
      </c>
      <c r="J47">
        <v>0.36699999999999999</v>
      </c>
      <c r="K47">
        <v>171.28</v>
      </c>
      <c r="L47">
        <v>32.5</v>
      </c>
      <c r="M47">
        <v>10.013</v>
      </c>
      <c r="N47">
        <v>325.42250000000001</v>
      </c>
      <c r="O47">
        <v>12</v>
      </c>
      <c r="P47">
        <v>14.273333333333333</v>
      </c>
      <c r="Q47" t="s">
        <v>192</v>
      </c>
      <c r="R47" cm="1">
        <f t="array" ref="R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7">
        <f>IFERROR(Hours_Working[[#This Row],[Gallon]],0)</f>
        <v>14.273333333333333</v>
      </c>
    </row>
    <row r="48" spans="1:19" hidden="1" x14ac:dyDescent="0.25">
      <c r="A48" t="s">
        <v>581</v>
      </c>
      <c r="B48" s="2">
        <v>45587</v>
      </c>
      <c r="C48" t="s">
        <v>15</v>
      </c>
      <c r="D48" t="s">
        <v>563</v>
      </c>
      <c r="E48" t="s">
        <v>564</v>
      </c>
      <c r="F48" t="s">
        <v>5</v>
      </c>
      <c r="G48">
        <v>8</v>
      </c>
      <c r="H48" s="32">
        <v>10</v>
      </c>
      <c r="I48">
        <v>0.33300000000000002</v>
      </c>
      <c r="J48">
        <v>0.5</v>
      </c>
      <c r="K48">
        <v>207.273</v>
      </c>
      <c r="L48">
        <v>32.5</v>
      </c>
      <c r="M48">
        <v>9.4969999999999999</v>
      </c>
      <c r="N48">
        <v>308.65249999999997</v>
      </c>
      <c r="O48">
        <v>12</v>
      </c>
      <c r="P48">
        <v>17.272749999999998</v>
      </c>
      <c r="Q48" t="s">
        <v>192</v>
      </c>
      <c r="R48" cm="1">
        <f t="array" ref="R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8">
        <f>IFERROR(Hours_Working[[#This Row],[Gallon]],0)</f>
        <v>17.272749999999998</v>
      </c>
    </row>
    <row r="49" spans="1:19" x14ac:dyDescent="0.25">
      <c r="A49" t="s">
        <v>55</v>
      </c>
      <c r="B49" s="2">
        <v>45599</v>
      </c>
      <c r="C49" t="s">
        <v>15</v>
      </c>
      <c r="D49" t="s">
        <v>308</v>
      </c>
      <c r="E49" t="s">
        <v>18</v>
      </c>
      <c r="F49" t="s">
        <v>19</v>
      </c>
      <c r="G49">
        <v>11</v>
      </c>
      <c r="H49" s="32">
        <v>9.7669999999999995</v>
      </c>
      <c r="I49">
        <v>0.41699999999999998</v>
      </c>
      <c r="J49">
        <v>0.217</v>
      </c>
      <c r="K49">
        <v>129.49700000000001</v>
      </c>
      <c r="L49">
        <v>42.02</v>
      </c>
      <c r="M49">
        <v>9.4629999999999992</v>
      </c>
      <c r="N49">
        <v>397.63526000000002</v>
      </c>
      <c r="O49">
        <v>7</v>
      </c>
      <c r="P49">
        <v>18.499571428571432</v>
      </c>
      <c r="Q49" t="s">
        <v>312</v>
      </c>
      <c r="R49" cm="1">
        <f t="array" ref="R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49">
        <f>IFERROR(Hours_Working[[#This Row],[Gallon]],0)</f>
        <v>18.499571428571432</v>
      </c>
    </row>
    <row r="50" spans="1:19" x14ac:dyDescent="0.25">
      <c r="A50" t="s">
        <v>55</v>
      </c>
      <c r="B50" s="2">
        <v>45586</v>
      </c>
      <c r="C50" t="s">
        <v>15</v>
      </c>
      <c r="D50" t="s">
        <v>1071</v>
      </c>
      <c r="E50" t="s">
        <v>565</v>
      </c>
      <c r="F50" t="s">
        <v>5</v>
      </c>
      <c r="G50">
        <v>9</v>
      </c>
      <c r="H50" s="32">
        <v>8.7669999999999995</v>
      </c>
      <c r="I50">
        <v>0.45</v>
      </c>
      <c r="J50">
        <v>0.51700000000000002</v>
      </c>
      <c r="K50">
        <v>173.398</v>
      </c>
      <c r="L50">
        <v>36.770000000000003</v>
      </c>
      <c r="M50">
        <v>8.129999999999999</v>
      </c>
      <c r="N50">
        <v>298.94009999999997</v>
      </c>
      <c r="O50">
        <v>12</v>
      </c>
      <c r="P50">
        <v>14.449833333333332</v>
      </c>
      <c r="Q50" t="s">
        <v>192</v>
      </c>
      <c r="R50" cm="1">
        <f t="array" ref="R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0">
        <f>IFERROR(Hours_Working[[#This Row],[Gallon]],0)</f>
        <v>14.449833333333332</v>
      </c>
    </row>
    <row r="51" spans="1:19" x14ac:dyDescent="0.25">
      <c r="A51" t="s">
        <v>55</v>
      </c>
      <c r="B51" s="2">
        <v>45587</v>
      </c>
      <c r="C51" t="s">
        <v>15</v>
      </c>
      <c r="D51" t="s">
        <v>1071</v>
      </c>
      <c r="E51" t="s">
        <v>565</v>
      </c>
      <c r="F51" t="s">
        <v>5</v>
      </c>
      <c r="G51">
        <v>5</v>
      </c>
      <c r="H51" s="32">
        <v>8.3330000000000002</v>
      </c>
      <c r="I51">
        <v>0.36699999999999999</v>
      </c>
      <c r="J51">
        <v>0.55000000000000004</v>
      </c>
      <c r="K51">
        <v>128.00899999999999</v>
      </c>
      <c r="L51">
        <v>36.770000000000003</v>
      </c>
      <c r="M51">
        <v>7.7460000000000004</v>
      </c>
      <c r="N51">
        <v>284.82042000000001</v>
      </c>
      <c r="O51">
        <v>12</v>
      </c>
      <c r="P51">
        <v>10.667416666666666</v>
      </c>
      <c r="Q51" t="s">
        <v>192</v>
      </c>
      <c r="R51" cm="1">
        <f t="array" ref="R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1">
        <f>IFERROR(Hours_Working[[#This Row],[Gallon]],0)</f>
        <v>10.667416666666666</v>
      </c>
    </row>
    <row r="52" spans="1:19" x14ac:dyDescent="0.25">
      <c r="A52" t="s">
        <v>55</v>
      </c>
      <c r="B52" s="2">
        <v>45588</v>
      </c>
      <c r="C52" t="s">
        <v>15</v>
      </c>
      <c r="D52" t="s">
        <v>1071</v>
      </c>
      <c r="E52" t="s">
        <v>565</v>
      </c>
      <c r="F52" t="s">
        <v>5</v>
      </c>
      <c r="G52">
        <v>6</v>
      </c>
      <c r="H52" s="32">
        <v>8.6999999999999993</v>
      </c>
      <c r="I52">
        <v>0.38300000000000001</v>
      </c>
      <c r="J52">
        <v>0.51700000000000002</v>
      </c>
      <c r="K52">
        <v>168.96199999999999</v>
      </c>
      <c r="L52">
        <v>36.770000000000003</v>
      </c>
      <c r="M52">
        <v>8.129999999999999</v>
      </c>
      <c r="N52">
        <v>298.94009999999997</v>
      </c>
      <c r="O52">
        <v>12</v>
      </c>
      <c r="P52">
        <v>14.080166666666665</v>
      </c>
      <c r="Q52" t="s">
        <v>192</v>
      </c>
      <c r="R52" cm="1">
        <f t="array" ref="R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2">
        <f>IFERROR(Hours_Working[[#This Row],[Gallon]],0)</f>
        <v>14.080166666666665</v>
      </c>
    </row>
    <row r="53" spans="1:19" x14ac:dyDescent="0.25">
      <c r="A53" t="s">
        <v>55</v>
      </c>
      <c r="B53" s="2">
        <v>45596</v>
      </c>
      <c r="C53" t="s">
        <v>15</v>
      </c>
      <c r="D53" t="s">
        <v>1071</v>
      </c>
      <c r="E53" t="s">
        <v>565</v>
      </c>
      <c r="F53" t="s">
        <v>5</v>
      </c>
      <c r="G53">
        <v>5</v>
      </c>
      <c r="H53" s="32">
        <v>8.6669999999999998</v>
      </c>
      <c r="I53">
        <v>0.183</v>
      </c>
      <c r="J53">
        <v>0.26700000000000002</v>
      </c>
      <c r="K53">
        <v>181.91200000000001</v>
      </c>
      <c r="L53">
        <v>36.770000000000003</v>
      </c>
      <c r="M53">
        <v>8.4</v>
      </c>
      <c r="N53">
        <v>308.86800000000005</v>
      </c>
      <c r="O53">
        <v>12</v>
      </c>
      <c r="P53">
        <v>15.159333333333334</v>
      </c>
      <c r="Q53" t="s">
        <v>192</v>
      </c>
      <c r="R53" cm="1">
        <f t="array" ref="R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3">
        <f>IFERROR(Hours_Working[[#This Row],[Gallon]],0)</f>
        <v>15.159333333333334</v>
      </c>
    </row>
    <row r="54" spans="1:19" x14ac:dyDescent="0.25">
      <c r="A54" t="s">
        <v>55</v>
      </c>
      <c r="B54" s="2">
        <v>45586</v>
      </c>
      <c r="C54" t="s">
        <v>31</v>
      </c>
      <c r="D54" t="s">
        <v>434</v>
      </c>
      <c r="E54" t="s">
        <v>340</v>
      </c>
      <c r="F54" t="s">
        <v>19</v>
      </c>
      <c r="G54">
        <v>7</v>
      </c>
      <c r="H54" s="32">
        <v>8.5500000000000007</v>
      </c>
      <c r="I54">
        <v>0.26700000000000002</v>
      </c>
      <c r="J54">
        <v>0.53300000000000003</v>
      </c>
      <c r="K54">
        <v>95.768000000000001</v>
      </c>
      <c r="L54">
        <v>42.02</v>
      </c>
      <c r="M54">
        <v>8.0170000000000012</v>
      </c>
      <c r="N54">
        <v>336.87434000000007</v>
      </c>
      <c r="O54">
        <v>7</v>
      </c>
      <c r="P54">
        <v>13.681142857142857</v>
      </c>
      <c r="Q54" t="s">
        <v>192</v>
      </c>
      <c r="R54" cm="1">
        <f t="array" ref="R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4">
        <f>IFERROR(Hours_Working[[#This Row],[Gallon]],0)</f>
        <v>13.681142857142857</v>
      </c>
    </row>
    <row r="55" spans="1:19" x14ac:dyDescent="0.25">
      <c r="A55" t="s">
        <v>55</v>
      </c>
      <c r="B55" s="2">
        <v>45587</v>
      </c>
      <c r="C55" t="s">
        <v>31</v>
      </c>
      <c r="D55" t="s">
        <v>434</v>
      </c>
      <c r="E55" t="s">
        <v>41</v>
      </c>
      <c r="F55" t="s">
        <v>19</v>
      </c>
      <c r="G55">
        <v>8</v>
      </c>
      <c r="H55" s="32">
        <v>8.5329999999999995</v>
      </c>
      <c r="I55">
        <v>0.317</v>
      </c>
      <c r="J55">
        <v>0.51700000000000002</v>
      </c>
      <c r="K55">
        <v>71.671000000000006</v>
      </c>
      <c r="L55">
        <v>42.02</v>
      </c>
      <c r="M55">
        <v>8.016</v>
      </c>
      <c r="N55">
        <v>336.83232000000004</v>
      </c>
      <c r="O55">
        <v>7</v>
      </c>
      <c r="P55">
        <v>10.238714285714286</v>
      </c>
      <c r="Q55" t="s">
        <v>192</v>
      </c>
      <c r="R55" cm="1">
        <f t="array" ref="R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5">
        <f>IFERROR(Hours_Working[[#This Row],[Gallon]],0)</f>
        <v>10.238714285714286</v>
      </c>
    </row>
    <row r="56" spans="1:19" x14ac:dyDescent="0.25">
      <c r="A56" t="s">
        <v>55</v>
      </c>
      <c r="B56" s="2">
        <v>45589</v>
      </c>
      <c r="C56" t="s">
        <v>31</v>
      </c>
      <c r="D56" t="s">
        <v>434</v>
      </c>
      <c r="E56" t="s">
        <v>340</v>
      </c>
      <c r="F56" t="s">
        <v>19</v>
      </c>
      <c r="G56">
        <v>11</v>
      </c>
      <c r="H56" s="32">
        <v>8.9329999999999998</v>
      </c>
      <c r="I56">
        <v>0.35</v>
      </c>
      <c r="J56">
        <v>0.61699999999999999</v>
      </c>
      <c r="K56">
        <v>103.65900000000001</v>
      </c>
      <c r="L56">
        <v>42.02</v>
      </c>
      <c r="M56">
        <v>8.2959999999999994</v>
      </c>
      <c r="N56">
        <v>348.59791999999999</v>
      </c>
      <c r="O56">
        <v>7</v>
      </c>
      <c r="P56">
        <v>14.808428571428573</v>
      </c>
      <c r="Q56" t="s">
        <v>192</v>
      </c>
      <c r="R56" cm="1">
        <f t="array" ref="R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6">
        <f>IFERROR(Hours_Working[[#This Row],[Gallon]],0)</f>
        <v>14.808428571428573</v>
      </c>
    </row>
    <row r="57" spans="1:19" x14ac:dyDescent="0.25">
      <c r="A57" t="s">
        <v>55</v>
      </c>
      <c r="B57" s="2">
        <v>45589</v>
      </c>
      <c r="C57" t="s">
        <v>31</v>
      </c>
      <c r="D57" t="s">
        <v>434</v>
      </c>
      <c r="E57" t="s">
        <v>41</v>
      </c>
      <c r="F57" t="s">
        <v>19</v>
      </c>
      <c r="G57">
        <v>10</v>
      </c>
      <c r="H57" s="32">
        <v>8.7330000000000005</v>
      </c>
      <c r="I57">
        <v>1.7000000000000001E-2</v>
      </c>
      <c r="J57">
        <v>0.35</v>
      </c>
      <c r="K57">
        <v>126.474</v>
      </c>
      <c r="L57">
        <v>42.02</v>
      </c>
      <c r="M57">
        <v>8.3830000000000009</v>
      </c>
      <c r="N57">
        <v>352.25366000000008</v>
      </c>
      <c r="O57">
        <v>7</v>
      </c>
      <c r="P57">
        <v>18.067714285714285</v>
      </c>
      <c r="Q57" t="s">
        <v>192</v>
      </c>
      <c r="R57" cm="1">
        <f t="array" ref="R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7">
        <f>IFERROR(Hours_Working[[#This Row],[Gallon]],0)</f>
        <v>18.067714285714285</v>
      </c>
    </row>
    <row r="58" spans="1:19" hidden="1" x14ac:dyDescent="0.25">
      <c r="A58" t="s">
        <v>734</v>
      </c>
      <c r="B58" s="2">
        <v>45587</v>
      </c>
      <c r="C58" t="s">
        <v>31</v>
      </c>
      <c r="D58" t="s">
        <v>358</v>
      </c>
      <c r="E58" t="s">
        <v>35</v>
      </c>
      <c r="F58" t="s">
        <v>5</v>
      </c>
      <c r="G58">
        <v>18</v>
      </c>
      <c r="H58" s="32">
        <v>9.5</v>
      </c>
      <c r="I58">
        <v>0.26700000000000002</v>
      </c>
      <c r="J58">
        <v>0.53300000000000003</v>
      </c>
      <c r="K58">
        <v>114.96599999999999</v>
      </c>
      <c r="L58">
        <v>35</v>
      </c>
      <c r="M58">
        <v>8.9670000000000005</v>
      </c>
      <c r="N58">
        <v>313.84500000000003</v>
      </c>
      <c r="O58">
        <v>12</v>
      </c>
      <c r="P58">
        <v>9.5804999999999989</v>
      </c>
      <c r="Q58" t="s">
        <v>192</v>
      </c>
      <c r="R58" cm="1">
        <f t="array" ref="R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8">
        <f>IFERROR(Hours_Working[[#This Row],[Gallon]],0)</f>
        <v>9.5804999999999989</v>
      </c>
    </row>
    <row r="59" spans="1:19" hidden="1" x14ac:dyDescent="0.25">
      <c r="A59" t="s">
        <v>461</v>
      </c>
      <c r="B59" s="2">
        <v>45587</v>
      </c>
      <c r="C59" t="s">
        <v>15</v>
      </c>
      <c r="D59" t="s">
        <v>421</v>
      </c>
      <c r="E59" t="s">
        <v>290</v>
      </c>
      <c r="F59" t="s">
        <v>5</v>
      </c>
      <c r="G59">
        <v>10</v>
      </c>
      <c r="H59" s="32">
        <v>10.5</v>
      </c>
      <c r="I59">
        <v>0.33300000000000002</v>
      </c>
      <c r="J59">
        <v>0.41699999999999998</v>
      </c>
      <c r="K59">
        <v>279.98200000000003</v>
      </c>
      <c r="L59">
        <v>32.5</v>
      </c>
      <c r="M59">
        <v>10.08</v>
      </c>
      <c r="N59">
        <v>327.60000000000002</v>
      </c>
      <c r="O59">
        <v>12</v>
      </c>
      <c r="P59">
        <v>23.331833333333336</v>
      </c>
      <c r="Q59" t="s">
        <v>192</v>
      </c>
      <c r="R59" cm="1">
        <f t="array" ref="R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9">
        <f>IFERROR(Hours_Working[[#This Row],[Gallon]],0)</f>
        <v>23.331833333333336</v>
      </c>
    </row>
    <row r="60" spans="1:19" hidden="1" x14ac:dyDescent="0.25">
      <c r="A60" t="s">
        <v>59</v>
      </c>
      <c r="B60" s="2">
        <v>45588</v>
      </c>
      <c r="C60" t="s">
        <v>31</v>
      </c>
      <c r="D60" t="s">
        <v>361</v>
      </c>
      <c r="E60" t="s">
        <v>44</v>
      </c>
      <c r="F60" t="s">
        <v>5</v>
      </c>
      <c r="G60">
        <v>14</v>
      </c>
      <c r="H60" s="32">
        <v>9.3000000000000007</v>
      </c>
      <c r="I60">
        <v>0.38300000000000001</v>
      </c>
      <c r="J60">
        <v>0.51700000000000002</v>
      </c>
      <c r="K60">
        <v>73.305000000000007</v>
      </c>
      <c r="L60">
        <v>40</v>
      </c>
      <c r="M60">
        <v>8.73</v>
      </c>
      <c r="N60">
        <v>349.20000000000005</v>
      </c>
      <c r="O60">
        <v>12</v>
      </c>
      <c r="P60">
        <v>6.1087500000000006</v>
      </c>
      <c r="Q60" t="s">
        <v>192</v>
      </c>
      <c r="R60" cm="1">
        <f t="array" ref="R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0">
        <f>IFERROR(Hours_Working[[#This Row],[Gallon]],0)</f>
        <v>6.1087500000000006</v>
      </c>
    </row>
    <row r="61" spans="1:19" hidden="1" x14ac:dyDescent="0.25">
      <c r="A61" t="s">
        <v>370</v>
      </c>
      <c r="B61" s="2">
        <v>45588</v>
      </c>
      <c r="C61" t="s">
        <v>15</v>
      </c>
      <c r="D61" t="s">
        <v>353</v>
      </c>
      <c r="E61" t="s">
        <v>217</v>
      </c>
      <c r="F61" t="s">
        <v>5</v>
      </c>
      <c r="G61">
        <v>13</v>
      </c>
      <c r="H61" s="32">
        <v>10.817</v>
      </c>
      <c r="I61">
        <v>0</v>
      </c>
      <c r="J61">
        <v>0.183</v>
      </c>
      <c r="K61">
        <v>203.07</v>
      </c>
      <c r="L61">
        <v>32.5</v>
      </c>
      <c r="M61">
        <v>10.634</v>
      </c>
      <c r="N61">
        <v>345.60500000000002</v>
      </c>
      <c r="O61">
        <v>12</v>
      </c>
      <c r="P61">
        <v>16.922499999999999</v>
      </c>
      <c r="Q61" t="s">
        <v>192</v>
      </c>
      <c r="R61" cm="1">
        <f t="array" ref="R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1">
        <f>IFERROR(Hours_Working[[#This Row],[Gallon]],0)</f>
        <v>16.922499999999999</v>
      </c>
    </row>
    <row r="62" spans="1:19" hidden="1" x14ac:dyDescent="0.25">
      <c r="A62" t="s">
        <v>392</v>
      </c>
      <c r="B62" s="2">
        <v>45588</v>
      </c>
      <c r="C62" t="s">
        <v>15</v>
      </c>
      <c r="D62" t="s">
        <v>618</v>
      </c>
      <c r="E62" t="s">
        <v>40</v>
      </c>
      <c r="F62" t="s">
        <v>5</v>
      </c>
      <c r="G62">
        <v>10</v>
      </c>
      <c r="H62" s="32">
        <v>10.516999999999999</v>
      </c>
      <c r="I62">
        <v>0</v>
      </c>
      <c r="J62">
        <v>0.48299999999999998</v>
      </c>
      <c r="K62">
        <v>239.917</v>
      </c>
      <c r="L62">
        <v>32.5</v>
      </c>
      <c r="M62">
        <v>10.033999999999999</v>
      </c>
      <c r="N62">
        <v>326.10499999999996</v>
      </c>
      <c r="O62">
        <v>12</v>
      </c>
      <c r="P62">
        <v>19.993083333333335</v>
      </c>
      <c r="Q62" t="s">
        <v>192</v>
      </c>
      <c r="R62" cm="1">
        <f t="array" ref="R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2">
        <f>IFERROR(Hours_Working[[#This Row],[Gallon]],0)</f>
        <v>19.993083333333335</v>
      </c>
    </row>
    <row r="63" spans="1:19" hidden="1" x14ac:dyDescent="0.25">
      <c r="A63" t="s">
        <v>392</v>
      </c>
      <c r="B63" s="2">
        <v>45588</v>
      </c>
      <c r="C63" t="s">
        <v>15</v>
      </c>
      <c r="D63" t="s">
        <v>666</v>
      </c>
      <c r="E63" t="s">
        <v>38</v>
      </c>
      <c r="F63" t="s">
        <v>26</v>
      </c>
      <c r="G63">
        <v>10</v>
      </c>
      <c r="H63" s="32">
        <v>10.95</v>
      </c>
      <c r="I63">
        <v>0</v>
      </c>
      <c r="J63">
        <v>0.51700000000000002</v>
      </c>
      <c r="K63">
        <v>151.53</v>
      </c>
      <c r="L63">
        <v>29</v>
      </c>
      <c r="M63">
        <v>10.433</v>
      </c>
      <c r="N63">
        <v>302.55700000000002</v>
      </c>
      <c r="O63">
        <v>19</v>
      </c>
      <c r="P63">
        <v>7.9752631578947373</v>
      </c>
      <c r="Q63" t="s">
        <v>192</v>
      </c>
      <c r="R63" cm="1">
        <f t="array" ref="R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3">
        <f>IFERROR(Hours_Working[[#This Row],[Gallon]],0)</f>
        <v>7.9752631578947373</v>
      </c>
    </row>
    <row r="64" spans="1:19" hidden="1" x14ac:dyDescent="0.25">
      <c r="A64" t="s">
        <v>432</v>
      </c>
      <c r="B64" s="2">
        <v>45588</v>
      </c>
      <c r="C64" t="s">
        <v>15</v>
      </c>
      <c r="D64" t="s">
        <v>398</v>
      </c>
      <c r="E64" t="s">
        <v>27</v>
      </c>
      <c r="F64" t="s">
        <v>26</v>
      </c>
      <c r="G64">
        <v>9</v>
      </c>
      <c r="H64" s="32">
        <v>10.117000000000001</v>
      </c>
      <c r="I64">
        <v>0.2</v>
      </c>
      <c r="J64">
        <v>0.51700000000000002</v>
      </c>
      <c r="K64">
        <v>111.473</v>
      </c>
      <c r="L64">
        <v>29</v>
      </c>
      <c r="M64">
        <v>9.6000000000000014</v>
      </c>
      <c r="N64">
        <v>278.40000000000003</v>
      </c>
      <c r="O64">
        <v>19</v>
      </c>
      <c r="P64">
        <v>5.867</v>
      </c>
      <c r="Q64" t="s">
        <v>192</v>
      </c>
      <c r="R64" cm="1">
        <f t="array" ref="R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4">
        <f>IFERROR(Hours_Working[[#This Row],[Gallon]],0)</f>
        <v>5.867</v>
      </c>
    </row>
    <row r="65" spans="1:19" hidden="1" x14ac:dyDescent="0.25">
      <c r="A65" t="s">
        <v>56</v>
      </c>
      <c r="B65" s="2">
        <v>45588</v>
      </c>
      <c r="C65" t="s">
        <v>15</v>
      </c>
      <c r="D65" t="s">
        <v>286</v>
      </c>
      <c r="E65" t="s">
        <v>345</v>
      </c>
      <c r="F65" t="s">
        <v>5</v>
      </c>
      <c r="G65">
        <v>5</v>
      </c>
      <c r="H65" s="32">
        <v>8.6999999999999993</v>
      </c>
      <c r="I65">
        <v>0</v>
      </c>
      <c r="J65">
        <v>0</v>
      </c>
      <c r="K65">
        <v>197.00700000000001</v>
      </c>
      <c r="L65">
        <v>32.5</v>
      </c>
      <c r="M65">
        <v>8.6999999999999993</v>
      </c>
      <c r="N65">
        <v>282.75</v>
      </c>
      <c r="O65">
        <v>12</v>
      </c>
      <c r="P65">
        <v>16.417249999999999</v>
      </c>
      <c r="Q65" t="s">
        <v>192</v>
      </c>
      <c r="R65" cm="1">
        <f t="array" ref="R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5">
        <f>IFERROR(Hours_Working[[#This Row],[Gallon]],0)</f>
        <v>16.417249999999999</v>
      </c>
    </row>
    <row r="66" spans="1:19" hidden="1" x14ac:dyDescent="0.25">
      <c r="A66" t="s">
        <v>56</v>
      </c>
      <c r="B66" s="2">
        <v>45588</v>
      </c>
      <c r="C66" t="s">
        <v>15</v>
      </c>
      <c r="D66" t="s">
        <v>285</v>
      </c>
      <c r="E66" t="s">
        <v>346</v>
      </c>
      <c r="F66" t="s">
        <v>5</v>
      </c>
      <c r="G66">
        <v>7</v>
      </c>
      <c r="H66" s="32">
        <v>9.3829999999999991</v>
      </c>
      <c r="I66">
        <v>0.28299999999999997</v>
      </c>
      <c r="J66">
        <v>0.51700000000000002</v>
      </c>
      <c r="K66">
        <v>160.32400000000001</v>
      </c>
      <c r="L66">
        <v>32.5</v>
      </c>
      <c r="M66">
        <v>8.8659999999999997</v>
      </c>
      <c r="N66">
        <v>288.14499999999998</v>
      </c>
      <c r="O66">
        <v>12</v>
      </c>
      <c r="P66">
        <v>13.360333333333335</v>
      </c>
      <c r="Q66" t="s">
        <v>192</v>
      </c>
      <c r="R66" cm="1">
        <f t="array" ref="R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6">
        <f>IFERROR(Hours_Working[[#This Row],[Gallon]],0)</f>
        <v>13.360333333333335</v>
      </c>
    </row>
    <row r="67" spans="1:19" hidden="1" x14ac:dyDescent="0.25">
      <c r="A67" t="s">
        <v>336</v>
      </c>
      <c r="B67" s="2">
        <v>45588</v>
      </c>
      <c r="C67" t="s">
        <v>31</v>
      </c>
      <c r="D67" t="s">
        <v>357</v>
      </c>
      <c r="E67" t="s">
        <v>355</v>
      </c>
      <c r="F67" t="s">
        <v>5</v>
      </c>
      <c r="G67">
        <v>19</v>
      </c>
      <c r="H67" s="32">
        <v>7.4669999999999996</v>
      </c>
      <c r="I67">
        <v>0.35</v>
      </c>
      <c r="J67">
        <v>0.71699999999999997</v>
      </c>
      <c r="K67">
        <v>112.244</v>
      </c>
      <c r="L67">
        <v>35</v>
      </c>
      <c r="M67">
        <v>6.7299999999999995</v>
      </c>
      <c r="N67">
        <v>235.54999999999998</v>
      </c>
      <c r="O67">
        <v>12</v>
      </c>
      <c r="P67">
        <v>9.3536666666666672</v>
      </c>
      <c r="Q67" t="s">
        <v>192</v>
      </c>
      <c r="R67" cm="1">
        <f t="array" ref="R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7">
        <f>IFERROR(Hours_Working[[#This Row],[Gallon]],0)</f>
        <v>9.3536666666666672</v>
      </c>
    </row>
    <row r="68" spans="1:19" hidden="1" x14ac:dyDescent="0.25">
      <c r="A68" t="s">
        <v>470</v>
      </c>
      <c r="B68" s="2">
        <v>45588</v>
      </c>
      <c r="C68" t="s">
        <v>15</v>
      </c>
      <c r="D68" t="s">
        <v>491</v>
      </c>
      <c r="E68" t="s">
        <v>28</v>
      </c>
      <c r="F68" t="s">
        <v>5</v>
      </c>
      <c r="G68">
        <v>11</v>
      </c>
      <c r="H68" s="32">
        <v>10.4</v>
      </c>
      <c r="I68">
        <v>1.7000000000000001E-2</v>
      </c>
      <c r="J68">
        <v>0.5</v>
      </c>
      <c r="K68">
        <v>173.91200000000001</v>
      </c>
      <c r="L68">
        <v>32.5</v>
      </c>
      <c r="M68">
        <v>9.9</v>
      </c>
      <c r="N68">
        <v>321.75</v>
      </c>
      <c r="O68">
        <v>12</v>
      </c>
      <c r="P68">
        <v>14.492666666666667</v>
      </c>
      <c r="Q68" t="s">
        <v>192</v>
      </c>
      <c r="R68" cm="1">
        <f t="array" ref="R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8">
        <f>IFERROR(Hours_Working[[#This Row],[Gallon]],0)</f>
        <v>14.492666666666667</v>
      </c>
    </row>
    <row r="69" spans="1:19" hidden="1" x14ac:dyDescent="0.25">
      <c r="A69" t="s">
        <v>333</v>
      </c>
      <c r="B69" s="2">
        <v>45588</v>
      </c>
      <c r="C69" t="s">
        <v>31</v>
      </c>
      <c r="D69" t="s">
        <v>334</v>
      </c>
      <c r="E69" t="s">
        <v>335</v>
      </c>
      <c r="F69" t="s">
        <v>5</v>
      </c>
      <c r="G69">
        <v>11</v>
      </c>
      <c r="H69" s="32">
        <v>9.0329999999999995</v>
      </c>
      <c r="I69">
        <v>0.16700000000000001</v>
      </c>
      <c r="J69">
        <v>0.5</v>
      </c>
      <c r="K69">
        <v>83.186000000000007</v>
      </c>
      <c r="L69">
        <v>35</v>
      </c>
      <c r="M69">
        <v>8.5329999999999995</v>
      </c>
      <c r="N69">
        <v>298.65499999999997</v>
      </c>
      <c r="O69">
        <v>12</v>
      </c>
      <c r="P69">
        <v>6.9321666666666673</v>
      </c>
      <c r="Q69" t="s">
        <v>192</v>
      </c>
      <c r="R69" cm="1">
        <f t="array" ref="R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9">
        <f>IFERROR(Hours_Working[[#This Row],[Gallon]],0)</f>
        <v>6.9321666666666673</v>
      </c>
    </row>
    <row r="70" spans="1:19" hidden="1" x14ac:dyDescent="0.25">
      <c r="A70" t="s">
        <v>333</v>
      </c>
      <c r="B70" s="2">
        <v>45588</v>
      </c>
      <c r="C70" t="s">
        <v>31</v>
      </c>
      <c r="D70" t="s">
        <v>334</v>
      </c>
      <c r="E70" t="s">
        <v>36</v>
      </c>
      <c r="F70" t="s">
        <v>5</v>
      </c>
      <c r="G70">
        <v>14</v>
      </c>
      <c r="H70" s="32">
        <v>9.4670000000000005</v>
      </c>
      <c r="I70">
        <v>0.35</v>
      </c>
      <c r="J70">
        <v>0.6</v>
      </c>
      <c r="K70">
        <v>158.88999999999999</v>
      </c>
      <c r="L70">
        <v>35</v>
      </c>
      <c r="M70">
        <v>8.8470000000000013</v>
      </c>
      <c r="N70">
        <v>309.64500000000004</v>
      </c>
      <c r="O70">
        <v>12</v>
      </c>
      <c r="P70">
        <v>13.240833333333333</v>
      </c>
      <c r="Q70" t="s">
        <v>192</v>
      </c>
      <c r="R70" cm="1">
        <f t="array" ref="R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0">
        <f>IFERROR(Hours_Working[[#This Row],[Gallon]],0)</f>
        <v>13.240833333333333</v>
      </c>
    </row>
    <row r="71" spans="1:19" hidden="1" x14ac:dyDescent="0.25">
      <c r="A71" t="s">
        <v>444</v>
      </c>
      <c r="B71" s="2">
        <v>45588</v>
      </c>
      <c r="C71" t="s">
        <v>15</v>
      </c>
      <c r="D71" t="s">
        <v>415</v>
      </c>
      <c r="E71" t="s">
        <v>354</v>
      </c>
      <c r="F71" t="s">
        <v>5</v>
      </c>
      <c r="G71">
        <v>9</v>
      </c>
      <c r="H71" s="32">
        <v>11.617000000000001</v>
      </c>
      <c r="I71">
        <v>0.3</v>
      </c>
      <c r="J71">
        <v>0.5</v>
      </c>
      <c r="K71">
        <v>206.779</v>
      </c>
      <c r="L71">
        <v>32.5</v>
      </c>
      <c r="M71">
        <v>11.117000000000001</v>
      </c>
      <c r="N71">
        <v>361.30250000000001</v>
      </c>
      <c r="O71">
        <v>12</v>
      </c>
      <c r="P71">
        <v>17.231583333333333</v>
      </c>
      <c r="Q71" t="s">
        <v>192</v>
      </c>
      <c r="R71" cm="1">
        <f t="array" ref="R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1">
        <f>IFERROR(Hours_Working[[#This Row],[Gallon]],0)</f>
        <v>17.231583333333333</v>
      </c>
    </row>
    <row r="72" spans="1:19" hidden="1" x14ac:dyDescent="0.25">
      <c r="A72" t="s">
        <v>582</v>
      </c>
      <c r="B72" s="2">
        <v>45588</v>
      </c>
      <c r="C72" t="s">
        <v>15</v>
      </c>
      <c r="D72" t="s">
        <v>542</v>
      </c>
      <c r="E72" t="s">
        <v>29</v>
      </c>
      <c r="F72" t="s">
        <v>26</v>
      </c>
      <c r="G72">
        <v>7</v>
      </c>
      <c r="H72" s="32">
        <v>4.7830000000000004</v>
      </c>
      <c r="I72">
        <v>0.1</v>
      </c>
      <c r="J72">
        <v>0</v>
      </c>
      <c r="K72">
        <v>90.522999999999996</v>
      </c>
      <c r="L72">
        <v>29</v>
      </c>
      <c r="M72">
        <v>4.7830000000000004</v>
      </c>
      <c r="N72">
        <v>138.70700000000002</v>
      </c>
      <c r="O72">
        <v>19</v>
      </c>
      <c r="P72">
        <v>4.7643684210526311</v>
      </c>
      <c r="Q72" t="s">
        <v>192</v>
      </c>
      <c r="R72" cm="1">
        <f t="array" ref="R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2">
        <f>IFERROR(Hours_Working[[#This Row],[Gallon]],0)</f>
        <v>4.7643684210526311</v>
      </c>
    </row>
    <row r="73" spans="1:19" hidden="1" x14ac:dyDescent="0.25">
      <c r="A73" t="s">
        <v>698</v>
      </c>
      <c r="B73" s="2">
        <v>45588</v>
      </c>
      <c r="C73" t="s">
        <v>31</v>
      </c>
      <c r="D73" t="s">
        <v>359</v>
      </c>
      <c r="E73" t="s">
        <v>34</v>
      </c>
      <c r="F73" t="s">
        <v>5</v>
      </c>
      <c r="G73">
        <v>9</v>
      </c>
      <c r="H73" s="32">
        <v>10.467000000000001</v>
      </c>
      <c r="I73">
        <v>0</v>
      </c>
      <c r="J73">
        <v>0.41699999999999998</v>
      </c>
      <c r="K73">
        <v>100.001</v>
      </c>
      <c r="L73">
        <v>35</v>
      </c>
      <c r="M73">
        <v>10.050000000000001</v>
      </c>
      <c r="N73">
        <v>351.75</v>
      </c>
      <c r="O73">
        <v>12</v>
      </c>
      <c r="P73">
        <v>8.3334166666666665</v>
      </c>
      <c r="Q73" t="s">
        <v>192</v>
      </c>
      <c r="R73" cm="1">
        <f t="array" ref="R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3">
        <f>IFERROR(Hours_Working[[#This Row],[Gallon]],0)</f>
        <v>8.3334166666666665</v>
      </c>
    </row>
    <row r="74" spans="1:19" hidden="1" x14ac:dyDescent="0.25">
      <c r="A74" t="s">
        <v>390</v>
      </c>
      <c r="B74" s="2">
        <v>45588</v>
      </c>
      <c r="C74" t="s">
        <v>15</v>
      </c>
      <c r="D74" t="s">
        <v>369</v>
      </c>
      <c r="E74" t="s">
        <v>17</v>
      </c>
      <c r="F74" t="s">
        <v>5</v>
      </c>
      <c r="G74">
        <v>11</v>
      </c>
      <c r="H74" s="32">
        <v>10.382999999999999</v>
      </c>
      <c r="I74">
        <v>0.16700000000000001</v>
      </c>
      <c r="J74">
        <v>0.48299999999999998</v>
      </c>
      <c r="K74">
        <v>223.99799999999999</v>
      </c>
      <c r="L74">
        <v>32.5</v>
      </c>
      <c r="M74">
        <v>9.8999999999999986</v>
      </c>
      <c r="N74">
        <v>321.74999999999994</v>
      </c>
      <c r="O74">
        <v>12</v>
      </c>
      <c r="P74">
        <v>18.666499999999999</v>
      </c>
      <c r="Q74" t="s">
        <v>192</v>
      </c>
      <c r="R74" cm="1">
        <f t="array" ref="R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4">
        <f>IFERROR(Hours_Working[[#This Row],[Gallon]],0)</f>
        <v>18.666499999999999</v>
      </c>
    </row>
    <row r="75" spans="1:19" hidden="1" x14ac:dyDescent="0.25">
      <c r="A75" t="s">
        <v>406</v>
      </c>
      <c r="B75" s="2">
        <v>45588</v>
      </c>
      <c r="C75" t="s">
        <v>15</v>
      </c>
      <c r="D75" t="s">
        <v>385</v>
      </c>
      <c r="E75" t="s">
        <v>212</v>
      </c>
      <c r="F75" t="s">
        <v>26</v>
      </c>
      <c r="G75">
        <v>10</v>
      </c>
      <c r="H75" s="32">
        <v>10.217000000000001</v>
      </c>
      <c r="I75">
        <v>0.35</v>
      </c>
      <c r="J75">
        <v>0.5</v>
      </c>
      <c r="K75">
        <v>467.38</v>
      </c>
      <c r="L75">
        <v>29</v>
      </c>
      <c r="M75">
        <v>9.697000000000001</v>
      </c>
      <c r="N75">
        <v>281.21300000000002</v>
      </c>
      <c r="O75">
        <v>19</v>
      </c>
      <c r="P75">
        <v>24.598947368421051</v>
      </c>
      <c r="Q75" t="s">
        <v>192</v>
      </c>
      <c r="R75" cm="1">
        <f t="array" ref="R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5">
        <f>IFERROR(Hours_Working[[#This Row],[Gallon]],0)</f>
        <v>24.598947368421051</v>
      </c>
    </row>
    <row r="76" spans="1:19" hidden="1" x14ac:dyDescent="0.25">
      <c r="A76" t="s">
        <v>60</v>
      </c>
      <c r="B76" s="2">
        <v>45588</v>
      </c>
      <c r="C76" t="s">
        <v>15</v>
      </c>
      <c r="D76" t="s">
        <v>561</v>
      </c>
      <c r="E76" t="s">
        <v>23</v>
      </c>
      <c r="F76" t="s">
        <v>5</v>
      </c>
      <c r="G76">
        <v>9</v>
      </c>
      <c r="H76" s="32">
        <v>10.667</v>
      </c>
      <c r="I76">
        <v>0.217</v>
      </c>
      <c r="J76">
        <v>0.25</v>
      </c>
      <c r="K76">
        <v>254.40199999999999</v>
      </c>
      <c r="L76">
        <v>32.5</v>
      </c>
      <c r="M76">
        <v>10.417</v>
      </c>
      <c r="N76">
        <v>338.55250000000001</v>
      </c>
      <c r="O76">
        <v>12</v>
      </c>
      <c r="P76">
        <v>21.200166666666664</v>
      </c>
      <c r="Q76" t="s">
        <v>192</v>
      </c>
      <c r="R76" cm="1">
        <f t="array" ref="R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6">
        <f>IFERROR(Hours_Working[[#This Row],[Gallon]],0)</f>
        <v>21.200166666666664</v>
      </c>
    </row>
    <row r="77" spans="1:19" hidden="1" x14ac:dyDescent="0.25">
      <c r="A77" t="s">
        <v>581</v>
      </c>
      <c r="B77" s="2">
        <v>45588</v>
      </c>
      <c r="C77" t="s">
        <v>15</v>
      </c>
      <c r="D77" t="s">
        <v>563</v>
      </c>
      <c r="E77" t="s">
        <v>564</v>
      </c>
      <c r="F77" t="s">
        <v>5</v>
      </c>
      <c r="G77">
        <v>10</v>
      </c>
      <c r="H77" s="32">
        <v>9.9830000000000005</v>
      </c>
      <c r="I77">
        <v>0.33300000000000002</v>
      </c>
      <c r="J77">
        <v>0.5</v>
      </c>
      <c r="K77">
        <v>0</v>
      </c>
      <c r="L77">
        <v>32.5</v>
      </c>
      <c r="M77">
        <v>9.48</v>
      </c>
      <c r="N77">
        <v>308.10000000000002</v>
      </c>
      <c r="O77">
        <v>12</v>
      </c>
      <c r="P77">
        <v>0</v>
      </c>
      <c r="Q77" t="s">
        <v>192</v>
      </c>
      <c r="R77" cm="1">
        <f t="array" ref="R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7">
        <f>IFERROR(Hours_Working[[#This Row],[Gallon]],0)</f>
        <v>0</v>
      </c>
    </row>
    <row r="78" spans="1:19" x14ac:dyDescent="0.25">
      <c r="A78" t="s">
        <v>55</v>
      </c>
      <c r="B78" s="2">
        <v>45590</v>
      </c>
      <c r="C78" t="s">
        <v>31</v>
      </c>
      <c r="D78" t="s">
        <v>434</v>
      </c>
      <c r="E78" t="s">
        <v>340</v>
      </c>
      <c r="F78" t="s">
        <v>19</v>
      </c>
      <c r="G78">
        <v>9</v>
      </c>
      <c r="H78" s="32">
        <v>9.1669999999999998</v>
      </c>
      <c r="I78">
        <v>0</v>
      </c>
      <c r="J78">
        <v>0</v>
      </c>
      <c r="K78">
        <v>96.828000000000003</v>
      </c>
      <c r="L78">
        <v>42.02</v>
      </c>
      <c r="M78">
        <v>9.1669999999999998</v>
      </c>
      <c r="N78">
        <v>385.19734</v>
      </c>
      <c r="O78">
        <v>7</v>
      </c>
      <c r="P78">
        <v>13.832571428571429</v>
      </c>
      <c r="Q78" t="s">
        <v>192</v>
      </c>
      <c r="R78" cm="1">
        <f t="array" ref="R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8">
        <f>IFERROR(Hours_Working[[#This Row],[Gallon]],0)</f>
        <v>13.832571428571429</v>
      </c>
    </row>
    <row r="79" spans="1:19" x14ac:dyDescent="0.25">
      <c r="A79" t="s">
        <v>55</v>
      </c>
      <c r="B79" s="2">
        <v>45591</v>
      </c>
      <c r="C79" t="s">
        <v>31</v>
      </c>
      <c r="D79" t="s">
        <v>434</v>
      </c>
      <c r="E79" t="s">
        <v>340</v>
      </c>
      <c r="F79" t="s">
        <v>19</v>
      </c>
      <c r="G79">
        <v>8</v>
      </c>
      <c r="H79" s="32">
        <v>8.0830000000000002</v>
      </c>
      <c r="I79">
        <v>0.58299999999999996</v>
      </c>
      <c r="J79">
        <v>0.45</v>
      </c>
      <c r="K79">
        <v>114.446</v>
      </c>
      <c r="L79">
        <v>42.02</v>
      </c>
      <c r="M79">
        <v>7.38</v>
      </c>
      <c r="N79">
        <v>310.10759999999999</v>
      </c>
      <c r="O79">
        <v>7</v>
      </c>
      <c r="P79">
        <v>16.349428571428572</v>
      </c>
      <c r="Q79" t="s">
        <v>312</v>
      </c>
      <c r="R79" cm="1">
        <f t="array" ref="R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9">
        <f>IFERROR(Hours_Working[[#This Row],[Gallon]],0)</f>
        <v>16.349428571428572</v>
      </c>
    </row>
    <row r="80" spans="1:19" x14ac:dyDescent="0.25">
      <c r="A80" t="s">
        <v>55</v>
      </c>
      <c r="B80" s="2">
        <v>45595</v>
      </c>
      <c r="C80" t="s">
        <v>31</v>
      </c>
      <c r="D80" t="s">
        <v>434</v>
      </c>
      <c r="E80" t="s">
        <v>41</v>
      </c>
      <c r="F80" t="s">
        <v>19</v>
      </c>
      <c r="G80">
        <v>8</v>
      </c>
      <c r="H80" s="32">
        <v>8.65</v>
      </c>
      <c r="I80">
        <v>0.25</v>
      </c>
      <c r="J80">
        <v>0.46700000000000003</v>
      </c>
      <c r="K80">
        <v>106.669</v>
      </c>
      <c r="L80">
        <v>42.02</v>
      </c>
      <c r="M80">
        <v>8.1829999999999998</v>
      </c>
      <c r="N80">
        <v>343.84966000000003</v>
      </c>
      <c r="O80">
        <v>7</v>
      </c>
      <c r="P80">
        <v>15.238428571428571</v>
      </c>
      <c r="Q80" t="s">
        <v>192</v>
      </c>
      <c r="R80" cm="1">
        <f t="array" ref="R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0">
        <f>IFERROR(Hours_Working[[#This Row],[Gallon]],0)</f>
        <v>15.238428571428571</v>
      </c>
    </row>
    <row r="81" spans="1:19" x14ac:dyDescent="0.25">
      <c r="A81" t="s">
        <v>55</v>
      </c>
      <c r="B81" s="2">
        <v>45593</v>
      </c>
      <c r="C81" t="s">
        <v>31</v>
      </c>
      <c r="D81" t="s">
        <v>851</v>
      </c>
      <c r="E81" t="s">
        <v>340</v>
      </c>
      <c r="F81" t="s">
        <v>19</v>
      </c>
      <c r="G81">
        <v>9</v>
      </c>
      <c r="H81" s="32">
        <v>8.5830000000000002</v>
      </c>
      <c r="I81">
        <v>0.16700000000000001</v>
      </c>
      <c r="J81">
        <v>0</v>
      </c>
      <c r="K81">
        <v>79.228999999999999</v>
      </c>
      <c r="L81">
        <v>42.02</v>
      </c>
      <c r="M81">
        <v>8.5830000000000002</v>
      </c>
      <c r="N81">
        <v>360.65766000000002</v>
      </c>
      <c r="O81">
        <v>7</v>
      </c>
      <c r="P81">
        <v>11.318428571428571</v>
      </c>
      <c r="Q81" t="s">
        <v>192</v>
      </c>
      <c r="R81" cm="1">
        <f t="array" ref="R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1">
        <f>IFERROR(Hours_Working[[#This Row],[Gallon]],0)</f>
        <v>11.318428571428571</v>
      </c>
    </row>
    <row r="82" spans="1:19" x14ac:dyDescent="0.25">
      <c r="A82" t="s">
        <v>55</v>
      </c>
      <c r="B82" s="2">
        <v>45596</v>
      </c>
      <c r="C82" t="s">
        <v>31</v>
      </c>
      <c r="D82" t="s">
        <v>851</v>
      </c>
      <c r="E82" t="s">
        <v>340</v>
      </c>
      <c r="F82" t="s">
        <v>19</v>
      </c>
      <c r="G82">
        <v>10</v>
      </c>
      <c r="H82" s="32">
        <v>8.6170000000000009</v>
      </c>
      <c r="I82">
        <v>0.16700000000000001</v>
      </c>
      <c r="J82">
        <v>0.5</v>
      </c>
      <c r="K82">
        <v>63.198</v>
      </c>
      <c r="L82">
        <v>42.02</v>
      </c>
      <c r="M82">
        <v>8.1170000000000009</v>
      </c>
      <c r="N82">
        <v>341.07634000000007</v>
      </c>
      <c r="O82">
        <v>7</v>
      </c>
      <c r="P82">
        <v>9.0282857142857136</v>
      </c>
      <c r="Q82" t="s">
        <v>192</v>
      </c>
      <c r="R82" cm="1">
        <f t="array" ref="R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2">
        <f>IFERROR(Hours_Working[[#This Row],[Gallon]],0)</f>
        <v>9.0282857142857136</v>
      </c>
    </row>
    <row r="83" spans="1:19" x14ac:dyDescent="0.25">
      <c r="A83" t="s">
        <v>55</v>
      </c>
      <c r="B83" s="2">
        <v>45597</v>
      </c>
      <c r="C83" t="s">
        <v>31</v>
      </c>
      <c r="D83" t="s">
        <v>851</v>
      </c>
      <c r="E83" t="s">
        <v>340</v>
      </c>
      <c r="F83" t="s">
        <v>19</v>
      </c>
      <c r="G83">
        <v>7</v>
      </c>
      <c r="H83" s="32">
        <v>8.3829999999999991</v>
      </c>
      <c r="I83">
        <v>0.7</v>
      </c>
      <c r="J83">
        <v>0.51700000000000002</v>
      </c>
      <c r="K83">
        <v>102.636</v>
      </c>
      <c r="L83">
        <v>42.02</v>
      </c>
      <c r="M83">
        <v>7.4959999999999987</v>
      </c>
      <c r="N83">
        <v>314.98191999999995</v>
      </c>
      <c r="O83">
        <v>7</v>
      </c>
      <c r="P83">
        <v>14.662285714285714</v>
      </c>
      <c r="Q83" t="s">
        <v>192</v>
      </c>
      <c r="R83" cm="1">
        <f t="array" ref="R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3">
        <f>IFERROR(Hours_Working[[#This Row],[Gallon]],0)</f>
        <v>14.662285714285714</v>
      </c>
    </row>
    <row r="84" spans="1:19" x14ac:dyDescent="0.25">
      <c r="A84" t="s">
        <v>55</v>
      </c>
      <c r="B84" s="2">
        <v>45598</v>
      </c>
      <c r="C84" t="s">
        <v>31</v>
      </c>
      <c r="D84" t="s">
        <v>851</v>
      </c>
      <c r="E84" t="s">
        <v>340</v>
      </c>
      <c r="F84" t="s">
        <v>19</v>
      </c>
      <c r="G84">
        <v>6</v>
      </c>
      <c r="H84" s="32">
        <v>8.65</v>
      </c>
      <c r="I84">
        <v>0.28299999999999997</v>
      </c>
      <c r="J84">
        <v>0.5</v>
      </c>
      <c r="K84">
        <v>68.438999999999993</v>
      </c>
      <c r="L84">
        <v>42.02</v>
      </c>
      <c r="M84">
        <v>8.15</v>
      </c>
      <c r="N84">
        <v>342.46300000000002</v>
      </c>
      <c r="O84">
        <v>7</v>
      </c>
      <c r="P84">
        <v>9.7769999999999992</v>
      </c>
      <c r="Q84" t="s">
        <v>312</v>
      </c>
      <c r="R84" cm="1">
        <f t="array" ref="R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4">
        <f>IFERROR(Hours_Working[[#This Row],[Gallon]],0)</f>
        <v>9.7769999999999992</v>
      </c>
    </row>
    <row r="85" spans="1:19" x14ac:dyDescent="0.25">
      <c r="A85" t="s">
        <v>55</v>
      </c>
      <c r="B85" s="2">
        <v>45599</v>
      </c>
      <c r="C85" t="s">
        <v>31</v>
      </c>
      <c r="D85" t="s">
        <v>851</v>
      </c>
      <c r="E85" t="s">
        <v>340</v>
      </c>
      <c r="F85" t="s">
        <v>19</v>
      </c>
      <c r="G85">
        <v>7</v>
      </c>
      <c r="H85" s="32">
        <v>8.2170000000000005</v>
      </c>
      <c r="I85">
        <v>0.15</v>
      </c>
      <c r="J85">
        <v>0.433</v>
      </c>
      <c r="K85">
        <v>55.061</v>
      </c>
      <c r="L85">
        <v>42.02</v>
      </c>
      <c r="M85">
        <v>7.7840000000000007</v>
      </c>
      <c r="N85">
        <v>327.08368000000007</v>
      </c>
      <c r="O85">
        <v>7</v>
      </c>
      <c r="P85">
        <v>7.8658571428571431</v>
      </c>
      <c r="Q85" t="s">
        <v>312</v>
      </c>
      <c r="R85" cm="1">
        <f t="array" ref="R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5">
        <f>IFERROR(Hours_Working[[#This Row],[Gallon]],0)</f>
        <v>7.8658571428571431</v>
      </c>
    </row>
    <row r="86" spans="1:19" hidden="1" x14ac:dyDescent="0.25">
      <c r="A86" t="s">
        <v>331</v>
      </c>
      <c r="B86" s="2">
        <v>45588</v>
      </c>
      <c r="C86" t="s">
        <v>15</v>
      </c>
      <c r="D86" t="s">
        <v>284</v>
      </c>
      <c r="E86" t="s">
        <v>213</v>
      </c>
      <c r="F86" t="s">
        <v>5</v>
      </c>
      <c r="G86">
        <v>11</v>
      </c>
      <c r="H86" s="32">
        <v>11.3</v>
      </c>
      <c r="I86">
        <v>0.4</v>
      </c>
      <c r="J86">
        <v>0.53300000000000003</v>
      </c>
      <c r="K86">
        <v>261.31400000000002</v>
      </c>
      <c r="L86">
        <v>32.5</v>
      </c>
      <c r="M86">
        <v>10.697000000000001</v>
      </c>
      <c r="N86">
        <v>347.65250000000003</v>
      </c>
      <c r="O86">
        <v>12</v>
      </c>
      <c r="P86">
        <v>21.776166666666668</v>
      </c>
      <c r="Q86" t="s">
        <v>192</v>
      </c>
      <c r="R86" cm="1">
        <f t="array" ref="R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6">
        <f>IFERROR(Hours_Working[[#This Row],[Gallon]],0)</f>
        <v>21.776166666666668</v>
      </c>
    </row>
    <row r="87" spans="1:19" hidden="1" x14ac:dyDescent="0.25">
      <c r="A87" t="s">
        <v>734</v>
      </c>
      <c r="B87" s="2">
        <v>45588</v>
      </c>
      <c r="C87" t="s">
        <v>31</v>
      </c>
      <c r="D87" t="s">
        <v>358</v>
      </c>
      <c r="E87" t="s">
        <v>35</v>
      </c>
      <c r="F87" t="s">
        <v>5</v>
      </c>
      <c r="G87">
        <v>14</v>
      </c>
      <c r="H87" s="32">
        <v>9.4670000000000005</v>
      </c>
      <c r="I87">
        <v>0</v>
      </c>
      <c r="J87">
        <v>0.51700000000000002</v>
      </c>
      <c r="K87">
        <v>133.09399999999999</v>
      </c>
      <c r="L87">
        <v>35</v>
      </c>
      <c r="M87">
        <v>8.9500000000000011</v>
      </c>
      <c r="N87">
        <v>313.25000000000006</v>
      </c>
      <c r="O87">
        <v>12</v>
      </c>
      <c r="P87">
        <v>11.091166666666666</v>
      </c>
      <c r="Q87" t="s">
        <v>192</v>
      </c>
      <c r="R87" cm="1">
        <f t="array" ref="R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7">
        <f>IFERROR(Hours_Working[[#This Row],[Gallon]],0)</f>
        <v>11.091166666666666</v>
      </c>
    </row>
    <row r="88" spans="1:19" hidden="1" x14ac:dyDescent="0.25">
      <c r="A88" t="s">
        <v>461</v>
      </c>
      <c r="B88" s="2">
        <v>45588</v>
      </c>
      <c r="C88" t="s">
        <v>15</v>
      </c>
      <c r="D88" t="s">
        <v>421</v>
      </c>
      <c r="E88" t="s">
        <v>290</v>
      </c>
      <c r="F88" t="s">
        <v>5</v>
      </c>
      <c r="G88">
        <v>11</v>
      </c>
      <c r="H88" s="32">
        <v>11.483000000000001</v>
      </c>
      <c r="I88">
        <v>0.33300000000000002</v>
      </c>
      <c r="J88">
        <v>0.45</v>
      </c>
      <c r="K88">
        <v>183.82300000000001</v>
      </c>
      <c r="L88">
        <v>32.5</v>
      </c>
      <c r="M88">
        <v>11.030000000000001</v>
      </c>
      <c r="N88">
        <v>358.47500000000002</v>
      </c>
      <c r="O88">
        <v>12</v>
      </c>
      <c r="P88">
        <v>15.318583333333335</v>
      </c>
      <c r="Q88" t="s">
        <v>192</v>
      </c>
      <c r="R88" cm="1">
        <f t="array" ref="R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8">
        <f>IFERROR(Hours_Working[[#This Row],[Gallon]],0)</f>
        <v>15.318583333333335</v>
      </c>
    </row>
    <row r="89" spans="1:19" hidden="1" x14ac:dyDescent="0.25">
      <c r="A89" t="s">
        <v>59</v>
      </c>
      <c r="B89" s="2">
        <v>45589</v>
      </c>
      <c r="C89" t="s">
        <v>31</v>
      </c>
      <c r="D89" t="s">
        <v>361</v>
      </c>
      <c r="E89" t="s">
        <v>44</v>
      </c>
      <c r="F89" t="s">
        <v>5</v>
      </c>
      <c r="G89">
        <v>18</v>
      </c>
      <c r="H89" s="32">
        <v>8.6329999999999991</v>
      </c>
      <c r="I89">
        <v>0.48299999999999998</v>
      </c>
      <c r="J89">
        <v>0.5</v>
      </c>
      <c r="K89">
        <v>106.515</v>
      </c>
      <c r="L89">
        <v>40</v>
      </c>
      <c r="M89">
        <v>7.9799999999999986</v>
      </c>
      <c r="N89">
        <v>319.19999999999993</v>
      </c>
      <c r="O89">
        <v>12</v>
      </c>
      <c r="P89">
        <v>8.8762500000000006</v>
      </c>
      <c r="Q89" t="s">
        <v>192</v>
      </c>
      <c r="R89" cm="1">
        <f t="array" ref="R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9">
        <f>IFERROR(Hours_Working[[#This Row],[Gallon]],0)</f>
        <v>8.8762500000000006</v>
      </c>
    </row>
    <row r="90" spans="1:19" hidden="1" x14ac:dyDescent="0.25">
      <c r="A90" t="s">
        <v>370</v>
      </c>
      <c r="B90" s="2">
        <v>45589</v>
      </c>
      <c r="C90" t="s">
        <v>15</v>
      </c>
      <c r="D90" t="s">
        <v>353</v>
      </c>
      <c r="E90" t="s">
        <v>217</v>
      </c>
      <c r="F90" t="s">
        <v>5</v>
      </c>
      <c r="G90">
        <v>13</v>
      </c>
      <c r="H90" s="32">
        <v>10.050000000000001</v>
      </c>
      <c r="I90">
        <v>0</v>
      </c>
      <c r="J90">
        <v>0</v>
      </c>
      <c r="K90">
        <v>139.83799999999999</v>
      </c>
      <c r="L90">
        <v>32.5</v>
      </c>
      <c r="M90">
        <v>10.050000000000001</v>
      </c>
      <c r="N90">
        <v>326.625</v>
      </c>
      <c r="O90">
        <v>12</v>
      </c>
      <c r="P90">
        <v>11.653166666666666</v>
      </c>
      <c r="Q90" t="s">
        <v>192</v>
      </c>
      <c r="R90" cm="1">
        <f t="array" ref="R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0">
        <f>IFERROR(Hours_Working[[#This Row],[Gallon]],0)</f>
        <v>11.653166666666666</v>
      </c>
    </row>
    <row r="91" spans="1:19" hidden="1" x14ac:dyDescent="0.25">
      <c r="A91" t="s">
        <v>392</v>
      </c>
      <c r="B91" s="2">
        <v>45589</v>
      </c>
      <c r="C91" t="s">
        <v>15</v>
      </c>
      <c r="D91" t="s">
        <v>618</v>
      </c>
      <c r="E91" t="s">
        <v>40</v>
      </c>
      <c r="F91" t="s">
        <v>5</v>
      </c>
      <c r="G91">
        <v>9</v>
      </c>
      <c r="H91" s="32">
        <v>10.567</v>
      </c>
      <c r="I91">
        <v>0</v>
      </c>
      <c r="J91">
        <v>0.5</v>
      </c>
      <c r="K91">
        <v>149.358</v>
      </c>
      <c r="L91">
        <v>32.5</v>
      </c>
      <c r="M91">
        <v>10.067</v>
      </c>
      <c r="N91">
        <v>327.17750000000001</v>
      </c>
      <c r="O91">
        <v>12</v>
      </c>
      <c r="P91">
        <v>12.4465</v>
      </c>
      <c r="Q91" t="s">
        <v>192</v>
      </c>
      <c r="R91" cm="1">
        <f t="array" ref="R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1">
        <f>IFERROR(Hours_Working[[#This Row],[Gallon]],0)</f>
        <v>12.4465</v>
      </c>
    </row>
    <row r="92" spans="1:19" hidden="1" x14ac:dyDescent="0.25">
      <c r="A92" t="s">
        <v>392</v>
      </c>
      <c r="B92" s="2">
        <v>45589</v>
      </c>
      <c r="C92" t="s">
        <v>15</v>
      </c>
      <c r="D92" t="s">
        <v>666</v>
      </c>
      <c r="E92" t="s">
        <v>38</v>
      </c>
      <c r="F92" t="s">
        <v>26</v>
      </c>
      <c r="G92">
        <v>10</v>
      </c>
      <c r="H92" s="32">
        <v>10.5</v>
      </c>
      <c r="I92">
        <v>0</v>
      </c>
      <c r="J92">
        <v>0.5</v>
      </c>
      <c r="K92">
        <v>186.601</v>
      </c>
      <c r="L92">
        <v>29</v>
      </c>
      <c r="M92">
        <v>10</v>
      </c>
      <c r="N92">
        <v>290</v>
      </c>
      <c r="O92">
        <v>19</v>
      </c>
      <c r="P92">
        <v>9.8211052631578948</v>
      </c>
      <c r="Q92" t="s">
        <v>192</v>
      </c>
      <c r="R92" cm="1">
        <f t="array" ref="R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2">
        <f>IFERROR(Hours_Working[[#This Row],[Gallon]],0)</f>
        <v>9.8211052631578948</v>
      </c>
    </row>
    <row r="93" spans="1:19" hidden="1" x14ac:dyDescent="0.25">
      <c r="A93" t="s">
        <v>432</v>
      </c>
      <c r="B93" s="2">
        <v>45589</v>
      </c>
      <c r="C93" t="s">
        <v>15</v>
      </c>
      <c r="D93" t="s">
        <v>398</v>
      </c>
      <c r="E93" t="s">
        <v>27</v>
      </c>
      <c r="F93" t="s">
        <v>26</v>
      </c>
      <c r="G93">
        <v>12</v>
      </c>
      <c r="H93" s="32">
        <v>10.217000000000001</v>
      </c>
      <c r="I93">
        <v>0.33300000000000002</v>
      </c>
      <c r="J93">
        <v>0.5</v>
      </c>
      <c r="K93">
        <v>185.99100000000001</v>
      </c>
      <c r="L93">
        <v>29</v>
      </c>
      <c r="M93">
        <v>9.7140000000000004</v>
      </c>
      <c r="N93">
        <v>281.70600000000002</v>
      </c>
      <c r="O93">
        <v>19</v>
      </c>
      <c r="P93">
        <v>9.7890000000000015</v>
      </c>
      <c r="Q93" t="s">
        <v>192</v>
      </c>
      <c r="R93" cm="1">
        <f t="array" ref="R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3">
        <f>IFERROR(Hours_Working[[#This Row],[Gallon]],0)</f>
        <v>9.7890000000000015</v>
      </c>
    </row>
    <row r="94" spans="1:19" hidden="1" x14ac:dyDescent="0.25">
      <c r="A94" t="s">
        <v>56</v>
      </c>
      <c r="B94" s="2">
        <v>45589</v>
      </c>
      <c r="C94" t="s">
        <v>15</v>
      </c>
      <c r="D94" t="s">
        <v>286</v>
      </c>
      <c r="E94" t="s">
        <v>345</v>
      </c>
      <c r="F94" t="s">
        <v>5</v>
      </c>
      <c r="G94">
        <v>5</v>
      </c>
      <c r="H94" s="32">
        <v>8.1669999999999998</v>
      </c>
      <c r="I94">
        <v>0</v>
      </c>
      <c r="J94">
        <v>0</v>
      </c>
      <c r="K94">
        <v>168.09399999999999</v>
      </c>
      <c r="L94">
        <v>32.5</v>
      </c>
      <c r="M94">
        <v>8.1669999999999998</v>
      </c>
      <c r="N94">
        <v>265.42750000000001</v>
      </c>
      <c r="O94">
        <v>12</v>
      </c>
      <c r="P94">
        <v>14.007833333333332</v>
      </c>
      <c r="Q94" t="s">
        <v>192</v>
      </c>
      <c r="R94" cm="1">
        <f t="array" ref="R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4">
        <f>IFERROR(Hours_Working[[#This Row],[Gallon]],0)</f>
        <v>14.007833333333332</v>
      </c>
    </row>
    <row r="95" spans="1:19" hidden="1" x14ac:dyDescent="0.25">
      <c r="A95" t="s">
        <v>56</v>
      </c>
      <c r="B95" s="2">
        <v>45589</v>
      </c>
      <c r="C95" t="s">
        <v>15</v>
      </c>
      <c r="D95" t="s">
        <v>285</v>
      </c>
      <c r="E95" t="s">
        <v>346</v>
      </c>
      <c r="F95" t="s">
        <v>5</v>
      </c>
      <c r="G95">
        <v>4</v>
      </c>
      <c r="H95" s="32">
        <v>9.5</v>
      </c>
      <c r="I95">
        <v>0.16700000000000001</v>
      </c>
      <c r="J95">
        <v>0.33300000000000002</v>
      </c>
      <c r="K95">
        <v>65.620999999999995</v>
      </c>
      <c r="L95">
        <v>32.5</v>
      </c>
      <c r="M95">
        <v>9.1669999999999998</v>
      </c>
      <c r="N95">
        <v>297.92750000000001</v>
      </c>
      <c r="O95">
        <v>12</v>
      </c>
      <c r="P95">
        <v>5.4684166666666663</v>
      </c>
      <c r="Q95" t="s">
        <v>192</v>
      </c>
      <c r="R95" cm="1">
        <f t="array" ref="R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5">
        <f>IFERROR(Hours_Working[[#This Row],[Gallon]],0)</f>
        <v>5.4684166666666663</v>
      </c>
    </row>
    <row r="96" spans="1:19" hidden="1" x14ac:dyDescent="0.25">
      <c r="A96" t="s">
        <v>336</v>
      </c>
      <c r="B96" s="2">
        <v>45589</v>
      </c>
      <c r="C96" t="s">
        <v>31</v>
      </c>
      <c r="D96" t="s">
        <v>357</v>
      </c>
      <c r="E96" t="s">
        <v>355</v>
      </c>
      <c r="F96" t="s">
        <v>5</v>
      </c>
      <c r="G96">
        <v>22</v>
      </c>
      <c r="H96" s="32">
        <v>9.1329999999999991</v>
      </c>
      <c r="I96">
        <v>0.25</v>
      </c>
      <c r="J96">
        <v>0.68300000000000005</v>
      </c>
      <c r="K96">
        <v>118.17100000000001</v>
      </c>
      <c r="L96">
        <v>35</v>
      </c>
      <c r="M96">
        <v>8.4499999999999993</v>
      </c>
      <c r="N96">
        <v>295.75</v>
      </c>
      <c r="O96">
        <v>12</v>
      </c>
      <c r="P96">
        <v>9.8475833333333345</v>
      </c>
      <c r="Q96" t="s">
        <v>192</v>
      </c>
      <c r="R96" cm="1">
        <f t="array" ref="R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6">
        <f>IFERROR(Hours_Working[[#This Row],[Gallon]],0)</f>
        <v>9.8475833333333345</v>
      </c>
    </row>
    <row r="97" spans="1:19" hidden="1" x14ac:dyDescent="0.25">
      <c r="A97" t="s">
        <v>470</v>
      </c>
      <c r="B97" s="2">
        <v>45589</v>
      </c>
      <c r="C97" t="s">
        <v>15</v>
      </c>
      <c r="D97" t="s">
        <v>491</v>
      </c>
      <c r="E97" t="s">
        <v>28</v>
      </c>
      <c r="F97" t="s">
        <v>5</v>
      </c>
      <c r="G97">
        <v>12</v>
      </c>
      <c r="H97" s="32">
        <v>10.317</v>
      </c>
      <c r="I97">
        <v>6.7000000000000004E-2</v>
      </c>
      <c r="J97">
        <v>0.5</v>
      </c>
      <c r="K97">
        <v>195.80099999999999</v>
      </c>
      <c r="L97">
        <v>32.5</v>
      </c>
      <c r="M97">
        <v>9.8170000000000002</v>
      </c>
      <c r="N97">
        <v>319.05250000000001</v>
      </c>
      <c r="O97">
        <v>12</v>
      </c>
      <c r="P97">
        <v>16.316749999999999</v>
      </c>
      <c r="Q97" t="s">
        <v>192</v>
      </c>
      <c r="R97" cm="1">
        <f t="array" ref="R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7">
        <f>IFERROR(Hours_Working[[#This Row],[Gallon]],0)</f>
        <v>16.316749999999999</v>
      </c>
    </row>
    <row r="98" spans="1:19" hidden="1" x14ac:dyDescent="0.25">
      <c r="A98" t="s">
        <v>333</v>
      </c>
      <c r="B98" s="2">
        <v>45589</v>
      </c>
      <c r="C98" t="s">
        <v>31</v>
      </c>
      <c r="D98" t="s">
        <v>334</v>
      </c>
      <c r="E98" t="s">
        <v>36</v>
      </c>
      <c r="F98" t="s">
        <v>5</v>
      </c>
      <c r="G98">
        <v>16</v>
      </c>
      <c r="H98" s="32">
        <v>10.183</v>
      </c>
      <c r="I98">
        <v>0.16700000000000001</v>
      </c>
      <c r="J98">
        <v>0.63300000000000001</v>
      </c>
      <c r="K98">
        <v>160.00800000000001</v>
      </c>
      <c r="L98">
        <v>35</v>
      </c>
      <c r="M98">
        <v>9.5500000000000007</v>
      </c>
      <c r="N98">
        <v>334.25</v>
      </c>
      <c r="O98">
        <v>12</v>
      </c>
      <c r="P98">
        <v>13.334000000000001</v>
      </c>
      <c r="Q98" t="s">
        <v>192</v>
      </c>
      <c r="R98" cm="1">
        <f t="array" ref="R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8">
        <f>IFERROR(Hours_Working[[#This Row],[Gallon]],0)</f>
        <v>13.334000000000001</v>
      </c>
    </row>
    <row r="99" spans="1:19" hidden="1" x14ac:dyDescent="0.25">
      <c r="A99" t="s">
        <v>444</v>
      </c>
      <c r="B99" s="2">
        <v>45589</v>
      </c>
      <c r="C99" t="s">
        <v>15</v>
      </c>
      <c r="D99" t="s">
        <v>415</v>
      </c>
      <c r="E99" t="s">
        <v>354</v>
      </c>
      <c r="F99" t="s">
        <v>5</v>
      </c>
      <c r="G99">
        <v>9</v>
      </c>
      <c r="H99" s="32">
        <v>10.333</v>
      </c>
      <c r="I99">
        <v>0.33300000000000002</v>
      </c>
      <c r="J99">
        <v>0.5</v>
      </c>
      <c r="K99">
        <v>220.07499999999999</v>
      </c>
      <c r="L99">
        <v>32.5</v>
      </c>
      <c r="M99">
        <v>9.83</v>
      </c>
      <c r="N99">
        <v>319.47500000000002</v>
      </c>
      <c r="O99">
        <v>12</v>
      </c>
      <c r="P99">
        <v>18.339583333333334</v>
      </c>
      <c r="Q99" t="s">
        <v>192</v>
      </c>
      <c r="R99" cm="1">
        <f t="array" ref="R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9">
        <f>IFERROR(Hours_Working[[#This Row],[Gallon]],0)</f>
        <v>18.339583333333334</v>
      </c>
    </row>
    <row r="100" spans="1:19" hidden="1" x14ac:dyDescent="0.25">
      <c r="A100" t="s">
        <v>582</v>
      </c>
      <c r="B100" s="2">
        <v>45589</v>
      </c>
      <c r="C100" t="s">
        <v>15</v>
      </c>
      <c r="D100" t="s">
        <v>542</v>
      </c>
      <c r="E100" t="s">
        <v>29</v>
      </c>
      <c r="F100" t="s">
        <v>26</v>
      </c>
      <c r="G100">
        <v>7</v>
      </c>
      <c r="H100" s="32">
        <v>8.8670000000000009</v>
      </c>
      <c r="I100">
        <v>0.26700000000000002</v>
      </c>
      <c r="J100">
        <v>0.6</v>
      </c>
      <c r="K100">
        <v>212.61500000000001</v>
      </c>
      <c r="L100">
        <v>29</v>
      </c>
      <c r="M100">
        <v>8.2670000000000012</v>
      </c>
      <c r="N100">
        <v>239.74300000000002</v>
      </c>
      <c r="O100">
        <v>19</v>
      </c>
      <c r="P100">
        <v>11.190263157894737</v>
      </c>
      <c r="Q100" t="s">
        <v>192</v>
      </c>
      <c r="R100" cm="1">
        <f t="array" ref="R1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0">
        <f>IFERROR(Hours_Working[[#This Row],[Gallon]],0)</f>
        <v>11.190263157894737</v>
      </c>
    </row>
    <row r="101" spans="1:19" hidden="1" x14ac:dyDescent="0.25">
      <c r="A101" t="s">
        <v>698</v>
      </c>
      <c r="B101" s="2">
        <v>45589</v>
      </c>
      <c r="C101" t="s">
        <v>31</v>
      </c>
      <c r="D101" t="s">
        <v>359</v>
      </c>
      <c r="E101" t="s">
        <v>34</v>
      </c>
      <c r="F101" t="s">
        <v>5</v>
      </c>
      <c r="G101">
        <v>12</v>
      </c>
      <c r="H101" s="32">
        <v>10.632999999999999</v>
      </c>
      <c r="I101">
        <v>0</v>
      </c>
      <c r="J101">
        <v>0.38300000000000001</v>
      </c>
      <c r="K101">
        <v>120.786</v>
      </c>
      <c r="L101">
        <v>35</v>
      </c>
      <c r="M101">
        <v>10.25</v>
      </c>
      <c r="N101">
        <v>358.75</v>
      </c>
      <c r="O101">
        <v>12</v>
      </c>
      <c r="P101">
        <v>10.0655</v>
      </c>
      <c r="Q101" t="s">
        <v>192</v>
      </c>
      <c r="R101" cm="1">
        <f t="array" ref="R1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1">
        <f>IFERROR(Hours_Working[[#This Row],[Gallon]],0)</f>
        <v>10.0655</v>
      </c>
    </row>
    <row r="102" spans="1:19" hidden="1" x14ac:dyDescent="0.25">
      <c r="A102" t="s">
        <v>390</v>
      </c>
      <c r="B102" s="2">
        <v>45589</v>
      </c>
      <c r="C102" t="s">
        <v>15</v>
      </c>
      <c r="D102" t="s">
        <v>369</v>
      </c>
      <c r="E102" t="s">
        <v>17</v>
      </c>
      <c r="F102" t="s">
        <v>5</v>
      </c>
      <c r="G102">
        <v>12</v>
      </c>
      <c r="H102" s="32">
        <v>10.467000000000001</v>
      </c>
      <c r="I102">
        <v>0.35</v>
      </c>
      <c r="J102">
        <v>0.5</v>
      </c>
      <c r="K102">
        <v>240.27199999999999</v>
      </c>
      <c r="L102">
        <v>32.5</v>
      </c>
      <c r="M102">
        <v>9.947000000000001</v>
      </c>
      <c r="N102">
        <v>323.27750000000003</v>
      </c>
      <c r="O102">
        <v>12</v>
      </c>
      <c r="P102">
        <v>20.022666666666666</v>
      </c>
      <c r="Q102" t="s">
        <v>192</v>
      </c>
      <c r="R102" cm="1">
        <f t="array" ref="R1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2">
        <f>IFERROR(Hours_Working[[#This Row],[Gallon]],0)</f>
        <v>20.022666666666666</v>
      </c>
    </row>
    <row r="103" spans="1:19" hidden="1" x14ac:dyDescent="0.25">
      <c r="A103" t="s">
        <v>406</v>
      </c>
      <c r="B103" s="2">
        <v>45589</v>
      </c>
      <c r="C103" t="s">
        <v>15</v>
      </c>
      <c r="D103" t="s">
        <v>385</v>
      </c>
      <c r="E103" t="s">
        <v>212</v>
      </c>
      <c r="F103" t="s">
        <v>26</v>
      </c>
      <c r="G103">
        <v>7</v>
      </c>
      <c r="H103" s="32">
        <v>10</v>
      </c>
      <c r="I103">
        <v>0.36699999999999999</v>
      </c>
      <c r="J103">
        <v>0.5</v>
      </c>
      <c r="K103">
        <v>176.03200000000001</v>
      </c>
      <c r="L103">
        <v>29</v>
      </c>
      <c r="M103">
        <v>9.463000000000001</v>
      </c>
      <c r="N103">
        <v>274.42700000000002</v>
      </c>
      <c r="O103">
        <v>19</v>
      </c>
      <c r="P103">
        <v>9.264842105263158</v>
      </c>
      <c r="Q103" t="s">
        <v>192</v>
      </c>
      <c r="R103" cm="1">
        <f t="array" ref="R1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3">
        <f>IFERROR(Hours_Working[[#This Row],[Gallon]],0)</f>
        <v>9.264842105263158</v>
      </c>
    </row>
    <row r="104" spans="1:19" hidden="1" x14ac:dyDescent="0.25">
      <c r="A104" t="s">
        <v>60</v>
      </c>
      <c r="B104" s="2">
        <v>45589</v>
      </c>
      <c r="C104" t="s">
        <v>15</v>
      </c>
      <c r="D104" t="s">
        <v>561</v>
      </c>
      <c r="E104" t="s">
        <v>23</v>
      </c>
      <c r="F104" t="s">
        <v>5</v>
      </c>
      <c r="G104">
        <v>9</v>
      </c>
      <c r="H104" s="32">
        <v>10.167</v>
      </c>
      <c r="I104">
        <v>0</v>
      </c>
      <c r="J104">
        <v>0.36699999999999999</v>
      </c>
      <c r="K104">
        <v>166.428</v>
      </c>
      <c r="L104">
        <v>32.5</v>
      </c>
      <c r="M104">
        <v>9.8000000000000007</v>
      </c>
      <c r="N104">
        <v>318.5</v>
      </c>
      <c r="O104">
        <v>12</v>
      </c>
      <c r="P104">
        <v>13.869</v>
      </c>
      <c r="Q104" t="s">
        <v>192</v>
      </c>
      <c r="R104" cm="1">
        <f t="array" ref="R1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4">
        <f>IFERROR(Hours_Working[[#This Row],[Gallon]],0)</f>
        <v>13.869</v>
      </c>
    </row>
    <row r="105" spans="1:19" hidden="1" x14ac:dyDescent="0.25">
      <c r="A105" t="s">
        <v>581</v>
      </c>
      <c r="B105" s="2">
        <v>45589</v>
      </c>
      <c r="C105" t="s">
        <v>15</v>
      </c>
      <c r="D105" t="s">
        <v>563</v>
      </c>
      <c r="E105" t="s">
        <v>564</v>
      </c>
      <c r="F105" t="s">
        <v>5</v>
      </c>
      <c r="G105">
        <v>10</v>
      </c>
      <c r="H105" s="32">
        <v>10</v>
      </c>
      <c r="I105">
        <v>0.35</v>
      </c>
      <c r="J105">
        <v>0.5</v>
      </c>
      <c r="K105">
        <v>156.92400000000001</v>
      </c>
      <c r="L105">
        <v>32.5</v>
      </c>
      <c r="M105">
        <v>9.48</v>
      </c>
      <c r="N105">
        <v>308.10000000000002</v>
      </c>
      <c r="O105">
        <v>12</v>
      </c>
      <c r="P105">
        <v>13.077</v>
      </c>
      <c r="Q105" t="s">
        <v>192</v>
      </c>
      <c r="R105" cm="1">
        <f t="array" ref="R1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5">
        <f>IFERROR(Hours_Working[[#This Row],[Gallon]],0)</f>
        <v>13.077</v>
      </c>
    </row>
    <row r="106" spans="1:19" x14ac:dyDescent="0.25">
      <c r="A106" t="s">
        <v>55</v>
      </c>
      <c r="B106" s="2">
        <v>45587</v>
      </c>
      <c r="C106" t="s">
        <v>15</v>
      </c>
      <c r="D106" t="s">
        <v>342</v>
      </c>
      <c r="E106" t="s">
        <v>306</v>
      </c>
      <c r="F106" t="s">
        <v>5</v>
      </c>
      <c r="G106">
        <v>9</v>
      </c>
      <c r="H106" s="32">
        <v>8.75</v>
      </c>
      <c r="I106">
        <v>0</v>
      </c>
      <c r="J106">
        <v>0.48299999999999998</v>
      </c>
      <c r="K106">
        <v>138.77799999999999</v>
      </c>
      <c r="L106">
        <v>36.770000000000003</v>
      </c>
      <c r="M106">
        <v>8.2669999999999995</v>
      </c>
      <c r="N106">
        <v>303.97759000000002</v>
      </c>
      <c r="O106">
        <v>12</v>
      </c>
      <c r="P106">
        <v>11.564833333333333</v>
      </c>
      <c r="Q106" t="s">
        <v>192</v>
      </c>
      <c r="R106" cm="1">
        <f t="array" ref="R1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6">
        <f>IFERROR(Hours_Working[[#This Row],[Gallon]],0)</f>
        <v>11.564833333333333</v>
      </c>
    </row>
    <row r="107" spans="1:19" x14ac:dyDescent="0.25">
      <c r="A107" t="s">
        <v>55</v>
      </c>
      <c r="B107" s="2">
        <v>45588</v>
      </c>
      <c r="C107" t="s">
        <v>15</v>
      </c>
      <c r="D107" t="s">
        <v>342</v>
      </c>
      <c r="E107" t="s">
        <v>306</v>
      </c>
      <c r="F107" t="s">
        <v>5</v>
      </c>
      <c r="G107">
        <v>7</v>
      </c>
      <c r="H107" s="32">
        <v>8.1999999999999993</v>
      </c>
      <c r="I107">
        <v>0.46700000000000003</v>
      </c>
      <c r="J107">
        <v>0.48299999999999998</v>
      </c>
      <c r="K107">
        <v>160.893</v>
      </c>
      <c r="L107">
        <v>36.770000000000003</v>
      </c>
      <c r="M107">
        <v>7.5799999999999992</v>
      </c>
      <c r="N107">
        <v>278.71659999999997</v>
      </c>
      <c r="O107">
        <v>12</v>
      </c>
      <c r="P107">
        <v>13.40775</v>
      </c>
      <c r="Q107" t="s">
        <v>192</v>
      </c>
      <c r="R107" cm="1">
        <f t="array" ref="R1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7">
        <f>IFERROR(Hours_Working[[#This Row],[Gallon]],0)</f>
        <v>13.40775</v>
      </c>
    </row>
    <row r="108" spans="1:19" x14ac:dyDescent="0.25">
      <c r="A108" t="s">
        <v>55</v>
      </c>
      <c r="B108" s="2">
        <v>45589</v>
      </c>
      <c r="C108" t="s">
        <v>15</v>
      </c>
      <c r="D108" t="s">
        <v>342</v>
      </c>
      <c r="E108" t="s">
        <v>306</v>
      </c>
      <c r="F108" t="s">
        <v>5</v>
      </c>
      <c r="G108">
        <v>7</v>
      </c>
      <c r="H108" s="32">
        <v>9.5</v>
      </c>
      <c r="I108">
        <v>0</v>
      </c>
      <c r="J108">
        <v>0.48299999999999998</v>
      </c>
      <c r="K108">
        <v>205.108</v>
      </c>
      <c r="L108">
        <v>36.770000000000003</v>
      </c>
      <c r="M108">
        <v>9.0169999999999995</v>
      </c>
      <c r="N108">
        <v>331.55509000000001</v>
      </c>
      <c r="O108">
        <v>12</v>
      </c>
      <c r="P108">
        <v>17.092333333333332</v>
      </c>
      <c r="Q108" t="s">
        <v>192</v>
      </c>
      <c r="R108" cm="1">
        <f t="array" ref="R1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8">
        <f>IFERROR(Hours_Working[[#This Row],[Gallon]],0)</f>
        <v>17.092333333333332</v>
      </c>
    </row>
    <row r="109" spans="1:19" x14ac:dyDescent="0.25">
      <c r="A109" t="s">
        <v>55</v>
      </c>
      <c r="B109" s="2">
        <v>45590</v>
      </c>
      <c r="C109" t="s">
        <v>15</v>
      </c>
      <c r="D109" t="s">
        <v>342</v>
      </c>
      <c r="E109" t="s">
        <v>306</v>
      </c>
      <c r="F109" t="s">
        <v>5</v>
      </c>
      <c r="G109">
        <v>8</v>
      </c>
      <c r="H109" s="32">
        <v>8.4169999999999998</v>
      </c>
      <c r="I109">
        <v>0</v>
      </c>
      <c r="J109">
        <v>0</v>
      </c>
      <c r="K109">
        <v>159.12</v>
      </c>
      <c r="L109">
        <v>36.770000000000003</v>
      </c>
      <c r="M109">
        <v>8.4169999999999998</v>
      </c>
      <c r="N109">
        <v>309.49309</v>
      </c>
      <c r="O109">
        <v>12</v>
      </c>
      <c r="P109">
        <v>13.26</v>
      </c>
      <c r="Q109" t="s">
        <v>192</v>
      </c>
      <c r="R109" cm="1">
        <f t="array" ref="R1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9">
        <f>IFERROR(Hours_Working[[#This Row],[Gallon]],0)</f>
        <v>13.26</v>
      </c>
    </row>
    <row r="110" spans="1:19" x14ac:dyDescent="0.25">
      <c r="A110" t="s">
        <v>55</v>
      </c>
      <c r="B110" s="2">
        <v>45591</v>
      </c>
      <c r="C110" t="s">
        <v>15</v>
      </c>
      <c r="D110" t="s">
        <v>342</v>
      </c>
      <c r="E110" t="s">
        <v>306</v>
      </c>
      <c r="F110" t="s">
        <v>5</v>
      </c>
      <c r="G110">
        <v>7</v>
      </c>
      <c r="H110" s="32">
        <v>8.5670000000000002</v>
      </c>
      <c r="I110">
        <v>0</v>
      </c>
      <c r="J110">
        <v>0</v>
      </c>
      <c r="K110">
        <v>170.322</v>
      </c>
      <c r="L110">
        <v>36.770000000000003</v>
      </c>
      <c r="M110">
        <v>8.5670000000000002</v>
      </c>
      <c r="N110">
        <v>315.00859000000003</v>
      </c>
      <c r="O110">
        <v>12</v>
      </c>
      <c r="P110">
        <v>14.1935</v>
      </c>
      <c r="Q110" t="s">
        <v>312</v>
      </c>
      <c r="R110" cm="1">
        <f t="array" ref="R1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0">
        <f>IFERROR(Hours_Working[[#This Row],[Gallon]],0)</f>
        <v>14.1935</v>
      </c>
    </row>
    <row r="111" spans="1:19" x14ac:dyDescent="0.25">
      <c r="A111" t="s">
        <v>55</v>
      </c>
      <c r="B111" s="2">
        <v>45594</v>
      </c>
      <c r="C111" t="s">
        <v>15</v>
      </c>
      <c r="D111" t="s">
        <v>342</v>
      </c>
      <c r="E111" t="s">
        <v>306</v>
      </c>
      <c r="F111" t="s">
        <v>5</v>
      </c>
      <c r="G111">
        <v>6</v>
      </c>
      <c r="H111" s="32">
        <v>8.0670000000000002</v>
      </c>
      <c r="I111">
        <v>0</v>
      </c>
      <c r="J111">
        <v>0.48299999999999998</v>
      </c>
      <c r="K111">
        <v>155.023</v>
      </c>
      <c r="L111">
        <v>36.770000000000003</v>
      </c>
      <c r="M111">
        <v>7.5840000000000005</v>
      </c>
      <c r="N111">
        <v>278.86368000000004</v>
      </c>
      <c r="O111">
        <v>12</v>
      </c>
      <c r="P111">
        <v>12.918583333333332</v>
      </c>
      <c r="Q111" t="s">
        <v>192</v>
      </c>
      <c r="R111" cm="1">
        <f t="array" ref="R1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1">
        <f>IFERROR(Hours_Working[[#This Row],[Gallon]],0)</f>
        <v>12.918583333333332</v>
      </c>
    </row>
    <row r="112" spans="1:19" x14ac:dyDescent="0.25">
      <c r="A112" t="s">
        <v>55</v>
      </c>
      <c r="B112" s="2">
        <v>45595</v>
      </c>
      <c r="C112" t="s">
        <v>15</v>
      </c>
      <c r="D112" t="s">
        <v>342</v>
      </c>
      <c r="E112" t="s">
        <v>306</v>
      </c>
      <c r="F112" t="s">
        <v>5</v>
      </c>
      <c r="G112">
        <v>7</v>
      </c>
      <c r="H112" s="32">
        <v>8.8170000000000002</v>
      </c>
      <c r="I112">
        <v>0</v>
      </c>
      <c r="J112">
        <v>0.5</v>
      </c>
      <c r="K112">
        <v>148.03</v>
      </c>
      <c r="L112">
        <v>36.770000000000003</v>
      </c>
      <c r="M112">
        <v>8.3170000000000002</v>
      </c>
      <c r="N112">
        <v>305.81609000000003</v>
      </c>
      <c r="O112">
        <v>12</v>
      </c>
      <c r="P112">
        <v>12.335833333333333</v>
      </c>
      <c r="Q112" t="s">
        <v>192</v>
      </c>
      <c r="R112" cm="1">
        <f t="array" ref="R1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2">
        <f>IFERROR(Hours_Working[[#This Row],[Gallon]],0)</f>
        <v>12.335833333333333</v>
      </c>
    </row>
    <row r="113" spans="1:19" x14ac:dyDescent="0.25">
      <c r="A113" t="s">
        <v>55</v>
      </c>
      <c r="B113" s="2">
        <v>45596</v>
      </c>
      <c r="C113" t="s">
        <v>15</v>
      </c>
      <c r="D113" t="s">
        <v>342</v>
      </c>
      <c r="E113" t="s">
        <v>306</v>
      </c>
      <c r="F113" t="s">
        <v>5</v>
      </c>
      <c r="G113">
        <v>9</v>
      </c>
      <c r="H113" s="32">
        <v>8.5830000000000002</v>
      </c>
      <c r="I113">
        <v>1.7000000000000001E-2</v>
      </c>
      <c r="J113">
        <v>0.61699999999999999</v>
      </c>
      <c r="K113">
        <v>151.87799999999999</v>
      </c>
      <c r="L113">
        <v>36.770000000000003</v>
      </c>
      <c r="M113">
        <v>7.9660000000000002</v>
      </c>
      <c r="N113">
        <v>292.90982000000002</v>
      </c>
      <c r="O113">
        <v>12</v>
      </c>
      <c r="P113">
        <v>12.656499999999999</v>
      </c>
      <c r="Q113" t="s">
        <v>192</v>
      </c>
      <c r="R113" cm="1">
        <f t="array" ref="R1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3">
        <f>IFERROR(Hours_Working[[#This Row],[Gallon]],0)</f>
        <v>12.656499999999999</v>
      </c>
    </row>
    <row r="114" spans="1:19" hidden="1" x14ac:dyDescent="0.25">
      <c r="A114" t="s">
        <v>331</v>
      </c>
      <c r="B114" s="2">
        <v>45589</v>
      </c>
      <c r="C114" t="s">
        <v>15</v>
      </c>
      <c r="D114" t="s">
        <v>284</v>
      </c>
      <c r="E114" t="s">
        <v>213</v>
      </c>
      <c r="F114" t="s">
        <v>5</v>
      </c>
      <c r="G114">
        <v>10</v>
      </c>
      <c r="H114" s="32">
        <v>10.433</v>
      </c>
      <c r="I114">
        <v>0.33300000000000002</v>
      </c>
      <c r="J114">
        <v>0.51700000000000002</v>
      </c>
      <c r="K114">
        <v>210.583</v>
      </c>
      <c r="L114">
        <v>32.5</v>
      </c>
      <c r="M114">
        <v>9.9130000000000003</v>
      </c>
      <c r="N114">
        <v>322.17250000000001</v>
      </c>
      <c r="O114">
        <v>12</v>
      </c>
      <c r="P114">
        <v>17.548583333333333</v>
      </c>
      <c r="Q114" t="s">
        <v>192</v>
      </c>
      <c r="R114" cm="1">
        <f t="array" ref="R1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4">
        <f>IFERROR(Hours_Working[[#This Row],[Gallon]],0)</f>
        <v>17.548583333333333</v>
      </c>
    </row>
    <row r="115" spans="1:19" hidden="1" x14ac:dyDescent="0.25">
      <c r="A115" t="s">
        <v>734</v>
      </c>
      <c r="B115" s="2">
        <v>45589</v>
      </c>
      <c r="C115" t="s">
        <v>31</v>
      </c>
      <c r="D115" t="s">
        <v>358</v>
      </c>
      <c r="E115" t="s">
        <v>35</v>
      </c>
      <c r="F115" t="s">
        <v>5</v>
      </c>
      <c r="G115">
        <v>23</v>
      </c>
      <c r="H115" s="32">
        <v>10.6</v>
      </c>
      <c r="I115">
        <v>0.15</v>
      </c>
      <c r="J115">
        <v>0.53300000000000003</v>
      </c>
      <c r="K115">
        <v>157.75899999999999</v>
      </c>
      <c r="L115">
        <v>35</v>
      </c>
      <c r="M115">
        <v>10.067</v>
      </c>
      <c r="N115">
        <v>352.34500000000003</v>
      </c>
      <c r="O115">
        <v>12</v>
      </c>
      <c r="P115">
        <v>13.146583333333332</v>
      </c>
      <c r="Q115" t="s">
        <v>192</v>
      </c>
      <c r="R115" cm="1">
        <f t="array" ref="R1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5">
        <f>IFERROR(Hours_Working[[#This Row],[Gallon]],0)</f>
        <v>13.146583333333332</v>
      </c>
    </row>
    <row r="116" spans="1:19" hidden="1" x14ac:dyDescent="0.25">
      <c r="A116" t="s">
        <v>461</v>
      </c>
      <c r="B116" s="2">
        <v>45589</v>
      </c>
      <c r="C116" t="s">
        <v>15</v>
      </c>
      <c r="D116" t="s">
        <v>421</v>
      </c>
      <c r="E116" t="s">
        <v>290</v>
      </c>
      <c r="F116" t="s">
        <v>5</v>
      </c>
      <c r="G116">
        <v>8</v>
      </c>
      <c r="H116" s="32">
        <v>10.483000000000001</v>
      </c>
      <c r="I116">
        <v>0.33300000000000002</v>
      </c>
      <c r="J116">
        <v>0.5</v>
      </c>
      <c r="K116">
        <v>155.773</v>
      </c>
      <c r="L116">
        <v>32.5</v>
      </c>
      <c r="M116">
        <v>9.98</v>
      </c>
      <c r="N116">
        <v>324.35000000000002</v>
      </c>
      <c r="O116">
        <v>12</v>
      </c>
      <c r="P116">
        <v>12.981083333333332</v>
      </c>
      <c r="Q116" t="s">
        <v>192</v>
      </c>
      <c r="R116" cm="1">
        <f t="array" ref="R1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6">
        <f>IFERROR(Hours_Working[[#This Row],[Gallon]],0)</f>
        <v>12.981083333333332</v>
      </c>
    </row>
    <row r="117" spans="1:19" hidden="1" x14ac:dyDescent="0.25">
      <c r="A117" t="s">
        <v>59</v>
      </c>
      <c r="B117" s="2">
        <v>45590</v>
      </c>
      <c r="C117" t="s">
        <v>31</v>
      </c>
      <c r="D117" t="s">
        <v>361</v>
      </c>
      <c r="E117" t="s">
        <v>44</v>
      </c>
      <c r="F117" t="s">
        <v>5</v>
      </c>
      <c r="G117">
        <v>19</v>
      </c>
      <c r="H117" s="32">
        <v>8.1829999999999998</v>
      </c>
      <c r="I117">
        <v>0.68300000000000005</v>
      </c>
      <c r="J117">
        <v>0.51700000000000002</v>
      </c>
      <c r="K117">
        <v>118.61199999999999</v>
      </c>
      <c r="L117">
        <v>40</v>
      </c>
      <c r="M117">
        <v>7.3129999999999997</v>
      </c>
      <c r="N117">
        <v>292.52</v>
      </c>
      <c r="O117">
        <v>12</v>
      </c>
      <c r="P117">
        <v>9.8843333333333323</v>
      </c>
      <c r="Q117" t="s">
        <v>192</v>
      </c>
      <c r="R117" cm="1">
        <f t="array" ref="R1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7">
        <f>IFERROR(Hours_Working[[#This Row],[Gallon]],0)</f>
        <v>9.8843333333333323</v>
      </c>
    </row>
    <row r="118" spans="1:19" hidden="1" x14ac:dyDescent="0.25">
      <c r="A118" t="s">
        <v>370</v>
      </c>
      <c r="B118" s="2">
        <v>45590</v>
      </c>
      <c r="C118" t="s">
        <v>15</v>
      </c>
      <c r="D118" t="s">
        <v>353</v>
      </c>
      <c r="E118" t="s">
        <v>217</v>
      </c>
      <c r="F118" t="s">
        <v>5</v>
      </c>
      <c r="G118">
        <v>9</v>
      </c>
      <c r="H118" s="32">
        <v>10.15</v>
      </c>
      <c r="I118">
        <v>0</v>
      </c>
      <c r="J118">
        <v>8.3000000000000004E-2</v>
      </c>
      <c r="K118">
        <v>137.88300000000001</v>
      </c>
      <c r="L118">
        <v>32.5</v>
      </c>
      <c r="M118">
        <v>10.067</v>
      </c>
      <c r="N118">
        <v>327.17750000000001</v>
      </c>
      <c r="O118">
        <v>12</v>
      </c>
      <c r="P118">
        <v>11.490250000000001</v>
      </c>
      <c r="Q118" t="s">
        <v>192</v>
      </c>
      <c r="R118" cm="1">
        <f t="array" ref="R1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8">
        <f>IFERROR(Hours_Working[[#This Row],[Gallon]],0)</f>
        <v>11.490250000000001</v>
      </c>
    </row>
    <row r="119" spans="1:19" hidden="1" x14ac:dyDescent="0.25">
      <c r="A119" t="s">
        <v>392</v>
      </c>
      <c r="B119" s="2">
        <v>45590</v>
      </c>
      <c r="C119" t="s">
        <v>15</v>
      </c>
      <c r="D119" t="s">
        <v>618</v>
      </c>
      <c r="E119" t="s">
        <v>40</v>
      </c>
      <c r="F119" t="s">
        <v>5</v>
      </c>
      <c r="G119">
        <v>7</v>
      </c>
      <c r="H119" s="32">
        <v>10.683</v>
      </c>
      <c r="I119">
        <v>0</v>
      </c>
      <c r="J119">
        <v>0</v>
      </c>
      <c r="K119">
        <v>239.03200000000001</v>
      </c>
      <c r="L119">
        <v>32.5</v>
      </c>
      <c r="M119">
        <v>10.683</v>
      </c>
      <c r="N119">
        <v>347.19749999999999</v>
      </c>
      <c r="O119">
        <v>12</v>
      </c>
      <c r="P119">
        <v>19.919333333333334</v>
      </c>
      <c r="Q119" t="s">
        <v>192</v>
      </c>
      <c r="R119" cm="1">
        <f t="array" ref="R1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9">
        <f>IFERROR(Hours_Working[[#This Row],[Gallon]],0)</f>
        <v>19.919333333333334</v>
      </c>
    </row>
    <row r="120" spans="1:19" hidden="1" x14ac:dyDescent="0.25">
      <c r="A120" t="s">
        <v>392</v>
      </c>
      <c r="B120" s="2">
        <v>45590</v>
      </c>
      <c r="C120" t="s">
        <v>15</v>
      </c>
      <c r="D120" t="s">
        <v>666</v>
      </c>
      <c r="E120" t="s">
        <v>38</v>
      </c>
      <c r="F120" t="s">
        <v>26</v>
      </c>
      <c r="G120">
        <v>8</v>
      </c>
      <c r="H120" s="32">
        <v>10.483000000000001</v>
      </c>
      <c r="I120">
        <v>0</v>
      </c>
      <c r="J120">
        <v>0.5</v>
      </c>
      <c r="K120">
        <v>175.57</v>
      </c>
      <c r="L120">
        <v>29</v>
      </c>
      <c r="M120">
        <v>9.9830000000000005</v>
      </c>
      <c r="N120">
        <v>289.50700000000001</v>
      </c>
      <c r="O120">
        <v>19</v>
      </c>
      <c r="P120">
        <v>9.2405263157894737</v>
      </c>
      <c r="Q120" t="s">
        <v>192</v>
      </c>
      <c r="R120" cm="1">
        <f t="array" ref="R1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0">
        <f>IFERROR(Hours_Working[[#This Row],[Gallon]],0)</f>
        <v>9.2405263157894737</v>
      </c>
    </row>
    <row r="121" spans="1:19" hidden="1" x14ac:dyDescent="0.25">
      <c r="A121" t="s">
        <v>432</v>
      </c>
      <c r="B121" s="2">
        <v>45590</v>
      </c>
      <c r="C121" t="s">
        <v>15</v>
      </c>
      <c r="D121" t="s">
        <v>398</v>
      </c>
      <c r="E121" t="s">
        <v>27</v>
      </c>
      <c r="F121" t="s">
        <v>26</v>
      </c>
      <c r="G121">
        <v>6</v>
      </c>
      <c r="H121" s="32">
        <v>10.199999999999999</v>
      </c>
      <c r="I121">
        <v>0.183</v>
      </c>
      <c r="J121">
        <v>0.5</v>
      </c>
      <c r="K121">
        <v>136.285</v>
      </c>
      <c r="L121">
        <v>29</v>
      </c>
      <c r="M121">
        <v>9.6999999999999993</v>
      </c>
      <c r="N121">
        <v>281.29999999999995</v>
      </c>
      <c r="O121">
        <v>19</v>
      </c>
      <c r="P121">
        <v>7.172894736842105</v>
      </c>
      <c r="Q121" t="s">
        <v>192</v>
      </c>
      <c r="R121" cm="1">
        <f t="array" ref="R1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1">
        <f>IFERROR(Hours_Working[[#This Row],[Gallon]],0)</f>
        <v>7.172894736842105</v>
      </c>
    </row>
    <row r="122" spans="1:19" hidden="1" x14ac:dyDescent="0.25">
      <c r="A122" t="s">
        <v>56</v>
      </c>
      <c r="B122" s="2">
        <v>45590</v>
      </c>
      <c r="C122" t="s">
        <v>15</v>
      </c>
      <c r="D122" t="s">
        <v>285</v>
      </c>
      <c r="E122" t="s">
        <v>346</v>
      </c>
      <c r="F122" t="s">
        <v>5</v>
      </c>
      <c r="G122">
        <v>6</v>
      </c>
      <c r="H122" s="32">
        <v>9.3330000000000002</v>
      </c>
      <c r="I122">
        <v>0.183</v>
      </c>
      <c r="J122">
        <v>0.5</v>
      </c>
      <c r="K122">
        <v>126.97499999999999</v>
      </c>
      <c r="L122">
        <v>32.5</v>
      </c>
      <c r="M122">
        <v>8.8330000000000002</v>
      </c>
      <c r="N122">
        <v>287.07249999999999</v>
      </c>
      <c r="O122">
        <v>12</v>
      </c>
      <c r="P122">
        <v>10.581249999999999</v>
      </c>
      <c r="Q122" t="s">
        <v>192</v>
      </c>
      <c r="R122" cm="1">
        <f t="array" ref="R1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2">
        <f>IFERROR(Hours_Working[[#This Row],[Gallon]],0)</f>
        <v>10.581249999999999</v>
      </c>
    </row>
    <row r="123" spans="1:19" hidden="1" x14ac:dyDescent="0.25">
      <c r="A123" t="s">
        <v>336</v>
      </c>
      <c r="B123" s="2">
        <v>45590</v>
      </c>
      <c r="C123" t="s">
        <v>31</v>
      </c>
      <c r="D123" t="s">
        <v>357</v>
      </c>
      <c r="E123" t="s">
        <v>355</v>
      </c>
      <c r="F123" t="s">
        <v>5</v>
      </c>
      <c r="G123">
        <v>22</v>
      </c>
      <c r="H123" s="32">
        <v>11.75</v>
      </c>
      <c r="I123">
        <v>1.7000000000000001E-2</v>
      </c>
      <c r="J123">
        <v>0.56699999999999995</v>
      </c>
      <c r="K123">
        <v>151.161</v>
      </c>
      <c r="L123">
        <v>35</v>
      </c>
      <c r="M123">
        <v>11.183</v>
      </c>
      <c r="N123">
        <v>391.40499999999997</v>
      </c>
      <c r="O123">
        <v>12</v>
      </c>
      <c r="P123">
        <v>12.59675</v>
      </c>
      <c r="Q123" t="s">
        <v>192</v>
      </c>
      <c r="R123" cm="1">
        <f t="array" ref="R1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3">
        <f>IFERROR(Hours_Working[[#This Row],[Gallon]],0)</f>
        <v>12.59675</v>
      </c>
    </row>
    <row r="124" spans="1:19" hidden="1" x14ac:dyDescent="0.25">
      <c r="A124" t="s">
        <v>470</v>
      </c>
      <c r="B124" s="2">
        <v>45590</v>
      </c>
      <c r="C124" t="s">
        <v>15</v>
      </c>
      <c r="D124" t="s">
        <v>491</v>
      </c>
      <c r="E124" t="s">
        <v>28</v>
      </c>
      <c r="F124" t="s">
        <v>5</v>
      </c>
      <c r="G124">
        <v>12</v>
      </c>
      <c r="H124" s="32">
        <v>10.25</v>
      </c>
      <c r="I124">
        <v>0</v>
      </c>
      <c r="J124">
        <v>0.5</v>
      </c>
      <c r="K124">
        <v>204.50299999999999</v>
      </c>
      <c r="L124">
        <v>32.5</v>
      </c>
      <c r="M124">
        <v>9.75</v>
      </c>
      <c r="N124">
        <v>316.875</v>
      </c>
      <c r="O124">
        <v>12</v>
      </c>
      <c r="P124">
        <v>17.041916666666665</v>
      </c>
      <c r="Q124" t="s">
        <v>192</v>
      </c>
      <c r="R124" cm="1">
        <f t="array" ref="R1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4">
        <f>IFERROR(Hours_Working[[#This Row],[Gallon]],0)</f>
        <v>17.041916666666665</v>
      </c>
    </row>
    <row r="125" spans="1:19" hidden="1" x14ac:dyDescent="0.25">
      <c r="A125" t="s">
        <v>333</v>
      </c>
      <c r="B125" s="2">
        <v>45590</v>
      </c>
      <c r="C125" t="s">
        <v>31</v>
      </c>
      <c r="D125" t="s">
        <v>334</v>
      </c>
      <c r="E125" t="s">
        <v>36</v>
      </c>
      <c r="F125" t="s">
        <v>5</v>
      </c>
      <c r="G125">
        <v>18</v>
      </c>
      <c r="H125" s="32">
        <v>9.4499999999999993</v>
      </c>
      <c r="I125">
        <v>0.41699999999999998</v>
      </c>
      <c r="J125">
        <v>0.73299999999999998</v>
      </c>
      <c r="K125">
        <v>142.26400000000001</v>
      </c>
      <c r="L125">
        <v>35</v>
      </c>
      <c r="M125">
        <v>8.629999999999999</v>
      </c>
      <c r="N125">
        <v>302.04999999999995</v>
      </c>
      <c r="O125">
        <v>12</v>
      </c>
      <c r="P125">
        <v>11.855333333333334</v>
      </c>
      <c r="Q125" t="s">
        <v>192</v>
      </c>
      <c r="R125" cm="1">
        <f t="array" ref="R1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5">
        <f>IFERROR(Hours_Working[[#This Row],[Gallon]],0)</f>
        <v>11.855333333333334</v>
      </c>
    </row>
    <row r="126" spans="1:19" hidden="1" x14ac:dyDescent="0.25">
      <c r="A126" t="s">
        <v>444</v>
      </c>
      <c r="B126" s="2">
        <v>45590</v>
      </c>
      <c r="C126" t="s">
        <v>15</v>
      </c>
      <c r="D126" t="s">
        <v>415</v>
      </c>
      <c r="E126" t="s">
        <v>354</v>
      </c>
      <c r="F126" t="s">
        <v>5</v>
      </c>
      <c r="G126">
        <v>9</v>
      </c>
      <c r="H126" s="32">
        <v>10.067</v>
      </c>
      <c r="I126">
        <v>0.33300000000000002</v>
      </c>
      <c r="J126">
        <v>0.5</v>
      </c>
      <c r="K126">
        <v>148.929</v>
      </c>
      <c r="L126">
        <v>32.5</v>
      </c>
      <c r="M126">
        <v>9.5640000000000001</v>
      </c>
      <c r="N126">
        <v>310.83</v>
      </c>
      <c r="O126">
        <v>12</v>
      </c>
      <c r="P126">
        <v>12.41075</v>
      </c>
      <c r="Q126" t="s">
        <v>192</v>
      </c>
      <c r="R126" cm="1">
        <f t="array" ref="R1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6">
        <f>IFERROR(Hours_Working[[#This Row],[Gallon]],0)</f>
        <v>12.41075</v>
      </c>
    </row>
    <row r="127" spans="1:19" hidden="1" x14ac:dyDescent="0.25">
      <c r="A127" t="s">
        <v>582</v>
      </c>
      <c r="B127" s="2">
        <v>45590</v>
      </c>
      <c r="C127" t="s">
        <v>15</v>
      </c>
      <c r="D127" t="s">
        <v>542</v>
      </c>
      <c r="E127" t="s">
        <v>29</v>
      </c>
      <c r="F127" t="s">
        <v>26</v>
      </c>
      <c r="G127">
        <v>10</v>
      </c>
      <c r="H127" s="32">
        <v>9.7669999999999995</v>
      </c>
      <c r="I127">
        <v>0.25</v>
      </c>
      <c r="J127">
        <v>0.53300000000000003</v>
      </c>
      <c r="K127">
        <v>263.44900000000001</v>
      </c>
      <c r="L127">
        <v>29</v>
      </c>
      <c r="M127">
        <v>9.234</v>
      </c>
      <c r="N127">
        <v>267.786</v>
      </c>
      <c r="O127">
        <v>19</v>
      </c>
      <c r="P127">
        <v>13.865736842105264</v>
      </c>
      <c r="Q127" t="s">
        <v>192</v>
      </c>
      <c r="R127" cm="1">
        <f t="array" ref="R1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7">
        <f>IFERROR(Hours_Working[[#This Row],[Gallon]],0)</f>
        <v>13.865736842105264</v>
      </c>
    </row>
    <row r="128" spans="1:19" hidden="1" x14ac:dyDescent="0.25">
      <c r="A128" t="s">
        <v>698</v>
      </c>
      <c r="B128" s="2">
        <v>45590</v>
      </c>
      <c r="C128" t="s">
        <v>31</v>
      </c>
      <c r="D128" t="s">
        <v>359</v>
      </c>
      <c r="E128" t="s">
        <v>34</v>
      </c>
      <c r="F128" t="s">
        <v>5</v>
      </c>
      <c r="G128">
        <v>11</v>
      </c>
      <c r="H128" s="32">
        <v>10.016999999999999</v>
      </c>
      <c r="I128">
        <v>0</v>
      </c>
      <c r="J128">
        <v>0.56699999999999995</v>
      </c>
      <c r="K128">
        <v>149.38300000000001</v>
      </c>
      <c r="L128">
        <v>35</v>
      </c>
      <c r="M128">
        <v>9.4499999999999993</v>
      </c>
      <c r="N128">
        <v>330.75</v>
      </c>
      <c r="O128">
        <v>12</v>
      </c>
      <c r="P128">
        <v>12.448583333333334</v>
      </c>
      <c r="Q128" t="s">
        <v>192</v>
      </c>
      <c r="R128" cm="1">
        <f t="array" ref="R1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8">
        <f>IFERROR(Hours_Working[[#This Row],[Gallon]],0)</f>
        <v>12.448583333333334</v>
      </c>
    </row>
    <row r="129" spans="1:19" hidden="1" x14ac:dyDescent="0.25">
      <c r="A129" t="s">
        <v>390</v>
      </c>
      <c r="B129" s="2">
        <v>45590</v>
      </c>
      <c r="C129" t="s">
        <v>15</v>
      </c>
      <c r="D129" t="s">
        <v>369</v>
      </c>
      <c r="E129" t="s">
        <v>17</v>
      </c>
      <c r="F129" t="s">
        <v>5</v>
      </c>
      <c r="G129">
        <v>10</v>
      </c>
      <c r="H129" s="32">
        <v>10.5</v>
      </c>
      <c r="I129">
        <v>0.33300000000000002</v>
      </c>
      <c r="J129">
        <v>0.51700000000000002</v>
      </c>
      <c r="K129">
        <v>214.029</v>
      </c>
      <c r="L129">
        <v>32.5</v>
      </c>
      <c r="M129">
        <v>9.98</v>
      </c>
      <c r="N129">
        <v>324.35000000000002</v>
      </c>
      <c r="O129">
        <v>12</v>
      </c>
      <c r="P129">
        <v>17.835750000000001</v>
      </c>
      <c r="Q129" t="s">
        <v>192</v>
      </c>
      <c r="R129" cm="1">
        <f t="array" ref="R1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9">
        <f>IFERROR(Hours_Working[[#This Row],[Gallon]],0)</f>
        <v>17.835750000000001</v>
      </c>
    </row>
    <row r="130" spans="1:19" hidden="1" x14ac:dyDescent="0.25">
      <c r="A130" t="s">
        <v>406</v>
      </c>
      <c r="B130" s="2">
        <v>45590</v>
      </c>
      <c r="C130" t="s">
        <v>15</v>
      </c>
      <c r="D130" t="s">
        <v>385</v>
      </c>
      <c r="E130" t="s">
        <v>212</v>
      </c>
      <c r="F130" t="s">
        <v>26</v>
      </c>
      <c r="G130">
        <v>2</v>
      </c>
      <c r="H130" s="32">
        <v>5.3</v>
      </c>
      <c r="I130">
        <v>0</v>
      </c>
      <c r="J130">
        <v>0</v>
      </c>
      <c r="K130">
        <v>70.957999999999998</v>
      </c>
      <c r="L130">
        <v>29</v>
      </c>
      <c r="M130">
        <v>5.3</v>
      </c>
      <c r="N130">
        <v>153.69999999999999</v>
      </c>
      <c r="O130">
        <v>19</v>
      </c>
      <c r="P130">
        <v>3.7346315789473685</v>
      </c>
      <c r="Q130" t="s">
        <v>192</v>
      </c>
      <c r="R130" cm="1">
        <f t="array" ref="R1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0">
        <f>IFERROR(Hours_Working[[#This Row],[Gallon]],0)</f>
        <v>3.7346315789473685</v>
      </c>
    </row>
    <row r="131" spans="1:19" hidden="1" x14ac:dyDescent="0.25">
      <c r="A131" t="s">
        <v>60</v>
      </c>
      <c r="B131" s="2">
        <v>45590</v>
      </c>
      <c r="C131" t="s">
        <v>15</v>
      </c>
      <c r="D131" t="s">
        <v>561</v>
      </c>
      <c r="E131" t="s">
        <v>23</v>
      </c>
      <c r="F131" t="s">
        <v>5</v>
      </c>
      <c r="G131">
        <v>10</v>
      </c>
      <c r="H131" s="32">
        <v>10.382999999999999</v>
      </c>
      <c r="I131">
        <v>0.23300000000000001</v>
      </c>
      <c r="J131">
        <v>0.16700000000000001</v>
      </c>
      <c r="K131">
        <v>171.97300000000001</v>
      </c>
      <c r="L131">
        <v>32.5</v>
      </c>
      <c r="M131">
        <v>10.215999999999999</v>
      </c>
      <c r="N131">
        <v>332.02</v>
      </c>
      <c r="O131">
        <v>12</v>
      </c>
      <c r="P131">
        <v>14.331083333333334</v>
      </c>
      <c r="Q131" t="s">
        <v>192</v>
      </c>
      <c r="R131" cm="1">
        <f t="array" ref="R1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1">
        <f>IFERROR(Hours_Working[[#This Row],[Gallon]],0)</f>
        <v>14.331083333333334</v>
      </c>
    </row>
    <row r="132" spans="1:19" x14ac:dyDescent="0.25">
      <c r="A132" t="s">
        <v>55</v>
      </c>
      <c r="B132" s="2">
        <v>45597</v>
      </c>
      <c r="C132" t="s">
        <v>15</v>
      </c>
      <c r="D132" t="s">
        <v>342</v>
      </c>
      <c r="E132" t="s">
        <v>306</v>
      </c>
      <c r="F132" t="s">
        <v>5</v>
      </c>
      <c r="G132">
        <v>7</v>
      </c>
      <c r="H132" s="32">
        <v>8.5830000000000002</v>
      </c>
      <c r="I132">
        <v>0</v>
      </c>
      <c r="J132">
        <v>0.45</v>
      </c>
      <c r="K132">
        <v>160.11500000000001</v>
      </c>
      <c r="L132">
        <v>36.770000000000003</v>
      </c>
      <c r="M132">
        <v>8.1330000000000009</v>
      </c>
      <c r="N132">
        <v>299.05041000000006</v>
      </c>
      <c r="O132">
        <v>12</v>
      </c>
      <c r="P132">
        <v>13.342916666666667</v>
      </c>
      <c r="Q132" t="s">
        <v>192</v>
      </c>
      <c r="R132" cm="1">
        <f t="array" ref="R1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2">
        <f>IFERROR(Hours_Working[[#This Row],[Gallon]],0)</f>
        <v>13.342916666666667</v>
      </c>
    </row>
    <row r="133" spans="1:19" x14ac:dyDescent="0.25">
      <c r="A133" t="s">
        <v>55</v>
      </c>
      <c r="B133" s="2">
        <v>45598</v>
      </c>
      <c r="C133" t="s">
        <v>15</v>
      </c>
      <c r="D133" t="s">
        <v>342</v>
      </c>
      <c r="E133" t="s">
        <v>306</v>
      </c>
      <c r="F133" t="s">
        <v>5</v>
      </c>
      <c r="G133">
        <v>7</v>
      </c>
      <c r="H133" s="32">
        <v>8.5830000000000002</v>
      </c>
      <c r="I133">
        <v>0</v>
      </c>
      <c r="J133">
        <v>0</v>
      </c>
      <c r="K133">
        <v>150.32499999999999</v>
      </c>
      <c r="L133">
        <v>36.770000000000003</v>
      </c>
      <c r="M133">
        <v>8.5830000000000002</v>
      </c>
      <c r="N133">
        <v>315.59691000000004</v>
      </c>
      <c r="O133">
        <v>12</v>
      </c>
      <c r="P133">
        <v>12.527083333333332</v>
      </c>
      <c r="Q133" t="s">
        <v>312</v>
      </c>
      <c r="R133" cm="1">
        <f t="array" ref="R1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3">
        <f>IFERROR(Hours_Working[[#This Row],[Gallon]],0)</f>
        <v>12.527083333333332</v>
      </c>
    </row>
    <row r="134" spans="1:19" x14ac:dyDescent="0.25">
      <c r="A134" t="s">
        <v>55</v>
      </c>
      <c r="B134" s="2">
        <v>45589</v>
      </c>
      <c r="C134" t="s">
        <v>15</v>
      </c>
      <c r="D134" t="s">
        <v>473</v>
      </c>
      <c r="E134" t="s">
        <v>565</v>
      </c>
      <c r="F134" t="s">
        <v>5</v>
      </c>
      <c r="G134">
        <v>7</v>
      </c>
      <c r="H134" s="32">
        <v>8.6329999999999991</v>
      </c>
      <c r="I134">
        <v>0.9</v>
      </c>
      <c r="J134">
        <v>0.61699999999999999</v>
      </c>
      <c r="K134">
        <v>145.596</v>
      </c>
      <c r="L134">
        <v>36.770000000000003</v>
      </c>
      <c r="M134">
        <v>7.4459999999999988</v>
      </c>
      <c r="N134">
        <v>273.78942000000001</v>
      </c>
      <c r="O134">
        <v>12</v>
      </c>
      <c r="P134">
        <v>12.133000000000001</v>
      </c>
      <c r="Q134" t="s">
        <v>192</v>
      </c>
      <c r="R134" cm="1">
        <f t="array" ref="R1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4">
        <f>IFERROR(Hours_Working[[#This Row],[Gallon]],0)</f>
        <v>12.133000000000001</v>
      </c>
    </row>
    <row r="135" spans="1:19" x14ac:dyDescent="0.25">
      <c r="A135" t="s">
        <v>55</v>
      </c>
      <c r="B135" s="2">
        <v>45590</v>
      </c>
      <c r="C135" t="s">
        <v>15</v>
      </c>
      <c r="D135" t="s">
        <v>473</v>
      </c>
      <c r="E135" t="s">
        <v>565</v>
      </c>
      <c r="F135" t="s">
        <v>5</v>
      </c>
      <c r="G135">
        <v>6</v>
      </c>
      <c r="H135" s="32">
        <v>8.4329999999999998</v>
      </c>
      <c r="I135">
        <v>0</v>
      </c>
      <c r="J135">
        <v>0.53300000000000003</v>
      </c>
      <c r="K135">
        <v>143.84800000000001</v>
      </c>
      <c r="L135">
        <v>36.770000000000003</v>
      </c>
      <c r="M135">
        <v>7.8999999999999995</v>
      </c>
      <c r="N135">
        <v>290.483</v>
      </c>
      <c r="O135">
        <v>12</v>
      </c>
      <c r="P135">
        <v>11.987333333333334</v>
      </c>
      <c r="Q135" t="s">
        <v>192</v>
      </c>
      <c r="R135" cm="1">
        <f t="array" ref="R1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5">
        <f>IFERROR(Hours_Working[[#This Row],[Gallon]],0)</f>
        <v>11.987333333333334</v>
      </c>
    </row>
    <row r="136" spans="1:19" x14ac:dyDescent="0.25">
      <c r="A136" t="s">
        <v>55</v>
      </c>
      <c r="B136" s="2">
        <v>45593</v>
      </c>
      <c r="C136" t="s">
        <v>15</v>
      </c>
      <c r="D136" t="s">
        <v>473</v>
      </c>
      <c r="E136" t="s">
        <v>565</v>
      </c>
      <c r="F136" t="s">
        <v>5</v>
      </c>
      <c r="G136">
        <v>8</v>
      </c>
      <c r="H136" s="32">
        <v>8.9169999999999998</v>
      </c>
      <c r="I136">
        <v>0.433</v>
      </c>
      <c r="J136">
        <v>0.58299999999999996</v>
      </c>
      <c r="K136">
        <v>180.01400000000001</v>
      </c>
      <c r="L136">
        <v>36.770000000000003</v>
      </c>
      <c r="M136">
        <v>8.2309999999999999</v>
      </c>
      <c r="N136">
        <v>302.65387000000004</v>
      </c>
      <c r="O136">
        <v>12</v>
      </c>
      <c r="P136">
        <v>15.001166666666668</v>
      </c>
      <c r="Q136" t="s">
        <v>192</v>
      </c>
      <c r="R136" cm="1">
        <f t="array" ref="R1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6">
        <f>IFERROR(Hours_Working[[#This Row],[Gallon]],0)</f>
        <v>15.001166666666668</v>
      </c>
    </row>
    <row r="137" spans="1:19" x14ac:dyDescent="0.25">
      <c r="A137" t="s">
        <v>55</v>
      </c>
      <c r="B137" s="2">
        <v>45594</v>
      </c>
      <c r="C137" t="s">
        <v>15</v>
      </c>
      <c r="D137" t="s">
        <v>473</v>
      </c>
      <c r="E137" t="s">
        <v>565</v>
      </c>
      <c r="F137" t="s">
        <v>5</v>
      </c>
      <c r="G137">
        <v>6</v>
      </c>
      <c r="H137" s="32">
        <v>8.5329999999999995</v>
      </c>
      <c r="I137">
        <v>0.61699999999999999</v>
      </c>
      <c r="J137">
        <v>0.61699999999999999</v>
      </c>
      <c r="K137">
        <v>104.196</v>
      </c>
      <c r="L137">
        <v>36.770000000000003</v>
      </c>
      <c r="M137">
        <v>7.6289999999999996</v>
      </c>
      <c r="N137">
        <v>280.51832999999999</v>
      </c>
      <c r="O137">
        <v>12</v>
      </c>
      <c r="P137">
        <v>8.6829999999999998</v>
      </c>
      <c r="Q137" t="s">
        <v>192</v>
      </c>
      <c r="R137" cm="1">
        <f t="array" ref="R1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7">
        <f>IFERROR(Hours_Working[[#This Row],[Gallon]],0)</f>
        <v>8.6829999999999998</v>
      </c>
    </row>
    <row r="138" spans="1:19" x14ac:dyDescent="0.25">
      <c r="A138" t="s">
        <v>55</v>
      </c>
      <c r="B138" s="2">
        <v>45595</v>
      </c>
      <c r="C138" t="s">
        <v>15</v>
      </c>
      <c r="D138" t="s">
        <v>473</v>
      </c>
      <c r="E138" t="s">
        <v>565</v>
      </c>
      <c r="F138" t="s">
        <v>5</v>
      </c>
      <c r="G138">
        <v>6</v>
      </c>
      <c r="H138" s="32">
        <v>8.6829999999999998</v>
      </c>
      <c r="I138">
        <v>0.2</v>
      </c>
      <c r="J138">
        <v>0.51700000000000002</v>
      </c>
      <c r="K138">
        <v>179.245</v>
      </c>
      <c r="L138">
        <v>36.770000000000003</v>
      </c>
      <c r="M138">
        <v>8.1660000000000004</v>
      </c>
      <c r="N138">
        <v>300.26382000000007</v>
      </c>
      <c r="O138">
        <v>12</v>
      </c>
      <c r="P138">
        <v>14.937083333333334</v>
      </c>
      <c r="Q138" t="s">
        <v>192</v>
      </c>
      <c r="R138" cm="1">
        <f t="array" ref="R1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8">
        <f>IFERROR(Hours_Working[[#This Row],[Gallon]],0)</f>
        <v>14.937083333333334</v>
      </c>
    </row>
    <row r="139" spans="1:19" x14ac:dyDescent="0.25">
      <c r="A139" t="s">
        <v>55</v>
      </c>
      <c r="B139" s="2">
        <v>45597</v>
      </c>
      <c r="C139" t="s">
        <v>15</v>
      </c>
      <c r="D139" t="s">
        <v>473</v>
      </c>
      <c r="E139" t="s">
        <v>565</v>
      </c>
      <c r="F139" t="s">
        <v>5</v>
      </c>
      <c r="G139">
        <v>8</v>
      </c>
      <c r="H139" s="32">
        <v>8.6</v>
      </c>
      <c r="I139">
        <v>0.55000000000000004</v>
      </c>
      <c r="J139">
        <v>0.433</v>
      </c>
      <c r="K139">
        <v>167.94</v>
      </c>
      <c r="L139">
        <v>36.770000000000003</v>
      </c>
      <c r="M139">
        <v>7.9469999999999992</v>
      </c>
      <c r="N139">
        <v>292.21118999999999</v>
      </c>
      <c r="O139">
        <v>12</v>
      </c>
      <c r="P139">
        <v>13.994999999999999</v>
      </c>
      <c r="Q139" t="s">
        <v>192</v>
      </c>
      <c r="R139" cm="1">
        <f t="array" ref="R1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9">
        <f>IFERROR(Hours_Working[[#This Row],[Gallon]],0)</f>
        <v>13.994999999999999</v>
      </c>
    </row>
    <row r="140" spans="1:19" x14ac:dyDescent="0.25">
      <c r="A140" t="s">
        <v>55</v>
      </c>
      <c r="B140" s="2">
        <v>45587</v>
      </c>
      <c r="C140" t="s">
        <v>31</v>
      </c>
      <c r="D140" t="s">
        <v>431</v>
      </c>
      <c r="E140" t="s">
        <v>341</v>
      </c>
      <c r="F140" t="s">
        <v>19</v>
      </c>
      <c r="G140">
        <v>11</v>
      </c>
      <c r="H140" s="32">
        <v>8.5169999999999995</v>
      </c>
      <c r="I140">
        <v>0.35</v>
      </c>
      <c r="J140">
        <v>0.51700000000000002</v>
      </c>
      <c r="K140">
        <v>97.106999999999999</v>
      </c>
      <c r="L140">
        <v>42.02</v>
      </c>
      <c r="M140">
        <v>7.9799999999999995</v>
      </c>
      <c r="N140">
        <v>335.31959999999998</v>
      </c>
      <c r="O140">
        <v>7</v>
      </c>
      <c r="P140">
        <v>13.872428571428571</v>
      </c>
      <c r="Q140" t="s">
        <v>192</v>
      </c>
      <c r="R140" cm="1">
        <f t="array" ref="R1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0">
        <f>IFERROR(Hours_Working[[#This Row],[Gallon]],0)</f>
        <v>13.872428571428571</v>
      </c>
    </row>
    <row r="141" spans="1:19" x14ac:dyDescent="0.25">
      <c r="A141" t="s">
        <v>55</v>
      </c>
      <c r="B141" s="2">
        <v>45588</v>
      </c>
      <c r="C141" t="s">
        <v>31</v>
      </c>
      <c r="D141" t="s">
        <v>431</v>
      </c>
      <c r="E141" t="s">
        <v>341</v>
      </c>
      <c r="F141" t="s">
        <v>19</v>
      </c>
      <c r="G141">
        <v>9</v>
      </c>
      <c r="H141" s="32">
        <v>8.7170000000000005</v>
      </c>
      <c r="I141">
        <v>0.51700000000000002</v>
      </c>
      <c r="J141">
        <v>0.23300000000000001</v>
      </c>
      <c r="K141">
        <v>106.28100000000001</v>
      </c>
      <c r="L141">
        <v>42.02</v>
      </c>
      <c r="M141">
        <v>8.2970000000000006</v>
      </c>
      <c r="N141">
        <v>348.63994000000002</v>
      </c>
      <c r="O141">
        <v>7</v>
      </c>
      <c r="P141">
        <v>15.183000000000002</v>
      </c>
      <c r="Q141" t="s">
        <v>192</v>
      </c>
      <c r="R141" cm="1">
        <f t="array" ref="R1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1">
        <f>IFERROR(Hours_Working[[#This Row],[Gallon]],0)</f>
        <v>15.183000000000002</v>
      </c>
    </row>
    <row r="142" spans="1:19" hidden="1" x14ac:dyDescent="0.25">
      <c r="A142" t="s">
        <v>331</v>
      </c>
      <c r="B142" s="2">
        <v>45590</v>
      </c>
      <c r="C142" t="s">
        <v>15</v>
      </c>
      <c r="D142" t="s">
        <v>284</v>
      </c>
      <c r="E142" t="s">
        <v>213</v>
      </c>
      <c r="F142" t="s">
        <v>5</v>
      </c>
      <c r="G142">
        <v>8</v>
      </c>
      <c r="H142" s="32">
        <v>10.183</v>
      </c>
      <c r="I142">
        <v>0.3</v>
      </c>
      <c r="J142">
        <v>0.5</v>
      </c>
      <c r="K142">
        <v>208.61099999999999</v>
      </c>
      <c r="L142">
        <v>32.5</v>
      </c>
      <c r="M142">
        <v>9.6829999999999998</v>
      </c>
      <c r="N142">
        <v>314.69749999999999</v>
      </c>
      <c r="O142">
        <v>12</v>
      </c>
      <c r="P142">
        <v>17.384249999999998</v>
      </c>
      <c r="Q142" t="s">
        <v>192</v>
      </c>
      <c r="R142" cm="1">
        <f t="array" ref="R1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2">
        <f>IFERROR(Hours_Working[[#This Row],[Gallon]],0)</f>
        <v>17.384249999999998</v>
      </c>
    </row>
    <row r="143" spans="1:19" hidden="1" x14ac:dyDescent="0.25">
      <c r="A143" t="s">
        <v>734</v>
      </c>
      <c r="B143" s="2">
        <v>45590</v>
      </c>
      <c r="C143" t="s">
        <v>31</v>
      </c>
      <c r="D143" t="s">
        <v>358</v>
      </c>
      <c r="E143" t="s">
        <v>35</v>
      </c>
      <c r="F143" t="s">
        <v>5</v>
      </c>
      <c r="G143">
        <v>24</v>
      </c>
      <c r="H143" s="32">
        <v>9.9329999999999998</v>
      </c>
      <c r="I143">
        <v>0</v>
      </c>
      <c r="J143">
        <v>0.61699999999999999</v>
      </c>
      <c r="K143">
        <v>131.928</v>
      </c>
      <c r="L143">
        <v>35</v>
      </c>
      <c r="M143">
        <v>9.3159999999999989</v>
      </c>
      <c r="N143">
        <v>326.05999999999995</v>
      </c>
      <c r="O143">
        <v>12</v>
      </c>
      <c r="P143">
        <v>10.994</v>
      </c>
      <c r="Q143" t="s">
        <v>192</v>
      </c>
      <c r="R143" cm="1">
        <f t="array" ref="R1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3">
        <f>IFERROR(Hours_Working[[#This Row],[Gallon]],0)</f>
        <v>10.994</v>
      </c>
    </row>
    <row r="144" spans="1:19" hidden="1" x14ac:dyDescent="0.25">
      <c r="A144" t="s">
        <v>461</v>
      </c>
      <c r="B144" s="2">
        <v>45590</v>
      </c>
      <c r="C144" t="s">
        <v>15</v>
      </c>
      <c r="D144" t="s">
        <v>421</v>
      </c>
      <c r="E144" t="s">
        <v>290</v>
      </c>
      <c r="F144" t="s">
        <v>5</v>
      </c>
      <c r="G144">
        <v>9</v>
      </c>
      <c r="H144" s="32">
        <v>10.3</v>
      </c>
      <c r="I144">
        <v>0.16700000000000001</v>
      </c>
      <c r="J144">
        <v>0.5</v>
      </c>
      <c r="K144">
        <v>227.50899999999999</v>
      </c>
      <c r="L144">
        <v>32.5</v>
      </c>
      <c r="M144">
        <v>9.8000000000000007</v>
      </c>
      <c r="N144">
        <v>318.5</v>
      </c>
      <c r="O144">
        <v>12</v>
      </c>
      <c r="P144">
        <v>18.959083333333332</v>
      </c>
      <c r="Q144" t="s">
        <v>192</v>
      </c>
      <c r="R144" cm="1">
        <f t="array" ref="R1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4">
        <f>IFERROR(Hours_Working[[#This Row],[Gallon]],0)</f>
        <v>18.959083333333332</v>
      </c>
    </row>
    <row r="145" spans="1:19" hidden="1" x14ac:dyDescent="0.25">
      <c r="A145" t="s">
        <v>370</v>
      </c>
      <c r="B145" s="2">
        <v>45591</v>
      </c>
      <c r="C145" t="s">
        <v>15</v>
      </c>
      <c r="D145" t="s">
        <v>353</v>
      </c>
      <c r="E145" t="s">
        <v>217</v>
      </c>
      <c r="F145" t="s">
        <v>5</v>
      </c>
      <c r="G145">
        <v>10</v>
      </c>
      <c r="H145" s="32">
        <v>10.083</v>
      </c>
      <c r="I145">
        <v>0</v>
      </c>
      <c r="J145">
        <v>0.16700000000000001</v>
      </c>
      <c r="K145">
        <v>147.01</v>
      </c>
      <c r="L145">
        <v>34.5</v>
      </c>
      <c r="M145">
        <v>9.9160000000000004</v>
      </c>
      <c r="N145">
        <v>342.10200000000003</v>
      </c>
      <c r="O145">
        <v>12</v>
      </c>
      <c r="P145">
        <v>12.250833333333333</v>
      </c>
      <c r="Q145" t="s">
        <v>312</v>
      </c>
      <c r="R145" cm="1">
        <f t="array" ref="R1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5">
        <f>IFERROR(Hours_Working[[#This Row],[Gallon]],0)</f>
        <v>12.250833333333333</v>
      </c>
    </row>
    <row r="146" spans="1:19" hidden="1" x14ac:dyDescent="0.25">
      <c r="A146" t="s">
        <v>392</v>
      </c>
      <c r="B146" s="2">
        <v>45591</v>
      </c>
      <c r="C146" t="s">
        <v>15</v>
      </c>
      <c r="D146" t="s">
        <v>618</v>
      </c>
      <c r="E146" t="s">
        <v>40</v>
      </c>
      <c r="F146" t="s">
        <v>5</v>
      </c>
      <c r="G146">
        <v>1</v>
      </c>
      <c r="H146" s="32">
        <v>1</v>
      </c>
      <c r="I146">
        <v>0</v>
      </c>
      <c r="J146">
        <v>0</v>
      </c>
      <c r="K146">
        <v>8.4109999999999996</v>
      </c>
      <c r="L146">
        <v>34.5</v>
      </c>
      <c r="M146">
        <v>1</v>
      </c>
      <c r="N146">
        <v>34.5</v>
      </c>
      <c r="O146">
        <v>12</v>
      </c>
      <c r="P146">
        <v>0.70091666666666663</v>
      </c>
      <c r="Q146" t="s">
        <v>312</v>
      </c>
      <c r="R146" cm="1">
        <f t="array" ref="R1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6">
        <f>IFERROR(Hours_Working[[#This Row],[Gallon]],0)</f>
        <v>0.70091666666666663</v>
      </c>
    </row>
    <row r="147" spans="1:19" hidden="1" x14ac:dyDescent="0.25">
      <c r="A147" t="s">
        <v>392</v>
      </c>
      <c r="B147" s="2">
        <v>45591</v>
      </c>
      <c r="C147" t="s">
        <v>31</v>
      </c>
      <c r="D147" t="s">
        <v>618</v>
      </c>
      <c r="E147" t="s">
        <v>735</v>
      </c>
      <c r="F147" t="s">
        <v>5</v>
      </c>
      <c r="G147">
        <v>7</v>
      </c>
      <c r="H147" s="32">
        <v>9.6669999999999998</v>
      </c>
      <c r="I147">
        <v>0</v>
      </c>
      <c r="J147">
        <v>0.433</v>
      </c>
      <c r="K147">
        <v>100.989</v>
      </c>
      <c r="L147">
        <v>37</v>
      </c>
      <c r="M147">
        <v>9.234</v>
      </c>
      <c r="N147">
        <v>341.65800000000002</v>
      </c>
      <c r="O147">
        <v>12</v>
      </c>
      <c r="P147">
        <v>8.415750000000001</v>
      </c>
      <c r="Q147" t="s">
        <v>312</v>
      </c>
      <c r="R147" cm="1">
        <f t="array" ref="R1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7">
        <f>IFERROR(Hours_Working[[#This Row],[Gallon]],0)</f>
        <v>8.415750000000001</v>
      </c>
    </row>
    <row r="148" spans="1:19" hidden="1" x14ac:dyDescent="0.25">
      <c r="A148" t="s">
        <v>336</v>
      </c>
      <c r="B148" s="2">
        <v>45591</v>
      </c>
      <c r="C148" t="s">
        <v>31</v>
      </c>
      <c r="D148" t="s">
        <v>357</v>
      </c>
      <c r="E148" t="s">
        <v>355</v>
      </c>
      <c r="F148" t="s">
        <v>5</v>
      </c>
      <c r="G148">
        <v>8</v>
      </c>
      <c r="H148" s="32">
        <v>9.5169999999999995</v>
      </c>
      <c r="I148">
        <v>0.16700000000000001</v>
      </c>
      <c r="J148">
        <v>0.6</v>
      </c>
      <c r="K148">
        <v>98.117000000000004</v>
      </c>
      <c r="L148">
        <v>37</v>
      </c>
      <c r="M148">
        <v>8.9169999999999998</v>
      </c>
      <c r="N148">
        <v>329.92899999999997</v>
      </c>
      <c r="O148">
        <v>12</v>
      </c>
      <c r="P148">
        <v>8.1764166666666664</v>
      </c>
      <c r="Q148" t="s">
        <v>312</v>
      </c>
      <c r="R148" cm="1">
        <f t="array" ref="R1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8">
        <f>IFERROR(Hours_Working[[#This Row],[Gallon]],0)</f>
        <v>8.1764166666666664</v>
      </c>
    </row>
    <row r="149" spans="1:19" hidden="1" x14ac:dyDescent="0.25">
      <c r="A149" t="s">
        <v>333</v>
      </c>
      <c r="B149" s="2">
        <v>45591</v>
      </c>
      <c r="C149" t="s">
        <v>31</v>
      </c>
      <c r="D149" t="s">
        <v>334</v>
      </c>
      <c r="E149" t="s">
        <v>335</v>
      </c>
      <c r="F149" t="s">
        <v>5</v>
      </c>
      <c r="G149">
        <v>12</v>
      </c>
      <c r="H149" s="32">
        <v>9.9</v>
      </c>
      <c r="I149">
        <v>0.15</v>
      </c>
      <c r="J149">
        <v>0.5</v>
      </c>
      <c r="K149">
        <v>126.024</v>
      </c>
      <c r="L149">
        <v>37</v>
      </c>
      <c r="M149">
        <v>9.4</v>
      </c>
      <c r="N149">
        <v>347.8</v>
      </c>
      <c r="O149">
        <v>12</v>
      </c>
      <c r="P149">
        <v>10.502000000000001</v>
      </c>
      <c r="Q149" t="s">
        <v>312</v>
      </c>
      <c r="R149" cm="1">
        <f t="array" ref="R1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9">
        <f>IFERROR(Hours_Working[[#This Row],[Gallon]],0)</f>
        <v>10.502000000000001</v>
      </c>
    </row>
    <row r="150" spans="1:19" hidden="1" x14ac:dyDescent="0.25">
      <c r="A150" t="s">
        <v>406</v>
      </c>
      <c r="B150" s="2">
        <v>45591</v>
      </c>
      <c r="C150" t="s">
        <v>15</v>
      </c>
      <c r="D150" t="s">
        <v>385</v>
      </c>
      <c r="E150" t="s">
        <v>212</v>
      </c>
      <c r="F150" t="s">
        <v>26</v>
      </c>
      <c r="G150">
        <v>5</v>
      </c>
      <c r="H150" s="32">
        <v>10</v>
      </c>
      <c r="I150">
        <v>0.33300000000000002</v>
      </c>
      <c r="J150">
        <v>0.48299999999999998</v>
      </c>
      <c r="K150">
        <v>77.953999999999994</v>
      </c>
      <c r="L150">
        <v>31</v>
      </c>
      <c r="M150">
        <v>9.5139999999999993</v>
      </c>
      <c r="N150">
        <v>294.93399999999997</v>
      </c>
      <c r="O150">
        <v>19</v>
      </c>
      <c r="P150">
        <v>4.1028421052631572</v>
      </c>
      <c r="Q150" t="s">
        <v>312</v>
      </c>
      <c r="R150" cm="1">
        <f t="array" ref="R1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0">
        <f>IFERROR(Hours_Working[[#This Row],[Gallon]],0)</f>
        <v>4.1028421052631572</v>
      </c>
    </row>
    <row r="151" spans="1:19" hidden="1" x14ac:dyDescent="0.25">
      <c r="A151" t="s">
        <v>60</v>
      </c>
      <c r="B151" s="2">
        <v>45591</v>
      </c>
      <c r="C151" t="s">
        <v>15</v>
      </c>
      <c r="D151" t="s">
        <v>561</v>
      </c>
      <c r="E151" t="s">
        <v>23</v>
      </c>
      <c r="F151" t="s">
        <v>5</v>
      </c>
      <c r="G151">
        <v>7</v>
      </c>
      <c r="H151" s="32">
        <v>9.9329999999999998</v>
      </c>
      <c r="I151">
        <v>0.41699999999999998</v>
      </c>
      <c r="J151">
        <v>0</v>
      </c>
      <c r="K151">
        <v>153.96600000000001</v>
      </c>
      <c r="L151">
        <v>34.5</v>
      </c>
      <c r="M151">
        <v>9.8460000000000001</v>
      </c>
      <c r="N151">
        <v>339.68700000000001</v>
      </c>
      <c r="O151">
        <v>12</v>
      </c>
      <c r="P151">
        <v>12.830500000000001</v>
      </c>
      <c r="Q151" t="s">
        <v>312</v>
      </c>
      <c r="R151" cm="1">
        <f t="array" ref="R1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1">
        <f>IFERROR(Hours_Working[[#This Row],[Gallon]],0)</f>
        <v>12.830500000000001</v>
      </c>
    </row>
    <row r="152" spans="1:19" x14ac:dyDescent="0.25">
      <c r="A152" t="s">
        <v>55</v>
      </c>
      <c r="B152" s="2">
        <v>45590</v>
      </c>
      <c r="C152" t="s">
        <v>31</v>
      </c>
      <c r="D152" t="s">
        <v>431</v>
      </c>
      <c r="E152" t="s">
        <v>341</v>
      </c>
      <c r="F152" t="s">
        <v>19</v>
      </c>
      <c r="G152">
        <v>4</v>
      </c>
      <c r="H152" s="32">
        <v>6.5830000000000002</v>
      </c>
      <c r="I152">
        <v>0.46700000000000003</v>
      </c>
      <c r="J152">
        <v>0.46700000000000003</v>
      </c>
      <c r="K152">
        <v>64.191999999999993</v>
      </c>
      <c r="L152">
        <v>42.02</v>
      </c>
      <c r="M152">
        <v>5.9790000000000001</v>
      </c>
      <c r="N152">
        <v>251.23758000000004</v>
      </c>
      <c r="O152">
        <v>7</v>
      </c>
      <c r="P152">
        <v>9.170285714285713</v>
      </c>
      <c r="Q152" t="s">
        <v>192</v>
      </c>
      <c r="R152" cm="1">
        <f t="array" ref="R1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2">
        <f>IFERROR(Hours_Working[[#This Row],[Gallon]],0)</f>
        <v>9.170285714285713</v>
      </c>
    </row>
    <row r="153" spans="1:19" x14ac:dyDescent="0.25">
      <c r="A153" t="s">
        <v>55</v>
      </c>
      <c r="B153" s="2">
        <v>45591</v>
      </c>
      <c r="C153" t="s">
        <v>31</v>
      </c>
      <c r="D153" t="s">
        <v>431</v>
      </c>
      <c r="E153" t="s">
        <v>341</v>
      </c>
      <c r="F153" t="s">
        <v>19</v>
      </c>
      <c r="G153">
        <v>5</v>
      </c>
      <c r="H153" s="32">
        <v>8.9</v>
      </c>
      <c r="I153">
        <v>0.36699999999999999</v>
      </c>
      <c r="J153">
        <v>0.61699999999999999</v>
      </c>
      <c r="K153">
        <v>68.480999999999995</v>
      </c>
      <c r="L153">
        <v>42.02</v>
      </c>
      <c r="M153">
        <v>8.2460000000000004</v>
      </c>
      <c r="N153">
        <v>346.49692000000005</v>
      </c>
      <c r="O153">
        <v>7</v>
      </c>
      <c r="P153">
        <v>9.7829999999999995</v>
      </c>
      <c r="Q153" t="s">
        <v>312</v>
      </c>
      <c r="R153" cm="1">
        <f t="array" ref="R1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3">
        <f>IFERROR(Hours_Working[[#This Row],[Gallon]],0)</f>
        <v>9.7829999999999995</v>
      </c>
    </row>
    <row r="154" spans="1:19" x14ac:dyDescent="0.25">
      <c r="A154" t="s">
        <v>55</v>
      </c>
      <c r="B154" s="2">
        <v>45592</v>
      </c>
      <c r="C154" t="s">
        <v>31</v>
      </c>
      <c r="D154" t="s">
        <v>431</v>
      </c>
      <c r="E154" t="s">
        <v>341</v>
      </c>
      <c r="F154" t="s">
        <v>19</v>
      </c>
      <c r="G154">
        <v>5</v>
      </c>
      <c r="H154" s="32">
        <v>9.1829999999999998</v>
      </c>
      <c r="I154">
        <v>0.15</v>
      </c>
      <c r="J154">
        <v>1</v>
      </c>
      <c r="K154">
        <v>84.759</v>
      </c>
      <c r="L154">
        <v>42.02</v>
      </c>
      <c r="M154">
        <v>8.1829999999999998</v>
      </c>
      <c r="N154">
        <v>343.84966000000003</v>
      </c>
      <c r="O154">
        <v>7</v>
      </c>
      <c r="P154">
        <v>12.108428571428572</v>
      </c>
      <c r="Q154" t="s">
        <v>312</v>
      </c>
      <c r="R154" cm="1">
        <f t="array" ref="R1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4">
        <f>IFERROR(Hours_Working[[#This Row],[Gallon]],0)</f>
        <v>12.108428571428572</v>
      </c>
    </row>
    <row r="155" spans="1:19" x14ac:dyDescent="0.25">
      <c r="A155" t="s">
        <v>55</v>
      </c>
      <c r="B155" s="2">
        <v>45594</v>
      </c>
      <c r="C155" t="s">
        <v>31</v>
      </c>
      <c r="D155" t="s">
        <v>431</v>
      </c>
      <c r="E155" t="s">
        <v>341</v>
      </c>
      <c r="F155" t="s">
        <v>19</v>
      </c>
      <c r="G155">
        <v>11</v>
      </c>
      <c r="H155" s="32">
        <v>9</v>
      </c>
      <c r="I155">
        <v>0.55000000000000004</v>
      </c>
      <c r="J155">
        <v>0.73299999999999998</v>
      </c>
      <c r="K155">
        <v>98.043000000000006</v>
      </c>
      <c r="L155">
        <v>42.02</v>
      </c>
      <c r="M155">
        <v>8.0470000000000006</v>
      </c>
      <c r="N155">
        <v>338.13494000000003</v>
      </c>
      <c r="O155">
        <v>7</v>
      </c>
      <c r="P155">
        <v>14.006142857142859</v>
      </c>
      <c r="Q155" t="s">
        <v>192</v>
      </c>
      <c r="R155" cm="1">
        <f t="array" ref="R1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5">
        <f>IFERROR(Hours_Working[[#This Row],[Gallon]],0)</f>
        <v>14.006142857142859</v>
      </c>
    </row>
    <row r="156" spans="1:19" hidden="1" x14ac:dyDescent="0.25">
      <c r="A156" t="s">
        <v>331</v>
      </c>
      <c r="B156" s="2">
        <v>45591</v>
      </c>
      <c r="C156" t="s">
        <v>15</v>
      </c>
      <c r="D156" t="s">
        <v>284</v>
      </c>
      <c r="E156" t="s">
        <v>213</v>
      </c>
      <c r="F156" t="s">
        <v>5</v>
      </c>
      <c r="G156">
        <v>5</v>
      </c>
      <c r="H156" s="32">
        <v>10.199999999999999</v>
      </c>
      <c r="I156">
        <v>0.16700000000000001</v>
      </c>
      <c r="J156">
        <v>0.51700000000000002</v>
      </c>
      <c r="K156">
        <v>153.26</v>
      </c>
      <c r="L156">
        <v>34.5</v>
      </c>
      <c r="M156">
        <v>9.6829999999999998</v>
      </c>
      <c r="N156">
        <v>334.06349999999998</v>
      </c>
      <c r="O156">
        <v>12</v>
      </c>
      <c r="P156">
        <v>12.771666666666667</v>
      </c>
      <c r="Q156" t="s">
        <v>312</v>
      </c>
      <c r="R156" cm="1">
        <f t="array" ref="R1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6">
        <f>IFERROR(Hours_Working[[#This Row],[Gallon]],0)</f>
        <v>12.771666666666667</v>
      </c>
    </row>
    <row r="157" spans="1:19" hidden="1" x14ac:dyDescent="0.25">
      <c r="A157" t="s">
        <v>461</v>
      </c>
      <c r="B157" s="2">
        <v>45591</v>
      </c>
      <c r="C157" t="s">
        <v>15</v>
      </c>
      <c r="D157" t="s">
        <v>421</v>
      </c>
      <c r="E157" t="s">
        <v>290</v>
      </c>
      <c r="F157" t="s">
        <v>5</v>
      </c>
      <c r="G157">
        <v>5</v>
      </c>
      <c r="H157" s="32">
        <v>10.5</v>
      </c>
      <c r="I157">
        <v>0.33300000000000002</v>
      </c>
      <c r="J157">
        <v>0.5</v>
      </c>
      <c r="K157">
        <v>141.59</v>
      </c>
      <c r="L157">
        <v>35</v>
      </c>
      <c r="M157">
        <v>9.9969999999999999</v>
      </c>
      <c r="N157">
        <v>349.89499999999998</v>
      </c>
      <c r="O157">
        <v>12</v>
      </c>
      <c r="P157">
        <v>11.799166666666666</v>
      </c>
      <c r="Q157" t="s">
        <v>312</v>
      </c>
      <c r="R157" cm="1">
        <f t="array" ref="R1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7">
        <f>IFERROR(Hours_Working[[#This Row],[Gallon]],0)</f>
        <v>11.799166666666666</v>
      </c>
    </row>
    <row r="158" spans="1:19" hidden="1" x14ac:dyDescent="0.25">
      <c r="A158" t="s">
        <v>336</v>
      </c>
      <c r="B158" s="2">
        <v>45592</v>
      </c>
      <c r="C158" t="s">
        <v>31</v>
      </c>
      <c r="D158" t="s">
        <v>357</v>
      </c>
      <c r="E158" t="s">
        <v>355</v>
      </c>
      <c r="F158" t="s">
        <v>5</v>
      </c>
      <c r="G158">
        <v>3</v>
      </c>
      <c r="H158" s="32">
        <v>5.3170000000000002</v>
      </c>
      <c r="I158">
        <v>0</v>
      </c>
      <c r="J158">
        <v>0</v>
      </c>
      <c r="K158">
        <v>70.597999999999999</v>
      </c>
      <c r="L158">
        <v>37</v>
      </c>
      <c r="M158">
        <v>5.3170000000000002</v>
      </c>
      <c r="N158">
        <v>196.72900000000001</v>
      </c>
      <c r="O158">
        <v>12</v>
      </c>
      <c r="P158">
        <v>5.8831666666666669</v>
      </c>
      <c r="Q158" t="s">
        <v>312</v>
      </c>
      <c r="R158" cm="1">
        <f t="array" ref="R1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8">
        <f>IFERROR(Hours_Working[[#This Row],[Gallon]],0)</f>
        <v>5.8831666666666669</v>
      </c>
    </row>
    <row r="159" spans="1:19" hidden="1" x14ac:dyDescent="0.25">
      <c r="A159" t="s">
        <v>333</v>
      </c>
      <c r="B159" s="2">
        <v>45592</v>
      </c>
      <c r="C159" t="s">
        <v>31</v>
      </c>
      <c r="D159" t="s">
        <v>334</v>
      </c>
      <c r="E159" t="s">
        <v>335</v>
      </c>
      <c r="F159" t="s">
        <v>5</v>
      </c>
      <c r="G159">
        <v>6</v>
      </c>
      <c r="H159" s="32">
        <v>8.7829999999999995</v>
      </c>
      <c r="I159">
        <v>0.15</v>
      </c>
      <c r="J159">
        <v>0</v>
      </c>
      <c r="K159">
        <v>54.109000000000002</v>
      </c>
      <c r="L159">
        <v>37</v>
      </c>
      <c r="M159">
        <v>8.7829999999999995</v>
      </c>
      <c r="N159">
        <v>324.971</v>
      </c>
      <c r="O159">
        <v>12</v>
      </c>
      <c r="P159">
        <v>4.5090833333333338</v>
      </c>
      <c r="Q159" t="s">
        <v>312</v>
      </c>
      <c r="R159" cm="1">
        <f t="array" ref="R1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9">
        <f>IFERROR(Hours_Working[[#This Row],[Gallon]],0)</f>
        <v>4.5090833333333338</v>
      </c>
    </row>
    <row r="160" spans="1:19" x14ac:dyDescent="0.25">
      <c r="A160" t="s">
        <v>55</v>
      </c>
      <c r="B160" s="2">
        <v>45595</v>
      </c>
      <c r="C160" t="s">
        <v>31</v>
      </c>
      <c r="D160" t="s">
        <v>431</v>
      </c>
      <c r="E160" t="s">
        <v>341</v>
      </c>
      <c r="F160" t="s">
        <v>19</v>
      </c>
      <c r="G160">
        <v>9</v>
      </c>
      <c r="H160" s="32">
        <v>9.9499999999999993</v>
      </c>
      <c r="I160">
        <v>0.28299999999999997</v>
      </c>
      <c r="J160">
        <v>0.3</v>
      </c>
      <c r="K160">
        <v>94.015000000000001</v>
      </c>
      <c r="L160">
        <v>42.02</v>
      </c>
      <c r="M160">
        <v>9.6499999999999986</v>
      </c>
      <c r="N160">
        <v>405.49299999999999</v>
      </c>
      <c r="O160">
        <v>7</v>
      </c>
      <c r="P160">
        <v>13.430714285714286</v>
      </c>
      <c r="Q160" t="s">
        <v>192</v>
      </c>
      <c r="R160" cm="1">
        <f t="array" ref="R1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0">
        <f>IFERROR(Hours_Working[[#This Row],[Gallon]],0)</f>
        <v>13.430714285714286</v>
      </c>
    </row>
    <row r="161" spans="1:19" x14ac:dyDescent="0.25">
      <c r="A161" t="s">
        <v>55</v>
      </c>
      <c r="B161" s="2">
        <v>45597</v>
      </c>
      <c r="C161" t="s">
        <v>31</v>
      </c>
      <c r="D161" t="s">
        <v>431</v>
      </c>
      <c r="E161" t="s">
        <v>341</v>
      </c>
      <c r="F161" t="s">
        <v>19</v>
      </c>
      <c r="G161">
        <v>5</v>
      </c>
      <c r="H161" s="32">
        <v>7.9829999999999997</v>
      </c>
      <c r="I161">
        <v>0.2</v>
      </c>
      <c r="J161">
        <v>0.91700000000000004</v>
      </c>
      <c r="K161">
        <v>68.025999999999996</v>
      </c>
      <c r="L161">
        <v>42.02</v>
      </c>
      <c r="M161">
        <v>7.0659999999999998</v>
      </c>
      <c r="N161">
        <v>296.91332</v>
      </c>
      <c r="O161">
        <v>7</v>
      </c>
      <c r="P161">
        <v>9.718</v>
      </c>
      <c r="Q161" t="s">
        <v>192</v>
      </c>
      <c r="R161" cm="1">
        <f t="array" ref="R1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1">
        <f>IFERROR(Hours_Working[[#This Row],[Gallon]],0)</f>
        <v>9.718</v>
      </c>
    </row>
    <row r="162" spans="1:19" x14ac:dyDescent="0.25">
      <c r="A162" t="s">
        <v>55</v>
      </c>
      <c r="B162" s="2">
        <v>45598</v>
      </c>
      <c r="C162" t="s">
        <v>31</v>
      </c>
      <c r="D162" t="s">
        <v>431</v>
      </c>
      <c r="E162" t="s">
        <v>341</v>
      </c>
      <c r="F162" t="s">
        <v>19</v>
      </c>
      <c r="G162">
        <v>8</v>
      </c>
      <c r="H162" s="32">
        <v>9.8170000000000002</v>
      </c>
      <c r="I162">
        <v>0.3</v>
      </c>
      <c r="J162">
        <v>0.35</v>
      </c>
      <c r="K162">
        <v>81.03</v>
      </c>
      <c r="L162">
        <v>42.02</v>
      </c>
      <c r="M162">
        <v>9.4670000000000005</v>
      </c>
      <c r="N162">
        <v>397.80334000000005</v>
      </c>
      <c r="O162">
        <v>7</v>
      </c>
      <c r="P162">
        <v>11.575714285714286</v>
      </c>
      <c r="Q162" t="s">
        <v>312</v>
      </c>
      <c r="R162" cm="1">
        <f t="array" ref="R1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2">
        <f>IFERROR(Hours_Working[[#This Row],[Gallon]],0)</f>
        <v>11.575714285714286</v>
      </c>
    </row>
    <row r="163" spans="1:19" x14ac:dyDescent="0.25">
      <c r="A163" t="s">
        <v>55</v>
      </c>
      <c r="B163" s="2">
        <v>45599</v>
      </c>
      <c r="C163" t="s">
        <v>31</v>
      </c>
      <c r="D163" t="s">
        <v>431</v>
      </c>
      <c r="E163" t="s">
        <v>341</v>
      </c>
      <c r="F163" t="s">
        <v>19</v>
      </c>
      <c r="G163">
        <v>4</v>
      </c>
      <c r="H163" s="32">
        <v>8.8000000000000007</v>
      </c>
      <c r="I163">
        <v>0.5</v>
      </c>
      <c r="J163">
        <v>0.5</v>
      </c>
      <c r="K163">
        <v>47.377000000000002</v>
      </c>
      <c r="L163">
        <v>42.02</v>
      </c>
      <c r="M163">
        <v>8.1300000000000008</v>
      </c>
      <c r="N163">
        <v>341.62260000000003</v>
      </c>
      <c r="O163">
        <v>7</v>
      </c>
      <c r="P163">
        <v>6.7681428571428572</v>
      </c>
      <c r="Q163" t="s">
        <v>312</v>
      </c>
      <c r="R163" cm="1">
        <f t="array" ref="R1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3">
        <f>IFERROR(Hours_Working[[#This Row],[Gallon]],0)</f>
        <v>6.7681428571428572</v>
      </c>
    </row>
    <row r="164" spans="1:19" x14ac:dyDescent="0.25">
      <c r="A164" t="s">
        <v>55</v>
      </c>
      <c r="B164" s="2">
        <v>45589</v>
      </c>
      <c r="C164" t="s">
        <v>15</v>
      </c>
      <c r="D164" t="s">
        <v>307</v>
      </c>
      <c r="E164" t="s">
        <v>291</v>
      </c>
      <c r="F164" t="s">
        <v>5</v>
      </c>
      <c r="G164">
        <v>7</v>
      </c>
      <c r="H164" s="32">
        <v>7.9829999999999997</v>
      </c>
      <c r="I164">
        <v>0</v>
      </c>
      <c r="J164">
        <v>0.51700000000000002</v>
      </c>
      <c r="K164">
        <v>170.19300000000001</v>
      </c>
      <c r="L164">
        <v>36.770000000000003</v>
      </c>
      <c r="M164">
        <v>7.4659999999999993</v>
      </c>
      <c r="N164">
        <v>274.52481999999998</v>
      </c>
      <c r="O164">
        <v>12</v>
      </c>
      <c r="P164">
        <v>14.18275</v>
      </c>
      <c r="Q164" t="s">
        <v>192</v>
      </c>
      <c r="R164" cm="1">
        <f t="array" ref="R1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4">
        <f>IFERROR(Hours_Working[[#This Row],[Gallon]],0)</f>
        <v>14.18275</v>
      </c>
    </row>
    <row r="165" spans="1:19" x14ac:dyDescent="0.25">
      <c r="A165" t="s">
        <v>55</v>
      </c>
      <c r="B165" s="2">
        <v>45592</v>
      </c>
      <c r="C165" t="s">
        <v>15</v>
      </c>
      <c r="D165" t="s">
        <v>307</v>
      </c>
      <c r="E165" t="s">
        <v>291</v>
      </c>
      <c r="F165" t="s">
        <v>5</v>
      </c>
      <c r="G165">
        <v>7</v>
      </c>
      <c r="H165" s="32">
        <v>9.2330000000000005</v>
      </c>
      <c r="I165">
        <v>0</v>
      </c>
      <c r="J165">
        <v>0.433</v>
      </c>
      <c r="K165">
        <v>200.953</v>
      </c>
      <c r="L165">
        <v>36.770000000000003</v>
      </c>
      <c r="M165">
        <v>8.8000000000000007</v>
      </c>
      <c r="N165">
        <v>323.57600000000008</v>
      </c>
      <c r="O165">
        <v>12</v>
      </c>
      <c r="P165">
        <v>16.746083333333335</v>
      </c>
      <c r="Q165" t="s">
        <v>312</v>
      </c>
      <c r="R165" cm="1">
        <f t="array" ref="R1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5">
        <f>IFERROR(Hours_Working[[#This Row],[Gallon]],0)</f>
        <v>16.746083333333335</v>
      </c>
    </row>
    <row r="166" spans="1:19" hidden="1" x14ac:dyDescent="0.25">
      <c r="A166" t="s">
        <v>331</v>
      </c>
      <c r="B166" s="2">
        <v>45592</v>
      </c>
      <c r="C166" t="s">
        <v>15</v>
      </c>
      <c r="D166" t="s">
        <v>284</v>
      </c>
      <c r="E166" t="s">
        <v>213</v>
      </c>
      <c r="F166" t="s">
        <v>5</v>
      </c>
      <c r="G166">
        <v>7</v>
      </c>
      <c r="H166" s="32">
        <v>10.083</v>
      </c>
      <c r="I166">
        <v>0.38300000000000001</v>
      </c>
      <c r="J166">
        <v>0.56699999999999995</v>
      </c>
      <c r="K166">
        <v>198.40100000000001</v>
      </c>
      <c r="L166">
        <v>34.5</v>
      </c>
      <c r="M166">
        <v>9.463000000000001</v>
      </c>
      <c r="N166">
        <v>326.47350000000006</v>
      </c>
      <c r="O166">
        <v>12</v>
      </c>
      <c r="P166">
        <v>16.533416666666668</v>
      </c>
      <c r="Q166" t="s">
        <v>312</v>
      </c>
      <c r="R166" cm="1">
        <f t="array" ref="R1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6">
        <f>IFERROR(Hours_Working[[#This Row],[Gallon]],0)</f>
        <v>16.533416666666668</v>
      </c>
    </row>
    <row r="167" spans="1:19" hidden="1" x14ac:dyDescent="0.25">
      <c r="A167" t="s">
        <v>59</v>
      </c>
      <c r="B167" s="2">
        <v>45593</v>
      </c>
      <c r="C167" t="s">
        <v>31</v>
      </c>
      <c r="D167" t="s">
        <v>361</v>
      </c>
      <c r="E167" t="s">
        <v>44</v>
      </c>
      <c r="F167" t="s">
        <v>5</v>
      </c>
      <c r="G167">
        <v>19</v>
      </c>
      <c r="H167" s="32">
        <v>8.2829999999999995</v>
      </c>
      <c r="I167">
        <v>0.58299999999999996</v>
      </c>
      <c r="J167">
        <v>0.53300000000000003</v>
      </c>
      <c r="K167">
        <v>90.960999999999999</v>
      </c>
      <c r="L167">
        <v>40</v>
      </c>
      <c r="M167">
        <v>7.4969999999999999</v>
      </c>
      <c r="N167">
        <v>299.88</v>
      </c>
      <c r="O167">
        <v>12</v>
      </c>
      <c r="P167">
        <v>7.5800833333333335</v>
      </c>
      <c r="Q167" t="s">
        <v>192</v>
      </c>
      <c r="R167" cm="1">
        <f t="array" ref="R1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7">
        <f>IFERROR(Hours_Working[[#This Row],[Gallon]],0)</f>
        <v>7.5800833333333335</v>
      </c>
    </row>
    <row r="168" spans="1:19" hidden="1" x14ac:dyDescent="0.25">
      <c r="A168" t="s">
        <v>392</v>
      </c>
      <c r="B168" s="2">
        <v>45593</v>
      </c>
      <c r="C168" t="s">
        <v>15</v>
      </c>
      <c r="D168" t="s">
        <v>618</v>
      </c>
      <c r="E168" t="s">
        <v>40</v>
      </c>
      <c r="F168" t="s">
        <v>5</v>
      </c>
      <c r="G168">
        <v>8</v>
      </c>
      <c r="H168" s="32">
        <v>10.617000000000001</v>
      </c>
      <c r="I168">
        <v>0</v>
      </c>
      <c r="J168">
        <v>0.5</v>
      </c>
      <c r="K168">
        <v>262.61500000000001</v>
      </c>
      <c r="L168">
        <v>32.5</v>
      </c>
      <c r="M168">
        <v>10.117000000000001</v>
      </c>
      <c r="N168">
        <v>328.80250000000001</v>
      </c>
      <c r="O168">
        <v>12</v>
      </c>
      <c r="P168">
        <v>21.884583333333335</v>
      </c>
      <c r="Q168" t="s">
        <v>192</v>
      </c>
      <c r="R168" cm="1">
        <f t="array" ref="R1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8">
        <f>IFERROR(Hours_Working[[#This Row],[Gallon]],0)</f>
        <v>21.884583333333335</v>
      </c>
    </row>
    <row r="169" spans="1:19" hidden="1" x14ac:dyDescent="0.25">
      <c r="A169" t="s">
        <v>392</v>
      </c>
      <c r="B169" s="2">
        <v>45593</v>
      </c>
      <c r="C169" t="s">
        <v>15</v>
      </c>
      <c r="D169" t="s">
        <v>666</v>
      </c>
      <c r="E169" t="s">
        <v>38</v>
      </c>
      <c r="F169" t="s">
        <v>26</v>
      </c>
      <c r="G169">
        <v>16</v>
      </c>
      <c r="H169" s="32">
        <v>10.617000000000001</v>
      </c>
      <c r="I169">
        <v>0</v>
      </c>
      <c r="J169">
        <v>0.5</v>
      </c>
      <c r="K169">
        <v>170.596</v>
      </c>
      <c r="L169">
        <v>29</v>
      </c>
      <c r="M169">
        <v>10.117000000000001</v>
      </c>
      <c r="N169">
        <v>293.39300000000003</v>
      </c>
      <c r="O169">
        <v>19</v>
      </c>
      <c r="P169">
        <v>8.9787368421052633</v>
      </c>
      <c r="Q169" t="s">
        <v>192</v>
      </c>
      <c r="R169" cm="1">
        <f t="array" ref="R1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9">
        <f>IFERROR(Hours_Working[[#This Row],[Gallon]],0)</f>
        <v>8.9787368421052633</v>
      </c>
    </row>
    <row r="170" spans="1:19" hidden="1" x14ac:dyDescent="0.25">
      <c r="A170" t="s">
        <v>432</v>
      </c>
      <c r="B170" s="2">
        <v>45593</v>
      </c>
      <c r="C170" t="s">
        <v>15</v>
      </c>
      <c r="D170" t="s">
        <v>398</v>
      </c>
      <c r="E170" t="s">
        <v>27</v>
      </c>
      <c r="F170" t="s">
        <v>26</v>
      </c>
      <c r="G170">
        <v>7</v>
      </c>
      <c r="H170" s="32">
        <v>10.3</v>
      </c>
      <c r="I170">
        <v>0.35</v>
      </c>
      <c r="J170">
        <v>0.48299999999999998</v>
      </c>
      <c r="K170">
        <v>180.88900000000001</v>
      </c>
      <c r="L170">
        <v>29</v>
      </c>
      <c r="M170">
        <v>9.7970000000000006</v>
      </c>
      <c r="N170">
        <v>284.113</v>
      </c>
      <c r="O170">
        <v>19</v>
      </c>
      <c r="P170">
        <v>9.5204736842105273</v>
      </c>
      <c r="Q170" t="s">
        <v>192</v>
      </c>
      <c r="R170" cm="1">
        <f t="array" ref="R1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0">
        <f>IFERROR(Hours_Working[[#This Row],[Gallon]],0)</f>
        <v>9.5204736842105273</v>
      </c>
    </row>
    <row r="171" spans="1:19" hidden="1" x14ac:dyDescent="0.25">
      <c r="A171" t="s">
        <v>56</v>
      </c>
      <c r="B171" s="2">
        <v>45593</v>
      </c>
      <c r="C171" t="s">
        <v>15</v>
      </c>
      <c r="D171" t="s">
        <v>286</v>
      </c>
      <c r="E171" t="s">
        <v>345</v>
      </c>
      <c r="F171" t="s">
        <v>5</v>
      </c>
      <c r="G171">
        <v>6</v>
      </c>
      <c r="H171" s="32">
        <v>8.3170000000000002</v>
      </c>
      <c r="I171">
        <v>0</v>
      </c>
      <c r="J171">
        <v>0</v>
      </c>
      <c r="K171">
        <v>182.12899999999999</v>
      </c>
      <c r="L171">
        <v>32.5</v>
      </c>
      <c r="M171">
        <v>8.3170000000000002</v>
      </c>
      <c r="N171">
        <v>270.30250000000001</v>
      </c>
      <c r="O171">
        <v>12</v>
      </c>
      <c r="P171">
        <v>15.177416666666666</v>
      </c>
      <c r="Q171" t="s">
        <v>192</v>
      </c>
      <c r="R171" cm="1">
        <f t="array" ref="R1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1">
        <f>IFERROR(Hours_Working[[#This Row],[Gallon]],0)</f>
        <v>15.177416666666666</v>
      </c>
    </row>
    <row r="172" spans="1:19" hidden="1" x14ac:dyDescent="0.25">
      <c r="A172" t="s">
        <v>56</v>
      </c>
      <c r="B172" s="2">
        <v>45593</v>
      </c>
      <c r="C172" t="s">
        <v>15</v>
      </c>
      <c r="D172" t="s">
        <v>285</v>
      </c>
      <c r="E172" t="s">
        <v>346</v>
      </c>
      <c r="F172" t="s">
        <v>5</v>
      </c>
      <c r="G172">
        <v>8</v>
      </c>
      <c r="H172" s="32">
        <v>9.6329999999999991</v>
      </c>
      <c r="I172">
        <v>0.25</v>
      </c>
      <c r="J172">
        <v>0.56699999999999995</v>
      </c>
      <c r="K172">
        <v>225.732</v>
      </c>
      <c r="L172">
        <v>32.5</v>
      </c>
      <c r="M172">
        <v>9.0659999999999989</v>
      </c>
      <c r="N172">
        <v>294.64499999999998</v>
      </c>
      <c r="O172">
        <v>12</v>
      </c>
      <c r="P172">
        <v>18.811</v>
      </c>
      <c r="Q172" t="s">
        <v>192</v>
      </c>
      <c r="R172" cm="1">
        <f t="array" ref="R1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2">
        <f>IFERROR(Hours_Working[[#This Row],[Gallon]],0)</f>
        <v>18.811</v>
      </c>
    </row>
    <row r="173" spans="1:19" hidden="1" x14ac:dyDescent="0.25">
      <c r="A173" t="s">
        <v>336</v>
      </c>
      <c r="B173" s="2">
        <v>45593</v>
      </c>
      <c r="C173" t="s">
        <v>31</v>
      </c>
      <c r="D173" t="s">
        <v>357</v>
      </c>
      <c r="E173" t="s">
        <v>355</v>
      </c>
      <c r="F173" t="s">
        <v>5</v>
      </c>
      <c r="G173">
        <v>19</v>
      </c>
      <c r="H173" s="32">
        <v>8.1669999999999998</v>
      </c>
      <c r="I173">
        <v>0.35</v>
      </c>
      <c r="J173">
        <v>0.51700000000000002</v>
      </c>
      <c r="K173">
        <v>119.38800000000001</v>
      </c>
      <c r="L173">
        <v>35</v>
      </c>
      <c r="M173">
        <v>7.63</v>
      </c>
      <c r="N173">
        <v>267.05</v>
      </c>
      <c r="O173">
        <v>12</v>
      </c>
      <c r="P173">
        <v>9.9489999999999998</v>
      </c>
      <c r="Q173" t="s">
        <v>192</v>
      </c>
      <c r="R173" cm="1">
        <f t="array" ref="R1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3">
        <f>IFERROR(Hours_Working[[#This Row],[Gallon]],0)</f>
        <v>9.9489999999999998</v>
      </c>
    </row>
    <row r="174" spans="1:19" hidden="1" x14ac:dyDescent="0.25">
      <c r="A174" t="s">
        <v>470</v>
      </c>
      <c r="B174" s="2">
        <v>45593</v>
      </c>
      <c r="C174" t="s">
        <v>15</v>
      </c>
      <c r="D174" t="s">
        <v>491</v>
      </c>
      <c r="E174" t="s">
        <v>28</v>
      </c>
      <c r="F174" t="s">
        <v>5</v>
      </c>
      <c r="G174">
        <v>9</v>
      </c>
      <c r="H174" s="32">
        <v>10.683</v>
      </c>
      <c r="I174">
        <v>0.28299999999999997</v>
      </c>
      <c r="J174">
        <v>0.5</v>
      </c>
      <c r="K174">
        <v>215.40899999999999</v>
      </c>
      <c r="L174">
        <v>32.5</v>
      </c>
      <c r="M174">
        <v>10.183</v>
      </c>
      <c r="N174">
        <v>330.94749999999999</v>
      </c>
      <c r="O174">
        <v>12</v>
      </c>
      <c r="P174">
        <v>17.950749999999999</v>
      </c>
      <c r="Q174" t="s">
        <v>192</v>
      </c>
      <c r="R174" cm="1">
        <f t="array" ref="R1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4">
        <f>IFERROR(Hours_Working[[#This Row],[Gallon]],0)</f>
        <v>17.950749999999999</v>
      </c>
    </row>
    <row r="175" spans="1:19" hidden="1" x14ac:dyDescent="0.25">
      <c r="A175" t="s">
        <v>333</v>
      </c>
      <c r="B175" s="2">
        <v>45593</v>
      </c>
      <c r="C175" t="s">
        <v>31</v>
      </c>
      <c r="D175" t="s">
        <v>334</v>
      </c>
      <c r="E175" t="s">
        <v>335</v>
      </c>
      <c r="F175" t="s">
        <v>5</v>
      </c>
      <c r="G175">
        <v>12</v>
      </c>
      <c r="H175" s="32">
        <v>9.2669999999999995</v>
      </c>
      <c r="I175">
        <v>0.33300000000000002</v>
      </c>
      <c r="J175">
        <v>0.5</v>
      </c>
      <c r="K175">
        <v>123.044</v>
      </c>
      <c r="L175">
        <v>35</v>
      </c>
      <c r="M175">
        <v>8.7639999999999993</v>
      </c>
      <c r="N175">
        <v>306.73999999999995</v>
      </c>
      <c r="O175">
        <v>12</v>
      </c>
      <c r="P175">
        <v>10.253666666666666</v>
      </c>
      <c r="Q175" t="s">
        <v>192</v>
      </c>
      <c r="R175" cm="1">
        <f t="array" ref="R1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5">
        <f>IFERROR(Hours_Working[[#This Row],[Gallon]],0)</f>
        <v>10.253666666666666</v>
      </c>
    </row>
    <row r="176" spans="1:19" hidden="1" x14ac:dyDescent="0.25">
      <c r="A176" t="s">
        <v>333</v>
      </c>
      <c r="B176" s="2">
        <v>45593</v>
      </c>
      <c r="C176" t="s">
        <v>31</v>
      </c>
      <c r="D176" t="s">
        <v>334</v>
      </c>
      <c r="E176" t="s">
        <v>36</v>
      </c>
      <c r="F176" t="s">
        <v>5</v>
      </c>
      <c r="G176">
        <v>16</v>
      </c>
      <c r="H176" s="32">
        <v>9.4169999999999998</v>
      </c>
      <c r="I176">
        <v>0.33300000000000002</v>
      </c>
      <c r="J176">
        <v>1</v>
      </c>
      <c r="K176">
        <v>120.08499999999999</v>
      </c>
      <c r="L176">
        <v>35</v>
      </c>
      <c r="M176">
        <v>8.4139999999999997</v>
      </c>
      <c r="N176">
        <v>294.49</v>
      </c>
      <c r="O176">
        <v>12</v>
      </c>
      <c r="P176">
        <v>10.007083333333332</v>
      </c>
      <c r="Q176" t="s">
        <v>192</v>
      </c>
      <c r="R176" cm="1">
        <f t="array" ref="R1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6">
        <f>IFERROR(Hours_Working[[#This Row],[Gallon]],0)</f>
        <v>10.007083333333332</v>
      </c>
    </row>
    <row r="177" spans="1:19" hidden="1" x14ac:dyDescent="0.25">
      <c r="A177" t="s">
        <v>444</v>
      </c>
      <c r="B177" s="2">
        <v>45593</v>
      </c>
      <c r="C177" t="s">
        <v>15</v>
      </c>
      <c r="D177" t="s">
        <v>415</v>
      </c>
      <c r="E177" t="s">
        <v>25</v>
      </c>
      <c r="F177" t="s">
        <v>5</v>
      </c>
      <c r="G177">
        <v>4</v>
      </c>
      <c r="H177" s="32">
        <v>4</v>
      </c>
      <c r="I177">
        <v>0</v>
      </c>
      <c r="J177">
        <v>0</v>
      </c>
      <c r="K177">
        <v>98.658000000000001</v>
      </c>
      <c r="L177">
        <v>32.5</v>
      </c>
      <c r="M177">
        <v>4</v>
      </c>
      <c r="N177">
        <v>130</v>
      </c>
      <c r="O177">
        <v>12</v>
      </c>
      <c r="P177">
        <v>8.2215000000000007</v>
      </c>
      <c r="Q177" t="s">
        <v>192</v>
      </c>
      <c r="R177" cm="1">
        <f t="array" ref="R1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7">
        <f>IFERROR(Hours_Working[[#This Row],[Gallon]],0)</f>
        <v>8.2215000000000007</v>
      </c>
    </row>
    <row r="178" spans="1:19" hidden="1" x14ac:dyDescent="0.25">
      <c r="A178" t="s">
        <v>444</v>
      </c>
      <c r="B178" s="2">
        <v>45593</v>
      </c>
      <c r="C178" t="s">
        <v>15</v>
      </c>
      <c r="D178" t="s">
        <v>415</v>
      </c>
      <c r="E178" t="s">
        <v>354</v>
      </c>
      <c r="F178" t="s">
        <v>5</v>
      </c>
      <c r="G178">
        <v>5</v>
      </c>
      <c r="H178" s="32">
        <v>6.2670000000000003</v>
      </c>
      <c r="I178">
        <v>0.16700000000000001</v>
      </c>
      <c r="J178">
        <v>0.5</v>
      </c>
      <c r="K178">
        <v>146.88800000000001</v>
      </c>
      <c r="L178">
        <v>32.5</v>
      </c>
      <c r="M178">
        <v>5.7670000000000003</v>
      </c>
      <c r="N178">
        <v>187.42750000000001</v>
      </c>
      <c r="O178">
        <v>12</v>
      </c>
      <c r="P178">
        <v>12.240666666666668</v>
      </c>
      <c r="Q178" t="s">
        <v>192</v>
      </c>
      <c r="R178" cm="1">
        <f t="array" ref="R1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8">
        <f>IFERROR(Hours_Working[[#This Row],[Gallon]],0)</f>
        <v>12.240666666666668</v>
      </c>
    </row>
    <row r="179" spans="1:19" hidden="1" x14ac:dyDescent="0.25">
      <c r="A179" t="s">
        <v>582</v>
      </c>
      <c r="B179" s="2">
        <v>45593</v>
      </c>
      <c r="C179" t="s">
        <v>15</v>
      </c>
      <c r="D179" t="s">
        <v>542</v>
      </c>
      <c r="E179" t="s">
        <v>29</v>
      </c>
      <c r="F179" t="s">
        <v>26</v>
      </c>
      <c r="G179">
        <v>10</v>
      </c>
      <c r="H179" s="32">
        <v>9.1170000000000009</v>
      </c>
      <c r="I179">
        <v>0.61699999999999999</v>
      </c>
      <c r="J179">
        <v>0.53300000000000003</v>
      </c>
      <c r="K179">
        <v>231.47499999999999</v>
      </c>
      <c r="L179">
        <v>29</v>
      </c>
      <c r="M179">
        <v>8.2970000000000006</v>
      </c>
      <c r="N179">
        <v>240.61300000000003</v>
      </c>
      <c r="O179">
        <v>19</v>
      </c>
      <c r="P179">
        <v>12.182894736842105</v>
      </c>
      <c r="Q179" t="s">
        <v>192</v>
      </c>
      <c r="R179" cm="1">
        <f t="array" ref="R1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9">
        <f>IFERROR(Hours_Working[[#This Row],[Gallon]],0)</f>
        <v>12.182894736842105</v>
      </c>
    </row>
    <row r="180" spans="1:19" hidden="1" x14ac:dyDescent="0.25">
      <c r="A180" t="s">
        <v>698</v>
      </c>
      <c r="B180" s="2">
        <v>45593</v>
      </c>
      <c r="C180" t="s">
        <v>31</v>
      </c>
      <c r="D180" t="s">
        <v>359</v>
      </c>
      <c r="E180" t="s">
        <v>34</v>
      </c>
      <c r="F180" t="s">
        <v>5</v>
      </c>
      <c r="G180">
        <v>13</v>
      </c>
      <c r="H180" s="32">
        <v>10.3</v>
      </c>
      <c r="I180">
        <v>0</v>
      </c>
      <c r="J180">
        <v>0.41699999999999998</v>
      </c>
      <c r="K180">
        <v>138.18600000000001</v>
      </c>
      <c r="L180">
        <v>35</v>
      </c>
      <c r="M180">
        <v>9.8830000000000009</v>
      </c>
      <c r="N180">
        <v>345.90500000000003</v>
      </c>
      <c r="O180">
        <v>12</v>
      </c>
      <c r="P180">
        <v>11.515500000000001</v>
      </c>
      <c r="Q180" t="s">
        <v>192</v>
      </c>
      <c r="R180" cm="1">
        <f t="array" ref="R1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0">
        <f>IFERROR(Hours_Working[[#This Row],[Gallon]],0)</f>
        <v>11.515500000000001</v>
      </c>
    </row>
    <row r="181" spans="1:19" hidden="1" x14ac:dyDescent="0.25">
      <c r="A181" t="s">
        <v>390</v>
      </c>
      <c r="B181" s="2">
        <v>45593</v>
      </c>
      <c r="C181" t="s">
        <v>15</v>
      </c>
      <c r="D181" t="s">
        <v>369</v>
      </c>
      <c r="E181" t="s">
        <v>17</v>
      </c>
      <c r="F181" t="s">
        <v>5</v>
      </c>
      <c r="G181">
        <v>16</v>
      </c>
      <c r="H181" s="32">
        <v>11.282999999999999</v>
      </c>
      <c r="I181">
        <v>0.33300000000000002</v>
      </c>
      <c r="J181">
        <v>0.51700000000000002</v>
      </c>
      <c r="K181">
        <v>246.321</v>
      </c>
      <c r="L181">
        <v>32.5</v>
      </c>
      <c r="M181">
        <v>10.763</v>
      </c>
      <c r="N181">
        <v>349.79750000000001</v>
      </c>
      <c r="O181">
        <v>12</v>
      </c>
      <c r="P181">
        <v>20.52675</v>
      </c>
      <c r="Q181" t="s">
        <v>192</v>
      </c>
      <c r="R181" cm="1">
        <f t="array" ref="R1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1">
        <f>IFERROR(Hours_Working[[#This Row],[Gallon]],0)</f>
        <v>20.52675</v>
      </c>
    </row>
    <row r="182" spans="1:19" hidden="1" x14ac:dyDescent="0.25">
      <c r="A182" t="s">
        <v>406</v>
      </c>
      <c r="B182" s="2">
        <v>45593</v>
      </c>
      <c r="C182" t="s">
        <v>15</v>
      </c>
      <c r="D182" t="s">
        <v>385</v>
      </c>
      <c r="E182" t="s">
        <v>212</v>
      </c>
      <c r="F182" t="s">
        <v>26</v>
      </c>
      <c r="G182">
        <v>8</v>
      </c>
      <c r="H182" s="32">
        <v>10.233000000000001</v>
      </c>
      <c r="I182">
        <v>0.35</v>
      </c>
      <c r="J182">
        <v>0.5</v>
      </c>
      <c r="K182">
        <v>0</v>
      </c>
      <c r="L182">
        <v>29</v>
      </c>
      <c r="M182">
        <v>9.713000000000001</v>
      </c>
      <c r="N182">
        <v>281.67700000000002</v>
      </c>
      <c r="O182">
        <v>19</v>
      </c>
      <c r="P182">
        <v>0</v>
      </c>
      <c r="Q182" t="s">
        <v>192</v>
      </c>
      <c r="R182" cm="1">
        <f t="array" ref="R1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2">
        <f>IFERROR(Hours_Working[[#This Row],[Gallon]],0)</f>
        <v>0</v>
      </c>
    </row>
    <row r="183" spans="1:19" hidden="1" x14ac:dyDescent="0.25">
      <c r="A183" t="s">
        <v>60</v>
      </c>
      <c r="B183" s="2">
        <v>45593</v>
      </c>
      <c r="C183" t="s">
        <v>15</v>
      </c>
      <c r="D183" t="s">
        <v>561</v>
      </c>
      <c r="E183" t="s">
        <v>23</v>
      </c>
      <c r="F183" t="s">
        <v>5</v>
      </c>
      <c r="G183">
        <v>8</v>
      </c>
      <c r="H183" s="32">
        <v>10.467000000000001</v>
      </c>
      <c r="I183">
        <v>0.16700000000000001</v>
      </c>
      <c r="J183">
        <v>0</v>
      </c>
      <c r="K183">
        <v>243.054</v>
      </c>
      <c r="L183">
        <v>32.5</v>
      </c>
      <c r="M183">
        <v>10.467000000000001</v>
      </c>
      <c r="N183">
        <v>340.17750000000001</v>
      </c>
      <c r="O183">
        <v>12</v>
      </c>
      <c r="P183">
        <v>20.2545</v>
      </c>
      <c r="Q183" t="s">
        <v>192</v>
      </c>
      <c r="R183" cm="1">
        <f t="array" ref="R1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3">
        <f>IFERROR(Hours_Working[[#This Row],[Gallon]],0)</f>
        <v>20.2545</v>
      </c>
    </row>
    <row r="184" spans="1:19" hidden="1" x14ac:dyDescent="0.25">
      <c r="A184" t="s">
        <v>581</v>
      </c>
      <c r="B184" s="2">
        <v>45593</v>
      </c>
      <c r="C184" t="s">
        <v>15</v>
      </c>
      <c r="D184" t="s">
        <v>563</v>
      </c>
      <c r="E184" t="s">
        <v>564</v>
      </c>
      <c r="F184" t="s">
        <v>5</v>
      </c>
      <c r="G184">
        <v>14</v>
      </c>
      <c r="H184" s="32">
        <v>10.050000000000001</v>
      </c>
      <c r="I184">
        <v>0.35</v>
      </c>
      <c r="J184">
        <v>0.5</v>
      </c>
      <c r="K184">
        <v>167.20699999999999</v>
      </c>
      <c r="L184">
        <v>32.5</v>
      </c>
      <c r="M184">
        <v>9.5300000000000011</v>
      </c>
      <c r="N184">
        <v>309.72500000000002</v>
      </c>
      <c r="O184">
        <v>12</v>
      </c>
      <c r="P184">
        <v>13.933916666666667</v>
      </c>
      <c r="Q184" t="s">
        <v>192</v>
      </c>
      <c r="R184" cm="1">
        <f t="array" ref="R1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4">
        <f>IFERROR(Hours_Working[[#This Row],[Gallon]],0)</f>
        <v>13.933916666666667</v>
      </c>
    </row>
    <row r="185" spans="1:19" x14ac:dyDescent="0.25">
      <c r="A185" t="s">
        <v>55</v>
      </c>
      <c r="B185" s="2">
        <v>45596</v>
      </c>
      <c r="C185" t="s">
        <v>15</v>
      </c>
      <c r="D185" t="s">
        <v>307</v>
      </c>
      <c r="E185" t="s">
        <v>291</v>
      </c>
      <c r="F185" t="s">
        <v>5</v>
      </c>
      <c r="G185">
        <v>8</v>
      </c>
      <c r="H185" s="32">
        <v>8.8670000000000009</v>
      </c>
      <c r="I185">
        <v>0.183</v>
      </c>
      <c r="J185">
        <v>0.81699999999999995</v>
      </c>
      <c r="K185">
        <v>146.32900000000001</v>
      </c>
      <c r="L185">
        <v>36.770000000000003</v>
      </c>
      <c r="M185">
        <v>8.0500000000000007</v>
      </c>
      <c r="N185">
        <v>295.99850000000004</v>
      </c>
      <c r="O185">
        <v>12</v>
      </c>
      <c r="P185">
        <v>12.194083333333333</v>
      </c>
      <c r="Q185" t="s">
        <v>192</v>
      </c>
      <c r="R185" cm="1">
        <f t="array" ref="R1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5">
        <f>IFERROR(Hours_Working[[#This Row],[Gallon]],0)</f>
        <v>12.194083333333333</v>
      </c>
    </row>
    <row r="186" spans="1:19" x14ac:dyDescent="0.25">
      <c r="A186" t="s">
        <v>55</v>
      </c>
      <c r="B186" s="2">
        <v>45598</v>
      </c>
      <c r="C186" t="s">
        <v>15</v>
      </c>
      <c r="D186" t="s">
        <v>307</v>
      </c>
      <c r="E186" t="s">
        <v>291</v>
      </c>
      <c r="F186" t="s">
        <v>5</v>
      </c>
      <c r="G186">
        <v>6</v>
      </c>
      <c r="H186" s="32">
        <v>9.0830000000000002</v>
      </c>
      <c r="I186">
        <v>0.15</v>
      </c>
      <c r="J186">
        <v>0.48299999999999998</v>
      </c>
      <c r="K186">
        <v>167.922</v>
      </c>
      <c r="L186">
        <v>36.770000000000003</v>
      </c>
      <c r="M186">
        <v>8.6</v>
      </c>
      <c r="N186">
        <v>316.22200000000004</v>
      </c>
      <c r="O186">
        <v>12</v>
      </c>
      <c r="P186">
        <v>13.993499999999999</v>
      </c>
      <c r="Q186" t="s">
        <v>312</v>
      </c>
      <c r="R186" cm="1">
        <f t="array" ref="R1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6">
        <f>IFERROR(Hours_Working[[#This Row],[Gallon]],0)</f>
        <v>13.993499999999999</v>
      </c>
    </row>
    <row r="187" spans="1:19" x14ac:dyDescent="0.25">
      <c r="A187" t="s">
        <v>55</v>
      </c>
      <c r="B187" s="2">
        <v>45599</v>
      </c>
      <c r="C187" t="s">
        <v>15</v>
      </c>
      <c r="D187" t="s">
        <v>307</v>
      </c>
      <c r="E187" t="s">
        <v>291</v>
      </c>
      <c r="F187" t="s">
        <v>5</v>
      </c>
      <c r="G187">
        <v>5</v>
      </c>
      <c r="H187" s="32">
        <v>9.2829999999999995</v>
      </c>
      <c r="I187">
        <v>0.317</v>
      </c>
      <c r="J187">
        <v>0.5</v>
      </c>
      <c r="K187">
        <v>205.601</v>
      </c>
      <c r="L187">
        <v>36.770000000000003</v>
      </c>
      <c r="M187">
        <v>8.7829999999999995</v>
      </c>
      <c r="N187">
        <v>322.95091000000002</v>
      </c>
      <c r="O187">
        <v>12</v>
      </c>
      <c r="P187">
        <v>17.133416666666665</v>
      </c>
      <c r="Q187" t="s">
        <v>312</v>
      </c>
      <c r="R187" cm="1">
        <f t="array" ref="R1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7">
        <f>IFERROR(Hours_Working[[#This Row],[Gallon]],0)</f>
        <v>17.133416666666665</v>
      </c>
    </row>
    <row r="188" spans="1:19" x14ac:dyDescent="0.25">
      <c r="A188" t="s">
        <v>55</v>
      </c>
      <c r="B188" s="2">
        <v>45586</v>
      </c>
      <c r="C188" t="s">
        <v>31</v>
      </c>
      <c r="D188" t="s">
        <v>360</v>
      </c>
      <c r="E188" t="s">
        <v>41</v>
      </c>
      <c r="F188" t="s">
        <v>19</v>
      </c>
      <c r="G188">
        <v>8</v>
      </c>
      <c r="H188" s="32">
        <v>8.7170000000000005</v>
      </c>
      <c r="I188">
        <v>0.41699999999999998</v>
      </c>
      <c r="J188">
        <v>0.48299999999999998</v>
      </c>
      <c r="K188">
        <v>94.611000000000004</v>
      </c>
      <c r="L188">
        <v>42.02</v>
      </c>
      <c r="M188">
        <v>8.1470000000000002</v>
      </c>
      <c r="N188">
        <v>342.33694000000003</v>
      </c>
      <c r="O188">
        <v>7</v>
      </c>
      <c r="P188">
        <v>13.515857142857143</v>
      </c>
      <c r="Q188" t="s">
        <v>192</v>
      </c>
      <c r="R188" cm="1">
        <f t="array" ref="R1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8">
        <f>IFERROR(Hours_Working[[#This Row],[Gallon]],0)</f>
        <v>13.515857142857143</v>
      </c>
    </row>
    <row r="189" spans="1:19" x14ac:dyDescent="0.25">
      <c r="A189" t="s">
        <v>55</v>
      </c>
      <c r="B189" s="2">
        <v>45588</v>
      </c>
      <c r="C189" t="s">
        <v>31</v>
      </c>
      <c r="D189" t="s">
        <v>360</v>
      </c>
      <c r="E189" t="s">
        <v>41</v>
      </c>
      <c r="F189" t="s">
        <v>19</v>
      </c>
      <c r="G189">
        <v>11</v>
      </c>
      <c r="H189" s="32">
        <v>8.7669999999999995</v>
      </c>
      <c r="I189">
        <v>0.23300000000000001</v>
      </c>
      <c r="J189">
        <v>0.45</v>
      </c>
      <c r="K189">
        <v>106.71899999999999</v>
      </c>
      <c r="L189">
        <v>42.02</v>
      </c>
      <c r="M189">
        <v>8.3170000000000002</v>
      </c>
      <c r="N189">
        <v>349.48034000000001</v>
      </c>
      <c r="O189">
        <v>7</v>
      </c>
      <c r="P189">
        <v>15.245571428571427</v>
      </c>
      <c r="Q189" t="s">
        <v>192</v>
      </c>
      <c r="R189" cm="1">
        <f t="array" ref="R1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9">
        <f>IFERROR(Hours_Working[[#This Row],[Gallon]],0)</f>
        <v>15.245571428571427</v>
      </c>
    </row>
    <row r="190" spans="1:19" x14ac:dyDescent="0.25">
      <c r="A190" t="s">
        <v>55</v>
      </c>
      <c r="B190" s="2">
        <v>45590</v>
      </c>
      <c r="C190" t="s">
        <v>31</v>
      </c>
      <c r="D190" t="s">
        <v>360</v>
      </c>
      <c r="E190" t="s">
        <v>41</v>
      </c>
      <c r="F190" t="s">
        <v>19</v>
      </c>
      <c r="G190">
        <v>12</v>
      </c>
      <c r="H190" s="32">
        <v>9.1829999999999998</v>
      </c>
      <c r="I190">
        <v>0.16700000000000001</v>
      </c>
      <c r="J190">
        <v>0.36699999999999999</v>
      </c>
      <c r="K190">
        <v>139.798</v>
      </c>
      <c r="L190">
        <v>42.02</v>
      </c>
      <c r="M190">
        <v>8.8159999999999989</v>
      </c>
      <c r="N190">
        <v>370.44831999999997</v>
      </c>
      <c r="O190">
        <v>7</v>
      </c>
      <c r="P190">
        <v>19.971142857142858</v>
      </c>
      <c r="Q190" t="s">
        <v>192</v>
      </c>
      <c r="R190" cm="1">
        <f t="array" ref="R1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0">
        <f>IFERROR(Hours_Working[[#This Row],[Gallon]],0)</f>
        <v>19.971142857142858</v>
      </c>
    </row>
    <row r="191" spans="1:19" x14ac:dyDescent="0.25">
      <c r="A191" t="s">
        <v>55</v>
      </c>
      <c r="B191" s="2">
        <v>45592</v>
      </c>
      <c r="C191" t="s">
        <v>31</v>
      </c>
      <c r="D191" t="s">
        <v>360</v>
      </c>
      <c r="E191" t="s">
        <v>340</v>
      </c>
      <c r="F191" t="s">
        <v>19</v>
      </c>
      <c r="G191">
        <v>9</v>
      </c>
      <c r="H191" s="32">
        <v>8.3000000000000007</v>
      </c>
      <c r="I191">
        <v>0.183</v>
      </c>
      <c r="J191">
        <v>0.38300000000000001</v>
      </c>
      <c r="K191">
        <v>76.819000000000003</v>
      </c>
      <c r="L191">
        <v>42.02</v>
      </c>
      <c r="M191">
        <v>7.9170000000000007</v>
      </c>
      <c r="N191">
        <v>332.67234000000008</v>
      </c>
      <c r="O191">
        <v>7</v>
      </c>
      <c r="P191">
        <v>10.974142857142857</v>
      </c>
      <c r="Q191" t="s">
        <v>312</v>
      </c>
      <c r="R191" cm="1">
        <f t="array" ref="R1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1">
        <f>IFERROR(Hours_Working[[#This Row],[Gallon]],0)</f>
        <v>10.974142857142857</v>
      </c>
    </row>
    <row r="192" spans="1:19" hidden="1" x14ac:dyDescent="0.25">
      <c r="A192" t="s">
        <v>734</v>
      </c>
      <c r="B192" s="2">
        <v>45593</v>
      </c>
      <c r="C192" t="s">
        <v>31</v>
      </c>
      <c r="D192" t="s">
        <v>358</v>
      </c>
      <c r="E192" t="s">
        <v>35</v>
      </c>
      <c r="F192" t="s">
        <v>5</v>
      </c>
      <c r="G192">
        <v>15</v>
      </c>
      <c r="H192" s="32">
        <v>9.1</v>
      </c>
      <c r="I192">
        <v>0</v>
      </c>
      <c r="J192">
        <v>0.53300000000000003</v>
      </c>
      <c r="K192">
        <v>123.666</v>
      </c>
      <c r="L192">
        <v>35</v>
      </c>
      <c r="M192">
        <v>8.5670000000000002</v>
      </c>
      <c r="N192">
        <v>299.84500000000003</v>
      </c>
      <c r="O192">
        <v>12</v>
      </c>
      <c r="P192">
        <v>10.3055</v>
      </c>
      <c r="Q192" t="s">
        <v>192</v>
      </c>
      <c r="R192" cm="1">
        <f t="array" ref="R1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2">
        <f>IFERROR(Hours_Working[[#This Row],[Gallon]],0)</f>
        <v>10.3055</v>
      </c>
    </row>
    <row r="193" spans="1:19" hidden="1" x14ac:dyDescent="0.25">
      <c r="A193" t="s">
        <v>59</v>
      </c>
      <c r="B193" s="2">
        <v>45594</v>
      </c>
      <c r="C193" t="s">
        <v>31</v>
      </c>
      <c r="D193" t="s">
        <v>361</v>
      </c>
      <c r="E193" t="s">
        <v>44</v>
      </c>
      <c r="F193" t="s">
        <v>5</v>
      </c>
      <c r="G193">
        <v>20</v>
      </c>
      <c r="H193" s="32">
        <v>8.3330000000000002</v>
      </c>
      <c r="I193">
        <v>0.45</v>
      </c>
      <c r="J193">
        <v>0.35</v>
      </c>
      <c r="K193">
        <v>87.372</v>
      </c>
      <c r="L193">
        <v>40</v>
      </c>
      <c r="M193">
        <v>7.8630000000000004</v>
      </c>
      <c r="N193">
        <v>314.52000000000004</v>
      </c>
      <c r="O193">
        <v>12</v>
      </c>
      <c r="P193">
        <v>7.2809999999999997</v>
      </c>
      <c r="Q193" t="s">
        <v>192</v>
      </c>
      <c r="R193" cm="1">
        <f t="array" ref="R1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3">
        <f>IFERROR(Hours_Working[[#This Row],[Gallon]],0)</f>
        <v>7.2809999999999997</v>
      </c>
    </row>
    <row r="194" spans="1:19" hidden="1" x14ac:dyDescent="0.25">
      <c r="A194" t="s">
        <v>370</v>
      </c>
      <c r="B194" s="2">
        <v>45594</v>
      </c>
      <c r="C194" t="s">
        <v>15</v>
      </c>
      <c r="D194" t="s">
        <v>353</v>
      </c>
      <c r="E194" t="s">
        <v>217</v>
      </c>
      <c r="F194" t="s">
        <v>5</v>
      </c>
      <c r="G194">
        <v>8</v>
      </c>
      <c r="H194" s="32">
        <v>10.083</v>
      </c>
      <c r="I194">
        <v>0</v>
      </c>
      <c r="J194">
        <v>0</v>
      </c>
      <c r="K194">
        <v>178.53399999999999</v>
      </c>
      <c r="L194">
        <v>32.5</v>
      </c>
      <c r="M194">
        <v>10.083</v>
      </c>
      <c r="N194">
        <v>327.69749999999999</v>
      </c>
      <c r="O194">
        <v>12</v>
      </c>
      <c r="P194">
        <v>14.877833333333333</v>
      </c>
      <c r="Q194" t="s">
        <v>192</v>
      </c>
      <c r="R194" cm="1">
        <f t="array" ref="R1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4">
        <f>IFERROR(Hours_Working[[#This Row],[Gallon]],0)</f>
        <v>14.877833333333333</v>
      </c>
    </row>
    <row r="195" spans="1:19" hidden="1" x14ac:dyDescent="0.25">
      <c r="A195" t="s">
        <v>392</v>
      </c>
      <c r="B195" s="2">
        <v>45594</v>
      </c>
      <c r="C195" t="s">
        <v>15</v>
      </c>
      <c r="D195" t="s">
        <v>368</v>
      </c>
      <c r="E195" t="s">
        <v>38</v>
      </c>
      <c r="F195" t="s">
        <v>26</v>
      </c>
      <c r="G195">
        <v>11</v>
      </c>
      <c r="H195" s="32">
        <v>10.467000000000001</v>
      </c>
      <c r="I195">
        <v>0</v>
      </c>
      <c r="J195">
        <v>0.5</v>
      </c>
      <c r="K195">
        <v>170.697</v>
      </c>
      <c r="L195">
        <v>29</v>
      </c>
      <c r="M195">
        <v>9.9670000000000005</v>
      </c>
      <c r="N195">
        <v>289.04300000000001</v>
      </c>
      <c r="O195">
        <v>19</v>
      </c>
      <c r="P195">
        <v>8.9840526315789475</v>
      </c>
      <c r="Q195" t="s">
        <v>192</v>
      </c>
      <c r="R195" cm="1">
        <f t="array" ref="R1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5">
        <f>IFERROR(Hours_Working[[#This Row],[Gallon]],0)</f>
        <v>8.9840526315789475</v>
      </c>
    </row>
    <row r="196" spans="1:19" hidden="1" x14ac:dyDescent="0.25">
      <c r="A196" t="s">
        <v>392</v>
      </c>
      <c r="B196" s="2">
        <v>45594</v>
      </c>
      <c r="C196" t="s">
        <v>15</v>
      </c>
      <c r="D196" t="s">
        <v>618</v>
      </c>
      <c r="E196" t="s">
        <v>40</v>
      </c>
      <c r="F196" t="s">
        <v>5</v>
      </c>
      <c r="G196">
        <v>10</v>
      </c>
      <c r="H196" s="32">
        <v>10.417</v>
      </c>
      <c r="I196">
        <v>0</v>
      </c>
      <c r="J196">
        <v>0.48299999999999998</v>
      </c>
      <c r="K196">
        <v>152.577</v>
      </c>
      <c r="L196">
        <v>32.5</v>
      </c>
      <c r="M196">
        <v>9.9339999999999993</v>
      </c>
      <c r="N196">
        <v>322.85499999999996</v>
      </c>
      <c r="O196">
        <v>12</v>
      </c>
      <c r="P196">
        <v>12.71475</v>
      </c>
      <c r="Q196" t="s">
        <v>192</v>
      </c>
      <c r="R196" cm="1">
        <f t="array" ref="R1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6">
        <f>IFERROR(Hours_Working[[#This Row],[Gallon]],0)</f>
        <v>12.71475</v>
      </c>
    </row>
    <row r="197" spans="1:19" hidden="1" x14ac:dyDescent="0.25">
      <c r="A197" t="s">
        <v>432</v>
      </c>
      <c r="B197" s="2">
        <v>45594</v>
      </c>
      <c r="C197" t="s">
        <v>15</v>
      </c>
      <c r="D197" t="s">
        <v>398</v>
      </c>
      <c r="E197" t="s">
        <v>27</v>
      </c>
      <c r="F197" t="s">
        <v>26</v>
      </c>
      <c r="G197">
        <v>7</v>
      </c>
      <c r="H197" s="32">
        <v>10.132999999999999</v>
      </c>
      <c r="I197">
        <v>0.35</v>
      </c>
      <c r="J197">
        <v>0.51700000000000002</v>
      </c>
      <c r="K197">
        <v>163.482</v>
      </c>
      <c r="L197">
        <v>29</v>
      </c>
      <c r="M197">
        <v>9.5960000000000001</v>
      </c>
      <c r="N197">
        <v>278.28399999999999</v>
      </c>
      <c r="O197">
        <v>19</v>
      </c>
      <c r="P197">
        <v>8.6043157894736844</v>
      </c>
      <c r="Q197" t="s">
        <v>192</v>
      </c>
      <c r="R197" cm="1">
        <f t="array" ref="R1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7">
        <f>IFERROR(Hours_Working[[#This Row],[Gallon]],0)</f>
        <v>8.6043157894736844</v>
      </c>
    </row>
    <row r="198" spans="1:19" hidden="1" x14ac:dyDescent="0.25">
      <c r="A198" t="s">
        <v>56</v>
      </c>
      <c r="B198" s="2">
        <v>45594</v>
      </c>
      <c r="C198" t="s">
        <v>15</v>
      </c>
      <c r="D198" t="s">
        <v>286</v>
      </c>
      <c r="E198" t="s">
        <v>345</v>
      </c>
      <c r="F198" t="s">
        <v>5</v>
      </c>
      <c r="G198">
        <v>8</v>
      </c>
      <c r="H198" s="32">
        <v>8.0830000000000002</v>
      </c>
      <c r="I198">
        <v>0</v>
      </c>
      <c r="J198">
        <v>0</v>
      </c>
      <c r="K198">
        <v>140.69800000000001</v>
      </c>
      <c r="L198">
        <v>32.5</v>
      </c>
      <c r="M198">
        <v>8.0830000000000002</v>
      </c>
      <c r="N198">
        <v>262.69749999999999</v>
      </c>
      <c r="O198">
        <v>12</v>
      </c>
      <c r="P198">
        <v>11.724833333333335</v>
      </c>
      <c r="Q198" t="s">
        <v>192</v>
      </c>
      <c r="R198" cm="1">
        <f t="array" ref="R1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8">
        <f>IFERROR(Hours_Working[[#This Row],[Gallon]],0)</f>
        <v>11.724833333333335</v>
      </c>
    </row>
    <row r="199" spans="1:19" hidden="1" x14ac:dyDescent="0.25">
      <c r="A199" t="s">
        <v>56</v>
      </c>
      <c r="B199" s="2">
        <v>45594</v>
      </c>
      <c r="C199" t="s">
        <v>15</v>
      </c>
      <c r="D199" t="s">
        <v>285</v>
      </c>
      <c r="E199" t="s">
        <v>346</v>
      </c>
      <c r="F199" t="s">
        <v>5</v>
      </c>
      <c r="G199">
        <v>7</v>
      </c>
      <c r="H199" s="32">
        <v>9.4830000000000005</v>
      </c>
      <c r="I199">
        <v>0.16700000000000001</v>
      </c>
      <c r="J199">
        <v>0.35</v>
      </c>
      <c r="K199">
        <v>173.96299999999999</v>
      </c>
      <c r="L199">
        <v>32.5</v>
      </c>
      <c r="M199">
        <v>9.1330000000000009</v>
      </c>
      <c r="N199">
        <v>296.82250000000005</v>
      </c>
      <c r="O199">
        <v>12</v>
      </c>
      <c r="P199">
        <v>14.496916666666666</v>
      </c>
      <c r="Q199" t="s">
        <v>192</v>
      </c>
      <c r="R199" cm="1">
        <f t="array" ref="R1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9">
        <f>IFERROR(Hours_Working[[#This Row],[Gallon]],0)</f>
        <v>14.496916666666666</v>
      </c>
    </row>
    <row r="200" spans="1:19" hidden="1" x14ac:dyDescent="0.25">
      <c r="A200" t="s">
        <v>336</v>
      </c>
      <c r="B200" s="2">
        <v>45594</v>
      </c>
      <c r="C200" t="s">
        <v>31</v>
      </c>
      <c r="D200" t="s">
        <v>357</v>
      </c>
      <c r="E200" t="s">
        <v>355</v>
      </c>
      <c r="F200" t="s">
        <v>5</v>
      </c>
      <c r="G200">
        <v>20</v>
      </c>
      <c r="H200" s="32">
        <v>8.4830000000000005</v>
      </c>
      <c r="I200">
        <v>0.36699999999999999</v>
      </c>
      <c r="J200">
        <v>0.51700000000000002</v>
      </c>
      <c r="K200">
        <v>146.76300000000001</v>
      </c>
      <c r="L200">
        <v>35</v>
      </c>
      <c r="M200">
        <v>7.9290000000000003</v>
      </c>
      <c r="N200">
        <v>277.51499999999999</v>
      </c>
      <c r="O200">
        <v>12</v>
      </c>
      <c r="P200">
        <v>12.23025</v>
      </c>
      <c r="Q200" t="s">
        <v>192</v>
      </c>
      <c r="R200" cm="1">
        <f t="array" ref="R2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0">
        <f>IFERROR(Hours_Working[[#This Row],[Gallon]],0)</f>
        <v>12.23025</v>
      </c>
    </row>
    <row r="201" spans="1:19" hidden="1" x14ac:dyDescent="0.25">
      <c r="A201" t="s">
        <v>470</v>
      </c>
      <c r="B201" s="2">
        <v>45594</v>
      </c>
      <c r="C201" t="s">
        <v>15</v>
      </c>
      <c r="D201" t="s">
        <v>491</v>
      </c>
      <c r="E201" t="s">
        <v>28</v>
      </c>
      <c r="F201" t="s">
        <v>5</v>
      </c>
      <c r="G201">
        <v>9</v>
      </c>
      <c r="H201" s="32">
        <v>10.382999999999999</v>
      </c>
      <c r="I201">
        <v>0</v>
      </c>
      <c r="J201">
        <v>0.5</v>
      </c>
      <c r="K201">
        <v>117.863</v>
      </c>
      <c r="L201">
        <v>32.5</v>
      </c>
      <c r="M201">
        <v>9.8829999999999991</v>
      </c>
      <c r="N201">
        <v>321.19749999999999</v>
      </c>
      <c r="O201">
        <v>12</v>
      </c>
      <c r="P201">
        <v>9.8219166666666666</v>
      </c>
      <c r="Q201" t="s">
        <v>192</v>
      </c>
      <c r="R201" cm="1">
        <f t="array" ref="R2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1">
        <f>IFERROR(Hours_Working[[#This Row],[Gallon]],0)</f>
        <v>9.8219166666666666</v>
      </c>
    </row>
    <row r="202" spans="1:19" hidden="1" x14ac:dyDescent="0.25">
      <c r="A202" t="s">
        <v>333</v>
      </c>
      <c r="B202" s="2">
        <v>45594</v>
      </c>
      <c r="C202" t="s">
        <v>31</v>
      </c>
      <c r="D202" t="s">
        <v>334</v>
      </c>
      <c r="E202" t="s">
        <v>335</v>
      </c>
      <c r="F202" t="s">
        <v>5</v>
      </c>
      <c r="G202">
        <v>12</v>
      </c>
      <c r="H202" s="32">
        <v>9.1829999999999998</v>
      </c>
      <c r="I202">
        <v>0.16700000000000001</v>
      </c>
      <c r="J202">
        <v>0.5</v>
      </c>
      <c r="K202">
        <v>92.7</v>
      </c>
      <c r="L202">
        <v>35</v>
      </c>
      <c r="M202">
        <v>8.6829999999999998</v>
      </c>
      <c r="N202">
        <v>303.90499999999997</v>
      </c>
      <c r="O202">
        <v>12</v>
      </c>
      <c r="P202">
        <v>7.7250000000000005</v>
      </c>
      <c r="Q202" t="s">
        <v>192</v>
      </c>
      <c r="R202" cm="1">
        <f t="array" ref="R2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2">
        <f>IFERROR(Hours_Working[[#This Row],[Gallon]],0)</f>
        <v>7.7250000000000005</v>
      </c>
    </row>
    <row r="203" spans="1:19" hidden="1" x14ac:dyDescent="0.25">
      <c r="A203" t="s">
        <v>333</v>
      </c>
      <c r="B203" s="2">
        <v>45594</v>
      </c>
      <c r="C203" t="s">
        <v>31</v>
      </c>
      <c r="D203" t="s">
        <v>334</v>
      </c>
      <c r="E203" t="s">
        <v>36</v>
      </c>
      <c r="F203" t="s">
        <v>5</v>
      </c>
      <c r="G203">
        <v>14</v>
      </c>
      <c r="H203" s="32">
        <v>8.9169999999999998</v>
      </c>
      <c r="I203">
        <v>0.33300000000000002</v>
      </c>
      <c r="J203">
        <v>1</v>
      </c>
      <c r="K203">
        <v>103.345</v>
      </c>
      <c r="L203">
        <v>35</v>
      </c>
      <c r="M203">
        <v>7.9139999999999997</v>
      </c>
      <c r="N203">
        <v>276.99</v>
      </c>
      <c r="O203">
        <v>12</v>
      </c>
      <c r="P203">
        <v>8.6120833333333326</v>
      </c>
      <c r="Q203" t="s">
        <v>192</v>
      </c>
      <c r="R203" cm="1">
        <f t="array" ref="R2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3">
        <f>IFERROR(Hours_Working[[#This Row],[Gallon]],0)</f>
        <v>8.6120833333333326</v>
      </c>
    </row>
    <row r="204" spans="1:19" hidden="1" x14ac:dyDescent="0.25">
      <c r="A204" t="s">
        <v>444</v>
      </c>
      <c r="B204" s="2">
        <v>45594</v>
      </c>
      <c r="C204" t="s">
        <v>15</v>
      </c>
      <c r="D204" t="s">
        <v>415</v>
      </c>
      <c r="E204" t="s">
        <v>354</v>
      </c>
      <c r="F204" t="s">
        <v>5</v>
      </c>
      <c r="G204">
        <v>9</v>
      </c>
      <c r="H204" s="32">
        <v>11.167</v>
      </c>
      <c r="I204">
        <v>0.33300000000000002</v>
      </c>
      <c r="J204">
        <v>0.51700000000000002</v>
      </c>
      <c r="K204">
        <v>141.642</v>
      </c>
      <c r="L204">
        <v>32.5</v>
      </c>
      <c r="M204">
        <v>10.647</v>
      </c>
      <c r="N204">
        <v>346.02750000000003</v>
      </c>
      <c r="O204">
        <v>12</v>
      </c>
      <c r="P204">
        <v>11.8035</v>
      </c>
      <c r="Q204" t="s">
        <v>192</v>
      </c>
      <c r="R204" cm="1">
        <f t="array" ref="R2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4">
        <f>IFERROR(Hours_Working[[#This Row],[Gallon]],0)</f>
        <v>11.8035</v>
      </c>
    </row>
    <row r="205" spans="1:19" hidden="1" x14ac:dyDescent="0.25">
      <c r="A205" t="s">
        <v>582</v>
      </c>
      <c r="B205" s="2">
        <v>45594</v>
      </c>
      <c r="C205" t="s">
        <v>15</v>
      </c>
      <c r="D205" t="s">
        <v>542</v>
      </c>
      <c r="E205" t="s">
        <v>29</v>
      </c>
      <c r="F205" t="s">
        <v>26</v>
      </c>
      <c r="G205">
        <v>5</v>
      </c>
      <c r="H205" s="32">
        <v>10.050000000000001</v>
      </c>
      <c r="I205">
        <v>0.36699999999999999</v>
      </c>
      <c r="J205">
        <v>0.6</v>
      </c>
      <c r="K205">
        <v>181.864</v>
      </c>
      <c r="L205">
        <v>29</v>
      </c>
      <c r="M205">
        <v>9.4130000000000003</v>
      </c>
      <c r="N205">
        <v>272.97700000000003</v>
      </c>
      <c r="O205">
        <v>19</v>
      </c>
      <c r="P205">
        <v>9.5717894736842108</v>
      </c>
      <c r="Q205" t="s">
        <v>192</v>
      </c>
      <c r="R205" cm="1">
        <f t="array" ref="R2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5">
        <f>IFERROR(Hours_Working[[#This Row],[Gallon]],0)</f>
        <v>9.5717894736842108</v>
      </c>
    </row>
    <row r="206" spans="1:19" hidden="1" x14ac:dyDescent="0.25">
      <c r="A206" t="s">
        <v>698</v>
      </c>
      <c r="B206" s="2">
        <v>45594</v>
      </c>
      <c r="C206" t="s">
        <v>31</v>
      </c>
      <c r="D206" t="s">
        <v>359</v>
      </c>
      <c r="E206" t="s">
        <v>34</v>
      </c>
      <c r="F206" t="s">
        <v>5</v>
      </c>
      <c r="G206">
        <v>11</v>
      </c>
      <c r="H206" s="32">
        <v>10.15</v>
      </c>
      <c r="I206">
        <v>0</v>
      </c>
      <c r="J206">
        <v>0.5</v>
      </c>
      <c r="K206">
        <v>129.572</v>
      </c>
      <c r="L206">
        <v>35</v>
      </c>
      <c r="M206">
        <v>9.65</v>
      </c>
      <c r="N206">
        <v>337.75</v>
      </c>
      <c r="O206">
        <v>12</v>
      </c>
      <c r="P206">
        <v>10.797666666666666</v>
      </c>
      <c r="Q206" t="s">
        <v>192</v>
      </c>
      <c r="R206" cm="1">
        <f t="array" ref="R2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6">
        <f>IFERROR(Hours_Working[[#This Row],[Gallon]],0)</f>
        <v>10.797666666666666</v>
      </c>
    </row>
    <row r="207" spans="1:19" hidden="1" x14ac:dyDescent="0.25">
      <c r="A207" t="s">
        <v>390</v>
      </c>
      <c r="B207" s="2">
        <v>45594</v>
      </c>
      <c r="C207" t="s">
        <v>15</v>
      </c>
      <c r="D207" t="s">
        <v>369</v>
      </c>
      <c r="E207" t="s">
        <v>17</v>
      </c>
      <c r="F207" t="s">
        <v>5</v>
      </c>
      <c r="G207">
        <v>12</v>
      </c>
      <c r="H207" s="32">
        <v>11.032999999999999</v>
      </c>
      <c r="I207">
        <v>0.33300000000000002</v>
      </c>
      <c r="J207">
        <v>0.5</v>
      </c>
      <c r="K207">
        <v>150.21100000000001</v>
      </c>
      <c r="L207">
        <v>32.5</v>
      </c>
      <c r="M207">
        <v>10.53</v>
      </c>
      <c r="N207">
        <v>342.22499999999997</v>
      </c>
      <c r="O207">
        <v>12</v>
      </c>
      <c r="P207">
        <v>12.517583333333334</v>
      </c>
      <c r="Q207" t="s">
        <v>192</v>
      </c>
      <c r="R207" cm="1">
        <f t="array" ref="R2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7">
        <f>IFERROR(Hours_Working[[#This Row],[Gallon]],0)</f>
        <v>12.517583333333334</v>
      </c>
    </row>
    <row r="208" spans="1:19" hidden="1" x14ac:dyDescent="0.25">
      <c r="A208" t="s">
        <v>406</v>
      </c>
      <c r="B208" s="2">
        <v>45594</v>
      </c>
      <c r="C208" t="s">
        <v>15</v>
      </c>
      <c r="D208" t="s">
        <v>385</v>
      </c>
      <c r="E208" t="s">
        <v>212</v>
      </c>
      <c r="F208" t="s">
        <v>26</v>
      </c>
      <c r="G208">
        <v>8</v>
      </c>
      <c r="H208" s="32">
        <v>10.167</v>
      </c>
      <c r="I208">
        <v>0.183</v>
      </c>
      <c r="J208">
        <v>0.5</v>
      </c>
      <c r="K208">
        <v>145.34399999999999</v>
      </c>
      <c r="L208">
        <v>29</v>
      </c>
      <c r="M208">
        <v>9.6669999999999998</v>
      </c>
      <c r="N208">
        <v>280.34300000000002</v>
      </c>
      <c r="O208">
        <v>19</v>
      </c>
      <c r="P208">
        <v>7.6496842105263152</v>
      </c>
      <c r="Q208" t="s">
        <v>192</v>
      </c>
      <c r="R208" cm="1">
        <f t="array" ref="R2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8">
        <f>IFERROR(Hours_Working[[#This Row],[Gallon]],0)</f>
        <v>7.6496842105263152</v>
      </c>
    </row>
    <row r="209" spans="1:19" hidden="1" x14ac:dyDescent="0.25">
      <c r="A209" t="s">
        <v>60</v>
      </c>
      <c r="B209" s="2">
        <v>45594</v>
      </c>
      <c r="C209" t="s">
        <v>15</v>
      </c>
      <c r="D209" t="s">
        <v>561</v>
      </c>
      <c r="E209" t="s">
        <v>23</v>
      </c>
      <c r="F209" t="s">
        <v>5</v>
      </c>
      <c r="G209">
        <v>10</v>
      </c>
      <c r="H209" s="32">
        <v>10.199999999999999</v>
      </c>
      <c r="I209">
        <v>0</v>
      </c>
      <c r="J209">
        <v>0.3</v>
      </c>
      <c r="K209">
        <v>181.33099999999999</v>
      </c>
      <c r="L209">
        <v>32.5</v>
      </c>
      <c r="M209">
        <v>9.8999999999999986</v>
      </c>
      <c r="N209">
        <v>321.74999999999994</v>
      </c>
      <c r="O209">
        <v>12</v>
      </c>
      <c r="P209">
        <v>15.110916666666666</v>
      </c>
      <c r="Q209" t="s">
        <v>192</v>
      </c>
      <c r="R209" cm="1">
        <f t="array" ref="R2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9">
        <f>IFERROR(Hours_Working[[#This Row],[Gallon]],0)</f>
        <v>15.110916666666666</v>
      </c>
    </row>
    <row r="210" spans="1:19" hidden="1" x14ac:dyDescent="0.25">
      <c r="A210" t="s">
        <v>581</v>
      </c>
      <c r="B210" s="2">
        <v>45594</v>
      </c>
      <c r="C210" t="s">
        <v>15</v>
      </c>
      <c r="D210" t="s">
        <v>563</v>
      </c>
      <c r="E210" t="s">
        <v>564</v>
      </c>
      <c r="F210" t="s">
        <v>5</v>
      </c>
      <c r="G210">
        <v>10</v>
      </c>
      <c r="H210" s="32">
        <v>10.1</v>
      </c>
      <c r="I210">
        <v>0.35</v>
      </c>
      <c r="J210">
        <v>0.5</v>
      </c>
      <c r="K210">
        <v>234.23</v>
      </c>
      <c r="L210">
        <v>32.5</v>
      </c>
      <c r="M210">
        <v>9.58</v>
      </c>
      <c r="N210">
        <v>311.35000000000002</v>
      </c>
      <c r="O210">
        <v>12</v>
      </c>
      <c r="P210">
        <v>19.519166666666667</v>
      </c>
      <c r="Q210" t="s">
        <v>192</v>
      </c>
      <c r="R210" cm="1">
        <f t="array" ref="R2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0">
        <f>IFERROR(Hours_Working[[#This Row],[Gallon]],0)</f>
        <v>19.519166666666667</v>
      </c>
    </row>
    <row r="211" spans="1:19" x14ac:dyDescent="0.25">
      <c r="A211" t="s">
        <v>55</v>
      </c>
      <c r="B211" s="2">
        <v>45593</v>
      </c>
      <c r="C211" t="s">
        <v>31</v>
      </c>
      <c r="D211" t="s">
        <v>360</v>
      </c>
      <c r="E211" t="s">
        <v>41</v>
      </c>
      <c r="F211" t="s">
        <v>19</v>
      </c>
      <c r="G211">
        <v>8</v>
      </c>
      <c r="H211" s="32">
        <v>8.4329999999999998</v>
      </c>
      <c r="I211">
        <v>0.16700000000000001</v>
      </c>
      <c r="J211">
        <v>0.41699999999999998</v>
      </c>
      <c r="K211">
        <v>90.817999999999998</v>
      </c>
      <c r="L211">
        <v>42.02</v>
      </c>
      <c r="M211">
        <v>8.016</v>
      </c>
      <c r="N211">
        <v>336.83232000000004</v>
      </c>
      <c r="O211">
        <v>7</v>
      </c>
      <c r="P211">
        <v>12.974</v>
      </c>
      <c r="Q211" t="s">
        <v>192</v>
      </c>
      <c r="R211" cm="1">
        <f t="array" ref="R2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1">
        <f>IFERROR(Hours_Working[[#This Row],[Gallon]],0)</f>
        <v>12.974</v>
      </c>
    </row>
    <row r="212" spans="1:19" x14ac:dyDescent="0.25">
      <c r="A212" t="s">
        <v>55</v>
      </c>
      <c r="B212" s="2">
        <v>45594</v>
      </c>
      <c r="C212" t="s">
        <v>31</v>
      </c>
      <c r="D212" t="s">
        <v>360</v>
      </c>
      <c r="E212" t="s">
        <v>41</v>
      </c>
      <c r="F212" t="s">
        <v>19</v>
      </c>
      <c r="G212">
        <v>7</v>
      </c>
      <c r="H212" s="32">
        <v>8.5670000000000002</v>
      </c>
      <c r="I212">
        <v>0.28299999999999997</v>
      </c>
      <c r="J212">
        <v>0.48299999999999998</v>
      </c>
      <c r="K212">
        <v>67.91</v>
      </c>
      <c r="L212">
        <v>42.02</v>
      </c>
      <c r="M212">
        <v>8.0839999999999996</v>
      </c>
      <c r="N212">
        <v>339.68968000000001</v>
      </c>
      <c r="O212">
        <v>7</v>
      </c>
      <c r="P212">
        <v>9.7014285714285702</v>
      </c>
      <c r="Q212" t="s">
        <v>192</v>
      </c>
      <c r="R212" cm="1">
        <f t="array" ref="R2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2">
        <f>IFERROR(Hours_Working[[#This Row],[Gallon]],0)</f>
        <v>9.7014285714285702</v>
      </c>
    </row>
    <row r="213" spans="1:19" x14ac:dyDescent="0.25">
      <c r="A213" t="s">
        <v>55</v>
      </c>
      <c r="B213" s="2">
        <v>45596</v>
      </c>
      <c r="C213" t="s">
        <v>31</v>
      </c>
      <c r="D213" t="s">
        <v>360</v>
      </c>
      <c r="E213" t="s">
        <v>41</v>
      </c>
      <c r="F213" t="s">
        <v>19</v>
      </c>
      <c r="G213">
        <v>7</v>
      </c>
      <c r="H213" s="32">
        <v>8.9169999999999998</v>
      </c>
      <c r="I213">
        <v>0.3</v>
      </c>
      <c r="J213">
        <v>0.46700000000000003</v>
      </c>
      <c r="K213">
        <v>81.028000000000006</v>
      </c>
      <c r="L213">
        <v>42.02</v>
      </c>
      <c r="M213">
        <v>8.4499999999999993</v>
      </c>
      <c r="N213">
        <v>355.06900000000002</v>
      </c>
      <c r="O213">
        <v>7</v>
      </c>
      <c r="P213">
        <v>11.575428571428573</v>
      </c>
      <c r="Q213" t="s">
        <v>192</v>
      </c>
      <c r="R213" cm="1">
        <f t="array" ref="R2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3">
        <f>IFERROR(Hours_Working[[#This Row],[Gallon]],0)</f>
        <v>11.575428571428573</v>
      </c>
    </row>
    <row r="214" spans="1:19" x14ac:dyDescent="0.25">
      <c r="A214" t="s">
        <v>55</v>
      </c>
      <c r="B214" s="2">
        <v>45597</v>
      </c>
      <c r="C214" t="s">
        <v>31</v>
      </c>
      <c r="D214" t="s">
        <v>360</v>
      </c>
      <c r="E214" t="s">
        <v>41</v>
      </c>
      <c r="F214" t="s">
        <v>19</v>
      </c>
      <c r="G214">
        <v>7</v>
      </c>
      <c r="H214" s="32">
        <v>8.4</v>
      </c>
      <c r="I214">
        <v>0.317</v>
      </c>
      <c r="J214">
        <v>0.45</v>
      </c>
      <c r="K214">
        <v>97.850999999999999</v>
      </c>
      <c r="L214">
        <v>42.02</v>
      </c>
      <c r="M214">
        <v>7.95</v>
      </c>
      <c r="N214">
        <v>334.05900000000003</v>
      </c>
      <c r="O214">
        <v>7</v>
      </c>
      <c r="P214">
        <v>13.978714285714286</v>
      </c>
      <c r="Q214" t="s">
        <v>192</v>
      </c>
      <c r="R214" cm="1">
        <f t="array" ref="R2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4">
        <f>IFERROR(Hours_Working[[#This Row],[Gallon]],0)</f>
        <v>13.978714285714286</v>
      </c>
    </row>
    <row r="215" spans="1:19" x14ac:dyDescent="0.25">
      <c r="A215" t="s">
        <v>55</v>
      </c>
      <c r="B215" s="2">
        <v>45586</v>
      </c>
      <c r="C215" t="s">
        <v>15</v>
      </c>
      <c r="D215" t="s">
        <v>789</v>
      </c>
      <c r="E215" t="s">
        <v>291</v>
      </c>
      <c r="F215" t="s">
        <v>5</v>
      </c>
      <c r="G215">
        <v>8</v>
      </c>
      <c r="H215" s="32">
        <v>8.4499999999999993</v>
      </c>
      <c r="I215">
        <v>0</v>
      </c>
      <c r="J215">
        <v>0.23300000000000001</v>
      </c>
      <c r="K215">
        <v>176.15799999999999</v>
      </c>
      <c r="L215">
        <v>36.770000000000003</v>
      </c>
      <c r="M215">
        <v>8.2169999999999987</v>
      </c>
      <c r="N215">
        <v>302.13908999999995</v>
      </c>
      <c r="O215">
        <v>12</v>
      </c>
      <c r="P215">
        <v>14.679833333333333</v>
      </c>
      <c r="Q215" t="s">
        <v>192</v>
      </c>
      <c r="R215" cm="1">
        <f t="array" ref="R2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5">
        <f>IFERROR(Hours_Working[[#This Row],[Gallon]],0)</f>
        <v>14.679833333333333</v>
      </c>
    </row>
    <row r="216" spans="1:19" x14ac:dyDescent="0.25">
      <c r="A216" t="s">
        <v>55</v>
      </c>
      <c r="B216" s="2">
        <v>45590</v>
      </c>
      <c r="C216" t="s">
        <v>15</v>
      </c>
      <c r="D216" t="s">
        <v>789</v>
      </c>
      <c r="E216" t="s">
        <v>291</v>
      </c>
      <c r="F216" t="s">
        <v>5</v>
      </c>
      <c r="G216">
        <v>10</v>
      </c>
      <c r="H216" s="32">
        <v>8.4</v>
      </c>
      <c r="I216">
        <v>0</v>
      </c>
      <c r="J216">
        <v>0.63300000000000001</v>
      </c>
      <c r="K216">
        <v>184.86</v>
      </c>
      <c r="L216">
        <v>36.770000000000003</v>
      </c>
      <c r="M216">
        <v>7.7670000000000003</v>
      </c>
      <c r="N216">
        <v>285.59259000000003</v>
      </c>
      <c r="O216">
        <v>12</v>
      </c>
      <c r="P216">
        <v>15.405000000000001</v>
      </c>
      <c r="Q216" t="s">
        <v>192</v>
      </c>
      <c r="R216" cm="1">
        <f t="array" ref="R2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6">
        <f>IFERROR(Hours_Working[[#This Row],[Gallon]],0)</f>
        <v>15.405000000000001</v>
      </c>
    </row>
    <row r="217" spans="1:19" x14ac:dyDescent="0.25">
      <c r="A217" t="s">
        <v>55</v>
      </c>
      <c r="B217" s="2">
        <v>45597</v>
      </c>
      <c r="C217" t="s">
        <v>15</v>
      </c>
      <c r="D217" t="s">
        <v>789</v>
      </c>
      <c r="E217" t="s">
        <v>291</v>
      </c>
      <c r="F217" t="s">
        <v>5</v>
      </c>
      <c r="G217">
        <v>8</v>
      </c>
      <c r="H217" s="32">
        <v>8.75</v>
      </c>
      <c r="I217">
        <v>0</v>
      </c>
      <c r="J217">
        <v>0.5</v>
      </c>
      <c r="K217">
        <v>166.14599999999999</v>
      </c>
      <c r="L217">
        <v>36.770000000000003</v>
      </c>
      <c r="M217">
        <v>8.25</v>
      </c>
      <c r="N217">
        <v>303.35250000000002</v>
      </c>
      <c r="O217">
        <v>12</v>
      </c>
      <c r="P217">
        <v>13.845499999999999</v>
      </c>
      <c r="Q217" t="s">
        <v>192</v>
      </c>
      <c r="R217" cm="1">
        <f t="array" ref="R2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7">
        <f>IFERROR(Hours_Working[[#This Row],[Gallon]],0)</f>
        <v>13.845499999999999</v>
      </c>
    </row>
    <row r="218" spans="1:19" x14ac:dyDescent="0.25">
      <c r="A218" t="s">
        <v>55</v>
      </c>
      <c r="B218" s="2">
        <v>45586</v>
      </c>
      <c r="C218" t="s">
        <v>15</v>
      </c>
      <c r="D218" t="s">
        <v>472</v>
      </c>
      <c r="E218" t="s">
        <v>20</v>
      </c>
      <c r="F218" t="s">
        <v>5</v>
      </c>
      <c r="G218">
        <v>10</v>
      </c>
      <c r="H218" s="32">
        <v>8.5329999999999995</v>
      </c>
      <c r="I218">
        <v>0.3</v>
      </c>
      <c r="J218">
        <v>0.433</v>
      </c>
      <c r="K218">
        <v>175.483</v>
      </c>
      <c r="L218">
        <v>36.770000000000003</v>
      </c>
      <c r="M218">
        <v>8.1</v>
      </c>
      <c r="N218">
        <v>297.83699999999999</v>
      </c>
      <c r="O218">
        <v>12</v>
      </c>
      <c r="P218">
        <v>14.623583333333334</v>
      </c>
      <c r="Q218" t="s">
        <v>192</v>
      </c>
      <c r="R218" cm="1">
        <f t="array" ref="R2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8">
        <f>IFERROR(Hours_Working[[#This Row],[Gallon]],0)</f>
        <v>14.623583333333334</v>
      </c>
    </row>
    <row r="219" spans="1:19" hidden="1" x14ac:dyDescent="0.25">
      <c r="A219" t="s">
        <v>734</v>
      </c>
      <c r="B219" s="2">
        <v>45594</v>
      </c>
      <c r="C219" t="s">
        <v>31</v>
      </c>
      <c r="D219" t="s">
        <v>358</v>
      </c>
      <c r="E219" t="s">
        <v>35</v>
      </c>
      <c r="F219" t="s">
        <v>5</v>
      </c>
      <c r="G219">
        <v>18</v>
      </c>
      <c r="H219" s="32">
        <v>10.199999999999999</v>
      </c>
      <c r="I219">
        <v>0.26700000000000002</v>
      </c>
      <c r="J219">
        <v>0.5</v>
      </c>
      <c r="K219">
        <v>127.857</v>
      </c>
      <c r="L219">
        <v>35</v>
      </c>
      <c r="M219">
        <v>9.6999999999999993</v>
      </c>
      <c r="N219">
        <v>339.5</v>
      </c>
      <c r="O219">
        <v>12</v>
      </c>
      <c r="P219">
        <v>10.65475</v>
      </c>
      <c r="Q219" t="s">
        <v>192</v>
      </c>
      <c r="R219" cm="1">
        <f t="array" ref="R2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9">
        <f>IFERROR(Hours_Working[[#This Row],[Gallon]],0)</f>
        <v>10.65475</v>
      </c>
    </row>
    <row r="220" spans="1:19" hidden="1" x14ac:dyDescent="0.25">
      <c r="A220" t="s">
        <v>461</v>
      </c>
      <c r="B220" s="2">
        <v>45594</v>
      </c>
      <c r="C220" t="s">
        <v>15</v>
      </c>
      <c r="D220" t="s">
        <v>421</v>
      </c>
      <c r="E220" t="s">
        <v>290</v>
      </c>
      <c r="F220" t="s">
        <v>5</v>
      </c>
      <c r="G220">
        <v>10</v>
      </c>
      <c r="H220" s="32">
        <v>11.333</v>
      </c>
      <c r="I220">
        <v>0.16700000000000001</v>
      </c>
      <c r="J220">
        <v>0.5</v>
      </c>
      <c r="K220">
        <v>271.916</v>
      </c>
      <c r="L220">
        <v>32.5</v>
      </c>
      <c r="M220">
        <v>10.833</v>
      </c>
      <c r="N220">
        <v>352.07249999999999</v>
      </c>
      <c r="O220">
        <v>12</v>
      </c>
      <c r="P220">
        <v>22.659666666666666</v>
      </c>
      <c r="Q220" t="s">
        <v>192</v>
      </c>
      <c r="R220" cm="1">
        <f t="array" ref="R2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0">
        <f>IFERROR(Hours_Working[[#This Row],[Gallon]],0)</f>
        <v>22.659666666666666</v>
      </c>
    </row>
    <row r="221" spans="1:19" hidden="1" x14ac:dyDescent="0.25">
      <c r="A221" t="s">
        <v>59</v>
      </c>
      <c r="B221" s="2">
        <v>45595</v>
      </c>
      <c r="C221" t="s">
        <v>31</v>
      </c>
      <c r="D221" t="s">
        <v>361</v>
      </c>
      <c r="E221" t="s">
        <v>44</v>
      </c>
      <c r="F221" t="s">
        <v>5</v>
      </c>
      <c r="G221">
        <v>7</v>
      </c>
      <c r="H221" s="32">
        <v>4.45</v>
      </c>
      <c r="I221">
        <v>0</v>
      </c>
      <c r="J221">
        <v>0</v>
      </c>
      <c r="K221">
        <v>46.616999999999997</v>
      </c>
      <c r="L221">
        <v>40</v>
      </c>
      <c r="M221">
        <v>4.45</v>
      </c>
      <c r="N221">
        <v>178</v>
      </c>
      <c r="O221">
        <v>12</v>
      </c>
      <c r="P221">
        <v>3.8847499999999999</v>
      </c>
      <c r="Q221" t="s">
        <v>192</v>
      </c>
      <c r="R221" cm="1">
        <f t="array" ref="R2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1">
        <f>IFERROR(Hours_Working[[#This Row],[Gallon]],0)</f>
        <v>3.8847499999999999</v>
      </c>
    </row>
    <row r="222" spans="1:19" hidden="1" x14ac:dyDescent="0.25">
      <c r="A222" t="s">
        <v>370</v>
      </c>
      <c r="B222" s="2">
        <v>45595</v>
      </c>
      <c r="C222" t="s">
        <v>15</v>
      </c>
      <c r="D222" t="s">
        <v>353</v>
      </c>
      <c r="E222" t="s">
        <v>217</v>
      </c>
      <c r="F222" t="s">
        <v>5</v>
      </c>
      <c r="G222">
        <v>7</v>
      </c>
      <c r="H222" s="32">
        <v>10.016999999999999</v>
      </c>
      <c r="I222">
        <v>1.7000000000000001E-2</v>
      </c>
      <c r="J222">
        <v>0</v>
      </c>
      <c r="K222">
        <v>150.61699999999999</v>
      </c>
      <c r="L222">
        <v>32.5</v>
      </c>
      <c r="M222">
        <v>10.016999999999999</v>
      </c>
      <c r="N222">
        <v>325.55250000000001</v>
      </c>
      <c r="O222">
        <v>12</v>
      </c>
      <c r="P222">
        <v>12.551416666666666</v>
      </c>
      <c r="Q222" t="s">
        <v>192</v>
      </c>
      <c r="R222" cm="1">
        <f t="array" ref="R2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2">
        <f>IFERROR(Hours_Working[[#This Row],[Gallon]],0)</f>
        <v>12.551416666666666</v>
      </c>
    </row>
    <row r="223" spans="1:19" hidden="1" x14ac:dyDescent="0.25">
      <c r="A223" t="s">
        <v>392</v>
      </c>
      <c r="B223" s="2">
        <v>45595</v>
      </c>
      <c r="C223" t="s">
        <v>15</v>
      </c>
      <c r="D223" t="s">
        <v>368</v>
      </c>
      <c r="E223" t="s">
        <v>38</v>
      </c>
      <c r="F223" t="s">
        <v>26</v>
      </c>
      <c r="G223">
        <v>10</v>
      </c>
      <c r="H223" s="32">
        <v>10.75</v>
      </c>
      <c r="I223">
        <v>0</v>
      </c>
      <c r="J223">
        <v>0.51700000000000002</v>
      </c>
      <c r="K223">
        <v>225.346</v>
      </c>
      <c r="L223">
        <v>29</v>
      </c>
      <c r="M223">
        <v>10.233000000000001</v>
      </c>
      <c r="N223">
        <v>296.75700000000001</v>
      </c>
      <c r="O223">
        <v>19</v>
      </c>
      <c r="P223">
        <v>11.860315789473685</v>
      </c>
      <c r="Q223" t="s">
        <v>192</v>
      </c>
      <c r="R223" cm="1">
        <f t="array" ref="R2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3">
        <f>IFERROR(Hours_Working[[#This Row],[Gallon]],0)</f>
        <v>11.860315789473685</v>
      </c>
    </row>
    <row r="224" spans="1:19" hidden="1" x14ac:dyDescent="0.25">
      <c r="A224" t="s">
        <v>392</v>
      </c>
      <c r="B224" s="2">
        <v>45595</v>
      </c>
      <c r="C224" t="s">
        <v>15</v>
      </c>
      <c r="D224" t="s">
        <v>618</v>
      </c>
      <c r="E224" t="s">
        <v>40</v>
      </c>
      <c r="F224" t="s">
        <v>5</v>
      </c>
      <c r="G224">
        <v>8</v>
      </c>
      <c r="H224" s="32">
        <v>10.5</v>
      </c>
      <c r="I224">
        <v>0</v>
      </c>
      <c r="J224">
        <v>0.45</v>
      </c>
      <c r="K224">
        <v>211.613</v>
      </c>
      <c r="L224">
        <v>32.5</v>
      </c>
      <c r="M224">
        <v>10.050000000000001</v>
      </c>
      <c r="N224">
        <v>326.625</v>
      </c>
      <c r="O224">
        <v>12</v>
      </c>
      <c r="P224">
        <v>17.634416666666667</v>
      </c>
      <c r="Q224" t="s">
        <v>192</v>
      </c>
      <c r="R224" cm="1">
        <f t="array" ref="R2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4">
        <f>IFERROR(Hours_Working[[#This Row],[Gallon]],0)</f>
        <v>17.634416666666667</v>
      </c>
    </row>
    <row r="225" spans="1:19" hidden="1" x14ac:dyDescent="0.25">
      <c r="A225" t="s">
        <v>432</v>
      </c>
      <c r="B225" s="2">
        <v>45595</v>
      </c>
      <c r="C225" t="s">
        <v>15</v>
      </c>
      <c r="D225" t="s">
        <v>398</v>
      </c>
      <c r="E225" t="s">
        <v>27</v>
      </c>
      <c r="F225" t="s">
        <v>26</v>
      </c>
      <c r="G225">
        <v>9</v>
      </c>
      <c r="H225" s="32">
        <v>10.233000000000001</v>
      </c>
      <c r="I225">
        <v>0.4</v>
      </c>
      <c r="J225">
        <v>0.5</v>
      </c>
      <c r="K225">
        <v>116.354</v>
      </c>
      <c r="L225">
        <v>29</v>
      </c>
      <c r="M225">
        <v>9.6630000000000003</v>
      </c>
      <c r="N225">
        <v>280.22700000000003</v>
      </c>
      <c r="O225">
        <v>19</v>
      </c>
      <c r="P225">
        <v>6.1238947368421055</v>
      </c>
      <c r="Q225" t="s">
        <v>192</v>
      </c>
      <c r="R225" cm="1">
        <f t="array" ref="R2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5">
        <f>IFERROR(Hours_Working[[#This Row],[Gallon]],0)</f>
        <v>6.1238947368421055</v>
      </c>
    </row>
    <row r="226" spans="1:19" hidden="1" x14ac:dyDescent="0.25">
      <c r="A226" t="s">
        <v>56</v>
      </c>
      <c r="B226" s="2">
        <v>45595</v>
      </c>
      <c r="C226" t="s">
        <v>15</v>
      </c>
      <c r="D226" t="s">
        <v>286</v>
      </c>
      <c r="E226" t="s">
        <v>345</v>
      </c>
      <c r="F226" t="s">
        <v>5</v>
      </c>
      <c r="G226">
        <v>8</v>
      </c>
      <c r="H226" s="32">
        <v>8.3330000000000002</v>
      </c>
      <c r="I226">
        <v>0</v>
      </c>
      <c r="J226">
        <v>0.317</v>
      </c>
      <c r="K226">
        <v>216.976</v>
      </c>
      <c r="L226">
        <v>32.5</v>
      </c>
      <c r="M226">
        <v>8.016</v>
      </c>
      <c r="N226">
        <v>260.52</v>
      </c>
      <c r="O226">
        <v>12</v>
      </c>
      <c r="P226">
        <v>18.081333333333333</v>
      </c>
      <c r="Q226" t="s">
        <v>192</v>
      </c>
      <c r="R226" cm="1">
        <f t="array" ref="R2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6">
        <f>IFERROR(Hours_Working[[#This Row],[Gallon]],0)</f>
        <v>18.081333333333333</v>
      </c>
    </row>
    <row r="227" spans="1:19" hidden="1" x14ac:dyDescent="0.25">
      <c r="A227" t="s">
        <v>56</v>
      </c>
      <c r="B227" s="2">
        <v>45595</v>
      </c>
      <c r="C227" t="s">
        <v>15</v>
      </c>
      <c r="D227" t="s">
        <v>285</v>
      </c>
      <c r="E227" t="s">
        <v>346</v>
      </c>
      <c r="F227" t="s">
        <v>5</v>
      </c>
      <c r="G227">
        <v>8</v>
      </c>
      <c r="H227" s="32">
        <v>9.3170000000000002</v>
      </c>
      <c r="I227">
        <v>0</v>
      </c>
      <c r="J227">
        <v>0.5</v>
      </c>
      <c r="K227">
        <v>206.19800000000001</v>
      </c>
      <c r="L227">
        <v>32.5</v>
      </c>
      <c r="M227">
        <v>8.8170000000000002</v>
      </c>
      <c r="N227">
        <v>286.55250000000001</v>
      </c>
      <c r="O227">
        <v>12</v>
      </c>
      <c r="P227">
        <v>17.183166666666668</v>
      </c>
      <c r="Q227" t="s">
        <v>192</v>
      </c>
      <c r="R227" cm="1">
        <f t="array" ref="R2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7">
        <f>IFERROR(Hours_Working[[#This Row],[Gallon]],0)</f>
        <v>17.183166666666668</v>
      </c>
    </row>
    <row r="228" spans="1:19" hidden="1" x14ac:dyDescent="0.25">
      <c r="A228" t="s">
        <v>336</v>
      </c>
      <c r="B228" s="2">
        <v>45595</v>
      </c>
      <c r="C228" t="s">
        <v>31</v>
      </c>
      <c r="D228" t="s">
        <v>357</v>
      </c>
      <c r="E228" t="s">
        <v>355</v>
      </c>
      <c r="F228" t="s">
        <v>5</v>
      </c>
      <c r="G228">
        <v>18</v>
      </c>
      <c r="H228" s="32">
        <v>8.8330000000000002</v>
      </c>
      <c r="I228">
        <v>0.23300000000000001</v>
      </c>
      <c r="J228">
        <v>0.71699999999999997</v>
      </c>
      <c r="K228">
        <v>102.75700000000001</v>
      </c>
      <c r="L228">
        <v>35</v>
      </c>
      <c r="M228">
        <v>8.1159999999999997</v>
      </c>
      <c r="N228">
        <v>284.06</v>
      </c>
      <c r="O228">
        <v>12</v>
      </c>
      <c r="P228">
        <v>8.5630833333333332</v>
      </c>
      <c r="Q228" t="s">
        <v>192</v>
      </c>
      <c r="R228" cm="1">
        <f t="array" ref="R2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8">
        <f>IFERROR(Hours_Working[[#This Row],[Gallon]],0)</f>
        <v>8.5630833333333332</v>
      </c>
    </row>
    <row r="229" spans="1:19" hidden="1" x14ac:dyDescent="0.25">
      <c r="A229" t="s">
        <v>470</v>
      </c>
      <c r="B229" s="2">
        <v>45595</v>
      </c>
      <c r="C229" t="s">
        <v>15</v>
      </c>
      <c r="D229" t="s">
        <v>491</v>
      </c>
      <c r="E229" t="s">
        <v>28</v>
      </c>
      <c r="F229" t="s">
        <v>5</v>
      </c>
      <c r="G229">
        <v>8</v>
      </c>
      <c r="H229" s="32">
        <v>10.4</v>
      </c>
      <c r="I229">
        <v>0</v>
      </c>
      <c r="J229">
        <v>0.5</v>
      </c>
      <c r="K229">
        <v>145.56899999999999</v>
      </c>
      <c r="L229">
        <v>32.5</v>
      </c>
      <c r="M229">
        <v>9.9</v>
      </c>
      <c r="N229">
        <v>321.75</v>
      </c>
      <c r="O229">
        <v>12</v>
      </c>
      <c r="P229">
        <v>12.130749999999999</v>
      </c>
      <c r="Q229" t="s">
        <v>192</v>
      </c>
      <c r="R229" cm="1">
        <f t="array" ref="R2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9">
        <f>IFERROR(Hours_Working[[#This Row],[Gallon]],0)</f>
        <v>12.130749999999999</v>
      </c>
    </row>
    <row r="230" spans="1:19" hidden="1" x14ac:dyDescent="0.25">
      <c r="A230" t="s">
        <v>333</v>
      </c>
      <c r="B230" s="2">
        <v>45595</v>
      </c>
      <c r="C230" t="s">
        <v>31</v>
      </c>
      <c r="D230" t="s">
        <v>334</v>
      </c>
      <c r="E230" t="s">
        <v>335</v>
      </c>
      <c r="F230" t="s">
        <v>5</v>
      </c>
      <c r="G230">
        <v>12</v>
      </c>
      <c r="H230" s="32">
        <v>8.4</v>
      </c>
      <c r="I230">
        <v>0.15</v>
      </c>
      <c r="J230">
        <v>0.5</v>
      </c>
      <c r="K230">
        <v>177.84299999999999</v>
      </c>
      <c r="L230">
        <v>35</v>
      </c>
      <c r="M230">
        <v>7.9</v>
      </c>
      <c r="N230">
        <v>276.5</v>
      </c>
      <c r="O230">
        <v>12</v>
      </c>
      <c r="P230">
        <v>14.82025</v>
      </c>
      <c r="Q230" t="s">
        <v>192</v>
      </c>
      <c r="R230" cm="1">
        <f t="array" ref="R2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0">
        <f>IFERROR(Hours_Working[[#This Row],[Gallon]],0)</f>
        <v>14.82025</v>
      </c>
    </row>
    <row r="231" spans="1:19" hidden="1" x14ac:dyDescent="0.25">
      <c r="A231" t="s">
        <v>333</v>
      </c>
      <c r="B231" s="2">
        <v>45595</v>
      </c>
      <c r="C231" t="s">
        <v>31</v>
      </c>
      <c r="D231" t="s">
        <v>334</v>
      </c>
      <c r="E231" t="s">
        <v>36</v>
      </c>
      <c r="F231" t="s">
        <v>5</v>
      </c>
      <c r="G231">
        <v>15</v>
      </c>
      <c r="H231" s="32">
        <v>9.8170000000000002</v>
      </c>
      <c r="I231">
        <v>0.35</v>
      </c>
      <c r="J231">
        <v>1.0169999999999999</v>
      </c>
      <c r="K231">
        <v>156.37899999999999</v>
      </c>
      <c r="L231">
        <v>35</v>
      </c>
      <c r="M231">
        <v>8.7800000000000011</v>
      </c>
      <c r="N231">
        <v>307.30000000000007</v>
      </c>
      <c r="O231">
        <v>12</v>
      </c>
      <c r="P231">
        <v>13.031583333333332</v>
      </c>
      <c r="Q231" t="s">
        <v>192</v>
      </c>
      <c r="R231" cm="1">
        <f t="array" ref="R2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1">
        <f>IFERROR(Hours_Working[[#This Row],[Gallon]],0)</f>
        <v>13.031583333333332</v>
      </c>
    </row>
    <row r="232" spans="1:19" hidden="1" x14ac:dyDescent="0.25">
      <c r="A232" t="s">
        <v>444</v>
      </c>
      <c r="B232" s="2">
        <v>45595</v>
      </c>
      <c r="C232" t="s">
        <v>15</v>
      </c>
      <c r="D232" t="s">
        <v>415</v>
      </c>
      <c r="E232" t="s">
        <v>354</v>
      </c>
      <c r="F232" t="s">
        <v>5</v>
      </c>
      <c r="G232">
        <v>9</v>
      </c>
      <c r="H232" s="32">
        <v>10</v>
      </c>
      <c r="I232">
        <v>0.33300000000000002</v>
      </c>
      <c r="J232">
        <v>0.5</v>
      </c>
      <c r="K232">
        <v>117.622</v>
      </c>
      <c r="L232">
        <v>32.5</v>
      </c>
      <c r="M232">
        <v>9.4969999999999999</v>
      </c>
      <c r="N232">
        <v>308.65249999999997</v>
      </c>
      <c r="O232">
        <v>12</v>
      </c>
      <c r="P232">
        <v>9.8018333333333327</v>
      </c>
      <c r="Q232" t="s">
        <v>192</v>
      </c>
      <c r="R232" cm="1">
        <f t="array" ref="R2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2">
        <f>IFERROR(Hours_Working[[#This Row],[Gallon]],0)</f>
        <v>9.8018333333333327</v>
      </c>
    </row>
    <row r="233" spans="1:19" hidden="1" x14ac:dyDescent="0.25">
      <c r="A233" t="s">
        <v>582</v>
      </c>
      <c r="B233" s="2">
        <v>45595</v>
      </c>
      <c r="C233" t="s">
        <v>15</v>
      </c>
      <c r="D233" t="s">
        <v>542</v>
      </c>
      <c r="E233" t="s">
        <v>29</v>
      </c>
      <c r="F233" t="s">
        <v>26</v>
      </c>
      <c r="G233">
        <v>11</v>
      </c>
      <c r="H233" s="32">
        <v>9.8670000000000009</v>
      </c>
      <c r="I233">
        <v>0.35</v>
      </c>
      <c r="J233">
        <v>0.53300000000000003</v>
      </c>
      <c r="K233">
        <v>172.642</v>
      </c>
      <c r="L233">
        <v>29</v>
      </c>
      <c r="M233">
        <v>9.3140000000000001</v>
      </c>
      <c r="N233">
        <v>270.10599999999999</v>
      </c>
      <c r="O233">
        <v>19</v>
      </c>
      <c r="P233">
        <v>9.0864210526315787</v>
      </c>
      <c r="Q233" t="s">
        <v>192</v>
      </c>
      <c r="R233" cm="1">
        <f t="array" ref="R2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3">
        <f>IFERROR(Hours_Working[[#This Row],[Gallon]],0)</f>
        <v>9.0864210526315787</v>
      </c>
    </row>
    <row r="234" spans="1:19" hidden="1" x14ac:dyDescent="0.25">
      <c r="A234" t="s">
        <v>698</v>
      </c>
      <c r="B234" s="2">
        <v>45595</v>
      </c>
      <c r="C234" t="s">
        <v>31</v>
      </c>
      <c r="D234" t="s">
        <v>359</v>
      </c>
      <c r="E234" t="s">
        <v>34</v>
      </c>
      <c r="F234" t="s">
        <v>5</v>
      </c>
      <c r="G234">
        <v>10</v>
      </c>
      <c r="H234" s="32">
        <v>10.632999999999999</v>
      </c>
      <c r="I234">
        <v>0</v>
      </c>
      <c r="J234">
        <v>0.35</v>
      </c>
      <c r="K234">
        <v>124.133</v>
      </c>
      <c r="L234">
        <v>35</v>
      </c>
      <c r="M234">
        <v>10.282999999999999</v>
      </c>
      <c r="N234">
        <v>359.90499999999997</v>
      </c>
      <c r="O234">
        <v>12</v>
      </c>
      <c r="P234">
        <v>10.344416666666666</v>
      </c>
      <c r="Q234" t="s">
        <v>192</v>
      </c>
      <c r="R234" cm="1">
        <f t="array" ref="R2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4">
        <f>IFERROR(Hours_Working[[#This Row],[Gallon]],0)</f>
        <v>10.344416666666666</v>
      </c>
    </row>
    <row r="235" spans="1:19" hidden="1" x14ac:dyDescent="0.25">
      <c r="A235" t="s">
        <v>390</v>
      </c>
      <c r="B235" s="2">
        <v>45595</v>
      </c>
      <c r="C235" t="s">
        <v>15</v>
      </c>
      <c r="D235" t="s">
        <v>369</v>
      </c>
      <c r="E235" t="s">
        <v>17</v>
      </c>
      <c r="F235" t="s">
        <v>5</v>
      </c>
      <c r="G235">
        <v>13</v>
      </c>
      <c r="H235" s="32">
        <v>10.75</v>
      </c>
      <c r="I235">
        <v>0.317</v>
      </c>
      <c r="J235">
        <v>0.5</v>
      </c>
      <c r="K235">
        <v>198.292</v>
      </c>
      <c r="L235">
        <v>32.5</v>
      </c>
      <c r="M235">
        <v>10.25</v>
      </c>
      <c r="N235">
        <v>333.125</v>
      </c>
      <c r="O235">
        <v>12</v>
      </c>
      <c r="P235">
        <v>16.524333333333335</v>
      </c>
      <c r="Q235" t="s">
        <v>192</v>
      </c>
      <c r="R235" cm="1">
        <f t="array" ref="R2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5">
        <f>IFERROR(Hours_Working[[#This Row],[Gallon]],0)</f>
        <v>16.524333333333335</v>
      </c>
    </row>
    <row r="236" spans="1:19" hidden="1" x14ac:dyDescent="0.25">
      <c r="A236" t="s">
        <v>406</v>
      </c>
      <c r="B236" s="2">
        <v>45595</v>
      </c>
      <c r="C236" t="s">
        <v>15</v>
      </c>
      <c r="D236" t="s">
        <v>385</v>
      </c>
      <c r="E236" t="s">
        <v>212</v>
      </c>
      <c r="F236" t="s">
        <v>26</v>
      </c>
      <c r="G236">
        <v>6</v>
      </c>
      <c r="H236" s="32">
        <v>9.7669999999999995</v>
      </c>
      <c r="I236">
        <v>0.25</v>
      </c>
      <c r="J236">
        <v>0.5</v>
      </c>
      <c r="K236">
        <v>173.36500000000001</v>
      </c>
      <c r="L236">
        <v>29</v>
      </c>
      <c r="M236">
        <v>9.2669999999999995</v>
      </c>
      <c r="N236">
        <v>268.74299999999999</v>
      </c>
      <c r="O236">
        <v>19</v>
      </c>
      <c r="P236">
        <v>9.1244736842105265</v>
      </c>
      <c r="Q236" t="s">
        <v>192</v>
      </c>
      <c r="R236" cm="1">
        <f t="array" ref="R2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6">
        <f>IFERROR(Hours_Working[[#This Row],[Gallon]],0)</f>
        <v>9.1244736842105265</v>
      </c>
    </row>
    <row r="237" spans="1:19" hidden="1" x14ac:dyDescent="0.25">
      <c r="A237" t="s">
        <v>60</v>
      </c>
      <c r="B237" s="2">
        <v>45595</v>
      </c>
      <c r="C237" t="s">
        <v>15</v>
      </c>
      <c r="D237" t="s">
        <v>561</v>
      </c>
      <c r="E237" t="s">
        <v>23</v>
      </c>
      <c r="F237" t="s">
        <v>5</v>
      </c>
      <c r="G237">
        <v>10</v>
      </c>
      <c r="H237" s="32">
        <v>10.233000000000001</v>
      </c>
      <c r="I237">
        <v>0.23300000000000001</v>
      </c>
      <c r="J237">
        <v>0</v>
      </c>
      <c r="K237">
        <v>192.428</v>
      </c>
      <c r="L237">
        <v>32.5</v>
      </c>
      <c r="M237">
        <v>10.233000000000001</v>
      </c>
      <c r="N237">
        <v>332.57249999999999</v>
      </c>
      <c r="O237">
        <v>12</v>
      </c>
      <c r="P237">
        <v>16.035666666666668</v>
      </c>
      <c r="Q237" t="s">
        <v>192</v>
      </c>
      <c r="R237" cm="1">
        <f t="array" ref="R2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7">
        <f>IFERROR(Hours_Working[[#This Row],[Gallon]],0)</f>
        <v>16.035666666666668</v>
      </c>
    </row>
    <row r="238" spans="1:19" hidden="1" x14ac:dyDescent="0.25">
      <c r="A238" t="s">
        <v>581</v>
      </c>
      <c r="B238" s="2">
        <v>45595</v>
      </c>
      <c r="C238" t="s">
        <v>15</v>
      </c>
      <c r="D238" t="s">
        <v>563</v>
      </c>
      <c r="E238" t="s">
        <v>564</v>
      </c>
      <c r="F238" t="s">
        <v>5</v>
      </c>
      <c r="G238">
        <v>8</v>
      </c>
      <c r="H238" s="32">
        <v>9.1329999999999991</v>
      </c>
      <c r="I238">
        <v>0.16700000000000001</v>
      </c>
      <c r="J238">
        <v>0.5</v>
      </c>
      <c r="K238">
        <v>132.23699999999999</v>
      </c>
      <c r="L238">
        <v>32.5</v>
      </c>
      <c r="M238">
        <v>8.6329999999999991</v>
      </c>
      <c r="N238">
        <v>280.57249999999999</v>
      </c>
      <c r="O238">
        <v>12</v>
      </c>
      <c r="P238">
        <v>11.01975</v>
      </c>
      <c r="Q238" t="s">
        <v>192</v>
      </c>
      <c r="R238" cm="1">
        <f t="array" ref="R2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8">
        <f>IFERROR(Hours_Working[[#This Row],[Gallon]],0)</f>
        <v>11.01975</v>
      </c>
    </row>
    <row r="239" spans="1:19" x14ac:dyDescent="0.25">
      <c r="A239" t="s">
        <v>55</v>
      </c>
      <c r="B239" s="2">
        <v>45587</v>
      </c>
      <c r="C239" t="s">
        <v>15</v>
      </c>
      <c r="D239" t="s">
        <v>472</v>
      </c>
      <c r="E239" t="s">
        <v>20</v>
      </c>
      <c r="F239" t="s">
        <v>5</v>
      </c>
      <c r="G239">
        <v>9</v>
      </c>
      <c r="H239" s="32">
        <v>8.5</v>
      </c>
      <c r="I239">
        <v>0.25</v>
      </c>
      <c r="J239">
        <v>0.36699999999999999</v>
      </c>
      <c r="K239">
        <v>196.779</v>
      </c>
      <c r="L239">
        <v>36.770000000000003</v>
      </c>
      <c r="M239">
        <v>8.1329999999999991</v>
      </c>
      <c r="N239">
        <v>299.05041</v>
      </c>
      <c r="O239">
        <v>12</v>
      </c>
      <c r="P239">
        <v>16.398250000000001</v>
      </c>
      <c r="Q239" t="s">
        <v>192</v>
      </c>
      <c r="R239" cm="1">
        <f t="array" ref="R2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9">
        <f>IFERROR(Hours_Working[[#This Row],[Gallon]],0)</f>
        <v>16.398250000000001</v>
      </c>
    </row>
    <row r="240" spans="1:19" x14ac:dyDescent="0.25">
      <c r="A240" t="s">
        <v>55</v>
      </c>
      <c r="B240" s="2">
        <v>45590</v>
      </c>
      <c r="C240" t="s">
        <v>15</v>
      </c>
      <c r="D240" t="s">
        <v>472</v>
      </c>
      <c r="E240" t="s">
        <v>20</v>
      </c>
      <c r="F240" t="s">
        <v>5</v>
      </c>
      <c r="G240">
        <v>9</v>
      </c>
      <c r="H240" s="32">
        <v>8.5500000000000007</v>
      </c>
      <c r="I240">
        <v>0.4</v>
      </c>
      <c r="J240">
        <v>0.4</v>
      </c>
      <c r="K240">
        <v>134.18199999999999</v>
      </c>
      <c r="L240">
        <v>36.770000000000003</v>
      </c>
      <c r="M240">
        <v>8.08</v>
      </c>
      <c r="N240">
        <v>297.10160000000002</v>
      </c>
      <c r="O240">
        <v>12</v>
      </c>
      <c r="P240">
        <v>11.181833333333332</v>
      </c>
      <c r="Q240" t="s">
        <v>192</v>
      </c>
      <c r="R240" cm="1">
        <f t="array" ref="R2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0">
        <f>IFERROR(Hours_Working[[#This Row],[Gallon]],0)</f>
        <v>11.181833333333332</v>
      </c>
    </row>
    <row r="241" spans="1:19" x14ac:dyDescent="0.25">
      <c r="A241" t="s">
        <v>55</v>
      </c>
      <c r="B241" s="2">
        <v>45591</v>
      </c>
      <c r="C241" t="s">
        <v>15</v>
      </c>
      <c r="D241" t="s">
        <v>472</v>
      </c>
      <c r="E241" t="s">
        <v>20</v>
      </c>
      <c r="F241" t="s">
        <v>5</v>
      </c>
      <c r="G241">
        <v>5</v>
      </c>
      <c r="H241" s="32">
        <v>8.5500000000000007</v>
      </c>
      <c r="I241">
        <v>0.2</v>
      </c>
      <c r="J241">
        <v>0.4</v>
      </c>
      <c r="K241">
        <v>181.803</v>
      </c>
      <c r="L241">
        <v>36.770000000000003</v>
      </c>
      <c r="M241">
        <v>8.15</v>
      </c>
      <c r="N241">
        <v>299.67550000000006</v>
      </c>
      <c r="O241">
        <v>12</v>
      </c>
      <c r="P241">
        <v>15.15025</v>
      </c>
      <c r="Q241" t="s">
        <v>312</v>
      </c>
      <c r="R241" cm="1">
        <f t="array" ref="R2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1">
        <f>IFERROR(Hours_Working[[#This Row],[Gallon]],0)</f>
        <v>15.15025</v>
      </c>
    </row>
    <row r="242" spans="1:19" x14ac:dyDescent="0.25">
      <c r="A242" t="s">
        <v>55</v>
      </c>
      <c r="B242" s="2">
        <v>45592</v>
      </c>
      <c r="C242" t="s">
        <v>15</v>
      </c>
      <c r="D242" t="s">
        <v>472</v>
      </c>
      <c r="E242" t="s">
        <v>20</v>
      </c>
      <c r="F242" t="s">
        <v>5</v>
      </c>
      <c r="G242">
        <v>4</v>
      </c>
      <c r="H242" s="32">
        <v>8.5169999999999995</v>
      </c>
      <c r="I242">
        <v>0.16700000000000001</v>
      </c>
      <c r="J242">
        <v>0</v>
      </c>
      <c r="K242">
        <v>225.78399999999999</v>
      </c>
      <c r="L242">
        <v>36.770000000000003</v>
      </c>
      <c r="M242">
        <v>8.5169999999999995</v>
      </c>
      <c r="N242">
        <v>313.17009000000002</v>
      </c>
      <c r="O242">
        <v>12</v>
      </c>
      <c r="P242">
        <v>18.815333333333331</v>
      </c>
      <c r="Q242" t="s">
        <v>312</v>
      </c>
      <c r="R242" cm="1">
        <f t="array" ref="R2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2">
        <f>IFERROR(Hours_Working[[#This Row],[Gallon]],0)</f>
        <v>18.815333333333331</v>
      </c>
    </row>
    <row r="243" spans="1:19" x14ac:dyDescent="0.25">
      <c r="A243" t="s">
        <v>55</v>
      </c>
      <c r="B243" s="2">
        <v>45593</v>
      </c>
      <c r="C243" t="s">
        <v>15</v>
      </c>
      <c r="D243" t="s">
        <v>472</v>
      </c>
      <c r="E243" t="s">
        <v>20</v>
      </c>
      <c r="F243" t="s">
        <v>5</v>
      </c>
      <c r="G243">
        <v>5</v>
      </c>
      <c r="H243" s="32">
        <v>8.5329999999999995</v>
      </c>
      <c r="I243">
        <v>0.433</v>
      </c>
      <c r="J243">
        <v>0.433</v>
      </c>
      <c r="K243">
        <v>132.673</v>
      </c>
      <c r="L243">
        <v>36.770000000000003</v>
      </c>
      <c r="M243">
        <v>7.9969999999999999</v>
      </c>
      <c r="N243">
        <v>294.04969</v>
      </c>
      <c r="O243">
        <v>12</v>
      </c>
      <c r="P243">
        <v>11.056083333333333</v>
      </c>
      <c r="Q243" t="s">
        <v>192</v>
      </c>
      <c r="R243" cm="1">
        <f t="array" ref="R2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3">
        <f>IFERROR(Hours_Working[[#This Row],[Gallon]],0)</f>
        <v>11.056083333333333</v>
      </c>
    </row>
    <row r="244" spans="1:19" x14ac:dyDescent="0.25">
      <c r="A244" t="s">
        <v>55</v>
      </c>
      <c r="B244" s="2">
        <v>45594</v>
      </c>
      <c r="C244" t="s">
        <v>15</v>
      </c>
      <c r="D244" t="s">
        <v>472</v>
      </c>
      <c r="E244" t="s">
        <v>20</v>
      </c>
      <c r="F244" t="s">
        <v>5</v>
      </c>
      <c r="G244">
        <v>8</v>
      </c>
      <c r="H244" s="32">
        <v>8.6999999999999993</v>
      </c>
      <c r="I244">
        <v>0.217</v>
      </c>
      <c r="J244">
        <v>0.45</v>
      </c>
      <c r="K244">
        <v>89.905000000000001</v>
      </c>
      <c r="L244">
        <v>36.770000000000003</v>
      </c>
      <c r="M244">
        <v>8.25</v>
      </c>
      <c r="N244">
        <v>303.35250000000002</v>
      </c>
      <c r="O244">
        <v>12</v>
      </c>
      <c r="P244">
        <v>7.4920833333333334</v>
      </c>
      <c r="Q244" t="s">
        <v>192</v>
      </c>
      <c r="R244" cm="1">
        <f t="array" ref="R2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4">
        <f>IFERROR(Hours_Working[[#This Row],[Gallon]],0)</f>
        <v>7.4920833333333334</v>
      </c>
    </row>
    <row r="245" spans="1:19" x14ac:dyDescent="0.25">
      <c r="A245" t="s">
        <v>55</v>
      </c>
      <c r="B245" s="2">
        <v>45597</v>
      </c>
      <c r="C245" t="s">
        <v>15</v>
      </c>
      <c r="D245" t="s">
        <v>472</v>
      </c>
      <c r="E245" t="s">
        <v>20</v>
      </c>
      <c r="F245" t="s">
        <v>5</v>
      </c>
      <c r="G245">
        <v>10</v>
      </c>
      <c r="H245" s="32">
        <v>9.0830000000000002</v>
      </c>
      <c r="I245">
        <v>0.13300000000000001</v>
      </c>
      <c r="J245">
        <v>0.38300000000000001</v>
      </c>
      <c r="K245">
        <v>174.685</v>
      </c>
      <c r="L245">
        <v>36.770000000000003</v>
      </c>
      <c r="M245">
        <v>8.6999999999999993</v>
      </c>
      <c r="N245">
        <v>319.899</v>
      </c>
      <c r="O245">
        <v>12</v>
      </c>
      <c r="P245">
        <v>14.557083333333333</v>
      </c>
      <c r="Q245" t="s">
        <v>192</v>
      </c>
      <c r="R245" cm="1">
        <f t="array" ref="R2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5">
        <f>IFERROR(Hours_Working[[#This Row],[Gallon]],0)</f>
        <v>14.557083333333333</v>
      </c>
    </row>
    <row r="246" spans="1:19" hidden="1" x14ac:dyDescent="0.25">
      <c r="A246" t="s">
        <v>331</v>
      </c>
      <c r="B246" s="2">
        <v>45595</v>
      </c>
      <c r="C246" t="s">
        <v>15</v>
      </c>
      <c r="D246" t="s">
        <v>284</v>
      </c>
      <c r="E246" t="s">
        <v>213</v>
      </c>
      <c r="F246" t="s">
        <v>5</v>
      </c>
      <c r="G246">
        <v>8</v>
      </c>
      <c r="H246" s="32">
        <v>10.467000000000001</v>
      </c>
      <c r="I246">
        <v>0.33300000000000002</v>
      </c>
      <c r="J246">
        <v>0.41699999999999998</v>
      </c>
      <c r="K246">
        <v>192.983</v>
      </c>
      <c r="L246">
        <v>32.5</v>
      </c>
      <c r="M246">
        <v>10.047000000000001</v>
      </c>
      <c r="N246">
        <v>326.52750000000003</v>
      </c>
      <c r="O246">
        <v>12</v>
      </c>
      <c r="P246">
        <v>16.081916666666668</v>
      </c>
      <c r="Q246" t="s">
        <v>192</v>
      </c>
      <c r="R246" cm="1">
        <f t="array" ref="R2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6">
        <f>IFERROR(Hours_Working[[#This Row],[Gallon]],0)</f>
        <v>16.081916666666668</v>
      </c>
    </row>
    <row r="247" spans="1:19" hidden="1" x14ac:dyDescent="0.25">
      <c r="A247" t="s">
        <v>734</v>
      </c>
      <c r="B247" s="2">
        <v>45595</v>
      </c>
      <c r="C247" t="s">
        <v>31</v>
      </c>
      <c r="D247" t="s">
        <v>358</v>
      </c>
      <c r="E247" t="s">
        <v>35</v>
      </c>
      <c r="F247" t="s">
        <v>5</v>
      </c>
      <c r="G247">
        <v>14</v>
      </c>
      <c r="H247" s="32">
        <v>9.5830000000000002</v>
      </c>
      <c r="I247">
        <v>0.23300000000000001</v>
      </c>
      <c r="J247">
        <v>0.63300000000000001</v>
      </c>
      <c r="K247">
        <v>135.381</v>
      </c>
      <c r="L247">
        <v>35</v>
      </c>
      <c r="M247">
        <v>8.9499999999999993</v>
      </c>
      <c r="N247">
        <v>313.25</v>
      </c>
      <c r="O247">
        <v>12</v>
      </c>
      <c r="P247">
        <v>11.281750000000001</v>
      </c>
      <c r="Q247" t="s">
        <v>192</v>
      </c>
      <c r="R247" cm="1">
        <f t="array" ref="R2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7">
        <f>IFERROR(Hours_Working[[#This Row],[Gallon]],0)</f>
        <v>11.281750000000001</v>
      </c>
    </row>
    <row r="248" spans="1:19" hidden="1" x14ac:dyDescent="0.25">
      <c r="A248" t="s">
        <v>461</v>
      </c>
      <c r="B248" s="2">
        <v>45595</v>
      </c>
      <c r="C248" t="s">
        <v>15</v>
      </c>
      <c r="D248" t="s">
        <v>421</v>
      </c>
      <c r="E248" t="s">
        <v>290</v>
      </c>
      <c r="F248" t="s">
        <v>5</v>
      </c>
      <c r="G248">
        <v>5</v>
      </c>
      <c r="H248" s="32">
        <v>11.167</v>
      </c>
      <c r="I248">
        <v>0.16700000000000001</v>
      </c>
      <c r="J248">
        <v>0.48299999999999998</v>
      </c>
      <c r="K248">
        <v>236.50899999999999</v>
      </c>
      <c r="L248">
        <v>32.5</v>
      </c>
      <c r="M248">
        <v>10.683999999999999</v>
      </c>
      <c r="N248">
        <v>347.22999999999996</v>
      </c>
      <c r="O248">
        <v>12</v>
      </c>
      <c r="P248">
        <v>19.709083333333332</v>
      </c>
      <c r="Q248" t="s">
        <v>192</v>
      </c>
      <c r="R248" cm="1">
        <f t="array" ref="R2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8">
        <f>IFERROR(Hours_Working[[#This Row],[Gallon]],0)</f>
        <v>19.709083333333332</v>
      </c>
    </row>
    <row r="249" spans="1:19" hidden="1" x14ac:dyDescent="0.25">
      <c r="A249" t="s">
        <v>59</v>
      </c>
      <c r="B249" s="2">
        <v>45596</v>
      </c>
      <c r="C249" t="s">
        <v>31</v>
      </c>
      <c r="D249" t="s">
        <v>361</v>
      </c>
      <c r="E249" t="s">
        <v>44</v>
      </c>
      <c r="F249" t="s">
        <v>5</v>
      </c>
      <c r="G249">
        <v>18</v>
      </c>
      <c r="H249" s="32">
        <v>7.3</v>
      </c>
      <c r="I249">
        <v>0.66700000000000004</v>
      </c>
      <c r="J249">
        <v>0.5</v>
      </c>
      <c r="K249">
        <v>72.319000000000003</v>
      </c>
      <c r="L249">
        <v>40</v>
      </c>
      <c r="M249">
        <v>6.4630000000000001</v>
      </c>
      <c r="N249">
        <v>258.52</v>
      </c>
      <c r="O249">
        <v>12</v>
      </c>
      <c r="P249">
        <v>6.0265833333333338</v>
      </c>
      <c r="Q249" t="s">
        <v>192</v>
      </c>
      <c r="R249" cm="1">
        <f t="array" ref="R2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9">
        <f>IFERROR(Hours_Working[[#This Row],[Gallon]],0)</f>
        <v>6.0265833333333338</v>
      </c>
    </row>
    <row r="250" spans="1:19" hidden="1" x14ac:dyDescent="0.25">
      <c r="A250" t="s">
        <v>370</v>
      </c>
      <c r="B250" s="2">
        <v>45596</v>
      </c>
      <c r="C250" t="s">
        <v>15</v>
      </c>
      <c r="D250" t="s">
        <v>353</v>
      </c>
      <c r="E250" t="s">
        <v>217</v>
      </c>
      <c r="F250" t="s">
        <v>5</v>
      </c>
      <c r="G250">
        <v>7</v>
      </c>
      <c r="H250" s="32">
        <v>10</v>
      </c>
      <c r="I250">
        <v>0</v>
      </c>
      <c r="J250">
        <v>0</v>
      </c>
      <c r="K250">
        <v>184.62100000000001</v>
      </c>
      <c r="L250">
        <v>32.5</v>
      </c>
      <c r="M250">
        <v>10</v>
      </c>
      <c r="N250">
        <v>325</v>
      </c>
      <c r="O250">
        <v>12</v>
      </c>
      <c r="P250">
        <v>15.385083333333334</v>
      </c>
      <c r="Q250" t="s">
        <v>192</v>
      </c>
      <c r="R250" cm="1">
        <f t="array" ref="R2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0">
        <f>IFERROR(Hours_Working[[#This Row],[Gallon]],0)</f>
        <v>15.385083333333334</v>
      </c>
    </row>
    <row r="251" spans="1:19" hidden="1" x14ac:dyDescent="0.25">
      <c r="A251" t="s">
        <v>392</v>
      </c>
      <c r="B251" s="2">
        <v>45596</v>
      </c>
      <c r="C251" t="s">
        <v>15</v>
      </c>
      <c r="D251" t="s">
        <v>618</v>
      </c>
      <c r="E251" t="s">
        <v>40</v>
      </c>
      <c r="F251" t="s">
        <v>5</v>
      </c>
      <c r="G251">
        <v>7</v>
      </c>
      <c r="H251" s="32">
        <v>10.417</v>
      </c>
      <c r="I251">
        <v>0.3</v>
      </c>
      <c r="J251">
        <v>0.5</v>
      </c>
      <c r="K251">
        <v>112.35599999999999</v>
      </c>
      <c r="L251">
        <v>32.5</v>
      </c>
      <c r="M251">
        <v>9.9169999999999998</v>
      </c>
      <c r="N251">
        <v>322.30250000000001</v>
      </c>
      <c r="O251">
        <v>12</v>
      </c>
      <c r="P251">
        <v>9.3629999999999995</v>
      </c>
      <c r="Q251" t="s">
        <v>192</v>
      </c>
      <c r="R251" cm="1">
        <f t="array" ref="R2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1">
        <f>IFERROR(Hours_Working[[#This Row],[Gallon]],0)</f>
        <v>9.3629999999999995</v>
      </c>
    </row>
    <row r="252" spans="1:19" hidden="1" x14ac:dyDescent="0.25">
      <c r="A252" t="s">
        <v>392</v>
      </c>
      <c r="B252" s="2">
        <v>45596</v>
      </c>
      <c r="C252" t="s">
        <v>15</v>
      </c>
      <c r="D252" t="s">
        <v>666</v>
      </c>
      <c r="E252" t="s">
        <v>38</v>
      </c>
      <c r="F252" t="s">
        <v>26</v>
      </c>
      <c r="G252">
        <v>9</v>
      </c>
      <c r="H252" s="32">
        <v>10.683</v>
      </c>
      <c r="I252">
        <v>0</v>
      </c>
      <c r="J252">
        <v>0.5</v>
      </c>
      <c r="K252">
        <v>132.733</v>
      </c>
      <c r="L252">
        <v>29</v>
      </c>
      <c r="M252">
        <v>10.183</v>
      </c>
      <c r="N252">
        <v>295.30700000000002</v>
      </c>
      <c r="O252">
        <v>19</v>
      </c>
      <c r="P252">
        <v>6.9859473684210531</v>
      </c>
      <c r="Q252" t="s">
        <v>192</v>
      </c>
      <c r="R252" cm="1">
        <f t="array" ref="R2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2">
        <f>IFERROR(Hours_Working[[#This Row],[Gallon]],0)</f>
        <v>6.9859473684210531</v>
      </c>
    </row>
    <row r="253" spans="1:19" hidden="1" x14ac:dyDescent="0.25">
      <c r="A253" t="s">
        <v>432</v>
      </c>
      <c r="B253" s="2">
        <v>45596</v>
      </c>
      <c r="C253" t="s">
        <v>15</v>
      </c>
      <c r="D253" t="s">
        <v>398</v>
      </c>
      <c r="E253" t="s">
        <v>27</v>
      </c>
      <c r="F253" t="s">
        <v>26</v>
      </c>
      <c r="G253">
        <v>6</v>
      </c>
      <c r="H253" s="32">
        <v>10.1</v>
      </c>
      <c r="I253">
        <v>0</v>
      </c>
      <c r="J253">
        <v>0.53300000000000003</v>
      </c>
      <c r="K253">
        <v>153.404</v>
      </c>
      <c r="L253">
        <v>29</v>
      </c>
      <c r="M253">
        <v>9.5670000000000002</v>
      </c>
      <c r="N253">
        <v>277.44299999999998</v>
      </c>
      <c r="O253">
        <v>19</v>
      </c>
      <c r="P253">
        <v>8.0738947368421048</v>
      </c>
      <c r="Q253" t="s">
        <v>192</v>
      </c>
      <c r="R253" cm="1">
        <f t="array" ref="R2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3">
        <f>IFERROR(Hours_Working[[#This Row],[Gallon]],0)</f>
        <v>8.0738947368421048</v>
      </c>
    </row>
    <row r="254" spans="1:19" hidden="1" x14ac:dyDescent="0.25">
      <c r="A254" t="s">
        <v>56</v>
      </c>
      <c r="B254" s="2">
        <v>45596</v>
      </c>
      <c r="C254" t="s">
        <v>15</v>
      </c>
      <c r="D254" t="s">
        <v>286</v>
      </c>
      <c r="E254" t="s">
        <v>345</v>
      </c>
      <c r="F254" t="s">
        <v>5</v>
      </c>
      <c r="G254">
        <v>5</v>
      </c>
      <c r="H254" s="32">
        <v>8.3170000000000002</v>
      </c>
      <c r="I254">
        <v>0</v>
      </c>
      <c r="J254">
        <v>0.48299999999999998</v>
      </c>
      <c r="K254">
        <v>226.31100000000001</v>
      </c>
      <c r="L254">
        <v>32.5</v>
      </c>
      <c r="M254">
        <v>7.8340000000000005</v>
      </c>
      <c r="N254">
        <v>254.60500000000002</v>
      </c>
      <c r="O254">
        <v>12</v>
      </c>
      <c r="P254">
        <v>18.859249999999999</v>
      </c>
      <c r="Q254" t="s">
        <v>192</v>
      </c>
      <c r="R254" cm="1">
        <f t="array" ref="R2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4">
        <f>IFERROR(Hours_Working[[#This Row],[Gallon]],0)</f>
        <v>18.859249999999999</v>
      </c>
    </row>
    <row r="255" spans="1:19" hidden="1" x14ac:dyDescent="0.25">
      <c r="A255" t="s">
        <v>56</v>
      </c>
      <c r="B255" s="2">
        <v>45596</v>
      </c>
      <c r="C255" t="s">
        <v>15</v>
      </c>
      <c r="D255" t="s">
        <v>285</v>
      </c>
      <c r="E255" t="s">
        <v>346</v>
      </c>
      <c r="F255" t="s">
        <v>5</v>
      </c>
      <c r="G255">
        <v>7</v>
      </c>
      <c r="H255" s="32">
        <v>8.0830000000000002</v>
      </c>
      <c r="I255">
        <v>0.11700000000000001</v>
      </c>
      <c r="J255">
        <v>0.51700000000000002</v>
      </c>
      <c r="K255">
        <v>149.32599999999999</v>
      </c>
      <c r="L255">
        <v>32.5</v>
      </c>
      <c r="M255">
        <v>7.5659999999999998</v>
      </c>
      <c r="N255">
        <v>245.89499999999998</v>
      </c>
      <c r="O255">
        <v>12</v>
      </c>
      <c r="P255">
        <v>12.443833333333332</v>
      </c>
      <c r="Q255" t="s">
        <v>192</v>
      </c>
      <c r="R255" cm="1">
        <f t="array" ref="R2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5">
        <f>IFERROR(Hours_Working[[#This Row],[Gallon]],0)</f>
        <v>12.443833333333332</v>
      </c>
    </row>
    <row r="256" spans="1:19" hidden="1" x14ac:dyDescent="0.25">
      <c r="A256" t="s">
        <v>336</v>
      </c>
      <c r="B256" s="2">
        <v>45596</v>
      </c>
      <c r="C256" t="s">
        <v>31</v>
      </c>
      <c r="D256" t="s">
        <v>357</v>
      </c>
      <c r="E256" t="s">
        <v>355</v>
      </c>
      <c r="F256" t="s">
        <v>5</v>
      </c>
      <c r="G256">
        <v>20</v>
      </c>
      <c r="H256" s="32">
        <v>8.4329999999999998</v>
      </c>
      <c r="I256">
        <v>0.45</v>
      </c>
      <c r="J256">
        <v>0.95</v>
      </c>
      <c r="K256">
        <v>115.59399999999999</v>
      </c>
      <c r="L256">
        <v>35</v>
      </c>
      <c r="M256">
        <v>7.3629999999999995</v>
      </c>
      <c r="N256">
        <v>257.70499999999998</v>
      </c>
      <c r="O256">
        <v>12</v>
      </c>
      <c r="P256">
        <v>9.6328333333333322</v>
      </c>
      <c r="Q256" t="s">
        <v>192</v>
      </c>
      <c r="R256" cm="1">
        <f t="array" ref="R2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6">
        <f>IFERROR(Hours_Working[[#This Row],[Gallon]],0)</f>
        <v>9.6328333333333322</v>
      </c>
    </row>
    <row r="257" spans="1:19" hidden="1" x14ac:dyDescent="0.25">
      <c r="A257" t="s">
        <v>470</v>
      </c>
      <c r="B257" s="2">
        <v>45596</v>
      </c>
      <c r="C257" t="s">
        <v>15</v>
      </c>
      <c r="D257" t="s">
        <v>491</v>
      </c>
      <c r="E257" t="s">
        <v>28</v>
      </c>
      <c r="F257" t="s">
        <v>5</v>
      </c>
      <c r="G257">
        <v>11</v>
      </c>
      <c r="H257" s="32">
        <v>10.567</v>
      </c>
      <c r="I257">
        <v>0.28299999999999997</v>
      </c>
      <c r="J257">
        <v>0.5</v>
      </c>
      <c r="K257">
        <v>224.35599999999999</v>
      </c>
      <c r="L257">
        <v>32.5</v>
      </c>
      <c r="M257">
        <v>10.067</v>
      </c>
      <c r="N257">
        <v>327.17750000000001</v>
      </c>
      <c r="O257">
        <v>12</v>
      </c>
      <c r="P257">
        <v>18.696333333333332</v>
      </c>
      <c r="Q257" t="s">
        <v>192</v>
      </c>
      <c r="R257" cm="1">
        <f t="array" ref="R2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7">
        <f>IFERROR(Hours_Working[[#This Row],[Gallon]],0)</f>
        <v>18.696333333333332</v>
      </c>
    </row>
    <row r="258" spans="1:19" hidden="1" x14ac:dyDescent="0.25">
      <c r="A258" t="s">
        <v>333</v>
      </c>
      <c r="B258" s="2">
        <v>45596</v>
      </c>
      <c r="C258" t="s">
        <v>31</v>
      </c>
      <c r="D258" t="s">
        <v>334</v>
      </c>
      <c r="E258" t="s">
        <v>36</v>
      </c>
      <c r="F258" t="s">
        <v>5</v>
      </c>
      <c r="G258">
        <v>18</v>
      </c>
      <c r="H258" s="32">
        <v>9.8670000000000009</v>
      </c>
      <c r="I258">
        <v>0.33300000000000002</v>
      </c>
      <c r="J258">
        <v>1</v>
      </c>
      <c r="K258">
        <v>150.90199999999999</v>
      </c>
      <c r="L258">
        <v>35</v>
      </c>
      <c r="M258">
        <v>8.8640000000000008</v>
      </c>
      <c r="N258">
        <v>310.24</v>
      </c>
      <c r="O258">
        <v>12</v>
      </c>
      <c r="P258">
        <v>12.575166666666666</v>
      </c>
      <c r="Q258" t="s">
        <v>192</v>
      </c>
      <c r="R258" cm="1">
        <f t="array" ref="R2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8">
        <f>IFERROR(Hours_Working[[#This Row],[Gallon]],0)</f>
        <v>12.575166666666666</v>
      </c>
    </row>
    <row r="259" spans="1:19" hidden="1" x14ac:dyDescent="0.25">
      <c r="A259" t="s">
        <v>444</v>
      </c>
      <c r="B259" s="2">
        <v>45596</v>
      </c>
      <c r="C259" t="s">
        <v>15</v>
      </c>
      <c r="D259" t="s">
        <v>415</v>
      </c>
      <c r="E259" t="s">
        <v>354</v>
      </c>
      <c r="F259" t="s">
        <v>5</v>
      </c>
      <c r="G259">
        <v>8</v>
      </c>
      <c r="H259" s="32">
        <v>10.583</v>
      </c>
      <c r="I259">
        <v>0.33300000000000002</v>
      </c>
      <c r="J259">
        <v>0.5</v>
      </c>
      <c r="K259">
        <v>154.244</v>
      </c>
      <c r="L259">
        <v>32.5</v>
      </c>
      <c r="M259">
        <v>10.08</v>
      </c>
      <c r="N259">
        <v>327.60000000000002</v>
      </c>
      <c r="O259">
        <v>12</v>
      </c>
      <c r="P259">
        <v>12.853666666666667</v>
      </c>
      <c r="Q259" t="s">
        <v>192</v>
      </c>
      <c r="R259" cm="1">
        <f t="array" ref="R2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9">
        <f>IFERROR(Hours_Working[[#This Row],[Gallon]],0)</f>
        <v>12.853666666666667</v>
      </c>
    </row>
    <row r="260" spans="1:19" hidden="1" x14ac:dyDescent="0.25">
      <c r="A260" t="s">
        <v>582</v>
      </c>
      <c r="B260" s="2">
        <v>45596</v>
      </c>
      <c r="C260" t="s">
        <v>15</v>
      </c>
      <c r="D260" t="s">
        <v>542</v>
      </c>
      <c r="E260" t="s">
        <v>29</v>
      </c>
      <c r="F260" t="s">
        <v>26</v>
      </c>
      <c r="G260">
        <v>9</v>
      </c>
      <c r="H260" s="32">
        <v>9.6669999999999998</v>
      </c>
      <c r="I260">
        <v>0.35</v>
      </c>
      <c r="J260">
        <v>0.5</v>
      </c>
      <c r="K260">
        <v>153.203</v>
      </c>
      <c r="L260">
        <v>29</v>
      </c>
      <c r="M260">
        <v>9.1470000000000002</v>
      </c>
      <c r="N260">
        <v>265.26300000000003</v>
      </c>
      <c r="O260">
        <v>19</v>
      </c>
      <c r="P260">
        <v>8.063315789473684</v>
      </c>
      <c r="Q260" t="s">
        <v>192</v>
      </c>
      <c r="R260" cm="1">
        <f t="array" ref="R2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0">
        <f>IFERROR(Hours_Working[[#This Row],[Gallon]],0)</f>
        <v>8.063315789473684</v>
      </c>
    </row>
    <row r="261" spans="1:19" hidden="1" x14ac:dyDescent="0.25">
      <c r="A261" t="s">
        <v>698</v>
      </c>
      <c r="B261" s="2">
        <v>45596</v>
      </c>
      <c r="C261" t="s">
        <v>31</v>
      </c>
      <c r="D261" t="s">
        <v>359</v>
      </c>
      <c r="E261" t="s">
        <v>34</v>
      </c>
      <c r="F261" t="s">
        <v>5</v>
      </c>
      <c r="G261">
        <v>10</v>
      </c>
      <c r="H261" s="32">
        <v>10.417</v>
      </c>
      <c r="I261">
        <v>0</v>
      </c>
      <c r="J261">
        <v>0.46700000000000003</v>
      </c>
      <c r="K261">
        <v>133.30799999999999</v>
      </c>
      <c r="L261">
        <v>35</v>
      </c>
      <c r="M261">
        <v>9.9499999999999993</v>
      </c>
      <c r="N261">
        <v>348.25</v>
      </c>
      <c r="O261">
        <v>12</v>
      </c>
      <c r="P261">
        <v>11.109</v>
      </c>
      <c r="Q261" t="s">
        <v>192</v>
      </c>
      <c r="R261" cm="1">
        <f t="array" ref="R2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1">
        <f>IFERROR(Hours_Working[[#This Row],[Gallon]],0)</f>
        <v>11.109</v>
      </c>
    </row>
    <row r="262" spans="1:19" hidden="1" x14ac:dyDescent="0.25">
      <c r="A262" t="s">
        <v>390</v>
      </c>
      <c r="B262" s="2">
        <v>45596</v>
      </c>
      <c r="C262" t="s">
        <v>15</v>
      </c>
      <c r="D262" t="s">
        <v>369</v>
      </c>
      <c r="E262" t="s">
        <v>17</v>
      </c>
      <c r="F262" t="s">
        <v>5</v>
      </c>
      <c r="G262">
        <v>11</v>
      </c>
      <c r="H262" s="32">
        <v>10.083</v>
      </c>
      <c r="I262">
        <v>0.35</v>
      </c>
      <c r="J262">
        <v>0.48299999999999998</v>
      </c>
      <c r="K262">
        <v>223.268</v>
      </c>
      <c r="L262">
        <v>32.5</v>
      </c>
      <c r="M262">
        <v>9.58</v>
      </c>
      <c r="N262">
        <v>311.35000000000002</v>
      </c>
      <c r="O262">
        <v>12</v>
      </c>
      <c r="P262">
        <v>18.605666666666668</v>
      </c>
      <c r="Q262" t="s">
        <v>192</v>
      </c>
      <c r="R262" cm="1">
        <f t="array" ref="R2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2">
        <f>IFERROR(Hours_Working[[#This Row],[Gallon]],0)</f>
        <v>18.605666666666668</v>
      </c>
    </row>
    <row r="263" spans="1:19" hidden="1" x14ac:dyDescent="0.25">
      <c r="A263" t="s">
        <v>406</v>
      </c>
      <c r="B263" s="2">
        <v>45596</v>
      </c>
      <c r="C263" t="s">
        <v>15</v>
      </c>
      <c r="D263" t="s">
        <v>385</v>
      </c>
      <c r="E263" t="s">
        <v>212</v>
      </c>
      <c r="F263" t="s">
        <v>26</v>
      </c>
      <c r="G263">
        <v>11</v>
      </c>
      <c r="H263" s="32">
        <v>10.632999999999999</v>
      </c>
      <c r="I263">
        <v>0.16700000000000001</v>
      </c>
      <c r="J263">
        <v>0.51700000000000002</v>
      </c>
      <c r="K263">
        <v>0</v>
      </c>
      <c r="L263">
        <v>29</v>
      </c>
      <c r="M263">
        <v>10.116</v>
      </c>
      <c r="N263">
        <v>293.36399999999998</v>
      </c>
      <c r="O263">
        <v>19</v>
      </c>
      <c r="P263">
        <v>0</v>
      </c>
      <c r="Q263" t="s">
        <v>192</v>
      </c>
      <c r="R263" cm="1">
        <f t="array" ref="R2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3">
        <f>IFERROR(Hours_Working[[#This Row],[Gallon]],0)</f>
        <v>0</v>
      </c>
    </row>
    <row r="264" spans="1:19" hidden="1" x14ac:dyDescent="0.25">
      <c r="A264" t="s">
        <v>60</v>
      </c>
      <c r="B264" s="2">
        <v>45596</v>
      </c>
      <c r="C264" t="s">
        <v>15</v>
      </c>
      <c r="D264" t="s">
        <v>561</v>
      </c>
      <c r="E264" t="s">
        <v>23</v>
      </c>
      <c r="F264" t="s">
        <v>5</v>
      </c>
      <c r="G264">
        <v>8</v>
      </c>
      <c r="H264" s="32">
        <v>10.132999999999999</v>
      </c>
      <c r="I264">
        <v>1.0329999999999999</v>
      </c>
      <c r="J264">
        <v>0.45</v>
      </c>
      <c r="K264">
        <v>239.64</v>
      </c>
      <c r="L264">
        <v>32.5</v>
      </c>
      <c r="M264">
        <v>8.9799999999999986</v>
      </c>
      <c r="N264">
        <v>291.84999999999997</v>
      </c>
      <c r="O264">
        <v>12</v>
      </c>
      <c r="P264">
        <v>19.97</v>
      </c>
      <c r="Q264" t="s">
        <v>192</v>
      </c>
      <c r="R264" cm="1">
        <f t="array" ref="R2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4">
        <f>IFERROR(Hours_Working[[#This Row],[Gallon]],0)</f>
        <v>19.97</v>
      </c>
    </row>
    <row r="265" spans="1:19" hidden="1" x14ac:dyDescent="0.25">
      <c r="A265" t="s">
        <v>581</v>
      </c>
      <c r="B265" s="2">
        <v>45596</v>
      </c>
      <c r="C265" t="s">
        <v>15</v>
      </c>
      <c r="D265" t="s">
        <v>563</v>
      </c>
      <c r="E265" t="s">
        <v>564</v>
      </c>
      <c r="F265" t="s">
        <v>5</v>
      </c>
      <c r="G265">
        <v>8</v>
      </c>
      <c r="H265" s="32">
        <v>9.75</v>
      </c>
      <c r="I265">
        <v>0.33300000000000002</v>
      </c>
      <c r="J265">
        <v>0.48299999999999998</v>
      </c>
      <c r="K265">
        <v>134.57499999999999</v>
      </c>
      <c r="L265">
        <v>32.5</v>
      </c>
      <c r="M265">
        <v>9.2639999999999993</v>
      </c>
      <c r="N265">
        <v>301.08</v>
      </c>
      <c r="O265">
        <v>12</v>
      </c>
      <c r="P265">
        <v>11.214583333333332</v>
      </c>
      <c r="Q265" t="s">
        <v>192</v>
      </c>
      <c r="R265" cm="1">
        <f t="array" ref="R2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5">
        <f>IFERROR(Hours_Working[[#This Row],[Gallon]],0)</f>
        <v>11.214583333333332</v>
      </c>
    </row>
    <row r="266" spans="1:19" x14ac:dyDescent="0.25">
      <c r="A266" t="s">
        <v>55</v>
      </c>
      <c r="B266" s="2">
        <v>45598</v>
      </c>
      <c r="C266" t="s">
        <v>15</v>
      </c>
      <c r="D266" t="s">
        <v>472</v>
      </c>
      <c r="E266" t="s">
        <v>20</v>
      </c>
      <c r="F266" t="s">
        <v>5</v>
      </c>
      <c r="G266">
        <v>6</v>
      </c>
      <c r="H266" s="32">
        <v>8.5</v>
      </c>
      <c r="I266">
        <v>0.28299999999999997</v>
      </c>
      <c r="J266">
        <v>0.5</v>
      </c>
      <c r="K266">
        <v>170.774</v>
      </c>
      <c r="L266">
        <v>36.770000000000003</v>
      </c>
      <c r="M266">
        <v>8</v>
      </c>
      <c r="N266">
        <v>294.16000000000003</v>
      </c>
      <c r="O266">
        <v>12</v>
      </c>
      <c r="P266">
        <v>14.231166666666667</v>
      </c>
      <c r="Q266" t="s">
        <v>312</v>
      </c>
      <c r="R266" cm="1">
        <f t="array" ref="R2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6">
        <f>IFERROR(Hours_Working[[#This Row],[Gallon]],0)</f>
        <v>14.231166666666667</v>
      </c>
    </row>
    <row r="267" spans="1:19" x14ac:dyDescent="0.25">
      <c r="A267" t="s">
        <v>55</v>
      </c>
      <c r="B267" s="2">
        <v>45599</v>
      </c>
      <c r="C267" t="s">
        <v>15</v>
      </c>
      <c r="D267" t="s">
        <v>472</v>
      </c>
      <c r="E267" t="s">
        <v>20</v>
      </c>
      <c r="F267" t="s">
        <v>5</v>
      </c>
      <c r="G267">
        <v>7</v>
      </c>
      <c r="H267" s="32">
        <v>8.6669999999999998</v>
      </c>
      <c r="I267">
        <v>0.16700000000000001</v>
      </c>
      <c r="J267">
        <v>0.41699999999999998</v>
      </c>
      <c r="K267">
        <v>160.77699999999999</v>
      </c>
      <c r="L267">
        <v>36.770000000000003</v>
      </c>
      <c r="M267">
        <v>8.25</v>
      </c>
      <c r="N267">
        <v>303.35250000000002</v>
      </c>
      <c r="O267">
        <v>12</v>
      </c>
      <c r="P267">
        <v>13.398083333333332</v>
      </c>
      <c r="Q267" t="s">
        <v>312</v>
      </c>
      <c r="R267" cm="1">
        <f t="array" ref="R2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7">
        <f>IFERROR(Hours_Working[[#This Row],[Gallon]],0)</f>
        <v>13.398083333333332</v>
      </c>
    </row>
    <row r="268" spans="1:19" x14ac:dyDescent="0.25">
      <c r="A268" t="s">
        <v>55</v>
      </c>
      <c r="B268" s="2">
        <v>45588</v>
      </c>
      <c r="C268" t="s">
        <v>15</v>
      </c>
      <c r="D268" t="s">
        <v>847</v>
      </c>
      <c r="E268" t="s">
        <v>22</v>
      </c>
      <c r="F268" t="s">
        <v>5</v>
      </c>
      <c r="G268">
        <v>8</v>
      </c>
      <c r="H268" s="32">
        <v>9.2829999999999995</v>
      </c>
      <c r="I268">
        <v>0.33300000000000002</v>
      </c>
      <c r="J268">
        <v>0.5</v>
      </c>
      <c r="K268">
        <v>192.8</v>
      </c>
      <c r="L268">
        <v>36.770000000000003</v>
      </c>
      <c r="M268">
        <v>8.7799999999999994</v>
      </c>
      <c r="N268">
        <v>322.84059999999999</v>
      </c>
      <c r="O268">
        <v>12</v>
      </c>
      <c r="P268">
        <v>16.066666666666666</v>
      </c>
      <c r="Q268" t="s">
        <v>192</v>
      </c>
      <c r="R268" cm="1">
        <f t="array" ref="R2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8">
        <f>IFERROR(Hours_Working[[#This Row],[Gallon]],0)</f>
        <v>16.066666666666666</v>
      </c>
    </row>
    <row r="269" spans="1:19" x14ac:dyDescent="0.25">
      <c r="A269" t="s">
        <v>55</v>
      </c>
      <c r="B269" s="2">
        <v>45589</v>
      </c>
      <c r="C269" t="s">
        <v>15</v>
      </c>
      <c r="D269" t="s">
        <v>847</v>
      </c>
      <c r="E269" t="s">
        <v>22</v>
      </c>
      <c r="F269" t="s">
        <v>5</v>
      </c>
      <c r="G269">
        <v>6</v>
      </c>
      <c r="H269" s="32">
        <v>8.5169999999999995</v>
      </c>
      <c r="I269">
        <v>0.33300000000000002</v>
      </c>
      <c r="J269">
        <v>0.5</v>
      </c>
      <c r="K269">
        <v>150.71</v>
      </c>
      <c r="L269">
        <v>36.770000000000003</v>
      </c>
      <c r="M269">
        <v>8.0139999999999993</v>
      </c>
      <c r="N269">
        <v>294.67478</v>
      </c>
      <c r="O269">
        <v>12</v>
      </c>
      <c r="P269">
        <v>12.559166666666668</v>
      </c>
      <c r="Q269" t="s">
        <v>192</v>
      </c>
      <c r="R269" cm="1">
        <f t="array" ref="R2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9">
        <f>IFERROR(Hours_Working[[#This Row],[Gallon]],0)</f>
        <v>12.559166666666668</v>
      </c>
    </row>
    <row r="270" spans="1:19" x14ac:dyDescent="0.25">
      <c r="A270" t="s">
        <v>55</v>
      </c>
      <c r="B270" s="2">
        <v>45590</v>
      </c>
      <c r="C270" t="s">
        <v>15</v>
      </c>
      <c r="D270" t="s">
        <v>847</v>
      </c>
      <c r="E270" t="s">
        <v>22</v>
      </c>
      <c r="F270" t="s">
        <v>5</v>
      </c>
      <c r="G270">
        <v>6</v>
      </c>
      <c r="H270" s="32">
        <v>8.7669999999999995</v>
      </c>
      <c r="I270">
        <v>0.33300000000000002</v>
      </c>
      <c r="J270">
        <v>0.5</v>
      </c>
      <c r="K270">
        <v>140.90299999999999</v>
      </c>
      <c r="L270">
        <v>36.770000000000003</v>
      </c>
      <c r="M270">
        <v>8.2639999999999993</v>
      </c>
      <c r="N270">
        <v>303.86727999999999</v>
      </c>
      <c r="O270">
        <v>12</v>
      </c>
      <c r="P270">
        <v>11.741916666666667</v>
      </c>
      <c r="Q270" t="s">
        <v>192</v>
      </c>
      <c r="R270" cm="1">
        <f t="array" ref="R2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0">
        <f>IFERROR(Hours_Working[[#This Row],[Gallon]],0)</f>
        <v>11.741916666666667</v>
      </c>
    </row>
    <row r="271" spans="1:19" x14ac:dyDescent="0.25">
      <c r="A271" t="s">
        <v>55</v>
      </c>
      <c r="B271" s="2">
        <v>45586</v>
      </c>
      <c r="C271" t="s">
        <v>15</v>
      </c>
      <c r="D271" t="s">
        <v>850</v>
      </c>
      <c r="E271" t="s">
        <v>948</v>
      </c>
      <c r="F271" t="s">
        <v>19</v>
      </c>
      <c r="G271">
        <v>1</v>
      </c>
      <c r="H271" s="32">
        <v>2.2170000000000001</v>
      </c>
      <c r="I271">
        <v>0</v>
      </c>
      <c r="J271">
        <v>0</v>
      </c>
      <c r="K271">
        <v>63.604999999999997</v>
      </c>
      <c r="L271">
        <v>42.02</v>
      </c>
      <c r="M271">
        <v>2.2170000000000001</v>
      </c>
      <c r="N271">
        <v>93.15834000000001</v>
      </c>
      <c r="O271">
        <v>7</v>
      </c>
      <c r="P271">
        <v>9.0864285714285717</v>
      </c>
      <c r="Q271" t="s">
        <v>192</v>
      </c>
      <c r="R271" cm="1">
        <f t="array" ref="R2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1">
        <f>IFERROR(Hours_Working[[#This Row],[Gallon]],0)</f>
        <v>9.0864285714285717</v>
      </c>
    </row>
    <row r="272" spans="1:19" x14ac:dyDescent="0.25">
      <c r="A272" t="s">
        <v>55</v>
      </c>
      <c r="B272" s="2">
        <v>45586</v>
      </c>
      <c r="C272" t="s">
        <v>31</v>
      </c>
      <c r="D272" t="s">
        <v>850</v>
      </c>
      <c r="E272" t="s">
        <v>42</v>
      </c>
      <c r="F272" t="s">
        <v>19</v>
      </c>
      <c r="G272">
        <v>7</v>
      </c>
      <c r="H272" s="32">
        <v>5.9669999999999996</v>
      </c>
      <c r="I272">
        <v>0.2</v>
      </c>
      <c r="J272">
        <v>0</v>
      </c>
      <c r="K272">
        <v>75.299000000000007</v>
      </c>
      <c r="L272">
        <v>42.02</v>
      </c>
      <c r="M272">
        <v>5.9669999999999996</v>
      </c>
      <c r="N272">
        <v>250.73334</v>
      </c>
      <c r="O272">
        <v>7</v>
      </c>
      <c r="P272">
        <v>10.757000000000001</v>
      </c>
      <c r="Q272" t="s">
        <v>192</v>
      </c>
      <c r="R272" cm="1">
        <f t="array" ref="R2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2">
        <f>IFERROR(Hours_Working[[#This Row],[Gallon]],0)</f>
        <v>10.757000000000001</v>
      </c>
    </row>
    <row r="273" spans="1:19" x14ac:dyDescent="0.25">
      <c r="A273" t="s">
        <v>55</v>
      </c>
      <c r="B273" s="2">
        <v>45587</v>
      </c>
      <c r="C273" t="s">
        <v>31</v>
      </c>
      <c r="D273" t="s">
        <v>850</v>
      </c>
      <c r="E273" t="s">
        <v>42</v>
      </c>
      <c r="F273" t="s">
        <v>19</v>
      </c>
      <c r="G273">
        <v>9</v>
      </c>
      <c r="H273" s="32">
        <v>9.3000000000000007</v>
      </c>
      <c r="I273">
        <v>6.7000000000000004E-2</v>
      </c>
      <c r="J273">
        <v>0.45</v>
      </c>
      <c r="K273">
        <v>106.871</v>
      </c>
      <c r="L273">
        <v>42.02</v>
      </c>
      <c r="M273">
        <v>8.8500000000000014</v>
      </c>
      <c r="N273">
        <v>371.87700000000007</v>
      </c>
      <c r="O273">
        <v>7</v>
      </c>
      <c r="P273">
        <v>15.267285714285714</v>
      </c>
      <c r="Q273" t="s">
        <v>192</v>
      </c>
      <c r="R273" cm="1">
        <f t="array" ref="R2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3">
        <f>IFERROR(Hours_Working[[#This Row],[Gallon]],0)</f>
        <v>15.267285714285714</v>
      </c>
    </row>
    <row r="274" spans="1:19" hidden="1" x14ac:dyDescent="0.25">
      <c r="A274" t="s">
        <v>331</v>
      </c>
      <c r="B274" s="2">
        <v>45596</v>
      </c>
      <c r="C274" t="s">
        <v>15</v>
      </c>
      <c r="D274" t="s">
        <v>284</v>
      </c>
      <c r="E274" t="s">
        <v>213</v>
      </c>
      <c r="F274" t="s">
        <v>5</v>
      </c>
      <c r="G274">
        <v>8</v>
      </c>
      <c r="H274" s="32">
        <v>10.567</v>
      </c>
      <c r="I274">
        <v>0.2</v>
      </c>
      <c r="J274">
        <v>0.5</v>
      </c>
      <c r="K274">
        <v>167.07300000000001</v>
      </c>
      <c r="L274">
        <v>32.5</v>
      </c>
      <c r="M274">
        <v>10.067</v>
      </c>
      <c r="N274">
        <v>327.17750000000001</v>
      </c>
      <c r="O274">
        <v>12</v>
      </c>
      <c r="P274">
        <v>13.922750000000001</v>
      </c>
      <c r="Q274" t="s">
        <v>192</v>
      </c>
      <c r="R274" cm="1">
        <f t="array" ref="R2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4">
        <f>IFERROR(Hours_Working[[#This Row],[Gallon]],0)</f>
        <v>13.922750000000001</v>
      </c>
    </row>
    <row r="275" spans="1:19" hidden="1" x14ac:dyDescent="0.25">
      <c r="A275" t="s">
        <v>734</v>
      </c>
      <c r="B275" s="2">
        <v>45596</v>
      </c>
      <c r="C275" t="s">
        <v>31</v>
      </c>
      <c r="D275" t="s">
        <v>358</v>
      </c>
      <c r="E275" t="s">
        <v>35</v>
      </c>
      <c r="F275" t="s">
        <v>5</v>
      </c>
      <c r="G275">
        <v>18</v>
      </c>
      <c r="H275" s="32">
        <v>10.233000000000001</v>
      </c>
      <c r="I275">
        <v>0</v>
      </c>
      <c r="J275">
        <v>0.51700000000000002</v>
      </c>
      <c r="K275">
        <v>166.654</v>
      </c>
      <c r="L275">
        <v>35</v>
      </c>
      <c r="M275">
        <v>9.7160000000000011</v>
      </c>
      <c r="N275">
        <v>340.06000000000006</v>
      </c>
      <c r="O275">
        <v>12</v>
      </c>
      <c r="P275">
        <v>13.887833333333333</v>
      </c>
      <c r="Q275" t="s">
        <v>192</v>
      </c>
      <c r="R275" cm="1">
        <f t="array" ref="R2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5">
        <f>IFERROR(Hours_Working[[#This Row],[Gallon]],0)</f>
        <v>13.887833333333333</v>
      </c>
    </row>
    <row r="276" spans="1:19" hidden="1" x14ac:dyDescent="0.25">
      <c r="A276" t="s">
        <v>461</v>
      </c>
      <c r="B276" s="2">
        <v>45596</v>
      </c>
      <c r="C276" t="s">
        <v>15</v>
      </c>
      <c r="D276" t="s">
        <v>421</v>
      </c>
      <c r="E276" t="s">
        <v>290</v>
      </c>
      <c r="F276" t="s">
        <v>5</v>
      </c>
      <c r="G276">
        <v>9</v>
      </c>
      <c r="H276" s="32">
        <v>10.5</v>
      </c>
      <c r="I276">
        <v>0.2</v>
      </c>
      <c r="J276">
        <v>0.5</v>
      </c>
      <c r="K276">
        <v>159.816</v>
      </c>
      <c r="L276">
        <v>32.5</v>
      </c>
      <c r="M276">
        <v>10</v>
      </c>
      <c r="N276">
        <v>325</v>
      </c>
      <c r="O276">
        <v>12</v>
      </c>
      <c r="P276">
        <v>13.318</v>
      </c>
      <c r="Q276" t="s">
        <v>192</v>
      </c>
      <c r="R276" cm="1">
        <f t="array" ref="R2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6">
        <f>IFERROR(Hours_Working[[#This Row],[Gallon]],0)</f>
        <v>13.318</v>
      </c>
    </row>
    <row r="277" spans="1:19" hidden="1" x14ac:dyDescent="0.25">
      <c r="A277" t="s">
        <v>59</v>
      </c>
      <c r="B277" s="2">
        <v>45597</v>
      </c>
      <c r="C277" t="s">
        <v>31</v>
      </c>
      <c r="D277" t="s">
        <v>361</v>
      </c>
      <c r="E277" t="s">
        <v>44</v>
      </c>
      <c r="F277" t="s">
        <v>5</v>
      </c>
      <c r="G277">
        <v>13</v>
      </c>
      <c r="H277" s="32">
        <v>8.9830000000000005</v>
      </c>
      <c r="I277">
        <v>0.317</v>
      </c>
      <c r="J277">
        <v>0.73299999999999998</v>
      </c>
      <c r="K277">
        <v>83.302999999999997</v>
      </c>
      <c r="L277">
        <v>40</v>
      </c>
      <c r="M277">
        <v>8.25</v>
      </c>
      <c r="N277">
        <v>330</v>
      </c>
      <c r="O277">
        <v>12</v>
      </c>
      <c r="P277">
        <v>6.9419166666666667</v>
      </c>
      <c r="Q277" t="s">
        <v>192</v>
      </c>
      <c r="R277" cm="1">
        <f t="array" ref="R2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7">
        <f>IFERROR(Hours_Working[[#This Row],[Gallon]],0)</f>
        <v>6.9419166666666667</v>
      </c>
    </row>
    <row r="278" spans="1:19" hidden="1" x14ac:dyDescent="0.25">
      <c r="A278" t="s">
        <v>370</v>
      </c>
      <c r="B278" s="2">
        <v>45597</v>
      </c>
      <c r="C278" t="s">
        <v>15</v>
      </c>
      <c r="D278" t="s">
        <v>353</v>
      </c>
      <c r="E278" t="s">
        <v>217</v>
      </c>
      <c r="F278" t="s">
        <v>5</v>
      </c>
      <c r="G278">
        <v>7</v>
      </c>
      <c r="H278" s="32">
        <v>10.1</v>
      </c>
      <c r="I278">
        <v>0.1</v>
      </c>
      <c r="J278">
        <v>0.16700000000000001</v>
      </c>
      <c r="K278">
        <v>95.091999999999999</v>
      </c>
      <c r="L278">
        <v>32.5</v>
      </c>
      <c r="M278">
        <v>9.9329999999999998</v>
      </c>
      <c r="N278">
        <v>322.82249999999999</v>
      </c>
      <c r="O278">
        <v>12</v>
      </c>
      <c r="P278">
        <v>7.9243333333333332</v>
      </c>
      <c r="Q278" t="s">
        <v>192</v>
      </c>
      <c r="R278" cm="1">
        <f t="array" ref="R2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8">
        <f>IFERROR(Hours_Working[[#This Row],[Gallon]],0)</f>
        <v>7.9243333333333332</v>
      </c>
    </row>
    <row r="279" spans="1:19" hidden="1" x14ac:dyDescent="0.25">
      <c r="A279" t="s">
        <v>392</v>
      </c>
      <c r="B279" s="2">
        <v>45597</v>
      </c>
      <c r="C279" t="s">
        <v>15</v>
      </c>
      <c r="D279" t="s">
        <v>618</v>
      </c>
      <c r="E279" t="s">
        <v>40</v>
      </c>
      <c r="F279" t="s">
        <v>5</v>
      </c>
      <c r="G279">
        <v>7</v>
      </c>
      <c r="H279" s="32">
        <v>10.683</v>
      </c>
      <c r="I279">
        <v>0</v>
      </c>
      <c r="J279">
        <v>0.45</v>
      </c>
      <c r="K279">
        <v>138.54300000000001</v>
      </c>
      <c r="L279">
        <v>32.5</v>
      </c>
      <c r="M279">
        <v>10.233000000000001</v>
      </c>
      <c r="N279">
        <v>332.57249999999999</v>
      </c>
      <c r="O279">
        <v>12</v>
      </c>
      <c r="P279">
        <v>11.545250000000001</v>
      </c>
      <c r="Q279" t="s">
        <v>192</v>
      </c>
      <c r="R279" cm="1">
        <f t="array" ref="R2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9">
        <f>IFERROR(Hours_Working[[#This Row],[Gallon]],0)</f>
        <v>11.545250000000001</v>
      </c>
    </row>
    <row r="280" spans="1:19" hidden="1" x14ac:dyDescent="0.25">
      <c r="A280" t="s">
        <v>392</v>
      </c>
      <c r="B280" s="2">
        <v>45597</v>
      </c>
      <c r="C280" t="s">
        <v>15</v>
      </c>
      <c r="D280" t="s">
        <v>666</v>
      </c>
      <c r="E280" t="s">
        <v>38</v>
      </c>
      <c r="F280" t="s">
        <v>26</v>
      </c>
      <c r="G280">
        <v>13</v>
      </c>
      <c r="H280" s="32">
        <v>10.733000000000001</v>
      </c>
      <c r="I280">
        <v>0</v>
      </c>
      <c r="J280">
        <v>0.51700000000000002</v>
      </c>
      <c r="K280">
        <v>207.518</v>
      </c>
      <c r="L280">
        <v>29</v>
      </c>
      <c r="M280">
        <v>10.216000000000001</v>
      </c>
      <c r="N280">
        <v>296.26400000000001</v>
      </c>
      <c r="O280">
        <v>19</v>
      </c>
      <c r="P280">
        <v>10.922000000000001</v>
      </c>
      <c r="Q280" t="s">
        <v>192</v>
      </c>
      <c r="R280" cm="1">
        <f t="array" ref="R2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0">
        <f>IFERROR(Hours_Working[[#This Row],[Gallon]],0)</f>
        <v>10.922000000000001</v>
      </c>
    </row>
    <row r="281" spans="1:19" hidden="1" x14ac:dyDescent="0.25">
      <c r="A281" t="s">
        <v>432</v>
      </c>
      <c r="B281" s="2">
        <v>45597</v>
      </c>
      <c r="C281" t="s">
        <v>15</v>
      </c>
      <c r="D281" t="s">
        <v>398</v>
      </c>
      <c r="E281" t="s">
        <v>27</v>
      </c>
      <c r="F281" t="s">
        <v>26</v>
      </c>
      <c r="G281">
        <v>8</v>
      </c>
      <c r="H281" s="32">
        <v>10.067</v>
      </c>
      <c r="I281">
        <v>0.28299999999999997</v>
      </c>
      <c r="J281">
        <v>0.46700000000000003</v>
      </c>
      <c r="K281">
        <v>138.62700000000001</v>
      </c>
      <c r="L281">
        <v>29</v>
      </c>
      <c r="M281">
        <v>9.6</v>
      </c>
      <c r="N281">
        <v>278.39999999999998</v>
      </c>
      <c r="O281">
        <v>19</v>
      </c>
      <c r="P281">
        <v>7.2961578947368428</v>
      </c>
      <c r="Q281" t="s">
        <v>192</v>
      </c>
      <c r="R281" cm="1">
        <f t="array" ref="R2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1">
        <f>IFERROR(Hours_Working[[#This Row],[Gallon]],0)</f>
        <v>7.2961578947368428</v>
      </c>
    </row>
    <row r="282" spans="1:19" hidden="1" x14ac:dyDescent="0.25">
      <c r="A282" t="s">
        <v>56</v>
      </c>
      <c r="B282" s="2">
        <v>45597</v>
      </c>
      <c r="C282" t="s">
        <v>15</v>
      </c>
      <c r="D282" t="s">
        <v>286</v>
      </c>
      <c r="E282" t="s">
        <v>345</v>
      </c>
      <c r="F282" t="s">
        <v>5</v>
      </c>
      <c r="G282">
        <v>6</v>
      </c>
      <c r="H282" s="32">
        <v>8.4169999999999998</v>
      </c>
      <c r="I282">
        <v>0</v>
      </c>
      <c r="J282">
        <v>0</v>
      </c>
      <c r="K282">
        <v>140.97499999999999</v>
      </c>
      <c r="L282">
        <v>32.5</v>
      </c>
      <c r="M282">
        <v>8.4169999999999998</v>
      </c>
      <c r="N282">
        <v>273.55250000000001</v>
      </c>
      <c r="O282">
        <v>12</v>
      </c>
      <c r="P282">
        <v>11.747916666666667</v>
      </c>
      <c r="Q282" t="s">
        <v>192</v>
      </c>
      <c r="R282" cm="1">
        <f t="array" ref="R2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2">
        <f>IFERROR(Hours_Working[[#This Row],[Gallon]],0)</f>
        <v>11.747916666666667</v>
      </c>
    </row>
    <row r="283" spans="1:19" hidden="1" x14ac:dyDescent="0.25">
      <c r="A283" t="s">
        <v>56</v>
      </c>
      <c r="B283" s="2">
        <v>45597</v>
      </c>
      <c r="C283" t="s">
        <v>15</v>
      </c>
      <c r="D283" t="s">
        <v>285</v>
      </c>
      <c r="E283" t="s">
        <v>346</v>
      </c>
      <c r="F283" t="s">
        <v>5</v>
      </c>
      <c r="G283">
        <v>6</v>
      </c>
      <c r="H283" s="32">
        <v>9.4670000000000005</v>
      </c>
      <c r="I283">
        <v>0</v>
      </c>
      <c r="J283">
        <v>0.51700000000000002</v>
      </c>
      <c r="K283">
        <v>231.57</v>
      </c>
      <c r="L283">
        <v>32.5</v>
      </c>
      <c r="M283">
        <v>8.9500000000000011</v>
      </c>
      <c r="N283">
        <v>290.87500000000006</v>
      </c>
      <c r="O283">
        <v>12</v>
      </c>
      <c r="P283">
        <v>19.297499999999999</v>
      </c>
      <c r="Q283" t="s">
        <v>192</v>
      </c>
      <c r="R283" cm="1">
        <f t="array" ref="R2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3">
        <f>IFERROR(Hours_Working[[#This Row],[Gallon]],0)</f>
        <v>19.297499999999999</v>
      </c>
    </row>
    <row r="284" spans="1:19" hidden="1" x14ac:dyDescent="0.25">
      <c r="A284" t="s">
        <v>336</v>
      </c>
      <c r="B284" s="2">
        <v>45597</v>
      </c>
      <c r="C284" t="s">
        <v>31</v>
      </c>
      <c r="D284" t="s">
        <v>357</v>
      </c>
      <c r="E284" t="s">
        <v>355</v>
      </c>
      <c r="F284" t="s">
        <v>5</v>
      </c>
      <c r="G284">
        <v>19</v>
      </c>
      <c r="H284" s="32">
        <v>8.6999999999999993</v>
      </c>
      <c r="I284">
        <v>0.183</v>
      </c>
      <c r="J284">
        <v>0.5</v>
      </c>
      <c r="K284">
        <v>120.172</v>
      </c>
      <c r="L284">
        <v>35</v>
      </c>
      <c r="M284">
        <v>8.1999999999999993</v>
      </c>
      <c r="N284">
        <v>287</v>
      </c>
      <c r="O284">
        <v>12</v>
      </c>
      <c r="P284">
        <v>10.014333333333333</v>
      </c>
      <c r="Q284" t="s">
        <v>192</v>
      </c>
      <c r="R284" cm="1">
        <f t="array" ref="R2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4">
        <f>IFERROR(Hours_Working[[#This Row],[Gallon]],0)</f>
        <v>10.014333333333333</v>
      </c>
    </row>
    <row r="285" spans="1:19" hidden="1" x14ac:dyDescent="0.25">
      <c r="A285" t="s">
        <v>470</v>
      </c>
      <c r="B285" s="2">
        <v>45597</v>
      </c>
      <c r="C285" t="s">
        <v>15</v>
      </c>
      <c r="D285" t="s">
        <v>491</v>
      </c>
      <c r="E285" t="s">
        <v>28</v>
      </c>
      <c r="F285" t="s">
        <v>5</v>
      </c>
      <c r="G285">
        <v>12</v>
      </c>
      <c r="H285" s="32">
        <v>10</v>
      </c>
      <c r="I285">
        <v>0.317</v>
      </c>
      <c r="J285">
        <v>0.5</v>
      </c>
      <c r="K285">
        <v>132.417</v>
      </c>
      <c r="L285">
        <v>32.5</v>
      </c>
      <c r="M285">
        <v>9.5</v>
      </c>
      <c r="N285">
        <v>308.75</v>
      </c>
      <c r="O285">
        <v>12</v>
      </c>
      <c r="P285">
        <v>11.034750000000001</v>
      </c>
      <c r="Q285" t="s">
        <v>192</v>
      </c>
      <c r="R285" cm="1">
        <f t="array" ref="R2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5">
        <f>IFERROR(Hours_Working[[#This Row],[Gallon]],0)</f>
        <v>11.034750000000001</v>
      </c>
    </row>
    <row r="286" spans="1:19" hidden="1" x14ac:dyDescent="0.25">
      <c r="A286" t="s">
        <v>444</v>
      </c>
      <c r="B286" s="2">
        <v>45597</v>
      </c>
      <c r="C286" t="s">
        <v>15</v>
      </c>
      <c r="D286" t="s">
        <v>415</v>
      </c>
      <c r="E286" t="s">
        <v>354</v>
      </c>
      <c r="F286" t="s">
        <v>5</v>
      </c>
      <c r="G286">
        <v>9</v>
      </c>
      <c r="H286" s="32">
        <v>9.9329999999999998</v>
      </c>
      <c r="I286">
        <v>0.183</v>
      </c>
      <c r="J286">
        <v>0.5</v>
      </c>
      <c r="K286">
        <v>174.30199999999999</v>
      </c>
      <c r="L286">
        <v>32.5</v>
      </c>
      <c r="M286">
        <v>9.4329999999999998</v>
      </c>
      <c r="N286">
        <v>306.57249999999999</v>
      </c>
      <c r="O286">
        <v>12</v>
      </c>
      <c r="P286">
        <v>14.525166666666665</v>
      </c>
      <c r="Q286" t="s">
        <v>192</v>
      </c>
      <c r="R286" cm="1">
        <f t="array" ref="R2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6">
        <f>IFERROR(Hours_Working[[#This Row],[Gallon]],0)</f>
        <v>14.525166666666665</v>
      </c>
    </row>
    <row r="287" spans="1:19" hidden="1" x14ac:dyDescent="0.25">
      <c r="A287" t="s">
        <v>582</v>
      </c>
      <c r="B287" s="2">
        <v>45597</v>
      </c>
      <c r="C287" t="s">
        <v>15</v>
      </c>
      <c r="D287" t="s">
        <v>542</v>
      </c>
      <c r="E287" t="s">
        <v>29</v>
      </c>
      <c r="F287" t="s">
        <v>26</v>
      </c>
      <c r="G287">
        <v>9</v>
      </c>
      <c r="H287" s="32">
        <v>9.6669999999999998</v>
      </c>
      <c r="I287">
        <v>0.23300000000000001</v>
      </c>
      <c r="J287">
        <v>0.7</v>
      </c>
      <c r="K287">
        <v>201.28800000000001</v>
      </c>
      <c r="L287">
        <v>29</v>
      </c>
      <c r="M287">
        <v>8.9670000000000005</v>
      </c>
      <c r="N287">
        <v>260.04300000000001</v>
      </c>
      <c r="O287">
        <v>19</v>
      </c>
      <c r="P287">
        <v>10.594105263157894</v>
      </c>
      <c r="Q287" t="s">
        <v>192</v>
      </c>
      <c r="R287" cm="1">
        <f t="array" ref="R2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7">
        <f>IFERROR(Hours_Working[[#This Row],[Gallon]],0)</f>
        <v>10.594105263157894</v>
      </c>
    </row>
    <row r="288" spans="1:19" hidden="1" x14ac:dyDescent="0.25">
      <c r="A288" t="s">
        <v>698</v>
      </c>
      <c r="B288" s="2">
        <v>45597</v>
      </c>
      <c r="C288" t="s">
        <v>31</v>
      </c>
      <c r="D288" t="s">
        <v>359</v>
      </c>
      <c r="E288" t="s">
        <v>34</v>
      </c>
      <c r="F288" t="s">
        <v>5</v>
      </c>
      <c r="G288">
        <v>9</v>
      </c>
      <c r="H288" s="32">
        <v>10.483000000000001</v>
      </c>
      <c r="I288">
        <v>0</v>
      </c>
      <c r="J288">
        <v>0.35</v>
      </c>
      <c r="K288">
        <v>127.185</v>
      </c>
      <c r="L288">
        <v>35</v>
      </c>
      <c r="M288">
        <v>10.133000000000001</v>
      </c>
      <c r="N288">
        <v>354.65500000000003</v>
      </c>
      <c r="O288">
        <v>12</v>
      </c>
      <c r="P288">
        <v>10.598750000000001</v>
      </c>
      <c r="Q288" t="s">
        <v>192</v>
      </c>
      <c r="R288" cm="1">
        <f t="array" ref="R2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8">
        <f>IFERROR(Hours_Working[[#This Row],[Gallon]],0)</f>
        <v>10.598750000000001</v>
      </c>
    </row>
    <row r="289" spans="1:19" hidden="1" x14ac:dyDescent="0.25">
      <c r="A289" t="s">
        <v>390</v>
      </c>
      <c r="B289" s="2">
        <v>45597</v>
      </c>
      <c r="C289" t="s">
        <v>31</v>
      </c>
      <c r="D289" t="s">
        <v>369</v>
      </c>
      <c r="E289" t="s">
        <v>950</v>
      </c>
      <c r="F289" t="s">
        <v>5</v>
      </c>
      <c r="G289">
        <v>10</v>
      </c>
      <c r="H289" s="32">
        <v>11</v>
      </c>
      <c r="I289">
        <v>0.33300000000000002</v>
      </c>
      <c r="J289">
        <v>0.5</v>
      </c>
      <c r="K289">
        <v>138.261</v>
      </c>
      <c r="L289">
        <v>35</v>
      </c>
      <c r="M289">
        <v>10.497</v>
      </c>
      <c r="N289">
        <v>367.39499999999998</v>
      </c>
      <c r="O289">
        <v>12</v>
      </c>
      <c r="P289">
        <v>11.521749999999999</v>
      </c>
      <c r="Q289" t="s">
        <v>192</v>
      </c>
      <c r="R289" cm="1">
        <f t="array" ref="R2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9">
        <f>IFERROR(Hours_Working[[#This Row],[Gallon]],0)</f>
        <v>11.521749999999999</v>
      </c>
    </row>
    <row r="290" spans="1:19" hidden="1" x14ac:dyDescent="0.25">
      <c r="A290" t="s">
        <v>406</v>
      </c>
      <c r="B290" s="2">
        <v>45597</v>
      </c>
      <c r="C290" t="s">
        <v>15</v>
      </c>
      <c r="D290" t="s">
        <v>385</v>
      </c>
      <c r="E290" t="s">
        <v>212</v>
      </c>
      <c r="F290" t="s">
        <v>26</v>
      </c>
      <c r="G290">
        <v>11</v>
      </c>
      <c r="H290" s="32">
        <v>10</v>
      </c>
      <c r="I290">
        <v>0.317</v>
      </c>
      <c r="J290">
        <v>0.5</v>
      </c>
      <c r="K290">
        <v>145.71199999999999</v>
      </c>
      <c r="L290">
        <v>29</v>
      </c>
      <c r="M290">
        <v>9.5</v>
      </c>
      <c r="N290">
        <v>275.5</v>
      </c>
      <c r="O290">
        <v>19</v>
      </c>
      <c r="P290">
        <v>7.6690526315789471</v>
      </c>
      <c r="Q290" t="s">
        <v>192</v>
      </c>
      <c r="R290" cm="1">
        <f t="array" ref="R2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0">
        <f>IFERROR(Hours_Working[[#This Row],[Gallon]],0)</f>
        <v>7.6690526315789471</v>
      </c>
    </row>
    <row r="291" spans="1:19" hidden="1" x14ac:dyDescent="0.25">
      <c r="A291" t="s">
        <v>60</v>
      </c>
      <c r="B291" s="2">
        <v>45597</v>
      </c>
      <c r="C291" t="s">
        <v>15</v>
      </c>
      <c r="D291" t="s">
        <v>561</v>
      </c>
      <c r="E291" t="s">
        <v>23</v>
      </c>
      <c r="F291" t="s">
        <v>5</v>
      </c>
      <c r="G291">
        <v>11</v>
      </c>
      <c r="H291" s="32">
        <v>10.45</v>
      </c>
      <c r="I291">
        <v>0.26700000000000002</v>
      </c>
      <c r="J291">
        <v>0.23300000000000001</v>
      </c>
      <c r="K291">
        <v>176.935</v>
      </c>
      <c r="L291">
        <v>32.5</v>
      </c>
      <c r="M291">
        <v>10.216999999999999</v>
      </c>
      <c r="N291">
        <v>332.05249999999995</v>
      </c>
      <c r="O291">
        <v>12</v>
      </c>
      <c r="P291">
        <v>14.744583333333333</v>
      </c>
      <c r="Q291" t="s">
        <v>192</v>
      </c>
      <c r="R291" cm="1">
        <f t="array" ref="R2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1">
        <f>IFERROR(Hours_Working[[#This Row],[Gallon]],0)</f>
        <v>14.744583333333333</v>
      </c>
    </row>
    <row r="292" spans="1:19" hidden="1" x14ac:dyDescent="0.25">
      <c r="A292" t="s">
        <v>581</v>
      </c>
      <c r="B292" s="2">
        <v>45597</v>
      </c>
      <c r="C292" t="s">
        <v>15</v>
      </c>
      <c r="D292" t="s">
        <v>563</v>
      </c>
      <c r="E292" t="s">
        <v>564</v>
      </c>
      <c r="F292" t="s">
        <v>5</v>
      </c>
      <c r="G292">
        <v>9</v>
      </c>
      <c r="H292" s="32">
        <v>10.016999999999999</v>
      </c>
      <c r="I292">
        <v>0.33300000000000002</v>
      </c>
      <c r="J292">
        <v>0.48299999999999998</v>
      </c>
      <c r="K292">
        <v>92.1</v>
      </c>
      <c r="L292">
        <v>32.5</v>
      </c>
      <c r="M292">
        <v>9.5309999999999988</v>
      </c>
      <c r="N292">
        <v>309.75749999999994</v>
      </c>
      <c r="O292">
        <v>12</v>
      </c>
      <c r="P292">
        <v>7.6749999999999998</v>
      </c>
      <c r="Q292" t="s">
        <v>192</v>
      </c>
      <c r="R292" cm="1">
        <f t="array" ref="R2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2">
        <f>IFERROR(Hours_Working[[#This Row],[Gallon]],0)</f>
        <v>7.6749999999999998</v>
      </c>
    </row>
    <row r="293" spans="1:19" x14ac:dyDescent="0.25">
      <c r="A293" t="s">
        <v>55</v>
      </c>
      <c r="B293" s="2">
        <v>45588</v>
      </c>
      <c r="C293" t="s">
        <v>31</v>
      </c>
      <c r="D293" t="s">
        <v>850</v>
      </c>
      <c r="E293" t="s">
        <v>42</v>
      </c>
      <c r="F293" t="s">
        <v>19</v>
      </c>
      <c r="G293">
        <v>9</v>
      </c>
      <c r="H293" s="32">
        <v>9.2170000000000005</v>
      </c>
      <c r="I293">
        <v>0</v>
      </c>
      <c r="J293">
        <v>0.25</v>
      </c>
      <c r="K293">
        <v>88.697999999999993</v>
      </c>
      <c r="L293">
        <v>42.02</v>
      </c>
      <c r="M293">
        <v>8.9670000000000005</v>
      </c>
      <c r="N293">
        <v>376.79334000000006</v>
      </c>
      <c r="O293">
        <v>7</v>
      </c>
      <c r="P293">
        <v>12.671142857142856</v>
      </c>
      <c r="Q293" t="s">
        <v>192</v>
      </c>
      <c r="R293" cm="1">
        <f t="array" ref="R2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3">
        <f>IFERROR(Hours_Working[[#This Row],[Gallon]],0)</f>
        <v>12.671142857142856</v>
      </c>
    </row>
    <row r="294" spans="1:19" x14ac:dyDescent="0.25">
      <c r="A294" t="s">
        <v>55</v>
      </c>
      <c r="B294" s="2">
        <v>45589</v>
      </c>
      <c r="C294" t="s">
        <v>31</v>
      </c>
      <c r="D294" t="s">
        <v>850</v>
      </c>
      <c r="E294" t="s">
        <v>42</v>
      </c>
      <c r="F294" t="s">
        <v>19</v>
      </c>
      <c r="G294">
        <v>13</v>
      </c>
      <c r="H294" s="32">
        <v>9.4499999999999993</v>
      </c>
      <c r="I294">
        <v>0</v>
      </c>
      <c r="J294">
        <v>0.16700000000000001</v>
      </c>
      <c r="K294">
        <v>134.10400000000001</v>
      </c>
      <c r="L294">
        <v>42.02</v>
      </c>
      <c r="M294">
        <v>9.2829999999999995</v>
      </c>
      <c r="N294">
        <v>390.07166000000001</v>
      </c>
      <c r="O294">
        <v>7</v>
      </c>
      <c r="P294">
        <v>19.157714285714288</v>
      </c>
      <c r="Q294" t="s">
        <v>192</v>
      </c>
      <c r="R294" cm="1">
        <f t="array" ref="R2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4">
        <f>IFERROR(Hours_Working[[#This Row],[Gallon]],0)</f>
        <v>19.157714285714288</v>
      </c>
    </row>
    <row r="295" spans="1:19" x14ac:dyDescent="0.25">
      <c r="A295" t="s">
        <v>55</v>
      </c>
      <c r="B295" s="2">
        <v>45590</v>
      </c>
      <c r="C295" t="s">
        <v>31</v>
      </c>
      <c r="D295" t="s">
        <v>850</v>
      </c>
      <c r="E295" t="s">
        <v>42</v>
      </c>
      <c r="F295" t="s">
        <v>19</v>
      </c>
      <c r="G295">
        <v>7</v>
      </c>
      <c r="H295" s="32">
        <v>6.8330000000000002</v>
      </c>
      <c r="I295">
        <v>0</v>
      </c>
      <c r="J295">
        <v>0</v>
      </c>
      <c r="K295">
        <v>108.11199999999999</v>
      </c>
      <c r="L295">
        <v>42.02</v>
      </c>
      <c r="M295">
        <v>6.8330000000000002</v>
      </c>
      <c r="N295">
        <v>287.12266000000005</v>
      </c>
      <c r="O295">
        <v>7</v>
      </c>
      <c r="P295">
        <v>15.444571428571427</v>
      </c>
      <c r="Q295" t="s">
        <v>192</v>
      </c>
      <c r="R295" cm="1">
        <f t="array" ref="R2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5">
        <f>IFERROR(Hours_Working[[#This Row],[Gallon]],0)</f>
        <v>15.444571428571427</v>
      </c>
    </row>
    <row r="296" spans="1:19" x14ac:dyDescent="0.25">
      <c r="A296" t="s">
        <v>55</v>
      </c>
      <c r="B296" s="2">
        <v>45593</v>
      </c>
      <c r="C296" t="s">
        <v>31</v>
      </c>
      <c r="D296" t="s">
        <v>850</v>
      </c>
      <c r="E296" t="s">
        <v>42</v>
      </c>
      <c r="F296" t="s">
        <v>19</v>
      </c>
      <c r="G296">
        <v>9</v>
      </c>
      <c r="H296" s="32">
        <v>9</v>
      </c>
      <c r="I296">
        <v>0.16700000000000001</v>
      </c>
      <c r="J296">
        <v>0.48299999999999998</v>
      </c>
      <c r="K296">
        <v>100.301</v>
      </c>
      <c r="L296">
        <v>42.02</v>
      </c>
      <c r="M296">
        <v>8.5169999999999995</v>
      </c>
      <c r="N296">
        <v>357.88434000000001</v>
      </c>
      <c r="O296">
        <v>7</v>
      </c>
      <c r="P296">
        <v>14.328714285714286</v>
      </c>
      <c r="Q296" t="s">
        <v>192</v>
      </c>
      <c r="R296" cm="1">
        <f t="array" ref="R2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6">
        <f>IFERROR(Hours_Working[[#This Row],[Gallon]],0)</f>
        <v>14.328714285714286</v>
      </c>
    </row>
    <row r="297" spans="1:19" x14ac:dyDescent="0.25">
      <c r="A297" t="s">
        <v>55</v>
      </c>
      <c r="B297" s="2">
        <v>45594</v>
      </c>
      <c r="C297" t="s">
        <v>31</v>
      </c>
      <c r="D297" t="s">
        <v>850</v>
      </c>
      <c r="E297" t="s">
        <v>42</v>
      </c>
      <c r="F297" t="s">
        <v>19</v>
      </c>
      <c r="G297">
        <v>9</v>
      </c>
      <c r="H297" s="32">
        <v>9.1</v>
      </c>
      <c r="I297">
        <v>0.15</v>
      </c>
      <c r="J297">
        <v>0.5</v>
      </c>
      <c r="K297">
        <v>110.236</v>
      </c>
      <c r="L297">
        <v>42.02</v>
      </c>
      <c r="M297">
        <v>8.6</v>
      </c>
      <c r="N297">
        <v>361.37200000000001</v>
      </c>
      <c r="O297">
        <v>7</v>
      </c>
      <c r="P297">
        <v>15.748000000000001</v>
      </c>
      <c r="Q297" t="s">
        <v>192</v>
      </c>
      <c r="R297" cm="1">
        <f t="array" ref="R2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7">
        <f>IFERROR(Hours_Working[[#This Row],[Gallon]],0)</f>
        <v>15.748000000000001</v>
      </c>
    </row>
    <row r="298" spans="1:19" x14ac:dyDescent="0.25">
      <c r="A298" t="s">
        <v>55</v>
      </c>
      <c r="B298" s="2">
        <v>45595</v>
      </c>
      <c r="C298" t="s">
        <v>31</v>
      </c>
      <c r="D298" t="s">
        <v>850</v>
      </c>
      <c r="E298" t="s">
        <v>42</v>
      </c>
      <c r="F298" t="s">
        <v>19</v>
      </c>
      <c r="G298">
        <v>9</v>
      </c>
      <c r="H298" s="32">
        <v>9.0830000000000002</v>
      </c>
      <c r="I298">
        <v>0.16700000000000001</v>
      </c>
      <c r="J298">
        <v>0.5</v>
      </c>
      <c r="K298">
        <v>75.605999999999995</v>
      </c>
      <c r="L298">
        <v>42.02</v>
      </c>
      <c r="M298">
        <v>8.5830000000000002</v>
      </c>
      <c r="N298">
        <v>360.65766000000002</v>
      </c>
      <c r="O298">
        <v>7</v>
      </c>
      <c r="P298">
        <v>10.800857142857142</v>
      </c>
      <c r="Q298" t="s">
        <v>192</v>
      </c>
      <c r="R298" cm="1">
        <f t="array" ref="R2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8">
        <f>IFERROR(Hours_Working[[#This Row],[Gallon]],0)</f>
        <v>10.800857142857142</v>
      </c>
    </row>
    <row r="299" spans="1:19" x14ac:dyDescent="0.25">
      <c r="A299" t="s">
        <v>55</v>
      </c>
      <c r="B299" s="2">
        <v>45596</v>
      </c>
      <c r="C299" t="s">
        <v>31</v>
      </c>
      <c r="D299" t="s">
        <v>850</v>
      </c>
      <c r="E299" t="s">
        <v>42</v>
      </c>
      <c r="F299" t="s">
        <v>19</v>
      </c>
      <c r="G299">
        <v>14</v>
      </c>
      <c r="H299" s="32">
        <v>9.0670000000000002</v>
      </c>
      <c r="I299">
        <v>0.33300000000000002</v>
      </c>
      <c r="J299">
        <v>0.5</v>
      </c>
      <c r="K299">
        <v>117.21899999999999</v>
      </c>
      <c r="L299">
        <v>42.02</v>
      </c>
      <c r="M299">
        <v>8.5640000000000001</v>
      </c>
      <c r="N299">
        <v>359.85928000000001</v>
      </c>
      <c r="O299">
        <v>7</v>
      </c>
      <c r="P299">
        <v>16.745571428571427</v>
      </c>
      <c r="Q299" t="s">
        <v>192</v>
      </c>
      <c r="R299" cm="1">
        <f t="array" ref="R2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9">
        <f>IFERROR(Hours_Working[[#This Row],[Gallon]],0)</f>
        <v>16.745571428571427</v>
      </c>
    </row>
    <row r="300" spans="1:19" x14ac:dyDescent="0.25">
      <c r="A300" t="s">
        <v>55</v>
      </c>
      <c r="B300" s="2">
        <v>45597</v>
      </c>
      <c r="C300" t="s">
        <v>31</v>
      </c>
      <c r="D300" t="s">
        <v>850</v>
      </c>
      <c r="E300" t="s">
        <v>42</v>
      </c>
      <c r="F300" t="s">
        <v>19</v>
      </c>
      <c r="G300">
        <v>8</v>
      </c>
      <c r="H300" s="32">
        <v>8.5</v>
      </c>
      <c r="I300">
        <v>0.16700000000000001</v>
      </c>
      <c r="J300">
        <v>0.5</v>
      </c>
      <c r="K300">
        <v>66.537999999999997</v>
      </c>
      <c r="L300">
        <v>42.02</v>
      </c>
      <c r="M300">
        <v>8</v>
      </c>
      <c r="N300">
        <v>336.16</v>
      </c>
      <c r="O300">
        <v>7</v>
      </c>
      <c r="P300">
        <v>9.5054285714285705</v>
      </c>
      <c r="Q300" t="s">
        <v>192</v>
      </c>
      <c r="R300" cm="1">
        <f t="array" ref="R3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0">
        <f>IFERROR(Hours_Working[[#This Row],[Gallon]],0)</f>
        <v>9.5054285714285705</v>
      </c>
    </row>
    <row r="301" spans="1:19" x14ac:dyDescent="0.25">
      <c r="A301" t="s">
        <v>55</v>
      </c>
      <c r="B301" s="2">
        <v>45586</v>
      </c>
      <c r="C301" t="s">
        <v>15</v>
      </c>
      <c r="D301" t="s">
        <v>562</v>
      </c>
      <c r="E301" t="s">
        <v>947</v>
      </c>
      <c r="F301" t="s">
        <v>5</v>
      </c>
      <c r="G301">
        <v>2</v>
      </c>
      <c r="H301" s="32">
        <v>1.1499999999999999</v>
      </c>
      <c r="I301">
        <v>0</v>
      </c>
      <c r="J301">
        <v>0</v>
      </c>
      <c r="K301">
        <v>22.498999999999999</v>
      </c>
      <c r="L301">
        <v>36.770000000000003</v>
      </c>
      <c r="M301">
        <v>1.1499999999999999</v>
      </c>
      <c r="N301">
        <v>42.285499999999999</v>
      </c>
      <c r="O301">
        <v>12</v>
      </c>
      <c r="P301">
        <v>1.8749166666666666</v>
      </c>
      <c r="Q301" t="s">
        <v>192</v>
      </c>
      <c r="R301" cm="1">
        <f t="array" ref="R3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1">
        <f>IFERROR(Hours_Working[[#This Row],[Gallon]],0)</f>
        <v>1.8749166666666666</v>
      </c>
    </row>
    <row r="302" spans="1:19" hidden="1" x14ac:dyDescent="0.25">
      <c r="A302" t="s">
        <v>331</v>
      </c>
      <c r="B302" s="2">
        <v>45597</v>
      </c>
      <c r="C302" t="s">
        <v>15</v>
      </c>
      <c r="D302" t="s">
        <v>284</v>
      </c>
      <c r="E302" t="s">
        <v>213</v>
      </c>
      <c r="F302" t="s">
        <v>5</v>
      </c>
      <c r="G302">
        <v>10</v>
      </c>
      <c r="H302" s="32">
        <v>10.766999999999999</v>
      </c>
      <c r="I302">
        <v>0.217</v>
      </c>
      <c r="J302">
        <v>0.5</v>
      </c>
      <c r="K302">
        <v>176.30099999999999</v>
      </c>
      <c r="L302">
        <v>32.5</v>
      </c>
      <c r="M302">
        <v>10.266999999999999</v>
      </c>
      <c r="N302">
        <v>333.67750000000001</v>
      </c>
      <c r="O302">
        <v>12</v>
      </c>
      <c r="P302">
        <v>14.691749999999999</v>
      </c>
      <c r="Q302" t="s">
        <v>192</v>
      </c>
      <c r="R302" cm="1">
        <f t="array" ref="R3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2">
        <f>IFERROR(Hours_Working[[#This Row],[Gallon]],0)</f>
        <v>14.691749999999999</v>
      </c>
    </row>
    <row r="303" spans="1:19" hidden="1" x14ac:dyDescent="0.25">
      <c r="A303" t="s">
        <v>734</v>
      </c>
      <c r="B303" s="2">
        <v>45597</v>
      </c>
      <c r="C303" t="s">
        <v>31</v>
      </c>
      <c r="D303" t="s">
        <v>358</v>
      </c>
      <c r="E303" t="s">
        <v>35</v>
      </c>
      <c r="F303" t="s">
        <v>5</v>
      </c>
      <c r="G303">
        <v>18</v>
      </c>
      <c r="H303" s="32">
        <v>9.85</v>
      </c>
      <c r="I303">
        <v>0</v>
      </c>
      <c r="J303">
        <v>0.55000000000000004</v>
      </c>
      <c r="K303">
        <v>125.6</v>
      </c>
      <c r="L303">
        <v>35</v>
      </c>
      <c r="M303">
        <v>9.2999999999999989</v>
      </c>
      <c r="N303">
        <v>325.49999999999994</v>
      </c>
      <c r="O303">
        <v>12</v>
      </c>
      <c r="P303">
        <v>10.466666666666667</v>
      </c>
      <c r="Q303" t="s">
        <v>192</v>
      </c>
      <c r="R303" cm="1">
        <f t="array" ref="R3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3">
        <f>IFERROR(Hours_Working[[#This Row],[Gallon]],0)</f>
        <v>10.466666666666667</v>
      </c>
    </row>
    <row r="304" spans="1:19" hidden="1" x14ac:dyDescent="0.25">
      <c r="A304" t="s">
        <v>461</v>
      </c>
      <c r="B304" s="2">
        <v>45597</v>
      </c>
      <c r="C304" t="s">
        <v>15</v>
      </c>
      <c r="D304" t="s">
        <v>421</v>
      </c>
      <c r="E304" t="s">
        <v>290</v>
      </c>
      <c r="F304" t="s">
        <v>5</v>
      </c>
      <c r="G304">
        <v>9</v>
      </c>
      <c r="H304" s="32">
        <v>10.567</v>
      </c>
      <c r="I304">
        <v>0.33300000000000002</v>
      </c>
      <c r="J304">
        <v>0.5</v>
      </c>
      <c r="K304">
        <v>224.167</v>
      </c>
      <c r="L304">
        <v>32.5</v>
      </c>
      <c r="M304">
        <v>10.064</v>
      </c>
      <c r="N304">
        <v>327.08</v>
      </c>
      <c r="O304">
        <v>12</v>
      </c>
      <c r="P304">
        <v>18.680583333333335</v>
      </c>
      <c r="Q304" t="s">
        <v>192</v>
      </c>
      <c r="R304" cm="1">
        <f t="array" ref="R3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4">
        <f>IFERROR(Hours_Working[[#This Row],[Gallon]],0)</f>
        <v>18.680583333333335</v>
      </c>
    </row>
    <row r="305" spans="1:19" hidden="1" x14ac:dyDescent="0.25">
      <c r="A305" t="s">
        <v>370</v>
      </c>
      <c r="B305" s="2">
        <v>45598</v>
      </c>
      <c r="C305" t="s">
        <v>15</v>
      </c>
      <c r="D305" t="s">
        <v>353</v>
      </c>
      <c r="E305" t="s">
        <v>217</v>
      </c>
      <c r="F305" t="s">
        <v>5</v>
      </c>
      <c r="G305">
        <v>7</v>
      </c>
      <c r="H305" s="32">
        <v>10.25</v>
      </c>
      <c r="I305">
        <v>0</v>
      </c>
      <c r="J305">
        <v>0.5</v>
      </c>
      <c r="K305">
        <v>219.99600000000001</v>
      </c>
      <c r="L305">
        <v>34.5</v>
      </c>
      <c r="M305">
        <v>9.75</v>
      </c>
      <c r="N305">
        <v>336.375</v>
      </c>
      <c r="O305">
        <v>12</v>
      </c>
      <c r="P305">
        <v>18.333000000000002</v>
      </c>
      <c r="Q305" t="s">
        <v>312</v>
      </c>
      <c r="R305" cm="1">
        <f t="array" ref="R3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5">
        <f>IFERROR(Hours_Working[[#This Row],[Gallon]],0)</f>
        <v>18.333000000000002</v>
      </c>
    </row>
    <row r="306" spans="1:19" hidden="1" x14ac:dyDescent="0.25">
      <c r="A306" t="s">
        <v>392</v>
      </c>
      <c r="B306" s="2">
        <v>45598</v>
      </c>
      <c r="C306" t="s">
        <v>31</v>
      </c>
      <c r="D306" t="s">
        <v>618</v>
      </c>
      <c r="E306" t="s">
        <v>735</v>
      </c>
      <c r="F306" t="s">
        <v>5</v>
      </c>
      <c r="G306">
        <v>8</v>
      </c>
      <c r="H306" s="32">
        <v>10.5</v>
      </c>
      <c r="I306">
        <v>0</v>
      </c>
      <c r="J306">
        <v>0.48299999999999998</v>
      </c>
      <c r="K306">
        <v>131.21299999999999</v>
      </c>
      <c r="L306">
        <v>37</v>
      </c>
      <c r="M306">
        <v>10.016999999999999</v>
      </c>
      <c r="N306">
        <v>370.62899999999996</v>
      </c>
      <c r="O306">
        <v>12</v>
      </c>
      <c r="P306">
        <v>10.934416666666666</v>
      </c>
      <c r="Q306" t="s">
        <v>312</v>
      </c>
      <c r="R306" cm="1">
        <f t="array" ref="R3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6">
        <f>IFERROR(Hours_Working[[#This Row],[Gallon]],0)</f>
        <v>10.934416666666666</v>
      </c>
    </row>
    <row r="307" spans="1:19" hidden="1" x14ac:dyDescent="0.25">
      <c r="A307" t="s">
        <v>432</v>
      </c>
      <c r="B307" s="2">
        <v>45598</v>
      </c>
      <c r="C307" t="s">
        <v>15</v>
      </c>
      <c r="D307" t="s">
        <v>398</v>
      </c>
      <c r="E307" t="s">
        <v>27</v>
      </c>
      <c r="F307" t="s">
        <v>26</v>
      </c>
      <c r="G307">
        <v>4</v>
      </c>
      <c r="H307" s="32">
        <v>9.9830000000000005</v>
      </c>
      <c r="I307">
        <v>0.317</v>
      </c>
      <c r="J307">
        <v>0.5</v>
      </c>
      <c r="K307">
        <v>153.65899999999999</v>
      </c>
      <c r="L307">
        <v>29</v>
      </c>
      <c r="M307">
        <v>9.4830000000000005</v>
      </c>
      <c r="N307">
        <v>275.00700000000001</v>
      </c>
      <c r="O307">
        <v>19</v>
      </c>
      <c r="P307">
        <v>8.0873157894736831</v>
      </c>
      <c r="Q307" t="s">
        <v>312</v>
      </c>
      <c r="R307" cm="1">
        <f t="array" ref="R3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7">
        <f>IFERROR(Hours_Working[[#This Row],[Gallon]],0)</f>
        <v>8.0873157894736831</v>
      </c>
    </row>
    <row r="308" spans="1:19" hidden="1" x14ac:dyDescent="0.25">
      <c r="A308" t="s">
        <v>336</v>
      </c>
      <c r="B308" s="2">
        <v>45598</v>
      </c>
      <c r="C308" t="s">
        <v>31</v>
      </c>
      <c r="D308" t="s">
        <v>357</v>
      </c>
      <c r="E308" t="s">
        <v>355</v>
      </c>
      <c r="F308" t="s">
        <v>5</v>
      </c>
      <c r="G308">
        <v>6</v>
      </c>
      <c r="H308" s="32">
        <v>8.25</v>
      </c>
      <c r="I308">
        <v>0.75</v>
      </c>
      <c r="J308">
        <v>0.5</v>
      </c>
      <c r="K308">
        <v>79.650999999999996</v>
      </c>
      <c r="L308">
        <v>37</v>
      </c>
      <c r="M308">
        <v>7.33</v>
      </c>
      <c r="N308">
        <v>271.20999999999998</v>
      </c>
      <c r="O308">
        <v>12</v>
      </c>
      <c r="P308">
        <v>6.6375833333333327</v>
      </c>
      <c r="Q308" t="s">
        <v>312</v>
      </c>
      <c r="R308" cm="1">
        <f t="array" ref="R3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8">
        <f>IFERROR(Hours_Working[[#This Row],[Gallon]],0)</f>
        <v>6.6375833333333327</v>
      </c>
    </row>
    <row r="309" spans="1:19" hidden="1" x14ac:dyDescent="0.25">
      <c r="A309" t="s">
        <v>333</v>
      </c>
      <c r="B309" s="2">
        <v>45598</v>
      </c>
      <c r="C309" t="s">
        <v>31</v>
      </c>
      <c r="D309" t="s">
        <v>334</v>
      </c>
      <c r="E309" t="s">
        <v>335</v>
      </c>
      <c r="F309" t="s">
        <v>5</v>
      </c>
      <c r="G309">
        <v>11</v>
      </c>
      <c r="H309" s="32">
        <v>9.8330000000000002</v>
      </c>
      <c r="I309">
        <v>0.16700000000000001</v>
      </c>
      <c r="J309">
        <v>0.5</v>
      </c>
      <c r="K309">
        <v>122.259</v>
      </c>
      <c r="L309">
        <v>37</v>
      </c>
      <c r="M309">
        <v>9.3330000000000002</v>
      </c>
      <c r="N309">
        <v>345.32100000000003</v>
      </c>
      <c r="O309">
        <v>12</v>
      </c>
      <c r="P309">
        <v>10.18825</v>
      </c>
      <c r="Q309" t="s">
        <v>312</v>
      </c>
      <c r="R309" cm="1">
        <f t="array" ref="R3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9">
        <f>IFERROR(Hours_Working[[#This Row],[Gallon]],0)</f>
        <v>10.18825</v>
      </c>
    </row>
    <row r="310" spans="1:19" hidden="1" x14ac:dyDescent="0.25">
      <c r="A310" t="s">
        <v>406</v>
      </c>
      <c r="B310" s="2">
        <v>45598</v>
      </c>
      <c r="C310" t="s">
        <v>15</v>
      </c>
      <c r="D310" t="s">
        <v>385</v>
      </c>
      <c r="E310" t="s">
        <v>212</v>
      </c>
      <c r="F310" t="s">
        <v>26</v>
      </c>
      <c r="G310">
        <v>7</v>
      </c>
      <c r="H310" s="32">
        <v>10.016999999999999</v>
      </c>
      <c r="I310">
        <v>0.33300000000000002</v>
      </c>
      <c r="J310">
        <v>0.51700000000000002</v>
      </c>
      <c r="K310">
        <v>138.399</v>
      </c>
      <c r="L310">
        <v>31</v>
      </c>
      <c r="M310">
        <v>9.4969999999999999</v>
      </c>
      <c r="N310">
        <v>294.40699999999998</v>
      </c>
      <c r="O310">
        <v>19</v>
      </c>
      <c r="P310">
        <v>7.2841578947368424</v>
      </c>
      <c r="Q310" t="s">
        <v>312</v>
      </c>
      <c r="R310" cm="1">
        <f t="array" ref="R3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0">
        <f>IFERROR(Hours_Working[[#This Row],[Gallon]],0)</f>
        <v>7.2841578947368424</v>
      </c>
    </row>
    <row r="311" spans="1:19" hidden="1" x14ac:dyDescent="0.25">
      <c r="A311" t="s">
        <v>60</v>
      </c>
      <c r="B311" s="2">
        <v>45598</v>
      </c>
      <c r="C311" t="s">
        <v>15</v>
      </c>
      <c r="D311" t="s">
        <v>561</v>
      </c>
      <c r="E311" t="s">
        <v>23</v>
      </c>
      <c r="F311" t="s">
        <v>5</v>
      </c>
      <c r="G311">
        <v>6</v>
      </c>
      <c r="H311" s="32">
        <v>9.3170000000000002</v>
      </c>
      <c r="I311">
        <v>0.15</v>
      </c>
      <c r="J311">
        <v>0</v>
      </c>
      <c r="K311">
        <v>212.126</v>
      </c>
      <c r="L311">
        <v>34.5</v>
      </c>
      <c r="M311">
        <v>9.3170000000000002</v>
      </c>
      <c r="N311">
        <v>321.43650000000002</v>
      </c>
      <c r="O311">
        <v>12</v>
      </c>
      <c r="P311">
        <v>17.677166666666668</v>
      </c>
      <c r="Q311" t="s">
        <v>312</v>
      </c>
      <c r="R311" cm="1">
        <f t="array" ref="R3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1">
        <f>IFERROR(Hours_Working[[#This Row],[Gallon]],0)</f>
        <v>17.677166666666668</v>
      </c>
    </row>
    <row r="312" spans="1:19" x14ac:dyDescent="0.25">
      <c r="A312" t="s">
        <v>55</v>
      </c>
      <c r="B312" s="2">
        <v>45586</v>
      </c>
      <c r="C312" t="s">
        <v>15</v>
      </c>
      <c r="D312" t="s">
        <v>562</v>
      </c>
      <c r="E312" t="s">
        <v>21</v>
      </c>
      <c r="F312" t="s">
        <v>5</v>
      </c>
      <c r="G312">
        <v>7</v>
      </c>
      <c r="H312" s="32">
        <v>9.0500000000000007</v>
      </c>
      <c r="I312">
        <v>0.16700000000000001</v>
      </c>
      <c r="J312">
        <v>0.35</v>
      </c>
      <c r="K312">
        <v>187.53700000000001</v>
      </c>
      <c r="L312">
        <v>36.770000000000003</v>
      </c>
      <c r="M312">
        <v>8.7000000000000011</v>
      </c>
      <c r="N312">
        <v>319.89900000000006</v>
      </c>
      <c r="O312">
        <v>12</v>
      </c>
      <c r="P312">
        <v>15.628083333333334</v>
      </c>
      <c r="Q312" t="s">
        <v>192</v>
      </c>
      <c r="R312" cm="1">
        <f t="array" ref="R3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2">
        <f>IFERROR(Hours_Working[[#This Row],[Gallon]],0)</f>
        <v>15.628083333333334</v>
      </c>
    </row>
    <row r="313" spans="1:19" x14ac:dyDescent="0.25">
      <c r="A313" t="s">
        <v>55</v>
      </c>
      <c r="B313" s="2">
        <v>45587</v>
      </c>
      <c r="C313" t="s">
        <v>15</v>
      </c>
      <c r="D313" t="s">
        <v>562</v>
      </c>
      <c r="E313" t="s">
        <v>21</v>
      </c>
      <c r="F313" t="s">
        <v>5</v>
      </c>
      <c r="G313">
        <v>7</v>
      </c>
      <c r="H313" s="32">
        <v>9.4670000000000005</v>
      </c>
      <c r="I313">
        <v>0.36699999999999999</v>
      </c>
      <c r="J313">
        <v>0.58299999999999996</v>
      </c>
      <c r="K313">
        <v>190.935</v>
      </c>
      <c r="L313">
        <v>36.770000000000003</v>
      </c>
      <c r="M313">
        <v>8.8470000000000013</v>
      </c>
      <c r="N313">
        <v>325.30419000000006</v>
      </c>
      <c r="O313">
        <v>12</v>
      </c>
      <c r="P313">
        <v>15.911250000000001</v>
      </c>
      <c r="Q313" t="s">
        <v>192</v>
      </c>
      <c r="R313" cm="1">
        <f t="array" ref="R3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3">
        <f>IFERROR(Hours_Working[[#This Row],[Gallon]],0)</f>
        <v>15.911250000000001</v>
      </c>
    </row>
    <row r="314" spans="1:19" x14ac:dyDescent="0.25">
      <c r="A314" t="s">
        <v>55</v>
      </c>
      <c r="B314" s="2">
        <v>45588</v>
      </c>
      <c r="C314" t="s">
        <v>15</v>
      </c>
      <c r="D314" t="s">
        <v>562</v>
      </c>
      <c r="E314" t="s">
        <v>21</v>
      </c>
      <c r="F314" t="s">
        <v>5</v>
      </c>
      <c r="G314">
        <v>5</v>
      </c>
      <c r="H314" s="32">
        <v>7.3</v>
      </c>
      <c r="I314">
        <v>0.3</v>
      </c>
      <c r="J314">
        <v>0.51700000000000002</v>
      </c>
      <c r="K314">
        <v>312.33300000000003</v>
      </c>
      <c r="L314">
        <v>36.770000000000003</v>
      </c>
      <c r="M314">
        <v>6.7829999999999995</v>
      </c>
      <c r="N314">
        <v>249.41091</v>
      </c>
      <c r="O314">
        <v>12</v>
      </c>
      <c r="P314">
        <v>26.027750000000001</v>
      </c>
      <c r="Q314" t="s">
        <v>192</v>
      </c>
      <c r="R314" cm="1">
        <f t="array" ref="R3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4">
        <f>IFERROR(Hours_Working[[#This Row],[Gallon]],0)</f>
        <v>26.027750000000001</v>
      </c>
    </row>
    <row r="315" spans="1:19" x14ac:dyDescent="0.25">
      <c r="A315" t="s">
        <v>55</v>
      </c>
      <c r="B315" s="2">
        <v>45590</v>
      </c>
      <c r="C315" t="s">
        <v>15</v>
      </c>
      <c r="D315" t="s">
        <v>562</v>
      </c>
      <c r="E315" t="s">
        <v>21</v>
      </c>
      <c r="F315" t="s">
        <v>5</v>
      </c>
      <c r="G315">
        <v>6</v>
      </c>
      <c r="H315" s="32">
        <v>7.5170000000000003</v>
      </c>
      <c r="I315">
        <v>0.2</v>
      </c>
      <c r="J315">
        <v>0</v>
      </c>
      <c r="K315">
        <v>157.137</v>
      </c>
      <c r="L315">
        <v>36.770000000000003</v>
      </c>
      <c r="M315">
        <v>7.5170000000000003</v>
      </c>
      <c r="N315">
        <v>276.40009000000003</v>
      </c>
      <c r="O315">
        <v>12</v>
      </c>
      <c r="P315">
        <v>13.094749999999999</v>
      </c>
      <c r="Q315" t="s">
        <v>192</v>
      </c>
      <c r="R315" cm="1">
        <f t="array" ref="R3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5">
        <f>IFERROR(Hours_Working[[#This Row],[Gallon]],0)</f>
        <v>13.094749999999999</v>
      </c>
    </row>
    <row r="316" spans="1:19" x14ac:dyDescent="0.25">
      <c r="A316" t="s">
        <v>55</v>
      </c>
      <c r="B316" s="2">
        <v>45592</v>
      </c>
      <c r="C316" t="s">
        <v>15</v>
      </c>
      <c r="D316" t="s">
        <v>562</v>
      </c>
      <c r="E316" t="s">
        <v>21</v>
      </c>
      <c r="F316" t="s">
        <v>5</v>
      </c>
      <c r="G316">
        <v>7</v>
      </c>
      <c r="H316" s="32">
        <v>9.3670000000000009</v>
      </c>
      <c r="I316">
        <v>0.2</v>
      </c>
      <c r="J316">
        <v>0</v>
      </c>
      <c r="K316">
        <v>195.78100000000001</v>
      </c>
      <c r="L316">
        <v>36.770000000000003</v>
      </c>
      <c r="M316">
        <v>9.3670000000000009</v>
      </c>
      <c r="N316">
        <v>344.42459000000008</v>
      </c>
      <c r="O316">
        <v>12</v>
      </c>
      <c r="P316">
        <v>16.315083333333334</v>
      </c>
      <c r="Q316" t="s">
        <v>312</v>
      </c>
      <c r="R316" cm="1">
        <f t="array" ref="R3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6">
        <f>IFERROR(Hours_Working[[#This Row],[Gallon]],0)</f>
        <v>16.315083333333334</v>
      </c>
    </row>
    <row r="317" spans="1:19" hidden="1" x14ac:dyDescent="0.25">
      <c r="A317" t="s">
        <v>331</v>
      </c>
      <c r="B317" s="2">
        <v>45598</v>
      </c>
      <c r="C317" t="s">
        <v>15</v>
      </c>
      <c r="D317" t="s">
        <v>284</v>
      </c>
      <c r="E317" t="s">
        <v>213</v>
      </c>
      <c r="F317" t="s">
        <v>5</v>
      </c>
      <c r="G317">
        <v>4</v>
      </c>
      <c r="H317" s="32">
        <v>10.016999999999999</v>
      </c>
      <c r="I317">
        <v>0.16700000000000001</v>
      </c>
      <c r="J317">
        <v>0.48299999999999998</v>
      </c>
      <c r="K317">
        <v>193.441</v>
      </c>
      <c r="L317">
        <v>34.5</v>
      </c>
      <c r="M317">
        <v>9.5339999999999989</v>
      </c>
      <c r="N317">
        <v>328.92299999999994</v>
      </c>
      <c r="O317">
        <v>12</v>
      </c>
      <c r="P317">
        <v>16.120083333333334</v>
      </c>
      <c r="Q317" t="s">
        <v>312</v>
      </c>
      <c r="R317" cm="1">
        <f t="array" ref="R3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7">
        <f>IFERROR(Hours_Working[[#This Row],[Gallon]],0)</f>
        <v>16.120083333333334</v>
      </c>
    </row>
    <row r="318" spans="1:19" hidden="1" x14ac:dyDescent="0.25">
      <c r="A318" t="s">
        <v>461</v>
      </c>
      <c r="B318" s="2">
        <v>45598</v>
      </c>
      <c r="C318" t="s">
        <v>15</v>
      </c>
      <c r="D318" t="s">
        <v>421</v>
      </c>
      <c r="E318" t="s">
        <v>290</v>
      </c>
      <c r="F318" t="s">
        <v>5</v>
      </c>
      <c r="G318">
        <v>7</v>
      </c>
      <c r="H318" s="32">
        <v>10.933</v>
      </c>
      <c r="I318">
        <v>0.16700000000000001</v>
      </c>
      <c r="J318">
        <v>0.5</v>
      </c>
      <c r="K318">
        <v>275.81299999999999</v>
      </c>
      <c r="L318">
        <v>35</v>
      </c>
      <c r="M318">
        <v>10.433</v>
      </c>
      <c r="N318">
        <v>365.15499999999997</v>
      </c>
      <c r="O318">
        <v>12</v>
      </c>
      <c r="P318">
        <v>22.984416666666664</v>
      </c>
      <c r="Q318" t="s">
        <v>312</v>
      </c>
      <c r="R318" cm="1">
        <f t="array" ref="R3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8">
        <f>IFERROR(Hours_Working[[#This Row],[Gallon]],0)</f>
        <v>22.984416666666664</v>
      </c>
    </row>
    <row r="319" spans="1:19" hidden="1" x14ac:dyDescent="0.25">
      <c r="A319" t="s">
        <v>392</v>
      </c>
      <c r="B319" s="2">
        <v>45599</v>
      </c>
      <c r="C319" t="s">
        <v>15</v>
      </c>
      <c r="D319" t="s">
        <v>618</v>
      </c>
      <c r="E319" t="s">
        <v>40</v>
      </c>
      <c r="F319" t="s">
        <v>5</v>
      </c>
      <c r="G319">
        <v>10</v>
      </c>
      <c r="H319" s="32">
        <v>10.583</v>
      </c>
      <c r="I319">
        <v>0</v>
      </c>
      <c r="J319">
        <v>0.5</v>
      </c>
      <c r="K319">
        <v>185.35300000000001</v>
      </c>
      <c r="L319">
        <v>34.5</v>
      </c>
      <c r="M319">
        <v>10.083</v>
      </c>
      <c r="N319">
        <v>347.86349999999999</v>
      </c>
      <c r="O319">
        <v>12</v>
      </c>
      <c r="P319">
        <v>15.446083333333334</v>
      </c>
      <c r="Q319" t="s">
        <v>312</v>
      </c>
      <c r="R319" cm="1">
        <f t="array" ref="R3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9">
        <f>IFERROR(Hours_Working[[#This Row],[Gallon]],0)</f>
        <v>15.446083333333334</v>
      </c>
    </row>
    <row r="320" spans="1:19" hidden="1" x14ac:dyDescent="0.25">
      <c r="A320" t="s">
        <v>336</v>
      </c>
      <c r="B320" s="2">
        <v>45599</v>
      </c>
      <c r="C320" t="s">
        <v>31</v>
      </c>
      <c r="D320" t="s">
        <v>357</v>
      </c>
      <c r="E320" t="s">
        <v>355</v>
      </c>
      <c r="F320" t="s">
        <v>5</v>
      </c>
      <c r="G320">
        <v>5</v>
      </c>
      <c r="H320" s="32">
        <v>9.6170000000000009</v>
      </c>
      <c r="I320">
        <v>0.16700000000000001</v>
      </c>
      <c r="J320">
        <v>0.5</v>
      </c>
      <c r="K320">
        <v>77.518000000000001</v>
      </c>
      <c r="L320">
        <v>37</v>
      </c>
      <c r="M320">
        <v>9.1170000000000009</v>
      </c>
      <c r="N320">
        <v>337.32900000000001</v>
      </c>
      <c r="O320">
        <v>12</v>
      </c>
      <c r="P320">
        <v>6.4598333333333331</v>
      </c>
      <c r="Q320" t="s">
        <v>312</v>
      </c>
      <c r="R320" cm="1">
        <f t="array" ref="R3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0">
        <f>IFERROR(Hours_Working[[#This Row],[Gallon]],0)</f>
        <v>6.4598333333333331</v>
      </c>
    </row>
    <row r="321" spans="1:19" hidden="1" x14ac:dyDescent="0.25">
      <c r="A321" t="s">
        <v>333</v>
      </c>
      <c r="B321" s="2">
        <v>45599</v>
      </c>
      <c r="C321" t="s">
        <v>31</v>
      </c>
      <c r="D321" t="s">
        <v>334</v>
      </c>
      <c r="E321" t="s">
        <v>335</v>
      </c>
      <c r="F321" t="s">
        <v>5</v>
      </c>
      <c r="G321">
        <v>5</v>
      </c>
      <c r="H321" s="32">
        <v>7.4669999999999996</v>
      </c>
      <c r="I321">
        <v>0.23300000000000001</v>
      </c>
      <c r="J321">
        <v>0.7</v>
      </c>
      <c r="K321">
        <v>61.441000000000003</v>
      </c>
      <c r="L321">
        <v>37</v>
      </c>
      <c r="M321">
        <v>6.7669999999999995</v>
      </c>
      <c r="N321">
        <v>250.37899999999999</v>
      </c>
      <c r="O321">
        <v>12</v>
      </c>
      <c r="P321">
        <v>5.1200833333333335</v>
      </c>
      <c r="Q321" t="s">
        <v>312</v>
      </c>
      <c r="R321" cm="1">
        <f t="array" ref="R3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1">
        <f>IFERROR(Hours_Working[[#This Row],[Gallon]],0)</f>
        <v>5.1200833333333335</v>
      </c>
    </row>
    <row r="322" spans="1:19" hidden="1" x14ac:dyDescent="0.25">
      <c r="A322" t="s">
        <v>581</v>
      </c>
      <c r="B322" s="2">
        <v>45599</v>
      </c>
      <c r="C322" t="s">
        <v>15</v>
      </c>
      <c r="D322" t="s">
        <v>563</v>
      </c>
      <c r="E322" t="s">
        <v>564</v>
      </c>
      <c r="F322" t="s">
        <v>5</v>
      </c>
      <c r="G322">
        <v>9</v>
      </c>
      <c r="H322" s="32">
        <v>10.5</v>
      </c>
      <c r="I322">
        <v>0.36699999999999999</v>
      </c>
      <c r="J322">
        <v>0.5</v>
      </c>
      <c r="K322">
        <v>225.29599999999999</v>
      </c>
      <c r="L322">
        <v>34.5</v>
      </c>
      <c r="M322">
        <v>9.963000000000001</v>
      </c>
      <c r="N322">
        <v>343.72350000000006</v>
      </c>
      <c r="O322">
        <v>12</v>
      </c>
      <c r="P322">
        <v>18.774666666666665</v>
      </c>
      <c r="Q322" t="s">
        <v>312</v>
      </c>
      <c r="R322" cm="1">
        <f t="array" ref="R3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2">
        <f>IFERROR(Hours_Working[[#This Row],[Gallon]],0)</f>
        <v>18.774666666666665</v>
      </c>
    </row>
    <row r="323" spans="1:19" x14ac:dyDescent="0.25">
      <c r="A323" t="s">
        <v>55</v>
      </c>
      <c r="B323" s="2">
        <v>45593</v>
      </c>
      <c r="C323" t="s">
        <v>15</v>
      </c>
      <c r="D323" t="s">
        <v>562</v>
      </c>
      <c r="E323" t="s">
        <v>21</v>
      </c>
      <c r="F323" t="s">
        <v>5</v>
      </c>
      <c r="G323">
        <v>6</v>
      </c>
      <c r="H323" s="32">
        <v>8.0329999999999995</v>
      </c>
      <c r="I323">
        <v>0</v>
      </c>
      <c r="J323">
        <v>0</v>
      </c>
      <c r="K323">
        <v>213.30600000000001</v>
      </c>
      <c r="L323">
        <v>36.770000000000003</v>
      </c>
      <c r="M323">
        <v>8.0329999999999995</v>
      </c>
      <c r="N323">
        <v>295.37340999999998</v>
      </c>
      <c r="O323">
        <v>12</v>
      </c>
      <c r="P323">
        <v>17.775500000000001</v>
      </c>
      <c r="Q323" t="s">
        <v>192</v>
      </c>
      <c r="R323" cm="1">
        <f t="array" ref="R3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3">
        <f>IFERROR(Hours_Working[[#This Row],[Gallon]],0)</f>
        <v>17.775500000000001</v>
      </c>
    </row>
    <row r="324" spans="1:19" x14ac:dyDescent="0.25">
      <c r="A324" t="s">
        <v>55</v>
      </c>
      <c r="B324" s="2">
        <v>45594</v>
      </c>
      <c r="C324" t="s">
        <v>15</v>
      </c>
      <c r="D324" t="s">
        <v>562</v>
      </c>
      <c r="E324" t="s">
        <v>21</v>
      </c>
      <c r="F324" t="s">
        <v>5</v>
      </c>
      <c r="G324">
        <v>7</v>
      </c>
      <c r="H324" s="32">
        <v>8.9169999999999998</v>
      </c>
      <c r="I324">
        <v>0.55000000000000004</v>
      </c>
      <c r="J324">
        <v>0.53300000000000003</v>
      </c>
      <c r="K324">
        <v>125.873</v>
      </c>
      <c r="L324">
        <v>36.770000000000003</v>
      </c>
      <c r="M324">
        <v>8.1639999999999997</v>
      </c>
      <c r="N324">
        <v>300.19028000000003</v>
      </c>
      <c r="O324">
        <v>12</v>
      </c>
      <c r="P324">
        <v>10.489416666666667</v>
      </c>
      <c r="Q324" t="s">
        <v>192</v>
      </c>
      <c r="R324" cm="1">
        <f t="array" ref="R3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4">
        <f>IFERROR(Hours_Working[[#This Row],[Gallon]],0)</f>
        <v>10.489416666666667</v>
      </c>
    </row>
    <row r="325" spans="1:19" x14ac:dyDescent="0.25">
      <c r="A325" t="s">
        <v>55</v>
      </c>
      <c r="B325" s="2">
        <v>45595</v>
      </c>
      <c r="C325" t="s">
        <v>15</v>
      </c>
      <c r="D325" t="s">
        <v>562</v>
      </c>
      <c r="E325" t="s">
        <v>21</v>
      </c>
      <c r="F325" t="s">
        <v>5</v>
      </c>
      <c r="G325">
        <v>6</v>
      </c>
      <c r="H325" s="32">
        <v>8.5169999999999995</v>
      </c>
      <c r="I325">
        <v>0.25</v>
      </c>
      <c r="J325">
        <v>0.23300000000000001</v>
      </c>
      <c r="K325">
        <v>151.42500000000001</v>
      </c>
      <c r="L325">
        <v>36.770000000000003</v>
      </c>
      <c r="M325">
        <v>8.2839999999999989</v>
      </c>
      <c r="N325">
        <v>304.60267999999996</v>
      </c>
      <c r="O325">
        <v>12</v>
      </c>
      <c r="P325">
        <v>12.61875</v>
      </c>
      <c r="Q325" t="s">
        <v>192</v>
      </c>
      <c r="R325" cm="1">
        <f t="array" ref="R3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5">
        <f>IFERROR(Hours_Working[[#This Row],[Gallon]],0)</f>
        <v>12.61875</v>
      </c>
    </row>
    <row r="326" spans="1:19" x14ac:dyDescent="0.25">
      <c r="A326" t="s">
        <v>55</v>
      </c>
      <c r="B326" s="2">
        <v>45596</v>
      </c>
      <c r="C326" t="s">
        <v>15</v>
      </c>
      <c r="D326" t="s">
        <v>562</v>
      </c>
      <c r="E326" t="s">
        <v>21</v>
      </c>
      <c r="F326" t="s">
        <v>5</v>
      </c>
      <c r="G326">
        <v>8</v>
      </c>
      <c r="H326" s="32">
        <v>9.2170000000000005</v>
      </c>
      <c r="I326">
        <v>0.183</v>
      </c>
      <c r="J326">
        <v>0</v>
      </c>
      <c r="K326">
        <v>165.71</v>
      </c>
      <c r="L326">
        <v>36.770000000000003</v>
      </c>
      <c r="M326">
        <v>9.2170000000000005</v>
      </c>
      <c r="N326">
        <v>338.90909000000005</v>
      </c>
      <c r="O326">
        <v>12</v>
      </c>
      <c r="P326">
        <v>13.809166666666668</v>
      </c>
      <c r="Q326" t="s">
        <v>192</v>
      </c>
      <c r="R326" cm="1">
        <f t="array" ref="R3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6">
        <f>IFERROR(Hours_Working[[#This Row],[Gallon]],0)</f>
        <v>13.809166666666668</v>
      </c>
    </row>
    <row r="327" spans="1:19" x14ac:dyDescent="0.25">
      <c r="A327" t="s">
        <v>55</v>
      </c>
      <c r="B327" s="2">
        <v>45597</v>
      </c>
      <c r="C327" t="s">
        <v>15</v>
      </c>
      <c r="D327" t="s">
        <v>562</v>
      </c>
      <c r="E327" t="s">
        <v>21</v>
      </c>
      <c r="F327" t="s">
        <v>5</v>
      </c>
      <c r="G327">
        <v>4</v>
      </c>
      <c r="H327" s="32">
        <v>8.9</v>
      </c>
      <c r="I327">
        <v>0.25</v>
      </c>
      <c r="J327">
        <v>0</v>
      </c>
      <c r="K327">
        <v>162</v>
      </c>
      <c r="L327">
        <v>36.770000000000003</v>
      </c>
      <c r="M327">
        <v>8.9</v>
      </c>
      <c r="N327">
        <v>327.25300000000004</v>
      </c>
      <c r="O327">
        <v>12</v>
      </c>
      <c r="P327">
        <v>13.5</v>
      </c>
      <c r="Q327" t="s">
        <v>192</v>
      </c>
      <c r="R327" cm="1">
        <f t="array" ref="R3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7">
        <f>IFERROR(Hours_Working[[#This Row],[Gallon]],0)</f>
        <v>13.5</v>
      </c>
    </row>
    <row r="328" spans="1:19" x14ac:dyDescent="0.25">
      <c r="A328" t="s">
        <v>55</v>
      </c>
      <c r="B328" s="2">
        <v>45599</v>
      </c>
      <c r="C328" t="s">
        <v>15</v>
      </c>
      <c r="D328" t="s">
        <v>562</v>
      </c>
      <c r="E328" t="s">
        <v>21</v>
      </c>
      <c r="F328" t="s">
        <v>5</v>
      </c>
      <c r="G328">
        <v>9</v>
      </c>
      <c r="H328" s="32">
        <v>9.0329999999999995</v>
      </c>
      <c r="I328">
        <v>0</v>
      </c>
      <c r="J328">
        <v>0</v>
      </c>
      <c r="K328">
        <v>229.16399999999999</v>
      </c>
      <c r="L328">
        <v>36.770000000000003</v>
      </c>
      <c r="M328">
        <v>9.0329999999999995</v>
      </c>
      <c r="N328">
        <v>332.14341000000002</v>
      </c>
      <c r="O328">
        <v>12</v>
      </c>
      <c r="P328">
        <v>19.096999999999998</v>
      </c>
      <c r="Q328" t="s">
        <v>312</v>
      </c>
      <c r="R328" cm="1">
        <f t="array" ref="R3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8">
        <f>IFERROR(Hours_Working[[#This Row],[Gallon]],0)</f>
        <v>19.096999999999998</v>
      </c>
    </row>
    <row r="329" spans="1:19" hidden="1" x14ac:dyDescent="0.25">
      <c r="A329" t="s">
        <v>331</v>
      </c>
      <c r="B329" s="2">
        <v>45599</v>
      </c>
      <c r="C329" t="s">
        <v>15</v>
      </c>
      <c r="D329" t="s">
        <v>284</v>
      </c>
      <c r="E329" t="s">
        <v>213</v>
      </c>
      <c r="F329" t="s">
        <v>5</v>
      </c>
      <c r="G329">
        <v>9</v>
      </c>
      <c r="H329" s="32">
        <v>10.067</v>
      </c>
      <c r="I329">
        <v>0.41699999999999998</v>
      </c>
      <c r="J329">
        <v>0.5</v>
      </c>
      <c r="K329">
        <v>233.22900000000001</v>
      </c>
      <c r="L329">
        <v>34.5</v>
      </c>
      <c r="M329">
        <v>9.48</v>
      </c>
      <c r="N329">
        <v>327.06</v>
      </c>
      <c r="O329">
        <v>12</v>
      </c>
      <c r="P329">
        <v>19.435750000000002</v>
      </c>
      <c r="Q329" t="s">
        <v>312</v>
      </c>
      <c r="R329" cm="1">
        <f t="array" ref="R3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9">
        <f>IFERROR(Hours_Working[[#This Row],[Gallon]],0)</f>
        <v>19.435750000000002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3E3D-F829-41CE-8B30-61E8A208FAB8}">
  <sheetPr codeName="Sheet16">
    <tabColor theme="7" tint="0.39997558519241921"/>
  </sheetPr>
  <dimension ref="A1:K828"/>
  <sheetViews>
    <sheetView showGridLines="0" workbookViewId="0">
      <pane ySplit="3" topLeftCell="A724" activePane="bottomLeft" state="frozen"/>
      <selection activeCell="B9" sqref="B9:D9"/>
      <selection pane="bottomLeft" activeCell="L727" sqref="L727"/>
    </sheetView>
  </sheetViews>
  <sheetFormatPr defaultRowHeight="15" x14ac:dyDescent="0.25"/>
  <cols>
    <col min="2" max="2" width="36.140625" bestFit="1" customWidth="1"/>
    <col min="3" max="3" width="11.7109375" style="69" customWidth="1"/>
    <col min="4" max="4" width="21.85546875" bestFit="1" customWidth="1"/>
    <col min="10" max="10" width="12.7109375" customWidth="1"/>
  </cols>
  <sheetData>
    <row r="1" spans="1:11" x14ac:dyDescent="0.25">
      <c r="J1" s="1">
        <f ca="1">SUM(TripTime)</f>
        <v>34728</v>
      </c>
      <c r="K1" s="1" t="s">
        <v>185</v>
      </c>
    </row>
    <row r="2" spans="1:11" ht="15.75" thickBot="1" x14ac:dyDescent="0.3">
      <c r="J2" s="99">
        <f ca="1">J1/60</f>
        <v>578.79999999999995</v>
      </c>
      <c r="K2" s="1" t="s">
        <v>184</v>
      </c>
    </row>
    <row r="3" spans="1:11" ht="32.25" thickBot="1" x14ac:dyDescent="0.3">
      <c r="A3" s="105" t="s">
        <v>70</v>
      </c>
      <c r="B3" s="106" t="s">
        <v>53</v>
      </c>
      <c r="C3" s="107" t="s">
        <v>7</v>
      </c>
      <c r="D3" s="106" t="s">
        <v>72</v>
      </c>
      <c r="E3" s="106" t="s">
        <v>74</v>
      </c>
      <c r="F3" s="108" t="s">
        <v>316</v>
      </c>
      <c r="G3" s="108" t="s">
        <v>73</v>
      </c>
      <c r="H3" s="109" t="s">
        <v>91</v>
      </c>
      <c r="I3" s="106" t="s">
        <v>183</v>
      </c>
      <c r="J3" s="108" t="s">
        <v>181</v>
      </c>
      <c r="K3" s="110" t="s">
        <v>182</v>
      </c>
    </row>
    <row r="4" spans="1:11" x14ac:dyDescent="0.25">
      <c r="A4" t="str" cm="1">
        <f t="array" ref="A4:K828">_xlfn._xlws.FILTER(Fares_Big_Star_Export_OS[[Trip Type]:[Trip Time]],((Fares_Big_Star_Export_OS[Date]&gt;='WEEK ENDING DATES'!B2)*(Fares_Big_Star_Export_OS[Date]&lt;='WEEK ENDING DATES'!$C$3)),"No Data")</f>
        <v>One-Seat</v>
      </c>
      <c r="B4" t="str">
        <v>GET CARE TRANSIT LLC</v>
      </c>
      <c r="C4" s="69">
        <v>45586</v>
      </c>
      <c r="D4" t="str">
        <v>BOGALE, GETU</v>
      </c>
      <c r="E4" t="str">
        <v>214</v>
      </c>
      <c r="F4" t="str">
        <v>WAV</v>
      </c>
      <c r="G4" t="str">
        <v>AM1</v>
      </c>
      <c r="H4" t="str">
        <v>SD</v>
      </c>
      <c r="I4">
        <v>4007472</v>
      </c>
      <c r="J4">
        <v>11.14</v>
      </c>
      <c r="K4">
        <v>27</v>
      </c>
    </row>
    <row r="5" spans="1:11" x14ac:dyDescent="0.25">
      <c r="A5" t="str">
        <v>One-Seat</v>
      </c>
      <c r="B5" t="str">
        <v>GET CARE TRANSIT LLC</v>
      </c>
      <c r="C5" s="69">
        <v>45586</v>
      </c>
      <c r="D5" t="str">
        <v>BOGALE, GETU</v>
      </c>
      <c r="E5" t="str">
        <v>214</v>
      </c>
      <c r="F5" t="str">
        <v>WAV</v>
      </c>
      <c r="G5" t="str">
        <v>AM1</v>
      </c>
      <c r="H5" t="str">
        <v>SD</v>
      </c>
      <c r="I5">
        <v>4005850</v>
      </c>
      <c r="J5">
        <v>4.34</v>
      </c>
      <c r="K5">
        <v>17</v>
      </c>
    </row>
    <row r="6" spans="1:11" x14ac:dyDescent="0.25">
      <c r="A6" t="str">
        <v>One-Seat</v>
      </c>
      <c r="B6" t="str">
        <v>GET CARE TRANSIT LLC</v>
      </c>
      <c r="C6" s="69">
        <v>45586</v>
      </c>
      <c r="D6" t="str">
        <v>BOGALE, GETU</v>
      </c>
      <c r="E6" t="str">
        <v>214</v>
      </c>
      <c r="F6" t="str">
        <v>WAV</v>
      </c>
      <c r="G6" t="str">
        <v>AM1</v>
      </c>
      <c r="H6" t="str">
        <v>SD</v>
      </c>
      <c r="I6">
        <v>4009031</v>
      </c>
      <c r="J6">
        <v>11.27</v>
      </c>
      <c r="K6">
        <v>59</v>
      </c>
    </row>
    <row r="7" spans="1:11" x14ac:dyDescent="0.25">
      <c r="A7" t="str">
        <v>One-Seat</v>
      </c>
      <c r="B7" t="str">
        <v>GET CARE TRANSIT LLC</v>
      </c>
      <c r="C7" s="69">
        <v>45586</v>
      </c>
      <c r="D7" t="str">
        <v>BOGALE, GETU</v>
      </c>
      <c r="E7" t="str">
        <v>214</v>
      </c>
      <c r="F7" t="str">
        <v>WAV</v>
      </c>
      <c r="G7" t="str">
        <v>WK1</v>
      </c>
      <c r="H7" t="str">
        <v>SD</v>
      </c>
      <c r="I7">
        <v>4005564</v>
      </c>
      <c r="J7">
        <v>6.92</v>
      </c>
      <c r="K7">
        <v>20</v>
      </c>
    </row>
    <row r="8" spans="1:11" x14ac:dyDescent="0.25">
      <c r="A8" t="str">
        <v>One-Seat</v>
      </c>
      <c r="B8" t="str">
        <v>EXPRESS TRANSPORTATION SERVICES, LLC</v>
      </c>
      <c r="C8" s="69">
        <v>45586</v>
      </c>
      <c r="D8" t="str">
        <v>ALLGOOD, SCOTT</v>
      </c>
      <c r="E8" t="str">
        <v>201</v>
      </c>
      <c r="F8" t="str">
        <v>BIGVAN</v>
      </c>
      <c r="G8" t="str">
        <v>AM1,OW1</v>
      </c>
      <c r="H8" t="str">
        <v>SD</v>
      </c>
      <c r="I8">
        <v>4009013</v>
      </c>
      <c r="J8">
        <v>14.21</v>
      </c>
      <c r="K8">
        <v>26</v>
      </c>
    </row>
    <row r="9" spans="1:11" x14ac:dyDescent="0.25">
      <c r="A9" t="str">
        <v>One-Seat</v>
      </c>
      <c r="B9" t="str">
        <v>EXPRESS TRANSPORTATION SERVICES, LLC</v>
      </c>
      <c r="C9" s="69">
        <v>45586</v>
      </c>
      <c r="D9" t="str">
        <v>ALLGOOD, SCOTT</v>
      </c>
      <c r="E9" t="str">
        <v>201</v>
      </c>
      <c r="F9" t="str">
        <v>BIGVAN</v>
      </c>
      <c r="G9" t="str">
        <v>AM1</v>
      </c>
      <c r="H9" t="str">
        <v>SD</v>
      </c>
      <c r="I9">
        <v>4009561</v>
      </c>
      <c r="J9">
        <v>17.13</v>
      </c>
      <c r="K9">
        <v>39</v>
      </c>
    </row>
    <row r="10" spans="1:11" x14ac:dyDescent="0.25">
      <c r="A10" t="str">
        <v>One-Seat</v>
      </c>
      <c r="B10" t="str">
        <v>EXPRESS TRANSPORTATION SERVICES, LLC</v>
      </c>
      <c r="C10" s="69">
        <v>45586</v>
      </c>
      <c r="D10" t="str">
        <v>ALLGOOD, SCOTT</v>
      </c>
      <c r="E10" t="str">
        <v>201</v>
      </c>
      <c r="F10" t="str">
        <v>BIGVAN</v>
      </c>
      <c r="G10" t="str">
        <v>WK1</v>
      </c>
      <c r="H10" t="str">
        <v>SD</v>
      </c>
      <c r="I10">
        <v>4009510</v>
      </c>
      <c r="J10">
        <v>19.05</v>
      </c>
      <c r="K10">
        <v>40</v>
      </c>
    </row>
    <row r="11" spans="1:11" x14ac:dyDescent="0.25">
      <c r="A11" t="str">
        <v>One-Seat</v>
      </c>
      <c r="B11" t="str">
        <v>EXPRESS TRANSPORTATION SERVICES, LLC</v>
      </c>
      <c r="C11" s="69">
        <v>45586</v>
      </c>
      <c r="D11" t="str">
        <v>ALLGOOD, SCOTT</v>
      </c>
      <c r="E11" t="str">
        <v>201</v>
      </c>
      <c r="F11" t="str">
        <v>BIGVAN</v>
      </c>
      <c r="G11" t="str">
        <v>AM1,WK1</v>
      </c>
      <c r="H11" t="str">
        <v>SD</v>
      </c>
      <c r="I11">
        <v>4009096</v>
      </c>
      <c r="J11">
        <v>19.329999999999998</v>
      </c>
      <c r="K11">
        <v>57</v>
      </c>
    </row>
    <row r="12" spans="1:11" x14ac:dyDescent="0.25">
      <c r="A12" t="str">
        <v>One-Seat</v>
      </c>
      <c r="B12" t="str">
        <v>GET CARE TRANSIT LLC</v>
      </c>
      <c r="C12" s="69">
        <v>45587</v>
      </c>
      <c r="D12" t="str">
        <v>BOGALE, GETU</v>
      </c>
      <c r="E12" t="str">
        <v>214</v>
      </c>
      <c r="F12" t="str">
        <v>WAV</v>
      </c>
      <c r="G12" t="str">
        <v>AM1</v>
      </c>
      <c r="H12" t="str">
        <v>SD</v>
      </c>
      <c r="I12">
        <v>4006489</v>
      </c>
      <c r="J12">
        <v>27.27</v>
      </c>
      <c r="K12">
        <v>66</v>
      </c>
    </row>
    <row r="13" spans="1:11" x14ac:dyDescent="0.25">
      <c r="A13" t="str">
        <v>One-Seat</v>
      </c>
      <c r="B13" t="str">
        <v>GET CARE TRANSIT LLC</v>
      </c>
      <c r="C13" s="69">
        <v>45587</v>
      </c>
      <c r="D13" t="str">
        <v>BOGALE, GETU</v>
      </c>
      <c r="E13" t="str">
        <v>214</v>
      </c>
      <c r="F13" t="str">
        <v>WAV</v>
      </c>
      <c r="G13" t="str">
        <v>AM1</v>
      </c>
      <c r="H13" t="str">
        <v>SD</v>
      </c>
      <c r="I13">
        <v>4009605</v>
      </c>
      <c r="J13">
        <v>25.29</v>
      </c>
      <c r="K13">
        <v>86</v>
      </c>
    </row>
    <row r="14" spans="1:11" x14ac:dyDescent="0.25">
      <c r="A14" t="str">
        <v>One-Seat</v>
      </c>
      <c r="B14" t="str">
        <v>EXPRESS TRANSPORTATION SERVICES, LLC</v>
      </c>
      <c r="C14" s="69">
        <v>45587</v>
      </c>
      <c r="D14" t="str">
        <v>ALLGOOD, SCOTT</v>
      </c>
      <c r="E14" t="str">
        <v>201</v>
      </c>
      <c r="F14" t="str">
        <v>BIGVAN</v>
      </c>
      <c r="G14" t="str">
        <v>WK1</v>
      </c>
      <c r="H14" t="str">
        <v>SD</v>
      </c>
      <c r="I14">
        <v>4008978</v>
      </c>
      <c r="J14">
        <v>8.33</v>
      </c>
      <c r="K14">
        <v>15</v>
      </c>
    </row>
    <row r="15" spans="1:11" x14ac:dyDescent="0.25">
      <c r="A15" t="str">
        <v>One-Seat</v>
      </c>
      <c r="B15" t="str">
        <v>EXPRESS TRANSPORTATION SERVICES, LLC</v>
      </c>
      <c r="C15" s="69">
        <v>45587</v>
      </c>
      <c r="D15" t="str">
        <v>ALLGOOD, SCOTT</v>
      </c>
      <c r="E15" t="str">
        <v>201</v>
      </c>
      <c r="F15" t="str">
        <v>BIGVAN</v>
      </c>
      <c r="G15" t="str">
        <v>AM1,PW1</v>
      </c>
      <c r="H15" t="str">
        <v>SD</v>
      </c>
      <c r="I15">
        <v>4010410</v>
      </c>
      <c r="J15">
        <v>13.36</v>
      </c>
      <c r="K15">
        <v>64</v>
      </c>
    </row>
    <row r="16" spans="1:11" x14ac:dyDescent="0.25">
      <c r="A16" t="str">
        <v>One-Seat</v>
      </c>
      <c r="B16" t="str">
        <v>EXPRESS TRANSPORTATION SERVICES, LLC</v>
      </c>
      <c r="C16" s="69">
        <v>45587</v>
      </c>
      <c r="D16" t="str">
        <v>ALLGOOD, SCOTT</v>
      </c>
      <c r="E16" t="str">
        <v>201</v>
      </c>
      <c r="F16" t="str">
        <v>BIGVAN</v>
      </c>
      <c r="G16" t="str">
        <v>AM2</v>
      </c>
      <c r="H16" t="str">
        <v>SD</v>
      </c>
      <c r="I16">
        <v>4010166</v>
      </c>
      <c r="J16">
        <v>26.72</v>
      </c>
      <c r="K16">
        <v>59</v>
      </c>
    </row>
    <row r="17" spans="1:11" x14ac:dyDescent="0.25">
      <c r="A17" t="str">
        <v>One-Seat</v>
      </c>
      <c r="B17" t="str">
        <v>EXPRESS TRANSPORTATION SERVICES, LLC</v>
      </c>
      <c r="C17" s="69">
        <v>45589</v>
      </c>
      <c r="D17" t="str">
        <v>ALLGOOD, SCOTT</v>
      </c>
      <c r="E17" t="str">
        <v>201</v>
      </c>
      <c r="F17" t="str">
        <v>BIGVAN</v>
      </c>
      <c r="G17" t="str">
        <v>AM1</v>
      </c>
      <c r="H17" t="str">
        <v>SD</v>
      </c>
      <c r="I17">
        <v>4008136</v>
      </c>
      <c r="J17">
        <v>12.58</v>
      </c>
      <c r="K17">
        <v>56</v>
      </c>
    </row>
    <row r="18" spans="1:11" x14ac:dyDescent="0.25">
      <c r="A18" t="str">
        <v>One-Seat</v>
      </c>
      <c r="B18" t="str">
        <v>GET CARE TRANSIT LLC</v>
      </c>
      <c r="C18" s="69">
        <v>45590</v>
      </c>
      <c r="D18" t="str">
        <v>BOGALE, GETU</v>
      </c>
      <c r="E18" t="str">
        <v>214</v>
      </c>
      <c r="F18" t="str">
        <v>WAV</v>
      </c>
      <c r="G18" t="str">
        <v>WK1</v>
      </c>
      <c r="H18" t="str">
        <v>SD</v>
      </c>
      <c r="I18">
        <v>4008589</v>
      </c>
      <c r="J18">
        <v>6.92</v>
      </c>
      <c r="K18">
        <v>21</v>
      </c>
    </row>
    <row r="19" spans="1:11" x14ac:dyDescent="0.25">
      <c r="A19" t="str">
        <v>One-Seat</v>
      </c>
      <c r="B19" t="str">
        <v>EXPRESS TRANSPORTATION SERVICES, LLC</v>
      </c>
      <c r="C19" s="69">
        <v>45586</v>
      </c>
      <c r="D19" t="str">
        <v>UMANA, DOMINGO</v>
      </c>
      <c r="E19" t="str">
        <v>210B</v>
      </c>
      <c r="F19" t="str">
        <v>WAV</v>
      </c>
      <c r="G19" t="str">
        <v>AM1,WH1</v>
      </c>
      <c r="H19" t="str">
        <v>SD</v>
      </c>
      <c r="I19">
        <v>4009126</v>
      </c>
      <c r="J19">
        <v>9.66</v>
      </c>
      <c r="K19">
        <v>26</v>
      </c>
    </row>
    <row r="20" spans="1:11" x14ac:dyDescent="0.25">
      <c r="A20" t="str">
        <v>One-Seat</v>
      </c>
      <c r="B20" t="str">
        <v>EXPRESS TRANSPORTATION SERVICES, LLC</v>
      </c>
      <c r="C20" s="69">
        <v>45586</v>
      </c>
      <c r="D20" t="str">
        <v>UMANA, DOMINGO</v>
      </c>
      <c r="E20" t="str">
        <v>210B</v>
      </c>
      <c r="F20" t="str">
        <v>WAV</v>
      </c>
      <c r="G20" t="str">
        <v>AM1</v>
      </c>
      <c r="H20" t="str">
        <v>SD</v>
      </c>
      <c r="I20">
        <v>4005647</v>
      </c>
      <c r="J20">
        <v>20.98</v>
      </c>
      <c r="K20">
        <v>56</v>
      </c>
    </row>
    <row r="21" spans="1:11" x14ac:dyDescent="0.25">
      <c r="A21" t="str">
        <v>One-Seat</v>
      </c>
      <c r="B21" t="str">
        <v>EXPRESS TRANSPORTATION SERVICES, LLC</v>
      </c>
      <c r="C21" s="69">
        <v>45588</v>
      </c>
      <c r="D21" t="str">
        <v>LARA, DOUGLAS</v>
      </c>
      <c r="E21" t="str">
        <v>221</v>
      </c>
      <c r="F21" t="str">
        <v>WAV</v>
      </c>
      <c r="G21" t="str">
        <v>AM1</v>
      </c>
      <c r="H21" t="str">
        <v>SD</v>
      </c>
      <c r="I21">
        <v>4007159</v>
      </c>
      <c r="J21">
        <v>19.36</v>
      </c>
      <c r="K21">
        <v>49</v>
      </c>
    </row>
    <row r="22" spans="1:11" x14ac:dyDescent="0.25">
      <c r="A22" t="str">
        <v>One-Seat</v>
      </c>
      <c r="B22" t="str">
        <v>EXPRESS TRANSPORTATION SERVICES, LLC</v>
      </c>
      <c r="C22" s="69">
        <v>45586</v>
      </c>
      <c r="D22" t="str">
        <v>LARA, DOUGLAS</v>
      </c>
      <c r="E22" t="str">
        <v>221</v>
      </c>
      <c r="F22" t="str">
        <v>WAV</v>
      </c>
      <c r="G22" t="str">
        <v>WK1</v>
      </c>
      <c r="H22" t="str">
        <v>SD</v>
      </c>
      <c r="I22">
        <v>4006830</v>
      </c>
      <c r="J22">
        <v>19.100000000000001</v>
      </c>
      <c r="K22">
        <v>49</v>
      </c>
    </row>
    <row r="23" spans="1:11" x14ac:dyDescent="0.25">
      <c r="A23" t="str">
        <v>One-Seat</v>
      </c>
      <c r="B23" t="str">
        <v>EXPRESS TRANSPORTATION SERVICES, LLC</v>
      </c>
      <c r="C23" s="69">
        <v>45586</v>
      </c>
      <c r="D23" t="str">
        <v>LARA, DOUGLAS</v>
      </c>
      <c r="E23" t="str">
        <v>221</v>
      </c>
      <c r="F23" t="str">
        <v>WAV</v>
      </c>
      <c r="G23" t="str">
        <v>AM1</v>
      </c>
      <c r="H23" t="str">
        <v>SD</v>
      </c>
      <c r="I23">
        <v>4009468</v>
      </c>
      <c r="J23">
        <v>17.22</v>
      </c>
      <c r="K23">
        <v>49</v>
      </c>
    </row>
    <row r="24" spans="1:11" x14ac:dyDescent="0.25">
      <c r="A24" t="str">
        <v>One-Seat</v>
      </c>
      <c r="B24" t="str">
        <v>EXPRESS TRANSPORTATION SERVICES, LLC</v>
      </c>
      <c r="C24" s="69">
        <v>45586</v>
      </c>
      <c r="D24" t="str">
        <v>LARA, DOUGLAS</v>
      </c>
      <c r="E24" t="str">
        <v>221</v>
      </c>
      <c r="F24" t="str">
        <v>WAV</v>
      </c>
      <c r="G24" t="str">
        <v>AM1</v>
      </c>
      <c r="H24" t="str">
        <v>SD</v>
      </c>
      <c r="I24">
        <v>4005601</v>
      </c>
      <c r="J24">
        <v>18.97</v>
      </c>
      <c r="K24">
        <v>45</v>
      </c>
    </row>
    <row r="25" spans="1:11" x14ac:dyDescent="0.25">
      <c r="A25" t="str">
        <v>One-Seat</v>
      </c>
      <c r="B25" t="str">
        <v>EXPRESS TRANSPORTATION SERVICES, LLC</v>
      </c>
      <c r="C25" s="69">
        <v>45586</v>
      </c>
      <c r="D25" t="str">
        <v>LARA, DOUGLAS</v>
      </c>
      <c r="E25" t="str">
        <v>221</v>
      </c>
      <c r="F25" t="str">
        <v>WAV</v>
      </c>
      <c r="G25" t="str">
        <v>AM1</v>
      </c>
      <c r="H25" t="str">
        <v>SD</v>
      </c>
      <c r="I25">
        <v>4005576</v>
      </c>
      <c r="J25">
        <v>8.27</v>
      </c>
      <c r="K25">
        <v>31</v>
      </c>
    </row>
    <row r="26" spans="1:11" x14ac:dyDescent="0.25">
      <c r="A26" t="str">
        <v>One-Seat</v>
      </c>
      <c r="B26" t="str">
        <v>EXPRESS TRANSPORTATION SERVICES, LLC</v>
      </c>
      <c r="C26" s="69">
        <v>45586</v>
      </c>
      <c r="D26" t="str">
        <v>LARA, DOUGLAS</v>
      </c>
      <c r="E26" t="str">
        <v>221</v>
      </c>
      <c r="F26" t="str">
        <v>WAV</v>
      </c>
      <c r="G26" t="str">
        <v>AM1</v>
      </c>
      <c r="H26" t="str">
        <v>SD</v>
      </c>
      <c r="I26">
        <v>4005552</v>
      </c>
      <c r="J26">
        <v>10.39</v>
      </c>
      <c r="K26">
        <v>78</v>
      </c>
    </row>
    <row r="27" spans="1:11" x14ac:dyDescent="0.25">
      <c r="A27" t="str">
        <v>One-Seat</v>
      </c>
      <c r="B27" t="str">
        <v>EXPRESS TRANSPORTATION SERVICES, LLC</v>
      </c>
      <c r="C27" s="69">
        <v>45586</v>
      </c>
      <c r="D27" t="str">
        <v>ROBERTSON, SARAH</v>
      </c>
      <c r="E27" t="str">
        <v>208</v>
      </c>
      <c r="F27" t="str">
        <v>WAV</v>
      </c>
      <c r="G27" t="str">
        <v>AM1,WK1</v>
      </c>
      <c r="H27" t="str">
        <v>SD</v>
      </c>
      <c r="I27">
        <v>4009129</v>
      </c>
      <c r="J27">
        <v>15.38</v>
      </c>
      <c r="K27">
        <v>36</v>
      </c>
    </row>
    <row r="28" spans="1:11" x14ac:dyDescent="0.25">
      <c r="A28" t="str">
        <v>One-Seat</v>
      </c>
      <c r="B28" t="str">
        <v>EXPRESS TRANSPORTATION SERVICES, LLC</v>
      </c>
      <c r="C28" s="69">
        <v>45586</v>
      </c>
      <c r="D28" t="str">
        <v>ROBERTSON, SARAH</v>
      </c>
      <c r="E28" t="str">
        <v>208</v>
      </c>
      <c r="F28" t="str">
        <v>WAV</v>
      </c>
      <c r="G28" t="str">
        <v>AM1</v>
      </c>
      <c r="H28" t="str">
        <v>SD</v>
      </c>
      <c r="I28">
        <v>4005439</v>
      </c>
      <c r="J28">
        <v>11.47</v>
      </c>
      <c r="K28">
        <v>67</v>
      </c>
    </row>
    <row r="29" spans="1:11" x14ac:dyDescent="0.25">
      <c r="A29" t="str">
        <v>One-Seat</v>
      </c>
      <c r="B29" t="str">
        <v>EXPRESS TRANSPORTATION SERVICES, LLC</v>
      </c>
      <c r="C29" s="69">
        <v>45586</v>
      </c>
      <c r="D29" t="str">
        <v>ALLGOOD, SCOTT</v>
      </c>
      <c r="E29" t="str">
        <v>201</v>
      </c>
      <c r="F29" t="str">
        <v>BIGVAN</v>
      </c>
      <c r="G29" t="str">
        <v>WH1</v>
      </c>
      <c r="H29" t="str">
        <v>WC</v>
      </c>
      <c r="I29">
        <v>4010189</v>
      </c>
      <c r="J29">
        <v>26.36</v>
      </c>
      <c r="K29">
        <v>84</v>
      </c>
    </row>
    <row r="30" spans="1:11" x14ac:dyDescent="0.25">
      <c r="A30" t="str">
        <v>One-Seat</v>
      </c>
      <c r="B30" t="str">
        <v>EXPRESS TRANSPORTATION SERVICES, LLC</v>
      </c>
      <c r="C30" s="69">
        <v>45586</v>
      </c>
      <c r="D30" t="str">
        <v>UMANA, DOMINGO</v>
      </c>
      <c r="E30" t="str">
        <v>210B</v>
      </c>
      <c r="F30" t="str">
        <v>WAV</v>
      </c>
      <c r="G30" t="str">
        <v>PW1</v>
      </c>
      <c r="H30" t="str">
        <v>WC</v>
      </c>
      <c r="I30">
        <v>4007575</v>
      </c>
      <c r="J30">
        <v>8.76</v>
      </c>
      <c r="K30">
        <v>25</v>
      </c>
    </row>
    <row r="31" spans="1:11" x14ac:dyDescent="0.25">
      <c r="A31" t="str">
        <v>One-Seat</v>
      </c>
      <c r="B31" t="str">
        <v>EXPRESS TRANSPORTATION SERVICES, LLC</v>
      </c>
      <c r="C31" s="69">
        <v>45586</v>
      </c>
      <c r="D31" t="str">
        <v>LARA, DOUGLAS</v>
      </c>
      <c r="E31" t="str">
        <v>221</v>
      </c>
      <c r="F31" t="str">
        <v>WAV</v>
      </c>
      <c r="G31" t="str">
        <v>WH1</v>
      </c>
      <c r="H31" t="str">
        <v>WC</v>
      </c>
      <c r="I31">
        <v>4005553</v>
      </c>
      <c r="J31">
        <v>5.55</v>
      </c>
      <c r="K31">
        <v>20</v>
      </c>
    </row>
    <row r="32" spans="1:11" x14ac:dyDescent="0.25">
      <c r="A32" t="str">
        <v>One-Seat</v>
      </c>
      <c r="B32" t="str">
        <v>EXPRESS TRANSPORTATION SERVICES, LLC</v>
      </c>
      <c r="C32" s="69">
        <v>45586</v>
      </c>
      <c r="D32" t="str">
        <v>LARA, DOUGLAS</v>
      </c>
      <c r="E32" t="str">
        <v>221</v>
      </c>
      <c r="F32" t="str">
        <v>WAV</v>
      </c>
      <c r="G32" t="str">
        <v>PW1</v>
      </c>
      <c r="H32" t="str">
        <v>WC</v>
      </c>
      <c r="I32">
        <v>4007576</v>
      </c>
      <c r="J32">
        <v>8.76</v>
      </c>
      <c r="K32">
        <v>49</v>
      </c>
    </row>
    <row r="33" spans="1:11" x14ac:dyDescent="0.25">
      <c r="A33" t="str">
        <v>One-Seat</v>
      </c>
      <c r="B33" t="str">
        <v>EXPRESS TRANSPORTATION SERVICES, LLC</v>
      </c>
      <c r="C33" s="69">
        <v>45586</v>
      </c>
      <c r="D33" t="str">
        <v>ROBERTSON, SARAH</v>
      </c>
      <c r="E33" t="str">
        <v>208</v>
      </c>
      <c r="F33" t="str">
        <v>WAV</v>
      </c>
      <c r="G33" t="str">
        <v>PW1</v>
      </c>
      <c r="H33" t="str">
        <v>WC</v>
      </c>
      <c r="I33">
        <v>4010130</v>
      </c>
      <c r="J33">
        <v>17.61</v>
      </c>
      <c r="K33">
        <v>39</v>
      </c>
    </row>
    <row r="34" spans="1:11" x14ac:dyDescent="0.25">
      <c r="A34" t="str">
        <v>One-Seat</v>
      </c>
      <c r="B34" t="str">
        <v>EXPRESS TRANSPORTATION SERVICES, LLC</v>
      </c>
      <c r="C34" s="69">
        <v>45586</v>
      </c>
      <c r="D34" t="str">
        <v>ROBERTSON, SARAH</v>
      </c>
      <c r="E34" t="str">
        <v>208</v>
      </c>
      <c r="F34" t="str">
        <v>WAV</v>
      </c>
      <c r="G34" t="str">
        <v>WH1</v>
      </c>
      <c r="H34" t="str">
        <v>WC</v>
      </c>
      <c r="I34">
        <v>4010133</v>
      </c>
      <c r="J34">
        <v>12.38</v>
      </c>
      <c r="K34">
        <v>31</v>
      </c>
    </row>
    <row r="35" spans="1:11" x14ac:dyDescent="0.25">
      <c r="A35" t="str">
        <v>One-Seat</v>
      </c>
      <c r="B35" t="str">
        <v>GET CARE TRANSIT LLC</v>
      </c>
      <c r="C35" s="69">
        <v>45586</v>
      </c>
      <c r="D35" t="str">
        <v>BOGALE, GETU</v>
      </c>
      <c r="E35" t="str">
        <v>214</v>
      </c>
      <c r="F35" t="str">
        <v>WAV</v>
      </c>
      <c r="G35" t="str">
        <v>PW1</v>
      </c>
      <c r="H35" t="str">
        <v>WC</v>
      </c>
      <c r="I35">
        <v>4009068</v>
      </c>
      <c r="J35">
        <v>17.399999999999999</v>
      </c>
      <c r="K35">
        <v>33</v>
      </c>
    </row>
    <row r="36" spans="1:11" x14ac:dyDescent="0.25">
      <c r="A36" t="str">
        <v>One-Seat</v>
      </c>
      <c r="B36" t="str">
        <v>AARON TRANSPORTATION</v>
      </c>
      <c r="C36" s="69">
        <v>45587</v>
      </c>
      <c r="D36" t="str">
        <v>ALLISON, AARON</v>
      </c>
      <c r="E36" t="str">
        <v>202</v>
      </c>
      <c r="F36" t="str">
        <v>WAV</v>
      </c>
      <c r="G36" t="str">
        <v>WK1</v>
      </c>
      <c r="H36" t="str">
        <v>SD</v>
      </c>
      <c r="I36">
        <v>4009046</v>
      </c>
      <c r="J36">
        <v>15.46</v>
      </c>
      <c r="K36">
        <v>38</v>
      </c>
    </row>
    <row r="37" spans="1:11" x14ac:dyDescent="0.25">
      <c r="A37" t="str">
        <v>One-Seat</v>
      </c>
      <c r="B37" t="str">
        <v>AARON TRANSPORTATION</v>
      </c>
      <c r="C37" s="69">
        <v>45587</v>
      </c>
      <c r="D37" t="str">
        <v>ALLISON, AARON</v>
      </c>
      <c r="E37" t="str">
        <v>202</v>
      </c>
      <c r="F37" t="str">
        <v>WAV</v>
      </c>
      <c r="G37" t="str">
        <v>WK1</v>
      </c>
      <c r="H37" t="str">
        <v>SD</v>
      </c>
      <c r="I37">
        <v>4008267</v>
      </c>
      <c r="J37">
        <v>31.58</v>
      </c>
      <c r="K37">
        <v>61</v>
      </c>
    </row>
    <row r="38" spans="1:11" x14ac:dyDescent="0.25">
      <c r="A38" t="str">
        <v>One-Seat</v>
      </c>
      <c r="B38" t="str">
        <v>AARON TRANSPORTATION</v>
      </c>
      <c r="C38" s="69">
        <v>45587</v>
      </c>
      <c r="D38" t="str">
        <v>ALLISON, AARON</v>
      </c>
      <c r="E38" t="str">
        <v>202</v>
      </c>
      <c r="F38" t="str">
        <v>WAV</v>
      </c>
      <c r="G38" t="str">
        <v>AM1</v>
      </c>
      <c r="H38" t="str">
        <v>SD</v>
      </c>
      <c r="I38">
        <v>4006064</v>
      </c>
      <c r="J38">
        <v>17.18</v>
      </c>
      <c r="K38">
        <v>36</v>
      </c>
    </row>
    <row r="39" spans="1:11" x14ac:dyDescent="0.25">
      <c r="A39" t="str">
        <v>One-Seat</v>
      </c>
      <c r="B39" t="str">
        <v>AARON TRANSPORTATION</v>
      </c>
      <c r="C39" s="69">
        <v>45587</v>
      </c>
      <c r="D39" t="str">
        <v>ALLISON, AARON</v>
      </c>
      <c r="E39" t="str">
        <v>202</v>
      </c>
      <c r="F39" t="str">
        <v>WAV</v>
      </c>
      <c r="G39" t="str">
        <v>AM1</v>
      </c>
      <c r="H39" t="str">
        <v>SD</v>
      </c>
      <c r="I39">
        <v>4006488</v>
      </c>
      <c r="J39">
        <v>27.26</v>
      </c>
      <c r="K39">
        <v>50</v>
      </c>
    </row>
    <row r="40" spans="1:11" x14ac:dyDescent="0.25">
      <c r="A40" t="str">
        <v>One-Seat</v>
      </c>
      <c r="B40" t="str">
        <v>QUICK RIDES CA</v>
      </c>
      <c r="C40" s="69">
        <v>45586</v>
      </c>
      <c r="D40" t="str">
        <v>BUTLER, JACQUELINE</v>
      </c>
      <c r="E40" t="str">
        <v>205B</v>
      </c>
      <c r="F40" t="str">
        <v>WAV</v>
      </c>
      <c r="G40" t="str">
        <v>AM1</v>
      </c>
      <c r="H40" t="str">
        <v>SD</v>
      </c>
      <c r="I40">
        <v>4009567</v>
      </c>
      <c r="J40">
        <v>17.13</v>
      </c>
      <c r="K40">
        <v>29</v>
      </c>
    </row>
    <row r="41" spans="1:11" x14ac:dyDescent="0.25">
      <c r="A41" t="str">
        <v>One-Seat</v>
      </c>
      <c r="B41" t="str">
        <v>QUICK RIDES CA</v>
      </c>
      <c r="C41" s="69">
        <v>45586</v>
      </c>
      <c r="D41" t="str">
        <v>BUTLER, JACQUELINE</v>
      </c>
      <c r="E41" t="str">
        <v>205B</v>
      </c>
      <c r="F41" t="str">
        <v>WAV</v>
      </c>
      <c r="G41" t="str">
        <v>AM1</v>
      </c>
      <c r="H41" t="str">
        <v>SD</v>
      </c>
      <c r="I41">
        <v>4009586</v>
      </c>
      <c r="J41">
        <v>8.19</v>
      </c>
      <c r="K41">
        <v>23</v>
      </c>
    </row>
    <row r="42" spans="1:11" x14ac:dyDescent="0.25">
      <c r="A42" t="str">
        <v>One-Seat</v>
      </c>
      <c r="B42" t="str">
        <v>QUICK RIDES CA</v>
      </c>
      <c r="C42" s="69">
        <v>45586</v>
      </c>
      <c r="D42" t="str">
        <v>BUTLER, JACQUELINE</v>
      </c>
      <c r="E42" t="str">
        <v>205B</v>
      </c>
      <c r="F42" t="str">
        <v>WAV</v>
      </c>
      <c r="G42" t="str">
        <v>AM1</v>
      </c>
      <c r="H42" t="str">
        <v>SD</v>
      </c>
      <c r="I42">
        <v>4009457</v>
      </c>
      <c r="J42">
        <v>10.49</v>
      </c>
      <c r="K42">
        <v>24</v>
      </c>
    </row>
    <row r="43" spans="1:11" x14ac:dyDescent="0.25">
      <c r="A43" t="str">
        <v>One-Seat</v>
      </c>
      <c r="B43" t="str">
        <v>QUICK RIDES CA</v>
      </c>
      <c r="C43" s="69">
        <v>45586</v>
      </c>
      <c r="D43" t="str">
        <v>BUTLER, JACQUELINE</v>
      </c>
      <c r="E43" t="str">
        <v>205B</v>
      </c>
      <c r="F43" t="str">
        <v>WAV</v>
      </c>
      <c r="G43" t="str">
        <v>AM1</v>
      </c>
      <c r="H43" t="str">
        <v>SD</v>
      </c>
      <c r="I43">
        <v>4009368</v>
      </c>
      <c r="J43">
        <v>14.08</v>
      </c>
      <c r="K43">
        <v>25</v>
      </c>
    </row>
    <row r="44" spans="1:11" x14ac:dyDescent="0.25">
      <c r="A44" t="str">
        <v>One-Seat</v>
      </c>
      <c r="B44" t="str">
        <v>QUICK RIDES CA</v>
      </c>
      <c r="C44" s="69">
        <v>45587</v>
      </c>
      <c r="D44" t="str">
        <v>BUTLER, JACQUELINE</v>
      </c>
      <c r="E44" t="str">
        <v>205B</v>
      </c>
      <c r="F44" t="str">
        <v>WAV</v>
      </c>
      <c r="G44" t="str">
        <v>AM1</v>
      </c>
      <c r="H44" t="str">
        <v>SD</v>
      </c>
      <c r="I44">
        <v>4009568</v>
      </c>
      <c r="J44">
        <v>17.13</v>
      </c>
      <c r="K44">
        <v>42</v>
      </c>
    </row>
    <row r="45" spans="1:11" x14ac:dyDescent="0.25">
      <c r="A45" t="str">
        <v>One-Seat</v>
      </c>
      <c r="B45" t="str">
        <v>HIGHER-SELF LLC</v>
      </c>
      <c r="C45" s="69">
        <v>45586</v>
      </c>
      <c r="D45" t="str">
        <v>BROWN, LOVIE</v>
      </c>
      <c r="E45" t="str">
        <v>216</v>
      </c>
      <c r="F45" t="str">
        <v>SEDAN</v>
      </c>
      <c r="G45" t="str">
        <v>AM1,SA1</v>
      </c>
      <c r="H45" t="str">
        <v>SD</v>
      </c>
      <c r="I45">
        <v>4009525</v>
      </c>
      <c r="J45">
        <v>31.27</v>
      </c>
      <c r="K45">
        <v>95</v>
      </c>
    </row>
    <row r="46" spans="1:11" x14ac:dyDescent="0.25">
      <c r="A46" t="str">
        <v>One-Seat</v>
      </c>
      <c r="B46" t="str">
        <v>HIGHER-SELF LLC</v>
      </c>
      <c r="C46" s="69">
        <v>45586</v>
      </c>
      <c r="D46" t="str">
        <v>BROWN, LOVIE</v>
      </c>
      <c r="E46" t="str">
        <v>216</v>
      </c>
      <c r="F46" t="str">
        <v>SEDAN</v>
      </c>
      <c r="G46" t="str">
        <v>AM1</v>
      </c>
      <c r="H46" t="str">
        <v>SD</v>
      </c>
      <c r="I46">
        <v>4009347</v>
      </c>
      <c r="J46">
        <v>26.95</v>
      </c>
      <c r="K46">
        <v>122</v>
      </c>
    </row>
    <row r="47" spans="1:11" x14ac:dyDescent="0.25">
      <c r="A47" t="str">
        <v>One-Seat</v>
      </c>
      <c r="B47" t="str">
        <v>HIGHER-SELF LLC</v>
      </c>
      <c r="C47" s="69">
        <v>45586</v>
      </c>
      <c r="D47" t="str">
        <v>BROWN, LOVIE</v>
      </c>
      <c r="E47" t="str">
        <v>216</v>
      </c>
      <c r="F47" t="str">
        <v>SEDAN</v>
      </c>
      <c r="G47" t="str">
        <v>WK1</v>
      </c>
      <c r="H47" t="str">
        <v>SD</v>
      </c>
      <c r="I47">
        <v>4005563</v>
      </c>
      <c r="J47">
        <v>6.92</v>
      </c>
      <c r="K47">
        <v>23</v>
      </c>
    </row>
    <row r="48" spans="1:11" x14ac:dyDescent="0.25">
      <c r="A48" t="str">
        <v>One-Seat</v>
      </c>
      <c r="B48" t="str">
        <v>HIGHER-SELF LLC</v>
      </c>
      <c r="C48" s="69">
        <v>45587</v>
      </c>
      <c r="D48" t="str">
        <v>BROWN, LOVIE</v>
      </c>
      <c r="E48" t="str">
        <v>216</v>
      </c>
      <c r="F48" t="str">
        <v>SEDAN</v>
      </c>
      <c r="G48" t="str">
        <v>AM2</v>
      </c>
      <c r="H48" t="str">
        <v>SD</v>
      </c>
      <c r="I48">
        <v>4010167</v>
      </c>
      <c r="J48">
        <v>26.72</v>
      </c>
      <c r="K48">
        <v>46</v>
      </c>
    </row>
    <row r="49" spans="1:11" x14ac:dyDescent="0.25">
      <c r="A49" t="str">
        <v>One-Seat</v>
      </c>
      <c r="B49" t="str">
        <v>MADE EAZY LLC</v>
      </c>
      <c r="C49" s="69">
        <v>45586</v>
      </c>
      <c r="D49" t="str">
        <v>WYATT, MIGERIEA</v>
      </c>
      <c r="E49" t="str">
        <v>219</v>
      </c>
      <c r="F49" t="str">
        <v>SEDAN</v>
      </c>
      <c r="G49" t="str">
        <v>AM1</v>
      </c>
      <c r="H49" t="str">
        <v>SD</v>
      </c>
      <c r="I49">
        <v>4006738</v>
      </c>
      <c r="J49">
        <v>10.039999999999999</v>
      </c>
      <c r="K49">
        <v>15</v>
      </c>
    </row>
    <row r="50" spans="1:11" x14ac:dyDescent="0.25">
      <c r="A50" t="str">
        <v>One-Seat</v>
      </c>
      <c r="B50" t="str">
        <v>MADE EAZY LLC</v>
      </c>
      <c r="C50" s="69">
        <v>45586</v>
      </c>
      <c r="D50" t="str">
        <v>WYATT, MIGERIEA</v>
      </c>
      <c r="E50" t="str">
        <v>219</v>
      </c>
      <c r="F50" t="str">
        <v>SEDAN</v>
      </c>
      <c r="G50" t="str">
        <v>AM1</v>
      </c>
      <c r="H50" t="str">
        <v>SD</v>
      </c>
      <c r="I50">
        <v>4009345</v>
      </c>
      <c r="J50">
        <v>26.95</v>
      </c>
      <c r="K50">
        <v>50</v>
      </c>
    </row>
    <row r="51" spans="1:11" x14ac:dyDescent="0.25">
      <c r="A51" t="str">
        <v>One-Seat</v>
      </c>
      <c r="B51" t="str">
        <v>MADE EAZY LLC</v>
      </c>
      <c r="C51" s="69">
        <v>45587</v>
      </c>
      <c r="D51" t="str">
        <v>WYATT, MIGERIEA</v>
      </c>
      <c r="E51" t="str">
        <v>219</v>
      </c>
      <c r="F51" t="str">
        <v>SEDAN</v>
      </c>
      <c r="G51" t="str">
        <v>AM1,SA1</v>
      </c>
      <c r="H51" t="str">
        <v>SD</v>
      </c>
      <c r="I51">
        <v>4006810</v>
      </c>
      <c r="J51">
        <v>24.91</v>
      </c>
      <c r="K51">
        <v>37</v>
      </c>
    </row>
    <row r="52" spans="1:11" x14ac:dyDescent="0.25">
      <c r="A52" t="str">
        <v>One-Seat</v>
      </c>
      <c r="B52" t="str">
        <v>MADE EAZY LLC</v>
      </c>
      <c r="C52" s="69">
        <v>45586</v>
      </c>
      <c r="D52" t="str">
        <v>WYATT, MIGERIEA</v>
      </c>
      <c r="E52" t="str">
        <v>219</v>
      </c>
      <c r="F52" t="str">
        <v>SEDAN</v>
      </c>
      <c r="G52" t="str">
        <v>AM1</v>
      </c>
      <c r="H52" t="str">
        <v>SD</v>
      </c>
      <c r="I52">
        <v>4005470</v>
      </c>
      <c r="J52">
        <v>13.14</v>
      </c>
      <c r="K52">
        <v>92</v>
      </c>
    </row>
    <row r="53" spans="1:11" x14ac:dyDescent="0.25">
      <c r="A53" t="str">
        <v>One-Seat</v>
      </c>
      <c r="B53" t="str">
        <v>MADE EAZY LLC</v>
      </c>
      <c r="C53" s="69">
        <v>45586</v>
      </c>
      <c r="D53" t="str">
        <v>WYATT, MIGERIEA</v>
      </c>
      <c r="E53" t="str">
        <v>219</v>
      </c>
      <c r="F53" t="str">
        <v>SEDAN</v>
      </c>
      <c r="G53" t="str">
        <v>AM1</v>
      </c>
      <c r="H53" t="str">
        <v>SD</v>
      </c>
      <c r="I53">
        <v>4005438</v>
      </c>
      <c r="J53">
        <v>11.47</v>
      </c>
      <c r="K53">
        <v>35</v>
      </c>
    </row>
    <row r="54" spans="1:11" x14ac:dyDescent="0.25">
      <c r="A54" t="str">
        <v>One-Seat</v>
      </c>
      <c r="B54" t="str">
        <v>MADE EAZY LLC</v>
      </c>
      <c r="C54" s="69">
        <v>45586</v>
      </c>
      <c r="D54" t="str">
        <v>WYATT, MIGERIEA</v>
      </c>
      <c r="E54" t="str">
        <v>219</v>
      </c>
      <c r="F54" t="str">
        <v>SEDAN</v>
      </c>
      <c r="G54" t="str">
        <v>AM1</v>
      </c>
      <c r="H54" t="str">
        <v>SD</v>
      </c>
      <c r="I54">
        <v>4005723</v>
      </c>
      <c r="J54">
        <v>17.3</v>
      </c>
      <c r="K54">
        <v>114</v>
      </c>
    </row>
    <row r="55" spans="1:11" x14ac:dyDescent="0.25">
      <c r="A55" t="str">
        <v>One-Seat</v>
      </c>
      <c r="B55" t="str">
        <v>MADE EAZY LLC</v>
      </c>
      <c r="C55" s="69">
        <v>45586</v>
      </c>
      <c r="D55" t="str">
        <v>WYATT, MIGERIEA</v>
      </c>
      <c r="E55" t="str">
        <v>219</v>
      </c>
      <c r="F55" t="str">
        <v>SEDAN</v>
      </c>
      <c r="G55" t="str">
        <v>AM1</v>
      </c>
      <c r="H55" t="str">
        <v>SD</v>
      </c>
      <c r="I55">
        <v>4005756</v>
      </c>
      <c r="J55">
        <v>8.24</v>
      </c>
      <c r="K55">
        <v>43</v>
      </c>
    </row>
    <row r="56" spans="1:11" x14ac:dyDescent="0.25">
      <c r="A56" t="str">
        <v>One-Seat</v>
      </c>
      <c r="B56" t="str">
        <v>MADE EAZY LLC</v>
      </c>
      <c r="C56" s="69">
        <v>45587</v>
      </c>
      <c r="D56" t="str">
        <v>WYATT, MIGERIEA</v>
      </c>
      <c r="E56" t="str">
        <v>219</v>
      </c>
      <c r="F56" t="str">
        <v>SEDAN</v>
      </c>
      <c r="G56" t="str">
        <v>AM1</v>
      </c>
      <c r="H56" t="str">
        <v>SD</v>
      </c>
      <c r="I56">
        <v>4009562</v>
      </c>
      <c r="J56">
        <v>17.13</v>
      </c>
      <c r="K56">
        <v>40</v>
      </c>
    </row>
    <row r="57" spans="1:11" x14ac:dyDescent="0.25">
      <c r="A57" t="str">
        <v>One-Seat</v>
      </c>
      <c r="B57" t="str">
        <v>HUGO FAMILY TRANSPORTATION</v>
      </c>
      <c r="C57" s="69">
        <v>45586</v>
      </c>
      <c r="D57" t="str">
        <v>HUGO, TAMA</v>
      </c>
      <c r="E57" t="str">
        <v>211</v>
      </c>
      <c r="F57" t="str">
        <v>WAV</v>
      </c>
      <c r="G57" t="str">
        <v>WH1</v>
      </c>
      <c r="H57" t="str">
        <v>WC</v>
      </c>
      <c r="I57">
        <v>4008372</v>
      </c>
      <c r="J57">
        <v>15.23</v>
      </c>
      <c r="K57">
        <v>42</v>
      </c>
    </row>
    <row r="58" spans="1:11" x14ac:dyDescent="0.25">
      <c r="A58" t="str">
        <v>One-Seat</v>
      </c>
      <c r="B58" t="str">
        <v>HUGO FAMILY TRANSPORTATION</v>
      </c>
      <c r="C58" s="69">
        <v>45586</v>
      </c>
      <c r="D58" t="str">
        <v>HUGO, TAMA</v>
      </c>
      <c r="E58" t="str">
        <v>211</v>
      </c>
      <c r="F58" t="str">
        <v>WAV</v>
      </c>
      <c r="G58" t="str">
        <v>AM1</v>
      </c>
      <c r="H58" t="str">
        <v>SD</v>
      </c>
      <c r="I58">
        <v>4005473</v>
      </c>
      <c r="J58">
        <v>20.329999999999998</v>
      </c>
      <c r="K58">
        <v>56</v>
      </c>
    </row>
    <row r="59" spans="1:11" x14ac:dyDescent="0.25">
      <c r="A59" t="str">
        <v>One-Seat</v>
      </c>
      <c r="B59" t="str">
        <v>HUGO FAMILY TRANSPORTATION</v>
      </c>
      <c r="C59" s="69">
        <v>45586</v>
      </c>
      <c r="D59" t="str">
        <v>HUGO, TAMA</v>
      </c>
      <c r="E59" t="str">
        <v>211</v>
      </c>
      <c r="F59" t="str">
        <v>WAV</v>
      </c>
      <c r="G59" t="str">
        <v>AM1</v>
      </c>
      <c r="H59" t="str">
        <v>SD</v>
      </c>
      <c r="I59">
        <v>4005586</v>
      </c>
      <c r="J59">
        <v>17.43</v>
      </c>
      <c r="K59">
        <v>33</v>
      </c>
    </row>
    <row r="60" spans="1:11" x14ac:dyDescent="0.25">
      <c r="A60" t="str">
        <v>One-Seat</v>
      </c>
      <c r="B60" t="str">
        <v>FOWLER SENIOR TRANSIT LLC</v>
      </c>
      <c r="C60" s="69">
        <v>45586</v>
      </c>
      <c r="D60" t="str">
        <v>FOWLER, ANTOINE</v>
      </c>
      <c r="E60" t="str">
        <v>222</v>
      </c>
      <c r="F60" t="str">
        <v>WAV</v>
      </c>
      <c r="G60" t="str">
        <v>WH1</v>
      </c>
      <c r="H60" t="str">
        <v>WC</v>
      </c>
      <c r="I60">
        <v>4008371</v>
      </c>
      <c r="J60">
        <v>15.23</v>
      </c>
      <c r="K60">
        <v>57</v>
      </c>
    </row>
    <row r="61" spans="1:11" x14ac:dyDescent="0.25">
      <c r="A61" t="str">
        <v>One-Seat</v>
      </c>
      <c r="B61" t="str">
        <v>FOWLER SENIOR TRANSIT LLC</v>
      </c>
      <c r="C61" s="69">
        <v>45586</v>
      </c>
      <c r="D61" t="str">
        <v>FOWLER, ANTOINE</v>
      </c>
      <c r="E61" t="str">
        <v>222</v>
      </c>
      <c r="F61" t="str">
        <v>WAV</v>
      </c>
      <c r="G61" t="str">
        <v>AM1,WK1</v>
      </c>
      <c r="H61" t="str">
        <v>SD</v>
      </c>
      <c r="I61">
        <v>4009095</v>
      </c>
      <c r="J61">
        <v>19.329999999999998</v>
      </c>
      <c r="K61">
        <v>44</v>
      </c>
    </row>
    <row r="62" spans="1:11" x14ac:dyDescent="0.25">
      <c r="A62" t="str">
        <v>One-Seat</v>
      </c>
      <c r="B62" t="str">
        <v>FOWLER SENIOR TRANSIT LLC</v>
      </c>
      <c r="C62" s="69">
        <v>45586</v>
      </c>
      <c r="D62" t="str">
        <v>FOWLER, ANTOINE</v>
      </c>
      <c r="E62" t="str">
        <v>222</v>
      </c>
      <c r="F62" t="str">
        <v>WAV</v>
      </c>
      <c r="G62" t="str">
        <v>AM1,WK1</v>
      </c>
      <c r="H62" t="str">
        <v>SD</v>
      </c>
      <c r="I62">
        <v>4009025</v>
      </c>
      <c r="J62">
        <v>17.89</v>
      </c>
      <c r="K62">
        <v>23</v>
      </c>
    </row>
    <row r="63" spans="1:11" x14ac:dyDescent="0.25">
      <c r="A63" t="str">
        <v>One-Seat</v>
      </c>
      <c r="B63" t="str">
        <v>FOWLER SENIOR TRANSIT LLC</v>
      </c>
      <c r="C63" s="69">
        <v>45589</v>
      </c>
      <c r="D63" t="str">
        <v>FOWLER, ANTOINE</v>
      </c>
      <c r="E63" t="str">
        <v>222</v>
      </c>
      <c r="F63" t="str">
        <v>WAV</v>
      </c>
      <c r="G63" t="str">
        <v>AM1</v>
      </c>
      <c r="H63" t="str">
        <v>SD</v>
      </c>
      <c r="I63">
        <v>4011859</v>
      </c>
      <c r="J63">
        <v>16.53</v>
      </c>
      <c r="K63">
        <v>33</v>
      </c>
    </row>
    <row r="64" spans="1:11" x14ac:dyDescent="0.25">
      <c r="A64" t="str">
        <v>One-Seat</v>
      </c>
      <c r="B64" t="str">
        <v>FOWLER SENIOR TRANSIT LLC</v>
      </c>
      <c r="C64" s="69">
        <v>45586</v>
      </c>
      <c r="D64" t="str">
        <v>FOWLER, ANTOINE</v>
      </c>
      <c r="E64" t="str">
        <v>222</v>
      </c>
      <c r="F64" t="str">
        <v>WAV</v>
      </c>
      <c r="G64" t="str">
        <v>WK1</v>
      </c>
      <c r="H64" t="str">
        <v>SD</v>
      </c>
      <c r="I64">
        <v>4005599</v>
      </c>
      <c r="J64">
        <v>8.35</v>
      </c>
      <c r="K64">
        <v>18</v>
      </c>
    </row>
    <row r="65" spans="1:11" x14ac:dyDescent="0.25">
      <c r="A65" t="str">
        <v>One-Seat</v>
      </c>
      <c r="B65" t="str">
        <v>SYNERGY MEDICAL TRANSPORTATION LLC</v>
      </c>
      <c r="C65" s="69">
        <v>45586</v>
      </c>
      <c r="D65" t="str">
        <v>FUENTES, PEDRO</v>
      </c>
      <c r="E65" t="str">
        <v>220</v>
      </c>
      <c r="F65" t="str">
        <v>WAV</v>
      </c>
      <c r="G65" t="str">
        <v>SC1</v>
      </c>
      <c r="H65" t="str">
        <v>WC</v>
      </c>
      <c r="I65">
        <v>4009108</v>
      </c>
      <c r="J65">
        <v>27.12</v>
      </c>
      <c r="K65">
        <v>32</v>
      </c>
    </row>
    <row r="66" spans="1:11" x14ac:dyDescent="0.25">
      <c r="A66" t="str">
        <v>One-Seat</v>
      </c>
      <c r="B66" t="str">
        <v>SYNERGY MEDICAL TRANSPORTATION LLC</v>
      </c>
      <c r="C66" s="69">
        <v>45586</v>
      </c>
      <c r="D66" t="str">
        <v>FUENTES, PEDRO</v>
      </c>
      <c r="E66" t="str">
        <v>220</v>
      </c>
      <c r="F66" t="str">
        <v>WAV</v>
      </c>
      <c r="G66" t="str">
        <v>WH1</v>
      </c>
      <c r="H66" t="str">
        <v>WC</v>
      </c>
      <c r="I66">
        <v>4005720</v>
      </c>
      <c r="J66">
        <v>4.88</v>
      </c>
      <c r="K66">
        <v>19</v>
      </c>
    </row>
    <row r="67" spans="1:11" x14ac:dyDescent="0.25">
      <c r="A67" t="str">
        <v>One-Seat</v>
      </c>
      <c r="B67" t="str">
        <v>QUICK RIDES CA</v>
      </c>
      <c r="C67" s="69">
        <v>45586</v>
      </c>
      <c r="D67" t="str">
        <v>TILLMAN, ROSALYN</v>
      </c>
      <c r="E67" t="str">
        <v>205A</v>
      </c>
      <c r="F67" t="str">
        <v>WAV</v>
      </c>
      <c r="G67" t="str">
        <v>AM1,WK1</v>
      </c>
      <c r="H67" t="str">
        <v>SD</v>
      </c>
      <c r="I67">
        <v>4009023</v>
      </c>
      <c r="J67">
        <v>17.89</v>
      </c>
      <c r="K67">
        <v>27</v>
      </c>
    </row>
    <row r="68" spans="1:11" x14ac:dyDescent="0.25">
      <c r="A68" t="str">
        <v>One-Seat</v>
      </c>
      <c r="B68" t="str">
        <v>EXPRESS TRANSPORTATION SERVICES, LLC</v>
      </c>
      <c r="C68" s="69">
        <v>45586</v>
      </c>
      <c r="D68" t="str">
        <v>ROGERS, JAMES</v>
      </c>
      <c r="E68" t="str">
        <v>207</v>
      </c>
      <c r="F68" t="str">
        <v>WAV</v>
      </c>
      <c r="G68" t="str">
        <v>AM1</v>
      </c>
      <c r="H68" t="str">
        <v>SD</v>
      </c>
      <c r="I68">
        <v>4005700</v>
      </c>
      <c r="J68">
        <v>7.27</v>
      </c>
      <c r="K68">
        <v>1</v>
      </c>
    </row>
    <row r="69" spans="1:11" x14ac:dyDescent="0.25">
      <c r="A69" t="str">
        <v>One-Seat</v>
      </c>
      <c r="B69" t="str">
        <v>EXPRESS TRANSPORTATION SERVICES, LLC</v>
      </c>
      <c r="C69" s="69">
        <v>45586</v>
      </c>
      <c r="D69" t="str">
        <v>ROGERS, JAMES</v>
      </c>
      <c r="E69" t="str">
        <v>207</v>
      </c>
      <c r="F69" t="str">
        <v>WAV</v>
      </c>
      <c r="G69" t="str">
        <v>AM1</v>
      </c>
      <c r="H69" t="str">
        <v>SD</v>
      </c>
      <c r="I69">
        <v>4005587</v>
      </c>
      <c r="J69">
        <v>17.43</v>
      </c>
      <c r="K69">
        <v>17</v>
      </c>
    </row>
    <row r="70" spans="1:11" x14ac:dyDescent="0.25">
      <c r="A70" t="str">
        <v>One-Seat</v>
      </c>
      <c r="B70" t="str">
        <v>EXPRESS TRANSPORTATION SERVICES, LLC</v>
      </c>
      <c r="C70" s="69">
        <v>45586</v>
      </c>
      <c r="D70" t="str">
        <v>ROGERS, JAMES</v>
      </c>
      <c r="E70" t="str">
        <v>207</v>
      </c>
      <c r="F70" t="str">
        <v>WAV</v>
      </c>
      <c r="G70" t="str">
        <v>AM1</v>
      </c>
      <c r="H70" t="str">
        <v>SD</v>
      </c>
      <c r="I70">
        <v>4005474</v>
      </c>
      <c r="J70">
        <v>20.329999999999998</v>
      </c>
      <c r="K70">
        <v>44</v>
      </c>
    </row>
    <row r="71" spans="1:11" x14ac:dyDescent="0.25">
      <c r="A71" t="str">
        <v>One-Seat</v>
      </c>
      <c r="B71" t="str">
        <v>EXPRESS TRANSPORTATION SERVICES, LLC</v>
      </c>
      <c r="C71" s="69">
        <v>45586</v>
      </c>
      <c r="D71" t="str">
        <v>ROGERS, JAMES</v>
      </c>
      <c r="E71" t="str">
        <v>207</v>
      </c>
      <c r="F71" t="str">
        <v>WAV</v>
      </c>
      <c r="G71" t="str">
        <v>AM1</v>
      </c>
      <c r="H71" t="str">
        <v>SD</v>
      </c>
      <c r="I71">
        <v>4005469</v>
      </c>
      <c r="J71">
        <v>13.14</v>
      </c>
      <c r="K71">
        <v>55</v>
      </c>
    </row>
    <row r="72" spans="1:11" x14ac:dyDescent="0.25">
      <c r="A72" t="str">
        <v>One-Seat</v>
      </c>
      <c r="B72" t="str">
        <v>EXPRESS TRANSPORTATION SERVICES, LLC</v>
      </c>
      <c r="C72" s="69">
        <v>45586</v>
      </c>
      <c r="D72" t="str">
        <v>ROGERS, JAMES</v>
      </c>
      <c r="E72" t="str">
        <v>207</v>
      </c>
      <c r="F72" t="str">
        <v>WAV</v>
      </c>
      <c r="G72" t="str">
        <v>AM1</v>
      </c>
      <c r="H72" t="str">
        <v>SD</v>
      </c>
      <c r="I72">
        <v>4005551</v>
      </c>
      <c r="J72">
        <v>10.39</v>
      </c>
      <c r="K72">
        <v>30</v>
      </c>
    </row>
    <row r="73" spans="1:11" x14ac:dyDescent="0.25">
      <c r="A73" t="str">
        <v>One-Seat</v>
      </c>
      <c r="B73" t="str">
        <v>NORTHCAL TRANSPORTATION LLC</v>
      </c>
      <c r="C73" s="69">
        <v>45586</v>
      </c>
      <c r="D73" t="str">
        <v>VILCHEZ, CHARLENNE</v>
      </c>
      <c r="E73" t="str">
        <v>217</v>
      </c>
      <c r="F73" t="str">
        <v>WAV</v>
      </c>
      <c r="G73" t="str">
        <v>SC1</v>
      </c>
      <c r="H73" t="str">
        <v>WC</v>
      </c>
      <c r="I73">
        <v>4007497</v>
      </c>
      <c r="J73">
        <v>27.12</v>
      </c>
      <c r="K73">
        <v>35</v>
      </c>
    </row>
    <row r="74" spans="1:11" x14ac:dyDescent="0.25">
      <c r="A74" t="str">
        <v>One-Seat</v>
      </c>
      <c r="B74" t="str">
        <v>NORTHCAL TRANSPORTATION LLC</v>
      </c>
      <c r="C74" s="69">
        <v>45586</v>
      </c>
      <c r="D74" t="str">
        <v>VILCHEZ, CHARLENNE</v>
      </c>
      <c r="E74" t="str">
        <v>217</v>
      </c>
      <c r="F74" t="str">
        <v>WAV</v>
      </c>
      <c r="G74" t="str">
        <v>AM1,SC1</v>
      </c>
      <c r="H74" t="str">
        <v>SD</v>
      </c>
      <c r="I74">
        <v>4009498</v>
      </c>
      <c r="J74">
        <v>27.84</v>
      </c>
      <c r="K74">
        <v>76</v>
      </c>
    </row>
    <row r="75" spans="1:11" x14ac:dyDescent="0.25">
      <c r="A75" t="str">
        <v>One-Seat</v>
      </c>
      <c r="B75" t="str">
        <v>NORTHCAL TRANSPORTATION LLC</v>
      </c>
      <c r="C75" s="69">
        <v>45586</v>
      </c>
      <c r="D75" t="str">
        <v>VILCHEZ, CHARLENNE</v>
      </c>
      <c r="E75" t="str">
        <v>217</v>
      </c>
      <c r="F75" t="str">
        <v>WAV</v>
      </c>
      <c r="G75" t="str">
        <v>AM1,WK1</v>
      </c>
      <c r="H75" t="str">
        <v>SD</v>
      </c>
      <c r="I75">
        <v>4009082</v>
      </c>
      <c r="J75">
        <v>27.08</v>
      </c>
      <c r="K75">
        <v>37</v>
      </c>
    </row>
    <row r="76" spans="1:11" x14ac:dyDescent="0.25">
      <c r="A76" t="str">
        <v>One-Seat</v>
      </c>
      <c r="B76" t="str">
        <v>NORTHCAL TRANSPORTATION LLC</v>
      </c>
      <c r="C76" s="69">
        <v>45587</v>
      </c>
      <c r="D76" t="str">
        <v>VILCHEZ, CHARLENNE</v>
      </c>
      <c r="E76" t="str">
        <v>217</v>
      </c>
      <c r="F76" t="str">
        <v>WAV</v>
      </c>
      <c r="G76" t="str">
        <v>WK1</v>
      </c>
      <c r="H76" t="str">
        <v>SD</v>
      </c>
      <c r="I76">
        <v>4010129</v>
      </c>
      <c r="J76">
        <v>20.75</v>
      </c>
      <c r="K76">
        <v>36</v>
      </c>
    </row>
    <row r="77" spans="1:11" x14ac:dyDescent="0.25">
      <c r="A77" t="str">
        <v>One-Seat</v>
      </c>
      <c r="B77" t="str">
        <v>NORTHCAL TRANSPORTATION LLC</v>
      </c>
      <c r="C77" s="69">
        <v>45590</v>
      </c>
      <c r="D77" t="str">
        <v>VILCHEZ, CHARLENNE</v>
      </c>
      <c r="E77" t="str">
        <v>217</v>
      </c>
      <c r="F77" t="str">
        <v>WAV</v>
      </c>
      <c r="G77" t="str">
        <v>AM1</v>
      </c>
      <c r="H77" t="str">
        <v>SD</v>
      </c>
      <c r="I77">
        <v>4011137</v>
      </c>
      <c r="J77">
        <v>21.98</v>
      </c>
      <c r="K77">
        <v>31</v>
      </c>
    </row>
    <row r="78" spans="1:11" x14ac:dyDescent="0.25">
      <c r="A78" t="str">
        <v>One-Seat</v>
      </c>
      <c r="B78" t="str">
        <v>NORTHCAL TRANSPORTATION LLC</v>
      </c>
      <c r="C78" s="69">
        <v>45590</v>
      </c>
      <c r="D78" t="str">
        <v>VILCHEZ, CHARLENNE</v>
      </c>
      <c r="E78" t="str">
        <v>217</v>
      </c>
      <c r="F78" t="str">
        <v>WAV</v>
      </c>
      <c r="G78" t="str">
        <v>WK1</v>
      </c>
      <c r="H78" t="str">
        <v>SD</v>
      </c>
      <c r="I78">
        <v>4008624</v>
      </c>
      <c r="J78">
        <v>8.35</v>
      </c>
      <c r="K78">
        <v>28</v>
      </c>
    </row>
    <row r="79" spans="1:11" x14ac:dyDescent="0.25">
      <c r="A79" t="str">
        <v>One-Seat</v>
      </c>
      <c r="B79" t="str">
        <v>NORTHCAL TRANSPORTATION LLC</v>
      </c>
      <c r="C79" s="69">
        <v>45586</v>
      </c>
      <c r="D79" t="str">
        <v>VILCHEZ, CHARLENNE</v>
      </c>
      <c r="E79" t="str">
        <v>217</v>
      </c>
      <c r="F79" t="str">
        <v>WAV</v>
      </c>
      <c r="G79" t="str">
        <v>AM1</v>
      </c>
      <c r="H79" t="str">
        <v>SD</v>
      </c>
      <c r="I79">
        <v>4005721</v>
      </c>
      <c r="J79">
        <v>4.38</v>
      </c>
      <c r="K79">
        <v>23</v>
      </c>
    </row>
    <row r="80" spans="1:11" x14ac:dyDescent="0.25">
      <c r="A80" t="str">
        <v>One-Seat</v>
      </c>
      <c r="B80" t="str">
        <v>NORTHCAL TRANSPORTATION LLC</v>
      </c>
      <c r="C80" s="69">
        <v>45586</v>
      </c>
      <c r="D80" t="str">
        <v>VILCHEZ, CHARLENNE</v>
      </c>
      <c r="E80" t="str">
        <v>217</v>
      </c>
      <c r="F80" t="str">
        <v>WAV</v>
      </c>
      <c r="G80" t="str">
        <v>WH1</v>
      </c>
      <c r="H80" t="str">
        <v>WC</v>
      </c>
      <c r="I80">
        <v>4005719</v>
      </c>
      <c r="J80">
        <v>4.88</v>
      </c>
      <c r="K80">
        <v>18</v>
      </c>
    </row>
    <row r="81" spans="1:11" x14ac:dyDescent="0.25">
      <c r="A81" t="str">
        <v>One-Seat</v>
      </c>
      <c r="B81" t="str">
        <v>NORTHCAL TRANSPORTATION LLC</v>
      </c>
      <c r="C81" s="69">
        <v>45586</v>
      </c>
      <c r="D81" t="str">
        <v>VILCHEZ, CHARLENNE</v>
      </c>
      <c r="E81" t="str">
        <v>217</v>
      </c>
      <c r="F81" t="str">
        <v>WAV</v>
      </c>
      <c r="G81" t="str">
        <v>AM1</v>
      </c>
      <c r="H81" t="str">
        <v>SD</v>
      </c>
      <c r="I81">
        <v>4005707</v>
      </c>
      <c r="J81">
        <v>10.25</v>
      </c>
      <c r="K81">
        <v>38</v>
      </c>
    </row>
    <row r="82" spans="1:11" x14ac:dyDescent="0.25">
      <c r="A82" t="str">
        <v>One-Seat</v>
      </c>
      <c r="B82" t="str">
        <v>NORTHCAL TRANSPORTATION LLC</v>
      </c>
      <c r="C82" s="69">
        <v>45586</v>
      </c>
      <c r="D82" t="str">
        <v>VILCHEZ, CHARLENNE</v>
      </c>
      <c r="E82" t="str">
        <v>217</v>
      </c>
      <c r="F82" t="str">
        <v>WAV</v>
      </c>
      <c r="G82" t="str">
        <v>AM1</v>
      </c>
      <c r="H82" t="str">
        <v>SD</v>
      </c>
      <c r="I82">
        <v>4005575</v>
      </c>
      <c r="J82">
        <v>7.08</v>
      </c>
      <c r="K82">
        <v>36</v>
      </c>
    </row>
    <row r="83" spans="1:11" x14ac:dyDescent="0.25">
      <c r="A83" t="str">
        <v>One-Seat</v>
      </c>
      <c r="B83" t="str">
        <v>NORTHCAL TRANSPORTATION LLC</v>
      </c>
      <c r="C83" s="69">
        <v>45586</v>
      </c>
      <c r="D83" t="str">
        <v>VILCHEZ, CHARLENNE</v>
      </c>
      <c r="E83" t="str">
        <v>217</v>
      </c>
      <c r="F83" t="str">
        <v>WAV</v>
      </c>
      <c r="G83" t="str">
        <v>WH1</v>
      </c>
      <c r="H83" t="str">
        <v>WC</v>
      </c>
      <c r="I83">
        <v>4005554</v>
      </c>
      <c r="J83">
        <v>5.55</v>
      </c>
      <c r="K83">
        <v>27</v>
      </c>
    </row>
    <row r="84" spans="1:11" x14ac:dyDescent="0.25">
      <c r="A84" t="str">
        <v>One-Seat</v>
      </c>
      <c r="B84" t="str">
        <v>NORTHCAL TRANSPORTATION LLC</v>
      </c>
      <c r="C84" s="69">
        <v>45586</v>
      </c>
      <c r="D84" t="str">
        <v>VILCHEZ, CHARLENNE</v>
      </c>
      <c r="E84" t="str">
        <v>217</v>
      </c>
      <c r="F84" t="str">
        <v>WAV</v>
      </c>
      <c r="G84" t="str">
        <v>AM2</v>
      </c>
      <c r="H84" t="str">
        <v>SD</v>
      </c>
      <c r="I84">
        <v>4005724</v>
      </c>
      <c r="J84">
        <v>15.66</v>
      </c>
      <c r="K84">
        <v>38</v>
      </c>
    </row>
    <row r="85" spans="1:11" x14ac:dyDescent="0.25">
      <c r="A85" t="str">
        <v>One-Seat</v>
      </c>
      <c r="B85" t="str">
        <v>NORTHCAL TRANSPORTATION LLC</v>
      </c>
      <c r="C85" s="69">
        <v>45587</v>
      </c>
      <c r="D85" t="str">
        <v>VILCHEZ, CHARLENNE</v>
      </c>
      <c r="E85" t="str">
        <v>217</v>
      </c>
      <c r="F85" t="str">
        <v>WAV</v>
      </c>
      <c r="G85" t="str">
        <v>AM1,WK1</v>
      </c>
      <c r="H85" t="str">
        <v>SD</v>
      </c>
      <c r="I85">
        <v>4009514</v>
      </c>
      <c r="J85">
        <v>20.5</v>
      </c>
      <c r="K85">
        <v>37</v>
      </c>
    </row>
    <row r="86" spans="1:11" x14ac:dyDescent="0.25">
      <c r="A86" t="str">
        <v>One-Seat</v>
      </c>
      <c r="B86" t="str">
        <v>NORTHCAL TRANSPORTATION LLC</v>
      </c>
      <c r="C86" s="69">
        <v>45587</v>
      </c>
      <c r="D86" t="str">
        <v>VILCHEZ, CHARLENNE</v>
      </c>
      <c r="E86" t="str">
        <v>217</v>
      </c>
      <c r="F86" t="str">
        <v>WAV</v>
      </c>
      <c r="G86" t="str">
        <v>WK1</v>
      </c>
      <c r="H86" t="str">
        <v>SD</v>
      </c>
      <c r="I86">
        <v>4010099</v>
      </c>
      <c r="J86">
        <v>9.76</v>
      </c>
      <c r="K86">
        <v>33</v>
      </c>
    </row>
    <row r="87" spans="1:11" x14ac:dyDescent="0.25">
      <c r="A87" t="str">
        <v>One-Seat</v>
      </c>
      <c r="B87" t="str">
        <v>NORTHCAL TRANSPORTATION LLC</v>
      </c>
      <c r="C87" s="69">
        <v>45587</v>
      </c>
      <c r="D87" t="str">
        <v>VILCHEZ, CHARLENNE</v>
      </c>
      <c r="E87" t="str">
        <v>217</v>
      </c>
      <c r="F87" t="str">
        <v>WAV</v>
      </c>
      <c r="G87" t="str">
        <v>WK1</v>
      </c>
      <c r="H87" t="str">
        <v>SD</v>
      </c>
      <c r="I87">
        <v>4010128</v>
      </c>
      <c r="J87">
        <v>20.75</v>
      </c>
      <c r="K87">
        <v>54</v>
      </c>
    </row>
    <row r="88" spans="1:11" x14ac:dyDescent="0.25">
      <c r="A88" t="str">
        <v>One-Seat</v>
      </c>
      <c r="B88" t="str">
        <v>SYNERGY MEDICAL TRANSPORTATION LLC</v>
      </c>
      <c r="C88" s="69">
        <v>45586</v>
      </c>
      <c r="D88" t="str">
        <v>VAUGHN, DUSTIN</v>
      </c>
      <c r="E88" t="str">
        <v>220</v>
      </c>
      <c r="F88" t="str">
        <v>SEDAN</v>
      </c>
      <c r="G88" t="str">
        <v>WK1</v>
      </c>
      <c r="H88" t="str">
        <v>SD</v>
      </c>
      <c r="I88">
        <v>4006831</v>
      </c>
      <c r="J88">
        <v>19.100000000000001</v>
      </c>
      <c r="K88">
        <v>37</v>
      </c>
    </row>
    <row r="89" spans="1:11" x14ac:dyDescent="0.25">
      <c r="A89" t="str">
        <v>One-Seat</v>
      </c>
      <c r="B89" t="str">
        <v>SYNERGY MEDICAL TRANSPORTATION LLC</v>
      </c>
      <c r="C89" s="69">
        <v>45590</v>
      </c>
      <c r="D89" t="str">
        <v>VAUGHN, DUSTIN</v>
      </c>
      <c r="E89" t="str">
        <v>220</v>
      </c>
      <c r="F89" t="str">
        <v>SEDAN</v>
      </c>
      <c r="G89" t="str">
        <v>AM1</v>
      </c>
      <c r="H89" t="str">
        <v>SD</v>
      </c>
      <c r="I89">
        <v>4011139</v>
      </c>
      <c r="J89">
        <v>21.98</v>
      </c>
      <c r="K89">
        <v>22</v>
      </c>
    </row>
    <row r="90" spans="1:11" x14ac:dyDescent="0.25">
      <c r="A90" t="str">
        <v>One-Seat</v>
      </c>
      <c r="B90" t="str">
        <v>SYNERGY MEDICAL TRANSPORTATION LLC</v>
      </c>
      <c r="C90" s="69">
        <v>45586</v>
      </c>
      <c r="D90" t="str">
        <v>VAUGHN, DUSTIN</v>
      </c>
      <c r="E90" t="str">
        <v>220</v>
      </c>
      <c r="F90" t="str">
        <v>SEDAN</v>
      </c>
      <c r="G90" t="str">
        <v>WK1</v>
      </c>
      <c r="H90" t="str">
        <v>SD</v>
      </c>
      <c r="I90">
        <v>4005598</v>
      </c>
      <c r="J90">
        <v>8.35</v>
      </c>
      <c r="K90">
        <v>26</v>
      </c>
    </row>
    <row r="91" spans="1:11" x14ac:dyDescent="0.25">
      <c r="A91" t="str">
        <v>One-Seat</v>
      </c>
      <c r="B91" t="str">
        <v>SYNERGY MEDICAL TRANSPORTATION LLC</v>
      </c>
      <c r="C91" s="69">
        <v>45586</v>
      </c>
      <c r="D91" t="str">
        <v>VAUGHN, DUSTIN</v>
      </c>
      <c r="E91" t="str">
        <v>220</v>
      </c>
      <c r="F91" t="str">
        <v>SEDAN</v>
      </c>
      <c r="G91" t="str">
        <v>AM1</v>
      </c>
      <c r="H91" t="str">
        <v>SD</v>
      </c>
      <c r="I91">
        <v>4005722</v>
      </c>
      <c r="J91">
        <v>17.3</v>
      </c>
      <c r="K91">
        <v>41</v>
      </c>
    </row>
    <row r="92" spans="1:11" x14ac:dyDescent="0.25">
      <c r="A92" t="str">
        <v>One-Seat</v>
      </c>
      <c r="B92" t="str">
        <v>SYNERGY MEDICAL TRANSPORTATION LLC</v>
      </c>
      <c r="C92" s="69">
        <v>45586</v>
      </c>
      <c r="D92" t="str">
        <v>VAUGHN, DUSTIN</v>
      </c>
      <c r="E92" t="str">
        <v>220</v>
      </c>
      <c r="F92" t="str">
        <v>SEDAN</v>
      </c>
      <c r="G92" t="str">
        <v>AM1</v>
      </c>
      <c r="H92" t="str">
        <v>SD</v>
      </c>
      <c r="I92">
        <v>4005755</v>
      </c>
      <c r="J92">
        <v>8.24</v>
      </c>
      <c r="K92">
        <v>19</v>
      </c>
    </row>
    <row r="93" spans="1:11" x14ac:dyDescent="0.25">
      <c r="A93" t="str">
        <v>One-Seat</v>
      </c>
      <c r="B93" t="str">
        <v>SYNERGY MEDICAL TRANSPORTATION LLC</v>
      </c>
      <c r="C93" s="69">
        <v>45587</v>
      </c>
      <c r="D93" t="str">
        <v>VAUGHN, DUSTIN</v>
      </c>
      <c r="E93" t="str">
        <v>220</v>
      </c>
      <c r="F93" t="str">
        <v>SEDAN</v>
      </c>
      <c r="G93" t="str">
        <v>AM1,WK1</v>
      </c>
      <c r="H93" t="str">
        <v>SD</v>
      </c>
      <c r="I93">
        <v>4009512</v>
      </c>
      <c r="J93">
        <v>20.5</v>
      </c>
      <c r="K93">
        <v>41</v>
      </c>
    </row>
    <row r="94" spans="1:11" x14ac:dyDescent="0.25">
      <c r="A94" t="str">
        <v>One-Seat</v>
      </c>
      <c r="B94" t="str">
        <v>SYNERGY MEDICAL TRANSPORTATION LLC</v>
      </c>
      <c r="C94" s="69">
        <v>45587</v>
      </c>
      <c r="D94" t="str">
        <v>VAUGHN, DUSTIN</v>
      </c>
      <c r="E94" t="str">
        <v>220</v>
      </c>
      <c r="F94" t="str">
        <v>SEDAN</v>
      </c>
      <c r="G94" t="str">
        <v>AM1</v>
      </c>
      <c r="H94" t="str">
        <v>SD</v>
      </c>
      <c r="I94">
        <v>4006066</v>
      </c>
      <c r="J94">
        <v>17.18</v>
      </c>
      <c r="K94">
        <v>34</v>
      </c>
    </row>
    <row r="95" spans="1:11" x14ac:dyDescent="0.25">
      <c r="A95" t="str">
        <v>One-Seat</v>
      </c>
      <c r="B95" t="str">
        <v>MONAI&amp;SON'S LLC</v>
      </c>
      <c r="C95" s="69">
        <v>45586</v>
      </c>
      <c r="D95" t="str">
        <v>MOLLIQUE, ROMESHA</v>
      </c>
      <c r="E95" t="str">
        <v>203</v>
      </c>
      <c r="F95" t="str">
        <v>WAV</v>
      </c>
      <c r="G95" t="str">
        <v>WK1</v>
      </c>
      <c r="H95" t="str">
        <v>SD</v>
      </c>
      <c r="I95">
        <v>4009509</v>
      </c>
      <c r="J95">
        <v>19.05</v>
      </c>
      <c r="K95">
        <v>36</v>
      </c>
    </row>
    <row r="96" spans="1:11" x14ac:dyDescent="0.25">
      <c r="A96" t="str">
        <v>One-Seat</v>
      </c>
      <c r="B96" t="str">
        <v>MONAI&amp;SON'S LLC</v>
      </c>
      <c r="C96" s="69">
        <v>45586</v>
      </c>
      <c r="D96" t="str">
        <v>MOLLIQUE, ROMESHA</v>
      </c>
      <c r="E96" t="str">
        <v>203</v>
      </c>
      <c r="F96" t="str">
        <v>WAV</v>
      </c>
      <c r="G96" t="str">
        <v>AM1</v>
      </c>
      <c r="H96" t="str">
        <v>SD</v>
      </c>
      <c r="I96">
        <v>4009585</v>
      </c>
      <c r="J96">
        <v>8.19</v>
      </c>
      <c r="K96">
        <v>27</v>
      </c>
    </row>
    <row r="97" spans="1:11" x14ac:dyDescent="0.25">
      <c r="A97" t="str">
        <v>One-Seat</v>
      </c>
      <c r="B97" t="str">
        <v>MONAI&amp;SON'S LLC</v>
      </c>
      <c r="C97" s="69">
        <v>45586</v>
      </c>
      <c r="D97" t="str">
        <v>MOLLIQUE, ROMESHA</v>
      </c>
      <c r="E97" t="str">
        <v>203</v>
      </c>
      <c r="F97" t="str">
        <v>WAV</v>
      </c>
      <c r="G97" t="str">
        <v>WK1</v>
      </c>
      <c r="H97" t="str">
        <v>SD</v>
      </c>
      <c r="I97">
        <v>4009043</v>
      </c>
      <c r="J97">
        <v>17.89</v>
      </c>
      <c r="K97">
        <v>30</v>
      </c>
    </row>
    <row r="98" spans="1:11" x14ac:dyDescent="0.25">
      <c r="A98" t="str">
        <v>One-Seat</v>
      </c>
      <c r="B98" t="str">
        <v>MONAI&amp;SON'S LLC</v>
      </c>
      <c r="C98" s="69">
        <v>45586</v>
      </c>
      <c r="D98" t="str">
        <v>MOLLIQUE, ROMESHA</v>
      </c>
      <c r="E98" t="str">
        <v>203</v>
      </c>
      <c r="F98" t="str">
        <v>WAV</v>
      </c>
      <c r="G98" t="str">
        <v>WK1</v>
      </c>
      <c r="H98" t="str">
        <v>SD</v>
      </c>
      <c r="I98">
        <v>4009045</v>
      </c>
      <c r="J98">
        <v>17.89</v>
      </c>
      <c r="K98">
        <v>43</v>
      </c>
    </row>
    <row r="99" spans="1:11" x14ac:dyDescent="0.25">
      <c r="A99" t="str">
        <v>One-Seat</v>
      </c>
      <c r="B99" t="str">
        <v>MONAI&amp;SON'S LLC</v>
      </c>
      <c r="C99" s="69">
        <v>45586</v>
      </c>
      <c r="D99" t="str">
        <v>MOLLIQUE, ROMESHA</v>
      </c>
      <c r="E99" t="str">
        <v>203</v>
      </c>
      <c r="F99" t="str">
        <v>WAV</v>
      </c>
      <c r="G99" t="str">
        <v>AM1</v>
      </c>
      <c r="H99" t="str">
        <v>SD</v>
      </c>
      <c r="I99">
        <v>4009366</v>
      </c>
      <c r="J99">
        <v>14.08</v>
      </c>
      <c r="K99">
        <v>34</v>
      </c>
    </row>
    <row r="100" spans="1:11" x14ac:dyDescent="0.25">
      <c r="A100" t="str">
        <v>One-Seat</v>
      </c>
      <c r="B100" t="str">
        <v>MONAI&amp;SON'S LLC</v>
      </c>
      <c r="C100" s="69">
        <v>45587</v>
      </c>
      <c r="D100" t="str">
        <v>MOLLIQUE, ROMESHA</v>
      </c>
      <c r="E100" t="str">
        <v>203</v>
      </c>
      <c r="F100" t="str">
        <v>WAV</v>
      </c>
      <c r="G100" t="str">
        <v>WK1</v>
      </c>
      <c r="H100" t="str">
        <v>SD</v>
      </c>
      <c r="I100">
        <v>4009044</v>
      </c>
      <c r="J100">
        <v>15.46</v>
      </c>
      <c r="K100">
        <v>60</v>
      </c>
    </row>
    <row r="101" spans="1:11" x14ac:dyDescent="0.25">
      <c r="A101" t="str">
        <v>One-Seat</v>
      </c>
      <c r="B101" t="str">
        <v>MONAI&amp;SON'S LLC</v>
      </c>
      <c r="C101" s="69">
        <v>45588</v>
      </c>
      <c r="D101" t="str">
        <v>MOLLIQUE, ROMESHA</v>
      </c>
      <c r="E101" t="str">
        <v>203</v>
      </c>
      <c r="F101" t="str">
        <v>WAV</v>
      </c>
      <c r="G101" t="str">
        <v>AM1</v>
      </c>
      <c r="H101" t="str">
        <v>SD</v>
      </c>
      <c r="I101">
        <v>4010914</v>
      </c>
      <c r="J101">
        <v>18.02</v>
      </c>
      <c r="K101">
        <v>25</v>
      </c>
    </row>
    <row r="102" spans="1:11" x14ac:dyDescent="0.25">
      <c r="A102" t="str">
        <v>One-Seat</v>
      </c>
      <c r="B102" t="str">
        <v>MONAI&amp;SON'S LLC</v>
      </c>
      <c r="C102" s="69">
        <v>45589</v>
      </c>
      <c r="D102" t="str">
        <v>MOLLIQUE, ROMESHA</v>
      </c>
      <c r="E102" t="str">
        <v>203</v>
      </c>
      <c r="F102" t="str">
        <v>WAV</v>
      </c>
      <c r="G102" t="str">
        <v>AM1</v>
      </c>
      <c r="H102" t="str">
        <v>SD</v>
      </c>
      <c r="I102">
        <v>4008135</v>
      </c>
      <c r="J102">
        <v>12.58</v>
      </c>
      <c r="K102">
        <v>30</v>
      </c>
    </row>
    <row r="103" spans="1:11" x14ac:dyDescent="0.25">
      <c r="A103" t="str">
        <v>One-Seat</v>
      </c>
      <c r="B103" t="str">
        <v>MONAI&amp;SON'S LLC</v>
      </c>
      <c r="C103" s="69">
        <v>45586</v>
      </c>
      <c r="D103" t="str">
        <v>MOLLIQUE, ROMESHA</v>
      </c>
      <c r="E103" t="str">
        <v>203</v>
      </c>
      <c r="F103" t="str">
        <v>WAV</v>
      </c>
      <c r="G103" t="str">
        <v>AM1</v>
      </c>
      <c r="H103" t="str">
        <v>SD</v>
      </c>
      <c r="I103">
        <v>4005648</v>
      </c>
      <c r="J103">
        <v>20.98</v>
      </c>
      <c r="K103">
        <v>49</v>
      </c>
    </row>
    <row r="104" spans="1:11" x14ac:dyDescent="0.25">
      <c r="A104" t="str">
        <v>One-Seat</v>
      </c>
      <c r="B104" t="str">
        <v>MONAI&amp;SON'S LLC</v>
      </c>
      <c r="C104" s="69">
        <v>45586</v>
      </c>
      <c r="D104" t="str">
        <v>MOLLIQUE, ROMESHA</v>
      </c>
      <c r="E104" t="str">
        <v>203</v>
      </c>
      <c r="F104" t="str">
        <v>WAV</v>
      </c>
      <c r="G104" t="str">
        <v>AM1</v>
      </c>
      <c r="H104" t="str">
        <v>SD</v>
      </c>
      <c r="I104">
        <v>4005706</v>
      </c>
      <c r="J104">
        <v>10.25</v>
      </c>
      <c r="K104">
        <v>39</v>
      </c>
    </row>
    <row r="105" spans="1:11" x14ac:dyDescent="0.25">
      <c r="A105" t="str">
        <v>One-Seat</v>
      </c>
      <c r="B105" t="str">
        <v>MONAI&amp;SON'S LLC</v>
      </c>
      <c r="C105" s="69">
        <v>45586</v>
      </c>
      <c r="D105" t="str">
        <v>MOLLIQUE, ROMESHA</v>
      </c>
      <c r="E105" t="str">
        <v>203</v>
      </c>
      <c r="F105" t="str">
        <v>WAV</v>
      </c>
      <c r="G105" t="str">
        <v>AM1</v>
      </c>
      <c r="H105" t="str">
        <v>SD</v>
      </c>
      <c r="I105">
        <v>4005699</v>
      </c>
      <c r="J105">
        <v>7.27</v>
      </c>
      <c r="K105">
        <v>31</v>
      </c>
    </row>
    <row r="106" spans="1:11" x14ac:dyDescent="0.25">
      <c r="A106" t="str">
        <v>One-Seat</v>
      </c>
      <c r="B106" t="str">
        <v>MONAI&amp;SON'S LLC</v>
      </c>
      <c r="C106" s="69">
        <v>45586</v>
      </c>
      <c r="D106" t="str">
        <v>MOLLIQUE, ROMESHA</v>
      </c>
      <c r="E106" t="str">
        <v>203</v>
      </c>
      <c r="F106" t="str">
        <v>WAV</v>
      </c>
      <c r="G106" t="str">
        <v>AM2</v>
      </c>
      <c r="H106" t="str">
        <v>SD</v>
      </c>
      <c r="I106">
        <v>4005725</v>
      </c>
      <c r="J106">
        <v>15.66</v>
      </c>
      <c r="K106">
        <v>40</v>
      </c>
    </row>
    <row r="107" spans="1:11" x14ac:dyDescent="0.25">
      <c r="A107" t="str">
        <v>One-Seat</v>
      </c>
      <c r="B107" t="str">
        <v>MONAI&amp;SON'S LLC</v>
      </c>
      <c r="C107" s="69">
        <v>45587</v>
      </c>
      <c r="D107" t="str">
        <v>MOLLIQUE, ROMESHA</v>
      </c>
      <c r="E107" t="str">
        <v>203</v>
      </c>
      <c r="F107" t="str">
        <v>WAV</v>
      </c>
      <c r="G107" t="str">
        <v>AM2</v>
      </c>
      <c r="H107" t="str">
        <v>SD</v>
      </c>
      <c r="I107">
        <v>4010161</v>
      </c>
      <c r="J107">
        <v>10.53</v>
      </c>
      <c r="K107">
        <v>44</v>
      </c>
    </row>
    <row r="108" spans="1:11" x14ac:dyDescent="0.25">
      <c r="A108" t="str">
        <v>One-Seat</v>
      </c>
      <c r="B108" t="str">
        <v>MONAI&amp;SON'S LLC</v>
      </c>
      <c r="C108" s="69">
        <v>45587</v>
      </c>
      <c r="D108" t="str">
        <v>MOLLIQUE, ROMESHA</v>
      </c>
      <c r="E108" t="str">
        <v>203</v>
      </c>
      <c r="F108" t="str">
        <v>WAV</v>
      </c>
      <c r="G108" t="str">
        <v>WK1</v>
      </c>
      <c r="H108" t="str">
        <v>SD</v>
      </c>
      <c r="I108">
        <v>4010116</v>
      </c>
      <c r="J108">
        <v>14.22</v>
      </c>
      <c r="K108">
        <v>26</v>
      </c>
    </row>
    <row r="109" spans="1:11" x14ac:dyDescent="0.25">
      <c r="A109" t="str">
        <v>One-Seat</v>
      </c>
      <c r="B109" t="str">
        <v>REM SOLUTIONS LLC</v>
      </c>
      <c r="C109" s="69">
        <v>45586</v>
      </c>
      <c r="D109" t="str">
        <v>MAINESS, RYAN</v>
      </c>
      <c r="E109" t="str">
        <v>215</v>
      </c>
      <c r="F109" t="str">
        <v>SEDAN</v>
      </c>
      <c r="G109" t="str">
        <v>AM1</v>
      </c>
      <c r="H109" t="str">
        <v>SD</v>
      </c>
      <c r="I109">
        <v>4009042</v>
      </c>
      <c r="J109">
        <v>10.86</v>
      </c>
      <c r="K109">
        <v>27</v>
      </c>
    </row>
    <row r="110" spans="1:11" x14ac:dyDescent="0.25">
      <c r="A110" t="str">
        <v>One-Seat</v>
      </c>
      <c r="B110" t="str">
        <v>REM SOLUTIONS LLC</v>
      </c>
      <c r="C110" s="69">
        <v>45586</v>
      </c>
      <c r="D110" t="str">
        <v>MAINESS, RYAN</v>
      </c>
      <c r="E110" t="str">
        <v>215</v>
      </c>
      <c r="F110" t="str">
        <v>SEDAN</v>
      </c>
      <c r="G110" t="str">
        <v>AM1</v>
      </c>
      <c r="H110" t="str">
        <v>SD</v>
      </c>
      <c r="I110">
        <v>4009456</v>
      </c>
      <c r="J110">
        <v>10.49</v>
      </c>
      <c r="K110">
        <v>23</v>
      </c>
    </row>
    <row r="111" spans="1:11" x14ac:dyDescent="0.25">
      <c r="A111" t="str">
        <v>One-Seat</v>
      </c>
      <c r="B111" t="str">
        <v>REM SOLUTIONS LLC</v>
      </c>
      <c r="C111" s="69">
        <v>45587</v>
      </c>
      <c r="D111" t="str">
        <v>MAINESS, RYAN</v>
      </c>
      <c r="E111" t="str">
        <v>215</v>
      </c>
      <c r="F111" t="str">
        <v>SEDAN</v>
      </c>
      <c r="G111" t="str">
        <v>WK1</v>
      </c>
      <c r="H111" t="str">
        <v>SD</v>
      </c>
      <c r="I111">
        <v>4010098</v>
      </c>
      <c r="J111">
        <v>9.4499999999999993</v>
      </c>
      <c r="K111">
        <v>40</v>
      </c>
    </row>
    <row r="112" spans="1:11" x14ac:dyDescent="0.25">
      <c r="A112" t="str">
        <v>One-Seat</v>
      </c>
      <c r="B112" t="str">
        <v>TRANSIT LTM LLC</v>
      </c>
      <c r="C112" s="69">
        <v>45587</v>
      </c>
      <c r="D112" t="str">
        <v>MALCOM, LANDREW</v>
      </c>
      <c r="E112" t="str">
        <v>209</v>
      </c>
      <c r="F112" t="str">
        <v>WAV</v>
      </c>
      <c r="G112" t="str">
        <v>AM1</v>
      </c>
      <c r="H112" t="str">
        <v>SD</v>
      </c>
      <c r="I112">
        <v>4006843</v>
      </c>
      <c r="J112">
        <v>13.27</v>
      </c>
      <c r="K112">
        <v>40</v>
      </c>
    </row>
    <row r="113" spans="1:11" x14ac:dyDescent="0.25">
      <c r="A113" t="str">
        <v>One-Seat</v>
      </c>
      <c r="B113" t="str">
        <v>EXPRESS TRANSPORTATION SERVICES, LLC</v>
      </c>
      <c r="C113" s="69">
        <v>45587</v>
      </c>
      <c r="D113" t="str">
        <v>KEITH , CLYDE</v>
      </c>
      <c r="E113" t="str">
        <v>212</v>
      </c>
      <c r="F113" t="str">
        <v>WAV</v>
      </c>
      <c r="G113" t="str">
        <v>WK1</v>
      </c>
      <c r="H113" t="str">
        <v>SD</v>
      </c>
      <c r="I113">
        <v>4010117</v>
      </c>
      <c r="J113">
        <v>14.22</v>
      </c>
      <c r="K113">
        <v>39</v>
      </c>
    </row>
    <row r="114" spans="1:11" x14ac:dyDescent="0.25">
      <c r="A114" t="str">
        <v>One-Seat</v>
      </c>
      <c r="B114" t="str">
        <v>EXPRESS TRANSPORTATION SERVICES, LLC</v>
      </c>
      <c r="C114" s="69">
        <v>45587</v>
      </c>
      <c r="D114" t="str">
        <v>ROGERS, JAMES</v>
      </c>
      <c r="E114" t="str">
        <v>207</v>
      </c>
      <c r="F114" t="str">
        <v>WAV</v>
      </c>
      <c r="G114" t="str">
        <v>AM2</v>
      </c>
      <c r="H114" t="str">
        <v>SD</v>
      </c>
      <c r="I114">
        <v>4010160</v>
      </c>
      <c r="J114">
        <v>10.53</v>
      </c>
      <c r="K114">
        <v>19</v>
      </c>
    </row>
    <row r="115" spans="1:11" x14ac:dyDescent="0.25">
      <c r="A115" t="str">
        <v>One-Seat</v>
      </c>
      <c r="B115" t="str">
        <v>FOWLER SENIOR TRANSIT LLC</v>
      </c>
      <c r="C115" s="69">
        <v>45587</v>
      </c>
      <c r="D115" t="str">
        <v>FOWLER, ANTOINE</v>
      </c>
      <c r="E115" t="str">
        <v>222</v>
      </c>
      <c r="F115" t="str">
        <v>WAV</v>
      </c>
      <c r="G115" t="str">
        <v>WH1</v>
      </c>
      <c r="H115" t="str">
        <v>WC</v>
      </c>
      <c r="I115">
        <v>4010337</v>
      </c>
      <c r="J115">
        <v>16.11</v>
      </c>
      <c r="K115">
        <v>50</v>
      </c>
    </row>
    <row r="116" spans="1:11" x14ac:dyDescent="0.25">
      <c r="A116" t="str">
        <v>One-Seat</v>
      </c>
      <c r="B116" t="str">
        <v>HIGHER-SELF LLC</v>
      </c>
      <c r="C116" s="69">
        <v>45587</v>
      </c>
      <c r="D116" t="str">
        <v>BROWN, LOVIE</v>
      </c>
      <c r="E116" t="str">
        <v>216</v>
      </c>
      <c r="F116" t="str">
        <v>SEDAN</v>
      </c>
      <c r="G116" t="str">
        <v>AM1</v>
      </c>
      <c r="H116" t="str">
        <v>SD</v>
      </c>
      <c r="I116">
        <v>4006430</v>
      </c>
      <c r="J116">
        <v>18.97</v>
      </c>
      <c r="K116">
        <v>48</v>
      </c>
    </row>
    <row r="117" spans="1:11" x14ac:dyDescent="0.25">
      <c r="A117" t="str">
        <v>One-Seat</v>
      </c>
      <c r="B117" t="str">
        <v>NORTHCAL TRANSPORTATION LLC</v>
      </c>
      <c r="C117" s="69">
        <v>45587</v>
      </c>
      <c r="D117" t="str">
        <v>VILCHEZ, CHARLENNE</v>
      </c>
      <c r="E117" t="str">
        <v>217</v>
      </c>
      <c r="F117" t="str">
        <v>WAV</v>
      </c>
      <c r="G117" t="str">
        <v>AM1,PW1</v>
      </c>
      <c r="H117" t="str">
        <v>SD</v>
      </c>
      <c r="I117">
        <v>4010412</v>
      </c>
      <c r="J117">
        <v>13.36</v>
      </c>
      <c r="K117">
        <v>36</v>
      </c>
    </row>
    <row r="118" spans="1:11" x14ac:dyDescent="0.25">
      <c r="A118" t="str">
        <v>One-Seat</v>
      </c>
      <c r="B118" t="str">
        <v>MADE EAZY LLC</v>
      </c>
      <c r="C118" s="69">
        <v>45587</v>
      </c>
      <c r="D118" t="str">
        <v>WYATT, MIGERIEA</v>
      </c>
      <c r="E118" t="str">
        <v>219</v>
      </c>
      <c r="F118" t="str">
        <v>SEDAN</v>
      </c>
      <c r="G118" t="str">
        <v>AM1</v>
      </c>
      <c r="H118" t="str">
        <v>SD</v>
      </c>
      <c r="I118">
        <v>4010399</v>
      </c>
      <c r="J118">
        <v>16.649999999999999</v>
      </c>
      <c r="K118">
        <v>37</v>
      </c>
    </row>
    <row r="119" spans="1:11" x14ac:dyDescent="0.25">
      <c r="A119" t="str">
        <v>One-Seat</v>
      </c>
      <c r="B119" t="str">
        <v>EXPRESS TRANSPORTATION SERVICES, LLC</v>
      </c>
      <c r="C119" s="69">
        <v>45587</v>
      </c>
      <c r="D119" t="str">
        <v>UMANA, DOMINGO</v>
      </c>
      <c r="E119" t="str">
        <v>210B</v>
      </c>
      <c r="F119" t="str">
        <v>WAV</v>
      </c>
      <c r="G119" t="str">
        <v>AM1</v>
      </c>
      <c r="H119" t="str">
        <v>SD</v>
      </c>
      <c r="I119">
        <v>4010397</v>
      </c>
      <c r="J119">
        <v>16.649999999999999</v>
      </c>
      <c r="K119">
        <v>37</v>
      </c>
    </row>
    <row r="120" spans="1:11" x14ac:dyDescent="0.25">
      <c r="A120" t="str">
        <v>One-Seat</v>
      </c>
      <c r="B120" t="str">
        <v>REM SOLUTIONS LLC</v>
      </c>
      <c r="C120" s="69">
        <v>45587</v>
      </c>
      <c r="D120" t="str">
        <v>MAINESS, RYAN</v>
      </c>
      <c r="E120" t="str">
        <v>215</v>
      </c>
      <c r="F120" t="str">
        <v>SEDAN</v>
      </c>
      <c r="G120" t="str">
        <v>AM1</v>
      </c>
      <c r="H120" t="str">
        <v>SD</v>
      </c>
      <c r="I120">
        <v>4010363</v>
      </c>
      <c r="J120">
        <v>10.94</v>
      </c>
      <c r="K120">
        <v>37</v>
      </c>
    </row>
    <row r="121" spans="1:11" x14ac:dyDescent="0.25">
      <c r="A121" t="str">
        <v>One-Seat</v>
      </c>
      <c r="B121" t="str">
        <v>REM SOLUTIONS LLC</v>
      </c>
      <c r="C121" s="69">
        <v>45587</v>
      </c>
      <c r="D121" t="str">
        <v>MAINESS, RYAN</v>
      </c>
      <c r="E121" t="str">
        <v>215</v>
      </c>
      <c r="F121" t="str">
        <v>SEDAN</v>
      </c>
      <c r="G121" t="str">
        <v>AM1</v>
      </c>
      <c r="H121" t="str">
        <v>SD</v>
      </c>
      <c r="I121">
        <v>4010360</v>
      </c>
      <c r="J121">
        <v>10.94</v>
      </c>
      <c r="K121">
        <v>24</v>
      </c>
    </row>
    <row r="122" spans="1:11" x14ac:dyDescent="0.25">
      <c r="A122" t="str">
        <v>One-Seat</v>
      </c>
      <c r="B122" t="str">
        <v>EXPRESS TRANSPORTATION SERVICES, LLC</v>
      </c>
      <c r="C122" s="69">
        <v>45587</v>
      </c>
      <c r="D122" t="str">
        <v>LARA, DOUGLAS</v>
      </c>
      <c r="E122" t="str">
        <v>221</v>
      </c>
      <c r="F122" t="str">
        <v>WAV</v>
      </c>
      <c r="G122" t="str">
        <v>AM1,WH1</v>
      </c>
      <c r="H122" t="str">
        <v>SD</v>
      </c>
      <c r="I122">
        <v>4010390</v>
      </c>
      <c r="J122">
        <v>4.97</v>
      </c>
      <c r="K122">
        <v>42</v>
      </c>
    </row>
    <row r="123" spans="1:11" x14ac:dyDescent="0.25">
      <c r="A123" t="str">
        <v>One-Seat</v>
      </c>
      <c r="B123" t="str">
        <v>QUICK RIDES CA</v>
      </c>
      <c r="C123" s="69">
        <v>45587</v>
      </c>
      <c r="D123" t="str">
        <v>TILLMAN, ROSALYN</v>
      </c>
      <c r="E123" t="str">
        <v>205A</v>
      </c>
      <c r="F123" t="str">
        <v>WAV</v>
      </c>
      <c r="G123" t="str">
        <v>AM1</v>
      </c>
      <c r="H123" t="str">
        <v>SD</v>
      </c>
      <c r="I123">
        <v>4008325</v>
      </c>
      <c r="J123">
        <v>29.16</v>
      </c>
      <c r="K123">
        <v>82</v>
      </c>
    </row>
    <row r="124" spans="1:11" x14ac:dyDescent="0.25">
      <c r="A124" t="str">
        <v>One-Seat</v>
      </c>
      <c r="B124" t="str">
        <v>SYNERGY MEDICAL TRANSPORTATION LLC</v>
      </c>
      <c r="C124" s="69">
        <v>45587</v>
      </c>
      <c r="D124" t="str">
        <v>VAUGHN, DUSTIN</v>
      </c>
      <c r="E124" t="str">
        <v>220</v>
      </c>
      <c r="F124" t="str">
        <v>SEDAN</v>
      </c>
      <c r="G124" t="str">
        <v>WK1</v>
      </c>
      <c r="H124" t="str">
        <v>SD</v>
      </c>
      <c r="I124">
        <v>4010207</v>
      </c>
      <c r="J124">
        <v>10.91</v>
      </c>
      <c r="K124">
        <v>18</v>
      </c>
    </row>
    <row r="125" spans="1:11" x14ac:dyDescent="0.25">
      <c r="A125" t="str">
        <v>One-Seat</v>
      </c>
      <c r="B125" t="str">
        <v>QUICK RIDES CA</v>
      </c>
      <c r="C125" s="69">
        <v>45587</v>
      </c>
      <c r="D125" t="str">
        <v>TILLMAN, ROSALYN</v>
      </c>
      <c r="E125" t="str">
        <v>205A</v>
      </c>
      <c r="F125" t="str">
        <v>WAV</v>
      </c>
      <c r="G125" t="str">
        <v>WH1</v>
      </c>
      <c r="H125" t="str">
        <v>WC</v>
      </c>
      <c r="I125">
        <v>4010180</v>
      </c>
      <c r="J125">
        <v>20.67</v>
      </c>
      <c r="K125">
        <v>48</v>
      </c>
    </row>
    <row r="126" spans="1:11" x14ac:dyDescent="0.25">
      <c r="A126" t="str">
        <v>One-Seat</v>
      </c>
      <c r="B126" t="str">
        <v>TRANSIT LTM LLC</v>
      </c>
      <c r="C126" s="69">
        <v>45587</v>
      </c>
      <c r="D126" t="str">
        <v>MALCOM, LANDREW</v>
      </c>
      <c r="E126" t="str">
        <v>209</v>
      </c>
      <c r="F126" t="str">
        <v>WAV</v>
      </c>
      <c r="G126" t="str">
        <v>AM1,WH1</v>
      </c>
      <c r="H126" t="str">
        <v>SD</v>
      </c>
      <c r="I126">
        <v>4010179</v>
      </c>
      <c r="J126">
        <v>22.83</v>
      </c>
      <c r="K126">
        <v>36</v>
      </c>
    </row>
    <row r="127" spans="1:11" x14ac:dyDescent="0.25">
      <c r="A127" t="str">
        <v>One-Seat</v>
      </c>
      <c r="B127" t="str">
        <v>HUGO FAMILY TRANSPORTATION</v>
      </c>
      <c r="C127" s="69">
        <v>45587</v>
      </c>
      <c r="D127" t="str">
        <v>HUGO, TAMA</v>
      </c>
      <c r="E127" t="str">
        <v>211</v>
      </c>
      <c r="F127" t="str">
        <v>WAV</v>
      </c>
      <c r="G127" t="str">
        <v>AM1,WH1</v>
      </c>
      <c r="H127" t="str">
        <v>SD</v>
      </c>
      <c r="I127">
        <v>4010173</v>
      </c>
      <c r="J127">
        <v>22.83</v>
      </c>
      <c r="K127">
        <v>34</v>
      </c>
    </row>
    <row r="128" spans="1:11" x14ac:dyDescent="0.25">
      <c r="A128" t="str">
        <v>One-Seat</v>
      </c>
      <c r="B128" t="str">
        <v>EXPRESS TRANSPORTATION SERVICES, LLC</v>
      </c>
      <c r="C128" s="69">
        <v>45587</v>
      </c>
      <c r="D128" t="str">
        <v>ROGERS, JAMES</v>
      </c>
      <c r="E128" t="str">
        <v>207</v>
      </c>
      <c r="F128" t="str">
        <v>WAV</v>
      </c>
      <c r="G128" t="str">
        <v>AM1</v>
      </c>
      <c r="H128" t="str">
        <v>SD</v>
      </c>
      <c r="I128">
        <v>4006422</v>
      </c>
      <c r="J128">
        <v>17.43</v>
      </c>
      <c r="K128">
        <v>32</v>
      </c>
    </row>
    <row r="129" spans="1:11" x14ac:dyDescent="0.25">
      <c r="A129" t="str">
        <v>One-Seat</v>
      </c>
      <c r="B129" t="str">
        <v>EXPRESS TRANSPORTATION SERVICES, LLC</v>
      </c>
      <c r="C129" s="69">
        <v>45587</v>
      </c>
      <c r="D129" t="str">
        <v>UMANA, DOMINGO</v>
      </c>
      <c r="E129" t="str">
        <v>210B</v>
      </c>
      <c r="F129" t="str">
        <v>WAV</v>
      </c>
      <c r="G129" t="str">
        <v>LW1</v>
      </c>
      <c r="H129" t="str">
        <v>SD</v>
      </c>
      <c r="I129">
        <v>4010321</v>
      </c>
      <c r="J129">
        <v>12.72</v>
      </c>
      <c r="K129">
        <v>24</v>
      </c>
    </row>
    <row r="130" spans="1:11" x14ac:dyDescent="0.25">
      <c r="A130" t="str">
        <v>One-Seat</v>
      </c>
      <c r="B130" t="str">
        <v>HUGO FAMILY TRANSPORTATION</v>
      </c>
      <c r="C130" s="69">
        <v>45587</v>
      </c>
      <c r="D130" t="str">
        <v>HUGO, TAMA</v>
      </c>
      <c r="E130" t="str">
        <v>211</v>
      </c>
      <c r="F130" t="str">
        <v>WAV</v>
      </c>
      <c r="G130" t="str">
        <v>AM1</v>
      </c>
      <c r="H130" t="str">
        <v>SD</v>
      </c>
      <c r="I130">
        <v>4010293</v>
      </c>
      <c r="J130">
        <v>26.97</v>
      </c>
      <c r="K130">
        <v>44</v>
      </c>
    </row>
    <row r="131" spans="1:11" x14ac:dyDescent="0.25">
      <c r="A131" t="str">
        <v>One-Seat</v>
      </c>
      <c r="B131" t="str">
        <v>EXPRESS TRANSPORTATION SERVICES, LLC</v>
      </c>
      <c r="C131" s="69">
        <v>45587</v>
      </c>
      <c r="D131" t="str">
        <v>ROGERS, JAMES</v>
      </c>
      <c r="E131" t="str">
        <v>207</v>
      </c>
      <c r="F131" t="str">
        <v>WAV</v>
      </c>
      <c r="G131" t="str">
        <v>AM1</v>
      </c>
      <c r="H131" t="str">
        <v>SD</v>
      </c>
      <c r="I131">
        <v>4010289</v>
      </c>
      <c r="J131">
        <v>26.97</v>
      </c>
      <c r="K131">
        <v>249</v>
      </c>
    </row>
    <row r="132" spans="1:11" x14ac:dyDescent="0.25">
      <c r="A132" t="str">
        <v>One-Seat</v>
      </c>
      <c r="B132" t="str">
        <v>HUGO FAMILY TRANSPORTATION</v>
      </c>
      <c r="C132" s="69">
        <v>45587</v>
      </c>
      <c r="D132" t="str">
        <v>HUGO, TAMA</v>
      </c>
      <c r="E132" t="str">
        <v>211</v>
      </c>
      <c r="F132" t="str">
        <v>WAV</v>
      </c>
      <c r="G132" t="str">
        <v>AM1</v>
      </c>
      <c r="H132" t="str">
        <v>SD</v>
      </c>
      <c r="I132">
        <v>4006528</v>
      </c>
      <c r="J132">
        <v>7.27</v>
      </c>
      <c r="K132">
        <v>18</v>
      </c>
    </row>
    <row r="133" spans="1:11" x14ac:dyDescent="0.25">
      <c r="A133" t="str">
        <v>One-Seat</v>
      </c>
      <c r="B133" t="str">
        <v>EXPRESS TRANSPORTATION SERVICES, LLC</v>
      </c>
      <c r="C133" s="69">
        <v>45587</v>
      </c>
      <c r="D133" t="str">
        <v>ROGERS, JAMES</v>
      </c>
      <c r="E133" t="str">
        <v>207</v>
      </c>
      <c r="F133" t="str">
        <v>WAV</v>
      </c>
      <c r="G133" t="str">
        <v>AM1</v>
      </c>
      <c r="H133" t="str">
        <v>SD</v>
      </c>
      <c r="I133">
        <v>4006529</v>
      </c>
      <c r="J133">
        <v>7.27</v>
      </c>
      <c r="K133">
        <v>14</v>
      </c>
    </row>
    <row r="134" spans="1:11" x14ac:dyDescent="0.25">
      <c r="A134" t="str">
        <v>One-Seat</v>
      </c>
      <c r="B134" t="str">
        <v>EXPRESS TRANSPORTATION SERVICES, LLC</v>
      </c>
      <c r="C134" s="69">
        <v>45587</v>
      </c>
      <c r="D134" t="str">
        <v>ALLGOOD, SCOTT</v>
      </c>
      <c r="E134" t="str">
        <v>201</v>
      </c>
      <c r="F134" t="str">
        <v>BIGVAN</v>
      </c>
      <c r="G134" t="str">
        <v>AM1</v>
      </c>
      <c r="H134" t="str">
        <v>SD</v>
      </c>
      <c r="I134">
        <v>4006668</v>
      </c>
      <c r="J134">
        <v>10.88</v>
      </c>
      <c r="K134">
        <v>27</v>
      </c>
    </row>
    <row r="135" spans="1:11" x14ac:dyDescent="0.25">
      <c r="A135" t="str">
        <v>One-Seat</v>
      </c>
      <c r="B135" t="str">
        <v>TRANSIT LTM LLC</v>
      </c>
      <c r="C135" s="69">
        <v>45587</v>
      </c>
      <c r="D135" t="str">
        <v>MALCOM, LANDREW</v>
      </c>
      <c r="E135" t="str">
        <v>209</v>
      </c>
      <c r="F135" t="str">
        <v>WAV</v>
      </c>
      <c r="G135" t="str">
        <v>AM1,SA1</v>
      </c>
      <c r="H135" t="str">
        <v>SD</v>
      </c>
      <c r="I135">
        <v>4006812</v>
      </c>
      <c r="J135">
        <v>24.91</v>
      </c>
      <c r="K135">
        <v>60</v>
      </c>
    </row>
    <row r="136" spans="1:11" x14ac:dyDescent="0.25">
      <c r="A136" t="str">
        <v>One-Seat</v>
      </c>
      <c r="B136" t="str">
        <v>AARON TRANSPORTATION</v>
      </c>
      <c r="C136" s="69">
        <v>45587</v>
      </c>
      <c r="D136" t="str">
        <v>ALLISON, AARON</v>
      </c>
      <c r="E136" t="str">
        <v>202</v>
      </c>
      <c r="F136" t="str">
        <v>WAV</v>
      </c>
      <c r="G136" t="str">
        <v>AM1</v>
      </c>
      <c r="H136" t="str">
        <v>SD</v>
      </c>
      <c r="I136">
        <v>4006385</v>
      </c>
      <c r="J136">
        <v>10.39</v>
      </c>
      <c r="K136">
        <v>74</v>
      </c>
    </row>
    <row r="137" spans="1:11" x14ac:dyDescent="0.25">
      <c r="A137" t="str">
        <v>One-Seat</v>
      </c>
      <c r="B137" t="str">
        <v>EXPRESS TRANSPORTATION SERVICES, LLC</v>
      </c>
      <c r="C137" s="69">
        <v>45587</v>
      </c>
      <c r="D137" t="str">
        <v>ROGERS, JAMES</v>
      </c>
      <c r="E137" t="str">
        <v>207</v>
      </c>
      <c r="F137" t="str">
        <v>WAV</v>
      </c>
      <c r="G137" t="str">
        <v>AM1</v>
      </c>
      <c r="H137" t="str">
        <v>SD</v>
      </c>
      <c r="I137">
        <v>4006384</v>
      </c>
      <c r="J137">
        <v>10.39</v>
      </c>
      <c r="K137">
        <v>37</v>
      </c>
    </row>
    <row r="138" spans="1:11" x14ac:dyDescent="0.25">
      <c r="A138" t="str">
        <v>One-Seat</v>
      </c>
      <c r="B138" t="str">
        <v>QUICK RIDES CA</v>
      </c>
      <c r="C138" s="69">
        <v>45587</v>
      </c>
      <c r="D138" t="str">
        <v>TILLMAN, ROSALYN</v>
      </c>
      <c r="E138" t="str">
        <v>205A</v>
      </c>
      <c r="F138" t="str">
        <v>WAV</v>
      </c>
      <c r="G138" t="str">
        <v>AM1</v>
      </c>
      <c r="H138" t="str">
        <v>SD</v>
      </c>
      <c r="I138">
        <v>4009274</v>
      </c>
      <c r="J138">
        <v>26.9</v>
      </c>
      <c r="K138">
        <v>59</v>
      </c>
    </row>
    <row r="139" spans="1:11" x14ac:dyDescent="0.25">
      <c r="A139" t="str">
        <v>One-Seat</v>
      </c>
      <c r="B139" t="str">
        <v>AARON TRANSPORTATION</v>
      </c>
      <c r="C139" s="69">
        <v>45587</v>
      </c>
      <c r="D139" t="str">
        <v>ALLISON, AARON</v>
      </c>
      <c r="E139" t="str">
        <v>202</v>
      </c>
      <c r="F139" t="str">
        <v>WAV</v>
      </c>
      <c r="G139" t="str">
        <v>AM1</v>
      </c>
      <c r="H139" t="str">
        <v>SD</v>
      </c>
      <c r="I139">
        <v>4006667</v>
      </c>
      <c r="J139">
        <v>10.88</v>
      </c>
      <c r="K139">
        <v>71</v>
      </c>
    </row>
    <row r="140" spans="1:11" x14ac:dyDescent="0.25">
      <c r="A140" t="str">
        <v>One-Seat</v>
      </c>
      <c r="B140" t="str">
        <v>REM SOLUTIONS LLC</v>
      </c>
      <c r="C140" s="69">
        <v>45587</v>
      </c>
      <c r="D140" t="str">
        <v>MAINESS, RYAN</v>
      </c>
      <c r="E140" t="str">
        <v>215</v>
      </c>
      <c r="F140" t="str">
        <v>SEDAN</v>
      </c>
      <c r="G140" t="str">
        <v>AM1</v>
      </c>
      <c r="H140" t="str">
        <v>SD</v>
      </c>
      <c r="I140">
        <v>4006840</v>
      </c>
      <c r="J140">
        <v>13.27</v>
      </c>
      <c r="K140">
        <v>21</v>
      </c>
    </row>
    <row r="141" spans="1:11" x14ac:dyDescent="0.25">
      <c r="A141" t="str">
        <v>One-Seat</v>
      </c>
      <c r="B141" t="str">
        <v>FOWLER SENIOR TRANSIT LLC</v>
      </c>
      <c r="C141" s="69">
        <v>45587</v>
      </c>
      <c r="D141" t="str">
        <v>FOWLER, ANTOINE</v>
      </c>
      <c r="E141" t="str">
        <v>222</v>
      </c>
      <c r="F141" t="str">
        <v>WAV</v>
      </c>
      <c r="G141" t="str">
        <v>AM1</v>
      </c>
      <c r="H141" t="str">
        <v>SD</v>
      </c>
      <c r="I141">
        <v>4006832</v>
      </c>
      <c r="J141">
        <v>16.78</v>
      </c>
      <c r="K141">
        <v>34</v>
      </c>
    </row>
    <row r="142" spans="1:11" x14ac:dyDescent="0.25">
      <c r="A142" t="str">
        <v>One-Seat</v>
      </c>
      <c r="B142" t="str">
        <v>SYNERGY MEDICAL TRANSPORTATION LLC</v>
      </c>
      <c r="C142" s="69">
        <v>45587</v>
      </c>
      <c r="D142" t="str">
        <v>MARZI, SAMI JAN</v>
      </c>
      <c r="E142" t="str">
        <v>204</v>
      </c>
      <c r="F142" t="str">
        <v>WAV</v>
      </c>
      <c r="G142" t="str">
        <v>WK1</v>
      </c>
      <c r="H142" t="str">
        <v>SD</v>
      </c>
      <c r="I142">
        <v>4009163</v>
      </c>
      <c r="J142">
        <v>26.73</v>
      </c>
      <c r="K142">
        <v>26</v>
      </c>
    </row>
    <row r="143" spans="1:11" x14ac:dyDescent="0.25">
      <c r="A143" t="str">
        <v>One-Seat</v>
      </c>
      <c r="B143" t="str">
        <v>MONAI&amp;SON'S LLC</v>
      </c>
      <c r="C143" s="69">
        <v>45587</v>
      </c>
      <c r="D143" t="str">
        <v>MOLLIQUE, ROMESHA</v>
      </c>
      <c r="E143" t="str">
        <v>203</v>
      </c>
      <c r="F143" t="str">
        <v>WAV</v>
      </c>
      <c r="G143" t="str">
        <v>AM2</v>
      </c>
      <c r="H143" t="str">
        <v>SD</v>
      </c>
      <c r="I143">
        <v>4006557</v>
      </c>
      <c r="J143">
        <v>15.66</v>
      </c>
      <c r="K143">
        <v>55</v>
      </c>
    </row>
    <row r="144" spans="1:11" x14ac:dyDescent="0.25">
      <c r="A144" t="str">
        <v>One-Seat</v>
      </c>
      <c r="B144" t="str">
        <v>EXPRESS TRANSPORTATION SERVICES, LLC</v>
      </c>
      <c r="C144" s="69">
        <v>45587</v>
      </c>
      <c r="D144" t="str">
        <v>LARA, DOUGLAS</v>
      </c>
      <c r="E144" t="str">
        <v>221</v>
      </c>
      <c r="F144" t="str">
        <v>WAV</v>
      </c>
      <c r="G144" t="str">
        <v>AM2</v>
      </c>
      <c r="H144" t="str">
        <v>SD</v>
      </c>
      <c r="I144">
        <v>4006556</v>
      </c>
      <c r="J144">
        <v>15.66</v>
      </c>
      <c r="K144">
        <v>42</v>
      </c>
    </row>
    <row r="145" spans="1:11" x14ac:dyDescent="0.25">
      <c r="A145" t="str">
        <v>One-Seat</v>
      </c>
      <c r="B145" t="str">
        <v>MADE EAZY LLC</v>
      </c>
      <c r="C145" s="69">
        <v>45587</v>
      </c>
      <c r="D145" t="str">
        <v>WYATT, MIGERIEA</v>
      </c>
      <c r="E145" t="str">
        <v>219</v>
      </c>
      <c r="F145" t="str">
        <v>SEDAN</v>
      </c>
      <c r="G145" t="str">
        <v>AM1</v>
      </c>
      <c r="H145" t="str">
        <v>SD</v>
      </c>
      <c r="I145">
        <v>4006555</v>
      </c>
      <c r="J145">
        <v>17.3</v>
      </c>
      <c r="K145">
        <v>44</v>
      </c>
    </row>
    <row r="146" spans="1:11" x14ac:dyDescent="0.25">
      <c r="A146" t="str">
        <v>One-Seat</v>
      </c>
      <c r="B146" t="str">
        <v>SYNERGY MEDICAL TRANSPORTATION LLC</v>
      </c>
      <c r="C146" s="69">
        <v>45587</v>
      </c>
      <c r="D146" t="str">
        <v>VAUGHN, DUSTIN</v>
      </c>
      <c r="E146" t="str">
        <v>220</v>
      </c>
      <c r="F146" t="str">
        <v>SEDAN</v>
      </c>
      <c r="G146" t="str">
        <v>AM1</v>
      </c>
      <c r="H146" t="str">
        <v>SD</v>
      </c>
      <c r="I146">
        <v>4006554</v>
      </c>
      <c r="J146">
        <v>17.3</v>
      </c>
      <c r="K146">
        <v>47</v>
      </c>
    </row>
    <row r="147" spans="1:11" x14ac:dyDescent="0.25">
      <c r="A147" t="str">
        <v>One-Seat</v>
      </c>
      <c r="B147" t="str">
        <v>MONAI&amp;SON'S LLC</v>
      </c>
      <c r="C147" s="69">
        <v>45587</v>
      </c>
      <c r="D147" t="str">
        <v>MOLLIQUE, ROMESHA</v>
      </c>
      <c r="E147" t="str">
        <v>203</v>
      </c>
      <c r="F147" t="str">
        <v>WAV</v>
      </c>
      <c r="G147" t="str">
        <v>AM1</v>
      </c>
      <c r="H147" t="str">
        <v>SD</v>
      </c>
      <c r="I147">
        <v>4006583</v>
      </c>
      <c r="J147">
        <v>8.24</v>
      </c>
      <c r="K147">
        <v>28</v>
      </c>
    </row>
    <row r="148" spans="1:11" x14ac:dyDescent="0.25">
      <c r="A148" t="str">
        <v>One-Seat</v>
      </c>
      <c r="B148" t="str">
        <v>SYNERGY MEDICAL TRANSPORTATION LLC</v>
      </c>
      <c r="C148" s="69">
        <v>45587</v>
      </c>
      <c r="D148" t="str">
        <v>MARZI, SAMI JAN</v>
      </c>
      <c r="E148" t="str">
        <v>204</v>
      </c>
      <c r="F148" t="str">
        <v>WAV</v>
      </c>
      <c r="G148" t="str">
        <v>WH1</v>
      </c>
      <c r="H148" t="str">
        <v>WC</v>
      </c>
      <c r="I148">
        <v>4006552</v>
      </c>
      <c r="J148">
        <v>4.88</v>
      </c>
      <c r="K148">
        <v>20</v>
      </c>
    </row>
    <row r="149" spans="1:11" x14ac:dyDescent="0.25">
      <c r="A149" t="str">
        <v>One-Seat</v>
      </c>
      <c r="B149" t="str">
        <v>REM SOLUTIONS LLC</v>
      </c>
      <c r="C149" s="69">
        <v>45587</v>
      </c>
      <c r="D149" t="str">
        <v>MAINESS, RYAN</v>
      </c>
      <c r="E149" t="str">
        <v>215</v>
      </c>
      <c r="F149" t="str">
        <v>SEDAN</v>
      </c>
      <c r="G149" t="str">
        <v>AM1</v>
      </c>
      <c r="H149" t="str">
        <v>SD</v>
      </c>
      <c r="I149">
        <v>4006536</v>
      </c>
      <c r="J149">
        <v>10.25</v>
      </c>
      <c r="K149">
        <v>48</v>
      </c>
    </row>
    <row r="150" spans="1:11" x14ac:dyDescent="0.25">
      <c r="A150" t="str">
        <v>One-Seat</v>
      </c>
      <c r="B150" t="str">
        <v>NORTHCAL TRANSPORTATION LLC</v>
      </c>
      <c r="C150" s="69">
        <v>45587</v>
      </c>
      <c r="D150" t="str">
        <v>VILCHEZ, CHARLENNE</v>
      </c>
      <c r="E150" t="str">
        <v>217</v>
      </c>
      <c r="F150" t="str">
        <v>WAV</v>
      </c>
      <c r="G150" t="str">
        <v>WH1</v>
      </c>
      <c r="H150" t="str">
        <v>WC</v>
      </c>
      <c r="I150">
        <v>4006551</v>
      </c>
      <c r="J150">
        <v>4.88</v>
      </c>
      <c r="K150">
        <v>19</v>
      </c>
    </row>
    <row r="151" spans="1:11" x14ac:dyDescent="0.25">
      <c r="A151" t="str">
        <v>One-Seat</v>
      </c>
      <c r="B151" t="str">
        <v>MADE EAZY LLC</v>
      </c>
      <c r="C151" s="69">
        <v>45587</v>
      </c>
      <c r="D151" t="str">
        <v>WYATT, MIGERIEA</v>
      </c>
      <c r="E151" t="str">
        <v>219</v>
      </c>
      <c r="F151" t="str">
        <v>SEDAN</v>
      </c>
      <c r="G151" t="str">
        <v>AM1</v>
      </c>
      <c r="H151" t="str">
        <v>SD</v>
      </c>
      <c r="I151">
        <v>4006584</v>
      </c>
      <c r="J151">
        <v>8.24</v>
      </c>
      <c r="K151">
        <v>19</v>
      </c>
    </row>
    <row r="152" spans="1:11" x14ac:dyDescent="0.25">
      <c r="A152" t="str">
        <v>One-Seat</v>
      </c>
      <c r="B152" t="str">
        <v>EXPRESS TRANSPORTATION SERVICES, LLC</v>
      </c>
      <c r="C152" s="69">
        <v>45587</v>
      </c>
      <c r="D152" t="str">
        <v>ALLGOOD, SCOTT</v>
      </c>
      <c r="E152" t="str">
        <v>201</v>
      </c>
      <c r="F152" t="str">
        <v>BIGVAN</v>
      </c>
      <c r="G152" t="str">
        <v>AM1,OW1</v>
      </c>
      <c r="H152" t="str">
        <v>SD</v>
      </c>
      <c r="I152">
        <v>4006625</v>
      </c>
      <c r="J152">
        <v>20.73</v>
      </c>
      <c r="K152">
        <v>60</v>
      </c>
    </row>
    <row r="153" spans="1:11" x14ac:dyDescent="0.25">
      <c r="A153" t="str">
        <v>One-Seat</v>
      </c>
      <c r="B153" t="str">
        <v>AARON TRANSPORTATION</v>
      </c>
      <c r="C153" s="69">
        <v>45587</v>
      </c>
      <c r="D153" t="str">
        <v>ALLISON, AARON</v>
      </c>
      <c r="E153" t="str">
        <v>202</v>
      </c>
      <c r="F153" t="str">
        <v>WAV</v>
      </c>
      <c r="G153" t="str">
        <v>WH1</v>
      </c>
      <c r="H153" t="str">
        <v>WC</v>
      </c>
      <c r="I153">
        <v>4006595</v>
      </c>
      <c r="J153">
        <v>14.9</v>
      </c>
      <c r="K153">
        <v>56</v>
      </c>
    </row>
    <row r="154" spans="1:11" x14ac:dyDescent="0.25">
      <c r="A154" t="str">
        <v>One-Seat</v>
      </c>
      <c r="B154" t="str">
        <v>EXPRESS TRANSPORTATION SERVICES, LLC</v>
      </c>
      <c r="C154" s="69">
        <v>45587</v>
      </c>
      <c r="D154" t="str">
        <v>LARA, DOUGLAS</v>
      </c>
      <c r="E154" t="str">
        <v>221</v>
      </c>
      <c r="F154" t="str">
        <v>WAV</v>
      </c>
      <c r="G154" t="str">
        <v>WH1</v>
      </c>
      <c r="H154" t="str">
        <v>WC</v>
      </c>
      <c r="I154">
        <v>4006594</v>
      </c>
      <c r="J154">
        <v>14.9</v>
      </c>
      <c r="K154">
        <v>75</v>
      </c>
    </row>
    <row r="155" spans="1:11" x14ac:dyDescent="0.25">
      <c r="A155" t="str">
        <v>One-Seat</v>
      </c>
      <c r="B155" t="str">
        <v>TRANSIT LTM LLC</v>
      </c>
      <c r="C155" s="69">
        <v>45587</v>
      </c>
      <c r="D155" t="str">
        <v>MALCOM, LANDREW</v>
      </c>
      <c r="E155" t="str">
        <v>209</v>
      </c>
      <c r="F155" t="str">
        <v>WAV</v>
      </c>
      <c r="G155" t="str">
        <v>AM1</v>
      </c>
      <c r="H155" t="str">
        <v>SD</v>
      </c>
      <c r="I155">
        <v>4006833</v>
      </c>
      <c r="J155">
        <v>16.78</v>
      </c>
      <c r="K155">
        <v>37</v>
      </c>
    </row>
    <row r="156" spans="1:11" x14ac:dyDescent="0.25">
      <c r="A156" t="str">
        <v>One-Seat</v>
      </c>
      <c r="B156" t="str">
        <v>NORTHCAL TRANSPORTATION LLC</v>
      </c>
      <c r="C156" s="69">
        <v>45587</v>
      </c>
      <c r="D156" t="str">
        <v>VILCHEZ, CHARLENNE</v>
      </c>
      <c r="E156" t="str">
        <v>217</v>
      </c>
      <c r="F156" t="str">
        <v>WAV</v>
      </c>
      <c r="G156" t="str">
        <v>WH1</v>
      </c>
      <c r="H156" t="str">
        <v>WC</v>
      </c>
      <c r="I156">
        <v>4008903</v>
      </c>
      <c r="J156">
        <v>8.3699999999999992</v>
      </c>
      <c r="K156">
        <v>22</v>
      </c>
    </row>
    <row r="157" spans="1:11" x14ac:dyDescent="0.25">
      <c r="A157" t="str">
        <v>One-Seat</v>
      </c>
      <c r="B157" t="str">
        <v>SYNERGY MEDICAL TRANSPORTATION LLC</v>
      </c>
      <c r="C157" s="69">
        <v>45587</v>
      </c>
      <c r="D157" t="str">
        <v>MARZI, SAMI JAN</v>
      </c>
      <c r="E157" t="str">
        <v>204</v>
      </c>
      <c r="F157" t="str">
        <v>WAV</v>
      </c>
      <c r="G157" t="str">
        <v>AM1</v>
      </c>
      <c r="H157" t="str">
        <v>SD</v>
      </c>
      <c r="I157">
        <v>4009329</v>
      </c>
      <c r="J157">
        <v>9.94</v>
      </c>
      <c r="K157">
        <v>27</v>
      </c>
    </row>
    <row r="158" spans="1:11" x14ac:dyDescent="0.25">
      <c r="A158" t="str">
        <v>One-Seat</v>
      </c>
      <c r="B158" t="str">
        <v>MONAI&amp;SON'S LLC</v>
      </c>
      <c r="C158" s="69">
        <v>45587</v>
      </c>
      <c r="D158" t="str">
        <v>MOLLIQUE, ROMESHA</v>
      </c>
      <c r="E158" t="str">
        <v>203</v>
      </c>
      <c r="F158" t="str">
        <v>WAV</v>
      </c>
      <c r="G158" t="str">
        <v>AM1</v>
      </c>
      <c r="H158" t="str">
        <v>SD</v>
      </c>
      <c r="I158">
        <v>4009340</v>
      </c>
      <c r="J158">
        <v>8.49</v>
      </c>
      <c r="K158">
        <v>29</v>
      </c>
    </row>
    <row r="159" spans="1:11" x14ac:dyDescent="0.25">
      <c r="A159" t="str">
        <v>One-Seat</v>
      </c>
      <c r="B159" t="str">
        <v>NORTHCAL TRANSPORTATION LLC</v>
      </c>
      <c r="C159" s="69">
        <v>45587</v>
      </c>
      <c r="D159" t="str">
        <v>VILCHEZ, CHARLENNE</v>
      </c>
      <c r="E159" t="str">
        <v>217</v>
      </c>
      <c r="F159" t="str">
        <v>WAV</v>
      </c>
      <c r="G159" t="str">
        <v>AM1</v>
      </c>
      <c r="H159" t="str">
        <v>SD</v>
      </c>
      <c r="I159">
        <v>4009341</v>
      </c>
      <c r="J159">
        <v>8.49</v>
      </c>
      <c r="K159">
        <v>25</v>
      </c>
    </row>
    <row r="160" spans="1:11" x14ac:dyDescent="0.25">
      <c r="A160" t="str">
        <v>One-Seat</v>
      </c>
      <c r="B160" t="str">
        <v>EXPRESS TRANSPORTATION SERVICES, LLC</v>
      </c>
      <c r="C160" s="69">
        <v>45587</v>
      </c>
      <c r="D160" t="str">
        <v>ROGERS, JAMES</v>
      </c>
      <c r="E160" t="str">
        <v>207</v>
      </c>
      <c r="F160" t="str">
        <v>WAV</v>
      </c>
      <c r="G160" t="str">
        <v>AM1</v>
      </c>
      <c r="H160" t="str">
        <v>SD</v>
      </c>
      <c r="I160">
        <v>4006310</v>
      </c>
      <c r="J160">
        <v>20.329999999999998</v>
      </c>
      <c r="K160">
        <v>49</v>
      </c>
    </row>
    <row r="161" spans="1:11" x14ac:dyDescent="0.25">
      <c r="A161" t="str">
        <v>One-Seat</v>
      </c>
      <c r="B161" t="str">
        <v>HUGO FAMILY TRANSPORTATION</v>
      </c>
      <c r="C161" s="69">
        <v>45587</v>
      </c>
      <c r="D161" t="str">
        <v>HUGO, TAMA</v>
      </c>
      <c r="E161" t="str">
        <v>211</v>
      </c>
      <c r="F161" t="str">
        <v>WAV</v>
      </c>
      <c r="G161" t="str">
        <v>AM1</v>
      </c>
      <c r="H161" t="str">
        <v>SD</v>
      </c>
      <c r="I161">
        <v>4006309</v>
      </c>
      <c r="J161">
        <v>20.329999999999998</v>
      </c>
      <c r="K161">
        <v>74</v>
      </c>
    </row>
    <row r="162" spans="1:11" x14ac:dyDescent="0.25">
      <c r="A162" t="str">
        <v>One-Seat</v>
      </c>
      <c r="B162" t="str">
        <v>MADE EAZY LLC</v>
      </c>
      <c r="C162" s="69">
        <v>45587</v>
      </c>
      <c r="D162" t="str">
        <v>WYATT, MIGERIEA</v>
      </c>
      <c r="E162" t="str">
        <v>219</v>
      </c>
      <c r="F162" t="str">
        <v>SEDAN</v>
      </c>
      <c r="G162" t="str">
        <v>AM1</v>
      </c>
      <c r="H162" t="str">
        <v>SD</v>
      </c>
      <c r="I162">
        <v>4006274</v>
      </c>
      <c r="J162">
        <v>11.47</v>
      </c>
      <c r="K162">
        <v>57</v>
      </c>
    </row>
    <row r="163" spans="1:11" x14ac:dyDescent="0.25">
      <c r="A163" t="str">
        <v>One-Seat</v>
      </c>
      <c r="B163" t="str">
        <v>EXPRESS TRANSPORTATION SERVICES, LLC</v>
      </c>
      <c r="C163" s="69">
        <v>45587</v>
      </c>
      <c r="D163" t="str">
        <v>KEITH , CLYDE</v>
      </c>
      <c r="E163" t="str">
        <v>212</v>
      </c>
      <c r="F163" t="str">
        <v>WAV</v>
      </c>
      <c r="G163" t="str">
        <v>AM1</v>
      </c>
      <c r="H163" t="str">
        <v>SD</v>
      </c>
      <c r="I163">
        <v>4006275</v>
      </c>
      <c r="J163">
        <v>11.47</v>
      </c>
      <c r="K163">
        <v>75</v>
      </c>
    </row>
    <row r="164" spans="1:11" x14ac:dyDescent="0.25">
      <c r="A164" t="str">
        <v>One-Seat</v>
      </c>
      <c r="B164" t="str">
        <v>EXPRESS TRANSPORTATION SERVICES, LLC</v>
      </c>
      <c r="C164" s="69">
        <v>45587</v>
      </c>
      <c r="D164" t="str">
        <v>ROGERS, JAMES</v>
      </c>
      <c r="E164" t="str">
        <v>207</v>
      </c>
      <c r="F164" t="str">
        <v>WAV</v>
      </c>
      <c r="G164" t="str">
        <v>AM1</v>
      </c>
      <c r="H164" t="str">
        <v>SD</v>
      </c>
      <c r="I164">
        <v>4006305</v>
      </c>
      <c r="J164">
        <v>13.14</v>
      </c>
      <c r="K164">
        <v>62</v>
      </c>
    </row>
    <row r="165" spans="1:11" x14ac:dyDescent="0.25">
      <c r="A165" t="str">
        <v>One-Seat</v>
      </c>
      <c r="B165" t="str">
        <v>EXPRESS TRANSPORTATION SERVICES, LLC</v>
      </c>
      <c r="C165" s="69">
        <v>45587</v>
      </c>
      <c r="D165" t="str">
        <v>ROGERS, JAMES</v>
      </c>
      <c r="E165" t="str">
        <v>207</v>
      </c>
      <c r="F165" t="str">
        <v>WAV</v>
      </c>
      <c r="G165" t="str">
        <v>AM1</v>
      </c>
      <c r="H165" t="str">
        <v>SD</v>
      </c>
      <c r="I165">
        <v>4008966</v>
      </c>
      <c r="J165">
        <v>14.12</v>
      </c>
      <c r="K165">
        <v>63</v>
      </c>
    </row>
    <row r="166" spans="1:11" x14ac:dyDescent="0.25">
      <c r="A166" t="str">
        <v>One-Seat</v>
      </c>
      <c r="B166" t="str">
        <v>EXPRESS TRANSPORTATION SERVICES, LLC</v>
      </c>
      <c r="C166" s="69">
        <v>45587</v>
      </c>
      <c r="D166" t="str">
        <v>KEITH , CLYDE</v>
      </c>
      <c r="E166" t="str">
        <v>212</v>
      </c>
      <c r="F166" t="str">
        <v>WAV</v>
      </c>
      <c r="G166" t="str">
        <v>WH1</v>
      </c>
      <c r="H166" t="str">
        <v>WC</v>
      </c>
      <c r="I166">
        <v>4008902</v>
      </c>
      <c r="J166">
        <v>8.3699999999999992</v>
      </c>
      <c r="K166">
        <v>16</v>
      </c>
    </row>
    <row r="167" spans="1:11" x14ac:dyDescent="0.25">
      <c r="A167" t="str">
        <v>One-Seat</v>
      </c>
      <c r="B167" t="str">
        <v>HUGO FAMILY TRANSPORTATION</v>
      </c>
      <c r="C167" s="69">
        <v>45587</v>
      </c>
      <c r="D167" t="str">
        <v>HUGO, TAMA</v>
      </c>
      <c r="E167" t="str">
        <v>211</v>
      </c>
      <c r="F167" t="str">
        <v>WAV</v>
      </c>
      <c r="G167" t="str">
        <v>AM1</v>
      </c>
      <c r="H167" t="str">
        <v>SD</v>
      </c>
      <c r="I167">
        <v>4006421</v>
      </c>
      <c r="J167">
        <v>17.43</v>
      </c>
      <c r="K167">
        <v>52</v>
      </c>
    </row>
    <row r="168" spans="1:11" x14ac:dyDescent="0.25">
      <c r="A168" t="str">
        <v>One-Seat</v>
      </c>
      <c r="B168" t="str">
        <v>REM SOLUTIONS LLC</v>
      </c>
      <c r="C168" s="69">
        <v>45587</v>
      </c>
      <c r="D168" t="str">
        <v>MAINESS, RYAN</v>
      </c>
      <c r="E168" t="str">
        <v>215</v>
      </c>
      <c r="F168" t="str">
        <v>SEDAN</v>
      </c>
      <c r="G168" t="str">
        <v>AM1</v>
      </c>
      <c r="H168" t="str">
        <v>SD</v>
      </c>
      <c r="I168">
        <v>4006406</v>
      </c>
      <c r="J168">
        <v>7.08</v>
      </c>
      <c r="K168">
        <v>20</v>
      </c>
    </row>
    <row r="169" spans="1:11" x14ac:dyDescent="0.25">
      <c r="A169" t="str">
        <v>One-Seat</v>
      </c>
      <c r="B169" t="str">
        <v>AARON TRANSPORTATION</v>
      </c>
      <c r="C169" s="69">
        <v>45587</v>
      </c>
      <c r="D169" t="str">
        <v>ALLISON, AARON</v>
      </c>
      <c r="E169" t="str">
        <v>202</v>
      </c>
      <c r="F169" t="str">
        <v>WAV</v>
      </c>
      <c r="G169" t="str">
        <v>AM1</v>
      </c>
      <c r="H169" t="str">
        <v>SD</v>
      </c>
      <c r="I169">
        <v>4009091</v>
      </c>
      <c r="J169">
        <v>26.71</v>
      </c>
      <c r="K169">
        <v>44</v>
      </c>
    </row>
    <row r="170" spans="1:11" x14ac:dyDescent="0.25">
      <c r="A170" t="str">
        <v>One-Seat</v>
      </c>
      <c r="B170" t="str">
        <v>REM SOLUTIONS LLC</v>
      </c>
      <c r="C170" s="69">
        <v>45587</v>
      </c>
      <c r="D170" t="str">
        <v>MAINESS, RYAN</v>
      </c>
      <c r="E170" t="str">
        <v>215</v>
      </c>
      <c r="F170" t="str">
        <v>SEDAN</v>
      </c>
      <c r="G170" t="str">
        <v>AM1</v>
      </c>
      <c r="H170" t="str">
        <v>SD</v>
      </c>
      <c r="I170">
        <v>4009089</v>
      </c>
      <c r="J170">
        <v>26.71</v>
      </c>
      <c r="K170">
        <v>60</v>
      </c>
    </row>
    <row r="171" spans="1:11" x14ac:dyDescent="0.25">
      <c r="A171" t="str">
        <v>One-Seat</v>
      </c>
      <c r="B171" t="str">
        <v>EXPRESS TRANSPORTATION SERVICES, LLC</v>
      </c>
      <c r="C171" s="69">
        <v>45587</v>
      </c>
      <c r="D171" t="str">
        <v>KEITH , CLYDE</v>
      </c>
      <c r="E171" t="str">
        <v>212</v>
      </c>
      <c r="F171" t="str">
        <v>WAV</v>
      </c>
      <c r="G171" t="str">
        <v>AM1</v>
      </c>
      <c r="H171" t="str">
        <v>SD</v>
      </c>
      <c r="I171">
        <v>4006404</v>
      </c>
      <c r="J171">
        <v>11.22</v>
      </c>
      <c r="K171">
        <v>54</v>
      </c>
    </row>
    <row r="172" spans="1:11" x14ac:dyDescent="0.25">
      <c r="A172" t="str">
        <v>One-Seat</v>
      </c>
      <c r="B172" t="str">
        <v>NORTHCAL TRANSPORTATION LLC</v>
      </c>
      <c r="C172" s="69">
        <v>45587</v>
      </c>
      <c r="D172" t="str">
        <v>VILCHEZ, CHARLENNE</v>
      </c>
      <c r="E172" t="str">
        <v>217</v>
      </c>
      <c r="F172" t="str">
        <v>WAV</v>
      </c>
      <c r="G172" t="str">
        <v>AM1</v>
      </c>
      <c r="H172" t="str">
        <v>SD</v>
      </c>
      <c r="I172">
        <v>4006405</v>
      </c>
      <c r="J172">
        <v>7.08</v>
      </c>
      <c r="K172">
        <v>48</v>
      </c>
    </row>
    <row r="173" spans="1:11" x14ac:dyDescent="0.25">
      <c r="A173" t="str">
        <v>One-Seat</v>
      </c>
      <c r="B173" t="str">
        <v>EXPRESS TRANSPORTATION SERVICES, LLC</v>
      </c>
      <c r="C173" s="69">
        <v>45587</v>
      </c>
      <c r="D173" t="str">
        <v>KEITH , CLYDE</v>
      </c>
      <c r="E173" t="str">
        <v>212</v>
      </c>
      <c r="F173" t="str">
        <v>WAV</v>
      </c>
      <c r="G173" t="str">
        <v>AM1</v>
      </c>
      <c r="H173" t="str">
        <v>SD</v>
      </c>
      <c r="I173">
        <v>4006403</v>
      </c>
      <c r="J173">
        <v>11.22</v>
      </c>
      <c r="K173">
        <v>48</v>
      </c>
    </row>
    <row r="174" spans="1:11" x14ac:dyDescent="0.25">
      <c r="A174" t="str">
        <v>One-Seat</v>
      </c>
      <c r="B174" t="str">
        <v>EXPRESS TRANSPORTATION SERVICES, LLC</v>
      </c>
      <c r="C174" s="69">
        <v>45588</v>
      </c>
      <c r="D174" t="str">
        <v>LARA, DOUGLAS</v>
      </c>
      <c r="E174" t="str">
        <v>221</v>
      </c>
      <c r="F174" t="str">
        <v>WAV</v>
      </c>
      <c r="G174" t="str">
        <v>AM2,WH1</v>
      </c>
      <c r="H174" t="str">
        <v>SD</v>
      </c>
      <c r="I174">
        <v>4010902</v>
      </c>
      <c r="J174">
        <v>20.84</v>
      </c>
      <c r="K174">
        <v>42</v>
      </c>
    </row>
    <row r="175" spans="1:11" x14ac:dyDescent="0.25">
      <c r="A175" t="str">
        <v>One-Seat</v>
      </c>
      <c r="B175" t="str">
        <v>GET CARE TRANSIT LLC</v>
      </c>
      <c r="C175" s="69">
        <v>45588</v>
      </c>
      <c r="D175" t="str">
        <v>BOGALE, GETU</v>
      </c>
      <c r="E175" t="str">
        <v>214</v>
      </c>
      <c r="F175" t="str">
        <v>WAV</v>
      </c>
      <c r="G175" t="str">
        <v>AM1</v>
      </c>
      <c r="H175" t="str">
        <v>SD</v>
      </c>
      <c r="I175">
        <v>4010385</v>
      </c>
      <c r="J175">
        <v>19.88</v>
      </c>
      <c r="K175">
        <v>44</v>
      </c>
    </row>
    <row r="176" spans="1:11" x14ac:dyDescent="0.25">
      <c r="A176" t="str">
        <v>One-Seat</v>
      </c>
      <c r="B176" t="str">
        <v>EXPRESS TRANSPORTATION SERVICES, LLC</v>
      </c>
      <c r="C176" s="69">
        <v>45588</v>
      </c>
      <c r="D176" t="str">
        <v>SILVA, PAUL</v>
      </c>
      <c r="E176" t="str">
        <v>213</v>
      </c>
      <c r="F176" t="str">
        <v>BIGVAN</v>
      </c>
      <c r="G176" t="str">
        <v>PW1</v>
      </c>
      <c r="H176" t="str">
        <v>WC</v>
      </c>
      <c r="I176">
        <v>4008911</v>
      </c>
      <c r="J176">
        <v>5.7</v>
      </c>
      <c r="K176">
        <v>23</v>
      </c>
    </row>
    <row r="177" spans="1:11" x14ac:dyDescent="0.25">
      <c r="A177" t="str">
        <v>One-Seat</v>
      </c>
      <c r="B177" t="str">
        <v>EXPRESS TRANSPORTATION SERVICES, LLC</v>
      </c>
      <c r="C177" s="69">
        <v>45588</v>
      </c>
      <c r="D177" t="str">
        <v>KEITH , CLYDE</v>
      </c>
      <c r="E177" t="str">
        <v>212</v>
      </c>
      <c r="F177" t="str">
        <v>WAV</v>
      </c>
      <c r="G177" t="str">
        <v>AM1</v>
      </c>
      <c r="H177" t="str">
        <v>SD</v>
      </c>
      <c r="I177">
        <v>4010407</v>
      </c>
      <c r="J177">
        <v>17.170000000000002</v>
      </c>
      <c r="K177">
        <v>34</v>
      </c>
    </row>
    <row r="178" spans="1:11" x14ac:dyDescent="0.25">
      <c r="A178" t="str">
        <v>One-Seat</v>
      </c>
      <c r="B178" t="str">
        <v>AARON TRANSPORTATION</v>
      </c>
      <c r="C178" s="69">
        <v>45588</v>
      </c>
      <c r="D178" t="str">
        <v>ALLISON, AARON</v>
      </c>
      <c r="E178" t="str">
        <v>202</v>
      </c>
      <c r="F178" t="str">
        <v>WAV</v>
      </c>
      <c r="G178" t="str">
        <v>AM1</v>
      </c>
      <c r="H178" t="str">
        <v>SD</v>
      </c>
      <c r="I178">
        <v>4010408</v>
      </c>
      <c r="J178">
        <v>17.170000000000002</v>
      </c>
      <c r="K178">
        <v>32</v>
      </c>
    </row>
    <row r="179" spans="1:11" x14ac:dyDescent="0.25">
      <c r="A179" t="str">
        <v>One-Seat</v>
      </c>
      <c r="B179" t="str">
        <v>TRANSIT LTM LLC</v>
      </c>
      <c r="C179" s="69">
        <v>45588</v>
      </c>
      <c r="D179" t="str">
        <v>MALCOM, LANDREW</v>
      </c>
      <c r="E179" t="str">
        <v>209</v>
      </c>
      <c r="F179" t="str">
        <v>WAV</v>
      </c>
      <c r="G179" t="str">
        <v>LW1</v>
      </c>
      <c r="H179" t="str">
        <v>SD</v>
      </c>
      <c r="I179">
        <v>4010427</v>
      </c>
      <c r="J179">
        <v>27.2</v>
      </c>
      <c r="K179">
        <v>28</v>
      </c>
    </row>
    <row r="180" spans="1:11" x14ac:dyDescent="0.25">
      <c r="A180" t="str">
        <v>One-Seat</v>
      </c>
      <c r="B180" t="str">
        <v>EXPRESS TRANSPORTATION SERVICES, LLC</v>
      </c>
      <c r="C180" s="69">
        <v>45588</v>
      </c>
      <c r="D180" t="str">
        <v>SILVA, PAUL</v>
      </c>
      <c r="E180" t="str">
        <v>213</v>
      </c>
      <c r="F180" t="str">
        <v>BIGVAN</v>
      </c>
      <c r="G180" t="str">
        <v>PW1</v>
      </c>
      <c r="H180" t="str">
        <v>WC</v>
      </c>
      <c r="I180">
        <v>4008913</v>
      </c>
      <c r="J180">
        <v>5.7</v>
      </c>
      <c r="K180">
        <v>25</v>
      </c>
    </row>
    <row r="181" spans="1:11" x14ac:dyDescent="0.25">
      <c r="A181" t="str">
        <v>One-Seat</v>
      </c>
      <c r="B181" t="str">
        <v>GET CARE TRANSIT LLC</v>
      </c>
      <c r="C181" s="69">
        <v>45588</v>
      </c>
      <c r="D181" t="str">
        <v>BOGALE, GETU</v>
      </c>
      <c r="E181" t="str">
        <v>214</v>
      </c>
      <c r="F181" t="str">
        <v>WAV</v>
      </c>
      <c r="G181" t="str">
        <v>AM1,SA1</v>
      </c>
      <c r="H181" t="str">
        <v>SD</v>
      </c>
      <c r="I181">
        <v>4009527</v>
      </c>
      <c r="J181">
        <v>31.27</v>
      </c>
      <c r="K181">
        <v>66</v>
      </c>
    </row>
    <row r="182" spans="1:11" x14ac:dyDescent="0.25">
      <c r="A182" t="str">
        <v>One-Seat</v>
      </c>
      <c r="B182" t="str">
        <v>MADE EAZY LLC</v>
      </c>
      <c r="C182" s="69">
        <v>45588</v>
      </c>
      <c r="D182" t="str">
        <v>WYATT, MIGERIEA</v>
      </c>
      <c r="E182" t="str">
        <v>219</v>
      </c>
      <c r="F182" t="str">
        <v>SEDAN</v>
      </c>
      <c r="G182" t="str">
        <v>AM1</v>
      </c>
      <c r="H182" t="str">
        <v>SD</v>
      </c>
      <c r="I182">
        <v>4009563</v>
      </c>
      <c r="J182">
        <v>17.13</v>
      </c>
      <c r="K182">
        <v>31</v>
      </c>
    </row>
    <row r="183" spans="1:11" x14ac:dyDescent="0.25">
      <c r="A183" t="str">
        <v>One-Seat</v>
      </c>
      <c r="B183" t="str">
        <v>GET CARE TRANSIT LLC</v>
      </c>
      <c r="C183" s="69">
        <v>45588</v>
      </c>
      <c r="D183" t="str">
        <v>BOGALE, GETU</v>
      </c>
      <c r="E183" t="str">
        <v>214</v>
      </c>
      <c r="F183" t="str">
        <v>WAV</v>
      </c>
      <c r="G183" t="str">
        <v>AM1</v>
      </c>
      <c r="H183" t="str">
        <v>SD</v>
      </c>
      <c r="I183">
        <v>4010219</v>
      </c>
      <c r="J183">
        <v>13.78</v>
      </c>
      <c r="K183">
        <v>40</v>
      </c>
    </row>
    <row r="184" spans="1:11" x14ac:dyDescent="0.25">
      <c r="A184" t="str">
        <v>One-Seat</v>
      </c>
      <c r="B184" t="str">
        <v>GET CARE TRANSIT LLC</v>
      </c>
      <c r="C184" s="69">
        <v>45588</v>
      </c>
      <c r="D184" t="str">
        <v>BOGALE, GETU</v>
      </c>
      <c r="E184" t="str">
        <v>214</v>
      </c>
      <c r="F184" t="str">
        <v>WAV</v>
      </c>
      <c r="G184" t="str">
        <v>WH1</v>
      </c>
      <c r="H184" t="str">
        <v>WC</v>
      </c>
      <c r="I184">
        <v>4010213</v>
      </c>
      <c r="J184">
        <v>13.09</v>
      </c>
      <c r="K184">
        <v>26</v>
      </c>
    </row>
    <row r="185" spans="1:11" x14ac:dyDescent="0.25">
      <c r="A185" t="str">
        <v>One-Seat</v>
      </c>
      <c r="B185" t="str">
        <v>EXPRESS TRANSPORTATION SERVICES, LLC</v>
      </c>
      <c r="C185" s="69">
        <v>45588</v>
      </c>
      <c r="D185" t="str">
        <v>UMANA, DOMINGO</v>
      </c>
      <c r="E185" t="str">
        <v>210B</v>
      </c>
      <c r="F185" t="str">
        <v>WAV</v>
      </c>
      <c r="G185" t="str">
        <v>WH1</v>
      </c>
      <c r="H185" t="str">
        <v>WC</v>
      </c>
      <c r="I185">
        <v>4010140</v>
      </c>
      <c r="J185">
        <v>10.210000000000001</v>
      </c>
      <c r="K185">
        <v>51</v>
      </c>
    </row>
    <row r="186" spans="1:11" x14ac:dyDescent="0.25">
      <c r="A186" t="str">
        <v>One-Seat</v>
      </c>
      <c r="B186" t="str">
        <v>HUGO FAMILY TRANSPORTATION</v>
      </c>
      <c r="C186" s="69">
        <v>45588</v>
      </c>
      <c r="D186" t="str">
        <v>HUGO, TAMA</v>
      </c>
      <c r="E186" t="str">
        <v>211</v>
      </c>
      <c r="F186" t="str">
        <v>WAV</v>
      </c>
      <c r="G186" t="str">
        <v>WH1</v>
      </c>
      <c r="H186" t="str">
        <v>WC</v>
      </c>
      <c r="I186">
        <v>4010141</v>
      </c>
      <c r="J186">
        <v>9.58</v>
      </c>
      <c r="K186">
        <v>28</v>
      </c>
    </row>
    <row r="187" spans="1:11" x14ac:dyDescent="0.25">
      <c r="A187" t="str">
        <v>One-Seat</v>
      </c>
      <c r="B187" t="str">
        <v>QUICK RIDES CA</v>
      </c>
      <c r="C187" s="69">
        <v>45588</v>
      </c>
      <c r="D187" t="str">
        <v>TILLMAN, ROSALYN</v>
      </c>
      <c r="E187" t="str">
        <v>205A</v>
      </c>
      <c r="F187" t="str">
        <v>WAV</v>
      </c>
      <c r="G187" t="str">
        <v>AM1</v>
      </c>
      <c r="H187" t="str">
        <v>SD</v>
      </c>
      <c r="I187">
        <v>4009275</v>
      </c>
      <c r="J187">
        <v>26.9</v>
      </c>
      <c r="K187">
        <v>81</v>
      </c>
    </row>
    <row r="188" spans="1:11" x14ac:dyDescent="0.25">
      <c r="A188" t="str">
        <v>One-Seat</v>
      </c>
      <c r="B188" t="str">
        <v>MONAI&amp;SON'S LLC</v>
      </c>
      <c r="C188" s="69">
        <v>45588</v>
      </c>
      <c r="D188" t="str">
        <v>MOLLIQUE, ROMESHA</v>
      </c>
      <c r="E188" t="str">
        <v>203</v>
      </c>
      <c r="F188" t="str">
        <v>WAV</v>
      </c>
      <c r="G188" t="str">
        <v>AM1</v>
      </c>
      <c r="H188" t="str">
        <v>SD</v>
      </c>
      <c r="I188">
        <v>4009280</v>
      </c>
      <c r="J188">
        <v>26.9</v>
      </c>
      <c r="K188">
        <v>30</v>
      </c>
    </row>
    <row r="189" spans="1:11" x14ac:dyDescent="0.25">
      <c r="A189" t="str">
        <v>One-Seat</v>
      </c>
      <c r="B189" t="str">
        <v>HUGO FAMILY TRANSPORTATION</v>
      </c>
      <c r="C189" s="69">
        <v>45588</v>
      </c>
      <c r="D189" t="str">
        <v>HUGO, TAMA</v>
      </c>
      <c r="E189" t="str">
        <v>211</v>
      </c>
      <c r="F189" t="str">
        <v>WAV</v>
      </c>
      <c r="G189" t="str">
        <v>PW1</v>
      </c>
      <c r="H189" t="str">
        <v>WC</v>
      </c>
      <c r="I189">
        <v>4009018</v>
      </c>
      <c r="J189">
        <v>29.28</v>
      </c>
      <c r="K189">
        <v>54</v>
      </c>
    </row>
    <row r="190" spans="1:11" x14ac:dyDescent="0.25">
      <c r="A190" t="str">
        <v>One-Seat</v>
      </c>
      <c r="B190" t="str">
        <v>DIAMOND HILL TRANSPORTATION LLC</v>
      </c>
      <c r="C190" s="69">
        <v>45588</v>
      </c>
      <c r="D190" t="str">
        <v>STEPHENS, MARITZA</v>
      </c>
      <c r="E190" t="str">
        <v>206</v>
      </c>
      <c r="F190" t="str">
        <v>WAV</v>
      </c>
      <c r="G190" t="str">
        <v>AM1</v>
      </c>
      <c r="H190" t="str">
        <v>SD</v>
      </c>
      <c r="I190">
        <v>4010290</v>
      </c>
      <c r="J190">
        <v>26.97</v>
      </c>
      <c r="K190">
        <v>45</v>
      </c>
    </row>
    <row r="191" spans="1:11" x14ac:dyDescent="0.25">
      <c r="A191" t="str">
        <v>One-Seat</v>
      </c>
      <c r="B191" t="str">
        <v>QUICK RIDES CA</v>
      </c>
      <c r="C191" s="69">
        <v>45588</v>
      </c>
      <c r="D191" t="str">
        <v>BUTLER, JACQUELINE</v>
      </c>
      <c r="E191" t="str">
        <v>205B</v>
      </c>
      <c r="F191" t="str">
        <v>WAV</v>
      </c>
      <c r="G191" t="str">
        <v>AM1</v>
      </c>
      <c r="H191" t="str">
        <v>SD</v>
      </c>
      <c r="I191">
        <v>4009569</v>
      </c>
      <c r="J191">
        <v>17.13</v>
      </c>
      <c r="K191">
        <v>62</v>
      </c>
    </row>
    <row r="192" spans="1:11" x14ac:dyDescent="0.25">
      <c r="A192" t="str">
        <v>One-Seat</v>
      </c>
      <c r="B192" t="str">
        <v>AARON TRANSPORTATION</v>
      </c>
      <c r="C192" s="69">
        <v>45588</v>
      </c>
      <c r="D192" t="str">
        <v>ALLISON, AARON</v>
      </c>
      <c r="E192" t="str">
        <v>202</v>
      </c>
      <c r="F192" t="str">
        <v>WAV</v>
      </c>
      <c r="G192" t="str">
        <v>AM1</v>
      </c>
      <c r="H192" t="str">
        <v>SD</v>
      </c>
      <c r="I192">
        <v>4009369</v>
      </c>
      <c r="J192">
        <v>14.08</v>
      </c>
      <c r="K192">
        <v>36</v>
      </c>
    </row>
    <row r="193" spans="1:11" x14ac:dyDescent="0.25">
      <c r="A193" t="str">
        <v>One-Seat</v>
      </c>
      <c r="B193" t="str">
        <v>NORTHCAL TRANSPORTATION LLC</v>
      </c>
      <c r="C193" s="69">
        <v>45588</v>
      </c>
      <c r="D193" t="str">
        <v>VILCHEZ, CHARLENNE</v>
      </c>
      <c r="E193" t="str">
        <v>217</v>
      </c>
      <c r="F193" t="str">
        <v>WAV</v>
      </c>
      <c r="G193" t="str">
        <v>AM1</v>
      </c>
      <c r="H193" t="str">
        <v>SD</v>
      </c>
      <c r="I193">
        <v>4009367</v>
      </c>
      <c r="J193">
        <v>14.08</v>
      </c>
      <c r="K193">
        <v>24</v>
      </c>
    </row>
    <row r="194" spans="1:11" x14ac:dyDescent="0.25">
      <c r="A194" t="str">
        <v>One-Seat</v>
      </c>
      <c r="B194" t="str">
        <v>SYNERGY MEDICAL TRANSPORTATION LLC</v>
      </c>
      <c r="C194" s="69">
        <v>45588</v>
      </c>
      <c r="D194" t="str">
        <v>MARZI, SAMI JAN</v>
      </c>
      <c r="E194" t="str">
        <v>204</v>
      </c>
      <c r="F194" t="str">
        <v>WAV</v>
      </c>
      <c r="G194" t="str">
        <v>OW1</v>
      </c>
      <c r="H194" t="str">
        <v>SD</v>
      </c>
      <c r="I194">
        <v>4009589</v>
      </c>
      <c r="J194">
        <v>24.43</v>
      </c>
      <c r="K194">
        <v>56</v>
      </c>
    </row>
    <row r="195" spans="1:11" x14ac:dyDescent="0.25">
      <c r="A195" t="str">
        <v>One-Seat</v>
      </c>
      <c r="B195" t="str">
        <v>GET CARE TRANSIT LLC</v>
      </c>
      <c r="C195" s="69">
        <v>45588</v>
      </c>
      <c r="D195" t="str">
        <v>BOGALE, GETU</v>
      </c>
      <c r="E195" t="str">
        <v>214</v>
      </c>
      <c r="F195" t="str">
        <v>WAV</v>
      </c>
      <c r="G195" t="str">
        <v>AM1</v>
      </c>
      <c r="H195" t="str">
        <v>SD</v>
      </c>
      <c r="I195">
        <v>4009602</v>
      </c>
      <c r="J195">
        <v>25.29</v>
      </c>
      <c r="K195">
        <v>57</v>
      </c>
    </row>
    <row r="196" spans="1:11" x14ac:dyDescent="0.25">
      <c r="A196" t="str">
        <v>One-Seat</v>
      </c>
      <c r="B196" t="str">
        <v>HIGHER-SELF LLC</v>
      </c>
      <c r="C196" s="69">
        <v>45588</v>
      </c>
      <c r="D196" t="str">
        <v>BROWN, LOVIE</v>
      </c>
      <c r="E196" t="str">
        <v>216</v>
      </c>
      <c r="F196" t="str">
        <v>SEDAN</v>
      </c>
      <c r="G196" t="str">
        <v>AM1</v>
      </c>
      <c r="H196" t="str">
        <v>SD</v>
      </c>
      <c r="I196">
        <v>4009606</v>
      </c>
      <c r="J196">
        <v>25.29</v>
      </c>
      <c r="K196">
        <v>29</v>
      </c>
    </row>
    <row r="197" spans="1:11" x14ac:dyDescent="0.25">
      <c r="A197" t="str">
        <v>One-Seat</v>
      </c>
      <c r="B197" t="str">
        <v>AARON TRANSPORTATION</v>
      </c>
      <c r="C197" s="69">
        <v>45588</v>
      </c>
      <c r="D197" t="str">
        <v>ALLISON, AARON</v>
      </c>
      <c r="E197" t="str">
        <v>202</v>
      </c>
      <c r="F197" t="str">
        <v>WAV</v>
      </c>
      <c r="G197" t="str">
        <v>AM1</v>
      </c>
      <c r="H197" t="str">
        <v>SD</v>
      </c>
      <c r="I197">
        <v>4010294</v>
      </c>
      <c r="J197">
        <v>26.97</v>
      </c>
      <c r="K197">
        <v>73</v>
      </c>
    </row>
    <row r="198" spans="1:11" x14ac:dyDescent="0.25">
      <c r="A198" t="str">
        <v>One-Seat</v>
      </c>
      <c r="B198" t="str">
        <v>MADE EAZY LLC</v>
      </c>
      <c r="C198" s="69">
        <v>45588</v>
      </c>
      <c r="D198" t="str">
        <v>WYATT, MIGERIEA</v>
      </c>
      <c r="E198" t="str">
        <v>219</v>
      </c>
      <c r="F198" t="str">
        <v>SEDAN</v>
      </c>
      <c r="G198" t="str">
        <v>AM1</v>
      </c>
      <c r="H198" t="str">
        <v>SD</v>
      </c>
      <c r="I198">
        <v>4010908</v>
      </c>
      <c r="J198">
        <v>20.149999999999999</v>
      </c>
      <c r="K198">
        <v>65</v>
      </c>
    </row>
    <row r="199" spans="1:11" x14ac:dyDescent="0.25">
      <c r="A199" t="str">
        <v>One-Seat</v>
      </c>
      <c r="B199" t="str">
        <v>REM SOLUTIONS LLC</v>
      </c>
      <c r="C199" s="69">
        <v>45588</v>
      </c>
      <c r="D199" t="str">
        <v>MAINESS, RYAN</v>
      </c>
      <c r="E199" t="str">
        <v>215</v>
      </c>
      <c r="F199" t="str">
        <v>SEDAN</v>
      </c>
      <c r="G199" t="str">
        <v>AM1</v>
      </c>
      <c r="H199" t="str">
        <v>SD</v>
      </c>
      <c r="I199">
        <v>4007276</v>
      </c>
      <c r="J199">
        <v>10.25</v>
      </c>
      <c r="K199">
        <v>65</v>
      </c>
    </row>
    <row r="200" spans="1:11" x14ac:dyDescent="0.25">
      <c r="A200" t="str">
        <v>One-Seat</v>
      </c>
      <c r="B200" t="str">
        <v>REM SOLUTIONS LLC</v>
      </c>
      <c r="C200" s="69">
        <v>45588</v>
      </c>
      <c r="D200" t="str">
        <v>MAINESS, RYAN</v>
      </c>
      <c r="E200" t="str">
        <v>215</v>
      </c>
      <c r="F200" t="str">
        <v>SEDAN</v>
      </c>
      <c r="G200" t="str">
        <v>AM1</v>
      </c>
      <c r="H200" t="str">
        <v>SD</v>
      </c>
      <c r="I200">
        <v>4007277</v>
      </c>
      <c r="J200">
        <v>10.25</v>
      </c>
      <c r="K200">
        <v>33</v>
      </c>
    </row>
    <row r="201" spans="1:11" x14ac:dyDescent="0.25">
      <c r="A201" t="str">
        <v>One-Seat</v>
      </c>
      <c r="B201" t="str">
        <v>NORTHCAL TRANSPORTATION LLC</v>
      </c>
      <c r="C201" s="69">
        <v>45588</v>
      </c>
      <c r="D201" t="str">
        <v>VILCHEZ, CHARLENNE</v>
      </c>
      <c r="E201" t="str">
        <v>217</v>
      </c>
      <c r="F201" t="str">
        <v>WAV</v>
      </c>
      <c r="G201" t="str">
        <v>WH1</v>
      </c>
      <c r="H201" t="str">
        <v>WC</v>
      </c>
      <c r="I201">
        <v>4007293</v>
      </c>
      <c r="J201">
        <v>4.88</v>
      </c>
      <c r="K201">
        <v>21</v>
      </c>
    </row>
    <row r="202" spans="1:11" x14ac:dyDescent="0.25">
      <c r="A202" t="str">
        <v>One-Seat</v>
      </c>
      <c r="B202" t="str">
        <v>SYNERGY MEDICAL TRANSPORTATION LLC</v>
      </c>
      <c r="C202" s="69">
        <v>45588</v>
      </c>
      <c r="D202" t="str">
        <v>MARZI, SAMI JAN</v>
      </c>
      <c r="E202" t="str">
        <v>204</v>
      </c>
      <c r="F202" t="str">
        <v>WAV</v>
      </c>
      <c r="G202" t="str">
        <v>WH1</v>
      </c>
      <c r="H202" t="str">
        <v>WC</v>
      </c>
      <c r="I202">
        <v>4007294</v>
      </c>
      <c r="J202">
        <v>4.88</v>
      </c>
      <c r="K202">
        <v>33</v>
      </c>
    </row>
    <row r="203" spans="1:11" x14ac:dyDescent="0.25">
      <c r="A203" t="str">
        <v>One-Seat</v>
      </c>
      <c r="B203" t="str">
        <v>REM SOLUTIONS LLC</v>
      </c>
      <c r="C203" s="69">
        <v>45588</v>
      </c>
      <c r="D203" t="str">
        <v>MAINESS, RYAN</v>
      </c>
      <c r="E203" t="str">
        <v>215</v>
      </c>
      <c r="F203" t="str">
        <v>SEDAN</v>
      </c>
      <c r="G203" t="str">
        <v>AM1</v>
      </c>
      <c r="H203" t="str">
        <v>SD</v>
      </c>
      <c r="I203">
        <v>4007295</v>
      </c>
      <c r="J203">
        <v>4.38</v>
      </c>
      <c r="K203">
        <v>14</v>
      </c>
    </row>
    <row r="204" spans="1:11" x14ac:dyDescent="0.25">
      <c r="A204" t="str">
        <v>One-Seat</v>
      </c>
      <c r="B204" t="str">
        <v>SYNERGY MEDICAL TRANSPORTATION LLC</v>
      </c>
      <c r="C204" s="69">
        <v>45588</v>
      </c>
      <c r="D204" t="str">
        <v>VAUGHN, DUSTIN</v>
      </c>
      <c r="E204" t="str">
        <v>220</v>
      </c>
      <c r="F204" t="str">
        <v>SEDAN</v>
      </c>
      <c r="G204" t="str">
        <v>AM1</v>
      </c>
      <c r="H204" t="str">
        <v>SD</v>
      </c>
      <c r="I204">
        <v>4007296</v>
      </c>
      <c r="J204">
        <v>17.3</v>
      </c>
      <c r="K204">
        <v>41</v>
      </c>
    </row>
    <row r="205" spans="1:11" x14ac:dyDescent="0.25">
      <c r="A205" t="str">
        <v>One-Seat</v>
      </c>
      <c r="B205" t="str">
        <v>MONAI&amp;SON'S LLC</v>
      </c>
      <c r="C205" s="69">
        <v>45588</v>
      </c>
      <c r="D205" t="str">
        <v>MOLLIQUE, ROMESHA</v>
      </c>
      <c r="E205" t="str">
        <v>203</v>
      </c>
      <c r="F205" t="str">
        <v>WAV</v>
      </c>
      <c r="G205" t="str">
        <v>AM1</v>
      </c>
      <c r="H205" t="str">
        <v>SD</v>
      </c>
      <c r="I205">
        <v>4007266</v>
      </c>
      <c r="J205">
        <v>7.27</v>
      </c>
      <c r="K205">
        <v>28</v>
      </c>
    </row>
    <row r="206" spans="1:11" x14ac:dyDescent="0.25">
      <c r="A206" t="str">
        <v>One-Seat</v>
      </c>
      <c r="B206" t="str">
        <v>DIAMOND HILL TRANSPORTATION LLC</v>
      </c>
      <c r="C206" s="69">
        <v>45588</v>
      </c>
      <c r="D206" t="str">
        <v>STEPHENS, MARITZA</v>
      </c>
      <c r="E206" t="str">
        <v>206</v>
      </c>
      <c r="F206" t="str">
        <v>WAV</v>
      </c>
      <c r="G206" t="str">
        <v>AM1</v>
      </c>
      <c r="H206" t="str">
        <v>SD</v>
      </c>
      <c r="I206">
        <v>4007267</v>
      </c>
      <c r="J206">
        <v>7.27</v>
      </c>
      <c r="K206">
        <v>17</v>
      </c>
    </row>
    <row r="207" spans="1:11" x14ac:dyDescent="0.25">
      <c r="A207" t="str">
        <v>One-Seat</v>
      </c>
      <c r="B207" t="str">
        <v>MADE EAZY LLC</v>
      </c>
      <c r="C207" s="69">
        <v>45588</v>
      </c>
      <c r="D207" t="str">
        <v>WYATT, MIGERIEA</v>
      </c>
      <c r="E207" t="str">
        <v>219</v>
      </c>
      <c r="F207" t="str">
        <v>SEDAN</v>
      </c>
      <c r="G207" t="str">
        <v>AM1</v>
      </c>
      <c r="H207" t="str">
        <v>SD</v>
      </c>
      <c r="I207">
        <v>4007297</v>
      </c>
      <c r="J207">
        <v>17.3</v>
      </c>
      <c r="K207">
        <v>74</v>
      </c>
    </row>
    <row r="208" spans="1:11" x14ac:dyDescent="0.25">
      <c r="A208" t="str">
        <v>One-Seat</v>
      </c>
      <c r="B208" t="str">
        <v>MONAI&amp;SON'S LLC</v>
      </c>
      <c r="C208" s="69">
        <v>45588</v>
      </c>
      <c r="D208" t="str">
        <v>MOLLIQUE, ROMESHA</v>
      </c>
      <c r="E208" t="str">
        <v>203</v>
      </c>
      <c r="F208" t="str">
        <v>WAV</v>
      </c>
      <c r="G208" t="str">
        <v>AM1</v>
      </c>
      <c r="H208" t="str">
        <v>SD</v>
      </c>
      <c r="I208">
        <v>4010909</v>
      </c>
      <c r="J208">
        <v>20.149999999999999</v>
      </c>
      <c r="K208">
        <v>49</v>
      </c>
    </row>
    <row r="209" spans="1:11" x14ac:dyDescent="0.25">
      <c r="A209" t="str">
        <v>One-Seat</v>
      </c>
      <c r="B209" t="str">
        <v>EXPRESS TRANSPORTATION SERVICES, LLC</v>
      </c>
      <c r="C209" s="69">
        <v>45588</v>
      </c>
      <c r="D209" t="str">
        <v>ALLGOOD, SCOTT</v>
      </c>
      <c r="E209" t="str">
        <v>201</v>
      </c>
      <c r="F209" t="str">
        <v>BIGVAN</v>
      </c>
      <c r="G209" t="str">
        <v>AM2</v>
      </c>
      <c r="H209" t="str">
        <v>SD</v>
      </c>
      <c r="I209">
        <v>4007397</v>
      </c>
      <c r="J209">
        <v>15.66</v>
      </c>
      <c r="K209">
        <v>63</v>
      </c>
    </row>
    <row r="210" spans="1:11" x14ac:dyDescent="0.25">
      <c r="A210" t="str">
        <v>One-Seat</v>
      </c>
      <c r="B210" t="str">
        <v>NORTHCAL TRANSPORTATION LLC</v>
      </c>
      <c r="C210" s="69">
        <v>45588</v>
      </c>
      <c r="D210" t="str">
        <v>VILCHEZ, CHARLENNE</v>
      </c>
      <c r="E210" t="str">
        <v>217</v>
      </c>
      <c r="F210" t="str">
        <v>WAV</v>
      </c>
      <c r="G210" t="str">
        <v>AM2</v>
      </c>
      <c r="H210" t="str">
        <v>SD</v>
      </c>
      <c r="I210">
        <v>4007298</v>
      </c>
      <c r="J210">
        <v>15.66</v>
      </c>
      <c r="K210">
        <v>42</v>
      </c>
    </row>
    <row r="211" spans="1:11" x14ac:dyDescent="0.25">
      <c r="A211" t="str">
        <v>One-Seat</v>
      </c>
      <c r="B211" t="str">
        <v>SYNERGY MEDICAL TRANSPORTATION LLC</v>
      </c>
      <c r="C211" s="69">
        <v>45588</v>
      </c>
      <c r="D211" t="str">
        <v>VAUGHN, DUSTIN</v>
      </c>
      <c r="E211" t="str">
        <v>220</v>
      </c>
      <c r="F211" t="str">
        <v>SEDAN</v>
      </c>
      <c r="G211" t="str">
        <v>AM1</v>
      </c>
      <c r="H211" t="str">
        <v>SD</v>
      </c>
      <c r="I211">
        <v>4007328</v>
      </c>
      <c r="J211">
        <v>8.24</v>
      </c>
      <c r="K211">
        <v>19</v>
      </c>
    </row>
    <row r="212" spans="1:11" x14ac:dyDescent="0.25">
      <c r="A212" t="str">
        <v>One-Seat</v>
      </c>
      <c r="B212" t="str">
        <v>MADE EAZY LLC</v>
      </c>
      <c r="C212" s="69">
        <v>45588</v>
      </c>
      <c r="D212" t="str">
        <v>WYATT, MIGERIEA</v>
      </c>
      <c r="E212" t="str">
        <v>219</v>
      </c>
      <c r="F212" t="str">
        <v>SEDAN</v>
      </c>
      <c r="G212" t="str">
        <v>AM1</v>
      </c>
      <c r="H212" t="str">
        <v>SD</v>
      </c>
      <c r="I212">
        <v>4007329</v>
      </c>
      <c r="J212">
        <v>8.24</v>
      </c>
      <c r="K212">
        <v>24</v>
      </c>
    </row>
    <row r="213" spans="1:11" x14ac:dyDescent="0.25">
      <c r="A213" t="str">
        <v>One-Seat</v>
      </c>
      <c r="B213" t="str">
        <v>AARON TRANSPORTATION</v>
      </c>
      <c r="C213" s="69">
        <v>45588</v>
      </c>
      <c r="D213" t="str">
        <v>ALLISON, AARON</v>
      </c>
      <c r="E213" t="str">
        <v>202</v>
      </c>
      <c r="F213" t="str">
        <v>WAV</v>
      </c>
      <c r="G213" t="str">
        <v>AM1</v>
      </c>
      <c r="H213" t="str">
        <v>SD</v>
      </c>
      <c r="I213">
        <v>4007109</v>
      </c>
      <c r="J213">
        <v>10.39</v>
      </c>
      <c r="K213">
        <v>56</v>
      </c>
    </row>
    <row r="214" spans="1:11" x14ac:dyDescent="0.25">
      <c r="A214" t="str">
        <v>One-Seat</v>
      </c>
      <c r="B214" t="str">
        <v>DIAMOND HILL TRANSPORTATION LLC</v>
      </c>
      <c r="C214" s="69">
        <v>45588</v>
      </c>
      <c r="D214" t="str">
        <v>STEPHENS, MARITZA</v>
      </c>
      <c r="E214" t="str">
        <v>206</v>
      </c>
      <c r="F214" t="str">
        <v>WAV</v>
      </c>
      <c r="G214" t="str">
        <v>AM1</v>
      </c>
      <c r="H214" t="str">
        <v>SD</v>
      </c>
      <c r="I214">
        <v>4007031</v>
      </c>
      <c r="J214">
        <v>20.329999999999998</v>
      </c>
      <c r="K214">
        <v>74</v>
      </c>
    </row>
    <row r="215" spans="1:11" x14ac:dyDescent="0.25">
      <c r="A215" t="str">
        <v>One-Seat</v>
      </c>
      <c r="B215" t="str">
        <v>EXPRESS TRANSPORTATION SERVICES, LLC</v>
      </c>
      <c r="C215" s="69">
        <v>45588</v>
      </c>
      <c r="D215" t="str">
        <v>SILVA, PAUL</v>
      </c>
      <c r="E215" t="str">
        <v>213</v>
      </c>
      <c r="F215" t="str">
        <v>BIGVAN</v>
      </c>
      <c r="G215" t="str">
        <v>AM1</v>
      </c>
      <c r="H215" t="str">
        <v>SD</v>
      </c>
      <c r="I215">
        <v>4007030</v>
      </c>
      <c r="J215">
        <v>20.329999999999998</v>
      </c>
      <c r="K215">
        <v>61</v>
      </c>
    </row>
    <row r="216" spans="1:11" x14ac:dyDescent="0.25">
      <c r="A216" t="str">
        <v>One-Seat</v>
      </c>
      <c r="B216" t="str">
        <v>EXPRESS TRANSPORTATION SERVICES, LLC</v>
      </c>
      <c r="C216" s="69">
        <v>45588</v>
      </c>
      <c r="D216" t="str">
        <v>UMANA, DOMINGO</v>
      </c>
      <c r="E216" t="str">
        <v>210B</v>
      </c>
      <c r="F216" t="str">
        <v>WAV</v>
      </c>
      <c r="G216" t="str">
        <v>WH1</v>
      </c>
      <c r="H216" t="str">
        <v>WC</v>
      </c>
      <c r="I216">
        <v>4007111</v>
      </c>
      <c r="J216">
        <v>5.55</v>
      </c>
      <c r="K216">
        <v>21</v>
      </c>
    </row>
    <row r="217" spans="1:11" x14ac:dyDescent="0.25">
      <c r="A217" t="str">
        <v>One-Seat</v>
      </c>
      <c r="B217" t="str">
        <v>DIAMOND HILL TRANSPORTATION LLC</v>
      </c>
      <c r="C217" s="69">
        <v>45588</v>
      </c>
      <c r="D217" t="str">
        <v>STEPHENS, MARITZA</v>
      </c>
      <c r="E217" t="str">
        <v>206</v>
      </c>
      <c r="F217" t="str">
        <v>WAV</v>
      </c>
      <c r="G217" t="str">
        <v>AM1</v>
      </c>
      <c r="H217" t="str">
        <v>SD</v>
      </c>
      <c r="I217">
        <v>4006999</v>
      </c>
      <c r="J217">
        <v>11.47</v>
      </c>
      <c r="K217">
        <v>57</v>
      </c>
    </row>
    <row r="218" spans="1:11" x14ac:dyDescent="0.25">
      <c r="A218" t="str">
        <v>One-Seat</v>
      </c>
      <c r="B218" t="str">
        <v>HUGO FAMILY TRANSPORTATION</v>
      </c>
      <c r="C218" s="69">
        <v>45588</v>
      </c>
      <c r="D218" t="str">
        <v>HUGO, TAMA</v>
      </c>
      <c r="E218" t="str">
        <v>211</v>
      </c>
      <c r="F218" t="str">
        <v>WAV</v>
      </c>
      <c r="G218" t="str">
        <v>AM1</v>
      </c>
      <c r="H218" t="str">
        <v>SD</v>
      </c>
      <c r="I218">
        <v>4007000</v>
      </c>
      <c r="J218">
        <v>11.47</v>
      </c>
      <c r="K218">
        <v>19</v>
      </c>
    </row>
    <row r="219" spans="1:11" x14ac:dyDescent="0.25">
      <c r="A219" t="str">
        <v>One-Seat</v>
      </c>
      <c r="B219" t="str">
        <v>AARON TRANSPORTATION</v>
      </c>
      <c r="C219" s="69">
        <v>45588</v>
      </c>
      <c r="D219" t="str">
        <v>ALLISON, AARON</v>
      </c>
      <c r="E219" t="str">
        <v>202</v>
      </c>
      <c r="F219" t="str">
        <v>WAV</v>
      </c>
      <c r="G219" t="str">
        <v>AM1</v>
      </c>
      <c r="H219" t="str">
        <v>SD</v>
      </c>
      <c r="I219">
        <v>4007027</v>
      </c>
      <c r="J219">
        <v>13.14</v>
      </c>
      <c r="K219">
        <v>67</v>
      </c>
    </row>
    <row r="220" spans="1:11" x14ac:dyDescent="0.25">
      <c r="A220" t="str">
        <v>One-Seat</v>
      </c>
      <c r="B220" t="str">
        <v>NORTHCAL TRANSPORTATION LLC</v>
      </c>
      <c r="C220" s="69">
        <v>45588</v>
      </c>
      <c r="D220" t="str">
        <v>VILCHEZ, CHARLENNE</v>
      </c>
      <c r="E220" t="str">
        <v>217</v>
      </c>
      <c r="F220" t="str">
        <v>WAV</v>
      </c>
      <c r="G220" t="str">
        <v>WH1</v>
      </c>
      <c r="H220" t="str">
        <v>WC</v>
      </c>
      <c r="I220">
        <v>4007112</v>
      </c>
      <c r="J220">
        <v>5.55</v>
      </c>
      <c r="K220">
        <v>20</v>
      </c>
    </row>
    <row r="221" spans="1:11" x14ac:dyDescent="0.25">
      <c r="A221" t="str">
        <v>One-Seat</v>
      </c>
      <c r="B221" t="str">
        <v>FOWLER SENIOR TRANSIT LLC</v>
      </c>
      <c r="C221" s="69">
        <v>45588</v>
      </c>
      <c r="D221" t="str">
        <v>FOWLER, ANTOINE</v>
      </c>
      <c r="E221" t="str">
        <v>222</v>
      </c>
      <c r="F221" t="str">
        <v>WAV</v>
      </c>
      <c r="G221" t="str">
        <v>WK1</v>
      </c>
      <c r="H221" t="str">
        <v>SD</v>
      </c>
      <c r="I221">
        <v>4007157</v>
      </c>
      <c r="J221">
        <v>8.35</v>
      </c>
      <c r="K221">
        <v>22</v>
      </c>
    </row>
    <row r="222" spans="1:11" x14ac:dyDescent="0.25">
      <c r="A222" t="str">
        <v>One-Seat</v>
      </c>
      <c r="B222" t="str">
        <v>QUICK RIDES CA</v>
      </c>
      <c r="C222" s="69">
        <v>45588</v>
      </c>
      <c r="D222" t="str">
        <v>TILLMAN, ROSALYN</v>
      </c>
      <c r="E222" t="str">
        <v>205A</v>
      </c>
      <c r="F222" t="str">
        <v>WAV</v>
      </c>
      <c r="G222" t="str">
        <v>AM1</v>
      </c>
      <c r="H222" t="str">
        <v>SD</v>
      </c>
      <c r="I222">
        <v>4007158</v>
      </c>
      <c r="J222">
        <v>19.36</v>
      </c>
      <c r="K222">
        <v>51</v>
      </c>
    </row>
    <row r="223" spans="1:11" x14ac:dyDescent="0.25">
      <c r="A223" t="str">
        <v>One-Seat</v>
      </c>
      <c r="B223" t="str">
        <v>FOWLER SENIOR TRANSIT LLC</v>
      </c>
      <c r="C223" s="69">
        <v>45588</v>
      </c>
      <c r="D223" t="str">
        <v>FOWLER, ANTOINE</v>
      </c>
      <c r="E223" t="str">
        <v>222</v>
      </c>
      <c r="F223" t="str">
        <v>WAV</v>
      </c>
      <c r="G223" t="str">
        <v>AM1</v>
      </c>
      <c r="H223" t="str">
        <v>SD</v>
      </c>
      <c r="I223">
        <v>4007224</v>
      </c>
      <c r="J223">
        <v>27.27</v>
      </c>
      <c r="K223">
        <v>74</v>
      </c>
    </row>
    <row r="224" spans="1:11" x14ac:dyDescent="0.25">
      <c r="A224" t="str">
        <v>One-Seat</v>
      </c>
      <c r="B224" t="str">
        <v>SYNERGY MEDICAL TRANSPORTATION LLC</v>
      </c>
      <c r="C224" s="69">
        <v>45588</v>
      </c>
      <c r="D224" t="str">
        <v>VAUGHN, DUSTIN</v>
      </c>
      <c r="E224" t="str">
        <v>220</v>
      </c>
      <c r="F224" t="str">
        <v>SEDAN</v>
      </c>
      <c r="G224" t="str">
        <v>WK1</v>
      </c>
      <c r="H224" t="str">
        <v>SD</v>
      </c>
      <c r="I224">
        <v>4007156</v>
      </c>
      <c r="J224">
        <v>8.35</v>
      </c>
      <c r="K224">
        <v>16</v>
      </c>
    </row>
    <row r="225" spans="1:11" x14ac:dyDescent="0.25">
      <c r="A225" t="str">
        <v>One-Seat</v>
      </c>
      <c r="B225" t="str">
        <v>GET CARE TRANSIT LLC</v>
      </c>
      <c r="C225" s="69">
        <v>45588</v>
      </c>
      <c r="D225" t="str">
        <v>BOGALE, GETU</v>
      </c>
      <c r="E225" t="str">
        <v>214</v>
      </c>
      <c r="F225" t="str">
        <v>WAV</v>
      </c>
      <c r="G225" t="str">
        <v>WK1</v>
      </c>
      <c r="H225" t="str">
        <v>SD</v>
      </c>
      <c r="I225">
        <v>4007119</v>
      </c>
      <c r="J225">
        <v>6.92</v>
      </c>
      <c r="K225">
        <v>24</v>
      </c>
    </row>
    <row r="226" spans="1:11" x14ac:dyDescent="0.25">
      <c r="A226" t="str">
        <v>One-Seat</v>
      </c>
      <c r="B226" t="str">
        <v>DIAMOND HILL TRANSPORTATION LLC</v>
      </c>
      <c r="C226" s="69">
        <v>45588</v>
      </c>
      <c r="D226" t="str">
        <v>STEPHENS, MARITZA</v>
      </c>
      <c r="E226" t="str">
        <v>206</v>
      </c>
      <c r="F226" t="str">
        <v>WAV</v>
      </c>
      <c r="G226" t="str">
        <v>AM1</v>
      </c>
      <c r="H226" t="str">
        <v>SD</v>
      </c>
      <c r="I226">
        <v>4007134</v>
      </c>
      <c r="J226">
        <v>11.22</v>
      </c>
      <c r="K226">
        <v>68</v>
      </c>
    </row>
    <row r="227" spans="1:11" x14ac:dyDescent="0.25">
      <c r="A227" t="str">
        <v>One-Seat</v>
      </c>
      <c r="B227" t="str">
        <v>EXPRESS TRANSPORTATION SERVICES, LLC</v>
      </c>
      <c r="C227" s="69">
        <v>45588</v>
      </c>
      <c r="D227" t="str">
        <v>KEITH , CLYDE</v>
      </c>
      <c r="E227" t="str">
        <v>212</v>
      </c>
      <c r="F227" t="str">
        <v>WAV</v>
      </c>
      <c r="G227" t="str">
        <v>AM1</v>
      </c>
      <c r="H227" t="str">
        <v>SD</v>
      </c>
      <c r="I227">
        <v>4007135</v>
      </c>
      <c r="J227">
        <v>11.22</v>
      </c>
      <c r="K227">
        <v>39</v>
      </c>
    </row>
    <row r="228" spans="1:11" x14ac:dyDescent="0.25">
      <c r="A228" t="str">
        <v>One-Seat</v>
      </c>
      <c r="B228" t="str">
        <v>EXPRESS TRANSPORTATION SERVICES, LLC</v>
      </c>
      <c r="C228" s="69">
        <v>45588</v>
      </c>
      <c r="D228" t="str">
        <v>SILVA, PAUL</v>
      </c>
      <c r="E228" t="str">
        <v>213</v>
      </c>
      <c r="F228" t="str">
        <v>BIGVAN</v>
      </c>
      <c r="G228" t="str">
        <v>AM1</v>
      </c>
      <c r="H228" t="str">
        <v>SD</v>
      </c>
      <c r="I228">
        <v>4007144</v>
      </c>
      <c r="J228">
        <v>17.43</v>
      </c>
      <c r="K228">
        <v>40</v>
      </c>
    </row>
    <row r="229" spans="1:11" x14ac:dyDescent="0.25">
      <c r="A229" t="str">
        <v>One-Seat</v>
      </c>
      <c r="B229" t="str">
        <v>DIAMOND HILL TRANSPORTATION LLC</v>
      </c>
      <c r="C229" s="69">
        <v>45588</v>
      </c>
      <c r="D229" t="str">
        <v>STEPHENS, MARITZA</v>
      </c>
      <c r="E229" t="str">
        <v>206</v>
      </c>
      <c r="F229" t="str">
        <v>WAV</v>
      </c>
      <c r="G229" t="str">
        <v>AM1</v>
      </c>
      <c r="H229" t="str">
        <v>SD</v>
      </c>
      <c r="I229">
        <v>4007145</v>
      </c>
      <c r="J229">
        <v>17.43</v>
      </c>
      <c r="K229">
        <v>56</v>
      </c>
    </row>
    <row r="230" spans="1:11" x14ac:dyDescent="0.25">
      <c r="A230" t="str">
        <v>One-Seat</v>
      </c>
      <c r="B230" t="str">
        <v>EXPRESS TRANSPORTATION SERVICES, LLC</v>
      </c>
      <c r="C230" s="69">
        <v>45588</v>
      </c>
      <c r="D230" t="str">
        <v>UMANA, DOMINGO</v>
      </c>
      <c r="E230" t="str">
        <v>210B</v>
      </c>
      <c r="F230" t="str">
        <v>WAV</v>
      </c>
      <c r="G230" t="str">
        <v>AM1,WH1</v>
      </c>
      <c r="H230" t="str">
        <v>SD</v>
      </c>
      <c r="I230">
        <v>4011085</v>
      </c>
      <c r="J230">
        <v>32.049999999999997</v>
      </c>
      <c r="K230">
        <v>48</v>
      </c>
    </row>
    <row r="231" spans="1:11" x14ac:dyDescent="0.25">
      <c r="A231" t="str">
        <v>One-Seat</v>
      </c>
      <c r="B231" t="str">
        <v>QUICK RIDES CA</v>
      </c>
      <c r="C231" s="69">
        <v>45588</v>
      </c>
      <c r="D231" t="str">
        <v>BUTLER, JACQUELINE</v>
      </c>
      <c r="E231" t="str">
        <v>205B</v>
      </c>
      <c r="F231" t="str">
        <v>WAV</v>
      </c>
      <c r="G231" t="str">
        <v>AM1,WH1</v>
      </c>
      <c r="H231" t="str">
        <v>SD</v>
      </c>
      <c r="I231">
        <v>4011086</v>
      </c>
      <c r="J231">
        <v>32.049999999999997</v>
      </c>
      <c r="K231">
        <v>79</v>
      </c>
    </row>
    <row r="232" spans="1:11" x14ac:dyDescent="0.25">
      <c r="A232" t="str">
        <v>One-Seat</v>
      </c>
      <c r="B232" t="str">
        <v>EXPRESS TRANSPORTATION SERVICES, LLC</v>
      </c>
      <c r="C232" s="69">
        <v>45588</v>
      </c>
      <c r="D232" t="str">
        <v>ALLGOOD, SCOTT</v>
      </c>
      <c r="E232" t="str">
        <v>201</v>
      </c>
      <c r="F232" t="str">
        <v>BIGVAN</v>
      </c>
      <c r="G232" t="str">
        <v>WH1</v>
      </c>
      <c r="H232" t="str">
        <v>WC</v>
      </c>
      <c r="I232">
        <v>4011140</v>
      </c>
      <c r="J232">
        <v>9.77</v>
      </c>
      <c r="K232">
        <v>20</v>
      </c>
    </row>
    <row r="233" spans="1:11" x14ac:dyDescent="0.25">
      <c r="A233" t="str">
        <v>One-Seat</v>
      </c>
      <c r="B233" t="str">
        <v>HIGHER-SELF LLC</v>
      </c>
      <c r="C233" s="69">
        <v>45588</v>
      </c>
      <c r="D233" t="str">
        <v>BROWN, LOVIE</v>
      </c>
      <c r="E233" t="str">
        <v>216</v>
      </c>
      <c r="F233" t="str">
        <v>SEDAN</v>
      </c>
      <c r="G233" t="str">
        <v>AM1</v>
      </c>
      <c r="H233" t="str">
        <v>SD</v>
      </c>
      <c r="I233">
        <v>4011141</v>
      </c>
      <c r="J233">
        <v>31.81</v>
      </c>
      <c r="K233">
        <v>82</v>
      </c>
    </row>
    <row r="234" spans="1:11" x14ac:dyDescent="0.25">
      <c r="A234" t="str">
        <v>One-Seat</v>
      </c>
      <c r="B234" t="str">
        <v>SYNERGY MEDICAL TRANSPORTATION LLC</v>
      </c>
      <c r="C234" s="69">
        <v>45588</v>
      </c>
      <c r="D234" t="str">
        <v>MARZI, SAMI JAN</v>
      </c>
      <c r="E234" t="str">
        <v>204</v>
      </c>
      <c r="F234" t="str">
        <v>WAV</v>
      </c>
      <c r="G234" t="str">
        <v>AM1</v>
      </c>
      <c r="H234" t="str">
        <v>SD</v>
      </c>
      <c r="I234">
        <v>4011142</v>
      </c>
      <c r="J234">
        <v>31.81</v>
      </c>
      <c r="K234">
        <v>42</v>
      </c>
    </row>
    <row r="235" spans="1:11" x14ac:dyDescent="0.25">
      <c r="A235" t="str">
        <v>One-Seat</v>
      </c>
      <c r="B235" t="str">
        <v>DIAMOND HILL TRANSPORTATION LLC</v>
      </c>
      <c r="C235" s="69">
        <v>45588</v>
      </c>
      <c r="D235" t="str">
        <v>STEPHENS, MARITZA</v>
      </c>
      <c r="E235" t="str">
        <v>206</v>
      </c>
      <c r="F235" t="str">
        <v>WAV</v>
      </c>
      <c r="G235" t="str">
        <v>WK1</v>
      </c>
      <c r="H235" t="str">
        <v>SD</v>
      </c>
      <c r="I235">
        <v>4011154</v>
      </c>
      <c r="J235">
        <v>14.46</v>
      </c>
      <c r="K235">
        <v>83</v>
      </c>
    </row>
    <row r="236" spans="1:11" x14ac:dyDescent="0.25">
      <c r="A236" t="str">
        <v>One-Seat</v>
      </c>
      <c r="B236" t="str">
        <v>EXPRESS TRANSPORTATION SERVICES, LLC</v>
      </c>
      <c r="C236" s="69">
        <v>45588</v>
      </c>
      <c r="D236" t="str">
        <v>ALLGOOD, SCOTT</v>
      </c>
      <c r="E236" t="str">
        <v>201</v>
      </c>
      <c r="F236" t="str">
        <v>BIGVAN</v>
      </c>
      <c r="G236" t="str">
        <v>WK1</v>
      </c>
      <c r="H236" t="str">
        <v>SD</v>
      </c>
      <c r="I236">
        <v>4011155</v>
      </c>
      <c r="J236">
        <v>14.46</v>
      </c>
      <c r="K236">
        <v>63</v>
      </c>
    </row>
    <row r="237" spans="1:11" x14ac:dyDescent="0.25">
      <c r="A237" t="str">
        <v>One-Seat</v>
      </c>
      <c r="B237" t="str">
        <v>HIGHER-SELF LLC</v>
      </c>
      <c r="C237" s="69">
        <v>45588</v>
      </c>
      <c r="D237" t="str">
        <v>BROWN, LOVIE</v>
      </c>
      <c r="E237" t="str">
        <v>216</v>
      </c>
      <c r="F237" t="str">
        <v>SEDAN</v>
      </c>
      <c r="G237" t="str">
        <v>WK1</v>
      </c>
      <c r="H237" t="str">
        <v>SD</v>
      </c>
      <c r="I237">
        <v>4011165</v>
      </c>
      <c r="J237">
        <v>19.63</v>
      </c>
      <c r="K237">
        <v>37</v>
      </c>
    </row>
    <row r="238" spans="1:11" x14ac:dyDescent="0.25">
      <c r="A238" t="str">
        <v>One-Seat</v>
      </c>
      <c r="B238" t="str">
        <v>NORTHCAL TRANSPORTATION LLC</v>
      </c>
      <c r="C238" s="69">
        <v>45588</v>
      </c>
      <c r="D238" t="str">
        <v>VILCHEZ, CHARLENNE</v>
      </c>
      <c r="E238" t="str">
        <v>217</v>
      </c>
      <c r="F238" t="str">
        <v>WAV</v>
      </c>
      <c r="G238" t="str">
        <v>WK1</v>
      </c>
      <c r="H238" t="str">
        <v>SD</v>
      </c>
      <c r="I238">
        <v>4011168</v>
      </c>
      <c r="J238">
        <v>19.63</v>
      </c>
      <c r="K238">
        <v>42</v>
      </c>
    </row>
    <row r="239" spans="1:11" x14ac:dyDescent="0.25">
      <c r="A239" t="str">
        <v>One-Seat</v>
      </c>
      <c r="B239" t="str">
        <v>FOWLER SENIOR TRANSIT LLC</v>
      </c>
      <c r="C239" s="69">
        <v>45588</v>
      </c>
      <c r="D239" t="str">
        <v>FOWLER, ANTOINE</v>
      </c>
      <c r="E239" t="str">
        <v>222</v>
      </c>
      <c r="F239" t="str">
        <v>WAV</v>
      </c>
      <c r="G239" t="str">
        <v>AM1</v>
      </c>
      <c r="H239" t="str">
        <v>SD</v>
      </c>
      <c r="I239">
        <v>4010916</v>
      </c>
      <c r="J239">
        <v>18.02</v>
      </c>
      <c r="K239">
        <v>23</v>
      </c>
    </row>
    <row r="240" spans="1:11" x14ac:dyDescent="0.25">
      <c r="A240" t="str">
        <v>One-Seat</v>
      </c>
      <c r="B240" t="str">
        <v>TRANSIT LTM LLC</v>
      </c>
      <c r="C240" s="69">
        <v>45588</v>
      </c>
      <c r="D240" t="str">
        <v>MALCOM, LANDREW</v>
      </c>
      <c r="E240" t="str">
        <v>209</v>
      </c>
      <c r="F240" t="str">
        <v>WAV</v>
      </c>
      <c r="G240" t="str">
        <v>WH1</v>
      </c>
      <c r="H240" t="str">
        <v>WC</v>
      </c>
      <c r="I240">
        <v>4011153</v>
      </c>
      <c r="J240">
        <v>9.19</v>
      </c>
      <c r="K240">
        <v>20</v>
      </c>
    </row>
    <row r="241" spans="1:11" x14ac:dyDescent="0.25">
      <c r="A241" t="str">
        <v>One-Seat</v>
      </c>
      <c r="B241" t="str">
        <v>SYNERGY MEDICAL TRANSPORTATION LLC</v>
      </c>
      <c r="C241" s="69">
        <v>45589</v>
      </c>
      <c r="D241" t="str">
        <v>VAUGHN, DUSTIN</v>
      </c>
      <c r="E241" t="str">
        <v>220</v>
      </c>
      <c r="F241" t="str">
        <v>SEDAN</v>
      </c>
      <c r="G241" t="str">
        <v>AM1</v>
      </c>
      <c r="H241" t="str">
        <v>SD</v>
      </c>
      <c r="I241">
        <v>4010361</v>
      </c>
      <c r="J241">
        <v>10.94</v>
      </c>
      <c r="K241">
        <v>15</v>
      </c>
    </row>
    <row r="242" spans="1:11" x14ac:dyDescent="0.25">
      <c r="A242" t="str">
        <v>One-Seat</v>
      </c>
      <c r="B242" t="str">
        <v>EXPRESS TRANSPORTATION SERVICES, LLC</v>
      </c>
      <c r="C242" s="69">
        <v>45589</v>
      </c>
      <c r="D242" t="str">
        <v>SILVA, PAUL</v>
      </c>
      <c r="E242" t="str">
        <v>213</v>
      </c>
      <c r="F242" t="str">
        <v>WAV</v>
      </c>
      <c r="G242" t="str">
        <v>AM1</v>
      </c>
      <c r="H242" t="str">
        <v>SD</v>
      </c>
      <c r="I242">
        <v>4011839</v>
      </c>
      <c r="J242">
        <v>18.37</v>
      </c>
      <c r="K242">
        <v>45</v>
      </c>
    </row>
    <row r="243" spans="1:11" x14ac:dyDescent="0.25">
      <c r="A243" t="str">
        <v>One-Seat</v>
      </c>
      <c r="B243" t="str">
        <v>REM SOLUTIONS LLC</v>
      </c>
      <c r="C243" s="69">
        <v>45589</v>
      </c>
      <c r="D243" t="str">
        <v>MAINESS, RYAN</v>
      </c>
      <c r="E243" t="str">
        <v>215</v>
      </c>
      <c r="F243" t="str">
        <v>SEDAN</v>
      </c>
      <c r="G243" t="str">
        <v>AM1</v>
      </c>
      <c r="H243" t="str">
        <v>SD</v>
      </c>
      <c r="I243">
        <v>4010354</v>
      </c>
      <c r="J243">
        <v>12.94</v>
      </c>
      <c r="K243">
        <v>37</v>
      </c>
    </row>
    <row r="244" spans="1:11" x14ac:dyDescent="0.25">
      <c r="A244" t="str">
        <v>One-Seat</v>
      </c>
      <c r="B244" t="str">
        <v>HUGO FAMILY TRANSPORTATION</v>
      </c>
      <c r="C244" s="69">
        <v>45589</v>
      </c>
      <c r="D244" t="str">
        <v>HUGO, TAMA</v>
      </c>
      <c r="E244" t="str">
        <v>211</v>
      </c>
      <c r="F244" t="str">
        <v>WAV</v>
      </c>
      <c r="G244" t="str">
        <v>AM1</v>
      </c>
      <c r="H244" t="str">
        <v>SD</v>
      </c>
      <c r="I244">
        <v>4010364</v>
      </c>
      <c r="J244">
        <v>10.94</v>
      </c>
      <c r="K244">
        <v>76</v>
      </c>
    </row>
    <row r="245" spans="1:11" x14ac:dyDescent="0.25">
      <c r="A245" t="str">
        <v>One-Seat</v>
      </c>
      <c r="B245" t="str">
        <v>SYNERGY MEDICAL TRANSPORTATION LLC</v>
      </c>
      <c r="C245" s="69">
        <v>45589</v>
      </c>
      <c r="D245" t="str">
        <v>VAUGHN, DUSTIN</v>
      </c>
      <c r="E245" t="str">
        <v>220</v>
      </c>
      <c r="F245" t="str">
        <v>SEDAN</v>
      </c>
      <c r="G245" t="str">
        <v>AM1</v>
      </c>
      <c r="H245" t="str">
        <v>SD</v>
      </c>
      <c r="I245">
        <v>4010351</v>
      </c>
      <c r="J245">
        <v>12.94</v>
      </c>
      <c r="K245">
        <v>27</v>
      </c>
    </row>
    <row r="246" spans="1:11" x14ac:dyDescent="0.25">
      <c r="A246" t="str">
        <v>One-Seat</v>
      </c>
      <c r="B246" t="str">
        <v>NORTHCAL TRANSPORTATION LLC</v>
      </c>
      <c r="C246" s="69">
        <v>45589</v>
      </c>
      <c r="D246" t="str">
        <v>VILCHEZ, CHARLENNE</v>
      </c>
      <c r="E246" t="str">
        <v>217</v>
      </c>
      <c r="F246" t="str">
        <v>WAV</v>
      </c>
      <c r="G246" t="str">
        <v>PW1</v>
      </c>
      <c r="H246" t="str">
        <v>WC</v>
      </c>
      <c r="I246">
        <v>4011030</v>
      </c>
      <c r="J246">
        <v>5.7</v>
      </c>
      <c r="K246">
        <v>27</v>
      </c>
    </row>
    <row r="247" spans="1:11" x14ac:dyDescent="0.25">
      <c r="A247" t="str">
        <v>One-Seat</v>
      </c>
      <c r="B247" t="str">
        <v>GET CARE TRANSIT LLC</v>
      </c>
      <c r="C247" s="69">
        <v>45589</v>
      </c>
      <c r="D247" t="str">
        <v>BOGALE, GETU</v>
      </c>
      <c r="E247" t="str">
        <v>214</v>
      </c>
      <c r="F247" t="str">
        <v>WAV</v>
      </c>
      <c r="G247" t="str">
        <v>PW1</v>
      </c>
      <c r="H247" t="str">
        <v>WC</v>
      </c>
      <c r="I247">
        <v>4011033</v>
      </c>
      <c r="J247">
        <v>5.77</v>
      </c>
      <c r="K247">
        <v>14</v>
      </c>
    </row>
    <row r="248" spans="1:11" x14ac:dyDescent="0.25">
      <c r="A248" t="str">
        <v>One-Seat</v>
      </c>
      <c r="B248" t="str">
        <v>NORTHCAL TRANSPORTATION LLC</v>
      </c>
      <c r="C248" s="69">
        <v>45589</v>
      </c>
      <c r="D248" t="str">
        <v>VILCHEZ, CHARLENNE</v>
      </c>
      <c r="E248" t="str">
        <v>217</v>
      </c>
      <c r="F248" t="str">
        <v>WAV</v>
      </c>
      <c r="G248" t="str">
        <v>AM1</v>
      </c>
      <c r="H248" t="str">
        <v>SD</v>
      </c>
      <c r="I248">
        <v>4010182</v>
      </c>
      <c r="J248">
        <v>5.26</v>
      </c>
      <c r="K248">
        <v>15</v>
      </c>
    </row>
    <row r="249" spans="1:11" x14ac:dyDescent="0.25">
      <c r="A249" t="str">
        <v>One-Seat</v>
      </c>
      <c r="B249" t="str">
        <v>REM SOLUTIONS LLC</v>
      </c>
      <c r="C249" s="69">
        <v>45589</v>
      </c>
      <c r="D249" t="str">
        <v>MAINESS, RYAN</v>
      </c>
      <c r="E249" t="str">
        <v>215</v>
      </c>
      <c r="F249" t="str">
        <v>SEDAN</v>
      </c>
      <c r="G249" t="str">
        <v>AM1</v>
      </c>
      <c r="H249" t="str">
        <v>SD</v>
      </c>
      <c r="I249">
        <v>4010183</v>
      </c>
      <c r="J249">
        <v>5.26</v>
      </c>
      <c r="K249">
        <v>26</v>
      </c>
    </row>
    <row r="250" spans="1:11" x14ac:dyDescent="0.25">
      <c r="A250" t="str">
        <v>One-Seat</v>
      </c>
      <c r="B250" t="str">
        <v>HIGHER-SELF LLC</v>
      </c>
      <c r="C250" s="69">
        <v>45589</v>
      </c>
      <c r="D250" t="str">
        <v>BROWN, LOVIE</v>
      </c>
      <c r="E250" t="str">
        <v>216</v>
      </c>
      <c r="F250" t="str">
        <v>SEDAN</v>
      </c>
      <c r="G250" t="str">
        <v>AM1</v>
      </c>
      <c r="H250" t="str">
        <v>SD</v>
      </c>
      <c r="I250">
        <v>4011844</v>
      </c>
      <c r="J250">
        <v>18.37</v>
      </c>
      <c r="K250">
        <v>26</v>
      </c>
    </row>
    <row r="251" spans="1:11" x14ac:dyDescent="0.25">
      <c r="A251" t="str">
        <v>One-Seat</v>
      </c>
      <c r="B251" t="str">
        <v>EXPRESS TRANSPORTATION SERVICES, LLC</v>
      </c>
      <c r="C251" s="69">
        <v>45589</v>
      </c>
      <c r="D251" t="str">
        <v>SILVA, PAUL</v>
      </c>
      <c r="E251" t="str">
        <v>213</v>
      </c>
      <c r="F251" t="str">
        <v>BIGVAN</v>
      </c>
      <c r="G251" t="str">
        <v>AM1</v>
      </c>
      <c r="H251" t="str">
        <v>SD</v>
      </c>
      <c r="I251">
        <v>4011829</v>
      </c>
      <c r="J251">
        <v>31.81</v>
      </c>
      <c r="K251">
        <v>57</v>
      </c>
    </row>
    <row r="252" spans="1:11" x14ac:dyDescent="0.25">
      <c r="A252" t="str">
        <v>One-Seat</v>
      </c>
      <c r="B252" t="str">
        <v>EXPRESS TRANSPORTATION SERVICES, LLC</v>
      </c>
      <c r="C252" s="69">
        <v>45589</v>
      </c>
      <c r="D252" t="str">
        <v>ROBERTSON, SARAH</v>
      </c>
      <c r="E252" t="str">
        <v>208</v>
      </c>
      <c r="F252" t="str">
        <v>WAV</v>
      </c>
      <c r="G252" t="str">
        <v>AM1,WK1</v>
      </c>
      <c r="H252" t="str">
        <v>SD</v>
      </c>
      <c r="I252">
        <v>4010388</v>
      </c>
      <c r="J252">
        <v>10.050000000000001</v>
      </c>
      <c r="K252">
        <v>19</v>
      </c>
    </row>
    <row r="253" spans="1:11" x14ac:dyDescent="0.25">
      <c r="A253" t="str">
        <v>One-Seat</v>
      </c>
      <c r="B253" t="str">
        <v>HUGO FAMILY TRANSPORTATION</v>
      </c>
      <c r="C253" s="69">
        <v>45589</v>
      </c>
      <c r="D253" t="str">
        <v>HUGO, TAMA</v>
      </c>
      <c r="E253" t="str">
        <v>211</v>
      </c>
      <c r="F253" t="str">
        <v>WAV</v>
      </c>
      <c r="G253" t="str">
        <v>WK1</v>
      </c>
      <c r="H253" t="str">
        <v>SD</v>
      </c>
      <c r="I253">
        <v>4010398</v>
      </c>
      <c r="J253">
        <v>11.63</v>
      </c>
      <c r="K253">
        <v>30</v>
      </c>
    </row>
    <row r="254" spans="1:11" x14ac:dyDescent="0.25">
      <c r="A254" t="str">
        <v>One-Seat</v>
      </c>
      <c r="B254" t="str">
        <v>TRANSIT LTM LLC</v>
      </c>
      <c r="C254" s="69">
        <v>45589</v>
      </c>
      <c r="D254" t="str">
        <v>MALCOM, LANDREW</v>
      </c>
      <c r="E254" t="str">
        <v>209</v>
      </c>
      <c r="F254" t="str">
        <v>WAV</v>
      </c>
      <c r="G254" t="str">
        <v>WK1</v>
      </c>
      <c r="H254" t="str">
        <v>SD</v>
      </c>
      <c r="I254">
        <v>4010396</v>
      </c>
      <c r="J254">
        <v>11.63</v>
      </c>
      <c r="K254">
        <v>32</v>
      </c>
    </row>
    <row r="255" spans="1:11" x14ac:dyDescent="0.25">
      <c r="A255" t="str">
        <v>One-Seat</v>
      </c>
      <c r="B255" t="str">
        <v>SYNERGY MEDICAL TRANSPORTATION LLC</v>
      </c>
      <c r="C255" s="69">
        <v>45589</v>
      </c>
      <c r="D255" t="str">
        <v>MARZI, SAMI JAN</v>
      </c>
      <c r="E255" t="str">
        <v>204</v>
      </c>
      <c r="F255" t="str">
        <v>WAV</v>
      </c>
      <c r="G255" t="str">
        <v>AM1,WK1</v>
      </c>
      <c r="H255" t="str">
        <v>SD</v>
      </c>
      <c r="I255">
        <v>4010389</v>
      </c>
      <c r="J255">
        <v>10.050000000000001</v>
      </c>
      <c r="K255">
        <v>24</v>
      </c>
    </row>
    <row r="256" spans="1:11" x14ac:dyDescent="0.25">
      <c r="A256" t="str">
        <v>One-Seat</v>
      </c>
      <c r="B256" t="str">
        <v>EXPRESS TRANSPORTATION SERVICES, LLC</v>
      </c>
      <c r="C256" s="69">
        <v>45589</v>
      </c>
      <c r="D256" t="str">
        <v>KEITH , CLYDE</v>
      </c>
      <c r="E256" t="str">
        <v>212</v>
      </c>
      <c r="F256" t="str">
        <v>WAV</v>
      </c>
      <c r="G256" t="str">
        <v>AM1</v>
      </c>
      <c r="H256" t="str">
        <v>SD</v>
      </c>
      <c r="I256">
        <v>4011828</v>
      </c>
      <c r="J256">
        <v>31.81</v>
      </c>
      <c r="K256">
        <v>39</v>
      </c>
    </row>
    <row r="257" spans="1:11" x14ac:dyDescent="0.25">
      <c r="A257" t="str">
        <v>One-Seat</v>
      </c>
      <c r="B257" t="str">
        <v>MONAI&amp;SON'S LLC</v>
      </c>
      <c r="C257" s="69">
        <v>45589</v>
      </c>
      <c r="D257" t="str">
        <v>MOLLIQUE, ROMESHA</v>
      </c>
      <c r="E257" t="str">
        <v>203</v>
      </c>
      <c r="F257" t="str">
        <v>WAV</v>
      </c>
      <c r="G257" t="str">
        <v>LW1</v>
      </c>
      <c r="H257" t="str">
        <v>SD</v>
      </c>
      <c r="I257">
        <v>4012458</v>
      </c>
      <c r="J257">
        <v>29.95</v>
      </c>
      <c r="K257">
        <v>35</v>
      </c>
    </row>
    <row r="258" spans="1:11" x14ac:dyDescent="0.25">
      <c r="A258" t="str">
        <v>One-Seat</v>
      </c>
      <c r="B258" t="str">
        <v>GET CARE TRANSIT LLC</v>
      </c>
      <c r="C258" s="69">
        <v>45589</v>
      </c>
      <c r="D258" t="str">
        <v>BOGALE, GETU</v>
      </c>
      <c r="E258" t="str">
        <v>214</v>
      </c>
      <c r="F258" t="str">
        <v>WAV</v>
      </c>
      <c r="G258" t="str">
        <v>PW1</v>
      </c>
      <c r="H258" t="str">
        <v>WC</v>
      </c>
      <c r="I258">
        <v>4012440</v>
      </c>
      <c r="J258">
        <v>11.47</v>
      </c>
      <c r="K258">
        <v>23</v>
      </c>
    </row>
    <row r="259" spans="1:11" x14ac:dyDescent="0.25">
      <c r="A259" t="str">
        <v>One-Seat</v>
      </c>
      <c r="B259" t="str">
        <v>NORTHCAL TRANSPORTATION LLC</v>
      </c>
      <c r="C259" s="69">
        <v>45589</v>
      </c>
      <c r="D259" t="str">
        <v>VILCHEZ, CHARLENNE</v>
      </c>
      <c r="E259" t="str">
        <v>217</v>
      </c>
      <c r="F259" t="str">
        <v>WAV</v>
      </c>
      <c r="G259" t="str">
        <v>AM1</v>
      </c>
      <c r="H259" t="str">
        <v>SD</v>
      </c>
      <c r="I259">
        <v>4011690</v>
      </c>
      <c r="J259">
        <v>41.04</v>
      </c>
      <c r="K259">
        <v>48</v>
      </c>
    </row>
    <row r="260" spans="1:11" x14ac:dyDescent="0.25">
      <c r="A260" t="str">
        <v>One-Seat</v>
      </c>
      <c r="B260" t="str">
        <v>EXPRESS TRANSPORTATION SERVICES, LLC</v>
      </c>
      <c r="C260" s="69">
        <v>45589</v>
      </c>
      <c r="D260" t="str">
        <v>KEITH , CLYDE</v>
      </c>
      <c r="E260" t="str">
        <v>212</v>
      </c>
      <c r="F260" t="str">
        <v>WAV</v>
      </c>
      <c r="G260" t="str">
        <v>LW1</v>
      </c>
      <c r="H260" t="str">
        <v>SD</v>
      </c>
      <c r="I260">
        <v>4011708</v>
      </c>
      <c r="J260">
        <v>17.309999999999999</v>
      </c>
      <c r="K260">
        <v>42</v>
      </c>
    </row>
    <row r="261" spans="1:11" x14ac:dyDescent="0.25">
      <c r="A261" t="str">
        <v>One-Seat</v>
      </c>
      <c r="B261" t="str">
        <v>HIGHER-SELF LLC</v>
      </c>
      <c r="C261" s="69">
        <v>45589</v>
      </c>
      <c r="D261" t="str">
        <v>BROWN, LOVIE</v>
      </c>
      <c r="E261" t="str">
        <v>216</v>
      </c>
      <c r="F261" t="str">
        <v>SEDAN</v>
      </c>
      <c r="G261" t="str">
        <v>LW1</v>
      </c>
      <c r="H261" t="str">
        <v>SD</v>
      </c>
      <c r="I261">
        <v>4011709</v>
      </c>
      <c r="J261">
        <v>17.309999999999999</v>
      </c>
      <c r="K261">
        <v>53</v>
      </c>
    </row>
    <row r="262" spans="1:11" x14ac:dyDescent="0.25">
      <c r="A262" t="str">
        <v>One-Seat</v>
      </c>
      <c r="B262" t="str">
        <v>NORTHCAL TRANSPORTATION LLC</v>
      </c>
      <c r="C262" s="69">
        <v>45589</v>
      </c>
      <c r="D262" t="str">
        <v>VILCHEZ, CHARLENNE</v>
      </c>
      <c r="E262" t="str">
        <v>217</v>
      </c>
      <c r="F262" t="str">
        <v>WAV</v>
      </c>
      <c r="G262" t="str">
        <v>AM1</v>
      </c>
      <c r="H262" t="str">
        <v>SD</v>
      </c>
      <c r="I262">
        <v>4010295</v>
      </c>
      <c r="J262">
        <v>26.97</v>
      </c>
      <c r="K262">
        <v>78</v>
      </c>
    </row>
    <row r="263" spans="1:11" x14ac:dyDescent="0.25">
      <c r="A263" t="str">
        <v>One-Seat</v>
      </c>
      <c r="B263" t="str">
        <v>EXPRESS TRANSPORTATION SERVICES, LLC</v>
      </c>
      <c r="C263" s="69">
        <v>45589</v>
      </c>
      <c r="D263" t="str">
        <v>ROBERTSON, SARAH</v>
      </c>
      <c r="E263" t="str">
        <v>208</v>
      </c>
      <c r="F263" t="str">
        <v>WAV</v>
      </c>
      <c r="G263" t="str">
        <v>AM1</v>
      </c>
      <c r="H263" t="str">
        <v>SD</v>
      </c>
      <c r="I263">
        <v>4010291</v>
      </c>
      <c r="J263">
        <v>26.97</v>
      </c>
      <c r="K263">
        <v>47</v>
      </c>
    </row>
    <row r="264" spans="1:11" x14ac:dyDescent="0.25">
      <c r="A264" t="str">
        <v>One-Seat</v>
      </c>
      <c r="B264" t="str">
        <v>HIGHER-SELF LLC</v>
      </c>
      <c r="C264" s="69">
        <v>45589</v>
      </c>
      <c r="D264" t="str">
        <v>BROWN, LOVIE</v>
      </c>
      <c r="E264" t="str">
        <v>216</v>
      </c>
      <c r="F264" t="str">
        <v>SEDAN</v>
      </c>
      <c r="G264" t="str">
        <v>AM1</v>
      </c>
      <c r="H264" t="str">
        <v>SD</v>
      </c>
      <c r="I264">
        <v>4011720</v>
      </c>
      <c r="J264">
        <v>11.95</v>
      </c>
      <c r="K264">
        <v>32</v>
      </c>
    </row>
    <row r="265" spans="1:11" x14ac:dyDescent="0.25">
      <c r="A265" t="str">
        <v>One-Seat</v>
      </c>
      <c r="B265" t="str">
        <v>NORTHCAL TRANSPORTATION LLC</v>
      </c>
      <c r="C265" s="69">
        <v>45589</v>
      </c>
      <c r="D265" t="str">
        <v>VILCHEZ, CHARLENNE</v>
      </c>
      <c r="E265" t="str">
        <v>217</v>
      </c>
      <c r="F265" t="str">
        <v>WAV</v>
      </c>
      <c r="G265" t="str">
        <v>AM1</v>
      </c>
      <c r="H265" t="str">
        <v>SD</v>
      </c>
      <c r="I265">
        <v>4011723</v>
      </c>
      <c r="J265">
        <v>10.36</v>
      </c>
      <c r="K265">
        <v>36</v>
      </c>
    </row>
    <row r="266" spans="1:11" x14ac:dyDescent="0.25">
      <c r="A266" t="str">
        <v>One-Seat</v>
      </c>
      <c r="B266" t="str">
        <v>EXPRESS TRANSPORTATION SERVICES, LLC</v>
      </c>
      <c r="C266" s="69">
        <v>45589</v>
      </c>
      <c r="D266" t="str">
        <v>LARA, DOUGLAS</v>
      </c>
      <c r="E266" t="str">
        <v>221</v>
      </c>
      <c r="F266" t="str">
        <v>WAV</v>
      </c>
      <c r="G266" t="str">
        <v>AM1</v>
      </c>
      <c r="H266" t="str">
        <v>SD</v>
      </c>
      <c r="I266">
        <v>4011752</v>
      </c>
      <c r="J266">
        <v>10.9</v>
      </c>
      <c r="K266">
        <v>20</v>
      </c>
    </row>
    <row r="267" spans="1:11" x14ac:dyDescent="0.25">
      <c r="A267" t="str">
        <v>One-Seat</v>
      </c>
      <c r="B267" t="str">
        <v>EXPRESS TRANSPORTATION SERVICES, LLC</v>
      </c>
      <c r="C267" s="69">
        <v>45589</v>
      </c>
      <c r="D267" t="str">
        <v>LARA, DOUGLAS</v>
      </c>
      <c r="E267" t="str">
        <v>221</v>
      </c>
      <c r="F267" t="str">
        <v>WAV</v>
      </c>
      <c r="G267" t="str">
        <v>AM1</v>
      </c>
      <c r="H267" t="str">
        <v>SD</v>
      </c>
      <c r="I267">
        <v>4011753</v>
      </c>
      <c r="J267">
        <v>10.9</v>
      </c>
      <c r="K267">
        <v>18</v>
      </c>
    </row>
    <row r="268" spans="1:11" x14ac:dyDescent="0.25">
      <c r="A268" t="str">
        <v>One-Seat</v>
      </c>
      <c r="B268" t="str">
        <v>HUGO FAMILY TRANSPORTATION</v>
      </c>
      <c r="C268" s="69">
        <v>45589</v>
      </c>
      <c r="D268" t="str">
        <v>HUGO, TAMA</v>
      </c>
      <c r="E268" t="str">
        <v>211</v>
      </c>
      <c r="F268" t="str">
        <v>WAV</v>
      </c>
      <c r="G268" t="str">
        <v>AM1</v>
      </c>
      <c r="H268" t="str">
        <v>SD</v>
      </c>
      <c r="I268">
        <v>4011762</v>
      </c>
      <c r="J268">
        <v>38.56</v>
      </c>
      <c r="K268">
        <v>46</v>
      </c>
    </row>
    <row r="269" spans="1:11" x14ac:dyDescent="0.25">
      <c r="A269" t="str">
        <v>One-Seat</v>
      </c>
      <c r="B269" t="str">
        <v>GET CARE TRANSIT LLC</v>
      </c>
      <c r="C269" s="69">
        <v>45589</v>
      </c>
      <c r="D269" t="str">
        <v>BOGALE, GETU</v>
      </c>
      <c r="E269" t="str">
        <v>214</v>
      </c>
      <c r="F269" t="str">
        <v>WAV</v>
      </c>
      <c r="G269" t="str">
        <v>AM1,SA1</v>
      </c>
      <c r="H269" t="str">
        <v>SD</v>
      </c>
      <c r="I269">
        <v>4009528</v>
      </c>
      <c r="J269">
        <v>31.27</v>
      </c>
      <c r="K269">
        <v>87</v>
      </c>
    </row>
    <row r="270" spans="1:11" x14ac:dyDescent="0.25">
      <c r="A270" t="str">
        <v>One-Seat</v>
      </c>
      <c r="B270" t="str">
        <v>MONAI&amp;SON'S LLC</v>
      </c>
      <c r="C270" s="69">
        <v>45589</v>
      </c>
      <c r="D270" t="str">
        <v>MOLLIQUE, ROMESHA</v>
      </c>
      <c r="E270" t="str">
        <v>203</v>
      </c>
      <c r="F270" t="str">
        <v>WAV</v>
      </c>
      <c r="G270" t="str">
        <v>AM1</v>
      </c>
      <c r="H270" t="str">
        <v>SD</v>
      </c>
      <c r="I270">
        <v>4011717</v>
      </c>
      <c r="J270">
        <v>11.95</v>
      </c>
      <c r="K270">
        <v>47</v>
      </c>
    </row>
    <row r="271" spans="1:11" x14ac:dyDescent="0.25">
      <c r="A271" t="str">
        <v>One-Seat</v>
      </c>
      <c r="B271" t="str">
        <v>REM SOLUTIONS LLC</v>
      </c>
      <c r="C271" s="69">
        <v>45589</v>
      </c>
      <c r="D271" t="str">
        <v>MAINESS, RYAN</v>
      </c>
      <c r="E271" t="str">
        <v>215</v>
      </c>
      <c r="F271" t="str">
        <v>SEDAN</v>
      </c>
      <c r="G271" t="str">
        <v>AM1</v>
      </c>
      <c r="H271" t="str">
        <v>SD</v>
      </c>
      <c r="I271">
        <v>4011823</v>
      </c>
      <c r="J271">
        <v>9.2799999999999994</v>
      </c>
      <c r="K271">
        <v>18</v>
      </c>
    </row>
    <row r="272" spans="1:11" x14ac:dyDescent="0.25">
      <c r="A272" t="str">
        <v>One-Seat</v>
      </c>
      <c r="B272" t="str">
        <v>MONAI&amp;SON'S LLC</v>
      </c>
      <c r="C272" s="69">
        <v>45589</v>
      </c>
      <c r="D272" t="str">
        <v>MOLLIQUE, ROMESHA</v>
      </c>
      <c r="E272" t="str">
        <v>203</v>
      </c>
      <c r="F272" t="str">
        <v>WAV</v>
      </c>
      <c r="G272" t="str">
        <v>LW1</v>
      </c>
      <c r="H272" t="str">
        <v>SD</v>
      </c>
      <c r="I272">
        <v>4011822</v>
      </c>
      <c r="J272">
        <v>39.24</v>
      </c>
      <c r="K272">
        <v>51</v>
      </c>
    </row>
    <row r="273" spans="1:11" x14ac:dyDescent="0.25">
      <c r="A273" t="str">
        <v>One-Seat</v>
      </c>
      <c r="B273" t="str">
        <v>QUICK RIDES CA</v>
      </c>
      <c r="C273" s="69">
        <v>45589</v>
      </c>
      <c r="D273" t="str">
        <v>BUTLER, JACQUELINE</v>
      </c>
      <c r="E273" t="str">
        <v>205B</v>
      </c>
      <c r="F273" t="str">
        <v>WAV</v>
      </c>
      <c r="G273" t="str">
        <v>AM1</v>
      </c>
      <c r="H273" t="str">
        <v>SD</v>
      </c>
      <c r="I273">
        <v>4009570</v>
      </c>
      <c r="J273">
        <v>17.13</v>
      </c>
      <c r="K273">
        <v>29</v>
      </c>
    </row>
    <row r="274" spans="1:11" x14ac:dyDescent="0.25">
      <c r="A274" t="str">
        <v>One-Seat</v>
      </c>
      <c r="B274" t="str">
        <v>HIGHER-SELF LLC</v>
      </c>
      <c r="C274" s="69">
        <v>45589</v>
      </c>
      <c r="D274" t="str">
        <v>BROWN, LOVIE</v>
      </c>
      <c r="E274" t="str">
        <v>216</v>
      </c>
      <c r="F274" t="str">
        <v>SEDAN</v>
      </c>
      <c r="G274" t="str">
        <v>AM1</v>
      </c>
      <c r="H274" t="str">
        <v>SD</v>
      </c>
      <c r="I274">
        <v>4009564</v>
      </c>
      <c r="J274">
        <v>17.13</v>
      </c>
      <c r="K274">
        <v>39</v>
      </c>
    </row>
    <row r="275" spans="1:11" x14ac:dyDescent="0.25">
      <c r="A275" t="str">
        <v>One-Seat</v>
      </c>
      <c r="B275" t="str">
        <v>REM SOLUTIONS LLC</v>
      </c>
      <c r="C275" s="69">
        <v>45589</v>
      </c>
      <c r="D275" t="str">
        <v>MAINESS, RYAN</v>
      </c>
      <c r="E275" t="str">
        <v>215</v>
      </c>
      <c r="F275" t="str">
        <v>SEDAN</v>
      </c>
      <c r="G275" t="str">
        <v>AM1</v>
      </c>
      <c r="H275" t="str">
        <v>SD</v>
      </c>
      <c r="I275">
        <v>4011145</v>
      </c>
      <c r="J275">
        <v>10.17</v>
      </c>
      <c r="K275">
        <v>41</v>
      </c>
    </row>
    <row r="276" spans="1:11" x14ac:dyDescent="0.25">
      <c r="A276" t="str">
        <v>One-Seat</v>
      </c>
      <c r="B276" t="str">
        <v>GET CARE TRANSIT LLC</v>
      </c>
      <c r="C276" s="69">
        <v>45589</v>
      </c>
      <c r="D276" t="str">
        <v>BOGALE, GETU</v>
      </c>
      <c r="E276" t="str">
        <v>214</v>
      </c>
      <c r="F276" t="str">
        <v>WAV</v>
      </c>
      <c r="G276" t="str">
        <v>AM1</v>
      </c>
      <c r="H276" t="str">
        <v>SD</v>
      </c>
      <c r="I276">
        <v>4011149</v>
      </c>
      <c r="J276">
        <v>10.17</v>
      </c>
      <c r="K276">
        <v>17</v>
      </c>
    </row>
    <row r="277" spans="1:11" x14ac:dyDescent="0.25">
      <c r="A277" t="str">
        <v>One-Seat</v>
      </c>
      <c r="B277" t="str">
        <v>DIAMOND HILL TRANSPORTATION LLC</v>
      </c>
      <c r="C277" s="69">
        <v>45589</v>
      </c>
      <c r="D277" t="str">
        <v>STEPHENS, MARITZA</v>
      </c>
      <c r="E277" t="str">
        <v>206</v>
      </c>
      <c r="F277" t="str">
        <v>WAV</v>
      </c>
      <c r="G277" t="str">
        <v>AM1</v>
      </c>
      <c r="H277" t="str">
        <v>SD</v>
      </c>
      <c r="I277">
        <v>4007743</v>
      </c>
      <c r="J277">
        <v>11.47</v>
      </c>
      <c r="K277">
        <v>70</v>
      </c>
    </row>
    <row r="278" spans="1:11" x14ac:dyDescent="0.25">
      <c r="A278" t="str">
        <v>One-Seat</v>
      </c>
      <c r="B278" t="str">
        <v>EXPRESS TRANSPORTATION SERVICES, LLC</v>
      </c>
      <c r="C278" s="69">
        <v>45589</v>
      </c>
      <c r="D278" t="str">
        <v>SILVA, PAUL</v>
      </c>
      <c r="E278" t="str">
        <v>213</v>
      </c>
      <c r="F278" t="str">
        <v>WAV</v>
      </c>
      <c r="G278" t="str">
        <v>AM1</v>
      </c>
      <c r="H278" t="str">
        <v>SD</v>
      </c>
      <c r="I278">
        <v>4007744</v>
      </c>
      <c r="J278">
        <v>11.47</v>
      </c>
      <c r="K278">
        <v>21</v>
      </c>
    </row>
    <row r="279" spans="1:11" x14ac:dyDescent="0.25">
      <c r="A279" t="str">
        <v>One-Seat</v>
      </c>
      <c r="B279" t="str">
        <v>EXPRESS TRANSPORTATION SERVICES, LLC</v>
      </c>
      <c r="C279" s="69">
        <v>45589</v>
      </c>
      <c r="D279" t="str">
        <v>SILVA, PAUL</v>
      </c>
      <c r="E279" t="str">
        <v>213</v>
      </c>
      <c r="F279" t="str">
        <v>WAV</v>
      </c>
      <c r="G279" t="str">
        <v>WH1</v>
      </c>
      <c r="H279" t="str">
        <v>WC</v>
      </c>
      <c r="I279">
        <v>4008065</v>
      </c>
      <c r="J279">
        <v>14.9</v>
      </c>
      <c r="K279">
        <v>63</v>
      </c>
    </row>
    <row r="280" spans="1:11" x14ac:dyDescent="0.25">
      <c r="A280" t="str">
        <v>One-Seat</v>
      </c>
      <c r="B280" t="str">
        <v>NORTHCAL TRANSPORTATION LLC</v>
      </c>
      <c r="C280" s="69">
        <v>45589</v>
      </c>
      <c r="D280" t="str">
        <v>VILCHEZ, CHARLENNE</v>
      </c>
      <c r="E280" t="str">
        <v>217</v>
      </c>
      <c r="F280" t="str">
        <v>WAV</v>
      </c>
      <c r="G280" t="str">
        <v>WH1</v>
      </c>
      <c r="H280" t="str">
        <v>WC</v>
      </c>
      <c r="I280">
        <v>4008066</v>
      </c>
      <c r="J280">
        <v>14.9</v>
      </c>
      <c r="K280">
        <v>125</v>
      </c>
    </row>
    <row r="281" spans="1:11" x14ac:dyDescent="0.25">
      <c r="A281" t="str">
        <v>One-Seat</v>
      </c>
      <c r="B281" t="str">
        <v>QUICK RIDES CA</v>
      </c>
      <c r="C281" s="69">
        <v>45589</v>
      </c>
      <c r="D281" t="str">
        <v>BUTLER, JACQUELINE</v>
      </c>
      <c r="E281" t="str">
        <v>205B</v>
      </c>
      <c r="F281" t="str">
        <v>WAV</v>
      </c>
      <c r="G281" t="str">
        <v>AM1</v>
      </c>
      <c r="H281" t="str">
        <v>SD</v>
      </c>
      <c r="I281">
        <v>4007956</v>
      </c>
      <c r="J281">
        <v>27.27</v>
      </c>
      <c r="K281">
        <v>50</v>
      </c>
    </row>
    <row r="282" spans="1:11" x14ac:dyDescent="0.25">
      <c r="A282" t="str">
        <v>One-Seat</v>
      </c>
      <c r="B282" t="str">
        <v>EXPRESS TRANSPORTATION SERVICES, LLC</v>
      </c>
      <c r="C282" s="69">
        <v>45589</v>
      </c>
      <c r="D282" t="str">
        <v>LARA, DOUGLAS</v>
      </c>
      <c r="E282" t="str">
        <v>221</v>
      </c>
      <c r="F282" t="str">
        <v>WAV</v>
      </c>
      <c r="G282" t="str">
        <v>AM1</v>
      </c>
      <c r="H282" t="str">
        <v>SD</v>
      </c>
      <c r="I282">
        <v>4008165</v>
      </c>
      <c r="J282">
        <v>10.54</v>
      </c>
      <c r="K282">
        <v>21</v>
      </c>
    </row>
    <row r="283" spans="1:11" x14ac:dyDescent="0.25">
      <c r="A283" t="str">
        <v>One-Seat</v>
      </c>
      <c r="B283" t="str">
        <v>TRANSIT LTM LLC</v>
      </c>
      <c r="C283" s="69">
        <v>45589</v>
      </c>
      <c r="D283" t="str">
        <v>MALCOM, LANDREW</v>
      </c>
      <c r="E283" t="str">
        <v>209</v>
      </c>
      <c r="F283" t="str">
        <v>WAV</v>
      </c>
      <c r="G283" t="str">
        <v>AM1</v>
      </c>
      <c r="H283" t="str">
        <v>SD</v>
      </c>
      <c r="I283">
        <v>4008166</v>
      </c>
      <c r="J283">
        <v>10.54</v>
      </c>
      <c r="K283">
        <v>32</v>
      </c>
    </row>
    <row r="284" spans="1:11" x14ac:dyDescent="0.25">
      <c r="A284" t="str">
        <v>One-Seat</v>
      </c>
      <c r="B284" t="str">
        <v>EXPRESS TRANSPORTATION SERVICES, LLC</v>
      </c>
      <c r="C284" s="69">
        <v>45589</v>
      </c>
      <c r="D284" t="str">
        <v>LARA, DOUGLAS</v>
      </c>
      <c r="E284" t="str">
        <v>221</v>
      </c>
      <c r="F284" t="str">
        <v>WAV</v>
      </c>
      <c r="G284" t="str">
        <v>WH1</v>
      </c>
      <c r="H284" t="str">
        <v>WC</v>
      </c>
      <c r="I284">
        <v>4008200</v>
      </c>
      <c r="J284">
        <v>8.35</v>
      </c>
      <c r="K284">
        <v>17</v>
      </c>
    </row>
    <row r="285" spans="1:11" x14ac:dyDescent="0.25">
      <c r="A285" t="str">
        <v>One-Seat</v>
      </c>
      <c r="B285" t="str">
        <v>AARON TRANSPORTATION</v>
      </c>
      <c r="C285" s="69">
        <v>45589</v>
      </c>
      <c r="D285" t="str">
        <v>ALLISON, AARON</v>
      </c>
      <c r="E285" t="str">
        <v>202</v>
      </c>
      <c r="F285" t="str">
        <v>WAV</v>
      </c>
      <c r="G285" t="str">
        <v>WH1</v>
      </c>
      <c r="H285" t="str">
        <v>WC</v>
      </c>
      <c r="I285">
        <v>4008203</v>
      </c>
      <c r="J285">
        <v>8.35</v>
      </c>
      <c r="K285">
        <v>20</v>
      </c>
    </row>
    <row r="286" spans="1:11" x14ac:dyDescent="0.25">
      <c r="A286" t="str">
        <v>One-Seat</v>
      </c>
      <c r="B286" t="str">
        <v>DIAMOND HILL TRANSPORTATION LLC</v>
      </c>
      <c r="C286" s="69">
        <v>45589</v>
      </c>
      <c r="D286" t="str">
        <v>STEPHENS, MARITZA</v>
      </c>
      <c r="E286" t="str">
        <v>206</v>
      </c>
      <c r="F286" t="str">
        <v>WAV</v>
      </c>
      <c r="G286" t="str">
        <v>WK1</v>
      </c>
      <c r="H286" t="str">
        <v>SD</v>
      </c>
      <c r="I286">
        <v>4008268</v>
      </c>
      <c r="J286">
        <v>31.58</v>
      </c>
      <c r="K286">
        <v>74</v>
      </c>
    </row>
    <row r="287" spans="1:11" x14ac:dyDescent="0.25">
      <c r="A287" t="str">
        <v>One-Seat</v>
      </c>
      <c r="B287" t="str">
        <v>SYNERGY MEDICAL TRANSPORTATION LLC</v>
      </c>
      <c r="C287" s="69">
        <v>45589</v>
      </c>
      <c r="D287" t="str">
        <v>MARZI, SAMI JAN</v>
      </c>
      <c r="E287" t="str">
        <v>204</v>
      </c>
      <c r="F287" t="str">
        <v>WAV</v>
      </c>
      <c r="G287" t="str">
        <v>PW1</v>
      </c>
      <c r="H287" t="str">
        <v>WC</v>
      </c>
      <c r="I287">
        <v>4008345</v>
      </c>
      <c r="J287">
        <v>19.62</v>
      </c>
      <c r="K287">
        <v>36</v>
      </c>
    </row>
    <row r="288" spans="1:11" x14ac:dyDescent="0.25">
      <c r="A288" t="str">
        <v>One-Seat</v>
      </c>
      <c r="B288" t="str">
        <v>SYNERGY MEDICAL TRANSPORTATION LLC</v>
      </c>
      <c r="C288" s="69">
        <v>45589</v>
      </c>
      <c r="D288" t="str">
        <v>MARZI, SAMI JAN</v>
      </c>
      <c r="E288" t="str">
        <v>204</v>
      </c>
      <c r="F288" t="str">
        <v>WAV</v>
      </c>
      <c r="G288" t="str">
        <v>AM1</v>
      </c>
      <c r="H288" t="str">
        <v>SD</v>
      </c>
      <c r="I288">
        <v>4007875</v>
      </c>
      <c r="J288">
        <v>11.22</v>
      </c>
      <c r="K288">
        <v>41</v>
      </c>
    </row>
    <row r="289" spans="1:11" x14ac:dyDescent="0.25">
      <c r="A289" t="str">
        <v>One-Seat</v>
      </c>
      <c r="B289" t="str">
        <v>DIAMOND HILL TRANSPORTATION LLC</v>
      </c>
      <c r="C289" s="69">
        <v>45589</v>
      </c>
      <c r="D289" t="str">
        <v>STEPHENS, MARITZA</v>
      </c>
      <c r="E289" t="str">
        <v>206</v>
      </c>
      <c r="F289" t="str">
        <v>WAV</v>
      </c>
      <c r="G289" t="str">
        <v>AM1</v>
      </c>
      <c r="H289" t="str">
        <v>SD</v>
      </c>
      <c r="I289">
        <v>4007874</v>
      </c>
      <c r="J289">
        <v>11.22</v>
      </c>
      <c r="K289">
        <v>53</v>
      </c>
    </row>
    <row r="290" spans="1:11" x14ac:dyDescent="0.25">
      <c r="A290" t="str">
        <v>One-Seat</v>
      </c>
      <c r="B290" t="str">
        <v>HUGO FAMILY TRANSPORTATION</v>
      </c>
      <c r="C290" s="69">
        <v>45589</v>
      </c>
      <c r="D290" t="str">
        <v>HUGO, TAMA</v>
      </c>
      <c r="E290" t="str">
        <v>211</v>
      </c>
      <c r="F290" t="str">
        <v>WAV</v>
      </c>
      <c r="G290" t="str">
        <v>AM1</v>
      </c>
      <c r="H290" t="str">
        <v>SD</v>
      </c>
      <c r="I290">
        <v>4007855</v>
      </c>
      <c r="J290">
        <v>10.39</v>
      </c>
      <c r="K290">
        <v>73</v>
      </c>
    </row>
    <row r="291" spans="1:11" x14ac:dyDescent="0.25">
      <c r="A291" t="str">
        <v>One-Seat</v>
      </c>
      <c r="B291" t="str">
        <v>MONAI&amp;SON'S LLC</v>
      </c>
      <c r="C291" s="69">
        <v>45589</v>
      </c>
      <c r="D291" t="str">
        <v>MOLLIQUE, ROMESHA</v>
      </c>
      <c r="E291" t="str">
        <v>203</v>
      </c>
      <c r="F291" t="str">
        <v>WAV</v>
      </c>
      <c r="G291" t="str">
        <v>AM1</v>
      </c>
      <c r="H291" t="str">
        <v>SD</v>
      </c>
      <c r="I291">
        <v>4008072</v>
      </c>
      <c r="J291">
        <v>20.98</v>
      </c>
      <c r="K291">
        <v>53</v>
      </c>
    </row>
    <row r="292" spans="1:11" x14ac:dyDescent="0.25">
      <c r="A292" t="str">
        <v>One-Seat</v>
      </c>
      <c r="B292" t="str">
        <v>EXPRESS TRANSPORTATION SERVICES, LLC</v>
      </c>
      <c r="C292" s="69">
        <v>45589</v>
      </c>
      <c r="D292" t="str">
        <v>SILVA, PAUL</v>
      </c>
      <c r="E292" t="str">
        <v>213</v>
      </c>
      <c r="F292" t="str">
        <v>BIGVAN</v>
      </c>
      <c r="G292" t="str">
        <v>AM1</v>
      </c>
      <c r="H292" t="str">
        <v>SD</v>
      </c>
      <c r="I292">
        <v>4008006</v>
      </c>
      <c r="J292">
        <v>10.039999999999999</v>
      </c>
      <c r="K292">
        <v>78</v>
      </c>
    </row>
    <row r="293" spans="1:11" x14ac:dyDescent="0.25">
      <c r="A293" t="str">
        <v>One-Seat</v>
      </c>
      <c r="B293" t="str">
        <v>AARON TRANSPORTATION</v>
      </c>
      <c r="C293" s="69">
        <v>45589</v>
      </c>
      <c r="D293" t="str">
        <v>ALLISON, AARON</v>
      </c>
      <c r="E293" t="str">
        <v>202</v>
      </c>
      <c r="F293" t="str">
        <v>WAV</v>
      </c>
      <c r="G293" t="str">
        <v>AM1</v>
      </c>
      <c r="H293" t="str">
        <v>SD</v>
      </c>
      <c r="I293">
        <v>4007854</v>
      </c>
      <c r="J293">
        <v>10.39</v>
      </c>
      <c r="K293">
        <v>41</v>
      </c>
    </row>
    <row r="294" spans="1:11" x14ac:dyDescent="0.25">
      <c r="A294" t="str">
        <v>One-Seat</v>
      </c>
      <c r="B294" t="str">
        <v>DIAMOND HILL TRANSPORTATION LLC</v>
      </c>
      <c r="C294" s="69">
        <v>45589</v>
      </c>
      <c r="D294" t="str">
        <v>STEPHENS, MARITZA</v>
      </c>
      <c r="E294" t="str">
        <v>206</v>
      </c>
      <c r="F294" t="str">
        <v>WAV</v>
      </c>
      <c r="G294" t="str">
        <v>AM1</v>
      </c>
      <c r="H294" t="str">
        <v>SD</v>
      </c>
      <c r="I294">
        <v>4007944</v>
      </c>
      <c r="J294">
        <v>20.98</v>
      </c>
      <c r="K294">
        <v>86</v>
      </c>
    </row>
    <row r="295" spans="1:11" x14ac:dyDescent="0.25">
      <c r="A295" t="str">
        <v>One-Seat</v>
      </c>
      <c r="B295" t="str">
        <v>NORTHCAL TRANSPORTATION LLC</v>
      </c>
      <c r="C295" s="69">
        <v>45589</v>
      </c>
      <c r="D295" t="str">
        <v>VILCHEZ, CHARLENNE</v>
      </c>
      <c r="E295" t="str">
        <v>217</v>
      </c>
      <c r="F295" t="str">
        <v>WAV</v>
      </c>
      <c r="G295" t="str">
        <v>AM1</v>
      </c>
      <c r="H295" t="str">
        <v>SD</v>
      </c>
      <c r="I295">
        <v>4007876</v>
      </c>
      <c r="J295">
        <v>7.08</v>
      </c>
      <c r="K295">
        <v>36</v>
      </c>
    </row>
    <row r="296" spans="1:11" x14ac:dyDescent="0.25">
      <c r="A296" t="str">
        <v>One-Seat</v>
      </c>
      <c r="B296" t="str">
        <v>HUGO FAMILY TRANSPORTATION</v>
      </c>
      <c r="C296" s="69">
        <v>45589</v>
      </c>
      <c r="D296" t="str">
        <v>HUGO, TAMA</v>
      </c>
      <c r="E296" t="str">
        <v>211</v>
      </c>
      <c r="F296" t="str">
        <v>WAV</v>
      </c>
      <c r="G296" t="str">
        <v>AM1</v>
      </c>
      <c r="H296" t="str">
        <v>SD</v>
      </c>
      <c r="I296">
        <v>4007892</v>
      </c>
      <c r="J296">
        <v>17.43</v>
      </c>
      <c r="K296">
        <v>39</v>
      </c>
    </row>
    <row r="297" spans="1:11" x14ac:dyDescent="0.25">
      <c r="A297" t="str">
        <v>One-Seat</v>
      </c>
      <c r="B297" t="str">
        <v>AARON TRANSPORTATION</v>
      </c>
      <c r="C297" s="69">
        <v>45589</v>
      </c>
      <c r="D297" t="str">
        <v>ALLISON, AARON</v>
      </c>
      <c r="E297" t="str">
        <v>202</v>
      </c>
      <c r="F297" t="str">
        <v>WAV</v>
      </c>
      <c r="G297" t="str">
        <v>AM1</v>
      </c>
      <c r="H297" t="str">
        <v>SD</v>
      </c>
      <c r="I297">
        <v>4007893</v>
      </c>
      <c r="J297">
        <v>17.43</v>
      </c>
      <c r="K297">
        <v>38</v>
      </c>
    </row>
    <row r="298" spans="1:11" x14ac:dyDescent="0.25">
      <c r="A298" t="str">
        <v>One-Seat</v>
      </c>
      <c r="B298" t="str">
        <v>REM SOLUTIONS LLC</v>
      </c>
      <c r="C298" s="69">
        <v>45589</v>
      </c>
      <c r="D298" t="str">
        <v>MAINESS, RYAN</v>
      </c>
      <c r="E298" t="str">
        <v>215</v>
      </c>
      <c r="F298" t="str">
        <v>SEDAN</v>
      </c>
      <c r="G298" t="str">
        <v>AM1</v>
      </c>
      <c r="H298" t="str">
        <v>SD</v>
      </c>
      <c r="I298">
        <v>4008967</v>
      </c>
      <c r="J298">
        <v>14.12</v>
      </c>
      <c r="K298">
        <v>41</v>
      </c>
    </row>
    <row r="299" spans="1:11" x14ac:dyDescent="0.25">
      <c r="A299" t="str">
        <v>One-Seat</v>
      </c>
      <c r="B299" t="str">
        <v>MADE EAZY LLC</v>
      </c>
      <c r="C299" s="69">
        <v>45589</v>
      </c>
      <c r="D299" t="str">
        <v>WYATT, MIGERIEA</v>
      </c>
      <c r="E299" t="str">
        <v>219</v>
      </c>
      <c r="F299" t="str">
        <v>SEDAN</v>
      </c>
      <c r="G299" t="str">
        <v>AM1</v>
      </c>
      <c r="H299" t="str">
        <v>SD</v>
      </c>
      <c r="I299">
        <v>4008025</v>
      </c>
      <c r="J299">
        <v>17.3</v>
      </c>
      <c r="K299">
        <v>61</v>
      </c>
    </row>
    <row r="300" spans="1:11" x14ac:dyDescent="0.25">
      <c r="A300" t="str">
        <v>One-Seat</v>
      </c>
      <c r="B300" t="str">
        <v>EXPRESS TRANSPORTATION SERVICES, LLC</v>
      </c>
      <c r="C300" s="69">
        <v>45589</v>
      </c>
      <c r="D300" t="str">
        <v>ALLGOOD, SCOTT</v>
      </c>
      <c r="E300" t="str">
        <v>201</v>
      </c>
      <c r="F300" t="str">
        <v>BIGVAN</v>
      </c>
      <c r="G300" t="str">
        <v>AM1</v>
      </c>
      <c r="H300" t="str">
        <v>SD</v>
      </c>
      <c r="I300">
        <v>4008972</v>
      </c>
      <c r="J300">
        <v>14.12</v>
      </c>
      <c r="K300">
        <v>48</v>
      </c>
    </row>
    <row r="301" spans="1:11" x14ac:dyDescent="0.25">
      <c r="A301" t="str">
        <v>One-Seat</v>
      </c>
      <c r="B301" t="str">
        <v>REM SOLUTIONS LLC</v>
      </c>
      <c r="C301" s="69">
        <v>45589</v>
      </c>
      <c r="D301" t="str">
        <v>MAINESS, RYAN</v>
      </c>
      <c r="E301" t="str">
        <v>215</v>
      </c>
      <c r="F301" t="str">
        <v>SEDAN</v>
      </c>
      <c r="G301" t="str">
        <v>AM1</v>
      </c>
      <c r="H301" t="str">
        <v>SD</v>
      </c>
      <c r="I301">
        <v>4009028</v>
      </c>
      <c r="J301">
        <v>11.27</v>
      </c>
      <c r="K301">
        <v>35</v>
      </c>
    </row>
    <row r="302" spans="1:11" x14ac:dyDescent="0.25">
      <c r="A302" t="str">
        <v>One-Seat</v>
      </c>
      <c r="B302" t="str">
        <v>SYNERGY MEDICAL TRANSPORTATION LLC</v>
      </c>
      <c r="C302" s="69">
        <v>45589</v>
      </c>
      <c r="D302" t="str">
        <v>VAUGHN, DUSTIN</v>
      </c>
      <c r="E302" t="str">
        <v>220</v>
      </c>
      <c r="F302" t="str">
        <v>SEDAN</v>
      </c>
      <c r="G302" t="str">
        <v>AM1</v>
      </c>
      <c r="H302" t="str">
        <v>SD</v>
      </c>
      <c r="I302">
        <v>4008024</v>
      </c>
      <c r="J302">
        <v>17.3</v>
      </c>
      <c r="K302">
        <v>54</v>
      </c>
    </row>
    <row r="303" spans="1:11" x14ac:dyDescent="0.25">
      <c r="A303" t="str">
        <v>One-Seat</v>
      </c>
      <c r="B303" t="str">
        <v>NORTHCAL TRANSPORTATION LLC</v>
      </c>
      <c r="C303" s="69">
        <v>45589</v>
      </c>
      <c r="D303" t="str">
        <v>VILCHEZ, CHARLENNE</v>
      </c>
      <c r="E303" t="str">
        <v>217</v>
      </c>
      <c r="F303" t="str">
        <v>WAV</v>
      </c>
      <c r="G303" t="str">
        <v>AM1</v>
      </c>
      <c r="H303" t="str">
        <v>SD</v>
      </c>
      <c r="I303">
        <v>4008023</v>
      </c>
      <c r="J303">
        <v>4.38</v>
      </c>
      <c r="K303">
        <v>16</v>
      </c>
    </row>
    <row r="304" spans="1:11" x14ac:dyDescent="0.25">
      <c r="A304" t="str">
        <v>One-Seat</v>
      </c>
      <c r="B304" t="str">
        <v>HUGO FAMILY TRANSPORTATION</v>
      </c>
      <c r="C304" s="69">
        <v>45589</v>
      </c>
      <c r="D304" t="str">
        <v>HUGO, TAMA</v>
      </c>
      <c r="E304" t="str">
        <v>211</v>
      </c>
      <c r="F304" t="str">
        <v>WAV</v>
      </c>
      <c r="G304" t="str">
        <v>AM2</v>
      </c>
      <c r="H304" t="str">
        <v>SD</v>
      </c>
      <c r="I304">
        <v>4008026</v>
      </c>
      <c r="J304">
        <v>15.66</v>
      </c>
      <c r="K304">
        <v>61</v>
      </c>
    </row>
    <row r="305" spans="1:11" x14ac:dyDescent="0.25">
      <c r="A305" t="str">
        <v>One-Seat</v>
      </c>
      <c r="B305" t="str">
        <v>MONAI&amp;SON'S LLC</v>
      </c>
      <c r="C305" s="69">
        <v>45589</v>
      </c>
      <c r="D305" t="str">
        <v>MOLLIQUE, ROMESHA</v>
      </c>
      <c r="E305" t="str">
        <v>203</v>
      </c>
      <c r="F305" t="str">
        <v>WAV</v>
      </c>
      <c r="G305" t="str">
        <v>AM2</v>
      </c>
      <c r="H305" t="str">
        <v>SD</v>
      </c>
      <c r="I305">
        <v>4008027</v>
      </c>
      <c r="J305">
        <v>15.66</v>
      </c>
      <c r="K305">
        <v>42</v>
      </c>
    </row>
    <row r="306" spans="1:11" x14ac:dyDescent="0.25">
      <c r="A306" t="str">
        <v>One-Seat</v>
      </c>
      <c r="B306" t="str">
        <v>AARON TRANSPORTATION</v>
      </c>
      <c r="C306" s="69">
        <v>45589</v>
      </c>
      <c r="D306" t="str">
        <v>ALLISON, AARON</v>
      </c>
      <c r="E306" t="str">
        <v>202</v>
      </c>
      <c r="F306" t="str">
        <v>WAV</v>
      </c>
      <c r="G306" t="str">
        <v>AM1</v>
      </c>
      <c r="H306" t="str">
        <v>SD</v>
      </c>
      <c r="I306">
        <v>4007999</v>
      </c>
      <c r="J306">
        <v>7.27</v>
      </c>
      <c r="K306">
        <v>18</v>
      </c>
    </row>
    <row r="307" spans="1:11" x14ac:dyDescent="0.25">
      <c r="A307" t="str">
        <v>One-Seat</v>
      </c>
      <c r="B307" t="str">
        <v>MONAI&amp;SON'S LLC</v>
      </c>
      <c r="C307" s="69">
        <v>45589</v>
      </c>
      <c r="D307" t="str">
        <v>MOLLIQUE, ROMESHA</v>
      </c>
      <c r="E307" t="str">
        <v>203</v>
      </c>
      <c r="F307" t="str">
        <v>WAV</v>
      </c>
      <c r="G307" t="str">
        <v>AM1</v>
      </c>
      <c r="H307" t="str">
        <v>SD</v>
      </c>
      <c r="I307">
        <v>4007998</v>
      </c>
      <c r="J307">
        <v>7.27</v>
      </c>
      <c r="K307">
        <v>26</v>
      </c>
    </row>
    <row r="308" spans="1:11" x14ac:dyDescent="0.25">
      <c r="A308" t="str">
        <v>One-Seat</v>
      </c>
      <c r="B308" t="str">
        <v>NORTHCAL TRANSPORTATION LLC</v>
      </c>
      <c r="C308" s="69">
        <v>45589</v>
      </c>
      <c r="D308" t="str">
        <v>VILCHEZ, CHARLENNE</v>
      </c>
      <c r="E308" t="str">
        <v>217</v>
      </c>
      <c r="F308" t="str">
        <v>WAV</v>
      </c>
      <c r="G308" t="str">
        <v>WH1</v>
      </c>
      <c r="H308" t="str">
        <v>WC</v>
      </c>
      <c r="I308">
        <v>4008021</v>
      </c>
      <c r="J308">
        <v>4.88</v>
      </c>
      <c r="K308">
        <v>20</v>
      </c>
    </row>
    <row r="309" spans="1:11" x14ac:dyDescent="0.25">
      <c r="A309" t="str">
        <v>One-Seat</v>
      </c>
      <c r="B309" t="str">
        <v>FOWLER SENIOR TRANSIT LLC</v>
      </c>
      <c r="C309" s="69">
        <v>45589</v>
      </c>
      <c r="D309" t="str">
        <v>FOWLER, ANTOINE</v>
      </c>
      <c r="E309" t="str">
        <v>222</v>
      </c>
      <c r="F309" t="str">
        <v>WAV</v>
      </c>
      <c r="G309" t="str">
        <v>AM1</v>
      </c>
      <c r="H309" t="str">
        <v>SD</v>
      </c>
      <c r="I309">
        <v>4009092</v>
      </c>
      <c r="J309">
        <v>26.71</v>
      </c>
      <c r="K309">
        <v>81</v>
      </c>
    </row>
    <row r="310" spans="1:11" x14ac:dyDescent="0.25">
      <c r="A310" t="str">
        <v>One-Seat</v>
      </c>
      <c r="B310" t="str">
        <v>HUGO FAMILY TRANSPORTATION</v>
      </c>
      <c r="C310" s="69">
        <v>45589</v>
      </c>
      <c r="D310" t="str">
        <v>HUGO, TAMA</v>
      </c>
      <c r="E310" t="str">
        <v>211</v>
      </c>
      <c r="F310" t="str">
        <v>WAV</v>
      </c>
      <c r="G310" t="str">
        <v>AM1</v>
      </c>
      <c r="H310" t="str">
        <v>SD</v>
      </c>
      <c r="I310">
        <v>4009090</v>
      </c>
      <c r="J310">
        <v>26.71</v>
      </c>
      <c r="K310">
        <v>122</v>
      </c>
    </row>
    <row r="311" spans="1:11" x14ac:dyDescent="0.25">
      <c r="A311" t="str">
        <v>One-Seat</v>
      </c>
      <c r="B311" t="str">
        <v>SYNERGY MEDICAL TRANSPORTATION LLC</v>
      </c>
      <c r="C311" s="69">
        <v>45589</v>
      </c>
      <c r="D311" t="str">
        <v>VAUGHN, DUSTIN</v>
      </c>
      <c r="E311" t="str">
        <v>220</v>
      </c>
      <c r="F311" t="str">
        <v>SEDAN</v>
      </c>
      <c r="G311" t="str">
        <v>AM1</v>
      </c>
      <c r="H311" t="str">
        <v>SD</v>
      </c>
      <c r="I311">
        <v>4008051</v>
      </c>
      <c r="J311">
        <v>8.24</v>
      </c>
      <c r="K311">
        <v>31</v>
      </c>
    </row>
    <row r="312" spans="1:11" x14ac:dyDescent="0.25">
      <c r="A312" t="str">
        <v>One-Seat</v>
      </c>
      <c r="B312" t="str">
        <v>MADE EAZY LLC</v>
      </c>
      <c r="C312" s="69">
        <v>45589</v>
      </c>
      <c r="D312" t="str">
        <v>WYATT, MIGERIEA</v>
      </c>
      <c r="E312" t="str">
        <v>219</v>
      </c>
      <c r="F312" t="str">
        <v>SEDAN</v>
      </c>
      <c r="G312" t="str">
        <v>AM1</v>
      </c>
      <c r="H312" t="str">
        <v>SD</v>
      </c>
      <c r="I312">
        <v>4008052</v>
      </c>
      <c r="J312">
        <v>8.24</v>
      </c>
      <c r="K312">
        <v>19</v>
      </c>
    </row>
    <row r="313" spans="1:11" x14ac:dyDescent="0.25">
      <c r="A313" t="str">
        <v>One-Seat</v>
      </c>
      <c r="B313" t="str">
        <v>HUGO FAMILY TRANSPORTATION</v>
      </c>
      <c r="C313" s="69">
        <v>45589</v>
      </c>
      <c r="D313" t="str">
        <v>HUGO, TAMA</v>
      </c>
      <c r="E313" t="str">
        <v>211</v>
      </c>
      <c r="F313" t="str">
        <v>WAV</v>
      </c>
      <c r="G313" t="str">
        <v>AM1</v>
      </c>
      <c r="H313" t="str">
        <v>SD</v>
      </c>
      <c r="I313">
        <v>4008007</v>
      </c>
      <c r="J313">
        <v>10.039999999999999</v>
      </c>
      <c r="K313">
        <v>31</v>
      </c>
    </row>
    <row r="314" spans="1:11" x14ac:dyDescent="0.25">
      <c r="A314" t="str">
        <v>One-Seat</v>
      </c>
      <c r="B314" t="str">
        <v>EXPRESS TRANSPORTATION SERVICES, LLC</v>
      </c>
      <c r="C314" s="69">
        <v>45589</v>
      </c>
      <c r="D314" t="str">
        <v>KEITH , CLYDE</v>
      </c>
      <c r="E314" t="str">
        <v>212</v>
      </c>
      <c r="F314" t="str">
        <v>WAV</v>
      </c>
      <c r="G314" t="str">
        <v>AM1,OW1</v>
      </c>
      <c r="H314" t="str">
        <v>SD</v>
      </c>
      <c r="I314">
        <v>4008094</v>
      </c>
      <c r="J314">
        <v>20.73</v>
      </c>
      <c r="K314">
        <v>44</v>
      </c>
    </row>
    <row r="315" spans="1:11" x14ac:dyDescent="0.25">
      <c r="A315" t="str">
        <v>One-Seat</v>
      </c>
      <c r="B315" t="str">
        <v>DIAMOND HILL TRANSPORTATION LLC</v>
      </c>
      <c r="C315" s="69">
        <v>45590</v>
      </c>
      <c r="D315" t="str">
        <v>STEPHENS, MARITZA</v>
      </c>
      <c r="E315" t="str">
        <v>206</v>
      </c>
      <c r="F315" t="str">
        <v>WAV</v>
      </c>
      <c r="G315" t="str">
        <v>LW1</v>
      </c>
      <c r="H315" t="str">
        <v>SD</v>
      </c>
      <c r="I315">
        <v>4011136</v>
      </c>
      <c r="J315">
        <v>16.420000000000002</v>
      </c>
      <c r="K315">
        <v>27</v>
      </c>
    </row>
    <row r="316" spans="1:11" x14ac:dyDescent="0.25">
      <c r="A316" t="str">
        <v>One-Seat</v>
      </c>
      <c r="B316" t="str">
        <v>GET CARE TRANSIT LLC</v>
      </c>
      <c r="C316" s="69">
        <v>45590</v>
      </c>
      <c r="D316" t="str">
        <v>BOGALE, GETU</v>
      </c>
      <c r="E316" t="str">
        <v>214</v>
      </c>
      <c r="F316" t="str">
        <v>WAV</v>
      </c>
      <c r="G316" t="str">
        <v>WK1</v>
      </c>
      <c r="H316" t="str">
        <v>SD</v>
      </c>
      <c r="I316">
        <v>4008588</v>
      </c>
      <c r="J316">
        <v>6.92</v>
      </c>
      <c r="K316">
        <v>24</v>
      </c>
    </row>
    <row r="317" spans="1:11" x14ac:dyDescent="0.25">
      <c r="A317" t="str">
        <v>One-Seat</v>
      </c>
      <c r="B317" t="str">
        <v>MADE EAZY LLC</v>
      </c>
      <c r="C317" s="69">
        <v>45590</v>
      </c>
      <c r="D317" t="str">
        <v>WYATT, MIGERIEA</v>
      </c>
      <c r="E317" t="str">
        <v>219</v>
      </c>
      <c r="F317" t="str">
        <v>SEDAN</v>
      </c>
      <c r="G317" t="str">
        <v>AM1</v>
      </c>
      <c r="H317" t="str">
        <v>SD</v>
      </c>
      <c r="I317">
        <v>4008602</v>
      </c>
      <c r="J317">
        <v>11.22</v>
      </c>
      <c r="K317">
        <v>67</v>
      </c>
    </row>
    <row r="318" spans="1:11" x14ac:dyDescent="0.25">
      <c r="A318" t="str">
        <v>One-Seat</v>
      </c>
      <c r="B318" t="str">
        <v>EXPRESS TRANSPORTATION SERVICES, LLC</v>
      </c>
      <c r="C318" s="69">
        <v>45590</v>
      </c>
      <c r="D318" t="str">
        <v>ROGERS, JAMES</v>
      </c>
      <c r="E318" t="str">
        <v>207</v>
      </c>
      <c r="F318" t="str">
        <v>WAV</v>
      </c>
      <c r="G318" t="str">
        <v>AM1</v>
      </c>
      <c r="H318" t="str">
        <v>SD</v>
      </c>
      <c r="I318">
        <v>4008612</v>
      </c>
      <c r="J318">
        <v>17.43</v>
      </c>
      <c r="K318">
        <v>18</v>
      </c>
    </row>
    <row r="319" spans="1:11" x14ac:dyDescent="0.25">
      <c r="A319" t="str">
        <v>One-Seat</v>
      </c>
      <c r="B319" t="str">
        <v>SYNERGY MEDICAL TRANSPORTATION LLC</v>
      </c>
      <c r="C319" s="69">
        <v>45590</v>
      </c>
      <c r="D319" t="str">
        <v>MARZI, SAMI JAN</v>
      </c>
      <c r="E319" t="str">
        <v>204</v>
      </c>
      <c r="F319" t="str">
        <v>WAV</v>
      </c>
      <c r="G319" t="str">
        <v>AM1</v>
      </c>
      <c r="H319" t="str">
        <v>SD</v>
      </c>
      <c r="I319">
        <v>4008684</v>
      </c>
      <c r="J319">
        <v>27.27</v>
      </c>
      <c r="K319">
        <v>47</v>
      </c>
    </row>
    <row r="320" spans="1:11" x14ac:dyDescent="0.25">
      <c r="A320" t="str">
        <v>One-Seat</v>
      </c>
      <c r="B320" t="str">
        <v>AARON TRANSPORTATION</v>
      </c>
      <c r="C320" s="69">
        <v>45590</v>
      </c>
      <c r="D320" t="str">
        <v>ALLISON, AARON</v>
      </c>
      <c r="E320" t="str">
        <v>202</v>
      </c>
      <c r="F320" t="str">
        <v>WAV</v>
      </c>
      <c r="G320" t="str">
        <v>AM1</v>
      </c>
      <c r="H320" t="str">
        <v>SD</v>
      </c>
      <c r="I320">
        <v>4008683</v>
      </c>
      <c r="J320">
        <v>27.26</v>
      </c>
      <c r="K320">
        <v>65</v>
      </c>
    </row>
    <row r="321" spans="1:11" x14ac:dyDescent="0.25">
      <c r="A321" t="str">
        <v>One-Seat</v>
      </c>
      <c r="B321" t="str">
        <v>DIAMOND HILL TRANSPORTATION LLC</v>
      </c>
      <c r="C321" s="69">
        <v>45590</v>
      </c>
      <c r="D321" t="str">
        <v>STEPHENS, MARITZA</v>
      </c>
      <c r="E321" t="str">
        <v>206</v>
      </c>
      <c r="F321" t="str">
        <v>WAV</v>
      </c>
      <c r="G321" t="str">
        <v>WK1</v>
      </c>
      <c r="H321" t="str">
        <v>SD</v>
      </c>
      <c r="I321">
        <v>4008623</v>
      </c>
      <c r="J321">
        <v>8.35</v>
      </c>
      <c r="K321">
        <v>60</v>
      </c>
    </row>
    <row r="322" spans="1:11" x14ac:dyDescent="0.25">
      <c r="A322" t="str">
        <v>One-Seat</v>
      </c>
      <c r="B322" t="str">
        <v>HUGO FAMILY TRANSPORTATION</v>
      </c>
      <c r="C322" s="69">
        <v>45590</v>
      </c>
      <c r="D322" t="str">
        <v>HUGO, TAMA</v>
      </c>
      <c r="E322" t="str">
        <v>211</v>
      </c>
      <c r="F322" t="str">
        <v>WAV</v>
      </c>
      <c r="G322" t="str">
        <v>AM1</v>
      </c>
      <c r="H322" t="str">
        <v>SD</v>
      </c>
      <c r="I322">
        <v>4008611</v>
      </c>
      <c r="J322">
        <v>17.43</v>
      </c>
      <c r="K322">
        <v>21</v>
      </c>
    </row>
    <row r="323" spans="1:11" x14ac:dyDescent="0.25">
      <c r="A323" t="str">
        <v>One-Seat</v>
      </c>
      <c r="B323" t="str">
        <v>EXPRESS TRANSPORTATION SERVICES, LLC</v>
      </c>
      <c r="C323" s="69">
        <v>45590</v>
      </c>
      <c r="D323" t="str">
        <v>ROGERS, JAMES</v>
      </c>
      <c r="E323" t="str">
        <v>207</v>
      </c>
      <c r="F323" t="str">
        <v>WAV</v>
      </c>
      <c r="G323" t="str">
        <v>AM1</v>
      </c>
      <c r="H323" t="str">
        <v>SD</v>
      </c>
      <c r="I323">
        <v>4008497</v>
      </c>
      <c r="J323">
        <v>13.14</v>
      </c>
      <c r="K323">
        <v>52</v>
      </c>
    </row>
    <row r="324" spans="1:11" x14ac:dyDescent="0.25">
      <c r="A324" t="str">
        <v>One-Seat</v>
      </c>
      <c r="B324" t="str">
        <v>AARON TRANSPORTATION</v>
      </c>
      <c r="C324" s="69">
        <v>45590</v>
      </c>
      <c r="D324" t="str">
        <v>ALLISON, AARON</v>
      </c>
      <c r="E324" t="str">
        <v>202</v>
      </c>
      <c r="F324" t="str">
        <v>WAV</v>
      </c>
      <c r="G324" t="str">
        <v>AM1</v>
      </c>
      <c r="H324" t="str">
        <v>SD</v>
      </c>
      <c r="I324">
        <v>4010296</v>
      </c>
      <c r="J324">
        <v>26.97</v>
      </c>
      <c r="K324">
        <v>109</v>
      </c>
    </row>
    <row r="325" spans="1:11" x14ac:dyDescent="0.25">
      <c r="A325" t="str">
        <v>One-Seat</v>
      </c>
      <c r="B325" t="str">
        <v>HUGO FAMILY TRANSPORTATION</v>
      </c>
      <c r="C325" s="69">
        <v>45590</v>
      </c>
      <c r="D325" t="str">
        <v>HUGO, TAMA</v>
      </c>
      <c r="E325" t="str">
        <v>211</v>
      </c>
      <c r="F325" t="str">
        <v>WAV</v>
      </c>
      <c r="G325" t="str">
        <v>AM1</v>
      </c>
      <c r="H325" t="str">
        <v>SD</v>
      </c>
      <c r="I325">
        <v>4008470</v>
      </c>
      <c r="J325">
        <v>11.47</v>
      </c>
      <c r="K325">
        <v>18</v>
      </c>
    </row>
    <row r="326" spans="1:11" x14ac:dyDescent="0.25">
      <c r="A326" t="str">
        <v>One-Seat</v>
      </c>
      <c r="B326" t="str">
        <v>MADE EAZY LLC</v>
      </c>
      <c r="C326" s="69">
        <v>45590</v>
      </c>
      <c r="D326" t="str">
        <v>WYATT, MIGERIEA</v>
      </c>
      <c r="E326" t="str">
        <v>219</v>
      </c>
      <c r="F326" t="str">
        <v>SEDAN</v>
      </c>
      <c r="G326" t="str">
        <v>AM1</v>
      </c>
      <c r="H326" t="str">
        <v>SD</v>
      </c>
      <c r="I326">
        <v>4008469</v>
      </c>
      <c r="J326">
        <v>11.47</v>
      </c>
      <c r="K326">
        <v>98</v>
      </c>
    </row>
    <row r="327" spans="1:11" x14ac:dyDescent="0.25">
      <c r="A327" t="str">
        <v>One-Seat</v>
      </c>
      <c r="B327" t="str">
        <v>GET CARE TRANSIT LLC</v>
      </c>
      <c r="C327" s="69">
        <v>45590</v>
      </c>
      <c r="D327" t="str">
        <v>BOGALE, GETU</v>
      </c>
      <c r="E327" t="str">
        <v>214</v>
      </c>
      <c r="F327" t="str">
        <v>WAV</v>
      </c>
      <c r="G327" t="str">
        <v>AM1</v>
      </c>
      <c r="H327" t="str">
        <v>SD</v>
      </c>
      <c r="I327">
        <v>4010355</v>
      </c>
      <c r="J327">
        <v>12.94</v>
      </c>
      <c r="K327">
        <v>38</v>
      </c>
    </row>
    <row r="328" spans="1:11" x14ac:dyDescent="0.25">
      <c r="A328" t="str">
        <v>One-Seat</v>
      </c>
      <c r="B328" t="str">
        <v>DIAMOND HILL TRANSPORTATION LLC</v>
      </c>
      <c r="C328" s="69">
        <v>45590</v>
      </c>
      <c r="D328" t="str">
        <v>STEPHENS, MARITZA</v>
      </c>
      <c r="E328" t="str">
        <v>206</v>
      </c>
      <c r="F328" t="str">
        <v>WAV</v>
      </c>
      <c r="G328" t="str">
        <v>WH1</v>
      </c>
      <c r="H328" t="str">
        <v>WC</v>
      </c>
      <c r="I328">
        <v>4012571</v>
      </c>
      <c r="J328">
        <v>14.15</v>
      </c>
      <c r="K328">
        <v>32</v>
      </c>
    </row>
    <row r="329" spans="1:11" x14ac:dyDescent="0.25">
      <c r="A329" t="str">
        <v>One-Seat</v>
      </c>
      <c r="B329" t="str">
        <v>NORTHCAL TRANSPORTATION LLC</v>
      </c>
      <c r="C329" s="69">
        <v>45590</v>
      </c>
      <c r="D329" t="str">
        <v>VILCHEZ, CHARLENNE</v>
      </c>
      <c r="E329" t="str">
        <v>217</v>
      </c>
      <c r="F329" t="str">
        <v>WAV</v>
      </c>
      <c r="G329" t="str">
        <v>AM1</v>
      </c>
      <c r="H329" t="str">
        <v>SD</v>
      </c>
      <c r="I329">
        <v>4012572</v>
      </c>
      <c r="J329">
        <v>13.19</v>
      </c>
      <c r="K329">
        <v>27</v>
      </c>
    </row>
    <row r="330" spans="1:11" x14ac:dyDescent="0.25">
      <c r="A330" t="str">
        <v>One-Seat</v>
      </c>
      <c r="B330" t="str">
        <v>TRANSIT LTM LLC</v>
      </c>
      <c r="C330" s="69">
        <v>45590</v>
      </c>
      <c r="D330" t="str">
        <v>MALCOM, LANDREW</v>
      </c>
      <c r="E330" t="str">
        <v>209</v>
      </c>
      <c r="F330" t="str">
        <v>WAV</v>
      </c>
      <c r="G330" t="str">
        <v>AM1</v>
      </c>
      <c r="H330" t="str">
        <v>SD</v>
      </c>
      <c r="I330">
        <v>4012575</v>
      </c>
      <c r="J330">
        <v>13.19</v>
      </c>
      <c r="K330">
        <v>2</v>
      </c>
    </row>
    <row r="331" spans="1:11" x14ac:dyDescent="0.25">
      <c r="A331" t="str">
        <v>One-Seat</v>
      </c>
      <c r="B331" t="str">
        <v>GET CARE TRANSIT LLC</v>
      </c>
      <c r="C331" s="69">
        <v>45590</v>
      </c>
      <c r="D331" t="str">
        <v>BOGALE, GETU</v>
      </c>
      <c r="E331" t="str">
        <v>214</v>
      </c>
      <c r="F331" t="str">
        <v>WAV</v>
      </c>
      <c r="G331" t="str">
        <v>AM1</v>
      </c>
      <c r="H331" t="str">
        <v>SD</v>
      </c>
      <c r="I331">
        <v>4011146</v>
      </c>
      <c r="J331">
        <v>10.17</v>
      </c>
      <c r="K331">
        <v>37</v>
      </c>
    </row>
    <row r="332" spans="1:11" x14ac:dyDescent="0.25">
      <c r="A332" t="str">
        <v>One-Seat</v>
      </c>
      <c r="B332" t="str">
        <v>GET CARE TRANSIT LLC</v>
      </c>
      <c r="C332" s="69">
        <v>45590</v>
      </c>
      <c r="D332" t="str">
        <v>BOGALE, GETU</v>
      </c>
      <c r="E332" t="str">
        <v>214</v>
      </c>
      <c r="F332" t="str">
        <v>WAV</v>
      </c>
      <c r="G332" t="str">
        <v>AM1</v>
      </c>
      <c r="H332" t="str">
        <v>SD</v>
      </c>
      <c r="I332">
        <v>4011150</v>
      </c>
      <c r="J332">
        <v>10.17</v>
      </c>
      <c r="K332">
        <v>20</v>
      </c>
    </row>
    <row r="333" spans="1:11" x14ac:dyDescent="0.25">
      <c r="A333" t="str">
        <v>One-Seat</v>
      </c>
      <c r="B333" t="str">
        <v>MONAI&amp;SON'S LLC</v>
      </c>
      <c r="C333" s="69">
        <v>45590</v>
      </c>
      <c r="D333" t="str">
        <v>MOLLIQUE, ROMESHA</v>
      </c>
      <c r="E333" t="str">
        <v>203</v>
      </c>
      <c r="F333" t="str">
        <v>WAV</v>
      </c>
      <c r="G333" t="str">
        <v>AM1</v>
      </c>
      <c r="H333" t="str">
        <v>SD</v>
      </c>
      <c r="I333">
        <v>4008498</v>
      </c>
      <c r="J333">
        <v>13.14</v>
      </c>
      <c r="K333">
        <v>74</v>
      </c>
    </row>
    <row r="334" spans="1:11" x14ac:dyDescent="0.25">
      <c r="A334" t="str">
        <v>One-Seat</v>
      </c>
      <c r="B334" t="str">
        <v>EXPRESS TRANSPORTATION SERVICES, LLC</v>
      </c>
      <c r="C334" s="69">
        <v>45590</v>
      </c>
      <c r="D334" t="str">
        <v>ROBERTSON, SARAH</v>
      </c>
      <c r="E334" t="str">
        <v>208</v>
      </c>
      <c r="F334" t="str">
        <v>WAV</v>
      </c>
      <c r="G334" t="str">
        <v>AM1</v>
      </c>
      <c r="H334" t="str">
        <v>SD</v>
      </c>
      <c r="I334">
        <v>4010292</v>
      </c>
      <c r="J334">
        <v>26.97</v>
      </c>
      <c r="K334">
        <v>43</v>
      </c>
    </row>
    <row r="335" spans="1:11" x14ac:dyDescent="0.25">
      <c r="A335" t="str">
        <v>One-Seat</v>
      </c>
      <c r="B335" t="str">
        <v>DIAMOND HILL TRANSPORTATION LLC</v>
      </c>
      <c r="C335" s="69">
        <v>45590</v>
      </c>
      <c r="D335" t="str">
        <v>STEPHENS, MARITZA</v>
      </c>
      <c r="E335" t="str">
        <v>206</v>
      </c>
      <c r="F335" t="str">
        <v>WAV</v>
      </c>
      <c r="G335" t="str">
        <v>LW1</v>
      </c>
      <c r="H335" t="str">
        <v>SD</v>
      </c>
      <c r="I335">
        <v>4011138</v>
      </c>
      <c r="J335">
        <v>16.420000000000002</v>
      </c>
      <c r="K335">
        <v>22</v>
      </c>
    </row>
    <row r="336" spans="1:11" x14ac:dyDescent="0.25">
      <c r="A336" t="str">
        <v>One-Seat</v>
      </c>
      <c r="B336" t="str">
        <v>HUGO FAMILY TRANSPORTATION</v>
      </c>
      <c r="C336" s="69">
        <v>45590</v>
      </c>
      <c r="D336" t="str">
        <v>HUGO, TAMA</v>
      </c>
      <c r="E336" t="str">
        <v>211</v>
      </c>
      <c r="F336" t="str">
        <v>WAV</v>
      </c>
      <c r="G336" t="str">
        <v>WH1</v>
      </c>
      <c r="H336" t="str">
        <v>WC</v>
      </c>
      <c r="I336">
        <v>4008581</v>
      </c>
      <c r="J336">
        <v>5.55</v>
      </c>
      <c r="K336">
        <v>38</v>
      </c>
    </row>
    <row r="337" spans="1:11" x14ac:dyDescent="0.25">
      <c r="A337" t="str">
        <v>One-Seat</v>
      </c>
      <c r="B337" t="str">
        <v>EXPRESS TRANSPORTATION SERVICES, LLC</v>
      </c>
      <c r="C337" s="69">
        <v>45590</v>
      </c>
      <c r="D337" t="str">
        <v>LARA, DOUGLAS</v>
      </c>
      <c r="E337" t="str">
        <v>221</v>
      </c>
      <c r="F337" t="str">
        <v>WAV</v>
      </c>
      <c r="G337" t="str">
        <v>WH1</v>
      </c>
      <c r="H337" t="str">
        <v>WC</v>
      </c>
      <c r="I337">
        <v>4008580</v>
      </c>
      <c r="J337">
        <v>5.55</v>
      </c>
      <c r="K337">
        <v>18</v>
      </c>
    </row>
    <row r="338" spans="1:11" x14ac:dyDescent="0.25">
      <c r="A338" t="str">
        <v>One-Seat</v>
      </c>
      <c r="B338" t="str">
        <v>AARON TRANSPORTATION</v>
      </c>
      <c r="C338" s="69">
        <v>45590</v>
      </c>
      <c r="D338" t="str">
        <v>ALLISON, AARON</v>
      </c>
      <c r="E338" t="str">
        <v>202</v>
      </c>
      <c r="F338" t="str">
        <v>WAV</v>
      </c>
      <c r="G338" t="str">
        <v>AM1</v>
      </c>
      <c r="H338" t="str">
        <v>SD</v>
      </c>
      <c r="I338">
        <v>4008579</v>
      </c>
      <c r="J338">
        <v>10.39</v>
      </c>
      <c r="K338">
        <v>51</v>
      </c>
    </row>
    <row r="339" spans="1:11" x14ac:dyDescent="0.25">
      <c r="A339" t="str">
        <v>One-Seat</v>
      </c>
      <c r="B339" t="str">
        <v>EXPRESS TRANSPORTATION SERVICES, LLC</v>
      </c>
      <c r="C339" s="69">
        <v>45590</v>
      </c>
      <c r="D339" t="str">
        <v>ROGERS, JAMES</v>
      </c>
      <c r="E339" t="str">
        <v>207</v>
      </c>
      <c r="F339" t="str">
        <v>WAV</v>
      </c>
      <c r="G339" t="str">
        <v>AM1</v>
      </c>
      <c r="H339" t="str">
        <v>SD</v>
      </c>
      <c r="I339">
        <v>4008578</v>
      </c>
      <c r="J339">
        <v>10.39</v>
      </c>
      <c r="K339">
        <v>39</v>
      </c>
    </row>
    <row r="340" spans="1:11" x14ac:dyDescent="0.25">
      <c r="A340" t="str">
        <v>One-Seat</v>
      </c>
      <c r="B340" t="str">
        <v>MADE EAZY LLC</v>
      </c>
      <c r="C340" s="69">
        <v>45590</v>
      </c>
      <c r="D340" t="str">
        <v>WYATT, MIGERIEA</v>
      </c>
      <c r="E340" t="str">
        <v>219</v>
      </c>
      <c r="F340" t="str">
        <v>SEDAN</v>
      </c>
      <c r="G340" t="str">
        <v>AM1</v>
      </c>
      <c r="H340" t="str">
        <v>SD</v>
      </c>
      <c r="I340">
        <v>4008786</v>
      </c>
      <c r="J340">
        <v>8.24</v>
      </c>
      <c r="K340">
        <v>15</v>
      </c>
    </row>
    <row r="341" spans="1:11" x14ac:dyDescent="0.25">
      <c r="A341" t="str">
        <v>One-Seat</v>
      </c>
      <c r="B341" t="str">
        <v>MONAI&amp;SON'S LLC</v>
      </c>
      <c r="C341" s="69">
        <v>45590</v>
      </c>
      <c r="D341" t="str">
        <v>MOLLIQUE, ROMESHA</v>
      </c>
      <c r="E341" t="str">
        <v>203</v>
      </c>
      <c r="F341" t="str">
        <v>WAV</v>
      </c>
      <c r="G341" t="str">
        <v>AM1</v>
      </c>
      <c r="H341" t="str">
        <v>SD</v>
      </c>
      <c r="I341">
        <v>4011840</v>
      </c>
      <c r="J341">
        <v>18.37</v>
      </c>
      <c r="K341">
        <v>69</v>
      </c>
    </row>
    <row r="342" spans="1:11" x14ac:dyDescent="0.25">
      <c r="A342" t="str">
        <v>One-Seat</v>
      </c>
      <c r="B342" t="str">
        <v>NORTHCAL TRANSPORTATION LLC</v>
      </c>
      <c r="C342" s="69">
        <v>45590</v>
      </c>
      <c r="D342" t="str">
        <v>VILCHEZ, CHARLENNE</v>
      </c>
      <c r="E342" t="str">
        <v>217</v>
      </c>
      <c r="F342" t="str">
        <v>WAV</v>
      </c>
      <c r="G342" t="str">
        <v>WH1</v>
      </c>
      <c r="H342" t="str">
        <v>WC</v>
      </c>
      <c r="I342">
        <v>4008751</v>
      </c>
      <c r="J342">
        <v>4.88</v>
      </c>
      <c r="K342">
        <v>17</v>
      </c>
    </row>
    <row r="343" spans="1:11" x14ac:dyDescent="0.25">
      <c r="A343" t="str">
        <v>One-Seat</v>
      </c>
      <c r="B343" t="str">
        <v>SYNERGY MEDICAL TRANSPORTATION LLC</v>
      </c>
      <c r="C343" s="69">
        <v>45590</v>
      </c>
      <c r="D343" t="str">
        <v>VAUGHN, DUSTIN</v>
      </c>
      <c r="E343" t="str">
        <v>220</v>
      </c>
      <c r="F343" t="str">
        <v>SEDAN</v>
      </c>
      <c r="G343" t="str">
        <v>AM1</v>
      </c>
      <c r="H343" t="str">
        <v>SD</v>
      </c>
      <c r="I343">
        <v>4008754</v>
      </c>
      <c r="J343">
        <v>17.3</v>
      </c>
      <c r="K343">
        <v>55</v>
      </c>
    </row>
    <row r="344" spans="1:11" x14ac:dyDescent="0.25">
      <c r="A344" t="str">
        <v>One-Seat</v>
      </c>
      <c r="B344" t="str">
        <v>MADE EAZY LLC</v>
      </c>
      <c r="C344" s="69">
        <v>45590</v>
      </c>
      <c r="D344" t="str">
        <v>WYATT, MIGERIEA</v>
      </c>
      <c r="E344" t="str">
        <v>219</v>
      </c>
      <c r="F344" t="str">
        <v>SEDAN</v>
      </c>
      <c r="G344" t="str">
        <v>AM1</v>
      </c>
      <c r="H344" t="str">
        <v>SD</v>
      </c>
      <c r="I344">
        <v>4008755</v>
      </c>
      <c r="J344">
        <v>17.3</v>
      </c>
      <c r="K344">
        <v>43</v>
      </c>
    </row>
    <row r="345" spans="1:11" x14ac:dyDescent="0.25">
      <c r="A345" t="str">
        <v>One-Seat</v>
      </c>
      <c r="B345" t="str">
        <v>MONAI&amp;SON'S LLC</v>
      </c>
      <c r="C345" s="69">
        <v>45590</v>
      </c>
      <c r="D345" t="str">
        <v>MOLLIQUE, ROMESHA</v>
      </c>
      <c r="E345" t="str">
        <v>203</v>
      </c>
      <c r="F345" t="str">
        <v>WAV</v>
      </c>
      <c r="G345" t="str">
        <v>AM1</v>
      </c>
      <c r="H345" t="str">
        <v>SD</v>
      </c>
      <c r="I345">
        <v>4008785</v>
      </c>
      <c r="J345">
        <v>8.24</v>
      </c>
      <c r="K345">
        <v>72</v>
      </c>
    </row>
    <row r="346" spans="1:11" x14ac:dyDescent="0.25">
      <c r="A346" t="str">
        <v>One-Seat</v>
      </c>
      <c r="B346" t="str">
        <v>REM SOLUTIONS LLC</v>
      </c>
      <c r="C346" s="69">
        <v>45590</v>
      </c>
      <c r="D346" t="str">
        <v>MAINESS, RYAN</v>
      </c>
      <c r="E346" t="str">
        <v>215</v>
      </c>
      <c r="F346" t="str">
        <v>SEDAN</v>
      </c>
      <c r="G346" t="str">
        <v>AM1</v>
      </c>
      <c r="H346" t="str">
        <v>SD</v>
      </c>
      <c r="I346">
        <v>4009565</v>
      </c>
      <c r="J346">
        <v>17.13</v>
      </c>
      <c r="K346">
        <v>41</v>
      </c>
    </row>
    <row r="347" spans="1:11" x14ac:dyDescent="0.25">
      <c r="A347" t="str">
        <v>One-Seat</v>
      </c>
      <c r="B347" t="str">
        <v>EXPRESS TRANSPORTATION SERVICES, LLC</v>
      </c>
      <c r="C347" s="69">
        <v>45590</v>
      </c>
      <c r="D347" t="str">
        <v>LARA, DOUGLAS</v>
      </c>
      <c r="E347" t="str">
        <v>221</v>
      </c>
      <c r="F347" t="str">
        <v>WAV</v>
      </c>
      <c r="G347" t="str">
        <v>AM1</v>
      </c>
      <c r="H347" t="str">
        <v>SD</v>
      </c>
      <c r="I347">
        <v>4011847</v>
      </c>
      <c r="J347">
        <v>18.37</v>
      </c>
      <c r="K347">
        <v>45</v>
      </c>
    </row>
    <row r="348" spans="1:11" x14ac:dyDescent="0.25">
      <c r="A348" t="str">
        <v>One-Seat</v>
      </c>
      <c r="B348" t="str">
        <v>EXPRESS TRANSPORTATION SERVICES, LLC</v>
      </c>
      <c r="C348" s="69">
        <v>45590</v>
      </c>
      <c r="D348" t="str">
        <v>ROGERS, JAMES</v>
      </c>
      <c r="E348" t="str">
        <v>207</v>
      </c>
      <c r="F348" t="str">
        <v>WAV</v>
      </c>
      <c r="G348" t="str">
        <v>AM1</v>
      </c>
      <c r="H348" t="str">
        <v>SD</v>
      </c>
      <c r="I348">
        <v>4008968</v>
      </c>
      <c r="J348">
        <v>14.12</v>
      </c>
      <c r="K348">
        <v>55</v>
      </c>
    </row>
    <row r="349" spans="1:11" x14ac:dyDescent="0.25">
      <c r="A349" t="str">
        <v>One-Seat</v>
      </c>
      <c r="B349" t="str">
        <v>MONAI&amp;SON'S LLC</v>
      </c>
      <c r="C349" s="69">
        <v>45590</v>
      </c>
      <c r="D349" t="str">
        <v>MOLLIQUE, ROMESHA</v>
      </c>
      <c r="E349" t="str">
        <v>203</v>
      </c>
      <c r="F349" t="str">
        <v>WAV</v>
      </c>
      <c r="G349" t="str">
        <v>AM1</v>
      </c>
      <c r="H349" t="str">
        <v>SD</v>
      </c>
      <c r="I349">
        <v>4008973</v>
      </c>
      <c r="J349">
        <v>14.12</v>
      </c>
      <c r="K349">
        <v>73</v>
      </c>
    </row>
    <row r="350" spans="1:11" x14ac:dyDescent="0.25">
      <c r="A350" t="str">
        <v>One-Seat</v>
      </c>
      <c r="B350" t="str">
        <v>NORTHCAL TRANSPORTATION LLC</v>
      </c>
      <c r="C350" s="69">
        <v>45590</v>
      </c>
      <c r="D350" t="str">
        <v>VILCHEZ, CHARLENNE</v>
      </c>
      <c r="E350" t="str">
        <v>217</v>
      </c>
      <c r="F350" t="str">
        <v>WAV</v>
      </c>
      <c r="G350" t="str">
        <v>WK1</v>
      </c>
      <c r="H350" t="str">
        <v>SD</v>
      </c>
      <c r="I350">
        <v>4008979</v>
      </c>
      <c r="J350">
        <v>8.33</v>
      </c>
      <c r="K350">
        <v>20</v>
      </c>
    </row>
    <row r="351" spans="1:11" x14ac:dyDescent="0.25">
      <c r="A351" t="str">
        <v>One-Seat</v>
      </c>
      <c r="B351" t="str">
        <v>QUICK RIDES CA</v>
      </c>
      <c r="C351" s="69">
        <v>45590</v>
      </c>
      <c r="D351" t="str">
        <v>TILLMAN, ROSALYN</v>
      </c>
      <c r="E351" t="str">
        <v>205A</v>
      </c>
      <c r="F351" t="str">
        <v>WAV</v>
      </c>
      <c r="G351" t="str">
        <v>AM1,WH1</v>
      </c>
      <c r="H351" t="str">
        <v>SD</v>
      </c>
      <c r="I351">
        <v>4008980</v>
      </c>
      <c r="J351">
        <v>25.38</v>
      </c>
      <c r="K351">
        <v>62</v>
      </c>
    </row>
    <row r="352" spans="1:11" x14ac:dyDescent="0.25">
      <c r="A352" t="str">
        <v>One-Seat</v>
      </c>
      <c r="B352" t="str">
        <v>NORTHCAL TRANSPORTATION LLC</v>
      </c>
      <c r="C352" s="69">
        <v>45590</v>
      </c>
      <c r="D352" t="str">
        <v>VILCHEZ, CHARLENNE</v>
      </c>
      <c r="E352" t="str">
        <v>217</v>
      </c>
      <c r="F352" t="str">
        <v>WAV</v>
      </c>
      <c r="G352" t="str">
        <v>AM1,WH1</v>
      </c>
      <c r="H352" t="str">
        <v>SD</v>
      </c>
      <c r="I352">
        <v>4009093</v>
      </c>
      <c r="J352">
        <v>16.45</v>
      </c>
      <c r="K352">
        <v>40</v>
      </c>
    </row>
    <row r="353" spans="1:11" x14ac:dyDescent="0.25">
      <c r="A353" t="str">
        <v>One-Seat</v>
      </c>
      <c r="B353" t="str">
        <v>DIAMOND HILL TRANSPORTATION LLC</v>
      </c>
      <c r="C353" s="69">
        <v>45590</v>
      </c>
      <c r="D353" t="str">
        <v>STEPHENS, MARITZA</v>
      </c>
      <c r="E353" t="str">
        <v>206</v>
      </c>
      <c r="F353" t="str">
        <v>WAV</v>
      </c>
      <c r="G353" t="str">
        <v>AM1,WH1</v>
      </c>
      <c r="H353" t="str">
        <v>SD</v>
      </c>
      <c r="I353">
        <v>4010951</v>
      </c>
      <c r="J353">
        <v>14.82</v>
      </c>
      <c r="K353">
        <v>43</v>
      </c>
    </row>
    <row r="354" spans="1:11" x14ac:dyDescent="0.25">
      <c r="A354" t="str">
        <v>One-Seat</v>
      </c>
      <c r="B354" t="str">
        <v>EXPRESS TRANSPORTATION SERVICES, LLC</v>
      </c>
      <c r="C354" s="69">
        <v>45590</v>
      </c>
      <c r="D354" t="str">
        <v>ROBERTSON, SARAH</v>
      </c>
      <c r="E354" t="str">
        <v>208</v>
      </c>
      <c r="F354" t="str">
        <v>WAV</v>
      </c>
      <c r="G354" t="str">
        <v>AM1,WH1</v>
      </c>
      <c r="H354" t="str">
        <v>SD</v>
      </c>
      <c r="I354">
        <v>4009094</v>
      </c>
      <c r="J354">
        <v>14.41</v>
      </c>
      <c r="K354">
        <v>30</v>
      </c>
    </row>
    <row r="355" spans="1:11" x14ac:dyDescent="0.25">
      <c r="A355" t="str">
        <v>One-Seat</v>
      </c>
      <c r="B355" t="str">
        <v>DIAMOND HILL TRANSPORTATION LLC</v>
      </c>
      <c r="C355" s="69">
        <v>45590</v>
      </c>
      <c r="D355" t="str">
        <v>STEPHENS, MARITZA</v>
      </c>
      <c r="E355" t="str">
        <v>206</v>
      </c>
      <c r="F355" t="str">
        <v>WAV</v>
      </c>
      <c r="G355" t="str">
        <v>AM1,WH1</v>
      </c>
      <c r="H355" t="str">
        <v>SD</v>
      </c>
      <c r="I355">
        <v>4010952</v>
      </c>
      <c r="J355">
        <v>14.82</v>
      </c>
      <c r="K355">
        <v>35</v>
      </c>
    </row>
    <row r="356" spans="1:11" x14ac:dyDescent="0.25">
      <c r="A356" t="str">
        <v>One-Seat</v>
      </c>
      <c r="B356" t="str">
        <v>HIGHER-SELF LLC</v>
      </c>
      <c r="C356" s="69">
        <v>45590</v>
      </c>
      <c r="D356" t="str">
        <v>BROWN, LOVIE</v>
      </c>
      <c r="E356" t="str">
        <v>216</v>
      </c>
      <c r="F356" t="str">
        <v>SEDAN</v>
      </c>
      <c r="G356" t="str">
        <v>AM1</v>
      </c>
      <c r="H356" t="str">
        <v>SD</v>
      </c>
      <c r="I356">
        <v>4008859</v>
      </c>
      <c r="J356">
        <v>10.88</v>
      </c>
      <c r="K356">
        <v>29</v>
      </c>
    </row>
    <row r="357" spans="1:11" x14ac:dyDescent="0.25">
      <c r="A357" t="str">
        <v>One-Seat</v>
      </c>
      <c r="B357" t="str">
        <v>GET CARE TRANSIT LLC</v>
      </c>
      <c r="C357" s="69">
        <v>45590</v>
      </c>
      <c r="D357" t="str">
        <v>BOGALE, GETU</v>
      </c>
      <c r="E357" t="str">
        <v>214</v>
      </c>
      <c r="F357" t="str">
        <v>WAV</v>
      </c>
      <c r="G357" t="str">
        <v>AM1</v>
      </c>
      <c r="H357" t="str">
        <v>SD</v>
      </c>
      <c r="I357">
        <v>4008860</v>
      </c>
      <c r="J357">
        <v>10.88</v>
      </c>
      <c r="K357">
        <v>37</v>
      </c>
    </row>
    <row r="358" spans="1:11" x14ac:dyDescent="0.25">
      <c r="A358" t="str">
        <v>One-Seat</v>
      </c>
      <c r="B358" t="str">
        <v>MONAI&amp;SON'S LLC</v>
      </c>
      <c r="C358" s="69">
        <v>45590</v>
      </c>
      <c r="D358" t="str">
        <v>MOLLIQUE, ROMESHA</v>
      </c>
      <c r="E358" t="str">
        <v>203</v>
      </c>
      <c r="F358" t="str">
        <v>WAV</v>
      </c>
      <c r="G358" t="str">
        <v>AM1</v>
      </c>
      <c r="H358" t="str">
        <v>SD</v>
      </c>
      <c r="I358">
        <v>4008861</v>
      </c>
      <c r="J358">
        <v>13.97</v>
      </c>
      <c r="K358">
        <v>28</v>
      </c>
    </row>
    <row r="359" spans="1:11" x14ac:dyDescent="0.25">
      <c r="A359" t="str">
        <v>One-Seat</v>
      </c>
      <c r="B359" t="str">
        <v>QUICK RIDES CA</v>
      </c>
      <c r="C359" s="69">
        <v>45590</v>
      </c>
      <c r="D359" t="str">
        <v>TILLMAN, ROSALYN</v>
      </c>
      <c r="E359" t="str">
        <v>205A</v>
      </c>
      <c r="F359" t="str">
        <v>WAV</v>
      </c>
      <c r="G359" t="str">
        <v>AM1</v>
      </c>
      <c r="H359" t="str">
        <v>SD</v>
      </c>
      <c r="I359">
        <v>4008862</v>
      </c>
      <c r="J359">
        <v>13.97</v>
      </c>
      <c r="K359">
        <v>27</v>
      </c>
    </row>
    <row r="360" spans="1:11" x14ac:dyDescent="0.25">
      <c r="A360" t="str">
        <v>One-Seat</v>
      </c>
      <c r="B360" t="str">
        <v>MADE EAZY LLC</v>
      </c>
      <c r="C360" s="69">
        <v>45590</v>
      </c>
      <c r="D360" t="str">
        <v>WYATT, MIGERIEA</v>
      </c>
      <c r="E360" t="str">
        <v>219</v>
      </c>
      <c r="F360" t="str">
        <v>SEDAN</v>
      </c>
      <c r="G360" t="str">
        <v>AM1</v>
      </c>
      <c r="H360" t="str">
        <v>SD</v>
      </c>
      <c r="I360">
        <v>4008753</v>
      </c>
      <c r="J360">
        <v>4.38</v>
      </c>
      <c r="K360">
        <v>17</v>
      </c>
    </row>
    <row r="361" spans="1:11" x14ac:dyDescent="0.25">
      <c r="A361" t="str">
        <v>One-Seat</v>
      </c>
      <c r="B361" t="str">
        <v>AARON TRANSPORTATION</v>
      </c>
      <c r="C361" s="69">
        <v>45590</v>
      </c>
      <c r="D361" t="str">
        <v>ALLISON, AARON</v>
      </c>
      <c r="E361" t="str">
        <v>202</v>
      </c>
      <c r="F361" t="str">
        <v>WAV</v>
      </c>
      <c r="G361" t="str">
        <v>AM1,SA1</v>
      </c>
      <c r="H361" t="str">
        <v>SD</v>
      </c>
      <c r="I361">
        <v>4012501</v>
      </c>
      <c r="J361">
        <v>10.49</v>
      </c>
      <c r="K361">
        <v>25</v>
      </c>
    </row>
    <row r="362" spans="1:11" x14ac:dyDescent="0.25">
      <c r="A362" t="str">
        <v>One-Seat</v>
      </c>
      <c r="B362" t="str">
        <v>REM SOLUTIONS LLC</v>
      </c>
      <c r="C362" s="69">
        <v>45590</v>
      </c>
      <c r="D362" t="str">
        <v>MAINESS, RYAN</v>
      </c>
      <c r="E362" t="str">
        <v>215</v>
      </c>
      <c r="F362" t="str">
        <v>SEDAN</v>
      </c>
      <c r="G362" t="str">
        <v>AM1</v>
      </c>
      <c r="H362" t="str">
        <v>SD</v>
      </c>
      <c r="I362">
        <v>4012448</v>
      </c>
      <c r="J362">
        <v>10.86</v>
      </c>
      <c r="K362">
        <v>25</v>
      </c>
    </row>
    <row r="363" spans="1:11" x14ac:dyDescent="0.25">
      <c r="A363" t="str">
        <v>One-Seat</v>
      </c>
      <c r="B363" t="str">
        <v>AARON TRANSPORTATION</v>
      </c>
      <c r="C363" s="69">
        <v>45590</v>
      </c>
      <c r="D363" t="str">
        <v>ALLISON, AARON</v>
      </c>
      <c r="E363" t="str">
        <v>202</v>
      </c>
      <c r="F363" t="str">
        <v>WAV</v>
      </c>
      <c r="G363" t="str">
        <v>WH1</v>
      </c>
      <c r="H363" t="str">
        <v>WC</v>
      </c>
      <c r="I363">
        <v>4012526</v>
      </c>
      <c r="J363">
        <v>8.76</v>
      </c>
      <c r="K363">
        <v>15</v>
      </c>
    </row>
    <row r="364" spans="1:11" x14ac:dyDescent="0.25">
      <c r="A364" t="str">
        <v>One-Seat</v>
      </c>
      <c r="B364" t="str">
        <v>HUGO FAMILY TRANSPORTATION</v>
      </c>
      <c r="C364" s="69">
        <v>45590</v>
      </c>
      <c r="D364" t="str">
        <v>HUGO, TAMA</v>
      </c>
      <c r="E364" t="str">
        <v>211</v>
      </c>
      <c r="F364" t="str">
        <v>WAV</v>
      </c>
      <c r="G364" t="str">
        <v>AM1</v>
      </c>
      <c r="H364" t="str">
        <v>SD</v>
      </c>
      <c r="I364">
        <v>4008728</v>
      </c>
      <c r="J364">
        <v>7.27</v>
      </c>
      <c r="K364">
        <v>21</v>
      </c>
    </row>
    <row r="365" spans="1:11" x14ac:dyDescent="0.25">
      <c r="A365" t="str">
        <v>One-Seat</v>
      </c>
      <c r="B365" t="str">
        <v>EXPRESS TRANSPORTATION SERVICES, LLC</v>
      </c>
      <c r="C365" s="69">
        <v>45590</v>
      </c>
      <c r="D365" t="str">
        <v>ROGERS, JAMES</v>
      </c>
      <c r="E365" t="str">
        <v>207</v>
      </c>
      <c r="F365" t="str">
        <v>WAV</v>
      </c>
      <c r="G365" t="str">
        <v>AM1</v>
      </c>
      <c r="H365" t="str">
        <v>SD</v>
      </c>
      <c r="I365">
        <v>4008729</v>
      </c>
      <c r="J365">
        <v>7.27</v>
      </c>
      <c r="K365">
        <v>3</v>
      </c>
    </row>
    <row r="366" spans="1:11" x14ac:dyDescent="0.25">
      <c r="A366" t="str">
        <v>One-Seat</v>
      </c>
      <c r="B366" t="str">
        <v>REM SOLUTIONS LLC</v>
      </c>
      <c r="C366" s="69">
        <v>45590</v>
      </c>
      <c r="D366" t="str">
        <v>MAINESS, RYAN</v>
      </c>
      <c r="E366" t="str">
        <v>215</v>
      </c>
      <c r="F366" t="str">
        <v>SEDAN</v>
      </c>
      <c r="G366" t="str">
        <v>AM1</v>
      </c>
      <c r="H366" t="str">
        <v>SD</v>
      </c>
      <c r="I366">
        <v>4008738</v>
      </c>
      <c r="J366">
        <v>10.039999999999999</v>
      </c>
      <c r="K366">
        <v>23</v>
      </c>
    </row>
    <row r="367" spans="1:11" x14ac:dyDescent="0.25">
      <c r="A367" t="str">
        <v>One-Seat</v>
      </c>
      <c r="B367" t="str">
        <v>HUGO FAMILY TRANSPORTATION</v>
      </c>
      <c r="C367" s="69">
        <v>45590</v>
      </c>
      <c r="D367" t="str">
        <v>HUGO, TAMA</v>
      </c>
      <c r="E367" t="str">
        <v>211</v>
      </c>
      <c r="F367" t="str">
        <v>WAV</v>
      </c>
      <c r="G367" t="str">
        <v>AM1</v>
      </c>
      <c r="H367" t="str">
        <v>SD</v>
      </c>
      <c r="I367">
        <v>4008739</v>
      </c>
      <c r="J367">
        <v>10.039999999999999</v>
      </c>
      <c r="K367">
        <v>31</v>
      </c>
    </row>
    <row r="368" spans="1:11" x14ac:dyDescent="0.25">
      <c r="A368" t="str">
        <v>One-Seat</v>
      </c>
      <c r="B368" t="str">
        <v>HUGO FAMILY TRANSPORTATION</v>
      </c>
      <c r="C368" s="69">
        <v>45590</v>
      </c>
      <c r="D368" t="str">
        <v>HUGO, TAMA</v>
      </c>
      <c r="E368" t="str">
        <v>211</v>
      </c>
      <c r="F368" t="str">
        <v>WAV</v>
      </c>
      <c r="G368" t="str">
        <v>WH1</v>
      </c>
      <c r="H368" t="str">
        <v>WC</v>
      </c>
      <c r="I368">
        <v>4012533</v>
      </c>
      <c r="J368">
        <v>9.93</v>
      </c>
      <c r="K368">
        <v>18</v>
      </c>
    </row>
    <row r="369" spans="1:11" x14ac:dyDescent="0.25">
      <c r="A369" t="str">
        <v>One-Seat</v>
      </c>
      <c r="B369" t="str">
        <v>MONAI&amp;SON'S LLC</v>
      </c>
      <c r="C369" s="69">
        <v>45590</v>
      </c>
      <c r="D369" t="str">
        <v>MOLLIQUE, ROMESHA</v>
      </c>
      <c r="E369" t="str">
        <v>203</v>
      </c>
      <c r="F369" t="str">
        <v>WAV</v>
      </c>
      <c r="G369" t="str">
        <v>AM1</v>
      </c>
      <c r="H369" t="str">
        <v>SD</v>
      </c>
      <c r="I369">
        <v>4012446</v>
      </c>
      <c r="J369">
        <v>10.86</v>
      </c>
      <c r="K369">
        <v>24</v>
      </c>
    </row>
    <row r="370" spans="1:11" x14ac:dyDescent="0.25">
      <c r="A370" t="str">
        <v>One-Seat</v>
      </c>
      <c r="B370" t="str">
        <v>EXPRESS TRANSPORTATION SERVICES, LLC</v>
      </c>
      <c r="C370" s="69">
        <v>45590</v>
      </c>
      <c r="D370" t="str">
        <v>ROBERTSON, SARAH</v>
      </c>
      <c r="E370" t="str">
        <v>208</v>
      </c>
      <c r="F370" t="str">
        <v>WAV</v>
      </c>
      <c r="G370" t="str">
        <v>LW1</v>
      </c>
      <c r="H370" t="str">
        <v>SD</v>
      </c>
      <c r="I370">
        <v>4011713</v>
      </c>
      <c r="J370">
        <v>7.3</v>
      </c>
      <c r="K370">
        <v>46</v>
      </c>
    </row>
    <row r="371" spans="1:11" x14ac:dyDescent="0.25">
      <c r="A371" t="str">
        <v>One-Seat</v>
      </c>
      <c r="B371" t="str">
        <v>EXPRESS TRANSPORTATION SERVICES, LLC</v>
      </c>
      <c r="C371" s="69">
        <v>45590</v>
      </c>
      <c r="D371" t="str">
        <v>ROGERS, JAMES</v>
      </c>
      <c r="E371" t="str">
        <v>207</v>
      </c>
      <c r="F371" t="str">
        <v>WAV</v>
      </c>
      <c r="G371" t="str">
        <v>WH1</v>
      </c>
      <c r="H371" t="str">
        <v>WC</v>
      </c>
      <c r="I371">
        <v>4012360</v>
      </c>
      <c r="J371">
        <v>13.14</v>
      </c>
      <c r="K371">
        <v>26</v>
      </c>
    </row>
    <row r="372" spans="1:11" x14ac:dyDescent="0.25">
      <c r="A372" t="str">
        <v>One-Seat</v>
      </c>
      <c r="B372" t="str">
        <v>AARON TRANSPORTATION</v>
      </c>
      <c r="C372" s="69">
        <v>45590</v>
      </c>
      <c r="D372" t="str">
        <v>ALLISON, AARON</v>
      </c>
      <c r="E372" t="str">
        <v>202</v>
      </c>
      <c r="F372" t="str">
        <v>WAV</v>
      </c>
      <c r="G372" t="str">
        <v>WH1</v>
      </c>
      <c r="H372" t="str">
        <v>WC</v>
      </c>
      <c r="I372">
        <v>4012359</v>
      </c>
      <c r="J372">
        <v>13.14</v>
      </c>
      <c r="K372">
        <v>35</v>
      </c>
    </row>
    <row r="373" spans="1:11" x14ac:dyDescent="0.25">
      <c r="A373" t="str">
        <v>One-Seat</v>
      </c>
      <c r="B373" t="str">
        <v>EXPRESS TRANSPORTATION SERVICES, LLC</v>
      </c>
      <c r="C373" s="69">
        <v>45590</v>
      </c>
      <c r="D373" t="str">
        <v>ROBERTSON, SARAH</v>
      </c>
      <c r="E373" t="str">
        <v>208</v>
      </c>
      <c r="F373" t="str">
        <v>WAV</v>
      </c>
      <c r="G373" t="str">
        <v>AM1</v>
      </c>
      <c r="H373" t="str">
        <v>SD</v>
      </c>
      <c r="I373">
        <v>4011721</v>
      </c>
      <c r="J373">
        <v>11.95</v>
      </c>
      <c r="K373">
        <v>69</v>
      </c>
    </row>
    <row r="374" spans="1:11" x14ac:dyDescent="0.25">
      <c r="A374" t="str">
        <v>One-Seat</v>
      </c>
      <c r="B374" t="str">
        <v>HUGO FAMILY TRANSPORTATION</v>
      </c>
      <c r="C374" s="69">
        <v>45590</v>
      </c>
      <c r="D374" t="str">
        <v>HUGO, TAMA</v>
      </c>
      <c r="E374" t="str">
        <v>211</v>
      </c>
      <c r="F374" t="str">
        <v>WAV</v>
      </c>
      <c r="G374" t="str">
        <v>WK1</v>
      </c>
      <c r="H374" t="str">
        <v>SD</v>
      </c>
      <c r="I374">
        <v>4011039</v>
      </c>
      <c r="J374">
        <v>11.96</v>
      </c>
      <c r="K374">
        <v>50</v>
      </c>
    </row>
    <row r="375" spans="1:11" x14ac:dyDescent="0.25">
      <c r="A375" t="str">
        <v>One-Seat</v>
      </c>
      <c r="B375" t="str">
        <v>EXPRESS TRANSPORTATION SERVICES, LLC</v>
      </c>
      <c r="C375" s="69">
        <v>45590</v>
      </c>
      <c r="D375" t="str">
        <v>ROGERS, JAMES</v>
      </c>
      <c r="E375" t="str">
        <v>207</v>
      </c>
      <c r="F375" t="str">
        <v>WAV</v>
      </c>
      <c r="G375" t="str">
        <v>WK1</v>
      </c>
      <c r="H375" t="str">
        <v>SD</v>
      </c>
      <c r="I375">
        <v>4011037</v>
      </c>
      <c r="J375">
        <v>11.96</v>
      </c>
      <c r="K375">
        <v>20</v>
      </c>
    </row>
    <row r="376" spans="1:11" x14ac:dyDescent="0.25">
      <c r="A376" t="str">
        <v>One-Seat</v>
      </c>
      <c r="B376" t="str">
        <v>EXPRESS TRANSPORTATION SERVICES, LLC</v>
      </c>
      <c r="C376" s="69">
        <v>45590</v>
      </c>
      <c r="D376" t="str">
        <v>UMANA, DOMINGO</v>
      </c>
      <c r="E376" t="str">
        <v>210B</v>
      </c>
      <c r="F376" t="str">
        <v>WAV</v>
      </c>
      <c r="G376" t="str">
        <v>AM1</v>
      </c>
      <c r="H376" t="str">
        <v>SD</v>
      </c>
      <c r="I376">
        <v>4012355</v>
      </c>
      <c r="J376">
        <v>21.56</v>
      </c>
      <c r="K376">
        <v>57</v>
      </c>
    </row>
    <row r="377" spans="1:11" x14ac:dyDescent="0.25">
      <c r="A377" t="str">
        <v>One-Seat</v>
      </c>
      <c r="B377" t="str">
        <v>HUGO FAMILY TRANSPORTATION</v>
      </c>
      <c r="C377" s="69">
        <v>45590</v>
      </c>
      <c r="D377" t="str">
        <v>HUGO, TAMA</v>
      </c>
      <c r="E377" t="str">
        <v>211</v>
      </c>
      <c r="F377" t="str">
        <v>WAV</v>
      </c>
      <c r="G377" t="str">
        <v>WH1</v>
      </c>
      <c r="H377" t="str">
        <v>WC</v>
      </c>
      <c r="I377">
        <v>4011712</v>
      </c>
      <c r="J377">
        <v>23.87</v>
      </c>
      <c r="K377">
        <v>36</v>
      </c>
    </row>
    <row r="378" spans="1:11" x14ac:dyDescent="0.25">
      <c r="A378" t="str">
        <v>One-Seat</v>
      </c>
      <c r="B378" t="str">
        <v>DIAMOND HILL TRANSPORTATION LLC</v>
      </c>
      <c r="C378" s="69">
        <v>45590</v>
      </c>
      <c r="D378" t="str">
        <v>STEPHENS, MARITZA</v>
      </c>
      <c r="E378" t="str">
        <v>206</v>
      </c>
      <c r="F378" t="str">
        <v>WAV</v>
      </c>
      <c r="G378" t="str">
        <v>LW1</v>
      </c>
      <c r="H378" t="str">
        <v>SD</v>
      </c>
      <c r="I378">
        <v>4011711</v>
      </c>
      <c r="J378">
        <v>7.3</v>
      </c>
      <c r="K378">
        <v>52</v>
      </c>
    </row>
    <row r="379" spans="1:11" x14ac:dyDescent="0.25">
      <c r="A379" t="str">
        <v>One-Seat</v>
      </c>
      <c r="B379" t="str">
        <v>REM SOLUTIONS LLC</v>
      </c>
      <c r="C379" s="69">
        <v>45590</v>
      </c>
      <c r="D379" t="str">
        <v>MAINESS, RYAN</v>
      </c>
      <c r="E379" t="str">
        <v>215</v>
      </c>
      <c r="F379" t="str">
        <v>SEDAN</v>
      </c>
      <c r="G379" t="str">
        <v>AM1</v>
      </c>
      <c r="H379" t="str">
        <v>SD</v>
      </c>
      <c r="I379">
        <v>4011718</v>
      </c>
      <c r="J379">
        <v>11.95</v>
      </c>
      <c r="K379">
        <v>38</v>
      </c>
    </row>
    <row r="380" spans="1:11" x14ac:dyDescent="0.25">
      <c r="A380" t="str">
        <v>One-Seat</v>
      </c>
      <c r="B380" t="str">
        <v>EXPRESS TRANSPORTATION SERVICES, LLC</v>
      </c>
      <c r="C380" s="69">
        <v>45590</v>
      </c>
      <c r="D380" t="str">
        <v>SILVA, PAUL</v>
      </c>
      <c r="E380" t="str">
        <v>213</v>
      </c>
      <c r="F380" t="str">
        <v>BIGVAN</v>
      </c>
      <c r="G380" t="str">
        <v>AM1</v>
      </c>
      <c r="H380" t="str">
        <v>SD</v>
      </c>
      <c r="I380">
        <v>4011698</v>
      </c>
      <c r="J380">
        <v>22.51</v>
      </c>
      <c r="K380">
        <v>26</v>
      </c>
    </row>
    <row r="381" spans="1:11" x14ac:dyDescent="0.25">
      <c r="A381" t="str">
        <v>One-Seat</v>
      </c>
      <c r="B381" t="str">
        <v>DIAMOND HILL TRANSPORTATION LLC</v>
      </c>
      <c r="C381" s="69">
        <v>45590</v>
      </c>
      <c r="D381" t="str">
        <v>STEPHENS, MARITZA</v>
      </c>
      <c r="E381" t="str">
        <v>206</v>
      </c>
      <c r="F381" t="str">
        <v>WAV</v>
      </c>
      <c r="G381" t="str">
        <v>WK1</v>
      </c>
      <c r="H381" t="str">
        <v>SD</v>
      </c>
      <c r="I381">
        <v>4012408</v>
      </c>
      <c r="J381">
        <v>20.98</v>
      </c>
      <c r="K381">
        <v>33</v>
      </c>
    </row>
    <row r="382" spans="1:11" x14ac:dyDescent="0.25">
      <c r="A382" t="str">
        <v>One-Seat</v>
      </c>
      <c r="B382" t="str">
        <v>EXPRESS TRANSPORTATION SERVICES, LLC</v>
      </c>
      <c r="C382" s="69">
        <v>45590</v>
      </c>
      <c r="D382" t="str">
        <v>LARA, DOUGLAS</v>
      </c>
      <c r="E382" t="str">
        <v>221</v>
      </c>
      <c r="F382" t="str">
        <v>WAV</v>
      </c>
      <c r="G382" t="str">
        <v>WK1</v>
      </c>
      <c r="H382" t="str">
        <v>SD</v>
      </c>
      <c r="I382">
        <v>4012407</v>
      </c>
      <c r="J382">
        <v>20.98</v>
      </c>
      <c r="K382">
        <v>5</v>
      </c>
    </row>
    <row r="383" spans="1:11" x14ac:dyDescent="0.25">
      <c r="A383" t="str">
        <v>One-Seat</v>
      </c>
      <c r="B383" t="str">
        <v>HUGO FAMILY TRANSPORTATION</v>
      </c>
      <c r="C383" s="69">
        <v>45590</v>
      </c>
      <c r="D383" t="str">
        <v>HUGO, TAMA</v>
      </c>
      <c r="E383" t="str">
        <v>211</v>
      </c>
      <c r="F383" t="str">
        <v>WAV</v>
      </c>
      <c r="G383" t="str">
        <v>WH1</v>
      </c>
      <c r="H383" t="str">
        <v>WC</v>
      </c>
      <c r="I383">
        <v>4011710</v>
      </c>
      <c r="J383">
        <v>23.87</v>
      </c>
      <c r="K383">
        <v>71</v>
      </c>
    </row>
    <row r="384" spans="1:11" x14ac:dyDescent="0.25">
      <c r="A384" t="str">
        <v>One-Seat</v>
      </c>
      <c r="B384" t="str">
        <v>EXPRESS TRANSPORTATION SERVICES, LLC</v>
      </c>
      <c r="C384" s="69">
        <v>45590</v>
      </c>
      <c r="D384" t="str">
        <v>SILVA, PAUL</v>
      </c>
      <c r="E384" t="str">
        <v>213</v>
      </c>
      <c r="F384" t="str">
        <v>WAV</v>
      </c>
      <c r="G384" t="str">
        <v>AM1</v>
      </c>
      <c r="H384" t="str">
        <v>SD</v>
      </c>
      <c r="I384">
        <v>4012389</v>
      </c>
      <c r="J384">
        <v>17.97</v>
      </c>
      <c r="K384">
        <v>31</v>
      </c>
    </row>
    <row r="385" spans="1:11" x14ac:dyDescent="0.25">
      <c r="A385" t="str">
        <v>One-Seat</v>
      </c>
      <c r="B385" t="str">
        <v>SYNERGY MEDICAL TRANSPORTATION LLC</v>
      </c>
      <c r="C385" s="69">
        <v>45590</v>
      </c>
      <c r="D385" t="str">
        <v>VAUGHN, DUSTIN</v>
      </c>
      <c r="E385" t="str">
        <v>220</v>
      </c>
      <c r="F385" t="str">
        <v>SEDAN</v>
      </c>
      <c r="G385" t="str">
        <v>AM1</v>
      </c>
      <c r="H385" t="str">
        <v>SD</v>
      </c>
      <c r="I385">
        <v>4012385</v>
      </c>
      <c r="J385">
        <v>17.97</v>
      </c>
      <c r="K385">
        <v>37</v>
      </c>
    </row>
    <row r="386" spans="1:11" x14ac:dyDescent="0.25">
      <c r="A386" t="str">
        <v>One-Seat</v>
      </c>
      <c r="B386" t="str">
        <v>MADE EAZY LLC</v>
      </c>
      <c r="C386" s="69">
        <v>45590</v>
      </c>
      <c r="D386" t="str">
        <v>WYATT, MIGERIEA</v>
      </c>
      <c r="E386" t="str">
        <v>219</v>
      </c>
      <c r="F386" t="str">
        <v>SEDAN</v>
      </c>
      <c r="G386" t="str">
        <v>AM1</v>
      </c>
      <c r="H386" t="str">
        <v>SD</v>
      </c>
      <c r="I386">
        <v>4011697</v>
      </c>
      <c r="J386">
        <v>22.51</v>
      </c>
      <c r="K386">
        <v>22</v>
      </c>
    </row>
    <row r="387" spans="1:11" x14ac:dyDescent="0.25">
      <c r="A387" t="str">
        <v>One-Seat</v>
      </c>
      <c r="B387" t="str">
        <v>AARON TRANSPORTATION</v>
      </c>
      <c r="C387" s="69">
        <v>45591</v>
      </c>
      <c r="D387" t="str">
        <v>ALLISON, AARON</v>
      </c>
      <c r="E387" t="str">
        <v>202</v>
      </c>
      <c r="F387" t="str">
        <v>WAV</v>
      </c>
      <c r="G387" t="str">
        <v>AM1</v>
      </c>
      <c r="H387" t="str">
        <v>SD</v>
      </c>
      <c r="I387">
        <v>4013240</v>
      </c>
      <c r="J387">
        <v>26.08</v>
      </c>
      <c r="K387">
        <v>35</v>
      </c>
    </row>
    <row r="388" spans="1:11" x14ac:dyDescent="0.25">
      <c r="A388" t="str">
        <v>One-Seat</v>
      </c>
      <c r="B388" t="str">
        <v>EXPRESS TRANSPORTATION SERVICES, LLC</v>
      </c>
      <c r="C388" s="69">
        <v>45591</v>
      </c>
      <c r="D388" t="str">
        <v>ROGERS, JAMES</v>
      </c>
      <c r="E388" t="str">
        <v>207</v>
      </c>
      <c r="F388" t="str">
        <v>WAV</v>
      </c>
      <c r="G388" t="str">
        <v>AM1</v>
      </c>
      <c r="H388" t="str">
        <v>SD</v>
      </c>
      <c r="I388">
        <v>4013241</v>
      </c>
      <c r="J388">
        <v>26.08</v>
      </c>
      <c r="K388">
        <v>29</v>
      </c>
    </row>
    <row r="389" spans="1:11" x14ac:dyDescent="0.25">
      <c r="A389" t="str">
        <v>One-Seat</v>
      </c>
      <c r="B389" t="str">
        <v>DIAMOND HILL TRANSPORTATION LLC</v>
      </c>
      <c r="C389" s="69">
        <v>45591</v>
      </c>
      <c r="D389" t="str">
        <v>STEPHENS, MARITZA</v>
      </c>
      <c r="E389" t="str">
        <v>206</v>
      </c>
      <c r="F389" t="str">
        <v>WAV</v>
      </c>
      <c r="G389" t="str">
        <v>AM1</v>
      </c>
      <c r="H389" t="str">
        <v>SD</v>
      </c>
      <c r="I389">
        <v>4013168</v>
      </c>
      <c r="J389">
        <v>26.95</v>
      </c>
      <c r="K389">
        <v>42</v>
      </c>
    </row>
    <row r="390" spans="1:11" x14ac:dyDescent="0.25">
      <c r="A390" t="str">
        <v>One-Seat</v>
      </c>
      <c r="B390" t="str">
        <v>AARON TRANSPORTATION</v>
      </c>
      <c r="C390" s="69">
        <v>45591</v>
      </c>
      <c r="D390" t="str">
        <v>ALLISON, AARON</v>
      </c>
      <c r="E390" t="str">
        <v>202</v>
      </c>
      <c r="F390" t="str">
        <v>WAV</v>
      </c>
      <c r="G390" t="str">
        <v>AM1</v>
      </c>
      <c r="H390" t="str">
        <v>SD</v>
      </c>
      <c r="I390">
        <v>4010362</v>
      </c>
      <c r="J390">
        <v>10.94</v>
      </c>
      <c r="K390">
        <v>16</v>
      </c>
    </row>
    <row r="391" spans="1:11" x14ac:dyDescent="0.25">
      <c r="A391" t="str">
        <v>One-Seat</v>
      </c>
      <c r="B391" t="str">
        <v>HIGHER-SELF LLC</v>
      </c>
      <c r="C391" s="69">
        <v>45591</v>
      </c>
      <c r="D391" t="str">
        <v>BROWN, LOVIE</v>
      </c>
      <c r="E391" t="str">
        <v>216</v>
      </c>
      <c r="F391" t="str">
        <v>SEDAN</v>
      </c>
      <c r="G391" t="str">
        <v>AM1</v>
      </c>
      <c r="H391" t="str">
        <v>SD</v>
      </c>
      <c r="I391">
        <v>4010365</v>
      </c>
      <c r="J391">
        <v>10.94</v>
      </c>
      <c r="K391">
        <v>16</v>
      </c>
    </row>
    <row r="392" spans="1:11" x14ac:dyDescent="0.25">
      <c r="A392" t="str">
        <v>One-Seat</v>
      </c>
      <c r="B392" t="str">
        <v>TRANSIT LTM LLC</v>
      </c>
      <c r="C392" s="69">
        <v>45591</v>
      </c>
      <c r="D392" t="str">
        <v>MALCOM, LANDREW</v>
      </c>
      <c r="E392" t="str">
        <v>209</v>
      </c>
      <c r="F392" t="str">
        <v>WAV</v>
      </c>
      <c r="G392" t="str">
        <v>WK1</v>
      </c>
      <c r="H392" t="str">
        <v>SD</v>
      </c>
      <c r="I392">
        <v>4013083</v>
      </c>
      <c r="J392">
        <v>9.9700000000000006</v>
      </c>
      <c r="K392">
        <v>20</v>
      </c>
    </row>
    <row r="393" spans="1:11" x14ac:dyDescent="0.25">
      <c r="A393" t="str">
        <v>One-Seat</v>
      </c>
      <c r="B393" t="str">
        <v>GET CARE TRANSIT LLC</v>
      </c>
      <c r="C393" s="69">
        <v>45591</v>
      </c>
      <c r="D393" t="str">
        <v>BOGALE, GETU</v>
      </c>
      <c r="E393" t="str">
        <v>214</v>
      </c>
      <c r="F393" t="str">
        <v>WAV</v>
      </c>
      <c r="G393" t="str">
        <v>AM1,SA1</v>
      </c>
      <c r="H393" t="str">
        <v>SD</v>
      </c>
      <c r="I393">
        <v>4012422</v>
      </c>
      <c r="J393">
        <v>31.27</v>
      </c>
      <c r="K393">
        <v>45</v>
      </c>
    </row>
    <row r="394" spans="1:11" x14ac:dyDescent="0.25">
      <c r="A394" t="str">
        <v>One-Seat</v>
      </c>
      <c r="B394" t="str">
        <v>EXPRESS TRANSPORTATION SERVICES, LLC</v>
      </c>
      <c r="C394" s="69">
        <v>45591</v>
      </c>
      <c r="D394" t="str">
        <v>KEITH , CLYDE</v>
      </c>
      <c r="E394" t="str">
        <v>212</v>
      </c>
      <c r="F394" t="str">
        <v>WAV</v>
      </c>
      <c r="G394" t="str">
        <v>AM1,SA1</v>
      </c>
      <c r="H394" t="str">
        <v>SD</v>
      </c>
      <c r="I394">
        <v>4012426</v>
      </c>
      <c r="J394">
        <v>31.27</v>
      </c>
      <c r="K394">
        <v>49</v>
      </c>
    </row>
    <row r="395" spans="1:11" x14ac:dyDescent="0.25">
      <c r="A395" t="str">
        <v>One-Seat</v>
      </c>
      <c r="B395" t="str">
        <v>TRANSIT LTM LLC</v>
      </c>
      <c r="C395" s="69">
        <v>45591</v>
      </c>
      <c r="D395" t="str">
        <v>MALCOM, LANDREW</v>
      </c>
      <c r="E395" t="str">
        <v>209</v>
      </c>
      <c r="F395" t="str">
        <v>WAV</v>
      </c>
      <c r="G395" t="str">
        <v>AM1</v>
      </c>
      <c r="H395" t="str">
        <v>SD</v>
      </c>
      <c r="I395">
        <v>4009260</v>
      </c>
      <c r="J395">
        <v>10.54</v>
      </c>
      <c r="K395">
        <v>19</v>
      </c>
    </row>
    <row r="396" spans="1:11" x14ac:dyDescent="0.25">
      <c r="A396" t="str">
        <v>One-Seat</v>
      </c>
      <c r="B396" t="str">
        <v>GET CARE TRANSIT LLC</v>
      </c>
      <c r="C396" s="69">
        <v>45591</v>
      </c>
      <c r="D396" t="str">
        <v>BOGALE, GETU</v>
      </c>
      <c r="E396" t="str">
        <v>214</v>
      </c>
      <c r="F396" t="str">
        <v>WAV</v>
      </c>
      <c r="G396" t="str">
        <v>WH1</v>
      </c>
      <c r="H396" t="str">
        <v>WC</v>
      </c>
      <c r="I396">
        <v>4009240</v>
      </c>
      <c r="J396">
        <v>9.02</v>
      </c>
      <c r="K396">
        <v>27</v>
      </c>
    </row>
    <row r="397" spans="1:11" x14ac:dyDescent="0.25">
      <c r="A397" t="str">
        <v>One-Seat</v>
      </c>
      <c r="B397" t="str">
        <v>EXPRESS TRANSPORTATION SERVICES, LLC</v>
      </c>
      <c r="C397" s="69">
        <v>45591</v>
      </c>
      <c r="D397" t="str">
        <v>ROGERS, JAMES</v>
      </c>
      <c r="E397" t="str">
        <v>207</v>
      </c>
      <c r="F397" t="str">
        <v>WAV</v>
      </c>
      <c r="G397" t="str">
        <v>AM1,PW1</v>
      </c>
      <c r="H397" t="str">
        <v>SD</v>
      </c>
      <c r="I397">
        <v>4013161</v>
      </c>
      <c r="J397">
        <v>10.49</v>
      </c>
      <c r="K397">
        <v>30</v>
      </c>
    </row>
    <row r="398" spans="1:11" x14ac:dyDescent="0.25">
      <c r="A398" t="str">
        <v>One-Seat</v>
      </c>
      <c r="B398" t="str">
        <v>EXPRESS TRANSPORTATION SERVICES, LLC</v>
      </c>
      <c r="C398" s="69">
        <v>45591</v>
      </c>
      <c r="D398" t="str">
        <v>ROGERS, JAMES</v>
      </c>
      <c r="E398" t="str">
        <v>207</v>
      </c>
      <c r="F398" t="str">
        <v>WAV</v>
      </c>
      <c r="G398" t="str">
        <v>AM1,PW1</v>
      </c>
      <c r="H398" t="str">
        <v>SD</v>
      </c>
      <c r="I398">
        <v>4013162</v>
      </c>
      <c r="J398">
        <v>10.49</v>
      </c>
      <c r="K398">
        <v>27</v>
      </c>
    </row>
    <row r="399" spans="1:11" x14ac:dyDescent="0.25">
      <c r="A399" t="str">
        <v>One-Seat</v>
      </c>
      <c r="B399" t="str">
        <v>GET CARE TRANSIT LLC</v>
      </c>
      <c r="C399" s="69">
        <v>45591</v>
      </c>
      <c r="D399" t="str">
        <v>BOGALE, GETU</v>
      </c>
      <c r="E399" t="str">
        <v>214</v>
      </c>
      <c r="F399" t="str">
        <v>WAV</v>
      </c>
      <c r="G399" t="str">
        <v>AM1</v>
      </c>
      <c r="H399" t="str">
        <v>SD</v>
      </c>
      <c r="I399">
        <v>4009230</v>
      </c>
      <c r="J399">
        <v>23.24</v>
      </c>
      <c r="K399">
        <v>45</v>
      </c>
    </row>
    <row r="400" spans="1:11" x14ac:dyDescent="0.25">
      <c r="A400" t="str">
        <v>One-Seat</v>
      </c>
      <c r="B400" t="str">
        <v>EXPRESS TRANSPORTATION SERVICES, LLC</v>
      </c>
      <c r="C400" s="69">
        <v>45591</v>
      </c>
      <c r="D400" t="str">
        <v>ROGERS, JAMES</v>
      </c>
      <c r="E400" t="str">
        <v>207</v>
      </c>
      <c r="F400" t="str">
        <v>WAV</v>
      </c>
      <c r="G400" t="str">
        <v>AM1</v>
      </c>
      <c r="H400" t="str">
        <v>SD</v>
      </c>
      <c r="I400">
        <v>4013165</v>
      </c>
      <c r="J400">
        <v>26.95</v>
      </c>
      <c r="K400">
        <v>40</v>
      </c>
    </row>
    <row r="401" spans="1:11" x14ac:dyDescent="0.25">
      <c r="A401" t="str">
        <v>One-Seat</v>
      </c>
      <c r="B401" t="str">
        <v>DIAMOND HILL TRANSPORTATION LLC</v>
      </c>
      <c r="C401" s="69">
        <v>45591</v>
      </c>
      <c r="D401" t="str">
        <v>STEPHENS, MARITZA</v>
      </c>
      <c r="E401" t="str">
        <v>206</v>
      </c>
      <c r="F401" t="str">
        <v>WAV</v>
      </c>
      <c r="G401" t="str">
        <v>WH1</v>
      </c>
      <c r="H401" t="str">
        <v>WC</v>
      </c>
      <c r="I401">
        <v>4013100</v>
      </c>
      <c r="J401">
        <v>10.78</v>
      </c>
      <c r="K401">
        <v>24</v>
      </c>
    </row>
    <row r="402" spans="1:11" x14ac:dyDescent="0.25">
      <c r="A402" t="str">
        <v>One-Seat</v>
      </c>
      <c r="B402" t="str">
        <v>EXPRESS TRANSPORTATION SERVICES, LLC</v>
      </c>
      <c r="C402" s="69">
        <v>45592</v>
      </c>
      <c r="D402" t="str">
        <v>ROBERTSON, SARAH</v>
      </c>
      <c r="E402" t="str">
        <v>208</v>
      </c>
      <c r="F402" t="str">
        <v>WAV</v>
      </c>
      <c r="G402" t="str">
        <v>SC1</v>
      </c>
      <c r="H402" t="str">
        <v>WC</v>
      </c>
      <c r="I402">
        <v>4011860</v>
      </c>
      <c r="J402">
        <v>7.83</v>
      </c>
      <c r="K402">
        <v>18</v>
      </c>
    </row>
    <row r="403" spans="1:11" x14ac:dyDescent="0.25">
      <c r="A403" t="str">
        <v>One-Seat</v>
      </c>
      <c r="B403" t="str">
        <v>DIAMOND HILL TRANSPORTATION LLC</v>
      </c>
      <c r="C403" s="69">
        <v>45592</v>
      </c>
      <c r="D403" t="str">
        <v>STEPHENS, MARITZA</v>
      </c>
      <c r="E403" t="str">
        <v>206</v>
      </c>
      <c r="F403" t="str">
        <v>WAV</v>
      </c>
      <c r="G403" t="str">
        <v>AM1</v>
      </c>
      <c r="H403" t="str">
        <v>SD</v>
      </c>
      <c r="I403">
        <v>4013491</v>
      </c>
      <c r="J403">
        <v>9.91</v>
      </c>
      <c r="K403">
        <v>40</v>
      </c>
    </row>
    <row r="404" spans="1:11" x14ac:dyDescent="0.25">
      <c r="A404" t="str">
        <v>One-Seat</v>
      </c>
      <c r="B404" t="str">
        <v>EXPRESS TRANSPORTATION SERVICES, LLC</v>
      </c>
      <c r="C404" s="69">
        <v>45592</v>
      </c>
      <c r="D404" t="str">
        <v>ROBERTSON, SARAH</v>
      </c>
      <c r="E404" t="str">
        <v>208</v>
      </c>
      <c r="F404" t="str">
        <v>WAV</v>
      </c>
      <c r="G404" t="str">
        <v>AM1</v>
      </c>
      <c r="H404" t="str">
        <v>SD</v>
      </c>
      <c r="I404">
        <v>4013482</v>
      </c>
      <c r="J404">
        <v>26.11</v>
      </c>
      <c r="K404">
        <v>29</v>
      </c>
    </row>
    <row r="405" spans="1:11" x14ac:dyDescent="0.25">
      <c r="A405" t="str">
        <v>One-Seat</v>
      </c>
      <c r="B405" t="str">
        <v>EXPRESS TRANSPORTATION SERVICES, LLC</v>
      </c>
      <c r="C405" s="69">
        <v>45592</v>
      </c>
      <c r="D405" t="str">
        <v>ROBERTSON, SARAH</v>
      </c>
      <c r="E405" t="str">
        <v>208</v>
      </c>
      <c r="F405" t="str">
        <v>WAV</v>
      </c>
      <c r="G405" t="str">
        <v>WK1</v>
      </c>
      <c r="H405" t="str">
        <v>SD</v>
      </c>
      <c r="I405">
        <v>4012366</v>
      </c>
      <c r="J405">
        <v>11.31</v>
      </c>
      <c r="K405">
        <v>26</v>
      </c>
    </row>
    <row r="406" spans="1:11" x14ac:dyDescent="0.25">
      <c r="A406" t="str">
        <v>One-Seat</v>
      </c>
      <c r="B406" t="str">
        <v>DIAMOND HILL TRANSPORTATION LLC</v>
      </c>
      <c r="C406" s="69">
        <v>45592</v>
      </c>
      <c r="D406" t="str">
        <v>STEPHENS, MARITZA</v>
      </c>
      <c r="E406" t="str">
        <v>206</v>
      </c>
      <c r="F406" t="str">
        <v>WAV</v>
      </c>
      <c r="G406" t="str">
        <v>AM1</v>
      </c>
      <c r="H406" t="str">
        <v>SD</v>
      </c>
      <c r="I406">
        <v>4011700</v>
      </c>
      <c r="J406">
        <v>30.84</v>
      </c>
      <c r="K406">
        <v>51</v>
      </c>
    </row>
    <row r="407" spans="1:11" x14ac:dyDescent="0.25">
      <c r="A407" t="str">
        <v>One-Seat</v>
      </c>
      <c r="B407" t="str">
        <v>EXPRESS TRANSPORTATION SERVICES, LLC</v>
      </c>
      <c r="C407" s="69">
        <v>45592</v>
      </c>
      <c r="D407" t="str">
        <v>ROGERS, JAMES</v>
      </c>
      <c r="E407" t="str">
        <v>207</v>
      </c>
      <c r="F407" t="str">
        <v>WAV</v>
      </c>
      <c r="G407" t="str">
        <v>AM1</v>
      </c>
      <c r="H407" t="str">
        <v>SD</v>
      </c>
      <c r="I407">
        <v>4011699</v>
      </c>
      <c r="J407">
        <v>30.84</v>
      </c>
      <c r="K407">
        <v>87</v>
      </c>
    </row>
    <row r="408" spans="1:11" x14ac:dyDescent="0.25">
      <c r="A408" t="str">
        <v>One-Seat</v>
      </c>
      <c r="B408" t="str">
        <v>EXPRESS TRANSPORTATION SERVICES, LLC</v>
      </c>
      <c r="C408" s="69">
        <v>45592</v>
      </c>
      <c r="D408" t="str">
        <v>ROGERS, JAMES</v>
      </c>
      <c r="E408" t="str">
        <v>207</v>
      </c>
      <c r="F408" t="str">
        <v>WAV</v>
      </c>
      <c r="G408" t="str">
        <v>WK1</v>
      </c>
      <c r="H408" t="str">
        <v>SD</v>
      </c>
      <c r="I408">
        <v>4011857</v>
      </c>
      <c r="J408">
        <v>32.909999999999997</v>
      </c>
      <c r="K408">
        <v>82</v>
      </c>
    </row>
    <row r="409" spans="1:11" x14ac:dyDescent="0.25">
      <c r="A409" t="str">
        <v>One-Seat</v>
      </c>
      <c r="B409" t="str">
        <v>EXPRESS TRANSPORTATION SERVICES, LLC</v>
      </c>
      <c r="C409" s="69">
        <v>45592</v>
      </c>
      <c r="D409" t="str">
        <v>ROBERTSON, SARAH</v>
      </c>
      <c r="E409" t="str">
        <v>208</v>
      </c>
      <c r="F409" t="str">
        <v>WAV</v>
      </c>
      <c r="G409" t="str">
        <v>AM1</v>
      </c>
      <c r="H409" t="str">
        <v>SD</v>
      </c>
      <c r="I409">
        <v>4013121</v>
      </c>
      <c r="J409">
        <v>23.23</v>
      </c>
      <c r="K409">
        <v>36</v>
      </c>
    </row>
    <row r="410" spans="1:11" x14ac:dyDescent="0.25">
      <c r="A410" t="str">
        <v>One-Seat</v>
      </c>
      <c r="B410" t="str">
        <v>DIAMOND HILL TRANSPORTATION LLC</v>
      </c>
      <c r="C410" s="69">
        <v>45592</v>
      </c>
      <c r="D410" t="str">
        <v>STEPHENS, MARITZA</v>
      </c>
      <c r="E410" t="str">
        <v>206</v>
      </c>
      <c r="F410" t="str">
        <v>WAV</v>
      </c>
      <c r="G410" t="str">
        <v>AM1</v>
      </c>
      <c r="H410" t="str">
        <v>SD</v>
      </c>
      <c r="I410">
        <v>4013120</v>
      </c>
      <c r="J410">
        <v>23.23</v>
      </c>
      <c r="K410">
        <v>35</v>
      </c>
    </row>
    <row r="411" spans="1:11" x14ac:dyDescent="0.25">
      <c r="A411" t="str">
        <v>One-Seat</v>
      </c>
      <c r="B411" t="str">
        <v>EXPRESS TRANSPORTATION SERVICES, LLC</v>
      </c>
      <c r="C411" s="69">
        <v>45592</v>
      </c>
      <c r="D411" t="str">
        <v>ROBERTSON, SARAH</v>
      </c>
      <c r="E411" t="str">
        <v>208</v>
      </c>
      <c r="F411" t="str">
        <v>WAV</v>
      </c>
      <c r="G411" t="str">
        <v>AM1</v>
      </c>
      <c r="H411" t="str">
        <v>SD</v>
      </c>
      <c r="I411">
        <v>4013117</v>
      </c>
      <c r="J411">
        <v>13.41</v>
      </c>
      <c r="K411">
        <v>35</v>
      </c>
    </row>
    <row r="412" spans="1:11" x14ac:dyDescent="0.25">
      <c r="A412" t="str">
        <v>One-Seat</v>
      </c>
      <c r="B412" t="str">
        <v>DIAMOND HILL TRANSPORTATION LLC</v>
      </c>
      <c r="C412" s="69">
        <v>45592</v>
      </c>
      <c r="D412" t="str">
        <v>STEPHENS, MARITZA</v>
      </c>
      <c r="E412" t="str">
        <v>206</v>
      </c>
      <c r="F412" t="str">
        <v>WAV</v>
      </c>
      <c r="G412" t="str">
        <v>AM1</v>
      </c>
      <c r="H412" t="str">
        <v>SD</v>
      </c>
      <c r="I412">
        <v>4013116</v>
      </c>
      <c r="J412">
        <v>13.41</v>
      </c>
      <c r="K412">
        <v>47</v>
      </c>
    </row>
    <row r="413" spans="1:11" x14ac:dyDescent="0.25">
      <c r="A413" t="str">
        <v>One-Seat</v>
      </c>
      <c r="B413" t="str">
        <v>DIAMOND HILL TRANSPORTATION LLC</v>
      </c>
      <c r="C413" s="69">
        <v>45592</v>
      </c>
      <c r="D413" t="str">
        <v>STEPHENS, MARITZA</v>
      </c>
      <c r="E413" t="str">
        <v>206</v>
      </c>
      <c r="F413" t="str">
        <v>WAV</v>
      </c>
      <c r="G413" t="str">
        <v>AM1</v>
      </c>
      <c r="H413" t="str">
        <v>SD</v>
      </c>
      <c r="I413">
        <v>4013115</v>
      </c>
      <c r="J413">
        <v>25.21</v>
      </c>
      <c r="K413">
        <v>73</v>
      </c>
    </row>
    <row r="414" spans="1:11" x14ac:dyDescent="0.25">
      <c r="A414" t="str">
        <v>One-Seat</v>
      </c>
      <c r="B414" t="str">
        <v>EXPRESS TRANSPORTATION SERVICES, LLC</v>
      </c>
      <c r="C414" s="69">
        <v>45592</v>
      </c>
      <c r="D414" t="str">
        <v>ROGERS, JAMES</v>
      </c>
      <c r="E414" t="str">
        <v>207</v>
      </c>
      <c r="F414" t="str">
        <v>WAV</v>
      </c>
      <c r="G414" t="str">
        <v>AM1</v>
      </c>
      <c r="H414" t="str">
        <v>SD</v>
      </c>
      <c r="I414">
        <v>4013109</v>
      </c>
      <c r="J414">
        <v>25.21</v>
      </c>
      <c r="K414">
        <v>40</v>
      </c>
    </row>
    <row r="415" spans="1:11" x14ac:dyDescent="0.25">
      <c r="A415" t="str">
        <v>One-Seat</v>
      </c>
      <c r="B415" t="str">
        <v>EXPRESS TRANSPORTATION SERVICES, LLC</v>
      </c>
      <c r="C415" s="69">
        <v>45592</v>
      </c>
      <c r="D415" t="str">
        <v>ALLGOOD, SCOTT</v>
      </c>
      <c r="E415" t="str">
        <v>201</v>
      </c>
      <c r="F415" t="str">
        <v>BIGVAN</v>
      </c>
      <c r="G415" t="str">
        <v>AM1</v>
      </c>
      <c r="H415" t="str">
        <v>SD</v>
      </c>
      <c r="I415">
        <v>4013166</v>
      </c>
      <c r="J415">
        <v>26.95</v>
      </c>
      <c r="K415">
        <v>41</v>
      </c>
    </row>
    <row r="416" spans="1:11" x14ac:dyDescent="0.25">
      <c r="A416" t="str">
        <v>One-Seat</v>
      </c>
      <c r="B416" t="str">
        <v>EXPRESS TRANSPORTATION SERVICES, LLC</v>
      </c>
      <c r="C416" s="69">
        <v>45592</v>
      </c>
      <c r="D416" t="str">
        <v>UMANA, DOMINGO</v>
      </c>
      <c r="E416" t="str">
        <v>210B</v>
      </c>
      <c r="F416" t="str">
        <v>WAV</v>
      </c>
      <c r="G416" t="str">
        <v>AM1</v>
      </c>
      <c r="H416" t="str">
        <v>SD</v>
      </c>
      <c r="I416">
        <v>4013246</v>
      </c>
      <c r="J416">
        <v>26.78</v>
      </c>
      <c r="K416">
        <v>30</v>
      </c>
    </row>
    <row r="417" spans="1:11" x14ac:dyDescent="0.25">
      <c r="A417" t="str">
        <v>One-Seat</v>
      </c>
      <c r="B417" t="str">
        <v>EXPRESS TRANSPORTATION SERVICES, LLC</v>
      </c>
      <c r="C417" s="69">
        <v>45592</v>
      </c>
      <c r="D417" t="str">
        <v>ALLGOOD, SCOTT</v>
      </c>
      <c r="E417" t="str">
        <v>201</v>
      </c>
      <c r="F417" t="str">
        <v>BIGVAN</v>
      </c>
      <c r="G417" t="str">
        <v>OW1</v>
      </c>
      <c r="H417" t="str">
        <v>SD</v>
      </c>
      <c r="I417">
        <v>4012456</v>
      </c>
      <c r="J417">
        <v>19.77</v>
      </c>
      <c r="K417">
        <v>105</v>
      </c>
    </row>
    <row r="418" spans="1:11" x14ac:dyDescent="0.25">
      <c r="A418" t="str">
        <v>One-Seat</v>
      </c>
      <c r="B418" t="str">
        <v>HUGO FAMILY TRANSPORTATION</v>
      </c>
      <c r="C418" s="69">
        <v>45593</v>
      </c>
      <c r="D418" t="str">
        <v>HUGO, TAMA</v>
      </c>
      <c r="E418" t="str">
        <v>211</v>
      </c>
      <c r="F418" t="str">
        <v>WAV</v>
      </c>
      <c r="G418" t="str">
        <v>WH1</v>
      </c>
      <c r="H418" t="str">
        <v>WC</v>
      </c>
      <c r="I418">
        <v>4011805</v>
      </c>
      <c r="J418">
        <v>8.35</v>
      </c>
      <c r="K418">
        <v>36</v>
      </c>
    </row>
    <row r="419" spans="1:11" x14ac:dyDescent="0.25">
      <c r="A419" t="str">
        <v>One-Seat</v>
      </c>
      <c r="B419" t="str">
        <v>EXPRESS TRANSPORTATION SERVICES, LLC</v>
      </c>
      <c r="C419" s="69">
        <v>45593</v>
      </c>
      <c r="D419" t="str">
        <v>ROGERS, JAMES</v>
      </c>
      <c r="E419" t="str">
        <v>207</v>
      </c>
      <c r="F419" t="str">
        <v>WAV</v>
      </c>
      <c r="G419" t="str">
        <v>WH1</v>
      </c>
      <c r="H419" t="str">
        <v>WC</v>
      </c>
      <c r="I419">
        <v>4011804</v>
      </c>
      <c r="J419">
        <v>8.35</v>
      </c>
      <c r="K419">
        <v>15</v>
      </c>
    </row>
    <row r="420" spans="1:11" x14ac:dyDescent="0.25">
      <c r="A420" t="str">
        <v>One-Seat</v>
      </c>
      <c r="B420" t="str">
        <v>EXPRESS TRANSPORTATION SERVICES, LLC</v>
      </c>
      <c r="C420" s="69">
        <v>45593</v>
      </c>
      <c r="D420" t="str">
        <v>UMANA, DOMINGO</v>
      </c>
      <c r="E420" t="str">
        <v>210B</v>
      </c>
      <c r="F420" t="str">
        <v>WAV</v>
      </c>
      <c r="G420" t="str">
        <v>AM1</v>
      </c>
      <c r="H420" t="str">
        <v>SD</v>
      </c>
      <c r="I420">
        <v>4013167</v>
      </c>
      <c r="J420">
        <v>26.95</v>
      </c>
      <c r="K420">
        <v>50</v>
      </c>
    </row>
    <row r="421" spans="1:11" x14ac:dyDescent="0.25">
      <c r="A421" t="str">
        <v>One-Seat</v>
      </c>
      <c r="B421" t="str">
        <v>EXPRESS TRANSPORTATION SERVICES, LLC</v>
      </c>
      <c r="C421" s="69">
        <v>45593</v>
      </c>
      <c r="D421" t="str">
        <v>LARA, DOUGLAS</v>
      </c>
      <c r="E421" t="str">
        <v>221</v>
      </c>
      <c r="F421" t="str">
        <v>WAV</v>
      </c>
      <c r="G421" t="str">
        <v>WK1</v>
      </c>
      <c r="H421" t="str">
        <v>SD</v>
      </c>
      <c r="I421">
        <v>4013098</v>
      </c>
      <c r="J421">
        <v>27.08</v>
      </c>
      <c r="K421">
        <v>34</v>
      </c>
    </row>
    <row r="422" spans="1:11" x14ac:dyDescent="0.25">
      <c r="A422" t="str">
        <v>One-Seat</v>
      </c>
      <c r="B422" t="str">
        <v>FOWLER SENIOR TRANSIT LLC</v>
      </c>
      <c r="C422" s="69">
        <v>45593</v>
      </c>
      <c r="D422" t="str">
        <v>FOWLER, ANTOINE</v>
      </c>
      <c r="E422" t="str">
        <v>222</v>
      </c>
      <c r="F422" t="str">
        <v>WAV</v>
      </c>
      <c r="G422" t="str">
        <v>AM1</v>
      </c>
      <c r="H422" t="str">
        <v>SD</v>
      </c>
      <c r="I422">
        <v>4013222</v>
      </c>
      <c r="J422">
        <v>13.35</v>
      </c>
      <c r="K422">
        <v>90</v>
      </c>
    </row>
    <row r="423" spans="1:11" x14ac:dyDescent="0.25">
      <c r="A423" t="str">
        <v>One-Seat</v>
      </c>
      <c r="B423" t="str">
        <v>MONAI&amp;SON'S LLC</v>
      </c>
      <c r="C423" s="69">
        <v>45593</v>
      </c>
      <c r="D423" t="str">
        <v>MOLLIQUE, ROMESHA</v>
      </c>
      <c r="E423" t="str">
        <v>203</v>
      </c>
      <c r="F423" t="str">
        <v>WAV</v>
      </c>
      <c r="G423" t="str">
        <v>AM1</v>
      </c>
      <c r="H423" t="str">
        <v>SD</v>
      </c>
      <c r="I423">
        <v>4013219</v>
      </c>
      <c r="J423">
        <v>13.35</v>
      </c>
      <c r="K423">
        <v>28</v>
      </c>
    </row>
    <row r="424" spans="1:11" x14ac:dyDescent="0.25">
      <c r="A424" t="str">
        <v>One-Seat</v>
      </c>
      <c r="B424" t="str">
        <v>QUICK RIDES CA</v>
      </c>
      <c r="C424" s="69">
        <v>45593</v>
      </c>
      <c r="D424" t="str">
        <v>TILLMAN, ROSALYN</v>
      </c>
      <c r="E424" t="str">
        <v>205A</v>
      </c>
      <c r="F424" t="str">
        <v>WAV</v>
      </c>
      <c r="G424" t="str">
        <v>AM1</v>
      </c>
      <c r="H424" t="str">
        <v>SD</v>
      </c>
      <c r="I424">
        <v>4013132</v>
      </c>
      <c r="J424">
        <v>26.9</v>
      </c>
      <c r="K424">
        <v>77</v>
      </c>
    </row>
    <row r="425" spans="1:11" x14ac:dyDescent="0.25">
      <c r="A425" t="str">
        <v>One-Seat</v>
      </c>
      <c r="B425" t="str">
        <v>HUGO FAMILY TRANSPORTATION</v>
      </c>
      <c r="C425" s="69">
        <v>45593</v>
      </c>
      <c r="D425" t="str">
        <v>HUGO, TAMA</v>
      </c>
      <c r="E425" t="str">
        <v>211</v>
      </c>
      <c r="F425" t="str">
        <v>WAV</v>
      </c>
      <c r="G425" t="str">
        <v>WK1</v>
      </c>
      <c r="H425" t="str">
        <v>SD</v>
      </c>
      <c r="I425">
        <v>4013180</v>
      </c>
      <c r="J425">
        <v>26.09</v>
      </c>
      <c r="K425">
        <v>75</v>
      </c>
    </row>
    <row r="426" spans="1:11" x14ac:dyDescent="0.25">
      <c r="A426" t="str">
        <v>One-Seat</v>
      </c>
      <c r="B426" t="str">
        <v>HUGO FAMILY TRANSPORTATION</v>
      </c>
      <c r="C426" s="69">
        <v>45593</v>
      </c>
      <c r="D426" t="str">
        <v>HUGO, TAMA</v>
      </c>
      <c r="E426" t="str">
        <v>211</v>
      </c>
      <c r="F426" t="str">
        <v>WAV</v>
      </c>
      <c r="G426" t="str">
        <v>WK1</v>
      </c>
      <c r="H426" t="str">
        <v>SD</v>
      </c>
      <c r="I426">
        <v>4013179</v>
      </c>
      <c r="J426">
        <v>26.09</v>
      </c>
      <c r="K426">
        <v>37</v>
      </c>
    </row>
    <row r="427" spans="1:11" x14ac:dyDescent="0.25">
      <c r="A427" t="str">
        <v>One-Seat</v>
      </c>
      <c r="B427" t="str">
        <v>SYNERGY MEDICAL TRANSPORTATION LLC</v>
      </c>
      <c r="C427" s="69">
        <v>45593</v>
      </c>
      <c r="D427" t="str">
        <v>MARZI, SAMI JAN</v>
      </c>
      <c r="E427" t="str">
        <v>204</v>
      </c>
      <c r="F427" t="str">
        <v>WAV</v>
      </c>
      <c r="G427" t="str">
        <v>AM1</v>
      </c>
      <c r="H427" t="str">
        <v>SD</v>
      </c>
      <c r="I427">
        <v>4013170</v>
      </c>
      <c r="J427">
        <v>26.95</v>
      </c>
      <c r="K427">
        <v>97</v>
      </c>
    </row>
    <row r="428" spans="1:11" x14ac:dyDescent="0.25">
      <c r="A428" t="str">
        <v>One-Seat</v>
      </c>
      <c r="B428" t="str">
        <v>REM SOLUTIONS LLC</v>
      </c>
      <c r="C428" s="69">
        <v>45593</v>
      </c>
      <c r="D428" t="str">
        <v>MAINESS, RYAN</v>
      </c>
      <c r="E428" t="str">
        <v>215</v>
      </c>
      <c r="F428" t="str">
        <v>SEDAN</v>
      </c>
      <c r="G428" t="str">
        <v>AM1</v>
      </c>
      <c r="H428" t="str">
        <v>SD</v>
      </c>
      <c r="I428">
        <v>4011151</v>
      </c>
      <c r="J428">
        <v>10.17</v>
      </c>
      <c r="K428">
        <v>14</v>
      </c>
    </row>
    <row r="429" spans="1:11" x14ac:dyDescent="0.25">
      <c r="A429" t="str">
        <v>One-Seat</v>
      </c>
      <c r="B429" t="str">
        <v>EXPRESS TRANSPORTATION SERVICES, LLC</v>
      </c>
      <c r="C429" s="69">
        <v>45593</v>
      </c>
      <c r="D429" t="str">
        <v>UMANA, DOMINGO</v>
      </c>
      <c r="E429" t="str">
        <v>210B</v>
      </c>
      <c r="F429" t="str">
        <v>WAV</v>
      </c>
      <c r="G429" t="str">
        <v>AM1</v>
      </c>
      <c r="H429" t="str">
        <v>SD</v>
      </c>
      <c r="I429">
        <v>4011147</v>
      </c>
      <c r="J429">
        <v>10.17</v>
      </c>
      <c r="K429">
        <v>50</v>
      </c>
    </row>
    <row r="430" spans="1:11" x14ac:dyDescent="0.25">
      <c r="A430" t="str">
        <v>One-Seat</v>
      </c>
      <c r="B430" t="str">
        <v>QUICK RIDES CA</v>
      </c>
      <c r="C430" s="69">
        <v>45593</v>
      </c>
      <c r="D430" t="str">
        <v>TILLMAN, ROSALYN</v>
      </c>
      <c r="E430" t="str">
        <v>205A</v>
      </c>
      <c r="F430" t="str">
        <v>WAV</v>
      </c>
      <c r="G430" t="str">
        <v>WH1</v>
      </c>
      <c r="H430" t="str">
        <v>WC</v>
      </c>
      <c r="I430">
        <v>4011725</v>
      </c>
      <c r="J430">
        <v>18</v>
      </c>
      <c r="K430">
        <v>30</v>
      </c>
    </row>
    <row r="431" spans="1:11" x14ac:dyDescent="0.25">
      <c r="A431" t="str">
        <v>One-Seat</v>
      </c>
      <c r="B431" t="str">
        <v>EXPRESS TRANSPORTATION SERVICES, LLC</v>
      </c>
      <c r="C431" s="69">
        <v>45593</v>
      </c>
      <c r="D431" t="str">
        <v>LARA, DOUGLAS</v>
      </c>
      <c r="E431" t="str">
        <v>221</v>
      </c>
      <c r="F431" t="str">
        <v>WAV</v>
      </c>
      <c r="G431" t="str">
        <v>WH1</v>
      </c>
      <c r="H431" t="str">
        <v>WC</v>
      </c>
      <c r="I431">
        <v>4011722</v>
      </c>
      <c r="J431">
        <v>21.75</v>
      </c>
      <c r="K431">
        <v>43</v>
      </c>
    </row>
    <row r="432" spans="1:11" x14ac:dyDescent="0.25">
      <c r="A432" t="str">
        <v>One-Seat</v>
      </c>
      <c r="B432" t="str">
        <v>EXPRESS TRANSPORTATION SERVICES, LLC</v>
      </c>
      <c r="C432" s="69">
        <v>45593</v>
      </c>
      <c r="D432" t="str">
        <v>ALLGOOD, SCOTT</v>
      </c>
      <c r="E432" t="str">
        <v>201</v>
      </c>
      <c r="F432" t="str">
        <v>BIGVAN</v>
      </c>
      <c r="G432" t="str">
        <v>AM1</v>
      </c>
      <c r="H432" t="str">
        <v>SD</v>
      </c>
      <c r="I432">
        <v>4011049</v>
      </c>
      <c r="J432">
        <v>14.2</v>
      </c>
      <c r="K432">
        <v>21</v>
      </c>
    </row>
    <row r="433" spans="1:11" x14ac:dyDescent="0.25">
      <c r="A433" t="str">
        <v>One-Seat</v>
      </c>
      <c r="B433" t="str">
        <v>MADE EAZY LLC</v>
      </c>
      <c r="C433" s="69">
        <v>45593</v>
      </c>
      <c r="D433" t="str">
        <v>WYATT, MIGERIEA</v>
      </c>
      <c r="E433" t="str">
        <v>219</v>
      </c>
      <c r="F433" t="str">
        <v>SEDAN</v>
      </c>
      <c r="G433" t="str">
        <v>AM1</v>
      </c>
      <c r="H433" t="str">
        <v>SD</v>
      </c>
      <c r="I433">
        <v>4011050</v>
      </c>
      <c r="J433">
        <v>14.2</v>
      </c>
      <c r="K433">
        <v>27</v>
      </c>
    </row>
    <row r="434" spans="1:11" x14ac:dyDescent="0.25">
      <c r="A434" t="str">
        <v>One-Seat</v>
      </c>
      <c r="B434" t="str">
        <v>REM SOLUTIONS LLC</v>
      </c>
      <c r="C434" s="69">
        <v>45593</v>
      </c>
      <c r="D434" t="str">
        <v>MAINESS, RYAN</v>
      </c>
      <c r="E434" t="str">
        <v>215</v>
      </c>
      <c r="F434" t="str">
        <v>SEDAN</v>
      </c>
      <c r="G434" t="str">
        <v>AM1,SA1</v>
      </c>
      <c r="H434" t="str">
        <v>SD</v>
      </c>
      <c r="I434">
        <v>4012424</v>
      </c>
      <c r="J434">
        <v>31.27</v>
      </c>
      <c r="K434">
        <v>70</v>
      </c>
    </row>
    <row r="435" spans="1:11" x14ac:dyDescent="0.25">
      <c r="A435" t="str">
        <v>One-Seat</v>
      </c>
      <c r="B435" t="str">
        <v>SYNERGY MEDICAL TRANSPORTATION LLC</v>
      </c>
      <c r="C435" s="69">
        <v>45593</v>
      </c>
      <c r="D435" t="str">
        <v>MARZI, SAMI JAN</v>
      </c>
      <c r="E435" t="str">
        <v>204</v>
      </c>
      <c r="F435" t="str">
        <v>WAV</v>
      </c>
      <c r="G435" t="str">
        <v>AM1,SA1</v>
      </c>
      <c r="H435" t="str">
        <v>SD</v>
      </c>
      <c r="I435">
        <v>4012427</v>
      </c>
      <c r="J435">
        <v>31.27</v>
      </c>
      <c r="K435">
        <v>47</v>
      </c>
    </row>
    <row r="436" spans="1:11" x14ac:dyDescent="0.25">
      <c r="A436" t="str">
        <v>One-Seat</v>
      </c>
      <c r="B436" t="str">
        <v>EXPRESS TRANSPORTATION SERVICES, LLC</v>
      </c>
      <c r="C436" s="69">
        <v>45593</v>
      </c>
      <c r="D436" t="str">
        <v>UMANA, DOMINGO</v>
      </c>
      <c r="E436" t="str">
        <v>210B</v>
      </c>
      <c r="F436" t="str">
        <v>WAV</v>
      </c>
      <c r="G436" t="str">
        <v>AM1</v>
      </c>
      <c r="H436" t="str">
        <v>SD</v>
      </c>
      <c r="I436">
        <v>4009886</v>
      </c>
      <c r="J436">
        <v>19.39</v>
      </c>
      <c r="K436">
        <v>59</v>
      </c>
    </row>
    <row r="437" spans="1:11" x14ac:dyDescent="0.25">
      <c r="A437" t="str">
        <v>One-Seat</v>
      </c>
      <c r="B437" t="str">
        <v>HUGO FAMILY TRANSPORTATION</v>
      </c>
      <c r="C437" s="69">
        <v>45593</v>
      </c>
      <c r="D437" t="str">
        <v>HUGO, TAMA</v>
      </c>
      <c r="E437" t="str">
        <v>211</v>
      </c>
      <c r="F437" t="str">
        <v>WAV</v>
      </c>
      <c r="G437" t="str">
        <v>AM1</v>
      </c>
      <c r="H437" t="str">
        <v>SD</v>
      </c>
      <c r="I437">
        <v>4009814</v>
      </c>
      <c r="J437">
        <v>7.08</v>
      </c>
      <c r="K437">
        <v>33</v>
      </c>
    </row>
    <row r="438" spans="1:11" x14ac:dyDescent="0.25">
      <c r="A438" t="str">
        <v>One-Seat</v>
      </c>
      <c r="B438" t="str">
        <v>MONAI&amp;SON'S LLC</v>
      </c>
      <c r="C438" s="69">
        <v>45593</v>
      </c>
      <c r="D438" t="str">
        <v>MOLLIQUE, ROMESHA</v>
      </c>
      <c r="E438" t="str">
        <v>203</v>
      </c>
      <c r="F438" t="str">
        <v>WAV</v>
      </c>
      <c r="G438" t="str">
        <v>AM1</v>
      </c>
      <c r="H438" t="str">
        <v>SD</v>
      </c>
      <c r="I438">
        <v>4009825</v>
      </c>
      <c r="J438">
        <v>17.43</v>
      </c>
      <c r="K438">
        <v>41</v>
      </c>
    </row>
    <row r="439" spans="1:11" x14ac:dyDescent="0.25">
      <c r="A439" t="str">
        <v>One-Seat</v>
      </c>
      <c r="B439" t="str">
        <v>NORTHCAL TRANSPORTATION LLC</v>
      </c>
      <c r="C439" s="69">
        <v>45593</v>
      </c>
      <c r="D439" t="str">
        <v>VILCHEZ, CHARLENNE</v>
      </c>
      <c r="E439" t="str">
        <v>217</v>
      </c>
      <c r="F439" t="str">
        <v>WAV</v>
      </c>
      <c r="G439" t="str">
        <v>AM1</v>
      </c>
      <c r="H439" t="str">
        <v>SD</v>
      </c>
      <c r="I439">
        <v>4009826</v>
      </c>
      <c r="J439">
        <v>17.43</v>
      </c>
      <c r="K439">
        <v>48</v>
      </c>
    </row>
    <row r="440" spans="1:11" x14ac:dyDescent="0.25">
      <c r="A440" t="str">
        <v>One-Seat</v>
      </c>
      <c r="B440" t="str">
        <v>HIGHER-SELF LLC</v>
      </c>
      <c r="C440" s="69">
        <v>45593</v>
      </c>
      <c r="D440" t="str">
        <v>BROWN, LOVIE</v>
      </c>
      <c r="E440" t="str">
        <v>216</v>
      </c>
      <c r="F440" t="str">
        <v>SEDAN</v>
      </c>
      <c r="G440" t="str">
        <v>WK1</v>
      </c>
      <c r="H440" t="str">
        <v>SD</v>
      </c>
      <c r="I440">
        <v>4009837</v>
      </c>
      <c r="J440">
        <v>8.35</v>
      </c>
      <c r="K440">
        <v>18</v>
      </c>
    </row>
    <row r="441" spans="1:11" x14ac:dyDescent="0.25">
      <c r="A441" t="str">
        <v>One-Seat</v>
      </c>
      <c r="B441" t="str">
        <v>HIGHER-SELF LLC</v>
      </c>
      <c r="C441" s="69">
        <v>45593</v>
      </c>
      <c r="D441" t="str">
        <v>BROWN, LOVIE</v>
      </c>
      <c r="E441" t="str">
        <v>216</v>
      </c>
      <c r="F441" t="str">
        <v>SEDAN</v>
      </c>
      <c r="G441" t="str">
        <v>WK1</v>
      </c>
      <c r="H441" t="str">
        <v>SD</v>
      </c>
      <c r="I441">
        <v>4009838</v>
      </c>
      <c r="J441">
        <v>8.35</v>
      </c>
      <c r="K441">
        <v>21</v>
      </c>
    </row>
    <row r="442" spans="1:11" x14ac:dyDescent="0.25">
      <c r="A442" t="str">
        <v>One-Seat</v>
      </c>
      <c r="B442" t="str">
        <v>QUICK RIDES CA</v>
      </c>
      <c r="C442" s="69">
        <v>45593</v>
      </c>
      <c r="D442" t="str">
        <v>TILLMAN, ROSALYN</v>
      </c>
      <c r="E442" t="str">
        <v>205A</v>
      </c>
      <c r="F442" t="str">
        <v>WAV</v>
      </c>
      <c r="G442" t="str">
        <v>AM1</v>
      </c>
      <c r="H442" t="str">
        <v>SD</v>
      </c>
      <c r="I442">
        <v>4009839</v>
      </c>
      <c r="J442">
        <v>18.97</v>
      </c>
      <c r="K442">
        <v>72</v>
      </c>
    </row>
    <row r="443" spans="1:11" x14ac:dyDescent="0.25">
      <c r="A443" t="str">
        <v>One-Seat</v>
      </c>
      <c r="B443" t="str">
        <v>HIGHER-SELF LLC</v>
      </c>
      <c r="C443" s="69">
        <v>45593</v>
      </c>
      <c r="D443" t="str">
        <v>BROWN, LOVIE</v>
      </c>
      <c r="E443" t="str">
        <v>216</v>
      </c>
      <c r="F443" t="str">
        <v>SEDAN</v>
      </c>
      <c r="G443" t="str">
        <v>AM1</v>
      </c>
      <c r="H443" t="str">
        <v>SD</v>
      </c>
      <c r="I443">
        <v>4009840</v>
      </c>
      <c r="J443">
        <v>18.97</v>
      </c>
      <c r="K443">
        <v>63</v>
      </c>
    </row>
    <row r="444" spans="1:11" x14ac:dyDescent="0.25">
      <c r="A444" t="str">
        <v>One-Seat</v>
      </c>
      <c r="B444" t="str">
        <v>MONAI&amp;SON'S LLC</v>
      </c>
      <c r="C444" s="69">
        <v>45593</v>
      </c>
      <c r="D444" t="str">
        <v>MOLLIQUE, ROMESHA</v>
      </c>
      <c r="E444" t="str">
        <v>203</v>
      </c>
      <c r="F444" t="str">
        <v>WAV</v>
      </c>
      <c r="G444" t="str">
        <v>AM1</v>
      </c>
      <c r="H444" t="str">
        <v>SD</v>
      </c>
      <c r="I444">
        <v>4009938</v>
      </c>
      <c r="J444">
        <v>7.27</v>
      </c>
      <c r="K444">
        <v>20</v>
      </c>
    </row>
    <row r="445" spans="1:11" x14ac:dyDescent="0.25">
      <c r="A445" t="str">
        <v>One-Seat</v>
      </c>
      <c r="B445" t="str">
        <v>QUICK RIDES CA</v>
      </c>
      <c r="C445" s="69">
        <v>45593</v>
      </c>
      <c r="D445" t="str">
        <v>BUTLER, JACQUELINE</v>
      </c>
      <c r="E445" t="str">
        <v>205B</v>
      </c>
      <c r="F445" t="str">
        <v>WAV</v>
      </c>
      <c r="G445" t="str">
        <v>AM2</v>
      </c>
      <c r="H445" t="str">
        <v>SD</v>
      </c>
      <c r="I445">
        <v>4009966</v>
      </c>
      <c r="J445">
        <v>15.66</v>
      </c>
      <c r="K445">
        <v>60</v>
      </c>
    </row>
    <row r="446" spans="1:11" x14ac:dyDescent="0.25">
      <c r="A446" t="str">
        <v>One-Seat</v>
      </c>
      <c r="B446" t="str">
        <v>EXPRESS TRANSPORTATION SERVICES, LLC</v>
      </c>
      <c r="C446" s="69">
        <v>45593</v>
      </c>
      <c r="D446" t="str">
        <v>LARA, DOUGLAS</v>
      </c>
      <c r="E446" t="str">
        <v>221</v>
      </c>
      <c r="F446" t="str">
        <v>WAV</v>
      </c>
      <c r="G446" t="str">
        <v>AM1</v>
      </c>
      <c r="H446" t="str">
        <v>SD</v>
      </c>
      <c r="I446">
        <v>4009964</v>
      </c>
      <c r="J446">
        <v>17.3</v>
      </c>
      <c r="K446">
        <v>53</v>
      </c>
    </row>
    <row r="447" spans="1:11" x14ac:dyDescent="0.25">
      <c r="A447" t="str">
        <v>One-Seat</v>
      </c>
      <c r="B447" t="str">
        <v>NORTHCAL TRANSPORTATION LLC</v>
      </c>
      <c r="C447" s="69">
        <v>45593</v>
      </c>
      <c r="D447" t="str">
        <v>VILCHEZ, CHARLENNE</v>
      </c>
      <c r="E447" t="str">
        <v>217</v>
      </c>
      <c r="F447" t="str">
        <v>WAV</v>
      </c>
      <c r="G447" t="str">
        <v>AM1</v>
      </c>
      <c r="H447" t="str">
        <v>SD</v>
      </c>
      <c r="I447">
        <v>4009963</v>
      </c>
      <c r="J447">
        <v>17.3</v>
      </c>
      <c r="K447">
        <v>26</v>
      </c>
    </row>
    <row r="448" spans="1:11" x14ac:dyDescent="0.25">
      <c r="A448" t="str">
        <v>One-Seat</v>
      </c>
      <c r="B448" t="str">
        <v>HUGO FAMILY TRANSPORTATION</v>
      </c>
      <c r="C448" s="69">
        <v>45593</v>
      </c>
      <c r="D448" t="str">
        <v>HUGO, TAMA</v>
      </c>
      <c r="E448" t="str">
        <v>211</v>
      </c>
      <c r="F448" t="str">
        <v>WAV</v>
      </c>
      <c r="G448" t="str">
        <v>WH1</v>
      </c>
      <c r="H448" t="str">
        <v>WC</v>
      </c>
      <c r="I448">
        <v>4009960</v>
      </c>
      <c r="J448">
        <v>4.88</v>
      </c>
      <c r="K448">
        <v>15</v>
      </c>
    </row>
    <row r="449" spans="1:11" x14ac:dyDescent="0.25">
      <c r="A449" t="str">
        <v>One-Seat</v>
      </c>
      <c r="B449" t="str">
        <v>EXPRESS TRANSPORTATION SERVICES, LLC</v>
      </c>
      <c r="C449" s="69">
        <v>45593</v>
      </c>
      <c r="D449" t="str">
        <v>ROGERS, JAMES</v>
      </c>
      <c r="E449" t="str">
        <v>207</v>
      </c>
      <c r="F449" t="str">
        <v>WAV</v>
      </c>
      <c r="G449" t="str">
        <v>AM1</v>
      </c>
      <c r="H449" t="str">
        <v>SD</v>
      </c>
      <c r="I449">
        <v>4009945</v>
      </c>
      <c r="J449">
        <v>10.039999999999999</v>
      </c>
      <c r="K449">
        <v>33</v>
      </c>
    </row>
    <row r="450" spans="1:11" x14ac:dyDescent="0.25">
      <c r="A450" t="str">
        <v>One-Seat</v>
      </c>
      <c r="B450" t="str">
        <v>NORTHCAL TRANSPORTATION LLC</v>
      </c>
      <c r="C450" s="69">
        <v>45593</v>
      </c>
      <c r="D450" t="str">
        <v>VILCHEZ, CHARLENNE</v>
      </c>
      <c r="E450" t="str">
        <v>217</v>
      </c>
      <c r="F450" t="str">
        <v>WAV</v>
      </c>
      <c r="G450" t="str">
        <v>AM2</v>
      </c>
      <c r="H450" t="str">
        <v>SD</v>
      </c>
      <c r="I450">
        <v>4009965</v>
      </c>
      <c r="J450">
        <v>15.66</v>
      </c>
      <c r="K450">
        <v>44</v>
      </c>
    </row>
    <row r="451" spans="1:11" x14ac:dyDescent="0.25">
      <c r="A451" t="str">
        <v>One-Seat</v>
      </c>
      <c r="B451" t="str">
        <v>GET CARE TRANSIT LLC</v>
      </c>
      <c r="C451" s="69">
        <v>45593</v>
      </c>
      <c r="D451" t="str">
        <v>BOGALE, GETU</v>
      </c>
      <c r="E451" t="str">
        <v>214</v>
      </c>
      <c r="F451" t="str">
        <v>WAV</v>
      </c>
      <c r="G451" t="str">
        <v>WK1</v>
      </c>
      <c r="H451" t="str">
        <v>SD</v>
      </c>
      <c r="I451">
        <v>4014369</v>
      </c>
      <c r="J451">
        <v>27.08</v>
      </c>
      <c r="K451">
        <v>65</v>
      </c>
    </row>
    <row r="452" spans="1:11" x14ac:dyDescent="0.25">
      <c r="A452" t="str">
        <v>One-Seat</v>
      </c>
      <c r="B452" t="str">
        <v>GET CARE TRANSIT LLC</v>
      </c>
      <c r="C452" s="69">
        <v>45593</v>
      </c>
      <c r="D452" t="str">
        <v>BOGALE, GETU</v>
      </c>
      <c r="E452" t="str">
        <v>214</v>
      </c>
      <c r="F452" t="str">
        <v>WAV</v>
      </c>
      <c r="G452" t="str">
        <v>WK1</v>
      </c>
      <c r="H452" t="str">
        <v>SD</v>
      </c>
      <c r="I452">
        <v>4009804</v>
      </c>
      <c r="J452">
        <v>6.92</v>
      </c>
      <c r="K452">
        <v>24</v>
      </c>
    </row>
    <row r="453" spans="1:11" x14ac:dyDescent="0.25">
      <c r="A453" t="str">
        <v>One-Seat</v>
      </c>
      <c r="B453" t="str">
        <v>MADE EAZY LLC</v>
      </c>
      <c r="C453" s="69">
        <v>45593</v>
      </c>
      <c r="D453" t="str">
        <v>WYATT, MIGERIEA</v>
      </c>
      <c r="E453" t="str">
        <v>219</v>
      </c>
      <c r="F453" t="str">
        <v>SEDAN</v>
      </c>
      <c r="G453" t="str">
        <v>AM1</v>
      </c>
      <c r="H453" t="str">
        <v>SD</v>
      </c>
      <c r="I453">
        <v>4013562</v>
      </c>
      <c r="J453">
        <v>14.08</v>
      </c>
      <c r="K453">
        <v>41</v>
      </c>
    </row>
    <row r="454" spans="1:11" x14ac:dyDescent="0.25">
      <c r="A454" t="str">
        <v>One-Seat</v>
      </c>
      <c r="B454" t="str">
        <v>NORTHCAL TRANSPORTATION LLC</v>
      </c>
      <c r="C454" s="69">
        <v>45593</v>
      </c>
      <c r="D454" t="str">
        <v>VILCHEZ, CHARLENNE</v>
      </c>
      <c r="E454" t="str">
        <v>217</v>
      </c>
      <c r="F454" t="str">
        <v>WAV</v>
      </c>
      <c r="G454" t="str">
        <v>AM1</v>
      </c>
      <c r="H454" t="str">
        <v>SD</v>
      </c>
      <c r="I454">
        <v>4013564</v>
      </c>
      <c r="J454">
        <v>14.08</v>
      </c>
      <c r="K454">
        <v>22</v>
      </c>
    </row>
    <row r="455" spans="1:11" x14ac:dyDescent="0.25">
      <c r="A455" t="str">
        <v>One-Seat</v>
      </c>
      <c r="B455" t="str">
        <v>QUICK RIDES CA</v>
      </c>
      <c r="C455" s="69">
        <v>45593</v>
      </c>
      <c r="D455" t="str">
        <v>BUTLER, JACQUELINE</v>
      </c>
      <c r="E455" t="str">
        <v>205B</v>
      </c>
      <c r="F455" t="str">
        <v>WAV</v>
      </c>
      <c r="G455" t="str">
        <v>AM1</v>
      </c>
      <c r="H455" t="str">
        <v>SD</v>
      </c>
      <c r="I455">
        <v>4013584</v>
      </c>
      <c r="J455">
        <v>26.71</v>
      </c>
      <c r="K455">
        <v>71</v>
      </c>
    </row>
    <row r="456" spans="1:11" x14ac:dyDescent="0.25">
      <c r="A456" t="str">
        <v>One-Seat</v>
      </c>
      <c r="B456" t="str">
        <v>QUICK RIDES CA</v>
      </c>
      <c r="C456" s="69">
        <v>45593</v>
      </c>
      <c r="D456" t="str">
        <v>TILLMAN, ROSALYN</v>
      </c>
      <c r="E456" t="str">
        <v>205A</v>
      </c>
      <c r="F456" t="str">
        <v>WAV</v>
      </c>
      <c r="G456" t="str">
        <v>AM1</v>
      </c>
      <c r="H456" t="str">
        <v>SD</v>
      </c>
      <c r="I456">
        <v>4013589</v>
      </c>
      <c r="J456">
        <v>26.08</v>
      </c>
      <c r="K456">
        <v>57</v>
      </c>
    </row>
    <row r="457" spans="1:11" x14ac:dyDescent="0.25">
      <c r="A457" t="str">
        <v>One-Seat</v>
      </c>
      <c r="B457" t="str">
        <v>HUGO FAMILY TRANSPORTATION</v>
      </c>
      <c r="C457" s="69">
        <v>45593</v>
      </c>
      <c r="D457" t="str">
        <v>HUGO, TAMA</v>
      </c>
      <c r="E457" t="str">
        <v>211</v>
      </c>
      <c r="F457" t="str">
        <v>WAV</v>
      </c>
      <c r="G457" t="str">
        <v>AM1</v>
      </c>
      <c r="H457" t="str">
        <v>SD</v>
      </c>
      <c r="I457">
        <v>4013590</v>
      </c>
      <c r="J457">
        <v>26.08</v>
      </c>
      <c r="K457">
        <v>43</v>
      </c>
    </row>
    <row r="458" spans="1:11" x14ac:dyDescent="0.25">
      <c r="A458" t="str">
        <v>One-Seat</v>
      </c>
      <c r="B458" t="str">
        <v>MADE EAZY LLC</v>
      </c>
      <c r="C458" s="69">
        <v>45593</v>
      </c>
      <c r="D458" t="str">
        <v>WYATT, MIGERIEA</v>
      </c>
      <c r="E458" t="str">
        <v>219</v>
      </c>
      <c r="F458" t="str">
        <v>SEDAN</v>
      </c>
      <c r="G458" t="str">
        <v>AM1</v>
      </c>
      <c r="H458" t="str">
        <v>SD</v>
      </c>
      <c r="I458">
        <v>4009678</v>
      </c>
      <c r="J458">
        <v>11.47</v>
      </c>
      <c r="K458">
        <v>47</v>
      </c>
    </row>
    <row r="459" spans="1:11" x14ac:dyDescent="0.25">
      <c r="A459" t="str">
        <v>One-Seat</v>
      </c>
      <c r="B459" t="str">
        <v>HUGO FAMILY TRANSPORTATION</v>
      </c>
      <c r="C459" s="69">
        <v>45593</v>
      </c>
      <c r="D459" t="str">
        <v>HUGO, TAMA</v>
      </c>
      <c r="E459" t="str">
        <v>211</v>
      </c>
      <c r="F459" t="str">
        <v>WAV</v>
      </c>
      <c r="G459" t="str">
        <v>AM1</v>
      </c>
      <c r="H459" t="str">
        <v>SD</v>
      </c>
      <c r="I459">
        <v>4009679</v>
      </c>
      <c r="J459">
        <v>11.47</v>
      </c>
      <c r="K459">
        <v>19</v>
      </c>
    </row>
    <row r="460" spans="1:11" x14ac:dyDescent="0.25">
      <c r="A460" t="str">
        <v>One-Seat</v>
      </c>
      <c r="B460" t="str">
        <v>MONAI&amp;SON'S LLC</v>
      </c>
      <c r="C460" s="69">
        <v>45593</v>
      </c>
      <c r="D460" t="str">
        <v>MOLLIQUE, ROMESHA</v>
      </c>
      <c r="E460" t="str">
        <v>203</v>
      </c>
      <c r="F460" t="str">
        <v>WAV</v>
      </c>
      <c r="G460" t="str">
        <v>AM1</v>
      </c>
      <c r="H460" t="str">
        <v>SD</v>
      </c>
      <c r="I460">
        <v>4010974</v>
      </c>
      <c r="J460">
        <v>28.11</v>
      </c>
      <c r="K460">
        <v>34</v>
      </c>
    </row>
    <row r="461" spans="1:11" x14ac:dyDescent="0.25">
      <c r="A461" t="str">
        <v>One-Seat</v>
      </c>
      <c r="B461" t="str">
        <v>REM SOLUTIONS LLC</v>
      </c>
      <c r="C461" s="69">
        <v>45593</v>
      </c>
      <c r="D461" t="str">
        <v>MAINESS, RYAN</v>
      </c>
      <c r="E461" t="str">
        <v>215</v>
      </c>
      <c r="F461" t="str">
        <v>SEDAN</v>
      </c>
      <c r="G461" t="str">
        <v>AM1</v>
      </c>
      <c r="H461" t="str">
        <v>SD</v>
      </c>
      <c r="I461">
        <v>4010950</v>
      </c>
      <c r="J461">
        <v>16.96</v>
      </c>
      <c r="K461">
        <v>20</v>
      </c>
    </row>
    <row r="462" spans="1:11" x14ac:dyDescent="0.25">
      <c r="A462" t="str">
        <v>One-Seat</v>
      </c>
      <c r="B462" t="str">
        <v>REM SOLUTIONS LLC</v>
      </c>
      <c r="C462" s="69">
        <v>45593</v>
      </c>
      <c r="D462" t="str">
        <v>MAINESS, RYAN</v>
      </c>
      <c r="E462" t="str">
        <v>215</v>
      </c>
      <c r="F462" t="str">
        <v>SEDAN</v>
      </c>
      <c r="G462" t="str">
        <v>AM1</v>
      </c>
      <c r="H462" t="str">
        <v>SD</v>
      </c>
      <c r="I462">
        <v>4010949</v>
      </c>
      <c r="J462">
        <v>16.96</v>
      </c>
      <c r="K462">
        <v>27</v>
      </c>
    </row>
    <row r="463" spans="1:11" x14ac:dyDescent="0.25">
      <c r="A463" t="str">
        <v>One-Seat</v>
      </c>
      <c r="B463" t="str">
        <v>EXPRESS TRANSPORTATION SERVICES, LLC</v>
      </c>
      <c r="C463" s="69">
        <v>45593</v>
      </c>
      <c r="D463" t="str">
        <v>LARA, DOUGLAS</v>
      </c>
      <c r="E463" t="str">
        <v>221</v>
      </c>
      <c r="F463" t="str">
        <v>WAV</v>
      </c>
      <c r="G463" t="str">
        <v>AM1</v>
      </c>
      <c r="H463" t="str">
        <v>SD</v>
      </c>
      <c r="I463">
        <v>4013371</v>
      </c>
      <c r="J463">
        <v>26.71</v>
      </c>
      <c r="K463">
        <v>57</v>
      </c>
    </row>
    <row r="464" spans="1:11" x14ac:dyDescent="0.25">
      <c r="A464" t="str">
        <v>One-Seat</v>
      </c>
      <c r="B464" t="str">
        <v>NORTHCAL TRANSPORTATION LLC</v>
      </c>
      <c r="C464" s="69">
        <v>45593</v>
      </c>
      <c r="D464" t="str">
        <v>VILCHEZ, CHARLENNE</v>
      </c>
      <c r="E464" t="str">
        <v>217</v>
      </c>
      <c r="F464" t="str">
        <v>WAV</v>
      </c>
      <c r="G464" t="str">
        <v>AM1,WK1</v>
      </c>
      <c r="H464" t="str">
        <v>SD</v>
      </c>
      <c r="I464">
        <v>4013454</v>
      </c>
      <c r="J464">
        <v>14.01</v>
      </c>
      <c r="K464">
        <v>26</v>
      </c>
    </row>
    <row r="465" spans="1:11" x14ac:dyDescent="0.25">
      <c r="A465" t="str">
        <v>One-Seat</v>
      </c>
      <c r="B465" t="str">
        <v>QUICK RIDES CA</v>
      </c>
      <c r="C465" s="69">
        <v>45593</v>
      </c>
      <c r="D465" t="str">
        <v>BUTLER, JACQUELINE</v>
      </c>
      <c r="E465" t="str">
        <v>205B</v>
      </c>
      <c r="F465" t="str">
        <v>WAV</v>
      </c>
      <c r="G465" t="str">
        <v>AM1,WK1</v>
      </c>
      <c r="H465" t="str">
        <v>SD</v>
      </c>
      <c r="I465">
        <v>4013455</v>
      </c>
      <c r="J465">
        <v>14.01</v>
      </c>
      <c r="K465">
        <v>33</v>
      </c>
    </row>
    <row r="466" spans="1:11" x14ac:dyDescent="0.25">
      <c r="A466" t="str">
        <v>One-Seat</v>
      </c>
      <c r="B466" t="str">
        <v>EXPRESS TRANSPORTATION SERVICES, LLC</v>
      </c>
      <c r="C466" s="69">
        <v>45593</v>
      </c>
      <c r="D466" t="str">
        <v>ROGERS, JAMES</v>
      </c>
      <c r="E466" t="str">
        <v>207</v>
      </c>
      <c r="F466" t="str">
        <v>WAV</v>
      </c>
      <c r="G466" t="str">
        <v>AM1</v>
      </c>
      <c r="H466" t="str">
        <v>SD</v>
      </c>
      <c r="I466">
        <v>4013468</v>
      </c>
      <c r="J466">
        <v>15.06</v>
      </c>
      <c r="K466">
        <v>105</v>
      </c>
    </row>
    <row r="467" spans="1:11" x14ac:dyDescent="0.25">
      <c r="A467" t="str">
        <v>One-Seat</v>
      </c>
      <c r="B467" t="str">
        <v>EXPRESS TRANSPORTATION SERVICES, LLC</v>
      </c>
      <c r="C467" s="69">
        <v>45593</v>
      </c>
      <c r="D467" t="str">
        <v>UMANA, DOMINGO</v>
      </c>
      <c r="E467" t="str">
        <v>210B</v>
      </c>
      <c r="F467" t="str">
        <v>WAV</v>
      </c>
      <c r="G467" t="str">
        <v>AM1</v>
      </c>
      <c r="H467" t="str">
        <v>SD</v>
      </c>
      <c r="I467">
        <v>4013470</v>
      </c>
      <c r="J467">
        <v>15.06</v>
      </c>
      <c r="K467">
        <v>39</v>
      </c>
    </row>
    <row r="468" spans="1:11" x14ac:dyDescent="0.25">
      <c r="A468" t="str">
        <v>One-Seat</v>
      </c>
      <c r="B468" t="str">
        <v>SYNERGY MEDICAL TRANSPORTATION LLC</v>
      </c>
      <c r="C468" s="69">
        <v>45593</v>
      </c>
      <c r="D468" t="str">
        <v>MARZI, SAMI JAN</v>
      </c>
      <c r="E468" t="str">
        <v>204</v>
      </c>
      <c r="F468" t="str">
        <v>WAV</v>
      </c>
      <c r="G468" t="str">
        <v>WK1</v>
      </c>
      <c r="H468" t="str">
        <v>SD</v>
      </c>
      <c r="I468">
        <v>4009805</v>
      </c>
      <c r="J468">
        <v>6.92</v>
      </c>
      <c r="K468">
        <v>20</v>
      </c>
    </row>
    <row r="469" spans="1:11" x14ac:dyDescent="0.25">
      <c r="A469" t="str">
        <v>One-Seat</v>
      </c>
      <c r="B469" t="str">
        <v>MONAI&amp;SON'S LLC</v>
      </c>
      <c r="C469" s="69">
        <v>45593</v>
      </c>
      <c r="D469" t="str">
        <v>MOLLIQUE, ROMESHA</v>
      </c>
      <c r="E469" t="str">
        <v>203</v>
      </c>
      <c r="F469" t="str">
        <v>WAV</v>
      </c>
      <c r="G469" t="str">
        <v>AM1</v>
      </c>
      <c r="H469" t="str">
        <v>SD</v>
      </c>
      <c r="I469">
        <v>4013781</v>
      </c>
      <c r="J469">
        <v>25.33</v>
      </c>
      <c r="K469">
        <v>65</v>
      </c>
    </row>
    <row r="470" spans="1:11" x14ac:dyDescent="0.25">
      <c r="A470" t="str">
        <v>One-Seat</v>
      </c>
      <c r="B470" t="str">
        <v>GET CARE TRANSIT LLC</v>
      </c>
      <c r="C470" s="69">
        <v>45593</v>
      </c>
      <c r="D470" t="str">
        <v>BOGALE, GETU</v>
      </c>
      <c r="E470" t="str">
        <v>214</v>
      </c>
      <c r="F470" t="str">
        <v>WAV</v>
      </c>
      <c r="G470" t="str">
        <v>WH1</v>
      </c>
      <c r="H470" t="str">
        <v>WC</v>
      </c>
      <c r="I470">
        <v>4009794</v>
      </c>
      <c r="J470">
        <v>5.55</v>
      </c>
      <c r="K470">
        <v>20</v>
      </c>
    </row>
    <row r="471" spans="1:11" x14ac:dyDescent="0.25">
      <c r="A471" t="str">
        <v>One-Seat</v>
      </c>
      <c r="B471" t="str">
        <v>REM SOLUTIONS LLC</v>
      </c>
      <c r="C471" s="69">
        <v>45593</v>
      </c>
      <c r="D471" t="str">
        <v>MAINESS, RYAN</v>
      </c>
      <c r="E471" t="str">
        <v>215</v>
      </c>
      <c r="F471" t="str">
        <v>SEDAN</v>
      </c>
      <c r="G471" t="str">
        <v>AM1</v>
      </c>
      <c r="H471" t="str">
        <v>SD</v>
      </c>
      <c r="I471">
        <v>4013767</v>
      </c>
      <c r="J471">
        <v>12.4</v>
      </c>
      <c r="K471">
        <v>26</v>
      </c>
    </row>
    <row r="472" spans="1:11" x14ac:dyDescent="0.25">
      <c r="A472" t="str">
        <v>One-Seat</v>
      </c>
      <c r="B472" t="str">
        <v>SYNERGY MEDICAL TRANSPORTATION LLC</v>
      </c>
      <c r="C472" s="69">
        <v>45593</v>
      </c>
      <c r="D472" t="str">
        <v>VAUGHN, DUSTIN</v>
      </c>
      <c r="E472" t="str">
        <v>220</v>
      </c>
      <c r="F472" t="str">
        <v>SEDAN</v>
      </c>
      <c r="G472" t="str">
        <v>AM2</v>
      </c>
      <c r="H472" t="str">
        <v>SD</v>
      </c>
      <c r="I472">
        <v>4013727</v>
      </c>
      <c r="J472">
        <v>10.53</v>
      </c>
      <c r="K472">
        <v>21</v>
      </c>
    </row>
    <row r="473" spans="1:11" x14ac:dyDescent="0.25">
      <c r="A473" t="str">
        <v>One-Seat</v>
      </c>
      <c r="B473" t="str">
        <v>NORTHCAL TRANSPORTATION LLC</v>
      </c>
      <c r="C473" s="69">
        <v>45593</v>
      </c>
      <c r="D473" t="str">
        <v>VILCHEZ, CHARLENNE</v>
      </c>
      <c r="E473" t="str">
        <v>217</v>
      </c>
      <c r="F473" t="str">
        <v>WAV</v>
      </c>
      <c r="G473" t="str">
        <v>AM2</v>
      </c>
      <c r="H473" t="str">
        <v>SD</v>
      </c>
      <c r="I473">
        <v>4013728</v>
      </c>
      <c r="J473">
        <v>10.53</v>
      </c>
      <c r="K473">
        <v>16</v>
      </c>
    </row>
    <row r="474" spans="1:11" x14ac:dyDescent="0.25">
      <c r="A474" t="str">
        <v>One-Seat</v>
      </c>
      <c r="B474" t="str">
        <v>EXPRESS TRANSPORTATION SERVICES, LLC</v>
      </c>
      <c r="C474" s="69">
        <v>45593</v>
      </c>
      <c r="D474" t="str">
        <v>UMANA, DOMINGO</v>
      </c>
      <c r="E474" t="str">
        <v>210B</v>
      </c>
      <c r="F474" t="str">
        <v>WAV</v>
      </c>
      <c r="G474" t="str">
        <v>AM1</v>
      </c>
      <c r="H474" t="str">
        <v>SD</v>
      </c>
      <c r="I474">
        <v>4013739</v>
      </c>
      <c r="J474">
        <v>12.94</v>
      </c>
      <c r="K474">
        <v>47</v>
      </c>
    </row>
    <row r="475" spans="1:11" x14ac:dyDescent="0.25">
      <c r="A475" t="str">
        <v>One-Seat</v>
      </c>
      <c r="B475" t="str">
        <v>EXPRESS TRANSPORTATION SERVICES, LLC</v>
      </c>
      <c r="C475" s="69">
        <v>45593</v>
      </c>
      <c r="D475" t="str">
        <v>LARA, DOUGLAS</v>
      </c>
      <c r="E475" t="str">
        <v>221</v>
      </c>
      <c r="F475" t="str">
        <v>WAV</v>
      </c>
      <c r="G475" t="str">
        <v>AM1</v>
      </c>
      <c r="H475" t="str">
        <v>SD</v>
      </c>
      <c r="I475">
        <v>4013749</v>
      </c>
      <c r="J475">
        <v>17.13</v>
      </c>
      <c r="K475">
        <v>29</v>
      </c>
    </row>
    <row r="476" spans="1:11" x14ac:dyDescent="0.25">
      <c r="A476" t="str">
        <v>One-Seat</v>
      </c>
      <c r="B476" t="str">
        <v>QUICK RIDES CA</v>
      </c>
      <c r="C476" s="69">
        <v>45593</v>
      </c>
      <c r="D476" t="str">
        <v>BUTLER, JACQUELINE</v>
      </c>
      <c r="E476" t="str">
        <v>205B</v>
      </c>
      <c r="F476" t="str">
        <v>WAV</v>
      </c>
      <c r="G476" t="str">
        <v>AM1</v>
      </c>
      <c r="H476" t="str">
        <v>SD</v>
      </c>
      <c r="I476">
        <v>4013751</v>
      </c>
      <c r="J476">
        <v>17.13</v>
      </c>
      <c r="K476">
        <v>39</v>
      </c>
    </row>
    <row r="477" spans="1:11" x14ac:dyDescent="0.25">
      <c r="A477" t="str">
        <v>One-Seat</v>
      </c>
      <c r="B477" t="str">
        <v>MONAI&amp;SON'S LLC</v>
      </c>
      <c r="C477" s="69">
        <v>45594</v>
      </c>
      <c r="D477" t="str">
        <v>MOLLIQUE, ROMESHA</v>
      </c>
      <c r="E477" t="str">
        <v>203</v>
      </c>
      <c r="F477" t="str">
        <v>WAV</v>
      </c>
      <c r="G477" t="str">
        <v>AM1</v>
      </c>
      <c r="H477" t="str">
        <v>SD</v>
      </c>
      <c r="I477">
        <v>4014601</v>
      </c>
      <c r="J477">
        <v>7.93</v>
      </c>
      <c r="K477">
        <v>36</v>
      </c>
    </row>
    <row r="478" spans="1:11" x14ac:dyDescent="0.25">
      <c r="A478" t="str">
        <v>One-Seat</v>
      </c>
      <c r="B478" t="str">
        <v>SYNERGY MEDICAL TRANSPORTATION LLC</v>
      </c>
      <c r="C478" s="69">
        <v>45594</v>
      </c>
      <c r="D478" t="str">
        <v>VAUGHN, DUSTIN</v>
      </c>
      <c r="E478" t="str">
        <v>220</v>
      </c>
      <c r="F478" t="str">
        <v>SEDAN</v>
      </c>
      <c r="G478" t="str">
        <v>AM1</v>
      </c>
      <c r="H478" t="str">
        <v>SD</v>
      </c>
      <c r="I478">
        <v>4013752</v>
      </c>
      <c r="J478">
        <v>17.13</v>
      </c>
      <c r="K478">
        <v>65</v>
      </c>
    </row>
    <row r="479" spans="1:11" x14ac:dyDescent="0.25">
      <c r="A479" t="str">
        <v>One-Seat</v>
      </c>
      <c r="B479" t="str">
        <v>QUICK RIDES CA</v>
      </c>
      <c r="C479" s="69">
        <v>45594</v>
      </c>
      <c r="D479" t="str">
        <v>BUTLER, JACQUELINE</v>
      </c>
      <c r="E479" t="str">
        <v>205B</v>
      </c>
      <c r="F479" t="str">
        <v>WAV</v>
      </c>
      <c r="G479" t="str">
        <v>AM1</v>
      </c>
      <c r="H479" t="str">
        <v>SD</v>
      </c>
      <c r="I479">
        <v>4013756</v>
      </c>
      <c r="J479">
        <v>17.13</v>
      </c>
      <c r="K479">
        <v>31</v>
      </c>
    </row>
    <row r="480" spans="1:11" x14ac:dyDescent="0.25">
      <c r="A480" t="str">
        <v>One-Seat</v>
      </c>
      <c r="B480" t="str">
        <v>EXPRESS TRANSPORTATION SERVICES, LLC</v>
      </c>
      <c r="C480" s="69">
        <v>45594</v>
      </c>
      <c r="D480" t="str">
        <v>UMANA, DOMINGO</v>
      </c>
      <c r="E480" t="str">
        <v>210B</v>
      </c>
      <c r="F480" t="str">
        <v>WAV</v>
      </c>
      <c r="G480" t="str">
        <v>AM1</v>
      </c>
      <c r="H480" t="str">
        <v>SD</v>
      </c>
      <c r="I480">
        <v>4014349</v>
      </c>
      <c r="J480">
        <v>17.52</v>
      </c>
      <c r="K480">
        <v>64</v>
      </c>
    </row>
    <row r="481" spans="1:11" x14ac:dyDescent="0.25">
      <c r="A481" t="str">
        <v>One-Seat</v>
      </c>
      <c r="B481" t="str">
        <v>TRANSIT LTM LLC</v>
      </c>
      <c r="C481" s="69">
        <v>45594</v>
      </c>
      <c r="D481" t="str">
        <v>MALCOM, LANDREW</v>
      </c>
      <c r="E481" t="str">
        <v>209</v>
      </c>
      <c r="F481" t="str">
        <v>WAV</v>
      </c>
      <c r="G481" t="str">
        <v>AM1</v>
      </c>
      <c r="H481" t="str">
        <v>SD</v>
      </c>
      <c r="I481">
        <v>4014350</v>
      </c>
      <c r="J481">
        <v>17.52</v>
      </c>
      <c r="K481">
        <v>25</v>
      </c>
    </row>
    <row r="482" spans="1:11" x14ac:dyDescent="0.25">
      <c r="A482" t="str">
        <v>One-Seat</v>
      </c>
      <c r="B482" t="str">
        <v>EXPRESS TRANSPORTATION SERVICES, LLC</v>
      </c>
      <c r="C482" s="69">
        <v>45594</v>
      </c>
      <c r="D482" t="str">
        <v>ALLGOOD, SCOTT</v>
      </c>
      <c r="E482" t="str">
        <v>201</v>
      </c>
      <c r="F482" t="str">
        <v>BIGVAN</v>
      </c>
      <c r="G482" t="str">
        <v>AM1</v>
      </c>
      <c r="H482" t="str">
        <v>SD</v>
      </c>
      <c r="I482">
        <v>4013745</v>
      </c>
      <c r="J482">
        <v>12.94</v>
      </c>
      <c r="K482">
        <v>29</v>
      </c>
    </row>
    <row r="483" spans="1:11" x14ac:dyDescent="0.25">
      <c r="A483" t="str">
        <v>One-Seat</v>
      </c>
      <c r="B483" t="str">
        <v>GET CARE TRANSIT LLC</v>
      </c>
      <c r="C483" s="69">
        <v>45594</v>
      </c>
      <c r="D483" t="str">
        <v>BOGALE, GETU</v>
      </c>
      <c r="E483" t="str">
        <v>214</v>
      </c>
      <c r="F483" t="str">
        <v>WAV</v>
      </c>
      <c r="G483" t="str">
        <v>AM1</v>
      </c>
      <c r="H483" t="str">
        <v>SD</v>
      </c>
      <c r="I483">
        <v>4013740</v>
      </c>
      <c r="J483">
        <v>12.94</v>
      </c>
      <c r="K483">
        <v>67</v>
      </c>
    </row>
    <row r="484" spans="1:11" x14ac:dyDescent="0.25">
      <c r="A484" t="str">
        <v>One-Seat</v>
      </c>
      <c r="B484" t="str">
        <v>HUGO FAMILY TRANSPORTATION</v>
      </c>
      <c r="C484" s="69">
        <v>45594</v>
      </c>
      <c r="D484" t="str">
        <v>HUGO, TAMA</v>
      </c>
      <c r="E484" t="str">
        <v>211</v>
      </c>
      <c r="F484" t="str">
        <v>WAV</v>
      </c>
      <c r="G484" t="str">
        <v>AM1</v>
      </c>
      <c r="H484" t="str">
        <v>SD</v>
      </c>
      <c r="I484">
        <v>4013271</v>
      </c>
      <c r="J484">
        <v>9.94</v>
      </c>
      <c r="K484">
        <v>30</v>
      </c>
    </row>
    <row r="485" spans="1:11" x14ac:dyDescent="0.25">
      <c r="A485" t="str">
        <v>One-Seat</v>
      </c>
      <c r="B485" t="str">
        <v>EXPRESS TRANSPORTATION SERVICES, LLC</v>
      </c>
      <c r="C485" s="69">
        <v>45594</v>
      </c>
      <c r="D485" t="str">
        <v>KEITH , CLYDE</v>
      </c>
      <c r="E485" t="str">
        <v>212</v>
      </c>
      <c r="F485" t="str">
        <v>WAV</v>
      </c>
      <c r="G485" t="str">
        <v>SC1</v>
      </c>
      <c r="H485" t="str">
        <v>WC</v>
      </c>
      <c r="I485">
        <v>4013452</v>
      </c>
      <c r="J485">
        <v>18.32</v>
      </c>
      <c r="K485">
        <v>53</v>
      </c>
    </row>
    <row r="486" spans="1:11" x14ac:dyDescent="0.25">
      <c r="A486" t="str">
        <v>One-Seat</v>
      </c>
      <c r="B486" t="str">
        <v>FOWLER SENIOR TRANSIT LLC</v>
      </c>
      <c r="C486" s="69">
        <v>45594</v>
      </c>
      <c r="D486" t="str">
        <v>FOWLER, ANTOINE</v>
      </c>
      <c r="E486" t="str">
        <v>222</v>
      </c>
      <c r="F486" t="str">
        <v>WAV</v>
      </c>
      <c r="G486" t="str">
        <v>SC1</v>
      </c>
      <c r="H486" t="str">
        <v>WC</v>
      </c>
      <c r="I486">
        <v>4013453</v>
      </c>
      <c r="J486">
        <v>23.53</v>
      </c>
      <c r="K486">
        <v>47</v>
      </c>
    </row>
    <row r="487" spans="1:11" x14ac:dyDescent="0.25">
      <c r="A487" t="str">
        <v>One-Seat</v>
      </c>
      <c r="B487" t="str">
        <v>HUGO FAMILY TRANSPORTATION</v>
      </c>
      <c r="C487" s="69">
        <v>45594</v>
      </c>
      <c r="D487" t="str">
        <v>HUGO, TAMA</v>
      </c>
      <c r="E487" t="str">
        <v>211</v>
      </c>
      <c r="F487" t="str">
        <v>WAV</v>
      </c>
      <c r="G487" t="str">
        <v>AM1,WK1</v>
      </c>
      <c r="H487" t="str">
        <v>SD</v>
      </c>
      <c r="I487">
        <v>4013641</v>
      </c>
      <c r="J487">
        <v>5.72</v>
      </c>
      <c r="K487">
        <v>14</v>
      </c>
    </row>
    <row r="488" spans="1:11" x14ac:dyDescent="0.25">
      <c r="A488" t="str">
        <v>One-Seat</v>
      </c>
      <c r="B488" t="str">
        <v>EXPRESS TRANSPORTATION SERVICES, LLC</v>
      </c>
      <c r="C488" s="69">
        <v>45594</v>
      </c>
      <c r="D488" t="str">
        <v>LARA, DOUGLAS</v>
      </c>
      <c r="E488" t="str">
        <v>221</v>
      </c>
      <c r="F488" t="str">
        <v>WAV</v>
      </c>
      <c r="G488" t="str">
        <v>AM1</v>
      </c>
      <c r="H488" t="str">
        <v>SD</v>
      </c>
      <c r="I488">
        <v>4013666</v>
      </c>
      <c r="J488">
        <v>8.49</v>
      </c>
      <c r="K488">
        <v>31</v>
      </c>
    </row>
    <row r="489" spans="1:11" x14ac:dyDescent="0.25">
      <c r="A489" t="str">
        <v>One-Seat</v>
      </c>
      <c r="B489" t="str">
        <v>HUGO FAMILY TRANSPORTATION</v>
      </c>
      <c r="C489" s="69">
        <v>45594</v>
      </c>
      <c r="D489" t="str">
        <v>HUGO, TAMA</v>
      </c>
      <c r="E489" t="str">
        <v>211</v>
      </c>
      <c r="F489" t="str">
        <v>WAV</v>
      </c>
      <c r="G489" t="str">
        <v>AM1</v>
      </c>
      <c r="H489" t="str">
        <v>SD</v>
      </c>
      <c r="I489">
        <v>4013667</v>
      </c>
      <c r="J489">
        <v>8.49</v>
      </c>
      <c r="K489">
        <v>57</v>
      </c>
    </row>
    <row r="490" spans="1:11" x14ac:dyDescent="0.25">
      <c r="A490" t="str">
        <v>One-Seat</v>
      </c>
      <c r="B490" t="str">
        <v>AARON TRANSPORTATION</v>
      </c>
      <c r="C490" s="69">
        <v>45594</v>
      </c>
      <c r="D490" t="str">
        <v>ALLISON, AARON</v>
      </c>
      <c r="E490" t="str">
        <v>202</v>
      </c>
      <c r="F490" t="str">
        <v>WAV</v>
      </c>
      <c r="G490" t="str">
        <v>PW1</v>
      </c>
      <c r="H490" t="str">
        <v>WC</v>
      </c>
      <c r="I490">
        <v>4014390</v>
      </c>
      <c r="J490">
        <v>32.18</v>
      </c>
      <c r="K490">
        <v>41</v>
      </c>
    </row>
    <row r="491" spans="1:11" x14ac:dyDescent="0.25">
      <c r="A491" t="str">
        <v>One-Seat</v>
      </c>
      <c r="B491" t="str">
        <v>REM SOLUTIONS LLC</v>
      </c>
      <c r="C491" s="69">
        <v>45594</v>
      </c>
      <c r="D491" t="str">
        <v>MAINESS, RYAN</v>
      </c>
      <c r="E491" t="str">
        <v>215</v>
      </c>
      <c r="F491" t="str">
        <v>SEDAN</v>
      </c>
      <c r="G491" t="str">
        <v>AM1</v>
      </c>
      <c r="H491" t="str">
        <v>SD</v>
      </c>
      <c r="I491">
        <v>4013065</v>
      </c>
      <c r="J491">
        <v>14.12</v>
      </c>
      <c r="K491">
        <v>31</v>
      </c>
    </row>
    <row r="492" spans="1:11" x14ac:dyDescent="0.25">
      <c r="A492" t="str">
        <v>One-Seat</v>
      </c>
      <c r="B492" t="str">
        <v>EXPRESS TRANSPORTATION SERVICES, LLC</v>
      </c>
      <c r="C492" s="69">
        <v>45594</v>
      </c>
      <c r="D492" t="str">
        <v>ROGERS, JAMES</v>
      </c>
      <c r="E492" t="str">
        <v>207</v>
      </c>
      <c r="F492" t="str">
        <v>WAV</v>
      </c>
      <c r="G492" t="str">
        <v>AM1</v>
      </c>
      <c r="H492" t="str">
        <v>SD</v>
      </c>
      <c r="I492">
        <v>4013062</v>
      </c>
      <c r="J492">
        <v>14.12</v>
      </c>
      <c r="K492">
        <v>61</v>
      </c>
    </row>
    <row r="493" spans="1:11" x14ac:dyDescent="0.25">
      <c r="A493" t="str">
        <v>One-Seat</v>
      </c>
      <c r="B493" t="str">
        <v>EXPRESS TRANSPORTATION SERVICES, LLC</v>
      </c>
      <c r="C493" s="69">
        <v>45594</v>
      </c>
      <c r="D493" t="str">
        <v>KEITH , CLYDE</v>
      </c>
      <c r="E493" t="str">
        <v>212</v>
      </c>
      <c r="F493" t="str">
        <v>WAV</v>
      </c>
      <c r="G493" t="str">
        <v>AM1,WK1</v>
      </c>
      <c r="H493" t="str">
        <v>SD</v>
      </c>
      <c r="I493">
        <v>4014547</v>
      </c>
      <c r="J493">
        <v>15.38</v>
      </c>
      <c r="K493">
        <v>47</v>
      </c>
    </row>
    <row r="494" spans="1:11" x14ac:dyDescent="0.25">
      <c r="A494" t="str">
        <v>One-Seat</v>
      </c>
      <c r="B494" t="str">
        <v>EXPRESS TRANSPORTATION SERVICES, LLC</v>
      </c>
      <c r="C494" s="69">
        <v>45594</v>
      </c>
      <c r="D494" t="str">
        <v>LARA, DOUGLAS</v>
      </c>
      <c r="E494" t="str">
        <v>221</v>
      </c>
      <c r="F494" t="str">
        <v>WAV</v>
      </c>
      <c r="G494" t="str">
        <v>AM1</v>
      </c>
      <c r="H494" t="str">
        <v>SD</v>
      </c>
      <c r="I494">
        <v>4013052</v>
      </c>
      <c r="J494">
        <v>12.75</v>
      </c>
      <c r="K494">
        <v>42</v>
      </c>
    </row>
    <row r="495" spans="1:11" x14ac:dyDescent="0.25">
      <c r="A495" t="str">
        <v>One-Seat</v>
      </c>
      <c r="B495" t="str">
        <v>HUGO FAMILY TRANSPORTATION</v>
      </c>
      <c r="C495" s="69">
        <v>45594</v>
      </c>
      <c r="D495" t="str">
        <v>HUGO, TAMA</v>
      </c>
      <c r="E495" t="str">
        <v>211</v>
      </c>
      <c r="F495" t="str">
        <v>WAV</v>
      </c>
      <c r="G495" t="str">
        <v>AM1</v>
      </c>
      <c r="H495" t="str">
        <v>SD</v>
      </c>
      <c r="I495">
        <v>4013051</v>
      </c>
      <c r="J495">
        <v>12.75</v>
      </c>
      <c r="K495">
        <v>68</v>
      </c>
    </row>
    <row r="496" spans="1:11" x14ac:dyDescent="0.25">
      <c r="A496" t="str">
        <v>One-Seat</v>
      </c>
      <c r="B496" t="str">
        <v>EXPRESS TRANSPORTATION SERVICES, LLC</v>
      </c>
      <c r="C496" s="69">
        <v>45594</v>
      </c>
      <c r="D496" t="str">
        <v>UMANA, DOMINGO</v>
      </c>
      <c r="E496" t="str">
        <v>210B</v>
      </c>
      <c r="F496" t="str">
        <v>WAV</v>
      </c>
      <c r="G496" t="str">
        <v>AM1</v>
      </c>
      <c r="H496" t="str">
        <v>SD</v>
      </c>
      <c r="I496">
        <v>4014598</v>
      </c>
      <c r="J496">
        <v>7.93</v>
      </c>
      <c r="K496">
        <v>31</v>
      </c>
    </row>
    <row r="497" spans="1:11" x14ac:dyDescent="0.25">
      <c r="A497" t="str">
        <v>One-Seat</v>
      </c>
      <c r="B497" t="str">
        <v>REM SOLUTIONS LLC</v>
      </c>
      <c r="C497" s="69">
        <v>45594</v>
      </c>
      <c r="D497" t="str">
        <v>MAINESS, RYAN</v>
      </c>
      <c r="E497" t="str">
        <v>215</v>
      </c>
      <c r="F497" t="str">
        <v>SEDAN</v>
      </c>
      <c r="G497" t="str">
        <v>AM1</v>
      </c>
      <c r="H497" t="str">
        <v>SD</v>
      </c>
      <c r="I497">
        <v>4015211</v>
      </c>
      <c r="J497">
        <v>25.65</v>
      </c>
      <c r="K497">
        <v>2</v>
      </c>
    </row>
    <row r="498" spans="1:11" x14ac:dyDescent="0.25">
      <c r="A498" t="str">
        <v>One-Seat</v>
      </c>
      <c r="B498" t="str">
        <v>AARON TRANSPORTATION</v>
      </c>
      <c r="C498" s="69">
        <v>45594</v>
      </c>
      <c r="D498" t="str">
        <v>ALLISON, AARON</v>
      </c>
      <c r="E498" t="str">
        <v>202</v>
      </c>
      <c r="F498" t="str">
        <v>WAV</v>
      </c>
      <c r="G498" t="str">
        <v>PW1</v>
      </c>
      <c r="H498" t="str">
        <v>WC</v>
      </c>
      <c r="I498">
        <v>4014391</v>
      </c>
      <c r="J498">
        <v>32.18</v>
      </c>
      <c r="K498">
        <v>62</v>
      </c>
    </row>
    <row r="499" spans="1:11" x14ac:dyDescent="0.25">
      <c r="A499" t="str">
        <v>One-Seat</v>
      </c>
      <c r="B499" t="str">
        <v>EXPRESS TRANSPORTATION SERVICES, LLC</v>
      </c>
      <c r="C499" s="69">
        <v>45594</v>
      </c>
      <c r="D499" t="str">
        <v>ALLGOOD, SCOTT</v>
      </c>
      <c r="E499" t="str">
        <v>201</v>
      </c>
      <c r="F499" t="str">
        <v>BIGVAN</v>
      </c>
      <c r="G499" t="str">
        <v>WK1</v>
      </c>
      <c r="H499" t="str">
        <v>SD</v>
      </c>
      <c r="I499">
        <v>4014394</v>
      </c>
      <c r="J499">
        <v>17.89</v>
      </c>
      <c r="K499">
        <v>30</v>
      </c>
    </row>
    <row r="500" spans="1:11" x14ac:dyDescent="0.25">
      <c r="A500" t="str">
        <v>One-Seat</v>
      </c>
      <c r="B500" t="str">
        <v>SYNERGY MEDICAL TRANSPORTATION LLC</v>
      </c>
      <c r="C500" s="69">
        <v>45594</v>
      </c>
      <c r="D500" t="str">
        <v>MARZI, SAMI JAN</v>
      </c>
      <c r="E500" t="str">
        <v>204</v>
      </c>
      <c r="F500" t="str">
        <v>WAV</v>
      </c>
      <c r="G500" t="str">
        <v>WK1</v>
      </c>
      <c r="H500" t="str">
        <v>SD</v>
      </c>
      <c r="I500">
        <v>4014396</v>
      </c>
      <c r="J500">
        <v>17.89</v>
      </c>
      <c r="K500">
        <v>25</v>
      </c>
    </row>
    <row r="501" spans="1:11" x14ac:dyDescent="0.25">
      <c r="A501" t="str">
        <v>One-Seat</v>
      </c>
      <c r="B501" t="str">
        <v>TRANSIT LTM LLC</v>
      </c>
      <c r="C501" s="69">
        <v>45594</v>
      </c>
      <c r="D501" t="str">
        <v>MALCOM, LANDREW</v>
      </c>
      <c r="E501" t="str">
        <v>209</v>
      </c>
      <c r="F501" t="str">
        <v>WAV</v>
      </c>
      <c r="G501" t="str">
        <v>WH1</v>
      </c>
      <c r="H501" t="str">
        <v>WC</v>
      </c>
      <c r="I501">
        <v>4014401</v>
      </c>
      <c r="J501">
        <v>20.239999999999998</v>
      </c>
      <c r="K501">
        <v>49</v>
      </c>
    </row>
    <row r="502" spans="1:11" x14ac:dyDescent="0.25">
      <c r="A502" t="str">
        <v>One-Seat</v>
      </c>
      <c r="B502" t="str">
        <v>MONAI&amp;SON'S LLC</v>
      </c>
      <c r="C502" s="69">
        <v>45594</v>
      </c>
      <c r="D502" t="str">
        <v>MOLLIQUE, ROMESHA</v>
      </c>
      <c r="E502" t="str">
        <v>203</v>
      </c>
      <c r="F502" t="str">
        <v>WAV</v>
      </c>
      <c r="G502" t="str">
        <v>WH1</v>
      </c>
      <c r="H502" t="str">
        <v>WC</v>
      </c>
      <c r="I502">
        <v>4014403</v>
      </c>
      <c r="J502">
        <v>20.239999999999998</v>
      </c>
      <c r="K502">
        <v>64</v>
      </c>
    </row>
    <row r="503" spans="1:11" x14ac:dyDescent="0.25">
      <c r="A503" t="str">
        <v>One-Seat</v>
      </c>
      <c r="B503" t="str">
        <v>QUICK RIDES CA</v>
      </c>
      <c r="C503" s="69">
        <v>45594</v>
      </c>
      <c r="D503" t="str">
        <v>TILLMAN, ROSALYN</v>
      </c>
      <c r="E503" t="str">
        <v>205A</v>
      </c>
      <c r="F503" t="str">
        <v>WAV</v>
      </c>
      <c r="G503" t="str">
        <v>AM1</v>
      </c>
      <c r="H503" t="str">
        <v>SD</v>
      </c>
      <c r="I503">
        <v>4013133</v>
      </c>
      <c r="J503">
        <v>26.9</v>
      </c>
      <c r="K503">
        <v>95</v>
      </c>
    </row>
    <row r="504" spans="1:11" x14ac:dyDescent="0.25">
      <c r="A504" t="str">
        <v>One-Seat</v>
      </c>
      <c r="B504" t="str">
        <v>SYNERGY MEDICAL TRANSPORTATION LLC</v>
      </c>
      <c r="C504" s="69">
        <v>45594</v>
      </c>
      <c r="D504" t="str">
        <v>MARZI, SAMI JAN</v>
      </c>
      <c r="E504" t="str">
        <v>204</v>
      </c>
      <c r="F504" t="str">
        <v>WAV</v>
      </c>
      <c r="G504" t="str">
        <v>PW1</v>
      </c>
      <c r="H504" t="str">
        <v>WC</v>
      </c>
      <c r="I504">
        <v>4014438</v>
      </c>
      <c r="J504">
        <v>12.85</v>
      </c>
      <c r="K504">
        <v>32</v>
      </c>
    </row>
    <row r="505" spans="1:11" x14ac:dyDescent="0.25">
      <c r="A505" t="str">
        <v>One-Seat</v>
      </c>
      <c r="B505" t="str">
        <v>TRANSIT LTM LLC</v>
      </c>
      <c r="C505" s="69">
        <v>45594</v>
      </c>
      <c r="D505" t="str">
        <v>MALCOM, LANDREW</v>
      </c>
      <c r="E505" t="str">
        <v>209</v>
      </c>
      <c r="F505" t="str">
        <v>WAV</v>
      </c>
      <c r="G505" t="str">
        <v>AM1,SA1</v>
      </c>
      <c r="H505" t="str">
        <v>SD</v>
      </c>
      <c r="I505">
        <v>4013107</v>
      </c>
      <c r="J505">
        <v>9.6</v>
      </c>
      <c r="K505">
        <v>23</v>
      </c>
    </row>
    <row r="506" spans="1:11" x14ac:dyDescent="0.25">
      <c r="A506" t="str">
        <v>One-Seat</v>
      </c>
      <c r="B506" t="str">
        <v>EXPRESS TRANSPORTATION SERVICES, LLC</v>
      </c>
      <c r="C506" s="69">
        <v>45594</v>
      </c>
      <c r="D506" t="str">
        <v>UMANA, DOMINGO</v>
      </c>
      <c r="E506" t="str">
        <v>210B</v>
      </c>
      <c r="F506" t="str">
        <v>WAV</v>
      </c>
      <c r="G506" t="str">
        <v>AM1,SA1</v>
      </c>
      <c r="H506" t="str">
        <v>SD</v>
      </c>
      <c r="I506">
        <v>4013106</v>
      </c>
      <c r="J506">
        <v>9.6</v>
      </c>
      <c r="K506">
        <v>26</v>
      </c>
    </row>
    <row r="507" spans="1:11" x14ac:dyDescent="0.25">
      <c r="A507" t="str">
        <v>One-Seat</v>
      </c>
      <c r="B507" t="str">
        <v>NORTHCAL TRANSPORTATION LLC</v>
      </c>
      <c r="C507" s="69">
        <v>45594</v>
      </c>
      <c r="D507" t="str">
        <v>VILCHEZ, CHARLENNE</v>
      </c>
      <c r="E507" t="str">
        <v>217</v>
      </c>
      <c r="F507" t="str">
        <v>WAV</v>
      </c>
      <c r="G507" t="str">
        <v>AM1</v>
      </c>
      <c r="H507" t="str">
        <v>SD</v>
      </c>
      <c r="I507">
        <v>4014459</v>
      </c>
      <c r="J507">
        <v>10.86</v>
      </c>
      <c r="K507">
        <v>35</v>
      </c>
    </row>
    <row r="508" spans="1:11" x14ac:dyDescent="0.25">
      <c r="A508" t="str">
        <v>One-Seat</v>
      </c>
      <c r="B508" t="str">
        <v>SYNERGY MEDICAL TRANSPORTATION LLC</v>
      </c>
      <c r="C508" s="69">
        <v>45594</v>
      </c>
      <c r="D508" t="str">
        <v>VAUGHN, DUSTIN</v>
      </c>
      <c r="E508" t="str">
        <v>220</v>
      </c>
      <c r="F508" t="str">
        <v>SEDAN</v>
      </c>
      <c r="G508" t="str">
        <v>AM1</v>
      </c>
      <c r="H508" t="str">
        <v>SD</v>
      </c>
      <c r="I508">
        <v>4010736</v>
      </c>
      <c r="J508">
        <v>10.039999999999999</v>
      </c>
      <c r="K508">
        <v>35</v>
      </c>
    </row>
    <row r="509" spans="1:11" x14ac:dyDescent="0.25">
      <c r="A509" t="str">
        <v>One-Seat</v>
      </c>
      <c r="B509" t="str">
        <v>SYNERGY MEDICAL TRANSPORTATION LLC</v>
      </c>
      <c r="C509" s="69">
        <v>45594</v>
      </c>
      <c r="D509" t="str">
        <v>MARZI, SAMI JAN</v>
      </c>
      <c r="E509" t="str">
        <v>204</v>
      </c>
      <c r="F509" t="str">
        <v>WAV</v>
      </c>
      <c r="G509" t="str">
        <v>AM1</v>
      </c>
      <c r="H509" t="str">
        <v>SD</v>
      </c>
      <c r="I509">
        <v>4011764</v>
      </c>
      <c r="J509">
        <v>7.53</v>
      </c>
      <c r="K509">
        <v>29</v>
      </c>
    </row>
    <row r="510" spans="1:11" x14ac:dyDescent="0.25">
      <c r="A510" t="str">
        <v>One-Seat</v>
      </c>
      <c r="B510" t="str">
        <v>MADE EAZY LLC</v>
      </c>
      <c r="C510" s="69">
        <v>45594</v>
      </c>
      <c r="D510" t="str">
        <v>WYATT, MIGERIEA</v>
      </c>
      <c r="E510" t="str">
        <v>219</v>
      </c>
      <c r="F510" t="str">
        <v>SEDAN</v>
      </c>
      <c r="G510" t="str">
        <v>AM1</v>
      </c>
      <c r="H510" t="str">
        <v>SD</v>
      </c>
      <c r="I510">
        <v>4011763</v>
      </c>
      <c r="J510">
        <v>7.53</v>
      </c>
      <c r="K510">
        <v>15</v>
      </c>
    </row>
    <row r="511" spans="1:11" x14ac:dyDescent="0.25">
      <c r="A511" t="str">
        <v>One-Seat</v>
      </c>
      <c r="B511" t="str">
        <v>HUGO FAMILY TRANSPORTATION</v>
      </c>
      <c r="C511" s="69">
        <v>45594</v>
      </c>
      <c r="D511" t="str">
        <v>HUGO, TAMA</v>
      </c>
      <c r="E511" t="str">
        <v>211</v>
      </c>
      <c r="F511" t="str">
        <v>WAV</v>
      </c>
      <c r="G511" t="str">
        <v>AM1</v>
      </c>
      <c r="H511" t="str">
        <v>SD</v>
      </c>
      <c r="I511">
        <v>4010728</v>
      </c>
      <c r="J511">
        <v>7.27</v>
      </c>
      <c r="K511">
        <v>76</v>
      </c>
    </row>
    <row r="512" spans="1:11" x14ac:dyDescent="0.25">
      <c r="A512" t="str">
        <v>One-Seat</v>
      </c>
      <c r="B512" t="str">
        <v>HUGO FAMILY TRANSPORTATION</v>
      </c>
      <c r="C512" s="69">
        <v>45594</v>
      </c>
      <c r="D512" t="str">
        <v>HUGO, TAMA</v>
      </c>
      <c r="E512" t="str">
        <v>211</v>
      </c>
      <c r="F512" t="str">
        <v>WAV</v>
      </c>
      <c r="G512" t="str">
        <v>LW1</v>
      </c>
      <c r="H512" t="str">
        <v>SD</v>
      </c>
      <c r="I512">
        <v>4011715</v>
      </c>
      <c r="J512">
        <v>13.12</v>
      </c>
      <c r="K512">
        <v>80</v>
      </c>
    </row>
    <row r="513" spans="1:11" x14ac:dyDescent="0.25">
      <c r="A513" t="str">
        <v>One-Seat</v>
      </c>
      <c r="B513" t="str">
        <v>QUICK RIDES CA</v>
      </c>
      <c r="C513" s="69">
        <v>45594</v>
      </c>
      <c r="D513" t="str">
        <v>TILLMAN, ROSALYN</v>
      </c>
      <c r="E513" t="str">
        <v>205A</v>
      </c>
      <c r="F513" t="str">
        <v>WAV</v>
      </c>
      <c r="G513" t="str">
        <v>LW1</v>
      </c>
      <c r="H513" t="str">
        <v>SD</v>
      </c>
      <c r="I513">
        <v>4011714</v>
      </c>
      <c r="J513">
        <v>13.12</v>
      </c>
      <c r="K513">
        <v>68</v>
      </c>
    </row>
    <row r="514" spans="1:11" x14ac:dyDescent="0.25">
      <c r="A514" t="str">
        <v>One-Seat</v>
      </c>
      <c r="B514" t="str">
        <v>EXPRESS TRANSPORTATION SERVICES, LLC</v>
      </c>
      <c r="C514" s="69">
        <v>45594</v>
      </c>
      <c r="D514" t="str">
        <v>LARA, DOUGLAS</v>
      </c>
      <c r="E514" t="str">
        <v>221</v>
      </c>
      <c r="F514" t="str">
        <v>WAV</v>
      </c>
      <c r="G514" t="str">
        <v>AM1</v>
      </c>
      <c r="H514" t="str">
        <v>SD</v>
      </c>
      <c r="I514">
        <v>4010729</v>
      </c>
      <c r="J514">
        <v>7.27</v>
      </c>
      <c r="K514">
        <v>19</v>
      </c>
    </row>
    <row r="515" spans="1:11" x14ac:dyDescent="0.25">
      <c r="A515" t="str">
        <v>One-Seat</v>
      </c>
      <c r="B515" t="str">
        <v>GET CARE TRANSIT LLC</v>
      </c>
      <c r="C515" s="69">
        <v>45594</v>
      </c>
      <c r="D515" t="str">
        <v>BOGALE, GETU</v>
      </c>
      <c r="E515" t="str">
        <v>214</v>
      </c>
      <c r="F515" t="str">
        <v>WAV</v>
      </c>
      <c r="G515" t="str">
        <v>AM1</v>
      </c>
      <c r="H515" t="str">
        <v>SD</v>
      </c>
      <c r="I515">
        <v>4011676</v>
      </c>
      <c r="J515">
        <v>11.14</v>
      </c>
      <c r="K515">
        <v>28</v>
      </c>
    </row>
    <row r="516" spans="1:11" x14ac:dyDescent="0.25">
      <c r="A516" t="str">
        <v>One-Seat</v>
      </c>
      <c r="B516" t="str">
        <v>NORTHCAL TRANSPORTATION LLC</v>
      </c>
      <c r="C516" s="69">
        <v>45594</v>
      </c>
      <c r="D516" t="str">
        <v>VILCHEZ, CHARLENNE</v>
      </c>
      <c r="E516" t="str">
        <v>217</v>
      </c>
      <c r="F516" t="str">
        <v>WAV</v>
      </c>
      <c r="G516" t="str">
        <v>AM1</v>
      </c>
      <c r="H516" t="str">
        <v>SD</v>
      </c>
      <c r="I516">
        <v>4010737</v>
      </c>
      <c r="J516">
        <v>10.039999999999999</v>
      </c>
      <c r="K516">
        <v>42</v>
      </c>
    </row>
    <row r="517" spans="1:11" x14ac:dyDescent="0.25">
      <c r="A517" t="str">
        <v>One-Seat</v>
      </c>
      <c r="B517" t="str">
        <v>NORTHCAL TRANSPORTATION LLC</v>
      </c>
      <c r="C517" s="69">
        <v>45594</v>
      </c>
      <c r="D517" t="str">
        <v>VILCHEZ, CHARLENNE</v>
      </c>
      <c r="E517" t="str">
        <v>217</v>
      </c>
      <c r="F517" t="str">
        <v>WAV</v>
      </c>
      <c r="G517" t="str">
        <v>WH1</v>
      </c>
      <c r="H517" t="str">
        <v>WC</v>
      </c>
      <c r="I517">
        <v>4010751</v>
      </c>
      <c r="J517">
        <v>4.88</v>
      </c>
      <c r="K517">
        <v>19</v>
      </c>
    </row>
    <row r="518" spans="1:11" x14ac:dyDescent="0.25">
      <c r="A518" t="str">
        <v>One-Seat</v>
      </c>
      <c r="B518" t="str">
        <v>QUICK RIDES CA</v>
      </c>
      <c r="C518" s="69">
        <v>45594</v>
      </c>
      <c r="D518" t="str">
        <v>BUTLER, JACQUELINE</v>
      </c>
      <c r="E518" t="str">
        <v>205B</v>
      </c>
      <c r="F518" t="str">
        <v>WAV</v>
      </c>
      <c r="G518" t="str">
        <v>WH1</v>
      </c>
      <c r="H518" t="str">
        <v>WC</v>
      </c>
      <c r="I518">
        <v>4010752</v>
      </c>
      <c r="J518">
        <v>4.88</v>
      </c>
      <c r="K518">
        <v>25</v>
      </c>
    </row>
    <row r="519" spans="1:11" x14ac:dyDescent="0.25">
      <c r="A519" t="str">
        <v>One-Seat</v>
      </c>
      <c r="B519" t="str">
        <v>REM SOLUTIONS LLC</v>
      </c>
      <c r="C519" s="69">
        <v>45594</v>
      </c>
      <c r="D519" t="str">
        <v>MAINESS, RYAN</v>
      </c>
      <c r="E519" t="str">
        <v>215</v>
      </c>
      <c r="F519" t="str">
        <v>SEDAN</v>
      </c>
      <c r="G519" t="str">
        <v>AM1</v>
      </c>
      <c r="H519" t="str">
        <v>SD</v>
      </c>
      <c r="I519">
        <v>4010754</v>
      </c>
      <c r="J519">
        <v>17.3</v>
      </c>
      <c r="K519">
        <v>55</v>
      </c>
    </row>
    <row r="520" spans="1:11" x14ac:dyDescent="0.25">
      <c r="A520" t="str">
        <v>One-Seat</v>
      </c>
      <c r="B520" t="str">
        <v>EXPRESS TRANSPORTATION SERVICES, LLC</v>
      </c>
      <c r="C520" s="69">
        <v>45594</v>
      </c>
      <c r="D520" t="str">
        <v>ROGERS, JAMES</v>
      </c>
      <c r="E520" t="str">
        <v>207</v>
      </c>
      <c r="F520" t="str">
        <v>WAV</v>
      </c>
      <c r="G520" t="str">
        <v>AM1</v>
      </c>
      <c r="H520" t="str">
        <v>SD</v>
      </c>
      <c r="I520">
        <v>4010755</v>
      </c>
      <c r="J520">
        <v>17.3</v>
      </c>
      <c r="K520">
        <v>62</v>
      </c>
    </row>
    <row r="521" spans="1:11" x14ac:dyDescent="0.25">
      <c r="A521" t="str">
        <v>One-Seat</v>
      </c>
      <c r="B521" t="str">
        <v>REM SOLUTIONS LLC</v>
      </c>
      <c r="C521" s="69">
        <v>45594</v>
      </c>
      <c r="D521" t="str">
        <v>MAINESS, RYAN</v>
      </c>
      <c r="E521" t="str">
        <v>215</v>
      </c>
      <c r="F521" t="str">
        <v>SEDAN</v>
      </c>
      <c r="G521" t="str">
        <v>AM2</v>
      </c>
      <c r="H521" t="str">
        <v>SD</v>
      </c>
      <c r="I521">
        <v>4010756</v>
      </c>
      <c r="J521">
        <v>15.66</v>
      </c>
      <c r="K521">
        <v>35</v>
      </c>
    </row>
    <row r="522" spans="1:11" x14ac:dyDescent="0.25">
      <c r="A522" t="str">
        <v>One-Seat</v>
      </c>
      <c r="B522" t="str">
        <v>REM SOLUTIONS LLC</v>
      </c>
      <c r="C522" s="69">
        <v>45594</v>
      </c>
      <c r="D522" t="str">
        <v>MAINESS, RYAN</v>
      </c>
      <c r="E522" t="str">
        <v>215</v>
      </c>
      <c r="F522" t="str">
        <v>SEDAN</v>
      </c>
      <c r="G522" t="str">
        <v>AM2</v>
      </c>
      <c r="H522" t="str">
        <v>SD</v>
      </c>
      <c r="I522">
        <v>4010757</v>
      </c>
      <c r="J522">
        <v>15.66</v>
      </c>
      <c r="K522">
        <v>47</v>
      </c>
    </row>
    <row r="523" spans="1:11" x14ac:dyDescent="0.25">
      <c r="A523" t="str">
        <v>One-Seat</v>
      </c>
      <c r="B523" t="str">
        <v>HUGO FAMILY TRANSPORTATION</v>
      </c>
      <c r="C523" s="69">
        <v>45594</v>
      </c>
      <c r="D523" t="str">
        <v>HUGO, TAMA</v>
      </c>
      <c r="E523" t="str">
        <v>211</v>
      </c>
      <c r="F523" t="str">
        <v>WAV</v>
      </c>
      <c r="G523" t="str">
        <v>AM1</v>
      </c>
      <c r="H523" t="str">
        <v>SD</v>
      </c>
      <c r="I523">
        <v>4010767</v>
      </c>
      <c r="J523">
        <v>10.6</v>
      </c>
      <c r="K523">
        <v>96</v>
      </c>
    </row>
    <row r="524" spans="1:11" x14ac:dyDescent="0.25">
      <c r="A524" t="str">
        <v>One-Seat</v>
      </c>
      <c r="B524" t="str">
        <v>MONAI&amp;SON'S LLC</v>
      </c>
      <c r="C524" s="69">
        <v>45594</v>
      </c>
      <c r="D524" t="str">
        <v>MOLLIQUE, ROMESHA</v>
      </c>
      <c r="E524" t="str">
        <v>203</v>
      </c>
      <c r="F524" t="str">
        <v>WAV</v>
      </c>
      <c r="G524" t="str">
        <v>AM1</v>
      </c>
      <c r="H524" t="str">
        <v>SD</v>
      </c>
      <c r="I524">
        <v>4010768</v>
      </c>
      <c r="J524">
        <v>10.6</v>
      </c>
      <c r="K524">
        <v>51</v>
      </c>
    </row>
    <row r="525" spans="1:11" x14ac:dyDescent="0.25">
      <c r="A525" t="str">
        <v>One-Seat</v>
      </c>
      <c r="B525" t="str">
        <v>GET CARE TRANSIT LLC</v>
      </c>
      <c r="C525" s="69">
        <v>45594</v>
      </c>
      <c r="D525" t="str">
        <v>BOGALE, GETU</v>
      </c>
      <c r="E525" t="str">
        <v>214</v>
      </c>
      <c r="F525" t="str">
        <v>WAV</v>
      </c>
      <c r="G525" t="str">
        <v>AM1</v>
      </c>
      <c r="H525" t="str">
        <v>SD</v>
      </c>
      <c r="I525">
        <v>4011148</v>
      </c>
      <c r="J525">
        <v>10.17</v>
      </c>
      <c r="K525">
        <v>36</v>
      </c>
    </row>
    <row r="526" spans="1:11" x14ac:dyDescent="0.25">
      <c r="A526" t="str">
        <v>One-Seat</v>
      </c>
      <c r="B526" t="str">
        <v>EXPRESS TRANSPORTATION SERVICES, LLC</v>
      </c>
      <c r="C526" s="69">
        <v>45594</v>
      </c>
      <c r="D526" t="str">
        <v>UMANA, DOMINGO</v>
      </c>
      <c r="E526" t="str">
        <v>210B</v>
      </c>
      <c r="F526" t="str">
        <v>WAV</v>
      </c>
      <c r="G526" t="str">
        <v>AM1</v>
      </c>
      <c r="H526" t="str">
        <v>SD</v>
      </c>
      <c r="I526">
        <v>4010676</v>
      </c>
      <c r="J526">
        <v>19.39</v>
      </c>
      <c r="K526">
        <v>57</v>
      </c>
    </row>
    <row r="527" spans="1:11" x14ac:dyDescent="0.25">
      <c r="A527" t="str">
        <v>One-Seat</v>
      </c>
      <c r="B527" t="str">
        <v>AARON TRANSPORTATION</v>
      </c>
      <c r="C527" s="69">
        <v>45594</v>
      </c>
      <c r="D527" t="str">
        <v>ALLISON, AARON</v>
      </c>
      <c r="E527" t="str">
        <v>202</v>
      </c>
      <c r="F527" t="str">
        <v>WAV</v>
      </c>
      <c r="G527" t="str">
        <v>AM1</v>
      </c>
      <c r="H527" t="str">
        <v>SD</v>
      </c>
      <c r="I527">
        <v>4010677</v>
      </c>
      <c r="J527">
        <v>20.98</v>
      </c>
      <c r="K527">
        <v>47</v>
      </c>
    </row>
    <row r="528" spans="1:11" x14ac:dyDescent="0.25">
      <c r="A528" t="str">
        <v>One-Seat</v>
      </c>
      <c r="B528" t="str">
        <v>EXPRESS TRANSPORTATION SERVICES, LLC</v>
      </c>
      <c r="C528" s="69">
        <v>45594</v>
      </c>
      <c r="D528" t="str">
        <v>KEITH , CLYDE</v>
      </c>
      <c r="E528" t="str">
        <v>212</v>
      </c>
      <c r="F528" t="str">
        <v>WAV</v>
      </c>
      <c r="G528" t="str">
        <v>AM1</v>
      </c>
      <c r="H528" t="str">
        <v>SD</v>
      </c>
      <c r="I528">
        <v>4010688</v>
      </c>
      <c r="J528">
        <v>37.64</v>
      </c>
      <c r="K528">
        <v>49</v>
      </c>
    </row>
    <row r="529" spans="1:11" x14ac:dyDescent="0.25">
      <c r="A529" t="str">
        <v>One-Seat</v>
      </c>
      <c r="B529" t="str">
        <v>HUGO FAMILY TRANSPORTATION</v>
      </c>
      <c r="C529" s="69">
        <v>45594</v>
      </c>
      <c r="D529" t="str">
        <v>HUGO, TAMA</v>
      </c>
      <c r="E529" t="str">
        <v>211</v>
      </c>
      <c r="F529" t="str">
        <v>WAV</v>
      </c>
      <c r="G529" t="str">
        <v>AM1</v>
      </c>
      <c r="H529" t="str">
        <v>SD</v>
      </c>
      <c r="I529">
        <v>4011834</v>
      </c>
      <c r="J529">
        <v>16.34</v>
      </c>
      <c r="K529">
        <v>62</v>
      </c>
    </row>
    <row r="530" spans="1:11" x14ac:dyDescent="0.25">
      <c r="A530" t="str">
        <v>One-Seat</v>
      </c>
      <c r="B530" t="str">
        <v>QUICK RIDES CA</v>
      </c>
      <c r="C530" s="69">
        <v>45594</v>
      </c>
      <c r="D530" t="str">
        <v>TILLMAN, ROSALYN</v>
      </c>
      <c r="E530" t="str">
        <v>205A</v>
      </c>
      <c r="F530" t="str">
        <v>WAV</v>
      </c>
      <c r="G530" t="str">
        <v>AM1</v>
      </c>
      <c r="H530" t="str">
        <v>SD</v>
      </c>
      <c r="I530">
        <v>4010891</v>
      </c>
      <c r="J530">
        <v>10.54</v>
      </c>
      <c r="K530">
        <v>19</v>
      </c>
    </row>
    <row r="531" spans="1:11" x14ac:dyDescent="0.25">
      <c r="A531" t="str">
        <v>One-Seat</v>
      </c>
      <c r="B531" t="str">
        <v>SYNERGY MEDICAL TRANSPORTATION LLC</v>
      </c>
      <c r="C531" s="69">
        <v>45594</v>
      </c>
      <c r="D531" t="str">
        <v>MARZI, SAMI JAN</v>
      </c>
      <c r="E531" t="str">
        <v>204</v>
      </c>
      <c r="F531" t="str">
        <v>WAV</v>
      </c>
      <c r="G531" t="str">
        <v>AM1</v>
      </c>
      <c r="H531" t="str">
        <v>SD</v>
      </c>
      <c r="I531">
        <v>4010892</v>
      </c>
      <c r="J531">
        <v>10.54</v>
      </c>
      <c r="K531">
        <v>35</v>
      </c>
    </row>
    <row r="532" spans="1:11" x14ac:dyDescent="0.25">
      <c r="A532" t="str">
        <v>One-Seat</v>
      </c>
      <c r="B532" t="str">
        <v>FOWLER SENIOR TRANSIT LLC</v>
      </c>
      <c r="C532" s="69">
        <v>45594</v>
      </c>
      <c r="D532" t="str">
        <v>FOWLER, ANTOINE</v>
      </c>
      <c r="E532" t="str">
        <v>222</v>
      </c>
      <c r="F532" t="str">
        <v>WAV</v>
      </c>
      <c r="G532" t="str">
        <v>WH1</v>
      </c>
      <c r="H532" t="str">
        <v>WC</v>
      </c>
      <c r="I532">
        <v>4010893</v>
      </c>
      <c r="J532">
        <v>8.73</v>
      </c>
      <c r="K532">
        <v>21</v>
      </c>
    </row>
    <row r="533" spans="1:11" x14ac:dyDescent="0.25">
      <c r="A533" t="str">
        <v>One-Seat</v>
      </c>
      <c r="B533" t="str">
        <v>EXPRESS TRANSPORTATION SERVICES, LLC</v>
      </c>
      <c r="C533" s="69">
        <v>45594</v>
      </c>
      <c r="D533" t="str">
        <v>KEITH , CLYDE</v>
      </c>
      <c r="E533" t="str">
        <v>212</v>
      </c>
      <c r="F533" t="str">
        <v>WAV</v>
      </c>
      <c r="G533" t="str">
        <v>AM1</v>
      </c>
      <c r="H533" t="str">
        <v>SD</v>
      </c>
      <c r="I533">
        <v>4010967</v>
      </c>
      <c r="J533">
        <v>28.11</v>
      </c>
      <c r="K533">
        <v>35</v>
      </c>
    </row>
    <row r="534" spans="1:11" x14ac:dyDescent="0.25">
      <c r="A534" t="str">
        <v>One-Seat</v>
      </c>
      <c r="B534" t="str">
        <v>GET CARE TRANSIT LLC</v>
      </c>
      <c r="C534" s="69">
        <v>45594</v>
      </c>
      <c r="D534" t="str">
        <v>BOGALE, GETU</v>
      </c>
      <c r="E534" t="str">
        <v>214</v>
      </c>
      <c r="F534" t="str">
        <v>WAV</v>
      </c>
      <c r="G534" t="str">
        <v>AM1</v>
      </c>
      <c r="H534" t="str">
        <v>SD</v>
      </c>
      <c r="I534">
        <v>4010975</v>
      </c>
      <c r="J534">
        <v>28.11</v>
      </c>
      <c r="K534">
        <v>53</v>
      </c>
    </row>
    <row r="535" spans="1:11" x14ac:dyDescent="0.25">
      <c r="A535" t="str">
        <v>One-Seat</v>
      </c>
      <c r="B535" t="str">
        <v>EXPRESS TRANSPORTATION SERVICES, LLC</v>
      </c>
      <c r="C535" s="69">
        <v>45594</v>
      </c>
      <c r="D535" t="str">
        <v>KEITH , CLYDE</v>
      </c>
      <c r="E535" t="str">
        <v>212</v>
      </c>
      <c r="F535" t="str">
        <v>WAV</v>
      </c>
      <c r="G535" t="str">
        <v>AM1</v>
      </c>
      <c r="H535" t="str">
        <v>SD</v>
      </c>
      <c r="I535">
        <v>4011031</v>
      </c>
      <c r="J535">
        <v>25.65</v>
      </c>
      <c r="K535">
        <v>52</v>
      </c>
    </row>
    <row r="536" spans="1:11" x14ac:dyDescent="0.25">
      <c r="A536" t="str">
        <v>One-Seat</v>
      </c>
      <c r="B536" t="str">
        <v>EXPRESS TRANSPORTATION SERVICES, LLC</v>
      </c>
      <c r="C536" s="69">
        <v>45594</v>
      </c>
      <c r="D536" t="str">
        <v>LARA, DOUGLAS</v>
      </c>
      <c r="E536" t="str">
        <v>221</v>
      </c>
      <c r="F536" t="str">
        <v>WAV</v>
      </c>
      <c r="G536" t="str">
        <v>AM1</v>
      </c>
      <c r="H536" t="str">
        <v>SD</v>
      </c>
      <c r="I536">
        <v>4010783</v>
      </c>
      <c r="J536">
        <v>8.24</v>
      </c>
      <c r="K536">
        <v>28</v>
      </c>
    </row>
    <row r="537" spans="1:11" x14ac:dyDescent="0.25">
      <c r="A537" t="str">
        <v>One-Seat</v>
      </c>
      <c r="B537" t="str">
        <v>EXPRESS TRANSPORTATION SERVICES, LLC</v>
      </c>
      <c r="C537" s="69">
        <v>45594</v>
      </c>
      <c r="D537" t="str">
        <v>ROGERS, JAMES</v>
      </c>
      <c r="E537" t="str">
        <v>207</v>
      </c>
      <c r="F537" t="str">
        <v>WAV</v>
      </c>
      <c r="G537" t="str">
        <v>AM1</v>
      </c>
      <c r="H537" t="str">
        <v>SD</v>
      </c>
      <c r="I537">
        <v>4010784</v>
      </c>
      <c r="J537">
        <v>8.24</v>
      </c>
      <c r="K537">
        <v>23</v>
      </c>
    </row>
    <row r="538" spans="1:11" x14ac:dyDescent="0.25">
      <c r="A538" t="str">
        <v>One-Seat</v>
      </c>
      <c r="B538" t="str">
        <v>EXPRESS TRANSPORTATION SERVICES, LLC</v>
      </c>
      <c r="C538" s="69">
        <v>45594</v>
      </c>
      <c r="D538" t="str">
        <v>LARA, DOUGLAS</v>
      </c>
      <c r="E538" t="str">
        <v>221</v>
      </c>
      <c r="F538" t="str">
        <v>WAV</v>
      </c>
      <c r="G538" t="str">
        <v>WH1</v>
      </c>
      <c r="H538" t="str">
        <v>WC</v>
      </c>
      <c r="I538">
        <v>4010794</v>
      </c>
      <c r="J538">
        <v>14.9</v>
      </c>
      <c r="K538">
        <v>70</v>
      </c>
    </row>
    <row r="539" spans="1:11" x14ac:dyDescent="0.25">
      <c r="A539" t="str">
        <v>One-Seat</v>
      </c>
      <c r="B539" t="str">
        <v>EXPRESS TRANSPORTATION SERVICES, LLC</v>
      </c>
      <c r="C539" s="69">
        <v>45594</v>
      </c>
      <c r="D539" t="str">
        <v>ROGERS, JAMES</v>
      </c>
      <c r="E539" t="str">
        <v>207</v>
      </c>
      <c r="F539" t="str">
        <v>WAV</v>
      </c>
      <c r="G539" t="str">
        <v>WH1</v>
      </c>
      <c r="H539" t="str">
        <v>WC</v>
      </c>
      <c r="I539">
        <v>4010795</v>
      </c>
      <c r="J539">
        <v>14.9</v>
      </c>
      <c r="K539">
        <v>47</v>
      </c>
    </row>
    <row r="540" spans="1:11" x14ac:dyDescent="0.25">
      <c r="A540" t="str">
        <v>One-Seat</v>
      </c>
      <c r="B540" t="str">
        <v>EXPRESS TRANSPORTATION SERVICES, LLC</v>
      </c>
      <c r="C540" s="69">
        <v>45594</v>
      </c>
      <c r="D540" t="str">
        <v>ALLGOOD, SCOTT</v>
      </c>
      <c r="E540" t="str">
        <v>201</v>
      </c>
      <c r="F540" t="str">
        <v>BIGVAN</v>
      </c>
      <c r="G540" t="str">
        <v>AM1,OW1</v>
      </c>
      <c r="H540" t="str">
        <v>SD</v>
      </c>
      <c r="I540">
        <v>4010825</v>
      </c>
      <c r="J540">
        <v>20.73</v>
      </c>
      <c r="K540">
        <v>46</v>
      </c>
    </row>
    <row r="541" spans="1:11" x14ac:dyDescent="0.25">
      <c r="A541" t="str">
        <v>One-Seat</v>
      </c>
      <c r="B541" t="str">
        <v>EXPRESS TRANSPORTATION SERVICES, LLC</v>
      </c>
      <c r="C541" s="69">
        <v>45594</v>
      </c>
      <c r="D541" t="str">
        <v>ALLGOOD, SCOTT</v>
      </c>
      <c r="E541" t="str">
        <v>201</v>
      </c>
      <c r="F541" t="str">
        <v>BIGVAN</v>
      </c>
      <c r="G541" t="str">
        <v>AM1,OW1</v>
      </c>
      <c r="H541" t="str">
        <v>SD</v>
      </c>
      <c r="I541">
        <v>4010826</v>
      </c>
      <c r="J541">
        <v>20.73</v>
      </c>
      <c r="K541">
        <v>106</v>
      </c>
    </row>
    <row r="542" spans="1:11" x14ac:dyDescent="0.25">
      <c r="A542" t="str">
        <v>One-Seat</v>
      </c>
      <c r="B542" t="str">
        <v>EXPRESS TRANSPORTATION SERVICES, LLC</v>
      </c>
      <c r="C542" s="69">
        <v>45594</v>
      </c>
      <c r="D542" t="str">
        <v>UMANA, DOMINGO</v>
      </c>
      <c r="E542" t="str">
        <v>210B</v>
      </c>
      <c r="F542" t="str">
        <v>WAV</v>
      </c>
      <c r="G542" t="str">
        <v>AM1</v>
      </c>
      <c r="H542" t="str">
        <v>SD</v>
      </c>
      <c r="I542">
        <v>4010838</v>
      </c>
      <c r="J542">
        <v>10.09</v>
      </c>
      <c r="K542">
        <v>33</v>
      </c>
    </row>
    <row r="543" spans="1:11" x14ac:dyDescent="0.25">
      <c r="A543" t="str">
        <v>One-Seat</v>
      </c>
      <c r="B543" t="str">
        <v>SYNERGY MEDICAL TRANSPORTATION LLC</v>
      </c>
      <c r="C543" s="69">
        <v>45594</v>
      </c>
      <c r="D543" t="str">
        <v>MARZI, SAMI JAN</v>
      </c>
      <c r="E543" t="str">
        <v>204</v>
      </c>
      <c r="F543" t="str">
        <v>WAV</v>
      </c>
      <c r="G543" t="str">
        <v>AM1</v>
      </c>
      <c r="H543" t="str">
        <v>SD</v>
      </c>
      <c r="I543">
        <v>4010839</v>
      </c>
      <c r="J543">
        <v>10.09</v>
      </c>
      <c r="K543">
        <v>54</v>
      </c>
    </row>
    <row r="544" spans="1:11" x14ac:dyDescent="0.25">
      <c r="A544" t="str">
        <v>One-Seat</v>
      </c>
      <c r="B544" t="str">
        <v>GET CARE TRANSIT LLC</v>
      </c>
      <c r="C544" s="69">
        <v>45594</v>
      </c>
      <c r="D544" t="str">
        <v>BOGALE, GETU</v>
      </c>
      <c r="E544" t="str">
        <v>214</v>
      </c>
      <c r="F544" t="str">
        <v>WAV</v>
      </c>
      <c r="G544" t="str">
        <v>AM1</v>
      </c>
      <c r="H544" t="str">
        <v>SD</v>
      </c>
      <c r="I544">
        <v>4011152</v>
      </c>
      <c r="J544">
        <v>10.17</v>
      </c>
      <c r="K544">
        <v>16</v>
      </c>
    </row>
    <row r="545" spans="1:11" x14ac:dyDescent="0.25">
      <c r="A545" t="str">
        <v>One-Seat</v>
      </c>
      <c r="B545" t="str">
        <v>EXPRESS TRANSPORTATION SERVICES, LLC</v>
      </c>
      <c r="C545" s="69">
        <v>45594</v>
      </c>
      <c r="D545" t="str">
        <v>ROGERS, JAMES</v>
      </c>
      <c r="E545" t="str">
        <v>207</v>
      </c>
      <c r="F545" t="str">
        <v>WAV</v>
      </c>
      <c r="G545" t="str">
        <v>AM1</v>
      </c>
      <c r="H545" t="str">
        <v>SD</v>
      </c>
      <c r="I545">
        <v>4010582</v>
      </c>
      <c r="J545">
        <v>10.39</v>
      </c>
      <c r="K545">
        <v>32</v>
      </c>
    </row>
    <row r="546" spans="1:11" x14ac:dyDescent="0.25">
      <c r="A546" t="str">
        <v>One-Seat</v>
      </c>
      <c r="B546" t="str">
        <v>SYNERGY MEDICAL TRANSPORTATION LLC</v>
      </c>
      <c r="C546" s="69">
        <v>45594</v>
      </c>
      <c r="D546" t="str">
        <v>VAUGHN, DUSTIN</v>
      </c>
      <c r="E546" t="str">
        <v>220</v>
      </c>
      <c r="F546" t="str">
        <v>SEDAN</v>
      </c>
      <c r="G546" t="str">
        <v>AM1</v>
      </c>
      <c r="H546" t="str">
        <v>SD</v>
      </c>
      <c r="I546">
        <v>4010583</v>
      </c>
      <c r="J546">
        <v>10.39</v>
      </c>
      <c r="K546">
        <v>30</v>
      </c>
    </row>
    <row r="547" spans="1:11" x14ac:dyDescent="0.25">
      <c r="A547" t="str">
        <v>One-Seat</v>
      </c>
      <c r="B547" t="str">
        <v>AARON TRANSPORTATION</v>
      </c>
      <c r="C547" s="69">
        <v>45594</v>
      </c>
      <c r="D547" t="str">
        <v>ALLISON, AARON</v>
      </c>
      <c r="E547" t="str">
        <v>202</v>
      </c>
      <c r="F547" t="str">
        <v>WAV</v>
      </c>
      <c r="G547" t="str">
        <v>AM1</v>
      </c>
      <c r="H547" t="str">
        <v>SD</v>
      </c>
      <c r="I547">
        <v>4010474</v>
      </c>
      <c r="J547">
        <v>11.47</v>
      </c>
      <c r="K547">
        <v>107</v>
      </c>
    </row>
    <row r="548" spans="1:11" x14ac:dyDescent="0.25">
      <c r="A548" t="str">
        <v>One-Seat</v>
      </c>
      <c r="B548" t="str">
        <v>EXPRESS TRANSPORTATION SERVICES, LLC</v>
      </c>
      <c r="C548" s="69">
        <v>45594</v>
      </c>
      <c r="D548" t="str">
        <v>ROGERS, JAMES</v>
      </c>
      <c r="E548" t="str">
        <v>207</v>
      </c>
      <c r="F548" t="str">
        <v>WAV</v>
      </c>
      <c r="G548" t="str">
        <v>AM1</v>
      </c>
      <c r="H548" t="str">
        <v>SD</v>
      </c>
      <c r="I548">
        <v>4010503</v>
      </c>
      <c r="J548">
        <v>13.14</v>
      </c>
      <c r="K548">
        <v>87</v>
      </c>
    </row>
    <row r="549" spans="1:11" x14ac:dyDescent="0.25">
      <c r="A549" t="str">
        <v>One-Seat</v>
      </c>
      <c r="B549" t="str">
        <v>NORTHCAL TRANSPORTATION LLC</v>
      </c>
      <c r="C549" s="69">
        <v>45594</v>
      </c>
      <c r="D549" t="str">
        <v>VILCHEZ, CHARLENNE</v>
      </c>
      <c r="E549" t="str">
        <v>217</v>
      </c>
      <c r="F549" t="str">
        <v>WAV</v>
      </c>
      <c r="G549" t="str">
        <v>AM1</v>
      </c>
      <c r="H549" t="str">
        <v>SD</v>
      </c>
      <c r="I549">
        <v>4010475</v>
      </c>
      <c r="J549">
        <v>11.47</v>
      </c>
      <c r="K549">
        <v>34</v>
      </c>
    </row>
    <row r="550" spans="1:11" x14ac:dyDescent="0.25">
      <c r="A550" t="str">
        <v>One-Seat</v>
      </c>
      <c r="B550" t="str">
        <v>MONAI&amp;SON'S LLC</v>
      </c>
      <c r="C550" s="69">
        <v>45594</v>
      </c>
      <c r="D550" t="str">
        <v>MOLLIQUE, ROMESHA</v>
      </c>
      <c r="E550" t="str">
        <v>203</v>
      </c>
      <c r="F550" t="str">
        <v>WAV</v>
      </c>
      <c r="G550" t="str">
        <v>WH1</v>
      </c>
      <c r="H550" t="str">
        <v>WC</v>
      </c>
      <c r="I550">
        <v>4011807</v>
      </c>
      <c r="J550">
        <v>8.35</v>
      </c>
      <c r="K550">
        <v>32</v>
      </c>
    </row>
    <row r="551" spans="1:11" x14ac:dyDescent="0.25">
      <c r="A551" t="str">
        <v>One-Seat</v>
      </c>
      <c r="B551" t="str">
        <v>EXPRESS TRANSPORTATION SERVICES, LLC</v>
      </c>
      <c r="C551" s="69">
        <v>45594</v>
      </c>
      <c r="D551" t="str">
        <v>KEITH , CLYDE</v>
      </c>
      <c r="E551" t="str">
        <v>212</v>
      </c>
      <c r="F551" t="str">
        <v>WAV</v>
      </c>
      <c r="G551" t="str">
        <v>AM1</v>
      </c>
      <c r="H551" t="str">
        <v>SD</v>
      </c>
      <c r="I551">
        <v>4010630</v>
      </c>
      <c r="J551">
        <v>18.97</v>
      </c>
      <c r="K551">
        <v>40</v>
      </c>
    </row>
    <row r="552" spans="1:11" x14ac:dyDescent="0.25">
      <c r="A552" t="str">
        <v>One-Seat</v>
      </c>
      <c r="B552" t="str">
        <v>QUICK RIDES CA</v>
      </c>
      <c r="C552" s="69">
        <v>45594</v>
      </c>
      <c r="D552" t="str">
        <v>TILLMAN, ROSALYN</v>
      </c>
      <c r="E552" t="str">
        <v>205A</v>
      </c>
      <c r="F552" t="str">
        <v>WAV</v>
      </c>
      <c r="G552" t="str">
        <v>AM1</v>
      </c>
      <c r="H552" t="str">
        <v>SD</v>
      </c>
      <c r="I552">
        <v>4010629</v>
      </c>
      <c r="J552">
        <v>14.15</v>
      </c>
      <c r="K552">
        <v>23</v>
      </c>
    </row>
    <row r="553" spans="1:11" x14ac:dyDescent="0.25">
      <c r="A553" t="str">
        <v>One-Seat</v>
      </c>
      <c r="B553" t="str">
        <v>QUICK RIDES CA</v>
      </c>
      <c r="C553" s="69">
        <v>45594</v>
      </c>
      <c r="D553" t="str">
        <v>TILLMAN, ROSALYN</v>
      </c>
      <c r="E553" t="str">
        <v>205A</v>
      </c>
      <c r="F553" t="str">
        <v>WAV</v>
      </c>
      <c r="G553" t="str">
        <v>WH1</v>
      </c>
      <c r="H553" t="str">
        <v>WC</v>
      </c>
      <c r="I553">
        <v>4011806</v>
      </c>
      <c r="J553">
        <v>8.35</v>
      </c>
      <c r="K553">
        <v>19</v>
      </c>
    </row>
    <row r="554" spans="1:11" x14ac:dyDescent="0.25">
      <c r="A554" t="str">
        <v>One-Seat</v>
      </c>
      <c r="B554" t="str">
        <v>EXPRESS TRANSPORTATION SERVICES, LLC</v>
      </c>
      <c r="C554" s="69">
        <v>45594</v>
      </c>
      <c r="D554" t="str">
        <v>LARA, DOUGLAS</v>
      </c>
      <c r="E554" t="str">
        <v>221</v>
      </c>
      <c r="F554" t="str">
        <v>WAV</v>
      </c>
      <c r="G554" t="str">
        <v>AM1</v>
      </c>
      <c r="H554" t="str">
        <v>SD</v>
      </c>
      <c r="I554">
        <v>4010622</v>
      </c>
      <c r="J554">
        <v>17.43</v>
      </c>
      <c r="K554">
        <v>41</v>
      </c>
    </row>
    <row r="555" spans="1:11" x14ac:dyDescent="0.25">
      <c r="A555" t="str">
        <v>One-Seat</v>
      </c>
      <c r="B555" t="str">
        <v>MADE EAZY LLC</v>
      </c>
      <c r="C555" s="69">
        <v>45594</v>
      </c>
      <c r="D555" t="str">
        <v>WYATT, MIGERIEA</v>
      </c>
      <c r="E555" t="str">
        <v>219</v>
      </c>
      <c r="F555" t="str">
        <v>SEDAN</v>
      </c>
      <c r="G555" t="str">
        <v>AM1</v>
      </c>
      <c r="H555" t="str">
        <v>SD</v>
      </c>
      <c r="I555">
        <v>4010621</v>
      </c>
      <c r="J555">
        <v>17.43</v>
      </c>
      <c r="K555">
        <v>76</v>
      </c>
    </row>
    <row r="556" spans="1:11" x14ac:dyDescent="0.25">
      <c r="A556" t="str">
        <v>One-Seat</v>
      </c>
      <c r="B556" t="str">
        <v>HUGO FAMILY TRANSPORTATION</v>
      </c>
      <c r="C556" s="69">
        <v>45594</v>
      </c>
      <c r="D556" t="str">
        <v>HUGO, TAMA</v>
      </c>
      <c r="E556" t="str">
        <v>211</v>
      </c>
      <c r="F556" t="str">
        <v>WAV</v>
      </c>
      <c r="G556" t="str">
        <v>AM1</v>
      </c>
      <c r="H556" t="str">
        <v>SD</v>
      </c>
      <c r="I556">
        <v>4011833</v>
      </c>
      <c r="J556">
        <v>16.34</v>
      </c>
      <c r="K556">
        <v>49</v>
      </c>
    </row>
    <row r="557" spans="1:11" x14ac:dyDescent="0.25">
      <c r="A557" t="str">
        <v>One-Seat</v>
      </c>
      <c r="B557" t="str">
        <v>AARON TRANSPORTATION</v>
      </c>
      <c r="C557" s="69">
        <v>45594</v>
      </c>
      <c r="D557" t="str">
        <v>ALLISON, AARON</v>
      </c>
      <c r="E557" t="str">
        <v>202</v>
      </c>
      <c r="F557" t="str">
        <v>WAV</v>
      </c>
      <c r="G557" t="str">
        <v>AM1</v>
      </c>
      <c r="H557" t="str">
        <v>SD</v>
      </c>
      <c r="I557">
        <v>4010603</v>
      </c>
      <c r="J557">
        <v>11.22</v>
      </c>
      <c r="K557">
        <v>47</v>
      </c>
    </row>
    <row r="558" spans="1:11" x14ac:dyDescent="0.25">
      <c r="A558" t="str">
        <v>One-Seat</v>
      </c>
      <c r="B558" t="str">
        <v>HUGO FAMILY TRANSPORTATION</v>
      </c>
      <c r="C558" s="69">
        <v>45594</v>
      </c>
      <c r="D558" t="str">
        <v>HUGO, TAMA</v>
      </c>
      <c r="E558" t="str">
        <v>211</v>
      </c>
      <c r="F558" t="str">
        <v>WAV</v>
      </c>
      <c r="G558" t="str">
        <v>AM1</v>
      </c>
      <c r="H558" t="str">
        <v>SD</v>
      </c>
      <c r="I558">
        <v>4010606</v>
      </c>
      <c r="J558">
        <v>7.08</v>
      </c>
      <c r="K558">
        <v>29</v>
      </c>
    </row>
    <row r="559" spans="1:11" x14ac:dyDescent="0.25">
      <c r="A559" t="str">
        <v>One-Seat</v>
      </c>
      <c r="B559" t="str">
        <v>NORTHCAL TRANSPORTATION LLC</v>
      </c>
      <c r="C559" s="69">
        <v>45594</v>
      </c>
      <c r="D559" t="str">
        <v>VILCHEZ, CHARLENNE</v>
      </c>
      <c r="E559" t="str">
        <v>217</v>
      </c>
      <c r="F559" t="str">
        <v>WAV</v>
      </c>
      <c r="G559" t="str">
        <v>AM1</v>
      </c>
      <c r="H559" t="str">
        <v>SD</v>
      </c>
      <c r="I559">
        <v>4010605</v>
      </c>
      <c r="J559">
        <v>7.08</v>
      </c>
      <c r="K559">
        <v>47</v>
      </c>
    </row>
    <row r="560" spans="1:11" x14ac:dyDescent="0.25">
      <c r="A560" t="str">
        <v>One-Seat</v>
      </c>
      <c r="B560" t="str">
        <v>TRANSIT LTM LLC</v>
      </c>
      <c r="C560" s="69">
        <v>45594</v>
      </c>
      <c r="D560" t="str">
        <v>MALCOM, LANDREW</v>
      </c>
      <c r="E560" t="str">
        <v>209</v>
      </c>
      <c r="F560" t="str">
        <v>WAV</v>
      </c>
      <c r="G560" t="str">
        <v>AM1</v>
      </c>
      <c r="H560" t="str">
        <v>SD</v>
      </c>
      <c r="I560">
        <v>4010604</v>
      </c>
      <c r="J560">
        <v>11.22</v>
      </c>
      <c r="K560">
        <v>72</v>
      </c>
    </row>
    <row r="561" spans="1:11" x14ac:dyDescent="0.25">
      <c r="A561" t="str">
        <v>One-Seat</v>
      </c>
      <c r="B561" t="str">
        <v>GET CARE TRANSIT LLC</v>
      </c>
      <c r="C561" s="69">
        <v>45595</v>
      </c>
      <c r="D561" t="str">
        <v>BOGALE, GETU</v>
      </c>
      <c r="E561" t="str">
        <v>214</v>
      </c>
      <c r="F561" t="str">
        <v>WAV</v>
      </c>
      <c r="G561" t="str">
        <v>WK1</v>
      </c>
      <c r="H561" t="str">
        <v>SD</v>
      </c>
      <c r="I561">
        <v>4011373</v>
      </c>
      <c r="J561">
        <v>6.92</v>
      </c>
      <c r="K561">
        <v>19</v>
      </c>
    </row>
    <row r="562" spans="1:11" x14ac:dyDescent="0.25">
      <c r="A562" t="str">
        <v>One-Seat</v>
      </c>
      <c r="B562" t="str">
        <v>MADE EAZY LLC</v>
      </c>
      <c r="C562" s="69">
        <v>45595</v>
      </c>
      <c r="D562" t="str">
        <v>WYATT, MIGERIEA</v>
      </c>
      <c r="E562" t="str">
        <v>219</v>
      </c>
      <c r="F562" t="str">
        <v>SEDAN</v>
      </c>
      <c r="G562" t="str">
        <v>AM1</v>
      </c>
      <c r="H562" t="str">
        <v>SD</v>
      </c>
      <c r="I562">
        <v>4011385</v>
      </c>
      <c r="J562">
        <v>11.22</v>
      </c>
      <c r="K562">
        <v>54</v>
      </c>
    </row>
    <row r="563" spans="1:11" x14ac:dyDescent="0.25">
      <c r="A563" t="str">
        <v>One-Seat</v>
      </c>
      <c r="B563" t="str">
        <v>AARON TRANSPORTATION</v>
      </c>
      <c r="C563" s="69">
        <v>45595</v>
      </c>
      <c r="D563" t="str">
        <v>ALLISON, AARON</v>
      </c>
      <c r="E563" t="str">
        <v>202</v>
      </c>
      <c r="F563" t="str">
        <v>WAV</v>
      </c>
      <c r="G563" t="str">
        <v>AM1</v>
      </c>
      <c r="H563" t="str">
        <v>SD</v>
      </c>
      <c r="I563">
        <v>4011386</v>
      </c>
      <c r="J563">
        <v>11.22</v>
      </c>
      <c r="K563">
        <v>71</v>
      </c>
    </row>
    <row r="564" spans="1:11" x14ac:dyDescent="0.25">
      <c r="A564" t="str">
        <v>One-Seat</v>
      </c>
      <c r="B564" t="str">
        <v>FOWLER SENIOR TRANSIT LLC</v>
      </c>
      <c r="C564" s="69">
        <v>45595</v>
      </c>
      <c r="D564" t="str">
        <v>FOWLER, ANTOINE</v>
      </c>
      <c r="E564" t="str">
        <v>222</v>
      </c>
      <c r="F564" t="str">
        <v>WAV</v>
      </c>
      <c r="G564" t="str">
        <v>WK1</v>
      </c>
      <c r="H564" t="str">
        <v>SD</v>
      </c>
      <c r="I564">
        <v>4011408</v>
      </c>
      <c r="J564">
        <v>8.35</v>
      </c>
      <c r="K564">
        <v>17</v>
      </c>
    </row>
    <row r="565" spans="1:11" x14ac:dyDescent="0.25">
      <c r="A565" t="str">
        <v>One-Seat</v>
      </c>
      <c r="B565" t="str">
        <v>HUGO FAMILY TRANSPORTATION</v>
      </c>
      <c r="C565" s="69">
        <v>45595</v>
      </c>
      <c r="D565" t="str">
        <v>HUGO, TAMA</v>
      </c>
      <c r="E565" t="str">
        <v>211</v>
      </c>
      <c r="F565" t="str">
        <v>WAV</v>
      </c>
      <c r="G565" t="str">
        <v>AM1</v>
      </c>
      <c r="H565" t="str">
        <v>SD</v>
      </c>
      <c r="I565">
        <v>4013063</v>
      </c>
      <c r="J565">
        <v>14.12</v>
      </c>
      <c r="K565">
        <v>51</v>
      </c>
    </row>
    <row r="566" spans="1:11" x14ac:dyDescent="0.25">
      <c r="A566" t="str">
        <v>One-Seat</v>
      </c>
      <c r="B566" t="str">
        <v>SYNERGY MEDICAL TRANSPORTATION LLC</v>
      </c>
      <c r="C566" s="69">
        <v>45595</v>
      </c>
      <c r="D566" t="str">
        <v>VAUGHN, DUSTIN</v>
      </c>
      <c r="E566" t="str">
        <v>220</v>
      </c>
      <c r="F566" t="str">
        <v>SEDAN</v>
      </c>
      <c r="G566" t="str">
        <v>WK1</v>
      </c>
      <c r="H566" t="str">
        <v>SD</v>
      </c>
      <c r="I566">
        <v>4011407</v>
      </c>
      <c r="J566">
        <v>8.35</v>
      </c>
      <c r="K566">
        <v>17</v>
      </c>
    </row>
    <row r="567" spans="1:11" x14ac:dyDescent="0.25">
      <c r="A567" t="str">
        <v>One-Seat</v>
      </c>
      <c r="B567" t="str">
        <v>MADE EAZY LLC</v>
      </c>
      <c r="C567" s="69">
        <v>45595</v>
      </c>
      <c r="D567" t="str">
        <v>WYATT, MIGERIEA</v>
      </c>
      <c r="E567" t="str">
        <v>219</v>
      </c>
      <c r="F567" t="str">
        <v>SEDAN</v>
      </c>
      <c r="G567" t="str">
        <v>AM1</v>
      </c>
      <c r="H567" t="str">
        <v>SD</v>
      </c>
      <c r="I567">
        <v>4011396</v>
      </c>
      <c r="J567">
        <v>17.43</v>
      </c>
      <c r="K567">
        <v>94</v>
      </c>
    </row>
    <row r="568" spans="1:11" x14ac:dyDescent="0.25">
      <c r="A568" t="str">
        <v>One-Seat</v>
      </c>
      <c r="B568" t="str">
        <v>MONAI&amp;SON'S LLC</v>
      </c>
      <c r="C568" s="69">
        <v>45595</v>
      </c>
      <c r="D568" t="str">
        <v>MOLLIQUE, ROMESHA</v>
      </c>
      <c r="E568" t="str">
        <v>203</v>
      </c>
      <c r="F568" t="str">
        <v>WAV</v>
      </c>
      <c r="G568" t="str">
        <v>AM1</v>
      </c>
      <c r="H568" t="str">
        <v>SD</v>
      </c>
      <c r="I568">
        <v>4011395</v>
      </c>
      <c r="J568">
        <v>17.43</v>
      </c>
      <c r="K568">
        <v>49</v>
      </c>
    </row>
    <row r="569" spans="1:11" x14ac:dyDescent="0.25">
      <c r="A569" t="str">
        <v>One-Seat</v>
      </c>
      <c r="B569" t="str">
        <v>HUGO FAMILY TRANSPORTATION</v>
      </c>
      <c r="C569" s="69">
        <v>45595</v>
      </c>
      <c r="D569" t="str">
        <v>HUGO, TAMA</v>
      </c>
      <c r="E569" t="str">
        <v>211</v>
      </c>
      <c r="F569" t="str">
        <v>WAV</v>
      </c>
      <c r="G569" t="str">
        <v>AM1</v>
      </c>
      <c r="H569" t="str">
        <v>SD</v>
      </c>
      <c r="I569">
        <v>4013066</v>
      </c>
      <c r="J569">
        <v>14.12</v>
      </c>
      <c r="K569">
        <v>31</v>
      </c>
    </row>
    <row r="570" spans="1:11" x14ac:dyDescent="0.25">
      <c r="A570" t="str">
        <v>One-Seat</v>
      </c>
      <c r="B570" t="str">
        <v>MONAI&amp;SON'S LLC</v>
      </c>
      <c r="C570" s="69">
        <v>45595</v>
      </c>
      <c r="D570" t="str">
        <v>MOLLIQUE, ROMESHA</v>
      </c>
      <c r="E570" t="str">
        <v>203</v>
      </c>
      <c r="F570" t="str">
        <v>WAV</v>
      </c>
      <c r="G570" t="str">
        <v>AM1</v>
      </c>
      <c r="H570" t="str">
        <v>SD</v>
      </c>
      <c r="I570">
        <v>4013172</v>
      </c>
      <c r="J570">
        <v>18.309999999999999</v>
      </c>
      <c r="K570">
        <v>21</v>
      </c>
    </row>
    <row r="571" spans="1:11" x14ac:dyDescent="0.25">
      <c r="A571" t="str">
        <v>One-Seat</v>
      </c>
      <c r="B571" t="str">
        <v>MADE EAZY LLC</v>
      </c>
      <c r="C571" s="69">
        <v>45595</v>
      </c>
      <c r="D571" t="str">
        <v>WYATT, MIGERIEA</v>
      </c>
      <c r="E571" t="str">
        <v>219</v>
      </c>
      <c r="F571" t="str">
        <v>SEDAN</v>
      </c>
      <c r="G571" t="str">
        <v>AM1</v>
      </c>
      <c r="H571" t="str">
        <v>SD</v>
      </c>
      <c r="I571">
        <v>4011252</v>
      </c>
      <c r="J571">
        <v>11.47</v>
      </c>
      <c r="K571">
        <v>92</v>
      </c>
    </row>
    <row r="572" spans="1:11" x14ac:dyDescent="0.25">
      <c r="A572" t="str">
        <v>One-Seat</v>
      </c>
      <c r="B572" t="str">
        <v>GET CARE TRANSIT LLC</v>
      </c>
      <c r="C572" s="69">
        <v>45595</v>
      </c>
      <c r="D572" t="str">
        <v>BOGALE, GETU</v>
      </c>
      <c r="E572" t="str">
        <v>214</v>
      </c>
      <c r="F572" t="str">
        <v>WAV</v>
      </c>
      <c r="G572" t="str">
        <v>AM1</v>
      </c>
      <c r="H572" t="str">
        <v>SD</v>
      </c>
      <c r="I572">
        <v>4013173</v>
      </c>
      <c r="J572">
        <v>18.309999999999999</v>
      </c>
      <c r="K572">
        <v>22</v>
      </c>
    </row>
    <row r="573" spans="1:11" x14ac:dyDescent="0.25">
      <c r="A573" t="str">
        <v>One-Seat</v>
      </c>
      <c r="B573" t="str">
        <v>HUGO FAMILY TRANSPORTATION</v>
      </c>
      <c r="C573" s="69">
        <v>45595</v>
      </c>
      <c r="D573" t="str">
        <v>HUGO, TAMA</v>
      </c>
      <c r="E573" t="str">
        <v>211</v>
      </c>
      <c r="F573" t="str">
        <v>WAV</v>
      </c>
      <c r="G573" t="str">
        <v>AM1</v>
      </c>
      <c r="H573" t="str">
        <v>SD</v>
      </c>
      <c r="I573">
        <v>4011253</v>
      </c>
      <c r="J573">
        <v>11.47</v>
      </c>
      <c r="K573">
        <v>17</v>
      </c>
    </row>
    <row r="574" spans="1:11" x14ac:dyDescent="0.25">
      <c r="A574" t="str">
        <v>One-Seat</v>
      </c>
      <c r="B574" t="str">
        <v>GET CARE TRANSIT LLC</v>
      </c>
      <c r="C574" s="69">
        <v>45595</v>
      </c>
      <c r="D574" t="str">
        <v>BOGALE, GETU</v>
      </c>
      <c r="E574" t="str">
        <v>214</v>
      </c>
      <c r="F574" t="str">
        <v>WAV</v>
      </c>
      <c r="G574" t="str">
        <v>WK1</v>
      </c>
      <c r="H574" t="str">
        <v>SD</v>
      </c>
      <c r="I574">
        <v>4011372</v>
      </c>
      <c r="J574">
        <v>6.92</v>
      </c>
      <c r="K574">
        <v>37</v>
      </c>
    </row>
    <row r="575" spans="1:11" x14ac:dyDescent="0.25">
      <c r="A575" t="str">
        <v>One-Seat</v>
      </c>
      <c r="B575" t="str">
        <v>DIAMOND HILL TRANSPORTATION LLC</v>
      </c>
      <c r="C575" s="69">
        <v>45595</v>
      </c>
      <c r="D575" t="str">
        <v>STEPHENS, MARITZA</v>
      </c>
      <c r="E575" t="str">
        <v>206</v>
      </c>
      <c r="F575" t="str">
        <v>WAV</v>
      </c>
      <c r="G575" t="str">
        <v>AM1</v>
      </c>
      <c r="H575" t="str">
        <v>SD</v>
      </c>
      <c r="I575">
        <v>4013134</v>
      </c>
      <c r="J575">
        <v>26.9</v>
      </c>
      <c r="K575">
        <v>69</v>
      </c>
    </row>
    <row r="576" spans="1:11" x14ac:dyDescent="0.25">
      <c r="A576" t="str">
        <v>One-Seat</v>
      </c>
      <c r="B576" t="str">
        <v>SYNERGY MEDICAL TRANSPORTATION LLC</v>
      </c>
      <c r="C576" s="69">
        <v>45595</v>
      </c>
      <c r="D576" t="str">
        <v>MARZI, SAMI JAN</v>
      </c>
      <c r="E576" t="str">
        <v>204</v>
      </c>
      <c r="F576" t="str">
        <v>WAV</v>
      </c>
      <c r="G576" t="str">
        <v>AM1</v>
      </c>
      <c r="H576" t="str">
        <v>SD</v>
      </c>
      <c r="I576">
        <v>4013139</v>
      </c>
      <c r="J576">
        <v>26.9</v>
      </c>
      <c r="K576">
        <v>69</v>
      </c>
    </row>
    <row r="577" spans="1:11" x14ac:dyDescent="0.25">
      <c r="A577" t="str">
        <v>One-Seat</v>
      </c>
      <c r="B577" t="str">
        <v>EXPRESS TRANSPORTATION SERVICES, LLC</v>
      </c>
      <c r="C577" s="69">
        <v>45595</v>
      </c>
      <c r="D577" t="str">
        <v>UMANA, DOMINGO</v>
      </c>
      <c r="E577" t="str">
        <v>210B</v>
      </c>
      <c r="F577" t="str">
        <v>WAV</v>
      </c>
      <c r="G577" t="str">
        <v>AM1</v>
      </c>
      <c r="H577" t="str">
        <v>SD</v>
      </c>
      <c r="I577">
        <v>4013160</v>
      </c>
      <c r="J577">
        <v>16.559999999999999</v>
      </c>
      <c r="K577">
        <v>33</v>
      </c>
    </row>
    <row r="578" spans="1:11" x14ac:dyDescent="0.25">
      <c r="A578" t="str">
        <v>One-Seat</v>
      </c>
      <c r="B578" t="str">
        <v>EXPRESS TRANSPORTATION SERVICES, LLC</v>
      </c>
      <c r="C578" s="69">
        <v>45595</v>
      </c>
      <c r="D578" t="str">
        <v>LARA, DOUGLAS</v>
      </c>
      <c r="E578" t="str">
        <v>221</v>
      </c>
      <c r="F578" t="str">
        <v>WAV</v>
      </c>
      <c r="G578" t="str">
        <v>WH1</v>
      </c>
      <c r="H578" t="str">
        <v>WC</v>
      </c>
      <c r="I578">
        <v>4011365</v>
      </c>
      <c r="J578">
        <v>5.55</v>
      </c>
      <c r="K578">
        <v>22</v>
      </c>
    </row>
    <row r="579" spans="1:11" x14ac:dyDescent="0.25">
      <c r="A579" t="str">
        <v>One-Seat</v>
      </c>
      <c r="B579" t="str">
        <v>MONAI&amp;SON'S LLC</v>
      </c>
      <c r="C579" s="69">
        <v>45595</v>
      </c>
      <c r="D579" t="str">
        <v>MOLLIQUE, ROMESHA</v>
      </c>
      <c r="E579" t="str">
        <v>203</v>
      </c>
      <c r="F579" t="str">
        <v>WAV</v>
      </c>
      <c r="G579" t="str">
        <v>AM1</v>
      </c>
      <c r="H579" t="str">
        <v>SD</v>
      </c>
      <c r="I579">
        <v>4013159</v>
      </c>
      <c r="J579">
        <v>16.559999999999999</v>
      </c>
      <c r="K579">
        <v>49</v>
      </c>
    </row>
    <row r="580" spans="1:11" x14ac:dyDescent="0.25">
      <c r="A580" t="str">
        <v>One-Seat</v>
      </c>
      <c r="B580" t="str">
        <v>HUGO FAMILY TRANSPORTATION</v>
      </c>
      <c r="C580" s="69">
        <v>45595</v>
      </c>
      <c r="D580" t="str">
        <v>HUGO, TAMA</v>
      </c>
      <c r="E580" t="str">
        <v>211</v>
      </c>
      <c r="F580" t="str">
        <v>WAV</v>
      </c>
      <c r="G580" t="str">
        <v>AM1</v>
      </c>
      <c r="H580" t="str">
        <v>SD</v>
      </c>
      <c r="I580">
        <v>4011279</v>
      </c>
      <c r="J580">
        <v>13.14</v>
      </c>
      <c r="K580">
        <v>78</v>
      </c>
    </row>
    <row r="581" spans="1:11" x14ac:dyDescent="0.25">
      <c r="A581" t="str">
        <v>One-Seat</v>
      </c>
      <c r="B581" t="str">
        <v>EXPRESS TRANSPORTATION SERVICES, LLC</v>
      </c>
      <c r="C581" s="69">
        <v>45595</v>
      </c>
      <c r="D581" t="str">
        <v>ALLGOOD, SCOTT</v>
      </c>
      <c r="E581" t="str">
        <v>201</v>
      </c>
      <c r="F581" t="str">
        <v>BIGVAN</v>
      </c>
      <c r="G581" t="str">
        <v>AM1,PW1</v>
      </c>
      <c r="H581" t="str">
        <v>SD</v>
      </c>
      <c r="I581">
        <v>4015212</v>
      </c>
      <c r="J581">
        <v>14.2</v>
      </c>
      <c r="K581">
        <v>29</v>
      </c>
    </row>
    <row r="582" spans="1:11" x14ac:dyDescent="0.25">
      <c r="A582" t="str">
        <v>One-Seat</v>
      </c>
      <c r="B582" t="str">
        <v>HUGO FAMILY TRANSPORTATION</v>
      </c>
      <c r="C582" s="69">
        <v>45595</v>
      </c>
      <c r="D582" t="str">
        <v>HUGO, TAMA</v>
      </c>
      <c r="E582" t="str">
        <v>211</v>
      </c>
      <c r="F582" t="str">
        <v>WAV</v>
      </c>
      <c r="G582" t="str">
        <v>AM1</v>
      </c>
      <c r="H582" t="str">
        <v>SD</v>
      </c>
      <c r="I582">
        <v>4015166</v>
      </c>
      <c r="J582">
        <v>8.27</v>
      </c>
      <c r="K582">
        <v>24</v>
      </c>
    </row>
    <row r="583" spans="1:11" x14ac:dyDescent="0.25">
      <c r="A583" t="str">
        <v>One-Seat</v>
      </c>
      <c r="B583" t="str">
        <v>NORTHCAL TRANSPORTATION LLC</v>
      </c>
      <c r="C583" s="69">
        <v>45595</v>
      </c>
      <c r="D583" t="str">
        <v>VILCHEZ, CHARLENNE</v>
      </c>
      <c r="E583" t="str">
        <v>217</v>
      </c>
      <c r="F583" t="str">
        <v>WAV</v>
      </c>
      <c r="G583" t="str">
        <v>AM1</v>
      </c>
      <c r="H583" t="str">
        <v>SD</v>
      </c>
      <c r="I583">
        <v>4015165</v>
      </c>
      <c r="J583">
        <v>8.27</v>
      </c>
      <c r="K583">
        <v>48</v>
      </c>
    </row>
    <row r="584" spans="1:11" x14ac:dyDescent="0.25">
      <c r="A584" t="str">
        <v>One-Seat</v>
      </c>
      <c r="B584" t="str">
        <v>NORTHCAL TRANSPORTATION LLC</v>
      </c>
      <c r="C584" s="69">
        <v>45595</v>
      </c>
      <c r="D584" t="str">
        <v>VILCHEZ, CHARLENNE</v>
      </c>
      <c r="E584" t="str">
        <v>217</v>
      </c>
      <c r="F584" t="str">
        <v>WAV</v>
      </c>
      <c r="G584" t="str">
        <v>AM1,PW1</v>
      </c>
      <c r="H584" t="str">
        <v>SD</v>
      </c>
      <c r="I584">
        <v>4015213</v>
      </c>
      <c r="J584">
        <v>14.2</v>
      </c>
      <c r="K584">
        <v>72</v>
      </c>
    </row>
    <row r="585" spans="1:11" x14ac:dyDescent="0.25">
      <c r="A585" t="str">
        <v>One-Seat</v>
      </c>
      <c r="B585" t="str">
        <v>QUICK RIDES CA</v>
      </c>
      <c r="C585" s="69">
        <v>45595</v>
      </c>
      <c r="D585" t="str">
        <v>TILLMAN, ROSALYN</v>
      </c>
      <c r="E585" t="str">
        <v>205A</v>
      </c>
      <c r="F585" t="str">
        <v>WAV</v>
      </c>
      <c r="G585" t="str">
        <v>AM1</v>
      </c>
      <c r="H585" t="str">
        <v>SD</v>
      </c>
      <c r="I585">
        <v>4015085</v>
      </c>
      <c r="J585">
        <v>22.68</v>
      </c>
      <c r="K585">
        <v>34</v>
      </c>
    </row>
    <row r="586" spans="1:11" x14ac:dyDescent="0.25">
      <c r="A586" t="str">
        <v>One-Seat</v>
      </c>
      <c r="B586" t="str">
        <v>QUICK RIDES CA</v>
      </c>
      <c r="C586" s="69">
        <v>45595</v>
      </c>
      <c r="D586" t="str">
        <v>TILLMAN, ROSALYN</v>
      </c>
      <c r="E586" t="str">
        <v>205A</v>
      </c>
      <c r="F586" t="str">
        <v>WAV</v>
      </c>
      <c r="G586" t="str">
        <v>AM1</v>
      </c>
      <c r="H586" t="str">
        <v>SD</v>
      </c>
      <c r="I586">
        <v>4015084</v>
      </c>
      <c r="J586">
        <v>22.68</v>
      </c>
      <c r="K586">
        <v>69</v>
      </c>
    </row>
    <row r="587" spans="1:11" x14ac:dyDescent="0.25">
      <c r="A587" t="str">
        <v>One-Seat</v>
      </c>
      <c r="B587" t="str">
        <v>FOWLER SENIOR TRANSIT LLC</v>
      </c>
      <c r="C587" s="69">
        <v>45595</v>
      </c>
      <c r="D587" t="str">
        <v>FOWLER, ANTOINE</v>
      </c>
      <c r="E587" t="str">
        <v>222</v>
      </c>
      <c r="F587" t="str">
        <v>WAV</v>
      </c>
      <c r="G587" t="str">
        <v>AM1</v>
      </c>
      <c r="H587" t="str">
        <v>SD</v>
      </c>
      <c r="I587">
        <v>4015303</v>
      </c>
      <c r="J587">
        <v>26.08</v>
      </c>
      <c r="K587">
        <v>113</v>
      </c>
    </row>
    <row r="588" spans="1:11" x14ac:dyDescent="0.25">
      <c r="A588" t="str">
        <v>One-Seat</v>
      </c>
      <c r="B588" t="str">
        <v>EXPRESS TRANSPORTATION SERVICES, LLC</v>
      </c>
      <c r="C588" s="69">
        <v>45595</v>
      </c>
      <c r="D588" t="str">
        <v>LARA, DOUGLAS</v>
      </c>
      <c r="E588" t="str">
        <v>221</v>
      </c>
      <c r="F588" t="str">
        <v>WAV</v>
      </c>
      <c r="G588" t="str">
        <v>AM1</v>
      </c>
      <c r="H588" t="str">
        <v>SD</v>
      </c>
      <c r="I588">
        <v>4015302</v>
      </c>
      <c r="J588">
        <v>26.08</v>
      </c>
      <c r="K588">
        <v>35</v>
      </c>
    </row>
    <row r="589" spans="1:11" x14ac:dyDescent="0.25">
      <c r="A589" t="str">
        <v>One-Seat</v>
      </c>
      <c r="B589" t="str">
        <v>REM SOLUTIONS LLC</v>
      </c>
      <c r="C589" s="69">
        <v>45595</v>
      </c>
      <c r="D589" t="str">
        <v>MAINESS, RYAN</v>
      </c>
      <c r="E589" t="str">
        <v>215</v>
      </c>
      <c r="F589" t="str">
        <v>SEDAN</v>
      </c>
      <c r="G589" t="str">
        <v>AM1</v>
      </c>
      <c r="H589" t="str">
        <v>SD</v>
      </c>
      <c r="I589">
        <v>4015262</v>
      </c>
      <c r="J589">
        <v>10.86</v>
      </c>
      <c r="K589">
        <v>30</v>
      </c>
    </row>
    <row r="590" spans="1:11" x14ac:dyDescent="0.25">
      <c r="A590" t="str">
        <v>One-Seat</v>
      </c>
      <c r="B590" t="str">
        <v>MONAI&amp;SON'S LLC</v>
      </c>
      <c r="C590" s="69">
        <v>45595</v>
      </c>
      <c r="D590" t="str">
        <v>MOLLIQUE, ROMESHA</v>
      </c>
      <c r="E590" t="str">
        <v>203</v>
      </c>
      <c r="F590" t="str">
        <v>WAV</v>
      </c>
      <c r="G590" t="str">
        <v>PW1</v>
      </c>
      <c r="H590" t="str">
        <v>WC</v>
      </c>
      <c r="I590">
        <v>4015259</v>
      </c>
      <c r="J590">
        <v>12.88</v>
      </c>
      <c r="K590">
        <v>33</v>
      </c>
    </row>
    <row r="591" spans="1:11" x14ac:dyDescent="0.25">
      <c r="A591" t="str">
        <v>One-Seat</v>
      </c>
      <c r="B591" t="str">
        <v>EXPRESS TRANSPORTATION SERVICES, LLC</v>
      </c>
      <c r="C591" s="69">
        <v>45595</v>
      </c>
      <c r="D591" t="str">
        <v>ALLGOOD, SCOTT</v>
      </c>
      <c r="E591" t="str">
        <v>201</v>
      </c>
      <c r="F591" t="str">
        <v>BIGVAN</v>
      </c>
      <c r="G591" t="str">
        <v>PW1</v>
      </c>
      <c r="H591" t="str">
        <v>WC</v>
      </c>
      <c r="I591">
        <v>4015257</v>
      </c>
      <c r="J591">
        <v>12.88</v>
      </c>
      <c r="K591">
        <v>40</v>
      </c>
    </row>
    <row r="592" spans="1:11" x14ac:dyDescent="0.25">
      <c r="A592" t="str">
        <v>One-Seat</v>
      </c>
      <c r="B592" t="str">
        <v>TRANSIT LTM LLC</v>
      </c>
      <c r="C592" s="69">
        <v>45595</v>
      </c>
      <c r="D592" t="str">
        <v>MALCOM, LANDREW</v>
      </c>
      <c r="E592" t="str">
        <v>209</v>
      </c>
      <c r="F592" t="str">
        <v>WAV</v>
      </c>
      <c r="G592" t="str">
        <v>WH1</v>
      </c>
      <c r="H592" t="str">
        <v>WC</v>
      </c>
      <c r="I592">
        <v>4015236</v>
      </c>
      <c r="J592">
        <v>17.62</v>
      </c>
      <c r="K592">
        <v>26</v>
      </c>
    </row>
    <row r="593" spans="1:11" x14ac:dyDescent="0.25">
      <c r="A593" t="str">
        <v>One-Seat</v>
      </c>
      <c r="B593" t="str">
        <v>AARON TRANSPORTATION</v>
      </c>
      <c r="C593" s="69">
        <v>45595</v>
      </c>
      <c r="D593" t="str">
        <v>ALLISON, AARON</v>
      </c>
      <c r="E593" t="str">
        <v>202</v>
      </c>
      <c r="F593" t="str">
        <v>WAV</v>
      </c>
      <c r="G593" t="str">
        <v>WH1</v>
      </c>
      <c r="H593" t="str">
        <v>WC</v>
      </c>
      <c r="I593">
        <v>4015235</v>
      </c>
      <c r="J593">
        <v>17.62</v>
      </c>
      <c r="K593">
        <v>28</v>
      </c>
    </row>
    <row r="594" spans="1:11" x14ac:dyDescent="0.25">
      <c r="A594" t="str">
        <v>One-Seat</v>
      </c>
      <c r="B594" t="str">
        <v>MADE EAZY LLC</v>
      </c>
      <c r="C594" s="69">
        <v>45595</v>
      </c>
      <c r="D594" t="str">
        <v>WYATT, MIGERIEA</v>
      </c>
      <c r="E594" t="str">
        <v>219</v>
      </c>
      <c r="F594" t="str">
        <v>SEDAN</v>
      </c>
      <c r="G594" t="str">
        <v>AM1</v>
      </c>
      <c r="H594" t="str">
        <v>SD</v>
      </c>
      <c r="I594">
        <v>4015264</v>
      </c>
      <c r="J594">
        <v>10.86</v>
      </c>
      <c r="K594">
        <v>20</v>
      </c>
    </row>
    <row r="595" spans="1:11" x14ac:dyDescent="0.25">
      <c r="A595" t="str">
        <v>One-Seat</v>
      </c>
      <c r="B595" t="str">
        <v>SYNERGY MEDICAL TRANSPORTATION LLC</v>
      </c>
      <c r="C595" s="69">
        <v>45595</v>
      </c>
      <c r="D595" t="str">
        <v>VAUGHN, DUSTIN</v>
      </c>
      <c r="E595" t="str">
        <v>220</v>
      </c>
      <c r="F595" t="str">
        <v>SEDAN</v>
      </c>
      <c r="G595" t="str">
        <v>AM1</v>
      </c>
      <c r="H595" t="str">
        <v>SD</v>
      </c>
      <c r="I595">
        <v>4013787</v>
      </c>
      <c r="J595">
        <v>25.33</v>
      </c>
      <c r="K595">
        <v>39</v>
      </c>
    </row>
    <row r="596" spans="1:11" x14ac:dyDescent="0.25">
      <c r="A596" t="str">
        <v>One-Seat</v>
      </c>
      <c r="B596" t="str">
        <v>HIGHER-SELF LLC</v>
      </c>
      <c r="C596" s="69">
        <v>45595</v>
      </c>
      <c r="D596" t="str">
        <v>BROWN, LOVIE</v>
      </c>
      <c r="E596" t="str">
        <v>216</v>
      </c>
      <c r="F596" t="str">
        <v>SEDAN</v>
      </c>
      <c r="G596" t="str">
        <v>AM1</v>
      </c>
      <c r="H596" t="str">
        <v>SD</v>
      </c>
      <c r="I596">
        <v>4013783</v>
      </c>
      <c r="J596">
        <v>25.33</v>
      </c>
      <c r="K596">
        <v>53</v>
      </c>
    </row>
    <row r="597" spans="1:11" x14ac:dyDescent="0.25">
      <c r="A597" t="str">
        <v>One-Seat</v>
      </c>
      <c r="B597" t="str">
        <v>QUICK RIDES CA</v>
      </c>
      <c r="C597" s="69">
        <v>45595</v>
      </c>
      <c r="D597" t="str">
        <v>BUTLER, JACQUELINE</v>
      </c>
      <c r="E597" t="str">
        <v>205B</v>
      </c>
      <c r="F597" t="str">
        <v>WAV</v>
      </c>
      <c r="G597" t="str">
        <v>AM1</v>
      </c>
      <c r="H597" t="str">
        <v>SD</v>
      </c>
      <c r="I597">
        <v>4013757</v>
      </c>
      <c r="J597">
        <v>17.13</v>
      </c>
      <c r="K597">
        <v>26</v>
      </c>
    </row>
    <row r="598" spans="1:11" x14ac:dyDescent="0.25">
      <c r="A598" t="str">
        <v>One-Seat</v>
      </c>
      <c r="B598" t="str">
        <v>HUGO FAMILY TRANSPORTATION</v>
      </c>
      <c r="C598" s="69">
        <v>45595</v>
      </c>
      <c r="D598" t="str">
        <v>HUGO, TAMA</v>
      </c>
      <c r="E598" t="str">
        <v>211</v>
      </c>
      <c r="F598" t="str">
        <v>WAV</v>
      </c>
      <c r="G598" t="str">
        <v>AM1</v>
      </c>
      <c r="H598" t="str">
        <v>SD</v>
      </c>
      <c r="I598">
        <v>4013753</v>
      </c>
      <c r="J598">
        <v>17.13</v>
      </c>
      <c r="K598">
        <v>28</v>
      </c>
    </row>
    <row r="599" spans="1:11" x14ac:dyDescent="0.25">
      <c r="A599" t="str">
        <v>One-Seat</v>
      </c>
      <c r="B599" t="str">
        <v>GET CARE TRANSIT LLC</v>
      </c>
      <c r="C599" s="69">
        <v>45595</v>
      </c>
      <c r="D599" t="str">
        <v>BOGALE, GETU</v>
      </c>
      <c r="E599" t="str">
        <v>214</v>
      </c>
      <c r="F599" t="str">
        <v>WAV</v>
      </c>
      <c r="G599" t="str">
        <v>AM1</v>
      </c>
      <c r="H599" t="str">
        <v>SD</v>
      </c>
      <c r="I599">
        <v>4013741</v>
      </c>
      <c r="J599">
        <v>12.94</v>
      </c>
      <c r="K599">
        <v>27</v>
      </c>
    </row>
    <row r="600" spans="1:11" x14ac:dyDescent="0.25">
      <c r="A600" t="str">
        <v>One-Seat</v>
      </c>
      <c r="B600" t="str">
        <v>EXPRESS TRANSPORTATION SERVICES, LLC</v>
      </c>
      <c r="C600" s="69">
        <v>45595</v>
      </c>
      <c r="D600" t="str">
        <v>ALLGOOD, SCOTT</v>
      </c>
      <c r="E600" t="str">
        <v>201</v>
      </c>
      <c r="F600" t="str">
        <v>BIGVAN</v>
      </c>
      <c r="G600" t="str">
        <v>AM1</v>
      </c>
      <c r="H600" t="str">
        <v>SD</v>
      </c>
      <c r="I600">
        <v>4013565</v>
      </c>
      <c r="J600">
        <v>14.08</v>
      </c>
      <c r="K600">
        <v>57</v>
      </c>
    </row>
    <row r="601" spans="1:11" x14ac:dyDescent="0.25">
      <c r="A601" t="str">
        <v>One-Seat</v>
      </c>
      <c r="B601" t="str">
        <v>HUGO FAMILY TRANSPORTATION</v>
      </c>
      <c r="C601" s="69">
        <v>45595</v>
      </c>
      <c r="D601" t="str">
        <v>HUGO, TAMA</v>
      </c>
      <c r="E601" t="str">
        <v>211</v>
      </c>
      <c r="F601" t="str">
        <v>WAV</v>
      </c>
      <c r="G601" t="str">
        <v>AM1</v>
      </c>
      <c r="H601" t="str">
        <v>SD</v>
      </c>
      <c r="I601">
        <v>4013563</v>
      </c>
      <c r="J601">
        <v>14.08</v>
      </c>
      <c r="K601">
        <v>23</v>
      </c>
    </row>
    <row r="602" spans="1:11" x14ac:dyDescent="0.25">
      <c r="A602" t="str">
        <v>One-Seat</v>
      </c>
      <c r="B602" t="str">
        <v>SYNERGY MEDICAL TRANSPORTATION LLC</v>
      </c>
      <c r="C602" s="69">
        <v>45595</v>
      </c>
      <c r="D602" t="str">
        <v>VAUGHN, DUSTIN</v>
      </c>
      <c r="E602" t="str">
        <v>220</v>
      </c>
      <c r="F602" t="str">
        <v>SEDAN</v>
      </c>
      <c r="G602" t="str">
        <v>AM1</v>
      </c>
      <c r="H602" t="str">
        <v>SD</v>
      </c>
      <c r="I602">
        <v>4014517</v>
      </c>
      <c r="J602">
        <v>10.17</v>
      </c>
      <c r="K602">
        <v>15</v>
      </c>
    </row>
    <row r="603" spans="1:11" x14ac:dyDescent="0.25">
      <c r="A603" t="str">
        <v>One-Seat</v>
      </c>
      <c r="B603" t="str">
        <v>HIGHER-SELF LLC</v>
      </c>
      <c r="C603" s="69">
        <v>45595</v>
      </c>
      <c r="D603" t="str">
        <v>BROWN, LOVIE</v>
      </c>
      <c r="E603" t="str">
        <v>216</v>
      </c>
      <c r="F603" t="str">
        <v>SEDAN</v>
      </c>
      <c r="G603" t="str">
        <v>AM1</v>
      </c>
      <c r="H603" t="str">
        <v>SD</v>
      </c>
      <c r="I603">
        <v>4014427</v>
      </c>
      <c r="J603">
        <v>9.16</v>
      </c>
      <c r="K603">
        <v>23</v>
      </c>
    </row>
    <row r="604" spans="1:11" x14ac:dyDescent="0.25">
      <c r="A604" t="str">
        <v>One-Seat</v>
      </c>
      <c r="B604" t="str">
        <v>GET CARE TRANSIT LLC</v>
      </c>
      <c r="C604" s="69">
        <v>45595</v>
      </c>
      <c r="D604" t="str">
        <v>BOGALE, GETU</v>
      </c>
      <c r="E604" t="str">
        <v>214</v>
      </c>
      <c r="F604" t="str">
        <v>WAV</v>
      </c>
      <c r="G604" t="str">
        <v>AM1</v>
      </c>
      <c r="H604" t="str">
        <v>SD</v>
      </c>
      <c r="I604">
        <v>4014421</v>
      </c>
      <c r="J604">
        <v>9.16</v>
      </c>
      <c r="K604">
        <v>54</v>
      </c>
    </row>
    <row r="605" spans="1:11" x14ac:dyDescent="0.25">
      <c r="A605" t="str">
        <v>One-Seat</v>
      </c>
      <c r="B605" t="str">
        <v>QUICK RIDES CA</v>
      </c>
      <c r="C605" s="69">
        <v>45595</v>
      </c>
      <c r="D605" t="str">
        <v>BUTLER, JACQUELINE</v>
      </c>
      <c r="E605" t="str">
        <v>205B</v>
      </c>
      <c r="F605" t="str">
        <v>WAV</v>
      </c>
      <c r="G605" t="str">
        <v>AM1,SA1</v>
      </c>
      <c r="H605" t="str">
        <v>SD</v>
      </c>
      <c r="I605">
        <v>4014418</v>
      </c>
      <c r="J605">
        <v>31.62</v>
      </c>
      <c r="K605">
        <v>48</v>
      </c>
    </row>
    <row r="606" spans="1:11" x14ac:dyDescent="0.25">
      <c r="A606" t="str">
        <v>One-Seat</v>
      </c>
      <c r="B606" t="str">
        <v>HIGHER-SELF LLC</v>
      </c>
      <c r="C606" s="69">
        <v>45595</v>
      </c>
      <c r="D606" t="str">
        <v>BROWN, LOVIE</v>
      </c>
      <c r="E606" t="str">
        <v>216</v>
      </c>
      <c r="F606" t="str">
        <v>SEDAN</v>
      </c>
      <c r="G606" t="str">
        <v>AM1,SA1</v>
      </c>
      <c r="H606" t="str">
        <v>SD</v>
      </c>
      <c r="I606">
        <v>4014416</v>
      </c>
      <c r="J606">
        <v>31.62</v>
      </c>
      <c r="K606">
        <v>100</v>
      </c>
    </row>
    <row r="607" spans="1:11" x14ac:dyDescent="0.25">
      <c r="A607" t="str">
        <v>One-Seat</v>
      </c>
      <c r="B607" t="str">
        <v>HUGO FAMILY TRANSPORTATION</v>
      </c>
      <c r="C607" s="69">
        <v>45595</v>
      </c>
      <c r="D607" t="str">
        <v>HUGO, TAMA</v>
      </c>
      <c r="E607" t="str">
        <v>211</v>
      </c>
      <c r="F607" t="str">
        <v>WAV</v>
      </c>
      <c r="G607" t="str">
        <v>WH1</v>
      </c>
      <c r="H607" t="str">
        <v>WC</v>
      </c>
      <c r="I607">
        <v>4014346</v>
      </c>
      <c r="J607">
        <v>12.48</v>
      </c>
      <c r="K607">
        <v>26</v>
      </c>
    </row>
    <row r="608" spans="1:11" x14ac:dyDescent="0.25">
      <c r="A608" t="str">
        <v>One-Seat</v>
      </c>
      <c r="B608" t="str">
        <v>MONAI&amp;SON'S LLC</v>
      </c>
      <c r="C608" s="69">
        <v>45595</v>
      </c>
      <c r="D608" t="str">
        <v>MOLLIQUE, ROMESHA</v>
      </c>
      <c r="E608" t="str">
        <v>203</v>
      </c>
      <c r="F608" t="str">
        <v>WAV</v>
      </c>
      <c r="G608" t="str">
        <v>WH1</v>
      </c>
      <c r="H608" t="str">
        <v>WC</v>
      </c>
      <c r="I608">
        <v>4014314</v>
      </c>
      <c r="J608">
        <v>9.58</v>
      </c>
      <c r="K608">
        <v>37</v>
      </c>
    </row>
    <row r="609" spans="1:11" x14ac:dyDescent="0.25">
      <c r="A609" t="str">
        <v>One-Seat</v>
      </c>
      <c r="B609" t="str">
        <v>EXPRESS TRANSPORTATION SERVICES, LLC</v>
      </c>
      <c r="C609" s="69">
        <v>45595</v>
      </c>
      <c r="D609" t="str">
        <v>LARA, DOUGLAS</v>
      </c>
      <c r="E609" t="str">
        <v>221</v>
      </c>
      <c r="F609" t="str">
        <v>WAV</v>
      </c>
      <c r="G609" t="str">
        <v>AM1</v>
      </c>
      <c r="H609" t="str">
        <v>SD</v>
      </c>
      <c r="I609">
        <v>4014305</v>
      </c>
      <c r="J609">
        <v>37.5</v>
      </c>
      <c r="K609">
        <v>70</v>
      </c>
    </row>
    <row r="610" spans="1:11" x14ac:dyDescent="0.25">
      <c r="A610" t="str">
        <v>One-Seat</v>
      </c>
      <c r="B610" t="str">
        <v>EXPRESS TRANSPORTATION SERVICES, LLC</v>
      </c>
      <c r="C610" s="69">
        <v>45595</v>
      </c>
      <c r="D610" t="str">
        <v>LARA, DOUGLAS</v>
      </c>
      <c r="E610" t="str">
        <v>221</v>
      </c>
      <c r="F610" t="str">
        <v>WAV</v>
      </c>
      <c r="G610" t="str">
        <v>AM1</v>
      </c>
      <c r="H610" t="str">
        <v>SD</v>
      </c>
      <c r="I610">
        <v>4014304</v>
      </c>
      <c r="J610">
        <v>37.5</v>
      </c>
      <c r="K610">
        <v>80</v>
      </c>
    </row>
    <row r="611" spans="1:11" x14ac:dyDescent="0.25">
      <c r="A611" t="str">
        <v>One-Seat</v>
      </c>
      <c r="B611" t="str">
        <v>SYNERGY MEDICAL TRANSPORTATION LLC</v>
      </c>
      <c r="C611" s="69">
        <v>45595</v>
      </c>
      <c r="D611" t="str">
        <v>VAUGHN, DUSTIN</v>
      </c>
      <c r="E611" t="str">
        <v>220</v>
      </c>
      <c r="F611" t="str">
        <v>SEDAN</v>
      </c>
      <c r="G611" t="str">
        <v>AM1</v>
      </c>
      <c r="H611" t="str">
        <v>SD</v>
      </c>
      <c r="I611">
        <v>4011541</v>
      </c>
      <c r="J611">
        <v>17.3</v>
      </c>
      <c r="K611">
        <v>40</v>
      </c>
    </row>
    <row r="612" spans="1:11" x14ac:dyDescent="0.25">
      <c r="A612" t="str">
        <v>One-Seat</v>
      </c>
      <c r="B612" t="str">
        <v>DIAMOND HILL TRANSPORTATION LLC</v>
      </c>
      <c r="C612" s="69">
        <v>45595</v>
      </c>
      <c r="D612" t="str">
        <v>STEPHENS, MARITZA</v>
      </c>
      <c r="E612" t="str">
        <v>206</v>
      </c>
      <c r="F612" t="str">
        <v>WAV</v>
      </c>
      <c r="G612" t="str">
        <v>AM1</v>
      </c>
      <c r="H612" t="str">
        <v>SD</v>
      </c>
      <c r="I612">
        <v>4011542</v>
      </c>
      <c r="J612">
        <v>17.3</v>
      </c>
      <c r="K612">
        <v>47</v>
      </c>
    </row>
    <row r="613" spans="1:11" x14ac:dyDescent="0.25">
      <c r="A613" t="str">
        <v>One-Seat</v>
      </c>
      <c r="B613" t="str">
        <v>NORTHCAL TRANSPORTATION LLC</v>
      </c>
      <c r="C613" s="69">
        <v>45595</v>
      </c>
      <c r="D613" t="str">
        <v>VILCHEZ, CHARLENNE</v>
      </c>
      <c r="E613" t="str">
        <v>217</v>
      </c>
      <c r="F613" t="str">
        <v>WAV</v>
      </c>
      <c r="G613" t="str">
        <v>AM2</v>
      </c>
      <c r="H613" t="str">
        <v>SD</v>
      </c>
      <c r="I613">
        <v>4011543</v>
      </c>
      <c r="J613">
        <v>15.66</v>
      </c>
      <c r="K613">
        <v>46</v>
      </c>
    </row>
    <row r="614" spans="1:11" x14ac:dyDescent="0.25">
      <c r="A614" t="str">
        <v>One-Seat</v>
      </c>
      <c r="B614" t="str">
        <v>SYNERGY MEDICAL TRANSPORTATION LLC</v>
      </c>
      <c r="C614" s="69">
        <v>45595</v>
      </c>
      <c r="D614" t="str">
        <v>MARZI, SAMI JAN</v>
      </c>
      <c r="E614" t="str">
        <v>204</v>
      </c>
      <c r="F614" t="str">
        <v>WAV</v>
      </c>
      <c r="G614" t="str">
        <v>AM1</v>
      </c>
      <c r="H614" t="str">
        <v>SD</v>
      </c>
      <c r="I614">
        <v>4011558</v>
      </c>
      <c r="J614">
        <v>10.6</v>
      </c>
      <c r="K614">
        <v>61</v>
      </c>
    </row>
    <row r="615" spans="1:11" x14ac:dyDescent="0.25">
      <c r="A615" t="str">
        <v>One-Seat</v>
      </c>
      <c r="B615" t="str">
        <v>SYNERGY MEDICAL TRANSPORTATION LLC</v>
      </c>
      <c r="C615" s="69">
        <v>45595</v>
      </c>
      <c r="D615" t="str">
        <v>VAUGHN, DUSTIN</v>
      </c>
      <c r="E615" t="str">
        <v>220</v>
      </c>
      <c r="F615" t="str">
        <v>SEDAN</v>
      </c>
      <c r="G615" t="str">
        <v>AM1</v>
      </c>
      <c r="H615" t="str">
        <v>SD</v>
      </c>
      <c r="I615">
        <v>4011573</v>
      </c>
      <c r="J615">
        <v>8.24</v>
      </c>
      <c r="K615">
        <v>17</v>
      </c>
    </row>
    <row r="616" spans="1:11" x14ac:dyDescent="0.25">
      <c r="A616" t="str">
        <v>One-Seat</v>
      </c>
      <c r="B616" t="str">
        <v>DIAMOND HILL TRANSPORTATION LLC</v>
      </c>
      <c r="C616" s="69">
        <v>45595</v>
      </c>
      <c r="D616" t="str">
        <v>STEPHENS, MARITZA</v>
      </c>
      <c r="E616" t="str">
        <v>206</v>
      </c>
      <c r="F616" t="str">
        <v>WAV</v>
      </c>
      <c r="G616" t="str">
        <v>AM1</v>
      </c>
      <c r="H616" t="str">
        <v>SD</v>
      </c>
      <c r="I616">
        <v>4011574</v>
      </c>
      <c r="J616">
        <v>8.24</v>
      </c>
      <c r="K616">
        <v>20</v>
      </c>
    </row>
    <row r="617" spans="1:11" x14ac:dyDescent="0.25">
      <c r="A617" t="str">
        <v>One-Seat</v>
      </c>
      <c r="B617" t="str">
        <v>MADE EAZY LLC</v>
      </c>
      <c r="C617" s="69">
        <v>45595</v>
      </c>
      <c r="D617" t="str">
        <v>WYATT, MIGERIEA</v>
      </c>
      <c r="E617" t="str">
        <v>219</v>
      </c>
      <c r="F617" t="str">
        <v>SEDAN</v>
      </c>
      <c r="G617" t="str">
        <v>AM1</v>
      </c>
      <c r="H617" t="str">
        <v>SD</v>
      </c>
      <c r="I617">
        <v>4011815</v>
      </c>
      <c r="J617">
        <v>19.62</v>
      </c>
      <c r="K617">
        <v>45</v>
      </c>
    </row>
    <row r="618" spans="1:11" x14ac:dyDescent="0.25">
      <c r="A618" t="str">
        <v>One-Seat</v>
      </c>
      <c r="B618" t="str">
        <v>SYNERGY MEDICAL TRANSPORTATION LLC</v>
      </c>
      <c r="C618" s="69">
        <v>45595</v>
      </c>
      <c r="D618" t="str">
        <v>VAUGHN, DUSTIN</v>
      </c>
      <c r="E618" t="str">
        <v>220</v>
      </c>
      <c r="F618" t="str">
        <v>SEDAN</v>
      </c>
      <c r="G618" t="str">
        <v>AM1</v>
      </c>
      <c r="H618" t="str">
        <v>SD</v>
      </c>
      <c r="I618">
        <v>4011816</v>
      </c>
      <c r="J618">
        <v>19.62</v>
      </c>
      <c r="K618">
        <v>27</v>
      </c>
    </row>
    <row r="619" spans="1:11" x14ac:dyDescent="0.25">
      <c r="A619" t="str">
        <v>One-Seat</v>
      </c>
      <c r="B619" t="str">
        <v>NORTHCAL TRANSPORTATION LLC</v>
      </c>
      <c r="C619" s="69">
        <v>45595</v>
      </c>
      <c r="D619" t="str">
        <v>VILCHEZ, CHARLENNE</v>
      </c>
      <c r="E619" t="str">
        <v>217</v>
      </c>
      <c r="F619" t="str">
        <v>WAV</v>
      </c>
      <c r="G619" t="str">
        <v>AM1</v>
      </c>
      <c r="H619" t="str">
        <v>SD</v>
      </c>
      <c r="I619">
        <v>4011540</v>
      </c>
      <c r="J619">
        <v>4.38</v>
      </c>
      <c r="K619">
        <v>14</v>
      </c>
    </row>
    <row r="620" spans="1:11" x14ac:dyDescent="0.25">
      <c r="A620" t="str">
        <v>One-Seat</v>
      </c>
      <c r="B620" t="str">
        <v>TRANSIT LTM LLC</v>
      </c>
      <c r="C620" s="69">
        <v>45595</v>
      </c>
      <c r="D620" t="str">
        <v>MALCOM, LANDREW</v>
      </c>
      <c r="E620" t="str">
        <v>209</v>
      </c>
      <c r="F620" t="str">
        <v>WAV</v>
      </c>
      <c r="G620" t="str">
        <v>WH1</v>
      </c>
      <c r="H620" t="str">
        <v>WC</v>
      </c>
      <c r="I620">
        <v>4011539</v>
      </c>
      <c r="J620">
        <v>4.88</v>
      </c>
      <c r="K620">
        <v>27</v>
      </c>
    </row>
    <row r="621" spans="1:11" x14ac:dyDescent="0.25">
      <c r="A621" t="str">
        <v>One-Seat</v>
      </c>
      <c r="B621" t="str">
        <v>TRANSIT LTM LLC</v>
      </c>
      <c r="C621" s="69">
        <v>45595</v>
      </c>
      <c r="D621" t="str">
        <v>MALCOM, LANDREW</v>
      </c>
      <c r="E621" t="str">
        <v>209</v>
      </c>
      <c r="F621" t="str">
        <v>WAV</v>
      </c>
      <c r="G621" t="str">
        <v>AM1</v>
      </c>
      <c r="H621" t="str">
        <v>SD</v>
      </c>
      <c r="I621">
        <v>4011534</v>
      </c>
      <c r="J621">
        <v>12.29</v>
      </c>
      <c r="K621">
        <v>36</v>
      </c>
    </row>
    <row r="622" spans="1:11" x14ac:dyDescent="0.25">
      <c r="A622" t="str">
        <v>One-Seat</v>
      </c>
      <c r="B622" t="str">
        <v>HUGO FAMILY TRANSPORTATION</v>
      </c>
      <c r="C622" s="69">
        <v>45595</v>
      </c>
      <c r="D622" t="str">
        <v>HUGO, TAMA</v>
      </c>
      <c r="E622" t="str">
        <v>211</v>
      </c>
      <c r="F622" t="str">
        <v>WAV</v>
      </c>
      <c r="G622" t="str">
        <v>AM1</v>
      </c>
      <c r="H622" t="str">
        <v>SD</v>
      </c>
      <c r="I622">
        <v>4011511</v>
      </c>
      <c r="J622">
        <v>7.27</v>
      </c>
      <c r="K622">
        <v>50</v>
      </c>
    </row>
    <row r="623" spans="1:11" x14ac:dyDescent="0.25">
      <c r="A623" t="str">
        <v>One-Seat</v>
      </c>
      <c r="B623" t="str">
        <v>MADE EAZY LLC</v>
      </c>
      <c r="C623" s="69">
        <v>45595</v>
      </c>
      <c r="D623" t="str">
        <v>WYATT, MIGERIEA</v>
      </c>
      <c r="E623" t="str">
        <v>219</v>
      </c>
      <c r="F623" t="str">
        <v>SEDAN</v>
      </c>
      <c r="G623" t="str">
        <v>AM1</v>
      </c>
      <c r="H623" t="str">
        <v>SD</v>
      </c>
      <c r="I623">
        <v>4011512</v>
      </c>
      <c r="J623">
        <v>7.27</v>
      </c>
      <c r="K623">
        <v>54</v>
      </c>
    </row>
    <row r="624" spans="1:11" x14ac:dyDescent="0.25">
      <c r="A624" t="str">
        <v>One-Seat</v>
      </c>
      <c r="B624" t="str">
        <v>NORTHCAL TRANSPORTATION LLC</v>
      </c>
      <c r="C624" s="69">
        <v>45595</v>
      </c>
      <c r="D624" t="str">
        <v>VILCHEZ, CHARLENNE</v>
      </c>
      <c r="E624" t="str">
        <v>217</v>
      </c>
      <c r="F624" t="str">
        <v>WAV</v>
      </c>
      <c r="G624" t="str">
        <v>WH1</v>
      </c>
      <c r="H624" t="str">
        <v>WC</v>
      </c>
      <c r="I624">
        <v>4011538</v>
      </c>
      <c r="J624">
        <v>4.88</v>
      </c>
      <c r="K624">
        <v>24</v>
      </c>
    </row>
    <row r="625" spans="1:11" x14ac:dyDescent="0.25">
      <c r="A625" t="str">
        <v>One-Seat</v>
      </c>
      <c r="B625" t="str">
        <v>QUICK RIDES CA</v>
      </c>
      <c r="C625" s="69">
        <v>45595</v>
      </c>
      <c r="D625" t="str">
        <v>TILLMAN, ROSALYN</v>
      </c>
      <c r="E625" t="str">
        <v>205A</v>
      </c>
      <c r="F625" t="str">
        <v>WAV</v>
      </c>
      <c r="G625" t="str">
        <v>AM1</v>
      </c>
      <c r="H625" t="str">
        <v>SD</v>
      </c>
      <c r="I625">
        <v>4011634</v>
      </c>
      <c r="J625">
        <v>19.41</v>
      </c>
      <c r="K625">
        <v>43</v>
      </c>
    </row>
    <row r="626" spans="1:11" x14ac:dyDescent="0.25">
      <c r="A626" t="str">
        <v>One-Seat</v>
      </c>
      <c r="B626" t="str">
        <v>TRANSIT LTM LLC</v>
      </c>
      <c r="C626" s="69">
        <v>45595</v>
      </c>
      <c r="D626" t="str">
        <v>MALCOM, LANDREW</v>
      </c>
      <c r="E626" t="str">
        <v>209</v>
      </c>
      <c r="F626" t="str">
        <v>WAV</v>
      </c>
      <c r="G626" t="str">
        <v>AM1</v>
      </c>
      <c r="H626" t="str">
        <v>SD</v>
      </c>
      <c r="I626">
        <v>4011635</v>
      </c>
      <c r="J626">
        <v>19.41</v>
      </c>
      <c r="K626">
        <v>28</v>
      </c>
    </row>
    <row r="627" spans="1:11" x14ac:dyDescent="0.25">
      <c r="A627" t="str">
        <v>One-Seat</v>
      </c>
      <c r="B627" t="str">
        <v>SYNERGY MEDICAL TRANSPORTATION LLC</v>
      </c>
      <c r="C627" s="69">
        <v>45595</v>
      </c>
      <c r="D627" t="str">
        <v>VAUGHN, DUSTIN</v>
      </c>
      <c r="E627" t="str">
        <v>220</v>
      </c>
      <c r="F627" t="str">
        <v>SEDAN</v>
      </c>
      <c r="G627" t="str">
        <v>AM2</v>
      </c>
      <c r="H627" t="str">
        <v>SD</v>
      </c>
      <c r="I627">
        <v>4011640</v>
      </c>
      <c r="J627">
        <v>15.66</v>
      </c>
      <c r="K627">
        <v>34</v>
      </c>
    </row>
    <row r="628" spans="1:11" x14ac:dyDescent="0.25">
      <c r="A628" t="str">
        <v>One-Seat</v>
      </c>
      <c r="B628" t="str">
        <v>EXPRESS TRANSPORTATION SERVICES, LLC</v>
      </c>
      <c r="C628" s="69">
        <v>45595</v>
      </c>
      <c r="D628" t="str">
        <v>UMANA, DOMINGO</v>
      </c>
      <c r="E628" t="str">
        <v>210B</v>
      </c>
      <c r="F628" t="str">
        <v>WAV</v>
      </c>
      <c r="G628" t="str">
        <v>AM2</v>
      </c>
      <c r="H628" t="str">
        <v>SD</v>
      </c>
      <c r="I628">
        <v>4011800</v>
      </c>
      <c r="J628">
        <v>20</v>
      </c>
      <c r="K628">
        <v>38</v>
      </c>
    </row>
    <row r="629" spans="1:11" x14ac:dyDescent="0.25">
      <c r="A629" t="str">
        <v>One-Seat</v>
      </c>
      <c r="B629" t="str">
        <v>AARON TRANSPORTATION</v>
      </c>
      <c r="C629" s="69">
        <v>45595</v>
      </c>
      <c r="D629" t="str">
        <v>ALLISON, AARON</v>
      </c>
      <c r="E629" t="str">
        <v>202</v>
      </c>
      <c r="F629" t="str">
        <v>WAV</v>
      </c>
      <c r="G629" t="str">
        <v>AM2</v>
      </c>
      <c r="H629" t="str">
        <v>SD</v>
      </c>
      <c r="I629">
        <v>4011801</v>
      </c>
      <c r="J629">
        <v>20</v>
      </c>
      <c r="K629">
        <v>54</v>
      </c>
    </row>
    <row r="630" spans="1:11" x14ac:dyDescent="0.25">
      <c r="A630" t="str">
        <v>One-Seat</v>
      </c>
      <c r="B630" t="str">
        <v>HIGHER-SELF LLC</v>
      </c>
      <c r="C630" s="69">
        <v>45595</v>
      </c>
      <c r="D630" t="str">
        <v>BROWN, LOVIE</v>
      </c>
      <c r="E630" t="str">
        <v>216</v>
      </c>
      <c r="F630" t="str">
        <v>SEDAN</v>
      </c>
      <c r="G630" t="str">
        <v>AM1</v>
      </c>
      <c r="H630" t="str">
        <v>SD</v>
      </c>
      <c r="I630">
        <v>4011677</v>
      </c>
      <c r="J630">
        <v>11.14</v>
      </c>
      <c r="K630">
        <v>24</v>
      </c>
    </row>
    <row r="631" spans="1:11" x14ac:dyDescent="0.25">
      <c r="A631" t="str">
        <v>One-Seat</v>
      </c>
      <c r="B631" t="str">
        <v>MONAI&amp;SON'S LLC</v>
      </c>
      <c r="C631" s="69">
        <v>45595</v>
      </c>
      <c r="D631" t="str">
        <v>MOLLIQUE, ROMESHA</v>
      </c>
      <c r="E631" t="str">
        <v>203</v>
      </c>
      <c r="F631" t="str">
        <v>WAV</v>
      </c>
      <c r="G631" t="str">
        <v>AM1</v>
      </c>
      <c r="H631" t="str">
        <v>SD</v>
      </c>
      <c r="I631">
        <v>4011668</v>
      </c>
      <c r="J631">
        <v>20.100000000000001</v>
      </c>
      <c r="K631">
        <v>61</v>
      </c>
    </row>
    <row r="632" spans="1:11" x14ac:dyDescent="0.25">
      <c r="A632" t="str">
        <v>One-Seat</v>
      </c>
      <c r="B632" t="str">
        <v>AARON TRANSPORTATION</v>
      </c>
      <c r="C632" s="69">
        <v>45596</v>
      </c>
      <c r="D632" t="str">
        <v>ALLISON, AARON</v>
      </c>
      <c r="E632" t="str">
        <v>202</v>
      </c>
      <c r="F632" t="str">
        <v>WAV</v>
      </c>
      <c r="G632" t="str">
        <v>WH1</v>
      </c>
      <c r="H632" t="str">
        <v>WC</v>
      </c>
      <c r="I632">
        <v>4012238</v>
      </c>
      <c r="J632">
        <v>14.9</v>
      </c>
      <c r="K632">
        <v>81</v>
      </c>
    </row>
    <row r="633" spans="1:11" x14ac:dyDescent="0.25">
      <c r="A633" t="str">
        <v>One-Seat</v>
      </c>
      <c r="B633" t="str">
        <v>EXPRESS TRANSPORTATION SERVICES, LLC</v>
      </c>
      <c r="C633" s="69">
        <v>45596</v>
      </c>
      <c r="D633" t="str">
        <v>LARA, DOUGLAS</v>
      </c>
      <c r="E633" t="str">
        <v>221</v>
      </c>
      <c r="F633" t="str">
        <v>WAV</v>
      </c>
      <c r="G633" t="str">
        <v>AM1</v>
      </c>
      <c r="H633" t="str">
        <v>SD</v>
      </c>
      <c r="I633">
        <v>4013742</v>
      </c>
      <c r="J633">
        <v>12.94</v>
      </c>
      <c r="K633">
        <v>56</v>
      </c>
    </row>
    <row r="634" spans="1:11" x14ac:dyDescent="0.25">
      <c r="A634" t="str">
        <v>One-Seat</v>
      </c>
      <c r="B634" t="str">
        <v>MONAI&amp;SON'S LLC</v>
      </c>
      <c r="C634" s="69">
        <v>45596</v>
      </c>
      <c r="D634" t="str">
        <v>MOLLIQUE, ROMESHA</v>
      </c>
      <c r="E634" t="str">
        <v>203</v>
      </c>
      <c r="F634" t="str">
        <v>WAV</v>
      </c>
      <c r="G634" t="str">
        <v>AM1</v>
      </c>
      <c r="H634" t="str">
        <v>SD</v>
      </c>
      <c r="I634">
        <v>4012179</v>
      </c>
      <c r="J634">
        <v>10.039999999999999</v>
      </c>
      <c r="K634">
        <v>48</v>
      </c>
    </row>
    <row r="635" spans="1:11" x14ac:dyDescent="0.25">
      <c r="A635" t="str">
        <v>One-Seat</v>
      </c>
      <c r="B635" t="str">
        <v>HUGO FAMILY TRANSPORTATION</v>
      </c>
      <c r="C635" s="69">
        <v>45596</v>
      </c>
      <c r="D635" t="str">
        <v>HUGO, TAMA</v>
      </c>
      <c r="E635" t="str">
        <v>211</v>
      </c>
      <c r="F635" t="str">
        <v>WAV</v>
      </c>
      <c r="G635" t="str">
        <v>AM1</v>
      </c>
      <c r="H635" t="str">
        <v>SD</v>
      </c>
      <c r="I635">
        <v>4012245</v>
      </c>
      <c r="J635">
        <v>20.98</v>
      </c>
      <c r="K635">
        <v>45</v>
      </c>
    </row>
    <row r="636" spans="1:11" x14ac:dyDescent="0.25">
      <c r="A636" t="str">
        <v>One-Seat</v>
      </c>
      <c r="B636" t="str">
        <v>NORTHCAL TRANSPORTATION LLC</v>
      </c>
      <c r="C636" s="69">
        <v>45596</v>
      </c>
      <c r="D636" t="str">
        <v>VILCHEZ, CHARLENNE</v>
      </c>
      <c r="E636" t="str">
        <v>217</v>
      </c>
      <c r="F636" t="str">
        <v>WAV</v>
      </c>
      <c r="G636" t="str">
        <v>WH1</v>
      </c>
      <c r="H636" t="str">
        <v>WC</v>
      </c>
      <c r="I636">
        <v>4012239</v>
      </c>
      <c r="J636">
        <v>14.9</v>
      </c>
      <c r="K636">
        <v>83</v>
      </c>
    </row>
    <row r="637" spans="1:11" x14ac:dyDescent="0.25">
      <c r="A637" t="str">
        <v>One-Seat</v>
      </c>
      <c r="B637" t="str">
        <v>REM SOLUTIONS LLC</v>
      </c>
      <c r="C637" s="69">
        <v>45596</v>
      </c>
      <c r="D637" t="str">
        <v>MAINESS, RYAN</v>
      </c>
      <c r="E637" t="str">
        <v>215</v>
      </c>
      <c r="F637" t="str">
        <v>SEDAN</v>
      </c>
      <c r="G637" t="str">
        <v>AM1</v>
      </c>
      <c r="H637" t="str">
        <v>SD</v>
      </c>
      <c r="I637">
        <v>4014332</v>
      </c>
      <c r="J637">
        <v>5.23</v>
      </c>
      <c r="K637">
        <v>16</v>
      </c>
    </row>
    <row r="638" spans="1:11" x14ac:dyDescent="0.25">
      <c r="A638" t="str">
        <v>One-Seat</v>
      </c>
      <c r="B638" t="str">
        <v>HIGHER-SELF LLC</v>
      </c>
      <c r="C638" s="69">
        <v>45596</v>
      </c>
      <c r="D638" t="str">
        <v>BROWN, LOVIE</v>
      </c>
      <c r="E638" t="str">
        <v>216</v>
      </c>
      <c r="F638" t="str">
        <v>SEDAN</v>
      </c>
      <c r="G638" t="str">
        <v>AM1</v>
      </c>
      <c r="H638" t="str">
        <v>SD</v>
      </c>
      <c r="I638">
        <v>4012180</v>
      </c>
      <c r="J638">
        <v>10.039999999999999</v>
      </c>
      <c r="K638">
        <v>47</v>
      </c>
    </row>
    <row r="639" spans="1:11" x14ac:dyDescent="0.25">
      <c r="A639" t="str">
        <v>One-Seat</v>
      </c>
      <c r="B639" t="str">
        <v>MADE EAZY LLC</v>
      </c>
      <c r="C639" s="69">
        <v>45596</v>
      </c>
      <c r="D639" t="str">
        <v>WYATT, MIGERIEA</v>
      </c>
      <c r="E639" t="str">
        <v>219</v>
      </c>
      <c r="F639" t="str">
        <v>SEDAN</v>
      </c>
      <c r="G639" t="str">
        <v>AM1</v>
      </c>
      <c r="H639" t="str">
        <v>SD</v>
      </c>
      <c r="I639">
        <v>4012225</v>
      </c>
      <c r="J639">
        <v>8.24</v>
      </c>
      <c r="K639">
        <v>19</v>
      </c>
    </row>
    <row r="640" spans="1:11" x14ac:dyDescent="0.25">
      <c r="A640" t="str">
        <v>One-Seat</v>
      </c>
      <c r="B640" t="str">
        <v>TRANSIT LTM LLC</v>
      </c>
      <c r="C640" s="69">
        <v>45596</v>
      </c>
      <c r="D640" t="str">
        <v>MALCOM, LANDREW</v>
      </c>
      <c r="E640" t="str">
        <v>209</v>
      </c>
      <c r="F640" t="str">
        <v>WAV</v>
      </c>
      <c r="G640" t="str">
        <v>AM1</v>
      </c>
      <c r="H640" t="str">
        <v>SD</v>
      </c>
      <c r="I640">
        <v>4012333</v>
      </c>
      <c r="J640">
        <v>10.54</v>
      </c>
      <c r="K640">
        <v>25</v>
      </c>
    </row>
    <row r="641" spans="1:11" x14ac:dyDescent="0.25">
      <c r="A641" t="str">
        <v>One-Seat</v>
      </c>
      <c r="B641" t="str">
        <v>NORTHCAL TRANSPORTATION LLC</v>
      </c>
      <c r="C641" s="69">
        <v>45596</v>
      </c>
      <c r="D641" t="str">
        <v>VILCHEZ, CHARLENNE</v>
      </c>
      <c r="E641" t="str">
        <v>217</v>
      </c>
      <c r="F641" t="str">
        <v>WAV</v>
      </c>
      <c r="G641" t="str">
        <v>WH1</v>
      </c>
      <c r="H641" t="str">
        <v>WC</v>
      </c>
      <c r="I641">
        <v>4012194</v>
      </c>
      <c r="J641">
        <v>4.88</v>
      </c>
      <c r="K641">
        <v>19</v>
      </c>
    </row>
    <row r="642" spans="1:11" x14ac:dyDescent="0.25">
      <c r="A642" t="str">
        <v>One-Seat</v>
      </c>
      <c r="B642" t="str">
        <v>HIGHER-SELF LLC</v>
      </c>
      <c r="C642" s="69">
        <v>45596</v>
      </c>
      <c r="D642" t="str">
        <v>BROWN, LOVIE</v>
      </c>
      <c r="E642" t="str">
        <v>216</v>
      </c>
      <c r="F642" t="str">
        <v>SEDAN</v>
      </c>
      <c r="G642" t="str">
        <v>AM1</v>
      </c>
      <c r="H642" t="str">
        <v>SD</v>
      </c>
      <c r="I642">
        <v>4012196</v>
      </c>
      <c r="J642">
        <v>4.38</v>
      </c>
      <c r="K642">
        <v>30</v>
      </c>
    </row>
    <row r="643" spans="1:11" x14ac:dyDescent="0.25">
      <c r="A643" t="str">
        <v>One-Seat</v>
      </c>
      <c r="B643" t="str">
        <v>SYNERGY MEDICAL TRANSPORTATION LLC</v>
      </c>
      <c r="C643" s="69">
        <v>45596</v>
      </c>
      <c r="D643" t="str">
        <v>VAUGHN, DUSTIN</v>
      </c>
      <c r="E643" t="str">
        <v>220</v>
      </c>
      <c r="F643" t="str">
        <v>SEDAN</v>
      </c>
      <c r="G643" t="str">
        <v>AM1</v>
      </c>
      <c r="H643" t="str">
        <v>SD</v>
      </c>
      <c r="I643">
        <v>4012197</v>
      </c>
      <c r="J643">
        <v>17.3</v>
      </c>
      <c r="K643">
        <v>65</v>
      </c>
    </row>
    <row r="644" spans="1:11" x14ac:dyDescent="0.25">
      <c r="A644" t="str">
        <v>One-Seat</v>
      </c>
      <c r="B644" t="str">
        <v>MADE EAZY LLC</v>
      </c>
      <c r="C644" s="69">
        <v>45596</v>
      </c>
      <c r="D644" t="str">
        <v>WYATT, MIGERIEA</v>
      </c>
      <c r="E644" t="str">
        <v>219</v>
      </c>
      <c r="F644" t="str">
        <v>SEDAN</v>
      </c>
      <c r="G644" t="str">
        <v>AM1</v>
      </c>
      <c r="H644" t="str">
        <v>SD</v>
      </c>
      <c r="I644">
        <v>4012198</v>
      </c>
      <c r="J644">
        <v>17.3</v>
      </c>
      <c r="K644">
        <v>62</v>
      </c>
    </row>
    <row r="645" spans="1:11" x14ac:dyDescent="0.25">
      <c r="A645" t="str">
        <v>One-Seat</v>
      </c>
      <c r="B645" t="str">
        <v>NORTHCAL TRANSPORTATION LLC</v>
      </c>
      <c r="C645" s="69">
        <v>45596</v>
      </c>
      <c r="D645" t="str">
        <v>VILCHEZ, CHARLENNE</v>
      </c>
      <c r="E645" t="str">
        <v>217</v>
      </c>
      <c r="F645" t="str">
        <v>WAV</v>
      </c>
      <c r="G645" t="str">
        <v>AM2</v>
      </c>
      <c r="H645" t="str">
        <v>SD</v>
      </c>
      <c r="I645">
        <v>4012199</v>
      </c>
      <c r="J645">
        <v>15.66</v>
      </c>
      <c r="K645">
        <v>37</v>
      </c>
    </row>
    <row r="646" spans="1:11" x14ac:dyDescent="0.25">
      <c r="A646" t="str">
        <v>One-Seat</v>
      </c>
      <c r="B646" t="str">
        <v>DIAMOND HILL TRANSPORTATION LLC</v>
      </c>
      <c r="C646" s="69">
        <v>45596</v>
      </c>
      <c r="D646" t="str">
        <v>STEPHENS, MARITZA</v>
      </c>
      <c r="E646" t="str">
        <v>206</v>
      </c>
      <c r="F646" t="str">
        <v>WAV</v>
      </c>
      <c r="G646" t="str">
        <v>AM2</v>
      </c>
      <c r="H646" t="str">
        <v>SD</v>
      </c>
      <c r="I646">
        <v>4012200</v>
      </c>
      <c r="J646">
        <v>15.66</v>
      </c>
      <c r="K646">
        <v>42</v>
      </c>
    </row>
    <row r="647" spans="1:11" x14ac:dyDescent="0.25">
      <c r="A647" t="str">
        <v>One-Seat</v>
      </c>
      <c r="B647" t="str">
        <v>MADE EAZY LLC</v>
      </c>
      <c r="C647" s="69">
        <v>45596</v>
      </c>
      <c r="D647" t="str">
        <v>WYATT, MIGERIEA</v>
      </c>
      <c r="E647" t="str">
        <v>219</v>
      </c>
      <c r="F647" t="str">
        <v>SEDAN</v>
      </c>
      <c r="G647" t="str">
        <v>AM1</v>
      </c>
      <c r="H647" t="str">
        <v>SD</v>
      </c>
      <c r="I647">
        <v>4012210</v>
      </c>
      <c r="J647">
        <v>10.6</v>
      </c>
      <c r="K647">
        <v>48</v>
      </c>
    </row>
    <row r="648" spans="1:11" x14ac:dyDescent="0.25">
      <c r="A648" t="str">
        <v>One-Seat</v>
      </c>
      <c r="B648" t="str">
        <v>EXPRESS TRANSPORTATION SERVICES, LLC</v>
      </c>
      <c r="C648" s="69">
        <v>45596</v>
      </c>
      <c r="D648" t="str">
        <v>ALLGOOD, SCOTT</v>
      </c>
      <c r="E648" t="str">
        <v>201</v>
      </c>
      <c r="F648" t="str">
        <v>BIGVAN</v>
      </c>
      <c r="G648" t="str">
        <v>OW1</v>
      </c>
      <c r="H648" t="str">
        <v>SD</v>
      </c>
      <c r="I648">
        <v>4014351</v>
      </c>
      <c r="J648">
        <v>20.55</v>
      </c>
      <c r="K648">
        <v>58</v>
      </c>
    </row>
    <row r="649" spans="1:11" x14ac:dyDescent="0.25">
      <c r="A649" t="str">
        <v>One-Seat</v>
      </c>
      <c r="B649" t="str">
        <v>SYNERGY MEDICAL TRANSPORTATION LLC</v>
      </c>
      <c r="C649" s="69">
        <v>45596</v>
      </c>
      <c r="D649" t="str">
        <v>VAUGHN, DUSTIN</v>
      </c>
      <c r="E649" t="str">
        <v>220</v>
      </c>
      <c r="F649" t="str">
        <v>SEDAN</v>
      </c>
      <c r="G649" t="str">
        <v>AM1</v>
      </c>
      <c r="H649" t="str">
        <v>SD</v>
      </c>
      <c r="I649">
        <v>4012224</v>
      </c>
      <c r="J649">
        <v>8.24</v>
      </c>
      <c r="K649">
        <v>18</v>
      </c>
    </row>
    <row r="650" spans="1:11" x14ac:dyDescent="0.25">
      <c r="A650" t="str">
        <v>One-Seat</v>
      </c>
      <c r="B650" t="str">
        <v>SYNERGY MEDICAL TRANSPORTATION LLC</v>
      </c>
      <c r="C650" s="69">
        <v>45596</v>
      </c>
      <c r="D650" t="str">
        <v>MARZI, SAMI JAN</v>
      </c>
      <c r="E650" t="str">
        <v>204</v>
      </c>
      <c r="F650" t="str">
        <v>WAV</v>
      </c>
      <c r="G650" t="str">
        <v>WH1</v>
      </c>
      <c r="H650" t="str">
        <v>WC</v>
      </c>
      <c r="I650">
        <v>4012195</v>
      </c>
      <c r="J650">
        <v>4.88</v>
      </c>
      <c r="K650">
        <v>29</v>
      </c>
    </row>
    <row r="651" spans="1:11" x14ac:dyDescent="0.25">
      <c r="A651" t="str">
        <v>One-Seat</v>
      </c>
      <c r="B651" t="str">
        <v>QUICK RIDES CA</v>
      </c>
      <c r="C651" s="69">
        <v>45596</v>
      </c>
      <c r="D651" t="str">
        <v>BUTLER, JACQUELINE</v>
      </c>
      <c r="E651" t="str">
        <v>205B</v>
      </c>
      <c r="F651" t="str">
        <v>WAV</v>
      </c>
      <c r="G651" t="str">
        <v>AM1</v>
      </c>
      <c r="H651" t="str">
        <v>SD</v>
      </c>
      <c r="I651">
        <v>4013758</v>
      </c>
      <c r="J651">
        <v>17.13</v>
      </c>
      <c r="K651">
        <v>34</v>
      </c>
    </row>
    <row r="652" spans="1:11" x14ac:dyDescent="0.25">
      <c r="A652" t="str">
        <v>One-Seat</v>
      </c>
      <c r="B652" t="str">
        <v>EXPRESS TRANSPORTATION SERVICES, LLC</v>
      </c>
      <c r="C652" s="69">
        <v>45596</v>
      </c>
      <c r="D652" t="str">
        <v>ALLGOOD, SCOTT</v>
      </c>
      <c r="E652" t="str">
        <v>201</v>
      </c>
      <c r="F652" t="str">
        <v>BIGVAN</v>
      </c>
      <c r="G652" t="str">
        <v>AM1</v>
      </c>
      <c r="H652" t="str">
        <v>SD</v>
      </c>
      <c r="I652">
        <v>4013788</v>
      </c>
      <c r="J652">
        <v>25.33</v>
      </c>
      <c r="K652">
        <v>100</v>
      </c>
    </row>
    <row r="653" spans="1:11" x14ac:dyDescent="0.25">
      <c r="A653" t="str">
        <v>One-Seat</v>
      </c>
      <c r="B653" t="str">
        <v>MADE EAZY LLC</v>
      </c>
      <c r="C653" s="69">
        <v>45596</v>
      </c>
      <c r="D653" t="str">
        <v>WYATT, MIGERIEA</v>
      </c>
      <c r="E653" t="str">
        <v>219</v>
      </c>
      <c r="F653" t="str">
        <v>SEDAN</v>
      </c>
      <c r="G653" t="str">
        <v>AM1</v>
      </c>
      <c r="H653" t="str">
        <v>SD</v>
      </c>
      <c r="I653">
        <v>4012304</v>
      </c>
      <c r="J653">
        <v>15.25</v>
      </c>
      <c r="K653">
        <v>27</v>
      </c>
    </row>
    <row r="654" spans="1:11" x14ac:dyDescent="0.25">
      <c r="A654" t="str">
        <v>One-Seat</v>
      </c>
      <c r="B654" t="str">
        <v>MADE EAZY LLC</v>
      </c>
      <c r="C654" s="69">
        <v>45596</v>
      </c>
      <c r="D654" t="str">
        <v>WYATT, MIGERIEA</v>
      </c>
      <c r="E654" t="str">
        <v>219</v>
      </c>
      <c r="F654" t="str">
        <v>SEDAN</v>
      </c>
      <c r="G654" t="str">
        <v>AM1</v>
      </c>
      <c r="H654" t="str">
        <v>SD</v>
      </c>
      <c r="I654">
        <v>4012305</v>
      </c>
      <c r="J654">
        <v>15.09</v>
      </c>
      <c r="K654">
        <v>84</v>
      </c>
    </row>
    <row r="655" spans="1:11" x14ac:dyDescent="0.25">
      <c r="A655" t="str">
        <v>One-Seat</v>
      </c>
      <c r="B655" t="str">
        <v>HIGHER-SELF LLC</v>
      </c>
      <c r="C655" s="69">
        <v>45596</v>
      </c>
      <c r="D655" t="str">
        <v>BROWN, LOVIE</v>
      </c>
      <c r="E655" t="str">
        <v>216</v>
      </c>
      <c r="F655" t="str">
        <v>SEDAN</v>
      </c>
      <c r="G655" t="str">
        <v>AM1</v>
      </c>
      <c r="H655" t="str">
        <v>SD</v>
      </c>
      <c r="I655">
        <v>4013784</v>
      </c>
      <c r="J655">
        <v>25.33</v>
      </c>
      <c r="K655">
        <v>101</v>
      </c>
    </row>
    <row r="656" spans="1:11" x14ac:dyDescent="0.25">
      <c r="A656" t="str">
        <v>One-Seat</v>
      </c>
      <c r="B656" t="str">
        <v>MONAI&amp;SON'S LLC</v>
      </c>
      <c r="C656" s="69">
        <v>45596</v>
      </c>
      <c r="D656" t="str">
        <v>MOLLIQUE, ROMESHA</v>
      </c>
      <c r="E656" t="str">
        <v>203</v>
      </c>
      <c r="F656" t="str">
        <v>WAV</v>
      </c>
      <c r="G656" t="str">
        <v>AM1</v>
      </c>
      <c r="H656" t="str">
        <v>SD</v>
      </c>
      <c r="I656">
        <v>4012332</v>
      </c>
      <c r="J656">
        <v>10.54</v>
      </c>
      <c r="K656">
        <v>24</v>
      </c>
    </row>
    <row r="657" spans="1:11" x14ac:dyDescent="0.25">
      <c r="A657" t="str">
        <v>One-Seat</v>
      </c>
      <c r="B657" t="str">
        <v>NORTHCAL TRANSPORTATION LLC</v>
      </c>
      <c r="C657" s="69">
        <v>45596</v>
      </c>
      <c r="D657" t="str">
        <v>VILCHEZ, CHARLENNE</v>
      </c>
      <c r="E657" t="str">
        <v>217</v>
      </c>
      <c r="F657" t="str">
        <v>WAV</v>
      </c>
      <c r="G657" t="str">
        <v>AM1</v>
      </c>
      <c r="H657" t="str">
        <v>SD</v>
      </c>
      <c r="I657">
        <v>4013754</v>
      </c>
      <c r="J657">
        <v>17.13</v>
      </c>
      <c r="K657">
        <v>88</v>
      </c>
    </row>
    <row r="658" spans="1:11" x14ac:dyDescent="0.25">
      <c r="A658" t="str">
        <v>One-Seat</v>
      </c>
      <c r="B658" t="str">
        <v>AARON TRANSPORTATION</v>
      </c>
      <c r="C658" s="69">
        <v>45596</v>
      </c>
      <c r="D658" t="str">
        <v>ALLISON, AARON</v>
      </c>
      <c r="E658" t="str">
        <v>202</v>
      </c>
      <c r="F658" t="str">
        <v>WAV</v>
      </c>
      <c r="G658" t="str">
        <v>AM1</v>
      </c>
      <c r="H658" t="str">
        <v>SD</v>
      </c>
      <c r="I658">
        <v>4012172</v>
      </c>
      <c r="J658">
        <v>7.27</v>
      </c>
      <c r="K658">
        <v>18</v>
      </c>
    </row>
    <row r="659" spans="1:11" x14ac:dyDescent="0.25">
      <c r="A659" t="str">
        <v>One-Seat</v>
      </c>
      <c r="B659" t="str">
        <v>SYNERGY MEDICAL TRANSPORTATION LLC</v>
      </c>
      <c r="C659" s="69">
        <v>45596</v>
      </c>
      <c r="D659" t="str">
        <v>MARZI, SAMI JAN</v>
      </c>
      <c r="E659" t="str">
        <v>204</v>
      </c>
      <c r="F659" t="str">
        <v>WAV</v>
      </c>
      <c r="G659" t="str">
        <v>AM1</v>
      </c>
      <c r="H659" t="str">
        <v>SD</v>
      </c>
      <c r="I659">
        <v>4015300</v>
      </c>
      <c r="J659">
        <v>9.91</v>
      </c>
      <c r="K659">
        <v>22</v>
      </c>
    </row>
    <row r="660" spans="1:11" x14ac:dyDescent="0.25">
      <c r="A660" t="str">
        <v>One-Seat</v>
      </c>
      <c r="B660" t="str">
        <v>AARON TRANSPORTATION</v>
      </c>
      <c r="C660" s="69">
        <v>45596</v>
      </c>
      <c r="D660" t="str">
        <v>ALLISON, AARON</v>
      </c>
      <c r="E660" t="str">
        <v>202</v>
      </c>
      <c r="F660" t="str">
        <v>WAV</v>
      </c>
      <c r="G660" t="str">
        <v>AM1</v>
      </c>
      <c r="H660" t="str">
        <v>SD</v>
      </c>
      <c r="I660">
        <v>4011957</v>
      </c>
      <c r="J660">
        <v>20.329999999999998</v>
      </c>
      <c r="K660">
        <v>60</v>
      </c>
    </row>
    <row r="661" spans="1:11" x14ac:dyDescent="0.25">
      <c r="A661" t="str">
        <v>One-Seat</v>
      </c>
      <c r="B661" t="str">
        <v>HUGO FAMILY TRANSPORTATION</v>
      </c>
      <c r="C661" s="69">
        <v>45596</v>
      </c>
      <c r="D661" t="str">
        <v>HUGO, TAMA</v>
      </c>
      <c r="E661" t="str">
        <v>211</v>
      </c>
      <c r="F661" t="str">
        <v>WAV</v>
      </c>
      <c r="G661" t="str">
        <v>AM1</v>
      </c>
      <c r="H661" t="str">
        <v>SD</v>
      </c>
      <c r="I661">
        <v>4011956</v>
      </c>
      <c r="J661">
        <v>20.329999999999998</v>
      </c>
      <c r="K661">
        <v>58</v>
      </c>
    </row>
    <row r="662" spans="1:11" x14ac:dyDescent="0.25">
      <c r="A662" t="str">
        <v>One-Seat</v>
      </c>
      <c r="B662" t="str">
        <v>AARON TRANSPORTATION</v>
      </c>
      <c r="C662" s="69">
        <v>45596</v>
      </c>
      <c r="D662" t="str">
        <v>ALLISON, AARON</v>
      </c>
      <c r="E662" t="str">
        <v>202</v>
      </c>
      <c r="F662" t="str">
        <v>WAV</v>
      </c>
      <c r="G662" t="str">
        <v>AM1</v>
      </c>
      <c r="H662" t="str">
        <v>SD</v>
      </c>
      <c r="I662">
        <v>4011952</v>
      </c>
      <c r="J662">
        <v>13.14</v>
      </c>
      <c r="K662">
        <v>74</v>
      </c>
    </row>
    <row r="663" spans="1:11" x14ac:dyDescent="0.25">
      <c r="A663" t="str">
        <v>One-Seat</v>
      </c>
      <c r="B663" t="str">
        <v>HUGO FAMILY TRANSPORTATION</v>
      </c>
      <c r="C663" s="69">
        <v>45596</v>
      </c>
      <c r="D663" t="str">
        <v>HUGO, TAMA</v>
      </c>
      <c r="E663" t="str">
        <v>211</v>
      </c>
      <c r="F663" t="str">
        <v>WAV</v>
      </c>
      <c r="G663" t="str">
        <v>AM1</v>
      </c>
      <c r="H663" t="str">
        <v>SD</v>
      </c>
      <c r="I663">
        <v>4011924</v>
      </c>
      <c r="J663">
        <v>11.47</v>
      </c>
      <c r="K663">
        <v>20</v>
      </c>
    </row>
    <row r="664" spans="1:11" x14ac:dyDescent="0.25">
      <c r="A664" t="str">
        <v>One-Seat</v>
      </c>
      <c r="B664" t="str">
        <v>DIAMOND HILL TRANSPORTATION LLC</v>
      </c>
      <c r="C664" s="69">
        <v>45596</v>
      </c>
      <c r="D664" t="str">
        <v>STEPHENS, MARITZA</v>
      </c>
      <c r="E664" t="str">
        <v>206</v>
      </c>
      <c r="F664" t="str">
        <v>WAV</v>
      </c>
      <c r="G664" t="str">
        <v>AM1</v>
      </c>
      <c r="H664" t="str">
        <v>SD</v>
      </c>
      <c r="I664">
        <v>4011923</v>
      </c>
      <c r="J664">
        <v>11.47</v>
      </c>
      <c r="K664">
        <v>69</v>
      </c>
    </row>
    <row r="665" spans="1:11" x14ac:dyDescent="0.25">
      <c r="A665" t="str">
        <v>One-Seat</v>
      </c>
      <c r="B665" t="str">
        <v>GET CARE TRANSIT LLC</v>
      </c>
      <c r="C665" s="69">
        <v>45596</v>
      </c>
      <c r="D665" t="str">
        <v>BOGALE, GETU</v>
      </c>
      <c r="E665" t="str">
        <v>214</v>
      </c>
      <c r="F665" t="str">
        <v>WAV</v>
      </c>
      <c r="G665" t="str">
        <v>AM1,SA1</v>
      </c>
      <c r="H665" t="str">
        <v>SD</v>
      </c>
      <c r="I665">
        <v>4015789</v>
      </c>
      <c r="J665">
        <v>16.53</v>
      </c>
      <c r="K665">
        <v>35</v>
      </c>
    </row>
    <row r="666" spans="1:11" x14ac:dyDescent="0.25">
      <c r="A666" t="str">
        <v>One-Seat</v>
      </c>
      <c r="B666" t="str">
        <v>HIGHER-SELF LLC</v>
      </c>
      <c r="C666" s="69">
        <v>45596</v>
      </c>
      <c r="D666" t="str">
        <v>BROWN, LOVIE</v>
      </c>
      <c r="E666" t="str">
        <v>216</v>
      </c>
      <c r="F666" t="str">
        <v>SEDAN</v>
      </c>
      <c r="G666" t="str">
        <v>AM1,SA1</v>
      </c>
      <c r="H666" t="str">
        <v>SD</v>
      </c>
      <c r="I666">
        <v>4015790</v>
      </c>
      <c r="J666">
        <v>16.53</v>
      </c>
      <c r="K666">
        <v>31</v>
      </c>
    </row>
    <row r="667" spans="1:11" x14ac:dyDescent="0.25">
      <c r="A667" t="str">
        <v>One-Seat</v>
      </c>
      <c r="B667" t="str">
        <v>QUICK RIDES CA</v>
      </c>
      <c r="C667" s="69">
        <v>45596</v>
      </c>
      <c r="D667" t="str">
        <v>BUTLER, JACQUELINE</v>
      </c>
      <c r="E667" t="str">
        <v>205B</v>
      </c>
      <c r="F667" t="str">
        <v>WAV</v>
      </c>
      <c r="G667" t="str">
        <v>AM1</v>
      </c>
      <c r="H667" t="str">
        <v>SD</v>
      </c>
      <c r="I667">
        <v>4015920</v>
      </c>
      <c r="J667">
        <v>7.93</v>
      </c>
      <c r="K667">
        <v>24</v>
      </c>
    </row>
    <row r="668" spans="1:11" x14ac:dyDescent="0.25">
      <c r="A668" t="str">
        <v>One-Seat</v>
      </c>
      <c r="B668" t="str">
        <v>HUGO FAMILY TRANSPORTATION</v>
      </c>
      <c r="C668" s="69">
        <v>45596</v>
      </c>
      <c r="D668" t="str">
        <v>HUGO, TAMA</v>
      </c>
      <c r="E668" t="str">
        <v>211</v>
      </c>
      <c r="F668" t="str">
        <v>WAV</v>
      </c>
      <c r="G668" t="str">
        <v>AM1,PW1</v>
      </c>
      <c r="H668" t="str">
        <v>SD</v>
      </c>
      <c r="I668">
        <v>4016031</v>
      </c>
      <c r="J668">
        <v>20.149999999999999</v>
      </c>
      <c r="K668">
        <v>29</v>
      </c>
    </row>
    <row r="669" spans="1:11" x14ac:dyDescent="0.25">
      <c r="A669" t="str">
        <v>One-Seat</v>
      </c>
      <c r="B669" t="str">
        <v>NORTHCAL TRANSPORTATION LLC</v>
      </c>
      <c r="C669" s="69">
        <v>45596</v>
      </c>
      <c r="D669" t="str">
        <v>VILCHEZ, CHARLENNE</v>
      </c>
      <c r="E669" t="str">
        <v>217</v>
      </c>
      <c r="F669" t="str">
        <v>WAV</v>
      </c>
      <c r="G669" t="str">
        <v>AM1,PW1</v>
      </c>
      <c r="H669" t="str">
        <v>SD</v>
      </c>
      <c r="I669">
        <v>4016032</v>
      </c>
      <c r="J669">
        <v>19.809999999999999</v>
      </c>
      <c r="K669">
        <v>27</v>
      </c>
    </row>
    <row r="670" spans="1:11" x14ac:dyDescent="0.25">
      <c r="A670" t="str">
        <v>One-Seat</v>
      </c>
      <c r="B670" t="str">
        <v>GET CARE TRANSIT LLC</v>
      </c>
      <c r="C670" s="69">
        <v>45596</v>
      </c>
      <c r="D670" t="str">
        <v>BOGALE, GETU</v>
      </c>
      <c r="E670" t="str">
        <v>214</v>
      </c>
      <c r="F670" t="str">
        <v>WAV</v>
      </c>
      <c r="G670" t="str">
        <v>WH1</v>
      </c>
      <c r="H670" t="str">
        <v>WC</v>
      </c>
      <c r="I670">
        <v>4015911</v>
      </c>
      <c r="J670">
        <v>16.329999999999998</v>
      </c>
      <c r="K670">
        <v>45</v>
      </c>
    </row>
    <row r="671" spans="1:11" x14ac:dyDescent="0.25">
      <c r="A671" t="str">
        <v>One-Seat</v>
      </c>
      <c r="B671" t="str">
        <v>GET CARE TRANSIT LLC</v>
      </c>
      <c r="C671" s="69">
        <v>45596</v>
      </c>
      <c r="D671" t="str">
        <v>BOGALE, GETU</v>
      </c>
      <c r="E671" t="str">
        <v>214</v>
      </c>
      <c r="F671" t="str">
        <v>WAV</v>
      </c>
      <c r="G671" t="str">
        <v>WH1</v>
      </c>
      <c r="H671" t="str">
        <v>WC</v>
      </c>
      <c r="I671">
        <v>4015910</v>
      </c>
      <c r="J671">
        <v>16.329999999999998</v>
      </c>
      <c r="K671">
        <v>27</v>
      </c>
    </row>
    <row r="672" spans="1:11" x14ac:dyDescent="0.25">
      <c r="A672" t="str">
        <v>One-Seat</v>
      </c>
      <c r="B672" t="str">
        <v>MADE EAZY LLC</v>
      </c>
      <c r="C672" s="69">
        <v>45596</v>
      </c>
      <c r="D672" t="str">
        <v>WYATT, MIGERIEA</v>
      </c>
      <c r="E672" t="str">
        <v>219</v>
      </c>
      <c r="F672" t="str">
        <v>SEDAN</v>
      </c>
      <c r="G672" t="str">
        <v>AM1</v>
      </c>
      <c r="H672" t="str">
        <v>SD</v>
      </c>
      <c r="I672">
        <v>4015834</v>
      </c>
      <c r="J672">
        <v>11.95</v>
      </c>
      <c r="K672">
        <v>58</v>
      </c>
    </row>
    <row r="673" spans="1:11" x14ac:dyDescent="0.25">
      <c r="A673" t="str">
        <v>One-Seat</v>
      </c>
      <c r="B673" t="str">
        <v>EXPRESS TRANSPORTATION SERVICES, LLC</v>
      </c>
      <c r="C673" s="69">
        <v>45596</v>
      </c>
      <c r="D673" t="str">
        <v>ROBERTSON, SARAH</v>
      </c>
      <c r="E673" t="str">
        <v>208</v>
      </c>
      <c r="F673" t="str">
        <v>WAV</v>
      </c>
      <c r="G673" t="str">
        <v>AM1</v>
      </c>
      <c r="H673" t="str">
        <v>SD</v>
      </c>
      <c r="I673">
        <v>4015836</v>
      </c>
      <c r="J673">
        <v>11.95</v>
      </c>
      <c r="K673">
        <v>52</v>
      </c>
    </row>
    <row r="674" spans="1:11" x14ac:dyDescent="0.25">
      <c r="A674" t="str">
        <v>One-Seat</v>
      </c>
      <c r="B674" t="str">
        <v>REM SOLUTIONS LLC</v>
      </c>
      <c r="C674" s="69">
        <v>45596</v>
      </c>
      <c r="D674" t="str">
        <v>MAINESS, RYAN</v>
      </c>
      <c r="E674" t="str">
        <v>215</v>
      </c>
      <c r="F674" t="str">
        <v>SEDAN</v>
      </c>
      <c r="G674" t="str">
        <v>AM1</v>
      </c>
      <c r="H674" t="str">
        <v>SD</v>
      </c>
      <c r="I674">
        <v>4015847</v>
      </c>
      <c r="J674">
        <v>10.86</v>
      </c>
      <c r="K674">
        <v>50</v>
      </c>
    </row>
    <row r="675" spans="1:11" x14ac:dyDescent="0.25">
      <c r="A675" t="str">
        <v>One-Seat</v>
      </c>
      <c r="B675" t="str">
        <v>HIGHER-SELF LLC</v>
      </c>
      <c r="C675" s="69">
        <v>45596</v>
      </c>
      <c r="D675" t="str">
        <v>BROWN, LOVIE</v>
      </c>
      <c r="E675" t="str">
        <v>216</v>
      </c>
      <c r="F675" t="str">
        <v>SEDAN</v>
      </c>
      <c r="G675" t="str">
        <v>AM1</v>
      </c>
      <c r="H675" t="str">
        <v>SD</v>
      </c>
      <c r="I675">
        <v>4015853</v>
      </c>
      <c r="J675">
        <v>26.95</v>
      </c>
      <c r="K675">
        <v>38</v>
      </c>
    </row>
    <row r="676" spans="1:11" x14ac:dyDescent="0.25">
      <c r="A676" t="str">
        <v>One-Seat</v>
      </c>
      <c r="B676" t="str">
        <v>EXPRESS TRANSPORTATION SERVICES, LLC</v>
      </c>
      <c r="C676" s="69">
        <v>45596</v>
      </c>
      <c r="D676" t="str">
        <v>UMANA, DOMINGO</v>
      </c>
      <c r="E676" t="str">
        <v>210B</v>
      </c>
      <c r="F676" t="str">
        <v>WAV</v>
      </c>
      <c r="G676" t="str">
        <v>AM1</v>
      </c>
      <c r="H676" t="str">
        <v>SD</v>
      </c>
      <c r="I676">
        <v>4015856</v>
      </c>
      <c r="J676">
        <v>26.95</v>
      </c>
      <c r="K676">
        <v>88</v>
      </c>
    </row>
    <row r="677" spans="1:11" x14ac:dyDescent="0.25">
      <c r="A677" t="str">
        <v>One-Seat</v>
      </c>
      <c r="B677" t="str">
        <v>SYNERGY MEDICAL TRANSPORTATION LLC</v>
      </c>
      <c r="C677" s="69">
        <v>45596</v>
      </c>
      <c r="D677" t="str">
        <v>MARZI, SAMI JAN</v>
      </c>
      <c r="E677" t="str">
        <v>204</v>
      </c>
      <c r="F677" t="str">
        <v>WAV</v>
      </c>
      <c r="G677" t="str">
        <v>AM1,PW1</v>
      </c>
      <c r="H677" t="str">
        <v>SD</v>
      </c>
      <c r="I677">
        <v>4015872</v>
      </c>
      <c r="J677">
        <v>13.36</v>
      </c>
      <c r="K677">
        <v>38</v>
      </c>
    </row>
    <row r="678" spans="1:11" x14ac:dyDescent="0.25">
      <c r="A678" t="str">
        <v>One-Seat</v>
      </c>
      <c r="B678" t="str">
        <v>NORTHCAL TRANSPORTATION LLC</v>
      </c>
      <c r="C678" s="69">
        <v>45596</v>
      </c>
      <c r="D678" t="str">
        <v>VILCHEZ, CHARLENNE</v>
      </c>
      <c r="E678" t="str">
        <v>217</v>
      </c>
      <c r="F678" t="str">
        <v>WAV</v>
      </c>
      <c r="G678" t="str">
        <v>AM1</v>
      </c>
      <c r="H678" t="str">
        <v>SD</v>
      </c>
      <c r="I678">
        <v>4015164</v>
      </c>
      <c r="J678">
        <v>12.1</v>
      </c>
      <c r="K678">
        <v>33</v>
      </c>
    </row>
    <row r="679" spans="1:11" x14ac:dyDescent="0.25">
      <c r="A679" t="str">
        <v>One-Seat</v>
      </c>
      <c r="B679" t="str">
        <v>EXPRESS TRANSPORTATION SERVICES, LLC</v>
      </c>
      <c r="C679" s="69">
        <v>45596</v>
      </c>
      <c r="D679" t="str">
        <v>LARA, DOUGLAS</v>
      </c>
      <c r="E679" t="str">
        <v>221</v>
      </c>
      <c r="F679" t="str">
        <v>WAV</v>
      </c>
      <c r="G679" t="str">
        <v>AM1</v>
      </c>
      <c r="H679" t="str">
        <v>SD</v>
      </c>
      <c r="I679">
        <v>4015161</v>
      </c>
      <c r="J679">
        <v>12.1</v>
      </c>
      <c r="K679">
        <v>33</v>
      </c>
    </row>
    <row r="680" spans="1:11" x14ac:dyDescent="0.25">
      <c r="A680" t="str">
        <v>One-Seat</v>
      </c>
      <c r="B680" t="str">
        <v>EXPRESS TRANSPORTATION SERVICES, LLC</v>
      </c>
      <c r="C680" s="69">
        <v>45596</v>
      </c>
      <c r="D680" t="str">
        <v>UMANA, DOMINGO</v>
      </c>
      <c r="E680" t="str">
        <v>210B</v>
      </c>
      <c r="F680" t="str">
        <v>WAV</v>
      </c>
      <c r="G680" t="str">
        <v>AM1</v>
      </c>
      <c r="H680" t="str">
        <v>SD</v>
      </c>
      <c r="I680">
        <v>4012119</v>
      </c>
      <c r="J680">
        <v>19.39</v>
      </c>
      <c r="K680">
        <v>56</v>
      </c>
    </row>
    <row r="681" spans="1:11" x14ac:dyDescent="0.25">
      <c r="A681" t="str">
        <v>One-Seat</v>
      </c>
      <c r="B681" t="str">
        <v>AARON TRANSPORTATION</v>
      </c>
      <c r="C681" s="69">
        <v>45596</v>
      </c>
      <c r="D681" t="str">
        <v>ALLISON, AARON</v>
      </c>
      <c r="E681" t="str">
        <v>202</v>
      </c>
      <c r="F681" t="str">
        <v>WAV</v>
      </c>
      <c r="G681" t="str">
        <v>AM1</v>
      </c>
      <c r="H681" t="str">
        <v>SD</v>
      </c>
      <c r="I681">
        <v>4012071</v>
      </c>
      <c r="J681">
        <v>17.43</v>
      </c>
      <c r="K681">
        <v>42</v>
      </c>
    </row>
    <row r="682" spans="1:11" x14ac:dyDescent="0.25">
      <c r="A682" t="str">
        <v>One-Seat</v>
      </c>
      <c r="B682" t="str">
        <v>HUGO FAMILY TRANSPORTATION</v>
      </c>
      <c r="C682" s="69">
        <v>45596</v>
      </c>
      <c r="D682" t="str">
        <v>HUGO, TAMA</v>
      </c>
      <c r="E682" t="str">
        <v>211</v>
      </c>
      <c r="F682" t="str">
        <v>WAV</v>
      </c>
      <c r="G682" t="str">
        <v>AM1</v>
      </c>
      <c r="H682" t="str">
        <v>SD</v>
      </c>
      <c r="I682">
        <v>4012070</v>
      </c>
      <c r="J682">
        <v>17.43</v>
      </c>
      <c r="K682">
        <v>6</v>
      </c>
    </row>
    <row r="683" spans="1:11" x14ac:dyDescent="0.25">
      <c r="A683" t="str">
        <v>One-Seat</v>
      </c>
      <c r="B683" t="str">
        <v>HIGHER-SELF LLC</v>
      </c>
      <c r="C683" s="69">
        <v>45596</v>
      </c>
      <c r="D683" t="str">
        <v>BROWN, LOVIE</v>
      </c>
      <c r="E683" t="str">
        <v>216</v>
      </c>
      <c r="F683" t="str">
        <v>SEDAN</v>
      </c>
      <c r="G683" t="str">
        <v>AM1</v>
      </c>
      <c r="H683" t="str">
        <v>SD</v>
      </c>
      <c r="I683">
        <v>4012130</v>
      </c>
      <c r="J683">
        <v>27.26</v>
      </c>
      <c r="K683">
        <v>46</v>
      </c>
    </row>
    <row r="684" spans="1:11" x14ac:dyDescent="0.25">
      <c r="A684" t="str">
        <v>One-Seat</v>
      </c>
      <c r="B684" t="str">
        <v>SYNERGY MEDICAL TRANSPORTATION LLC</v>
      </c>
      <c r="C684" s="69">
        <v>45596</v>
      </c>
      <c r="D684" t="str">
        <v>VAUGHN, DUSTIN</v>
      </c>
      <c r="E684" t="str">
        <v>220</v>
      </c>
      <c r="F684" t="str">
        <v>SEDAN</v>
      </c>
      <c r="G684" t="str">
        <v>WH1</v>
      </c>
      <c r="H684" t="str">
        <v>WC</v>
      </c>
      <c r="I684">
        <v>4012335</v>
      </c>
      <c r="J684">
        <v>8.73</v>
      </c>
      <c r="K684">
        <v>39</v>
      </c>
    </row>
    <row r="685" spans="1:11" x14ac:dyDescent="0.25">
      <c r="A685" t="str">
        <v>One-Seat</v>
      </c>
      <c r="B685" t="str">
        <v>GET CARE TRANSIT LLC</v>
      </c>
      <c r="C685" s="69">
        <v>45596</v>
      </c>
      <c r="D685" t="str">
        <v>BOGALE, GETU</v>
      </c>
      <c r="E685" t="str">
        <v>214</v>
      </c>
      <c r="F685" t="str">
        <v>WAV</v>
      </c>
      <c r="G685" t="str">
        <v>AM1</v>
      </c>
      <c r="H685" t="str">
        <v>SD</v>
      </c>
      <c r="I685">
        <v>4014428</v>
      </c>
      <c r="J685">
        <v>9.16</v>
      </c>
      <c r="K685">
        <v>40</v>
      </c>
    </row>
    <row r="686" spans="1:11" x14ac:dyDescent="0.25">
      <c r="A686" t="str">
        <v>One-Seat</v>
      </c>
      <c r="B686" t="str">
        <v>SYNERGY MEDICAL TRANSPORTATION LLC</v>
      </c>
      <c r="C686" s="69">
        <v>45596</v>
      </c>
      <c r="D686" t="str">
        <v>VAUGHN, DUSTIN</v>
      </c>
      <c r="E686" t="str">
        <v>220</v>
      </c>
      <c r="F686" t="str">
        <v>SEDAN</v>
      </c>
      <c r="G686" t="str">
        <v>AM1</v>
      </c>
      <c r="H686" t="str">
        <v>SD</v>
      </c>
      <c r="I686">
        <v>4012053</v>
      </c>
      <c r="J686">
        <v>11.22</v>
      </c>
      <c r="K686">
        <v>33</v>
      </c>
    </row>
    <row r="687" spans="1:11" x14ac:dyDescent="0.25">
      <c r="A687" t="str">
        <v>One-Seat</v>
      </c>
      <c r="B687" t="str">
        <v>MONAI&amp;SON'S LLC</v>
      </c>
      <c r="C687" s="69">
        <v>45596</v>
      </c>
      <c r="D687" t="str">
        <v>MOLLIQUE, ROMESHA</v>
      </c>
      <c r="E687" t="str">
        <v>203</v>
      </c>
      <c r="F687" t="str">
        <v>WAV</v>
      </c>
      <c r="G687" t="str">
        <v>WK1</v>
      </c>
      <c r="H687" t="str">
        <v>SD</v>
      </c>
      <c r="I687">
        <v>4015129</v>
      </c>
      <c r="J687">
        <v>16.73</v>
      </c>
      <c r="K687">
        <v>28</v>
      </c>
    </row>
    <row r="688" spans="1:11" x14ac:dyDescent="0.25">
      <c r="A688" t="str">
        <v>One-Seat</v>
      </c>
      <c r="B688" t="str">
        <v>NORTHCAL TRANSPORTATION LLC</v>
      </c>
      <c r="C688" s="69">
        <v>45596</v>
      </c>
      <c r="D688" t="str">
        <v>VILCHEZ, CHARLENNE</v>
      </c>
      <c r="E688" t="str">
        <v>217</v>
      </c>
      <c r="F688" t="str">
        <v>WAV</v>
      </c>
      <c r="G688" t="str">
        <v>WK1</v>
      </c>
      <c r="H688" t="str">
        <v>SD</v>
      </c>
      <c r="I688">
        <v>4015130</v>
      </c>
      <c r="J688">
        <v>16.73</v>
      </c>
      <c r="K688">
        <v>31</v>
      </c>
    </row>
    <row r="689" spans="1:11" x14ac:dyDescent="0.25">
      <c r="A689" t="str">
        <v>One-Seat</v>
      </c>
      <c r="B689" t="str">
        <v>MADE EAZY LLC</v>
      </c>
      <c r="C689" s="69">
        <v>45596</v>
      </c>
      <c r="D689" t="str">
        <v>WYATT, MIGERIEA</v>
      </c>
      <c r="E689" t="str">
        <v>219</v>
      </c>
      <c r="F689" t="str">
        <v>SEDAN</v>
      </c>
      <c r="G689" t="str">
        <v>AM1</v>
      </c>
      <c r="H689" t="str">
        <v>SD</v>
      </c>
      <c r="I689">
        <v>4012171</v>
      </c>
      <c r="J689">
        <v>7.27</v>
      </c>
      <c r="K689">
        <v>20</v>
      </c>
    </row>
    <row r="690" spans="1:11" x14ac:dyDescent="0.25">
      <c r="A690" t="str">
        <v>One-Seat</v>
      </c>
      <c r="B690" t="str">
        <v>AARON TRANSPORTATION</v>
      </c>
      <c r="C690" s="69">
        <v>45596</v>
      </c>
      <c r="D690" t="str">
        <v>ALLISON, AARON</v>
      </c>
      <c r="E690" t="str">
        <v>202</v>
      </c>
      <c r="F690" t="str">
        <v>WAV</v>
      </c>
      <c r="G690" t="str">
        <v>AM1</v>
      </c>
      <c r="H690" t="str">
        <v>SD</v>
      </c>
      <c r="I690">
        <v>4012031</v>
      </c>
      <c r="J690">
        <v>10.39</v>
      </c>
      <c r="K690">
        <v>43</v>
      </c>
    </row>
    <row r="691" spans="1:11" x14ac:dyDescent="0.25">
      <c r="A691" t="str">
        <v>One-Seat</v>
      </c>
      <c r="B691" t="str">
        <v>MONAI&amp;SON'S LLC</v>
      </c>
      <c r="C691" s="69">
        <v>45596</v>
      </c>
      <c r="D691" t="str">
        <v>MOLLIQUE, ROMESHA</v>
      </c>
      <c r="E691" t="str">
        <v>203</v>
      </c>
      <c r="F691" t="str">
        <v>WAV</v>
      </c>
      <c r="G691" t="str">
        <v>AM1</v>
      </c>
      <c r="H691" t="str">
        <v>SD</v>
      </c>
      <c r="I691">
        <v>4014606</v>
      </c>
      <c r="J691">
        <v>7.93</v>
      </c>
      <c r="K691">
        <v>50</v>
      </c>
    </row>
    <row r="692" spans="1:11" x14ac:dyDescent="0.25">
      <c r="A692" t="str">
        <v>One-Seat</v>
      </c>
      <c r="B692" t="str">
        <v>EXPRESS TRANSPORTATION SERVICES, LLC</v>
      </c>
      <c r="C692" s="69">
        <v>45596</v>
      </c>
      <c r="D692" t="str">
        <v>KEITH , CLYDE</v>
      </c>
      <c r="E692" t="str">
        <v>212</v>
      </c>
      <c r="F692" t="str">
        <v>WAV</v>
      </c>
      <c r="G692" t="str">
        <v>AM1</v>
      </c>
      <c r="H692" t="str">
        <v>SD</v>
      </c>
      <c r="I692">
        <v>4012052</v>
      </c>
      <c r="J692">
        <v>11.22</v>
      </c>
      <c r="K692">
        <v>46</v>
      </c>
    </row>
    <row r="693" spans="1:11" x14ac:dyDescent="0.25">
      <c r="A693" t="str">
        <v>One-Seat</v>
      </c>
      <c r="B693" t="str">
        <v>HIGHER-SELF LLC</v>
      </c>
      <c r="C693" s="69">
        <v>45596</v>
      </c>
      <c r="D693" t="str">
        <v>BROWN, LOVIE</v>
      </c>
      <c r="E693" t="str">
        <v>216</v>
      </c>
      <c r="F693" t="str">
        <v>SEDAN</v>
      </c>
      <c r="G693" t="str">
        <v>AM1</v>
      </c>
      <c r="H693" t="str">
        <v>SD</v>
      </c>
      <c r="I693">
        <v>4012032</v>
      </c>
      <c r="J693">
        <v>10.39</v>
      </c>
      <c r="K693">
        <v>85</v>
      </c>
    </row>
    <row r="694" spans="1:11" x14ac:dyDescent="0.25">
      <c r="A694" t="str">
        <v>One-Seat</v>
      </c>
      <c r="B694" t="str">
        <v>NORTHCAL TRANSPORTATION LLC</v>
      </c>
      <c r="C694" s="69">
        <v>45596</v>
      </c>
      <c r="D694" t="str">
        <v>VILCHEZ, CHARLENNE</v>
      </c>
      <c r="E694" t="str">
        <v>217</v>
      </c>
      <c r="F694" t="str">
        <v>WAV</v>
      </c>
      <c r="G694" t="str">
        <v>WH1</v>
      </c>
      <c r="H694" t="str">
        <v>WC</v>
      </c>
      <c r="I694">
        <v>4012334</v>
      </c>
      <c r="J694">
        <v>8.73</v>
      </c>
      <c r="K694">
        <v>24</v>
      </c>
    </row>
    <row r="695" spans="1:11" x14ac:dyDescent="0.25">
      <c r="A695" t="str">
        <v>One-Seat</v>
      </c>
      <c r="B695" t="str">
        <v>QUICK RIDES CA</v>
      </c>
      <c r="C695" s="69">
        <v>45596</v>
      </c>
      <c r="D695" t="str">
        <v>TILLMAN, ROSALYN</v>
      </c>
      <c r="E695" t="str">
        <v>205A</v>
      </c>
      <c r="F695" t="str">
        <v>WAV</v>
      </c>
      <c r="G695" t="str">
        <v>AM1</v>
      </c>
      <c r="H695" t="str">
        <v>SD</v>
      </c>
      <c r="I695">
        <v>4012338</v>
      </c>
      <c r="J695">
        <v>20.100000000000001</v>
      </c>
      <c r="K695">
        <v>46</v>
      </c>
    </row>
    <row r="696" spans="1:11" x14ac:dyDescent="0.25">
      <c r="A696" t="str">
        <v>One-Seat</v>
      </c>
      <c r="B696" t="str">
        <v>SYNERGY MEDICAL TRANSPORTATION LLC</v>
      </c>
      <c r="C696" s="69">
        <v>45596</v>
      </c>
      <c r="D696" t="str">
        <v>VAUGHN, DUSTIN</v>
      </c>
      <c r="E696" t="str">
        <v>220</v>
      </c>
      <c r="F696" t="str">
        <v>SEDAN</v>
      </c>
      <c r="G696" t="str">
        <v>AM1</v>
      </c>
      <c r="H696" t="str">
        <v>SD</v>
      </c>
      <c r="I696">
        <v>4012497</v>
      </c>
      <c r="J696">
        <v>13.72</v>
      </c>
      <c r="K696">
        <v>43</v>
      </c>
    </row>
    <row r="697" spans="1:11" x14ac:dyDescent="0.25">
      <c r="A697" t="str">
        <v>One-Seat</v>
      </c>
      <c r="B697" t="str">
        <v>HUGO FAMILY TRANSPORTATION</v>
      </c>
      <c r="C697" s="69">
        <v>45596</v>
      </c>
      <c r="D697" t="str">
        <v>HUGO, TAMA</v>
      </c>
      <c r="E697" t="str">
        <v>211</v>
      </c>
      <c r="F697" t="str">
        <v>WAV</v>
      </c>
      <c r="G697" t="str">
        <v>AM1</v>
      </c>
      <c r="H697" t="str">
        <v>SD</v>
      </c>
      <c r="I697">
        <v>4012498</v>
      </c>
      <c r="J697">
        <v>13.72</v>
      </c>
      <c r="K697">
        <v>22</v>
      </c>
    </row>
    <row r="698" spans="1:11" x14ac:dyDescent="0.25">
      <c r="A698" t="str">
        <v>One-Seat</v>
      </c>
      <c r="B698" t="str">
        <v>HUGO FAMILY TRANSPORTATION</v>
      </c>
      <c r="C698" s="69">
        <v>45596</v>
      </c>
      <c r="D698" t="str">
        <v>HUGO, TAMA</v>
      </c>
      <c r="E698" t="str">
        <v>211</v>
      </c>
      <c r="F698" t="str">
        <v>WAV</v>
      </c>
      <c r="G698" t="str">
        <v>AM1</v>
      </c>
      <c r="H698" t="str">
        <v>SD</v>
      </c>
      <c r="I698">
        <v>4013373</v>
      </c>
      <c r="J698">
        <v>26.71</v>
      </c>
      <c r="K698">
        <v>124</v>
      </c>
    </row>
    <row r="699" spans="1:11" x14ac:dyDescent="0.25">
      <c r="A699" t="str">
        <v>One-Seat</v>
      </c>
      <c r="B699" t="str">
        <v>HUGO FAMILY TRANSPORTATION</v>
      </c>
      <c r="C699" s="69">
        <v>45596</v>
      </c>
      <c r="D699" t="str">
        <v>HUGO, TAMA</v>
      </c>
      <c r="E699" t="str">
        <v>211</v>
      </c>
      <c r="F699" t="str">
        <v>WAV</v>
      </c>
      <c r="G699" t="str">
        <v>AM1</v>
      </c>
      <c r="H699" t="str">
        <v>SD</v>
      </c>
      <c r="I699">
        <v>4013372</v>
      </c>
      <c r="J699">
        <v>26.71</v>
      </c>
      <c r="K699">
        <v>85</v>
      </c>
    </row>
    <row r="700" spans="1:11" x14ac:dyDescent="0.25">
      <c r="A700" t="str">
        <v>One-Seat</v>
      </c>
      <c r="B700" t="str">
        <v>FOWLER SENIOR TRANSIT LLC</v>
      </c>
      <c r="C700" s="69">
        <v>45596</v>
      </c>
      <c r="D700" t="str">
        <v>FOWLER, ANTOINE</v>
      </c>
      <c r="E700" t="str">
        <v>222</v>
      </c>
      <c r="F700" t="str">
        <v>WAV</v>
      </c>
      <c r="G700" t="str">
        <v>WH1</v>
      </c>
      <c r="H700" t="str">
        <v>WC</v>
      </c>
      <c r="I700">
        <v>4013036</v>
      </c>
      <c r="J700">
        <v>8.35</v>
      </c>
      <c r="K700">
        <v>17</v>
      </c>
    </row>
    <row r="701" spans="1:11" x14ac:dyDescent="0.25">
      <c r="A701" t="str">
        <v>One-Seat</v>
      </c>
      <c r="B701" t="str">
        <v>AARON TRANSPORTATION</v>
      </c>
      <c r="C701" s="69">
        <v>45596</v>
      </c>
      <c r="D701" t="str">
        <v>ALLISON, AARON</v>
      </c>
      <c r="E701" t="str">
        <v>202</v>
      </c>
      <c r="F701" t="str">
        <v>WAV</v>
      </c>
      <c r="G701" t="str">
        <v>WH1</v>
      </c>
      <c r="H701" t="str">
        <v>WC</v>
      </c>
      <c r="I701">
        <v>4013039</v>
      </c>
      <c r="J701">
        <v>8.3699999999999992</v>
      </c>
      <c r="K701">
        <v>20</v>
      </c>
    </row>
    <row r="702" spans="1:11" x14ac:dyDescent="0.25">
      <c r="A702" t="str">
        <v>One-Seat</v>
      </c>
      <c r="B702" t="str">
        <v>REM SOLUTIONS LLC</v>
      </c>
      <c r="C702" s="69">
        <v>45596</v>
      </c>
      <c r="D702" t="str">
        <v>MAINESS, RYAN</v>
      </c>
      <c r="E702" t="str">
        <v>215</v>
      </c>
      <c r="F702" t="str">
        <v>SEDAN</v>
      </c>
      <c r="G702" t="str">
        <v>AM1</v>
      </c>
      <c r="H702" t="str">
        <v>SD</v>
      </c>
      <c r="I702">
        <v>4013060</v>
      </c>
      <c r="J702">
        <v>27.71</v>
      </c>
      <c r="K702">
        <v>48</v>
      </c>
    </row>
    <row r="703" spans="1:11" x14ac:dyDescent="0.25">
      <c r="A703" t="str">
        <v>One-Seat</v>
      </c>
      <c r="B703" t="str">
        <v>QUICK RIDES CA</v>
      </c>
      <c r="C703" s="69">
        <v>45596</v>
      </c>
      <c r="D703" t="str">
        <v>TILLMAN, ROSALYN</v>
      </c>
      <c r="E703" t="str">
        <v>205A</v>
      </c>
      <c r="F703" t="str">
        <v>WAV</v>
      </c>
      <c r="G703" t="str">
        <v>AM1</v>
      </c>
      <c r="H703" t="str">
        <v>SD</v>
      </c>
      <c r="I703">
        <v>4013061</v>
      </c>
      <c r="J703">
        <v>27.71</v>
      </c>
      <c r="K703">
        <v>35</v>
      </c>
    </row>
    <row r="704" spans="1:11" x14ac:dyDescent="0.25">
      <c r="A704" t="str">
        <v>One-Seat</v>
      </c>
      <c r="B704" t="str">
        <v>MONAI&amp;SON'S LLC</v>
      </c>
      <c r="C704" s="69">
        <v>45596</v>
      </c>
      <c r="D704" t="str">
        <v>MOLLIQUE, ROMESHA</v>
      </c>
      <c r="E704" t="str">
        <v>203</v>
      </c>
      <c r="F704" t="str">
        <v>WAV</v>
      </c>
      <c r="G704" t="str">
        <v>AM1</v>
      </c>
      <c r="H704" t="str">
        <v>SD</v>
      </c>
      <c r="I704">
        <v>4013064</v>
      </c>
      <c r="J704">
        <v>14.12</v>
      </c>
      <c r="K704">
        <v>86</v>
      </c>
    </row>
    <row r="705" spans="1:11" x14ac:dyDescent="0.25">
      <c r="A705" t="str">
        <v>One-Seat</v>
      </c>
      <c r="B705" t="str">
        <v>DIAMOND HILL TRANSPORTATION LLC</v>
      </c>
      <c r="C705" s="69">
        <v>45596</v>
      </c>
      <c r="D705" t="str">
        <v>STEPHENS, MARITZA</v>
      </c>
      <c r="E705" t="str">
        <v>206</v>
      </c>
      <c r="F705" t="str">
        <v>WAV</v>
      </c>
      <c r="G705" t="str">
        <v>AM1</v>
      </c>
      <c r="H705" t="str">
        <v>SD</v>
      </c>
      <c r="I705">
        <v>4013067</v>
      </c>
      <c r="J705">
        <v>14.12</v>
      </c>
      <c r="K705">
        <v>28</v>
      </c>
    </row>
    <row r="706" spans="1:11" x14ac:dyDescent="0.25">
      <c r="A706" t="str">
        <v>One-Seat</v>
      </c>
      <c r="B706" t="str">
        <v>QUICK RIDES CA</v>
      </c>
      <c r="C706" s="69">
        <v>45596</v>
      </c>
      <c r="D706" t="str">
        <v>BUTLER, JACQUELINE</v>
      </c>
      <c r="E706" t="str">
        <v>205B</v>
      </c>
      <c r="F706" t="str">
        <v>WAV</v>
      </c>
      <c r="G706" t="str">
        <v>WK1</v>
      </c>
      <c r="H706" t="str">
        <v>SD</v>
      </c>
      <c r="I706">
        <v>4013195</v>
      </c>
      <c r="J706">
        <v>31.58</v>
      </c>
      <c r="K706">
        <v>50</v>
      </c>
    </row>
    <row r="707" spans="1:11" x14ac:dyDescent="0.25">
      <c r="A707" t="str">
        <v>One-Seat</v>
      </c>
      <c r="B707" t="str">
        <v>DIAMOND HILL TRANSPORTATION LLC</v>
      </c>
      <c r="C707" s="69">
        <v>45596</v>
      </c>
      <c r="D707" t="str">
        <v>STEPHENS, MARITZA</v>
      </c>
      <c r="E707" t="str">
        <v>206</v>
      </c>
      <c r="F707" t="str">
        <v>WAV</v>
      </c>
      <c r="G707" t="str">
        <v>WK1</v>
      </c>
      <c r="H707" t="str">
        <v>SD</v>
      </c>
      <c r="I707">
        <v>4013193</v>
      </c>
      <c r="J707">
        <v>31.58</v>
      </c>
      <c r="K707">
        <v>65</v>
      </c>
    </row>
    <row r="708" spans="1:11" x14ac:dyDescent="0.25">
      <c r="A708" t="str">
        <v>One-Seat</v>
      </c>
      <c r="B708" t="str">
        <v>TRANSIT LTM LLC</v>
      </c>
      <c r="C708" s="69">
        <v>45596</v>
      </c>
      <c r="D708" t="str">
        <v>MALCOM, LANDREW</v>
      </c>
      <c r="E708" t="str">
        <v>209</v>
      </c>
      <c r="F708" t="str">
        <v>WAV</v>
      </c>
      <c r="G708" t="str">
        <v>AM1</v>
      </c>
      <c r="H708" t="str">
        <v>SD</v>
      </c>
      <c r="I708">
        <v>4013140</v>
      </c>
      <c r="J708">
        <v>26.9</v>
      </c>
      <c r="K708">
        <v>82</v>
      </c>
    </row>
    <row r="709" spans="1:11" x14ac:dyDescent="0.25">
      <c r="A709" t="str">
        <v>One-Seat</v>
      </c>
      <c r="B709" t="str">
        <v>EXPRESS TRANSPORTATION SERVICES, LLC</v>
      </c>
      <c r="C709" s="69">
        <v>45596</v>
      </c>
      <c r="D709" t="str">
        <v>ALLGOOD, SCOTT</v>
      </c>
      <c r="E709" t="str">
        <v>201</v>
      </c>
      <c r="F709" t="str">
        <v>BIGVAN</v>
      </c>
      <c r="G709" t="str">
        <v>OW1</v>
      </c>
      <c r="H709" t="str">
        <v>SD</v>
      </c>
      <c r="I709">
        <v>4012431</v>
      </c>
      <c r="J709">
        <v>24.46</v>
      </c>
      <c r="K709">
        <v>57</v>
      </c>
    </row>
    <row r="710" spans="1:11" x14ac:dyDescent="0.25">
      <c r="A710" t="str">
        <v>One-Seat</v>
      </c>
      <c r="B710" t="str">
        <v>EXPRESS TRANSPORTATION SERVICES, LLC</v>
      </c>
      <c r="C710" s="69">
        <v>45596</v>
      </c>
      <c r="D710" t="str">
        <v>ALLGOOD, SCOTT</v>
      </c>
      <c r="E710" t="str">
        <v>201</v>
      </c>
      <c r="F710" t="str">
        <v>BIGVAN</v>
      </c>
      <c r="G710" t="str">
        <v>OW1</v>
      </c>
      <c r="H710" t="str">
        <v>SD</v>
      </c>
      <c r="I710">
        <v>4013532</v>
      </c>
      <c r="J710">
        <v>16.09</v>
      </c>
      <c r="K710">
        <v>29</v>
      </c>
    </row>
    <row r="711" spans="1:11" x14ac:dyDescent="0.25">
      <c r="A711" t="str">
        <v>One-Seat</v>
      </c>
      <c r="B711" t="str">
        <v>REM SOLUTIONS LLC</v>
      </c>
      <c r="C711" s="69">
        <v>45596</v>
      </c>
      <c r="D711" t="str">
        <v>MAINESS, RYAN</v>
      </c>
      <c r="E711" t="str">
        <v>215</v>
      </c>
      <c r="F711" t="str">
        <v>SEDAN</v>
      </c>
      <c r="G711" t="str">
        <v>AM1</v>
      </c>
      <c r="H711" t="str">
        <v>SD</v>
      </c>
      <c r="I711">
        <v>4012339</v>
      </c>
      <c r="J711">
        <v>20.100000000000001</v>
      </c>
      <c r="K711">
        <v>35</v>
      </c>
    </row>
    <row r="712" spans="1:11" x14ac:dyDescent="0.25">
      <c r="A712" t="str">
        <v>One-Seat</v>
      </c>
      <c r="B712" t="str">
        <v>EXPRESS TRANSPORTATION SERVICES, LLC</v>
      </c>
      <c r="C712" s="69">
        <v>45596</v>
      </c>
      <c r="D712" t="str">
        <v>LARA, DOUGLAS</v>
      </c>
      <c r="E712" t="str">
        <v>221</v>
      </c>
      <c r="F712" t="str">
        <v>WAV</v>
      </c>
      <c r="G712" t="str">
        <v>AM1</v>
      </c>
      <c r="H712" t="str">
        <v>SD</v>
      </c>
      <c r="I712">
        <v>4012474</v>
      </c>
      <c r="J712">
        <v>16.46</v>
      </c>
      <c r="K712">
        <v>38</v>
      </c>
    </row>
    <row r="713" spans="1:11" x14ac:dyDescent="0.25">
      <c r="A713" t="str">
        <v>One-Seat</v>
      </c>
      <c r="B713" t="str">
        <v>NORTHCAL TRANSPORTATION LLC</v>
      </c>
      <c r="C713" s="69">
        <v>45596</v>
      </c>
      <c r="D713" t="str">
        <v>VILCHEZ, CHARLENNE</v>
      </c>
      <c r="E713" t="str">
        <v>217</v>
      </c>
      <c r="F713" t="str">
        <v>WAV</v>
      </c>
      <c r="G713" t="str">
        <v>AM1</v>
      </c>
      <c r="H713" t="str">
        <v>SD</v>
      </c>
      <c r="I713">
        <v>4013588</v>
      </c>
      <c r="J713">
        <v>16.13</v>
      </c>
      <c r="K713">
        <v>86</v>
      </c>
    </row>
    <row r="714" spans="1:11" x14ac:dyDescent="0.25">
      <c r="A714" t="str">
        <v>One-Seat</v>
      </c>
      <c r="B714" t="str">
        <v>REM SOLUTIONS LLC</v>
      </c>
      <c r="C714" s="69">
        <v>45596</v>
      </c>
      <c r="D714" t="str">
        <v>MAINESS, RYAN</v>
      </c>
      <c r="E714" t="str">
        <v>215</v>
      </c>
      <c r="F714" t="str">
        <v>SEDAN</v>
      </c>
      <c r="G714" t="str">
        <v>AM1</v>
      </c>
      <c r="H714" t="str">
        <v>SD</v>
      </c>
      <c r="I714">
        <v>4012473</v>
      </c>
      <c r="J714">
        <v>16.46</v>
      </c>
      <c r="K714">
        <v>71</v>
      </c>
    </row>
    <row r="715" spans="1:11" x14ac:dyDescent="0.25">
      <c r="A715" t="str">
        <v>One-Seat</v>
      </c>
      <c r="B715" t="str">
        <v>NORTHCAL TRANSPORTATION LLC</v>
      </c>
      <c r="C715" s="69">
        <v>45597</v>
      </c>
      <c r="D715" t="str">
        <v>VILCHEZ, CHARLENNE</v>
      </c>
      <c r="E715" t="str">
        <v>217</v>
      </c>
      <c r="F715" t="str">
        <v>WAV</v>
      </c>
      <c r="G715" t="str">
        <v>WH1</v>
      </c>
      <c r="H715" t="str">
        <v>WC</v>
      </c>
      <c r="I715">
        <v>4012902</v>
      </c>
      <c r="J715">
        <v>4.88</v>
      </c>
      <c r="K715">
        <v>15</v>
      </c>
    </row>
    <row r="716" spans="1:11" x14ac:dyDescent="0.25">
      <c r="A716" t="str">
        <v>One-Seat</v>
      </c>
      <c r="B716" t="str">
        <v>REM SOLUTIONS LLC</v>
      </c>
      <c r="C716" s="69">
        <v>45597</v>
      </c>
      <c r="D716" t="str">
        <v>MAINESS, RYAN</v>
      </c>
      <c r="E716" t="str">
        <v>215</v>
      </c>
      <c r="F716" t="str">
        <v>SEDAN</v>
      </c>
      <c r="G716" t="str">
        <v>LW1</v>
      </c>
      <c r="H716" t="str">
        <v>SD</v>
      </c>
      <c r="I716">
        <v>4015218</v>
      </c>
      <c r="J716">
        <v>11.93</v>
      </c>
      <c r="K716">
        <v>37</v>
      </c>
    </row>
    <row r="717" spans="1:11" x14ac:dyDescent="0.25">
      <c r="A717" t="str">
        <v>One-Seat</v>
      </c>
      <c r="B717" t="str">
        <v>TRANSIT LTM LLC</v>
      </c>
      <c r="C717" s="69">
        <v>45597</v>
      </c>
      <c r="D717" t="str">
        <v>MALCOM, LANDREW</v>
      </c>
      <c r="E717" t="str">
        <v>209</v>
      </c>
      <c r="F717" t="str">
        <v>WAV</v>
      </c>
      <c r="G717" t="str">
        <v>LW1</v>
      </c>
      <c r="H717" t="str">
        <v>SD</v>
      </c>
      <c r="I717">
        <v>4015215</v>
      </c>
      <c r="J717">
        <v>11.93</v>
      </c>
      <c r="K717">
        <v>24</v>
      </c>
    </row>
    <row r="718" spans="1:11" x14ac:dyDescent="0.25">
      <c r="A718" t="str">
        <v>One-Seat</v>
      </c>
      <c r="B718" t="str">
        <v>NORTHCAL TRANSPORTATION LLC</v>
      </c>
      <c r="C718" s="69">
        <v>45597</v>
      </c>
      <c r="D718" t="str">
        <v>VILCHEZ, CHARLENNE</v>
      </c>
      <c r="E718" t="str">
        <v>217</v>
      </c>
      <c r="F718" t="str">
        <v>WAV</v>
      </c>
      <c r="G718" t="str">
        <v>AM1</v>
      </c>
      <c r="H718" t="str">
        <v>SD</v>
      </c>
      <c r="I718">
        <v>4012904</v>
      </c>
      <c r="J718">
        <v>5.42</v>
      </c>
      <c r="K718">
        <v>28</v>
      </c>
    </row>
    <row r="719" spans="1:11" x14ac:dyDescent="0.25">
      <c r="A719" t="str">
        <v>One-Seat</v>
      </c>
      <c r="B719" t="str">
        <v>SYNERGY MEDICAL TRANSPORTATION LLC</v>
      </c>
      <c r="C719" s="69">
        <v>45597</v>
      </c>
      <c r="D719" t="str">
        <v>VAUGHN, DUSTIN</v>
      </c>
      <c r="E719" t="str">
        <v>220</v>
      </c>
      <c r="F719" t="str">
        <v>SEDAN</v>
      </c>
      <c r="G719" t="str">
        <v>AM1</v>
      </c>
      <c r="H719" t="str">
        <v>SD</v>
      </c>
      <c r="I719">
        <v>4012905</v>
      </c>
      <c r="J719">
        <v>17.3</v>
      </c>
      <c r="K719">
        <v>54</v>
      </c>
    </row>
    <row r="720" spans="1:11" x14ac:dyDescent="0.25">
      <c r="A720" t="str">
        <v>One-Seat</v>
      </c>
      <c r="B720" t="str">
        <v>GET CARE TRANSIT LLC</v>
      </c>
      <c r="C720" s="69">
        <v>45597</v>
      </c>
      <c r="D720" t="str">
        <v>BOGALE, GETU</v>
      </c>
      <c r="E720" t="str">
        <v>214</v>
      </c>
      <c r="F720" t="str">
        <v>WAV</v>
      </c>
      <c r="G720" t="str">
        <v>AM1</v>
      </c>
      <c r="H720" t="str">
        <v>SD</v>
      </c>
      <c r="I720">
        <v>4015253</v>
      </c>
      <c r="J720">
        <v>7.13</v>
      </c>
      <c r="K720">
        <v>19</v>
      </c>
    </row>
    <row r="721" spans="1:11" x14ac:dyDescent="0.25">
      <c r="A721" t="str">
        <v>One-Seat</v>
      </c>
      <c r="B721" t="str">
        <v>AARON TRANSPORTATION</v>
      </c>
      <c r="C721" s="69">
        <v>45597</v>
      </c>
      <c r="D721" t="str">
        <v>ALLISON, AARON</v>
      </c>
      <c r="E721" t="str">
        <v>202</v>
      </c>
      <c r="F721" t="str">
        <v>WAV</v>
      </c>
      <c r="G721" t="str">
        <v>AM1</v>
      </c>
      <c r="H721" t="str">
        <v>SD</v>
      </c>
      <c r="I721">
        <v>4013048</v>
      </c>
      <c r="J721">
        <v>20.05</v>
      </c>
      <c r="K721">
        <v>57</v>
      </c>
    </row>
    <row r="722" spans="1:11" x14ac:dyDescent="0.25">
      <c r="A722" t="str">
        <v>One-Seat</v>
      </c>
      <c r="B722" t="str">
        <v>SYNERGY MEDICAL TRANSPORTATION LLC</v>
      </c>
      <c r="C722" s="69">
        <v>45597</v>
      </c>
      <c r="D722" t="str">
        <v>VAUGHN, DUSTIN</v>
      </c>
      <c r="E722" t="str">
        <v>220</v>
      </c>
      <c r="F722" t="str">
        <v>SEDAN</v>
      </c>
      <c r="G722" t="str">
        <v>AM1</v>
      </c>
      <c r="H722" t="str">
        <v>SD</v>
      </c>
      <c r="I722">
        <v>4013047</v>
      </c>
      <c r="J722">
        <v>20.05</v>
      </c>
      <c r="K722">
        <v>53</v>
      </c>
    </row>
    <row r="723" spans="1:11" x14ac:dyDescent="0.25">
      <c r="A723" t="str">
        <v>One-Seat</v>
      </c>
      <c r="B723" t="str">
        <v>REM SOLUTIONS LLC</v>
      </c>
      <c r="C723" s="69">
        <v>45597</v>
      </c>
      <c r="D723" t="str">
        <v>MAINESS, RYAN</v>
      </c>
      <c r="E723" t="str">
        <v>215</v>
      </c>
      <c r="F723" t="str">
        <v>SEDAN</v>
      </c>
      <c r="G723" t="str">
        <v>AM1</v>
      </c>
      <c r="H723" t="str">
        <v>SD</v>
      </c>
      <c r="I723">
        <v>4016657</v>
      </c>
      <c r="J723">
        <v>17.97</v>
      </c>
      <c r="K723">
        <v>27</v>
      </c>
    </row>
    <row r="724" spans="1:11" x14ac:dyDescent="0.25">
      <c r="A724" t="str">
        <v>One-Seat</v>
      </c>
      <c r="B724" t="str">
        <v>EXPRESS TRANSPORTATION SERVICES, LLC</v>
      </c>
      <c r="C724" s="69">
        <v>45597</v>
      </c>
      <c r="D724" t="str">
        <v>LARA, DOUGLAS</v>
      </c>
      <c r="E724" t="str">
        <v>221</v>
      </c>
      <c r="F724" t="str">
        <v>WAV</v>
      </c>
      <c r="G724" t="str">
        <v>AM1</v>
      </c>
      <c r="H724" t="str">
        <v>SD</v>
      </c>
      <c r="I724">
        <v>4012879</v>
      </c>
      <c r="J724">
        <v>7.27</v>
      </c>
      <c r="K724">
        <v>17</v>
      </c>
    </row>
    <row r="725" spans="1:11" x14ac:dyDescent="0.25">
      <c r="A725" t="str">
        <v>One-Seat</v>
      </c>
      <c r="B725" t="str">
        <v>MONAI&amp;SON'S LLC</v>
      </c>
      <c r="C725" s="69">
        <v>45597</v>
      </c>
      <c r="D725" t="str">
        <v>MOLLIQUE, ROMESHA</v>
      </c>
      <c r="E725" t="str">
        <v>203</v>
      </c>
      <c r="F725" t="str">
        <v>WAV</v>
      </c>
      <c r="G725" t="str">
        <v>AM1</v>
      </c>
      <c r="H725" t="str">
        <v>SD</v>
      </c>
      <c r="I725">
        <v>4012880</v>
      </c>
      <c r="J725">
        <v>7.27</v>
      </c>
      <c r="K725">
        <v>16</v>
      </c>
    </row>
    <row r="726" spans="1:11" x14ac:dyDescent="0.25">
      <c r="A726" t="str">
        <v>One-Seat</v>
      </c>
      <c r="B726" t="str">
        <v>EXPRESS TRANSPORTATION SERVICES, LLC</v>
      </c>
      <c r="C726" s="69">
        <v>45597</v>
      </c>
      <c r="D726" t="str">
        <v>ROBERTSON, SARAH</v>
      </c>
      <c r="E726" t="str">
        <v>208</v>
      </c>
      <c r="F726" t="str">
        <v>WAV</v>
      </c>
      <c r="G726" t="str">
        <v>AM1</v>
      </c>
      <c r="H726" t="str">
        <v>SD</v>
      </c>
      <c r="I726">
        <v>4015135</v>
      </c>
      <c r="J726">
        <v>14.26</v>
      </c>
      <c r="K726">
        <v>24</v>
      </c>
    </row>
    <row r="727" spans="1:11" x14ac:dyDescent="0.25">
      <c r="A727" t="str">
        <v>One-Seat</v>
      </c>
      <c r="B727" t="str">
        <v>DIAMOND HILL TRANSPORTATION LLC</v>
      </c>
      <c r="C727" s="69">
        <v>45597</v>
      </c>
      <c r="D727" t="str">
        <v>STEPHENS, MARITZA</v>
      </c>
      <c r="E727" t="str">
        <v>206</v>
      </c>
      <c r="F727" t="str">
        <v>WAV</v>
      </c>
      <c r="G727" t="str">
        <v>AM2</v>
      </c>
      <c r="H727" t="str">
        <v>SD</v>
      </c>
      <c r="I727">
        <v>4015131</v>
      </c>
      <c r="J727">
        <v>27.82</v>
      </c>
      <c r="K727">
        <v>41</v>
      </c>
    </row>
    <row r="728" spans="1:11" x14ac:dyDescent="0.25">
      <c r="A728" t="str">
        <v>One-Seat</v>
      </c>
      <c r="B728" t="str">
        <v>EXPRESS TRANSPORTATION SERVICES, LLC</v>
      </c>
      <c r="C728" s="69">
        <v>45597</v>
      </c>
      <c r="D728" t="str">
        <v>ROGERS, JAMES</v>
      </c>
      <c r="E728" t="str">
        <v>207</v>
      </c>
      <c r="F728" t="str">
        <v>WAV</v>
      </c>
      <c r="G728" t="str">
        <v>AM1</v>
      </c>
      <c r="H728" t="str">
        <v>SD</v>
      </c>
      <c r="I728">
        <v>4015138</v>
      </c>
      <c r="J728">
        <v>14.26</v>
      </c>
      <c r="K728">
        <v>54</v>
      </c>
    </row>
    <row r="729" spans="1:11" x14ac:dyDescent="0.25">
      <c r="A729" t="str">
        <v>One-Seat</v>
      </c>
      <c r="B729" t="str">
        <v>AARON TRANSPORTATION</v>
      </c>
      <c r="C729" s="69">
        <v>45597</v>
      </c>
      <c r="D729" t="str">
        <v>ALLISON, AARON</v>
      </c>
      <c r="E729" t="str">
        <v>202</v>
      </c>
      <c r="F729" t="str">
        <v>WAV</v>
      </c>
      <c r="G729" t="str">
        <v>AM1</v>
      </c>
      <c r="H729" t="str">
        <v>SD</v>
      </c>
      <c r="I729">
        <v>4012781</v>
      </c>
      <c r="J729">
        <v>14.15</v>
      </c>
      <c r="K729">
        <v>27</v>
      </c>
    </row>
    <row r="730" spans="1:11" x14ac:dyDescent="0.25">
      <c r="A730" t="str">
        <v>One-Seat</v>
      </c>
      <c r="B730" t="str">
        <v>NORTHCAL TRANSPORTATION LLC</v>
      </c>
      <c r="C730" s="69">
        <v>45597</v>
      </c>
      <c r="D730" t="str">
        <v>VILCHEZ, CHARLENNE</v>
      </c>
      <c r="E730" t="str">
        <v>217</v>
      </c>
      <c r="F730" t="str">
        <v>WAV</v>
      </c>
      <c r="G730" t="str">
        <v>LW1</v>
      </c>
      <c r="H730" t="str">
        <v>SD</v>
      </c>
      <c r="I730">
        <v>4016713</v>
      </c>
      <c r="J730">
        <v>7.3</v>
      </c>
      <c r="K730">
        <v>12</v>
      </c>
    </row>
    <row r="731" spans="1:11" x14ac:dyDescent="0.25">
      <c r="A731" t="str">
        <v>One-Seat</v>
      </c>
      <c r="B731" t="str">
        <v>REM SOLUTIONS LLC</v>
      </c>
      <c r="C731" s="69">
        <v>45597</v>
      </c>
      <c r="D731" t="str">
        <v>MAINESS, RYAN</v>
      </c>
      <c r="E731" t="str">
        <v>215</v>
      </c>
      <c r="F731" t="str">
        <v>SEDAN</v>
      </c>
      <c r="G731" t="str">
        <v>AM1</v>
      </c>
      <c r="H731" t="str">
        <v>SD</v>
      </c>
      <c r="I731">
        <v>4012889</v>
      </c>
      <c r="J731">
        <v>10.25</v>
      </c>
      <c r="K731">
        <v>15</v>
      </c>
    </row>
    <row r="732" spans="1:11" x14ac:dyDescent="0.25">
      <c r="A732" t="str">
        <v>One-Seat</v>
      </c>
      <c r="B732" t="str">
        <v>AARON TRANSPORTATION</v>
      </c>
      <c r="C732" s="69">
        <v>45597</v>
      </c>
      <c r="D732" t="str">
        <v>ALLISON, AARON</v>
      </c>
      <c r="E732" t="str">
        <v>202</v>
      </c>
      <c r="F732" t="str">
        <v>WAV</v>
      </c>
      <c r="G732" t="str">
        <v>AM1</v>
      </c>
      <c r="H732" t="str">
        <v>SD</v>
      </c>
      <c r="I732">
        <v>4015857</v>
      </c>
      <c r="J732">
        <v>26.95</v>
      </c>
      <c r="K732">
        <v>101</v>
      </c>
    </row>
    <row r="733" spans="1:11" x14ac:dyDescent="0.25">
      <c r="A733" t="str">
        <v>One-Seat</v>
      </c>
      <c r="B733" t="str">
        <v>QUICK RIDES CA</v>
      </c>
      <c r="C733" s="69">
        <v>45597</v>
      </c>
      <c r="D733" t="str">
        <v>TILLMAN, ROSALYN</v>
      </c>
      <c r="E733" t="str">
        <v>205A</v>
      </c>
      <c r="F733" t="str">
        <v>WAV</v>
      </c>
      <c r="G733" t="str">
        <v>AM1</v>
      </c>
      <c r="H733" t="str">
        <v>SD</v>
      </c>
      <c r="I733">
        <v>4015854</v>
      </c>
      <c r="J733">
        <v>26.95</v>
      </c>
      <c r="K733">
        <v>52</v>
      </c>
    </row>
    <row r="734" spans="1:11" x14ac:dyDescent="0.25">
      <c r="A734" t="str">
        <v>One-Seat</v>
      </c>
      <c r="B734" t="str">
        <v>EXPRESS TRANSPORTATION SERVICES, LLC</v>
      </c>
      <c r="C734" s="69">
        <v>45597</v>
      </c>
      <c r="D734" t="str">
        <v>ROBERTSON, SARAH</v>
      </c>
      <c r="E734" t="str">
        <v>208</v>
      </c>
      <c r="F734" t="str">
        <v>WAV</v>
      </c>
      <c r="G734" t="str">
        <v>AM1</v>
      </c>
      <c r="H734" t="str">
        <v>SD</v>
      </c>
      <c r="I734">
        <v>4012923</v>
      </c>
      <c r="J734">
        <v>10.6</v>
      </c>
      <c r="K734">
        <v>106</v>
      </c>
    </row>
    <row r="735" spans="1:11" x14ac:dyDescent="0.25">
      <c r="A735" t="str">
        <v>One-Seat</v>
      </c>
      <c r="B735" t="str">
        <v>SYNERGY MEDICAL TRANSPORTATION LLC</v>
      </c>
      <c r="C735" s="69">
        <v>45597</v>
      </c>
      <c r="D735" t="str">
        <v>VAUGHN, DUSTIN</v>
      </c>
      <c r="E735" t="str">
        <v>220</v>
      </c>
      <c r="F735" t="str">
        <v>SEDAN</v>
      </c>
      <c r="G735" t="str">
        <v>AM1</v>
      </c>
      <c r="H735" t="str">
        <v>SD</v>
      </c>
      <c r="I735">
        <v>4012934</v>
      </c>
      <c r="J735">
        <v>8.24</v>
      </c>
      <c r="K735">
        <v>31</v>
      </c>
    </row>
    <row r="736" spans="1:11" x14ac:dyDescent="0.25">
      <c r="A736" t="str">
        <v>One-Seat</v>
      </c>
      <c r="B736" t="str">
        <v>EXPRESS TRANSPORTATION SERVICES, LLC</v>
      </c>
      <c r="C736" s="69">
        <v>45597</v>
      </c>
      <c r="D736" t="str">
        <v>LARA, DOUGLAS</v>
      </c>
      <c r="E736" t="str">
        <v>221</v>
      </c>
      <c r="F736" t="str">
        <v>WAV</v>
      </c>
      <c r="G736" t="str">
        <v>AM1</v>
      </c>
      <c r="H736" t="str">
        <v>SD</v>
      </c>
      <c r="I736">
        <v>4012935</v>
      </c>
      <c r="J736">
        <v>8.24</v>
      </c>
      <c r="K736">
        <v>50</v>
      </c>
    </row>
    <row r="737" spans="1:11" x14ac:dyDescent="0.25">
      <c r="A737" t="str">
        <v>One-Seat</v>
      </c>
      <c r="B737" t="str">
        <v>SYNERGY MEDICAL TRANSPORTATION LLC</v>
      </c>
      <c r="C737" s="69">
        <v>45597</v>
      </c>
      <c r="D737" t="str">
        <v>VAUGHN, DUSTIN</v>
      </c>
      <c r="E737" t="str">
        <v>220</v>
      </c>
      <c r="F737" t="str">
        <v>SEDAN</v>
      </c>
      <c r="G737" t="str">
        <v>AM1</v>
      </c>
      <c r="H737" t="str">
        <v>SD</v>
      </c>
      <c r="I737">
        <v>4016589</v>
      </c>
      <c r="J737">
        <v>6.75</v>
      </c>
      <c r="K737">
        <v>15</v>
      </c>
    </row>
    <row r="738" spans="1:11" x14ac:dyDescent="0.25">
      <c r="A738" t="str">
        <v>One-Seat</v>
      </c>
      <c r="B738" t="str">
        <v>NORTHCAL TRANSPORTATION LLC</v>
      </c>
      <c r="C738" s="69">
        <v>45597</v>
      </c>
      <c r="D738" t="str">
        <v>VILCHEZ, CHARLENNE</v>
      </c>
      <c r="E738" t="str">
        <v>217</v>
      </c>
      <c r="F738" t="str">
        <v>WAV</v>
      </c>
      <c r="G738" t="str">
        <v>AM1</v>
      </c>
      <c r="H738" t="str">
        <v>SD</v>
      </c>
      <c r="I738">
        <v>4016590</v>
      </c>
      <c r="J738">
        <v>6.75</v>
      </c>
      <c r="K738">
        <v>17</v>
      </c>
    </row>
    <row r="739" spans="1:11" x14ac:dyDescent="0.25">
      <c r="A739" t="str">
        <v>One-Seat</v>
      </c>
      <c r="B739" t="str">
        <v>EXPRESS TRANSPORTATION SERVICES, LLC</v>
      </c>
      <c r="C739" s="69">
        <v>45597</v>
      </c>
      <c r="D739" t="str">
        <v>LARA, DOUGLAS</v>
      </c>
      <c r="E739" t="str">
        <v>221</v>
      </c>
      <c r="F739" t="str">
        <v>WAV</v>
      </c>
      <c r="G739" t="str">
        <v>AM1</v>
      </c>
      <c r="H739" t="str">
        <v>SD</v>
      </c>
      <c r="I739">
        <v>4015850</v>
      </c>
      <c r="J739">
        <v>10.86</v>
      </c>
      <c r="K739">
        <v>25</v>
      </c>
    </row>
    <row r="740" spans="1:11" x14ac:dyDescent="0.25">
      <c r="A740" t="str">
        <v>One-Seat</v>
      </c>
      <c r="B740" t="str">
        <v>MONAI&amp;SON'S LLC</v>
      </c>
      <c r="C740" s="69">
        <v>45597</v>
      </c>
      <c r="D740" t="str">
        <v>MOLLIQUE, ROMESHA</v>
      </c>
      <c r="E740" t="str">
        <v>203</v>
      </c>
      <c r="F740" t="str">
        <v>WAV</v>
      </c>
      <c r="G740" t="str">
        <v>AM1</v>
      </c>
      <c r="H740" t="str">
        <v>SD</v>
      </c>
      <c r="I740">
        <v>4015849</v>
      </c>
      <c r="J740">
        <v>10.86</v>
      </c>
      <c r="K740">
        <v>19</v>
      </c>
    </row>
    <row r="741" spans="1:11" x14ac:dyDescent="0.25">
      <c r="A741" t="str">
        <v>One-Seat</v>
      </c>
      <c r="B741" t="str">
        <v>MADE EAZY LLC</v>
      </c>
      <c r="C741" s="69">
        <v>45597</v>
      </c>
      <c r="D741" t="str">
        <v>WYATT, MIGERIEA</v>
      </c>
      <c r="E741" t="str">
        <v>219</v>
      </c>
      <c r="F741" t="str">
        <v>SEDAN</v>
      </c>
      <c r="G741" t="str">
        <v>AM1</v>
      </c>
      <c r="H741" t="str">
        <v>SD</v>
      </c>
      <c r="I741">
        <v>4012906</v>
      </c>
      <c r="J741">
        <v>17.3</v>
      </c>
      <c r="K741">
        <v>67</v>
      </c>
    </row>
    <row r="742" spans="1:11" x14ac:dyDescent="0.25">
      <c r="A742" t="str">
        <v>One-Seat</v>
      </c>
      <c r="B742" t="str">
        <v>EXPRESS TRANSPORTATION SERVICES, LLC</v>
      </c>
      <c r="C742" s="69">
        <v>45597</v>
      </c>
      <c r="D742" t="str">
        <v>LARA, DOUGLAS</v>
      </c>
      <c r="E742" t="str">
        <v>221</v>
      </c>
      <c r="F742" t="str">
        <v>WAV</v>
      </c>
      <c r="G742" t="str">
        <v>AM1</v>
      </c>
      <c r="H742" t="str">
        <v>SD</v>
      </c>
      <c r="I742">
        <v>4013008</v>
      </c>
      <c r="J742">
        <v>14.52</v>
      </c>
      <c r="K742">
        <v>43</v>
      </c>
    </row>
    <row r="743" spans="1:11" x14ac:dyDescent="0.25">
      <c r="A743" t="str">
        <v>One-Seat</v>
      </c>
      <c r="B743" t="str">
        <v>AARON TRANSPORTATION</v>
      </c>
      <c r="C743" s="69">
        <v>45597</v>
      </c>
      <c r="D743" t="str">
        <v>ALLISON, AARON</v>
      </c>
      <c r="E743" t="str">
        <v>202</v>
      </c>
      <c r="F743" t="str">
        <v>WAV</v>
      </c>
      <c r="G743" t="str">
        <v>AM1</v>
      </c>
      <c r="H743" t="str">
        <v>SD</v>
      </c>
      <c r="I743">
        <v>4013009</v>
      </c>
      <c r="J743">
        <v>14.52</v>
      </c>
      <c r="K743">
        <v>29</v>
      </c>
    </row>
    <row r="744" spans="1:11" x14ac:dyDescent="0.25">
      <c r="A744" t="str">
        <v>One-Seat</v>
      </c>
      <c r="B744" t="str">
        <v>GET CARE TRANSIT LLC</v>
      </c>
      <c r="C744" s="69">
        <v>45597</v>
      </c>
      <c r="D744" t="str">
        <v>BOGALE, GETU</v>
      </c>
      <c r="E744" t="str">
        <v>214</v>
      </c>
      <c r="F744" t="str">
        <v>WAV</v>
      </c>
      <c r="G744" t="str">
        <v>AM1</v>
      </c>
      <c r="H744" t="str">
        <v>SD</v>
      </c>
      <c r="I744">
        <v>4013033</v>
      </c>
      <c r="J744">
        <v>28.11</v>
      </c>
      <c r="K744">
        <v>63</v>
      </c>
    </row>
    <row r="745" spans="1:11" x14ac:dyDescent="0.25">
      <c r="A745" t="str">
        <v>One-Seat</v>
      </c>
      <c r="B745" t="str">
        <v>NORTHCAL TRANSPORTATION LLC</v>
      </c>
      <c r="C745" s="69">
        <v>45597</v>
      </c>
      <c r="D745" t="str">
        <v>VILCHEZ, CHARLENNE</v>
      </c>
      <c r="E745" t="str">
        <v>217</v>
      </c>
      <c r="F745" t="str">
        <v>WAV</v>
      </c>
      <c r="G745" t="str">
        <v>AM1</v>
      </c>
      <c r="H745" t="str">
        <v>SD</v>
      </c>
      <c r="I745">
        <v>4012890</v>
      </c>
      <c r="J745">
        <v>10.25</v>
      </c>
      <c r="K745">
        <v>52</v>
      </c>
    </row>
    <row r="746" spans="1:11" x14ac:dyDescent="0.25">
      <c r="A746" t="str">
        <v>One-Seat</v>
      </c>
      <c r="B746" t="str">
        <v>QUICK RIDES CA</v>
      </c>
      <c r="C746" s="69">
        <v>45597</v>
      </c>
      <c r="D746" t="str">
        <v>TILLMAN, ROSALYN</v>
      </c>
      <c r="E746" t="str">
        <v>205A</v>
      </c>
      <c r="F746" t="str">
        <v>WAV</v>
      </c>
      <c r="G746" t="str">
        <v>AM1</v>
      </c>
      <c r="H746" t="str">
        <v>SD</v>
      </c>
      <c r="I746">
        <v>4012780</v>
      </c>
      <c r="J746">
        <v>14.15</v>
      </c>
      <c r="K746">
        <v>30</v>
      </c>
    </row>
    <row r="747" spans="1:11" x14ac:dyDescent="0.25">
      <c r="A747" t="str">
        <v>One-Seat</v>
      </c>
      <c r="B747" t="str">
        <v>NORTHCAL TRANSPORTATION LLC</v>
      </c>
      <c r="C747" s="69">
        <v>45597</v>
      </c>
      <c r="D747" t="str">
        <v>VILCHEZ, CHARLENNE</v>
      </c>
      <c r="E747" t="str">
        <v>217</v>
      </c>
      <c r="F747" t="str">
        <v>WAV</v>
      </c>
      <c r="G747" t="str">
        <v>AM1</v>
      </c>
      <c r="H747" t="str">
        <v>SD</v>
      </c>
      <c r="I747">
        <v>4015788</v>
      </c>
      <c r="J747">
        <v>11.38</v>
      </c>
      <c r="K747">
        <v>20</v>
      </c>
    </row>
    <row r="748" spans="1:11" x14ac:dyDescent="0.25">
      <c r="A748" t="str">
        <v>One-Seat</v>
      </c>
      <c r="B748" t="str">
        <v>GET CARE TRANSIT LLC</v>
      </c>
      <c r="C748" s="69">
        <v>45597</v>
      </c>
      <c r="D748" t="str">
        <v>BOGALE, GETU</v>
      </c>
      <c r="E748" t="str">
        <v>214</v>
      </c>
      <c r="F748" t="str">
        <v>WAV</v>
      </c>
      <c r="G748" t="str">
        <v>WH1</v>
      </c>
      <c r="H748" t="str">
        <v>WC</v>
      </c>
      <c r="I748">
        <v>4016633</v>
      </c>
      <c r="J748">
        <v>4.9400000000000004</v>
      </c>
      <c r="K748">
        <v>19</v>
      </c>
    </row>
    <row r="749" spans="1:11" x14ac:dyDescent="0.25">
      <c r="A749" t="str">
        <v>One-Seat</v>
      </c>
      <c r="B749" t="str">
        <v>EXPRESS TRANSPORTATION SERVICES, LLC</v>
      </c>
      <c r="C749" s="69">
        <v>45597</v>
      </c>
      <c r="D749" t="str">
        <v>ROBERTSON, SARAH</v>
      </c>
      <c r="E749" t="str">
        <v>208</v>
      </c>
      <c r="F749" t="str">
        <v>WAV</v>
      </c>
      <c r="G749" t="str">
        <v>AM1</v>
      </c>
      <c r="H749" t="str">
        <v>SD</v>
      </c>
      <c r="I749">
        <v>4015837</v>
      </c>
      <c r="J749">
        <v>11.95</v>
      </c>
      <c r="K749">
        <v>78</v>
      </c>
    </row>
    <row r="750" spans="1:11" x14ac:dyDescent="0.25">
      <c r="A750" t="str">
        <v>One-Seat</v>
      </c>
      <c r="B750" t="str">
        <v>REM SOLUTIONS LLC</v>
      </c>
      <c r="C750" s="69">
        <v>45597</v>
      </c>
      <c r="D750" t="str">
        <v>MAINESS, RYAN</v>
      </c>
      <c r="E750" t="str">
        <v>215</v>
      </c>
      <c r="F750" t="str">
        <v>SEDAN</v>
      </c>
      <c r="G750" t="str">
        <v>AM1</v>
      </c>
      <c r="H750" t="str">
        <v>SD</v>
      </c>
      <c r="I750">
        <v>4015835</v>
      </c>
      <c r="J750">
        <v>11.95</v>
      </c>
      <c r="K750">
        <v>50</v>
      </c>
    </row>
    <row r="751" spans="1:11" x14ac:dyDescent="0.25">
      <c r="A751" t="str">
        <v>One-Seat</v>
      </c>
      <c r="B751" t="str">
        <v>SYNERGY MEDICAL TRANSPORTATION LLC</v>
      </c>
      <c r="C751" s="69">
        <v>45597</v>
      </c>
      <c r="D751" t="str">
        <v>VAUGHN, DUSTIN</v>
      </c>
      <c r="E751" t="str">
        <v>220</v>
      </c>
      <c r="F751" t="str">
        <v>SEDAN</v>
      </c>
      <c r="G751" t="str">
        <v>AM1</v>
      </c>
      <c r="H751" t="str">
        <v>SD</v>
      </c>
      <c r="I751">
        <v>4015787</v>
      </c>
      <c r="J751">
        <v>11.38</v>
      </c>
      <c r="K751">
        <v>39</v>
      </c>
    </row>
    <row r="752" spans="1:11" x14ac:dyDescent="0.25">
      <c r="A752" t="str">
        <v>One-Seat</v>
      </c>
      <c r="B752" t="str">
        <v>EXPRESS TRANSPORTATION SERVICES, LLC</v>
      </c>
      <c r="C752" s="69">
        <v>45597</v>
      </c>
      <c r="D752" t="str">
        <v>ROGERS, JAMES</v>
      </c>
      <c r="E752" t="str">
        <v>207</v>
      </c>
      <c r="F752" t="str">
        <v>WAV</v>
      </c>
      <c r="G752" t="str">
        <v>AM1</v>
      </c>
      <c r="H752" t="str">
        <v>SD</v>
      </c>
      <c r="I752">
        <v>4013146</v>
      </c>
      <c r="J752">
        <v>19.62</v>
      </c>
      <c r="K752">
        <v>72</v>
      </c>
    </row>
    <row r="753" spans="1:11" x14ac:dyDescent="0.25">
      <c r="A753" t="str">
        <v>One-Seat</v>
      </c>
      <c r="B753" t="str">
        <v>GET CARE TRANSIT LLC</v>
      </c>
      <c r="C753" s="69">
        <v>45597</v>
      </c>
      <c r="D753" t="str">
        <v>BOGALE, GETU</v>
      </c>
      <c r="E753" t="str">
        <v>214</v>
      </c>
      <c r="F753" t="str">
        <v>WAV</v>
      </c>
      <c r="G753" t="str">
        <v>PW1</v>
      </c>
      <c r="H753" t="str">
        <v>WC</v>
      </c>
      <c r="I753">
        <v>4016721</v>
      </c>
      <c r="J753">
        <v>2.95</v>
      </c>
      <c r="K753">
        <v>10</v>
      </c>
    </row>
    <row r="754" spans="1:11" x14ac:dyDescent="0.25">
      <c r="A754" t="str">
        <v>One-Seat</v>
      </c>
      <c r="B754" t="str">
        <v>MONAI&amp;SON'S LLC</v>
      </c>
      <c r="C754" s="69">
        <v>45597</v>
      </c>
      <c r="D754" t="str">
        <v>MOLLIQUE, ROMESHA</v>
      </c>
      <c r="E754" t="str">
        <v>203</v>
      </c>
      <c r="F754" t="str">
        <v>WAV</v>
      </c>
      <c r="G754" t="str">
        <v>AM1,SC1</v>
      </c>
      <c r="H754" t="str">
        <v>SD</v>
      </c>
      <c r="I754">
        <v>4016718</v>
      </c>
      <c r="J754">
        <v>15.92</v>
      </c>
      <c r="K754">
        <v>0</v>
      </c>
    </row>
    <row r="755" spans="1:11" x14ac:dyDescent="0.25">
      <c r="A755" t="str">
        <v>One-Seat</v>
      </c>
      <c r="B755" t="str">
        <v>EXPRESS TRANSPORTATION SERVICES, LLC</v>
      </c>
      <c r="C755" s="69">
        <v>45597</v>
      </c>
      <c r="D755" t="str">
        <v>ROGERS, JAMES</v>
      </c>
      <c r="E755" t="str">
        <v>207</v>
      </c>
      <c r="F755" t="str">
        <v>WAV</v>
      </c>
      <c r="G755" t="str">
        <v>AM2</v>
      </c>
      <c r="H755" t="str">
        <v>SD</v>
      </c>
      <c r="I755">
        <v>4016747</v>
      </c>
      <c r="J755">
        <v>30.03</v>
      </c>
      <c r="K755">
        <v>33</v>
      </c>
    </row>
    <row r="756" spans="1:11" x14ac:dyDescent="0.25">
      <c r="A756" t="str">
        <v>One-Seat</v>
      </c>
      <c r="B756" t="str">
        <v>EXPRESS TRANSPORTATION SERVICES, LLC</v>
      </c>
      <c r="C756" s="69">
        <v>45597</v>
      </c>
      <c r="D756" t="str">
        <v>KEITH , CLYDE</v>
      </c>
      <c r="E756" t="str">
        <v>212</v>
      </c>
      <c r="F756" t="str">
        <v>WAV</v>
      </c>
      <c r="G756" t="str">
        <v>AM1</v>
      </c>
      <c r="H756" t="str">
        <v>SD</v>
      </c>
      <c r="I756">
        <v>4012627</v>
      </c>
      <c r="J756">
        <v>11.47</v>
      </c>
      <c r="K756">
        <v>103</v>
      </c>
    </row>
    <row r="757" spans="1:11" x14ac:dyDescent="0.25">
      <c r="A757" t="str">
        <v>One-Seat</v>
      </c>
      <c r="B757" t="str">
        <v>GET CARE TRANSIT LLC</v>
      </c>
      <c r="C757" s="69">
        <v>45597</v>
      </c>
      <c r="D757" t="str">
        <v>BOGALE, GETU</v>
      </c>
      <c r="E757" t="str">
        <v>214</v>
      </c>
      <c r="F757" t="str">
        <v>WAV</v>
      </c>
      <c r="G757" t="str">
        <v>AM1</v>
      </c>
      <c r="H757" t="str">
        <v>SD</v>
      </c>
      <c r="I757">
        <v>4014423</v>
      </c>
      <c r="J757">
        <v>9.16</v>
      </c>
      <c r="K757">
        <v>44</v>
      </c>
    </row>
    <row r="758" spans="1:11" x14ac:dyDescent="0.25">
      <c r="A758" t="str">
        <v>One-Seat</v>
      </c>
      <c r="B758" t="str">
        <v>EXPRESS TRANSPORTATION SERVICES, LLC</v>
      </c>
      <c r="C758" s="69">
        <v>45597</v>
      </c>
      <c r="D758" t="str">
        <v>ROGERS, JAMES</v>
      </c>
      <c r="E758" t="str">
        <v>207</v>
      </c>
      <c r="F758" t="str">
        <v>WAV</v>
      </c>
      <c r="G758" t="str">
        <v>AM1</v>
      </c>
      <c r="H758" t="str">
        <v>SD</v>
      </c>
      <c r="I758">
        <v>4012628</v>
      </c>
      <c r="J758">
        <v>11.47</v>
      </c>
      <c r="K758">
        <v>31</v>
      </c>
    </row>
    <row r="759" spans="1:11" x14ac:dyDescent="0.25">
      <c r="A759" t="str">
        <v>One-Seat</v>
      </c>
      <c r="B759" t="str">
        <v>EXPRESS TRANSPORTATION SERVICES, LLC</v>
      </c>
      <c r="C759" s="69">
        <v>45597</v>
      </c>
      <c r="D759" t="str">
        <v>ROGERS, JAMES</v>
      </c>
      <c r="E759" t="str">
        <v>207</v>
      </c>
      <c r="F759" t="str">
        <v>WAV</v>
      </c>
      <c r="G759" t="str">
        <v>AM1</v>
      </c>
      <c r="H759" t="str">
        <v>SD</v>
      </c>
      <c r="I759">
        <v>4012655</v>
      </c>
      <c r="J759">
        <v>13.14</v>
      </c>
      <c r="K759">
        <v>62</v>
      </c>
    </row>
    <row r="760" spans="1:11" x14ac:dyDescent="0.25">
      <c r="A760" t="str">
        <v>One-Seat</v>
      </c>
      <c r="B760" t="str">
        <v>MADE EAZY LLC</v>
      </c>
      <c r="C760" s="69">
        <v>45597</v>
      </c>
      <c r="D760" t="str">
        <v>WYATT, MIGERIEA</v>
      </c>
      <c r="E760" t="str">
        <v>219</v>
      </c>
      <c r="F760" t="str">
        <v>SEDAN</v>
      </c>
      <c r="G760" t="str">
        <v>AM1</v>
      </c>
      <c r="H760" t="str">
        <v>SD</v>
      </c>
      <c r="I760">
        <v>4012656</v>
      </c>
      <c r="J760">
        <v>13.14</v>
      </c>
      <c r="K760">
        <v>38</v>
      </c>
    </row>
    <row r="761" spans="1:11" x14ac:dyDescent="0.25">
      <c r="A761" t="str">
        <v>One-Seat</v>
      </c>
      <c r="B761" t="str">
        <v>EXPRESS TRANSPORTATION SERVICES, LLC</v>
      </c>
      <c r="C761" s="69">
        <v>45597</v>
      </c>
      <c r="D761" t="str">
        <v>UMANA, DOMINGO</v>
      </c>
      <c r="E761" t="str">
        <v>210B</v>
      </c>
      <c r="F761" t="str">
        <v>WAV</v>
      </c>
      <c r="G761" t="str">
        <v>WH1</v>
      </c>
      <c r="H761" t="str">
        <v>WC</v>
      </c>
      <c r="I761">
        <v>4014343</v>
      </c>
      <c r="J761">
        <v>30.32</v>
      </c>
      <c r="K761">
        <v>47</v>
      </c>
    </row>
    <row r="762" spans="1:11" x14ac:dyDescent="0.25">
      <c r="A762" t="str">
        <v>One-Seat</v>
      </c>
      <c r="B762" t="str">
        <v>GET CARE TRANSIT LLC</v>
      </c>
      <c r="C762" s="69">
        <v>45597</v>
      </c>
      <c r="D762" t="str">
        <v>BOGALE, GETU</v>
      </c>
      <c r="E762" t="str">
        <v>214</v>
      </c>
      <c r="F762" t="str">
        <v>WAV</v>
      </c>
      <c r="G762" t="str">
        <v>WH1</v>
      </c>
      <c r="H762" t="str">
        <v>WC</v>
      </c>
      <c r="I762">
        <v>4013685</v>
      </c>
      <c r="J762">
        <v>5.78</v>
      </c>
      <c r="K762">
        <v>14</v>
      </c>
    </row>
    <row r="763" spans="1:11" x14ac:dyDescent="0.25">
      <c r="A763" t="str">
        <v>One-Seat</v>
      </c>
      <c r="B763" t="str">
        <v>MONAI&amp;SON'S LLC</v>
      </c>
      <c r="C763" s="69">
        <v>45597</v>
      </c>
      <c r="D763" t="str">
        <v>MOLLIQUE, ROMESHA</v>
      </c>
      <c r="E763" t="str">
        <v>203</v>
      </c>
      <c r="F763" t="str">
        <v>WAV</v>
      </c>
      <c r="G763" t="str">
        <v>AM1</v>
      </c>
      <c r="H763" t="str">
        <v>SD</v>
      </c>
      <c r="I763">
        <v>4013755</v>
      </c>
      <c r="J763">
        <v>17.13</v>
      </c>
      <c r="K763">
        <v>31</v>
      </c>
    </row>
    <row r="764" spans="1:11" x14ac:dyDescent="0.25">
      <c r="A764" t="str">
        <v>One-Seat</v>
      </c>
      <c r="B764" t="str">
        <v>QUICK RIDES CA</v>
      </c>
      <c r="C764" s="69">
        <v>45597</v>
      </c>
      <c r="D764" t="str">
        <v>BUTLER, JACQUELINE</v>
      </c>
      <c r="E764" t="str">
        <v>205B</v>
      </c>
      <c r="F764" t="str">
        <v>WAV</v>
      </c>
      <c r="G764" t="str">
        <v>AM1</v>
      </c>
      <c r="H764" t="str">
        <v>SD</v>
      </c>
      <c r="I764">
        <v>4013759</v>
      </c>
      <c r="J764">
        <v>17.13</v>
      </c>
      <c r="K764">
        <v>32</v>
      </c>
    </row>
    <row r="765" spans="1:11" x14ac:dyDescent="0.25">
      <c r="A765" t="str">
        <v>One-Seat</v>
      </c>
      <c r="B765" t="str">
        <v>SYNERGY MEDICAL TRANSPORTATION LLC</v>
      </c>
      <c r="C765" s="69">
        <v>45597</v>
      </c>
      <c r="D765" t="str">
        <v>MARZI, SAMI JAN</v>
      </c>
      <c r="E765" t="str">
        <v>204</v>
      </c>
      <c r="F765" t="str">
        <v>WAV</v>
      </c>
      <c r="G765" t="str">
        <v>WK1</v>
      </c>
      <c r="H765" t="str">
        <v>SD</v>
      </c>
      <c r="I765">
        <v>4016775</v>
      </c>
      <c r="J765">
        <v>18.149999999999999</v>
      </c>
      <c r="K765">
        <v>32</v>
      </c>
    </row>
    <row r="766" spans="1:11" x14ac:dyDescent="0.25">
      <c r="A766" t="str">
        <v>One-Seat</v>
      </c>
      <c r="B766" t="str">
        <v>EXPRESS TRANSPORTATION SERVICES, LLC</v>
      </c>
      <c r="C766" s="69">
        <v>45597</v>
      </c>
      <c r="D766" t="str">
        <v>LARA, DOUGLAS</v>
      </c>
      <c r="E766" t="str">
        <v>221</v>
      </c>
      <c r="F766" t="str">
        <v>WAV</v>
      </c>
      <c r="G766" t="str">
        <v>AM1</v>
      </c>
      <c r="H766" t="str">
        <v>SD</v>
      </c>
      <c r="I766">
        <v>4016782</v>
      </c>
      <c r="J766">
        <v>24.88</v>
      </c>
      <c r="K766">
        <v>34</v>
      </c>
    </row>
    <row r="767" spans="1:11" x14ac:dyDescent="0.25">
      <c r="A767" t="str">
        <v>One-Seat</v>
      </c>
      <c r="B767" t="str">
        <v>AARON TRANSPORTATION</v>
      </c>
      <c r="C767" s="69">
        <v>45597</v>
      </c>
      <c r="D767" t="str">
        <v>ALLISON, AARON</v>
      </c>
      <c r="E767" t="str">
        <v>202</v>
      </c>
      <c r="F767" t="str">
        <v>WAV</v>
      </c>
      <c r="G767" t="str">
        <v>AM1</v>
      </c>
      <c r="H767" t="str">
        <v>SD</v>
      </c>
      <c r="I767">
        <v>4016783</v>
      </c>
      <c r="J767">
        <v>24.88</v>
      </c>
      <c r="K767">
        <v>96</v>
      </c>
    </row>
    <row r="768" spans="1:11" x14ac:dyDescent="0.25">
      <c r="A768" t="str">
        <v>One-Seat</v>
      </c>
      <c r="B768" t="str">
        <v>MADE EAZY LLC</v>
      </c>
      <c r="C768" s="69">
        <v>45597</v>
      </c>
      <c r="D768" t="str">
        <v>WYATT, MIGERIEA</v>
      </c>
      <c r="E768" t="str">
        <v>219</v>
      </c>
      <c r="F768" t="str">
        <v>SEDAN</v>
      </c>
      <c r="G768" t="str">
        <v>AM1</v>
      </c>
      <c r="H768" t="str">
        <v>SD</v>
      </c>
      <c r="I768">
        <v>4013469</v>
      </c>
      <c r="J768">
        <v>10.08</v>
      </c>
      <c r="K768">
        <v>20</v>
      </c>
    </row>
    <row r="769" spans="1:11" x14ac:dyDescent="0.25">
      <c r="A769" t="str">
        <v>One-Seat</v>
      </c>
      <c r="B769" t="str">
        <v>EXPRESS TRANSPORTATION SERVICES, LLC</v>
      </c>
      <c r="C769" s="69">
        <v>45597</v>
      </c>
      <c r="D769" t="str">
        <v>ROBERTSON, SARAH</v>
      </c>
      <c r="E769" t="str">
        <v>208</v>
      </c>
      <c r="F769" t="str">
        <v>WAV</v>
      </c>
      <c r="G769" t="str">
        <v>AM1</v>
      </c>
      <c r="H769" t="str">
        <v>SD</v>
      </c>
      <c r="I769">
        <v>4017358</v>
      </c>
      <c r="J769">
        <v>17.97</v>
      </c>
      <c r="K769">
        <v>54</v>
      </c>
    </row>
    <row r="770" spans="1:11" x14ac:dyDescent="0.25">
      <c r="A770" t="str">
        <v>One-Seat</v>
      </c>
      <c r="B770" t="str">
        <v>FOWLER SENIOR TRANSIT LLC</v>
      </c>
      <c r="C770" s="69">
        <v>45597</v>
      </c>
      <c r="D770" t="str">
        <v>FOWLER, ANTOINE</v>
      </c>
      <c r="E770" t="str">
        <v>222</v>
      </c>
      <c r="F770" t="str">
        <v>WAV</v>
      </c>
      <c r="G770" t="str">
        <v>PW1</v>
      </c>
      <c r="H770" t="str">
        <v>WC</v>
      </c>
      <c r="I770">
        <v>4014337</v>
      </c>
      <c r="J770">
        <v>8.76</v>
      </c>
      <c r="K770">
        <v>19</v>
      </c>
    </row>
    <row r="771" spans="1:11" x14ac:dyDescent="0.25">
      <c r="A771" t="str">
        <v>One-Seat</v>
      </c>
      <c r="B771" t="str">
        <v>EXPRESS TRANSPORTATION SERVICES, LLC</v>
      </c>
      <c r="C771" s="69">
        <v>45597</v>
      </c>
      <c r="D771" t="str">
        <v>LARA, DOUGLAS</v>
      </c>
      <c r="E771" t="str">
        <v>221</v>
      </c>
      <c r="F771" t="str">
        <v>WAV</v>
      </c>
      <c r="G771" t="str">
        <v>AM1</v>
      </c>
      <c r="H771" t="str">
        <v>SD</v>
      </c>
      <c r="I771">
        <v>4012659</v>
      </c>
      <c r="J771">
        <v>20.329999999999998</v>
      </c>
      <c r="K771">
        <v>58</v>
      </c>
    </row>
    <row r="772" spans="1:11" x14ac:dyDescent="0.25">
      <c r="A772" t="str">
        <v>One-Seat</v>
      </c>
      <c r="B772" t="str">
        <v>EXPRESS TRANSPORTATION SERVICES, LLC</v>
      </c>
      <c r="C772" s="69">
        <v>45597</v>
      </c>
      <c r="D772" t="str">
        <v>ROGERS, JAMES</v>
      </c>
      <c r="E772" t="str">
        <v>207</v>
      </c>
      <c r="F772" t="str">
        <v>WAV</v>
      </c>
      <c r="G772" t="str">
        <v>AM1</v>
      </c>
      <c r="H772" t="str">
        <v>SD</v>
      </c>
      <c r="I772">
        <v>4012735</v>
      </c>
      <c r="J772">
        <v>10.39</v>
      </c>
      <c r="K772">
        <v>35</v>
      </c>
    </row>
    <row r="773" spans="1:11" x14ac:dyDescent="0.25">
      <c r="A773" t="str">
        <v>One-Seat</v>
      </c>
      <c r="B773" t="str">
        <v>AARON TRANSPORTATION</v>
      </c>
      <c r="C773" s="69">
        <v>45597</v>
      </c>
      <c r="D773" t="str">
        <v>ALLISON, AARON</v>
      </c>
      <c r="E773" t="str">
        <v>202</v>
      </c>
      <c r="F773" t="str">
        <v>WAV</v>
      </c>
      <c r="G773" t="str">
        <v>AM1</v>
      </c>
      <c r="H773" t="str">
        <v>SD</v>
      </c>
      <c r="I773">
        <v>4012736</v>
      </c>
      <c r="J773">
        <v>10.39</v>
      </c>
      <c r="K773">
        <v>33</v>
      </c>
    </row>
    <row r="774" spans="1:11" x14ac:dyDescent="0.25">
      <c r="A774" t="str">
        <v>One-Seat</v>
      </c>
      <c r="B774" t="str">
        <v>NORTHCAL TRANSPORTATION LLC</v>
      </c>
      <c r="C774" s="69">
        <v>45597</v>
      </c>
      <c r="D774" t="str">
        <v>VILCHEZ, CHARLENNE</v>
      </c>
      <c r="E774" t="str">
        <v>217</v>
      </c>
      <c r="F774" t="str">
        <v>WAV</v>
      </c>
      <c r="G774" t="str">
        <v>WH1</v>
      </c>
      <c r="H774" t="str">
        <v>WC</v>
      </c>
      <c r="I774">
        <v>4012738</v>
      </c>
      <c r="J774">
        <v>5.55</v>
      </c>
      <c r="K774">
        <v>28</v>
      </c>
    </row>
    <row r="775" spans="1:11" x14ac:dyDescent="0.25">
      <c r="A775" t="str">
        <v>One-Seat</v>
      </c>
      <c r="B775" t="str">
        <v>EXPRESS TRANSPORTATION SERVICES, LLC</v>
      </c>
      <c r="C775" s="69">
        <v>45597</v>
      </c>
      <c r="D775" t="str">
        <v>KEITH , CLYDE</v>
      </c>
      <c r="E775" t="str">
        <v>212</v>
      </c>
      <c r="F775" t="str">
        <v>WAV</v>
      </c>
      <c r="G775" t="str">
        <v>AM1</v>
      </c>
      <c r="H775" t="str">
        <v>SD</v>
      </c>
      <c r="I775">
        <v>4012757</v>
      </c>
      <c r="J775">
        <v>11.22</v>
      </c>
      <c r="K775">
        <v>74</v>
      </c>
    </row>
    <row r="776" spans="1:11" x14ac:dyDescent="0.25">
      <c r="A776" t="str">
        <v>One-Seat</v>
      </c>
      <c r="B776" t="str">
        <v>FOWLER SENIOR TRANSIT LLC</v>
      </c>
      <c r="C776" s="69">
        <v>45597</v>
      </c>
      <c r="D776" t="str">
        <v>FOWLER, ANTOINE</v>
      </c>
      <c r="E776" t="str">
        <v>222</v>
      </c>
      <c r="F776" t="str">
        <v>WAV</v>
      </c>
      <c r="G776" t="str">
        <v>WK1</v>
      </c>
      <c r="H776" t="str">
        <v>SD</v>
      </c>
      <c r="I776">
        <v>4012779</v>
      </c>
      <c r="J776">
        <v>8.35</v>
      </c>
      <c r="K776">
        <v>19</v>
      </c>
    </row>
    <row r="777" spans="1:11" x14ac:dyDescent="0.25">
      <c r="A777" t="str">
        <v>One-Seat</v>
      </c>
      <c r="B777" t="str">
        <v>SYNERGY MEDICAL TRANSPORTATION LLC</v>
      </c>
      <c r="C777" s="69">
        <v>45597</v>
      </c>
      <c r="D777" t="str">
        <v>VAUGHN, DUSTIN</v>
      </c>
      <c r="E777" t="str">
        <v>220</v>
      </c>
      <c r="F777" t="str">
        <v>SEDAN</v>
      </c>
      <c r="G777" t="str">
        <v>WK1</v>
      </c>
      <c r="H777" t="str">
        <v>SD</v>
      </c>
      <c r="I777">
        <v>4012778</v>
      </c>
      <c r="J777">
        <v>8.35</v>
      </c>
      <c r="K777">
        <v>16</v>
      </c>
    </row>
    <row r="778" spans="1:11" x14ac:dyDescent="0.25">
      <c r="A778" t="str">
        <v>One-Seat</v>
      </c>
      <c r="B778" t="str">
        <v>DIAMOND HILL TRANSPORTATION LLC</v>
      </c>
      <c r="C778" s="69">
        <v>45597</v>
      </c>
      <c r="D778" t="str">
        <v>STEPHENS, MARITZA</v>
      </c>
      <c r="E778" t="str">
        <v>206</v>
      </c>
      <c r="F778" t="str">
        <v>WAV</v>
      </c>
      <c r="G778" t="str">
        <v>AM1</v>
      </c>
      <c r="H778" t="str">
        <v>SD</v>
      </c>
      <c r="I778">
        <v>4013136</v>
      </c>
      <c r="J778">
        <v>26.9</v>
      </c>
      <c r="K778">
        <v>79</v>
      </c>
    </row>
    <row r="779" spans="1:11" x14ac:dyDescent="0.25">
      <c r="A779" t="str">
        <v>One-Seat</v>
      </c>
      <c r="B779" t="str">
        <v>MADE EAZY LLC</v>
      </c>
      <c r="C779" s="69">
        <v>45597</v>
      </c>
      <c r="D779" t="str">
        <v>WYATT, MIGERIEA</v>
      </c>
      <c r="E779" t="str">
        <v>219</v>
      </c>
      <c r="F779" t="str">
        <v>SEDAN</v>
      </c>
      <c r="G779" t="str">
        <v>AM1</v>
      </c>
      <c r="H779" t="str">
        <v>SD</v>
      </c>
      <c r="I779">
        <v>4013145</v>
      </c>
      <c r="J779">
        <v>19.62</v>
      </c>
      <c r="K779">
        <v>11</v>
      </c>
    </row>
    <row r="780" spans="1:11" x14ac:dyDescent="0.25">
      <c r="A780" t="str">
        <v>One-Seat</v>
      </c>
      <c r="B780" t="str">
        <v>MONAI&amp;SON'S LLC</v>
      </c>
      <c r="C780" s="69">
        <v>45597</v>
      </c>
      <c r="D780" t="str">
        <v>MOLLIQUE, ROMESHA</v>
      </c>
      <c r="E780" t="str">
        <v>203</v>
      </c>
      <c r="F780" t="str">
        <v>WAV</v>
      </c>
      <c r="G780" t="str">
        <v>AM1</v>
      </c>
      <c r="H780" t="str">
        <v>SD</v>
      </c>
      <c r="I780">
        <v>4012767</v>
      </c>
      <c r="J780">
        <v>17.43</v>
      </c>
      <c r="K780">
        <v>34</v>
      </c>
    </row>
    <row r="781" spans="1:11" x14ac:dyDescent="0.25">
      <c r="A781" t="str">
        <v>One-Seat</v>
      </c>
      <c r="B781" t="str">
        <v>EXPRESS TRANSPORTATION SERVICES, LLC</v>
      </c>
      <c r="C781" s="69">
        <v>45597</v>
      </c>
      <c r="D781" t="str">
        <v>LARA, DOUGLAS</v>
      </c>
      <c r="E781" t="str">
        <v>221</v>
      </c>
      <c r="F781" t="str">
        <v>WAV</v>
      </c>
      <c r="G781" t="str">
        <v>AM1</v>
      </c>
      <c r="H781" t="str">
        <v>SD</v>
      </c>
      <c r="I781">
        <v>4012766</v>
      </c>
      <c r="J781">
        <v>17.43</v>
      </c>
      <c r="K781">
        <v>40</v>
      </c>
    </row>
    <row r="782" spans="1:11" x14ac:dyDescent="0.25">
      <c r="A782" t="str">
        <v>One-Seat</v>
      </c>
      <c r="B782" t="str">
        <v>EXPRESS TRANSPORTATION SERVICES, LLC</v>
      </c>
      <c r="C782" s="69">
        <v>45597</v>
      </c>
      <c r="D782" t="str">
        <v>ROBERTSON, SARAH</v>
      </c>
      <c r="E782" t="str">
        <v>208</v>
      </c>
      <c r="F782" t="str">
        <v>WAV</v>
      </c>
      <c r="G782" t="str">
        <v>AM1</v>
      </c>
      <c r="H782" t="str">
        <v>SD</v>
      </c>
      <c r="I782">
        <v>4013141</v>
      </c>
      <c r="J782">
        <v>26.9</v>
      </c>
      <c r="K782">
        <v>51</v>
      </c>
    </row>
    <row r="783" spans="1:11" x14ac:dyDescent="0.25">
      <c r="A783" t="str">
        <v>One-Seat</v>
      </c>
      <c r="B783" t="str">
        <v>EXPRESS TRANSPORTATION SERVICES, LLC</v>
      </c>
      <c r="C783" s="69">
        <v>45597</v>
      </c>
      <c r="D783" t="str">
        <v>LARA, DOUGLAS</v>
      </c>
      <c r="E783" t="str">
        <v>221</v>
      </c>
      <c r="F783" t="str">
        <v>WAV</v>
      </c>
      <c r="G783" t="str">
        <v>WH1</v>
      </c>
      <c r="H783" t="str">
        <v>WC</v>
      </c>
      <c r="I783">
        <v>4012737</v>
      </c>
      <c r="J783">
        <v>5.55</v>
      </c>
      <c r="K783">
        <v>23</v>
      </c>
    </row>
    <row r="784" spans="1:11" x14ac:dyDescent="0.25">
      <c r="A784" t="str">
        <v>One-Seat</v>
      </c>
      <c r="B784" t="str">
        <v>MONAI&amp;SON'S LLC</v>
      </c>
      <c r="C784" s="69">
        <v>45597</v>
      </c>
      <c r="D784" t="str">
        <v>MOLLIQUE, ROMESHA</v>
      </c>
      <c r="E784" t="str">
        <v>203</v>
      </c>
      <c r="F784" t="str">
        <v>WAV</v>
      </c>
      <c r="G784" t="str">
        <v>AM1</v>
      </c>
      <c r="H784" t="str">
        <v>SD</v>
      </c>
      <c r="I784">
        <v>4012660</v>
      </c>
      <c r="J784">
        <v>20.329999999999998</v>
      </c>
      <c r="K784">
        <v>54</v>
      </c>
    </row>
    <row r="785" spans="1:11" x14ac:dyDescent="0.25">
      <c r="A785" t="str">
        <v>One-Seat</v>
      </c>
      <c r="B785" t="str">
        <v>EXPRESS TRANSPORTATION SERVICES, LLC</v>
      </c>
      <c r="C785" s="69">
        <v>45598</v>
      </c>
      <c r="D785" t="str">
        <v>ROBERTSON, SARAH</v>
      </c>
      <c r="E785" t="str">
        <v>208</v>
      </c>
      <c r="F785" t="str">
        <v>WAV</v>
      </c>
      <c r="G785" t="str">
        <v>AM1</v>
      </c>
      <c r="H785" t="str">
        <v>SD</v>
      </c>
      <c r="I785">
        <v>4017406</v>
      </c>
      <c r="J785">
        <v>18.48</v>
      </c>
      <c r="K785">
        <v>26</v>
      </c>
    </row>
    <row r="786" spans="1:11" x14ac:dyDescent="0.25">
      <c r="A786" t="str">
        <v>One-Seat</v>
      </c>
      <c r="B786" t="str">
        <v>TRANSIT LTM LLC</v>
      </c>
      <c r="C786" s="69">
        <v>45598</v>
      </c>
      <c r="D786" t="str">
        <v>MALCOM, LANDREW</v>
      </c>
      <c r="E786" t="str">
        <v>209</v>
      </c>
      <c r="F786" t="str">
        <v>WAV</v>
      </c>
      <c r="G786" t="str">
        <v>AM1</v>
      </c>
      <c r="H786" t="str">
        <v>SD</v>
      </c>
      <c r="I786">
        <v>4017531</v>
      </c>
      <c r="J786">
        <v>8.19</v>
      </c>
      <c r="K786">
        <v>18</v>
      </c>
    </row>
    <row r="787" spans="1:11" x14ac:dyDescent="0.25">
      <c r="A787" t="str">
        <v>One-Seat</v>
      </c>
      <c r="B787" t="str">
        <v>REM SOLUTIONS LLC</v>
      </c>
      <c r="C787" s="69">
        <v>45598</v>
      </c>
      <c r="D787" t="str">
        <v>MAINESS, RYAN</v>
      </c>
      <c r="E787" t="str">
        <v>215</v>
      </c>
      <c r="F787" t="str">
        <v>SEDAN</v>
      </c>
      <c r="G787" t="str">
        <v>AM1</v>
      </c>
      <c r="H787" t="str">
        <v>SD</v>
      </c>
      <c r="I787">
        <v>4016076</v>
      </c>
      <c r="J787">
        <v>7.93</v>
      </c>
      <c r="K787">
        <v>16</v>
      </c>
    </row>
    <row r="788" spans="1:11" x14ac:dyDescent="0.25">
      <c r="A788" t="str">
        <v>One-Seat</v>
      </c>
      <c r="B788" t="str">
        <v>DIAMOND HILL TRANSPORTATION LLC</v>
      </c>
      <c r="C788" s="69">
        <v>45598</v>
      </c>
      <c r="D788" t="str">
        <v>STEPHENS, MARITZA</v>
      </c>
      <c r="E788" t="str">
        <v>206</v>
      </c>
      <c r="F788" t="str">
        <v>WAV</v>
      </c>
      <c r="G788" t="str">
        <v>AM2</v>
      </c>
      <c r="H788" t="str">
        <v>SD</v>
      </c>
      <c r="I788">
        <v>4016575</v>
      </c>
      <c r="J788">
        <v>6.07</v>
      </c>
      <c r="K788">
        <v>24</v>
      </c>
    </row>
    <row r="789" spans="1:11" x14ac:dyDescent="0.25">
      <c r="A789" t="str">
        <v>One-Seat</v>
      </c>
      <c r="B789" t="str">
        <v>HIGHER-SELF LLC</v>
      </c>
      <c r="C789" s="69">
        <v>45598</v>
      </c>
      <c r="D789" t="str">
        <v>BROWN, LOVIE</v>
      </c>
      <c r="E789" t="str">
        <v>216</v>
      </c>
      <c r="F789" t="str">
        <v>SEDAN</v>
      </c>
      <c r="G789" t="str">
        <v>AM2</v>
      </c>
      <c r="H789" t="str">
        <v>SD</v>
      </c>
      <c r="I789">
        <v>4016574</v>
      </c>
      <c r="J789">
        <v>6.07</v>
      </c>
      <c r="K789">
        <v>27</v>
      </c>
    </row>
    <row r="790" spans="1:11" x14ac:dyDescent="0.25">
      <c r="A790" t="str">
        <v>One-Seat</v>
      </c>
      <c r="B790" t="str">
        <v>HIGHER-SELF LLC</v>
      </c>
      <c r="C790" s="69">
        <v>45598</v>
      </c>
      <c r="D790" t="str">
        <v>BROWN, LOVIE</v>
      </c>
      <c r="E790" t="str">
        <v>216</v>
      </c>
      <c r="F790" t="str">
        <v>SEDAN</v>
      </c>
      <c r="G790" t="str">
        <v>AM1</v>
      </c>
      <c r="H790" t="str">
        <v>SD</v>
      </c>
      <c r="I790">
        <v>4016077</v>
      </c>
      <c r="J790">
        <v>7.93</v>
      </c>
      <c r="K790">
        <v>17</v>
      </c>
    </row>
    <row r="791" spans="1:11" x14ac:dyDescent="0.25">
      <c r="A791" t="str">
        <v>One-Seat</v>
      </c>
      <c r="B791" t="str">
        <v>EXPRESS TRANSPORTATION SERVICES, LLC</v>
      </c>
      <c r="C791" s="69">
        <v>45598</v>
      </c>
      <c r="D791" t="str">
        <v>KEITH , CLYDE</v>
      </c>
      <c r="E791" t="str">
        <v>212</v>
      </c>
      <c r="F791" t="str">
        <v>WAV</v>
      </c>
      <c r="G791" t="str">
        <v>AM1,WK1</v>
      </c>
      <c r="H791" t="str">
        <v>SD</v>
      </c>
      <c r="I791">
        <v>4017365</v>
      </c>
      <c r="J791">
        <v>24.03</v>
      </c>
      <c r="K791">
        <v>32</v>
      </c>
    </row>
    <row r="792" spans="1:11" x14ac:dyDescent="0.25">
      <c r="A792" t="str">
        <v>One-Seat</v>
      </c>
      <c r="B792" t="str">
        <v>AARON TRANSPORTATION</v>
      </c>
      <c r="C792" s="69">
        <v>45598</v>
      </c>
      <c r="D792" t="str">
        <v>ALLISON, AARON</v>
      </c>
      <c r="E792" t="str">
        <v>202</v>
      </c>
      <c r="F792" t="str">
        <v>WAV</v>
      </c>
      <c r="G792" t="str">
        <v>WK1</v>
      </c>
      <c r="H792" t="str">
        <v>SD</v>
      </c>
      <c r="I792">
        <v>4017538</v>
      </c>
      <c r="J792">
        <v>32.26</v>
      </c>
      <c r="K792">
        <v>40</v>
      </c>
    </row>
    <row r="793" spans="1:11" x14ac:dyDescent="0.25">
      <c r="A793" t="str">
        <v>One-Seat</v>
      </c>
      <c r="B793" t="str">
        <v>EXPRESS TRANSPORTATION SERVICES, LLC</v>
      </c>
      <c r="C793" s="69">
        <v>45598</v>
      </c>
      <c r="D793" t="str">
        <v>ROBERTSON, SARAH</v>
      </c>
      <c r="E793" t="str">
        <v>208</v>
      </c>
      <c r="F793" t="str">
        <v>WAV</v>
      </c>
      <c r="G793" t="str">
        <v>AM1,WK1</v>
      </c>
      <c r="H793" t="str">
        <v>SD</v>
      </c>
      <c r="I793">
        <v>4017366</v>
      </c>
      <c r="J793">
        <v>24.03</v>
      </c>
      <c r="K793">
        <v>63</v>
      </c>
    </row>
    <row r="794" spans="1:11" x14ac:dyDescent="0.25">
      <c r="A794" t="str">
        <v>One-Seat</v>
      </c>
      <c r="B794" t="str">
        <v>REM SOLUTIONS LLC</v>
      </c>
      <c r="C794" s="69">
        <v>45598</v>
      </c>
      <c r="D794" t="str">
        <v>MAINESS, RYAN</v>
      </c>
      <c r="E794" t="str">
        <v>215</v>
      </c>
      <c r="F794" t="str">
        <v>SEDAN</v>
      </c>
      <c r="G794" t="str">
        <v>AM1</v>
      </c>
      <c r="H794" t="str">
        <v>SD</v>
      </c>
      <c r="I794">
        <v>4017392</v>
      </c>
      <c r="J794">
        <v>25.12</v>
      </c>
      <c r="K794">
        <v>48</v>
      </c>
    </row>
    <row r="795" spans="1:11" x14ac:dyDescent="0.25">
      <c r="A795" t="str">
        <v>One-Seat</v>
      </c>
      <c r="B795" t="str">
        <v>REM SOLUTIONS LLC</v>
      </c>
      <c r="C795" s="69">
        <v>45598</v>
      </c>
      <c r="D795" t="str">
        <v>MAINESS, RYAN</v>
      </c>
      <c r="E795" t="str">
        <v>215</v>
      </c>
      <c r="F795" t="str">
        <v>SEDAN</v>
      </c>
      <c r="G795" t="str">
        <v>AM1</v>
      </c>
      <c r="H795" t="str">
        <v>SD</v>
      </c>
      <c r="I795">
        <v>4017521</v>
      </c>
      <c r="J795">
        <v>8.19</v>
      </c>
      <c r="K795">
        <v>21</v>
      </c>
    </row>
    <row r="796" spans="1:11" x14ac:dyDescent="0.25">
      <c r="A796" t="str">
        <v>One-Seat</v>
      </c>
      <c r="B796" t="str">
        <v>AARON TRANSPORTATION</v>
      </c>
      <c r="C796" s="69">
        <v>45598</v>
      </c>
      <c r="D796" t="str">
        <v>ALLISON, AARON</v>
      </c>
      <c r="E796" t="str">
        <v>202</v>
      </c>
      <c r="F796" t="str">
        <v>WAV</v>
      </c>
      <c r="G796" t="str">
        <v>AM1</v>
      </c>
      <c r="H796" t="str">
        <v>SD</v>
      </c>
      <c r="I796">
        <v>4017460</v>
      </c>
      <c r="J796">
        <v>11.49</v>
      </c>
      <c r="K796">
        <v>33</v>
      </c>
    </row>
    <row r="797" spans="1:11" x14ac:dyDescent="0.25">
      <c r="A797" t="str">
        <v>One-Seat</v>
      </c>
      <c r="B797" t="str">
        <v>TRANSIT LTM LLC</v>
      </c>
      <c r="C797" s="69">
        <v>45598</v>
      </c>
      <c r="D797" t="str">
        <v>MALCOM, LANDREW</v>
      </c>
      <c r="E797" t="str">
        <v>209</v>
      </c>
      <c r="F797" t="str">
        <v>WAV</v>
      </c>
      <c r="G797" t="str">
        <v>AM1</v>
      </c>
      <c r="H797" t="str">
        <v>SD</v>
      </c>
      <c r="I797">
        <v>4013348</v>
      </c>
      <c r="J797">
        <v>10.54</v>
      </c>
      <c r="K797">
        <v>0</v>
      </c>
    </row>
    <row r="798" spans="1:11" x14ac:dyDescent="0.25">
      <c r="A798" t="str">
        <v>One-Seat</v>
      </c>
      <c r="B798" t="str">
        <v>DIAMOND HILL TRANSPORTATION LLC</v>
      </c>
      <c r="C798" s="69">
        <v>45598</v>
      </c>
      <c r="D798" t="str">
        <v>STEPHENS, MARITZA</v>
      </c>
      <c r="E798" t="str">
        <v>206</v>
      </c>
      <c r="F798" t="str">
        <v>WAV</v>
      </c>
      <c r="G798" t="str">
        <v>WH1</v>
      </c>
      <c r="H798" t="str">
        <v>WC</v>
      </c>
      <c r="I798">
        <v>4014573</v>
      </c>
      <c r="J798">
        <v>25.63</v>
      </c>
      <c r="K798">
        <v>38</v>
      </c>
    </row>
    <row r="799" spans="1:11" x14ac:dyDescent="0.25">
      <c r="A799" t="str">
        <v>One-Seat</v>
      </c>
      <c r="B799" t="str">
        <v>AARON TRANSPORTATION</v>
      </c>
      <c r="C799" s="69">
        <v>45598</v>
      </c>
      <c r="D799" t="str">
        <v>ALLISON, AARON</v>
      </c>
      <c r="E799" t="str">
        <v>202</v>
      </c>
      <c r="F799" t="str">
        <v>WAV</v>
      </c>
      <c r="G799" t="str">
        <v>AM1</v>
      </c>
      <c r="H799" t="str">
        <v>SD</v>
      </c>
      <c r="I799">
        <v>4014473</v>
      </c>
      <c r="J799">
        <v>15.03</v>
      </c>
      <c r="K799">
        <v>41</v>
      </c>
    </row>
    <row r="800" spans="1:11" x14ac:dyDescent="0.25">
      <c r="A800" t="str">
        <v>One-Seat</v>
      </c>
      <c r="B800" t="str">
        <v>TRANSIT LTM LLC</v>
      </c>
      <c r="C800" s="69">
        <v>45598</v>
      </c>
      <c r="D800" t="str">
        <v>MALCOM, LANDREW</v>
      </c>
      <c r="E800" t="str">
        <v>209</v>
      </c>
      <c r="F800" t="str">
        <v>WAV</v>
      </c>
      <c r="G800" t="str">
        <v>AM1</v>
      </c>
      <c r="H800" t="str">
        <v>SD</v>
      </c>
      <c r="I800">
        <v>4014472</v>
      </c>
      <c r="J800">
        <v>15.03</v>
      </c>
      <c r="K800">
        <v>40</v>
      </c>
    </row>
    <row r="801" spans="1:11" x14ac:dyDescent="0.25">
      <c r="A801" t="str">
        <v>One-Seat</v>
      </c>
      <c r="B801" t="str">
        <v>AARON TRANSPORTATION</v>
      </c>
      <c r="C801" s="69">
        <v>45598</v>
      </c>
      <c r="D801" t="str">
        <v>ALLISON, AARON</v>
      </c>
      <c r="E801" t="str">
        <v>202</v>
      </c>
      <c r="F801" t="str">
        <v>WAV</v>
      </c>
      <c r="G801" t="str">
        <v>AM1,SA1</v>
      </c>
      <c r="H801" t="str">
        <v>SD</v>
      </c>
      <c r="I801">
        <v>4014417</v>
      </c>
      <c r="J801">
        <v>31.62</v>
      </c>
      <c r="K801">
        <v>44</v>
      </c>
    </row>
    <row r="802" spans="1:11" x14ac:dyDescent="0.25">
      <c r="A802" t="str">
        <v>One-Seat</v>
      </c>
      <c r="B802" t="str">
        <v>EXPRESS TRANSPORTATION SERVICES, LLC</v>
      </c>
      <c r="C802" s="69">
        <v>45598</v>
      </c>
      <c r="D802" t="str">
        <v>ROGERS, JAMES</v>
      </c>
      <c r="E802" t="str">
        <v>207</v>
      </c>
      <c r="F802" t="str">
        <v>WAV</v>
      </c>
      <c r="G802" t="str">
        <v>AM1</v>
      </c>
      <c r="H802" t="str">
        <v>SD</v>
      </c>
      <c r="I802">
        <v>4013347</v>
      </c>
      <c r="J802">
        <v>10.54</v>
      </c>
      <c r="K802">
        <v>17</v>
      </c>
    </row>
    <row r="803" spans="1:11" x14ac:dyDescent="0.25">
      <c r="A803" t="str">
        <v>One-Seat</v>
      </c>
      <c r="B803" t="str">
        <v>AARON TRANSPORTATION</v>
      </c>
      <c r="C803" s="69">
        <v>45598</v>
      </c>
      <c r="D803" t="str">
        <v>ALLISON, AARON</v>
      </c>
      <c r="E803" t="str">
        <v>202</v>
      </c>
      <c r="F803" t="str">
        <v>WAV</v>
      </c>
      <c r="G803" t="str">
        <v>AM1</v>
      </c>
      <c r="H803" t="str">
        <v>SD</v>
      </c>
      <c r="I803">
        <v>4017508</v>
      </c>
      <c r="J803">
        <v>24.06</v>
      </c>
      <c r="K803">
        <v>41</v>
      </c>
    </row>
    <row r="804" spans="1:11" x14ac:dyDescent="0.25">
      <c r="A804" t="str">
        <v>One-Seat</v>
      </c>
      <c r="B804" t="str">
        <v>EXPRESS TRANSPORTATION SERVICES, LLC</v>
      </c>
      <c r="C804" s="69">
        <v>45598</v>
      </c>
      <c r="D804" t="str">
        <v>ROBERTSON, SARAH</v>
      </c>
      <c r="E804" t="str">
        <v>208</v>
      </c>
      <c r="F804" t="str">
        <v>WAV</v>
      </c>
      <c r="G804" t="str">
        <v>AM1</v>
      </c>
      <c r="H804" t="str">
        <v>SD</v>
      </c>
      <c r="I804">
        <v>4013350</v>
      </c>
      <c r="J804">
        <v>4.01</v>
      </c>
      <c r="K804">
        <v>16</v>
      </c>
    </row>
    <row r="805" spans="1:11" x14ac:dyDescent="0.25">
      <c r="A805" t="str">
        <v>One-Seat</v>
      </c>
      <c r="B805" t="str">
        <v>GET CARE TRANSIT LLC</v>
      </c>
      <c r="C805" s="69">
        <v>45598</v>
      </c>
      <c r="D805" t="str">
        <v>BOGALE, GETU</v>
      </c>
      <c r="E805" t="str">
        <v>214</v>
      </c>
      <c r="F805" t="str">
        <v>WAV</v>
      </c>
      <c r="G805" t="str">
        <v>AM1</v>
      </c>
      <c r="H805" t="str">
        <v>SD</v>
      </c>
      <c r="I805">
        <v>4015987</v>
      </c>
      <c r="J805">
        <v>35.729999999999997</v>
      </c>
      <c r="K805">
        <v>49</v>
      </c>
    </row>
    <row r="806" spans="1:11" x14ac:dyDescent="0.25">
      <c r="A806" t="str">
        <v>One-Seat</v>
      </c>
      <c r="B806" t="str">
        <v>EXPRESS TRANSPORTATION SERVICES, LLC</v>
      </c>
      <c r="C806" s="69">
        <v>45598</v>
      </c>
      <c r="D806" t="str">
        <v>ROGERS, JAMES</v>
      </c>
      <c r="E806" t="str">
        <v>207</v>
      </c>
      <c r="F806" t="str">
        <v>WAV</v>
      </c>
      <c r="G806" t="str">
        <v>AM1</v>
      </c>
      <c r="H806" t="str">
        <v>SD</v>
      </c>
      <c r="I806">
        <v>4015855</v>
      </c>
      <c r="J806">
        <v>26.95</v>
      </c>
      <c r="K806">
        <v>41</v>
      </c>
    </row>
    <row r="807" spans="1:11" x14ac:dyDescent="0.25">
      <c r="A807" t="str">
        <v>One-Seat</v>
      </c>
      <c r="B807" t="str">
        <v>AARON TRANSPORTATION</v>
      </c>
      <c r="C807" s="69">
        <v>45598</v>
      </c>
      <c r="D807" t="str">
        <v>ALLISON, AARON</v>
      </c>
      <c r="E807" t="str">
        <v>202</v>
      </c>
      <c r="F807" t="str">
        <v>WAV</v>
      </c>
      <c r="G807" t="str">
        <v>AM1</v>
      </c>
      <c r="H807" t="str">
        <v>SD</v>
      </c>
      <c r="I807">
        <v>4015858</v>
      </c>
      <c r="J807">
        <v>26.95</v>
      </c>
      <c r="K807">
        <v>54</v>
      </c>
    </row>
    <row r="808" spans="1:11" x14ac:dyDescent="0.25">
      <c r="A808" t="str">
        <v>One-Seat</v>
      </c>
      <c r="B808" t="str">
        <v>GET CARE TRANSIT LLC</v>
      </c>
      <c r="C808" s="69">
        <v>45598</v>
      </c>
      <c r="D808" t="str">
        <v>BOGALE, GETU</v>
      </c>
      <c r="E808" t="str">
        <v>214</v>
      </c>
      <c r="F808" t="str">
        <v>WAV</v>
      </c>
      <c r="G808" t="str">
        <v>AM1</v>
      </c>
      <c r="H808" t="str">
        <v>SD</v>
      </c>
      <c r="I808">
        <v>4015156</v>
      </c>
      <c r="J808">
        <v>16.260000000000002</v>
      </c>
      <c r="K808">
        <v>32</v>
      </c>
    </row>
    <row r="809" spans="1:11" x14ac:dyDescent="0.25">
      <c r="A809" t="str">
        <v>One-Seat</v>
      </c>
      <c r="B809" t="str">
        <v>HIGHER-SELF LLC</v>
      </c>
      <c r="C809" s="69">
        <v>45598</v>
      </c>
      <c r="D809" t="str">
        <v>BROWN, LOVIE</v>
      </c>
      <c r="E809" t="str">
        <v>216</v>
      </c>
      <c r="F809" t="str">
        <v>SEDAN</v>
      </c>
      <c r="G809" t="str">
        <v>AM1</v>
      </c>
      <c r="H809" t="str">
        <v>SD</v>
      </c>
      <c r="I809">
        <v>4015155</v>
      </c>
      <c r="J809">
        <v>16.260000000000002</v>
      </c>
      <c r="K809">
        <v>31</v>
      </c>
    </row>
    <row r="810" spans="1:11" x14ac:dyDescent="0.25">
      <c r="A810" t="str">
        <v>One-Seat</v>
      </c>
      <c r="B810" t="str">
        <v>EXPRESS TRANSPORTATION SERVICES, LLC</v>
      </c>
      <c r="C810" s="69">
        <v>45599</v>
      </c>
      <c r="D810" t="str">
        <v>ALLGOOD, SCOTT</v>
      </c>
      <c r="E810" t="str">
        <v>201</v>
      </c>
      <c r="F810" t="str">
        <v>BIGVAN</v>
      </c>
      <c r="G810" t="str">
        <v>AM1</v>
      </c>
      <c r="H810" t="str">
        <v>SD</v>
      </c>
      <c r="I810">
        <v>4017554</v>
      </c>
      <c r="J810">
        <v>14.75</v>
      </c>
      <c r="K810">
        <v>45</v>
      </c>
    </row>
    <row r="811" spans="1:11" x14ac:dyDescent="0.25">
      <c r="A811" t="str">
        <v>One-Seat</v>
      </c>
      <c r="B811" t="str">
        <v>EXPRESS TRANSPORTATION SERVICES, LLC</v>
      </c>
      <c r="C811" s="69">
        <v>45599</v>
      </c>
      <c r="D811" t="str">
        <v>UMANA, DOMINGO</v>
      </c>
      <c r="E811" t="str">
        <v>210B</v>
      </c>
      <c r="F811" t="str">
        <v>WAV</v>
      </c>
      <c r="G811" t="str">
        <v>AM1</v>
      </c>
      <c r="H811" t="str">
        <v>SD</v>
      </c>
      <c r="I811">
        <v>4017679</v>
      </c>
      <c r="J811">
        <v>24.43</v>
      </c>
      <c r="K811">
        <v>48</v>
      </c>
    </row>
    <row r="812" spans="1:11" x14ac:dyDescent="0.25">
      <c r="A812" t="str">
        <v>One-Seat</v>
      </c>
      <c r="B812" t="str">
        <v>EXPRESS TRANSPORTATION SERVICES, LLC</v>
      </c>
      <c r="C812" s="69">
        <v>45599</v>
      </c>
      <c r="D812" t="str">
        <v>ROGERS, JAMES</v>
      </c>
      <c r="E812" t="str">
        <v>207</v>
      </c>
      <c r="F812" t="str">
        <v>WAV</v>
      </c>
      <c r="G812" t="str">
        <v>AM1</v>
      </c>
      <c r="H812" t="str">
        <v>SD</v>
      </c>
      <c r="I812">
        <v>4017680</v>
      </c>
      <c r="J812">
        <v>27.36</v>
      </c>
      <c r="K812">
        <v>35</v>
      </c>
    </row>
    <row r="813" spans="1:11" x14ac:dyDescent="0.25">
      <c r="A813" t="str">
        <v>One-Seat</v>
      </c>
      <c r="B813" t="str">
        <v>EXPRESS TRANSPORTATION SERVICES, LLC</v>
      </c>
      <c r="C813" s="69">
        <v>45599</v>
      </c>
      <c r="D813" t="str">
        <v>ROBERTSON, SARAH</v>
      </c>
      <c r="E813" t="str">
        <v>208</v>
      </c>
      <c r="F813" t="str">
        <v>WAV</v>
      </c>
      <c r="G813" t="str">
        <v>AM1</v>
      </c>
      <c r="H813" t="str">
        <v>SD</v>
      </c>
      <c r="I813">
        <v>4017683</v>
      </c>
      <c r="J813">
        <v>27.36</v>
      </c>
      <c r="K813">
        <v>35</v>
      </c>
    </row>
    <row r="814" spans="1:11" x14ac:dyDescent="0.25">
      <c r="A814" t="str">
        <v>One-Seat</v>
      </c>
      <c r="B814" t="str">
        <v>EXPRESS TRANSPORTATION SERVICES, LLC</v>
      </c>
      <c r="C814" s="69">
        <v>45599</v>
      </c>
      <c r="D814" t="str">
        <v>ROGERS, JAMES</v>
      </c>
      <c r="E814" t="str">
        <v>207</v>
      </c>
      <c r="F814" t="str">
        <v>WAV</v>
      </c>
      <c r="G814" t="str">
        <v>AM1</v>
      </c>
      <c r="H814" t="str">
        <v>SD</v>
      </c>
      <c r="I814">
        <v>4017686</v>
      </c>
      <c r="J814">
        <v>13.41</v>
      </c>
      <c r="K814">
        <v>30</v>
      </c>
    </row>
    <row r="815" spans="1:11" x14ac:dyDescent="0.25">
      <c r="A815" t="str">
        <v>One-Seat</v>
      </c>
      <c r="B815" t="str">
        <v>EXPRESS TRANSPORTATION SERVICES, LLC</v>
      </c>
      <c r="C815" s="69">
        <v>45599</v>
      </c>
      <c r="D815" t="str">
        <v>ALLGOOD, SCOTT</v>
      </c>
      <c r="E815" t="str">
        <v>201</v>
      </c>
      <c r="F815" t="str">
        <v>BIGVAN</v>
      </c>
      <c r="G815" t="str">
        <v>AM1</v>
      </c>
      <c r="H815" t="str">
        <v>SD</v>
      </c>
      <c r="I815">
        <v>4017687</v>
      </c>
      <c r="J815">
        <v>13.41</v>
      </c>
      <c r="K815">
        <v>35</v>
      </c>
    </row>
    <row r="816" spans="1:11" x14ac:dyDescent="0.25">
      <c r="A816" t="str">
        <v>One-Seat</v>
      </c>
      <c r="B816" t="str">
        <v>FOWLER SENIOR TRANSIT LLC</v>
      </c>
      <c r="C816" s="69">
        <v>45599</v>
      </c>
      <c r="D816" t="str">
        <v>FOWLER, ANTOINE</v>
      </c>
      <c r="E816" t="str">
        <v>222</v>
      </c>
      <c r="F816" t="str">
        <v>WAV</v>
      </c>
      <c r="G816" t="str">
        <v>AM1</v>
      </c>
      <c r="H816" t="str">
        <v>SD</v>
      </c>
      <c r="I816">
        <v>4017692</v>
      </c>
      <c r="J816">
        <v>26.95</v>
      </c>
      <c r="K816">
        <v>42</v>
      </c>
    </row>
    <row r="817" spans="1:11" x14ac:dyDescent="0.25">
      <c r="A817" t="str">
        <v>One-Seat</v>
      </c>
      <c r="B817" t="str">
        <v>EXPRESS TRANSPORTATION SERVICES, LLC</v>
      </c>
      <c r="C817" s="69">
        <v>45599</v>
      </c>
      <c r="D817" t="str">
        <v>UMANA, DOMINGO</v>
      </c>
      <c r="E817" t="str">
        <v>210B</v>
      </c>
      <c r="F817" t="str">
        <v>WAV</v>
      </c>
      <c r="G817" t="str">
        <v>WK1</v>
      </c>
      <c r="H817" t="str">
        <v>SD</v>
      </c>
      <c r="I817">
        <v>4017545</v>
      </c>
      <c r="J817">
        <v>11.71</v>
      </c>
      <c r="K817">
        <v>37</v>
      </c>
    </row>
    <row r="818" spans="1:11" x14ac:dyDescent="0.25">
      <c r="A818" t="str">
        <v>One-Seat</v>
      </c>
      <c r="B818" t="str">
        <v>DIAMOND HILL TRANSPORTATION LLC</v>
      </c>
      <c r="C818" s="69">
        <v>45599</v>
      </c>
      <c r="D818" t="str">
        <v>STEPHENS, MARITZA</v>
      </c>
      <c r="E818" t="str">
        <v>206</v>
      </c>
      <c r="F818" t="str">
        <v>WAV</v>
      </c>
      <c r="G818" t="str">
        <v>AM1</v>
      </c>
      <c r="H818" t="str">
        <v>SD</v>
      </c>
      <c r="I818">
        <v>4017490</v>
      </c>
      <c r="J818">
        <v>25.21</v>
      </c>
      <c r="K818">
        <v>64</v>
      </c>
    </row>
    <row r="819" spans="1:11" x14ac:dyDescent="0.25">
      <c r="A819" t="str">
        <v>One-Seat</v>
      </c>
      <c r="B819" t="str">
        <v>FOWLER SENIOR TRANSIT LLC</v>
      </c>
      <c r="C819" s="69">
        <v>45599</v>
      </c>
      <c r="D819" t="str">
        <v>FOWLER, ANTOINE</v>
      </c>
      <c r="E819" t="str">
        <v>222</v>
      </c>
      <c r="F819" t="str">
        <v>WAV</v>
      </c>
      <c r="G819" t="str">
        <v>AM1</v>
      </c>
      <c r="H819" t="str">
        <v>SD</v>
      </c>
      <c r="I819">
        <v>4015132</v>
      </c>
      <c r="J819">
        <v>27.82</v>
      </c>
      <c r="K819">
        <v>29</v>
      </c>
    </row>
    <row r="820" spans="1:11" x14ac:dyDescent="0.25">
      <c r="A820" t="str">
        <v>One-Seat</v>
      </c>
      <c r="B820" t="str">
        <v>EXPRESS TRANSPORTATION SERVICES, LLC</v>
      </c>
      <c r="C820" s="69">
        <v>45599</v>
      </c>
      <c r="D820" t="str">
        <v>UMANA, DOMINGO</v>
      </c>
      <c r="E820" t="str">
        <v>210B</v>
      </c>
      <c r="F820" t="str">
        <v>WAV</v>
      </c>
      <c r="G820" t="str">
        <v>AM1</v>
      </c>
      <c r="H820" t="str">
        <v>SD</v>
      </c>
      <c r="I820">
        <v>4015843</v>
      </c>
      <c r="J820">
        <v>16.86</v>
      </c>
      <c r="K820">
        <v>22</v>
      </c>
    </row>
    <row r="821" spans="1:11" x14ac:dyDescent="0.25">
      <c r="A821" t="str">
        <v>One-Seat</v>
      </c>
      <c r="B821" t="str">
        <v>EXPRESS TRANSPORTATION SERVICES, LLC</v>
      </c>
      <c r="C821" s="69">
        <v>45599</v>
      </c>
      <c r="D821" t="str">
        <v>UMANA, DOMINGO</v>
      </c>
      <c r="E821" t="str">
        <v>210B</v>
      </c>
      <c r="F821" t="str">
        <v>WAV</v>
      </c>
      <c r="G821" t="str">
        <v>AM1</v>
      </c>
      <c r="H821" t="str">
        <v>SD</v>
      </c>
      <c r="I821">
        <v>4015844</v>
      </c>
      <c r="J821">
        <v>16.86</v>
      </c>
      <c r="K821">
        <v>155</v>
      </c>
    </row>
    <row r="822" spans="1:11" x14ac:dyDescent="0.25">
      <c r="A822" t="str">
        <v>One-Seat</v>
      </c>
      <c r="B822" t="str">
        <v>EXPRESS TRANSPORTATION SERVICES, LLC</v>
      </c>
      <c r="C822" s="69">
        <v>45599</v>
      </c>
      <c r="D822" t="str">
        <v>ALLGOOD, SCOTT</v>
      </c>
      <c r="E822" t="str">
        <v>201</v>
      </c>
      <c r="F822" t="str">
        <v>BIGVAN</v>
      </c>
      <c r="G822" t="str">
        <v>AM1</v>
      </c>
      <c r="H822" t="str">
        <v>SD</v>
      </c>
      <c r="I822">
        <v>4017410</v>
      </c>
      <c r="J822">
        <v>18.48</v>
      </c>
      <c r="K822">
        <v>70</v>
      </c>
    </row>
    <row r="823" spans="1:11" x14ac:dyDescent="0.25">
      <c r="A823" t="str">
        <v>One-Seat</v>
      </c>
      <c r="B823" t="str">
        <v>FOWLER SENIOR TRANSIT LLC</v>
      </c>
      <c r="C823" s="69">
        <v>45599</v>
      </c>
      <c r="D823" t="str">
        <v>FOWLER, ANTOINE</v>
      </c>
      <c r="E823" t="str">
        <v>222</v>
      </c>
      <c r="F823" t="str">
        <v>WAV</v>
      </c>
      <c r="G823" t="str">
        <v>AM1</v>
      </c>
      <c r="H823" t="str">
        <v>SD</v>
      </c>
      <c r="I823">
        <v>4017298</v>
      </c>
      <c r="J823">
        <v>23.23</v>
      </c>
      <c r="K823">
        <v>39</v>
      </c>
    </row>
    <row r="824" spans="1:11" x14ac:dyDescent="0.25">
      <c r="A824" t="str">
        <v>One-Seat</v>
      </c>
      <c r="B824" t="str">
        <v>DIAMOND HILL TRANSPORTATION LLC</v>
      </c>
      <c r="C824" s="69">
        <v>45599</v>
      </c>
      <c r="D824" t="str">
        <v>STEPHENS, MARITZA</v>
      </c>
      <c r="E824" t="str">
        <v>206</v>
      </c>
      <c r="F824" t="str">
        <v>WAV</v>
      </c>
      <c r="G824" t="str">
        <v>WK1</v>
      </c>
      <c r="H824" t="str">
        <v>SD</v>
      </c>
      <c r="I824">
        <v>4016778</v>
      </c>
      <c r="J824">
        <v>31.58</v>
      </c>
      <c r="K824">
        <v>40</v>
      </c>
    </row>
    <row r="825" spans="1:11" x14ac:dyDescent="0.25">
      <c r="A825" t="str">
        <v>One-Seat</v>
      </c>
      <c r="B825" t="str">
        <v>EXPRESS TRANSPORTATION SERVICES, LLC</v>
      </c>
      <c r="C825" s="69">
        <v>45599</v>
      </c>
      <c r="D825" t="str">
        <v>ROBERTSON, SARAH</v>
      </c>
      <c r="E825" t="str">
        <v>208</v>
      </c>
      <c r="F825" t="str">
        <v>WAV</v>
      </c>
      <c r="G825" t="str">
        <v>AM1</v>
      </c>
      <c r="H825" t="str">
        <v>SD</v>
      </c>
      <c r="I825">
        <v>4015988</v>
      </c>
      <c r="J825">
        <v>35.729999999999997</v>
      </c>
      <c r="K825">
        <v>46</v>
      </c>
    </row>
    <row r="826" spans="1:11" x14ac:dyDescent="0.25">
      <c r="A826" t="str">
        <v>One-Seat</v>
      </c>
      <c r="B826" t="str">
        <v>DIAMOND HILL TRANSPORTATION LLC</v>
      </c>
      <c r="C826" s="69">
        <v>45599</v>
      </c>
      <c r="D826" t="str">
        <v>STEPHENS, MARITZA</v>
      </c>
      <c r="E826" t="str">
        <v>206</v>
      </c>
      <c r="F826" t="str">
        <v>WAV</v>
      </c>
      <c r="G826" t="str">
        <v>WK1</v>
      </c>
      <c r="H826" t="str">
        <v>SD</v>
      </c>
      <c r="I826">
        <v>4015895</v>
      </c>
      <c r="J826">
        <v>30.84</v>
      </c>
      <c r="K826">
        <v>3</v>
      </c>
    </row>
    <row r="827" spans="1:11" x14ac:dyDescent="0.25">
      <c r="A827" t="str">
        <v>One-Seat</v>
      </c>
      <c r="B827" t="str">
        <v>DIAMOND HILL TRANSPORTATION LLC</v>
      </c>
      <c r="C827" s="69">
        <v>45599</v>
      </c>
      <c r="D827" t="str">
        <v>STEPHENS, MARITZA</v>
      </c>
      <c r="E827" t="str">
        <v>206</v>
      </c>
      <c r="F827" t="str">
        <v>WAV</v>
      </c>
      <c r="G827" t="str">
        <v>WK1</v>
      </c>
      <c r="H827" t="str">
        <v>SD</v>
      </c>
      <c r="I827">
        <v>4015894</v>
      </c>
      <c r="J827">
        <v>30.84</v>
      </c>
      <c r="K827">
        <v>101</v>
      </c>
    </row>
    <row r="828" spans="1:11" x14ac:dyDescent="0.25">
      <c r="A828" t="str">
        <v>One-Seat</v>
      </c>
      <c r="B828" t="str">
        <v>EXPRESS TRANSPORTATION SERVICES, LLC</v>
      </c>
      <c r="C828" s="69">
        <v>45599</v>
      </c>
      <c r="D828" t="str">
        <v>ROGERS, JAMES</v>
      </c>
      <c r="E828" t="str">
        <v>207</v>
      </c>
      <c r="F828" t="str">
        <v>WAV</v>
      </c>
      <c r="G828" t="str">
        <v>AM1</v>
      </c>
      <c r="H828" t="str">
        <v>SD</v>
      </c>
      <c r="I828">
        <v>4017491</v>
      </c>
      <c r="J828">
        <v>25.21</v>
      </c>
      <c r="K828">
        <v>28</v>
      </c>
    </row>
  </sheetData>
  <autoFilter ref="A3:K753" xr:uid="{F5D93E3D-F829-41CE-8B30-61E8A208FAB8}"/>
  <conditionalFormatting sqref="I4:I813">
    <cfRule type="duplicateValues" dxfId="3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0A72-7C6A-4291-9674-60F00E671901}">
  <sheetPr codeName="Sheet17">
    <tabColor rgb="FFFF0000"/>
  </sheetPr>
  <dimension ref="A7:J86"/>
  <sheetViews>
    <sheetView showGridLines="0" zoomScaleNormal="100" workbookViewId="0">
      <selection activeCell="H20" sqref="H20"/>
    </sheetView>
  </sheetViews>
  <sheetFormatPr defaultRowHeight="15" x14ac:dyDescent="0.25"/>
  <cols>
    <col min="1" max="1" width="39.140625" customWidth="1"/>
    <col min="2" max="2" width="15.28515625" customWidth="1"/>
    <col min="3" max="3" width="11.7109375" customWidth="1"/>
    <col min="4" max="4" width="13.42578125" customWidth="1"/>
    <col min="5" max="5" width="9" style="173" customWidth="1"/>
    <col min="6" max="6" width="16.42578125" customWidth="1"/>
    <col min="7" max="7" width="43.5703125" customWidth="1"/>
    <col min="8" max="8" width="9.28515625" style="80" customWidth="1"/>
    <col min="9" max="9" width="16.5703125" style="80" bestFit="1" customWidth="1"/>
    <col min="10" max="10" width="12.28515625" style="3" bestFit="1" customWidth="1"/>
    <col min="11" max="11" width="9.5703125" bestFit="1" customWidth="1"/>
  </cols>
  <sheetData>
    <row r="7" spans="1:10" ht="21" customHeight="1" x14ac:dyDescent="0.25">
      <c r="A7" s="242" t="s">
        <v>199</v>
      </c>
      <c r="B7" s="242"/>
      <c r="C7" s="242"/>
      <c r="D7" s="242"/>
    </row>
    <row r="8" spans="1:10" ht="21" customHeight="1" x14ac:dyDescent="0.25">
      <c r="A8" s="242"/>
      <c r="B8" s="242"/>
      <c r="C8" s="242"/>
      <c r="D8" s="242"/>
    </row>
    <row r="9" spans="1:10" ht="21" customHeight="1" x14ac:dyDescent="0.35">
      <c r="A9" s="242"/>
      <c r="B9" s="242"/>
      <c r="C9" s="242"/>
      <c r="D9" s="242"/>
      <c r="G9" s="242" t="s">
        <v>207</v>
      </c>
      <c r="H9" s="242"/>
      <c r="I9" s="242"/>
    </row>
    <row r="10" spans="1:10" ht="30" x14ac:dyDescent="0.25">
      <c r="A10" s="125" t="s">
        <v>9</v>
      </c>
      <c r="B10" s="26" t="s">
        <v>10</v>
      </c>
      <c r="C10" s="26" t="s">
        <v>198</v>
      </c>
      <c r="D10" s="26" t="s">
        <v>11</v>
      </c>
      <c r="E10" s="174" t="s">
        <v>3</v>
      </c>
      <c r="G10" s="125" t="s">
        <v>53</v>
      </c>
      <c r="H10" s="186" t="s">
        <v>95</v>
      </c>
      <c r="I10" s="186" t="s">
        <v>91</v>
      </c>
      <c r="J10" t="s">
        <v>224</v>
      </c>
    </row>
    <row r="11" spans="1:10" x14ac:dyDescent="0.25">
      <c r="A11" t="s">
        <v>55</v>
      </c>
      <c r="B11" t="s">
        <v>18</v>
      </c>
      <c r="C11" t="s">
        <v>192</v>
      </c>
      <c r="D11" t="s">
        <v>19</v>
      </c>
      <c r="E11">
        <v>42.02</v>
      </c>
      <c r="G11" t="s">
        <v>55</v>
      </c>
      <c r="H11">
        <v>2</v>
      </c>
      <c r="I11" s="32" t="s">
        <v>88</v>
      </c>
      <c r="J11">
        <v>1196</v>
      </c>
    </row>
    <row r="12" spans="1:10" x14ac:dyDescent="0.25">
      <c r="A12" t="s">
        <v>55</v>
      </c>
      <c r="B12" t="s">
        <v>18</v>
      </c>
      <c r="C12" t="s">
        <v>312</v>
      </c>
      <c r="D12" t="s">
        <v>19</v>
      </c>
      <c r="E12">
        <v>42.02</v>
      </c>
      <c r="G12" t="s">
        <v>55</v>
      </c>
      <c r="H12">
        <v>2</v>
      </c>
      <c r="I12" s="32" t="s">
        <v>89</v>
      </c>
      <c r="J12">
        <v>175.5</v>
      </c>
    </row>
    <row r="13" spans="1:10" x14ac:dyDescent="0.25">
      <c r="A13" t="s">
        <v>55</v>
      </c>
      <c r="B13" t="s">
        <v>20</v>
      </c>
      <c r="C13" t="s">
        <v>192</v>
      </c>
      <c r="D13" t="s">
        <v>5</v>
      </c>
      <c r="E13">
        <v>36.770000000000003</v>
      </c>
      <c r="G13" t="s">
        <v>60</v>
      </c>
      <c r="H13">
        <v>1.75</v>
      </c>
      <c r="I13" s="32" t="s">
        <v>88</v>
      </c>
      <c r="J13">
        <v>200</v>
      </c>
    </row>
    <row r="14" spans="1:10" x14ac:dyDescent="0.25">
      <c r="A14" t="s">
        <v>55</v>
      </c>
      <c r="B14" t="s">
        <v>20</v>
      </c>
      <c r="C14" t="s">
        <v>312</v>
      </c>
      <c r="D14" t="s">
        <v>5</v>
      </c>
      <c r="E14">
        <v>36.770000000000003</v>
      </c>
      <c r="G14" t="s">
        <v>60</v>
      </c>
      <c r="H14">
        <v>2</v>
      </c>
      <c r="I14" s="32" t="s">
        <v>89</v>
      </c>
      <c r="J14">
        <v>71.5</v>
      </c>
    </row>
    <row r="15" spans="1:10" x14ac:dyDescent="0.25">
      <c r="A15" t="s">
        <v>55</v>
      </c>
      <c r="B15" t="s">
        <v>21</v>
      </c>
      <c r="C15" t="s">
        <v>192</v>
      </c>
      <c r="D15" t="s">
        <v>5</v>
      </c>
      <c r="E15">
        <v>36.770000000000003</v>
      </c>
      <c r="G15" t="s">
        <v>56</v>
      </c>
      <c r="H15">
        <v>1.75</v>
      </c>
      <c r="I15" s="32" t="s">
        <v>88</v>
      </c>
      <c r="J15">
        <v>205</v>
      </c>
    </row>
    <row r="16" spans="1:10" x14ac:dyDescent="0.25">
      <c r="A16" t="s">
        <v>55</v>
      </c>
      <c r="B16" t="s">
        <v>21</v>
      </c>
      <c r="C16" t="s">
        <v>312</v>
      </c>
      <c r="D16" t="s">
        <v>5</v>
      </c>
      <c r="E16">
        <v>36.770000000000003</v>
      </c>
      <c r="G16" t="s">
        <v>56</v>
      </c>
      <c r="H16">
        <v>2</v>
      </c>
      <c r="I16" s="32" t="s">
        <v>89</v>
      </c>
      <c r="J16">
        <v>26</v>
      </c>
    </row>
    <row r="17" spans="1:10" x14ac:dyDescent="0.25">
      <c r="A17" t="s">
        <v>55</v>
      </c>
      <c r="B17" t="s">
        <v>22</v>
      </c>
      <c r="C17" t="s">
        <v>192</v>
      </c>
      <c r="D17" t="s">
        <v>5</v>
      </c>
      <c r="E17">
        <v>36.770000000000003</v>
      </c>
      <c r="G17" t="s">
        <v>331</v>
      </c>
      <c r="H17">
        <v>1.75</v>
      </c>
      <c r="I17" s="32" t="s">
        <v>88</v>
      </c>
      <c r="J17">
        <v>190</v>
      </c>
    </row>
    <row r="18" spans="1:10" x14ac:dyDescent="0.25">
      <c r="A18" t="s">
        <v>55</v>
      </c>
      <c r="B18" t="s">
        <v>41</v>
      </c>
      <c r="C18" t="s">
        <v>192</v>
      </c>
      <c r="D18" t="s">
        <v>19</v>
      </c>
      <c r="E18">
        <v>42.02</v>
      </c>
      <c r="F18" s="124"/>
      <c r="G18" t="s">
        <v>331</v>
      </c>
      <c r="H18">
        <v>2</v>
      </c>
      <c r="I18" s="32" t="s">
        <v>89</v>
      </c>
      <c r="J18">
        <v>19.5</v>
      </c>
    </row>
    <row r="19" spans="1:10" x14ac:dyDescent="0.25">
      <c r="A19" t="s">
        <v>55</v>
      </c>
      <c r="B19" t="s">
        <v>42</v>
      </c>
      <c r="C19" t="s">
        <v>192</v>
      </c>
      <c r="D19" t="s">
        <v>19</v>
      </c>
      <c r="E19">
        <v>42.02</v>
      </c>
      <c r="G19" t="s">
        <v>370</v>
      </c>
      <c r="H19">
        <v>1.75</v>
      </c>
      <c r="I19" s="32" t="s">
        <v>88</v>
      </c>
      <c r="J19">
        <v>105</v>
      </c>
    </row>
    <row r="20" spans="1:10" x14ac:dyDescent="0.25">
      <c r="A20" t="s">
        <v>55</v>
      </c>
      <c r="B20" t="s">
        <v>291</v>
      </c>
      <c r="C20" t="s">
        <v>192</v>
      </c>
      <c r="D20" t="s">
        <v>5</v>
      </c>
      <c r="E20">
        <v>36.770000000000003</v>
      </c>
      <c r="G20" t="s">
        <v>370</v>
      </c>
      <c r="H20">
        <v>2</v>
      </c>
      <c r="I20" s="32" t="s">
        <v>89</v>
      </c>
      <c r="J20">
        <v>26</v>
      </c>
    </row>
    <row r="21" spans="1:10" x14ac:dyDescent="0.25">
      <c r="A21" t="s">
        <v>55</v>
      </c>
      <c r="B21" t="s">
        <v>291</v>
      </c>
      <c r="C21" t="s">
        <v>312</v>
      </c>
      <c r="D21" t="s">
        <v>5</v>
      </c>
      <c r="E21">
        <v>36.770000000000003</v>
      </c>
      <c r="G21" t="s">
        <v>392</v>
      </c>
      <c r="H21">
        <v>1.75</v>
      </c>
      <c r="I21" s="32" t="s">
        <v>88</v>
      </c>
      <c r="J21">
        <v>290</v>
      </c>
    </row>
    <row r="22" spans="1:10" x14ac:dyDescent="0.25">
      <c r="A22" t="s">
        <v>55</v>
      </c>
      <c r="B22" t="s">
        <v>306</v>
      </c>
      <c r="C22" t="s">
        <v>192</v>
      </c>
      <c r="D22" t="s">
        <v>5</v>
      </c>
      <c r="E22">
        <v>36.770000000000003</v>
      </c>
      <c r="G22" t="s">
        <v>392</v>
      </c>
      <c r="H22">
        <v>2</v>
      </c>
      <c r="I22" s="32" t="s">
        <v>89</v>
      </c>
      <c r="J22">
        <v>52</v>
      </c>
    </row>
    <row r="23" spans="1:10" x14ac:dyDescent="0.25">
      <c r="A23" t="s">
        <v>55</v>
      </c>
      <c r="B23" t="s">
        <v>306</v>
      </c>
      <c r="C23" t="s">
        <v>312</v>
      </c>
      <c r="D23" t="s">
        <v>5</v>
      </c>
      <c r="E23">
        <v>36.770000000000003</v>
      </c>
      <c r="G23" t="s">
        <v>390</v>
      </c>
      <c r="H23">
        <v>1.75</v>
      </c>
      <c r="I23" s="32" t="s">
        <v>88</v>
      </c>
      <c r="J23">
        <v>260</v>
      </c>
    </row>
    <row r="24" spans="1:10" x14ac:dyDescent="0.25">
      <c r="A24" t="s">
        <v>55</v>
      </c>
      <c r="B24" t="s">
        <v>565</v>
      </c>
      <c r="C24" t="s">
        <v>192</v>
      </c>
      <c r="D24" t="s">
        <v>5</v>
      </c>
      <c r="E24">
        <v>36.770000000000003</v>
      </c>
      <c r="G24" t="s">
        <v>390</v>
      </c>
      <c r="H24">
        <v>2</v>
      </c>
      <c r="I24" s="32" t="s">
        <v>89</v>
      </c>
      <c r="J24">
        <v>65</v>
      </c>
    </row>
    <row r="25" spans="1:10" x14ac:dyDescent="0.25">
      <c r="A25" t="s">
        <v>55</v>
      </c>
      <c r="B25" t="s">
        <v>340</v>
      </c>
      <c r="C25" t="s">
        <v>192</v>
      </c>
      <c r="D25" t="s">
        <v>19</v>
      </c>
      <c r="E25">
        <v>42.02</v>
      </c>
      <c r="G25" t="s">
        <v>406</v>
      </c>
      <c r="H25">
        <v>1.75</v>
      </c>
      <c r="I25" s="32" t="s">
        <v>88</v>
      </c>
      <c r="J25">
        <v>155</v>
      </c>
    </row>
    <row r="26" spans="1:10" x14ac:dyDescent="0.25">
      <c r="A26" t="s">
        <v>55</v>
      </c>
      <c r="B26" t="s">
        <v>340</v>
      </c>
      <c r="C26" t="s">
        <v>312</v>
      </c>
      <c r="D26" t="s">
        <v>19</v>
      </c>
      <c r="E26">
        <v>42.02</v>
      </c>
      <c r="G26" t="s">
        <v>432</v>
      </c>
      <c r="H26">
        <v>1.75</v>
      </c>
      <c r="I26" s="32" t="s">
        <v>88</v>
      </c>
      <c r="J26">
        <v>225</v>
      </c>
    </row>
    <row r="27" spans="1:10" x14ac:dyDescent="0.25">
      <c r="A27" t="s">
        <v>55</v>
      </c>
      <c r="B27" t="s">
        <v>341</v>
      </c>
      <c r="C27" t="s">
        <v>192</v>
      </c>
      <c r="D27" t="s">
        <v>19</v>
      </c>
      <c r="E27">
        <v>42.02</v>
      </c>
      <c r="G27" t="s">
        <v>444</v>
      </c>
      <c r="H27">
        <v>1.75</v>
      </c>
      <c r="I27" s="32" t="s">
        <v>88</v>
      </c>
      <c r="J27">
        <v>270</v>
      </c>
    </row>
    <row r="28" spans="1:10" x14ac:dyDescent="0.25">
      <c r="A28" t="s">
        <v>55</v>
      </c>
      <c r="B28" t="s">
        <v>341</v>
      </c>
      <c r="C28" t="s">
        <v>312</v>
      </c>
      <c r="D28" t="s">
        <v>19</v>
      </c>
      <c r="E28">
        <v>42.02</v>
      </c>
      <c r="G28" t="s">
        <v>444</v>
      </c>
      <c r="H28">
        <v>2</v>
      </c>
      <c r="I28" s="32" t="s">
        <v>89</v>
      </c>
      <c r="J28">
        <v>26</v>
      </c>
    </row>
    <row r="29" spans="1:10" x14ac:dyDescent="0.25">
      <c r="A29" t="s">
        <v>55</v>
      </c>
      <c r="B29" t="s">
        <v>948</v>
      </c>
      <c r="C29" t="s">
        <v>192</v>
      </c>
      <c r="D29" t="s">
        <v>19</v>
      </c>
      <c r="E29">
        <v>42.02</v>
      </c>
      <c r="G29" t="s">
        <v>461</v>
      </c>
      <c r="H29">
        <v>1.75</v>
      </c>
      <c r="I29" s="32" t="s">
        <v>88</v>
      </c>
      <c r="J29">
        <v>215</v>
      </c>
    </row>
    <row r="30" spans="1:10" x14ac:dyDescent="0.25">
      <c r="A30" t="s">
        <v>55</v>
      </c>
      <c r="B30" t="s">
        <v>949</v>
      </c>
      <c r="C30" t="s">
        <v>192</v>
      </c>
      <c r="D30" t="s">
        <v>19</v>
      </c>
      <c r="E30">
        <v>42.02</v>
      </c>
      <c r="G30" t="s">
        <v>461</v>
      </c>
      <c r="H30">
        <v>2</v>
      </c>
      <c r="I30" s="32" t="s">
        <v>89</v>
      </c>
      <c r="J30">
        <v>58.5</v>
      </c>
    </row>
    <row r="31" spans="1:10" x14ac:dyDescent="0.25">
      <c r="A31" t="s">
        <v>55</v>
      </c>
      <c r="B31" t="s">
        <v>947</v>
      </c>
      <c r="C31" t="s">
        <v>192</v>
      </c>
      <c r="D31" t="s">
        <v>5</v>
      </c>
      <c r="E31">
        <v>36.770000000000003</v>
      </c>
      <c r="G31" t="s">
        <v>470</v>
      </c>
      <c r="H31">
        <v>1.75</v>
      </c>
      <c r="I31" s="32" t="s">
        <v>88</v>
      </c>
      <c r="J31">
        <v>260</v>
      </c>
    </row>
    <row r="32" spans="1:10" x14ac:dyDescent="0.25">
      <c r="A32" t="s">
        <v>60</v>
      </c>
      <c r="B32" t="s">
        <v>23</v>
      </c>
      <c r="C32" t="s">
        <v>192</v>
      </c>
      <c r="D32" t="s">
        <v>5</v>
      </c>
      <c r="E32">
        <v>32.5</v>
      </c>
      <c r="G32" t="s">
        <v>470</v>
      </c>
      <c r="H32">
        <v>2</v>
      </c>
      <c r="I32" s="32" t="s">
        <v>89</v>
      </c>
      <c r="J32">
        <v>117</v>
      </c>
    </row>
    <row r="33" spans="1:10" x14ac:dyDescent="0.25">
      <c r="A33" t="s">
        <v>60</v>
      </c>
      <c r="B33" t="s">
        <v>23</v>
      </c>
      <c r="C33" t="s">
        <v>312</v>
      </c>
      <c r="D33" t="s">
        <v>5</v>
      </c>
      <c r="E33">
        <v>34.5</v>
      </c>
      <c r="G33" t="s">
        <v>581</v>
      </c>
      <c r="H33">
        <v>1.75</v>
      </c>
      <c r="I33" s="32" t="s">
        <v>88</v>
      </c>
      <c r="J33">
        <v>80</v>
      </c>
    </row>
    <row r="34" spans="1:10" x14ac:dyDescent="0.25">
      <c r="A34" t="s">
        <v>56</v>
      </c>
      <c r="B34" t="s">
        <v>346</v>
      </c>
      <c r="C34" t="s">
        <v>192</v>
      </c>
      <c r="D34" t="s">
        <v>5</v>
      </c>
      <c r="E34">
        <v>32.5</v>
      </c>
      <c r="G34" t="s">
        <v>581</v>
      </c>
      <c r="H34">
        <v>2</v>
      </c>
      <c r="I34" s="32" t="s">
        <v>89</v>
      </c>
      <c r="J34">
        <v>39</v>
      </c>
    </row>
    <row r="35" spans="1:10" x14ac:dyDescent="0.25">
      <c r="A35" t="s">
        <v>56</v>
      </c>
      <c r="B35" t="s">
        <v>345</v>
      </c>
      <c r="C35" t="s">
        <v>192</v>
      </c>
      <c r="D35" t="s">
        <v>5</v>
      </c>
      <c r="E35">
        <v>32.5</v>
      </c>
      <c r="G35" t="s">
        <v>582</v>
      </c>
      <c r="H35">
        <v>1.75</v>
      </c>
      <c r="I35" s="32" t="s">
        <v>88</v>
      </c>
      <c r="J35">
        <v>230</v>
      </c>
    </row>
    <row r="36" spans="1:10" x14ac:dyDescent="0.25">
      <c r="A36" t="s">
        <v>56</v>
      </c>
      <c r="B36" t="s">
        <v>852</v>
      </c>
      <c r="C36" t="s">
        <v>192</v>
      </c>
      <c r="D36" t="s">
        <v>5</v>
      </c>
      <c r="E36">
        <v>32.5</v>
      </c>
      <c r="G36" s="3" t="s">
        <v>180</v>
      </c>
      <c r="H36" s="3"/>
      <c r="I36" s="3"/>
      <c r="J36">
        <v>4557</v>
      </c>
    </row>
    <row r="37" spans="1:10" x14ac:dyDescent="0.25">
      <c r="A37" t="s">
        <v>59</v>
      </c>
      <c r="B37" t="s">
        <v>44</v>
      </c>
      <c r="C37" t="s">
        <v>192</v>
      </c>
      <c r="D37" t="s">
        <v>5</v>
      </c>
      <c r="E37" s="173">
        <v>40</v>
      </c>
      <c r="H37"/>
      <c r="I37"/>
      <c r="J37"/>
    </row>
    <row r="38" spans="1:10" x14ac:dyDescent="0.25">
      <c r="A38" t="s">
        <v>333</v>
      </c>
      <c r="B38" t="s">
        <v>335</v>
      </c>
      <c r="C38" t="s">
        <v>192</v>
      </c>
      <c r="D38" t="s">
        <v>5</v>
      </c>
      <c r="E38">
        <v>35</v>
      </c>
      <c r="H38"/>
      <c r="I38"/>
      <c r="J38"/>
    </row>
    <row r="39" spans="1:10" x14ac:dyDescent="0.25">
      <c r="A39" t="s">
        <v>333</v>
      </c>
      <c r="B39" t="s">
        <v>335</v>
      </c>
      <c r="C39" t="s">
        <v>312</v>
      </c>
      <c r="D39" t="s">
        <v>5</v>
      </c>
      <c r="E39">
        <v>37</v>
      </c>
      <c r="H39"/>
      <c r="I39"/>
      <c r="J39"/>
    </row>
    <row r="40" spans="1:10" x14ac:dyDescent="0.25">
      <c r="A40" t="s">
        <v>333</v>
      </c>
      <c r="B40" t="s">
        <v>36</v>
      </c>
      <c r="C40" t="s">
        <v>192</v>
      </c>
      <c r="D40" t="s">
        <v>5</v>
      </c>
      <c r="E40">
        <v>35</v>
      </c>
      <c r="H40"/>
      <c r="I40"/>
      <c r="J40"/>
    </row>
    <row r="41" spans="1:10" x14ac:dyDescent="0.25">
      <c r="A41" t="s">
        <v>331</v>
      </c>
      <c r="B41" t="s">
        <v>213</v>
      </c>
      <c r="C41" t="s">
        <v>192</v>
      </c>
      <c r="D41" t="s">
        <v>5</v>
      </c>
      <c r="E41">
        <v>32.5</v>
      </c>
    </row>
    <row r="42" spans="1:10" x14ac:dyDescent="0.25">
      <c r="A42" t="s">
        <v>331</v>
      </c>
      <c r="B42" t="s">
        <v>213</v>
      </c>
      <c r="C42" t="s">
        <v>312</v>
      </c>
      <c r="D42" t="s">
        <v>5</v>
      </c>
      <c r="E42">
        <v>34.5</v>
      </c>
    </row>
    <row r="43" spans="1:10" x14ac:dyDescent="0.25">
      <c r="A43" t="s">
        <v>336</v>
      </c>
      <c r="B43" t="s">
        <v>355</v>
      </c>
      <c r="C43" t="s">
        <v>192</v>
      </c>
      <c r="D43" t="s">
        <v>5</v>
      </c>
      <c r="E43">
        <v>35</v>
      </c>
    </row>
    <row r="44" spans="1:10" x14ac:dyDescent="0.25">
      <c r="A44" t="s">
        <v>336</v>
      </c>
      <c r="B44" t="s">
        <v>355</v>
      </c>
      <c r="C44" t="s">
        <v>312</v>
      </c>
      <c r="D44" t="s">
        <v>5</v>
      </c>
      <c r="E44">
        <v>37</v>
      </c>
    </row>
    <row r="45" spans="1:10" x14ac:dyDescent="0.25">
      <c r="A45" t="s">
        <v>370</v>
      </c>
      <c r="B45" t="s">
        <v>217</v>
      </c>
      <c r="C45" t="s">
        <v>192</v>
      </c>
      <c r="D45" t="s">
        <v>5</v>
      </c>
      <c r="E45">
        <v>32.5</v>
      </c>
    </row>
    <row r="46" spans="1:10" x14ac:dyDescent="0.25">
      <c r="A46" t="s">
        <v>370</v>
      </c>
      <c r="B46" t="s">
        <v>217</v>
      </c>
      <c r="C46" t="s">
        <v>312</v>
      </c>
      <c r="D46" t="s">
        <v>5</v>
      </c>
      <c r="E46">
        <v>34.5</v>
      </c>
    </row>
    <row r="47" spans="1:10" x14ac:dyDescent="0.25">
      <c r="A47" t="s">
        <v>392</v>
      </c>
      <c r="B47" t="s">
        <v>40</v>
      </c>
      <c r="C47" t="s">
        <v>192</v>
      </c>
      <c r="D47" t="s">
        <v>5</v>
      </c>
      <c r="E47">
        <v>32.5</v>
      </c>
    </row>
    <row r="48" spans="1:10" x14ac:dyDescent="0.25">
      <c r="A48" t="s">
        <v>392</v>
      </c>
      <c r="B48" t="s">
        <v>40</v>
      </c>
      <c r="C48" t="s">
        <v>312</v>
      </c>
      <c r="D48" t="s">
        <v>5</v>
      </c>
      <c r="E48">
        <v>34.5</v>
      </c>
    </row>
    <row r="49" spans="1:5" x14ac:dyDescent="0.25">
      <c r="A49" t="s">
        <v>392</v>
      </c>
      <c r="B49" t="s">
        <v>38</v>
      </c>
      <c r="C49" t="s">
        <v>192</v>
      </c>
      <c r="D49" t="s">
        <v>26</v>
      </c>
      <c r="E49">
        <v>29</v>
      </c>
    </row>
    <row r="50" spans="1:5" x14ac:dyDescent="0.25">
      <c r="A50" t="s">
        <v>392</v>
      </c>
      <c r="B50" t="s">
        <v>735</v>
      </c>
      <c r="C50" t="s">
        <v>312</v>
      </c>
      <c r="D50" t="s">
        <v>5</v>
      </c>
      <c r="E50">
        <v>37</v>
      </c>
    </row>
    <row r="51" spans="1:5" x14ac:dyDescent="0.25">
      <c r="A51" t="s">
        <v>390</v>
      </c>
      <c r="B51" t="s">
        <v>17</v>
      </c>
      <c r="C51" t="s">
        <v>192</v>
      </c>
      <c r="D51" t="s">
        <v>5</v>
      </c>
      <c r="E51">
        <v>32.5</v>
      </c>
    </row>
    <row r="52" spans="1:5" x14ac:dyDescent="0.25">
      <c r="A52" t="s">
        <v>390</v>
      </c>
      <c r="B52" t="s">
        <v>950</v>
      </c>
      <c r="C52" t="s">
        <v>192</v>
      </c>
      <c r="D52" t="s">
        <v>5</v>
      </c>
      <c r="E52">
        <v>35</v>
      </c>
    </row>
    <row r="53" spans="1:5" x14ac:dyDescent="0.25">
      <c r="A53" t="s">
        <v>406</v>
      </c>
      <c r="B53" t="s">
        <v>212</v>
      </c>
      <c r="C53" t="s">
        <v>192</v>
      </c>
      <c r="D53" t="s">
        <v>26</v>
      </c>
      <c r="E53">
        <v>29</v>
      </c>
    </row>
    <row r="54" spans="1:5" x14ac:dyDescent="0.25">
      <c r="A54" t="s">
        <v>406</v>
      </c>
      <c r="B54" t="s">
        <v>212</v>
      </c>
      <c r="C54" t="s">
        <v>312</v>
      </c>
      <c r="D54" t="s">
        <v>26</v>
      </c>
      <c r="E54">
        <v>31</v>
      </c>
    </row>
    <row r="55" spans="1:5" x14ac:dyDescent="0.25">
      <c r="A55" t="s">
        <v>432</v>
      </c>
      <c r="B55" t="s">
        <v>27</v>
      </c>
      <c r="C55" t="s">
        <v>192</v>
      </c>
      <c r="D55" t="s">
        <v>26</v>
      </c>
      <c r="E55">
        <v>29</v>
      </c>
    </row>
    <row r="56" spans="1:5" x14ac:dyDescent="0.25">
      <c r="A56" t="s">
        <v>432</v>
      </c>
      <c r="B56" t="s">
        <v>27</v>
      </c>
      <c r="C56" t="s">
        <v>312</v>
      </c>
      <c r="D56" t="s">
        <v>26</v>
      </c>
      <c r="E56">
        <v>29</v>
      </c>
    </row>
    <row r="57" spans="1:5" x14ac:dyDescent="0.25">
      <c r="A57" t="s">
        <v>444</v>
      </c>
      <c r="B57" t="s">
        <v>25</v>
      </c>
      <c r="C57" t="s">
        <v>192</v>
      </c>
      <c r="D57" t="s">
        <v>5</v>
      </c>
      <c r="E57">
        <v>32.5</v>
      </c>
    </row>
    <row r="58" spans="1:5" x14ac:dyDescent="0.25">
      <c r="A58" t="s">
        <v>444</v>
      </c>
      <c r="B58" t="s">
        <v>354</v>
      </c>
      <c r="C58" t="s">
        <v>192</v>
      </c>
      <c r="D58" t="s">
        <v>5</v>
      </c>
      <c r="E58">
        <v>32.5</v>
      </c>
    </row>
    <row r="59" spans="1:5" x14ac:dyDescent="0.25">
      <c r="A59" t="s">
        <v>461</v>
      </c>
      <c r="B59" t="s">
        <v>290</v>
      </c>
      <c r="C59" t="s">
        <v>192</v>
      </c>
      <c r="D59" t="s">
        <v>5</v>
      </c>
      <c r="E59">
        <v>32.5</v>
      </c>
    </row>
    <row r="60" spans="1:5" x14ac:dyDescent="0.25">
      <c r="A60" t="s">
        <v>461</v>
      </c>
      <c r="B60" t="s">
        <v>290</v>
      </c>
      <c r="C60" t="s">
        <v>312</v>
      </c>
      <c r="D60" t="s">
        <v>5</v>
      </c>
      <c r="E60">
        <v>35</v>
      </c>
    </row>
    <row r="61" spans="1:5" x14ac:dyDescent="0.25">
      <c r="A61" t="s">
        <v>470</v>
      </c>
      <c r="B61" t="s">
        <v>28</v>
      </c>
      <c r="C61" t="s">
        <v>192</v>
      </c>
      <c r="D61" t="s">
        <v>5</v>
      </c>
      <c r="E61">
        <v>32.5</v>
      </c>
    </row>
    <row r="62" spans="1:5" x14ac:dyDescent="0.25">
      <c r="A62" t="s">
        <v>581</v>
      </c>
      <c r="B62" t="s">
        <v>564</v>
      </c>
      <c r="C62" t="s">
        <v>192</v>
      </c>
      <c r="D62" t="s">
        <v>5</v>
      </c>
      <c r="E62">
        <v>32.5</v>
      </c>
    </row>
    <row r="63" spans="1:5" x14ac:dyDescent="0.25">
      <c r="A63" t="s">
        <v>581</v>
      </c>
      <c r="B63" t="s">
        <v>564</v>
      </c>
      <c r="C63" t="s">
        <v>312</v>
      </c>
      <c r="D63" t="s">
        <v>5</v>
      </c>
      <c r="E63">
        <v>34.5</v>
      </c>
    </row>
    <row r="64" spans="1:5" x14ac:dyDescent="0.25">
      <c r="A64" t="s">
        <v>582</v>
      </c>
      <c r="B64" t="s">
        <v>29</v>
      </c>
      <c r="C64" t="s">
        <v>192</v>
      </c>
      <c r="D64" t="s">
        <v>26</v>
      </c>
      <c r="E64">
        <v>29</v>
      </c>
    </row>
    <row r="65" spans="1:5" x14ac:dyDescent="0.25">
      <c r="A65" t="s">
        <v>734</v>
      </c>
      <c r="B65" t="s">
        <v>35</v>
      </c>
      <c r="C65" t="s">
        <v>192</v>
      </c>
      <c r="D65" t="s">
        <v>5</v>
      </c>
      <c r="E65">
        <v>35</v>
      </c>
    </row>
    <row r="66" spans="1:5" x14ac:dyDescent="0.25">
      <c r="A66" t="s">
        <v>698</v>
      </c>
      <c r="B66" t="s">
        <v>34</v>
      </c>
      <c r="C66" t="s">
        <v>192</v>
      </c>
      <c r="D66" t="s">
        <v>5</v>
      </c>
      <c r="E66">
        <v>35</v>
      </c>
    </row>
    <row r="67" spans="1:5" x14ac:dyDescent="0.25">
      <c r="A67" s="173" t="s">
        <v>180</v>
      </c>
      <c r="B67" s="173"/>
      <c r="C67" s="173"/>
      <c r="D67" s="173"/>
    </row>
    <row r="68" spans="1:5" x14ac:dyDescent="0.25">
      <c r="E68"/>
    </row>
    <row r="69" spans="1:5" x14ac:dyDescent="0.25">
      <c r="E69"/>
    </row>
    <row r="70" spans="1:5" x14ac:dyDescent="0.25">
      <c r="E70"/>
    </row>
    <row r="71" spans="1:5" x14ac:dyDescent="0.25">
      <c r="E71"/>
    </row>
    <row r="72" spans="1:5" x14ac:dyDescent="0.25">
      <c r="E72"/>
    </row>
    <row r="73" spans="1:5" x14ac:dyDescent="0.25">
      <c r="E73"/>
    </row>
    <row r="74" spans="1:5" x14ac:dyDescent="0.25">
      <c r="E74"/>
    </row>
    <row r="75" spans="1:5" x14ac:dyDescent="0.25">
      <c r="E75"/>
    </row>
    <row r="76" spans="1:5" x14ac:dyDescent="0.25">
      <c r="E76"/>
    </row>
    <row r="77" spans="1:5" x14ac:dyDescent="0.25">
      <c r="E77"/>
    </row>
    <row r="78" spans="1:5" x14ac:dyDescent="0.25">
      <c r="E78"/>
    </row>
    <row r="79" spans="1:5" x14ac:dyDescent="0.25">
      <c r="E79"/>
    </row>
    <row r="80" spans="1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</sheetData>
  <mergeCells count="2">
    <mergeCell ref="A7:D9"/>
    <mergeCell ref="G9:I9"/>
  </mergeCells>
  <conditionalFormatting sqref="D1:D1048576">
    <cfRule type="containsText" dxfId="2" priority="2" operator="containsText" text="BLANK">
      <formula>NOT(ISERROR(SEARCH("BLANK",D1)))</formula>
    </cfRule>
  </conditionalFormatting>
  <conditionalFormatting sqref="H10:I1048576">
    <cfRule type="cellIs" dxfId="1" priority="1" operator="equal">
      <formula>0</formula>
    </cfRule>
  </conditionalFormatting>
  <pageMargins left="0.7" right="0.7" top="0.75" bottom="0.75" header="0.3" footer="0.3"/>
  <pageSetup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4AFE-CD57-4F49-8830-F6502B732433}">
  <sheetPr codeName="Sheet18"/>
  <dimension ref="A1:L826"/>
  <sheetViews>
    <sheetView workbookViewId="0">
      <selection activeCell="B9" sqref="B9:D9"/>
    </sheetView>
  </sheetViews>
  <sheetFormatPr defaultRowHeight="15" x14ac:dyDescent="0.25"/>
  <cols>
    <col min="1" max="1" width="11.42578125" bestFit="1" customWidth="1"/>
    <col min="2" max="2" width="38.5703125" bestFit="1" customWidth="1"/>
    <col min="3" max="3" width="10.7109375" bestFit="1" customWidth="1"/>
    <col min="4" max="4" width="20.28515625" bestFit="1" customWidth="1"/>
    <col min="5" max="5" width="11.28515625" bestFit="1" customWidth="1"/>
    <col min="6" max="6" width="15.140625" bestFit="1" customWidth="1"/>
    <col min="7" max="7" width="17.140625" bestFit="1" customWidth="1"/>
    <col min="8" max="8" width="15.140625" bestFit="1" customWidth="1"/>
    <col min="9" max="9" width="9" bestFit="1" customWidth="1"/>
    <col min="10" max="10" width="12.140625" bestFit="1" customWidth="1"/>
    <col min="11" max="11" width="11.5703125" bestFit="1" customWidth="1"/>
    <col min="12" max="12" width="10" bestFit="1" customWidth="1"/>
    <col min="13" max="13" width="16.7109375" bestFit="1" customWidth="1"/>
  </cols>
  <sheetData>
    <row r="1" spans="1:12" x14ac:dyDescent="0.25">
      <c r="A1" t="s">
        <v>70</v>
      </c>
      <c r="B1" t="s">
        <v>53</v>
      </c>
      <c r="C1" t="s">
        <v>7</v>
      </c>
      <c r="D1" t="s">
        <v>72</v>
      </c>
      <c r="E1" t="s">
        <v>74</v>
      </c>
      <c r="F1" t="s">
        <v>316</v>
      </c>
      <c r="G1" t="s">
        <v>73</v>
      </c>
      <c r="H1" t="s">
        <v>91</v>
      </c>
      <c r="I1" t="s">
        <v>71</v>
      </c>
      <c r="J1" t="s">
        <v>75</v>
      </c>
      <c r="K1" t="s">
        <v>76</v>
      </c>
      <c r="L1" t="s">
        <v>787</v>
      </c>
    </row>
    <row r="2" spans="1:12" x14ac:dyDescent="0.25">
      <c r="A2" t="s">
        <v>92</v>
      </c>
      <c r="B2" t="s">
        <v>60</v>
      </c>
      <c r="C2" s="2">
        <v>45586</v>
      </c>
      <c r="D2" t="s">
        <v>566</v>
      </c>
      <c r="E2" t="s">
        <v>23</v>
      </c>
      <c r="F2" t="s">
        <v>5</v>
      </c>
      <c r="G2" t="s">
        <v>80</v>
      </c>
      <c r="H2" t="s">
        <v>88</v>
      </c>
      <c r="I2">
        <v>4007472</v>
      </c>
      <c r="J2">
        <v>11.14</v>
      </c>
      <c r="K2">
        <v>27</v>
      </c>
      <c r="L2" t="s">
        <v>788</v>
      </c>
    </row>
    <row r="3" spans="1:12" x14ac:dyDescent="0.25">
      <c r="A3" t="s">
        <v>92</v>
      </c>
      <c r="B3" t="s">
        <v>60</v>
      </c>
      <c r="C3" s="2">
        <v>45586</v>
      </c>
      <c r="D3" t="s">
        <v>566</v>
      </c>
      <c r="E3" t="s">
        <v>23</v>
      </c>
      <c r="F3" t="s">
        <v>5</v>
      </c>
      <c r="G3" t="s">
        <v>80</v>
      </c>
      <c r="H3" t="s">
        <v>88</v>
      </c>
      <c r="I3">
        <v>4005850</v>
      </c>
      <c r="J3">
        <v>4.34</v>
      </c>
      <c r="K3">
        <v>17</v>
      </c>
      <c r="L3" t="s">
        <v>788</v>
      </c>
    </row>
    <row r="4" spans="1:12" x14ac:dyDescent="0.25">
      <c r="A4" t="s">
        <v>92</v>
      </c>
      <c r="B4" t="s">
        <v>60</v>
      </c>
      <c r="C4" s="2">
        <v>45586</v>
      </c>
      <c r="D4" t="s">
        <v>566</v>
      </c>
      <c r="E4" t="s">
        <v>23</v>
      </c>
      <c r="F4" t="s">
        <v>5</v>
      </c>
      <c r="G4" t="s">
        <v>80</v>
      </c>
      <c r="H4" t="s">
        <v>88</v>
      </c>
      <c r="I4">
        <v>4009031</v>
      </c>
      <c r="J4">
        <v>11.27</v>
      </c>
      <c r="K4">
        <v>59</v>
      </c>
      <c r="L4" t="s">
        <v>788</v>
      </c>
    </row>
    <row r="5" spans="1:12" x14ac:dyDescent="0.25">
      <c r="A5" t="s">
        <v>92</v>
      </c>
      <c r="B5" t="s">
        <v>60</v>
      </c>
      <c r="C5" s="2">
        <v>45586</v>
      </c>
      <c r="D5" t="s">
        <v>566</v>
      </c>
      <c r="E5" t="s">
        <v>23</v>
      </c>
      <c r="F5" t="s">
        <v>5</v>
      </c>
      <c r="G5" t="s">
        <v>84</v>
      </c>
      <c r="H5" t="s">
        <v>88</v>
      </c>
      <c r="I5">
        <v>4005564</v>
      </c>
      <c r="J5">
        <v>6.92</v>
      </c>
      <c r="K5">
        <v>20</v>
      </c>
      <c r="L5" t="s">
        <v>788</v>
      </c>
    </row>
    <row r="6" spans="1:12" x14ac:dyDescent="0.25">
      <c r="A6" t="s">
        <v>92</v>
      </c>
      <c r="B6" t="s">
        <v>55</v>
      </c>
      <c r="C6" s="2">
        <v>45586</v>
      </c>
      <c r="D6" t="s">
        <v>308</v>
      </c>
      <c r="E6" t="s">
        <v>18</v>
      </c>
      <c r="F6" t="s">
        <v>19</v>
      </c>
      <c r="G6" t="s">
        <v>529</v>
      </c>
      <c r="H6" t="s">
        <v>88</v>
      </c>
      <c r="I6">
        <v>4009013</v>
      </c>
      <c r="J6">
        <v>14.21</v>
      </c>
      <c r="K6">
        <v>26</v>
      </c>
      <c r="L6" t="s">
        <v>788</v>
      </c>
    </row>
    <row r="7" spans="1:12" x14ac:dyDescent="0.25">
      <c r="A7" t="s">
        <v>92</v>
      </c>
      <c r="B7" t="s">
        <v>55</v>
      </c>
      <c r="C7" s="2">
        <v>45586</v>
      </c>
      <c r="D7" t="s">
        <v>308</v>
      </c>
      <c r="E7" t="s">
        <v>18</v>
      </c>
      <c r="F7" t="s">
        <v>19</v>
      </c>
      <c r="G7" t="s">
        <v>80</v>
      </c>
      <c r="H7" t="s">
        <v>88</v>
      </c>
      <c r="I7">
        <v>4009561</v>
      </c>
      <c r="J7">
        <v>17.13</v>
      </c>
      <c r="K7">
        <v>39</v>
      </c>
      <c r="L7" t="s">
        <v>788</v>
      </c>
    </row>
    <row r="8" spans="1:12" x14ac:dyDescent="0.25">
      <c r="A8" t="s">
        <v>92</v>
      </c>
      <c r="B8" t="s">
        <v>55</v>
      </c>
      <c r="C8" s="2">
        <v>45586</v>
      </c>
      <c r="D8" t="s">
        <v>308</v>
      </c>
      <c r="E8" t="s">
        <v>18</v>
      </c>
      <c r="F8" t="s">
        <v>19</v>
      </c>
      <c r="G8" t="s">
        <v>84</v>
      </c>
      <c r="H8" t="s">
        <v>88</v>
      </c>
      <c r="I8">
        <v>4009510</v>
      </c>
      <c r="J8">
        <v>19.05</v>
      </c>
      <c r="K8">
        <v>40</v>
      </c>
      <c r="L8" t="s">
        <v>788</v>
      </c>
    </row>
    <row r="9" spans="1:12" x14ac:dyDescent="0.25">
      <c r="A9" t="s">
        <v>92</v>
      </c>
      <c r="B9" t="s">
        <v>55</v>
      </c>
      <c r="C9" s="2">
        <v>45586</v>
      </c>
      <c r="D9" t="s">
        <v>308</v>
      </c>
      <c r="E9" t="s">
        <v>18</v>
      </c>
      <c r="F9" t="s">
        <v>19</v>
      </c>
      <c r="G9" t="s">
        <v>83</v>
      </c>
      <c r="H9" t="s">
        <v>88</v>
      </c>
      <c r="I9">
        <v>4009096</v>
      </c>
      <c r="J9">
        <v>19.329999999999998</v>
      </c>
      <c r="K9">
        <v>57</v>
      </c>
      <c r="L9" t="s">
        <v>788</v>
      </c>
    </row>
    <row r="10" spans="1:12" x14ac:dyDescent="0.25">
      <c r="A10" t="s">
        <v>92</v>
      </c>
      <c r="B10" t="s">
        <v>60</v>
      </c>
      <c r="C10" s="2">
        <v>45587</v>
      </c>
      <c r="D10" t="s">
        <v>566</v>
      </c>
      <c r="E10" t="s">
        <v>23</v>
      </c>
      <c r="F10" t="s">
        <v>5</v>
      </c>
      <c r="G10" t="s">
        <v>80</v>
      </c>
      <c r="H10" t="s">
        <v>88</v>
      </c>
      <c r="I10">
        <v>4006489</v>
      </c>
      <c r="J10">
        <v>27.27</v>
      </c>
      <c r="K10">
        <v>66</v>
      </c>
      <c r="L10" t="s">
        <v>788</v>
      </c>
    </row>
    <row r="11" spans="1:12" x14ac:dyDescent="0.25">
      <c r="A11" t="s">
        <v>92</v>
      </c>
      <c r="B11" t="s">
        <v>60</v>
      </c>
      <c r="C11" s="2">
        <v>45587</v>
      </c>
      <c r="D11" t="s">
        <v>566</v>
      </c>
      <c r="E11" t="s">
        <v>23</v>
      </c>
      <c r="F11" t="s">
        <v>5</v>
      </c>
      <c r="G11" t="s">
        <v>80</v>
      </c>
      <c r="H11" t="s">
        <v>88</v>
      </c>
      <c r="I11">
        <v>4009605</v>
      </c>
      <c r="J11">
        <v>25.29</v>
      </c>
      <c r="K11">
        <v>86</v>
      </c>
      <c r="L11" t="s">
        <v>788</v>
      </c>
    </row>
    <row r="12" spans="1:12" x14ac:dyDescent="0.25">
      <c r="A12" t="s">
        <v>92</v>
      </c>
      <c r="B12" t="s">
        <v>55</v>
      </c>
      <c r="C12" s="2">
        <v>45587</v>
      </c>
      <c r="D12" t="s">
        <v>308</v>
      </c>
      <c r="E12" t="s">
        <v>18</v>
      </c>
      <c r="F12" t="s">
        <v>19</v>
      </c>
      <c r="G12" t="s">
        <v>84</v>
      </c>
      <c r="H12" t="s">
        <v>88</v>
      </c>
      <c r="I12">
        <v>4008978</v>
      </c>
      <c r="J12">
        <v>8.33</v>
      </c>
      <c r="K12">
        <v>15</v>
      </c>
      <c r="L12" t="s">
        <v>788</v>
      </c>
    </row>
    <row r="13" spans="1:12" x14ac:dyDescent="0.25">
      <c r="A13" t="s">
        <v>92</v>
      </c>
      <c r="B13" t="s">
        <v>55</v>
      </c>
      <c r="C13" s="2">
        <v>45587</v>
      </c>
      <c r="D13" t="s">
        <v>308</v>
      </c>
      <c r="E13" t="s">
        <v>18</v>
      </c>
      <c r="F13" t="s">
        <v>19</v>
      </c>
      <c r="G13" t="s">
        <v>218</v>
      </c>
      <c r="H13" t="s">
        <v>88</v>
      </c>
      <c r="I13">
        <v>4010410</v>
      </c>
      <c r="J13">
        <v>13.36</v>
      </c>
      <c r="K13">
        <v>64</v>
      </c>
      <c r="L13" t="s">
        <v>788</v>
      </c>
    </row>
    <row r="14" spans="1:12" x14ac:dyDescent="0.25">
      <c r="A14" t="s">
        <v>92</v>
      </c>
      <c r="B14" t="s">
        <v>55</v>
      </c>
      <c r="C14" s="2">
        <v>45587</v>
      </c>
      <c r="D14" t="s">
        <v>308</v>
      </c>
      <c r="E14" t="s">
        <v>18</v>
      </c>
      <c r="F14" t="s">
        <v>19</v>
      </c>
      <c r="G14" t="s">
        <v>93</v>
      </c>
      <c r="H14" t="s">
        <v>88</v>
      </c>
      <c r="I14">
        <v>4010166</v>
      </c>
      <c r="J14">
        <v>26.72</v>
      </c>
      <c r="K14">
        <v>59</v>
      </c>
      <c r="L14" t="s">
        <v>788</v>
      </c>
    </row>
    <row r="15" spans="1:12" x14ac:dyDescent="0.25">
      <c r="A15" t="s">
        <v>92</v>
      </c>
      <c r="B15" t="s">
        <v>55</v>
      </c>
      <c r="C15" s="2">
        <v>45589</v>
      </c>
      <c r="D15" t="s">
        <v>308</v>
      </c>
      <c r="E15" t="s">
        <v>18</v>
      </c>
      <c r="F15" t="s">
        <v>19</v>
      </c>
      <c r="G15" t="s">
        <v>80</v>
      </c>
      <c r="H15" t="s">
        <v>88</v>
      </c>
      <c r="I15">
        <v>4008136</v>
      </c>
      <c r="J15">
        <v>12.58</v>
      </c>
      <c r="K15">
        <v>56</v>
      </c>
      <c r="L15" t="s">
        <v>788</v>
      </c>
    </row>
    <row r="16" spans="1:12" x14ac:dyDescent="0.25">
      <c r="A16" t="s">
        <v>92</v>
      </c>
      <c r="B16" t="s">
        <v>60</v>
      </c>
      <c r="C16" s="2">
        <v>45590</v>
      </c>
      <c r="D16" t="s">
        <v>566</v>
      </c>
      <c r="E16" t="s">
        <v>23</v>
      </c>
      <c r="F16" t="s">
        <v>5</v>
      </c>
      <c r="G16" t="s">
        <v>84</v>
      </c>
      <c r="H16" t="s">
        <v>88</v>
      </c>
      <c r="I16">
        <v>4008589</v>
      </c>
      <c r="J16">
        <v>6.92</v>
      </c>
      <c r="K16">
        <v>21</v>
      </c>
      <c r="L16" t="s">
        <v>788</v>
      </c>
    </row>
    <row r="17" spans="1:12" x14ac:dyDescent="0.25">
      <c r="A17" t="s">
        <v>92</v>
      </c>
      <c r="B17" t="s">
        <v>55</v>
      </c>
      <c r="C17" s="2">
        <v>45586</v>
      </c>
      <c r="D17" t="s">
        <v>562</v>
      </c>
      <c r="E17" t="s">
        <v>848</v>
      </c>
      <c r="F17" t="s">
        <v>5</v>
      </c>
      <c r="G17" t="s">
        <v>82</v>
      </c>
      <c r="H17" t="s">
        <v>88</v>
      </c>
      <c r="I17">
        <v>4009126</v>
      </c>
      <c r="J17">
        <v>9.66</v>
      </c>
      <c r="K17">
        <v>26</v>
      </c>
      <c r="L17" t="s">
        <v>788</v>
      </c>
    </row>
    <row r="18" spans="1:12" x14ac:dyDescent="0.25">
      <c r="A18" t="s">
        <v>92</v>
      </c>
      <c r="B18" t="s">
        <v>55</v>
      </c>
      <c r="C18" s="2">
        <v>45586</v>
      </c>
      <c r="D18" t="s">
        <v>562</v>
      </c>
      <c r="E18" t="s">
        <v>848</v>
      </c>
      <c r="F18" t="s">
        <v>5</v>
      </c>
      <c r="G18" t="s">
        <v>80</v>
      </c>
      <c r="H18" t="s">
        <v>88</v>
      </c>
      <c r="I18">
        <v>4005647</v>
      </c>
      <c r="J18">
        <v>20.98</v>
      </c>
      <c r="K18">
        <v>56</v>
      </c>
      <c r="L18" t="s">
        <v>788</v>
      </c>
    </row>
    <row r="19" spans="1:12" x14ac:dyDescent="0.25">
      <c r="A19" t="s">
        <v>92</v>
      </c>
      <c r="B19" t="s">
        <v>55</v>
      </c>
      <c r="C19" s="2">
        <v>45588</v>
      </c>
      <c r="D19" t="s">
        <v>473</v>
      </c>
      <c r="E19" t="s">
        <v>565</v>
      </c>
      <c r="F19" t="s">
        <v>5</v>
      </c>
      <c r="G19" t="s">
        <v>80</v>
      </c>
      <c r="H19" t="s">
        <v>88</v>
      </c>
      <c r="I19">
        <v>4007159</v>
      </c>
      <c r="J19">
        <v>19.36</v>
      </c>
      <c r="K19">
        <v>49</v>
      </c>
      <c r="L19" t="s">
        <v>788</v>
      </c>
    </row>
    <row r="20" spans="1:12" x14ac:dyDescent="0.25">
      <c r="A20" t="s">
        <v>92</v>
      </c>
      <c r="B20" t="s">
        <v>55</v>
      </c>
      <c r="C20" s="2">
        <v>45586</v>
      </c>
      <c r="D20" t="s">
        <v>473</v>
      </c>
      <c r="E20" t="s">
        <v>565</v>
      </c>
      <c r="F20" t="s">
        <v>5</v>
      </c>
      <c r="G20" t="s">
        <v>84</v>
      </c>
      <c r="H20" t="s">
        <v>88</v>
      </c>
      <c r="I20">
        <v>4006830</v>
      </c>
      <c r="J20">
        <v>19.100000000000001</v>
      </c>
      <c r="K20">
        <v>49</v>
      </c>
      <c r="L20" t="s">
        <v>788</v>
      </c>
    </row>
    <row r="21" spans="1:12" x14ac:dyDescent="0.25">
      <c r="A21" t="s">
        <v>92</v>
      </c>
      <c r="B21" t="s">
        <v>55</v>
      </c>
      <c r="C21" s="2">
        <v>45586</v>
      </c>
      <c r="D21" t="s">
        <v>473</v>
      </c>
      <c r="E21" t="s">
        <v>565</v>
      </c>
      <c r="F21" t="s">
        <v>5</v>
      </c>
      <c r="G21" t="s">
        <v>80</v>
      </c>
      <c r="H21" t="s">
        <v>88</v>
      </c>
      <c r="I21">
        <v>4009468</v>
      </c>
      <c r="J21">
        <v>17.22</v>
      </c>
      <c r="K21">
        <v>49</v>
      </c>
      <c r="L21" t="s">
        <v>788</v>
      </c>
    </row>
    <row r="22" spans="1:12" x14ac:dyDescent="0.25">
      <c r="A22" t="s">
        <v>92</v>
      </c>
      <c r="B22" t="s">
        <v>55</v>
      </c>
      <c r="C22" s="2">
        <v>45586</v>
      </c>
      <c r="D22" t="s">
        <v>473</v>
      </c>
      <c r="E22" t="s">
        <v>565</v>
      </c>
      <c r="F22" t="s">
        <v>5</v>
      </c>
      <c r="G22" t="s">
        <v>80</v>
      </c>
      <c r="H22" t="s">
        <v>88</v>
      </c>
      <c r="I22">
        <v>4005601</v>
      </c>
      <c r="J22">
        <v>18.97</v>
      </c>
      <c r="K22">
        <v>45</v>
      </c>
      <c r="L22" t="s">
        <v>788</v>
      </c>
    </row>
    <row r="23" spans="1:12" x14ac:dyDescent="0.25">
      <c r="A23" t="s">
        <v>92</v>
      </c>
      <c r="B23" t="s">
        <v>55</v>
      </c>
      <c r="C23" s="2">
        <v>45586</v>
      </c>
      <c r="D23" t="s">
        <v>473</v>
      </c>
      <c r="E23" t="s">
        <v>565</v>
      </c>
      <c r="F23" t="s">
        <v>5</v>
      </c>
      <c r="G23" t="s">
        <v>80</v>
      </c>
      <c r="H23" t="s">
        <v>88</v>
      </c>
      <c r="I23">
        <v>4005576</v>
      </c>
      <c r="J23">
        <v>8.27</v>
      </c>
      <c r="K23">
        <v>31</v>
      </c>
      <c r="L23" t="s">
        <v>788</v>
      </c>
    </row>
    <row r="24" spans="1:12" x14ac:dyDescent="0.25">
      <c r="A24" t="s">
        <v>92</v>
      </c>
      <c r="B24" t="s">
        <v>55</v>
      </c>
      <c r="C24" s="2">
        <v>45586</v>
      </c>
      <c r="D24" t="s">
        <v>473</v>
      </c>
      <c r="E24" t="s">
        <v>565</v>
      </c>
      <c r="F24" t="s">
        <v>5</v>
      </c>
      <c r="G24" t="s">
        <v>80</v>
      </c>
      <c r="H24" t="s">
        <v>88</v>
      </c>
      <c r="I24">
        <v>4005552</v>
      </c>
      <c r="J24">
        <v>10.39</v>
      </c>
      <c r="K24">
        <v>78</v>
      </c>
      <c r="L24" t="s">
        <v>788</v>
      </c>
    </row>
    <row r="25" spans="1:12" x14ac:dyDescent="0.25">
      <c r="A25" t="s">
        <v>92</v>
      </c>
      <c r="B25" t="s">
        <v>55</v>
      </c>
      <c r="C25" s="2">
        <v>45586</v>
      </c>
      <c r="D25" t="s">
        <v>789</v>
      </c>
      <c r="E25" t="s">
        <v>291</v>
      </c>
      <c r="F25" t="s">
        <v>5</v>
      </c>
      <c r="G25" t="s">
        <v>83</v>
      </c>
      <c r="H25" t="s">
        <v>88</v>
      </c>
      <c r="I25">
        <v>4009129</v>
      </c>
      <c r="J25">
        <v>15.38</v>
      </c>
      <c r="K25">
        <v>36</v>
      </c>
      <c r="L25" t="s">
        <v>788</v>
      </c>
    </row>
    <row r="26" spans="1:12" x14ac:dyDescent="0.25">
      <c r="A26" t="s">
        <v>92</v>
      </c>
      <c r="B26" t="s">
        <v>55</v>
      </c>
      <c r="C26" s="2">
        <v>45586</v>
      </c>
      <c r="D26" t="s">
        <v>789</v>
      </c>
      <c r="E26" t="s">
        <v>291</v>
      </c>
      <c r="F26" t="s">
        <v>5</v>
      </c>
      <c r="G26" t="s">
        <v>80</v>
      </c>
      <c r="H26" t="s">
        <v>88</v>
      </c>
      <c r="I26">
        <v>4005439</v>
      </c>
      <c r="J26">
        <v>11.47</v>
      </c>
      <c r="K26">
        <v>67</v>
      </c>
      <c r="L26" t="s">
        <v>788</v>
      </c>
    </row>
    <row r="27" spans="1:12" x14ac:dyDescent="0.25">
      <c r="A27" t="s">
        <v>92</v>
      </c>
      <c r="B27" t="s">
        <v>55</v>
      </c>
      <c r="C27" s="2">
        <v>45586</v>
      </c>
      <c r="D27" t="s">
        <v>308</v>
      </c>
      <c r="E27" t="s">
        <v>18</v>
      </c>
      <c r="F27" t="s">
        <v>19</v>
      </c>
      <c r="G27" t="s">
        <v>86</v>
      </c>
      <c r="H27" t="s">
        <v>89</v>
      </c>
      <c r="I27">
        <v>4010189</v>
      </c>
      <c r="J27">
        <v>26.36</v>
      </c>
      <c r="K27">
        <v>84</v>
      </c>
      <c r="L27" t="s">
        <v>788</v>
      </c>
    </row>
    <row r="28" spans="1:12" x14ac:dyDescent="0.25">
      <c r="A28" t="s">
        <v>92</v>
      </c>
      <c r="B28" t="s">
        <v>55</v>
      </c>
      <c r="C28" s="2">
        <v>45586</v>
      </c>
      <c r="D28" t="s">
        <v>562</v>
      </c>
      <c r="E28" t="s">
        <v>848</v>
      </c>
      <c r="F28" t="s">
        <v>5</v>
      </c>
      <c r="G28" t="s">
        <v>87</v>
      </c>
      <c r="H28" t="s">
        <v>89</v>
      </c>
      <c r="I28">
        <v>4007575</v>
      </c>
      <c r="J28">
        <v>8.76</v>
      </c>
      <c r="K28">
        <v>25</v>
      </c>
      <c r="L28" t="s">
        <v>788</v>
      </c>
    </row>
    <row r="29" spans="1:12" x14ac:dyDescent="0.25">
      <c r="A29" t="s">
        <v>92</v>
      </c>
      <c r="B29" t="s">
        <v>55</v>
      </c>
      <c r="C29" s="2">
        <v>45586</v>
      </c>
      <c r="D29" t="s">
        <v>473</v>
      </c>
      <c r="E29" t="s">
        <v>565</v>
      </c>
      <c r="F29" t="s">
        <v>5</v>
      </c>
      <c r="G29" t="s">
        <v>86</v>
      </c>
      <c r="H29" t="s">
        <v>89</v>
      </c>
      <c r="I29">
        <v>4005553</v>
      </c>
      <c r="J29">
        <v>5.55</v>
      </c>
      <c r="K29">
        <v>20</v>
      </c>
      <c r="L29" t="s">
        <v>788</v>
      </c>
    </row>
    <row r="30" spans="1:12" x14ac:dyDescent="0.25">
      <c r="A30" t="s">
        <v>92</v>
      </c>
      <c r="B30" t="s">
        <v>55</v>
      </c>
      <c r="C30" s="2">
        <v>45586</v>
      </c>
      <c r="D30" t="s">
        <v>473</v>
      </c>
      <c r="E30" t="s">
        <v>565</v>
      </c>
      <c r="F30" t="s">
        <v>5</v>
      </c>
      <c r="G30" t="s">
        <v>87</v>
      </c>
      <c r="H30" t="s">
        <v>89</v>
      </c>
      <c r="I30">
        <v>4007576</v>
      </c>
      <c r="J30">
        <v>8.76</v>
      </c>
      <c r="K30">
        <v>49</v>
      </c>
      <c r="L30" t="s">
        <v>788</v>
      </c>
    </row>
    <row r="31" spans="1:12" x14ac:dyDescent="0.25">
      <c r="A31" t="s">
        <v>92</v>
      </c>
      <c r="B31" t="s">
        <v>55</v>
      </c>
      <c r="C31" s="2">
        <v>45586</v>
      </c>
      <c r="D31" t="s">
        <v>789</v>
      </c>
      <c r="E31" t="s">
        <v>291</v>
      </c>
      <c r="F31" t="s">
        <v>5</v>
      </c>
      <c r="G31" t="s">
        <v>87</v>
      </c>
      <c r="H31" t="s">
        <v>89</v>
      </c>
      <c r="I31">
        <v>4010130</v>
      </c>
      <c r="J31">
        <v>17.61</v>
      </c>
      <c r="K31">
        <v>39</v>
      </c>
      <c r="L31" t="s">
        <v>788</v>
      </c>
    </row>
    <row r="32" spans="1:12" x14ac:dyDescent="0.25">
      <c r="A32" t="s">
        <v>92</v>
      </c>
      <c r="B32" t="s">
        <v>55</v>
      </c>
      <c r="C32" s="2">
        <v>45586</v>
      </c>
      <c r="D32" t="s">
        <v>789</v>
      </c>
      <c r="E32" t="s">
        <v>291</v>
      </c>
      <c r="F32" t="s">
        <v>5</v>
      </c>
      <c r="G32" t="s">
        <v>86</v>
      </c>
      <c r="H32" t="s">
        <v>89</v>
      </c>
      <c r="I32">
        <v>4010133</v>
      </c>
      <c r="J32">
        <v>12.38</v>
      </c>
      <c r="K32">
        <v>31</v>
      </c>
      <c r="L32" t="s">
        <v>788</v>
      </c>
    </row>
    <row r="33" spans="1:12" x14ac:dyDescent="0.25">
      <c r="A33" t="s">
        <v>92</v>
      </c>
      <c r="B33" t="s">
        <v>60</v>
      </c>
      <c r="C33" s="2">
        <v>45586</v>
      </c>
      <c r="D33" t="s">
        <v>566</v>
      </c>
      <c r="E33" t="s">
        <v>23</v>
      </c>
      <c r="F33" t="s">
        <v>5</v>
      </c>
      <c r="G33" t="s">
        <v>87</v>
      </c>
      <c r="H33" t="s">
        <v>89</v>
      </c>
      <c r="I33">
        <v>4009068</v>
      </c>
      <c r="J33">
        <v>17.399999999999999</v>
      </c>
      <c r="K33">
        <v>33</v>
      </c>
      <c r="L33" t="s">
        <v>788</v>
      </c>
    </row>
    <row r="34" spans="1:12" x14ac:dyDescent="0.25">
      <c r="A34" t="s">
        <v>92</v>
      </c>
      <c r="B34" t="s">
        <v>461</v>
      </c>
      <c r="C34" s="2">
        <v>45587</v>
      </c>
      <c r="D34" t="s">
        <v>421</v>
      </c>
      <c r="E34" t="s">
        <v>290</v>
      </c>
      <c r="F34" t="s">
        <v>5</v>
      </c>
      <c r="G34" t="s">
        <v>84</v>
      </c>
      <c r="H34" t="s">
        <v>88</v>
      </c>
      <c r="I34">
        <v>4009046</v>
      </c>
      <c r="J34">
        <v>15.46</v>
      </c>
      <c r="K34">
        <v>38</v>
      </c>
      <c r="L34" t="s">
        <v>788</v>
      </c>
    </row>
    <row r="35" spans="1:12" x14ac:dyDescent="0.25">
      <c r="A35" t="s">
        <v>92</v>
      </c>
      <c r="B35" t="s">
        <v>461</v>
      </c>
      <c r="C35" s="2">
        <v>45587</v>
      </c>
      <c r="D35" t="s">
        <v>421</v>
      </c>
      <c r="E35" t="s">
        <v>290</v>
      </c>
      <c r="F35" t="s">
        <v>5</v>
      </c>
      <c r="G35" t="s">
        <v>84</v>
      </c>
      <c r="H35" t="s">
        <v>88</v>
      </c>
      <c r="I35">
        <v>4008267</v>
      </c>
      <c r="J35">
        <v>31.58</v>
      </c>
      <c r="K35">
        <v>61</v>
      </c>
      <c r="L35" t="s">
        <v>788</v>
      </c>
    </row>
    <row r="36" spans="1:12" x14ac:dyDescent="0.25">
      <c r="A36" t="s">
        <v>92</v>
      </c>
      <c r="B36" t="s">
        <v>461</v>
      </c>
      <c r="C36" s="2">
        <v>45587</v>
      </c>
      <c r="D36" t="s">
        <v>421</v>
      </c>
      <c r="E36" t="s">
        <v>290</v>
      </c>
      <c r="F36" t="s">
        <v>5</v>
      </c>
      <c r="G36" t="s">
        <v>80</v>
      </c>
      <c r="H36" t="s">
        <v>88</v>
      </c>
      <c r="I36">
        <v>4006064</v>
      </c>
      <c r="J36">
        <v>17.18</v>
      </c>
      <c r="K36">
        <v>36</v>
      </c>
      <c r="L36" t="s">
        <v>788</v>
      </c>
    </row>
    <row r="37" spans="1:12" x14ac:dyDescent="0.25">
      <c r="A37" t="s">
        <v>92</v>
      </c>
      <c r="B37" t="s">
        <v>461</v>
      </c>
      <c r="C37" s="2">
        <v>45587</v>
      </c>
      <c r="D37" t="s">
        <v>421</v>
      </c>
      <c r="E37" t="s">
        <v>290</v>
      </c>
      <c r="F37" t="s">
        <v>5</v>
      </c>
      <c r="G37" t="s">
        <v>80</v>
      </c>
      <c r="H37" t="s">
        <v>88</v>
      </c>
      <c r="I37">
        <v>4006488</v>
      </c>
      <c r="J37">
        <v>27.26</v>
      </c>
      <c r="K37">
        <v>50</v>
      </c>
      <c r="L37" t="s">
        <v>788</v>
      </c>
    </row>
    <row r="38" spans="1:12" x14ac:dyDescent="0.25">
      <c r="A38" t="s">
        <v>92</v>
      </c>
      <c r="B38" t="s">
        <v>56</v>
      </c>
      <c r="C38" s="2">
        <v>45586</v>
      </c>
      <c r="D38" t="s">
        <v>286</v>
      </c>
      <c r="E38" t="s">
        <v>345</v>
      </c>
      <c r="F38" t="s">
        <v>5</v>
      </c>
      <c r="G38" t="s">
        <v>80</v>
      </c>
      <c r="H38" t="s">
        <v>88</v>
      </c>
      <c r="I38">
        <v>4009567</v>
      </c>
      <c r="J38">
        <v>17.13</v>
      </c>
      <c r="K38">
        <v>29</v>
      </c>
      <c r="L38" t="s">
        <v>788</v>
      </c>
    </row>
    <row r="39" spans="1:12" x14ac:dyDescent="0.25">
      <c r="A39" t="s">
        <v>92</v>
      </c>
      <c r="B39" t="s">
        <v>56</v>
      </c>
      <c r="C39" s="2">
        <v>45586</v>
      </c>
      <c r="D39" t="s">
        <v>286</v>
      </c>
      <c r="E39" t="s">
        <v>345</v>
      </c>
      <c r="F39" t="s">
        <v>5</v>
      </c>
      <c r="G39" t="s">
        <v>80</v>
      </c>
      <c r="H39" t="s">
        <v>88</v>
      </c>
      <c r="I39">
        <v>4009586</v>
      </c>
      <c r="J39">
        <v>8.19</v>
      </c>
      <c r="K39">
        <v>23</v>
      </c>
      <c r="L39" t="s">
        <v>788</v>
      </c>
    </row>
    <row r="40" spans="1:12" x14ac:dyDescent="0.25">
      <c r="A40" t="s">
        <v>92</v>
      </c>
      <c r="B40" t="s">
        <v>56</v>
      </c>
      <c r="C40" s="2">
        <v>45586</v>
      </c>
      <c r="D40" t="s">
        <v>286</v>
      </c>
      <c r="E40" t="s">
        <v>345</v>
      </c>
      <c r="F40" t="s">
        <v>5</v>
      </c>
      <c r="G40" t="s">
        <v>80</v>
      </c>
      <c r="H40" t="s">
        <v>88</v>
      </c>
      <c r="I40">
        <v>4009457</v>
      </c>
      <c r="J40">
        <v>10.49</v>
      </c>
      <c r="K40">
        <v>24</v>
      </c>
      <c r="L40" t="s">
        <v>788</v>
      </c>
    </row>
    <row r="41" spans="1:12" x14ac:dyDescent="0.25">
      <c r="A41" t="s">
        <v>92</v>
      </c>
      <c r="B41" t="s">
        <v>56</v>
      </c>
      <c r="C41" s="2">
        <v>45586</v>
      </c>
      <c r="D41" t="s">
        <v>286</v>
      </c>
      <c r="E41" t="s">
        <v>345</v>
      </c>
      <c r="F41" t="s">
        <v>5</v>
      </c>
      <c r="G41" t="s">
        <v>80</v>
      </c>
      <c r="H41" t="s">
        <v>88</v>
      </c>
      <c r="I41">
        <v>4009368</v>
      </c>
      <c r="J41">
        <v>14.08</v>
      </c>
      <c r="K41">
        <v>25</v>
      </c>
      <c r="L41" t="s">
        <v>788</v>
      </c>
    </row>
    <row r="42" spans="1:12" x14ac:dyDescent="0.25">
      <c r="A42" t="s">
        <v>92</v>
      </c>
      <c r="B42" t="s">
        <v>56</v>
      </c>
      <c r="C42" s="2">
        <v>45587</v>
      </c>
      <c r="D42" t="s">
        <v>286</v>
      </c>
      <c r="E42" t="s">
        <v>345</v>
      </c>
      <c r="F42" t="s">
        <v>5</v>
      </c>
      <c r="G42" t="s">
        <v>80</v>
      </c>
      <c r="H42" t="s">
        <v>88</v>
      </c>
      <c r="I42">
        <v>4009568</v>
      </c>
      <c r="J42">
        <v>17.13</v>
      </c>
      <c r="K42">
        <v>42</v>
      </c>
      <c r="L42" t="s">
        <v>788</v>
      </c>
    </row>
    <row r="43" spans="1:12" x14ac:dyDescent="0.25">
      <c r="A43" t="s">
        <v>92</v>
      </c>
      <c r="B43" t="s">
        <v>406</v>
      </c>
      <c r="C43" s="2">
        <v>45586</v>
      </c>
      <c r="D43" t="s">
        <v>385</v>
      </c>
      <c r="E43" t="s">
        <v>212</v>
      </c>
      <c r="F43" t="s">
        <v>26</v>
      </c>
      <c r="G43" t="s">
        <v>619</v>
      </c>
      <c r="H43" t="s">
        <v>88</v>
      </c>
      <c r="I43">
        <v>4009525</v>
      </c>
      <c r="J43">
        <v>31.27</v>
      </c>
      <c r="K43">
        <v>95</v>
      </c>
      <c r="L43" t="s">
        <v>788</v>
      </c>
    </row>
    <row r="44" spans="1:12" x14ac:dyDescent="0.25">
      <c r="A44" t="s">
        <v>92</v>
      </c>
      <c r="B44" t="s">
        <v>406</v>
      </c>
      <c r="C44" s="2">
        <v>45586</v>
      </c>
      <c r="D44" t="s">
        <v>385</v>
      </c>
      <c r="E44" t="s">
        <v>212</v>
      </c>
      <c r="F44" t="s">
        <v>26</v>
      </c>
      <c r="G44" t="s">
        <v>80</v>
      </c>
      <c r="H44" t="s">
        <v>88</v>
      </c>
      <c r="I44">
        <v>4009347</v>
      </c>
      <c r="J44">
        <v>26.95</v>
      </c>
      <c r="K44">
        <v>122</v>
      </c>
      <c r="L44" t="s">
        <v>788</v>
      </c>
    </row>
    <row r="45" spans="1:12" x14ac:dyDescent="0.25">
      <c r="A45" t="s">
        <v>92</v>
      </c>
      <c r="B45" t="s">
        <v>406</v>
      </c>
      <c r="C45" s="2">
        <v>45586</v>
      </c>
      <c r="D45" t="s">
        <v>385</v>
      </c>
      <c r="E45" t="s">
        <v>212</v>
      </c>
      <c r="F45" t="s">
        <v>26</v>
      </c>
      <c r="G45" t="s">
        <v>84</v>
      </c>
      <c r="H45" t="s">
        <v>88</v>
      </c>
      <c r="I45">
        <v>4005563</v>
      </c>
      <c r="J45">
        <v>6.92</v>
      </c>
      <c r="K45">
        <v>23</v>
      </c>
      <c r="L45" t="s">
        <v>788</v>
      </c>
    </row>
    <row r="46" spans="1:12" x14ac:dyDescent="0.25">
      <c r="A46" t="s">
        <v>92</v>
      </c>
      <c r="B46" t="s">
        <v>406</v>
      </c>
      <c r="C46" s="2">
        <v>45587</v>
      </c>
      <c r="D46" t="s">
        <v>385</v>
      </c>
      <c r="E46" t="s">
        <v>212</v>
      </c>
      <c r="F46" t="s">
        <v>26</v>
      </c>
      <c r="G46" t="s">
        <v>93</v>
      </c>
      <c r="H46" t="s">
        <v>88</v>
      </c>
      <c r="I46">
        <v>4010167</v>
      </c>
      <c r="J46">
        <v>26.72</v>
      </c>
      <c r="K46">
        <v>46</v>
      </c>
      <c r="L46" t="s">
        <v>788</v>
      </c>
    </row>
    <row r="47" spans="1:12" x14ac:dyDescent="0.25">
      <c r="A47" t="s">
        <v>92</v>
      </c>
      <c r="B47" t="s">
        <v>582</v>
      </c>
      <c r="C47" s="2">
        <v>45586</v>
      </c>
      <c r="D47" t="s">
        <v>542</v>
      </c>
      <c r="E47" t="s">
        <v>29</v>
      </c>
      <c r="F47" t="s">
        <v>26</v>
      </c>
      <c r="G47" t="s">
        <v>80</v>
      </c>
      <c r="H47" t="s">
        <v>88</v>
      </c>
      <c r="I47">
        <v>4006738</v>
      </c>
      <c r="J47">
        <v>10.039999999999999</v>
      </c>
      <c r="K47">
        <v>15</v>
      </c>
      <c r="L47" t="s">
        <v>788</v>
      </c>
    </row>
    <row r="48" spans="1:12" x14ac:dyDescent="0.25">
      <c r="A48" t="s">
        <v>92</v>
      </c>
      <c r="B48" t="s">
        <v>582</v>
      </c>
      <c r="C48" s="2">
        <v>45586</v>
      </c>
      <c r="D48" t="s">
        <v>542</v>
      </c>
      <c r="E48" t="s">
        <v>29</v>
      </c>
      <c r="F48" t="s">
        <v>26</v>
      </c>
      <c r="G48" t="s">
        <v>80</v>
      </c>
      <c r="H48" t="s">
        <v>88</v>
      </c>
      <c r="I48">
        <v>4009345</v>
      </c>
      <c r="J48">
        <v>26.95</v>
      </c>
      <c r="K48">
        <v>50</v>
      </c>
      <c r="L48" t="s">
        <v>788</v>
      </c>
    </row>
    <row r="49" spans="1:12" x14ac:dyDescent="0.25">
      <c r="A49" t="s">
        <v>92</v>
      </c>
      <c r="B49" t="s">
        <v>582</v>
      </c>
      <c r="C49" s="2">
        <v>45587</v>
      </c>
      <c r="D49" t="s">
        <v>542</v>
      </c>
      <c r="E49" t="s">
        <v>29</v>
      </c>
      <c r="F49" t="s">
        <v>26</v>
      </c>
      <c r="G49" t="s">
        <v>619</v>
      </c>
      <c r="H49" t="s">
        <v>88</v>
      </c>
      <c r="I49">
        <v>4006810</v>
      </c>
      <c r="J49">
        <v>24.91</v>
      </c>
      <c r="K49">
        <v>37</v>
      </c>
      <c r="L49" t="s">
        <v>788</v>
      </c>
    </row>
    <row r="50" spans="1:12" x14ac:dyDescent="0.25">
      <c r="A50" t="s">
        <v>92</v>
      </c>
      <c r="B50" t="s">
        <v>582</v>
      </c>
      <c r="C50" s="2">
        <v>45586</v>
      </c>
      <c r="D50" t="s">
        <v>542</v>
      </c>
      <c r="E50" t="s">
        <v>29</v>
      </c>
      <c r="F50" t="s">
        <v>26</v>
      </c>
      <c r="G50" t="s">
        <v>80</v>
      </c>
      <c r="H50" t="s">
        <v>88</v>
      </c>
      <c r="I50">
        <v>4005470</v>
      </c>
      <c r="J50">
        <v>13.14</v>
      </c>
      <c r="K50">
        <v>92</v>
      </c>
      <c r="L50" t="s">
        <v>788</v>
      </c>
    </row>
    <row r="51" spans="1:12" x14ac:dyDescent="0.25">
      <c r="A51" t="s">
        <v>92</v>
      </c>
      <c r="B51" t="s">
        <v>582</v>
      </c>
      <c r="C51" s="2">
        <v>45586</v>
      </c>
      <c r="D51" t="s">
        <v>542</v>
      </c>
      <c r="E51" t="s">
        <v>29</v>
      </c>
      <c r="F51" t="s">
        <v>26</v>
      </c>
      <c r="G51" t="s">
        <v>80</v>
      </c>
      <c r="H51" t="s">
        <v>88</v>
      </c>
      <c r="I51">
        <v>4005438</v>
      </c>
      <c r="J51">
        <v>11.47</v>
      </c>
      <c r="K51">
        <v>35</v>
      </c>
      <c r="L51" t="s">
        <v>788</v>
      </c>
    </row>
    <row r="52" spans="1:12" x14ac:dyDescent="0.25">
      <c r="A52" t="s">
        <v>92</v>
      </c>
      <c r="B52" t="s">
        <v>582</v>
      </c>
      <c r="C52" s="2">
        <v>45586</v>
      </c>
      <c r="D52" t="s">
        <v>542</v>
      </c>
      <c r="E52" t="s">
        <v>29</v>
      </c>
      <c r="F52" t="s">
        <v>26</v>
      </c>
      <c r="G52" t="s">
        <v>80</v>
      </c>
      <c r="H52" t="s">
        <v>88</v>
      </c>
      <c r="I52">
        <v>4005723</v>
      </c>
      <c r="J52">
        <v>17.3</v>
      </c>
      <c r="K52">
        <v>114</v>
      </c>
      <c r="L52" t="s">
        <v>788</v>
      </c>
    </row>
    <row r="53" spans="1:12" x14ac:dyDescent="0.25">
      <c r="A53" t="s">
        <v>92</v>
      </c>
      <c r="B53" t="s">
        <v>582</v>
      </c>
      <c r="C53" s="2">
        <v>45586</v>
      </c>
      <c r="D53" t="s">
        <v>542</v>
      </c>
      <c r="E53" t="s">
        <v>29</v>
      </c>
      <c r="F53" t="s">
        <v>26</v>
      </c>
      <c r="G53" t="s">
        <v>80</v>
      </c>
      <c r="H53" t="s">
        <v>88</v>
      </c>
      <c r="I53">
        <v>4005756</v>
      </c>
      <c r="J53">
        <v>8.24</v>
      </c>
      <c r="K53">
        <v>43</v>
      </c>
      <c r="L53" t="s">
        <v>788</v>
      </c>
    </row>
    <row r="54" spans="1:12" x14ac:dyDescent="0.25">
      <c r="A54" t="s">
        <v>92</v>
      </c>
      <c r="B54" t="s">
        <v>582</v>
      </c>
      <c r="C54" s="2">
        <v>45587</v>
      </c>
      <c r="D54" t="s">
        <v>542</v>
      </c>
      <c r="E54" t="s">
        <v>29</v>
      </c>
      <c r="F54" t="s">
        <v>26</v>
      </c>
      <c r="G54" t="s">
        <v>80</v>
      </c>
      <c r="H54" t="s">
        <v>88</v>
      </c>
      <c r="I54">
        <v>4009562</v>
      </c>
      <c r="J54">
        <v>17.13</v>
      </c>
      <c r="K54">
        <v>40</v>
      </c>
      <c r="L54" t="s">
        <v>788</v>
      </c>
    </row>
    <row r="55" spans="1:12" x14ac:dyDescent="0.25">
      <c r="A55" t="s">
        <v>92</v>
      </c>
      <c r="B55" t="s">
        <v>390</v>
      </c>
      <c r="C55" s="2">
        <v>45586</v>
      </c>
      <c r="D55" t="s">
        <v>369</v>
      </c>
      <c r="E55" t="s">
        <v>17</v>
      </c>
      <c r="F55" t="s">
        <v>5</v>
      </c>
      <c r="G55" t="s">
        <v>86</v>
      </c>
      <c r="H55" t="s">
        <v>89</v>
      </c>
      <c r="I55">
        <v>4008372</v>
      </c>
      <c r="J55">
        <v>15.23</v>
      </c>
      <c r="K55">
        <v>42</v>
      </c>
      <c r="L55" t="s">
        <v>788</v>
      </c>
    </row>
    <row r="56" spans="1:12" x14ac:dyDescent="0.25">
      <c r="A56" t="s">
        <v>92</v>
      </c>
      <c r="B56" t="s">
        <v>390</v>
      </c>
      <c r="C56" s="2">
        <v>45586</v>
      </c>
      <c r="D56" t="s">
        <v>369</v>
      </c>
      <c r="E56" t="s">
        <v>17</v>
      </c>
      <c r="F56" t="s">
        <v>5</v>
      </c>
      <c r="G56" t="s">
        <v>80</v>
      </c>
      <c r="H56" t="s">
        <v>88</v>
      </c>
      <c r="I56">
        <v>4005473</v>
      </c>
      <c r="J56">
        <v>20.329999999999998</v>
      </c>
      <c r="K56">
        <v>56</v>
      </c>
      <c r="L56" t="s">
        <v>788</v>
      </c>
    </row>
    <row r="57" spans="1:12" x14ac:dyDescent="0.25">
      <c r="A57" t="s">
        <v>92</v>
      </c>
      <c r="B57" t="s">
        <v>390</v>
      </c>
      <c r="C57" s="2">
        <v>45586</v>
      </c>
      <c r="D57" t="s">
        <v>369</v>
      </c>
      <c r="E57" t="s">
        <v>17</v>
      </c>
      <c r="F57" t="s">
        <v>5</v>
      </c>
      <c r="G57" t="s">
        <v>80</v>
      </c>
      <c r="H57" t="s">
        <v>88</v>
      </c>
      <c r="I57">
        <v>4005586</v>
      </c>
      <c r="J57">
        <v>17.43</v>
      </c>
      <c r="K57">
        <v>33</v>
      </c>
      <c r="L57" t="s">
        <v>788</v>
      </c>
    </row>
    <row r="58" spans="1:12" x14ac:dyDescent="0.25">
      <c r="A58" t="s">
        <v>92</v>
      </c>
      <c r="B58" t="s">
        <v>581</v>
      </c>
      <c r="C58" s="2">
        <v>45586</v>
      </c>
      <c r="D58" t="s">
        <v>563</v>
      </c>
      <c r="E58" t="s">
        <v>564</v>
      </c>
      <c r="F58" t="s">
        <v>5</v>
      </c>
      <c r="G58" t="s">
        <v>86</v>
      </c>
      <c r="H58" t="s">
        <v>89</v>
      </c>
      <c r="I58">
        <v>4008371</v>
      </c>
      <c r="J58">
        <v>15.23</v>
      </c>
      <c r="K58">
        <v>57</v>
      </c>
      <c r="L58" t="s">
        <v>788</v>
      </c>
    </row>
    <row r="59" spans="1:12" x14ac:dyDescent="0.25">
      <c r="A59" t="s">
        <v>92</v>
      </c>
      <c r="B59" t="s">
        <v>581</v>
      </c>
      <c r="C59" s="2">
        <v>45586</v>
      </c>
      <c r="D59" t="s">
        <v>563</v>
      </c>
      <c r="E59" t="s">
        <v>564</v>
      </c>
      <c r="F59" t="s">
        <v>5</v>
      </c>
      <c r="G59" t="s">
        <v>83</v>
      </c>
      <c r="H59" t="s">
        <v>88</v>
      </c>
      <c r="I59">
        <v>4009095</v>
      </c>
      <c r="J59">
        <v>19.329999999999998</v>
      </c>
      <c r="K59">
        <v>44</v>
      </c>
      <c r="L59" t="s">
        <v>788</v>
      </c>
    </row>
    <row r="60" spans="1:12" x14ac:dyDescent="0.25">
      <c r="A60" t="s">
        <v>92</v>
      </c>
      <c r="B60" t="s">
        <v>581</v>
      </c>
      <c r="C60" s="2">
        <v>45586</v>
      </c>
      <c r="D60" t="s">
        <v>563</v>
      </c>
      <c r="E60" t="s">
        <v>564</v>
      </c>
      <c r="F60" t="s">
        <v>5</v>
      </c>
      <c r="G60" t="s">
        <v>83</v>
      </c>
      <c r="H60" t="s">
        <v>88</v>
      </c>
      <c r="I60">
        <v>4009025</v>
      </c>
      <c r="J60">
        <v>17.89</v>
      </c>
      <c r="K60">
        <v>23</v>
      </c>
      <c r="L60" t="s">
        <v>788</v>
      </c>
    </row>
    <row r="61" spans="1:12" x14ac:dyDescent="0.25">
      <c r="A61" t="s">
        <v>92</v>
      </c>
      <c r="B61" t="s">
        <v>581</v>
      </c>
      <c r="C61" s="2">
        <v>45589</v>
      </c>
      <c r="D61" t="s">
        <v>563</v>
      </c>
      <c r="E61" t="s">
        <v>564</v>
      </c>
      <c r="F61" t="s">
        <v>5</v>
      </c>
      <c r="G61" t="s">
        <v>80</v>
      </c>
      <c r="H61" t="s">
        <v>88</v>
      </c>
      <c r="I61">
        <v>4011859</v>
      </c>
      <c r="J61">
        <v>16.53</v>
      </c>
      <c r="K61">
        <v>33</v>
      </c>
      <c r="L61" t="s">
        <v>788</v>
      </c>
    </row>
    <row r="62" spans="1:12" x14ac:dyDescent="0.25">
      <c r="A62" t="s">
        <v>92</v>
      </c>
      <c r="B62" t="s">
        <v>581</v>
      </c>
      <c r="C62" s="2">
        <v>45586</v>
      </c>
      <c r="D62" t="s">
        <v>563</v>
      </c>
      <c r="E62" t="s">
        <v>564</v>
      </c>
      <c r="F62" t="s">
        <v>5</v>
      </c>
      <c r="G62" t="s">
        <v>84</v>
      </c>
      <c r="H62" t="s">
        <v>88</v>
      </c>
      <c r="I62">
        <v>4005599</v>
      </c>
      <c r="J62">
        <v>8.35</v>
      </c>
      <c r="K62">
        <v>18</v>
      </c>
      <c r="L62" t="s">
        <v>788</v>
      </c>
    </row>
    <row r="63" spans="1:12" x14ac:dyDescent="0.25">
      <c r="A63" t="s">
        <v>92</v>
      </c>
      <c r="B63" t="s">
        <v>392</v>
      </c>
      <c r="C63" s="2">
        <v>45586</v>
      </c>
      <c r="D63" t="s">
        <v>368</v>
      </c>
      <c r="E63" t="s">
        <v>38</v>
      </c>
      <c r="F63" t="s">
        <v>5</v>
      </c>
      <c r="G63" t="s">
        <v>85</v>
      </c>
      <c r="H63" t="s">
        <v>89</v>
      </c>
      <c r="I63">
        <v>4009108</v>
      </c>
      <c r="J63">
        <v>27.12</v>
      </c>
      <c r="K63">
        <v>32</v>
      </c>
      <c r="L63" t="s">
        <v>788</v>
      </c>
    </row>
    <row r="64" spans="1:12" x14ac:dyDescent="0.25">
      <c r="A64" t="s">
        <v>92</v>
      </c>
      <c r="B64" t="s">
        <v>392</v>
      </c>
      <c r="C64" s="2">
        <v>45586</v>
      </c>
      <c r="D64" t="s">
        <v>368</v>
      </c>
      <c r="E64" t="s">
        <v>38</v>
      </c>
      <c r="F64" t="s">
        <v>5</v>
      </c>
      <c r="G64" t="s">
        <v>86</v>
      </c>
      <c r="H64" t="s">
        <v>89</v>
      </c>
      <c r="I64">
        <v>4005720</v>
      </c>
      <c r="J64">
        <v>4.88</v>
      </c>
      <c r="K64">
        <v>19</v>
      </c>
      <c r="L64" t="s">
        <v>788</v>
      </c>
    </row>
    <row r="65" spans="1:12" x14ac:dyDescent="0.25">
      <c r="A65" t="s">
        <v>92</v>
      </c>
      <c r="B65" t="s">
        <v>56</v>
      </c>
      <c r="C65" s="2">
        <v>45586</v>
      </c>
      <c r="D65" t="s">
        <v>285</v>
      </c>
      <c r="E65" t="s">
        <v>346</v>
      </c>
      <c r="F65" t="s">
        <v>5</v>
      </c>
      <c r="G65" t="s">
        <v>83</v>
      </c>
      <c r="H65" t="s">
        <v>88</v>
      </c>
      <c r="I65">
        <v>4009023</v>
      </c>
      <c r="J65">
        <v>17.89</v>
      </c>
      <c r="K65">
        <v>27</v>
      </c>
      <c r="L65" t="s">
        <v>788</v>
      </c>
    </row>
    <row r="66" spans="1:12" x14ac:dyDescent="0.25">
      <c r="A66" t="s">
        <v>92</v>
      </c>
      <c r="B66" t="s">
        <v>55</v>
      </c>
      <c r="C66" s="2">
        <v>45586</v>
      </c>
      <c r="D66" t="s">
        <v>472</v>
      </c>
      <c r="E66" t="s">
        <v>20</v>
      </c>
      <c r="F66" t="s">
        <v>5</v>
      </c>
      <c r="G66" t="s">
        <v>80</v>
      </c>
      <c r="H66" t="s">
        <v>88</v>
      </c>
      <c r="I66">
        <v>4005700</v>
      </c>
      <c r="J66">
        <v>7.27</v>
      </c>
      <c r="K66">
        <v>1</v>
      </c>
      <c r="L66" t="s">
        <v>788</v>
      </c>
    </row>
    <row r="67" spans="1:12" x14ac:dyDescent="0.25">
      <c r="A67" t="s">
        <v>92</v>
      </c>
      <c r="B67" t="s">
        <v>55</v>
      </c>
      <c r="C67" s="2">
        <v>45586</v>
      </c>
      <c r="D67" t="s">
        <v>472</v>
      </c>
      <c r="E67" t="s">
        <v>20</v>
      </c>
      <c r="F67" t="s">
        <v>5</v>
      </c>
      <c r="G67" t="s">
        <v>80</v>
      </c>
      <c r="H67" t="s">
        <v>88</v>
      </c>
      <c r="I67">
        <v>4005587</v>
      </c>
      <c r="J67">
        <v>17.43</v>
      </c>
      <c r="K67">
        <v>17</v>
      </c>
      <c r="L67" t="s">
        <v>788</v>
      </c>
    </row>
    <row r="68" spans="1:12" x14ac:dyDescent="0.25">
      <c r="A68" t="s">
        <v>92</v>
      </c>
      <c r="B68" t="s">
        <v>55</v>
      </c>
      <c r="C68" s="2">
        <v>45586</v>
      </c>
      <c r="D68" t="s">
        <v>472</v>
      </c>
      <c r="E68" t="s">
        <v>20</v>
      </c>
      <c r="F68" t="s">
        <v>5</v>
      </c>
      <c r="G68" t="s">
        <v>80</v>
      </c>
      <c r="H68" t="s">
        <v>88</v>
      </c>
      <c r="I68">
        <v>4005474</v>
      </c>
      <c r="J68">
        <v>20.329999999999998</v>
      </c>
      <c r="K68">
        <v>44</v>
      </c>
      <c r="L68" t="s">
        <v>788</v>
      </c>
    </row>
    <row r="69" spans="1:12" x14ac:dyDescent="0.25">
      <c r="A69" t="s">
        <v>92</v>
      </c>
      <c r="B69" t="s">
        <v>55</v>
      </c>
      <c r="C69" s="2">
        <v>45586</v>
      </c>
      <c r="D69" t="s">
        <v>472</v>
      </c>
      <c r="E69" t="s">
        <v>20</v>
      </c>
      <c r="F69" t="s">
        <v>5</v>
      </c>
      <c r="G69" t="s">
        <v>80</v>
      </c>
      <c r="H69" t="s">
        <v>88</v>
      </c>
      <c r="I69">
        <v>4005469</v>
      </c>
      <c r="J69">
        <v>13.14</v>
      </c>
      <c r="K69">
        <v>55</v>
      </c>
      <c r="L69" t="s">
        <v>788</v>
      </c>
    </row>
    <row r="70" spans="1:12" x14ac:dyDescent="0.25">
      <c r="A70" t="s">
        <v>92</v>
      </c>
      <c r="B70" t="s">
        <v>55</v>
      </c>
      <c r="C70" s="2">
        <v>45586</v>
      </c>
      <c r="D70" t="s">
        <v>472</v>
      </c>
      <c r="E70" t="s">
        <v>20</v>
      </c>
      <c r="F70" t="s">
        <v>5</v>
      </c>
      <c r="G70" t="s">
        <v>80</v>
      </c>
      <c r="H70" t="s">
        <v>88</v>
      </c>
      <c r="I70">
        <v>4005551</v>
      </c>
      <c r="J70">
        <v>10.39</v>
      </c>
      <c r="K70">
        <v>30</v>
      </c>
      <c r="L70" t="s">
        <v>788</v>
      </c>
    </row>
    <row r="71" spans="1:12" x14ac:dyDescent="0.25">
      <c r="A71" t="s">
        <v>92</v>
      </c>
      <c r="B71" t="s">
        <v>470</v>
      </c>
      <c r="C71" s="2">
        <v>45586</v>
      </c>
      <c r="D71" t="s">
        <v>491</v>
      </c>
      <c r="E71" t="s">
        <v>28</v>
      </c>
      <c r="F71" t="s">
        <v>5</v>
      </c>
      <c r="G71" t="s">
        <v>85</v>
      </c>
      <c r="H71" t="s">
        <v>89</v>
      </c>
      <c r="I71">
        <v>4007497</v>
      </c>
      <c r="J71">
        <v>27.12</v>
      </c>
      <c r="K71">
        <v>35</v>
      </c>
      <c r="L71" t="s">
        <v>788</v>
      </c>
    </row>
    <row r="72" spans="1:12" x14ac:dyDescent="0.25">
      <c r="A72" t="s">
        <v>92</v>
      </c>
      <c r="B72" t="s">
        <v>470</v>
      </c>
      <c r="C72" s="2">
        <v>45586</v>
      </c>
      <c r="D72" t="s">
        <v>491</v>
      </c>
      <c r="E72" t="s">
        <v>28</v>
      </c>
      <c r="F72" t="s">
        <v>5</v>
      </c>
      <c r="G72" t="s">
        <v>853</v>
      </c>
      <c r="H72" t="s">
        <v>88</v>
      </c>
      <c r="I72">
        <v>4009498</v>
      </c>
      <c r="J72">
        <v>27.84</v>
      </c>
      <c r="K72">
        <v>76</v>
      </c>
      <c r="L72" t="s">
        <v>788</v>
      </c>
    </row>
    <row r="73" spans="1:12" x14ac:dyDescent="0.25">
      <c r="A73" t="s">
        <v>92</v>
      </c>
      <c r="B73" t="s">
        <v>470</v>
      </c>
      <c r="C73" s="2">
        <v>45586</v>
      </c>
      <c r="D73" t="s">
        <v>491</v>
      </c>
      <c r="E73" t="s">
        <v>28</v>
      </c>
      <c r="F73" t="s">
        <v>5</v>
      </c>
      <c r="G73" t="s">
        <v>83</v>
      </c>
      <c r="H73" t="s">
        <v>88</v>
      </c>
      <c r="I73">
        <v>4009082</v>
      </c>
      <c r="J73">
        <v>27.08</v>
      </c>
      <c r="K73">
        <v>37</v>
      </c>
      <c r="L73" t="s">
        <v>788</v>
      </c>
    </row>
    <row r="74" spans="1:12" x14ac:dyDescent="0.25">
      <c r="A74" t="s">
        <v>92</v>
      </c>
      <c r="B74" t="s">
        <v>470</v>
      </c>
      <c r="C74" s="2">
        <v>45587</v>
      </c>
      <c r="D74" t="s">
        <v>491</v>
      </c>
      <c r="E74" t="s">
        <v>28</v>
      </c>
      <c r="F74" t="s">
        <v>5</v>
      </c>
      <c r="G74" t="s">
        <v>84</v>
      </c>
      <c r="H74" t="s">
        <v>88</v>
      </c>
      <c r="I74">
        <v>4010129</v>
      </c>
      <c r="J74">
        <v>20.75</v>
      </c>
      <c r="K74">
        <v>36</v>
      </c>
      <c r="L74" t="s">
        <v>788</v>
      </c>
    </row>
    <row r="75" spans="1:12" x14ac:dyDescent="0.25">
      <c r="A75" t="s">
        <v>92</v>
      </c>
      <c r="B75" t="s">
        <v>470</v>
      </c>
      <c r="C75" s="2">
        <v>45590</v>
      </c>
      <c r="D75" t="s">
        <v>491</v>
      </c>
      <c r="E75" t="s">
        <v>28</v>
      </c>
      <c r="F75" t="s">
        <v>5</v>
      </c>
      <c r="G75" t="s">
        <v>80</v>
      </c>
      <c r="H75" t="s">
        <v>88</v>
      </c>
      <c r="I75">
        <v>4011137</v>
      </c>
      <c r="J75">
        <v>21.98</v>
      </c>
      <c r="K75">
        <v>31</v>
      </c>
      <c r="L75" t="s">
        <v>788</v>
      </c>
    </row>
    <row r="76" spans="1:12" x14ac:dyDescent="0.25">
      <c r="A76" t="s">
        <v>92</v>
      </c>
      <c r="B76" t="s">
        <v>470</v>
      </c>
      <c r="C76" s="2">
        <v>45590</v>
      </c>
      <c r="D76" t="s">
        <v>491</v>
      </c>
      <c r="E76" t="s">
        <v>28</v>
      </c>
      <c r="F76" t="s">
        <v>5</v>
      </c>
      <c r="G76" t="s">
        <v>84</v>
      </c>
      <c r="H76" t="s">
        <v>88</v>
      </c>
      <c r="I76">
        <v>4008624</v>
      </c>
      <c r="J76">
        <v>8.35</v>
      </c>
      <c r="K76">
        <v>28</v>
      </c>
      <c r="L76" t="s">
        <v>788</v>
      </c>
    </row>
    <row r="77" spans="1:12" x14ac:dyDescent="0.25">
      <c r="A77" t="s">
        <v>92</v>
      </c>
      <c r="B77" t="s">
        <v>470</v>
      </c>
      <c r="C77" s="2">
        <v>45586</v>
      </c>
      <c r="D77" t="s">
        <v>491</v>
      </c>
      <c r="E77" t="s">
        <v>28</v>
      </c>
      <c r="F77" t="s">
        <v>5</v>
      </c>
      <c r="G77" t="s">
        <v>80</v>
      </c>
      <c r="H77" t="s">
        <v>88</v>
      </c>
      <c r="I77">
        <v>4005721</v>
      </c>
      <c r="J77">
        <v>4.38</v>
      </c>
      <c r="K77">
        <v>23</v>
      </c>
      <c r="L77" t="s">
        <v>788</v>
      </c>
    </row>
    <row r="78" spans="1:12" x14ac:dyDescent="0.25">
      <c r="A78" t="s">
        <v>92</v>
      </c>
      <c r="B78" t="s">
        <v>470</v>
      </c>
      <c r="C78" s="2">
        <v>45586</v>
      </c>
      <c r="D78" t="s">
        <v>491</v>
      </c>
      <c r="E78" t="s">
        <v>28</v>
      </c>
      <c r="F78" t="s">
        <v>5</v>
      </c>
      <c r="G78" t="s">
        <v>86</v>
      </c>
      <c r="H78" t="s">
        <v>89</v>
      </c>
      <c r="I78">
        <v>4005719</v>
      </c>
      <c r="J78">
        <v>4.88</v>
      </c>
      <c r="K78">
        <v>18</v>
      </c>
      <c r="L78" t="s">
        <v>788</v>
      </c>
    </row>
    <row r="79" spans="1:12" x14ac:dyDescent="0.25">
      <c r="A79" t="s">
        <v>92</v>
      </c>
      <c r="B79" t="s">
        <v>470</v>
      </c>
      <c r="C79" s="2">
        <v>45586</v>
      </c>
      <c r="D79" t="s">
        <v>491</v>
      </c>
      <c r="E79" t="s">
        <v>28</v>
      </c>
      <c r="F79" t="s">
        <v>5</v>
      </c>
      <c r="G79" t="s">
        <v>80</v>
      </c>
      <c r="H79" t="s">
        <v>88</v>
      </c>
      <c r="I79">
        <v>4005707</v>
      </c>
      <c r="J79">
        <v>10.25</v>
      </c>
      <c r="K79">
        <v>38</v>
      </c>
      <c r="L79" t="s">
        <v>788</v>
      </c>
    </row>
    <row r="80" spans="1:12" x14ac:dyDescent="0.25">
      <c r="A80" t="s">
        <v>92</v>
      </c>
      <c r="B80" t="s">
        <v>470</v>
      </c>
      <c r="C80" s="2">
        <v>45586</v>
      </c>
      <c r="D80" t="s">
        <v>491</v>
      </c>
      <c r="E80" t="s">
        <v>28</v>
      </c>
      <c r="F80" t="s">
        <v>5</v>
      </c>
      <c r="G80" t="s">
        <v>80</v>
      </c>
      <c r="H80" t="s">
        <v>88</v>
      </c>
      <c r="I80">
        <v>4005575</v>
      </c>
      <c r="J80">
        <v>7.08</v>
      </c>
      <c r="K80">
        <v>36</v>
      </c>
      <c r="L80" t="s">
        <v>788</v>
      </c>
    </row>
    <row r="81" spans="1:12" x14ac:dyDescent="0.25">
      <c r="A81" t="s">
        <v>92</v>
      </c>
      <c r="B81" t="s">
        <v>470</v>
      </c>
      <c r="C81" s="2">
        <v>45586</v>
      </c>
      <c r="D81" t="s">
        <v>491</v>
      </c>
      <c r="E81" t="s">
        <v>28</v>
      </c>
      <c r="F81" t="s">
        <v>5</v>
      </c>
      <c r="G81" t="s">
        <v>86</v>
      </c>
      <c r="H81" t="s">
        <v>89</v>
      </c>
      <c r="I81">
        <v>4005554</v>
      </c>
      <c r="J81">
        <v>5.55</v>
      </c>
      <c r="K81">
        <v>27</v>
      </c>
      <c r="L81" t="s">
        <v>788</v>
      </c>
    </row>
    <row r="82" spans="1:12" x14ac:dyDescent="0.25">
      <c r="A82" t="s">
        <v>92</v>
      </c>
      <c r="B82" t="s">
        <v>470</v>
      </c>
      <c r="C82" s="2">
        <v>45586</v>
      </c>
      <c r="D82" t="s">
        <v>491</v>
      </c>
      <c r="E82" t="s">
        <v>28</v>
      </c>
      <c r="F82" t="s">
        <v>5</v>
      </c>
      <c r="G82" t="s">
        <v>93</v>
      </c>
      <c r="H82" t="s">
        <v>88</v>
      </c>
      <c r="I82">
        <v>4005724</v>
      </c>
      <c r="J82">
        <v>15.66</v>
      </c>
      <c r="K82">
        <v>38</v>
      </c>
      <c r="L82" t="s">
        <v>788</v>
      </c>
    </row>
    <row r="83" spans="1:12" x14ac:dyDescent="0.25">
      <c r="A83" t="s">
        <v>92</v>
      </c>
      <c r="B83" t="s">
        <v>470</v>
      </c>
      <c r="C83" s="2">
        <v>45587</v>
      </c>
      <c r="D83" t="s">
        <v>491</v>
      </c>
      <c r="E83" t="s">
        <v>28</v>
      </c>
      <c r="F83" t="s">
        <v>5</v>
      </c>
      <c r="G83" t="s">
        <v>83</v>
      </c>
      <c r="H83" t="s">
        <v>88</v>
      </c>
      <c r="I83">
        <v>4009514</v>
      </c>
      <c r="J83">
        <v>20.5</v>
      </c>
      <c r="K83">
        <v>37</v>
      </c>
      <c r="L83" t="s">
        <v>788</v>
      </c>
    </row>
    <row r="84" spans="1:12" x14ac:dyDescent="0.25">
      <c r="A84" t="s">
        <v>92</v>
      </c>
      <c r="B84" t="s">
        <v>470</v>
      </c>
      <c r="C84" s="2">
        <v>45587</v>
      </c>
      <c r="D84" t="s">
        <v>491</v>
      </c>
      <c r="E84" t="s">
        <v>28</v>
      </c>
      <c r="F84" t="s">
        <v>5</v>
      </c>
      <c r="G84" t="s">
        <v>84</v>
      </c>
      <c r="H84" t="s">
        <v>88</v>
      </c>
      <c r="I84">
        <v>4010099</v>
      </c>
      <c r="J84">
        <v>9.76</v>
      </c>
      <c r="K84">
        <v>33</v>
      </c>
      <c r="L84" t="s">
        <v>788</v>
      </c>
    </row>
    <row r="85" spans="1:12" x14ac:dyDescent="0.25">
      <c r="A85" t="s">
        <v>92</v>
      </c>
      <c r="B85" t="s">
        <v>470</v>
      </c>
      <c r="C85" s="2">
        <v>45587</v>
      </c>
      <c r="D85" t="s">
        <v>491</v>
      </c>
      <c r="E85" t="s">
        <v>28</v>
      </c>
      <c r="F85" t="s">
        <v>5</v>
      </c>
      <c r="G85" t="s">
        <v>84</v>
      </c>
      <c r="H85" t="s">
        <v>88</v>
      </c>
      <c r="I85">
        <v>4010128</v>
      </c>
      <c r="J85">
        <v>20.75</v>
      </c>
      <c r="K85">
        <v>54</v>
      </c>
      <c r="L85" t="s">
        <v>788</v>
      </c>
    </row>
    <row r="86" spans="1:12" x14ac:dyDescent="0.25">
      <c r="A86" t="s">
        <v>92</v>
      </c>
      <c r="B86" t="s">
        <v>392</v>
      </c>
      <c r="C86" s="2">
        <v>45586</v>
      </c>
      <c r="D86" t="s">
        <v>666</v>
      </c>
      <c r="E86" t="s">
        <v>38</v>
      </c>
      <c r="F86" t="s">
        <v>26</v>
      </c>
      <c r="G86" t="s">
        <v>84</v>
      </c>
      <c r="H86" t="s">
        <v>88</v>
      </c>
      <c r="I86">
        <v>4006831</v>
      </c>
      <c r="J86">
        <v>19.100000000000001</v>
      </c>
      <c r="K86">
        <v>37</v>
      </c>
      <c r="L86" t="s">
        <v>788</v>
      </c>
    </row>
    <row r="87" spans="1:12" x14ac:dyDescent="0.25">
      <c r="A87" t="s">
        <v>92</v>
      </c>
      <c r="B87" t="s">
        <v>392</v>
      </c>
      <c r="C87" s="2">
        <v>45590</v>
      </c>
      <c r="D87" t="s">
        <v>666</v>
      </c>
      <c r="E87" t="s">
        <v>38</v>
      </c>
      <c r="F87" t="s">
        <v>26</v>
      </c>
      <c r="G87" t="s">
        <v>80</v>
      </c>
      <c r="H87" t="s">
        <v>88</v>
      </c>
      <c r="I87">
        <v>4011139</v>
      </c>
      <c r="J87">
        <v>21.98</v>
      </c>
      <c r="K87">
        <v>22</v>
      </c>
      <c r="L87" t="s">
        <v>788</v>
      </c>
    </row>
    <row r="88" spans="1:12" x14ac:dyDescent="0.25">
      <c r="A88" t="s">
        <v>92</v>
      </c>
      <c r="B88" t="s">
        <v>392</v>
      </c>
      <c r="C88" s="2">
        <v>45586</v>
      </c>
      <c r="D88" t="s">
        <v>666</v>
      </c>
      <c r="E88" t="s">
        <v>38</v>
      </c>
      <c r="F88" t="s">
        <v>26</v>
      </c>
      <c r="G88" t="s">
        <v>84</v>
      </c>
      <c r="H88" t="s">
        <v>88</v>
      </c>
      <c r="I88">
        <v>4005598</v>
      </c>
      <c r="J88">
        <v>8.35</v>
      </c>
      <c r="K88">
        <v>26</v>
      </c>
      <c r="L88" t="s">
        <v>788</v>
      </c>
    </row>
    <row r="89" spans="1:12" x14ac:dyDescent="0.25">
      <c r="A89" t="s">
        <v>92</v>
      </c>
      <c r="B89" t="s">
        <v>392</v>
      </c>
      <c r="C89" s="2">
        <v>45586</v>
      </c>
      <c r="D89" t="s">
        <v>666</v>
      </c>
      <c r="E89" t="s">
        <v>38</v>
      </c>
      <c r="F89" t="s">
        <v>26</v>
      </c>
      <c r="G89" t="s">
        <v>80</v>
      </c>
      <c r="H89" t="s">
        <v>88</v>
      </c>
      <c r="I89">
        <v>4005722</v>
      </c>
      <c r="J89">
        <v>17.3</v>
      </c>
      <c r="K89">
        <v>41</v>
      </c>
      <c r="L89" t="s">
        <v>788</v>
      </c>
    </row>
    <row r="90" spans="1:12" x14ac:dyDescent="0.25">
      <c r="A90" t="s">
        <v>92</v>
      </c>
      <c r="B90" t="s">
        <v>392</v>
      </c>
      <c r="C90" s="2">
        <v>45586</v>
      </c>
      <c r="D90" t="s">
        <v>666</v>
      </c>
      <c r="E90" t="s">
        <v>38</v>
      </c>
      <c r="F90" t="s">
        <v>26</v>
      </c>
      <c r="G90" t="s">
        <v>80</v>
      </c>
      <c r="H90" t="s">
        <v>88</v>
      </c>
      <c r="I90">
        <v>4005755</v>
      </c>
      <c r="J90">
        <v>8.24</v>
      </c>
      <c r="K90">
        <v>19</v>
      </c>
      <c r="L90" t="s">
        <v>788</v>
      </c>
    </row>
    <row r="91" spans="1:12" x14ac:dyDescent="0.25">
      <c r="A91" t="s">
        <v>92</v>
      </c>
      <c r="B91" t="s">
        <v>392</v>
      </c>
      <c r="C91" s="2">
        <v>45587</v>
      </c>
      <c r="D91" t="s">
        <v>666</v>
      </c>
      <c r="E91" t="s">
        <v>38</v>
      </c>
      <c r="F91" t="s">
        <v>26</v>
      </c>
      <c r="G91" t="s">
        <v>83</v>
      </c>
      <c r="H91" t="s">
        <v>88</v>
      </c>
      <c r="I91">
        <v>4009512</v>
      </c>
      <c r="J91">
        <v>20.5</v>
      </c>
      <c r="K91">
        <v>41</v>
      </c>
      <c r="L91" t="s">
        <v>788</v>
      </c>
    </row>
    <row r="92" spans="1:12" x14ac:dyDescent="0.25">
      <c r="A92" t="s">
        <v>92</v>
      </c>
      <c r="B92" t="s">
        <v>392</v>
      </c>
      <c r="C92" s="2">
        <v>45587</v>
      </c>
      <c r="D92" t="s">
        <v>666</v>
      </c>
      <c r="E92" t="s">
        <v>38</v>
      </c>
      <c r="F92" t="s">
        <v>26</v>
      </c>
      <c r="G92" t="s">
        <v>80</v>
      </c>
      <c r="H92" t="s">
        <v>88</v>
      </c>
      <c r="I92">
        <v>4006066</v>
      </c>
      <c r="J92">
        <v>17.18</v>
      </c>
      <c r="K92">
        <v>34</v>
      </c>
      <c r="L92" t="s">
        <v>788</v>
      </c>
    </row>
    <row r="93" spans="1:12" x14ac:dyDescent="0.25">
      <c r="A93" t="s">
        <v>92</v>
      </c>
      <c r="B93" t="s">
        <v>444</v>
      </c>
      <c r="C93" s="2">
        <v>45586</v>
      </c>
      <c r="D93" t="s">
        <v>415</v>
      </c>
      <c r="E93" t="s">
        <v>354</v>
      </c>
      <c r="F93" t="s">
        <v>5</v>
      </c>
      <c r="G93" t="s">
        <v>84</v>
      </c>
      <c r="H93" t="s">
        <v>88</v>
      </c>
      <c r="I93">
        <v>4009509</v>
      </c>
      <c r="J93">
        <v>19.05</v>
      </c>
      <c r="K93">
        <v>36</v>
      </c>
      <c r="L93" t="s">
        <v>788</v>
      </c>
    </row>
    <row r="94" spans="1:12" x14ac:dyDescent="0.25">
      <c r="A94" t="s">
        <v>92</v>
      </c>
      <c r="B94" t="s">
        <v>444</v>
      </c>
      <c r="C94" s="2">
        <v>45586</v>
      </c>
      <c r="D94" t="s">
        <v>415</v>
      </c>
      <c r="E94" t="s">
        <v>354</v>
      </c>
      <c r="F94" t="s">
        <v>5</v>
      </c>
      <c r="G94" t="s">
        <v>80</v>
      </c>
      <c r="H94" t="s">
        <v>88</v>
      </c>
      <c r="I94">
        <v>4009585</v>
      </c>
      <c r="J94">
        <v>8.19</v>
      </c>
      <c r="K94">
        <v>27</v>
      </c>
      <c r="L94" t="s">
        <v>788</v>
      </c>
    </row>
    <row r="95" spans="1:12" x14ac:dyDescent="0.25">
      <c r="A95" t="s">
        <v>92</v>
      </c>
      <c r="B95" t="s">
        <v>444</v>
      </c>
      <c r="C95" s="2">
        <v>45586</v>
      </c>
      <c r="D95" t="s">
        <v>415</v>
      </c>
      <c r="E95" t="s">
        <v>354</v>
      </c>
      <c r="F95" t="s">
        <v>5</v>
      </c>
      <c r="G95" t="s">
        <v>84</v>
      </c>
      <c r="H95" t="s">
        <v>88</v>
      </c>
      <c r="I95">
        <v>4009043</v>
      </c>
      <c r="J95">
        <v>17.89</v>
      </c>
      <c r="K95">
        <v>30</v>
      </c>
      <c r="L95" t="s">
        <v>788</v>
      </c>
    </row>
    <row r="96" spans="1:12" x14ac:dyDescent="0.25">
      <c r="A96" t="s">
        <v>92</v>
      </c>
      <c r="B96" t="s">
        <v>444</v>
      </c>
      <c r="C96" s="2">
        <v>45586</v>
      </c>
      <c r="D96" t="s">
        <v>415</v>
      </c>
      <c r="E96" t="s">
        <v>354</v>
      </c>
      <c r="F96" t="s">
        <v>5</v>
      </c>
      <c r="G96" t="s">
        <v>84</v>
      </c>
      <c r="H96" t="s">
        <v>88</v>
      </c>
      <c r="I96">
        <v>4009045</v>
      </c>
      <c r="J96">
        <v>17.89</v>
      </c>
      <c r="K96">
        <v>43</v>
      </c>
      <c r="L96" t="s">
        <v>788</v>
      </c>
    </row>
    <row r="97" spans="1:12" x14ac:dyDescent="0.25">
      <c r="A97" t="s">
        <v>92</v>
      </c>
      <c r="B97" t="s">
        <v>444</v>
      </c>
      <c r="C97" s="2">
        <v>45586</v>
      </c>
      <c r="D97" t="s">
        <v>415</v>
      </c>
      <c r="E97" t="s">
        <v>354</v>
      </c>
      <c r="F97" t="s">
        <v>5</v>
      </c>
      <c r="G97" t="s">
        <v>80</v>
      </c>
      <c r="H97" t="s">
        <v>88</v>
      </c>
      <c r="I97">
        <v>4009366</v>
      </c>
      <c r="J97">
        <v>14.08</v>
      </c>
      <c r="K97">
        <v>34</v>
      </c>
      <c r="L97" t="s">
        <v>788</v>
      </c>
    </row>
    <row r="98" spans="1:12" x14ac:dyDescent="0.25">
      <c r="A98" t="s">
        <v>92</v>
      </c>
      <c r="B98" t="s">
        <v>444</v>
      </c>
      <c r="C98" s="2">
        <v>45587</v>
      </c>
      <c r="D98" t="s">
        <v>415</v>
      </c>
      <c r="E98" t="s">
        <v>354</v>
      </c>
      <c r="F98" t="s">
        <v>5</v>
      </c>
      <c r="G98" t="s">
        <v>84</v>
      </c>
      <c r="H98" t="s">
        <v>88</v>
      </c>
      <c r="I98">
        <v>4009044</v>
      </c>
      <c r="J98">
        <v>15.46</v>
      </c>
      <c r="K98">
        <v>60</v>
      </c>
      <c r="L98" t="s">
        <v>788</v>
      </c>
    </row>
    <row r="99" spans="1:12" x14ac:dyDescent="0.25">
      <c r="A99" t="s">
        <v>92</v>
      </c>
      <c r="B99" t="s">
        <v>444</v>
      </c>
      <c r="C99" s="2">
        <v>45588</v>
      </c>
      <c r="D99" t="s">
        <v>415</v>
      </c>
      <c r="E99" t="s">
        <v>354</v>
      </c>
      <c r="F99" t="s">
        <v>5</v>
      </c>
      <c r="G99" t="s">
        <v>80</v>
      </c>
      <c r="H99" t="s">
        <v>88</v>
      </c>
      <c r="I99">
        <v>4010914</v>
      </c>
      <c r="J99">
        <v>18.02</v>
      </c>
      <c r="K99">
        <v>25</v>
      </c>
      <c r="L99" t="s">
        <v>788</v>
      </c>
    </row>
    <row r="100" spans="1:12" x14ac:dyDescent="0.25">
      <c r="A100" t="s">
        <v>92</v>
      </c>
      <c r="B100" t="s">
        <v>444</v>
      </c>
      <c r="C100" s="2">
        <v>45589</v>
      </c>
      <c r="D100" t="s">
        <v>415</v>
      </c>
      <c r="E100" t="s">
        <v>354</v>
      </c>
      <c r="F100" t="s">
        <v>5</v>
      </c>
      <c r="G100" t="s">
        <v>80</v>
      </c>
      <c r="H100" t="s">
        <v>88</v>
      </c>
      <c r="I100">
        <v>4008135</v>
      </c>
      <c r="J100">
        <v>12.58</v>
      </c>
      <c r="K100">
        <v>30</v>
      </c>
      <c r="L100" t="s">
        <v>788</v>
      </c>
    </row>
    <row r="101" spans="1:12" x14ac:dyDescent="0.25">
      <c r="A101" t="s">
        <v>92</v>
      </c>
      <c r="B101" t="s">
        <v>444</v>
      </c>
      <c r="C101" s="2">
        <v>45586</v>
      </c>
      <c r="D101" t="s">
        <v>415</v>
      </c>
      <c r="E101" t="s">
        <v>354</v>
      </c>
      <c r="F101" t="s">
        <v>5</v>
      </c>
      <c r="G101" t="s">
        <v>80</v>
      </c>
      <c r="H101" t="s">
        <v>88</v>
      </c>
      <c r="I101">
        <v>4005648</v>
      </c>
      <c r="J101">
        <v>20.98</v>
      </c>
      <c r="K101">
        <v>49</v>
      </c>
      <c r="L101" t="s">
        <v>788</v>
      </c>
    </row>
    <row r="102" spans="1:12" x14ac:dyDescent="0.25">
      <c r="A102" t="s">
        <v>92</v>
      </c>
      <c r="B102" t="s">
        <v>444</v>
      </c>
      <c r="C102" s="2">
        <v>45586</v>
      </c>
      <c r="D102" t="s">
        <v>415</v>
      </c>
      <c r="E102" t="s">
        <v>354</v>
      </c>
      <c r="F102" t="s">
        <v>5</v>
      </c>
      <c r="G102" t="s">
        <v>80</v>
      </c>
      <c r="H102" t="s">
        <v>88</v>
      </c>
      <c r="I102">
        <v>4005706</v>
      </c>
      <c r="J102">
        <v>10.25</v>
      </c>
      <c r="K102">
        <v>39</v>
      </c>
      <c r="L102" t="s">
        <v>788</v>
      </c>
    </row>
    <row r="103" spans="1:12" x14ac:dyDescent="0.25">
      <c r="A103" t="s">
        <v>92</v>
      </c>
      <c r="B103" t="s">
        <v>444</v>
      </c>
      <c r="C103" s="2">
        <v>45586</v>
      </c>
      <c r="D103" t="s">
        <v>415</v>
      </c>
      <c r="E103" t="s">
        <v>354</v>
      </c>
      <c r="F103" t="s">
        <v>5</v>
      </c>
      <c r="G103" t="s">
        <v>80</v>
      </c>
      <c r="H103" t="s">
        <v>88</v>
      </c>
      <c r="I103">
        <v>4005699</v>
      </c>
      <c r="J103">
        <v>7.27</v>
      </c>
      <c r="K103">
        <v>31</v>
      </c>
      <c r="L103" t="s">
        <v>788</v>
      </c>
    </row>
    <row r="104" spans="1:12" x14ac:dyDescent="0.25">
      <c r="A104" t="s">
        <v>92</v>
      </c>
      <c r="B104" t="s">
        <v>444</v>
      </c>
      <c r="C104" s="2">
        <v>45586</v>
      </c>
      <c r="D104" t="s">
        <v>415</v>
      </c>
      <c r="E104" t="s">
        <v>354</v>
      </c>
      <c r="F104" t="s">
        <v>5</v>
      </c>
      <c r="G104" t="s">
        <v>93</v>
      </c>
      <c r="H104" t="s">
        <v>88</v>
      </c>
      <c r="I104">
        <v>4005725</v>
      </c>
      <c r="J104">
        <v>15.66</v>
      </c>
      <c r="K104">
        <v>40</v>
      </c>
      <c r="L104" t="s">
        <v>788</v>
      </c>
    </row>
    <row r="105" spans="1:12" x14ac:dyDescent="0.25">
      <c r="A105" t="s">
        <v>92</v>
      </c>
      <c r="B105" t="s">
        <v>444</v>
      </c>
      <c r="C105" s="2">
        <v>45587</v>
      </c>
      <c r="D105" t="s">
        <v>415</v>
      </c>
      <c r="E105" t="s">
        <v>354</v>
      </c>
      <c r="F105" t="s">
        <v>5</v>
      </c>
      <c r="G105" t="s">
        <v>93</v>
      </c>
      <c r="H105" t="s">
        <v>88</v>
      </c>
      <c r="I105">
        <v>4010161</v>
      </c>
      <c r="J105">
        <v>10.53</v>
      </c>
      <c r="K105">
        <v>44</v>
      </c>
      <c r="L105" t="s">
        <v>788</v>
      </c>
    </row>
    <row r="106" spans="1:12" x14ac:dyDescent="0.25">
      <c r="A106" t="s">
        <v>92</v>
      </c>
      <c r="B106" t="s">
        <v>444</v>
      </c>
      <c r="C106" s="2">
        <v>45587</v>
      </c>
      <c r="D106" t="s">
        <v>415</v>
      </c>
      <c r="E106" t="s">
        <v>354</v>
      </c>
      <c r="F106" t="s">
        <v>5</v>
      </c>
      <c r="G106" t="s">
        <v>84</v>
      </c>
      <c r="H106" t="s">
        <v>88</v>
      </c>
      <c r="I106">
        <v>4010116</v>
      </c>
      <c r="J106">
        <v>14.22</v>
      </c>
      <c r="K106">
        <v>26</v>
      </c>
      <c r="L106" t="s">
        <v>788</v>
      </c>
    </row>
    <row r="107" spans="1:12" x14ac:dyDescent="0.25">
      <c r="A107" t="s">
        <v>92</v>
      </c>
      <c r="B107" t="s">
        <v>432</v>
      </c>
      <c r="C107" s="2">
        <v>45586</v>
      </c>
      <c r="D107" t="s">
        <v>398</v>
      </c>
      <c r="E107" t="s">
        <v>27</v>
      </c>
      <c r="F107" t="s">
        <v>26</v>
      </c>
      <c r="G107" t="s">
        <v>80</v>
      </c>
      <c r="H107" t="s">
        <v>88</v>
      </c>
      <c r="I107">
        <v>4009042</v>
      </c>
      <c r="J107">
        <v>10.86</v>
      </c>
      <c r="K107">
        <v>27</v>
      </c>
      <c r="L107" t="s">
        <v>788</v>
      </c>
    </row>
    <row r="108" spans="1:12" x14ac:dyDescent="0.25">
      <c r="A108" t="s">
        <v>92</v>
      </c>
      <c r="B108" t="s">
        <v>432</v>
      </c>
      <c r="C108" s="2">
        <v>45586</v>
      </c>
      <c r="D108" t="s">
        <v>398</v>
      </c>
      <c r="E108" t="s">
        <v>27</v>
      </c>
      <c r="F108" t="s">
        <v>26</v>
      </c>
      <c r="G108" t="s">
        <v>80</v>
      </c>
      <c r="H108" t="s">
        <v>88</v>
      </c>
      <c r="I108">
        <v>4009456</v>
      </c>
      <c r="J108">
        <v>10.49</v>
      </c>
      <c r="K108">
        <v>23</v>
      </c>
      <c r="L108" t="s">
        <v>788</v>
      </c>
    </row>
    <row r="109" spans="1:12" x14ac:dyDescent="0.25">
      <c r="A109" t="s">
        <v>92</v>
      </c>
      <c r="B109" t="s">
        <v>432</v>
      </c>
      <c r="C109" s="2">
        <v>45587</v>
      </c>
      <c r="D109" t="s">
        <v>398</v>
      </c>
      <c r="E109" t="s">
        <v>27</v>
      </c>
      <c r="F109" t="s">
        <v>26</v>
      </c>
      <c r="G109" t="s">
        <v>84</v>
      </c>
      <c r="H109" t="s">
        <v>88</v>
      </c>
      <c r="I109">
        <v>4010098</v>
      </c>
      <c r="J109">
        <v>9.4499999999999993</v>
      </c>
      <c r="K109">
        <v>40</v>
      </c>
      <c r="L109" t="s">
        <v>788</v>
      </c>
    </row>
    <row r="110" spans="1:12" x14ac:dyDescent="0.25">
      <c r="A110" t="s">
        <v>92</v>
      </c>
      <c r="B110" t="s">
        <v>370</v>
      </c>
      <c r="C110" s="2">
        <v>45587</v>
      </c>
      <c r="D110" t="s">
        <v>353</v>
      </c>
      <c r="E110" t="s">
        <v>217</v>
      </c>
      <c r="F110" t="s">
        <v>5</v>
      </c>
      <c r="G110" t="s">
        <v>80</v>
      </c>
      <c r="H110" t="s">
        <v>88</v>
      </c>
      <c r="I110">
        <v>4006843</v>
      </c>
      <c r="J110">
        <v>13.27</v>
      </c>
      <c r="K110">
        <v>40</v>
      </c>
      <c r="L110" t="s">
        <v>788</v>
      </c>
    </row>
    <row r="111" spans="1:12" x14ac:dyDescent="0.25">
      <c r="A111" t="s">
        <v>92</v>
      </c>
      <c r="B111" t="s">
        <v>55</v>
      </c>
      <c r="C111" s="2">
        <v>45587</v>
      </c>
      <c r="D111" t="s">
        <v>342</v>
      </c>
      <c r="E111" t="s">
        <v>306</v>
      </c>
      <c r="F111" t="s">
        <v>5</v>
      </c>
      <c r="G111" t="s">
        <v>84</v>
      </c>
      <c r="H111" t="s">
        <v>88</v>
      </c>
      <c r="I111">
        <v>4010117</v>
      </c>
      <c r="J111">
        <v>14.22</v>
      </c>
      <c r="K111">
        <v>39</v>
      </c>
      <c r="L111" t="s">
        <v>788</v>
      </c>
    </row>
    <row r="112" spans="1:12" x14ac:dyDescent="0.25">
      <c r="A112" t="s">
        <v>92</v>
      </c>
      <c r="B112" t="s">
        <v>55</v>
      </c>
      <c r="C112" s="2">
        <v>45587</v>
      </c>
      <c r="D112" t="s">
        <v>472</v>
      </c>
      <c r="E112" t="s">
        <v>20</v>
      </c>
      <c r="F112" t="s">
        <v>5</v>
      </c>
      <c r="G112" t="s">
        <v>93</v>
      </c>
      <c r="H112" t="s">
        <v>88</v>
      </c>
      <c r="I112">
        <v>4010160</v>
      </c>
      <c r="J112">
        <v>10.53</v>
      </c>
      <c r="K112">
        <v>19</v>
      </c>
      <c r="L112" t="s">
        <v>788</v>
      </c>
    </row>
    <row r="113" spans="1:12" x14ac:dyDescent="0.25">
      <c r="A113" t="s">
        <v>92</v>
      </c>
      <c r="B113" t="s">
        <v>581</v>
      </c>
      <c r="C113" s="2">
        <v>45587</v>
      </c>
      <c r="D113" t="s">
        <v>563</v>
      </c>
      <c r="E113" t="s">
        <v>564</v>
      </c>
      <c r="F113" t="s">
        <v>5</v>
      </c>
      <c r="G113" t="s">
        <v>86</v>
      </c>
      <c r="H113" t="s">
        <v>89</v>
      </c>
      <c r="I113">
        <v>4010337</v>
      </c>
      <c r="J113">
        <v>16.11</v>
      </c>
      <c r="K113">
        <v>50</v>
      </c>
      <c r="L113" t="s">
        <v>788</v>
      </c>
    </row>
    <row r="114" spans="1:12" x14ac:dyDescent="0.25">
      <c r="A114" t="s">
        <v>92</v>
      </c>
      <c r="B114" t="s">
        <v>406</v>
      </c>
      <c r="C114" s="2">
        <v>45587</v>
      </c>
      <c r="D114" t="s">
        <v>385</v>
      </c>
      <c r="E114" t="s">
        <v>212</v>
      </c>
      <c r="F114" t="s">
        <v>26</v>
      </c>
      <c r="G114" t="s">
        <v>80</v>
      </c>
      <c r="H114" t="s">
        <v>88</v>
      </c>
      <c r="I114">
        <v>4006430</v>
      </c>
      <c r="J114">
        <v>18.97</v>
      </c>
      <c r="K114">
        <v>48</v>
      </c>
      <c r="L114" t="s">
        <v>788</v>
      </c>
    </row>
    <row r="115" spans="1:12" x14ac:dyDescent="0.25">
      <c r="A115" t="s">
        <v>92</v>
      </c>
      <c r="B115" t="s">
        <v>470</v>
      </c>
      <c r="C115" s="2">
        <v>45587</v>
      </c>
      <c r="D115" t="s">
        <v>491</v>
      </c>
      <c r="E115" t="s">
        <v>28</v>
      </c>
      <c r="F115" t="s">
        <v>5</v>
      </c>
      <c r="G115" t="s">
        <v>218</v>
      </c>
      <c r="H115" t="s">
        <v>88</v>
      </c>
      <c r="I115">
        <v>4010412</v>
      </c>
      <c r="J115">
        <v>13.36</v>
      </c>
      <c r="K115">
        <v>36</v>
      </c>
      <c r="L115" t="s">
        <v>788</v>
      </c>
    </row>
    <row r="116" spans="1:12" x14ac:dyDescent="0.25">
      <c r="A116" t="s">
        <v>92</v>
      </c>
      <c r="B116" t="s">
        <v>582</v>
      </c>
      <c r="C116" s="2">
        <v>45587</v>
      </c>
      <c r="D116" t="s">
        <v>542</v>
      </c>
      <c r="E116" t="s">
        <v>29</v>
      </c>
      <c r="F116" t="s">
        <v>26</v>
      </c>
      <c r="G116" t="s">
        <v>80</v>
      </c>
      <c r="H116" t="s">
        <v>88</v>
      </c>
      <c r="I116">
        <v>4010399</v>
      </c>
      <c r="J116">
        <v>16.649999999999999</v>
      </c>
      <c r="K116">
        <v>37</v>
      </c>
      <c r="L116" t="s">
        <v>788</v>
      </c>
    </row>
    <row r="117" spans="1:12" x14ac:dyDescent="0.25">
      <c r="A117" t="s">
        <v>92</v>
      </c>
      <c r="B117" t="s">
        <v>55</v>
      </c>
      <c r="C117" s="2">
        <v>45587</v>
      </c>
      <c r="D117" t="s">
        <v>562</v>
      </c>
      <c r="E117" t="s">
        <v>848</v>
      </c>
      <c r="F117" t="s">
        <v>5</v>
      </c>
      <c r="G117" t="s">
        <v>80</v>
      </c>
      <c r="H117" t="s">
        <v>88</v>
      </c>
      <c r="I117">
        <v>4010397</v>
      </c>
      <c r="J117">
        <v>16.649999999999999</v>
      </c>
      <c r="K117">
        <v>37</v>
      </c>
      <c r="L117" t="s">
        <v>788</v>
      </c>
    </row>
    <row r="118" spans="1:12" x14ac:dyDescent="0.25">
      <c r="A118" t="s">
        <v>92</v>
      </c>
      <c r="B118" t="s">
        <v>432</v>
      </c>
      <c r="C118" s="2">
        <v>45587</v>
      </c>
      <c r="D118" t="s">
        <v>398</v>
      </c>
      <c r="E118" t="s">
        <v>27</v>
      </c>
      <c r="F118" t="s">
        <v>26</v>
      </c>
      <c r="G118" t="s">
        <v>80</v>
      </c>
      <c r="H118" t="s">
        <v>88</v>
      </c>
      <c r="I118">
        <v>4010363</v>
      </c>
      <c r="J118">
        <v>10.94</v>
      </c>
      <c r="K118">
        <v>37</v>
      </c>
      <c r="L118" t="s">
        <v>788</v>
      </c>
    </row>
    <row r="119" spans="1:12" x14ac:dyDescent="0.25">
      <c r="A119" t="s">
        <v>92</v>
      </c>
      <c r="B119" t="s">
        <v>432</v>
      </c>
      <c r="C119" s="2">
        <v>45587</v>
      </c>
      <c r="D119" t="s">
        <v>398</v>
      </c>
      <c r="E119" t="s">
        <v>27</v>
      </c>
      <c r="F119" t="s">
        <v>26</v>
      </c>
      <c r="G119" t="s">
        <v>80</v>
      </c>
      <c r="H119" t="s">
        <v>88</v>
      </c>
      <c r="I119">
        <v>4010360</v>
      </c>
      <c r="J119">
        <v>10.94</v>
      </c>
      <c r="K119">
        <v>24</v>
      </c>
      <c r="L119" t="s">
        <v>788</v>
      </c>
    </row>
    <row r="120" spans="1:12" x14ac:dyDescent="0.25">
      <c r="A120" t="s">
        <v>92</v>
      </c>
      <c r="B120" t="s">
        <v>55</v>
      </c>
      <c r="C120" s="2">
        <v>45587</v>
      </c>
      <c r="D120" t="s">
        <v>473</v>
      </c>
      <c r="E120" t="s">
        <v>565</v>
      </c>
      <c r="F120" t="s">
        <v>5</v>
      </c>
      <c r="G120" t="s">
        <v>82</v>
      </c>
      <c r="H120" t="s">
        <v>88</v>
      </c>
      <c r="I120">
        <v>4010390</v>
      </c>
      <c r="J120">
        <v>4.97</v>
      </c>
      <c r="K120">
        <v>42</v>
      </c>
      <c r="L120" t="s">
        <v>788</v>
      </c>
    </row>
    <row r="121" spans="1:12" x14ac:dyDescent="0.25">
      <c r="A121" t="s">
        <v>92</v>
      </c>
      <c r="B121" t="s">
        <v>56</v>
      </c>
      <c r="C121" s="2">
        <v>45587</v>
      </c>
      <c r="D121" t="s">
        <v>285</v>
      </c>
      <c r="E121" t="s">
        <v>346</v>
      </c>
      <c r="F121" t="s">
        <v>5</v>
      </c>
      <c r="G121" t="s">
        <v>80</v>
      </c>
      <c r="H121" t="s">
        <v>88</v>
      </c>
      <c r="I121">
        <v>4008325</v>
      </c>
      <c r="J121">
        <v>29.16</v>
      </c>
      <c r="K121">
        <v>82</v>
      </c>
      <c r="L121" t="s">
        <v>788</v>
      </c>
    </row>
    <row r="122" spans="1:12" x14ac:dyDescent="0.25">
      <c r="A122" t="s">
        <v>92</v>
      </c>
      <c r="B122" t="s">
        <v>392</v>
      </c>
      <c r="C122" s="2">
        <v>45587</v>
      </c>
      <c r="D122" t="s">
        <v>666</v>
      </c>
      <c r="E122" t="s">
        <v>38</v>
      </c>
      <c r="F122" t="s">
        <v>26</v>
      </c>
      <c r="G122" t="s">
        <v>84</v>
      </c>
      <c r="H122" t="s">
        <v>88</v>
      </c>
      <c r="I122">
        <v>4010207</v>
      </c>
      <c r="J122">
        <v>10.91</v>
      </c>
      <c r="K122">
        <v>18</v>
      </c>
      <c r="L122" t="s">
        <v>788</v>
      </c>
    </row>
    <row r="123" spans="1:12" x14ac:dyDescent="0.25">
      <c r="A123" t="s">
        <v>92</v>
      </c>
      <c r="B123" t="s">
        <v>56</v>
      </c>
      <c r="C123" s="2">
        <v>45587</v>
      </c>
      <c r="D123" t="s">
        <v>285</v>
      </c>
      <c r="E123" t="s">
        <v>346</v>
      </c>
      <c r="F123" t="s">
        <v>5</v>
      </c>
      <c r="G123" t="s">
        <v>86</v>
      </c>
      <c r="H123" t="s">
        <v>89</v>
      </c>
      <c r="I123">
        <v>4010180</v>
      </c>
      <c r="J123">
        <v>20.67</v>
      </c>
      <c r="K123">
        <v>48</v>
      </c>
      <c r="L123" t="s">
        <v>788</v>
      </c>
    </row>
    <row r="124" spans="1:12" x14ac:dyDescent="0.25">
      <c r="A124" t="s">
        <v>92</v>
      </c>
      <c r="B124" t="s">
        <v>370</v>
      </c>
      <c r="C124" s="2">
        <v>45587</v>
      </c>
      <c r="D124" t="s">
        <v>353</v>
      </c>
      <c r="E124" t="s">
        <v>217</v>
      </c>
      <c r="F124" t="s">
        <v>5</v>
      </c>
      <c r="G124" t="s">
        <v>82</v>
      </c>
      <c r="H124" t="s">
        <v>88</v>
      </c>
      <c r="I124">
        <v>4010179</v>
      </c>
      <c r="J124">
        <v>22.83</v>
      </c>
      <c r="K124">
        <v>36</v>
      </c>
      <c r="L124" t="s">
        <v>788</v>
      </c>
    </row>
    <row r="125" spans="1:12" x14ac:dyDescent="0.25">
      <c r="A125" t="s">
        <v>92</v>
      </c>
      <c r="B125" t="s">
        <v>390</v>
      </c>
      <c r="C125" s="2">
        <v>45587</v>
      </c>
      <c r="D125" t="s">
        <v>369</v>
      </c>
      <c r="E125" t="s">
        <v>17</v>
      </c>
      <c r="F125" t="s">
        <v>5</v>
      </c>
      <c r="G125" t="s">
        <v>82</v>
      </c>
      <c r="H125" t="s">
        <v>88</v>
      </c>
      <c r="I125">
        <v>4010173</v>
      </c>
      <c r="J125">
        <v>22.83</v>
      </c>
      <c r="K125">
        <v>34</v>
      </c>
      <c r="L125" t="s">
        <v>788</v>
      </c>
    </row>
    <row r="126" spans="1:12" x14ac:dyDescent="0.25">
      <c r="A126" t="s">
        <v>92</v>
      </c>
      <c r="B126" t="s">
        <v>55</v>
      </c>
      <c r="C126" s="2">
        <v>45587</v>
      </c>
      <c r="D126" t="s">
        <v>472</v>
      </c>
      <c r="E126" t="s">
        <v>20</v>
      </c>
      <c r="F126" t="s">
        <v>5</v>
      </c>
      <c r="G126" t="s">
        <v>80</v>
      </c>
      <c r="H126" t="s">
        <v>88</v>
      </c>
      <c r="I126">
        <v>4006422</v>
      </c>
      <c r="J126">
        <v>17.43</v>
      </c>
      <c r="K126">
        <v>32</v>
      </c>
      <c r="L126" t="s">
        <v>788</v>
      </c>
    </row>
    <row r="127" spans="1:12" x14ac:dyDescent="0.25">
      <c r="A127" t="s">
        <v>92</v>
      </c>
      <c r="B127" t="s">
        <v>55</v>
      </c>
      <c r="C127" s="2">
        <v>45587</v>
      </c>
      <c r="D127" t="s">
        <v>562</v>
      </c>
      <c r="E127" t="s">
        <v>848</v>
      </c>
      <c r="F127" t="s">
        <v>5</v>
      </c>
      <c r="G127" t="s">
        <v>81</v>
      </c>
      <c r="H127" t="s">
        <v>88</v>
      </c>
      <c r="I127">
        <v>4010321</v>
      </c>
      <c r="J127">
        <v>12.72</v>
      </c>
      <c r="K127">
        <v>24</v>
      </c>
      <c r="L127" t="s">
        <v>788</v>
      </c>
    </row>
    <row r="128" spans="1:12" x14ac:dyDescent="0.25">
      <c r="A128" t="s">
        <v>92</v>
      </c>
      <c r="B128" t="s">
        <v>390</v>
      </c>
      <c r="C128" s="2">
        <v>45587</v>
      </c>
      <c r="D128" t="s">
        <v>369</v>
      </c>
      <c r="E128" t="s">
        <v>17</v>
      </c>
      <c r="F128" t="s">
        <v>5</v>
      </c>
      <c r="G128" t="s">
        <v>80</v>
      </c>
      <c r="H128" t="s">
        <v>88</v>
      </c>
      <c r="I128">
        <v>4010293</v>
      </c>
      <c r="J128">
        <v>26.97</v>
      </c>
      <c r="K128">
        <v>44</v>
      </c>
      <c r="L128" t="s">
        <v>788</v>
      </c>
    </row>
    <row r="129" spans="1:12" x14ac:dyDescent="0.25">
      <c r="A129" t="s">
        <v>92</v>
      </c>
      <c r="B129" t="s">
        <v>55</v>
      </c>
      <c r="C129" s="2">
        <v>45587</v>
      </c>
      <c r="D129" t="s">
        <v>472</v>
      </c>
      <c r="E129" t="s">
        <v>20</v>
      </c>
      <c r="F129" t="s">
        <v>5</v>
      </c>
      <c r="G129" t="s">
        <v>80</v>
      </c>
      <c r="H129" t="s">
        <v>88</v>
      </c>
      <c r="I129">
        <v>4010289</v>
      </c>
      <c r="J129">
        <v>26.97</v>
      </c>
      <c r="K129">
        <v>249</v>
      </c>
      <c r="L129" t="s">
        <v>788</v>
      </c>
    </row>
    <row r="130" spans="1:12" x14ac:dyDescent="0.25">
      <c r="A130" t="s">
        <v>92</v>
      </c>
      <c r="B130" t="s">
        <v>390</v>
      </c>
      <c r="C130" s="2">
        <v>45587</v>
      </c>
      <c r="D130" t="s">
        <v>369</v>
      </c>
      <c r="E130" t="s">
        <v>17</v>
      </c>
      <c r="F130" t="s">
        <v>5</v>
      </c>
      <c r="G130" t="s">
        <v>80</v>
      </c>
      <c r="H130" t="s">
        <v>88</v>
      </c>
      <c r="I130">
        <v>4006528</v>
      </c>
      <c r="J130">
        <v>7.27</v>
      </c>
      <c r="K130">
        <v>18</v>
      </c>
      <c r="L130" t="s">
        <v>788</v>
      </c>
    </row>
    <row r="131" spans="1:12" x14ac:dyDescent="0.25">
      <c r="A131" t="s">
        <v>92</v>
      </c>
      <c r="B131" t="s">
        <v>55</v>
      </c>
      <c r="C131" s="2">
        <v>45587</v>
      </c>
      <c r="D131" t="s">
        <v>472</v>
      </c>
      <c r="E131" t="s">
        <v>20</v>
      </c>
      <c r="F131" t="s">
        <v>5</v>
      </c>
      <c r="G131" t="s">
        <v>80</v>
      </c>
      <c r="H131" t="s">
        <v>88</v>
      </c>
      <c r="I131">
        <v>4006529</v>
      </c>
      <c r="J131">
        <v>7.27</v>
      </c>
      <c r="K131">
        <v>14</v>
      </c>
      <c r="L131" t="s">
        <v>788</v>
      </c>
    </row>
    <row r="132" spans="1:12" x14ac:dyDescent="0.25">
      <c r="A132" t="s">
        <v>92</v>
      </c>
      <c r="B132" t="s">
        <v>55</v>
      </c>
      <c r="C132" s="2">
        <v>45587</v>
      </c>
      <c r="D132" t="s">
        <v>308</v>
      </c>
      <c r="E132" t="s">
        <v>18</v>
      </c>
      <c r="F132" t="s">
        <v>19</v>
      </c>
      <c r="G132" t="s">
        <v>80</v>
      </c>
      <c r="H132" t="s">
        <v>88</v>
      </c>
      <c r="I132">
        <v>4006668</v>
      </c>
      <c r="J132">
        <v>10.88</v>
      </c>
      <c r="K132">
        <v>27</v>
      </c>
      <c r="L132" t="s">
        <v>788</v>
      </c>
    </row>
    <row r="133" spans="1:12" x14ac:dyDescent="0.25">
      <c r="A133" t="s">
        <v>92</v>
      </c>
      <c r="B133" t="s">
        <v>370</v>
      </c>
      <c r="C133" s="2">
        <v>45587</v>
      </c>
      <c r="D133" t="s">
        <v>353</v>
      </c>
      <c r="E133" t="s">
        <v>217</v>
      </c>
      <c r="F133" t="s">
        <v>5</v>
      </c>
      <c r="G133" t="s">
        <v>619</v>
      </c>
      <c r="H133" t="s">
        <v>88</v>
      </c>
      <c r="I133">
        <v>4006812</v>
      </c>
      <c r="J133">
        <v>24.91</v>
      </c>
      <c r="K133">
        <v>60</v>
      </c>
      <c r="L133" t="s">
        <v>788</v>
      </c>
    </row>
    <row r="134" spans="1:12" x14ac:dyDescent="0.25">
      <c r="A134" t="s">
        <v>92</v>
      </c>
      <c r="B134" t="s">
        <v>461</v>
      </c>
      <c r="C134" s="2">
        <v>45587</v>
      </c>
      <c r="D134" t="s">
        <v>421</v>
      </c>
      <c r="E134" t="s">
        <v>290</v>
      </c>
      <c r="F134" t="s">
        <v>5</v>
      </c>
      <c r="G134" t="s">
        <v>80</v>
      </c>
      <c r="H134" t="s">
        <v>88</v>
      </c>
      <c r="I134">
        <v>4006385</v>
      </c>
      <c r="J134">
        <v>10.39</v>
      </c>
      <c r="K134">
        <v>74</v>
      </c>
      <c r="L134" t="s">
        <v>788</v>
      </c>
    </row>
    <row r="135" spans="1:12" x14ac:dyDescent="0.25">
      <c r="A135" t="s">
        <v>92</v>
      </c>
      <c r="B135" t="s">
        <v>55</v>
      </c>
      <c r="C135" s="2">
        <v>45587</v>
      </c>
      <c r="D135" t="s">
        <v>472</v>
      </c>
      <c r="E135" t="s">
        <v>20</v>
      </c>
      <c r="F135" t="s">
        <v>5</v>
      </c>
      <c r="G135" t="s">
        <v>80</v>
      </c>
      <c r="H135" t="s">
        <v>88</v>
      </c>
      <c r="I135">
        <v>4006384</v>
      </c>
      <c r="J135">
        <v>10.39</v>
      </c>
      <c r="K135">
        <v>37</v>
      </c>
      <c r="L135" t="s">
        <v>788</v>
      </c>
    </row>
    <row r="136" spans="1:12" x14ac:dyDescent="0.25">
      <c r="A136" t="s">
        <v>92</v>
      </c>
      <c r="B136" t="s">
        <v>56</v>
      </c>
      <c r="C136" s="2">
        <v>45587</v>
      </c>
      <c r="D136" t="s">
        <v>285</v>
      </c>
      <c r="E136" t="s">
        <v>346</v>
      </c>
      <c r="F136" t="s">
        <v>5</v>
      </c>
      <c r="G136" t="s">
        <v>80</v>
      </c>
      <c r="H136" t="s">
        <v>88</v>
      </c>
      <c r="I136">
        <v>4009274</v>
      </c>
      <c r="J136">
        <v>26.9</v>
      </c>
      <c r="K136">
        <v>59</v>
      </c>
      <c r="L136" t="s">
        <v>788</v>
      </c>
    </row>
    <row r="137" spans="1:12" x14ac:dyDescent="0.25">
      <c r="A137" t="s">
        <v>92</v>
      </c>
      <c r="B137" t="s">
        <v>461</v>
      </c>
      <c r="C137" s="2">
        <v>45587</v>
      </c>
      <c r="D137" t="s">
        <v>421</v>
      </c>
      <c r="E137" t="s">
        <v>290</v>
      </c>
      <c r="F137" t="s">
        <v>5</v>
      </c>
      <c r="G137" t="s">
        <v>80</v>
      </c>
      <c r="H137" t="s">
        <v>88</v>
      </c>
      <c r="I137">
        <v>4006667</v>
      </c>
      <c r="J137">
        <v>10.88</v>
      </c>
      <c r="K137">
        <v>71</v>
      </c>
      <c r="L137" t="s">
        <v>788</v>
      </c>
    </row>
    <row r="138" spans="1:12" x14ac:dyDescent="0.25">
      <c r="A138" t="s">
        <v>92</v>
      </c>
      <c r="B138" t="s">
        <v>432</v>
      </c>
      <c r="C138" s="2">
        <v>45587</v>
      </c>
      <c r="D138" t="s">
        <v>398</v>
      </c>
      <c r="E138" t="s">
        <v>27</v>
      </c>
      <c r="F138" t="s">
        <v>26</v>
      </c>
      <c r="G138" t="s">
        <v>80</v>
      </c>
      <c r="H138" t="s">
        <v>88</v>
      </c>
      <c r="I138">
        <v>4006840</v>
      </c>
      <c r="J138">
        <v>13.27</v>
      </c>
      <c r="K138">
        <v>21</v>
      </c>
      <c r="L138" t="s">
        <v>788</v>
      </c>
    </row>
    <row r="139" spans="1:12" x14ac:dyDescent="0.25">
      <c r="A139" t="s">
        <v>92</v>
      </c>
      <c r="B139" t="s">
        <v>581</v>
      </c>
      <c r="C139" s="2">
        <v>45587</v>
      </c>
      <c r="D139" t="s">
        <v>563</v>
      </c>
      <c r="E139" t="s">
        <v>564</v>
      </c>
      <c r="F139" t="s">
        <v>5</v>
      </c>
      <c r="G139" t="s">
        <v>80</v>
      </c>
      <c r="H139" t="s">
        <v>88</v>
      </c>
      <c r="I139">
        <v>4006832</v>
      </c>
      <c r="J139">
        <v>16.78</v>
      </c>
      <c r="K139">
        <v>34</v>
      </c>
      <c r="L139" t="s">
        <v>788</v>
      </c>
    </row>
    <row r="140" spans="1:12" x14ac:dyDescent="0.25">
      <c r="A140" t="s">
        <v>92</v>
      </c>
      <c r="B140" t="s">
        <v>392</v>
      </c>
      <c r="C140" s="2">
        <v>45587</v>
      </c>
      <c r="D140" t="s">
        <v>618</v>
      </c>
      <c r="E140" t="s">
        <v>40</v>
      </c>
      <c r="F140" t="s">
        <v>5</v>
      </c>
      <c r="G140" t="s">
        <v>84</v>
      </c>
      <c r="H140" t="s">
        <v>88</v>
      </c>
      <c r="I140">
        <v>4009163</v>
      </c>
      <c r="J140">
        <v>26.73</v>
      </c>
      <c r="K140">
        <v>26</v>
      </c>
      <c r="L140" t="s">
        <v>788</v>
      </c>
    </row>
    <row r="141" spans="1:12" x14ac:dyDescent="0.25">
      <c r="A141" t="s">
        <v>92</v>
      </c>
      <c r="B141" t="s">
        <v>444</v>
      </c>
      <c r="C141" s="2">
        <v>45587</v>
      </c>
      <c r="D141" t="s">
        <v>415</v>
      </c>
      <c r="E141" t="s">
        <v>354</v>
      </c>
      <c r="F141" t="s">
        <v>5</v>
      </c>
      <c r="G141" t="s">
        <v>93</v>
      </c>
      <c r="H141" t="s">
        <v>88</v>
      </c>
      <c r="I141">
        <v>4006557</v>
      </c>
      <c r="J141">
        <v>15.66</v>
      </c>
      <c r="K141">
        <v>55</v>
      </c>
      <c r="L141" t="s">
        <v>788</v>
      </c>
    </row>
    <row r="142" spans="1:12" x14ac:dyDescent="0.25">
      <c r="A142" t="s">
        <v>92</v>
      </c>
      <c r="B142" t="s">
        <v>55</v>
      </c>
      <c r="C142" s="2">
        <v>45587</v>
      </c>
      <c r="D142" t="s">
        <v>473</v>
      </c>
      <c r="E142" t="s">
        <v>565</v>
      </c>
      <c r="F142" t="s">
        <v>5</v>
      </c>
      <c r="G142" t="s">
        <v>93</v>
      </c>
      <c r="H142" t="s">
        <v>88</v>
      </c>
      <c r="I142">
        <v>4006556</v>
      </c>
      <c r="J142">
        <v>15.66</v>
      </c>
      <c r="K142">
        <v>42</v>
      </c>
      <c r="L142" t="s">
        <v>788</v>
      </c>
    </row>
    <row r="143" spans="1:12" x14ac:dyDescent="0.25">
      <c r="A143" t="s">
        <v>92</v>
      </c>
      <c r="B143" t="s">
        <v>582</v>
      </c>
      <c r="C143" s="2">
        <v>45587</v>
      </c>
      <c r="D143" t="s">
        <v>542</v>
      </c>
      <c r="E143" t="s">
        <v>29</v>
      </c>
      <c r="F143" t="s">
        <v>26</v>
      </c>
      <c r="G143" t="s">
        <v>80</v>
      </c>
      <c r="H143" t="s">
        <v>88</v>
      </c>
      <c r="I143">
        <v>4006555</v>
      </c>
      <c r="J143">
        <v>17.3</v>
      </c>
      <c r="K143">
        <v>44</v>
      </c>
      <c r="L143" t="s">
        <v>788</v>
      </c>
    </row>
    <row r="144" spans="1:12" x14ac:dyDescent="0.25">
      <c r="A144" t="s">
        <v>92</v>
      </c>
      <c r="B144" t="s">
        <v>392</v>
      </c>
      <c r="C144" s="2">
        <v>45587</v>
      </c>
      <c r="D144" t="s">
        <v>666</v>
      </c>
      <c r="E144" t="s">
        <v>38</v>
      </c>
      <c r="F144" t="s">
        <v>26</v>
      </c>
      <c r="G144" t="s">
        <v>80</v>
      </c>
      <c r="H144" t="s">
        <v>88</v>
      </c>
      <c r="I144">
        <v>4006554</v>
      </c>
      <c r="J144">
        <v>17.3</v>
      </c>
      <c r="K144">
        <v>47</v>
      </c>
      <c r="L144" t="s">
        <v>788</v>
      </c>
    </row>
    <row r="145" spans="1:12" x14ac:dyDescent="0.25">
      <c r="A145" t="s">
        <v>92</v>
      </c>
      <c r="B145" t="s">
        <v>444</v>
      </c>
      <c r="C145" s="2">
        <v>45587</v>
      </c>
      <c r="D145" t="s">
        <v>415</v>
      </c>
      <c r="E145" t="s">
        <v>354</v>
      </c>
      <c r="F145" t="s">
        <v>5</v>
      </c>
      <c r="G145" t="s">
        <v>80</v>
      </c>
      <c r="H145" t="s">
        <v>88</v>
      </c>
      <c r="I145">
        <v>4006583</v>
      </c>
      <c r="J145">
        <v>8.24</v>
      </c>
      <c r="K145">
        <v>28</v>
      </c>
      <c r="L145" t="s">
        <v>788</v>
      </c>
    </row>
    <row r="146" spans="1:12" x14ac:dyDescent="0.25">
      <c r="A146" t="s">
        <v>92</v>
      </c>
      <c r="B146" t="s">
        <v>392</v>
      </c>
      <c r="C146" s="2">
        <v>45587</v>
      </c>
      <c r="D146" t="s">
        <v>618</v>
      </c>
      <c r="E146" t="s">
        <v>40</v>
      </c>
      <c r="F146" t="s">
        <v>5</v>
      </c>
      <c r="G146" t="s">
        <v>86</v>
      </c>
      <c r="H146" t="s">
        <v>89</v>
      </c>
      <c r="I146">
        <v>4006552</v>
      </c>
      <c r="J146">
        <v>4.88</v>
      </c>
      <c r="K146">
        <v>20</v>
      </c>
      <c r="L146" t="s">
        <v>788</v>
      </c>
    </row>
    <row r="147" spans="1:12" x14ac:dyDescent="0.25">
      <c r="A147" t="s">
        <v>92</v>
      </c>
      <c r="B147" t="s">
        <v>432</v>
      </c>
      <c r="C147" s="2">
        <v>45587</v>
      </c>
      <c r="D147" t="s">
        <v>398</v>
      </c>
      <c r="E147" t="s">
        <v>27</v>
      </c>
      <c r="F147" t="s">
        <v>26</v>
      </c>
      <c r="G147" t="s">
        <v>80</v>
      </c>
      <c r="H147" t="s">
        <v>88</v>
      </c>
      <c r="I147">
        <v>4006536</v>
      </c>
      <c r="J147">
        <v>10.25</v>
      </c>
      <c r="K147">
        <v>48</v>
      </c>
      <c r="L147" t="s">
        <v>788</v>
      </c>
    </row>
    <row r="148" spans="1:12" x14ac:dyDescent="0.25">
      <c r="A148" t="s">
        <v>92</v>
      </c>
      <c r="B148" t="s">
        <v>470</v>
      </c>
      <c r="C148" s="2">
        <v>45587</v>
      </c>
      <c r="D148" t="s">
        <v>491</v>
      </c>
      <c r="E148" t="s">
        <v>28</v>
      </c>
      <c r="F148" t="s">
        <v>5</v>
      </c>
      <c r="G148" t="s">
        <v>86</v>
      </c>
      <c r="H148" t="s">
        <v>89</v>
      </c>
      <c r="I148">
        <v>4006551</v>
      </c>
      <c r="J148">
        <v>4.88</v>
      </c>
      <c r="K148">
        <v>19</v>
      </c>
      <c r="L148" t="s">
        <v>788</v>
      </c>
    </row>
    <row r="149" spans="1:12" x14ac:dyDescent="0.25">
      <c r="A149" t="s">
        <v>92</v>
      </c>
      <c r="B149" t="s">
        <v>582</v>
      </c>
      <c r="C149" s="2">
        <v>45587</v>
      </c>
      <c r="D149" t="s">
        <v>542</v>
      </c>
      <c r="E149" t="s">
        <v>29</v>
      </c>
      <c r="F149" t="s">
        <v>26</v>
      </c>
      <c r="G149" t="s">
        <v>80</v>
      </c>
      <c r="H149" t="s">
        <v>88</v>
      </c>
      <c r="I149">
        <v>4006584</v>
      </c>
      <c r="J149">
        <v>8.24</v>
      </c>
      <c r="K149">
        <v>19</v>
      </c>
      <c r="L149" t="s">
        <v>788</v>
      </c>
    </row>
    <row r="150" spans="1:12" x14ac:dyDescent="0.25">
      <c r="A150" t="s">
        <v>92</v>
      </c>
      <c r="B150" t="s">
        <v>55</v>
      </c>
      <c r="C150" s="2">
        <v>45587</v>
      </c>
      <c r="D150" t="s">
        <v>308</v>
      </c>
      <c r="E150" t="s">
        <v>18</v>
      </c>
      <c r="F150" t="s">
        <v>19</v>
      </c>
      <c r="G150" t="s">
        <v>529</v>
      </c>
      <c r="H150" t="s">
        <v>88</v>
      </c>
      <c r="I150">
        <v>4006625</v>
      </c>
      <c r="J150">
        <v>20.73</v>
      </c>
      <c r="K150">
        <v>60</v>
      </c>
      <c r="L150" t="s">
        <v>788</v>
      </c>
    </row>
    <row r="151" spans="1:12" x14ac:dyDescent="0.25">
      <c r="A151" t="s">
        <v>92</v>
      </c>
      <c r="B151" t="s">
        <v>461</v>
      </c>
      <c r="C151" s="2">
        <v>45587</v>
      </c>
      <c r="D151" t="s">
        <v>421</v>
      </c>
      <c r="E151" t="s">
        <v>290</v>
      </c>
      <c r="F151" t="s">
        <v>5</v>
      </c>
      <c r="G151" t="s">
        <v>86</v>
      </c>
      <c r="H151" t="s">
        <v>89</v>
      </c>
      <c r="I151">
        <v>4006595</v>
      </c>
      <c r="J151">
        <v>14.9</v>
      </c>
      <c r="K151">
        <v>56</v>
      </c>
      <c r="L151" t="s">
        <v>788</v>
      </c>
    </row>
    <row r="152" spans="1:12" x14ac:dyDescent="0.25">
      <c r="A152" t="s">
        <v>92</v>
      </c>
      <c r="B152" t="s">
        <v>55</v>
      </c>
      <c r="C152" s="2">
        <v>45587</v>
      </c>
      <c r="D152" t="s">
        <v>473</v>
      </c>
      <c r="E152" t="s">
        <v>565</v>
      </c>
      <c r="F152" t="s">
        <v>5</v>
      </c>
      <c r="G152" t="s">
        <v>86</v>
      </c>
      <c r="H152" t="s">
        <v>89</v>
      </c>
      <c r="I152">
        <v>4006594</v>
      </c>
      <c r="J152">
        <v>14.9</v>
      </c>
      <c r="K152">
        <v>75</v>
      </c>
      <c r="L152" t="s">
        <v>788</v>
      </c>
    </row>
    <row r="153" spans="1:12" x14ac:dyDescent="0.25">
      <c r="A153" t="s">
        <v>92</v>
      </c>
      <c r="B153" t="s">
        <v>370</v>
      </c>
      <c r="C153" s="2">
        <v>45587</v>
      </c>
      <c r="D153" t="s">
        <v>353</v>
      </c>
      <c r="E153" t="s">
        <v>217</v>
      </c>
      <c r="F153" t="s">
        <v>5</v>
      </c>
      <c r="G153" t="s">
        <v>80</v>
      </c>
      <c r="H153" t="s">
        <v>88</v>
      </c>
      <c r="I153">
        <v>4006833</v>
      </c>
      <c r="J153">
        <v>16.78</v>
      </c>
      <c r="K153">
        <v>37</v>
      </c>
      <c r="L153" t="s">
        <v>788</v>
      </c>
    </row>
    <row r="154" spans="1:12" x14ac:dyDescent="0.25">
      <c r="A154" t="s">
        <v>92</v>
      </c>
      <c r="B154" t="s">
        <v>470</v>
      </c>
      <c r="C154" s="2">
        <v>45587</v>
      </c>
      <c r="D154" t="s">
        <v>491</v>
      </c>
      <c r="E154" t="s">
        <v>28</v>
      </c>
      <c r="F154" t="s">
        <v>5</v>
      </c>
      <c r="G154" t="s">
        <v>86</v>
      </c>
      <c r="H154" t="s">
        <v>89</v>
      </c>
      <c r="I154">
        <v>4008903</v>
      </c>
      <c r="J154">
        <v>8.3699999999999992</v>
      </c>
      <c r="K154">
        <v>22</v>
      </c>
      <c r="L154" t="s">
        <v>788</v>
      </c>
    </row>
    <row r="155" spans="1:12" x14ac:dyDescent="0.25">
      <c r="A155" t="s">
        <v>92</v>
      </c>
      <c r="B155" t="s">
        <v>392</v>
      </c>
      <c r="C155" s="2">
        <v>45587</v>
      </c>
      <c r="D155" t="s">
        <v>618</v>
      </c>
      <c r="E155" t="s">
        <v>40</v>
      </c>
      <c r="F155" t="s">
        <v>5</v>
      </c>
      <c r="G155" t="s">
        <v>80</v>
      </c>
      <c r="H155" t="s">
        <v>88</v>
      </c>
      <c r="I155">
        <v>4009329</v>
      </c>
      <c r="J155">
        <v>9.94</v>
      </c>
      <c r="K155">
        <v>27</v>
      </c>
      <c r="L155" t="s">
        <v>788</v>
      </c>
    </row>
    <row r="156" spans="1:12" x14ac:dyDescent="0.25">
      <c r="A156" t="s">
        <v>92</v>
      </c>
      <c r="B156" t="s">
        <v>444</v>
      </c>
      <c r="C156" s="2">
        <v>45587</v>
      </c>
      <c r="D156" t="s">
        <v>415</v>
      </c>
      <c r="E156" t="s">
        <v>354</v>
      </c>
      <c r="F156" t="s">
        <v>5</v>
      </c>
      <c r="G156" t="s">
        <v>80</v>
      </c>
      <c r="H156" t="s">
        <v>88</v>
      </c>
      <c r="I156">
        <v>4009340</v>
      </c>
      <c r="J156">
        <v>8.49</v>
      </c>
      <c r="K156">
        <v>29</v>
      </c>
      <c r="L156" t="s">
        <v>788</v>
      </c>
    </row>
    <row r="157" spans="1:12" x14ac:dyDescent="0.25">
      <c r="A157" t="s">
        <v>92</v>
      </c>
      <c r="B157" t="s">
        <v>470</v>
      </c>
      <c r="C157" s="2">
        <v>45587</v>
      </c>
      <c r="D157" t="s">
        <v>491</v>
      </c>
      <c r="E157" t="s">
        <v>28</v>
      </c>
      <c r="F157" t="s">
        <v>5</v>
      </c>
      <c r="G157" t="s">
        <v>80</v>
      </c>
      <c r="H157" t="s">
        <v>88</v>
      </c>
      <c r="I157">
        <v>4009341</v>
      </c>
      <c r="J157">
        <v>8.49</v>
      </c>
      <c r="K157">
        <v>25</v>
      </c>
      <c r="L157" t="s">
        <v>788</v>
      </c>
    </row>
    <row r="158" spans="1:12" x14ac:dyDescent="0.25">
      <c r="A158" t="s">
        <v>92</v>
      </c>
      <c r="B158" t="s">
        <v>55</v>
      </c>
      <c r="C158" s="2">
        <v>45587</v>
      </c>
      <c r="D158" t="s">
        <v>472</v>
      </c>
      <c r="E158" t="s">
        <v>20</v>
      </c>
      <c r="F158" t="s">
        <v>5</v>
      </c>
      <c r="G158" t="s">
        <v>80</v>
      </c>
      <c r="H158" t="s">
        <v>88</v>
      </c>
      <c r="I158">
        <v>4006310</v>
      </c>
      <c r="J158">
        <v>20.329999999999998</v>
      </c>
      <c r="K158">
        <v>49</v>
      </c>
      <c r="L158" t="s">
        <v>788</v>
      </c>
    </row>
    <row r="159" spans="1:12" x14ac:dyDescent="0.25">
      <c r="A159" t="s">
        <v>92</v>
      </c>
      <c r="B159" t="s">
        <v>390</v>
      </c>
      <c r="C159" s="2">
        <v>45587</v>
      </c>
      <c r="D159" t="s">
        <v>369</v>
      </c>
      <c r="E159" t="s">
        <v>17</v>
      </c>
      <c r="F159" t="s">
        <v>5</v>
      </c>
      <c r="G159" t="s">
        <v>80</v>
      </c>
      <c r="H159" t="s">
        <v>88</v>
      </c>
      <c r="I159">
        <v>4006309</v>
      </c>
      <c r="J159">
        <v>20.329999999999998</v>
      </c>
      <c r="K159">
        <v>74</v>
      </c>
      <c r="L159" t="s">
        <v>788</v>
      </c>
    </row>
    <row r="160" spans="1:12" x14ac:dyDescent="0.25">
      <c r="A160" t="s">
        <v>92</v>
      </c>
      <c r="B160" t="s">
        <v>582</v>
      </c>
      <c r="C160" s="2">
        <v>45587</v>
      </c>
      <c r="D160" t="s">
        <v>542</v>
      </c>
      <c r="E160" t="s">
        <v>29</v>
      </c>
      <c r="F160" t="s">
        <v>26</v>
      </c>
      <c r="G160" t="s">
        <v>80</v>
      </c>
      <c r="H160" t="s">
        <v>88</v>
      </c>
      <c r="I160">
        <v>4006274</v>
      </c>
      <c r="J160">
        <v>11.47</v>
      </c>
      <c r="K160">
        <v>57</v>
      </c>
      <c r="L160" t="s">
        <v>788</v>
      </c>
    </row>
    <row r="161" spans="1:12" x14ac:dyDescent="0.25">
      <c r="A161" t="s">
        <v>92</v>
      </c>
      <c r="B161" t="s">
        <v>55</v>
      </c>
      <c r="C161" s="2">
        <v>45587</v>
      </c>
      <c r="D161" t="s">
        <v>342</v>
      </c>
      <c r="E161" t="s">
        <v>306</v>
      </c>
      <c r="F161" t="s">
        <v>5</v>
      </c>
      <c r="G161" t="s">
        <v>80</v>
      </c>
      <c r="H161" t="s">
        <v>88</v>
      </c>
      <c r="I161">
        <v>4006275</v>
      </c>
      <c r="J161">
        <v>11.47</v>
      </c>
      <c r="K161">
        <v>75</v>
      </c>
      <c r="L161" t="s">
        <v>788</v>
      </c>
    </row>
    <row r="162" spans="1:12" x14ac:dyDescent="0.25">
      <c r="A162" t="s">
        <v>92</v>
      </c>
      <c r="B162" t="s">
        <v>55</v>
      </c>
      <c r="C162" s="2">
        <v>45587</v>
      </c>
      <c r="D162" t="s">
        <v>472</v>
      </c>
      <c r="E162" t="s">
        <v>20</v>
      </c>
      <c r="F162" t="s">
        <v>5</v>
      </c>
      <c r="G162" t="s">
        <v>80</v>
      </c>
      <c r="H162" t="s">
        <v>88</v>
      </c>
      <c r="I162">
        <v>4006305</v>
      </c>
      <c r="J162">
        <v>13.14</v>
      </c>
      <c r="K162">
        <v>62</v>
      </c>
      <c r="L162" t="s">
        <v>788</v>
      </c>
    </row>
    <row r="163" spans="1:12" x14ac:dyDescent="0.25">
      <c r="A163" t="s">
        <v>92</v>
      </c>
      <c r="B163" t="s">
        <v>55</v>
      </c>
      <c r="C163" s="2">
        <v>45587</v>
      </c>
      <c r="D163" t="s">
        <v>472</v>
      </c>
      <c r="E163" t="s">
        <v>20</v>
      </c>
      <c r="F163" t="s">
        <v>5</v>
      </c>
      <c r="G163" t="s">
        <v>80</v>
      </c>
      <c r="H163" t="s">
        <v>88</v>
      </c>
      <c r="I163">
        <v>4008966</v>
      </c>
      <c r="J163">
        <v>14.12</v>
      </c>
      <c r="K163">
        <v>63</v>
      </c>
      <c r="L163" t="s">
        <v>788</v>
      </c>
    </row>
    <row r="164" spans="1:12" x14ac:dyDescent="0.25">
      <c r="A164" t="s">
        <v>92</v>
      </c>
      <c r="B164" t="s">
        <v>55</v>
      </c>
      <c r="C164" s="2">
        <v>45587</v>
      </c>
      <c r="D164" t="s">
        <v>342</v>
      </c>
      <c r="E164" t="s">
        <v>306</v>
      </c>
      <c r="F164" t="s">
        <v>5</v>
      </c>
      <c r="G164" t="s">
        <v>86</v>
      </c>
      <c r="H164" t="s">
        <v>89</v>
      </c>
      <c r="I164">
        <v>4008902</v>
      </c>
      <c r="J164">
        <v>8.3699999999999992</v>
      </c>
      <c r="K164">
        <v>16</v>
      </c>
      <c r="L164" t="s">
        <v>788</v>
      </c>
    </row>
    <row r="165" spans="1:12" x14ac:dyDescent="0.25">
      <c r="A165" t="s">
        <v>92</v>
      </c>
      <c r="B165" t="s">
        <v>390</v>
      </c>
      <c r="C165" s="2">
        <v>45587</v>
      </c>
      <c r="D165" t="s">
        <v>369</v>
      </c>
      <c r="E165" t="s">
        <v>17</v>
      </c>
      <c r="F165" t="s">
        <v>5</v>
      </c>
      <c r="G165" t="s">
        <v>80</v>
      </c>
      <c r="H165" t="s">
        <v>88</v>
      </c>
      <c r="I165">
        <v>4006421</v>
      </c>
      <c r="J165">
        <v>17.43</v>
      </c>
      <c r="K165">
        <v>52</v>
      </c>
      <c r="L165" t="s">
        <v>788</v>
      </c>
    </row>
    <row r="166" spans="1:12" x14ac:dyDescent="0.25">
      <c r="A166" t="s">
        <v>92</v>
      </c>
      <c r="B166" t="s">
        <v>432</v>
      </c>
      <c r="C166" s="2">
        <v>45587</v>
      </c>
      <c r="D166" t="s">
        <v>398</v>
      </c>
      <c r="E166" t="s">
        <v>27</v>
      </c>
      <c r="F166" t="s">
        <v>26</v>
      </c>
      <c r="G166" t="s">
        <v>80</v>
      </c>
      <c r="H166" t="s">
        <v>88</v>
      </c>
      <c r="I166">
        <v>4006406</v>
      </c>
      <c r="J166">
        <v>7.08</v>
      </c>
      <c r="K166">
        <v>20</v>
      </c>
      <c r="L166" t="s">
        <v>788</v>
      </c>
    </row>
    <row r="167" spans="1:12" x14ac:dyDescent="0.25">
      <c r="A167" t="s">
        <v>92</v>
      </c>
      <c r="B167" t="s">
        <v>461</v>
      </c>
      <c r="C167" s="2">
        <v>45587</v>
      </c>
      <c r="D167" t="s">
        <v>421</v>
      </c>
      <c r="E167" t="s">
        <v>290</v>
      </c>
      <c r="F167" t="s">
        <v>5</v>
      </c>
      <c r="G167" t="s">
        <v>80</v>
      </c>
      <c r="H167" t="s">
        <v>88</v>
      </c>
      <c r="I167">
        <v>4009091</v>
      </c>
      <c r="J167">
        <v>26.71</v>
      </c>
      <c r="K167">
        <v>44</v>
      </c>
      <c r="L167" t="s">
        <v>788</v>
      </c>
    </row>
    <row r="168" spans="1:12" x14ac:dyDescent="0.25">
      <c r="A168" t="s">
        <v>92</v>
      </c>
      <c r="B168" t="s">
        <v>432</v>
      </c>
      <c r="C168" s="2">
        <v>45587</v>
      </c>
      <c r="D168" t="s">
        <v>398</v>
      </c>
      <c r="E168" t="s">
        <v>27</v>
      </c>
      <c r="F168" t="s">
        <v>26</v>
      </c>
      <c r="G168" t="s">
        <v>80</v>
      </c>
      <c r="H168" t="s">
        <v>88</v>
      </c>
      <c r="I168">
        <v>4009089</v>
      </c>
      <c r="J168">
        <v>26.71</v>
      </c>
      <c r="K168">
        <v>60</v>
      </c>
      <c r="L168" t="s">
        <v>788</v>
      </c>
    </row>
    <row r="169" spans="1:12" x14ac:dyDescent="0.25">
      <c r="A169" t="s">
        <v>92</v>
      </c>
      <c r="B169" t="s">
        <v>55</v>
      </c>
      <c r="C169" s="2">
        <v>45587</v>
      </c>
      <c r="D169" t="s">
        <v>342</v>
      </c>
      <c r="E169" t="s">
        <v>306</v>
      </c>
      <c r="F169" t="s">
        <v>5</v>
      </c>
      <c r="G169" t="s">
        <v>80</v>
      </c>
      <c r="H169" t="s">
        <v>88</v>
      </c>
      <c r="I169">
        <v>4006404</v>
      </c>
      <c r="J169">
        <v>11.22</v>
      </c>
      <c r="K169">
        <v>54</v>
      </c>
      <c r="L169" t="s">
        <v>788</v>
      </c>
    </row>
    <row r="170" spans="1:12" x14ac:dyDescent="0.25">
      <c r="A170" t="s">
        <v>92</v>
      </c>
      <c r="B170" t="s">
        <v>470</v>
      </c>
      <c r="C170" s="2">
        <v>45587</v>
      </c>
      <c r="D170" t="s">
        <v>491</v>
      </c>
      <c r="E170" t="s">
        <v>28</v>
      </c>
      <c r="F170" t="s">
        <v>5</v>
      </c>
      <c r="G170" t="s">
        <v>80</v>
      </c>
      <c r="H170" t="s">
        <v>88</v>
      </c>
      <c r="I170">
        <v>4006405</v>
      </c>
      <c r="J170">
        <v>7.08</v>
      </c>
      <c r="K170">
        <v>48</v>
      </c>
      <c r="L170" t="s">
        <v>788</v>
      </c>
    </row>
    <row r="171" spans="1:12" x14ac:dyDescent="0.25">
      <c r="A171" t="s">
        <v>92</v>
      </c>
      <c r="B171" t="s">
        <v>55</v>
      </c>
      <c r="C171" s="2">
        <v>45587</v>
      </c>
      <c r="D171" t="s">
        <v>342</v>
      </c>
      <c r="E171" t="s">
        <v>306</v>
      </c>
      <c r="F171" t="s">
        <v>5</v>
      </c>
      <c r="G171" t="s">
        <v>80</v>
      </c>
      <c r="H171" t="s">
        <v>88</v>
      </c>
      <c r="I171">
        <v>4006403</v>
      </c>
      <c r="J171">
        <v>11.22</v>
      </c>
      <c r="K171">
        <v>48</v>
      </c>
      <c r="L171" t="s">
        <v>788</v>
      </c>
    </row>
    <row r="172" spans="1:12" x14ac:dyDescent="0.25">
      <c r="A172" t="s">
        <v>92</v>
      </c>
      <c r="B172" t="s">
        <v>55</v>
      </c>
      <c r="C172" s="2">
        <v>45588</v>
      </c>
      <c r="D172" t="s">
        <v>473</v>
      </c>
      <c r="E172" t="s">
        <v>565</v>
      </c>
      <c r="F172" t="s">
        <v>5</v>
      </c>
      <c r="G172" t="s">
        <v>855</v>
      </c>
      <c r="H172" t="s">
        <v>88</v>
      </c>
      <c r="I172">
        <v>4010902</v>
      </c>
      <c r="J172">
        <v>20.84</v>
      </c>
      <c r="K172">
        <v>42</v>
      </c>
      <c r="L172" t="s">
        <v>788</v>
      </c>
    </row>
    <row r="173" spans="1:12" x14ac:dyDescent="0.25">
      <c r="A173" t="s">
        <v>92</v>
      </c>
      <c r="B173" t="s">
        <v>60</v>
      </c>
      <c r="C173" s="2">
        <v>45588</v>
      </c>
      <c r="D173" t="s">
        <v>566</v>
      </c>
      <c r="E173" t="s">
        <v>23</v>
      </c>
      <c r="F173" t="s">
        <v>5</v>
      </c>
      <c r="G173" t="s">
        <v>80</v>
      </c>
      <c r="H173" t="s">
        <v>88</v>
      </c>
      <c r="I173">
        <v>4010385</v>
      </c>
      <c r="J173">
        <v>19.88</v>
      </c>
      <c r="K173">
        <v>44</v>
      </c>
      <c r="L173" t="s">
        <v>788</v>
      </c>
    </row>
    <row r="174" spans="1:12" x14ac:dyDescent="0.25">
      <c r="A174" t="s">
        <v>92</v>
      </c>
      <c r="B174" t="s">
        <v>55</v>
      </c>
      <c r="C174" s="2">
        <v>45588</v>
      </c>
      <c r="D174" t="s">
        <v>850</v>
      </c>
      <c r="E174" t="s">
        <v>22</v>
      </c>
      <c r="F174" t="s">
        <v>19</v>
      </c>
      <c r="G174" t="s">
        <v>87</v>
      </c>
      <c r="H174" t="s">
        <v>89</v>
      </c>
      <c r="I174">
        <v>4008911</v>
      </c>
      <c r="J174">
        <v>5.7</v>
      </c>
      <c r="K174">
        <v>23</v>
      </c>
      <c r="L174" t="s">
        <v>788</v>
      </c>
    </row>
    <row r="175" spans="1:12" x14ac:dyDescent="0.25">
      <c r="A175" t="s">
        <v>92</v>
      </c>
      <c r="B175" t="s">
        <v>55</v>
      </c>
      <c r="C175" s="2">
        <v>45588</v>
      </c>
      <c r="D175" t="s">
        <v>342</v>
      </c>
      <c r="E175" t="s">
        <v>306</v>
      </c>
      <c r="F175" t="s">
        <v>5</v>
      </c>
      <c r="G175" t="s">
        <v>80</v>
      </c>
      <c r="H175" t="s">
        <v>88</v>
      </c>
      <c r="I175">
        <v>4010407</v>
      </c>
      <c r="J175">
        <v>17.170000000000002</v>
      </c>
      <c r="K175">
        <v>34</v>
      </c>
      <c r="L175" t="s">
        <v>788</v>
      </c>
    </row>
    <row r="176" spans="1:12" x14ac:dyDescent="0.25">
      <c r="A176" t="s">
        <v>92</v>
      </c>
      <c r="B176" t="s">
        <v>461</v>
      </c>
      <c r="C176" s="2">
        <v>45588</v>
      </c>
      <c r="D176" t="s">
        <v>421</v>
      </c>
      <c r="E176" t="s">
        <v>290</v>
      </c>
      <c r="F176" t="s">
        <v>5</v>
      </c>
      <c r="G176" t="s">
        <v>80</v>
      </c>
      <c r="H176" t="s">
        <v>88</v>
      </c>
      <c r="I176">
        <v>4010408</v>
      </c>
      <c r="J176">
        <v>17.170000000000002</v>
      </c>
      <c r="K176">
        <v>32</v>
      </c>
      <c r="L176" t="s">
        <v>788</v>
      </c>
    </row>
    <row r="177" spans="1:12" x14ac:dyDescent="0.25">
      <c r="A177" t="s">
        <v>92</v>
      </c>
      <c r="B177" t="s">
        <v>370</v>
      </c>
      <c r="C177" s="2">
        <v>45588</v>
      </c>
      <c r="D177" t="s">
        <v>353</v>
      </c>
      <c r="E177" t="s">
        <v>217</v>
      </c>
      <c r="F177" t="s">
        <v>5</v>
      </c>
      <c r="G177" t="s">
        <v>81</v>
      </c>
      <c r="H177" t="s">
        <v>88</v>
      </c>
      <c r="I177">
        <v>4010427</v>
      </c>
      <c r="J177">
        <v>27.2</v>
      </c>
      <c r="K177">
        <v>28</v>
      </c>
      <c r="L177" t="s">
        <v>788</v>
      </c>
    </row>
    <row r="178" spans="1:12" x14ac:dyDescent="0.25">
      <c r="A178" t="s">
        <v>92</v>
      </c>
      <c r="B178" t="s">
        <v>55</v>
      </c>
      <c r="C178" s="2">
        <v>45588</v>
      </c>
      <c r="D178" t="s">
        <v>850</v>
      </c>
      <c r="E178" t="s">
        <v>22</v>
      </c>
      <c r="F178" t="s">
        <v>19</v>
      </c>
      <c r="G178" t="s">
        <v>87</v>
      </c>
      <c r="H178" t="s">
        <v>89</v>
      </c>
      <c r="I178">
        <v>4008913</v>
      </c>
      <c r="J178">
        <v>5.7</v>
      </c>
      <c r="K178">
        <v>25</v>
      </c>
      <c r="L178" t="s">
        <v>788</v>
      </c>
    </row>
    <row r="179" spans="1:12" x14ac:dyDescent="0.25">
      <c r="A179" t="s">
        <v>92</v>
      </c>
      <c r="B179" t="s">
        <v>60</v>
      </c>
      <c r="C179" s="2">
        <v>45588</v>
      </c>
      <c r="D179" t="s">
        <v>566</v>
      </c>
      <c r="E179" t="s">
        <v>23</v>
      </c>
      <c r="F179" t="s">
        <v>5</v>
      </c>
      <c r="G179" t="s">
        <v>619</v>
      </c>
      <c r="H179" t="s">
        <v>88</v>
      </c>
      <c r="I179">
        <v>4009527</v>
      </c>
      <c r="J179">
        <v>31.27</v>
      </c>
      <c r="K179">
        <v>66</v>
      </c>
      <c r="L179" t="s">
        <v>788</v>
      </c>
    </row>
    <row r="180" spans="1:12" x14ac:dyDescent="0.25">
      <c r="A180" t="s">
        <v>92</v>
      </c>
      <c r="B180" t="s">
        <v>582</v>
      </c>
      <c r="C180" s="2">
        <v>45588</v>
      </c>
      <c r="D180" t="s">
        <v>542</v>
      </c>
      <c r="E180" t="s">
        <v>29</v>
      </c>
      <c r="F180" t="s">
        <v>26</v>
      </c>
      <c r="G180" t="s">
        <v>80</v>
      </c>
      <c r="H180" t="s">
        <v>88</v>
      </c>
      <c r="I180">
        <v>4009563</v>
      </c>
      <c r="J180">
        <v>17.13</v>
      </c>
      <c r="K180">
        <v>31</v>
      </c>
      <c r="L180" t="s">
        <v>788</v>
      </c>
    </row>
    <row r="181" spans="1:12" x14ac:dyDescent="0.25">
      <c r="A181" t="s">
        <v>92</v>
      </c>
      <c r="B181" t="s">
        <v>60</v>
      </c>
      <c r="C181" s="2">
        <v>45588</v>
      </c>
      <c r="D181" t="s">
        <v>566</v>
      </c>
      <c r="E181" t="s">
        <v>23</v>
      </c>
      <c r="F181" t="s">
        <v>5</v>
      </c>
      <c r="G181" t="s">
        <v>80</v>
      </c>
      <c r="H181" t="s">
        <v>88</v>
      </c>
      <c r="I181">
        <v>4010219</v>
      </c>
      <c r="J181">
        <v>13.78</v>
      </c>
      <c r="K181">
        <v>40</v>
      </c>
      <c r="L181" t="s">
        <v>788</v>
      </c>
    </row>
    <row r="182" spans="1:12" x14ac:dyDescent="0.25">
      <c r="A182" t="s">
        <v>92</v>
      </c>
      <c r="B182" t="s">
        <v>60</v>
      </c>
      <c r="C182" s="2">
        <v>45588</v>
      </c>
      <c r="D182" t="s">
        <v>566</v>
      </c>
      <c r="E182" t="s">
        <v>23</v>
      </c>
      <c r="F182" t="s">
        <v>5</v>
      </c>
      <c r="G182" t="s">
        <v>86</v>
      </c>
      <c r="H182" t="s">
        <v>89</v>
      </c>
      <c r="I182">
        <v>4010213</v>
      </c>
      <c r="J182">
        <v>13.09</v>
      </c>
      <c r="K182">
        <v>26</v>
      </c>
      <c r="L182" t="s">
        <v>788</v>
      </c>
    </row>
    <row r="183" spans="1:12" x14ac:dyDescent="0.25">
      <c r="A183" t="s">
        <v>92</v>
      </c>
      <c r="B183" t="s">
        <v>55</v>
      </c>
      <c r="C183" s="2">
        <v>45588</v>
      </c>
      <c r="D183" t="s">
        <v>562</v>
      </c>
      <c r="E183" t="s">
        <v>848</v>
      </c>
      <c r="F183" t="s">
        <v>5</v>
      </c>
      <c r="G183" t="s">
        <v>86</v>
      </c>
      <c r="H183" t="s">
        <v>89</v>
      </c>
      <c r="I183">
        <v>4010140</v>
      </c>
      <c r="J183">
        <v>10.210000000000001</v>
      </c>
      <c r="K183">
        <v>51</v>
      </c>
      <c r="L183" t="s">
        <v>788</v>
      </c>
    </row>
    <row r="184" spans="1:12" x14ac:dyDescent="0.25">
      <c r="A184" t="s">
        <v>92</v>
      </c>
      <c r="B184" t="s">
        <v>390</v>
      </c>
      <c r="C184" s="2">
        <v>45588</v>
      </c>
      <c r="D184" t="s">
        <v>369</v>
      </c>
      <c r="E184" t="s">
        <v>17</v>
      </c>
      <c r="F184" t="s">
        <v>5</v>
      </c>
      <c r="G184" t="s">
        <v>86</v>
      </c>
      <c r="H184" t="s">
        <v>89</v>
      </c>
      <c r="I184">
        <v>4010141</v>
      </c>
      <c r="J184">
        <v>9.58</v>
      </c>
      <c r="K184">
        <v>28</v>
      </c>
      <c r="L184" t="s">
        <v>788</v>
      </c>
    </row>
    <row r="185" spans="1:12" x14ac:dyDescent="0.25">
      <c r="A185" t="s">
        <v>92</v>
      </c>
      <c r="B185" t="s">
        <v>56</v>
      </c>
      <c r="C185" s="2">
        <v>45588</v>
      </c>
      <c r="D185" t="s">
        <v>285</v>
      </c>
      <c r="E185" t="s">
        <v>346</v>
      </c>
      <c r="F185" t="s">
        <v>5</v>
      </c>
      <c r="G185" t="s">
        <v>80</v>
      </c>
      <c r="H185" t="s">
        <v>88</v>
      </c>
      <c r="I185">
        <v>4009275</v>
      </c>
      <c r="J185">
        <v>26.9</v>
      </c>
      <c r="K185">
        <v>81</v>
      </c>
      <c r="L185" t="s">
        <v>788</v>
      </c>
    </row>
    <row r="186" spans="1:12" x14ac:dyDescent="0.25">
      <c r="A186" t="s">
        <v>92</v>
      </c>
      <c r="B186" t="s">
        <v>444</v>
      </c>
      <c r="C186" s="2">
        <v>45588</v>
      </c>
      <c r="D186" t="s">
        <v>415</v>
      </c>
      <c r="E186" t="s">
        <v>354</v>
      </c>
      <c r="F186" t="s">
        <v>5</v>
      </c>
      <c r="G186" t="s">
        <v>80</v>
      </c>
      <c r="H186" t="s">
        <v>88</v>
      </c>
      <c r="I186">
        <v>4009280</v>
      </c>
      <c r="J186">
        <v>26.9</v>
      </c>
      <c r="K186">
        <v>30</v>
      </c>
      <c r="L186" t="s">
        <v>788</v>
      </c>
    </row>
    <row r="187" spans="1:12" x14ac:dyDescent="0.25">
      <c r="A187" t="s">
        <v>92</v>
      </c>
      <c r="B187" t="s">
        <v>390</v>
      </c>
      <c r="C187" s="2">
        <v>45588</v>
      </c>
      <c r="D187" t="s">
        <v>369</v>
      </c>
      <c r="E187" t="s">
        <v>17</v>
      </c>
      <c r="F187" t="s">
        <v>5</v>
      </c>
      <c r="G187" t="s">
        <v>87</v>
      </c>
      <c r="H187" t="s">
        <v>89</v>
      </c>
      <c r="I187">
        <v>4009018</v>
      </c>
      <c r="J187">
        <v>29.28</v>
      </c>
      <c r="K187">
        <v>54</v>
      </c>
      <c r="L187" t="s">
        <v>788</v>
      </c>
    </row>
    <row r="188" spans="1:12" x14ac:dyDescent="0.25">
      <c r="A188" t="s">
        <v>92</v>
      </c>
      <c r="B188" t="s">
        <v>331</v>
      </c>
      <c r="C188" s="2">
        <v>45588</v>
      </c>
      <c r="D188" t="s">
        <v>284</v>
      </c>
      <c r="E188" t="s">
        <v>213</v>
      </c>
      <c r="F188" t="s">
        <v>5</v>
      </c>
      <c r="G188" t="s">
        <v>80</v>
      </c>
      <c r="H188" t="s">
        <v>88</v>
      </c>
      <c r="I188">
        <v>4010290</v>
      </c>
      <c r="J188">
        <v>26.97</v>
      </c>
      <c r="K188">
        <v>45</v>
      </c>
      <c r="L188" t="s">
        <v>788</v>
      </c>
    </row>
    <row r="189" spans="1:12" x14ac:dyDescent="0.25">
      <c r="A189" t="s">
        <v>92</v>
      </c>
      <c r="B189" t="s">
        <v>56</v>
      </c>
      <c r="C189" s="2">
        <v>45588</v>
      </c>
      <c r="D189" t="s">
        <v>286</v>
      </c>
      <c r="E189" t="s">
        <v>345</v>
      </c>
      <c r="F189" t="s">
        <v>5</v>
      </c>
      <c r="G189" t="s">
        <v>80</v>
      </c>
      <c r="H189" t="s">
        <v>88</v>
      </c>
      <c r="I189">
        <v>4009569</v>
      </c>
      <c r="J189">
        <v>17.13</v>
      </c>
      <c r="K189">
        <v>62</v>
      </c>
      <c r="L189" t="s">
        <v>788</v>
      </c>
    </row>
    <row r="190" spans="1:12" x14ac:dyDescent="0.25">
      <c r="A190" t="s">
        <v>92</v>
      </c>
      <c r="B190" t="s">
        <v>461</v>
      </c>
      <c r="C190" s="2">
        <v>45588</v>
      </c>
      <c r="D190" t="s">
        <v>421</v>
      </c>
      <c r="E190" t="s">
        <v>290</v>
      </c>
      <c r="F190" t="s">
        <v>5</v>
      </c>
      <c r="G190" t="s">
        <v>80</v>
      </c>
      <c r="H190" t="s">
        <v>88</v>
      </c>
      <c r="I190">
        <v>4009369</v>
      </c>
      <c r="J190">
        <v>14.08</v>
      </c>
      <c r="K190">
        <v>36</v>
      </c>
      <c r="L190" t="s">
        <v>788</v>
      </c>
    </row>
    <row r="191" spans="1:12" x14ac:dyDescent="0.25">
      <c r="A191" t="s">
        <v>92</v>
      </c>
      <c r="B191" t="s">
        <v>470</v>
      </c>
      <c r="C191" s="2">
        <v>45588</v>
      </c>
      <c r="D191" t="s">
        <v>491</v>
      </c>
      <c r="E191" t="s">
        <v>28</v>
      </c>
      <c r="F191" t="s">
        <v>5</v>
      </c>
      <c r="G191" t="s">
        <v>80</v>
      </c>
      <c r="H191" t="s">
        <v>88</v>
      </c>
      <c r="I191">
        <v>4009367</v>
      </c>
      <c r="J191">
        <v>14.08</v>
      </c>
      <c r="K191">
        <v>24</v>
      </c>
      <c r="L191" t="s">
        <v>788</v>
      </c>
    </row>
    <row r="192" spans="1:12" x14ac:dyDescent="0.25">
      <c r="A192" t="s">
        <v>92</v>
      </c>
      <c r="B192" t="s">
        <v>392</v>
      </c>
      <c r="C192" s="2">
        <v>45588</v>
      </c>
      <c r="D192" t="s">
        <v>618</v>
      </c>
      <c r="E192" t="s">
        <v>40</v>
      </c>
      <c r="F192" t="s">
        <v>5</v>
      </c>
      <c r="G192" t="s">
        <v>339</v>
      </c>
      <c r="H192" t="s">
        <v>88</v>
      </c>
      <c r="I192">
        <v>4009589</v>
      </c>
      <c r="J192">
        <v>24.43</v>
      </c>
      <c r="K192">
        <v>56</v>
      </c>
      <c r="L192" t="s">
        <v>788</v>
      </c>
    </row>
    <row r="193" spans="1:12" x14ac:dyDescent="0.25">
      <c r="A193" t="s">
        <v>92</v>
      </c>
      <c r="B193" t="s">
        <v>60</v>
      </c>
      <c r="C193" s="2">
        <v>45588</v>
      </c>
      <c r="D193" t="s">
        <v>566</v>
      </c>
      <c r="E193" t="s">
        <v>23</v>
      </c>
      <c r="F193" t="s">
        <v>5</v>
      </c>
      <c r="G193" t="s">
        <v>80</v>
      </c>
      <c r="H193" t="s">
        <v>88</v>
      </c>
      <c r="I193">
        <v>4009602</v>
      </c>
      <c r="J193">
        <v>25.29</v>
      </c>
      <c r="K193">
        <v>57</v>
      </c>
      <c r="L193" t="s">
        <v>788</v>
      </c>
    </row>
    <row r="194" spans="1:12" x14ac:dyDescent="0.25">
      <c r="A194" t="s">
        <v>92</v>
      </c>
      <c r="B194" t="s">
        <v>406</v>
      </c>
      <c r="C194" s="2">
        <v>45588</v>
      </c>
      <c r="D194" t="s">
        <v>385</v>
      </c>
      <c r="E194" t="s">
        <v>212</v>
      </c>
      <c r="F194" t="s">
        <v>26</v>
      </c>
      <c r="G194" t="s">
        <v>80</v>
      </c>
      <c r="H194" t="s">
        <v>88</v>
      </c>
      <c r="I194">
        <v>4009606</v>
      </c>
      <c r="J194">
        <v>25.29</v>
      </c>
      <c r="K194">
        <v>29</v>
      </c>
      <c r="L194" t="s">
        <v>788</v>
      </c>
    </row>
    <row r="195" spans="1:12" x14ac:dyDescent="0.25">
      <c r="A195" t="s">
        <v>92</v>
      </c>
      <c r="B195" t="s">
        <v>461</v>
      </c>
      <c r="C195" s="2">
        <v>45588</v>
      </c>
      <c r="D195" t="s">
        <v>421</v>
      </c>
      <c r="E195" t="s">
        <v>290</v>
      </c>
      <c r="F195" t="s">
        <v>5</v>
      </c>
      <c r="G195" t="s">
        <v>80</v>
      </c>
      <c r="H195" t="s">
        <v>88</v>
      </c>
      <c r="I195">
        <v>4010294</v>
      </c>
      <c r="J195">
        <v>26.97</v>
      </c>
      <c r="K195">
        <v>73</v>
      </c>
      <c r="L195" t="s">
        <v>788</v>
      </c>
    </row>
    <row r="196" spans="1:12" x14ac:dyDescent="0.25">
      <c r="A196" t="s">
        <v>92</v>
      </c>
      <c r="B196" t="s">
        <v>582</v>
      </c>
      <c r="C196" s="2">
        <v>45588</v>
      </c>
      <c r="D196" t="s">
        <v>542</v>
      </c>
      <c r="E196" t="s">
        <v>29</v>
      </c>
      <c r="F196" t="s">
        <v>26</v>
      </c>
      <c r="G196" t="s">
        <v>80</v>
      </c>
      <c r="H196" t="s">
        <v>88</v>
      </c>
      <c r="I196">
        <v>4010908</v>
      </c>
      <c r="J196">
        <v>20.149999999999999</v>
      </c>
      <c r="K196">
        <v>65</v>
      </c>
      <c r="L196" t="s">
        <v>788</v>
      </c>
    </row>
    <row r="197" spans="1:12" x14ac:dyDescent="0.25">
      <c r="A197" t="s">
        <v>92</v>
      </c>
      <c r="B197" t="s">
        <v>432</v>
      </c>
      <c r="C197" s="2">
        <v>45588</v>
      </c>
      <c r="D197" t="s">
        <v>398</v>
      </c>
      <c r="E197" t="s">
        <v>27</v>
      </c>
      <c r="F197" t="s">
        <v>26</v>
      </c>
      <c r="G197" t="s">
        <v>80</v>
      </c>
      <c r="H197" t="s">
        <v>88</v>
      </c>
      <c r="I197">
        <v>4007276</v>
      </c>
      <c r="J197">
        <v>10.25</v>
      </c>
      <c r="K197">
        <v>65</v>
      </c>
      <c r="L197" t="s">
        <v>788</v>
      </c>
    </row>
    <row r="198" spans="1:12" x14ac:dyDescent="0.25">
      <c r="A198" t="s">
        <v>92</v>
      </c>
      <c r="B198" t="s">
        <v>432</v>
      </c>
      <c r="C198" s="2">
        <v>45588</v>
      </c>
      <c r="D198" t="s">
        <v>398</v>
      </c>
      <c r="E198" t="s">
        <v>27</v>
      </c>
      <c r="F198" t="s">
        <v>26</v>
      </c>
      <c r="G198" t="s">
        <v>80</v>
      </c>
      <c r="H198" t="s">
        <v>88</v>
      </c>
      <c r="I198">
        <v>4007277</v>
      </c>
      <c r="J198">
        <v>10.25</v>
      </c>
      <c r="K198">
        <v>33</v>
      </c>
      <c r="L198" t="s">
        <v>788</v>
      </c>
    </row>
    <row r="199" spans="1:12" x14ac:dyDescent="0.25">
      <c r="A199" t="s">
        <v>92</v>
      </c>
      <c r="B199" t="s">
        <v>470</v>
      </c>
      <c r="C199" s="2">
        <v>45588</v>
      </c>
      <c r="D199" t="s">
        <v>491</v>
      </c>
      <c r="E199" t="s">
        <v>28</v>
      </c>
      <c r="F199" t="s">
        <v>5</v>
      </c>
      <c r="G199" t="s">
        <v>86</v>
      </c>
      <c r="H199" t="s">
        <v>89</v>
      </c>
      <c r="I199">
        <v>4007293</v>
      </c>
      <c r="J199">
        <v>4.88</v>
      </c>
      <c r="K199">
        <v>21</v>
      </c>
      <c r="L199" t="s">
        <v>788</v>
      </c>
    </row>
    <row r="200" spans="1:12" x14ac:dyDescent="0.25">
      <c r="A200" t="s">
        <v>92</v>
      </c>
      <c r="B200" t="s">
        <v>392</v>
      </c>
      <c r="C200" s="2">
        <v>45588</v>
      </c>
      <c r="D200" t="s">
        <v>618</v>
      </c>
      <c r="E200" t="s">
        <v>40</v>
      </c>
      <c r="F200" t="s">
        <v>5</v>
      </c>
      <c r="G200" t="s">
        <v>86</v>
      </c>
      <c r="H200" t="s">
        <v>89</v>
      </c>
      <c r="I200">
        <v>4007294</v>
      </c>
      <c r="J200">
        <v>4.88</v>
      </c>
      <c r="K200">
        <v>33</v>
      </c>
      <c r="L200" t="s">
        <v>788</v>
      </c>
    </row>
    <row r="201" spans="1:12" x14ac:dyDescent="0.25">
      <c r="A201" t="s">
        <v>92</v>
      </c>
      <c r="B201" t="s">
        <v>432</v>
      </c>
      <c r="C201" s="2">
        <v>45588</v>
      </c>
      <c r="D201" t="s">
        <v>398</v>
      </c>
      <c r="E201" t="s">
        <v>27</v>
      </c>
      <c r="F201" t="s">
        <v>26</v>
      </c>
      <c r="G201" t="s">
        <v>80</v>
      </c>
      <c r="H201" t="s">
        <v>88</v>
      </c>
      <c r="I201">
        <v>4007295</v>
      </c>
      <c r="J201">
        <v>4.38</v>
      </c>
      <c r="K201">
        <v>14</v>
      </c>
      <c r="L201" t="s">
        <v>788</v>
      </c>
    </row>
    <row r="202" spans="1:12" x14ac:dyDescent="0.25">
      <c r="A202" t="s">
        <v>92</v>
      </c>
      <c r="B202" t="s">
        <v>392</v>
      </c>
      <c r="C202" s="2">
        <v>45588</v>
      </c>
      <c r="D202" t="s">
        <v>666</v>
      </c>
      <c r="E202" t="s">
        <v>38</v>
      </c>
      <c r="F202" t="s">
        <v>26</v>
      </c>
      <c r="G202" t="s">
        <v>80</v>
      </c>
      <c r="H202" t="s">
        <v>88</v>
      </c>
      <c r="I202">
        <v>4007296</v>
      </c>
      <c r="J202">
        <v>17.3</v>
      </c>
      <c r="K202">
        <v>41</v>
      </c>
      <c r="L202" t="s">
        <v>788</v>
      </c>
    </row>
    <row r="203" spans="1:12" x14ac:dyDescent="0.25">
      <c r="A203" t="s">
        <v>92</v>
      </c>
      <c r="B203" t="s">
        <v>444</v>
      </c>
      <c r="C203" s="2">
        <v>45588</v>
      </c>
      <c r="D203" t="s">
        <v>415</v>
      </c>
      <c r="E203" t="s">
        <v>354</v>
      </c>
      <c r="F203" t="s">
        <v>5</v>
      </c>
      <c r="G203" t="s">
        <v>80</v>
      </c>
      <c r="H203" t="s">
        <v>88</v>
      </c>
      <c r="I203">
        <v>4007266</v>
      </c>
      <c r="J203">
        <v>7.27</v>
      </c>
      <c r="K203">
        <v>28</v>
      </c>
      <c r="L203" t="s">
        <v>788</v>
      </c>
    </row>
    <row r="204" spans="1:12" x14ac:dyDescent="0.25">
      <c r="A204" t="s">
        <v>92</v>
      </c>
      <c r="B204" t="s">
        <v>331</v>
      </c>
      <c r="C204" s="2">
        <v>45588</v>
      </c>
      <c r="D204" t="s">
        <v>284</v>
      </c>
      <c r="E204" t="s">
        <v>213</v>
      </c>
      <c r="F204" t="s">
        <v>5</v>
      </c>
      <c r="G204" t="s">
        <v>80</v>
      </c>
      <c r="H204" t="s">
        <v>88</v>
      </c>
      <c r="I204">
        <v>4007267</v>
      </c>
      <c r="J204">
        <v>7.27</v>
      </c>
      <c r="K204">
        <v>17</v>
      </c>
      <c r="L204" t="s">
        <v>788</v>
      </c>
    </row>
    <row r="205" spans="1:12" x14ac:dyDescent="0.25">
      <c r="A205" t="s">
        <v>92</v>
      </c>
      <c r="B205" t="s">
        <v>582</v>
      </c>
      <c r="C205" s="2">
        <v>45588</v>
      </c>
      <c r="D205" t="s">
        <v>542</v>
      </c>
      <c r="E205" t="s">
        <v>29</v>
      </c>
      <c r="F205" t="s">
        <v>26</v>
      </c>
      <c r="G205" t="s">
        <v>80</v>
      </c>
      <c r="H205" t="s">
        <v>88</v>
      </c>
      <c r="I205">
        <v>4007297</v>
      </c>
      <c r="J205">
        <v>17.3</v>
      </c>
      <c r="K205">
        <v>74</v>
      </c>
      <c r="L205" t="s">
        <v>788</v>
      </c>
    </row>
    <row r="206" spans="1:12" x14ac:dyDescent="0.25">
      <c r="A206" t="s">
        <v>92</v>
      </c>
      <c r="B206" t="s">
        <v>444</v>
      </c>
      <c r="C206" s="2">
        <v>45588</v>
      </c>
      <c r="D206" t="s">
        <v>415</v>
      </c>
      <c r="E206" t="s">
        <v>354</v>
      </c>
      <c r="F206" t="s">
        <v>5</v>
      </c>
      <c r="G206" t="s">
        <v>80</v>
      </c>
      <c r="H206" t="s">
        <v>88</v>
      </c>
      <c r="I206">
        <v>4010909</v>
      </c>
      <c r="J206">
        <v>20.149999999999999</v>
      </c>
      <c r="K206">
        <v>49</v>
      </c>
      <c r="L206" t="s">
        <v>788</v>
      </c>
    </row>
    <row r="207" spans="1:12" x14ac:dyDescent="0.25">
      <c r="A207" t="s">
        <v>92</v>
      </c>
      <c r="B207" t="s">
        <v>55</v>
      </c>
      <c r="C207" s="2">
        <v>45588</v>
      </c>
      <c r="D207" t="s">
        <v>308</v>
      </c>
      <c r="E207" t="s">
        <v>18</v>
      </c>
      <c r="F207" t="s">
        <v>19</v>
      </c>
      <c r="G207" t="s">
        <v>93</v>
      </c>
      <c r="H207" t="s">
        <v>88</v>
      </c>
      <c r="I207">
        <v>4007397</v>
      </c>
      <c r="J207">
        <v>15.66</v>
      </c>
      <c r="K207">
        <v>63</v>
      </c>
      <c r="L207" t="s">
        <v>788</v>
      </c>
    </row>
    <row r="208" spans="1:12" x14ac:dyDescent="0.25">
      <c r="A208" t="s">
        <v>92</v>
      </c>
      <c r="B208" t="s">
        <v>470</v>
      </c>
      <c r="C208" s="2">
        <v>45588</v>
      </c>
      <c r="D208" t="s">
        <v>491</v>
      </c>
      <c r="E208" t="s">
        <v>28</v>
      </c>
      <c r="F208" t="s">
        <v>5</v>
      </c>
      <c r="G208" t="s">
        <v>93</v>
      </c>
      <c r="H208" t="s">
        <v>88</v>
      </c>
      <c r="I208">
        <v>4007298</v>
      </c>
      <c r="J208">
        <v>15.66</v>
      </c>
      <c r="K208">
        <v>42</v>
      </c>
      <c r="L208" t="s">
        <v>788</v>
      </c>
    </row>
    <row r="209" spans="1:12" x14ac:dyDescent="0.25">
      <c r="A209" t="s">
        <v>92</v>
      </c>
      <c r="B209" t="s">
        <v>392</v>
      </c>
      <c r="C209" s="2">
        <v>45588</v>
      </c>
      <c r="D209" t="s">
        <v>666</v>
      </c>
      <c r="E209" t="s">
        <v>38</v>
      </c>
      <c r="F209" t="s">
        <v>26</v>
      </c>
      <c r="G209" t="s">
        <v>80</v>
      </c>
      <c r="H209" t="s">
        <v>88</v>
      </c>
      <c r="I209">
        <v>4007328</v>
      </c>
      <c r="J209">
        <v>8.24</v>
      </c>
      <c r="K209">
        <v>19</v>
      </c>
      <c r="L209" t="s">
        <v>788</v>
      </c>
    </row>
    <row r="210" spans="1:12" x14ac:dyDescent="0.25">
      <c r="A210" t="s">
        <v>92</v>
      </c>
      <c r="B210" t="s">
        <v>582</v>
      </c>
      <c r="C210" s="2">
        <v>45588</v>
      </c>
      <c r="D210" t="s">
        <v>542</v>
      </c>
      <c r="E210" t="s">
        <v>29</v>
      </c>
      <c r="F210" t="s">
        <v>26</v>
      </c>
      <c r="G210" t="s">
        <v>80</v>
      </c>
      <c r="H210" t="s">
        <v>88</v>
      </c>
      <c r="I210">
        <v>4007329</v>
      </c>
      <c r="J210">
        <v>8.24</v>
      </c>
      <c r="K210">
        <v>24</v>
      </c>
      <c r="L210" t="s">
        <v>788</v>
      </c>
    </row>
    <row r="211" spans="1:12" x14ac:dyDescent="0.25">
      <c r="A211" t="s">
        <v>92</v>
      </c>
      <c r="B211" t="s">
        <v>461</v>
      </c>
      <c r="C211" s="2">
        <v>45588</v>
      </c>
      <c r="D211" t="s">
        <v>421</v>
      </c>
      <c r="E211" t="s">
        <v>290</v>
      </c>
      <c r="F211" t="s">
        <v>5</v>
      </c>
      <c r="G211" t="s">
        <v>80</v>
      </c>
      <c r="H211" t="s">
        <v>88</v>
      </c>
      <c r="I211">
        <v>4007109</v>
      </c>
      <c r="J211">
        <v>10.39</v>
      </c>
      <c r="K211">
        <v>56</v>
      </c>
      <c r="L211" t="s">
        <v>788</v>
      </c>
    </row>
    <row r="212" spans="1:12" x14ac:dyDescent="0.25">
      <c r="A212" t="s">
        <v>92</v>
      </c>
      <c r="B212" t="s">
        <v>331</v>
      </c>
      <c r="C212" s="2">
        <v>45588</v>
      </c>
      <c r="D212" t="s">
        <v>284</v>
      </c>
      <c r="E212" t="s">
        <v>213</v>
      </c>
      <c r="F212" t="s">
        <v>5</v>
      </c>
      <c r="G212" t="s">
        <v>80</v>
      </c>
      <c r="H212" t="s">
        <v>88</v>
      </c>
      <c r="I212">
        <v>4007031</v>
      </c>
      <c r="J212">
        <v>20.329999999999998</v>
      </c>
      <c r="K212">
        <v>74</v>
      </c>
      <c r="L212" t="s">
        <v>788</v>
      </c>
    </row>
    <row r="213" spans="1:12" x14ac:dyDescent="0.25">
      <c r="A213" t="s">
        <v>92</v>
      </c>
      <c r="B213" t="s">
        <v>55</v>
      </c>
      <c r="C213" s="2">
        <v>45588</v>
      </c>
      <c r="D213" t="s">
        <v>850</v>
      </c>
      <c r="E213" t="s">
        <v>22</v>
      </c>
      <c r="F213" t="s">
        <v>19</v>
      </c>
      <c r="G213" t="s">
        <v>80</v>
      </c>
      <c r="H213" t="s">
        <v>88</v>
      </c>
      <c r="I213">
        <v>4007030</v>
      </c>
      <c r="J213">
        <v>20.329999999999998</v>
      </c>
      <c r="K213">
        <v>61</v>
      </c>
      <c r="L213" t="s">
        <v>788</v>
      </c>
    </row>
    <row r="214" spans="1:12" x14ac:dyDescent="0.25">
      <c r="A214" t="s">
        <v>92</v>
      </c>
      <c r="B214" t="s">
        <v>55</v>
      </c>
      <c r="C214" s="2">
        <v>45588</v>
      </c>
      <c r="D214" t="s">
        <v>562</v>
      </c>
      <c r="E214" t="s">
        <v>848</v>
      </c>
      <c r="F214" t="s">
        <v>5</v>
      </c>
      <c r="G214" t="s">
        <v>86</v>
      </c>
      <c r="H214" t="s">
        <v>89</v>
      </c>
      <c r="I214">
        <v>4007111</v>
      </c>
      <c r="J214">
        <v>5.55</v>
      </c>
      <c r="K214">
        <v>21</v>
      </c>
      <c r="L214" t="s">
        <v>788</v>
      </c>
    </row>
    <row r="215" spans="1:12" x14ac:dyDescent="0.25">
      <c r="A215" t="s">
        <v>92</v>
      </c>
      <c r="B215" t="s">
        <v>331</v>
      </c>
      <c r="C215" s="2">
        <v>45588</v>
      </c>
      <c r="D215" t="s">
        <v>284</v>
      </c>
      <c r="E215" t="s">
        <v>213</v>
      </c>
      <c r="F215" t="s">
        <v>5</v>
      </c>
      <c r="G215" t="s">
        <v>80</v>
      </c>
      <c r="H215" t="s">
        <v>88</v>
      </c>
      <c r="I215">
        <v>4006999</v>
      </c>
      <c r="J215">
        <v>11.47</v>
      </c>
      <c r="K215">
        <v>57</v>
      </c>
      <c r="L215" t="s">
        <v>788</v>
      </c>
    </row>
    <row r="216" spans="1:12" x14ac:dyDescent="0.25">
      <c r="A216" t="s">
        <v>92</v>
      </c>
      <c r="B216" t="s">
        <v>390</v>
      </c>
      <c r="C216" s="2">
        <v>45588</v>
      </c>
      <c r="D216" t="s">
        <v>369</v>
      </c>
      <c r="E216" t="s">
        <v>17</v>
      </c>
      <c r="F216" t="s">
        <v>5</v>
      </c>
      <c r="G216" t="s">
        <v>80</v>
      </c>
      <c r="H216" t="s">
        <v>88</v>
      </c>
      <c r="I216">
        <v>4007000</v>
      </c>
      <c r="J216">
        <v>11.47</v>
      </c>
      <c r="K216">
        <v>19</v>
      </c>
      <c r="L216" t="s">
        <v>788</v>
      </c>
    </row>
    <row r="217" spans="1:12" x14ac:dyDescent="0.25">
      <c r="A217" t="s">
        <v>92</v>
      </c>
      <c r="B217" t="s">
        <v>461</v>
      </c>
      <c r="C217" s="2">
        <v>45588</v>
      </c>
      <c r="D217" t="s">
        <v>421</v>
      </c>
      <c r="E217" t="s">
        <v>290</v>
      </c>
      <c r="F217" t="s">
        <v>5</v>
      </c>
      <c r="G217" t="s">
        <v>80</v>
      </c>
      <c r="H217" t="s">
        <v>88</v>
      </c>
      <c r="I217">
        <v>4007027</v>
      </c>
      <c r="J217">
        <v>13.14</v>
      </c>
      <c r="K217">
        <v>67</v>
      </c>
      <c r="L217" t="s">
        <v>788</v>
      </c>
    </row>
    <row r="218" spans="1:12" x14ac:dyDescent="0.25">
      <c r="A218" t="s">
        <v>92</v>
      </c>
      <c r="B218" t="s">
        <v>470</v>
      </c>
      <c r="C218" s="2">
        <v>45588</v>
      </c>
      <c r="D218" t="s">
        <v>491</v>
      </c>
      <c r="E218" t="s">
        <v>28</v>
      </c>
      <c r="F218" t="s">
        <v>5</v>
      </c>
      <c r="G218" t="s">
        <v>86</v>
      </c>
      <c r="H218" t="s">
        <v>89</v>
      </c>
      <c r="I218">
        <v>4007112</v>
      </c>
      <c r="J218">
        <v>5.55</v>
      </c>
      <c r="K218">
        <v>20</v>
      </c>
      <c r="L218" t="s">
        <v>788</v>
      </c>
    </row>
    <row r="219" spans="1:12" x14ac:dyDescent="0.25">
      <c r="A219" t="s">
        <v>92</v>
      </c>
      <c r="B219" t="s">
        <v>581</v>
      </c>
      <c r="C219" s="2">
        <v>45588</v>
      </c>
      <c r="D219" t="s">
        <v>563</v>
      </c>
      <c r="E219" t="s">
        <v>564</v>
      </c>
      <c r="F219" t="s">
        <v>5</v>
      </c>
      <c r="G219" t="s">
        <v>84</v>
      </c>
      <c r="H219" t="s">
        <v>88</v>
      </c>
      <c r="I219">
        <v>4007157</v>
      </c>
      <c r="J219">
        <v>8.35</v>
      </c>
      <c r="K219">
        <v>22</v>
      </c>
      <c r="L219" t="s">
        <v>788</v>
      </c>
    </row>
    <row r="220" spans="1:12" x14ac:dyDescent="0.25">
      <c r="A220" t="s">
        <v>92</v>
      </c>
      <c r="B220" t="s">
        <v>56</v>
      </c>
      <c r="C220" s="2">
        <v>45588</v>
      </c>
      <c r="D220" t="s">
        <v>285</v>
      </c>
      <c r="E220" t="s">
        <v>346</v>
      </c>
      <c r="F220" t="s">
        <v>5</v>
      </c>
      <c r="G220" t="s">
        <v>80</v>
      </c>
      <c r="H220" t="s">
        <v>88</v>
      </c>
      <c r="I220">
        <v>4007158</v>
      </c>
      <c r="J220">
        <v>19.36</v>
      </c>
      <c r="K220">
        <v>51</v>
      </c>
      <c r="L220" t="s">
        <v>788</v>
      </c>
    </row>
    <row r="221" spans="1:12" x14ac:dyDescent="0.25">
      <c r="A221" t="s">
        <v>92</v>
      </c>
      <c r="B221" t="s">
        <v>581</v>
      </c>
      <c r="C221" s="2">
        <v>45588</v>
      </c>
      <c r="D221" t="s">
        <v>563</v>
      </c>
      <c r="E221" t="s">
        <v>564</v>
      </c>
      <c r="F221" t="s">
        <v>5</v>
      </c>
      <c r="G221" t="s">
        <v>80</v>
      </c>
      <c r="H221" t="s">
        <v>88</v>
      </c>
      <c r="I221">
        <v>4007224</v>
      </c>
      <c r="J221">
        <v>27.27</v>
      </c>
      <c r="K221">
        <v>74</v>
      </c>
      <c r="L221" t="s">
        <v>788</v>
      </c>
    </row>
    <row r="222" spans="1:12" x14ac:dyDescent="0.25">
      <c r="A222" t="s">
        <v>92</v>
      </c>
      <c r="B222" t="s">
        <v>392</v>
      </c>
      <c r="C222" s="2">
        <v>45588</v>
      </c>
      <c r="D222" t="s">
        <v>666</v>
      </c>
      <c r="E222" t="s">
        <v>38</v>
      </c>
      <c r="F222" t="s">
        <v>26</v>
      </c>
      <c r="G222" t="s">
        <v>84</v>
      </c>
      <c r="H222" t="s">
        <v>88</v>
      </c>
      <c r="I222">
        <v>4007156</v>
      </c>
      <c r="J222">
        <v>8.35</v>
      </c>
      <c r="K222">
        <v>16</v>
      </c>
      <c r="L222" t="s">
        <v>788</v>
      </c>
    </row>
    <row r="223" spans="1:12" x14ac:dyDescent="0.25">
      <c r="A223" t="s">
        <v>92</v>
      </c>
      <c r="B223" t="s">
        <v>60</v>
      </c>
      <c r="C223" s="2">
        <v>45588</v>
      </c>
      <c r="D223" t="s">
        <v>566</v>
      </c>
      <c r="E223" t="s">
        <v>23</v>
      </c>
      <c r="F223" t="s">
        <v>5</v>
      </c>
      <c r="G223" t="s">
        <v>84</v>
      </c>
      <c r="H223" t="s">
        <v>88</v>
      </c>
      <c r="I223">
        <v>4007119</v>
      </c>
      <c r="J223">
        <v>6.92</v>
      </c>
      <c r="K223">
        <v>24</v>
      </c>
      <c r="L223" t="s">
        <v>788</v>
      </c>
    </row>
    <row r="224" spans="1:12" x14ac:dyDescent="0.25">
      <c r="A224" t="s">
        <v>92</v>
      </c>
      <c r="B224" t="s">
        <v>331</v>
      </c>
      <c r="C224" s="2">
        <v>45588</v>
      </c>
      <c r="D224" t="s">
        <v>284</v>
      </c>
      <c r="E224" t="s">
        <v>213</v>
      </c>
      <c r="F224" t="s">
        <v>5</v>
      </c>
      <c r="G224" t="s">
        <v>80</v>
      </c>
      <c r="H224" t="s">
        <v>88</v>
      </c>
      <c r="I224">
        <v>4007134</v>
      </c>
      <c r="J224">
        <v>11.22</v>
      </c>
      <c r="K224">
        <v>68</v>
      </c>
      <c r="L224" t="s">
        <v>788</v>
      </c>
    </row>
    <row r="225" spans="1:12" x14ac:dyDescent="0.25">
      <c r="A225" t="s">
        <v>92</v>
      </c>
      <c r="B225" t="s">
        <v>55</v>
      </c>
      <c r="C225" s="2">
        <v>45588</v>
      </c>
      <c r="D225" t="s">
        <v>342</v>
      </c>
      <c r="E225" t="s">
        <v>306</v>
      </c>
      <c r="F225" t="s">
        <v>5</v>
      </c>
      <c r="G225" t="s">
        <v>80</v>
      </c>
      <c r="H225" t="s">
        <v>88</v>
      </c>
      <c r="I225">
        <v>4007135</v>
      </c>
      <c r="J225">
        <v>11.22</v>
      </c>
      <c r="K225">
        <v>39</v>
      </c>
      <c r="L225" t="s">
        <v>788</v>
      </c>
    </row>
    <row r="226" spans="1:12" x14ac:dyDescent="0.25">
      <c r="A226" t="s">
        <v>92</v>
      </c>
      <c r="B226" t="s">
        <v>55</v>
      </c>
      <c r="C226" s="2">
        <v>45588</v>
      </c>
      <c r="D226" t="s">
        <v>850</v>
      </c>
      <c r="E226" t="s">
        <v>22</v>
      </c>
      <c r="F226" t="s">
        <v>19</v>
      </c>
      <c r="G226" t="s">
        <v>80</v>
      </c>
      <c r="H226" t="s">
        <v>88</v>
      </c>
      <c r="I226">
        <v>4007144</v>
      </c>
      <c r="J226">
        <v>17.43</v>
      </c>
      <c r="K226">
        <v>40</v>
      </c>
      <c r="L226" t="s">
        <v>788</v>
      </c>
    </row>
    <row r="227" spans="1:12" x14ac:dyDescent="0.25">
      <c r="A227" t="s">
        <v>92</v>
      </c>
      <c r="B227" t="s">
        <v>331</v>
      </c>
      <c r="C227" s="2">
        <v>45588</v>
      </c>
      <c r="D227" t="s">
        <v>284</v>
      </c>
      <c r="E227" t="s">
        <v>213</v>
      </c>
      <c r="F227" t="s">
        <v>5</v>
      </c>
      <c r="G227" t="s">
        <v>80</v>
      </c>
      <c r="H227" t="s">
        <v>88</v>
      </c>
      <c r="I227">
        <v>4007145</v>
      </c>
      <c r="J227">
        <v>17.43</v>
      </c>
      <c r="K227">
        <v>56</v>
      </c>
      <c r="L227" t="s">
        <v>788</v>
      </c>
    </row>
    <row r="228" spans="1:12" x14ac:dyDescent="0.25">
      <c r="A228" t="s">
        <v>92</v>
      </c>
      <c r="B228" t="s">
        <v>55</v>
      </c>
      <c r="C228" s="2">
        <v>45588</v>
      </c>
      <c r="D228" t="s">
        <v>562</v>
      </c>
      <c r="E228" t="s">
        <v>848</v>
      </c>
      <c r="F228" t="s">
        <v>5</v>
      </c>
      <c r="G228" t="s">
        <v>82</v>
      </c>
      <c r="H228" t="s">
        <v>88</v>
      </c>
      <c r="I228">
        <v>4011085</v>
      </c>
      <c r="J228">
        <v>32.049999999999997</v>
      </c>
      <c r="K228">
        <v>48</v>
      </c>
      <c r="L228" t="s">
        <v>788</v>
      </c>
    </row>
    <row r="229" spans="1:12" x14ac:dyDescent="0.25">
      <c r="A229" t="s">
        <v>92</v>
      </c>
      <c r="B229" t="s">
        <v>56</v>
      </c>
      <c r="C229" s="2">
        <v>45588</v>
      </c>
      <c r="D229" t="s">
        <v>286</v>
      </c>
      <c r="E229" t="s">
        <v>345</v>
      </c>
      <c r="F229" t="s">
        <v>5</v>
      </c>
      <c r="G229" t="s">
        <v>82</v>
      </c>
      <c r="H229" t="s">
        <v>88</v>
      </c>
      <c r="I229">
        <v>4011086</v>
      </c>
      <c r="J229">
        <v>32.049999999999997</v>
      </c>
      <c r="K229">
        <v>79</v>
      </c>
      <c r="L229" t="s">
        <v>788</v>
      </c>
    </row>
    <row r="230" spans="1:12" x14ac:dyDescent="0.25">
      <c r="A230" t="s">
        <v>92</v>
      </c>
      <c r="B230" t="s">
        <v>55</v>
      </c>
      <c r="C230" s="2">
        <v>45588</v>
      </c>
      <c r="D230" t="s">
        <v>308</v>
      </c>
      <c r="E230" t="s">
        <v>18</v>
      </c>
      <c r="F230" t="s">
        <v>19</v>
      </c>
      <c r="G230" t="s">
        <v>86</v>
      </c>
      <c r="H230" t="s">
        <v>89</v>
      </c>
      <c r="I230">
        <v>4011140</v>
      </c>
      <c r="J230">
        <v>9.77</v>
      </c>
      <c r="K230">
        <v>20</v>
      </c>
      <c r="L230" t="s">
        <v>788</v>
      </c>
    </row>
    <row r="231" spans="1:12" x14ac:dyDescent="0.25">
      <c r="A231" t="s">
        <v>92</v>
      </c>
      <c r="B231" t="s">
        <v>406</v>
      </c>
      <c r="C231" s="2">
        <v>45588</v>
      </c>
      <c r="D231" t="s">
        <v>385</v>
      </c>
      <c r="E231" t="s">
        <v>212</v>
      </c>
      <c r="F231" t="s">
        <v>26</v>
      </c>
      <c r="G231" t="s">
        <v>80</v>
      </c>
      <c r="H231" t="s">
        <v>88</v>
      </c>
      <c r="I231">
        <v>4011141</v>
      </c>
      <c r="J231">
        <v>31.81</v>
      </c>
      <c r="K231">
        <v>82</v>
      </c>
      <c r="L231" t="s">
        <v>788</v>
      </c>
    </row>
    <row r="232" spans="1:12" x14ac:dyDescent="0.25">
      <c r="A232" t="s">
        <v>92</v>
      </c>
      <c r="B232" t="s">
        <v>392</v>
      </c>
      <c r="C232" s="2">
        <v>45588</v>
      </c>
      <c r="D232" t="s">
        <v>618</v>
      </c>
      <c r="E232" t="s">
        <v>40</v>
      </c>
      <c r="F232" t="s">
        <v>5</v>
      </c>
      <c r="G232" t="s">
        <v>80</v>
      </c>
      <c r="H232" t="s">
        <v>88</v>
      </c>
      <c r="I232">
        <v>4011142</v>
      </c>
      <c r="J232">
        <v>31.81</v>
      </c>
      <c r="K232">
        <v>42</v>
      </c>
      <c r="L232" t="s">
        <v>788</v>
      </c>
    </row>
    <row r="233" spans="1:12" x14ac:dyDescent="0.25">
      <c r="A233" t="s">
        <v>92</v>
      </c>
      <c r="B233" t="s">
        <v>331</v>
      </c>
      <c r="C233" s="2">
        <v>45588</v>
      </c>
      <c r="D233" t="s">
        <v>284</v>
      </c>
      <c r="E233" t="s">
        <v>213</v>
      </c>
      <c r="F233" t="s">
        <v>5</v>
      </c>
      <c r="G233" t="s">
        <v>84</v>
      </c>
      <c r="H233" t="s">
        <v>88</v>
      </c>
      <c r="I233">
        <v>4011154</v>
      </c>
      <c r="J233">
        <v>14.46</v>
      </c>
      <c r="K233">
        <v>83</v>
      </c>
      <c r="L233" t="s">
        <v>788</v>
      </c>
    </row>
    <row r="234" spans="1:12" x14ac:dyDescent="0.25">
      <c r="A234" t="s">
        <v>92</v>
      </c>
      <c r="B234" t="s">
        <v>55</v>
      </c>
      <c r="C234" s="2">
        <v>45588</v>
      </c>
      <c r="D234" t="s">
        <v>308</v>
      </c>
      <c r="E234" t="s">
        <v>18</v>
      </c>
      <c r="F234" t="s">
        <v>19</v>
      </c>
      <c r="G234" t="s">
        <v>84</v>
      </c>
      <c r="H234" t="s">
        <v>88</v>
      </c>
      <c r="I234">
        <v>4011155</v>
      </c>
      <c r="J234">
        <v>14.46</v>
      </c>
      <c r="K234">
        <v>63</v>
      </c>
      <c r="L234" t="s">
        <v>788</v>
      </c>
    </row>
    <row r="235" spans="1:12" x14ac:dyDescent="0.25">
      <c r="A235" t="s">
        <v>92</v>
      </c>
      <c r="B235" t="s">
        <v>406</v>
      </c>
      <c r="C235" s="2">
        <v>45588</v>
      </c>
      <c r="D235" t="s">
        <v>385</v>
      </c>
      <c r="E235" t="s">
        <v>212</v>
      </c>
      <c r="F235" t="s">
        <v>26</v>
      </c>
      <c r="G235" t="s">
        <v>84</v>
      </c>
      <c r="H235" t="s">
        <v>88</v>
      </c>
      <c r="I235">
        <v>4011165</v>
      </c>
      <c r="J235">
        <v>19.63</v>
      </c>
      <c r="K235">
        <v>37</v>
      </c>
      <c r="L235" t="s">
        <v>788</v>
      </c>
    </row>
    <row r="236" spans="1:12" x14ac:dyDescent="0.25">
      <c r="A236" t="s">
        <v>92</v>
      </c>
      <c r="B236" t="s">
        <v>470</v>
      </c>
      <c r="C236" s="2">
        <v>45588</v>
      </c>
      <c r="D236" t="s">
        <v>491</v>
      </c>
      <c r="E236" t="s">
        <v>28</v>
      </c>
      <c r="F236" t="s">
        <v>5</v>
      </c>
      <c r="G236" t="s">
        <v>84</v>
      </c>
      <c r="H236" t="s">
        <v>88</v>
      </c>
      <c r="I236">
        <v>4011168</v>
      </c>
      <c r="J236">
        <v>19.63</v>
      </c>
      <c r="K236">
        <v>42</v>
      </c>
      <c r="L236" t="s">
        <v>788</v>
      </c>
    </row>
    <row r="237" spans="1:12" x14ac:dyDescent="0.25">
      <c r="A237" t="s">
        <v>92</v>
      </c>
      <c r="B237" t="s">
        <v>581</v>
      </c>
      <c r="C237" s="2">
        <v>45588</v>
      </c>
      <c r="D237" t="s">
        <v>563</v>
      </c>
      <c r="E237" t="s">
        <v>564</v>
      </c>
      <c r="F237" t="s">
        <v>5</v>
      </c>
      <c r="G237" t="s">
        <v>80</v>
      </c>
      <c r="H237" t="s">
        <v>88</v>
      </c>
      <c r="I237">
        <v>4010916</v>
      </c>
      <c r="J237">
        <v>18.02</v>
      </c>
      <c r="K237">
        <v>23</v>
      </c>
      <c r="L237" t="s">
        <v>788</v>
      </c>
    </row>
    <row r="238" spans="1:12" x14ac:dyDescent="0.25">
      <c r="A238" t="s">
        <v>92</v>
      </c>
      <c r="B238" t="s">
        <v>370</v>
      </c>
      <c r="C238" s="2">
        <v>45588</v>
      </c>
      <c r="D238" t="s">
        <v>353</v>
      </c>
      <c r="E238" t="s">
        <v>217</v>
      </c>
      <c r="F238" t="s">
        <v>5</v>
      </c>
      <c r="G238" t="s">
        <v>86</v>
      </c>
      <c r="H238" t="s">
        <v>89</v>
      </c>
      <c r="I238">
        <v>4011153</v>
      </c>
      <c r="J238">
        <v>9.19</v>
      </c>
      <c r="K238">
        <v>20</v>
      </c>
      <c r="L238" t="s">
        <v>788</v>
      </c>
    </row>
    <row r="239" spans="1:12" x14ac:dyDescent="0.25">
      <c r="A239" t="s">
        <v>92</v>
      </c>
      <c r="B239" t="s">
        <v>392</v>
      </c>
      <c r="C239" s="2">
        <v>45589</v>
      </c>
      <c r="D239" t="s">
        <v>666</v>
      </c>
      <c r="E239" t="s">
        <v>38</v>
      </c>
      <c r="F239" t="s">
        <v>26</v>
      </c>
      <c r="G239" t="s">
        <v>80</v>
      </c>
      <c r="H239" t="s">
        <v>88</v>
      </c>
      <c r="I239">
        <v>4010361</v>
      </c>
      <c r="J239">
        <v>10.94</v>
      </c>
      <c r="K239">
        <v>15</v>
      </c>
      <c r="L239" t="s">
        <v>788</v>
      </c>
    </row>
    <row r="240" spans="1:12" x14ac:dyDescent="0.25">
      <c r="A240" t="s">
        <v>92</v>
      </c>
      <c r="B240" t="s">
        <v>55</v>
      </c>
      <c r="C240" s="2">
        <v>45589</v>
      </c>
      <c r="D240" t="s">
        <v>850</v>
      </c>
      <c r="E240" t="s">
        <v>22</v>
      </c>
      <c r="F240" t="s">
        <v>5</v>
      </c>
      <c r="G240" t="s">
        <v>80</v>
      </c>
      <c r="H240" t="s">
        <v>88</v>
      </c>
      <c r="I240">
        <v>4011839</v>
      </c>
      <c r="J240">
        <v>18.37</v>
      </c>
      <c r="K240">
        <v>45</v>
      </c>
      <c r="L240" t="s">
        <v>788</v>
      </c>
    </row>
    <row r="241" spans="1:12" x14ac:dyDescent="0.25">
      <c r="A241" t="s">
        <v>92</v>
      </c>
      <c r="B241" t="s">
        <v>432</v>
      </c>
      <c r="C241" s="2">
        <v>45589</v>
      </c>
      <c r="D241" t="s">
        <v>398</v>
      </c>
      <c r="E241" t="s">
        <v>27</v>
      </c>
      <c r="F241" t="s">
        <v>26</v>
      </c>
      <c r="G241" t="s">
        <v>80</v>
      </c>
      <c r="H241" t="s">
        <v>88</v>
      </c>
      <c r="I241">
        <v>4010354</v>
      </c>
      <c r="J241">
        <v>12.94</v>
      </c>
      <c r="K241">
        <v>37</v>
      </c>
      <c r="L241" t="s">
        <v>788</v>
      </c>
    </row>
    <row r="242" spans="1:12" x14ac:dyDescent="0.25">
      <c r="A242" t="s">
        <v>92</v>
      </c>
      <c r="B242" t="s">
        <v>390</v>
      </c>
      <c r="C242" s="2">
        <v>45589</v>
      </c>
      <c r="D242" t="s">
        <v>369</v>
      </c>
      <c r="E242" t="s">
        <v>17</v>
      </c>
      <c r="F242" t="s">
        <v>5</v>
      </c>
      <c r="G242" t="s">
        <v>80</v>
      </c>
      <c r="H242" t="s">
        <v>88</v>
      </c>
      <c r="I242">
        <v>4010364</v>
      </c>
      <c r="J242">
        <v>10.94</v>
      </c>
      <c r="K242">
        <v>76</v>
      </c>
      <c r="L242" t="s">
        <v>788</v>
      </c>
    </row>
    <row r="243" spans="1:12" x14ac:dyDescent="0.25">
      <c r="A243" t="s">
        <v>92</v>
      </c>
      <c r="B243" t="s">
        <v>392</v>
      </c>
      <c r="C243" s="2">
        <v>45589</v>
      </c>
      <c r="D243" t="s">
        <v>666</v>
      </c>
      <c r="E243" t="s">
        <v>38</v>
      </c>
      <c r="F243" t="s">
        <v>26</v>
      </c>
      <c r="G243" t="s">
        <v>80</v>
      </c>
      <c r="H243" t="s">
        <v>88</v>
      </c>
      <c r="I243">
        <v>4010351</v>
      </c>
      <c r="J243">
        <v>12.94</v>
      </c>
      <c r="K243">
        <v>27</v>
      </c>
      <c r="L243" t="s">
        <v>788</v>
      </c>
    </row>
    <row r="244" spans="1:12" x14ac:dyDescent="0.25">
      <c r="A244" t="s">
        <v>92</v>
      </c>
      <c r="B244" t="s">
        <v>470</v>
      </c>
      <c r="C244" s="2">
        <v>45589</v>
      </c>
      <c r="D244" t="s">
        <v>491</v>
      </c>
      <c r="E244" t="s">
        <v>28</v>
      </c>
      <c r="F244" t="s">
        <v>5</v>
      </c>
      <c r="G244" t="s">
        <v>87</v>
      </c>
      <c r="H244" t="s">
        <v>89</v>
      </c>
      <c r="I244">
        <v>4011030</v>
      </c>
      <c r="J244">
        <v>5.7</v>
      </c>
      <c r="K244">
        <v>27</v>
      </c>
      <c r="L244" t="s">
        <v>788</v>
      </c>
    </row>
    <row r="245" spans="1:12" x14ac:dyDescent="0.25">
      <c r="A245" t="s">
        <v>92</v>
      </c>
      <c r="B245" t="s">
        <v>60</v>
      </c>
      <c r="C245" s="2">
        <v>45589</v>
      </c>
      <c r="D245" t="s">
        <v>566</v>
      </c>
      <c r="E245" t="s">
        <v>23</v>
      </c>
      <c r="F245" t="s">
        <v>5</v>
      </c>
      <c r="G245" t="s">
        <v>87</v>
      </c>
      <c r="H245" t="s">
        <v>89</v>
      </c>
      <c r="I245">
        <v>4011033</v>
      </c>
      <c r="J245">
        <v>5.77</v>
      </c>
      <c r="K245">
        <v>14</v>
      </c>
      <c r="L245" t="s">
        <v>788</v>
      </c>
    </row>
    <row r="246" spans="1:12" x14ac:dyDescent="0.25">
      <c r="A246" t="s">
        <v>92</v>
      </c>
      <c r="B246" t="s">
        <v>470</v>
      </c>
      <c r="C246" s="2">
        <v>45589</v>
      </c>
      <c r="D246" t="s">
        <v>491</v>
      </c>
      <c r="E246" t="s">
        <v>28</v>
      </c>
      <c r="F246" t="s">
        <v>5</v>
      </c>
      <c r="G246" t="s">
        <v>80</v>
      </c>
      <c r="H246" t="s">
        <v>88</v>
      </c>
      <c r="I246">
        <v>4010182</v>
      </c>
      <c r="J246">
        <v>5.26</v>
      </c>
      <c r="K246">
        <v>15</v>
      </c>
      <c r="L246" t="s">
        <v>788</v>
      </c>
    </row>
    <row r="247" spans="1:12" x14ac:dyDescent="0.25">
      <c r="A247" t="s">
        <v>92</v>
      </c>
      <c r="B247" t="s">
        <v>432</v>
      </c>
      <c r="C247" s="2">
        <v>45589</v>
      </c>
      <c r="D247" t="s">
        <v>398</v>
      </c>
      <c r="E247" t="s">
        <v>27</v>
      </c>
      <c r="F247" t="s">
        <v>26</v>
      </c>
      <c r="G247" t="s">
        <v>80</v>
      </c>
      <c r="H247" t="s">
        <v>88</v>
      </c>
      <c r="I247">
        <v>4010183</v>
      </c>
      <c r="J247">
        <v>5.26</v>
      </c>
      <c r="K247">
        <v>26</v>
      </c>
      <c r="L247" t="s">
        <v>788</v>
      </c>
    </row>
    <row r="248" spans="1:12" x14ac:dyDescent="0.25">
      <c r="A248" t="s">
        <v>92</v>
      </c>
      <c r="B248" t="s">
        <v>406</v>
      </c>
      <c r="C248" s="2">
        <v>45589</v>
      </c>
      <c r="D248" t="s">
        <v>385</v>
      </c>
      <c r="E248" t="s">
        <v>212</v>
      </c>
      <c r="F248" t="s">
        <v>26</v>
      </c>
      <c r="G248" t="s">
        <v>80</v>
      </c>
      <c r="H248" t="s">
        <v>88</v>
      </c>
      <c r="I248">
        <v>4011844</v>
      </c>
      <c r="J248">
        <v>18.37</v>
      </c>
      <c r="K248">
        <v>26</v>
      </c>
      <c r="L248" t="s">
        <v>788</v>
      </c>
    </row>
    <row r="249" spans="1:12" x14ac:dyDescent="0.25">
      <c r="A249" t="s">
        <v>92</v>
      </c>
      <c r="B249" t="s">
        <v>55</v>
      </c>
      <c r="C249" s="2">
        <v>45589</v>
      </c>
      <c r="D249" t="s">
        <v>850</v>
      </c>
      <c r="E249" t="s">
        <v>22</v>
      </c>
      <c r="F249" t="s">
        <v>19</v>
      </c>
      <c r="G249" t="s">
        <v>80</v>
      </c>
      <c r="H249" t="s">
        <v>88</v>
      </c>
      <c r="I249">
        <v>4011829</v>
      </c>
      <c r="J249">
        <v>31.81</v>
      </c>
      <c r="K249">
        <v>57</v>
      </c>
      <c r="L249" t="s">
        <v>788</v>
      </c>
    </row>
    <row r="250" spans="1:12" x14ac:dyDescent="0.25">
      <c r="A250" t="s">
        <v>92</v>
      </c>
      <c r="B250" t="s">
        <v>55</v>
      </c>
      <c r="C250" s="2">
        <v>45589</v>
      </c>
      <c r="D250" t="s">
        <v>789</v>
      </c>
      <c r="E250" t="s">
        <v>291</v>
      </c>
      <c r="F250" t="s">
        <v>5</v>
      </c>
      <c r="G250" t="s">
        <v>83</v>
      </c>
      <c r="H250" t="s">
        <v>88</v>
      </c>
      <c r="I250">
        <v>4010388</v>
      </c>
      <c r="J250">
        <v>10.050000000000001</v>
      </c>
      <c r="K250">
        <v>19</v>
      </c>
      <c r="L250" t="s">
        <v>788</v>
      </c>
    </row>
    <row r="251" spans="1:12" x14ac:dyDescent="0.25">
      <c r="A251" t="s">
        <v>92</v>
      </c>
      <c r="B251" t="s">
        <v>390</v>
      </c>
      <c r="C251" s="2">
        <v>45589</v>
      </c>
      <c r="D251" t="s">
        <v>369</v>
      </c>
      <c r="E251" t="s">
        <v>17</v>
      </c>
      <c r="F251" t="s">
        <v>5</v>
      </c>
      <c r="G251" t="s">
        <v>84</v>
      </c>
      <c r="H251" t="s">
        <v>88</v>
      </c>
      <c r="I251">
        <v>4010398</v>
      </c>
      <c r="J251">
        <v>11.63</v>
      </c>
      <c r="K251">
        <v>30</v>
      </c>
      <c r="L251" t="s">
        <v>788</v>
      </c>
    </row>
    <row r="252" spans="1:12" x14ac:dyDescent="0.25">
      <c r="A252" t="s">
        <v>92</v>
      </c>
      <c r="B252" t="s">
        <v>370</v>
      </c>
      <c r="C252" s="2">
        <v>45589</v>
      </c>
      <c r="D252" t="s">
        <v>353</v>
      </c>
      <c r="E252" t="s">
        <v>217</v>
      </c>
      <c r="F252" t="s">
        <v>5</v>
      </c>
      <c r="G252" t="s">
        <v>84</v>
      </c>
      <c r="H252" t="s">
        <v>88</v>
      </c>
      <c r="I252">
        <v>4010396</v>
      </c>
      <c r="J252">
        <v>11.63</v>
      </c>
      <c r="K252">
        <v>32</v>
      </c>
      <c r="L252" t="s">
        <v>788</v>
      </c>
    </row>
    <row r="253" spans="1:12" x14ac:dyDescent="0.25">
      <c r="A253" t="s">
        <v>92</v>
      </c>
      <c r="B253" t="s">
        <v>392</v>
      </c>
      <c r="C253" s="2">
        <v>45589</v>
      </c>
      <c r="D253" t="s">
        <v>618</v>
      </c>
      <c r="E253" t="s">
        <v>40</v>
      </c>
      <c r="F253" t="s">
        <v>5</v>
      </c>
      <c r="G253" t="s">
        <v>83</v>
      </c>
      <c r="H253" t="s">
        <v>88</v>
      </c>
      <c r="I253">
        <v>4010389</v>
      </c>
      <c r="J253">
        <v>10.050000000000001</v>
      </c>
      <c r="K253">
        <v>24</v>
      </c>
      <c r="L253" t="s">
        <v>788</v>
      </c>
    </row>
    <row r="254" spans="1:12" x14ac:dyDescent="0.25">
      <c r="A254" t="s">
        <v>92</v>
      </c>
      <c r="B254" t="s">
        <v>55</v>
      </c>
      <c r="C254" s="2">
        <v>45589</v>
      </c>
      <c r="D254" t="s">
        <v>342</v>
      </c>
      <c r="E254" t="s">
        <v>306</v>
      </c>
      <c r="F254" t="s">
        <v>5</v>
      </c>
      <c r="G254" t="s">
        <v>80</v>
      </c>
      <c r="H254" t="s">
        <v>88</v>
      </c>
      <c r="I254">
        <v>4011828</v>
      </c>
      <c r="J254">
        <v>31.81</v>
      </c>
      <c r="K254">
        <v>39</v>
      </c>
      <c r="L254" t="s">
        <v>788</v>
      </c>
    </row>
    <row r="255" spans="1:12" x14ac:dyDescent="0.25">
      <c r="A255" t="s">
        <v>92</v>
      </c>
      <c r="B255" t="s">
        <v>444</v>
      </c>
      <c r="C255" s="2">
        <v>45589</v>
      </c>
      <c r="D255" t="s">
        <v>415</v>
      </c>
      <c r="E255" t="s">
        <v>354</v>
      </c>
      <c r="F255" t="s">
        <v>5</v>
      </c>
      <c r="G255" t="s">
        <v>81</v>
      </c>
      <c r="H255" t="s">
        <v>88</v>
      </c>
      <c r="I255">
        <v>4012458</v>
      </c>
      <c r="J255">
        <v>29.95</v>
      </c>
      <c r="K255">
        <v>35</v>
      </c>
      <c r="L255" t="s">
        <v>788</v>
      </c>
    </row>
    <row r="256" spans="1:12" x14ac:dyDescent="0.25">
      <c r="A256" t="s">
        <v>92</v>
      </c>
      <c r="B256" t="s">
        <v>60</v>
      </c>
      <c r="C256" s="2">
        <v>45589</v>
      </c>
      <c r="D256" t="s">
        <v>566</v>
      </c>
      <c r="E256" t="s">
        <v>23</v>
      </c>
      <c r="F256" t="s">
        <v>5</v>
      </c>
      <c r="G256" t="s">
        <v>87</v>
      </c>
      <c r="H256" t="s">
        <v>89</v>
      </c>
      <c r="I256">
        <v>4012440</v>
      </c>
      <c r="J256">
        <v>11.47</v>
      </c>
      <c r="K256">
        <v>23</v>
      </c>
      <c r="L256" t="s">
        <v>788</v>
      </c>
    </row>
    <row r="257" spans="1:12" x14ac:dyDescent="0.25">
      <c r="A257" t="s">
        <v>92</v>
      </c>
      <c r="B257" t="s">
        <v>470</v>
      </c>
      <c r="C257" s="2">
        <v>45589</v>
      </c>
      <c r="D257" t="s">
        <v>491</v>
      </c>
      <c r="E257" t="s">
        <v>28</v>
      </c>
      <c r="F257" t="s">
        <v>5</v>
      </c>
      <c r="G257" t="s">
        <v>80</v>
      </c>
      <c r="H257" t="s">
        <v>88</v>
      </c>
      <c r="I257">
        <v>4011690</v>
      </c>
      <c r="J257">
        <v>41.04</v>
      </c>
      <c r="K257">
        <v>48</v>
      </c>
      <c r="L257" t="s">
        <v>788</v>
      </c>
    </row>
    <row r="258" spans="1:12" x14ac:dyDescent="0.25">
      <c r="A258" t="s">
        <v>92</v>
      </c>
      <c r="B258" t="s">
        <v>55</v>
      </c>
      <c r="C258" s="2">
        <v>45589</v>
      </c>
      <c r="D258" t="s">
        <v>342</v>
      </c>
      <c r="E258" t="s">
        <v>306</v>
      </c>
      <c r="F258" t="s">
        <v>5</v>
      </c>
      <c r="G258" t="s">
        <v>81</v>
      </c>
      <c r="H258" t="s">
        <v>88</v>
      </c>
      <c r="I258">
        <v>4011708</v>
      </c>
      <c r="J258">
        <v>17.309999999999999</v>
      </c>
      <c r="K258">
        <v>42</v>
      </c>
      <c r="L258" t="s">
        <v>788</v>
      </c>
    </row>
    <row r="259" spans="1:12" x14ac:dyDescent="0.25">
      <c r="A259" t="s">
        <v>92</v>
      </c>
      <c r="B259" t="s">
        <v>406</v>
      </c>
      <c r="C259" s="2">
        <v>45589</v>
      </c>
      <c r="D259" t="s">
        <v>385</v>
      </c>
      <c r="E259" t="s">
        <v>212</v>
      </c>
      <c r="F259" t="s">
        <v>26</v>
      </c>
      <c r="G259" t="s">
        <v>81</v>
      </c>
      <c r="H259" t="s">
        <v>88</v>
      </c>
      <c r="I259">
        <v>4011709</v>
      </c>
      <c r="J259">
        <v>17.309999999999999</v>
      </c>
      <c r="K259">
        <v>53</v>
      </c>
      <c r="L259" t="s">
        <v>788</v>
      </c>
    </row>
    <row r="260" spans="1:12" x14ac:dyDescent="0.25">
      <c r="A260" t="s">
        <v>92</v>
      </c>
      <c r="B260" t="s">
        <v>470</v>
      </c>
      <c r="C260" s="2">
        <v>45589</v>
      </c>
      <c r="D260" t="s">
        <v>491</v>
      </c>
      <c r="E260" t="s">
        <v>28</v>
      </c>
      <c r="F260" t="s">
        <v>5</v>
      </c>
      <c r="G260" t="s">
        <v>80</v>
      </c>
      <c r="H260" t="s">
        <v>88</v>
      </c>
      <c r="I260">
        <v>4010295</v>
      </c>
      <c r="J260">
        <v>26.97</v>
      </c>
      <c r="K260">
        <v>78</v>
      </c>
      <c r="L260" t="s">
        <v>788</v>
      </c>
    </row>
    <row r="261" spans="1:12" x14ac:dyDescent="0.25">
      <c r="A261" t="s">
        <v>92</v>
      </c>
      <c r="B261" t="s">
        <v>55</v>
      </c>
      <c r="C261" s="2">
        <v>45589</v>
      </c>
      <c r="D261" t="s">
        <v>789</v>
      </c>
      <c r="E261" t="s">
        <v>291</v>
      </c>
      <c r="F261" t="s">
        <v>5</v>
      </c>
      <c r="G261" t="s">
        <v>80</v>
      </c>
      <c r="H261" t="s">
        <v>88</v>
      </c>
      <c r="I261">
        <v>4010291</v>
      </c>
      <c r="J261">
        <v>26.97</v>
      </c>
      <c r="K261">
        <v>47</v>
      </c>
      <c r="L261" t="s">
        <v>788</v>
      </c>
    </row>
    <row r="262" spans="1:12" x14ac:dyDescent="0.25">
      <c r="A262" t="s">
        <v>92</v>
      </c>
      <c r="B262" t="s">
        <v>406</v>
      </c>
      <c r="C262" s="2">
        <v>45589</v>
      </c>
      <c r="D262" t="s">
        <v>385</v>
      </c>
      <c r="E262" t="s">
        <v>212</v>
      </c>
      <c r="F262" t="s">
        <v>26</v>
      </c>
      <c r="G262" t="s">
        <v>80</v>
      </c>
      <c r="H262" t="s">
        <v>88</v>
      </c>
      <c r="I262">
        <v>4011720</v>
      </c>
      <c r="J262">
        <v>11.95</v>
      </c>
      <c r="K262">
        <v>32</v>
      </c>
      <c r="L262" t="s">
        <v>788</v>
      </c>
    </row>
    <row r="263" spans="1:12" x14ac:dyDescent="0.25">
      <c r="A263" t="s">
        <v>92</v>
      </c>
      <c r="B263" t="s">
        <v>470</v>
      </c>
      <c r="C263" s="2">
        <v>45589</v>
      </c>
      <c r="D263" t="s">
        <v>491</v>
      </c>
      <c r="E263" t="s">
        <v>28</v>
      </c>
      <c r="F263" t="s">
        <v>5</v>
      </c>
      <c r="G263" t="s">
        <v>80</v>
      </c>
      <c r="H263" t="s">
        <v>88</v>
      </c>
      <c r="I263">
        <v>4011723</v>
      </c>
      <c r="J263">
        <v>10.36</v>
      </c>
      <c r="K263">
        <v>36</v>
      </c>
      <c r="L263" t="s">
        <v>788</v>
      </c>
    </row>
    <row r="264" spans="1:12" x14ac:dyDescent="0.25">
      <c r="A264" t="s">
        <v>92</v>
      </c>
      <c r="B264" t="s">
        <v>55</v>
      </c>
      <c r="C264" s="2">
        <v>45589</v>
      </c>
      <c r="D264" t="s">
        <v>473</v>
      </c>
      <c r="E264" t="s">
        <v>565</v>
      </c>
      <c r="F264" t="s">
        <v>5</v>
      </c>
      <c r="G264" t="s">
        <v>80</v>
      </c>
      <c r="H264" t="s">
        <v>88</v>
      </c>
      <c r="I264">
        <v>4011752</v>
      </c>
      <c r="J264">
        <v>10.9</v>
      </c>
      <c r="K264">
        <v>20</v>
      </c>
      <c r="L264" t="s">
        <v>788</v>
      </c>
    </row>
    <row r="265" spans="1:12" x14ac:dyDescent="0.25">
      <c r="A265" t="s">
        <v>92</v>
      </c>
      <c r="B265" t="s">
        <v>55</v>
      </c>
      <c r="C265" s="2">
        <v>45589</v>
      </c>
      <c r="D265" t="s">
        <v>473</v>
      </c>
      <c r="E265" t="s">
        <v>565</v>
      </c>
      <c r="F265" t="s">
        <v>5</v>
      </c>
      <c r="G265" t="s">
        <v>80</v>
      </c>
      <c r="H265" t="s">
        <v>88</v>
      </c>
      <c r="I265">
        <v>4011753</v>
      </c>
      <c r="J265">
        <v>10.9</v>
      </c>
      <c r="K265">
        <v>18</v>
      </c>
      <c r="L265" t="s">
        <v>788</v>
      </c>
    </row>
    <row r="266" spans="1:12" x14ac:dyDescent="0.25">
      <c r="A266" t="s">
        <v>92</v>
      </c>
      <c r="B266" t="s">
        <v>390</v>
      </c>
      <c r="C266" s="2">
        <v>45589</v>
      </c>
      <c r="D266" t="s">
        <v>369</v>
      </c>
      <c r="E266" t="s">
        <v>17</v>
      </c>
      <c r="F266" t="s">
        <v>5</v>
      </c>
      <c r="G266" t="s">
        <v>80</v>
      </c>
      <c r="H266" t="s">
        <v>88</v>
      </c>
      <c r="I266">
        <v>4011762</v>
      </c>
      <c r="J266">
        <v>38.56</v>
      </c>
      <c r="K266">
        <v>46</v>
      </c>
      <c r="L266" t="s">
        <v>788</v>
      </c>
    </row>
    <row r="267" spans="1:12" x14ac:dyDescent="0.25">
      <c r="A267" t="s">
        <v>92</v>
      </c>
      <c r="B267" t="s">
        <v>60</v>
      </c>
      <c r="C267" s="2">
        <v>45589</v>
      </c>
      <c r="D267" t="s">
        <v>566</v>
      </c>
      <c r="E267" t="s">
        <v>23</v>
      </c>
      <c r="F267" t="s">
        <v>5</v>
      </c>
      <c r="G267" t="s">
        <v>619</v>
      </c>
      <c r="H267" t="s">
        <v>88</v>
      </c>
      <c r="I267">
        <v>4009528</v>
      </c>
      <c r="J267">
        <v>31.27</v>
      </c>
      <c r="K267">
        <v>87</v>
      </c>
      <c r="L267" t="s">
        <v>788</v>
      </c>
    </row>
    <row r="268" spans="1:12" x14ac:dyDescent="0.25">
      <c r="A268" t="s">
        <v>92</v>
      </c>
      <c r="B268" t="s">
        <v>444</v>
      </c>
      <c r="C268" s="2">
        <v>45589</v>
      </c>
      <c r="D268" t="s">
        <v>415</v>
      </c>
      <c r="E268" t="s">
        <v>354</v>
      </c>
      <c r="F268" t="s">
        <v>5</v>
      </c>
      <c r="G268" t="s">
        <v>80</v>
      </c>
      <c r="H268" t="s">
        <v>88</v>
      </c>
      <c r="I268">
        <v>4011717</v>
      </c>
      <c r="J268">
        <v>11.95</v>
      </c>
      <c r="K268">
        <v>47</v>
      </c>
      <c r="L268" t="s">
        <v>788</v>
      </c>
    </row>
    <row r="269" spans="1:12" x14ac:dyDescent="0.25">
      <c r="A269" t="s">
        <v>92</v>
      </c>
      <c r="B269" t="s">
        <v>432</v>
      </c>
      <c r="C269" s="2">
        <v>45589</v>
      </c>
      <c r="D269" t="s">
        <v>398</v>
      </c>
      <c r="E269" t="s">
        <v>27</v>
      </c>
      <c r="F269" t="s">
        <v>26</v>
      </c>
      <c r="G269" t="s">
        <v>80</v>
      </c>
      <c r="H269" t="s">
        <v>88</v>
      </c>
      <c r="I269">
        <v>4011823</v>
      </c>
      <c r="J269">
        <v>9.2799999999999994</v>
      </c>
      <c r="K269">
        <v>18</v>
      </c>
      <c r="L269" t="s">
        <v>788</v>
      </c>
    </row>
    <row r="270" spans="1:12" x14ac:dyDescent="0.25">
      <c r="A270" t="s">
        <v>92</v>
      </c>
      <c r="B270" t="s">
        <v>444</v>
      </c>
      <c r="C270" s="2">
        <v>45589</v>
      </c>
      <c r="D270" t="s">
        <v>415</v>
      </c>
      <c r="E270" t="s">
        <v>354</v>
      </c>
      <c r="F270" t="s">
        <v>5</v>
      </c>
      <c r="G270" t="s">
        <v>81</v>
      </c>
      <c r="H270" t="s">
        <v>88</v>
      </c>
      <c r="I270">
        <v>4011822</v>
      </c>
      <c r="J270">
        <v>39.24</v>
      </c>
      <c r="K270">
        <v>51</v>
      </c>
      <c r="L270" t="s">
        <v>788</v>
      </c>
    </row>
    <row r="271" spans="1:12" x14ac:dyDescent="0.25">
      <c r="A271" t="s">
        <v>92</v>
      </c>
      <c r="B271" t="s">
        <v>56</v>
      </c>
      <c r="C271" s="2">
        <v>45589</v>
      </c>
      <c r="D271" t="s">
        <v>286</v>
      </c>
      <c r="E271" t="s">
        <v>345</v>
      </c>
      <c r="F271" t="s">
        <v>5</v>
      </c>
      <c r="G271" t="s">
        <v>80</v>
      </c>
      <c r="H271" t="s">
        <v>88</v>
      </c>
      <c r="I271">
        <v>4009570</v>
      </c>
      <c r="J271">
        <v>17.13</v>
      </c>
      <c r="K271">
        <v>29</v>
      </c>
      <c r="L271" t="s">
        <v>788</v>
      </c>
    </row>
    <row r="272" spans="1:12" x14ac:dyDescent="0.25">
      <c r="A272" t="s">
        <v>92</v>
      </c>
      <c r="B272" t="s">
        <v>406</v>
      </c>
      <c r="C272" s="2">
        <v>45589</v>
      </c>
      <c r="D272" t="s">
        <v>385</v>
      </c>
      <c r="E272" t="s">
        <v>212</v>
      </c>
      <c r="F272" t="s">
        <v>26</v>
      </c>
      <c r="G272" t="s">
        <v>80</v>
      </c>
      <c r="H272" t="s">
        <v>88</v>
      </c>
      <c r="I272">
        <v>4009564</v>
      </c>
      <c r="J272">
        <v>17.13</v>
      </c>
      <c r="K272">
        <v>39</v>
      </c>
      <c r="L272" t="s">
        <v>788</v>
      </c>
    </row>
    <row r="273" spans="1:12" x14ac:dyDescent="0.25">
      <c r="A273" t="s">
        <v>92</v>
      </c>
      <c r="B273" t="s">
        <v>432</v>
      </c>
      <c r="C273" s="2">
        <v>45589</v>
      </c>
      <c r="D273" t="s">
        <v>398</v>
      </c>
      <c r="E273" t="s">
        <v>27</v>
      </c>
      <c r="F273" t="s">
        <v>26</v>
      </c>
      <c r="G273" t="s">
        <v>80</v>
      </c>
      <c r="H273" t="s">
        <v>88</v>
      </c>
      <c r="I273">
        <v>4011145</v>
      </c>
      <c r="J273">
        <v>10.17</v>
      </c>
      <c r="K273">
        <v>41</v>
      </c>
      <c r="L273" t="s">
        <v>788</v>
      </c>
    </row>
    <row r="274" spans="1:12" x14ac:dyDescent="0.25">
      <c r="A274" t="s">
        <v>92</v>
      </c>
      <c r="B274" t="s">
        <v>60</v>
      </c>
      <c r="C274" s="2">
        <v>45589</v>
      </c>
      <c r="D274" t="s">
        <v>566</v>
      </c>
      <c r="E274" t="s">
        <v>23</v>
      </c>
      <c r="F274" t="s">
        <v>5</v>
      </c>
      <c r="G274" t="s">
        <v>80</v>
      </c>
      <c r="H274" t="s">
        <v>88</v>
      </c>
      <c r="I274">
        <v>4011149</v>
      </c>
      <c r="J274">
        <v>10.17</v>
      </c>
      <c r="K274">
        <v>17</v>
      </c>
      <c r="L274" t="s">
        <v>788</v>
      </c>
    </row>
    <row r="275" spans="1:12" x14ac:dyDescent="0.25">
      <c r="A275" t="s">
        <v>92</v>
      </c>
      <c r="B275" t="s">
        <v>331</v>
      </c>
      <c r="C275" s="2">
        <v>45589</v>
      </c>
      <c r="D275" t="s">
        <v>284</v>
      </c>
      <c r="E275" t="s">
        <v>213</v>
      </c>
      <c r="F275" t="s">
        <v>5</v>
      </c>
      <c r="G275" t="s">
        <v>80</v>
      </c>
      <c r="H275" t="s">
        <v>88</v>
      </c>
      <c r="I275">
        <v>4007743</v>
      </c>
      <c r="J275">
        <v>11.47</v>
      </c>
      <c r="K275">
        <v>70</v>
      </c>
      <c r="L275" t="s">
        <v>788</v>
      </c>
    </row>
    <row r="276" spans="1:12" x14ac:dyDescent="0.25">
      <c r="A276" t="s">
        <v>92</v>
      </c>
      <c r="B276" t="s">
        <v>55</v>
      </c>
      <c r="C276" s="2">
        <v>45589</v>
      </c>
      <c r="D276" t="s">
        <v>850</v>
      </c>
      <c r="E276" t="s">
        <v>22</v>
      </c>
      <c r="F276" t="s">
        <v>5</v>
      </c>
      <c r="G276" t="s">
        <v>80</v>
      </c>
      <c r="H276" t="s">
        <v>88</v>
      </c>
      <c r="I276">
        <v>4007744</v>
      </c>
      <c r="J276">
        <v>11.47</v>
      </c>
      <c r="K276">
        <v>21</v>
      </c>
      <c r="L276" t="s">
        <v>788</v>
      </c>
    </row>
    <row r="277" spans="1:12" x14ac:dyDescent="0.25">
      <c r="A277" t="s">
        <v>92</v>
      </c>
      <c r="B277" t="s">
        <v>55</v>
      </c>
      <c r="C277" s="2">
        <v>45589</v>
      </c>
      <c r="D277" t="s">
        <v>850</v>
      </c>
      <c r="E277" t="s">
        <v>22</v>
      </c>
      <c r="F277" t="s">
        <v>5</v>
      </c>
      <c r="G277" t="s">
        <v>86</v>
      </c>
      <c r="H277" t="s">
        <v>89</v>
      </c>
      <c r="I277">
        <v>4008065</v>
      </c>
      <c r="J277">
        <v>14.9</v>
      </c>
      <c r="K277">
        <v>63</v>
      </c>
      <c r="L277" t="s">
        <v>788</v>
      </c>
    </row>
    <row r="278" spans="1:12" x14ac:dyDescent="0.25">
      <c r="A278" t="s">
        <v>92</v>
      </c>
      <c r="B278" t="s">
        <v>470</v>
      </c>
      <c r="C278" s="2">
        <v>45589</v>
      </c>
      <c r="D278" t="s">
        <v>491</v>
      </c>
      <c r="E278" t="s">
        <v>28</v>
      </c>
      <c r="F278" t="s">
        <v>5</v>
      </c>
      <c r="G278" t="s">
        <v>86</v>
      </c>
      <c r="H278" t="s">
        <v>89</v>
      </c>
      <c r="I278">
        <v>4008066</v>
      </c>
      <c r="J278">
        <v>14.9</v>
      </c>
      <c r="K278">
        <v>125</v>
      </c>
      <c r="L278" t="s">
        <v>788</v>
      </c>
    </row>
    <row r="279" spans="1:12" x14ac:dyDescent="0.25">
      <c r="A279" t="s">
        <v>92</v>
      </c>
      <c r="B279" t="s">
        <v>56</v>
      </c>
      <c r="C279" s="2">
        <v>45589</v>
      </c>
      <c r="D279" t="s">
        <v>286</v>
      </c>
      <c r="E279" t="s">
        <v>345</v>
      </c>
      <c r="F279" t="s">
        <v>5</v>
      </c>
      <c r="G279" t="s">
        <v>80</v>
      </c>
      <c r="H279" t="s">
        <v>88</v>
      </c>
      <c r="I279">
        <v>4007956</v>
      </c>
      <c r="J279">
        <v>27.27</v>
      </c>
      <c r="K279">
        <v>50</v>
      </c>
      <c r="L279" t="s">
        <v>788</v>
      </c>
    </row>
    <row r="280" spans="1:12" x14ac:dyDescent="0.25">
      <c r="A280" t="s">
        <v>92</v>
      </c>
      <c r="B280" t="s">
        <v>55</v>
      </c>
      <c r="C280" s="2">
        <v>45589</v>
      </c>
      <c r="D280" t="s">
        <v>473</v>
      </c>
      <c r="E280" t="s">
        <v>565</v>
      </c>
      <c r="F280" t="s">
        <v>5</v>
      </c>
      <c r="G280" t="s">
        <v>80</v>
      </c>
      <c r="H280" t="s">
        <v>88</v>
      </c>
      <c r="I280">
        <v>4008165</v>
      </c>
      <c r="J280">
        <v>10.54</v>
      </c>
      <c r="K280">
        <v>21</v>
      </c>
      <c r="L280" t="s">
        <v>788</v>
      </c>
    </row>
    <row r="281" spans="1:12" x14ac:dyDescent="0.25">
      <c r="A281" t="s">
        <v>92</v>
      </c>
      <c r="B281" t="s">
        <v>370</v>
      </c>
      <c r="C281" s="2">
        <v>45589</v>
      </c>
      <c r="D281" t="s">
        <v>353</v>
      </c>
      <c r="E281" t="s">
        <v>217</v>
      </c>
      <c r="F281" t="s">
        <v>5</v>
      </c>
      <c r="G281" t="s">
        <v>80</v>
      </c>
      <c r="H281" t="s">
        <v>88</v>
      </c>
      <c r="I281">
        <v>4008166</v>
      </c>
      <c r="J281">
        <v>10.54</v>
      </c>
      <c r="K281">
        <v>32</v>
      </c>
      <c r="L281" t="s">
        <v>788</v>
      </c>
    </row>
    <row r="282" spans="1:12" x14ac:dyDescent="0.25">
      <c r="A282" t="s">
        <v>92</v>
      </c>
      <c r="B282" t="s">
        <v>55</v>
      </c>
      <c r="C282" s="2">
        <v>45589</v>
      </c>
      <c r="D282" t="s">
        <v>473</v>
      </c>
      <c r="E282" t="s">
        <v>565</v>
      </c>
      <c r="F282" t="s">
        <v>5</v>
      </c>
      <c r="G282" t="s">
        <v>86</v>
      </c>
      <c r="H282" t="s">
        <v>89</v>
      </c>
      <c r="I282">
        <v>4008200</v>
      </c>
      <c r="J282">
        <v>8.35</v>
      </c>
      <c r="K282">
        <v>17</v>
      </c>
      <c r="L282" t="s">
        <v>788</v>
      </c>
    </row>
    <row r="283" spans="1:12" x14ac:dyDescent="0.25">
      <c r="A283" t="s">
        <v>92</v>
      </c>
      <c r="B283" t="s">
        <v>461</v>
      </c>
      <c r="C283" s="2">
        <v>45589</v>
      </c>
      <c r="D283" t="s">
        <v>421</v>
      </c>
      <c r="E283" t="s">
        <v>290</v>
      </c>
      <c r="F283" t="s">
        <v>5</v>
      </c>
      <c r="G283" t="s">
        <v>86</v>
      </c>
      <c r="H283" t="s">
        <v>89</v>
      </c>
      <c r="I283">
        <v>4008203</v>
      </c>
      <c r="J283">
        <v>8.35</v>
      </c>
      <c r="K283">
        <v>20</v>
      </c>
      <c r="L283" t="s">
        <v>788</v>
      </c>
    </row>
    <row r="284" spans="1:12" x14ac:dyDescent="0.25">
      <c r="A284" t="s">
        <v>92</v>
      </c>
      <c r="B284" t="s">
        <v>331</v>
      </c>
      <c r="C284" s="2">
        <v>45589</v>
      </c>
      <c r="D284" t="s">
        <v>284</v>
      </c>
      <c r="E284" t="s">
        <v>213</v>
      </c>
      <c r="F284" t="s">
        <v>5</v>
      </c>
      <c r="G284" t="s">
        <v>84</v>
      </c>
      <c r="H284" t="s">
        <v>88</v>
      </c>
      <c r="I284">
        <v>4008268</v>
      </c>
      <c r="J284">
        <v>31.58</v>
      </c>
      <c r="K284">
        <v>74</v>
      </c>
      <c r="L284" t="s">
        <v>788</v>
      </c>
    </row>
    <row r="285" spans="1:12" x14ac:dyDescent="0.25">
      <c r="A285" t="s">
        <v>92</v>
      </c>
      <c r="B285" t="s">
        <v>392</v>
      </c>
      <c r="C285" s="2">
        <v>45589</v>
      </c>
      <c r="D285" t="s">
        <v>618</v>
      </c>
      <c r="E285" t="s">
        <v>40</v>
      </c>
      <c r="F285" t="s">
        <v>5</v>
      </c>
      <c r="G285" t="s">
        <v>87</v>
      </c>
      <c r="H285" t="s">
        <v>89</v>
      </c>
      <c r="I285">
        <v>4008345</v>
      </c>
      <c r="J285">
        <v>19.62</v>
      </c>
      <c r="K285">
        <v>36</v>
      </c>
      <c r="L285" t="s">
        <v>788</v>
      </c>
    </row>
    <row r="286" spans="1:12" x14ac:dyDescent="0.25">
      <c r="A286" t="s">
        <v>92</v>
      </c>
      <c r="B286" t="s">
        <v>392</v>
      </c>
      <c r="C286" s="2">
        <v>45589</v>
      </c>
      <c r="D286" t="s">
        <v>618</v>
      </c>
      <c r="E286" t="s">
        <v>40</v>
      </c>
      <c r="F286" t="s">
        <v>5</v>
      </c>
      <c r="G286" t="s">
        <v>80</v>
      </c>
      <c r="H286" t="s">
        <v>88</v>
      </c>
      <c r="I286">
        <v>4007875</v>
      </c>
      <c r="J286">
        <v>11.22</v>
      </c>
      <c r="K286">
        <v>41</v>
      </c>
      <c r="L286" t="s">
        <v>788</v>
      </c>
    </row>
    <row r="287" spans="1:12" x14ac:dyDescent="0.25">
      <c r="A287" t="s">
        <v>92</v>
      </c>
      <c r="B287" t="s">
        <v>331</v>
      </c>
      <c r="C287" s="2">
        <v>45589</v>
      </c>
      <c r="D287" t="s">
        <v>284</v>
      </c>
      <c r="E287" t="s">
        <v>213</v>
      </c>
      <c r="F287" t="s">
        <v>5</v>
      </c>
      <c r="G287" t="s">
        <v>80</v>
      </c>
      <c r="H287" t="s">
        <v>88</v>
      </c>
      <c r="I287">
        <v>4007874</v>
      </c>
      <c r="J287">
        <v>11.22</v>
      </c>
      <c r="K287">
        <v>53</v>
      </c>
      <c r="L287" t="s">
        <v>788</v>
      </c>
    </row>
    <row r="288" spans="1:12" x14ac:dyDescent="0.25">
      <c r="A288" t="s">
        <v>92</v>
      </c>
      <c r="B288" t="s">
        <v>390</v>
      </c>
      <c r="C288" s="2">
        <v>45589</v>
      </c>
      <c r="D288" t="s">
        <v>369</v>
      </c>
      <c r="E288" t="s">
        <v>17</v>
      </c>
      <c r="F288" t="s">
        <v>5</v>
      </c>
      <c r="G288" t="s">
        <v>80</v>
      </c>
      <c r="H288" t="s">
        <v>88</v>
      </c>
      <c r="I288">
        <v>4007855</v>
      </c>
      <c r="J288">
        <v>10.39</v>
      </c>
      <c r="K288">
        <v>73</v>
      </c>
      <c r="L288" t="s">
        <v>788</v>
      </c>
    </row>
    <row r="289" spans="1:12" x14ac:dyDescent="0.25">
      <c r="A289" t="s">
        <v>92</v>
      </c>
      <c r="B289" t="s">
        <v>444</v>
      </c>
      <c r="C289" s="2">
        <v>45589</v>
      </c>
      <c r="D289" t="s">
        <v>415</v>
      </c>
      <c r="E289" t="s">
        <v>354</v>
      </c>
      <c r="F289" t="s">
        <v>5</v>
      </c>
      <c r="G289" t="s">
        <v>80</v>
      </c>
      <c r="H289" t="s">
        <v>88</v>
      </c>
      <c r="I289">
        <v>4008072</v>
      </c>
      <c r="J289">
        <v>20.98</v>
      </c>
      <c r="K289">
        <v>53</v>
      </c>
      <c r="L289" t="s">
        <v>788</v>
      </c>
    </row>
    <row r="290" spans="1:12" x14ac:dyDescent="0.25">
      <c r="A290" t="s">
        <v>92</v>
      </c>
      <c r="B290" t="s">
        <v>55</v>
      </c>
      <c r="C290" s="2">
        <v>45589</v>
      </c>
      <c r="D290" t="s">
        <v>850</v>
      </c>
      <c r="E290" t="s">
        <v>22</v>
      </c>
      <c r="F290" t="s">
        <v>19</v>
      </c>
      <c r="G290" t="s">
        <v>80</v>
      </c>
      <c r="H290" t="s">
        <v>88</v>
      </c>
      <c r="I290">
        <v>4008006</v>
      </c>
      <c r="J290">
        <v>10.039999999999999</v>
      </c>
      <c r="K290">
        <v>78</v>
      </c>
      <c r="L290" t="s">
        <v>788</v>
      </c>
    </row>
    <row r="291" spans="1:12" x14ac:dyDescent="0.25">
      <c r="A291" t="s">
        <v>92</v>
      </c>
      <c r="B291" t="s">
        <v>461</v>
      </c>
      <c r="C291" s="2">
        <v>45589</v>
      </c>
      <c r="D291" t="s">
        <v>421</v>
      </c>
      <c r="E291" t="s">
        <v>290</v>
      </c>
      <c r="F291" t="s">
        <v>5</v>
      </c>
      <c r="G291" t="s">
        <v>80</v>
      </c>
      <c r="H291" t="s">
        <v>88</v>
      </c>
      <c r="I291">
        <v>4007854</v>
      </c>
      <c r="J291">
        <v>10.39</v>
      </c>
      <c r="K291">
        <v>41</v>
      </c>
      <c r="L291" t="s">
        <v>788</v>
      </c>
    </row>
    <row r="292" spans="1:12" x14ac:dyDescent="0.25">
      <c r="A292" t="s">
        <v>92</v>
      </c>
      <c r="B292" t="s">
        <v>331</v>
      </c>
      <c r="C292" s="2">
        <v>45589</v>
      </c>
      <c r="D292" t="s">
        <v>284</v>
      </c>
      <c r="E292" t="s">
        <v>213</v>
      </c>
      <c r="F292" t="s">
        <v>5</v>
      </c>
      <c r="G292" t="s">
        <v>80</v>
      </c>
      <c r="H292" t="s">
        <v>88</v>
      </c>
      <c r="I292">
        <v>4007944</v>
      </c>
      <c r="J292">
        <v>20.98</v>
      </c>
      <c r="K292">
        <v>86</v>
      </c>
      <c r="L292" t="s">
        <v>788</v>
      </c>
    </row>
    <row r="293" spans="1:12" x14ac:dyDescent="0.25">
      <c r="A293" t="s">
        <v>92</v>
      </c>
      <c r="B293" t="s">
        <v>470</v>
      </c>
      <c r="C293" s="2">
        <v>45589</v>
      </c>
      <c r="D293" t="s">
        <v>491</v>
      </c>
      <c r="E293" t="s">
        <v>28</v>
      </c>
      <c r="F293" t="s">
        <v>5</v>
      </c>
      <c r="G293" t="s">
        <v>80</v>
      </c>
      <c r="H293" t="s">
        <v>88</v>
      </c>
      <c r="I293">
        <v>4007876</v>
      </c>
      <c r="J293">
        <v>7.08</v>
      </c>
      <c r="K293">
        <v>36</v>
      </c>
      <c r="L293" t="s">
        <v>788</v>
      </c>
    </row>
    <row r="294" spans="1:12" x14ac:dyDescent="0.25">
      <c r="A294" t="s">
        <v>92</v>
      </c>
      <c r="B294" t="s">
        <v>390</v>
      </c>
      <c r="C294" s="2">
        <v>45589</v>
      </c>
      <c r="D294" t="s">
        <v>369</v>
      </c>
      <c r="E294" t="s">
        <v>17</v>
      </c>
      <c r="F294" t="s">
        <v>5</v>
      </c>
      <c r="G294" t="s">
        <v>80</v>
      </c>
      <c r="H294" t="s">
        <v>88</v>
      </c>
      <c r="I294">
        <v>4007892</v>
      </c>
      <c r="J294">
        <v>17.43</v>
      </c>
      <c r="K294">
        <v>39</v>
      </c>
      <c r="L294" t="s">
        <v>788</v>
      </c>
    </row>
    <row r="295" spans="1:12" x14ac:dyDescent="0.25">
      <c r="A295" t="s">
        <v>92</v>
      </c>
      <c r="B295" t="s">
        <v>461</v>
      </c>
      <c r="C295" s="2">
        <v>45589</v>
      </c>
      <c r="D295" t="s">
        <v>421</v>
      </c>
      <c r="E295" t="s">
        <v>290</v>
      </c>
      <c r="F295" t="s">
        <v>5</v>
      </c>
      <c r="G295" t="s">
        <v>80</v>
      </c>
      <c r="H295" t="s">
        <v>88</v>
      </c>
      <c r="I295">
        <v>4007893</v>
      </c>
      <c r="J295">
        <v>17.43</v>
      </c>
      <c r="K295">
        <v>38</v>
      </c>
      <c r="L295" t="s">
        <v>788</v>
      </c>
    </row>
    <row r="296" spans="1:12" x14ac:dyDescent="0.25">
      <c r="A296" t="s">
        <v>92</v>
      </c>
      <c r="B296" t="s">
        <v>432</v>
      </c>
      <c r="C296" s="2">
        <v>45589</v>
      </c>
      <c r="D296" t="s">
        <v>398</v>
      </c>
      <c r="E296" t="s">
        <v>27</v>
      </c>
      <c r="F296" t="s">
        <v>26</v>
      </c>
      <c r="G296" t="s">
        <v>80</v>
      </c>
      <c r="H296" t="s">
        <v>88</v>
      </c>
      <c r="I296">
        <v>4008967</v>
      </c>
      <c r="J296">
        <v>14.12</v>
      </c>
      <c r="K296">
        <v>41</v>
      </c>
      <c r="L296" t="s">
        <v>788</v>
      </c>
    </row>
    <row r="297" spans="1:12" x14ac:dyDescent="0.25">
      <c r="A297" t="s">
        <v>92</v>
      </c>
      <c r="B297" t="s">
        <v>582</v>
      </c>
      <c r="C297" s="2">
        <v>45589</v>
      </c>
      <c r="D297" t="s">
        <v>542</v>
      </c>
      <c r="E297" t="s">
        <v>29</v>
      </c>
      <c r="F297" t="s">
        <v>26</v>
      </c>
      <c r="G297" t="s">
        <v>80</v>
      </c>
      <c r="H297" t="s">
        <v>88</v>
      </c>
      <c r="I297">
        <v>4008025</v>
      </c>
      <c r="J297">
        <v>17.3</v>
      </c>
      <c r="K297">
        <v>61</v>
      </c>
      <c r="L297" t="s">
        <v>788</v>
      </c>
    </row>
    <row r="298" spans="1:12" x14ac:dyDescent="0.25">
      <c r="A298" t="s">
        <v>92</v>
      </c>
      <c r="B298" t="s">
        <v>55</v>
      </c>
      <c r="C298" s="2">
        <v>45589</v>
      </c>
      <c r="D298" t="s">
        <v>308</v>
      </c>
      <c r="E298" t="s">
        <v>18</v>
      </c>
      <c r="F298" t="s">
        <v>19</v>
      </c>
      <c r="G298" t="s">
        <v>80</v>
      </c>
      <c r="H298" t="s">
        <v>88</v>
      </c>
      <c r="I298">
        <v>4008972</v>
      </c>
      <c r="J298">
        <v>14.12</v>
      </c>
      <c r="K298">
        <v>48</v>
      </c>
      <c r="L298" t="s">
        <v>788</v>
      </c>
    </row>
    <row r="299" spans="1:12" x14ac:dyDescent="0.25">
      <c r="A299" t="s">
        <v>92</v>
      </c>
      <c r="B299" t="s">
        <v>432</v>
      </c>
      <c r="C299" s="2">
        <v>45589</v>
      </c>
      <c r="D299" t="s">
        <v>398</v>
      </c>
      <c r="E299" t="s">
        <v>27</v>
      </c>
      <c r="F299" t="s">
        <v>26</v>
      </c>
      <c r="G299" t="s">
        <v>80</v>
      </c>
      <c r="H299" t="s">
        <v>88</v>
      </c>
      <c r="I299">
        <v>4009028</v>
      </c>
      <c r="J299">
        <v>11.27</v>
      </c>
      <c r="K299">
        <v>35</v>
      </c>
      <c r="L299" t="s">
        <v>788</v>
      </c>
    </row>
    <row r="300" spans="1:12" x14ac:dyDescent="0.25">
      <c r="A300" t="s">
        <v>92</v>
      </c>
      <c r="B300" t="s">
        <v>392</v>
      </c>
      <c r="C300" s="2">
        <v>45589</v>
      </c>
      <c r="D300" t="s">
        <v>666</v>
      </c>
      <c r="E300" t="s">
        <v>38</v>
      </c>
      <c r="F300" t="s">
        <v>26</v>
      </c>
      <c r="G300" t="s">
        <v>80</v>
      </c>
      <c r="H300" t="s">
        <v>88</v>
      </c>
      <c r="I300">
        <v>4008024</v>
      </c>
      <c r="J300">
        <v>17.3</v>
      </c>
      <c r="K300">
        <v>54</v>
      </c>
      <c r="L300" t="s">
        <v>788</v>
      </c>
    </row>
    <row r="301" spans="1:12" x14ac:dyDescent="0.25">
      <c r="A301" t="s">
        <v>92</v>
      </c>
      <c r="B301" t="s">
        <v>470</v>
      </c>
      <c r="C301" s="2">
        <v>45589</v>
      </c>
      <c r="D301" t="s">
        <v>491</v>
      </c>
      <c r="E301" t="s">
        <v>28</v>
      </c>
      <c r="F301" t="s">
        <v>5</v>
      </c>
      <c r="G301" t="s">
        <v>80</v>
      </c>
      <c r="H301" t="s">
        <v>88</v>
      </c>
      <c r="I301">
        <v>4008023</v>
      </c>
      <c r="J301">
        <v>4.38</v>
      </c>
      <c r="K301">
        <v>16</v>
      </c>
      <c r="L301" t="s">
        <v>788</v>
      </c>
    </row>
    <row r="302" spans="1:12" x14ac:dyDescent="0.25">
      <c r="A302" t="s">
        <v>92</v>
      </c>
      <c r="B302" t="s">
        <v>390</v>
      </c>
      <c r="C302" s="2">
        <v>45589</v>
      </c>
      <c r="D302" t="s">
        <v>369</v>
      </c>
      <c r="E302" t="s">
        <v>17</v>
      </c>
      <c r="F302" t="s">
        <v>5</v>
      </c>
      <c r="G302" t="s">
        <v>93</v>
      </c>
      <c r="H302" t="s">
        <v>88</v>
      </c>
      <c r="I302">
        <v>4008026</v>
      </c>
      <c r="J302">
        <v>15.66</v>
      </c>
      <c r="K302">
        <v>61</v>
      </c>
      <c r="L302" t="s">
        <v>788</v>
      </c>
    </row>
    <row r="303" spans="1:12" x14ac:dyDescent="0.25">
      <c r="A303" t="s">
        <v>92</v>
      </c>
      <c r="B303" t="s">
        <v>444</v>
      </c>
      <c r="C303" s="2">
        <v>45589</v>
      </c>
      <c r="D303" t="s">
        <v>415</v>
      </c>
      <c r="E303" t="s">
        <v>354</v>
      </c>
      <c r="F303" t="s">
        <v>5</v>
      </c>
      <c r="G303" t="s">
        <v>93</v>
      </c>
      <c r="H303" t="s">
        <v>88</v>
      </c>
      <c r="I303">
        <v>4008027</v>
      </c>
      <c r="J303">
        <v>15.66</v>
      </c>
      <c r="K303">
        <v>42</v>
      </c>
      <c r="L303" t="s">
        <v>788</v>
      </c>
    </row>
    <row r="304" spans="1:12" x14ac:dyDescent="0.25">
      <c r="A304" t="s">
        <v>92</v>
      </c>
      <c r="B304" t="s">
        <v>461</v>
      </c>
      <c r="C304" s="2">
        <v>45589</v>
      </c>
      <c r="D304" t="s">
        <v>421</v>
      </c>
      <c r="E304" t="s">
        <v>290</v>
      </c>
      <c r="F304" t="s">
        <v>5</v>
      </c>
      <c r="G304" t="s">
        <v>80</v>
      </c>
      <c r="H304" t="s">
        <v>88</v>
      </c>
      <c r="I304">
        <v>4007999</v>
      </c>
      <c r="J304">
        <v>7.27</v>
      </c>
      <c r="K304">
        <v>18</v>
      </c>
      <c r="L304" t="s">
        <v>788</v>
      </c>
    </row>
    <row r="305" spans="1:12" x14ac:dyDescent="0.25">
      <c r="A305" t="s">
        <v>92</v>
      </c>
      <c r="B305" t="s">
        <v>444</v>
      </c>
      <c r="C305" s="2">
        <v>45589</v>
      </c>
      <c r="D305" t="s">
        <v>415</v>
      </c>
      <c r="E305" t="s">
        <v>354</v>
      </c>
      <c r="F305" t="s">
        <v>5</v>
      </c>
      <c r="G305" t="s">
        <v>80</v>
      </c>
      <c r="H305" t="s">
        <v>88</v>
      </c>
      <c r="I305">
        <v>4007998</v>
      </c>
      <c r="J305">
        <v>7.27</v>
      </c>
      <c r="K305">
        <v>26</v>
      </c>
      <c r="L305" t="s">
        <v>788</v>
      </c>
    </row>
    <row r="306" spans="1:12" x14ac:dyDescent="0.25">
      <c r="A306" t="s">
        <v>92</v>
      </c>
      <c r="B306" t="s">
        <v>470</v>
      </c>
      <c r="C306" s="2">
        <v>45589</v>
      </c>
      <c r="D306" t="s">
        <v>491</v>
      </c>
      <c r="E306" t="s">
        <v>28</v>
      </c>
      <c r="F306" t="s">
        <v>5</v>
      </c>
      <c r="G306" t="s">
        <v>86</v>
      </c>
      <c r="H306" t="s">
        <v>89</v>
      </c>
      <c r="I306">
        <v>4008021</v>
      </c>
      <c r="J306">
        <v>4.88</v>
      </c>
      <c r="K306">
        <v>20</v>
      </c>
      <c r="L306" t="s">
        <v>788</v>
      </c>
    </row>
    <row r="307" spans="1:12" x14ac:dyDescent="0.25">
      <c r="A307" t="s">
        <v>92</v>
      </c>
      <c r="B307" t="s">
        <v>581</v>
      </c>
      <c r="C307" s="2">
        <v>45589</v>
      </c>
      <c r="D307" t="s">
        <v>563</v>
      </c>
      <c r="E307" t="s">
        <v>564</v>
      </c>
      <c r="F307" t="s">
        <v>5</v>
      </c>
      <c r="G307" t="s">
        <v>80</v>
      </c>
      <c r="H307" t="s">
        <v>88</v>
      </c>
      <c r="I307">
        <v>4009092</v>
      </c>
      <c r="J307">
        <v>26.71</v>
      </c>
      <c r="K307">
        <v>81</v>
      </c>
      <c r="L307" t="s">
        <v>788</v>
      </c>
    </row>
    <row r="308" spans="1:12" x14ac:dyDescent="0.25">
      <c r="A308" t="s">
        <v>92</v>
      </c>
      <c r="B308" t="s">
        <v>390</v>
      </c>
      <c r="C308" s="2">
        <v>45589</v>
      </c>
      <c r="D308" t="s">
        <v>369</v>
      </c>
      <c r="E308" t="s">
        <v>17</v>
      </c>
      <c r="F308" t="s">
        <v>5</v>
      </c>
      <c r="G308" t="s">
        <v>80</v>
      </c>
      <c r="H308" t="s">
        <v>88</v>
      </c>
      <c r="I308">
        <v>4009090</v>
      </c>
      <c r="J308">
        <v>26.71</v>
      </c>
      <c r="K308">
        <v>122</v>
      </c>
      <c r="L308" t="s">
        <v>788</v>
      </c>
    </row>
    <row r="309" spans="1:12" x14ac:dyDescent="0.25">
      <c r="A309" t="s">
        <v>92</v>
      </c>
      <c r="B309" t="s">
        <v>392</v>
      </c>
      <c r="C309" s="2">
        <v>45589</v>
      </c>
      <c r="D309" t="s">
        <v>666</v>
      </c>
      <c r="E309" t="s">
        <v>38</v>
      </c>
      <c r="F309" t="s">
        <v>26</v>
      </c>
      <c r="G309" t="s">
        <v>80</v>
      </c>
      <c r="H309" t="s">
        <v>88</v>
      </c>
      <c r="I309">
        <v>4008051</v>
      </c>
      <c r="J309">
        <v>8.24</v>
      </c>
      <c r="K309">
        <v>31</v>
      </c>
      <c r="L309" t="s">
        <v>788</v>
      </c>
    </row>
    <row r="310" spans="1:12" x14ac:dyDescent="0.25">
      <c r="A310" t="s">
        <v>92</v>
      </c>
      <c r="B310" t="s">
        <v>582</v>
      </c>
      <c r="C310" s="2">
        <v>45589</v>
      </c>
      <c r="D310" t="s">
        <v>542</v>
      </c>
      <c r="E310" t="s">
        <v>29</v>
      </c>
      <c r="F310" t="s">
        <v>26</v>
      </c>
      <c r="G310" t="s">
        <v>80</v>
      </c>
      <c r="H310" t="s">
        <v>88</v>
      </c>
      <c r="I310">
        <v>4008052</v>
      </c>
      <c r="J310">
        <v>8.24</v>
      </c>
      <c r="K310">
        <v>19</v>
      </c>
      <c r="L310" t="s">
        <v>788</v>
      </c>
    </row>
    <row r="311" spans="1:12" x14ac:dyDescent="0.25">
      <c r="A311" t="s">
        <v>92</v>
      </c>
      <c r="B311" t="s">
        <v>390</v>
      </c>
      <c r="C311" s="2">
        <v>45589</v>
      </c>
      <c r="D311" t="s">
        <v>369</v>
      </c>
      <c r="E311" t="s">
        <v>17</v>
      </c>
      <c r="F311" t="s">
        <v>5</v>
      </c>
      <c r="G311" t="s">
        <v>80</v>
      </c>
      <c r="H311" t="s">
        <v>88</v>
      </c>
      <c r="I311">
        <v>4008007</v>
      </c>
      <c r="J311">
        <v>10.039999999999999</v>
      </c>
      <c r="K311">
        <v>31</v>
      </c>
      <c r="L311" t="s">
        <v>788</v>
      </c>
    </row>
    <row r="312" spans="1:12" x14ac:dyDescent="0.25">
      <c r="A312" t="s">
        <v>92</v>
      </c>
      <c r="B312" t="s">
        <v>55</v>
      </c>
      <c r="C312" s="2">
        <v>45589</v>
      </c>
      <c r="D312" t="s">
        <v>342</v>
      </c>
      <c r="E312" t="s">
        <v>306</v>
      </c>
      <c r="F312" t="s">
        <v>5</v>
      </c>
      <c r="G312" t="s">
        <v>529</v>
      </c>
      <c r="H312" t="s">
        <v>88</v>
      </c>
      <c r="I312">
        <v>4008094</v>
      </c>
      <c r="J312">
        <v>20.73</v>
      </c>
      <c r="K312">
        <v>44</v>
      </c>
      <c r="L312" t="s">
        <v>788</v>
      </c>
    </row>
    <row r="313" spans="1:12" x14ac:dyDescent="0.25">
      <c r="A313" t="s">
        <v>92</v>
      </c>
      <c r="B313" t="s">
        <v>331</v>
      </c>
      <c r="C313" s="2">
        <v>45590</v>
      </c>
      <c r="D313" t="s">
        <v>284</v>
      </c>
      <c r="E313" t="s">
        <v>213</v>
      </c>
      <c r="F313" t="s">
        <v>5</v>
      </c>
      <c r="G313" t="s">
        <v>81</v>
      </c>
      <c r="H313" t="s">
        <v>88</v>
      </c>
      <c r="I313">
        <v>4011136</v>
      </c>
      <c r="J313">
        <v>16.420000000000002</v>
      </c>
      <c r="K313">
        <v>27</v>
      </c>
      <c r="L313" t="s">
        <v>788</v>
      </c>
    </row>
    <row r="314" spans="1:12" x14ac:dyDescent="0.25">
      <c r="A314" t="s">
        <v>92</v>
      </c>
      <c r="B314" t="s">
        <v>60</v>
      </c>
      <c r="C314" s="2">
        <v>45590</v>
      </c>
      <c r="D314" t="s">
        <v>566</v>
      </c>
      <c r="E314" t="s">
        <v>23</v>
      </c>
      <c r="F314" t="s">
        <v>5</v>
      </c>
      <c r="G314" t="s">
        <v>84</v>
      </c>
      <c r="H314" t="s">
        <v>88</v>
      </c>
      <c r="I314">
        <v>4008588</v>
      </c>
      <c r="J314">
        <v>6.92</v>
      </c>
      <c r="K314">
        <v>24</v>
      </c>
      <c r="L314" t="s">
        <v>788</v>
      </c>
    </row>
    <row r="315" spans="1:12" x14ac:dyDescent="0.25">
      <c r="A315" t="s">
        <v>92</v>
      </c>
      <c r="B315" t="s">
        <v>582</v>
      </c>
      <c r="C315" s="2">
        <v>45590</v>
      </c>
      <c r="D315" t="s">
        <v>542</v>
      </c>
      <c r="E315" t="s">
        <v>29</v>
      </c>
      <c r="F315" t="s">
        <v>26</v>
      </c>
      <c r="G315" t="s">
        <v>80</v>
      </c>
      <c r="H315" t="s">
        <v>88</v>
      </c>
      <c r="I315">
        <v>4008602</v>
      </c>
      <c r="J315">
        <v>11.22</v>
      </c>
      <c r="K315">
        <v>67</v>
      </c>
      <c r="L315" t="s">
        <v>788</v>
      </c>
    </row>
    <row r="316" spans="1:12" x14ac:dyDescent="0.25">
      <c r="A316" t="s">
        <v>92</v>
      </c>
      <c r="B316" t="s">
        <v>55</v>
      </c>
      <c r="C316" s="2">
        <v>45590</v>
      </c>
      <c r="D316" t="s">
        <v>472</v>
      </c>
      <c r="E316" t="s">
        <v>20</v>
      </c>
      <c r="F316" t="s">
        <v>5</v>
      </c>
      <c r="G316" t="s">
        <v>80</v>
      </c>
      <c r="H316" t="s">
        <v>88</v>
      </c>
      <c r="I316">
        <v>4008612</v>
      </c>
      <c r="J316">
        <v>17.43</v>
      </c>
      <c r="K316">
        <v>18</v>
      </c>
      <c r="L316" t="s">
        <v>788</v>
      </c>
    </row>
    <row r="317" spans="1:12" x14ac:dyDescent="0.25">
      <c r="A317" t="s">
        <v>92</v>
      </c>
      <c r="B317" t="s">
        <v>392</v>
      </c>
      <c r="C317" s="2">
        <v>45590</v>
      </c>
      <c r="D317" t="s">
        <v>618</v>
      </c>
      <c r="E317" t="s">
        <v>40</v>
      </c>
      <c r="F317" t="s">
        <v>5</v>
      </c>
      <c r="G317" t="s">
        <v>80</v>
      </c>
      <c r="H317" t="s">
        <v>88</v>
      </c>
      <c r="I317">
        <v>4008684</v>
      </c>
      <c r="J317">
        <v>27.27</v>
      </c>
      <c r="K317">
        <v>47</v>
      </c>
      <c r="L317" t="s">
        <v>788</v>
      </c>
    </row>
    <row r="318" spans="1:12" x14ac:dyDescent="0.25">
      <c r="A318" t="s">
        <v>92</v>
      </c>
      <c r="B318" t="s">
        <v>461</v>
      </c>
      <c r="C318" s="2">
        <v>45590</v>
      </c>
      <c r="D318" t="s">
        <v>421</v>
      </c>
      <c r="E318" t="s">
        <v>290</v>
      </c>
      <c r="F318" t="s">
        <v>5</v>
      </c>
      <c r="G318" t="s">
        <v>80</v>
      </c>
      <c r="H318" t="s">
        <v>88</v>
      </c>
      <c r="I318">
        <v>4008683</v>
      </c>
      <c r="J318">
        <v>27.26</v>
      </c>
      <c r="K318">
        <v>65</v>
      </c>
      <c r="L318" t="s">
        <v>788</v>
      </c>
    </row>
    <row r="319" spans="1:12" x14ac:dyDescent="0.25">
      <c r="A319" t="s">
        <v>92</v>
      </c>
      <c r="B319" t="s">
        <v>331</v>
      </c>
      <c r="C319" s="2">
        <v>45590</v>
      </c>
      <c r="D319" t="s">
        <v>284</v>
      </c>
      <c r="E319" t="s">
        <v>213</v>
      </c>
      <c r="F319" t="s">
        <v>5</v>
      </c>
      <c r="G319" t="s">
        <v>84</v>
      </c>
      <c r="H319" t="s">
        <v>88</v>
      </c>
      <c r="I319">
        <v>4008623</v>
      </c>
      <c r="J319">
        <v>8.35</v>
      </c>
      <c r="K319">
        <v>60</v>
      </c>
      <c r="L319" t="s">
        <v>788</v>
      </c>
    </row>
    <row r="320" spans="1:12" x14ac:dyDescent="0.25">
      <c r="A320" t="s">
        <v>92</v>
      </c>
      <c r="B320" t="s">
        <v>390</v>
      </c>
      <c r="C320" s="2">
        <v>45590</v>
      </c>
      <c r="D320" t="s">
        <v>369</v>
      </c>
      <c r="E320" t="s">
        <v>17</v>
      </c>
      <c r="F320" t="s">
        <v>5</v>
      </c>
      <c r="G320" t="s">
        <v>80</v>
      </c>
      <c r="H320" t="s">
        <v>88</v>
      </c>
      <c r="I320">
        <v>4008611</v>
      </c>
      <c r="J320">
        <v>17.43</v>
      </c>
      <c r="K320">
        <v>21</v>
      </c>
      <c r="L320" t="s">
        <v>788</v>
      </c>
    </row>
    <row r="321" spans="1:12" x14ac:dyDescent="0.25">
      <c r="A321" t="s">
        <v>92</v>
      </c>
      <c r="B321" t="s">
        <v>55</v>
      </c>
      <c r="C321" s="2">
        <v>45590</v>
      </c>
      <c r="D321" t="s">
        <v>472</v>
      </c>
      <c r="E321" t="s">
        <v>20</v>
      </c>
      <c r="F321" t="s">
        <v>5</v>
      </c>
      <c r="G321" t="s">
        <v>80</v>
      </c>
      <c r="H321" t="s">
        <v>88</v>
      </c>
      <c r="I321">
        <v>4008497</v>
      </c>
      <c r="J321">
        <v>13.14</v>
      </c>
      <c r="K321">
        <v>52</v>
      </c>
      <c r="L321" t="s">
        <v>788</v>
      </c>
    </row>
    <row r="322" spans="1:12" x14ac:dyDescent="0.25">
      <c r="A322" t="s">
        <v>92</v>
      </c>
      <c r="B322" t="s">
        <v>461</v>
      </c>
      <c r="C322" s="2">
        <v>45590</v>
      </c>
      <c r="D322" t="s">
        <v>421</v>
      </c>
      <c r="E322" t="s">
        <v>290</v>
      </c>
      <c r="F322" t="s">
        <v>5</v>
      </c>
      <c r="G322" t="s">
        <v>80</v>
      </c>
      <c r="H322" t="s">
        <v>88</v>
      </c>
      <c r="I322">
        <v>4010296</v>
      </c>
      <c r="J322">
        <v>26.97</v>
      </c>
      <c r="K322">
        <v>109</v>
      </c>
      <c r="L322" t="s">
        <v>788</v>
      </c>
    </row>
    <row r="323" spans="1:12" x14ac:dyDescent="0.25">
      <c r="A323" t="s">
        <v>92</v>
      </c>
      <c r="B323" t="s">
        <v>390</v>
      </c>
      <c r="C323" s="2">
        <v>45590</v>
      </c>
      <c r="D323" t="s">
        <v>369</v>
      </c>
      <c r="E323" t="s">
        <v>17</v>
      </c>
      <c r="F323" t="s">
        <v>5</v>
      </c>
      <c r="G323" t="s">
        <v>80</v>
      </c>
      <c r="H323" t="s">
        <v>88</v>
      </c>
      <c r="I323">
        <v>4008470</v>
      </c>
      <c r="J323">
        <v>11.47</v>
      </c>
      <c r="K323">
        <v>18</v>
      </c>
      <c r="L323" t="s">
        <v>788</v>
      </c>
    </row>
    <row r="324" spans="1:12" x14ac:dyDescent="0.25">
      <c r="A324" t="s">
        <v>92</v>
      </c>
      <c r="B324" t="s">
        <v>582</v>
      </c>
      <c r="C324" s="2">
        <v>45590</v>
      </c>
      <c r="D324" t="s">
        <v>542</v>
      </c>
      <c r="E324" t="s">
        <v>29</v>
      </c>
      <c r="F324" t="s">
        <v>26</v>
      </c>
      <c r="G324" t="s">
        <v>80</v>
      </c>
      <c r="H324" t="s">
        <v>88</v>
      </c>
      <c r="I324">
        <v>4008469</v>
      </c>
      <c r="J324">
        <v>11.47</v>
      </c>
      <c r="K324">
        <v>98</v>
      </c>
      <c r="L324" t="s">
        <v>788</v>
      </c>
    </row>
    <row r="325" spans="1:12" x14ac:dyDescent="0.25">
      <c r="A325" t="s">
        <v>92</v>
      </c>
      <c r="B325" t="s">
        <v>60</v>
      </c>
      <c r="C325" s="2">
        <v>45590</v>
      </c>
      <c r="D325" t="s">
        <v>566</v>
      </c>
      <c r="E325" t="s">
        <v>23</v>
      </c>
      <c r="F325" t="s">
        <v>5</v>
      </c>
      <c r="G325" t="s">
        <v>80</v>
      </c>
      <c r="H325" t="s">
        <v>88</v>
      </c>
      <c r="I325">
        <v>4010355</v>
      </c>
      <c r="J325">
        <v>12.94</v>
      </c>
      <c r="K325">
        <v>38</v>
      </c>
      <c r="L325" t="s">
        <v>788</v>
      </c>
    </row>
    <row r="326" spans="1:12" x14ac:dyDescent="0.25">
      <c r="A326" t="s">
        <v>92</v>
      </c>
      <c r="B326" t="s">
        <v>331</v>
      </c>
      <c r="C326" s="2">
        <v>45590</v>
      </c>
      <c r="D326" t="s">
        <v>284</v>
      </c>
      <c r="E326" t="s">
        <v>213</v>
      </c>
      <c r="F326" t="s">
        <v>5</v>
      </c>
      <c r="G326" t="s">
        <v>86</v>
      </c>
      <c r="H326" t="s">
        <v>89</v>
      </c>
      <c r="I326">
        <v>4012571</v>
      </c>
      <c r="J326">
        <v>14.15</v>
      </c>
      <c r="K326">
        <v>32</v>
      </c>
      <c r="L326" t="s">
        <v>788</v>
      </c>
    </row>
    <row r="327" spans="1:12" x14ac:dyDescent="0.25">
      <c r="A327" t="s">
        <v>92</v>
      </c>
      <c r="B327" t="s">
        <v>470</v>
      </c>
      <c r="C327" s="2">
        <v>45590</v>
      </c>
      <c r="D327" t="s">
        <v>491</v>
      </c>
      <c r="E327" t="s">
        <v>28</v>
      </c>
      <c r="F327" t="s">
        <v>5</v>
      </c>
      <c r="G327" t="s">
        <v>80</v>
      </c>
      <c r="H327" t="s">
        <v>88</v>
      </c>
      <c r="I327">
        <v>4012572</v>
      </c>
      <c r="J327">
        <v>13.19</v>
      </c>
      <c r="K327">
        <v>27</v>
      </c>
      <c r="L327" t="s">
        <v>788</v>
      </c>
    </row>
    <row r="328" spans="1:12" x14ac:dyDescent="0.25">
      <c r="A328" t="s">
        <v>92</v>
      </c>
      <c r="B328" t="s">
        <v>370</v>
      </c>
      <c r="C328" s="2">
        <v>45590</v>
      </c>
      <c r="D328" t="s">
        <v>353</v>
      </c>
      <c r="E328" t="s">
        <v>217</v>
      </c>
      <c r="F328" t="s">
        <v>5</v>
      </c>
      <c r="G328" t="s">
        <v>80</v>
      </c>
      <c r="H328" t="s">
        <v>88</v>
      </c>
      <c r="I328">
        <v>4012575</v>
      </c>
      <c r="J328">
        <v>13.19</v>
      </c>
      <c r="K328">
        <v>2</v>
      </c>
      <c r="L328" t="s">
        <v>788</v>
      </c>
    </row>
    <row r="329" spans="1:12" x14ac:dyDescent="0.25">
      <c r="A329" t="s">
        <v>92</v>
      </c>
      <c r="B329" t="s">
        <v>60</v>
      </c>
      <c r="C329" s="2">
        <v>45590</v>
      </c>
      <c r="D329" t="s">
        <v>566</v>
      </c>
      <c r="E329" t="s">
        <v>23</v>
      </c>
      <c r="F329" t="s">
        <v>5</v>
      </c>
      <c r="G329" t="s">
        <v>80</v>
      </c>
      <c r="H329" t="s">
        <v>88</v>
      </c>
      <c r="I329">
        <v>4011146</v>
      </c>
      <c r="J329">
        <v>10.17</v>
      </c>
      <c r="K329">
        <v>37</v>
      </c>
      <c r="L329" t="s">
        <v>788</v>
      </c>
    </row>
    <row r="330" spans="1:12" x14ac:dyDescent="0.25">
      <c r="A330" t="s">
        <v>92</v>
      </c>
      <c r="B330" t="s">
        <v>60</v>
      </c>
      <c r="C330" s="2">
        <v>45590</v>
      </c>
      <c r="D330" t="s">
        <v>566</v>
      </c>
      <c r="E330" t="s">
        <v>23</v>
      </c>
      <c r="F330" t="s">
        <v>5</v>
      </c>
      <c r="G330" t="s">
        <v>80</v>
      </c>
      <c r="H330" t="s">
        <v>88</v>
      </c>
      <c r="I330">
        <v>4011150</v>
      </c>
      <c r="J330">
        <v>10.17</v>
      </c>
      <c r="K330">
        <v>20</v>
      </c>
      <c r="L330" t="s">
        <v>788</v>
      </c>
    </row>
    <row r="331" spans="1:12" x14ac:dyDescent="0.25">
      <c r="A331" t="s">
        <v>92</v>
      </c>
      <c r="B331" t="s">
        <v>444</v>
      </c>
      <c r="C331" s="2">
        <v>45590</v>
      </c>
      <c r="D331" t="s">
        <v>415</v>
      </c>
      <c r="E331" t="s">
        <v>354</v>
      </c>
      <c r="F331" t="s">
        <v>5</v>
      </c>
      <c r="G331" t="s">
        <v>80</v>
      </c>
      <c r="H331" t="s">
        <v>88</v>
      </c>
      <c r="I331">
        <v>4008498</v>
      </c>
      <c r="J331">
        <v>13.14</v>
      </c>
      <c r="K331">
        <v>74</v>
      </c>
      <c r="L331" t="s">
        <v>788</v>
      </c>
    </row>
    <row r="332" spans="1:12" x14ac:dyDescent="0.25">
      <c r="A332" t="s">
        <v>92</v>
      </c>
      <c r="B332" t="s">
        <v>55</v>
      </c>
      <c r="C332" s="2">
        <v>45590</v>
      </c>
      <c r="D332" t="s">
        <v>789</v>
      </c>
      <c r="E332" t="s">
        <v>291</v>
      </c>
      <c r="F332" t="s">
        <v>5</v>
      </c>
      <c r="G332" t="s">
        <v>80</v>
      </c>
      <c r="H332" t="s">
        <v>88</v>
      </c>
      <c r="I332">
        <v>4010292</v>
      </c>
      <c r="J332">
        <v>26.97</v>
      </c>
      <c r="K332">
        <v>43</v>
      </c>
      <c r="L332" t="s">
        <v>788</v>
      </c>
    </row>
    <row r="333" spans="1:12" x14ac:dyDescent="0.25">
      <c r="A333" t="s">
        <v>92</v>
      </c>
      <c r="B333" t="s">
        <v>331</v>
      </c>
      <c r="C333" s="2">
        <v>45590</v>
      </c>
      <c r="D333" t="s">
        <v>284</v>
      </c>
      <c r="E333" t="s">
        <v>213</v>
      </c>
      <c r="F333" t="s">
        <v>5</v>
      </c>
      <c r="G333" t="s">
        <v>81</v>
      </c>
      <c r="H333" t="s">
        <v>88</v>
      </c>
      <c r="I333">
        <v>4011138</v>
      </c>
      <c r="J333">
        <v>16.420000000000002</v>
      </c>
      <c r="K333">
        <v>22</v>
      </c>
      <c r="L333" t="s">
        <v>788</v>
      </c>
    </row>
    <row r="334" spans="1:12" x14ac:dyDescent="0.25">
      <c r="A334" t="s">
        <v>92</v>
      </c>
      <c r="B334" t="s">
        <v>390</v>
      </c>
      <c r="C334" s="2">
        <v>45590</v>
      </c>
      <c r="D334" t="s">
        <v>369</v>
      </c>
      <c r="E334" t="s">
        <v>17</v>
      </c>
      <c r="F334" t="s">
        <v>5</v>
      </c>
      <c r="G334" t="s">
        <v>86</v>
      </c>
      <c r="H334" t="s">
        <v>89</v>
      </c>
      <c r="I334">
        <v>4008581</v>
      </c>
      <c r="J334">
        <v>5.55</v>
      </c>
      <c r="K334">
        <v>38</v>
      </c>
      <c r="L334" t="s">
        <v>788</v>
      </c>
    </row>
    <row r="335" spans="1:12" x14ac:dyDescent="0.25">
      <c r="A335" t="s">
        <v>92</v>
      </c>
      <c r="B335" t="s">
        <v>55</v>
      </c>
      <c r="C335" s="2">
        <v>45590</v>
      </c>
      <c r="D335" t="s">
        <v>473</v>
      </c>
      <c r="E335" t="s">
        <v>565</v>
      </c>
      <c r="F335" t="s">
        <v>5</v>
      </c>
      <c r="G335" t="s">
        <v>86</v>
      </c>
      <c r="H335" t="s">
        <v>89</v>
      </c>
      <c r="I335">
        <v>4008580</v>
      </c>
      <c r="J335">
        <v>5.55</v>
      </c>
      <c r="K335">
        <v>18</v>
      </c>
      <c r="L335" t="s">
        <v>788</v>
      </c>
    </row>
    <row r="336" spans="1:12" x14ac:dyDescent="0.25">
      <c r="A336" t="s">
        <v>92</v>
      </c>
      <c r="B336" t="s">
        <v>461</v>
      </c>
      <c r="C336" s="2">
        <v>45590</v>
      </c>
      <c r="D336" t="s">
        <v>421</v>
      </c>
      <c r="E336" t="s">
        <v>290</v>
      </c>
      <c r="F336" t="s">
        <v>5</v>
      </c>
      <c r="G336" t="s">
        <v>80</v>
      </c>
      <c r="H336" t="s">
        <v>88</v>
      </c>
      <c r="I336">
        <v>4008579</v>
      </c>
      <c r="J336">
        <v>10.39</v>
      </c>
      <c r="K336">
        <v>51</v>
      </c>
      <c r="L336" t="s">
        <v>788</v>
      </c>
    </row>
    <row r="337" spans="1:12" x14ac:dyDescent="0.25">
      <c r="A337" t="s">
        <v>92</v>
      </c>
      <c r="B337" t="s">
        <v>55</v>
      </c>
      <c r="C337" s="2">
        <v>45590</v>
      </c>
      <c r="D337" t="s">
        <v>472</v>
      </c>
      <c r="E337" t="s">
        <v>20</v>
      </c>
      <c r="F337" t="s">
        <v>5</v>
      </c>
      <c r="G337" t="s">
        <v>80</v>
      </c>
      <c r="H337" t="s">
        <v>88</v>
      </c>
      <c r="I337">
        <v>4008578</v>
      </c>
      <c r="J337">
        <v>10.39</v>
      </c>
      <c r="K337">
        <v>39</v>
      </c>
      <c r="L337" t="s">
        <v>788</v>
      </c>
    </row>
    <row r="338" spans="1:12" x14ac:dyDescent="0.25">
      <c r="A338" t="s">
        <v>92</v>
      </c>
      <c r="B338" t="s">
        <v>582</v>
      </c>
      <c r="C338" s="2">
        <v>45590</v>
      </c>
      <c r="D338" t="s">
        <v>542</v>
      </c>
      <c r="E338" t="s">
        <v>29</v>
      </c>
      <c r="F338" t="s">
        <v>26</v>
      </c>
      <c r="G338" t="s">
        <v>80</v>
      </c>
      <c r="H338" t="s">
        <v>88</v>
      </c>
      <c r="I338">
        <v>4008786</v>
      </c>
      <c r="J338">
        <v>8.24</v>
      </c>
      <c r="K338">
        <v>15</v>
      </c>
      <c r="L338" t="s">
        <v>788</v>
      </c>
    </row>
    <row r="339" spans="1:12" x14ac:dyDescent="0.25">
      <c r="A339" t="s">
        <v>92</v>
      </c>
      <c r="B339" t="s">
        <v>444</v>
      </c>
      <c r="C339" s="2">
        <v>45590</v>
      </c>
      <c r="D339" t="s">
        <v>415</v>
      </c>
      <c r="E339" t="s">
        <v>354</v>
      </c>
      <c r="F339" t="s">
        <v>5</v>
      </c>
      <c r="G339" t="s">
        <v>80</v>
      </c>
      <c r="H339" t="s">
        <v>88</v>
      </c>
      <c r="I339">
        <v>4011840</v>
      </c>
      <c r="J339">
        <v>18.37</v>
      </c>
      <c r="K339">
        <v>69</v>
      </c>
      <c r="L339" t="s">
        <v>788</v>
      </c>
    </row>
    <row r="340" spans="1:12" x14ac:dyDescent="0.25">
      <c r="A340" t="s">
        <v>92</v>
      </c>
      <c r="B340" t="s">
        <v>470</v>
      </c>
      <c r="C340" s="2">
        <v>45590</v>
      </c>
      <c r="D340" t="s">
        <v>491</v>
      </c>
      <c r="E340" t="s">
        <v>28</v>
      </c>
      <c r="F340" t="s">
        <v>5</v>
      </c>
      <c r="G340" t="s">
        <v>86</v>
      </c>
      <c r="H340" t="s">
        <v>89</v>
      </c>
      <c r="I340">
        <v>4008751</v>
      </c>
      <c r="J340">
        <v>4.88</v>
      </c>
      <c r="K340">
        <v>17</v>
      </c>
      <c r="L340" t="s">
        <v>788</v>
      </c>
    </row>
    <row r="341" spans="1:12" x14ac:dyDescent="0.25">
      <c r="A341" t="s">
        <v>92</v>
      </c>
      <c r="B341" t="s">
        <v>392</v>
      </c>
      <c r="C341" s="2">
        <v>45590</v>
      </c>
      <c r="D341" t="s">
        <v>666</v>
      </c>
      <c r="E341" t="s">
        <v>38</v>
      </c>
      <c r="F341" t="s">
        <v>26</v>
      </c>
      <c r="G341" t="s">
        <v>80</v>
      </c>
      <c r="H341" t="s">
        <v>88</v>
      </c>
      <c r="I341">
        <v>4008754</v>
      </c>
      <c r="J341">
        <v>17.3</v>
      </c>
      <c r="K341">
        <v>55</v>
      </c>
      <c r="L341" t="s">
        <v>788</v>
      </c>
    </row>
    <row r="342" spans="1:12" x14ac:dyDescent="0.25">
      <c r="A342" t="s">
        <v>92</v>
      </c>
      <c r="B342" t="s">
        <v>582</v>
      </c>
      <c r="C342" s="2">
        <v>45590</v>
      </c>
      <c r="D342" t="s">
        <v>542</v>
      </c>
      <c r="E342" t="s">
        <v>29</v>
      </c>
      <c r="F342" t="s">
        <v>26</v>
      </c>
      <c r="G342" t="s">
        <v>80</v>
      </c>
      <c r="H342" t="s">
        <v>88</v>
      </c>
      <c r="I342">
        <v>4008755</v>
      </c>
      <c r="J342">
        <v>17.3</v>
      </c>
      <c r="K342">
        <v>43</v>
      </c>
      <c r="L342" t="s">
        <v>788</v>
      </c>
    </row>
    <row r="343" spans="1:12" x14ac:dyDescent="0.25">
      <c r="A343" t="s">
        <v>92</v>
      </c>
      <c r="B343" t="s">
        <v>444</v>
      </c>
      <c r="C343" s="2">
        <v>45590</v>
      </c>
      <c r="D343" t="s">
        <v>415</v>
      </c>
      <c r="E343" t="s">
        <v>354</v>
      </c>
      <c r="F343" t="s">
        <v>5</v>
      </c>
      <c r="G343" t="s">
        <v>80</v>
      </c>
      <c r="H343" t="s">
        <v>88</v>
      </c>
      <c r="I343">
        <v>4008785</v>
      </c>
      <c r="J343">
        <v>8.24</v>
      </c>
      <c r="K343">
        <v>72</v>
      </c>
      <c r="L343" t="s">
        <v>788</v>
      </c>
    </row>
    <row r="344" spans="1:12" x14ac:dyDescent="0.25">
      <c r="A344" t="s">
        <v>92</v>
      </c>
      <c r="B344" t="s">
        <v>432</v>
      </c>
      <c r="C344" s="2">
        <v>45590</v>
      </c>
      <c r="D344" t="s">
        <v>398</v>
      </c>
      <c r="E344" t="s">
        <v>27</v>
      </c>
      <c r="F344" t="s">
        <v>26</v>
      </c>
      <c r="G344" t="s">
        <v>80</v>
      </c>
      <c r="H344" t="s">
        <v>88</v>
      </c>
      <c r="I344">
        <v>4009565</v>
      </c>
      <c r="J344">
        <v>17.13</v>
      </c>
      <c r="K344">
        <v>41</v>
      </c>
      <c r="L344" t="s">
        <v>788</v>
      </c>
    </row>
    <row r="345" spans="1:12" x14ac:dyDescent="0.25">
      <c r="A345" t="s">
        <v>92</v>
      </c>
      <c r="B345" t="s">
        <v>55</v>
      </c>
      <c r="C345" s="2">
        <v>45590</v>
      </c>
      <c r="D345" t="s">
        <v>473</v>
      </c>
      <c r="E345" t="s">
        <v>565</v>
      </c>
      <c r="F345" t="s">
        <v>5</v>
      </c>
      <c r="G345" t="s">
        <v>80</v>
      </c>
      <c r="H345" t="s">
        <v>88</v>
      </c>
      <c r="I345">
        <v>4011847</v>
      </c>
      <c r="J345">
        <v>18.37</v>
      </c>
      <c r="K345">
        <v>45</v>
      </c>
      <c r="L345" t="s">
        <v>788</v>
      </c>
    </row>
    <row r="346" spans="1:12" x14ac:dyDescent="0.25">
      <c r="A346" t="s">
        <v>92</v>
      </c>
      <c r="B346" t="s">
        <v>55</v>
      </c>
      <c r="C346" s="2">
        <v>45590</v>
      </c>
      <c r="D346" t="s">
        <v>472</v>
      </c>
      <c r="E346" t="s">
        <v>20</v>
      </c>
      <c r="F346" t="s">
        <v>5</v>
      </c>
      <c r="G346" t="s">
        <v>80</v>
      </c>
      <c r="H346" t="s">
        <v>88</v>
      </c>
      <c r="I346">
        <v>4008968</v>
      </c>
      <c r="J346">
        <v>14.12</v>
      </c>
      <c r="K346">
        <v>55</v>
      </c>
      <c r="L346" t="s">
        <v>788</v>
      </c>
    </row>
    <row r="347" spans="1:12" x14ac:dyDescent="0.25">
      <c r="A347" t="s">
        <v>92</v>
      </c>
      <c r="B347" t="s">
        <v>444</v>
      </c>
      <c r="C347" s="2">
        <v>45590</v>
      </c>
      <c r="D347" t="s">
        <v>415</v>
      </c>
      <c r="E347" t="s">
        <v>354</v>
      </c>
      <c r="F347" t="s">
        <v>5</v>
      </c>
      <c r="G347" t="s">
        <v>80</v>
      </c>
      <c r="H347" t="s">
        <v>88</v>
      </c>
      <c r="I347">
        <v>4008973</v>
      </c>
      <c r="J347">
        <v>14.12</v>
      </c>
      <c r="K347">
        <v>73</v>
      </c>
      <c r="L347" t="s">
        <v>788</v>
      </c>
    </row>
    <row r="348" spans="1:12" x14ac:dyDescent="0.25">
      <c r="A348" t="s">
        <v>92</v>
      </c>
      <c r="B348" t="s">
        <v>470</v>
      </c>
      <c r="C348" s="2">
        <v>45590</v>
      </c>
      <c r="D348" t="s">
        <v>491</v>
      </c>
      <c r="E348" t="s">
        <v>28</v>
      </c>
      <c r="F348" t="s">
        <v>5</v>
      </c>
      <c r="G348" t="s">
        <v>84</v>
      </c>
      <c r="H348" t="s">
        <v>88</v>
      </c>
      <c r="I348">
        <v>4008979</v>
      </c>
      <c r="J348">
        <v>8.33</v>
      </c>
      <c r="K348">
        <v>20</v>
      </c>
      <c r="L348" t="s">
        <v>788</v>
      </c>
    </row>
    <row r="349" spans="1:12" x14ac:dyDescent="0.25">
      <c r="A349" t="s">
        <v>92</v>
      </c>
      <c r="B349" t="s">
        <v>56</v>
      </c>
      <c r="C349" s="2">
        <v>45590</v>
      </c>
      <c r="D349" t="s">
        <v>285</v>
      </c>
      <c r="E349" t="s">
        <v>346</v>
      </c>
      <c r="F349" t="s">
        <v>5</v>
      </c>
      <c r="G349" t="s">
        <v>82</v>
      </c>
      <c r="H349" t="s">
        <v>88</v>
      </c>
      <c r="I349">
        <v>4008980</v>
      </c>
      <c r="J349">
        <v>25.38</v>
      </c>
      <c r="K349">
        <v>62</v>
      </c>
      <c r="L349" t="s">
        <v>788</v>
      </c>
    </row>
    <row r="350" spans="1:12" x14ac:dyDescent="0.25">
      <c r="A350" t="s">
        <v>92</v>
      </c>
      <c r="B350" t="s">
        <v>470</v>
      </c>
      <c r="C350" s="2">
        <v>45590</v>
      </c>
      <c r="D350" t="s">
        <v>491</v>
      </c>
      <c r="E350" t="s">
        <v>28</v>
      </c>
      <c r="F350" t="s">
        <v>5</v>
      </c>
      <c r="G350" t="s">
        <v>82</v>
      </c>
      <c r="H350" t="s">
        <v>88</v>
      </c>
      <c r="I350">
        <v>4009093</v>
      </c>
      <c r="J350">
        <v>16.45</v>
      </c>
      <c r="K350">
        <v>40</v>
      </c>
      <c r="L350" t="s">
        <v>788</v>
      </c>
    </row>
    <row r="351" spans="1:12" x14ac:dyDescent="0.25">
      <c r="A351" t="s">
        <v>92</v>
      </c>
      <c r="B351" t="s">
        <v>331</v>
      </c>
      <c r="C351" s="2">
        <v>45590</v>
      </c>
      <c r="D351" t="s">
        <v>284</v>
      </c>
      <c r="E351" t="s">
        <v>213</v>
      </c>
      <c r="F351" t="s">
        <v>5</v>
      </c>
      <c r="G351" t="s">
        <v>82</v>
      </c>
      <c r="H351" t="s">
        <v>88</v>
      </c>
      <c r="I351">
        <v>4010951</v>
      </c>
      <c r="J351">
        <v>14.82</v>
      </c>
      <c r="K351">
        <v>43</v>
      </c>
      <c r="L351" t="s">
        <v>788</v>
      </c>
    </row>
    <row r="352" spans="1:12" x14ac:dyDescent="0.25">
      <c r="A352" t="s">
        <v>92</v>
      </c>
      <c r="B352" t="s">
        <v>55</v>
      </c>
      <c r="C352" s="2">
        <v>45590</v>
      </c>
      <c r="D352" t="s">
        <v>789</v>
      </c>
      <c r="E352" t="s">
        <v>291</v>
      </c>
      <c r="F352" t="s">
        <v>5</v>
      </c>
      <c r="G352" t="s">
        <v>82</v>
      </c>
      <c r="H352" t="s">
        <v>88</v>
      </c>
      <c r="I352">
        <v>4009094</v>
      </c>
      <c r="J352">
        <v>14.41</v>
      </c>
      <c r="K352">
        <v>30</v>
      </c>
      <c r="L352" t="s">
        <v>788</v>
      </c>
    </row>
    <row r="353" spans="1:12" x14ac:dyDescent="0.25">
      <c r="A353" t="s">
        <v>92</v>
      </c>
      <c r="B353" t="s">
        <v>331</v>
      </c>
      <c r="C353" s="2">
        <v>45590</v>
      </c>
      <c r="D353" t="s">
        <v>284</v>
      </c>
      <c r="E353" t="s">
        <v>213</v>
      </c>
      <c r="F353" t="s">
        <v>5</v>
      </c>
      <c r="G353" t="s">
        <v>82</v>
      </c>
      <c r="H353" t="s">
        <v>88</v>
      </c>
      <c r="I353">
        <v>4010952</v>
      </c>
      <c r="J353">
        <v>14.82</v>
      </c>
      <c r="K353">
        <v>35</v>
      </c>
      <c r="L353" t="s">
        <v>788</v>
      </c>
    </row>
    <row r="354" spans="1:12" x14ac:dyDescent="0.25">
      <c r="A354" t="s">
        <v>92</v>
      </c>
      <c r="B354" t="s">
        <v>406</v>
      </c>
      <c r="C354" s="2">
        <v>45590</v>
      </c>
      <c r="D354" t="s">
        <v>385</v>
      </c>
      <c r="E354" t="s">
        <v>212</v>
      </c>
      <c r="F354" t="s">
        <v>26</v>
      </c>
      <c r="G354" t="s">
        <v>80</v>
      </c>
      <c r="H354" t="s">
        <v>88</v>
      </c>
      <c r="I354">
        <v>4008859</v>
      </c>
      <c r="J354">
        <v>10.88</v>
      </c>
      <c r="K354">
        <v>29</v>
      </c>
      <c r="L354" t="s">
        <v>788</v>
      </c>
    </row>
    <row r="355" spans="1:12" x14ac:dyDescent="0.25">
      <c r="A355" t="s">
        <v>92</v>
      </c>
      <c r="B355" t="s">
        <v>60</v>
      </c>
      <c r="C355" s="2">
        <v>45590</v>
      </c>
      <c r="D355" t="s">
        <v>566</v>
      </c>
      <c r="E355" t="s">
        <v>23</v>
      </c>
      <c r="F355" t="s">
        <v>5</v>
      </c>
      <c r="G355" t="s">
        <v>80</v>
      </c>
      <c r="H355" t="s">
        <v>88</v>
      </c>
      <c r="I355">
        <v>4008860</v>
      </c>
      <c r="J355">
        <v>10.88</v>
      </c>
      <c r="K355">
        <v>37</v>
      </c>
      <c r="L355" t="s">
        <v>788</v>
      </c>
    </row>
    <row r="356" spans="1:12" x14ac:dyDescent="0.25">
      <c r="A356" t="s">
        <v>92</v>
      </c>
      <c r="B356" t="s">
        <v>444</v>
      </c>
      <c r="C356" s="2">
        <v>45590</v>
      </c>
      <c r="D356" t="s">
        <v>415</v>
      </c>
      <c r="E356" t="s">
        <v>354</v>
      </c>
      <c r="F356" t="s">
        <v>5</v>
      </c>
      <c r="G356" t="s">
        <v>80</v>
      </c>
      <c r="H356" t="s">
        <v>88</v>
      </c>
      <c r="I356">
        <v>4008861</v>
      </c>
      <c r="J356">
        <v>13.97</v>
      </c>
      <c r="K356">
        <v>28</v>
      </c>
      <c r="L356" t="s">
        <v>788</v>
      </c>
    </row>
    <row r="357" spans="1:12" x14ac:dyDescent="0.25">
      <c r="A357" t="s">
        <v>92</v>
      </c>
      <c r="B357" t="s">
        <v>56</v>
      </c>
      <c r="C357" s="2">
        <v>45590</v>
      </c>
      <c r="D357" t="s">
        <v>285</v>
      </c>
      <c r="E357" t="s">
        <v>346</v>
      </c>
      <c r="F357" t="s">
        <v>5</v>
      </c>
      <c r="G357" t="s">
        <v>80</v>
      </c>
      <c r="H357" t="s">
        <v>88</v>
      </c>
      <c r="I357">
        <v>4008862</v>
      </c>
      <c r="J357">
        <v>13.97</v>
      </c>
      <c r="K357">
        <v>27</v>
      </c>
      <c r="L357" t="s">
        <v>788</v>
      </c>
    </row>
    <row r="358" spans="1:12" x14ac:dyDescent="0.25">
      <c r="A358" t="s">
        <v>92</v>
      </c>
      <c r="B358" t="s">
        <v>582</v>
      </c>
      <c r="C358" s="2">
        <v>45590</v>
      </c>
      <c r="D358" t="s">
        <v>542</v>
      </c>
      <c r="E358" t="s">
        <v>29</v>
      </c>
      <c r="F358" t="s">
        <v>26</v>
      </c>
      <c r="G358" t="s">
        <v>80</v>
      </c>
      <c r="H358" t="s">
        <v>88</v>
      </c>
      <c r="I358">
        <v>4008753</v>
      </c>
      <c r="J358">
        <v>4.38</v>
      </c>
      <c r="K358">
        <v>17</v>
      </c>
      <c r="L358" t="s">
        <v>788</v>
      </c>
    </row>
    <row r="359" spans="1:12" x14ac:dyDescent="0.25">
      <c r="A359" t="s">
        <v>92</v>
      </c>
      <c r="B359" t="s">
        <v>461</v>
      </c>
      <c r="C359" s="2">
        <v>45590</v>
      </c>
      <c r="D359" t="s">
        <v>421</v>
      </c>
      <c r="E359" t="s">
        <v>290</v>
      </c>
      <c r="F359" t="s">
        <v>5</v>
      </c>
      <c r="G359" t="s">
        <v>619</v>
      </c>
      <c r="H359" t="s">
        <v>88</v>
      </c>
      <c r="I359">
        <v>4012501</v>
      </c>
      <c r="J359">
        <v>10.49</v>
      </c>
      <c r="K359">
        <v>25</v>
      </c>
      <c r="L359" t="s">
        <v>788</v>
      </c>
    </row>
    <row r="360" spans="1:12" x14ac:dyDescent="0.25">
      <c r="A360" t="s">
        <v>92</v>
      </c>
      <c r="B360" t="s">
        <v>432</v>
      </c>
      <c r="C360" s="2">
        <v>45590</v>
      </c>
      <c r="D360" t="s">
        <v>398</v>
      </c>
      <c r="E360" t="s">
        <v>27</v>
      </c>
      <c r="F360" t="s">
        <v>26</v>
      </c>
      <c r="G360" t="s">
        <v>80</v>
      </c>
      <c r="H360" t="s">
        <v>88</v>
      </c>
      <c r="I360">
        <v>4012448</v>
      </c>
      <c r="J360">
        <v>10.86</v>
      </c>
      <c r="K360">
        <v>25</v>
      </c>
      <c r="L360" t="s">
        <v>788</v>
      </c>
    </row>
    <row r="361" spans="1:12" x14ac:dyDescent="0.25">
      <c r="A361" t="s">
        <v>92</v>
      </c>
      <c r="B361" t="s">
        <v>461</v>
      </c>
      <c r="C361" s="2">
        <v>45590</v>
      </c>
      <c r="D361" t="s">
        <v>421</v>
      </c>
      <c r="E361" t="s">
        <v>290</v>
      </c>
      <c r="F361" t="s">
        <v>5</v>
      </c>
      <c r="G361" t="s">
        <v>86</v>
      </c>
      <c r="H361" t="s">
        <v>89</v>
      </c>
      <c r="I361">
        <v>4012526</v>
      </c>
      <c r="J361">
        <v>8.76</v>
      </c>
      <c r="K361">
        <v>15</v>
      </c>
      <c r="L361" t="s">
        <v>788</v>
      </c>
    </row>
    <row r="362" spans="1:12" x14ac:dyDescent="0.25">
      <c r="A362" t="s">
        <v>92</v>
      </c>
      <c r="B362" t="s">
        <v>390</v>
      </c>
      <c r="C362" s="2">
        <v>45590</v>
      </c>
      <c r="D362" t="s">
        <v>369</v>
      </c>
      <c r="E362" t="s">
        <v>17</v>
      </c>
      <c r="F362" t="s">
        <v>5</v>
      </c>
      <c r="G362" t="s">
        <v>80</v>
      </c>
      <c r="H362" t="s">
        <v>88</v>
      </c>
      <c r="I362">
        <v>4008728</v>
      </c>
      <c r="J362">
        <v>7.27</v>
      </c>
      <c r="K362">
        <v>21</v>
      </c>
      <c r="L362" t="s">
        <v>788</v>
      </c>
    </row>
    <row r="363" spans="1:12" x14ac:dyDescent="0.25">
      <c r="A363" t="s">
        <v>92</v>
      </c>
      <c r="B363" t="s">
        <v>55</v>
      </c>
      <c r="C363" s="2">
        <v>45590</v>
      </c>
      <c r="D363" t="s">
        <v>472</v>
      </c>
      <c r="E363" t="s">
        <v>20</v>
      </c>
      <c r="F363" t="s">
        <v>5</v>
      </c>
      <c r="G363" t="s">
        <v>80</v>
      </c>
      <c r="H363" t="s">
        <v>88</v>
      </c>
      <c r="I363">
        <v>4008729</v>
      </c>
      <c r="J363">
        <v>7.27</v>
      </c>
      <c r="K363">
        <v>3</v>
      </c>
      <c r="L363" t="s">
        <v>788</v>
      </c>
    </row>
    <row r="364" spans="1:12" x14ac:dyDescent="0.25">
      <c r="A364" t="s">
        <v>92</v>
      </c>
      <c r="B364" t="s">
        <v>432</v>
      </c>
      <c r="C364" s="2">
        <v>45590</v>
      </c>
      <c r="D364" t="s">
        <v>398</v>
      </c>
      <c r="E364" t="s">
        <v>27</v>
      </c>
      <c r="F364" t="s">
        <v>26</v>
      </c>
      <c r="G364" t="s">
        <v>80</v>
      </c>
      <c r="H364" t="s">
        <v>88</v>
      </c>
      <c r="I364">
        <v>4008738</v>
      </c>
      <c r="J364">
        <v>10.039999999999999</v>
      </c>
      <c r="K364">
        <v>23</v>
      </c>
      <c r="L364" t="s">
        <v>788</v>
      </c>
    </row>
    <row r="365" spans="1:12" x14ac:dyDescent="0.25">
      <c r="A365" t="s">
        <v>92</v>
      </c>
      <c r="B365" t="s">
        <v>390</v>
      </c>
      <c r="C365" s="2">
        <v>45590</v>
      </c>
      <c r="D365" t="s">
        <v>369</v>
      </c>
      <c r="E365" t="s">
        <v>17</v>
      </c>
      <c r="F365" t="s">
        <v>5</v>
      </c>
      <c r="G365" t="s">
        <v>80</v>
      </c>
      <c r="H365" t="s">
        <v>88</v>
      </c>
      <c r="I365">
        <v>4008739</v>
      </c>
      <c r="J365">
        <v>10.039999999999999</v>
      </c>
      <c r="K365">
        <v>31</v>
      </c>
      <c r="L365" t="s">
        <v>788</v>
      </c>
    </row>
    <row r="366" spans="1:12" x14ac:dyDescent="0.25">
      <c r="A366" t="s">
        <v>92</v>
      </c>
      <c r="B366" t="s">
        <v>390</v>
      </c>
      <c r="C366" s="2">
        <v>45590</v>
      </c>
      <c r="D366" t="s">
        <v>369</v>
      </c>
      <c r="E366" t="s">
        <v>17</v>
      </c>
      <c r="F366" t="s">
        <v>5</v>
      </c>
      <c r="G366" t="s">
        <v>86</v>
      </c>
      <c r="H366" t="s">
        <v>89</v>
      </c>
      <c r="I366">
        <v>4012533</v>
      </c>
      <c r="J366">
        <v>9.93</v>
      </c>
      <c r="K366">
        <v>18</v>
      </c>
      <c r="L366" t="s">
        <v>788</v>
      </c>
    </row>
    <row r="367" spans="1:12" x14ac:dyDescent="0.25">
      <c r="A367" t="s">
        <v>92</v>
      </c>
      <c r="B367" t="s">
        <v>444</v>
      </c>
      <c r="C367" s="2">
        <v>45590</v>
      </c>
      <c r="D367" t="s">
        <v>415</v>
      </c>
      <c r="E367" t="s">
        <v>354</v>
      </c>
      <c r="F367" t="s">
        <v>5</v>
      </c>
      <c r="G367" t="s">
        <v>80</v>
      </c>
      <c r="H367" t="s">
        <v>88</v>
      </c>
      <c r="I367">
        <v>4012446</v>
      </c>
      <c r="J367">
        <v>10.86</v>
      </c>
      <c r="K367">
        <v>24</v>
      </c>
      <c r="L367" t="s">
        <v>788</v>
      </c>
    </row>
    <row r="368" spans="1:12" x14ac:dyDescent="0.25">
      <c r="A368" t="s">
        <v>92</v>
      </c>
      <c r="B368" t="s">
        <v>55</v>
      </c>
      <c r="C368" s="2">
        <v>45590</v>
      </c>
      <c r="D368" t="s">
        <v>789</v>
      </c>
      <c r="E368" t="s">
        <v>291</v>
      </c>
      <c r="F368" t="s">
        <v>5</v>
      </c>
      <c r="G368" t="s">
        <v>81</v>
      </c>
      <c r="H368" t="s">
        <v>88</v>
      </c>
      <c r="I368">
        <v>4011713</v>
      </c>
      <c r="J368">
        <v>7.3</v>
      </c>
      <c r="K368">
        <v>46</v>
      </c>
      <c r="L368" t="s">
        <v>788</v>
      </c>
    </row>
    <row r="369" spans="1:12" x14ac:dyDescent="0.25">
      <c r="A369" t="s">
        <v>92</v>
      </c>
      <c r="B369" t="s">
        <v>55</v>
      </c>
      <c r="C369" s="2">
        <v>45590</v>
      </c>
      <c r="D369" t="s">
        <v>472</v>
      </c>
      <c r="E369" t="s">
        <v>20</v>
      </c>
      <c r="F369" t="s">
        <v>5</v>
      </c>
      <c r="G369" t="s">
        <v>86</v>
      </c>
      <c r="H369" t="s">
        <v>89</v>
      </c>
      <c r="I369">
        <v>4012360</v>
      </c>
      <c r="J369">
        <v>13.14</v>
      </c>
      <c r="K369">
        <v>26</v>
      </c>
      <c r="L369" t="s">
        <v>788</v>
      </c>
    </row>
    <row r="370" spans="1:12" x14ac:dyDescent="0.25">
      <c r="A370" t="s">
        <v>92</v>
      </c>
      <c r="B370" t="s">
        <v>461</v>
      </c>
      <c r="C370" s="2">
        <v>45590</v>
      </c>
      <c r="D370" t="s">
        <v>421</v>
      </c>
      <c r="E370" t="s">
        <v>290</v>
      </c>
      <c r="F370" t="s">
        <v>5</v>
      </c>
      <c r="G370" t="s">
        <v>86</v>
      </c>
      <c r="H370" t="s">
        <v>89</v>
      </c>
      <c r="I370">
        <v>4012359</v>
      </c>
      <c r="J370">
        <v>13.14</v>
      </c>
      <c r="K370">
        <v>35</v>
      </c>
      <c r="L370" t="s">
        <v>788</v>
      </c>
    </row>
    <row r="371" spans="1:12" x14ac:dyDescent="0.25">
      <c r="A371" t="s">
        <v>92</v>
      </c>
      <c r="B371" t="s">
        <v>55</v>
      </c>
      <c r="C371" s="2">
        <v>45590</v>
      </c>
      <c r="D371" t="s">
        <v>789</v>
      </c>
      <c r="E371" t="s">
        <v>291</v>
      </c>
      <c r="F371" t="s">
        <v>5</v>
      </c>
      <c r="G371" t="s">
        <v>80</v>
      </c>
      <c r="H371" t="s">
        <v>88</v>
      </c>
      <c r="I371">
        <v>4011721</v>
      </c>
      <c r="J371">
        <v>11.95</v>
      </c>
      <c r="K371">
        <v>69</v>
      </c>
      <c r="L371" t="s">
        <v>788</v>
      </c>
    </row>
    <row r="372" spans="1:12" x14ac:dyDescent="0.25">
      <c r="A372" t="s">
        <v>92</v>
      </c>
      <c r="B372" t="s">
        <v>390</v>
      </c>
      <c r="C372" s="2">
        <v>45590</v>
      </c>
      <c r="D372" t="s">
        <v>369</v>
      </c>
      <c r="E372" t="s">
        <v>17</v>
      </c>
      <c r="F372" t="s">
        <v>5</v>
      </c>
      <c r="G372" t="s">
        <v>84</v>
      </c>
      <c r="H372" t="s">
        <v>88</v>
      </c>
      <c r="I372">
        <v>4011039</v>
      </c>
      <c r="J372">
        <v>11.96</v>
      </c>
      <c r="K372">
        <v>50</v>
      </c>
      <c r="L372" t="s">
        <v>788</v>
      </c>
    </row>
    <row r="373" spans="1:12" x14ac:dyDescent="0.25">
      <c r="A373" t="s">
        <v>92</v>
      </c>
      <c r="B373" t="s">
        <v>55</v>
      </c>
      <c r="C373" s="2">
        <v>45590</v>
      </c>
      <c r="D373" t="s">
        <v>472</v>
      </c>
      <c r="E373" t="s">
        <v>20</v>
      </c>
      <c r="F373" t="s">
        <v>5</v>
      </c>
      <c r="G373" t="s">
        <v>84</v>
      </c>
      <c r="H373" t="s">
        <v>88</v>
      </c>
      <c r="I373">
        <v>4011037</v>
      </c>
      <c r="J373">
        <v>11.96</v>
      </c>
      <c r="K373">
        <v>20</v>
      </c>
      <c r="L373" t="s">
        <v>788</v>
      </c>
    </row>
    <row r="374" spans="1:12" x14ac:dyDescent="0.25">
      <c r="A374" t="s">
        <v>92</v>
      </c>
      <c r="B374" t="s">
        <v>55</v>
      </c>
      <c r="C374" s="2">
        <v>45590</v>
      </c>
      <c r="D374" t="s">
        <v>562</v>
      </c>
      <c r="E374" t="s">
        <v>848</v>
      </c>
      <c r="F374" t="s">
        <v>5</v>
      </c>
      <c r="G374" t="s">
        <v>80</v>
      </c>
      <c r="H374" t="s">
        <v>88</v>
      </c>
      <c r="I374">
        <v>4012355</v>
      </c>
      <c r="J374">
        <v>21.56</v>
      </c>
      <c r="K374">
        <v>57</v>
      </c>
      <c r="L374" t="s">
        <v>788</v>
      </c>
    </row>
    <row r="375" spans="1:12" x14ac:dyDescent="0.25">
      <c r="A375" t="s">
        <v>92</v>
      </c>
      <c r="B375" t="s">
        <v>390</v>
      </c>
      <c r="C375" s="2">
        <v>45590</v>
      </c>
      <c r="D375" t="s">
        <v>369</v>
      </c>
      <c r="E375" t="s">
        <v>17</v>
      </c>
      <c r="F375" t="s">
        <v>5</v>
      </c>
      <c r="G375" t="s">
        <v>86</v>
      </c>
      <c r="H375" t="s">
        <v>89</v>
      </c>
      <c r="I375">
        <v>4011712</v>
      </c>
      <c r="J375">
        <v>23.87</v>
      </c>
      <c r="K375">
        <v>36</v>
      </c>
      <c r="L375" t="s">
        <v>788</v>
      </c>
    </row>
    <row r="376" spans="1:12" x14ac:dyDescent="0.25">
      <c r="A376" t="s">
        <v>92</v>
      </c>
      <c r="B376" t="s">
        <v>331</v>
      </c>
      <c r="C376" s="2">
        <v>45590</v>
      </c>
      <c r="D376" t="s">
        <v>284</v>
      </c>
      <c r="E376" t="s">
        <v>213</v>
      </c>
      <c r="F376" t="s">
        <v>5</v>
      </c>
      <c r="G376" t="s">
        <v>81</v>
      </c>
      <c r="H376" t="s">
        <v>88</v>
      </c>
      <c r="I376">
        <v>4011711</v>
      </c>
      <c r="J376">
        <v>7.3</v>
      </c>
      <c r="K376">
        <v>52</v>
      </c>
      <c r="L376" t="s">
        <v>788</v>
      </c>
    </row>
    <row r="377" spans="1:12" x14ac:dyDescent="0.25">
      <c r="A377" t="s">
        <v>92</v>
      </c>
      <c r="B377" t="s">
        <v>432</v>
      </c>
      <c r="C377" s="2">
        <v>45590</v>
      </c>
      <c r="D377" t="s">
        <v>398</v>
      </c>
      <c r="E377" t="s">
        <v>27</v>
      </c>
      <c r="F377" t="s">
        <v>26</v>
      </c>
      <c r="G377" t="s">
        <v>80</v>
      </c>
      <c r="H377" t="s">
        <v>88</v>
      </c>
      <c r="I377">
        <v>4011718</v>
      </c>
      <c r="J377">
        <v>11.95</v>
      </c>
      <c r="K377">
        <v>38</v>
      </c>
      <c r="L377" t="s">
        <v>788</v>
      </c>
    </row>
    <row r="378" spans="1:12" x14ac:dyDescent="0.25">
      <c r="A378" t="s">
        <v>92</v>
      </c>
      <c r="B378" t="s">
        <v>55</v>
      </c>
      <c r="C378" s="2">
        <v>45590</v>
      </c>
      <c r="D378" t="s">
        <v>850</v>
      </c>
      <c r="E378" t="s">
        <v>22</v>
      </c>
      <c r="F378" t="s">
        <v>19</v>
      </c>
      <c r="G378" t="s">
        <v>80</v>
      </c>
      <c r="H378" t="s">
        <v>88</v>
      </c>
      <c r="I378">
        <v>4011698</v>
      </c>
      <c r="J378">
        <v>22.51</v>
      </c>
      <c r="K378">
        <v>26</v>
      </c>
      <c r="L378" t="s">
        <v>788</v>
      </c>
    </row>
    <row r="379" spans="1:12" x14ac:dyDescent="0.25">
      <c r="A379" t="s">
        <v>92</v>
      </c>
      <c r="B379" t="s">
        <v>331</v>
      </c>
      <c r="C379" s="2">
        <v>45590</v>
      </c>
      <c r="D379" t="s">
        <v>284</v>
      </c>
      <c r="E379" t="s">
        <v>213</v>
      </c>
      <c r="F379" t="s">
        <v>5</v>
      </c>
      <c r="G379" t="s">
        <v>84</v>
      </c>
      <c r="H379" t="s">
        <v>88</v>
      </c>
      <c r="I379">
        <v>4012408</v>
      </c>
      <c r="J379">
        <v>20.98</v>
      </c>
      <c r="K379">
        <v>33</v>
      </c>
      <c r="L379" t="s">
        <v>788</v>
      </c>
    </row>
    <row r="380" spans="1:12" x14ac:dyDescent="0.25">
      <c r="A380" t="s">
        <v>92</v>
      </c>
      <c r="B380" t="s">
        <v>55</v>
      </c>
      <c r="C380" s="2">
        <v>45590</v>
      </c>
      <c r="D380" t="s">
        <v>473</v>
      </c>
      <c r="E380" t="s">
        <v>565</v>
      </c>
      <c r="F380" t="s">
        <v>5</v>
      </c>
      <c r="G380" t="s">
        <v>84</v>
      </c>
      <c r="H380" t="s">
        <v>88</v>
      </c>
      <c r="I380">
        <v>4012407</v>
      </c>
      <c r="J380">
        <v>20.98</v>
      </c>
      <c r="K380">
        <v>5</v>
      </c>
      <c r="L380" t="s">
        <v>788</v>
      </c>
    </row>
    <row r="381" spans="1:12" x14ac:dyDescent="0.25">
      <c r="A381" t="s">
        <v>92</v>
      </c>
      <c r="B381" t="s">
        <v>390</v>
      </c>
      <c r="C381" s="2">
        <v>45590</v>
      </c>
      <c r="D381" t="s">
        <v>369</v>
      </c>
      <c r="E381" t="s">
        <v>17</v>
      </c>
      <c r="F381" t="s">
        <v>5</v>
      </c>
      <c r="G381" t="s">
        <v>86</v>
      </c>
      <c r="H381" t="s">
        <v>89</v>
      </c>
      <c r="I381">
        <v>4011710</v>
      </c>
      <c r="J381">
        <v>23.87</v>
      </c>
      <c r="K381">
        <v>71</v>
      </c>
      <c r="L381" t="s">
        <v>788</v>
      </c>
    </row>
    <row r="382" spans="1:12" x14ac:dyDescent="0.25">
      <c r="A382" t="s">
        <v>92</v>
      </c>
      <c r="B382" t="s">
        <v>55</v>
      </c>
      <c r="C382" s="2">
        <v>45590</v>
      </c>
      <c r="D382" t="s">
        <v>850</v>
      </c>
      <c r="E382" t="s">
        <v>22</v>
      </c>
      <c r="F382" t="s">
        <v>5</v>
      </c>
      <c r="G382" t="s">
        <v>80</v>
      </c>
      <c r="H382" t="s">
        <v>88</v>
      </c>
      <c r="I382">
        <v>4012389</v>
      </c>
      <c r="J382">
        <v>17.97</v>
      </c>
      <c r="K382">
        <v>31</v>
      </c>
      <c r="L382" t="s">
        <v>788</v>
      </c>
    </row>
    <row r="383" spans="1:12" x14ac:dyDescent="0.25">
      <c r="A383" t="s">
        <v>92</v>
      </c>
      <c r="B383" t="s">
        <v>392</v>
      </c>
      <c r="C383" s="2">
        <v>45590</v>
      </c>
      <c r="D383" t="s">
        <v>666</v>
      </c>
      <c r="E383" t="s">
        <v>38</v>
      </c>
      <c r="F383" t="s">
        <v>26</v>
      </c>
      <c r="G383" t="s">
        <v>80</v>
      </c>
      <c r="H383" t="s">
        <v>88</v>
      </c>
      <c r="I383">
        <v>4012385</v>
      </c>
      <c r="J383">
        <v>17.97</v>
      </c>
      <c r="K383">
        <v>37</v>
      </c>
      <c r="L383" t="s">
        <v>788</v>
      </c>
    </row>
    <row r="384" spans="1:12" x14ac:dyDescent="0.25">
      <c r="A384" t="s">
        <v>92</v>
      </c>
      <c r="B384" t="s">
        <v>582</v>
      </c>
      <c r="C384" s="2">
        <v>45590</v>
      </c>
      <c r="D384" t="s">
        <v>542</v>
      </c>
      <c r="E384" t="s">
        <v>29</v>
      </c>
      <c r="F384" t="s">
        <v>26</v>
      </c>
      <c r="G384" t="s">
        <v>80</v>
      </c>
      <c r="H384" t="s">
        <v>88</v>
      </c>
      <c r="I384">
        <v>4011697</v>
      </c>
      <c r="J384">
        <v>22.51</v>
      </c>
      <c r="K384">
        <v>22</v>
      </c>
      <c r="L384" t="s">
        <v>788</v>
      </c>
    </row>
    <row r="385" spans="1:12" x14ac:dyDescent="0.25">
      <c r="A385" t="s">
        <v>92</v>
      </c>
      <c r="B385" t="s">
        <v>461</v>
      </c>
      <c r="C385" s="2">
        <v>45591</v>
      </c>
      <c r="D385" t="s">
        <v>421</v>
      </c>
      <c r="E385" t="s">
        <v>290</v>
      </c>
      <c r="F385" t="s">
        <v>5</v>
      </c>
      <c r="G385" t="s">
        <v>80</v>
      </c>
      <c r="H385" t="s">
        <v>88</v>
      </c>
      <c r="I385">
        <v>4013240</v>
      </c>
      <c r="J385">
        <v>26.08</v>
      </c>
      <c r="K385">
        <v>35</v>
      </c>
      <c r="L385" t="s">
        <v>788</v>
      </c>
    </row>
    <row r="386" spans="1:12" x14ac:dyDescent="0.25">
      <c r="A386" t="s">
        <v>92</v>
      </c>
      <c r="B386" t="s">
        <v>55</v>
      </c>
      <c r="C386" s="2">
        <v>45591</v>
      </c>
      <c r="D386" t="s">
        <v>472</v>
      </c>
      <c r="E386" t="s">
        <v>20</v>
      </c>
      <c r="F386" t="s">
        <v>5</v>
      </c>
      <c r="G386" t="s">
        <v>80</v>
      </c>
      <c r="H386" t="s">
        <v>88</v>
      </c>
      <c r="I386">
        <v>4013241</v>
      </c>
      <c r="J386">
        <v>26.08</v>
      </c>
      <c r="K386">
        <v>29</v>
      </c>
      <c r="L386" t="s">
        <v>788</v>
      </c>
    </row>
    <row r="387" spans="1:12" x14ac:dyDescent="0.25">
      <c r="A387" t="s">
        <v>92</v>
      </c>
      <c r="B387" t="s">
        <v>331</v>
      </c>
      <c r="C387" s="2">
        <v>45591</v>
      </c>
      <c r="D387" t="s">
        <v>284</v>
      </c>
      <c r="E387" t="s">
        <v>213</v>
      </c>
      <c r="F387" t="s">
        <v>5</v>
      </c>
      <c r="G387" t="s">
        <v>80</v>
      </c>
      <c r="H387" t="s">
        <v>88</v>
      </c>
      <c r="I387">
        <v>4013168</v>
      </c>
      <c r="J387">
        <v>26.95</v>
      </c>
      <c r="K387">
        <v>42</v>
      </c>
      <c r="L387" t="s">
        <v>788</v>
      </c>
    </row>
    <row r="388" spans="1:12" x14ac:dyDescent="0.25">
      <c r="A388" t="s">
        <v>92</v>
      </c>
      <c r="B388" t="s">
        <v>461</v>
      </c>
      <c r="C388" s="2">
        <v>45591</v>
      </c>
      <c r="D388" t="s">
        <v>421</v>
      </c>
      <c r="E388" t="s">
        <v>290</v>
      </c>
      <c r="F388" t="s">
        <v>5</v>
      </c>
      <c r="G388" t="s">
        <v>80</v>
      </c>
      <c r="H388" t="s">
        <v>88</v>
      </c>
      <c r="I388">
        <v>4010362</v>
      </c>
      <c r="J388">
        <v>10.94</v>
      </c>
      <c r="K388">
        <v>16</v>
      </c>
      <c r="L388" t="s">
        <v>788</v>
      </c>
    </row>
    <row r="389" spans="1:12" x14ac:dyDescent="0.25">
      <c r="A389" t="s">
        <v>92</v>
      </c>
      <c r="B389" t="s">
        <v>406</v>
      </c>
      <c r="C389" s="2">
        <v>45591</v>
      </c>
      <c r="D389" t="s">
        <v>385</v>
      </c>
      <c r="E389" t="s">
        <v>212</v>
      </c>
      <c r="F389" t="s">
        <v>26</v>
      </c>
      <c r="G389" t="s">
        <v>80</v>
      </c>
      <c r="H389" t="s">
        <v>88</v>
      </c>
      <c r="I389">
        <v>4010365</v>
      </c>
      <c r="J389">
        <v>10.94</v>
      </c>
      <c r="K389">
        <v>16</v>
      </c>
      <c r="L389" t="s">
        <v>788</v>
      </c>
    </row>
    <row r="390" spans="1:12" x14ac:dyDescent="0.25">
      <c r="A390" t="s">
        <v>92</v>
      </c>
      <c r="B390" t="s">
        <v>370</v>
      </c>
      <c r="C390" s="2">
        <v>45591</v>
      </c>
      <c r="D390" t="s">
        <v>353</v>
      </c>
      <c r="E390" t="s">
        <v>217</v>
      </c>
      <c r="F390" t="s">
        <v>5</v>
      </c>
      <c r="G390" t="s">
        <v>84</v>
      </c>
      <c r="H390" t="s">
        <v>88</v>
      </c>
      <c r="I390">
        <v>4013083</v>
      </c>
      <c r="J390">
        <v>9.9700000000000006</v>
      </c>
      <c r="K390">
        <v>20</v>
      </c>
      <c r="L390" t="s">
        <v>788</v>
      </c>
    </row>
    <row r="391" spans="1:12" x14ac:dyDescent="0.25">
      <c r="A391" t="s">
        <v>92</v>
      </c>
      <c r="B391" t="s">
        <v>60</v>
      </c>
      <c r="C391" s="2">
        <v>45591</v>
      </c>
      <c r="D391" t="s">
        <v>566</v>
      </c>
      <c r="E391" t="s">
        <v>23</v>
      </c>
      <c r="F391" t="s">
        <v>5</v>
      </c>
      <c r="G391" t="s">
        <v>619</v>
      </c>
      <c r="H391" t="s">
        <v>88</v>
      </c>
      <c r="I391">
        <v>4012422</v>
      </c>
      <c r="J391">
        <v>31.27</v>
      </c>
      <c r="K391">
        <v>45</v>
      </c>
      <c r="L391" t="s">
        <v>788</v>
      </c>
    </row>
    <row r="392" spans="1:12" x14ac:dyDescent="0.25">
      <c r="A392" t="s">
        <v>92</v>
      </c>
      <c r="B392" t="s">
        <v>55</v>
      </c>
      <c r="C392" s="2">
        <v>45591</v>
      </c>
      <c r="D392" t="s">
        <v>342</v>
      </c>
      <c r="E392" t="s">
        <v>306</v>
      </c>
      <c r="F392" t="s">
        <v>5</v>
      </c>
      <c r="G392" t="s">
        <v>619</v>
      </c>
      <c r="H392" t="s">
        <v>88</v>
      </c>
      <c r="I392">
        <v>4012426</v>
      </c>
      <c r="J392">
        <v>31.27</v>
      </c>
      <c r="K392">
        <v>49</v>
      </c>
      <c r="L392" t="s">
        <v>788</v>
      </c>
    </row>
    <row r="393" spans="1:12" x14ac:dyDescent="0.25">
      <c r="A393" t="s">
        <v>92</v>
      </c>
      <c r="B393" t="s">
        <v>370</v>
      </c>
      <c r="C393" s="2">
        <v>45591</v>
      </c>
      <c r="D393" t="s">
        <v>353</v>
      </c>
      <c r="E393" t="s">
        <v>217</v>
      </c>
      <c r="F393" t="s">
        <v>5</v>
      </c>
      <c r="G393" t="s">
        <v>80</v>
      </c>
      <c r="H393" t="s">
        <v>88</v>
      </c>
      <c r="I393">
        <v>4009260</v>
      </c>
      <c r="J393">
        <v>10.54</v>
      </c>
      <c r="K393">
        <v>19</v>
      </c>
      <c r="L393" t="s">
        <v>788</v>
      </c>
    </row>
    <row r="394" spans="1:12" x14ac:dyDescent="0.25">
      <c r="A394" t="s">
        <v>92</v>
      </c>
      <c r="B394" t="s">
        <v>60</v>
      </c>
      <c r="C394" s="2">
        <v>45591</v>
      </c>
      <c r="D394" t="s">
        <v>566</v>
      </c>
      <c r="E394" t="s">
        <v>23</v>
      </c>
      <c r="F394" t="s">
        <v>5</v>
      </c>
      <c r="G394" t="s">
        <v>86</v>
      </c>
      <c r="H394" t="s">
        <v>89</v>
      </c>
      <c r="I394">
        <v>4009240</v>
      </c>
      <c r="J394">
        <v>9.02</v>
      </c>
      <c r="K394">
        <v>27</v>
      </c>
      <c r="L394" t="s">
        <v>788</v>
      </c>
    </row>
    <row r="395" spans="1:12" x14ac:dyDescent="0.25">
      <c r="A395" t="s">
        <v>92</v>
      </c>
      <c r="B395" t="s">
        <v>55</v>
      </c>
      <c r="C395" s="2">
        <v>45591</v>
      </c>
      <c r="D395" t="s">
        <v>472</v>
      </c>
      <c r="E395" t="s">
        <v>20</v>
      </c>
      <c r="F395" t="s">
        <v>5</v>
      </c>
      <c r="G395" t="s">
        <v>218</v>
      </c>
      <c r="H395" t="s">
        <v>88</v>
      </c>
      <c r="I395">
        <v>4013161</v>
      </c>
      <c r="J395">
        <v>10.49</v>
      </c>
      <c r="K395">
        <v>30</v>
      </c>
      <c r="L395" t="s">
        <v>788</v>
      </c>
    </row>
    <row r="396" spans="1:12" x14ac:dyDescent="0.25">
      <c r="A396" t="s">
        <v>92</v>
      </c>
      <c r="B396" t="s">
        <v>55</v>
      </c>
      <c r="C396" s="2">
        <v>45591</v>
      </c>
      <c r="D396" t="s">
        <v>472</v>
      </c>
      <c r="E396" t="s">
        <v>20</v>
      </c>
      <c r="F396" t="s">
        <v>5</v>
      </c>
      <c r="G396" t="s">
        <v>218</v>
      </c>
      <c r="H396" t="s">
        <v>88</v>
      </c>
      <c r="I396">
        <v>4013162</v>
      </c>
      <c r="J396">
        <v>10.49</v>
      </c>
      <c r="K396">
        <v>27</v>
      </c>
      <c r="L396" t="s">
        <v>788</v>
      </c>
    </row>
    <row r="397" spans="1:12" x14ac:dyDescent="0.25">
      <c r="A397" t="s">
        <v>92</v>
      </c>
      <c r="B397" t="s">
        <v>60</v>
      </c>
      <c r="C397" s="2">
        <v>45591</v>
      </c>
      <c r="D397" t="s">
        <v>566</v>
      </c>
      <c r="E397" t="s">
        <v>23</v>
      </c>
      <c r="F397" t="s">
        <v>5</v>
      </c>
      <c r="G397" t="s">
        <v>80</v>
      </c>
      <c r="H397" t="s">
        <v>88</v>
      </c>
      <c r="I397">
        <v>4009230</v>
      </c>
      <c r="J397">
        <v>23.24</v>
      </c>
      <c r="K397">
        <v>45</v>
      </c>
      <c r="L397" t="s">
        <v>788</v>
      </c>
    </row>
    <row r="398" spans="1:12" x14ac:dyDescent="0.25">
      <c r="A398" t="s">
        <v>92</v>
      </c>
      <c r="B398" t="s">
        <v>55</v>
      </c>
      <c r="C398" s="2">
        <v>45591</v>
      </c>
      <c r="D398" t="s">
        <v>472</v>
      </c>
      <c r="E398" t="s">
        <v>20</v>
      </c>
      <c r="F398" t="s">
        <v>5</v>
      </c>
      <c r="G398" t="s">
        <v>80</v>
      </c>
      <c r="H398" t="s">
        <v>88</v>
      </c>
      <c r="I398">
        <v>4013165</v>
      </c>
      <c r="J398">
        <v>26.95</v>
      </c>
      <c r="K398">
        <v>40</v>
      </c>
      <c r="L398" t="s">
        <v>788</v>
      </c>
    </row>
    <row r="399" spans="1:12" x14ac:dyDescent="0.25">
      <c r="A399" t="s">
        <v>92</v>
      </c>
      <c r="B399" t="s">
        <v>331</v>
      </c>
      <c r="C399" s="2">
        <v>45591</v>
      </c>
      <c r="D399" t="s">
        <v>284</v>
      </c>
      <c r="E399" t="s">
        <v>213</v>
      </c>
      <c r="F399" t="s">
        <v>5</v>
      </c>
      <c r="G399" t="s">
        <v>86</v>
      </c>
      <c r="H399" t="s">
        <v>89</v>
      </c>
      <c r="I399">
        <v>4013100</v>
      </c>
      <c r="J399">
        <v>10.78</v>
      </c>
      <c r="K399">
        <v>24</v>
      </c>
      <c r="L399" t="s">
        <v>788</v>
      </c>
    </row>
    <row r="400" spans="1:12" x14ac:dyDescent="0.25">
      <c r="A400" t="s">
        <v>92</v>
      </c>
      <c r="B400" t="s">
        <v>55</v>
      </c>
      <c r="C400" s="2">
        <v>45592</v>
      </c>
      <c r="D400" t="s">
        <v>789</v>
      </c>
      <c r="E400" t="s">
        <v>291</v>
      </c>
      <c r="F400" t="s">
        <v>5</v>
      </c>
      <c r="G400" t="s">
        <v>85</v>
      </c>
      <c r="H400" t="s">
        <v>89</v>
      </c>
      <c r="I400">
        <v>4011860</v>
      </c>
      <c r="J400">
        <v>7.83</v>
      </c>
      <c r="K400">
        <v>18</v>
      </c>
      <c r="L400" t="s">
        <v>788</v>
      </c>
    </row>
    <row r="401" spans="1:12" x14ac:dyDescent="0.25">
      <c r="A401" t="s">
        <v>92</v>
      </c>
      <c r="B401" t="s">
        <v>331</v>
      </c>
      <c r="C401" s="2">
        <v>45592</v>
      </c>
      <c r="D401" t="s">
        <v>284</v>
      </c>
      <c r="E401" t="s">
        <v>213</v>
      </c>
      <c r="F401" t="s">
        <v>5</v>
      </c>
      <c r="G401" t="s">
        <v>80</v>
      </c>
      <c r="H401" t="s">
        <v>88</v>
      </c>
      <c r="I401">
        <v>4013491</v>
      </c>
      <c r="J401">
        <v>9.91</v>
      </c>
      <c r="K401">
        <v>40</v>
      </c>
      <c r="L401" t="s">
        <v>788</v>
      </c>
    </row>
    <row r="402" spans="1:12" x14ac:dyDescent="0.25">
      <c r="A402" t="s">
        <v>92</v>
      </c>
      <c r="B402" t="s">
        <v>55</v>
      </c>
      <c r="C402" s="2">
        <v>45592</v>
      </c>
      <c r="D402" t="s">
        <v>789</v>
      </c>
      <c r="E402" t="s">
        <v>291</v>
      </c>
      <c r="F402" t="s">
        <v>5</v>
      </c>
      <c r="G402" t="s">
        <v>80</v>
      </c>
      <c r="H402" t="s">
        <v>88</v>
      </c>
      <c r="I402">
        <v>4013482</v>
      </c>
      <c r="J402">
        <v>26.11</v>
      </c>
      <c r="K402">
        <v>29</v>
      </c>
      <c r="L402" t="s">
        <v>788</v>
      </c>
    </row>
    <row r="403" spans="1:12" x14ac:dyDescent="0.25">
      <c r="A403" t="s">
        <v>92</v>
      </c>
      <c r="B403" t="s">
        <v>55</v>
      </c>
      <c r="C403" s="2">
        <v>45592</v>
      </c>
      <c r="D403" t="s">
        <v>789</v>
      </c>
      <c r="E403" t="s">
        <v>291</v>
      </c>
      <c r="F403" t="s">
        <v>5</v>
      </c>
      <c r="G403" t="s">
        <v>84</v>
      </c>
      <c r="H403" t="s">
        <v>88</v>
      </c>
      <c r="I403">
        <v>4012366</v>
      </c>
      <c r="J403">
        <v>11.31</v>
      </c>
      <c r="K403">
        <v>26</v>
      </c>
      <c r="L403" t="s">
        <v>788</v>
      </c>
    </row>
    <row r="404" spans="1:12" x14ac:dyDescent="0.25">
      <c r="A404" t="s">
        <v>92</v>
      </c>
      <c r="B404" t="s">
        <v>331</v>
      </c>
      <c r="C404" s="2">
        <v>45592</v>
      </c>
      <c r="D404" t="s">
        <v>284</v>
      </c>
      <c r="E404" t="s">
        <v>213</v>
      </c>
      <c r="F404" t="s">
        <v>5</v>
      </c>
      <c r="G404" t="s">
        <v>80</v>
      </c>
      <c r="H404" t="s">
        <v>88</v>
      </c>
      <c r="I404">
        <v>4011700</v>
      </c>
      <c r="J404">
        <v>30.84</v>
      </c>
      <c r="K404">
        <v>51</v>
      </c>
      <c r="L404" t="s">
        <v>788</v>
      </c>
    </row>
    <row r="405" spans="1:12" x14ac:dyDescent="0.25">
      <c r="A405" t="s">
        <v>92</v>
      </c>
      <c r="B405" t="s">
        <v>55</v>
      </c>
      <c r="C405" s="2">
        <v>45592</v>
      </c>
      <c r="D405" t="s">
        <v>472</v>
      </c>
      <c r="E405" t="s">
        <v>20</v>
      </c>
      <c r="F405" t="s">
        <v>5</v>
      </c>
      <c r="G405" t="s">
        <v>80</v>
      </c>
      <c r="H405" t="s">
        <v>88</v>
      </c>
      <c r="I405">
        <v>4011699</v>
      </c>
      <c r="J405">
        <v>30.84</v>
      </c>
      <c r="K405">
        <v>87</v>
      </c>
      <c r="L405" t="s">
        <v>788</v>
      </c>
    </row>
    <row r="406" spans="1:12" x14ac:dyDescent="0.25">
      <c r="A406" t="s">
        <v>92</v>
      </c>
      <c r="B406" t="s">
        <v>55</v>
      </c>
      <c r="C406" s="2">
        <v>45592</v>
      </c>
      <c r="D406" t="s">
        <v>472</v>
      </c>
      <c r="E406" t="s">
        <v>20</v>
      </c>
      <c r="F406" t="s">
        <v>5</v>
      </c>
      <c r="G406" t="s">
        <v>84</v>
      </c>
      <c r="H406" t="s">
        <v>88</v>
      </c>
      <c r="I406">
        <v>4011857</v>
      </c>
      <c r="J406">
        <v>32.909999999999997</v>
      </c>
      <c r="K406">
        <v>82</v>
      </c>
      <c r="L406" t="s">
        <v>788</v>
      </c>
    </row>
    <row r="407" spans="1:12" x14ac:dyDescent="0.25">
      <c r="A407" t="s">
        <v>92</v>
      </c>
      <c r="B407" t="s">
        <v>55</v>
      </c>
      <c r="C407" s="2">
        <v>45592</v>
      </c>
      <c r="D407" t="s">
        <v>789</v>
      </c>
      <c r="E407" t="s">
        <v>291</v>
      </c>
      <c r="F407" t="s">
        <v>5</v>
      </c>
      <c r="G407" t="s">
        <v>80</v>
      </c>
      <c r="H407" t="s">
        <v>88</v>
      </c>
      <c r="I407">
        <v>4013121</v>
      </c>
      <c r="J407">
        <v>23.23</v>
      </c>
      <c r="K407">
        <v>36</v>
      </c>
      <c r="L407" t="s">
        <v>788</v>
      </c>
    </row>
    <row r="408" spans="1:12" x14ac:dyDescent="0.25">
      <c r="A408" t="s">
        <v>92</v>
      </c>
      <c r="B408" t="s">
        <v>331</v>
      </c>
      <c r="C408" s="2">
        <v>45592</v>
      </c>
      <c r="D408" t="s">
        <v>284</v>
      </c>
      <c r="E408" t="s">
        <v>213</v>
      </c>
      <c r="F408" t="s">
        <v>5</v>
      </c>
      <c r="G408" t="s">
        <v>80</v>
      </c>
      <c r="H408" t="s">
        <v>88</v>
      </c>
      <c r="I408">
        <v>4013120</v>
      </c>
      <c r="J408">
        <v>23.23</v>
      </c>
      <c r="K408">
        <v>35</v>
      </c>
      <c r="L408" t="s">
        <v>788</v>
      </c>
    </row>
    <row r="409" spans="1:12" x14ac:dyDescent="0.25">
      <c r="A409" t="s">
        <v>92</v>
      </c>
      <c r="B409" t="s">
        <v>55</v>
      </c>
      <c r="C409" s="2">
        <v>45592</v>
      </c>
      <c r="D409" t="s">
        <v>789</v>
      </c>
      <c r="E409" t="s">
        <v>291</v>
      </c>
      <c r="F409" t="s">
        <v>5</v>
      </c>
      <c r="G409" t="s">
        <v>80</v>
      </c>
      <c r="H409" t="s">
        <v>88</v>
      </c>
      <c r="I409">
        <v>4013117</v>
      </c>
      <c r="J409">
        <v>13.41</v>
      </c>
      <c r="K409">
        <v>35</v>
      </c>
      <c r="L409" t="s">
        <v>788</v>
      </c>
    </row>
    <row r="410" spans="1:12" x14ac:dyDescent="0.25">
      <c r="A410" t="s">
        <v>92</v>
      </c>
      <c r="B410" t="s">
        <v>331</v>
      </c>
      <c r="C410" s="2">
        <v>45592</v>
      </c>
      <c r="D410" t="s">
        <v>284</v>
      </c>
      <c r="E410" t="s">
        <v>213</v>
      </c>
      <c r="F410" t="s">
        <v>5</v>
      </c>
      <c r="G410" t="s">
        <v>80</v>
      </c>
      <c r="H410" t="s">
        <v>88</v>
      </c>
      <c r="I410">
        <v>4013116</v>
      </c>
      <c r="J410">
        <v>13.41</v>
      </c>
      <c r="K410">
        <v>47</v>
      </c>
      <c r="L410" t="s">
        <v>788</v>
      </c>
    </row>
    <row r="411" spans="1:12" x14ac:dyDescent="0.25">
      <c r="A411" t="s">
        <v>92</v>
      </c>
      <c r="B411" t="s">
        <v>331</v>
      </c>
      <c r="C411" s="2">
        <v>45592</v>
      </c>
      <c r="D411" t="s">
        <v>284</v>
      </c>
      <c r="E411" t="s">
        <v>213</v>
      </c>
      <c r="F411" t="s">
        <v>5</v>
      </c>
      <c r="G411" t="s">
        <v>80</v>
      </c>
      <c r="H411" t="s">
        <v>88</v>
      </c>
      <c r="I411">
        <v>4013115</v>
      </c>
      <c r="J411">
        <v>25.21</v>
      </c>
      <c r="K411">
        <v>73</v>
      </c>
      <c r="L411" t="s">
        <v>788</v>
      </c>
    </row>
    <row r="412" spans="1:12" x14ac:dyDescent="0.25">
      <c r="A412" t="s">
        <v>92</v>
      </c>
      <c r="B412" t="s">
        <v>55</v>
      </c>
      <c r="C412" s="2">
        <v>45592</v>
      </c>
      <c r="D412" t="s">
        <v>472</v>
      </c>
      <c r="E412" t="s">
        <v>20</v>
      </c>
      <c r="F412" t="s">
        <v>5</v>
      </c>
      <c r="G412" t="s">
        <v>80</v>
      </c>
      <c r="H412" t="s">
        <v>88</v>
      </c>
      <c r="I412">
        <v>4013109</v>
      </c>
      <c r="J412">
        <v>25.21</v>
      </c>
      <c r="K412">
        <v>40</v>
      </c>
      <c r="L412" t="s">
        <v>788</v>
      </c>
    </row>
    <row r="413" spans="1:12" x14ac:dyDescent="0.25">
      <c r="A413" t="s">
        <v>92</v>
      </c>
      <c r="B413" t="s">
        <v>55</v>
      </c>
      <c r="C413" s="2">
        <v>45592</v>
      </c>
      <c r="D413" t="s">
        <v>308</v>
      </c>
      <c r="E413" t="s">
        <v>18</v>
      </c>
      <c r="F413" t="s">
        <v>19</v>
      </c>
      <c r="G413" t="s">
        <v>80</v>
      </c>
      <c r="H413" t="s">
        <v>88</v>
      </c>
      <c r="I413">
        <v>4013166</v>
      </c>
      <c r="J413">
        <v>26.95</v>
      </c>
      <c r="K413">
        <v>41</v>
      </c>
      <c r="L413" t="s">
        <v>788</v>
      </c>
    </row>
    <row r="414" spans="1:12" x14ac:dyDescent="0.25">
      <c r="A414" t="s">
        <v>92</v>
      </c>
      <c r="B414" t="s">
        <v>55</v>
      </c>
      <c r="C414" s="2">
        <v>45592</v>
      </c>
      <c r="D414" t="s">
        <v>562</v>
      </c>
      <c r="E414" t="s">
        <v>848</v>
      </c>
      <c r="F414" t="s">
        <v>5</v>
      </c>
      <c r="G414" t="s">
        <v>80</v>
      </c>
      <c r="H414" t="s">
        <v>88</v>
      </c>
      <c r="I414">
        <v>4013246</v>
      </c>
      <c r="J414">
        <v>26.78</v>
      </c>
      <c r="K414">
        <v>30</v>
      </c>
      <c r="L414" t="s">
        <v>788</v>
      </c>
    </row>
    <row r="415" spans="1:12" x14ac:dyDescent="0.25">
      <c r="A415" t="s">
        <v>92</v>
      </c>
      <c r="B415" t="s">
        <v>55</v>
      </c>
      <c r="C415" s="2">
        <v>45592</v>
      </c>
      <c r="D415" t="s">
        <v>308</v>
      </c>
      <c r="E415" t="s">
        <v>18</v>
      </c>
      <c r="F415" t="s">
        <v>19</v>
      </c>
      <c r="G415" t="s">
        <v>339</v>
      </c>
      <c r="H415" t="s">
        <v>88</v>
      </c>
      <c r="I415">
        <v>4012456</v>
      </c>
      <c r="J415">
        <v>19.77</v>
      </c>
      <c r="K415">
        <v>105</v>
      </c>
      <c r="L415" t="s">
        <v>788</v>
      </c>
    </row>
    <row r="416" spans="1:12" x14ac:dyDescent="0.25">
      <c r="A416" t="s">
        <v>92</v>
      </c>
      <c r="B416" t="s">
        <v>390</v>
      </c>
      <c r="C416" s="2">
        <v>45593</v>
      </c>
      <c r="D416" t="s">
        <v>369</v>
      </c>
      <c r="E416" t="s">
        <v>17</v>
      </c>
      <c r="F416" t="s">
        <v>5</v>
      </c>
      <c r="G416" t="s">
        <v>86</v>
      </c>
      <c r="H416" t="s">
        <v>89</v>
      </c>
      <c r="I416">
        <v>4011805</v>
      </c>
      <c r="J416">
        <v>8.35</v>
      </c>
      <c r="K416">
        <v>36</v>
      </c>
      <c r="L416" t="s">
        <v>788</v>
      </c>
    </row>
    <row r="417" spans="1:12" x14ac:dyDescent="0.25">
      <c r="A417" t="s">
        <v>92</v>
      </c>
      <c r="B417" t="s">
        <v>55</v>
      </c>
      <c r="C417" s="2">
        <v>45593</v>
      </c>
      <c r="D417" t="s">
        <v>472</v>
      </c>
      <c r="E417" t="s">
        <v>20</v>
      </c>
      <c r="F417" t="s">
        <v>5</v>
      </c>
      <c r="G417" t="s">
        <v>86</v>
      </c>
      <c r="H417" t="s">
        <v>89</v>
      </c>
      <c r="I417">
        <v>4011804</v>
      </c>
      <c r="J417">
        <v>8.35</v>
      </c>
      <c r="K417">
        <v>15</v>
      </c>
      <c r="L417" t="s">
        <v>788</v>
      </c>
    </row>
    <row r="418" spans="1:12" x14ac:dyDescent="0.25">
      <c r="A418" t="s">
        <v>92</v>
      </c>
      <c r="B418" t="s">
        <v>55</v>
      </c>
      <c r="C418" s="2">
        <v>45593</v>
      </c>
      <c r="D418" t="s">
        <v>562</v>
      </c>
      <c r="E418" t="s">
        <v>848</v>
      </c>
      <c r="F418" t="s">
        <v>5</v>
      </c>
      <c r="G418" t="s">
        <v>80</v>
      </c>
      <c r="H418" t="s">
        <v>88</v>
      </c>
      <c r="I418">
        <v>4013167</v>
      </c>
      <c r="J418">
        <v>26.95</v>
      </c>
      <c r="K418">
        <v>50</v>
      </c>
      <c r="L418" t="s">
        <v>788</v>
      </c>
    </row>
    <row r="419" spans="1:12" x14ac:dyDescent="0.25">
      <c r="A419" t="s">
        <v>92</v>
      </c>
      <c r="B419" t="s">
        <v>55</v>
      </c>
      <c r="C419" s="2">
        <v>45593</v>
      </c>
      <c r="D419" t="s">
        <v>473</v>
      </c>
      <c r="E419" t="s">
        <v>565</v>
      </c>
      <c r="F419" t="s">
        <v>5</v>
      </c>
      <c r="G419" t="s">
        <v>84</v>
      </c>
      <c r="H419" t="s">
        <v>88</v>
      </c>
      <c r="I419">
        <v>4013098</v>
      </c>
      <c r="J419">
        <v>27.08</v>
      </c>
      <c r="K419">
        <v>34</v>
      </c>
      <c r="L419" t="s">
        <v>788</v>
      </c>
    </row>
    <row r="420" spans="1:12" x14ac:dyDescent="0.25">
      <c r="A420" t="s">
        <v>92</v>
      </c>
      <c r="B420" t="s">
        <v>581</v>
      </c>
      <c r="C420" s="2">
        <v>45593</v>
      </c>
      <c r="D420" t="s">
        <v>563</v>
      </c>
      <c r="E420" t="s">
        <v>564</v>
      </c>
      <c r="F420" t="s">
        <v>5</v>
      </c>
      <c r="G420" t="s">
        <v>80</v>
      </c>
      <c r="H420" t="s">
        <v>88</v>
      </c>
      <c r="I420">
        <v>4013222</v>
      </c>
      <c r="J420">
        <v>13.35</v>
      </c>
      <c r="K420">
        <v>90</v>
      </c>
      <c r="L420" t="s">
        <v>788</v>
      </c>
    </row>
    <row r="421" spans="1:12" x14ac:dyDescent="0.25">
      <c r="A421" t="s">
        <v>92</v>
      </c>
      <c r="B421" t="s">
        <v>444</v>
      </c>
      <c r="C421" s="2">
        <v>45593</v>
      </c>
      <c r="D421" t="s">
        <v>415</v>
      </c>
      <c r="E421" t="s">
        <v>354</v>
      </c>
      <c r="F421" t="s">
        <v>5</v>
      </c>
      <c r="G421" t="s">
        <v>80</v>
      </c>
      <c r="H421" t="s">
        <v>88</v>
      </c>
      <c r="I421">
        <v>4013219</v>
      </c>
      <c r="J421">
        <v>13.35</v>
      </c>
      <c r="K421">
        <v>28</v>
      </c>
      <c r="L421" t="s">
        <v>788</v>
      </c>
    </row>
    <row r="422" spans="1:12" x14ac:dyDescent="0.25">
      <c r="A422" t="s">
        <v>92</v>
      </c>
      <c r="B422" t="s">
        <v>56</v>
      </c>
      <c r="C422" s="2">
        <v>45593</v>
      </c>
      <c r="D422" t="s">
        <v>285</v>
      </c>
      <c r="E422" t="s">
        <v>346</v>
      </c>
      <c r="F422" t="s">
        <v>5</v>
      </c>
      <c r="G422" t="s">
        <v>80</v>
      </c>
      <c r="H422" t="s">
        <v>88</v>
      </c>
      <c r="I422">
        <v>4013132</v>
      </c>
      <c r="J422">
        <v>26.9</v>
      </c>
      <c r="K422">
        <v>77</v>
      </c>
      <c r="L422" t="s">
        <v>788</v>
      </c>
    </row>
    <row r="423" spans="1:12" x14ac:dyDescent="0.25">
      <c r="A423" t="s">
        <v>92</v>
      </c>
      <c r="B423" t="s">
        <v>390</v>
      </c>
      <c r="C423" s="2">
        <v>45593</v>
      </c>
      <c r="D423" t="s">
        <v>369</v>
      </c>
      <c r="E423" t="s">
        <v>17</v>
      </c>
      <c r="F423" t="s">
        <v>5</v>
      </c>
      <c r="G423" t="s">
        <v>84</v>
      </c>
      <c r="H423" t="s">
        <v>88</v>
      </c>
      <c r="I423">
        <v>4013180</v>
      </c>
      <c r="J423">
        <v>26.09</v>
      </c>
      <c r="K423">
        <v>75</v>
      </c>
      <c r="L423" t="s">
        <v>788</v>
      </c>
    </row>
    <row r="424" spans="1:12" x14ac:dyDescent="0.25">
      <c r="A424" t="s">
        <v>92</v>
      </c>
      <c r="B424" t="s">
        <v>390</v>
      </c>
      <c r="C424" s="2">
        <v>45593</v>
      </c>
      <c r="D424" t="s">
        <v>369</v>
      </c>
      <c r="E424" t="s">
        <v>17</v>
      </c>
      <c r="F424" t="s">
        <v>5</v>
      </c>
      <c r="G424" t="s">
        <v>84</v>
      </c>
      <c r="H424" t="s">
        <v>88</v>
      </c>
      <c r="I424">
        <v>4013179</v>
      </c>
      <c r="J424">
        <v>26.09</v>
      </c>
      <c r="K424">
        <v>37</v>
      </c>
      <c r="L424" t="s">
        <v>788</v>
      </c>
    </row>
    <row r="425" spans="1:12" x14ac:dyDescent="0.25">
      <c r="A425" t="s">
        <v>92</v>
      </c>
      <c r="B425" t="s">
        <v>392</v>
      </c>
      <c r="C425" s="2">
        <v>45593</v>
      </c>
      <c r="D425" t="s">
        <v>618</v>
      </c>
      <c r="E425" t="s">
        <v>40</v>
      </c>
      <c r="F425" t="s">
        <v>5</v>
      </c>
      <c r="G425" t="s">
        <v>80</v>
      </c>
      <c r="H425" t="s">
        <v>88</v>
      </c>
      <c r="I425">
        <v>4013170</v>
      </c>
      <c r="J425">
        <v>26.95</v>
      </c>
      <c r="K425">
        <v>97</v>
      </c>
      <c r="L425" t="s">
        <v>788</v>
      </c>
    </row>
    <row r="426" spans="1:12" x14ac:dyDescent="0.25">
      <c r="A426" t="s">
        <v>92</v>
      </c>
      <c r="B426" t="s">
        <v>432</v>
      </c>
      <c r="C426" s="2">
        <v>45593</v>
      </c>
      <c r="D426" t="s">
        <v>398</v>
      </c>
      <c r="E426" t="s">
        <v>27</v>
      </c>
      <c r="F426" t="s">
        <v>26</v>
      </c>
      <c r="G426" t="s">
        <v>80</v>
      </c>
      <c r="H426" t="s">
        <v>88</v>
      </c>
      <c r="I426">
        <v>4011151</v>
      </c>
      <c r="J426">
        <v>10.17</v>
      </c>
      <c r="K426">
        <v>14</v>
      </c>
      <c r="L426" t="s">
        <v>788</v>
      </c>
    </row>
    <row r="427" spans="1:12" x14ac:dyDescent="0.25">
      <c r="A427" t="s">
        <v>92</v>
      </c>
      <c r="B427" t="s">
        <v>55</v>
      </c>
      <c r="C427" s="2">
        <v>45593</v>
      </c>
      <c r="D427" t="s">
        <v>562</v>
      </c>
      <c r="E427" t="s">
        <v>848</v>
      </c>
      <c r="F427" t="s">
        <v>5</v>
      </c>
      <c r="G427" t="s">
        <v>80</v>
      </c>
      <c r="H427" t="s">
        <v>88</v>
      </c>
      <c r="I427">
        <v>4011147</v>
      </c>
      <c r="J427">
        <v>10.17</v>
      </c>
      <c r="K427">
        <v>50</v>
      </c>
      <c r="L427" t="s">
        <v>788</v>
      </c>
    </row>
    <row r="428" spans="1:12" x14ac:dyDescent="0.25">
      <c r="A428" t="s">
        <v>92</v>
      </c>
      <c r="B428" t="s">
        <v>56</v>
      </c>
      <c r="C428" s="2">
        <v>45593</v>
      </c>
      <c r="D428" t="s">
        <v>285</v>
      </c>
      <c r="E428" t="s">
        <v>346</v>
      </c>
      <c r="F428" t="s">
        <v>5</v>
      </c>
      <c r="G428" t="s">
        <v>86</v>
      </c>
      <c r="H428" t="s">
        <v>89</v>
      </c>
      <c r="I428">
        <v>4011725</v>
      </c>
      <c r="J428">
        <v>18</v>
      </c>
      <c r="K428">
        <v>30</v>
      </c>
      <c r="L428" t="s">
        <v>788</v>
      </c>
    </row>
    <row r="429" spans="1:12" x14ac:dyDescent="0.25">
      <c r="A429" t="s">
        <v>92</v>
      </c>
      <c r="B429" t="s">
        <v>55</v>
      </c>
      <c r="C429" s="2">
        <v>45593</v>
      </c>
      <c r="D429" t="s">
        <v>473</v>
      </c>
      <c r="E429" t="s">
        <v>565</v>
      </c>
      <c r="F429" t="s">
        <v>5</v>
      </c>
      <c r="G429" t="s">
        <v>86</v>
      </c>
      <c r="H429" t="s">
        <v>89</v>
      </c>
      <c r="I429">
        <v>4011722</v>
      </c>
      <c r="J429">
        <v>21.75</v>
      </c>
      <c r="K429">
        <v>43</v>
      </c>
      <c r="L429" t="s">
        <v>788</v>
      </c>
    </row>
    <row r="430" spans="1:12" x14ac:dyDescent="0.25">
      <c r="A430" t="s">
        <v>92</v>
      </c>
      <c r="B430" t="s">
        <v>55</v>
      </c>
      <c r="C430" s="2">
        <v>45593</v>
      </c>
      <c r="D430" t="s">
        <v>308</v>
      </c>
      <c r="E430" t="s">
        <v>18</v>
      </c>
      <c r="F430" t="s">
        <v>19</v>
      </c>
      <c r="G430" t="s">
        <v>80</v>
      </c>
      <c r="H430" t="s">
        <v>88</v>
      </c>
      <c r="I430">
        <v>4011049</v>
      </c>
      <c r="J430">
        <v>14.2</v>
      </c>
      <c r="K430">
        <v>21</v>
      </c>
      <c r="L430" t="s">
        <v>788</v>
      </c>
    </row>
    <row r="431" spans="1:12" x14ac:dyDescent="0.25">
      <c r="A431" t="s">
        <v>92</v>
      </c>
      <c r="B431" t="s">
        <v>582</v>
      </c>
      <c r="C431" s="2">
        <v>45593</v>
      </c>
      <c r="D431" t="s">
        <v>542</v>
      </c>
      <c r="E431" t="s">
        <v>29</v>
      </c>
      <c r="F431" t="s">
        <v>26</v>
      </c>
      <c r="G431" t="s">
        <v>80</v>
      </c>
      <c r="H431" t="s">
        <v>88</v>
      </c>
      <c r="I431">
        <v>4011050</v>
      </c>
      <c r="J431">
        <v>14.2</v>
      </c>
      <c r="K431">
        <v>27</v>
      </c>
      <c r="L431" t="s">
        <v>788</v>
      </c>
    </row>
    <row r="432" spans="1:12" x14ac:dyDescent="0.25">
      <c r="A432" t="s">
        <v>92</v>
      </c>
      <c r="B432" t="s">
        <v>432</v>
      </c>
      <c r="C432" s="2">
        <v>45593</v>
      </c>
      <c r="D432" t="s">
        <v>398</v>
      </c>
      <c r="E432" t="s">
        <v>27</v>
      </c>
      <c r="F432" t="s">
        <v>26</v>
      </c>
      <c r="G432" t="s">
        <v>619</v>
      </c>
      <c r="H432" t="s">
        <v>88</v>
      </c>
      <c r="I432">
        <v>4012424</v>
      </c>
      <c r="J432">
        <v>31.27</v>
      </c>
      <c r="K432">
        <v>70</v>
      </c>
      <c r="L432" t="s">
        <v>788</v>
      </c>
    </row>
    <row r="433" spans="1:12" x14ac:dyDescent="0.25">
      <c r="A433" t="s">
        <v>92</v>
      </c>
      <c r="B433" t="s">
        <v>392</v>
      </c>
      <c r="C433" s="2">
        <v>45593</v>
      </c>
      <c r="D433" t="s">
        <v>618</v>
      </c>
      <c r="E433" t="s">
        <v>40</v>
      </c>
      <c r="F433" t="s">
        <v>5</v>
      </c>
      <c r="G433" t="s">
        <v>619</v>
      </c>
      <c r="H433" t="s">
        <v>88</v>
      </c>
      <c r="I433">
        <v>4012427</v>
      </c>
      <c r="J433">
        <v>31.27</v>
      </c>
      <c r="K433">
        <v>47</v>
      </c>
      <c r="L433" t="s">
        <v>788</v>
      </c>
    </row>
    <row r="434" spans="1:12" x14ac:dyDescent="0.25">
      <c r="A434" t="s">
        <v>92</v>
      </c>
      <c r="B434" t="s">
        <v>55</v>
      </c>
      <c r="C434" s="2">
        <v>45593</v>
      </c>
      <c r="D434" t="s">
        <v>562</v>
      </c>
      <c r="E434" t="s">
        <v>848</v>
      </c>
      <c r="F434" t="s">
        <v>5</v>
      </c>
      <c r="G434" t="s">
        <v>80</v>
      </c>
      <c r="H434" t="s">
        <v>88</v>
      </c>
      <c r="I434">
        <v>4009886</v>
      </c>
      <c r="J434">
        <v>19.39</v>
      </c>
      <c r="K434">
        <v>59</v>
      </c>
      <c r="L434" t="s">
        <v>788</v>
      </c>
    </row>
    <row r="435" spans="1:12" x14ac:dyDescent="0.25">
      <c r="A435" t="s">
        <v>92</v>
      </c>
      <c r="B435" t="s">
        <v>390</v>
      </c>
      <c r="C435" s="2">
        <v>45593</v>
      </c>
      <c r="D435" t="s">
        <v>369</v>
      </c>
      <c r="E435" t="s">
        <v>17</v>
      </c>
      <c r="F435" t="s">
        <v>5</v>
      </c>
      <c r="G435" t="s">
        <v>80</v>
      </c>
      <c r="H435" t="s">
        <v>88</v>
      </c>
      <c r="I435">
        <v>4009814</v>
      </c>
      <c r="J435">
        <v>7.08</v>
      </c>
      <c r="K435">
        <v>33</v>
      </c>
      <c r="L435" t="s">
        <v>788</v>
      </c>
    </row>
    <row r="436" spans="1:12" x14ac:dyDescent="0.25">
      <c r="A436" t="s">
        <v>92</v>
      </c>
      <c r="B436" t="s">
        <v>444</v>
      </c>
      <c r="C436" s="2">
        <v>45593</v>
      </c>
      <c r="D436" t="s">
        <v>415</v>
      </c>
      <c r="E436" t="s">
        <v>354</v>
      </c>
      <c r="F436" t="s">
        <v>5</v>
      </c>
      <c r="G436" t="s">
        <v>80</v>
      </c>
      <c r="H436" t="s">
        <v>88</v>
      </c>
      <c r="I436">
        <v>4009825</v>
      </c>
      <c r="J436">
        <v>17.43</v>
      </c>
      <c r="K436">
        <v>41</v>
      </c>
      <c r="L436" t="s">
        <v>788</v>
      </c>
    </row>
    <row r="437" spans="1:12" x14ac:dyDescent="0.25">
      <c r="A437" t="s">
        <v>92</v>
      </c>
      <c r="B437" t="s">
        <v>470</v>
      </c>
      <c r="C437" s="2">
        <v>45593</v>
      </c>
      <c r="D437" t="s">
        <v>491</v>
      </c>
      <c r="E437" t="s">
        <v>28</v>
      </c>
      <c r="F437" t="s">
        <v>5</v>
      </c>
      <c r="G437" t="s">
        <v>80</v>
      </c>
      <c r="H437" t="s">
        <v>88</v>
      </c>
      <c r="I437">
        <v>4009826</v>
      </c>
      <c r="J437">
        <v>17.43</v>
      </c>
      <c r="K437">
        <v>48</v>
      </c>
      <c r="L437" t="s">
        <v>788</v>
      </c>
    </row>
    <row r="438" spans="1:12" x14ac:dyDescent="0.25">
      <c r="A438" t="s">
        <v>92</v>
      </c>
      <c r="B438" t="s">
        <v>406</v>
      </c>
      <c r="C438" s="2">
        <v>45593</v>
      </c>
      <c r="D438" t="s">
        <v>385</v>
      </c>
      <c r="E438" t="s">
        <v>212</v>
      </c>
      <c r="F438" t="s">
        <v>26</v>
      </c>
      <c r="G438" t="s">
        <v>84</v>
      </c>
      <c r="H438" t="s">
        <v>88</v>
      </c>
      <c r="I438">
        <v>4009837</v>
      </c>
      <c r="J438">
        <v>8.35</v>
      </c>
      <c r="K438">
        <v>18</v>
      </c>
      <c r="L438" t="s">
        <v>788</v>
      </c>
    </row>
    <row r="439" spans="1:12" x14ac:dyDescent="0.25">
      <c r="A439" t="s">
        <v>92</v>
      </c>
      <c r="B439" t="s">
        <v>406</v>
      </c>
      <c r="C439" s="2">
        <v>45593</v>
      </c>
      <c r="D439" t="s">
        <v>385</v>
      </c>
      <c r="E439" t="s">
        <v>212</v>
      </c>
      <c r="F439" t="s">
        <v>26</v>
      </c>
      <c r="G439" t="s">
        <v>84</v>
      </c>
      <c r="H439" t="s">
        <v>88</v>
      </c>
      <c r="I439">
        <v>4009838</v>
      </c>
      <c r="J439">
        <v>8.35</v>
      </c>
      <c r="K439">
        <v>21</v>
      </c>
      <c r="L439" t="s">
        <v>788</v>
      </c>
    </row>
    <row r="440" spans="1:12" x14ac:dyDescent="0.25">
      <c r="A440" t="s">
        <v>92</v>
      </c>
      <c r="B440" t="s">
        <v>56</v>
      </c>
      <c r="C440" s="2">
        <v>45593</v>
      </c>
      <c r="D440" t="s">
        <v>285</v>
      </c>
      <c r="E440" t="s">
        <v>346</v>
      </c>
      <c r="F440" t="s">
        <v>5</v>
      </c>
      <c r="G440" t="s">
        <v>80</v>
      </c>
      <c r="H440" t="s">
        <v>88</v>
      </c>
      <c r="I440">
        <v>4009839</v>
      </c>
      <c r="J440">
        <v>18.97</v>
      </c>
      <c r="K440">
        <v>72</v>
      </c>
      <c r="L440" t="s">
        <v>788</v>
      </c>
    </row>
    <row r="441" spans="1:12" x14ac:dyDescent="0.25">
      <c r="A441" t="s">
        <v>92</v>
      </c>
      <c r="B441" t="s">
        <v>406</v>
      </c>
      <c r="C441" s="2">
        <v>45593</v>
      </c>
      <c r="D441" t="s">
        <v>385</v>
      </c>
      <c r="E441" t="s">
        <v>212</v>
      </c>
      <c r="F441" t="s">
        <v>26</v>
      </c>
      <c r="G441" t="s">
        <v>80</v>
      </c>
      <c r="H441" t="s">
        <v>88</v>
      </c>
      <c r="I441">
        <v>4009840</v>
      </c>
      <c r="J441">
        <v>18.97</v>
      </c>
      <c r="K441">
        <v>63</v>
      </c>
      <c r="L441" t="s">
        <v>788</v>
      </c>
    </row>
    <row r="442" spans="1:12" x14ac:dyDescent="0.25">
      <c r="A442" t="s">
        <v>92</v>
      </c>
      <c r="B442" t="s">
        <v>444</v>
      </c>
      <c r="C442" s="2">
        <v>45593</v>
      </c>
      <c r="D442" t="s">
        <v>415</v>
      </c>
      <c r="E442" t="s">
        <v>354</v>
      </c>
      <c r="F442" t="s">
        <v>5</v>
      </c>
      <c r="G442" t="s">
        <v>80</v>
      </c>
      <c r="H442" t="s">
        <v>88</v>
      </c>
      <c r="I442">
        <v>4009938</v>
      </c>
      <c r="J442">
        <v>7.27</v>
      </c>
      <c r="K442">
        <v>20</v>
      </c>
      <c r="L442" t="s">
        <v>788</v>
      </c>
    </row>
    <row r="443" spans="1:12" x14ac:dyDescent="0.25">
      <c r="A443" t="s">
        <v>92</v>
      </c>
      <c r="B443" t="s">
        <v>56</v>
      </c>
      <c r="C443" s="2">
        <v>45593</v>
      </c>
      <c r="D443" t="s">
        <v>286</v>
      </c>
      <c r="E443" t="s">
        <v>345</v>
      </c>
      <c r="F443" t="s">
        <v>5</v>
      </c>
      <c r="G443" t="s">
        <v>93</v>
      </c>
      <c r="H443" t="s">
        <v>88</v>
      </c>
      <c r="I443">
        <v>4009966</v>
      </c>
      <c r="J443">
        <v>15.66</v>
      </c>
      <c r="K443">
        <v>60</v>
      </c>
      <c r="L443" t="s">
        <v>788</v>
      </c>
    </row>
    <row r="444" spans="1:12" x14ac:dyDescent="0.25">
      <c r="A444" t="s">
        <v>92</v>
      </c>
      <c r="B444" t="s">
        <v>55</v>
      </c>
      <c r="C444" s="2">
        <v>45593</v>
      </c>
      <c r="D444" t="s">
        <v>473</v>
      </c>
      <c r="E444" t="s">
        <v>565</v>
      </c>
      <c r="F444" t="s">
        <v>5</v>
      </c>
      <c r="G444" t="s">
        <v>80</v>
      </c>
      <c r="H444" t="s">
        <v>88</v>
      </c>
      <c r="I444">
        <v>4009964</v>
      </c>
      <c r="J444">
        <v>17.3</v>
      </c>
      <c r="K444">
        <v>53</v>
      </c>
      <c r="L444" t="s">
        <v>788</v>
      </c>
    </row>
    <row r="445" spans="1:12" x14ac:dyDescent="0.25">
      <c r="A445" t="s">
        <v>92</v>
      </c>
      <c r="B445" t="s">
        <v>470</v>
      </c>
      <c r="C445" s="2">
        <v>45593</v>
      </c>
      <c r="D445" t="s">
        <v>491</v>
      </c>
      <c r="E445" t="s">
        <v>28</v>
      </c>
      <c r="F445" t="s">
        <v>5</v>
      </c>
      <c r="G445" t="s">
        <v>80</v>
      </c>
      <c r="H445" t="s">
        <v>88</v>
      </c>
      <c r="I445">
        <v>4009963</v>
      </c>
      <c r="J445">
        <v>17.3</v>
      </c>
      <c r="K445">
        <v>26</v>
      </c>
      <c r="L445" t="s">
        <v>788</v>
      </c>
    </row>
    <row r="446" spans="1:12" x14ac:dyDescent="0.25">
      <c r="A446" t="s">
        <v>92</v>
      </c>
      <c r="B446" t="s">
        <v>390</v>
      </c>
      <c r="C446" s="2">
        <v>45593</v>
      </c>
      <c r="D446" t="s">
        <v>369</v>
      </c>
      <c r="E446" t="s">
        <v>17</v>
      </c>
      <c r="F446" t="s">
        <v>5</v>
      </c>
      <c r="G446" t="s">
        <v>86</v>
      </c>
      <c r="H446" t="s">
        <v>89</v>
      </c>
      <c r="I446">
        <v>4009960</v>
      </c>
      <c r="J446">
        <v>4.88</v>
      </c>
      <c r="K446">
        <v>15</v>
      </c>
      <c r="L446" t="s">
        <v>788</v>
      </c>
    </row>
    <row r="447" spans="1:12" x14ac:dyDescent="0.25">
      <c r="A447" t="s">
        <v>92</v>
      </c>
      <c r="B447" t="s">
        <v>55</v>
      </c>
      <c r="C447" s="2">
        <v>45593</v>
      </c>
      <c r="D447" t="s">
        <v>472</v>
      </c>
      <c r="E447" t="s">
        <v>20</v>
      </c>
      <c r="F447" t="s">
        <v>5</v>
      </c>
      <c r="G447" t="s">
        <v>80</v>
      </c>
      <c r="H447" t="s">
        <v>88</v>
      </c>
      <c r="I447">
        <v>4009945</v>
      </c>
      <c r="J447">
        <v>10.039999999999999</v>
      </c>
      <c r="K447">
        <v>33</v>
      </c>
      <c r="L447" t="s">
        <v>788</v>
      </c>
    </row>
    <row r="448" spans="1:12" x14ac:dyDescent="0.25">
      <c r="A448" t="s">
        <v>92</v>
      </c>
      <c r="B448" t="s">
        <v>470</v>
      </c>
      <c r="C448" s="2">
        <v>45593</v>
      </c>
      <c r="D448" t="s">
        <v>491</v>
      </c>
      <c r="E448" t="s">
        <v>28</v>
      </c>
      <c r="F448" t="s">
        <v>5</v>
      </c>
      <c r="G448" t="s">
        <v>93</v>
      </c>
      <c r="H448" t="s">
        <v>88</v>
      </c>
      <c r="I448">
        <v>4009965</v>
      </c>
      <c r="J448">
        <v>15.66</v>
      </c>
      <c r="K448">
        <v>44</v>
      </c>
      <c r="L448" t="s">
        <v>788</v>
      </c>
    </row>
    <row r="449" spans="1:12" x14ac:dyDescent="0.25">
      <c r="A449" t="s">
        <v>92</v>
      </c>
      <c r="B449" t="s">
        <v>60</v>
      </c>
      <c r="C449" s="2">
        <v>45593</v>
      </c>
      <c r="D449" t="s">
        <v>566</v>
      </c>
      <c r="E449" t="s">
        <v>23</v>
      </c>
      <c r="F449" t="s">
        <v>5</v>
      </c>
      <c r="G449" t="s">
        <v>84</v>
      </c>
      <c r="H449" t="s">
        <v>88</v>
      </c>
      <c r="I449">
        <v>4014369</v>
      </c>
      <c r="J449">
        <v>27.08</v>
      </c>
      <c r="K449">
        <v>65</v>
      </c>
      <c r="L449" t="s">
        <v>788</v>
      </c>
    </row>
    <row r="450" spans="1:12" x14ac:dyDescent="0.25">
      <c r="A450" t="s">
        <v>92</v>
      </c>
      <c r="B450" t="s">
        <v>60</v>
      </c>
      <c r="C450" s="2">
        <v>45593</v>
      </c>
      <c r="D450" t="s">
        <v>566</v>
      </c>
      <c r="E450" t="s">
        <v>23</v>
      </c>
      <c r="F450" t="s">
        <v>5</v>
      </c>
      <c r="G450" t="s">
        <v>84</v>
      </c>
      <c r="H450" t="s">
        <v>88</v>
      </c>
      <c r="I450">
        <v>4009804</v>
      </c>
      <c r="J450">
        <v>6.92</v>
      </c>
      <c r="K450">
        <v>24</v>
      </c>
      <c r="L450" t="s">
        <v>788</v>
      </c>
    </row>
    <row r="451" spans="1:12" x14ac:dyDescent="0.25">
      <c r="A451" t="s">
        <v>92</v>
      </c>
      <c r="B451" t="s">
        <v>582</v>
      </c>
      <c r="C451" s="2">
        <v>45593</v>
      </c>
      <c r="D451" t="s">
        <v>542</v>
      </c>
      <c r="E451" t="s">
        <v>29</v>
      </c>
      <c r="F451" t="s">
        <v>26</v>
      </c>
      <c r="G451" t="s">
        <v>80</v>
      </c>
      <c r="H451" t="s">
        <v>88</v>
      </c>
      <c r="I451">
        <v>4013562</v>
      </c>
      <c r="J451">
        <v>14.08</v>
      </c>
      <c r="K451">
        <v>41</v>
      </c>
      <c r="L451" t="s">
        <v>788</v>
      </c>
    </row>
    <row r="452" spans="1:12" x14ac:dyDescent="0.25">
      <c r="A452" t="s">
        <v>92</v>
      </c>
      <c r="B452" t="s">
        <v>470</v>
      </c>
      <c r="C452" s="2">
        <v>45593</v>
      </c>
      <c r="D452" t="s">
        <v>491</v>
      </c>
      <c r="E452" t="s">
        <v>28</v>
      </c>
      <c r="F452" t="s">
        <v>5</v>
      </c>
      <c r="G452" t="s">
        <v>80</v>
      </c>
      <c r="H452" t="s">
        <v>88</v>
      </c>
      <c r="I452">
        <v>4013564</v>
      </c>
      <c r="J452">
        <v>14.08</v>
      </c>
      <c r="K452">
        <v>22</v>
      </c>
      <c r="L452" t="s">
        <v>788</v>
      </c>
    </row>
    <row r="453" spans="1:12" x14ac:dyDescent="0.25">
      <c r="A453" t="s">
        <v>92</v>
      </c>
      <c r="B453" t="s">
        <v>56</v>
      </c>
      <c r="C453" s="2">
        <v>45593</v>
      </c>
      <c r="D453" t="s">
        <v>286</v>
      </c>
      <c r="E453" t="s">
        <v>345</v>
      </c>
      <c r="F453" t="s">
        <v>5</v>
      </c>
      <c r="G453" t="s">
        <v>80</v>
      </c>
      <c r="H453" t="s">
        <v>88</v>
      </c>
      <c r="I453">
        <v>4013584</v>
      </c>
      <c r="J453">
        <v>26.71</v>
      </c>
      <c r="K453">
        <v>71</v>
      </c>
      <c r="L453" t="s">
        <v>788</v>
      </c>
    </row>
    <row r="454" spans="1:12" x14ac:dyDescent="0.25">
      <c r="A454" t="s">
        <v>92</v>
      </c>
      <c r="B454" t="s">
        <v>56</v>
      </c>
      <c r="C454" s="2">
        <v>45593</v>
      </c>
      <c r="D454" t="s">
        <v>285</v>
      </c>
      <c r="E454" t="s">
        <v>346</v>
      </c>
      <c r="F454" t="s">
        <v>5</v>
      </c>
      <c r="G454" t="s">
        <v>80</v>
      </c>
      <c r="H454" t="s">
        <v>88</v>
      </c>
      <c r="I454">
        <v>4013589</v>
      </c>
      <c r="J454">
        <v>26.08</v>
      </c>
      <c r="K454">
        <v>57</v>
      </c>
      <c r="L454" t="s">
        <v>788</v>
      </c>
    </row>
    <row r="455" spans="1:12" x14ac:dyDescent="0.25">
      <c r="A455" t="s">
        <v>92</v>
      </c>
      <c r="B455" t="s">
        <v>390</v>
      </c>
      <c r="C455" s="2">
        <v>45593</v>
      </c>
      <c r="D455" t="s">
        <v>369</v>
      </c>
      <c r="E455" t="s">
        <v>17</v>
      </c>
      <c r="F455" t="s">
        <v>5</v>
      </c>
      <c r="G455" t="s">
        <v>80</v>
      </c>
      <c r="H455" t="s">
        <v>88</v>
      </c>
      <c r="I455">
        <v>4013590</v>
      </c>
      <c r="J455">
        <v>26.08</v>
      </c>
      <c r="K455">
        <v>43</v>
      </c>
      <c r="L455" t="s">
        <v>788</v>
      </c>
    </row>
    <row r="456" spans="1:12" x14ac:dyDescent="0.25">
      <c r="A456" t="s">
        <v>92</v>
      </c>
      <c r="B456" t="s">
        <v>582</v>
      </c>
      <c r="C456" s="2">
        <v>45593</v>
      </c>
      <c r="D456" t="s">
        <v>542</v>
      </c>
      <c r="E456" t="s">
        <v>29</v>
      </c>
      <c r="F456" t="s">
        <v>26</v>
      </c>
      <c r="G456" t="s">
        <v>80</v>
      </c>
      <c r="H456" t="s">
        <v>88</v>
      </c>
      <c r="I456">
        <v>4009678</v>
      </c>
      <c r="J456">
        <v>11.47</v>
      </c>
      <c r="K456">
        <v>47</v>
      </c>
      <c r="L456" t="s">
        <v>788</v>
      </c>
    </row>
    <row r="457" spans="1:12" x14ac:dyDescent="0.25">
      <c r="A457" t="s">
        <v>92</v>
      </c>
      <c r="B457" t="s">
        <v>390</v>
      </c>
      <c r="C457" s="2">
        <v>45593</v>
      </c>
      <c r="D457" t="s">
        <v>369</v>
      </c>
      <c r="E457" t="s">
        <v>17</v>
      </c>
      <c r="F457" t="s">
        <v>5</v>
      </c>
      <c r="G457" t="s">
        <v>80</v>
      </c>
      <c r="H457" t="s">
        <v>88</v>
      </c>
      <c r="I457">
        <v>4009679</v>
      </c>
      <c r="J457">
        <v>11.47</v>
      </c>
      <c r="K457">
        <v>19</v>
      </c>
      <c r="L457" t="s">
        <v>788</v>
      </c>
    </row>
    <row r="458" spans="1:12" x14ac:dyDescent="0.25">
      <c r="A458" t="s">
        <v>92</v>
      </c>
      <c r="B458" t="s">
        <v>444</v>
      </c>
      <c r="C458" s="2">
        <v>45593</v>
      </c>
      <c r="D458" t="s">
        <v>415</v>
      </c>
      <c r="E458" t="s">
        <v>354</v>
      </c>
      <c r="F458" t="s">
        <v>5</v>
      </c>
      <c r="G458" t="s">
        <v>80</v>
      </c>
      <c r="H458" t="s">
        <v>88</v>
      </c>
      <c r="I458">
        <v>4010974</v>
      </c>
      <c r="J458">
        <v>28.11</v>
      </c>
      <c r="K458">
        <v>34</v>
      </c>
      <c r="L458" t="s">
        <v>788</v>
      </c>
    </row>
    <row r="459" spans="1:12" x14ac:dyDescent="0.25">
      <c r="A459" t="s">
        <v>92</v>
      </c>
      <c r="B459" t="s">
        <v>432</v>
      </c>
      <c r="C459" s="2">
        <v>45593</v>
      </c>
      <c r="D459" t="s">
        <v>398</v>
      </c>
      <c r="E459" t="s">
        <v>27</v>
      </c>
      <c r="F459" t="s">
        <v>26</v>
      </c>
      <c r="G459" t="s">
        <v>80</v>
      </c>
      <c r="H459" t="s">
        <v>88</v>
      </c>
      <c r="I459">
        <v>4010950</v>
      </c>
      <c r="J459">
        <v>16.96</v>
      </c>
      <c r="K459">
        <v>20</v>
      </c>
      <c r="L459" t="s">
        <v>788</v>
      </c>
    </row>
    <row r="460" spans="1:12" x14ac:dyDescent="0.25">
      <c r="A460" t="s">
        <v>92</v>
      </c>
      <c r="B460" t="s">
        <v>432</v>
      </c>
      <c r="C460" s="2">
        <v>45593</v>
      </c>
      <c r="D460" t="s">
        <v>398</v>
      </c>
      <c r="E460" t="s">
        <v>27</v>
      </c>
      <c r="F460" t="s">
        <v>26</v>
      </c>
      <c r="G460" t="s">
        <v>80</v>
      </c>
      <c r="H460" t="s">
        <v>88</v>
      </c>
      <c r="I460">
        <v>4010949</v>
      </c>
      <c r="J460">
        <v>16.96</v>
      </c>
      <c r="K460">
        <v>27</v>
      </c>
      <c r="L460" t="s">
        <v>788</v>
      </c>
    </row>
    <row r="461" spans="1:12" x14ac:dyDescent="0.25">
      <c r="A461" t="s">
        <v>92</v>
      </c>
      <c r="B461" t="s">
        <v>55</v>
      </c>
      <c r="C461" s="2">
        <v>45593</v>
      </c>
      <c r="D461" t="s">
        <v>473</v>
      </c>
      <c r="E461" t="s">
        <v>565</v>
      </c>
      <c r="F461" t="s">
        <v>5</v>
      </c>
      <c r="G461" t="s">
        <v>80</v>
      </c>
      <c r="H461" t="s">
        <v>88</v>
      </c>
      <c r="I461">
        <v>4013371</v>
      </c>
      <c r="J461">
        <v>26.71</v>
      </c>
      <c r="K461">
        <v>57</v>
      </c>
      <c r="L461" t="s">
        <v>788</v>
      </c>
    </row>
    <row r="462" spans="1:12" x14ac:dyDescent="0.25">
      <c r="A462" t="s">
        <v>92</v>
      </c>
      <c r="B462" t="s">
        <v>470</v>
      </c>
      <c r="C462" s="2">
        <v>45593</v>
      </c>
      <c r="D462" t="s">
        <v>491</v>
      </c>
      <c r="E462" t="s">
        <v>28</v>
      </c>
      <c r="F462" t="s">
        <v>5</v>
      </c>
      <c r="G462" t="s">
        <v>83</v>
      </c>
      <c r="H462" t="s">
        <v>88</v>
      </c>
      <c r="I462">
        <v>4013454</v>
      </c>
      <c r="J462">
        <v>14.01</v>
      </c>
      <c r="K462">
        <v>26</v>
      </c>
      <c r="L462" t="s">
        <v>788</v>
      </c>
    </row>
    <row r="463" spans="1:12" x14ac:dyDescent="0.25">
      <c r="A463" t="s">
        <v>92</v>
      </c>
      <c r="B463" t="s">
        <v>56</v>
      </c>
      <c r="C463" s="2">
        <v>45593</v>
      </c>
      <c r="D463" t="s">
        <v>286</v>
      </c>
      <c r="E463" t="s">
        <v>345</v>
      </c>
      <c r="F463" t="s">
        <v>5</v>
      </c>
      <c r="G463" t="s">
        <v>83</v>
      </c>
      <c r="H463" t="s">
        <v>88</v>
      </c>
      <c r="I463">
        <v>4013455</v>
      </c>
      <c r="J463">
        <v>14.01</v>
      </c>
      <c r="K463">
        <v>33</v>
      </c>
      <c r="L463" t="s">
        <v>788</v>
      </c>
    </row>
    <row r="464" spans="1:12" x14ac:dyDescent="0.25">
      <c r="A464" t="s">
        <v>92</v>
      </c>
      <c r="B464" t="s">
        <v>55</v>
      </c>
      <c r="C464" s="2">
        <v>45593</v>
      </c>
      <c r="D464" t="s">
        <v>472</v>
      </c>
      <c r="E464" t="s">
        <v>20</v>
      </c>
      <c r="F464" t="s">
        <v>5</v>
      </c>
      <c r="G464" t="s">
        <v>80</v>
      </c>
      <c r="H464" t="s">
        <v>88</v>
      </c>
      <c r="I464">
        <v>4013468</v>
      </c>
      <c r="J464">
        <v>15.06</v>
      </c>
      <c r="K464">
        <v>105</v>
      </c>
      <c r="L464" t="s">
        <v>788</v>
      </c>
    </row>
    <row r="465" spans="1:12" x14ac:dyDescent="0.25">
      <c r="A465" t="s">
        <v>92</v>
      </c>
      <c r="B465" t="s">
        <v>55</v>
      </c>
      <c r="C465" s="2">
        <v>45593</v>
      </c>
      <c r="D465" t="s">
        <v>562</v>
      </c>
      <c r="E465" t="s">
        <v>848</v>
      </c>
      <c r="F465" t="s">
        <v>5</v>
      </c>
      <c r="G465" t="s">
        <v>80</v>
      </c>
      <c r="H465" t="s">
        <v>88</v>
      </c>
      <c r="I465">
        <v>4013470</v>
      </c>
      <c r="J465">
        <v>15.06</v>
      </c>
      <c r="K465">
        <v>39</v>
      </c>
      <c r="L465" t="s">
        <v>788</v>
      </c>
    </row>
    <row r="466" spans="1:12" x14ac:dyDescent="0.25">
      <c r="A466" t="s">
        <v>92</v>
      </c>
      <c r="B466" t="s">
        <v>392</v>
      </c>
      <c r="C466" s="2">
        <v>45593</v>
      </c>
      <c r="D466" t="s">
        <v>618</v>
      </c>
      <c r="E466" t="s">
        <v>40</v>
      </c>
      <c r="F466" t="s">
        <v>5</v>
      </c>
      <c r="G466" t="s">
        <v>84</v>
      </c>
      <c r="H466" t="s">
        <v>88</v>
      </c>
      <c r="I466">
        <v>4009805</v>
      </c>
      <c r="J466">
        <v>6.92</v>
      </c>
      <c r="K466">
        <v>20</v>
      </c>
      <c r="L466" t="s">
        <v>788</v>
      </c>
    </row>
    <row r="467" spans="1:12" x14ac:dyDescent="0.25">
      <c r="A467" t="s">
        <v>92</v>
      </c>
      <c r="B467" t="s">
        <v>444</v>
      </c>
      <c r="C467" s="2">
        <v>45593</v>
      </c>
      <c r="D467" t="s">
        <v>415</v>
      </c>
      <c r="E467" t="s">
        <v>354</v>
      </c>
      <c r="F467" t="s">
        <v>5</v>
      </c>
      <c r="G467" t="s">
        <v>80</v>
      </c>
      <c r="H467" t="s">
        <v>88</v>
      </c>
      <c r="I467">
        <v>4013781</v>
      </c>
      <c r="J467">
        <v>25.33</v>
      </c>
      <c r="K467">
        <v>65</v>
      </c>
      <c r="L467" t="s">
        <v>788</v>
      </c>
    </row>
    <row r="468" spans="1:12" x14ac:dyDescent="0.25">
      <c r="A468" t="s">
        <v>92</v>
      </c>
      <c r="B468" t="s">
        <v>60</v>
      </c>
      <c r="C468" s="2">
        <v>45593</v>
      </c>
      <c r="D468" t="s">
        <v>566</v>
      </c>
      <c r="E468" t="s">
        <v>23</v>
      </c>
      <c r="F468" t="s">
        <v>5</v>
      </c>
      <c r="G468" t="s">
        <v>86</v>
      </c>
      <c r="H468" t="s">
        <v>89</v>
      </c>
      <c r="I468">
        <v>4009794</v>
      </c>
      <c r="J468">
        <v>5.55</v>
      </c>
      <c r="K468">
        <v>20</v>
      </c>
      <c r="L468" t="s">
        <v>788</v>
      </c>
    </row>
    <row r="469" spans="1:12" x14ac:dyDescent="0.25">
      <c r="A469" t="s">
        <v>92</v>
      </c>
      <c r="B469" t="s">
        <v>432</v>
      </c>
      <c r="C469" s="2">
        <v>45593</v>
      </c>
      <c r="D469" t="s">
        <v>398</v>
      </c>
      <c r="E469" t="s">
        <v>27</v>
      </c>
      <c r="F469" t="s">
        <v>26</v>
      </c>
      <c r="G469" t="s">
        <v>80</v>
      </c>
      <c r="H469" t="s">
        <v>88</v>
      </c>
      <c r="I469">
        <v>4013767</v>
      </c>
      <c r="J469">
        <v>12.4</v>
      </c>
      <c r="K469">
        <v>26</v>
      </c>
      <c r="L469" t="s">
        <v>788</v>
      </c>
    </row>
    <row r="470" spans="1:12" x14ac:dyDescent="0.25">
      <c r="A470" t="s">
        <v>92</v>
      </c>
      <c r="B470" t="s">
        <v>392</v>
      </c>
      <c r="C470" s="2">
        <v>45593</v>
      </c>
      <c r="D470" t="s">
        <v>666</v>
      </c>
      <c r="E470" t="s">
        <v>38</v>
      </c>
      <c r="F470" t="s">
        <v>26</v>
      </c>
      <c r="G470" t="s">
        <v>93</v>
      </c>
      <c r="H470" t="s">
        <v>88</v>
      </c>
      <c r="I470">
        <v>4013727</v>
      </c>
      <c r="J470">
        <v>10.53</v>
      </c>
      <c r="K470">
        <v>21</v>
      </c>
      <c r="L470" t="s">
        <v>788</v>
      </c>
    </row>
    <row r="471" spans="1:12" x14ac:dyDescent="0.25">
      <c r="A471" t="s">
        <v>92</v>
      </c>
      <c r="B471" t="s">
        <v>470</v>
      </c>
      <c r="C471" s="2">
        <v>45593</v>
      </c>
      <c r="D471" t="s">
        <v>491</v>
      </c>
      <c r="E471" t="s">
        <v>28</v>
      </c>
      <c r="F471" t="s">
        <v>5</v>
      </c>
      <c r="G471" t="s">
        <v>93</v>
      </c>
      <c r="H471" t="s">
        <v>88</v>
      </c>
      <c r="I471">
        <v>4013728</v>
      </c>
      <c r="J471">
        <v>10.53</v>
      </c>
      <c r="K471">
        <v>16</v>
      </c>
      <c r="L471" t="s">
        <v>788</v>
      </c>
    </row>
    <row r="472" spans="1:12" x14ac:dyDescent="0.25">
      <c r="A472" t="s">
        <v>92</v>
      </c>
      <c r="B472" t="s">
        <v>55</v>
      </c>
      <c r="C472" s="2">
        <v>45593</v>
      </c>
      <c r="D472" t="s">
        <v>562</v>
      </c>
      <c r="E472" t="s">
        <v>848</v>
      </c>
      <c r="F472" t="s">
        <v>5</v>
      </c>
      <c r="G472" t="s">
        <v>80</v>
      </c>
      <c r="H472" t="s">
        <v>88</v>
      </c>
      <c r="I472">
        <v>4013739</v>
      </c>
      <c r="J472">
        <v>12.94</v>
      </c>
      <c r="K472">
        <v>47</v>
      </c>
      <c r="L472" t="s">
        <v>788</v>
      </c>
    </row>
    <row r="473" spans="1:12" x14ac:dyDescent="0.25">
      <c r="A473" t="s">
        <v>92</v>
      </c>
      <c r="B473" t="s">
        <v>55</v>
      </c>
      <c r="C473" s="2">
        <v>45593</v>
      </c>
      <c r="D473" t="s">
        <v>473</v>
      </c>
      <c r="E473" t="s">
        <v>565</v>
      </c>
      <c r="F473" t="s">
        <v>5</v>
      </c>
      <c r="G473" t="s">
        <v>80</v>
      </c>
      <c r="H473" t="s">
        <v>88</v>
      </c>
      <c r="I473">
        <v>4013749</v>
      </c>
      <c r="J473">
        <v>17.13</v>
      </c>
      <c r="K473">
        <v>29</v>
      </c>
      <c r="L473" t="s">
        <v>788</v>
      </c>
    </row>
    <row r="474" spans="1:12" x14ac:dyDescent="0.25">
      <c r="A474" t="s">
        <v>92</v>
      </c>
      <c r="B474" t="s">
        <v>56</v>
      </c>
      <c r="C474" s="2">
        <v>45593</v>
      </c>
      <c r="D474" t="s">
        <v>286</v>
      </c>
      <c r="E474" t="s">
        <v>345</v>
      </c>
      <c r="F474" t="s">
        <v>5</v>
      </c>
      <c r="G474" t="s">
        <v>80</v>
      </c>
      <c r="H474" t="s">
        <v>88</v>
      </c>
      <c r="I474">
        <v>4013751</v>
      </c>
      <c r="J474">
        <v>17.13</v>
      </c>
      <c r="K474">
        <v>39</v>
      </c>
      <c r="L474" t="s">
        <v>788</v>
      </c>
    </row>
    <row r="475" spans="1:12" x14ac:dyDescent="0.25">
      <c r="A475" t="s">
        <v>92</v>
      </c>
      <c r="B475" t="s">
        <v>444</v>
      </c>
      <c r="C475" s="2">
        <v>45594</v>
      </c>
      <c r="D475" t="s">
        <v>415</v>
      </c>
      <c r="E475" t="s">
        <v>354</v>
      </c>
      <c r="F475" t="s">
        <v>5</v>
      </c>
      <c r="G475" t="s">
        <v>80</v>
      </c>
      <c r="H475" t="s">
        <v>88</v>
      </c>
      <c r="I475">
        <v>4014601</v>
      </c>
      <c r="J475">
        <v>7.93</v>
      </c>
      <c r="K475">
        <v>36</v>
      </c>
      <c r="L475" t="s">
        <v>788</v>
      </c>
    </row>
    <row r="476" spans="1:12" x14ac:dyDescent="0.25">
      <c r="A476" t="s">
        <v>92</v>
      </c>
      <c r="B476" t="s">
        <v>392</v>
      </c>
      <c r="C476" s="2">
        <v>45594</v>
      </c>
      <c r="D476" t="s">
        <v>666</v>
      </c>
      <c r="E476" t="s">
        <v>38</v>
      </c>
      <c r="F476" t="s">
        <v>26</v>
      </c>
      <c r="G476" t="s">
        <v>80</v>
      </c>
      <c r="H476" t="s">
        <v>88</v>
      </c>
      <c r="I476">
        <v>4013752</v>
      </c>
      <c r="J476">
        <v>17.13</v>
      </c>
      <c r="K476">
        <v>65</v>
      </c>
      <c r="L476" t="s">
        <v>788</v>
      </c>
    </row>
    <row r="477" spans="1:12" x14ac:dyDescent="0.25">
      <c r="A477" t="s">
        <v>92</v>
      </c>
      <c r="B477" t="s">
        <v>56</v>
      </c>
      <c r="C477" s="2">
        <v>45594</v>
      </c>
      <c r="D477" t="s">
        <v>286</v>
      </c>
      <c r="E477" t="s">
        <v>345</v>
      </c>
      <c r="F477" t="s">
        <v>5</v>
      </c>
      <c r="G477" t="s">
        <v>80</v>
      </c>
      <c r="H477" t="s">
        <v>88</v>
      </c>
      <c r="I477">
        <v>4013756</v>
      </c>
      <c r="J477">
        <v>17.13</v>
      </c>
      <c r="K477">
        <v>31</v>
      </c>
      <c r="L477" t="s">
        <v>788</v>
      </c>
    </row>
    <row r="478" spans="1:12" x14ac:dyDescent="0.25">
      <c r="A478" t="s">
        <v>92</v>
      </c>
      <c r="B478" t="s">
        <v>55</v>
      </c>
      <c r="C478" s="2">
        <v>45594</v>
      </c>
      <c r="D478" t="s">
        <v>562</v>
      </c>
      <c r="E478" t="s">
        <v>848</v>
      </c>
      <c r="F478" t="s">
        <v>5</v>
      </c>
      <c r="G478" t="s">
        <v>80</v>
      </c>
      <c r="H478" t="s">
        <v>88</v>
      </c>
      <c r="I478">
        <v>4014349</v>
      </c>
      <c r="J478">
        <v>17.52</v>
      </c>
      <c r="K478">
        <v>64</v>
      </c>
      <c r="L478" t="s">
        <v>788</v>
      </c>
    </row>
    <row r="479" spans="1:12" x14ac:dyDescent="0.25">
      <c r="A479" t="s">
        <v>92</v>
      </c>
      <c r="B479" t="s">
        <v>370</v>
      </c>
      <c r="C479" s="2">
        <v>45594</v>
      </c>
      <c r="D479" t="s">
        <v>353</v>
      </c>
      <c r="E479" t="s">
        <v>217</v>
      </c>
      <c r="F479" t="s">
        <v>5</v>
      </c>
      <c r="G479" t="s">
        <v>80</v>
      </c>
      <c r="H479" t="s">
        <v>88</v>
      </c>
      <c r="I479">
        <v>4014350</v>
      </c>
      <c r="J479">
        <v>17.52</v>
      </c>
      <c r="K479">
        <v>25</v>
      </c>
      <c r="L479" t="s">
        <v>788</v>
      </c>
    </row>
    <row r="480" spans="1:12" x14ac:dyDescent="0.25">
      <c r="A480" t="s">
        <v>92</v>
      </c>
      <c r="B480" t="s">
        <v>55</v>
      </c>
      <c r="C480" s="2">
        <v>45594</v>
      </c>
      <c r="D480" t="s">
        <v>308</v>
      </c>
      <c r="E480" t="s">
        <v>18</v>
      </c>
      <c r="F480" t="s">
        <v>19</v>
      </c>
      <c r="G480" t="s">
        <v>80</v>
      </c>
      <c r="H480" t="s">
        <v>88</v>
      </c>
      <c r="I480">
        <v>4013745</v>
      </c>
      <c r="J480">
        <v>12.94</v>
      </c>
      <c r="K480">
        <v>29</v>
      </c>
      <c r="L480" t="s">
        <v>788</v>
      </c>
    </row>
    <row r="481" spans="1:12" x14ac:dyDescent="0.25">
      <c r="A481" t="s">
        <v>92</v>
      </c>
      <c r="B481" t="s">
        <v>60</v>
      </c>
      <c r="C481" s="2">
        <v>45594</v>
      </c>
      <c r="D481" t="s">
        <v>566</v>
      </c>
      <c r="E481" t="s">
        <v>23</v>
      </c>
      <c r="F481" t="s">
        <v>5</v>
      </c>
      <c r="G481" t="s">
        <v>80</v>
      </c>
      <c r="H481" t="s">
        <v>88</v>
      </c>
      <c r="I481">
        <v>4013740</v>
      </c>
      <c r="J481">
        <v>12.94</v>
      </c>
      <c r="K481">
        <v>67</v>
      </c>
      <c r="L481" t="s">
        <v>788</v>
      </c>
    </row>
    <row r="482" spans="1:12" x14ac:dyDescent="0.25">
      <c r="A482" t="s">
        <v>92</v>
      </c>
      <c r="B482" t="s">
        <v>390</v>
      </c>
      <c r="C482" s="2">
        <v>45594</v>
      </c>
      <c r="D482" t="s">
        <v>369</v>
      </c>
      <c r="E482" t="s">
        <v>17</v>
      </c>
      <c r="F482" t="s">
        <v>5</v>
      </c>
      <c r="G482" t="s">
        <v>80</v>
      </c>
      <c r="H482" t="s">
        <v>88</v>
      </c>
      <c r="I482">
        <v>4013271</v>
      </c>
      <c r="J482">
        <v>9.94</v>
      </c>
      <c r="K482">
        <v>30</v>
      </c>
      <c r="L482" t="s">
        <v>788</v>
      </c>
    </row>
    <row r="483" spans="1:12" x14ac:dyDescent="0.25">
      <c r="A483" t="s">
        <v>92</v>
      </c>
      <c r="B483" t="s">
        <v>55</v>
      </c>
      <c r="C483" s="2">
        <v>45594</v>
      </c>
      <c r="D483" t="s">
        <v>342</v>
      </c>
      <c r="E483" t="s">
        <v>306</v>
      </c>
      <c r="F483" t="s">
        <v>5</v>
      </c>
      <c r="G483" t="s">
        <v>85</v>
      </c>
      <c r="H483" t="s">
        <v>89</v>
      </c>
      <c r="I483">
        <v>4013452</v>
      </c>
      <c r="J483">
        <v>18.32</v>
      </c>
      <c r="K483">
        <v>53</v>
      </c>
      <c r="L483" t="s">
        <v>788</v>
      </c>
    </row>
    <row r="484" spans="1:12" x14ac:dyDescent="0.25">
      <c r="A484" t="s">
        <v>92</v>
      </c>
      <c r="B484" t="s">
        <v>581</v>
      </c>
      <c r="C484" s="2">
        <v>45594</v>
      </c>
      <c r="D484" t="s">
        <v>563</v>
      </c>
      <c r="E484" t="s">
        <v>564</v>
      </c>
      <c r="F484" t="s">
        <v>5</v>
      </c>
      <c r="G484" t="s">
        <v>85</v>
      </c>
      <c r="H484" t="s">
        <v>89</v>
      </c>
      <c r="I484">
        <v>4013453</v>
      </c>
      <c r="J484">
        <v>23.53</v>
      </c>
      <c r="K484">
        <v>47</v>
      </c>
      <c r="L484" t="s">
        <v>788</v>
      </c>
    </row>
    <row r="485" spans="1:12" x14ac:dyDescent="0.25">
      <c r="A485" t="s">
        <v>92</v>
      </c>
      <c r="B485" t="s">
        <v>390</v>
      </c>
      <c r="C485" s="2">
        <v>45594</v>
      </c>
      <c r="D485" t="s">
        <v>369</v>
      </c>
      <c r="E485" t="s">
        <v>17</v>
      </c>
      <c r="F485" t="s">
        <v>5</v>
      </c>
      <c r="G485" t="s">
        <v>83</v>
      </c>
      <c r="H485" t="s">
        <v>88</v>
      </c>
      <c r="I485">
        <v>4013641</v>
      </c>
      <c r="J485">
        <v>5.72</v>
      </c>
      <c r="K485">
        <v>14</v>
      </c>
      <c r="L485" t="s">
        <v>788</v>
      </c>
    </row>
    <row r="486" spans="1:12" x14ac:dyDescent="0.25">
      <c r="A486" t="s">
        <v>92</v>
      </c>
      <c r="B486" t="s">
        <v>55</v>
      </c>
      <c r="C486" s="2">
        <v>45594</v>
      </c>
      <c r="D486" t="s">
        <v>473</v>
      </c>
      <c r="E486" t="s">
        <v>565</v>
      </c>
      <c r="F486" t="s">
        <v>5</v>
      </c>
      <c r="G486" t="s">
        <v>80</v>
      </c>
      <c r="H486" t="s">
        <v>88</v>
      </c>
      <c r="I486">
        <v>4013666</v>
      </c>
      <c r="J486">
        <v>8.49</v>
      </c>
      <c r="K486">
        <v>31</v>
      </c>
      <c r="L486" t="s">
        <v>788</v>
      </c>
    </row>
    <row r="487" spans="1:12" x14ac:dyDescent="0.25">
      <c r="A487" t="s">
        <v>92</v>
      </c>
      <c r="B487" t="s">
        <v>390</v>
      </c>
      <c r="C487" s="2">
        <v>45594</v>
      </c>
      <c r="D487" t="s">
        <v>369</v>
      </c>
      <c r="E487" t="s">
        <v>17</v>
      </c>
      <c r="F487" t="s">
        <v>5</v>
      </c>
      <c r="G487" t="s">
        <v>80</v>
      </c>
      <c r="H487" t="s">
        <v>88</v>
      </c>
      <c r="I487">
        <v>4013667</v>
      </c>
      <c r="J487">
        <v>8.49</v>
      </c>
      <c r="K487">
        <v>57</v>
      </c>
      <c r="L487" t="s">
        <v>788</v>
      </c>
    </row>
    <row r="488" spans="1:12" x14ac:dyDescent="0.25">
      <c r="A488" t="s">
        <v>92</v>
      </c>
      <c r="B488" t="s">
        <v>461</v>
      </c>
      <c r="C488" s="2">
        <v>45594</v>
      </c>
      <c r="D488" t="s">
        <v>421</v>
      </c>
      <c r="E488" t="s">
        <v>290</v>
      </c>
      <c r="F488" t="s">
        <v>5</v>
      </c>
      <c r="G488" t="s">
        <v>87</v>
      </c>
      <c r="H488" t="s">
        <v>89</v>
      </c>
      <c r="I488">
        <v>4014390</v>
      </c>
      <c r="J488">
        <v>32.18</v>
      </c>
      <c r="K488">
        <v>41</v>
      </c>
      <c r="L488" t="s">
        <v>788</v>
      </c>
    </row>
    <row r="489" spans="1:12" x14ac:dyDescent="0.25">
      <c r="A489" t="s">
        <v>92</v>
      </c>
      <c r="B489" t="s">
        <v>432</v>
      </c>
      <c r="C489" s="2">
        <v>45594</v>
      </c>
      <c r="D489" t="s">
        <v>398</v>
      </c>
      <c r="E489" t="s">
        <v>27</v>
      </c>
      <c r="F489" t="s">
        <v>26</v>
      </c>
      <c r="G489" t="s">
        <v>80</v>
      </c>
      <c r="H489" t="s">
        <v>88</v>
      </c>
      <c r="I489">
        <v>4013065</v>
      </c>
      <c r="J489">
        <v>14.12</v>
      </c>
      <c r="K489">
        <v>31</v>
      </c>
      <c r="L489" t="s">
        <v>788</v>
      </c>
    </row>
    <row r="490" spans="1:12" x14ac:dyDescent="0.25">
      <c r="A490" t="s">
        <v>92</v>
      </c>
      <c r="B490" t="s">
        <v>55</v>
      </c>
      <c r="C490" s="2">
        <v>45594</v>
      </c>
      <c r="D490" t="s">
        <v>472</v>
      </c>
      <c r="E490" t="s">
        <v>20</v>
      </c>
      <c r="F490" t="s">
        <v>5</v>
      </c>
      <c r="G490" t="s">
        <v>80</v>
      </c>
      <c r="H490" t="s">
        <v>88</v>
      </c>
      <c r="I490">
        <v>4013062</v>
      </c>
      <c r="J490">
        <v>14.12</v>
      </c>
      <c r="K490">
        <v>61</v>
      </c>
      <c r="L490" t="s">
        <v>788</v>
      </c>
    </row>
    <row r="491" spans="1:12" x14ac:dyDescent="0.25">
      <c r="A491" t="s">
        <v>92</v>
      </c>
      <c r="B491" t="s">
        <v>55</v>
      </c>
      <c r="C491" s="2">
        <v>45594</v>
      </c>
      <c r="D491" t="s">
        <v>342</v>
      </c>
      <c r="E491" t="s">
        <v>306</v>
      </c>
      <c r="F491" t="s">
        <v>5</v>
      </c>
      <c r="G491" t="s">
        <v>83</v>
      </c>
      <c r="H491" t="s">
        <v>88</v>
      </c>
      <c r="I491">
        <v>4014547</v>
      </c>
      <c r="J491">
        <v>15.38</v>
      </c>
      <c r="K491">
        <v>47</v>
      </c>
      <c r="L491" t="s">
        <v>788</v>
      </c>
    </row>
    <row r="492" spans="1:12" x14ac:dyDescent="0.25">
      <c r="A492" t="s">
        <v>92</v>
      </c>
      <c r="B492" t="s">
        <v>55</v>
      </c>
      <c r="C492" s="2">
        <v>45594</v>
      </c>
      <c r="D492" t="s">
        <v>473</v>
      </c>
      <c r="E492" t="s">
        <v>565</v>
      </c>
      <c r="F492" t="s">
        <v>5</v>
      </c>
      <c r="G492" t="s">
        <v>80</v>
      </c>
      <c r="H492" t="s">
        <v>88</v>
      </c>
      <c r="I492">
        <v>4013052</v>
      </c>
      <c r="J492">
        <v>12.75</v>
      </c>
      <c r="K492">
        <v>42</v>
      </c>
      <c r="L492" t="s">
        <v>788</v>
      </c>
    </row>
    <row r="493" spans="1:12" x14ac:dyDescent="0.25">
      <c r="A493" t="s">
        <v>92</v>
      </c>
      <c r="B493" t="s">
        <v>390</v>
      </c>
      <c r="C493" s="2">
        <v>45594</v>
      </c>
      <c r="D493" t="s">
        <v>369</v>
      </c>
      <c r="E493" t="s">
        <v>17</v>
      </c>
      <c r="F493" t="s">
        <v>5</v>
      </c>
      <c r="G493" t="s">
        <v>80</v>
      </c>
      <c r="H493" t="s">
        <v>88</v>
      </c>
      <c r="I493">
        <v>4013051</v>
      </c>
      <c r="J493">
        <v>12.75</v>
      </c>
      <c r="K493">
        <v>68</v>
      </c>
      <c r="L493" t="s">
        <v>788</v>
      </c>
    </row>
    <row r="494" spans="1:12" x14ac:dyDescent="0.25">
      <c r="A494" t="s">
        <v>92</v>
      </c>
      <c r="B494" t="s">
        <v>55</v>
      </c>
      <c r="C494" s="2">
        <v>45594</v>
      </c>
      <c r="D494" t="s">
        <v>562</v>
      </c>
      <c r="E494" t="s">
        <v>848</v>
      </c>
      <c r="F494" t="s">
        <v>5</v>
      </c>
      <c r="G494" t="s">
        <v>80</v>
      </c>
      <c r="H494" t="s">
        <v>88</v>
      </c>
      <c r="I494">
        <v>4014598</v>
      </c>
      <c r="J494">
        <v>7.93</v>
      </c>
      <c r="K494">
        <v>31</v>
      </c>
      <c r="L494" t="s">
        <v>788</v>
      </c>
    </row>
    <row r="495" spans="1:12" x14ac:dyDescent="0.25">
      <c r="A495" t="s">
        <v>92</v>
      </c>
      <c r="B495" t="s">
        <v>432</v>
      </c>
      <c r="C495" s="2">
        <v>45594</v>
      </c>
      <c r="D495" t="s">
        <v>398</v>
      </c>
      <c r="E495" t="s">
        <v>27</v>
      </c>
      <c r="F495" t="s">
        <v>26</v>
      </c>
      <c r="G495" t="s">
        <v>80</v>
      </c>
      <c r="H495" t="s">
        <v>88</v>
      </c>
      <c r="I495">
        <v>4015211</v>
      </c>
      <c r="J495">
        <v>25.65</v>
      </c>
      <c r="K495">
        <v>2</v>
      </c>
      <c r="L495" t="s">
        <v>788</v>
      </c>
    </row>
    <row r="496" spans="1:12" x14ac:dyDescent="0.25">
      <c r="A496" t="s">
        <v>92</v>
      </c>
      <c r="B496" t="s">
        <v>461</v>
      </c>
      <c r="C496" s="2">
        <v>45594</v>
      </c>
      <c r="D496" t="s">
        <v>421</v>
      </c>
      <c r="E496" t="s">
        <v>290</v>
      </c>
      <c r="F496" t="s">
        <v>5</v>
      </c>
      <c r="G496" t="s">
        <v>87</v>
      </c>
      <c r="H496" t="s">
        <v>89</v>
      </c>
      <c r="I496">
        <v>4014391</v>
      </c>
      <c r="J496">
        <v>32.18</v>
      </c>
      <c r="K496">
        <v>62</v>
      </c>
      <c r="L496" t="s">
        <v>788</v>
      </c>
    </row>
    <row r="497" spans="1:12" x14ac:dyDescent="0.25">
      <c r="A497" t="s">
        <v>92</v>
      </c>
      <c r="B497" t="s">
        <v>55</v>
      </c>
      <c r="C497" s="2">
        <v>45594</v>
      </c>
      <c r="D497" t="s">
        <v>308</v>
      </c>
      <c r="E497" t="s">
        <v>18</v>
      </c>
      <c r="F497" t="s">
        <v>19</v>
      </c>
      <c r="G497" t="s">
        <v>84</v>
      </c>
      <c r="H497" t="s">
        <v>88</v>
      </c>
      <c r="I497">
        <v>4014394</v>
      </c>
      <c r="J497">
        <v>17.89</v>
      </c>
      <c r="K497">
        <v>30</v>
      </c>
      <c r="L497" t="s">
        <v>788</v>
      </c>
    </row>
    <row r="498" spans="1:12" x14ac:dyDescent="0.25">
      <c r="A498" t="s">
        <v>92</v>
      </c>
      <c r="B498" t="s">
        <v>392</v>
      </c>
      <c r="C498" s="2">
        <v>45594</v>
      </c>
      <c r="D498" t="s">
        <v>618</v>
      </c>
      <c r="E498" t="s">
        <v>40</v>
      </c>
      <c r="F498" t="s">
        <v>5</v>
      </c>
      <c r="G498" t="s">
        <v>84</v>
      </c>
      <c r="H498" t="s">
        <v>88</v>
      </c>
      <c r="I498">
        <v>4014396</v>
      </c>
      <c r="J498">
        <v>17.89</v>
      </c>
      <c r="K498">
        <v>25</v>
      </c>
      <c r="L498" t="s">
        <v>788</v>
      </c>
    </row>
    <row r="499" spans="1:12" x14ac:dyDescent="0.25">
      <c r="A499" t="s">
        <v>92</v>
      </c>
      <c r="B499" t="s">
        <v>370</v>
      </c>
      <c r="C499" s="2">
        <v>45594</v>
      </c>
      <c r="D499" t="s">
        <v>353</v>
      </c>
      <c r="E499" t="s">
        <v>217</v>
      </c>
      <c r="F499" t="s">
        <v>5</v>
      </c>
      <c r="G499" t="s">
        <v>86</v>
      </c>
      <c r="H499" t="s">
        <v>89</v>
      </c>
      <c r="I499">
        <v>4014401</v>
      </c>
      <c r="J499">
        <v>20.239999999999998</v>
      </c>
      <c r="K499">
        <v>49</v>
      </c>
      <c r="L499" t="s">
        <v>788</v>
      </c>
    </row>
    <row r="500" spans="1:12" x14ac:dyDescent="0.25">
      <c r="A500" t="s">
        <v>92</v>
      </c>
      <c r="B500" t="s">
        <v>444</v>
      </c>
      <c r="C500" s="2">
        <v>45594</v>
      </c>
      <c r="D500" t="s">
        <v>415</v>
      </c>
      <c r="E500" t="s">
        <v>354</v>
      </c>
      <c r="F500" t="s">
        <v>5</v>
      </c>
      <c r="G500" t="s">
        <v>86</v>
      </c>
      <c r="H500" t="s">
        <v>89</v>
      </c>
      <c r="I500">
        <v>4014403</v>
      </c>
      <c r="J500">
        <v>20.239999999999998</v>
      </c>
      <c r="K500">
        <v>64</v>
      </c>
      <c r="L500" t="s">
        <v>788</v>
      </c>
    </row>
    <row r="501" spans="1:12" x14ac:dyDescent="0.25">
      <c r="A501" t="s">
        <v>92</v>
      </c>
      <c r="B501" t="s">
        <v>56</v>
      </c>
      <c r="C501" s="2">
        <v>45594</v>
      </c>
      <c r="D501" t="s">
        <v>285</v>
      </c>
      <c r="E501" t="s">
        <v>346</v>
      </c>
      <c r="F501" t="s">
        <v>5</v>
      </c>
      <c r="G501" t="s">
        <v>80</v>
      </c>
      <c r="H501" t="s">
        <v>88</v>
      </c>
      <c r="I501">
        <v>4013133</v>
      </c>
      <c r="J501">
        <v>26.9</v>
      </c>
      <c r="K501">
        <v>95</v>
      </c>
      <c r="L501" t="s">
        <v>788</v>
      </c>
    </row>
    <row r="502" spans="1:12" x14ac:dyDescent="0.25">
      <c r="A502" t="s">
        <v>92</v>
      </c>
      <c r="B502" t="s">
        <v>392</v>
      </c>
      <c r="C502" s="2">
        <v>45594</v>
      </c>
      <c r="D502" t="s">
        <v>618</v>
      </c>
      <c r="E502" t="s">
        <v>40</v>
      </c>
      <c r="F502" t="s">
        <v>5</v>
      </c>
      <c r="G502" t="s">
        <v>87</v>
      </c>
      <c r="H502" t="s">
        <v>89</v>
      </c>
      <c r="I502">
        <v>4014438</v>
      </c>
      <c r="J502">
        <v>12.85</v>
      </c>
      <c r="K502">
        <v>32</v>
      </c>
      <c r="L502" t="s">
        <v>788</v>
      </c>
    </row>
    <row r="503" spans="1:12" x14ac:dyDescent="0.25">
      <c r="A503" t="s">
        <v>92</v>
      </c>
      <c r="B503" t="s">
        <v>370</v>
      </c>
      <c r="C503" s="2">
        <v>45594</v>
      </c>
      <c r="D503" t="s">
        <v>353</v>
      </c>
      <c r="E503" t="s">
        <v>217</v>
      </c>
      <c r="F503" t="s">
        <v>5</v>
      </c>
      <c r="G503" t="s">
        <v>619</v>
      </c>
      <c r="H503" t="s">
        <v>88</v>
      </c>
      <c r="I503">
        <v>4013107</v>
      </c>
      <c r="J503">
        <v>9.6</v>
      </c>
      <c r="K503">
        <v>23</v>
      </c>
      <c r="L503" t="s">
        <v>788</v>
      </c>
    </row>
    <row r="504" spans="1:12" x14ac:dyDescent="0.25">
      <c r="A504" t="s">
        <v>92</v>
      </c>
      <c r="B504" t="s">
        <v>55</v>
      </c>
      <c r="C504" s="2">
        <v>45594</v>
      </c>
      <c r="D504" t="s">
        <v>562</v>
      </c>
      <c r="E504" t="s">
        <v>848</v>
      </c>
      <c r="F504" t="s">
        <v>5</v>
      </c>
      <c r="G504" t="s">
        <v>619</v>
      </c>
      <c r="H504" t="s">
        <v>88</v>
      </c>
      <c r="I504">
        <v>4013106</v>
      </c>
      <c r="J504">
        <v>9.6</v>
      </c>
      <c r="K504">
        <v>26</v>
      </c>
      <c r="L504" t="s">
        <v>788</v>
      </c>
    </row>
    <row r="505" spans="1:12" x14ac:dyDescent="0.25">
      <c r="A505" t="s">
        <v>92</v>
      </c>
      <c r="B505" t="s">
        <v>470</v>
      </c>
      <c r="C505" s="2">
        <v>45594</v>
      </c>
      <c r="D505" t="s">
        <v>491</v>
      </c>
      <c r="E505" t="s">
        <v>28</v>
      </c>
      <c r="F505" t="s">
        <v>5</v>
      </c>
      <c r="G505" t="s">
        <v>80</v>
      </c>
      <c r="H505" t="s">
        <v>88</v>
      </c>
      <c r="I505">
        <v>4014459</v>
      </c>
      <c r="J505">
        <v>10.86</v>
      </c>
      <c r="K505">
        <v>35</v>
      </c>
      <c r="L505" t="s">
        <v>788</v>
      </c>
    </row>
    <row r="506" spans="1:12" x14ac:dyDescent="0.25">
      <c r="A506" t="s">
        <v>92</v>
      </c>
      <c r="B506" t="s">
        <v>392</v>
      </c>
      <c r="C506" s="2">
        <v>45594</v>
      </c>
      <c r="D506" t="s">
        <v>666</v>
      </c>
      <c r="E506" t="s">
        <v>38</v>
      </c>
      <c r="F506" t="s">
        <v>26</v>
      </c>
      <c r="G506" t="s">
        <v>80</v>
      </c>
      <c r="H506" t="s">
        <v>88</v>
      </c>
      <c r="I506">
        <v>4010736</v>
      </c>
      <c r="J506">
        <v>10.039999999999999</v>
      </c>
      <c r="K506">
        <v>35</v>
      </c>
      <c r="L506" t="s">
        <v>788</v>
      </c>
    </row>
    <row r="507" spans="1:12" x14ac:dyDescent="0.25">
      <c r="A507" t="s">
        <v>92</v>
      </c>
      <c r="B507" t="s">
        <v>392</v>
      </c>
      <c r="C507" s="2">
        <v>45594</v>
      </c>
      <c r="D507" t="s">
        <v>618</v>
      </c>
      <c r="E507" t="s">
        <v>40</v>
      </c>
      <c r="F507" t="s">
        <v>5</v>
      </c>
      <c r="G507" t="s">
        <v>80</v>
      </c>
      <c r="H507" t="s">
        <v>88</v>
      </c>
      <c r="I507">
        <v>4011764</v>
      </c>
      <c r="J507">
        <v>7.53</v>
      </c>
      <c r="K507">
        <v>29</v>
      </c>
      <c r="L507" t="s">
        <v>788</v>
      </c>
    </row>
    <row r="508" spans="1:12" x14ac:dyDescent="0.25">
      <c r="A508" t="s">
        <v>92</v>
      </c>
      <c r="B508" t="s">
        <v>582</v>
      </c>
      <c r="C508" s="2">
        <v>45594</v>
      </c>
      <c r="D508" t="s">
        <v>542</v>
      </c>
      <c r="E508" t="s">
        <v>29</v>
      </c>
      <c r="F508" t="s">
        <v>26</v>
      </c>
      <c r="G508" t="s">
        <v>80</v>
      </c>
      <c r="H508" t="s">
        <v>88</v>
      </c>
      <c r="I508">
        <v>4011763</v>
      </c>
      <c r="J508">
        <v>7.53</v>
      </c>
      <c r="K508">
        <v>15</v>
      </c>
      <c r="L508" t="s">
        <v>788</v>
      </c>
    </row>
    <row r="509" spans="1:12" x14ac:dyDescent="0.25">
      <c r="A509" t="s">
        <v>92</v>
      </c>
      <c r="B509" t="s">
        <v>390</v>
      </c>
      <c r="C509" s="2">
        <v>45594</v>
      </c>
      <c r="D509" t="s">
        <v>369</v>
      </c>
      <c r="E509" t="s">
        <v>17</v>
      </c>
      <c r="F509" t="s">
        <v>5</v>
      </c>
      <c r="G509" t="s">
        <v>80</v>
      </c>
      <c r="H509" t="s">
        <v>88</v>
      </c>
      <c r="I509">
        <v>4010728</v>
      </c>
      <c r="J509">
        <v>7.27</v>
      </c>
      <c r="K509">
        <v>76</v>
      </c>
      <c r="L509" t="s">
        <v>788</v>
      </c>
    </row>
    <row r="510" spans="1:12" x14ac:dyDescent="0.25">
      <c r="A510" t="s">
        <v>92</v>
      </c>
      <c r="B510" t="s">
        <v>390</v>
      </c>
      <c r="C510" s="2">
        <v>45594</v>
      </c>
      <c r="D510" t="s">
        <v>369</v>
      </c>
      <c r="E510" t="s">
        <v>17</v>
      </c>
      <c r="F510" t="s">
        <v>5</v>
      </c>
      <c r="G510" t="s">
        <v>81</v>
      </c>
      <c r="H510" t="s">
        <v>88</v>
      </c>
      <c r="I510">
        <v>4011715</v>
      </c>
      <c r="J510">
        <v>13.12</v>
      </c>
      <c r="K510">
        <v>80</v>
      </c>
      <c r="L510" t="s">
        <v>788</v>
      </c>
    </row>
    <row r="511" spans="1:12" x14ac:dyDescent="0.25">
      <c r="A511" t="s">
        <v>92</v>
      </c>
      <c r="B511" t="s">
        <v>56</v>
      </c>
      <c r="C511" s="2">
        <v>45594</v>
      </c>
      <c r="D511" t="s">
        <v>285</v>
      </c>
      <c r="E511" t="s">
        <v>346</v>
      </c>
      <c r="F511" t="s">
        <v>5</v>
      </c>
      <c r="G511" t="s">
        <v>81</v>
      </c>
      <c r="H511" t="s">
        <v>88</v>
      </c>
      <c r="I511">
        <v>4011714</v>
      </c>
      <c r="J511">
        <v>13.12</v>
      </c>
      <c r="K511">
        <v>68</v>
      </c>
      <c r="L511" t="s">
        <v>788</v>
      </c>
    </row>
    <row r="512" spans="1:12" x14ac:dyDescent="0.25">
      <c r="A512" t="s">
        <v>92</v>
      </c>
      <c r="B512" t="s">
        <v>55</v>
      </c>
      <c r="C512" s="2">
        <v>45594</v>
      </c>
      <c r="D512" t="s">
        <v>473</v>
      </c>
      <c r="E512" t="s">
        <v>565</v>
      </c>
      <c r="F512" t="s">
        <v>5</v>
      </c>
      <c r="G512" t="s">
        <v>80</v>
      </c>
      <c r="H512" t="s">
        <v>88</v>
      </c>
      <c r="I512">
        <v>4010729</v>
      </c>
      <c r="J512">
        <v>7.27</v>
      </c>
      <c r="K512">
        <v>19</v>
      </c>
      <c r="L512" t="s">
        <v>788</v>
      </c>
    </row>
    <row r="513" spans="1:12" x14ac:dyDescent="0.25">
      <c r="A513" t="s">
        <v>92</v>
      </c>
      <c r="B513" t="s">
        <v>60</v>
      </c>
      <c r="C513" s="2">
        <v>45594</v>
      </c>
      <c r="D513" t="s">
        <v>566</v>
      </c>
      <c r="E513" t="s">
        <v>23</v>
      </c>
      <c r="F513" t="s">
        <v>5</v>
      </c>
      <c r="G513" t="s">
        <v>80</v>
      </c>
      <c r="H513" t="s">
        <v>88</v>
      </c>
      <c r="I513">
        <v>4011676</v>
      </c>
      <c r="J513">
        <v>11.14</v>
      </c>
      <c r="K513">
        <v>28</v>
      </c>
      <c r="L513" t="s">
        <v>788</v>
      </c>
    </row>
    <row r="514" spans="1:12" x14ac:dyDescent="0.25">
      <c r="A514" t="s">
        <v>92</v>
      </c>
      <c r="B514" t="s">
        <v>470</v>
      </c>
      <c r="C514" s="2">
        <v>45594</v>
      </c>
      <c r="D514" t="s">
        <v>491</v>
      </c>
      <c r="E514" t="s">
        <v>28</v>
      </c>
      <c r="F514" t="s">
        <v>5</v>
      </c>
      <c r="G514" t="s">
        <v>80</v>
      </c>
      <c r="H514" t="s">
        <v>88</v>
      </c>
      <c r="I514">
        <v>4010737</v>
      </c>
      <c r="J514">
        <v>10.039999999999999</v>
      </c>
      <c r="K514">
        <v>42</v>
      </c>
      <c r="L514" t="s">
        <v>788</v>
      </c>
    </row>
    <row r="515" spans="1:12" x14ac:dyDescent="0.25">
      <c r="A515" t="s">
        <v>92</v>
      </c>
      <c r="B515" t="s">
        <v>470</v>
      </c>
      <c r="C515" s="2">
        <v>45594</v>
      </c>
      <c r="D515" t="s">
        <v>491</v>
      </c>
      <c r="E515" t="s">
        <v>28</v>
      </c>
      <c r="F515" t="s">
        <v>5</v>
      </c>
      <c r="G515" t="s">
        <v>86</v>
      </c>
      <c r="H515" t="s">
        <v>89</v>
      </c>
      <c r="I515">
        <v>4010751</v>
      </c>
      <c r="J515">
        <v>4.88</v>
      </c>
      <c r="K515">
        <v>19</v>
      </c>
      <c r="L515" t="s">
        <v>788</v>
      </c>
    </row>
    <row r="516" spans="1:12" x14ac:dyDescent="0.25">
      <c r="A516" t="s">
        <v>92</v>
      </c>
      <c r="B516" t="s">
        <v>56</v>
      </c>
      <c r="C516" s="2">
        <v>45594</v>
      </c>
      <c r="D516" t="s">
        <v>286</v>
      </c>
      <c r="E516" t="s">
        <v>345</v>
      </c>
      <c r="F516" t="s">
        <v>5</v>
      </c>
      <c r="G516" t="s">
        <v>86</v>
      </c>
      <c r="H516" t="s">
        <v>89</v>
      </c>
      <c r="I516">
        <v>4010752</v>
      </c>
      <c r="J516">
        <v>4.88</v>
      </c>
      <c r="K516">
        <v>25</v>
      </c>
      <c r="L516" t="s">
        <v>788</v>
      </c>
    </row>
    <row r="517" spans="1:12" x14ac:dyDescent="0.25">
      <c r="A517" t="s">
        <v>92</v>
      </c>
      <c r="B517" t="s">
        <v>432</v>
      </c>
      <c r="C517" s="2">
        <v>45594</v>
      </c>
      <c r="D517" t="s">
        <v>398</v>
      </c>
      <c r="E517" t="s">
        <v>27</v>
      </c>
      <c r="F517" t="s">
        <v>26</v>
      </c>
      <c r="G517" t="s">
        <v>80</v>
      </c>
      <c r="H517" t="s">
        <v>88</v>
      </c>
      <c r="I517">
        <v>4010754</v>
      </c>
      <c r="J517">
        <v>17.3</v>
      </c>
      <c r="K517">
        <v>55</v>
      </c>
      <c r="L517" t="s">
        <v>788</v>
      </c>
    </row>
    <row r="518" spans="1:12" x14ac:dyDescent="0.25">
      <c r="A518" t="s">
        <v>92</v>
      </c>
      <c r="B518" t="s">
        <v>55</v>
      </c>
      <c r="C518" s="2">
        <v>45594</v>
      </c>
      <c r="D518" t="s">
        <v>472</v>
      </c>
      <c r="E518" t="s">
        <v>20</v>
      </c>
      <c r="F518" t="s">
        <v>5</v>
      </c>
      <c r="G518" t="s">
        <v>80</v>
      </c>
      <c r="H518" t="s">
        <v>88</v>
      </c>
      <c r="I518">
        <v>4010755</v>
      </c>
      <c r="J518">
        <v>17.3</v>
      </c>
      <c r="K518">
        <v>62</v>
      </c>
      <c r="L518" t="s">
        <v>788</v>
      </c>
    </row>
    <row r="519" spans="1:12" x14ac:dyDescent="0.25">
      <c r="A519" t="s">
        <v>92</v>
      </c>
      <c r="B519" t="s">
        <v>432</v>
      </c>
      <c r="C519" s="2">
        <v>45594</v>
      </c>
      <c r="D519" t="s">
        <v>398</v>
      </c>
      <c r="E519" t="s">
        <v>27</v>
      </c>
      <c r="F519" t="s">
        <v>26</v>
      </c>
      <c r="G519" t="s">
        <v>93</v>
      </c>
      <c r="H519" t="s">
        <v>88</v>
      </c>
      <c r="I519">
        <v>4010756</v>
      </c>
      <c r="J519">
        <v>15.66</v>
      </c>
      <c r="K519">
        <v>35</v>
      </c>
      <c r="L519" t="s">
        <v>788</v>
      </c>
    </row>
    <row r="520" spans="1:12" x14ac:dyDescent="0.25">
      <c r="A520" t="s">
        <v>92</v>
      </c>
      <c r="B520" t="s">
        <v>432</v>
      </c>
      <c r="C520" s="2">
        <v>45594</v>
      </c>
      <c r="D520" t="s">
        <v>398</v>
      </c>
      <c r="E520" t="s">
        <v>27</v>
      </c>
      <c r="F520" t="s">
        <v>26</v>
      </c>
      <c r="G520" t="s">
        <v>93</v>
      </c>
      <c r="H520" t="s">
        <v>88</v>
      </c>
      <c r="I520">
        <v>4010757</v>
      </c>
      <c r="J520">
        <v>15.66</v>
      </c>
      <c r="K520">
        <v>47</v>
      </c>
      <c r="L520" t="s">
        <v>788</v>
      </c>
    </row>
    <row r="521" spans="1:12" x14ac:dyDescent="0.25">
      <c r="A521" t="s">
        <v>92</v>
      </c>
      <c r="B521" t="s">
        <v>390</v>
      </c>
      <c r="C521" s="2">
        <v>45594</v>
      </c>
      <c r="D521" t="s">
        <v>369</v>
      </c>
      <c r="E521" t="s">
        <v>17</v>
      </c>
      <c r="F521" t="s">
        <v>5</v>
      </c>
      <c r="G521" t="s">
        <v>80</v>
      </c>
      <c r="H521" t="s">
        <v>88</v>
      </c>
      <c r="I521">
        <v>4010767</v>
      </c>
      <c r="J521">
        <v>10.6</v>
      </c>
      <c r="K521">
        <v>96</v>
      </c>
      <c r="L521" t="s">
        <v>788</v>
      </c>
    </row>
    <row r="522" spans="1:12" x14ac:dyDescent="0.25">
      <c r="A522" t="s">
        <v>92</v>
      </c>
      <c r="B522" t="s">
        <v>444</v>
      </c>
      <c r="C522" s="2">
        <v>45594</v>
      </c>
      <c r="D522" t="s">
        <v>415</v>
      </c>
      <c r="E522" t="s">
        <v>354</v>
      </c>
      <c r="F522" t="s">
        <v>5</v>
      </c>
      <c r="G522" t="s">
        <v>80</v>
      </c>
      <c r="H522" t="s">
        <v>88</v>
      </c>
      <c r="I522">
        <v>4010768</v>
      </c>
      <c r="J522">
        <v>10.6</v>
      </c>
      <c r="K522">
        <v>51</v>
      </c>
      <c r="L522" t="s">
        <v>788</v>
      </c>
    </row>
    <row r="523" spans="1:12" x14ac:dyDescent="0.25">
      <c r="A523" t="s">
        <v>92</v>
      </c>
      <c r="B523" t="s">
        <v>60</v>
      </c>
      <c r="C523" s="2">
        <v>45594</v>
      </c>
      <c r="D523" t="s">
        <v>566</v>
      </c>
      <c r="E523" t="s">
        <v>23</v>
      </c>
      <c r="F523" t="s">
        <v>5</v>
      </c>
      <c r="G523" t="s">
        <v>80</v>
      </c>
      <c r="H523" t="s">
        <v>88</v>
      </c>
      <c r="I523">
        <v>4011148</v>
      </c>
      <c r="J523">
        <v>10.17</v>
      </c>
      <c r="K523">
        <v>36</v>
      </c>
      <c r="L523" t="s">
        <v>788</v>
      </c>
    </row>
    <row r="524" spans="1:12" x14ac:dyDescent="0.25">
      <c r="A524" t="s">
        <v>92</v>
      </c>
      <c r="B524" t="s">
        <v>55</v>
      </c>
      <c r="C524" s="2">
        <v>45594</v>
      </c>
      <c r="D524" t="s">
        <v>562</v>
      </c>
      <c r="E524" t="s">
        <v>848</v>
      </c>
      <c r="F524" t="s">
        <v>5</v>
      </c>
      <c r="G524" t="s">
        <v>80</v>
      </c>
      <c r="H524" t="s">
        <v>88</v>
      </c>
      <c r="I524">
        <v>4010676</v>
      </c>
      <c r="J524">
        <v>19.39</v>
      </c>
      <c r="K524">
        <v>57</v>
      </c>
      <c r="L524" t="s">
        <v>788</v>
      </c>
    </row>
    <row r="525" spans="1:12" x14ac:dyDescent="0.25">
      <c r="A525" t="s">
        <v>92</v>
      </c>
      <c r="B525" t="s">
        <v>461</v>
      </c>
      <c r="C525" s="2">
        <v>45594</v>
      </c>
      <c r="D525" t="s">
        <v>421</v>
      </c>
      <c r="E525" t="s">
        <v>290</v>
      </c>
      <c r="F525" t="s">
        <v>5</v>
      </c>
      <c r="G525" t="s">
        <v>80</v>
      </c>
      <c r="H525" t="s">
        <v>88</v>
      </c>
      <c r="I525">
        <v>4010677</v>
      </c>
      <c r="J525">
        <v>20.98</v>
      </c>
      <c r="K525">
        <v>47</v>
      </c>
      <c r="L525" t="s">
        <v>788</v>
      </c>
    </row>
    <row r="526" spans="1:12" x14ac:dyDescent="0.25">
      <c r="A526" t="s">
        <v>92</v>
      </c>
      <c r="B526" t="s">
        <v>55</v>
      </c>
      <c r="C526" s="2">
        <v>45594</v>
      </c>
      <c r="D526" t="s">
        <v>342</v>
      </c>
      <c r="E526" t="s">
        <v>306</v>
      </c>
      <c r="F526" t="s">
        <v>5</v>
      </c>
      <c r="G526" t="s">
        <v>80</v>
      </c>
      <c r="H526" t="s">
        <v>88</v>
      </c>
      <c r="I526">
        <v>4010688</v>
      </c>
      <c r="J526">
        <v>37.64</v>
      </c>
      <c r="K526">
        <v>49</v>
      </c>
      <c r="L526" t="s">
        <v>788</v>
      </c>
    </row>
    <row r="527" spans="1:12" x14ac:dyDescent="0.25">
      <c r="A527" t="s">
        <v>92</v>
      </c>
      <c r="B527" t="s">
        <v>390</v>
      </c>
      <c r="C527" s="2">
        <v>45594</v>
      </c>
      <c r="D527" t="s">
        <v>369</v>
      </c>
      <c r="E527" t="s">
        <v>17</v>
      </c>
      <c r="F527" t="s">
        <v>5</v>
      </c>
      <c r="G527" t="s">
        <v>80</v>
      </c>
      <c r="H527" t="s">
        <v>88</v>
      </c>
      <c r="I527">
        <v>4011834</v>
      </c>
      <c r="J527">
        <v>16.34</v>
      </c>
      <c r="K527">
        <v>62</v>
      </c>
      <c r="L527" t="s">
        <v>788</v>
      </c>
    </row>
    <row r="528" spans="1:12" x14ac:dyDescent="0.25">
      <c r="A528" t="s">
        <v>92</v>
      </c>
      <c r="B528" t="s">
        <v>56</v>
      </c>
      <c r="C528" s="2">
        <v>45594</v>
      </c>
      <c r="D528" t="s">
        <v>285</v>
      </c>
      <c r="E528" t="s">
        <v>346</v>
      </c>
      <c r="F528" t="s">
        <v>5</v>
      </c>
      <c r="G528" t="s">
        <v>80</v>
      </c>
      <c r="H528" t="s">
        <v>88</v>
      </c>
      <c r="I528">
        <v>4010891</v>
      </c>
      <c r="J528">
        <v>10.54</v>
      </c>
      <c r="K528">
        <v>19</v>
      </c>
      <c r="L528" t="s">
        <v>788</v>
      </c>
    </row>
    <row r="529" spans="1:12" x14ac:dyDescent="0.25">
      <c r="A529" t="s">
        <v>92</v>
      </c>
      <c r="B529" t="s">
        <v>392</v>
      </c>
      <c r="C529" s="2">
        <v>45594</v>
      </c>
      <c r="D529" t="s">
        <v>618</v>
      </c>
      <c r="E529" t="s">
        <v>40</v>
      </c>
      <c r="F529" t="s">
        <v>5</v>
      </c>
      <c r="G529" t="s">
        <v>80</v>
      </c>
      <c r="H529" t="s">
        <v>88</v>
      </c>
      <c r="I529">
        <v>4010892</v>
      </c>
      <c r="J529">
        <v>10.54</v>
      </c>
      <c r="K529">
        <v>35</v>
      </c>
      <c r="L529" t="s">
        <v>788</v>
      </c>
    </row>
    <row r="530" spans="1:12" x14ac:dyDescent="0.25">
      <c r="A530" t="s">
        <v>92</v>
      </c>
      <c r="B530" t="s">
        <v>581</v>
      </c>
      <c r="C530" s="2">
        <v>45594</v>
      </c>
      <c r="D530" t="s">
        <v>563</v>
      </c>
      <c r="E530" t="s">
        <v>564</v>
      </c>
      <c r="F530" t="s">
        <v>5</v>
      </c>
      <c r="G530" t="s">
        <v>86</v>
      </c>
      <c r="H530" t="s">
        <v>89</v>
      </c>
      <c r="I530">
        <v>4010893</v>
      </c>
      <c r="J530">
        <v>8.73</v>
      </c>
      <c r="K530">
        <v>21</v>
      </c>
      <c r="L530" t="s">
        <v>788</v>
      </c>
    </row>
    <row r="531" spans="1:12" x14ac:dyDescent="0.25">
      <c r="A531" t="s">
        <v>92</v>
      </c>
      <c r="B531" t="s">
        <v>55</v>
      </c>
      <c r="C531" s="2">
        <v>45594</v>
      </c>
      <c r="D531" t="s">
        <v>342</v>
      </c>
      <c r="E531" t="s">
        <v>306</v>
      </c>
      <c r="F531" t="s">
        <v>5</v>
      </c>
      <c r="G531" t="s">
        <v>80</v>
      </c>
      <c r="H531" t="s">
        <v>88</v>
      </c>
      <c r="I531">
        <v>4010967</v>
      </c>
      <c r="J531">
        <v>28.11</v>
      </c>
      <c r="K531">
        <v>35</v>
      </c>
      <c r="L531" t="s">
        <v>788</v>
      </c>
    </row>
    <row r="532" spans="1:12" x14ac:dyDescent="0.25">
      <c r="A532" t="s">
        <v>92</v>
      </c>
      <c r="B532" t="s">
        <v>60</v>
      </c>
      <c r="C532" s="2">
        <v>45594</v>
      </c>
      <c r="D532" t="s">
        <v>566</v>
      </c>
      <c r="E532" t="s">
        <v>23</v>
      </c>
      <c r="F532" t="s">
        <v>5</v>
      </c>
      <c r="G532" t="s">
        <v>80</v>
      </c>
      <c r="H532" t="s">
        <v>88</v>
      </c>
      <c r="I532">
        <v>4010975</v>
      </c>
      <c r="J532">
        <v>28.11</v>
      </c>
      <c r="K532">
        <v>53</v>
      </c>
      <c r="L532" t="s">
        <v>788</v>
      </c>
    </row>
    <row r="533" spans="1:12" x14ac:dyDescent="0.25">
      <c r="A533" t="s">
        <v>92</v>
      </c>
      <c r="B533" t="s">
        <v>55</v>
      </c>
      <c r="C533" s="2">
        <v>45594</v>
      </c>
      <c r="D533" t="s">
        <v>342</v>
      </c>
      <c r="E533" t="s">
        <v>306</v>
      </c>
      <c r="F533" t="s">
        <v>5</v>
      </c>
      <c r="G533" t="s">
        <v>80</v>
      </c>
      <c r="H533" t="s">
        <v>88</v>
      </c>
      <c r="I533">
        <v>4011031</v>
      </c>
      <c r="J533">
        <v>25.65</v>
      </c>
      <c r="K533">
        <v>52</v>
      </c>
      <c r="L533" t="s">
        <v>788</v>
      </c>
    </row>
    <row r="534" spans="1:12" x14ac:dyDescent="0.25">
      <c r="A534" t="s">
        <v>92</v>
      </c>
      <c r="B534" t="s">
        <v>55</v>
      </c>
      <c r="C534" s="2">
        <v>45594</v>
      </c>
      <c r="D534" t="s">
        <v>473</v>
      </c>
      <c r="E534" t="s">
        <v>565</v>
      </c>
      <c r="F534" t="s">
        <v>5</v>
      </c>
      <c r="G534" t="s">
        <v>80</v>
      </c>
      <c r="H534" t="s">
        <v>88</v>
      </c>
      <c r="I534">
        <v>4010783</v>
      </c>
      <c r="J534">
        <v>8.24</v>
      </c>
      <c r="K534">
        <v>28</v>
      </c>
      <c r="L534" t="s">
        <v>788</v>
      </c>
    </row>
    <row r="535" spans="1:12" x14ac:dyDescent="0.25">
      <c r="A535" t="s">
        <v>92</v>
      </c>
      <c r="B535" t="s">
        <v>55</v>
      </c>
      <c r="C535" s="2">
        <v>45594</v>
      </c>
      <c r="D535" t="s">
        <v>472</v>
      </c>
      <c r="E535" t="s">
        <v>20</v>
      </c>
      <c r="F535" t="s">
        <v>5</v>
      </c>
      <c r="G535" t="s">
        <v>80</v>
      </c>
      <c r="H535" t="s">
        <v>88</v>
      </c>
      <c r="I535">
        <v>4010784</v>
      </c>
      <c r="J535">
        <v>8.24</v>
      </c>
      <c r="K535">
        <v>23</v>
      </c>
      <c r="L535" t="s">
        <v>788</v>
      </c>
    </row>
    <row r="536" spans="1:12" x14ac:dyDescent="0.25">
      <c r="A536" t="s">
        <v>92</v>
      </c>
      <c r="B536" t="s">
        <v>55</v>
      </c>
      <c r="C536" s="2">
        <v>45594</v>
      </c>
      <c r="D536" t="s">
        <v>473</v>
      </c>
      <c r="E536" t="s">
        <v>565</v>
      </c>
      <c r="F536" t="s">
        <v>5</v>
      </c>
      <c r="G536" t="s">
        <v>86</v>
      </c>
      <c r="H536" t="s">
        <v>89</v>
      </c>
      <c r="I536">
        <v>4010794</v>
      </c>
      <c r="J536">
        <v>14.9</v>
      </c>
      <c r="K536">
        <v>70</v>
      </c>
      <c r="L536" t="s">
        <v>788</v>
      </c>
    </row>
    <row r="537" spans="1:12" x14ac:dyDescent="0.25">
      <c r="A537" t="s">
        <v>92</v>
      </c>
      <c r="B537" t="s">
        <v>55</v>
      </c>
      <c r="C537" s="2">
        <v>45594</v>
      </c>
      <c r="D537" t="s">
        <v>472</v>
      </c>
      <c r="E537" t="s">
        <v>20</v>
      </c>
      <c r="F537" t="s">
        <v>5</v>
      </c>
      <c r="G537" t="s">
        <v>86</v>
      </c>
      <c r="H537" t="s">
        <v>89</v>
      </c>
      <c r="I537">
        <v>4010795</v>
      </c>
      <c r="J537">
        <v>14.9</v>
      </c>
      <c r="K537">
        <v>47</v>
      </c>
      <c r="L537" t="s">
        <v>788</v>
      </c>
    </row>
    <row r="538" spans="1:12" x14ac:dyDescent="0.25">
      <c r="A538" t="s">
        <v>92</v>
      </c>
      <c r="B538" t="s">
        <v>55</v>
      </c>
      <c r="C538" s="2">
        <v>45594</v>
      </c>
      <c r="D538" t="s">
        <v>308</v>
      </c>
      <c r="E538" t="s">
        <v>18</v>
      </c>
      <c r="F538" t="s">
        <v>19</v>
      </c>
      <c r="G538" t="s">
        <v>529</v>
      </c>
      <c r="H538" t="s">
        <v>88</v>
      </c>
      <c r="I538">
        <v>4010825</v>
      </c>
      <c r="J538">
        <v>20.73</v>
      </c>
      <c r="K538">
        <v>46</v>
      </c>
      <c r="L538" t="s">
        <v>788</v>
      </c>
    </row>
    <row r="539" spans="1:12" x14ac:dyDescent="0.25">
      <c r="A539" t="s">
        <v>92</v>
      </c>
      <c r="B539" t="s">
        <v>55</v>
      </c>
      <c r="C539" s="2">
        <v>45594</v>
      </c>
      <c r="D539" t="s">
        <v>308</v>
      </c>
      <c r="E539" t="s">
        <v>18</v>
      </c>
      <c r="F539" t="s">
        <v>19</v>
      </c>
      <c r="G539" t="s">
        <v>529</v>
      </c>
      <c r="H539" t="s">
        <v>88</v>
      </c>
      <c r="I539">
        <v>4010826</v>
      </c>
      <c r="J539">
        <v>20.73</v>
      </c>
      <c r="K539">
        <v>106</v>
      </c>
      <c r="L539" t="s">
        <v>788</v>
      </c>
    </row>
    <row r="540" spans="1:12" x14ac:dyDescent="0.25">
      <c r="A540" t="s">
        <v>92</v>
      </c>
      <c r="B540" t="s">
        <v>55</v>
      </c>
      <c r="C540" s="2">
        <v>45594</v>
      </c>
      <c r="D540" t="s">
        <v>562</v>
      </c>
      <c r="E540" t="s">
        <v>848</v>
      </c>
      <c r="F540" t="s">
        <v>5</v>
      </c>
      <c r="G540" t="s">
        <v>80</v>
      </c>
      <c r="H540" t="s">
        <v>88</v>
      </c>
      <c r="I540">
        <v>4010838</v>
      </c>
      <c r="J540">
        <v>10.09</v>
      </c>
      <c r="K540">
        <v>33</v>
      </c>
      <c r="L540" t="s">
        <v>788</v>
      </c>
    </row>
    <row r="541" spans="1:12" x14ac:dyDescent="0.25">
      <c r="A541" t="s">
        <v>92</v>
      </c>
      <c r="B541" t="s">
        <v>392</v>
      </c>
      <c r="C541" s="2">
        <v>45594</v>
      </c>
      <c r="D541" t="s">
        <v>618</v>
      </c>
      <c r="E541" t="s">
        <v>40</v>
      </c>
      <c r="F541" t="s">
        <v>5</v>
      </c>
      <c r="G541" t="s">
        <v>80</v>
      </c>
      <c r="H541" t="s">
        <v>88</v>
      </c>
      <c r="I541">
        <v>4010839</v>
      </c>
      <c r="J541">
        <v>10.09</v>
      </c>
      <c r="K541">
        <v>54</v>
      </c>
      <c r="L541" t="s">
        <v>788</v>
      </c>
    </row>
    <row r="542" spans="1:12" x14ac:dyDescent="0.25">
      <c r="A542" t="s">
        <v>92</v>
      </c>
      <c r="B542" t="s">
        <v>60</v>
      </c>
      <c r="C542" s="2">
        <v>45594</v>
      </c>
      <c r="D542" t="s">
        <v>566</v>
      </c>
      <c r="E542" t="s">
        <v>23</v>
      </c>
      <c r="F542" t="s">
        <v>5</v>
      </c>
      <c r="G542" t="s">
        <v>80</v>
      </c>
      <c r="H542" t="s">
        <v>88</v>
      </c>
      <c r="I542">
        <v>4011152</v>
      </c>
      <c r="J542">
        <v>10.17</v>
      </c>
      <c r="K542">
        <v>16</v>
      </c>
      <c r="L542" t="s">
        <v>788</v>
      </c>
    </row>
    <row r="543" spans="1:12" x14ac:dyDescent="0.25">
      <c r="A543" t="s">
        <v>92</v>
      </c>
      <c r="B543" t="s">
        <v>55</v>
      </c>
      <c r="C543" s="2">
        <v>45594</v>
      </c>
      <c r="D543" t="s">
        <v>472</v>
      </c>
      <c r="E543" t="s">
        <v>20</v>
      </c>
      <c r="F543" t="s">
        <v>5</v>
      </c>
      <c r="G543" t="s">
        <v>80</v>
      </c>
      <c r="H543" t="s">
        <v>88</v>
      </c>
      <c r="I543">
        <v>4010582</v>
      </c>
      <c r="J543">
        <v>10.39</v>
      </c>
      <c r="K543">
        <v>32</v>
      </c>
      <c r="L543" t="s">
        <v>788</v>
      </c>
    </row>
    <row r="544" spans="1:12" x14ac:dyDescent="0.25">
      <c r="A544" t="s">
        <v>92</v>
      </c>
      <c r="B544" t="s">
        <v>392</v>
      </c>
      <c r="C544" s="2">
        <v>45594</v>
      </c>
      <c r="D544" t="s">
        <v>666</v>
      </c>
      <c r="E544" t="s">
        <v>38</v>
      </c>
      <c r="F544" t="s">
        <v>26</v>
      </c>
      <c r="G544" t="s">
        <v>80</v>
      </c>
      <c r="H544" t="s">
        <v>88</v>
      </c>
      <c r="I544">
        <v>4010583</v>
      </c>
      <c r="J544">
        <v>10.39</v>
      </c>
      <c r="K544">
        <v>30</v>
      </c>
      <c r="L544" t="s">
        <v>788</v>
      </c>
    </row>
    <row r="545" spans="1:12" x14ac:dyDescent="0.25">
      <c r="A545" t="s">
        <v>92</v>
      </c>
      <c r="B545" t="s">
        <v>461</v>
      </c>
      <c r="C545" s="2">
        <v>45594</v>
      </c>
      <c r="D545" t="s">
        <v>421</v>
      </c>
      <c r="E545" t="s">
        <v>290</v>
      </c>
      <c r="F545" t="s">
        <v>5</v>
      </c>
      <c r="G545" t="s">
        <v>80</v>
      </c>
      <c r="H545" t="s">
        <v>88</v>
      </c>
      <c r="I545">
        <v>4010474</v>
      </c>
      <c r="J545">
        <v>11.47</v>
      </c>
      <c r="K545">
        <v>107</v>
      </c>
      <c r="L545" t="s">
        <v>788</v>
      </c>
    </row>
    <row r="546" spans="1:12" x14ac:dyDescent="0.25">
      <c r="A546" t="s">
        <v>92</v>
      </c>
      <c r="B546" t="s">
        <v>55</v>
      </c>
      <c r="C546" s="2">
        <v>45594</v>
      </c>
      <c r="D546" t="s">
        <v>472</v>
      </c>
      <c r="E546" t="s">
        <v>20</v>
      </c>
      <c r="F546" t="s">
        <v>5</v>
      </c>
      <c r="G546" t="s">
        <v>80</v>
      </c>
      <c r="H546" t="s">
        <v>88</v>
      </c>
      <c r="I546">
        <v>4010503</v>
      </c>
      <c r="J546">
        <v>13.14</v>
      </c>
      <c r="K546">
        <v>87</v>
      </c>
      <c r="L546" t="s">
        <v>788</v>
      </c>
    </row>
    <row r="547" spans="1:12" x14ac:dyDescent="0.25">
      <c r="A547" t="s">
        <v>92</v>
      </c>
      <c r="B547" t="s">
        <v>470</v>
      </c>
      <c r="C547" s="2">
        <v>45594</v>
      </c>
      <c r="D547" t="s">
        <v>491</v>
      </c>
      <c r="E547" t="s">
        <v>28</v>
      </c>
      <c r="F547" t="s">
        <v>5</v>
      </c>
      <c r="G547" t="s">
        <v>80</v>
      </c>
      <c r="H547" t="s">
        <v>88</v>
      </c>
      <c r="I547">
        <v>4010475</v>
      </c>
      <c r="J547">
        <v>11.47</v>
      </c>
      <c r="K547">
        <v>34</v>
      </c>
      <c r="L547" t="s">
        <v>788</v>
      </c>
    </row>
    <row r="548" spans="1:12" x14ac:dyDescent="0.25">
      <c r="A548" t="s">
        <v>92</v>
      </c>
      <c r="B548" t="s">
        <v>444</v>
      </c>
      <c r="C548" s="2">
        <v>45594</v>
      </c>
      <c r="D548" t="s">
        <v>415</v>
      </c>
      <c r="E548" t="s">
        <v>354</v>
      </c>
      <c r="F548" t="s">
        <v>5</v>
      </c>
      <c r="G548" t="s">
        <v>86</v>
      </c>
      <c r="H548" t="s">
        <v>89</v>
      </c>
      <c r="I548">
        <v>4011807</v>
      </c>
      <c r="J548">
        <v>8.35</v>
      </c>
      <c r="K548">
        <v>32</v>
      </c>
      <c r="L548" t="s">
        <v>788</v>
      </c>
    </row>
    <row r="549" spans="1:12" x14ac:dyDescent="0.25">
      <c r="A549" t="s">
        <v>92</v>
      </c>
      <c r="B549" t="s">
        <v>55</v>
      </c>
      <c r="C549" s="2">
        <v>45594</v>
      </c>
      <c r="D549" t="s">
        <v>342</v>
      </c>
      <c r="E549" t="s">
        <v>306</v>
      </c>
      <c r="F549" t="s">
        <v>5</v>
      </c>
      <c r="G549" t="s">
        <v>80</v>
      </c>
      <c r="H549" t="s">
        <v>88</v>
      </c>
      <c r="I549">
        <v>4010630</v>
      </c>
      <c r="J549">
        <v>18.97</v>
      </c>
      <c r="K549">
        <v>40</v>
      </c>
      <c r="L549" t="s">
        <v>788</v>
      </c>
    </row>
    <row r="550" spans="1:12" x14ac:dyDescent="0.25">
      <c r="A550" t="s">
        <v>92</v>
      </c>
      <c r="B550" t="s">
        <v>56</v>
      </c>
      <c r="C550" s="2">
        <v>45594</v>
      </c>
      <c r="D550" t="s">
        <v>285</v>
      </c>
      <c r="E550" t="s">
        <v>346</v>
      </c>
      <c r="F550" t="s">
        <v>5</v>
      </c>
      <c r="G550" t="s">
        <v>80</v>
      </c>
      <c r="H550" t="s">
        <v>88</v>
      </c>
      <c r="I550">
        <v>4010629</v>
      </c>
      <c r="J550">
        <v>14.15</v>
      </c>
      <c r="K550">
        <v>23</v>
      </c>
      <c r="L550" t="s">
        <v>788</v>
      </c>
    </row>
    <row r="551" spans="1:12" x14ac:dyDescent="0.25">
      <c r="A551" t="s">
        <v>92</v>
      </c>
      <c r="B551" t="s">
        <v>56</v>
      </c>
      <c r="C551" s="2">
        <v>45594</v>
      </c>
      <c r="D551" t="s">
        <v>285</v>
      </c>
      <c r="E551" t="s">
        <v>346</v>
      </c>
      <c r="F551" t="s">
        <v>5</v>
      </c>
      <c r="G551" t="s">
        <v>86</v>
      </c>
      <c r="H551" t="s">
        <v>89</v>
      </c>
      <c r="I551">
        <v>4011806</v>
      </c>
      <c r="J551">
        <v>8.35</v>
      </c>
      <c r="K551">
        <v>19</v>
      </c>
      <c r="L551" t="s">
        <v>788</v>
      </c>
    </row>
    <row r="552" spans="1:12" x14ac:dyDescent="0.25">
      <c r="A552" t="s">
        <v>92</v>
      </c>
      <c r="B552" t="s">
        <v>55</v>
      </c>
      <c r="C552" s="2">
        <v>45594</v>
      </c>
      <c r="D552" t="s">
        <v>473</v>
      </c>
      <c r="E552" t="s">
        <v>565</v>
      </c>
      <c r="F552" t="s">
        <v>5</v>
      </c>
      <c r="G552" t="s">
        <v>80</v>
      </c>
      <c r="H552" t="s">
        <v>88</v>
      </c>
      <c r="I552">
        <v>4010622</v>
      </c>
      <c r="J552">
        <v>17.43</v>
      </c>
      <c r="K552">
        <v>41</v>
      </c>
      <c r="L552" t="s">
        <v>788</v>
      </c>
    </row>
    <row r="553" spans="1:12" x14ac:dyDescent="0.25">
      <c r="A553" t="s">
        <v>92</v>
      </c>
      <c r="B553" t="s">
        <v>582</v>
      </c>
      <c r="C553" s="2">
        <v>45594</v>
      </c>
      <c r="D553" t="s">
        <v>542</v>
      </c>
      <c r="E553" t="s">
        <v>29</v>
      </c>
      <c r="F553" t="s">
        <v>26</v>
      </c>
      <c r="G553" t="s">
        <v>80</v>
      </c>
      <c r="H553" t="s">
        <v>88</v>
      </c>
      <c r="I553">
        <v>4010621</v>
      </c>
      <c r="J553">
        <v>17.43</v>
      </c>
      <c r="K553">
        <v>76</v>
      </c>
      <c r="L553" t="s">
        <v>788</v>
      </c>
    </row>
    <row r="554" spans="1:12" x14ac:dyDescent="0.25">
      <c r="A554" t="s">
        <v>92</v>
      </c>
      <c r="B554" t="s">
        <v>390</v>
      </c>
      <c r="C554" s="2">
        <v>45594</v>
      </c>
      <c r="D554" t="s">
        <v>369</v>
      </c>
      <c r="E554" t="s">
        <v>17</v>
      </c>
      <c r="F554" t="s">
        <v>5</v>
      </c>
      <c r="G554" t="s">
        <v>80</v>
      </c>
      <c r="H554" t="s">
        <v>88</v>
      </c>
      <c r="I554">
        <v>4011833</v>
      </c>
      <c r="J554">
        <v>16.34</v>
      </c>
      <c r="K554">
        <v>49</v>
      </c>
      <c r="L554" t="s">
        <v>788</v>
      </c>
    </row>
    <row r="555" spans="1:12" x14ac:dyDescent="0.25">
      <c r="A555" t="s">
        <v>92</v>
      </c>
      <c r="B555" t="s">
        <v>461</v>
      </c>
      <c r="C555" s="2">
        <v>45594</v>
      </c>
      <c r="D555" t="s">
        <v>421</v>
      </c>
      <c r="E555" t="s">
        <v>290</v>
      </c>
      <c r="F555" t="s">
        <v>5</v>
      </c>
      <c r="G555" t="s">
        <v>80</v>
      </c>
      <c r="H555" t="s">
        <v>88</v>
      </c>
      <c r="I555">
        <v>4010603</v>
      </c>
      <c r="J555">
        <v>11.22</v>
      </c>
      <c r="K555">
        <v>47</v>
      </c>
      <c r="L555" t="s">
        <v>788</v>
      </c>
    </row>
    <row r="556" spans="1:12" x14ac:dyDescent="0.25">
      <c r="A556" t="s">
        <v>92</v>
      </c>
      <c r="B556" t="s">
        <v>390</v>
      </c>
      <c r="C556" s="2">
        <v>45594</v>
      </c>
      <c r="D556" t="s">
        <v>369</v>
      </c>
      <c r="E556" t="s">
        <v>17</v>
      </c>
      <c r="F556" t="s">
        <v>5</v>
      </c>
      <c r="G556" t="s">
        <v>80</v>
      </c>
      <c r="H556" t="s">
        <v>88</v>
      </c>
      <c r="I556">
        <v>4010606</v>
      </c>
      <c r="J556">
        <v>7.08</v>
      </c>
      <c r="K556">
        <v>29</v>
      </c>
      <c r="L556" t="s">
        <v>788</v>
      </c>
    </row>
    <row r="557" spans="1:12" x14ac:dyDescent="0.25">
      <c r="A557" t="s">
        <v>92</v>
      </c>
      <c r="B557" t="s">
        <v>470</v>
      </c>
      <c r="C557" s="2">
        <v>45594</v>
      </c>
      <c r="D557" t="s">
        <v>491</v>
      </c>
      <c r="E557" t="s">
        <v>28</v>
      </c>
      <c r="F557" t="s">
        <v>5</v>
      </c>
      <c r="G557" t="s">
        <v>80</v>
      </c>
      <c r="H557" t="s">
        <v>88</v>
      </c>
      <c r="I557">
        <v>4010605</v>
      </c>
      <c r="J557">
        <v>7.08</v>
      </c>
      <c r="K557">
        <v>47</v>
      </c>
      <c r="L557" t="s">
        <v>788</v>
      </c>
    </row>
    <row r="558" spans="1:12" x14ac:dyDescent="0.25">
      <c r="A558" t="s">
        <v>92</v>
      </c>
      <c r="B558" t="s">
        <v>370</v>
      </c>
      <c r="C558" s="2">
        <v>45594</v>
      </c>
      <c r="D558" t="s">
        <v>353</v>
      </c>
      <c r="E558" t="s">
        <v>217</v>
      </c>
      <c r="F558" t="s">
        <v>5</v>
      </c>
      <c r="G558" t="s">
        <v>80</v>
      </c>
      <c r="H558" t="s">
        <v>88</v>
      </c>
      <c r="I558">
        <v>4010604</v>
      </c>
      <c r="J558">
        <v>11.22</v>
      </c>
      <c r="K558">
        <v>72</v>
      </c>
      <c r="L558" t="s">
        <v>788</v>
      </c>
    </row>
    <row r="559" spans="1:12" x14ac:dyDescent="0.25">
      <c r="A559" t="s">
        <v>92</v>
      </c>
      <c r="B559" t="s">
        <v>60</v>
      </c>
      <c r="C559" s="2">
        <v>45595</v>
      </c>
      <c r="D559" t="s">
        <v>566</v>
      </c>
      <c r="E559" t="s">
        <v>23</v>
      </c>
      <c r="F559" t="s">
        <v>5</v>
      </c>
      <c r="G559" t="s">
        <v>84</v>
      </c>
      <c r="H559" t="s">
        <v>88</v>
      </c>
      <c r="I559">
        <v>4011373</v>
      </c>
      <c r="J559">
        <v>6.92</v>
      </c>
      <c r="K559">
        <v>19</v>
      </c>
      <c r="L559" t="s">
        <v>788</v>
      </c>
    </row>
    <row r="560" spans="1:12" x14ac:dyDescent="0.25">
      <c r="A560" t="s">
        <v>92</v>
      </c>
      <c r="B560" t="s">
        <v>582</v>
      </c>
      <c r="C560" s="2">
        <v>45595</v>
      </c>
      <c r="D560" t="s">
        <v>542</v>
      </c>
      <c r="E560" t="s">
        <v>29</v>
      </c>
      <c r="F560" t="s">
        <v>26</v>
      </c>
      <c r="G560" t="s">
        <v>80</v>
      </c>
      <c r="H560" t="s">
        <v>88</v>
      </c>
      <c r="I560">
        <v>4011385</v>
      </c>
      <c r="J560">
        <v>11.22</v>
      </c>
      <c r="K560">
        <v>54</v>
      </c>
      <c r="L560" t="s">
        <v>788</v>
      </c>
    </row>
    <row r="561" spans="1:12" x14ac:dyDescent="0.25">
      <c r="A561" t="s">
        <v>92</v>
      </c>
      <c r="B561" t="s">
        <v>461</v>
      </c>
      <c r="C561" s="2">
        <v>45595</v>
      </c>
      <c r="D561" t="s">
        <v>421</v>
      </c>
      <c r="E561" t="s">
        <v>290</v>
      </c>
      <c r="F561" t="s">
        <v>5</v>
      </c>
      <c r="G561" t="s">
        <v>80</v>
      </c>
      <c r="H561" t="s">
        <v>88</v>
      </c>
      <c r="I561">
        <v>4011386</v>
      </c>
      <c r="J561">
        <v>11.22</v>
      </c>
      <c r="K561">
        <v>71</v>
      </c>
      <c r="L561" t="s">
        <v>788</v>
      </c>
    </row>
    <row r="562" spans="1:12" x14ac:dyDescent="0.25">
      <c r="A562" t="s">
        <v>92</v>
      </c>
      <c r="B562" t="s">
        <v>581</v>
      </c>
      <c r="C562" s="2">
        <v>45595</v>
      </c>
      <c r="D562" t="s">
        <v>563</v>
      </c>
      <c r="E562" t="s">
        <v>564</v>
      </c>
      <c r="F562" t="s">
        <v>5</v>
      </c>
      <c r="G562" t="s">
        <v>84</v>
      </c>
      <c r="H562" t="s">
        <v>88</v>
      </c>
      <c r="I562">
        <v>4011408</v>
      </c>
      <c r="J562">
        <v>8.35</v>
      </c>
      <c r="K562">
        <v>17</v>
      </c>
      <c r="L562" t="s">
        <v>788</v>
      </c>
    </row>
    <row r="563" spans="1:12" x14ac:dyDescent="0.25">
      <c r="A563" t="s">
        <v>92</v>
      </c>
      <c r="B563" t="s">
        <v>390</v>
      </c>
      <c r="C563" s="2">
        <v>45595</v>
      </c>
      <c r="D563" t="s">
        <v>369</v>
      </c>
      <c r="E563" t="s">
        <v>17</v>
      </c>
      <c r="F563" t="s">
        <v>5</v>
      </c>
      <c r="G563" t="s">
        <v>80</v>
      </c>
      <c r="H563" t="s">
        <v>88</v>
      </c>
      <c r="I563">
        <v>4013063</v>
      </c>
      <c r="J563">
        <v>14.12</v>
      </c>
      <c r="K563">
        <v>51</v>
      </c>
      <c r="L563" t="s">
        <v>788</v>
      </c>
    </row>
    <row r="564" spans="1:12" x14ac:dyDescent="0.25">
      <c r="A564" t="s">
        <v>92</v>
      </c>
      <c r="B564" t="s">
        <v>392</v>
      </c>
      <c r="C564" s="2">
        <v>45595</v>
      </c>
      <c r="D564" t="s">
        <v>666</v>
      </c>
      <c r="E564" t="s">
        <v>38</v>
      </c>
      <c r="F564" t="s">
        <v>26</v>
      </c>
      <c r="G564" t="s">
        <v>84</v>
      </c>
      <c r="H564" t="s">
        <v>88</v>
      </c>
      <c r="I564">
        <v>4011407</v>
      </c>
      <c r="J564">
        <v>8.35</v>
      </c>
      <c r="K564">
        <v>17</v>
      </c>
      <c r="L564" t="s">
        <v>788</v>
      </c>
    </row>
    <row r="565" spans="1:12" x14ac:dyDescent="0.25">
      <c r="A565" t="s">
        <v>92</v>
      </c>
      <c r="B565" t="s">
        <v>582</v>
      </c>
      <c r="C565" s="2">
        <v>45595</v>
      </c>
      <c r="D565" t="s">
        <v>542</v>
      </c>
      <c r="E565" t="s">
        <v>29</v>
      </c>
      <c r="F565" t="s">
        <v>26</v>
      </c>
      <c r="G565" t="s">
        <v>80</v>
      </c>
      <c r="H565" t="s">
        <v>88</v>
      </c>
      <c r="I565">
        <v>4011396</v>
      </c>
      <c r="J565">
        <v>17.43</v>
      </c>
      <c r="K565">
        <v>94</v>
      </c>
      <c r="L565" t="s">
        <v>788</v>
      </c>
    </row>
    <row r="566" spans="1:12" x14ac:dyDescent="0.25">
      <c r="A566" t="s">
        <v>92</v>
      </c>
      <c r="B566" t="s">
        <v>444</v>
      </c>
      <c r="C566" s="2">
        <v>45595</v>
      </c>
      <c r="D566" t="s">
        <v>415</v>
      </c>
      <c r="E566" t="s">
        <v>354</v>
      </c>
      <c r="F566" t="s">
        <v>5</v>
      </c>
      <c r="G566" t="s">
        <v>80</v>
      </c>
      <c r="H566" t="s">
        <v>88</v>
      </c>
      <c r="I566">
        <v>4011395</v>
      </c>
      <c r="J566">
        <v>17.43</v>
      </c>
      <c r="K566">
        <v>49</v>
      </c>
      <c r="L566" t="s">
        <v>788</v>
      </c>
    </row>
    <row r="567" spans="1:12" x14ac:dyDescent="0.25">
      <c r="A567" t="s">
        <v>92</v>
      </c>
      <c r="B567" t="s">
        <v>390</v>
      </c>
      <c r="C567" s="2">
        <v>45595</v>
      </c>
      <c r="D567" t="s">
        <v>369</v>
      </c>
      <c r="E567" t="s">
        <v>17</v>
      </c>
      <c r="F567" t="s">
        <v>5</v>
      </c>
      <c r="G567" t="s">
        <v>80</v>
      </c>
      <c r="H567" t="s">
        <v>88</v>
      </c>
      <c r="I567">
        <v>4013066</v>
      </c>
      <c r="J567">
        <v>14.12</v>
      </c>
      <c r="K567">
        <v>31</v>
      </c>
      <c r="L567" t="s">
        <v>788</v>
      </c>
    </row>
    <row r="568" spans="1:12" x14ac:dyDescent="0.25">
      <c r="A568" t="s">
        <v>92</v>
      </c>
      <c r="B568" t="s">
        <v>444</v>
      </c>
      <c r="C568" s="2">
        <v>45595</v>
      </c>
      <c r="D568" t="s">
        <v>415</v>
      </c>
      <c r="E568" t="s">
        <v>354</v>
      </c>
      <c r="F568" t="s">
        <v>5</v>
      </c>
      <c r="G568" t="s">
        <v>80</v>
      </c>
      <c r="H568" t="s">
        <v>88</v>
      </c>
      <c r="I568">
        <v>4013172</v>
      </c>
      <c r="J568">
        <v>18.309999999999999</v>
      </c>
      <c r="K568">
        <v>21</v>
      </c>
      <c r="L568" t="s">
        <v>788</v>
      </c>
    </row>
    <row r="569" spans="1:12" x14ac:dyDescent="0.25">
      <c r="A569" t="s">
        <v>92</v>
      </c>
      <c r="B569" t="s">
        <v>582</v>
      </c>
      <c r="C569" s="2">
        <v>45595</v>
      </c>
      <c r="D569" t="s">
        <v>542</v>
      </c>
      <c r="E569" t="s">
        <v>29</v>
      </c>
      <c r="F569" t="s">
        <v>26</v>
      </c>
      <c r="G569" t="s">
        <v>80</v>
      </c>
      <c r="H569" t="s">
        <v>88</v>
      </c>
      <c r="I569">
        <v>4011252</v>
      </c>
      <c r="J569">
        <v>11.47</v>
      </c>
      <c r="K569">
        <v>92</v>
      </c>
      <c r="L569" t="s">
        <v>788</v>
      </c>
    </row>
    <row r="570" spans="1:12" x14ac:dyDescent="0.25">
      <c r="A570" t="s">
        <v>92</v>
      </c>
      <c r="B570" t="s">
        <v>60</v>
      </c>
      <c r="C570" s="2">
        <v>45595</v>
      </c>
      <c r="D570" t="s">
        <v>566</v>
      </c>
      <c r="E570" t="s">
        <v>23</v>
      </c>
      <c r="F570" t="s">
        <v>5</v>
      </c>
      <c r="G570" t="s">
        <v>80</v>
      </c>
      <c r="H570" t="s">
        <v>88</v>
      </c>
      <c r="I570">
        <v>4013173</v>
      </c>
      <c r="J570">
        <v>18.309999999999999</v>
      </c>
      <c r="K570">
        <v>22</v>
      </c>
      <c r="L570" t="s">
        <v>788</v>
      </c>
    </row>
    <row r="571" spans="1:12" x14ac:dyDescent="0.25">
      <c r="A571" t="s">
        <v>92</v>
      </c>
      <c r="B571" t="s">
        <v>390</v>
      </c>
      <c r="C571" s="2">
        <v>45595</v>
      </c>
      <c r="D571" t="s">
        <v>369</v>
      </c>
      <c r="E571" t="s">
        <v>17</v>
      </c>
      <c r="F571" t="s">
        <v>5</v>
      </c>
      <c r="G571" t="s">
        <v>80</v>
      </c>
      <c r="H571" t="s">
        <v>88</v>
      </c>
      <c r="I571">
        <v>4011253</v>
      </c>
      <c r="J571">
        <v>11.47</v>
      </c>
      <c r="K571">
        <v>17</v>
      </c>
      <c r="L571" t="s">
        <v>788</v>
      </c>
    </row>
    <row r="572" spans="1:12" x14ac:dyDescent="0.25">
      <c r="A572" t="s">
        <v>92</v>
      </c>
      <c r="B572" t="s">
        <v>60</v>
      </c>
      <c r="C572" s="2">
        <v>45595</v>
      </c>
      <c r="D572" t="s">
        <v>566</v>
      </c>
      <c r="E572" t="s">
        <v>23</v>
      </c>
      <c r="F572" t="s">
        <v>5</v>
      </c>
      <c r="G572" t="s">
        <v>84</v>
      </c>
      <c r="H572" t="s">
        <v>88</v>
      </c>
      <c r="I572">
        <v>4011372</v>
      </c>
      <c r="J572">
        <v>6.92</v>
      </c>
      <c r="K572">
        <v>37</v>
      </c>
      <c r="L572" t="s">
        <v>788</v>
      </c>
    </row>
    <row r="573" spans="1:12" x14ac:dyDescent="0.25">
      <c r="A573" t="s">
        <v>92</v>
      </c>
      <c r="B573" t="s">
        <v>331</v>
      </c>
      <c r="C573" s="2">
        <v>45595</v>
      </c>
      <c r="D573" t="s">
        <v>284</v>
      </c>
      <c r="E573" t="s">
        <v>213</v>
      </c>
      <c r="F573" t="s">
        <v>5</v>
      </c>
      <c r="G573" t="s">
        <v>80</v>
      </c>
      <c r="H573" t="s">
        <v>88</v>
      </c>
      <c r="I573">
        <v>4013134</v>
      </c>
      <c r="J573">
        <v>26.9</v>
      </c>
      <c r="K573">
        <v>69</v>
      </c>
      <c r="L573" t="s">
        <v>788</v>
      </c>
    </row>
    <row r="574" spans="1:12" x14ac:dyDescent="0.25">
      <c r="A574" t="s">
        <v>92</v>
      </c>
      <c r="B574" t="s">
        <v>392</v>
      </c>
      <c r="C574" s="2">
        <v>45595</v>
      </c>
      <c r="D574" t="s">
        <v>618</v>
      </c>
      <c r="E574" t="s">
        <v>40</v>
      </c>
      <c r="F574" t="s">
        <v>5</v>
      </c>
      <c r="G574" t="s">
        <v>80</v>
      </c>
      <c r="H574" t="s">
        <v>88</v>
      </c>
      <c r="I574">
        <v>4013139</v>
      </c>
      <c r="J574">
        <v>26.9</v>
      </c>
      <c r="K574">
        <v>69</v>
      </c>
      <c r="L574" t="s">
        <v>788</v>
      </c>
    </row>
    <row r="575" spans="1:12" x14ac:dyDescent="0.25">
      <c r="A575" t="s">
        <v>92</v>
      </c>
      <c r="B575" t="s">
        <v>55</v>
      </c>
      <c r="C575" s="2">
        <v>45595</v>
      </c>
      <c r="D575" t="s">
        <v>562</v>
      </c>
      <c r="E575" t="s">
        <v>848</v>
      </c>
      <c r="F575" t="s">
        <v>5</v>
      </c>
      <c r="G575" t="s">
        <v>80</v>
      </c>
      <c r="H575" t="s">
        <v>88</v>
      </c>
      <c r="I575">
        <v>4013160</v>
      </c>
      <c r="J575">
        <v>16.559999999999999</v>
      </c>
      <c r="K575">
        <v>33</v>
      </c>
      <c r="L575" t="s">
        <v>788</v>
      </c>
    </row>
    <row r="576" spans="1:12" x14ac:dyDescent="0.25">
      <c r="A576" t="s">
        <v>92</v>
      </c>
      <c r="B576" t="s">
        <v>55</v>
      </c>
      <c r="C576" s="2">
        <v>45595</v>
      </c>
      <c r="D576" t="s">
        <v>473</v>
      </c>
      <c r="E576" t="s">
        <v>565</v>
      </c>
      <c r="F576" t="s">
        <v>5</v>
      </c>
      <c r="G576" t="s">
        <v>86</v>
      </c>
      <c r="H576" t="s">
        <v>89</v>
      </c>
      <c r="I576">
        <v>4011365</v>
      </c>
      <c r="J576">
        <v>5.55</v>
      </c>
      <c r="K576">
        <v>22</v>
      </c>
      <c r="L576" t="s">
        <v>788</v>
      </c>
    </row>
    <row r="577" spans="1:12" x14ac:dyDescent="0.25">
      <c r="A577" t="s">
        <v>92</v>
      </c>
      <c r="B577" t="s">
        <v>444</v>
      </c>
      <c r="C577" s="2">
        <v>45595</v>
      </c>
      <c r="D577" t="s">
        <v>415</v>
      </c>
      <c r="E577" t="s">
        <v>354</v>
      </c>
      <c r="F577" t="s">
        <v>5</v>
      </c>
      <c r="G577" t="s">
        <v>80</v>
      </c>
      <c r="H577" t="s">
        <v>88</v>
      </c>
      <c r="I577">
        <v>4013159</v>
      </c>
      <c r="J577">
        <v>16.559999999999999</v>
      </c>
      <c r="K577">
        <v>49</v>
      </c>
      <c r="L577" t="s">
        <v>788</v>
      </c>
    </row>
    <row r="578" spans="1:12" x14ac:dyDescent="0.25">
      <c r="A578" t="s">
        <v>92</v>
      </c>
      <c r="B578" t="s">
        <v>390</v>
      </c>
      <c r="C578" s="2">
        <v>45595</v>
      </c>
      <c r="D578" t="s">
        <v>369</v>
      </c>
      <c r="E578" t="s">
        <v>17</v>
      </c>
      <c r="F578" t="s">
        <v>5</v>
      </c>
      <c r="G578" t="s">
        <v>80</v>
      </c>
      <c r="H578" t="s">
        <v>88</v>
      </c>
      <c r="I578">
        <v>4011279</v>
      </c>
      <c r="J578">
        <v>13.14</v>
      </c>
      <c r="K578">
        <v>78</v>
      </c>
      <c r="L578" t="s">
        <v>788</v>
      </c>
    </row>
    <row r="579" spans="1:12" x14ac:dyDescent="0.25">
      <c r="A579" t="s">
        <v>92</v>
      </c>
      <c r="B579" t="s">
        <v>55</v>
      </c>
      <c r="C579" s="2">
        <v>45595</v>
      </c>
      <c r="D579" t="s">
        <v>308</v>
      </c>
      <c r="E579" t="s">
        <v>18</v>
      </c>
      <c r="F579" t="s">
        <v>19</v>
      </c>
      <c r="G579" t="s">
        <v>218</v>
      </c>
      <c r="H579" t="s">
        <v>88</v>
      </c>
      <c r="I579">
        <v>4015212</v>
      </c>
      <c r="J579">
        <v>14.2</v>
      </c>
      <c r="K579">
        <v>29</v>
      </c>
      <c r="L579" t="s">
        <v>788</v>
      </c>
    </row>
    <row r="580" spans="1:12" x14ac:dyDescent="0.25">
      <c r="A580" t="s">
        <v>92</v>
      </c>
      <c r="B580" t="s">
        <v>390</v>
      </c>
      <c r="C580" s="2">
        <v>45595</v>
      </c>
      <c r="D580" t="s">
        <v>369</v>
      </c>
      <c r="E580" t="s">
        <v>17</v>
      </c>
      <c r="F580" t="s">
        <v>5</v>
      </c>
      <c r="G580" t="s">
        <v>80</v>
      </c>
      <c r="H580" t="s">
        <v>88</v>
      </c>
      <c r="I580">
        <v>4015166</v>
      </c>
      <c r="J580">
        <v>8.27</v>
      </c>
      <c r="K580">
        <v>24</v>
      </c>
      <c r="L580" t="s">
        <v>788</v>
      </c>
    </row>
    <row r="581" spans="1:12" x14ac:dyDescent="0.25">
      <c r="A581" t="s">
        <v>92</v>
      </c>
      <c r="B581" t="s">
        <v>470</v>
      </c>
      <c r="C581" s="2">
        <v>45595</v>
      </c>
      <c r="D581" t="s">
        <v>491</v>
      </c>
      <c r="E581" t="s">
        <v>28</v>
      </c>
      <c r="F581" t="s">
        <v>5</v>
      </c>
      <c r="G581" t="s">
        <v>80</v>
      </c>
      <c r="H581" t="s">
        <v>88</v>
      </c>
      <c r="I581">
        <v>4015165</v>
      </c>
      <c r="J581">
        <v>8.27</v>
      </c>
      <c r="K581">
        <v>48</v>
      </c>
      <c r="L581" t="s">
        <v>788</v>
      </c>
    </row>
    <row r="582" spans="1:12" x14ac:dyDescent="0.25">
      <c r="A582" t="s">
        <v>92</v>
      </c>
      <c r="B582" t="s">
        <v>470</v>
      </c>
      <c r="C582" s="2">
        <v>45595</v>
      </c>
      <c r="D582" t="s">
        <v>491</v>
      </c>
      <c r="E582" t="s">
        <v>28</v>
      </c>
      <c r="F582" t="s">
        <v>5</v>
      </c>
      <c r="G582" t="s">
        <v>218</v>
      </c>
      <c r="H582" t="s">
        <v>88</v>
      </c>
      <c r="I582">
        <v>4015213</v>
      </c>
      <c r="J582">
        <v>14.2</v>
      </c>
      <c r="K582">
        <v>72</v>
      </c>
      <c r="L582" t="s">
        <v>788</v>
      </c>
    </row>
    <row r="583" spans="1:12" x14ac:dyDescent="0.25">
      <c r="A583" t="s">
        <v>92</v>
      </c>
      <c r="B583" t="s">
        <v>56</v>
      </c>
      <c r="C583" s="2">
        <v>45595</v>
      </c>
      <c r="D583" t="s">
        <v>285</v>
      </c>
      <c r="E583" t="s">
        <v>346</v>
      </c>
      <c r="F583" t="s">
        <v>5</v>
      </c>
      <c r="G583" t="s">
        <v>80</v>
      </c>
      <c r="H583" t="s">
        <v>88</v>
      </c>
      <c r="I583">
        <v>4015085</v>
      </c>
      <c r="J583">
        <v>22.68</v>
      </c>
      <c r="K583">
        <v>34</v>
      </c>
      <c r="L583" t="s">
        <v>788</v>
      </c>
    </row>
    <row r="584" spans="1:12" x14ac:dyDescent="0.25">
      <c r="A584" t="s">
        <v>92</v>
      </c>
      <c r="B584" t="s">
        <v>56</v>
      </c>
      <c r="C584" s="2">
        <v>45595</v>
      </c>
      <c r="D584" t="s">
        <v>285</v>
      </c>
      <c r="E584" t="s">
        <v>346</v>
      </c>
      <c r="F584" t="s">
        <v>5</v>
      </c>
      <c r="G584" t="s">
        <v>80</v>
      </c>
      <c r="H584" t="s">
        <v>88</v>
      </c>
      <c r="I584">
        <v>4015084</v>
      </c>
      <c r="J584">
        <v>22.68</v>
      </c>
      <c r="K584">
        <v>69</v>
      </c>
      <c r="L584" t="s">
        <v>788</v>
      </c>
    </row>
    <row r="585" spans="1:12" x14ac:dyDescent="0.25">
      <c r="A585" t="s">
        <v>92</v>
      </c>
      <c r="B585" t="s">
        <v>581</v>
      </c>
      <c r="C585" s="2">
        <v>45595</v>
      </c>
      <c r="D585" t="s">
        <v>563</v>
      </c>
      <c r="E585" t="s">
        <v>564</v>
      </c>
      <c r="F585" t="s">
        <v>5</v>
      </c>
      <c r="G585" t="s">
        <v>80</v>
      </c>
      <c r="H585" t="s">
        <v>88</v>
      </c>
      <c r="I585">
        <v>4015303</v>
      </c>
      <c r="J585">
        <v>26.08</v>
      </c>
      <c r="K585">
        <v>113</v>
      </c>
      <c r="L585" t="s">
        <v>788</v>
      </c>
    </row>
    <row r="586" spans="1:12" x14ac:dyDescent="0.25">
      <c r="A586" t="s">
        <v>92</v>
      </c>
      <c r="B586" t="s">
        <v>55</v>
      </c>
      <c r="C586" s="2">
        <v>45595</v>
      </c>
      <c r="D586" t="s">
        <v>473</v>
      </c>
      <c r="E586" t="s">
        <v>565</v>
      </c>
      <c r="F586" t="s">
        <v>5</v>
      </c>
      <c r="G586" t="s">
        <v>80</v>
      </c>
      <c r="H586" t="s">
        <v>88</v>
      </c>
      <c r="I586">
        <v>4015302</v>
      </c>
      <c r="J586">
        <v>26.08</v>
      </c>
      <c r="K586">
        <v>35</v>
      </c>
      <c r="L586" t="s">
        <v>788</v>
      </c>
    </row>
    <row r="587" spans="1:12" x14ac:dyDescent="0.25">
      <c r="A587" t="s">
        <v>92</v>
      </c>
      <c r="B587" t="s">
        <v>432</v>
      </c>
      <c r="C587" s="2">
        <v>45595</v>
      </c>
      <c r="D587" t="s">
        <v>398</v>
      </c>
      <c r="E587" t="s">
        <v>27</v>
      </c>
      <c r="F587" t="s">
        <v>26</v>
      </c>
      <c r="G587" t="s">
        <v>80</v>
      </c>
      <c r="H587" t="s">
        <v>88</v>
      </c>
      <c r="I587">
        <v>4015262</v>
      </c>
      <c r="J587">
        <v>10.86</v>
      </c>
      <c r="K587">
        <v>30</v>
      </c>
      <c r="L587" t="s">
        <v>788</v>
      </c>
    </row>
    <row r="588" spans="1:12" x14ac:dyDescent="0.25">
      <c r="A588" t="s">
        <v>92</v>
      </c>
      <c r="B588" t="s">
        <v>444</v>
      </c>
      <c r="C588" s="2">
        <v>45595</v>
      </c>
      <c r="D588" t="s">
        <v>415</v>
      </c>
      <c r="E588" t="s">
        <v>354</v>
      </c>
      <c r="F588" t="s">
        <v>5</v>
      </c>
      <c r="G588" t="s">
        <v>87</v>
      </c>
      <c r="H588" t="s">
        <v>89</v>
      </c>
      <c r="I588">
        <v>4015259</v>
      </c>
      <c r="J588">
        <v>12.88</v>
      </c>
      <c r="K588">
        <v>33</v>
      </c>
      <c r="L588" t="s">
        <v>788</v>
      </c>
    </row>
    <row r="589" spans="1:12" x14ac:dyDescent="0.25">
      <c r="A589" t="s">
        <v>92</v>
      </c>
      <c r="B589" t="s">
        <v>55</v>
      </c>
      <c r="C589" s="2">
        <v>45595</v>
      </c>
      <c r="D589" t="s">
        <v>308</v>
      </c>
      <c r="E589" t="s">
        <v>18</v>
      </c>
      <c r="F589" t="s">
        <v>19</v>
      </c>
      <c r="G589" t="s">
        <v>87</v>
      </c>
      <c r="H589" t="s">
        <v>89</v>
      </c>
      <c r="I589">
        <v>4015257</v>
      </c>
      <c r="J589">
        <v>12.88</v>
      </c>
      <c r="K589">
        <v>40</v>
      </c>
      <c r="L589" t="s">
        <v>788</v>
      </c>
    </row>
    <row r="590" spans="1:12" x14ac:dyDescent="0.25">
      <c r="A590" t="s">
        <v>92</v>
      </c>
      <c r="B590" t="s">
        <v>370</v>
      </c>
      <c r="C590" s="2">
        <v>45595</v>
      </c>
      <c r="D590" t="s">
        <v>353</v>
      </c>
      <c r="E590" t="s">
        <v>217</v>
      </c>
      <c r="F590" t="s">
        <v>5</v>
      </c>
      <c r="G590" t="s">
        <v>86</v>
      </c>
      <c r="H590" t="s">
        <v>89</v>
      </c>
      <c r="I590">
        <v>4015236</v>
      </c>
      <c r="J590">
        <v>17.62</v>
      </c>
      <c r="K590">
        <v>26</v>
      </c>
      <c r="L590" t="s">
        <v>788</v>
      </c>
    </row>
    <row r="591" spans="1:12" x14ac:dyDescent="0.25">
      <c r="A591" t="s">
        <v>92</v>
      </c>
      <c r="B591" t="s">
        <v>461</v>
      </c>
      <c r="C591" s="2">
        <v>45595</v>
      </c>
      <c r="D591" t="s">
        <v>421</v>
      </c>
      <c r="E591" t="s">
        <v>290</v>
      </c>
      <c r="F591" t="s">
        <v>5</v>
      </c>
      <c r="G591" t="s">
        <v>86</v>
      </c>
      <c r="H591" t="s">
        <v>89</v>
      </c>
      <c r="I591">
        <v>4015235</v>
      </c>
      <c r="J591">
        <v>17.62</v>
      </c>
      <c r="K591">
        <v>28</v>
      </c>
      <c r="L591" t="s">
        <v>788</v>
      </c>
    </row>
    <row r="592" spans="1:12" x14ac:dyDescent="0.25">
      <c r="A592" t="s">
        <v>92</v>
      </c>
      <c r="B592" t="s">
        <v>582</v>
      </c>
      <c r="C592" s="2">
        <v>45595</v>
      </c>
      <c r="D592" t="s">
        <v>542</v>
      </c>
      <c r="E592" t="s">
        <v>29</v>
      </c>
      <c r="F592" t="s">
        <v>26</v>
      </c>
      <c r="G592" t="s">
        <v>80</v>
      </c>
      <c r="H592" t="s">
        <v>88</v>
      </c>
      <c r="I592">
        <v>4015264</v>
      </c>
      <c r="J592">
        <v>10.86</v>
      </c>
      <c r="K592">
        <v>20</v>
      </c>
      <c r="L592" t="s">
        <v>788</v>
      </c>
    </row>
    <row r="593" spans="1:12" x14ac:dyDescent="0.25">
      <c r="A593" t="s">
        <v>92</v>
      </c>
      <c r="B593" t="s">
        <v>392</v>
      </c>
      <c r="C593" s="2">
        <v>45595</v>
      </c>
      <c r="D593" t="s">
        <v>666</v>
      </c>
      <c r="E593" t="s">
        <v>38</v>
      </c>
      <c r="F593" t="s">
        <v>26</v>
      </c>
      <c r="G593" t="s">
        <v>80</v>
      </c>
      <c r="H593" t="s">
        <v>88</v>
      </c>
      <c r="I593">
        <v>4013787</v>
      </c>
      <c r="J593">
        <v>25.33</v>
      </c>
      <c r="K593">
        <v>39</v>
      </c>
      <c r="L593" t="s">
        <v>788</v>
      </c>
    </row>
    <row r="594" spans="1:12" x14ac:dyDescent="0.25">
      <c r="A594" t="s">
        <v>92</v>
      </c>
      <c r="B594" t="s">
        <v>406</v>
      </c>
      <c r="C594" s="2">
        <v>45595</v>
      </c>
      <c r="D594" t="s">
        <v>385</v>
      </c>
      <c r="E594" t="s">
        <v>212</v>
      </c>
      <c r="F594" t="s">
        <v>26</v>
      </c>
      <c r="G594" t="s">
        <v>80</v>
      </c>
      <c r="H594" t="s">
        <v>88</v>
      </c>
      <c r="I594">
        <v>4013783</v>
      </c>
      <c r="J594">
        <v>25.33</v>
      </c>
      <c r="K594">
        <v>53</v>
      </c>
      <c r="L594" t="s">
        <v>788</v>
      </c>
    </row>
    <row r="595" spans="1:12" x14ac:dyDescent="0.25">
      <c r="A595" t="s">
        <v>92</v>
      </c>
      <c r="B595" t="s">
        <v>56</v>
      </c>
      <c r="C595" s="2">
        <v>45595</v>
      </c>
      <c r="D595" t="s">
        <v>286</v>
      </c>
      <c r="E595" t="s">
        <v>345</v>
      </c>
      <c r="F595" t="s">
        <v>5</v>
      </c>
      <c r="G595" t="s">
        <v>80</v>
      </c>
      <c r="H595" t="s">
        <v>88</v>
      </c>
      <c r="I595">
        <v>4013757</v>
      </c>
      <c r="J595">
        <v>17.13</v>
      </c>
      <c r="K595">
        <v>26</v>
      </c>
      <c r="L595" t="s">
        <v>788</v>
      </c>
    </row>
    <row r="596" spans="1:12" x14ac:dyDescent="0.25">
      <c r="A596" t="s">
        <v>92</v>
      </c>
      <c r="B596" t="s">
        <v>390</v>
      </c>
      <c r="C596" s="2">
        <v>45595</v>
      </c>
      <c r="D596" t="s">
        <v>369</v>
      </c>
      <c r="E596" t="s">
        <v>17</v>
      </c>
      <c r="F596" t="s">
        <v>5</v>
      </c>
      <c r="G596" t="s">
        <v>80</v>
      </c>
      <c r="H596" t="s">
        <v>88</v>
      </c>
      <c r="I596">
        <v>4013753</v>
      </c>
      <c r="J596">
        <v>17.13</v>
      </c>
      <c r="K596">
        <v>28</v>
      </c>
      <c r="L596" t="s">
        <v>788</v>
      </c>
    </row>
    <row r="597" spans="1:12" x14ac:dyDescent="0.25">
      <c r="A597" t="s">
        <v>92</v>
      </c>
      <c r="B597" t="s">
        <v>60</v>
      </c>
      <c r="C597" s="2">
        <v>45595</v>
      </c>
      <c r="D597" t="s">
        <v>566</v>
      </c>
      <c r="E597" t="s">
        <v>23</v>
      </c>
      <c r="F597" t="s">
        <v>5</v>
      </c>
      <c r="G597" t="s">
        <v>80</v>
      </c>
      <c r="H597" t="s">
        <v>88</v>
      </c>
      <c r="I597">
        <v>4013741</v>
      </c>
      <c r="J597">
        <v>12.94</v>
      </c>
      <c r="K597">
        <v>27</v>
      </c>
      <c r="L597" t="s">
        <v>788</v>
      </c>
    </row>
    <row r="598" spans="1:12" x14ac:dyDescent="0.25">
      <c r="A598" t="s">
        <v>92</v>
      </c>
      <c r="B598" t="s">
        <v>55</v>
      </c>
      <c r="C598" s="2">
        <v>45595</v>
      </c>
      <c r="D598" t="s">
        <v>308</v>
      </c>
      <c r="E598" t="s">
        <v>18</v>
      </c>
      <c r="F598" t="s">
        <v>19</v>
      </c>
      <c r="G598" t="s">
        <v>80</v>
      </c>
      <c r="H598" t="s">
        <v>88</v>
      </c>
      <c r="I598">
        <v>4013565</v>
      </c>
      <c r="J598">
        <v>14.08</v>
      </c>
      <c r="K598">
        <v>57</v>
      </c>
      <c r="L598" t="s">
        <v>788</v>
      </c>
    </row>
    <row r="599" spans="1:12" x14ac:dyDescent="0.25">
      <c r="A599" t="s">
        <v>92</v>
      </c>
      <c r="B599" t="s">
        <v>390</v>
      </c>
      <c r="C599" s="2">
        <v>45595</v>
      </c>
      <c r="D599" t="s">
        <v>369</v>
      </c>
      <c r="E599" t="s">
        <v>17</v>
      </c>
      <c r="F599" t="s">
        <v>5</v>
      </c>
      <c r="G599" t="s">
        <v>80</v>
      </c>
      <c r="H599" t="s">
        <v>88</v>
      </c>
      <c r="I599">
        <v>4013563</v>
      </c>
      <c r="J599">
        <v>14.08</v>
      </c>
      <c r="K599">
        <v>23</v>
      </c>
      <c r="L599" t="s">
        <v>788</v>
      </c>
    </row>
    <row r="600" spans="1:12" x14ac:dyDescent="0.25">
      <c r="A600" t="s">
        <v>92</v>
      </c>
      <c r="B600" t="s">
        <v>392</v>
      </c>
      <c r="C600" s="2">
        <v>45595</v>
      </c>
      <c r="D600" t="s">
        <v>666</v>
      </c>
      <c r="E600" t="s">
        <v>38</v>
      </c>
      <c r="F600" t="s">
        <v>26</v>
      </c>
      <c r="G600" t="s">
        <v>80</v>
      </c>
      <c r="H600" t="s">
        <v>88</v>
      </c>
      <c r="I600">
        <v>4014517</v>
      </c>
      <c r="J600">
        <v>10.17</v>
      </c>
      <c r="K600">
        <v>15</v>
      </c>
      <c r="L600" t="s">
        <v>788</v>
      </c>
    </row>
    <row r="601" spans="1:12" x14ac:dyDescent="0.25">
      <c r="A601" t="s">
        <v>92</v>
      </c>
      <c r="B601" t="s">
        <v>406</v>
      </c>
      <c r="C601" s="2">
        <v>45595</v>
      </c>
      <c r="D601" t="s">
        <v>385</v>
      </c>
      <c r="E601" t="s">
        <v>212</v>
      </c>
      <c r="F601" t="s">
        <v>26</v>
      </c>
      <c r="G601" t="s">
        <v>80</v>
      </c>
      <c r="H601" t="s">
        <v>88</v>
      </c>
      <c r="I601">
        <v>4014427</v>
      </c>
      <c r="J601">
        <v>9.16</v>
      </c>
      <c r="K601">
        <v>23</v>
      </c>
      <c r="L601" t="s">
        <v>788</v>
      </c>
    </row>
    <row r="602" spans="1:12" x14ac:dyDescent="0.25">
      <c r="A602" t="s">
        <v>92</v>
      </c>
      <c r="B602" t="s">
        <v>60</v>
      </c>
      <c r="C602" s="2">
        <v>45595</v>
      </c>
      <c r="D602" t="s">
        <v>566</v>
      </c>
      <c r="E602" t="s">
        <v>23</v>
      </c>
      <c r="F602" t="s">
        <v>5</v>
      </c>
      <c r="G602" t="s">
        <v>80</v>
      </c>
      <c r="H602" t="s">
        <v>88</v>
      </c>
      <c r="I602">
        <v>4014421</v>
      </c>
      <c r="J602">
        <v>9.16</v>
      </c>
      <c r="K602">
        <v>54</v>
      </c>
      <c r="L602" t="s">
        <v>788</v>
      </c>
    </row>
    <row r="603" spans="1:12" x14ac:dyDescent="0.25">
      <c r="A603" t="s">
        <v>92</v>
      </c>
      <c r="B603" t="s">
        <v>56</v>
      </c>
      <c r="C603" s="2">
        <v>45595</v>
      </c>
      <c r="D603" t="s">
        <v>286</v>
      </c>
      <c r="E603" t="s">
        <v>345</v>
      </c>
      <c r="F603" t="s">
        <v>5</v>
      </c>
      <c r="G603" t="s">
        <v>619</v>
      </c>
      <c r="H603" t="s">
        <v>88</v>
      </c>
      <c r="I603">
        <v>4014418</v>
      </c>
      <c r="J603">
        <v>31.62</v>
      </c>
      <c r="K603">
        <v>48</v>
      </c>
      <c r="L603" t="s">
        <v>788</v>
      </c>
    </row>
    <row r="604" spans="1:12" x14ac:dyDescent="0.25">
      <c r="A604" t="s">
        <v>92</v>
      </c>
      <c r="B604" t="s">
        <v>406</v>
      </c>
      <c r="C604" s="2">
        <v>45595</v>
      </c>
      <c r="D604" t="s">
        <v>385</v>
      </c>
      <c r="E604" t="s">
        <v>212</v>
      </c>
      <c r="F604" t="s">
        <v>26</v>
      </c>
      <c r="G604" t="s">
        <v>619</v>
      </c>
      <c r="H604" t="s">
        <v>88</v>
      </c>
      <c r="I604">
        <v>4014416</v>
      </c>
      <c r="J604">
        <v>31.62</v>
      </c>
      <c r="K604">
        <v>100</v>
      </c>
      <c r="L604" t="s">
        <v>788</v>
      </c>
    </row>
    <row r="605" spans="1:12" x14ac:dyDescent="0.25">
      <c r="A605" t="s">
        <v>92</v>
      </c>
      <c r="B605" t="s">
        <v>390</v>
      </c>
      <c r="C605" s="2">
        <v>45595</v>
      </c>
      <c r="D605" t="s">
        <v>369</v>
      </c>
      <c r="E605" t="s">
        <v>17</v>
      </c>
      <c r="F605" t="s">
        <v>5</v>
      </c>
      <c r="G605" t="s">
        <v>86</v>
      </c>
      <c r="H605" t="s">
        <v>89</v>
      </c>
      <c r="I605">
        <v>4014346</v>
      </c>
      <c r="J605">
        <v>12.48</v>
      </c>
      <c r="K605">
        <v>26</v>
      </c>
      <c r="L605" t="s">
        <v>788</v>
      </c>
    </row>
    <row r="606" spans="1:12" x14ac:dyDescent="0.25">
      <c r="A606" t="s">
        <v>92</v>
      </c>
      <c r="B606" t="s">
        <v>444</v>
      </c>
      <c r="C606" s="2">
        <v>45595</v>
      </c>
      <c r="D606" t="s">
        <v>415</v>
      </c>
      <c r="E606" t="s">
        <v>354</v>
      </c>
      <c r="F606" t="s">
        <v>5</v>
      </c>
      <c r="G606" t="s">
        <v>86</v>
      </c>
      <c r="H606" t="s">
        <v>89</v>
      </c>
      <c r="I606">
        <v>4014314</v>
      </c>
      <c r="J606">
        <v>9.58</v>
      </c>
      <c r="K606">
        <v>37</v>
      </c>
      <c r="L606" t="s">
        <v>788</v>
      </c>
    </row>
    <row r="607" spans="1:12" x14ac:dyDescent="0.25">
      <c r="A607" t="s">
        <v>92</v>
      </c>
      <c r="B607" t="s">
        <v>55</v>
      </c>
      <c r="C607" s="2">
        <v>45595</v>
      </c>
      <c r="D607" t="s">
        <v>473</v>
      </c>
      <c r="E607" t="s">
        <v>565</v>
      </c>
      <c r="F607" t="s">
        <v>5</v>
      </c>
      <c r="G607" t="s">
        <v>80</v>
      </c>
      <c r="H607" t="s">
        <v>88</v>
      </c>
      <c r="I607">
        <v>4014305</v>
      </c>
      <c r="J607">
        <v>37.5</v>
      </c>
      <c r="K607">
        <v>70</v>
      </c>
      <c r="L607" t="s">
        <v>788</v>
      </c>
    </row>
    <row r="608" spans="1:12" x14ac:dyDescent="0.25">
      <c r="A608" t="s">
        <v>92</v>
      </c>
      <c r="B608" t="s">
        <v>55</v>
      </c>
      <c r="C608" s="2">
        <v>45595</v>
      </c>
      <c r="D608" t="s">
        <v>473</v>
      </c>
      <c r="E608" t="s">
        <v>565</v>
      </c>
      <c r="F608" t="s">
        <v>5</v>
      </c>
      <c r="G608" t="s">
        <v>80</v>
      </c>
      <c r="H608" t="s">
        <v>88</v>
      </c>
      <c r="I608">
        <v>4014304</v>
      </c>
      <c r="J608">
        <v>37.5</v>
      </c>
      <c r="K608">
        <v>80</v>
      </c>
      <c r="L608" t="s">
        <v>788</v>
      </c>
    </row>
    <row r="609" spans="1:12" x14ac:dyDescent="0.25">
      <c r="A609" t="s">
        <v>92</v>
      </c>
      <c r="B609" t="s">
        <v>392</v>
      </c>
      <c r="C609" s="2">
        <v>45595</v>
      </c>
      <c r="D609" t="s">
        <v>666</v>
      </c>
      <c r="E609" t="s">
        <v>38</v>
      </c>
      <c r="F609" t="s">
        <v>26</v>
      </c>
      <c r="G609" t="s">
        <v>80</v>
      </c>
      <c r="H609" t="s">
        <v>88</v>
      </c>
      <c r="I609">
        <v>4011541</v>
      </c>
      <c r="J609">
        <v>17.3</v>
      </c>
      <c r="K609">
        <v>40</v>
      </c>
      <c r="L609" t="s">
        <v>788</v>
      </c>
    </row>
    <row r="610" spans="1:12" x14ac:dyDescent="0.25">
      <c r="A610" t="s">
        <v>92</v>
      </c>
      <c r="B610" t="s">
        <v>331</v>
      </c>
      <c r="C610" s="2">
        <v>45595</v>
      </c>
      <c r="D610" t="s">
        <v>284</v>
      </c>
      <c r="E610" t="s">
        <v>213</v>
      </c>
      <c r="F610" t="s">
        <v>5</v>
      </c>
      <c r="G610" t="s">
        <v>80</v>
      </c>
      <c r="H610" t="s">
        <v>88</v>
      </c>
      <c r="I610">
        <v>4011542</v>
      </c>
      <c r="J610">
        <v>17.3</v>
      </c>
      <c r="K610">
        <v>47</v>
      </c>
      <c r="L610" t="s">
        <v>788</v>
      </c>
    </row>
    <row r="611" spans="1:12" x14ac:dyDescent="0.25">
      <c r="A611" t="s">
        <v>92</v>
      </c>
      <c r="B611" t="s">
        <v>470</v>
      </c>
      <c r="C611" s="2">
        <v>45595</v>
      </c>
      <c r="D611" t="s">
        <v>491</v>
      </c>
      <c r="E611" t="s">
        <v>28</v>
      </c>
      <c r="F611" t="s">
        <v>5</v>
      </c>
      <c r="G611" t="s">
        <v>93</v>
      </c>
      <c r="H611" t="s">
        <v>88</v>
      </c>
      <c r="I611">
        <v>4011543</v>
      </c>
      <c r="J611">
        <v>15.66</v>
      </c>
      <c r="K611">
        <v>46</v>
      </c>
      <c r="L611" t="s">
        <v>788</v>
      </c>
    </row>
    <row r="612" spans="1:12" x14ac:dyDescent="0.25">
      <c r="A612" t="s">
        <v>92</v>
      </c>
      <c r="B612" t="s">
        <v>392</v>
      </c>
      <c r="C612" s="2">
        <v>45595</v>
      </c>
      <c r="D612" t="s">
        <v>618</v>
      </c>
      <c r="E612" t="s">
        <v>40</v>
      </c>
      <c r="F612" t="s">
        <v>5</v>
      </c>
      <c r="G612" t="s">
        <v>80</v>
      </c>
      <c r="H612" t="s">
        <v>88</v>
      </c>
      <c r="I612">
        <v>4011558</v>
      </c>
      <c r="J612">
        <v>10.6</v>
      </c>
      <c r="K612">
        <v>61</v>
      </c>
      <c r="L612" t="s">
        <v>788</v>
      </c>
    </row>
    <row r="613" spans="1:12" x14ac:dyDescent="0.25">
      <c r="A613" t="s">
        <v>92</v>
      </c>
      <c r="B613" t="s">
        <v>392</v>
      </c>
      <c r="C613" s="2">
        <v>45595</v>
      </c>
      <c r="D613" t="s">
        <v>666</v>
      </c>
      <c r="E613" t="s">
        <v>38</v>
      </c>
      <c r="F613" t="s">
        <v>26</v>
      </c>
      <c r="G613" t="s">
        <v>80</v>
      </c>
      <c r="H613" t="s">
        <v>88</v>
      </c>
      <c r="I613">
        <v>4011573</v>
      </c>
      <c r="J613">
        <v>8.24</v>
      </c>
      <c r="K613">
        <v>17</v>
      </c>
      <c r="L613" t="s">
        <v>788</v>
      </c>
    </row>
    <row r="614" spans="1:12" x14ac:dyDescent="0.25">
      <c r="A614" t="s">
        <v>92</v>
      </c>
      <c r="B614" t="s">
        <v>331</v>
      </c>
      <c r="C614" s="2">
        <v>45595</v>
      </c>
      <c r="D614" t="s">
        <v>284</v>
      </c>
      <c r="E614" t="s">
        <v>213</v>
      </c>
      <c r="F614" t="s">
        <v>5</v>
      </c>
      <c r="G614" t="s">
        <v>80</v>
      </c>
      <c r="H614" t="s">
        <v>88</v>
      </c>
      <c r="I614">
        <v>4011574</v>
      </c>
      <c r="J614">
        <v>8.24</v>
      </c>
      <c r="K614">
        <v>20</v>
      </c>
      <c r="L614" t="s">
        <v>788</v>
      </c>
    </row>
    <row r="615" spans="1:12" x14ac:dyDescent="0.25">
      <c r="A615" t="s">
        <v>92</v>
      </c>
      <c r="B615" t="s">
        <v>582</v>
      </c>
      <c r="C615" s="2">
        <v>45595</v>
      </c>
      <c r="D615" t="s">
        <v>542</v>
      </c>
      <c r="E615" t="s">
        <v>29</v>
      </c>
      <c r="F615" t="s">
        <v>26</v>
      </c>
      <c r="G615" t="s">
        <v>80</v>
      </c>
      <c r="H615" t="s">
        <v>88</v>
      </c>
      <c r="I615">
        <v>4011815</v>
      </c>
      <c r="J615">
        <v>19.62</v>
      </c>
      <c r="K615">
        <v>45</v>
      </c>
      <c r="L615" t="s">
        <v>788</v>
      </c>
    </row>
    <row r="616" spans="1:12" x14ac:dyDescent="0.25">
      <c r="A616" t="s">
        <v>92</v>
      </c>
      <c r="B616" t="s">
        <v>392</v>
      </c>
      <c r="C616" s="2">
        <v>45595</v>
      </c>
      <c r="D616" t="s">
        <v>666</v>
      </c>
      <c r="E616" t="s">
        <v>38</v>
      </c>
      <c r="F616" t="s">
        <v>26</v>
      </c>
      <c r="G616" t="s">
        <v>80</v>
      </c>
      <c r="H616" t="s">
        <v>88</v>
      </c>
      <c r="I616">
        <v>4011816</v>
      </c>
      <c r="J616">
        <v>19.62</v>
      </c>
      <c r="K616">
        <v>27</v>
      </c>
      <c r="L616" t="s">
        <v>788</v>
      </c>
    </row>
    <row r="617" spans="1:12" x14ac:dyDescent="0.25">
      <c r="A617" t="s">
        <v>92</v>
      </c>
      <c r="B617" t="s">
        <v>470</v>
      </c>
      <c r="C617" s="2">
        <v>45595</v>
      </c>
      <c r="D617" t="s">
        <v>491</v>
      </c>
      <c r="E617" t="s">
        <v>28</v>
      </c>
      <c r="F617" t="s">
        <v>5</v>
      </c>
      <c r="G617" t="s">
        <v>80</v>
      </c>
      <c r="H617" t="s">
        <v>88</v>
      </c>
      <c r="I617">
        <v>4011540</v>
      </c>
      <c r="J617">
        <v>4.38</v>
      </c>
      <c r="K617">
        <v>14</v>
      </c>
      <c r="L617" t="s">
        <v>788</v>
      </c>
    </row>
    <row r="618" spans="1:12" x14ac:dyDescent="0.25">
      <c r="A618" t="s">
        <v>92</v>
      </c>
      <c r="B618" t="s">
        <v>370</v>
      </c>
      <c r="C618" s="2">
        <v>45595</v>
      </c>
      <c r="D618" t="s">
        <v>353</v>
      </c>
      <c r="E618" t="s">
        <v>217</v>
      </c>
      <c r="F618" t="s">
        <v>5</v>
      </c>
      <c r="G618" t="s">
        <v>86</v>
      </c>
      <c r="H618" t="s">
        <v>89</v>
      </c>
      <c r="I618">
        <v>4011539</v>
      </c>
      <c r="J618">
        <v>4.88</v>
      </c>
      <c r="K618">
        <v>27</v>
      </c>
      <c r="L618" t="s">
        <v>788</v>
      </c>
    </row>
    <row r="619" spans="1:12" x14ac:dyDescent="0.25">
      <c r="A619" t="s">
        <v>92</v>
      </c>
      <c r="B619" t="s">
        <v>370</v>
      </c>
      <c r="C619" s="2">
        <v>45595</v>
      </c>
      <c r="D619" t="s">
        <v>353</v>
      </c>
      <c r="E619" t="s">
        <v>217</v>
      </c>
      <c r="F619" t="s">
        <v>5</v>
      </c>
      <c r="G619" t="s">
        <v>80</v>
      </c>
      <c r="H619" t="s">
        <v>88</v>
      </c>
      <c r="I619">
        <v>4011534</v>
      </c>
      <c r="J619">
        <v>12.29</v>
      </c>
      <c r="K619">
        <v>36</v>
      </c>
      <c r="L619" t="s">
        <v>788</v>
      </c>
    </row>
    <row r="620" spans="1:12" x14ac:dyDescent="0.25">
      <c r="A620" t="s">
        <v>92</v>
      </c>
      <c r="B620" t="s">
        <v>390</v>
      </c>
      <c r="C620" s="2">
        <v>45595</v>
      </c>
      <c r="D620" t="s">
        <v>369</v>
      </c>
      <c r="E620" t="s">
        <v>17</v>
      </c>
      <c r="F620" t="s">
        <v>5</v>
      </c>
      <c r="G620" t="s">
        <v>80</v>
      </c>
      <c r="H620" t="s">
        <v>88</v>
      </c>
      <c r="I620">
        <v>4011511</v>
      </c>
      <c r="J620">
        <v>7.27</v>
      </c>
      <c r="K620">
        <v>50</v>
      </c>
      <c r="L620" t="s">
        <v>788</v>
      </c>
    </row>
    <row r="621" spans="1:12" x14ac:dyDescent="0.25">
      <c r="A621" t="s">
        <v>92</v>
      </c>
      <c r="B621" t="s">
        <v>582</v>
      </c>
      <c r="C621" s="2">
        <v>45595</v>
      </c>
      <c r="D621" t="s">
        <v>542</v>
      </c>
      <c r="E621" t="s">
        <v>29</v>
      </c>
      <c r="F621" t="s">
        <v>26</v>
      </c>
      <c r="G621" t="s">
        <v>80</v>
      </c>
      <c r="H621" t="s">
        <v>88</v>
      </c>
      <c r="I621">
        <v>4011512</v>
      </c>
      <c r="J621">
        <v>7.27</v>
      </c>
      <c r="K621">
        <v>54</v>
      </c>
      <c r="L621" t="s">
        <v>788</v>
      </c>
    </row>
    <row r="622" spans="1:12" x14ac:dyDescent="0.25">
      <c r="A622" t="s">
        <v>92</v>
      </c>
      <c r="B622" t="s">
        <v>470</v>
      </c>
      <c r="C622" s="2">
        <v>45595</v>
      </c>
      <c r="D622" t="s">
        <v>491</v>
      </c>
      <c r="E622" t="s">
        <v>28</v>
      </c>
      <c r="F622" t="s">
        <v>5</v>
      </c>
      <c r="G622" t="s">
        <v>86</v>
      </c>
      <c r="H622" t="s">
        <v>89</v>
      </c>
      <c r="I622">
        <v>4011538</v>
      </c>
      <c r="J622">
        <v>4.88</v>
      </c>
      <c r="K622">
        <v>24</v>
      </c>
      <c r="L622" t="s">
        <v>788</v>
      </c>
    </row>
    <row r="623" spans="1:12" x14ac:dyDescent="0.25">
      <c r="A623" t="s">
        <v>92</v>
      </c>
      <c r="B623" t="s">
        <v>56</v>
      </c>
      <c r="C623" s="2">
        <v>45595</v>
      </c>
      <c r="D623" t="s">
        <v>285</v>
      </c>
      <c r="E623" t="s">
        <v>346</v>
      </c>
      <c r="F623" t="s">
        <v>5</v>
      </c>
      <c r="G623" t="s">
        <v>80</v>
      </c>
      <c r="H623" t="s">
        <v>88</v>
      </c>
      <c r="I623">
        <v>4011634</v>
      </c>
      <c r="J623">
        <v>19.41</v>
      </c>
      <c r="K623">
        <v>43</v>
      </c>
      <c r="L623" t="s">
        <v>788</v>
      </c>
    </row>
    <row r="624" spans="1:12" x14ac:dyDescent="0.25">
      <c r="A624" t="s">
        <v>92</v>
      </c>
      <c r="B624" t="s">
        <v>370</v>
      </c>
      <c r="C624" s="2">
        <v>45595</v>
      </c>
      <c r="D624" t="s">
        <v>353</v>
      </c>
      <c r="E624" t="s">
        <v>217</v>
      </c>
      <c r="F624" t="s">
        <v>5</v>
      </c>
      <c r="G624" t="s">
        <v>80</v>
      </c>
      <c r="H624" t="s">
        <v>88</v>
      </c>
      <c r="I624">
        <v>4011635</v>
      </c>
      <c r="J624">
        <v>19.41</v>
      </c>
      <c r="K624">
        <v>28</v>
      </c>
      <c r="L624" t="s">
        <v>788</v>
      </c>
    </row>
    <row r="625" spans="1:12" x14ac:dyDescent="0.25">
      <c r="A625" t="s">
        <v>92</v>
      </c>
      <c r="B625" t="s">
        <v>392</v>
      </c>
      <c r="C625" s="2">
        <v>45595</v>
      </c>
      <c r="D625" t="s">
        <v>666</v>
      </c>
      <c r="E625" t="s">
        <v>38</v>
      </c>
      <c r="F625" t="s">
        <v>26</v>
      </c>
      <c r="G625" t="s">
        <v>93</v>
      </c>
      <c r="H625" t="s">
        <v>88</v>
      </c>
      <c r="I625">
        <v>4011640</v>
      </c>
      <c r="J625">
        <v>15.66</v>
      </c>
      <c r="K625">
        <v>34</v>
      </c>
      <c r="L625" t="s">
        <v>788</v>
      </c>
    </row>
    <row r="626" spans="1:12" x14ac:dyDescent="0.25">
      <c r="A626" t="s">
        <v>92</v>
      </c>
      <c r="B626" t="s">
        <v>55</v>
      </c>
      <c r="C626" s="2">
        <v>45595</v>
      </c>
      <c r="D626" t="s">
        <v>562</v>
      </c>
      <c r="E626" t="s">
        <v>848</v>
      </c>
      <c r="F626" t="s">
        <v>5</v>
      </c>
      <c r="G626" t="s">
        <v>93</v>
      </c>
      <c r="H626" t="s">
        <v>88</v>
      </c>
      <c r="I626">
        <v>4011800</v>
      </c>
      <c r="J626">
        <v>20</v>
      </c>
      <c r="K626">
        <v>38</v>
      </c>
      <c r="L626" t="s">
        <v>788</v>
      </c>
    </row>
    <row r="627" spans="1:12" x14ac:dyDescent="0.25">
      <c r="A627" t="s">
        <v>92</v>
      </c>
      <c r="B627" t="s">
        <v>461</v>
      </c>
      <c r="C627" s="2">
        <v>45595</v>
      </c>
      <c r="D627" t="s">
        <v>421</v>
      </c>
      <c r="E627" t="s">
        <v>290</v>
      </c>
      <c r="F627" t="s">
        <v>5</v>
      </c>
      <c r="G627" t="s">
        <v>93</v>
      </c>
      <c r="H627" t="s">
        <v>88</v>
      </c>
      <c r="I627">
        <v>4011801</v>
      </c>
      <c r="J627">
        <v>20</v>
      </c>
      <c r="K627">
        <v>54</v>
      </c>
      <c r="L627" t="s">
        <v>788</v>
      </c>
    </row>
    <row r="628" spans="1:12" x14ac:dyDescent="0.25">
      <c r="A628" t="s">
        <v>92</v>
      </c>
      <c r="B628" t="s">
        <v>406</v>
      </c>
      <c r="C628" s="2">
        <v>45595</v>
      </c>
      <c r="D628" t="s">
        <v>385</v>
      </c>
      <c r="E628" t="s">
        <v>212</v>
      </c>
      <c r="F628" t="s">
        <v>26</v>
      </c>
      <c r="G628" t="s">
        <v>80</v>
      </c>
      <c r="H628" t="s">
        <v>88</v>
      </c>
      <c r="I628">
        <v>4011677</v>
      </c>
      <c r="J628">
        <v>11.14</v>
      </c>
      <c r="K628">
        <v>24</v>
      </c>
      <c r="L628" t="s">
        <v>788</v>
      </c>
    </row>
    <row r="629" spans="1:12" x14ac:dyDescent="0.25">
      <c r="A629" t="s">
        <v>92</v>
      </c>
      <c r="B629" t="s">
        <v>444</v>
      </c>
      <c r="C629" s="2">
        <v>45595</v>
      </c>
      <c r="D629" t="s">
        <v>415</v>
      </c>
      <c r="E629" t="s">
        <v>354</v>
      </c>
      <c r="F629" t="s">
        <v>5</v>
      </c>
      <c r="G629" t="s">
        <v>80</v>
      </c>
      <c r="H629" t="s">
        <v>88</v>
      </c>
      <c r="I629">
        <v>4011668</v>
      </c>
      <c r="J629">
        <v>20.100000000000001</v>
      </c>
      <c r="K629">
        <v>61</v>
      </c>
      <c r="L629" t="s">
        <v>788</v>
      </c>
    </row>
    <row r="630" spans="1:12" x14ac:dyDescent="0.25">
      <c r="A630" t="s">
        <v>92</v>
      </c>
      <c r="B630" t="s">
        <v>461</v>
      </c>
      <c r="C630" s="2">
        <v>45596</v>
      </c>
      <c r="D630" t="s">
        <v>421</v>
      </c>
      <c r="E630" t="s">
        <v>290</v>
      </c>
      <c r="F630" t="s">
        <v>5</v>
      </c>
      <c r="G630" t="s">
        <v>86</v>
      </c>
      <c r="H630" t="s">
        <v>89</v>
      </c>
      <c r="I630">
        <v>4012238</v>
      </c>
      <c r="J630">
        <v>14.9</v>
      </c>
      <c r="K630">
        <v>81</v>
      </c>
      <c r="L630" t="s">
        <v>788</v>
      </c>
    </row>
    <row r="631" spans="1:12" x14ac:dyDescent="0.25">
      <c r="A631" t="s">
        <v>92</v>
      </c>
      <c r="B631" t="s">
        <v>55</v>
      </c>
      <c r="C631" s="2">
        <v>45596</v>
      </c>
      <c r="D631" t="s">
        <v>473</v>
      </c>
      <c r="E631" t="s">
        <v>565</v>
      </c>
      <c r="F631" t="s">
        <v>5</v>
      </c>
      <c r="G631" t="s">
        <v>80</v>
      </c>
      <c r="H631" t="s">
        <v>88</v>
      </c>
      <c r="I631">
        <v>4013742</v>
      </c>
      <c r="J631">
        <v>12.94</v>
      </c>
      <c r="K631">
        <v>56</v>
      </c>
      <c r="L631" t="s">
        <v>788</v>
      </c>
    </row>
    <row r="632" spans="1:12" x14ac:dyDescent="0.25">
      <c r="A632" t="s">
        <v>92</v>
      </c>
      <c r="B632" t="s">
        <v>444</v>
      </c>
      <c r="C632" s="2">
        <v>45596</v>
      </c>
      <c r="D632" t="s">
        <v>415</v>
      </c>
      <c r="E632" t="s">
        <v>354</v>
      </c>
      <c r="F632" t="s">
        <v>5</v>
      </c>
      <c r="G632" t="s">
        <v>80</v>
      </c>
      <c r="H632" t="s">
        <v>88</v>
      </c>
      <c r="I632">
        <v>4012179</v>
      </c>
      <c r="J632">
        <v>10.039999999999999</v>
      </c>
      <c r="K632">
        <v>48</v>
      </c>
      <c r="L632" t="s">
        <v>788</v>
      </c>
    </row>
    <row r="633" spans="1:12" x14ac:dyDescent="0.25">
      <c r="A633" t="s">
        <v>92</v>
      </c>
      <c r="B633" t="s">
        <v>390</v>
      </c>
      <c r="C633" s="2">
        <v>45596</v>
      </c>
      <c r="D633" t="s">
        <v>369</v>
      </c>
      <c r="E633" t="s">
        <v>17</v>
      </c>
      <c r="F633" t="s">
        <v>5</v>
      </c>
      <c r="G633" t="s">
        <v>80</v>
      </c>
      <c r="H633" t="s">
        <v>88</v>
      </c>
      <c r="I633">
        <v>4012245</v>
      </c>
      <c r="J633">
        <v>20.98</v>
      </c>
      <c r="K633">
        <v>45</v>
      </c>
      <c r="L633" t="s">
        <v>788</v>
      </c>
    </row>
    <row r="634" spans="1:12" x14ac:dyDescent="0.25">
      <c r="A634" t="s">
        <v>92</v>
      </c>
      <c r="B634" t="s">
        <v>470</v>
      </c>
      <c r="C634" s="2">
        <v>45596</v>
      </c>
      <c r="D634" t="s">
        <v>491</v>
      </c>
      <c r="E634" t="s">
        <v>28</v>
      </c>
      <c r="F634" t="s">
        <v>5</v>
      </c>
      <c r="G634" t="s">
        <v>86</v>
      </c>
      <c r="H634" t="s">
        <v>89</v>
      </c>
      <c r="I634">
        <v>4012239</v>
      </c>
      <c r="J634">
        <v>14.9</v>
      </c>
      <c r="K634">
        <v>83</v>
      </c>
      <c r="L634" t="s">
        <v>788</v>
      </c>
    </row>
    <row r="635" spans="1:12" x14ac:dyDescent="0.25">
      <c r="A635" t="s">
        <v>92</v>
      </c>
      <c r="B635" t="s">
        <v>432</v>
      </c>
      <c r="C635" s="2">
        <v>45596</v>
      </c>
      <c r="D635" t="s">
        <v>398</v>
      </c>
      <c r="E635" t="s">
        <v>27</v>
      </c>
      <c r="F635" t="s">
        <v>26</v>
      </c>
      <c r="G635" t="s">
        <v>80</v>
      </c>
      <c r="H635" t="s">
        <v>88</v>
      </c>
      <c r="I635">
        <v>4014332</v>
      </c>
      <c r="J635">
        <v>5.23</v>
      </c>
      <c r="K635">
        <v>16</v>
      </c>
      <c r="L635" t="s">
        <v>788</v>
      </c>
    </row>
    <row r="636" spans="1:12" x14ac:dyDescent="0.25">
      <c r="A636" t="s">
        <v>92</v>
      </c>
      <c r="B636" t="s">
        <v>406</v>
      </c>
      <c r="C636" s="2">
        <v>45596</v>
      </c>
      <c r="D636" t="s">
        <v>385</v>
      </c>
      <c r="E636" t="s">
        <v>212</v>
      </c>
      <c r="F636" t="s">
        <v>26</v>
      </c>
      <c r="G636" t="s">
        <v>80</v>
      </c>
      <c r="H636" t="s">
        <v>88</v>
      </c>
      <c r="I636">
        <v>4012180</v>
      </c>
      <c r="J636">
        <v>10.039999999999999</v>
      </c>
      <c r="K636">
        <v>47</v>
      </c>
      <c r="L636" t="s">
        <v>788</v>
      </c>
    </row>
    <row r="637" spans="1:12" x14ac:dyDescent="0.25">
      <c r="A637" t="s">
        <v>92</v>
      </c>
      <c r="B637" t="s">
        <v>582</v>
      </c>
      <c r="C637" s="2">
        <v>45596</v>
      </c>
      <c r="D637" t="s">
        <v>542</v>
      </c>
      <c r="E637" t="s">
        <v>29</v>
      </c>
      <c r="F637" t="s">
        <v>26</v>
      </c>
      <c r="G637" t="s">
        <v>80</v>
      </c>
      <c r="H637" t="s">
        <v>88</v>
      </c>
      <c r="I637">
        <v>4012225</v>
      </c>
      <c r="J637">
        <v>8.24</v>
      </c>
      <c r="K637">
        <v>19</v>
      </c>
      <c r="L637" t="s">
        <v>788</v>
      </c>
    </row>
    <row r="638" spans="1:12" x14ac:dyDescent="0.25">
      <c r="A638" t="s">
        <v>92</v>
      </c>
      <c r="B638" t="s">
        <v>370</v>
      </c>
      <c r="C638" s="2">
        <v>45596</v>
      </c>
      <c r="D638" t="s">
        <v>353</v>
      </c>
      <c r="E638" t="s">
        <v>217</v>
      </c>
      <c r="F638" t="s">
        <v>5</v>
      </c>
      <c r="G638" t="s">
        <v>80</v>
      </c>
      <c r="H638" t="s">
        <v>88</v>
      </c>
      <c r="I638">
        <v>4012333</v>
      </c>
      <c r="J638">
        <v>10.54</v>
      </c>
      <c r="K638">
        <v>25</v>
      </c>
      <c r="L638" t="s">
        <v>788</v>
      </c>
    </row>
    <row r="639" spans="1:12" x14ac:dyDescent="0.25">
      <c r="A639" t="s">
        <v>92</v>
      </c>
      <c r="B639" t="s">
        <v>470</v>
      </c>
      <c r="C639" s="2">
        <v>45596</v>
      </c>
      <c r="D639" t="s">
        <v>491</v>
      </c>
      <c r="E639" t="s">
        <v>28</v>
      </c>
      <c r="F639" t="s">
        <v>5</v>
      </c>
      <c r="G639" t="s">
        <v>86</v>
      </c>
      <c r="H639" t="s">
        <v>89</v>
      </c>
      <c r="I639">
        <v>4012194</v>
      </c>
      <c r="J639">
        <v>4.88</v>
      </c>
      <c r="K639">
        <v>19</v>
      </c>
      <c r="L639" t="s">
        <v>788</v>
      </c>
    </row>
    <row r="640" spans="1:12" x14ac:dyDescent="0.25">
      <c r="A640" t="s">
        <v>92</v>
      </c>
      <c r="B640" t="s">
        <v>406</v>
      </c>
      <c r="C640" s="2">
        <v>45596</v>
      </c>
      <c r="D640" t="s">
        <v>385</v>
      </c>
      <c r="E640" t="s">
        <v>212</v>
      </c>
      <c r="F640" t="s">
        <v>26</v>
      </c>
      <c r="G640" t="s">
        <v>80</v>
      </c>
      <c r="H640" t="s">
        <v>88</v>
      </c>
      <c r="I640">
        <v>4012196</v>
      </c>
      <c r="J640">
        <v>4.38</v>
      </c>
      <c r="K640">
        <v>30</v>
      </c>
      <c r="L640" t="s">
        <v>788</v>
      </c>
    </row>
    <row r="641" spans="1:12" x14ac:dyDescent="0.25">
      <c r="A641" t="s">
        <v>92</v>
      </c>
      <c r="B641" t="s">
        <v>392</v>
      </c>
      <c r="C641" s="2">
        <v>45596</v>
      </c>
      <c r="D641" t="s">
        <v>666</v>
      </c>
      <c r="E641" t="s">
        <v>38</v>
      </c>
      <c r="F641" t="s">
        <v>26</v>
      </c>
      <c r="G641" t="s">
        <v>80</v>
      </c>
      <c r="H641" t="s">
        <v>88</v>
      </c>
      <c r="I641">
        <v>4012197</v>
      </c>
      <c r="J641">
        <v>17.3</v>
      </c>
      <c r="K641">
        <v>65</v>
      </c>
      <c r="L641" t="s">
        <v>788</v>
      </c>
    </row>
    <row r="642" spans="1:12" x14ac:dyDescent="0.25">
      <c r="A642" t="s">
        <v>92</v>
      </c>
      <c r="B642" t="s">
        <v>582</v>
      </c>
      <c r="C642" s="2">
        <v>45596</v>
      </c>
      <c r="D642" t="s">
        <v>542</v>
      </c>
      <c r="E642" t="s">
        <v>29</v>
      </c>
      <c r="F642" t="s">
        <v>26</v>
      </c>
      <c r="G642" t="s">
        <v>80</v>
      </c>
      <c r="H642" t="s">
        <v>88</v>
      </c>
      <c r="I642">
        <v>4012198</v>
      </c>
      <c r="J642">
        <v>17.3</v>
      </c>
      <c r="K642">
        <v>62</v>
      </c>
      <c r="L642" t="s">
        <v>788</v>
      </c>
    </row>
    <row r="643" spans="1:12" x14ac:dyDescent="0.25">
      <c r="A643" t="s">
        <v>92</v>
      </c>
      <c r="B643" t="s">
        <v>470</v>
      </c>
      <c r="C643" s="2">
        <v>45596</v>
      </c>
      <c r="D643" t="s">
        <v>491</v>
      </c>
      <c r="E643" t="s">
        <v>28</v>
      </c>
      <c r="F643" t="s">
        <v>5</v>
      </c>
      <c r="G643" t="s">
        <v>93</v>
      </c>
      <c r="H643" t="s">
        <v>88</v>
      </c>
      <c r="I643">
        <v>4012199</v>
      </c>
      <c r="J643">
        <v>15.66</v>
      </c>
      <c r="K643">
        <v>37</v>
      </c>
      <c r="L643" t="s">
        <v>788</v>
      </c>
    </row>
    <row r="644" spans="1:12" x14ac:dyDescent="0.25">
      <c r="A644" t="s">
        <v>92</v>
      </c>
      <c r="B644" t="s">
        <v>331</v>
      </c>
      <c r="C644" s="2">
        <v>45596</v>
      </c>
      <c r="D644" t="s">
        <v>284</v>
      </c>
      <c r="E644" t="s">
        <v>213</v>
      </c>
      <c r="F644" t="s">
        <v>5</v>
      </c>
      <c r="G644" t="s">
        <v>93</v>
      </c>
      <c r="H644" t="s">
        <v>88</v>
      </c>
      <c r="I644">
        <v>4012200</v>
      </c>
      <c r="J644">
        <v>15.66</v>
      </c>
      <c r="K644">
        <v>42</v>
      </c>
      <c r="L644" t="s">
        <v>788</v>
      </c>
    </row>
    <row r="645" spans="1:12" x14ac:dyDescent="0.25">
      <c r="A645" t="s">
        <v>92</v>
      </c>
      <c r="B645" t="s">
        <v>582</v>
      </c>
      <c r="C645" s="2">
        <v>45596</v>
      </c>
      <c r="D645" t="s">
        <v>542</v>
      </c>
      <c r="E645" t="s">
        <v>29</v>
      </c>
      <c r="F645" t="s">
        <v>26</v>
      </c>
      <c r="G645" t="s">
        <v>80</v>
      </c>
      <c r="H645" t="s">
        <v>88</v>
      </c>
      <c r="I645">
        <v>4012210</v>
      </c>
      <c r="J645">
        <v>10.6</v>
      </c>
      <c r="K645">
        <v>48</v>
      </c>
      <c r="L645" t="s">
        <v>788</v>
      </c>
    </row>
    <row r="646" spans="1:12" x14ac:dyDescent="0.25">
      <c r="A646" t="s">
        <v>92</v>
      </c>
      <c r="B646" t="s">
        <v>55</v>
      </c>
      <c r="C646" s="2">
        <v>45596</v>
      </c>
      <c r="D646" t="s">
        <v>308</v>
      </c>
      <c r="E646" t="s">
        <v>18</v>
      </c>
      <c r="F646" t="s">
        <v>19</v>
      </c>
      <c r="G646" t="s">
        <v>339</v>
      </c>
      <c r="H646" t="s">
        <v>88</v>
      </c>
      <c r="I646">
        <v>4014351</v>
      </c>
      <c r="J646">
        <v>20.55</v>
      </c>
      <c r="K646">
        <v>58</v>
      </c>
      <c r="L646" t="s">
        <v>788</v>
      </c>
    </row>
    <row r="647" spans="1:12" x14ac:dyDescent="0.25">
      <c r="A647" t="s">
        <v>92</v>
      </c>
      <c r="B647" t="s">
        <v>392</v>
      </c>
      <c r="C647" s="2">
        <v>45596</v>
      </c>
      <c r="D647" t="s">
        <v>666</v>
      </c>
      <c r="E647" t="s">
        <v>38</v>
      </c>
      <c r="F647" t="s">
        <v>26</v>
      </c>
      <c r="G647" t="s">
        <v>80</v>
      </c>
      <c r="H647" t="s">
        <v>88</v>
      </c>
      <c r="I647">
        <v>4012224</v>
      </c>
      <c r="J647">
        <v>8.24</v>
      </c>
      <c r="K647">
        <v>18</v>
      </c>
      <c r="L647" t="s">
        <v>788</v>
      </c>
    </row>
    <row r="648" spans="1:12" x14ac:dyDescent="0.25">
      <c r="A648" t="s">
        <v>92</v>
      </c>
      <c r="B648" t="s">
        <v>392</v>
      </c>
      <c r="C648" s="2">
        <v>45596</v>
      </c>
      <c r="D648" t="s">
        <v>618</v>
      </c>
      <c r="E648" t="s">
        <v>40</v>
      </c>
      <c r="F648" t="s">
        <v>5</v>
      </c>
      <c r="G648" t="s">
        <v>86</v>
      </c>
      <c r="H648" t="s">
        <v>89</v>
      </c>
      <c r="I648">
        <v>4012195</v>
      </c>
      <c r="J648">
        <v>4.88</v>
      </c>
      <c r="K648">
        <v>29</v>
      </c>
      <c r="L648" t="s">
        <v>788</v>
      </c>
    </row>
    <row r="649" spans="1:12" x14ac:dyDescent="0.25">
      <c r="A649" t="s">
        <v>92</v>
      </c>
      <c r="B649" t="s">
        <v>56</v>
      </c>
      <c r="C649" s="2">
        <v>45596</v>
      </c>
      <c r="D649" t="s">
        <v>286</v>
      </c>
      <c r="E649" t="s">
        <v>345</v>
      </c>
      <c r="F649" t="s">
        <v>5</v>
      </c>
      <c r="G649" t="s">
        <v>80</v>
      </c>
      <c r="H649" t="s">
        <v>88</v>
      </c>
      <c r="I649">
        <v>4013758</v>
      </c>
      <c r="J649">
        <v>17.13</v>
      </c>
      <c r="K649">
        <v>34</v>
      </c>
      <c r="L649" t="s">
        <v>788</v>
      </c>
    </row>
    <row r="650" spans="1:12" x14ac:dyDescent="0.25">
      <c r="A650" t="s">
        <v>92</v>
      </c>
      <c r="B650" t="s">
        <v>55</v>
      </c>
      <c r="C650" s="2">
        <v>45596</v>
      </c>
      <c r="D650" t="s">
        <v>308</v>
      </c>
      <c r="E650" t="s">
        <v>18</v>
      </c>
      <c r="F650" t="s">
        <v>19</v>
      </c>
      <c r="G650" t="s">
        <v>80</v>
      </c>
      <c r="H650" t="s">
        <v>88</v>
      </c>
      <c r="I650">
        <v>4013788</v>
      </c>
      <c r="J650">
        <v>25.33</v>
      </c>
      <c r="K650">
        <v>100</v>
      </c>
      <c r="L650" t="s">
        <v>788</v>
      </c>
    </row>
    <row r="651" spans="1:12" x14ac:dyDescent="0.25">
      <c r="A651" t="s">
        <v>92</v>
      </c>
      <c r="B651" t="s">
        <v>582</v>
      </c>
      <c r="C651" s="2">
        <v>45596</v>
      </c>
      <c r="D651" t="s">
        <v>542</v>
      </c>
      <c r="E651" t="s">
        <v>29</v>
      </c>
      <c r="F651" t="s">
        <v>26</v>
      </c>
      <c r="G651" t="s">
        <v>80</v>
      </c>
      <c r="H651" t="s">
        <v>88</v>
      </c>
      <c r="I651">
        <v>4012304</v>
      </c>
      <c r="J651">
        <v>15.25</v>
      </c>
      <c r="K651">
        <v>27</v>
      </c>
      <c r="L651" t="s">
        <v>788</v>
      </c>
    </row>
    <row r="652" spans="1:12" x14ac:dyDescent="0.25">
      <c r="A652" t="s">
        <v>92</v>
      </c>
      <c r="B652" t="s">
        <v>582</v>
      </c>
      <c r="C652" s="2">
        <v>45596</v>
      </c>
      <c r="D652" t="s">
        <v>542</v>
      </c>
      <c r="E652" t="s">
        <v>29</v>
      </c>
      <c r="F652" t="s">
        <v>26</v>
      </c>
      <c r="G652" t="s">
        <v>80</v>
      </c>
      <c r="H652" t="s">
        <v>88</v>
      </c>
      <c r="I652">
        <v>4012305</v>
      </c>
      <c r="J652">
        <v>15.09</v>
      </c>
      <c r="K652">
        <v>84</v>
      </c>
      <c r="L652" t="s">
        <v>788</v>
      </c>
    </row>
    <row r="653" spans="1:12" x14ac:dyDescent="0.25">
      <c r="A653" t="s">
        <v>92</v>
      </c>
      <c r="B653" t="s">
        <v>406</v>
      </c>
      <c r="C653" s="2">
        <v>45596</v>
      </c>
      <c r="D653" t="s">
        <v>385</v>
      </c>
      <c r="E653" t="s">
        <v>212</v>
      </c>
      <c r="F653" t="s">
        <v>26</v>
      </c>
      <c r="G653" t="s">
        <v>80</v>
      </c>
      <c r="H653" t="s">
        <v>88</v>
      </c>
      <c r="I653">
        <v>4013784</v>
      </c>
      <c r="J653">
        <v>25.33</v>
      </c>
      <c r="K653">
        <v>101</v>
      </c>
      <c r="L653" t="s">
        <v>788</v>
      </c>
    </row>
    <row r="654" spans="1:12" x14ac:dyDescent="0.25">
      <c r="A654" t="s">
        <v>92</v>
      </c>
      <c r="B654" t="s">
        <v>444</v>
      </c>
      <c r="C654" s="2">
        <v>45596</v>
      </c>
      <c r="D654" t="s">
        <v>415</v>
      </c>
      <c r="E654" t="s">
        <v>354</v>
      </c>
      <c r="F654" t="s">
        <v>5</v>
      </c>
      <c r="G654" t="s">
        <v>80</v>
      </c>
      <c r="H654" t="s">
        <v>88</v>
      </c>
      <c r="I654">
        <v>4012332</v>
      </c>
      <c r="J654">
        <v>10.54</v>
      </c>
      <c r="K654">
        <v>24</v>
      </c>
      <c r="L654" t="s">
        <v>788</v>
      </c>
    </row>
    <row r="655" spans="1:12" x14ac:dyDescent="0.25">
      <c r="A655" t="s">
        <v>92</v>
      </c>
      <c r="B655" t="s">
        <v>470</v>
      </c>
      <c r="C655" s="2">
        <v>45596</v>
      </c>
      <c r="D655" t="s">
        <v>491</v>
      </c>
      <c r="E655" t="s">
        <v>28</v>
      </c>
      <c r="F655" t="s">
        <v>5</v>
      </c>
      <c r="G655" t="s">
        <v>80</v>
      </c>
      <c r="H655" t="s">
        <v>88</v>
      </c>
      <c r="I655">
        <v>4013754</v>
      </c>
      <c r="J655">
        <v>17.13</v>
      </c>
      <c r="K655">
        <v>88</v>
      </c>
      <c r="L655" t="s">
        <v>788</v>
      </c>
    </row>
    <row r="656" spans="1:12" x14ac:dyDescent="0.25">
      <c r="A656" t="s">
        <v>92</v>
      </c>
      <c r="B656" t="s">
        <v>461</v>
      </c>
      <c r="C656" s="2">
        <v>45596</v>
      </c>
      <c r="D656" t="s">
        <v>421</v>
      </c>
      <c r="E656" t="s">
        <v>290</v>
      </c>
      <c r="F656" t="s">
        <v>5</v>
      </c>
      <c r="G656" t="s">
        <v>80</v>
      </c>
      <c r="H656" t="s">
        <v>88</v>
      </c>
      <c r="I656">
        <v>4012172</v>
      </c>
      <c r="J656">
        <v>7.27</v>
      </c>
      <c r="K656">
        <v>18</v>
      </c>
      <c r="L656" t="s">
        <v>788</v>
      </c>
    </row>
    <row r="657" spans="1:12" x14ac:dyDescent="0.25">
      <c r="A657" t="s">
        <v>92</v>
      </c>
      <c r="B657" t="s">
        <v>392</v>
      </c>
      <c r="C657" s="2">
        <v>45596</v>
      </c>
      <c r="D657" t="s">
        <v>618</v>
      </c>
      <c r="E657" t="s">
        <v>40</v>
      </c>
      <c r="F657" t="s">
        <v>5</v>
      </c>
      <c r="G657" t="s">
        <v>80</v>
      </c>
      <c r="H657" t="s">
        <v>88</v>
      </c>
      <c r="I657">
        <v>4015300</v>
      </c>
      <c r="J657">
        <v>9.91</v>
      </c>
      <c r="K657">
        <v>22</v>
      </c>
      <c r="L657" t="s">
        <v>788</v>
      </c>
    </row>
    <row r="658" spans="1:12" x14ac:dyDescent="0.25">
      <c r="A658" t="s">
        <v>92</v>
      </c>
      <c r="B658" t="s">
        <v>461</v>
      </c>
      <c r="C658" s="2">
        <v>45596</v>
      </c>
      <c r="D658" t="s">
        <v>421</v>
      </c>
      <c r="E658" t="s">
        <v>290</v>
      </c>
      <c r="F658" t="s">
        <v>5</v>
      </c>
      <c r="G658" t="s">
        <v>80</v>
      </c>
      <c r="H658" t="s">
        <v>88</v>
      </c>
      <c r="I658">
        <v>4011957</v>
      </c>
      <c r="J658">
        <v>20.329999999999998</v>
      </c>
      <c r="K658">
        <v>60</v>
      </c>
      <c r="L658" t="s">
        <v>788</v>
      </c>
    </row>
    <row r="659" spans="1:12" x14ac:dyDescent="0.25">
      <c r="A659" t="s">
        <v>92</v>
      </c>
      <c r="B659" t="s">
        <v>390</v>
      </c>
      <c r="C659" s="2">
        <v>45596</v>
      </c>
      <c r="D659" t="s">
        <v>369</v>
      </c>
      <c r="E659" t="s">
        <v>17</v>
      </c>
      <c r="F659" t="s">
        <v>5</v>
      </c>
      <c r="G659" t="s">
        <v>80</v>
      </c>
      <c r="H659" t="s">
        <v>88</v>
      </c>
      <c r="I659">
        <v>4011956</v>
      </c>
      <c r="J659">
        <v>20.329999999999998</v>
      </c>
      <c r="K659">
        <v>58</v>
      </c>
      <c r="L659" t="s">
        <v>788</v>
      </c>
    </row>
    <row r="660" spans="1:12" x14ac:dyDescent="0.25">
      <c r="A660" t="s">
        <v>92</v>
      </c>
      <c r="B660" t="s">
        <v>461</v>
      </c>
      <c r="C660" s="2">
        <v>45596</v>
      </c>
      <c r="D660" t="s">
        <v>421</v>
      </c>
      <c r="E660" t="s">
        <v>290</v>
      </c>
      <c r="F660" t="s">
        <v>5</v>
      </c>
      <c r="G660" t="s">
        <v>80</v>
      </c>
      <c r="H660" t="s">
        <v>88</v>
      </c>
      <c r="I660">
        <v>4011952</v>
      </c>
      <c r="J660">
        <v>13.14</v>
      </c>
      <c r="K660">
        <v>74</v>
      </c>
      <c r="L660" t="s">
        <v>788</v>
      </c>
    </row>
    <row r="661" spans="1:12" x14ac:dyDescent="0.25">
      <c r="A661" t="s">
        <v>92</v>
      </c>
      <c r="B661" t="s">
        <v>390</v>
      </c>
      <c r="C661" s="2">
        <v>45596</v>
      </c>
      <c r="D661" t="s">
        <v>369</v>
      </c>
      <c r="E661" t="s">
        <v>17</v>
      </c>
      <c r="F661" t="s">
        <v>5</v>
      </c>
      <c r="G661" t="s">
        <v>80</v>
      </c>
      <c r="H661" t="s">
        <v>88</v>
      </c>
      <c r="I661">
        <v>4011924</v>
      </c>
      <c r="J661">
        <v>11.47</v>
      </c>
      <c r="K661">
        <v>20</v>
      </c>
      <c r="L661" t="s">
        <v>788</v>
      </c>
    </row>
    <row r="662" spans="1:12" x14ac:dyDescent="0.25">
      <c r="A662" t="s">
        <v>92</v>
      </c>
      <c r="B662" t="s">
        <v>331</v>
      </c>
      <c r="C662" s="2">
        <v>45596</v>
      </c>
      <c r="D662" t="s">
        <v>284</v>
      </c>
      <c r="E662" t="s">
        <v>213</v>
      </c>
      <c r="F662" t="s">
        <v>5</v>
      </c>
      <c r="G662" t="s">
        <v>80</v>
      </c>
      <c r="H662" t="s">
        <v>88</v>
      </c>
      <c r="I662">
        <v>4011923</v>
      </c>
      <c r="J662">
        <v>11.47</v>
      </c>
      <c r="K662">
        <v>69</v>
      </c>
      <c r="L662" t="s">
        <v>788</v>
      </c>
    </row>
    <row r="663" spans="1:12" x14ac:dyDescent="0.25">
      <c r="A663" t="s">
        <v>92</v>
      </c>
      <c r="B663" t="s">
        <v>60</v>
      </c>
      <c r="C663" s="2">
        <v>45596</v>
      </c>
      <c r="D663" t="s">
        <v>566</v>
      </c>
      <c r="E663" t="s">
        <v>23</v>
      </c>
      <c r="F663" t="s">
        <v>5</v>
      </c>
      <c r="G663" t="s">
        <v>619</v>
      </c>
      <c r="H663" t="s">
        <v>88</v>
      </c>
      <c r="I663">
        <v>4015789</v>
      </c>
      <c r="J663">
        <v>16.53</v>
      </c>
      <c r="K663">
        <v>35</v>
      </c>
      <c r="L663" t="s">
        <v>788</v>
      </c>
    </row>
    <row r="664" spans="1:12" x14ac:dyDescent="0.25">
      <c r="A664" t="s">
        <v>92</v>
      </c>
      <c r="B664" t="s">
        <v>406</v>
      </c>
      <c r="C664" s="2">
        <v>45596</v>
      </c>
      <c r="D664" t="s">
        <v>385</v>
      </c>
      <c r="E664" t="s">
        <v>212</v>
      </c>
      <c r="F664" t="s">
        <v>26</v>
      </c>
      <c r="G664" t="s">
        <v>619</v>
      </c>
      <c r="H664" t="s">
        <v>88</v>
      </c>
      <c r="I664">
        <v>4015790</v>
      </c>
      <c r="J664">
        <v>16.53</v>
      </c>
      <c r="K664">
        <v>31</v>
      </c>
      <c r="L664" t="s">
        <v>788</v>
      </c>
    </row>
    <row r="665" spans="1:12" x14ac:dyDescent="0.25">
      <c r="A665" t="s">
        <v>92</v>
      </c>
      <c r="B665" t="s">
        <v>56</v>
      </c>
      <c r="C665" s="2">
        <v>45596</v>
      </c>
      <c r="D665" t="s">
        <v>286</v>
      </c>
      <c r="E665" t="s">
        <v>345</v>
      </c>
      <c r="F665" t="s">
        <v>5</v>
      </c>
      <c r="G665" t="s">
        <v>80</v>
      </c>
      <c r="H665" t="s">
        <v>88</v>
      </c>
      <c r="I665">
        <v>4015920</v>
      </c>
      <c r="J665">
        <v>7.93</v>
      </c>
      <c r="K665">
        <v>24</v>
      </c>
      <c r="L665" t="s">
        <v>788</v>
      </c>
    </row>
    <row r="666" spans="1:12" x14ac:dyDescent="0.25">
      <c r="A666" t="s">
        <v>92</v>
      </c>
      <c r="B666" t="s">
        <v>390</v>
      </c>
      <c r="C666" s="2">
        <v>45596</v>
      </c>
      <c r="D666" t="s">
        <v>369</v>
      </c>
      <c r="E666" t="s">
        <v>17</v>
      </c>
      <c r="F666" t="s">
        <v>5</v>
      </c>
      <c r="G666" t="s">
        <v>218</v>
      </c>
      <c r="H666" t="s">
        <v>88</v>
      </c>
      <c r="I666">
        <v>4016031</v>
      </c>
      <c r="J666">
        <v>20.149999999999999</v>
      </c>
      <c r="K666">
        <v>29</v>
      </c>
      <c r="L666" t="s">
        <v>788</v>
      </c>
    </row>
    <row r="667" spans="1:12" x14ac:dyDescent="0.25">
      <c r="A667" t="s">
        <v>92</v>
      </c>
      <c r="B667" t="s">
        <v>470</v>
      </c>
      <c r="C667" s="2">
        <v>45596</v>
      </c>
      <c r="D667" t="s">
        <v>491</v>
      </c>
      <c r="E667" t="s">
        <v>28</v>
      </c>
      <c r="F667" t="s">
        <v>5</v>
      </c>
      <c r="G667" t="s">
        <v>218</v>
      </c>
      <c r="H667" t="s">
        <v>88</v>
      </c>
      <c r="I667">
        <v>4016032</v>
      </c>
      <c r="J667">
        <v>19.809999999999999</v>
      </c>
      <c r="K667">
        <v>27</v>
      </c>
      <c r="L667" t="s">
        <v>788</v>
      </c>
    </row>
    <row r="668" spans="1:12" x14ac:dyDescent="0.25">
      <c r="A668" t="s">
        <v>92</v>
      </c>
      <c r="B668" t="s">
        <v>60</v>
      </c>
      <c r="C668" s="2">
        <v>45596</v>
      </c>
      <c r="D668" t="s">
        <v>566</v>
      </c>
      <c r="E668" t="s">
        <v>23</v>
      </c>
      <c r="F668" t="s">
        <v>5</v>
      </c>
      <c r="G668" t="s">
        <v>86</v>
      </c>
      <c r="H668" t="s">
        <v>89</v>
      </c>
      <c r="I668">
        <v>4015911</v>
      </c>
      <c r="J668">
        <v>16.329999999999998</v>
      </c>
      <c r="K668">
        <v>45</v>
      </c>
      <c r="L668" t="s">
        <v>788</v>
      </c>
    </row>
    <row r="669" spans="1:12" x14ac:dyDescent="0.25">
      <c r="A669" t="s">
        <v>92</v>
      </c>
      <c r="B669" t="s">
        <v>60</v>
      </c>
      <c r="C669" s="2">
        <v>45596</v>
      </c>
      <c r="D669" t="s">
        <v>566</v>
      </c>
      <c r="E669" t="s">
        <v>23</v>
      </c>
      <c r="F669" t="s">
        <v>5</v>
      </c>
      <c r="G669" t="s">
        <v>86</v>
      </c>
      <c r="H669" t="s">
        <v>89</v>
      </c>
      <c r="I669">
        <v>4015910</v>
      </c>
      <c r="J669">
        <v>16.329999999999998</v>
      </c>
      <c r="K669">
        <v>27</v>
      </c>
      <c r="L669" t="s">
        <v>788</v>
      </c>
    </row>
    <row r="670" spans="1:12" x14ac:dyDescent="0.25">
      <c r="A670" t="s">
        <v>92</v>
      </c>
      <c r="B670" t="s">
        <v>582</v>
      </c>
      <c r="C670" s="2">
        <v>45596</v>
      </c>
      <c r="D670" t="s">
        <v>542</v>
      </c>
      <c r="E670" t="s">
        <v>29</v>
      </c>
      <c r="F670" t="s">
        <v>26</v>
      </c>
      <c r="G670" t="s">
        <v>80</v>
      </c>
      <c r="H670" t="s">
        <v>88</v>
      </c>
      <c r="I670">
        <v>4015834</v>
      </c>
      <c r="J670">
        <v>11.95</v>
      </c>
      <c r="K670">
        <v>58</v>
      </c>
      <c r="L670" t="s">
        <v>788</v>
      </c>
    </row>
    <row r="671" spans="1:12" x14ac:dyDescent="0.25">
      <c r="A671" t="s">
        <v>92</v>
      </c>
      <c r="B671" t="s">
        <v>55</v>
      </c>
      <c r="C671" s="2">
        <v>45596</v>
      </c>
      <c r="D671" t="s">
        <v>789</v>
      </c>
      <c r="E671" t="s">
        <v>291</v>
      </c>
      <c r="F671" t="s">
        <v>5</v>
      </c>
      <c r="G671" t="s">
        <v>80</v>
      </c>
      <c r="H671" t="s">
        <v>88</v>
      </c>
      <c r="I671">
        <v>4015836</v>
      </c>
      <c r="J671">
        <v>11.95</v>
      </c>
      <c r="K671">
        <v>52</v>
      </c>
      <c r="L671" t="s">
        <v>788</v>
      </c>
    </row>
    <row r="672" spans="1:12" x14ac:dyDescent="0.25">
      <c r="A672" t="s">
        <v>92</v>
      </c>
      <c r="B672" t="s">
        <v>432</v>
      </c>
      <c r="C672" s="2">
        <v>45596</v>
      </c>
      <c r="D672" t="s">
        <v>398</v>
      </c>
      <c r="E672" t="s">
        <v>27</v>
      </c>
      <c r="F672" t="s">
        <v>26</v>
      </c>
      <c r="G672" t="s">
        <v>80</v>
      </c>
      <c r="H672" t="s">
        <v>88</v>
      </c>
      <c r="I672">
        <v>4015847</v>
      </c>
      <c r="J672">
        <v>10.86</v>
      </c>
      <c r="K672">
        <v>50</v>
      </c>
      <c r="L672" t="s">
        <v>788</v>
      </c>
    </row>
    <row r="673" spans="1:12" x14ac:dyDescent="0.25">
      <c r="A673" t="s">
        <v>92</v>
      </c>
      <c r="B673" t="s">
        <v>406</v>
      </c>
      <c r="C673" s="2">
        <v>45596</v>
      </c>
      <c r="D673" t="s">
        <v>385</v>
      </c>
      <c r="E673" t="s">
        <v>212</v>
      </c>
      <c r="F673" t="s">
        <v>26</v>
      </c>
      <c r="G673" t="s">
        <v>80</v>
      </c>
      <c r="H673" t="s">
        <v>88</v>
      </c>
      <c r="I673">
        <v>4015853</v>
      </c>
      <c r="J673">
        <v>26.95</v>
      </c>
      <c r="K673">
        <v>38</v>
      </c>
      <c r="L673" t="s">
        <v>788</v>
      </c>
    </row>
    <row r="674" spans="1:12" x14ac:dyDescent="0.25">
      <c r="A674" t="s">
        <v>92</v>
      </c>
      <c r="B674" t="s">
        <v>55</v>
      </c>
      <c r="C674" s="2">
        <v>45596</v>
      </c>
      <c r="D674" t="s">
        <v>562</v>
      </c>
      <c r="E674" t="s">
        <v>848</v>
      </c>
      <c r="F674" t="s">
        <v>5</v>
      </c>
      <c r="G674" t="s">
        <v>80</v>
      </c>
      <c r="H674" t="s">
        <v>88</v>
      </c>
      <c r="I674">
        <v>4015856</v>
      </c>
      <c r="J674">
        <v>26.95</v>
      </c>
      <c r="K674">
        <v>88</v>
      </c>
      <c r="L674" t="s">
        <v>788</v>
      </c>
    </row>
    <row r="675" spans="1:12" x14ac:dyDescent="0.25">
      <c r="A675" t="s">
        <v>92</v>
      </c>
      <c r="B675" t="s">
        <v>392</v>
      </c>
      <c r="C675" s="2">
        <v>45596</v>
      </c>
      <c r="D675" t="s">
        <v>618</v>
      </c>
      <c r="E675" t="s">
        <v>40</v>
      </c>
      <c r="F675" t="s">
        <v>5</v>
      </c>
      <c r="G675" t="s">
        <v>218</v>
      </c>
      <c r="H675" t="s">
        <v>88</v>
      </c>
      <c r="I675">
        <v>4015872</v>
      </c>
      <c r="J675">
        <v>13.36</v>
      </c>
      <c r="K675">
        <v>38</v>
      </c>
      <c r="L675" t="s">
        <v>788</v>
      </c>
    </row>
    <row r="676" spans="1:12" x14ac:dyDescent="0.25">
      <c r="A676" t="s">
        <v>92</v>
      </c>
      <c r="B676" t="s">
        <v>470</v>
      </c>
      <c r="C676" s="2">
        <v>45596</v>
      </c>
      <c r="D676" t="s">
        <v>491</v>
      </c>
      <c r="E676" t="s">
        <v>28</v>
      </c>
      <c r="F676" t="s">
        <v>5</v>
      </c>
      <c r="G676" t="s">
        <v>80</v>
      </c>
      <c r="H676" t="s">
        <v>88</v>
      </c>
      <c r="I676">
        <v>4015164</v>
      </c>
      <c r="J676">
        <v>12.1</v>
      </c>
      <c r="K676">
        <v>33</v>
      </c>
      <c r="L676" t="s">
        <v>788</v>
      </c>
    </row>
    <row r="677" spans="1:12" x14ac:dyDescent="0.25">
      <c r="A677" t="s">
        <v>92</v>
      </c>
      <c r="B677" t="s">
        <v>55</v>
      </c>
      <c r="C677" s="2">
        <v>45596</v>
      </c>
      <c r="D677" t="s">
        <v>473</v>
      </c>
      <c r="E677" t="s">
        <v>565</v>
      </c>
      <c r="F677" t="s">
        <v>5</v>
      </c>
      <c r="G677" t="s">
        <v>80</v>
      </c>
      <c r="H677" t="s">
        <v>88</v>
      </c>
      <c r="I677">
        <v>4015161</v>
      </c>
      <c r="J677">
        <v>12.1</v>
      </c>
      <c r="K677">
        <v>33</v>
      </c>
      <c r="L677" t="s">
        <v>788</v>
      </c>
    </row>
    <row r="678" spans="1:12" x14ac:dyDescent="0.25">
      <c r="A678" t="s">
        <v>92</v>
      </c>
      <c r="B678" t="s">
        <v>55</v>
      </c>
      <c r="C678" s="2">
        <v>45596</v>
      </c>
      <c r="D678" t="s">
        <v>562</v>
      </c>
      <c r="E678" t="s">
        <v>848</v>
      </c>
      <c r="F678" t="s">
        <v>5</v>
      </c>
      <c r="G678" t="s">
        <v>80</v>
      </c>
      <c r="H678" t="s">
        <v>88</v>
      </c>
      <c r="I678">
        <v>4012119</v>
      </c>
      <c r="J678">
        <v>19.39</v>
      </c>
      <c r="K678">
        <v>56</v>
      </c>
      <c r="L678" t="s">
        <v>788</v>
      </c>
    </row>
    <row r="679" spans="1:12" x14ac:dyDescent="0.25">
      <c r="A679" t="s">
        <v>92</v>
      </c>
      <c r="B679" t="s">
        <v>461</v>
      </c>
      <c r="C679" s="2">
        <v>45596</v>
      </c>
      <c r="D679" t="s">
        <v>421</v>
      </c>
      <c r="E679" t="s">
        <v>290</v>
      </c>
      <c r="F679" t="s">
        <v>5</v>
      </c>
      <c r="G679" t="s">
        <v>80</v>
      </c>
      <c r="H679" t="s">
        <v>88</v>
      </c>
      <c r="I679">
        <v>4012071</v>
      </c>
      <c r="J679">
        <v>17.43</v>
      </c>
      <c r="K679">
        <v>42</v>
      </c>
      <c r="L679" t="s">
        <v>788</v>
      </c>
    </row>
    <row r="680" spans="1:12" x14ac:dyDescent="0.25">
      <c r="A680" t="s">
        <v>92</v>
      </c>
      <c r="B680" t="s">
        <v>390</v>
      </c>
      <c r="C680" s="2">
        <v>45596</v>
      </c>
      <c r="D680" t="s">
        <v>369</v>
      </c>
      <c r="E680" t="s">
        <v>17</v>
      </c>
      <c r="F680" t="s">
        <v>5</v>
      </c>
      <c r="G680" t="s">
        <v>80</v>
      </c>
      <c r="H680" t="s">
        <v>88</v>
      </c>
      <c r="I680">
        <v>4012070</v>
      </c>
      <c r="J680">
        <v>17.43</v>
      </c>
      <c r="K680">
        <v>6</v>
      </c>
      <c r="L680" t="s">
        <v>788</v>
      </c>
    </row>
    <row r="681" spans="1:12" x14ac:dyDescent="0.25">
      <c r="A681" t="s">
        <v>92</v>
      </c>
      <c r="B681" t="s">
        <v>406</v>
      </c>
      <c r="C681" s="2">
        <v>45596</v>
      </c>
      <c r="D681" t="s">
        <v>385</v>
      </c>
      <c r="E681" t="s">
        <v>212</v>
      </c>
      <c r="F681" t="s">
        <v>26</v>
      </c>
      <c r="G681" t="s">
        <v>80</v>
      </c>
      <c r="H681" t="s">
        <v>88</v>
      </c>
      <c r="I681">
        <v>4012130</v>
      </c>
      <c r="J681">
        <v>27.26</v>
      </c>
      <c r="K681">
        <v>46</v>
      </c>
      <c r="L681" t="s">
        <v>788</v>
      </c>
    </row>
    <row r="682" spans="1:12" x14ac:dyDescent="0.25">
      <c r="A682" t="s">
        <v>92</v>
      </c>
      <c r="B682" t="s">
        <v>392</v>
      </c>
      <c r="C682" s="2">
        <v>45596</v>
      </c>
      <c r="D682" t="s">
        <v>666</v>
      </c>
      <c r="E682" t="s">
        <v>38</v>
      </c>
      <c r="F682" t="s">
        <v>26</v>
      </c>
      <c r="G682" t="s">
        <v>86</v>
      </c>
      <c r="H682" t="s">
        <v>89</v>
      </c>
      <c r="I682">
        <v>4012335</v>
      </c>
      <c r="J682">
        <v>8.73</v>
      </c>
      <c r="K682">
        <v>39</v>
      </c>
      <c r="L682" t="s">
        <v>788</v>
      </c>
    </row>
    <row r="683" spans="1:12" x14ac:dyDescent="0.25">
      <c r="A683" t="s">
        <v>92</v>
      </c>
      <c r="B683" t="s">
        <v>60</v>
      </c>
      <c r="C683" s="2">
        <v>45596</v>
      </c>
      <c r="D683" t="s">
        <v>566</v>
      </c>
      <c r="E683" t="s">
        <v>23</v>
      </c>
      <c r="F683" t="s">
        <v>5</v>
      </c>
      <c r="G683" t="s">
        <v>80</v>
      </c>
      <c r="H683" t="s">
        <v>88</v>
      </c>
      <c r="I683">
        <v>4014428</v>
      </c>
      <c r="J683">
        <v>9.16</v>
      </c>
      <c r="K683">
        <v>40</v>
      </c>
      <c r="L683" t="s">
        <v>788</v>
      </c>
    </row>
    <row r="684" spans="1:12" x14ac:dyDescent="0.25">
      <c r="A684" t="s">
        <v>92</v>
      </c>
      <c r="B684" t="s">
        <v>392</v>
      </c>
      <c r="C684" s="2">
        <v>45596</v>
      </c>
      <c r="D684" t="s">
        <v>666</v>
      </c>
      <c r="E684" t="s">
        <v>38</v>
      </c>
      <c r="F684" t="s">
        <v>26</v>
      </c>
      <c r="G684" t="s">
        <v>80</v>
      </c>
      <c r="H684" t="s">
        <v>88</v>
      </c>
      <c r="I684">
        <v>4012053</v>
      </c>
      <c r="J684">
        <v>11.22</v>
      </c>
      <c r="K684">
        <v>33</v>
      </c>
      <c r="L684" t="s">
        <v>788</v>
      </c>
    </row>
    <row r="685" spans="1:12" x14ac:dyDescent="0.25">
      <c r="A685" t="s">
        <v>92</v>
      </c>
      <c r="B685" t="s">
        <v>444</v>
      </c>
      <c r="C685" s="2">
        <v>45596</v>
      </c>
      <c r="D685" t="s">
        <v>415</v>
      </c>
      <c r="E685" t="s">
        <v>354</v>
      </c>
      <c r="F685" t="s">
        <v>5</v>
      </c>
      <c r="G685" t="s">
        <v>84</v>
      </c>
      <c r="H685" t="s">
        <v>88</v>
      </c>
      <c r="I685">
        <v>4015129</v>
      </c>
      <c r="J685">
        <v>16.73</v>
      </c>
      <c r="K685">
        <v>28</v>
      </c>
      <c r="L685" t="s">
        <v>788</v>
      </c>
    </row>
    <row r="686" spans="1:12" x14ac:dyDescent="0.25">
      <c r="A686" t="s">
        <v>92</v>
      </c>
      <c r="B686" t="s">
        <v>470</v>
      </c>
      <c r="C686" s="2">
        <v>45596</v>
      </c>
      <c r="D686" t="s">
        <v>491</v>
      </c>
      <c r="E686" t="s">
        <v>28</v>
      </c>
      <c r="F686" t="s">
        <v>5</v>
      </c>
      <c r="G686" t="s">
        <v>84</v>
      </c>
      <c r="H686" t="s">
        <v>88</v>
      </c>
      <c r="I686">
        <v>4015130</v>
      </c>
      <c r="J686">
        <v>16.73</v>
      </c>
      <c r="K686">
        <v>31</v>
      </c>
      <c r="L686" t="s">
        <v>788</v>
      </c>
    </row>
    <row r="687" spans="1:12" x14ac:dyDescent="0.25">
      <c r="A687" t="s">
        <v>92</v>
      </c>
      <c r="B687" t="s">
        <v>582</v>
      </c>
      <c r="C687" s="2">
        <v>45596</v>
      </c>
      <c r="D687" t="s">
        <v>542</v>
      </c>
      <c r="E687" t="s">
        <v>29</v>
      </c>
      <c r="F687" t="s">
        <v>26</v>
      </c>
      <c r="G687" t="s">
        <v>80</v>
      </c>
      <c r="H687" t="s">
        <v>88</v>
      </c>
      <c r="I687">
        <v>4012171</v>
      </c>
      <c r="J687">
        <v>7.27</v>
      </c>
      <c r="K687">
        <v>20</v>
      </c>
      <c r="L687" t="s">
        <v>788</v>
      </c>
    </row>
    <row r="688" spans="1:12" x14ac:dyDescent="0.25">
      <c r="A688" t="s">
        <v>92</v>
      </c>
      <c r="B688" t="s">
        <v>461</v>
      </c>
      <c r="C688" s="2">
        <v>45596</v>
      </c>
      <c r="D688" t="s">
        <v>421</v>
      </c>
      <c r="E688" t="s">
        <v>290</v>
      </c>
      <c r="F688" t="s">
        <v>5</v>
      </c>
      <c r="G688" t="s">
        <v>80</v>
      </c>
      <c r="H688" t="s">
        <v>88</v>
      </c>
      <c r="I688">
        <v>4012031</v>
      </c>
      <c r="J688">
        <v>10.39</v>
      </c>
      <c r="K688">
        <v>43</v>
      </c>
      <c r="L688" t="s">
        <v>788</v>
      </c>
    </row>
    <row r="689" spans="1:12" x14ac:dyDescent="0.25">
      <c r="A689" t="s">
        <v>92</v>
      </c>
      <c r="B689" t="s">
        <v>444</v>
      </c>
      <c r="C689" s="2">
        <v>45596</v>
      </c>
      <c r="D689" t="s">
        <v>415</v>
      </c>
      <c r="E689" t="s">
        <v>354</v>
      </c>
      <c r="F689" t="s">
        <v>5</v>
      </c>
      <c r="G689" t="s">
        <v>80</v>
      </c>
      <c r="H689" t="s">
        <v>88</v>
      </c>
      <c r="I689">
        <v>4014606</v>
      </c>
      <c r="J689">
        <v>7.93</v>
      </c>
      <c r="K689">
        <v>50</v>
      </c>
      <c r="L689" t="s">
        <v>788</v>
      </c>
    </row>
    <row r="690" spans="1:12" x14ac:dyDescent="0.25">
      <c r="A690" t="s">
        <v>92</v>
      </c>
      <c r="B690" t="s">
        <v>55</v>
      </c>
      <c r="C690" s="2">
        <v>45596</v>
      </c>
      <c r="D690" t="s">
        <v>342</v>
      </c>
      <c r="E690" t="s">
        <v>306</v>
      </c>
      <c r="F690" t="s">
        <v>5</v>
      </c>
      <c r="G690" t="s">
        <v>80</v>
      </c>
      <c r="H690" t="s">
        <v>88</v>
      </c>
      <c r="I690">
        <v>4012052</v>
      </c>
      <c r="J690">
        <v>11.22</v>
      </c>
      <c r="K690">
        <v>46</v>
      </c>
      <c r="L690" t="s">
        <v>788</v>
      </c>
    </row>
    <row r="691" spans="1:12" x14ac:dyDescent="0.25">
      <c r="A691" t="s">
        <v>92</v>
      </c>
      <c r="B691" t="s">
        <v>406</v>
      </c>
      <c r="C691" s="2">
        <v>45596</v>
      </c>
      <c r="D691" t="s">
        <v>385</v>
      </c>
      <c r="E691" t="s">
        <v>212</v>
      </c>
      <c r="F691" t="s">
        <v>26</v>
      </c>
      <c r="G691" t="s">
        <v>80</v>
      </c>
      <c r="H691" t="s">
        <v>88</v>
      </c>
      <c r="I691">
        <v>4012032</v>
      </c>
      <c r="J691">
        <v>10.39</v>
      </c>
      <c r="K691">
        <v>85</v>
      </c>
      <c r="L691" t="s">
        <v>788</v>
      </c>
    </row>
    <row r="692" spans="1:12" x14ac:dyDescent="0.25">
      <c r="A692" t="s">
        <v>92</v>
      </c>
      <c r="B692" t="s">
        <v>470</v>
      </c>
      <c r="C692" s="2">
        <v>45596</v>
      </c>
      <c r="D692" t="s">
        <v>491</v>
      </c>
      <c r="E692" t="s">
        <v>28</v>
      </c>
      <c r="F692" t="s">
        <v>5</v>
      </c>
      <c r="G692" t="s">
        <v>86</v>
      </c>
      <c r="H692" t="s">
        <v>89</v>
      </c>
      <c r="I692">
        <v>4012334</v>
      </c>
      <c r="J692">
        <v>8.73</v>
      </c>
      <c r="K692">
        <v>24</v>
      </c>
      <c r="L692" t="s">
        <v>788</v>
      </c>
    </row>
    <row r="693" spans="1:12" x14ac:dyDescent="0.25">
      <c r="A693" t="s">
        <v>92</v>
      </c>
      <c r="B693" t="s">
        <v>56</v>
      </c>
      <c r="C693" s="2">
        <v>45596</v>
      </c>
      <c r="D693" t="s">
        <v>285</v>
      </c>
      <c r="E693" t="s">
        <v>346</v>
      </c>
      <c r="F693" t="s">
        <v>5</v>
      </c>
      <c r="G693" t="s">
        <v>80</v>
      </c>
      <c r="H693" t="s">
        <v>88</v>
      </c>
      <c r="I693">
        <v>4012338</v>
      </c>
      <c r="J693">
        <v>20.100000000000001</v>
      </c>
      <c r="K693">
        <v>46</v>
      </c>
      <c r="L693" t="s">
        <v>788</v>
      </c>
    </row>
    <row r="694" spans="1:12" x14ac:dyDescent="0.25">
      <c r="A694" t="s">
        <v>92</v>
      </c>
      <c r="B694" t="s">
        <v>392</v>
      </c>
      <c r="C694" s="2">
        <v>45596</v>
      </c>
      <c r="D694" t="s">
        <v>666</v>
      </c>
      <c r="E694" t="s">
        <v>38</v>
      </c>
      <c r="F694" t="s">
        <v>26</v>
      </c>
      <c r="G694" t="s">
        <v>80</v>
      </c>
      <c r="H694" t="s">
        <v>88</v>
      </c>
      <c r="I694">
        <v>4012497</v>
      </c>
      <c r="J694">
        <v>13.72</v>
      </c>
      <c r="K694">
        <v>43</v>
      </c>
      <c r="L694" t="s">
        <v>788</v>
      </c>
    </row>
    <row r="695" spans="1:12" x14ac:dyDescent="0.25">
      <c r="A695" t="s">
        <v>92</v>
      </c>
      <c r="B695" t="s">
        <v>390</v>
      </c>
      <c r="C695" s="2">
        <v>45596</v>
      </c>
      <c r="D695" t="s">
        <v>369</v>
      </c>
      <c r="E695" t="s">
        <v>17</v>
      </c>
      <c r="F695" t="s">
        <v>5</v>
      </c>
      <c r="G695" t="s">
        <v>80</v>
      </c>
      <c r="H695" t="s">
        <v>88</v>
      </c>
      <c r="I695">
        <v>4012498</v>
      </c>
      <c r="J695">
        <v>13.72</v>
      </c>
      <c r="K695">
        <v>22</v>
      </c>
      <c r="L695" t="s">
        <v>788</v>
      </c>
    </row>
    <row r="696" spans="1:12" x14ac:dyDescent="0.25">
      <c r="A696" t="s">
        <v>92</v>
      </c>
      <c r="B696" t="s">
        <v>390</v>
      </c>
      <c r="C696" s="2">
        <v>45596</v>
      </c>
      <c r="D696" t="s">
        <v>369</v>
      </c>
      <c r="E696" t="s">
        <v>17</v>
      </c>
      <c r="F696" t="s">
        <v>5</v>
      </c>
      <c r="G696" t="s">
        <v>80</v>
      </c>
      <c r="H696" t="s">
        <v>88</v>
      </c>
      <c r="I696">
        <v>4013373</v>
      </c>
      <c r="J696">
        <v>26.71</v>
      </c>
      <c r="K696">
        <v>124</v>
      </c>
      <c r="L696" t="s">
        <v>788</v>
      </c>
    </row>
    <row r="697" spans="1:12" x14ac:dyDescent="0.25">
      <c r="A697" t="s">
        <v>92</v>
      </c>
      <c r="B697" t="s">
        <v>390</v>
      </c>
      <c r="C697" s="2">
        <v>45596</v>
      </c>
      <c r="D697" t="s">
        <v>369</v>
      </c>
      <c r="E697" t="s">
        <v>17</v>
      </c>
      <c r="F697" t="s">
        <v>5</v>
      </c>
      <c r="G697" t="s">
        <v>80</v>
      </c>
      <c r="H697" t="s">
        <v>88</v>
      </c>
      <c r="I697">
        <v>4013372</v>
      </c>
      <c r="J697">
        <v>26.71</v>
      </c>
      <c r="K697">
        <v>85</v>
      </c>
      <c r="L697" t="s">
        <v>788</v>
      </c>
    </row>
    <row r="698" spans="1:12" x14ac:dyDescent="0.25">
      <c r="A698" t="s">
        <v>92</v>
      </c>
      <c r="B698" t="s">
        <v>581</v>
      </c>
      <c r="C698" s="2">
        <v>45596</v>
      </c>
      <c r="D698" t="s">
        <v>563</v>
      </c>
      <c r="E698" t="s">
        <v>564</v>
      </c>
      <c r="F698" t="s">
        <v>5</v>
      </c>
      <c r="G698" t="s">
        <v>86</v>
      </c>
      <c r="H698" t="s">
        <v>89</v>
      </c>
      <c r="I698">
        <v>4013036</v>
      </c>
      <c r="J698">
        <v>8.35</v>
      </c>
      <c r="K698">
        <v>17</v>
      </c>
      <c r="L698" t="s">
        <v>788</v>
      </c>
    </row>
    <row r="699" spans="1:12" x14ac:dyDescent="0.25">
      <c r="A699" t="s">
        <v>92</v>
      </c>
      <c r="B699" t="s">
        <v>461</v>
      </c>
      <c r="C699" s="2">
        <v>45596</v>
      </c>
      <c r="D699" t="s">
        <v>421</v>
      </c>
      <c r="E699" t="s">
        <v>290</v>
      </c>
      <c r="F699" t="s">
        <v>5</v>
      </c>
      <c r="G699" t="s">
        <v>86</v>
      </c>
      <c r="H699" t="s">
        <v>89</v>
      </c>
      <c r="I699">
        <v>4013039</v>
      </c>
      <c r="J699">
        <v>8.3699999999999992</v>
      </c>
      <c r="K699">
        <v>20</v>
      </c>
      <c r="L699" t="s">
        <v>788</v>
      </c>
    </row>
    <row r="700" spans="1:12" x14ac:dyDescent="0.25">
      <c r="A700" t="s">
        <v>92</v>
      </c>
      <c r="B700" t="s">
        <v>432</v>
      </c>
      <c r="C700" s="2">
        <v>45596</v>
      </c>
      <c r="D700" t="s">
        <v>398</v>
      </c>
      <c r="E700" t="s">
        <v>27</v>
      </c>
      <c r="F700" t="s">
        <v>26</v>
      </c>
      <c r="G700" t="s">
        <v>80</v>
      </c>
      <c r="H700" t="s">
        <v>88</v>
      </c>
      <c r="I700">
        <v>4013060</v>
      </c>
      <c r="J700">
        <v>27.71</v>
      </c>
      <c r="K700">
        <v>48</v>
      </c>
      <c r="L700" t="s">
        <v>788</v>
      </c>
    </row>
    <row r="701" spans="1:12" x14ac:dyDescent="0.25">
      <c r="A701" t="s">
        <v>92</v>
      </c>
      <c r="B701" t="s">
        <v>56</v>
      </c>
      <c r="C701" s="2">
        <v>45596</v>
      </c>
      <c r="D701" t="s">
        <v>285</v>
      </c>
      <c r="E701" t="s">
        <v>346</v>
      </c>
      <c r="F701" t="s">
        <v>5</v>
      </c>
      <c r="G701" t="s">
        <v>80</v>
      </c>
      <c r="H701" t="s">
        <v>88</v>
      </c>
      <c r="I701">
        <v>4013061</v>
      </c>
      <c r="J701">
        <v>27.71</v>
      </c>
      <c r="K701">
        <v>35</v>
      </c>
      <c r="L701" t="s">
        <v>788</v>
      </c>
    </row>
    <row r="702" spans="1:12" x14ac:dyDescent="0.25">
      <c r="A702" t="s">
        <v>92</v>
      </c>
      <c r="B702" t="s">
        <v>444</v>
      </c>
      <c r="C702" s="2">
        <v>45596</v>
      </c>
      <c r="D702" t="s">
        <v>415</v>
      </c>
      <c r="E702" t="s">
        <v>354</v>
      </c>
      <c r="F702" t="s">
        <v>5</v>
      </c>
      <c r="G702" t="s">
        <v>80</v>
      </c>
      <c r="H702" t="s">
        <v>88</v>
      </c>
      <c r="I702">
        <v>4013064</v>
      </c>
      <c r="J702">
        <v>14.12</v>
      </c>
      <c r="K702">
        <v>86</v>
      </c>
      <c r="L702" t="s">
        <v>788</v>
      </c>
    </row>
    <row r="703" spans="1:12" x14ac:dyDescent="0.25">
      <c r="A703" t="s">
        <v>92</v>
      </c>
      <c r="B703" t="s">
        <v>331</v>
      </c>
      <c r="C703" s="2">
        <v>45596</v>
      </c>
      <c r="D703" t="s">
        <v>284</v>
      </c>
      <c r="E703" t="s">
        <v>213</v>
      </c>
      <c r="F703" t="s">
        <v>5</v>
      </c>
      <c r="G703" t="s">
        <v>80</v>
      </c>
      <c r="H703" t="s">
        <v>88</v>
      </c>
      <c r="I703">
        <v>4013067</v>
      </c>
      <c r="J703">
        <v>14.12</v>
      </c>
      <c r="K703">
        <v>28</v>
      </c>
      <c r="L703" t="s">
        <v>788</v>
      </c>
    </row>
    <row r="704" spans="1:12" x14ac:dyDescent="0.25">
      <c r="A704" t="s">
        <v>92</v>
      </c>
      <c r="B704" t="s">
        <v>56</v>
      </c>
      <c r="C704" s="2">
        <v>45596</v>
      </c>
      <c r="D704" t="s">
        <v>286</v>
      </c>
      <c r="E704" t="s">
        <v>345</v>
      </c>
      <c r="F704" t="s">
        <v>5</v>
      </c>
      <c r="G704" t="s">
        <v>84</v>
      </c>
      <c r="H704" t="s">
        <v>88</v>
      </c>
      <c r="I704">
        <v>4013195</v>
      </c>
      <c r="J704">
        <v>31.58</v>
      </c>
      <c r="K704">
        <v>50</v>
      </c>
      <c r="L704" t="s">
        <v>788</v>
      </c>
    </row>
    <row r="705" spans="1:12" x14ac:dyDescent="0.25">
      <c r="A705" t="s">
        <v>92</v>
      </c>
      <c r="B705" t="s">
        <v>331</v>
      </c>
      <c r="C705" s="2">
        <v>45596</v>
      </c>
      <c r="D705" t="s">
        <v>284</v>
      </c>
      <c r="E705" t="s">
        <v>213</v>
      </c>
      <c r="F705" t="s">
        <v>5</v>
      </c>
      <c r="G705" t="s">
        <v>84</v>
      </c>
      <c r="H705" t="s">
        <v>88</v>
      </c>
      <c r="I705">
        <v>4013193</v>
      </c>
      <c r="J705">
        <v>31.58</v>
      </c>
      <c r="K705">
        <v>65</v>
      </c>
      <c r="L705" t="s">
        <v>788</v>
      </c>
    </row>
    <row r="706" spans="1:12" x14ac:dyDescent="0.25">
      <c r="A706" t="s">
        <v>92</v>
      </c>
      <c r="B706" t="s">
        <v>370</v>
      </c>
      <c r="C706" s="2">
        <v>45596</v>
      </c>
      <c r="D706" t="s">
        <v>353</v>
      </c>
      <c r="E706" t="s">
        <v>217</v>
      </c>
      <c r="F706" t="s">
        <v>5</v>
      </c>
      <c r="G706" t="s">
        <v>80</v>
      </c>
      <c r="H706" t="s">
        <v>88</v>
      </c>
      <c r="I706">
        <v>4013140</v>
      </c>
      <c r="J706">
        <v>26.9</v>
      </c>
      <c r="K706">
        <v>82</v>
      </c>
      <c r="L706" t="s">
        <v>788</v>
      </c>
    </row>
    <row r="707" spans="1:12" x14ac:dyDescent="0.25">
      <c r="A707" t="s">
        <v>92</v>
      </c>
      <c r="B707" t="s">
        <v>55</v>
      </c>
      <c r="C707" s="2">
        <v>45596</v>
      </c>
      <c r="D707" t="s">
        <v>308</v>
      </c>
      <c r="E707" t="s">
        <v>18</v>
      </c>
      <c r="F707" t="s">
        <v>19</v>
      </c>
      <c r="G707" t="s">
        <v>339</v>
      </c>
      <c r="H707" t="s">
        <v>88</v>
      </c>
      <c r="I707">
        <v>4012431</v>
      </c>
      <c r="J707">
        <v>24.46</v>
      </c>
      <c r="K707">
        <v>57</v>
      </c>
      <c r="L707" t="s">
        <v>788</v>
      </c>
    </row>
    <row r="708" spans="1:12" x14ac:dyDescent="0.25">
      <c r="A708" t="s">
        <v>92</v>
      </c>
      <c r="B708" t="s">
        <v>55</v>
      </c>
      <c r="C708" s="2">
        <v>45596</v>
      </c>
      <c r="D708" t="s">
        <v>308</v>
      </c>
      <c r="E708" t="s">
        <v>18</v>
      </c>
      <c r="F708" t="s">
        <v>19</v>
      </c>
      <c r="G708" t="s">
        <v>339</v>
      </c>
      <c r="H708" t="s">
        <v>88</v>
      </c>
      <c r="I708">
        <v>4013532</v>
      </c>
      <c r="J708">
        <v>16.09</v>
      </c>
      <c r="K708">
        <v>29</v>
      </c>
      <c r="L708" t="s">
        <v>788</v>
      </c>
    </row>
    <row r="709" spans="1:12" x14ac:dyDescent="0.25">
      <c r="A709" t="s">
        <v>92</v>
      </c>
      <c r="B709" t="s">
        <v>432</v>
      </c>
      <c r="C709" s="2">
        <v>45596</v>
      </c>
      <c r="D709" t="s">
        <v>398</v>
      </c>
      <c r="E709" t="s">
        <v>27</v>
      </c>
      <c r="F709" t="s">
        <v>26</v>
      </c>
      <c r="G709" t="s">
        <v>80</v>
      </c>
      <c r="H709" t="s">
        <v>88</v>
      </c>
      <c r="I709">
        <v>4012339</v>
      </c>
      <c r="J709">
        <v>20.100000000000001</v>
      </c>
      <c r="K709">
        <v>35</v>
      </c>
      <c r="L709" t="s">
        <v>788</v>
      </c>
    </row>
    <row r="710" spans="1:12" x14ac:dyDescent="0.25">
      <c r="A710" t="s">
        <v>92</v>
      </c>
      <c r="B710" t="s">
        <v>55</v>
      </c>
      <c r="C710" s="2">
        <v>45596</v>
      </c>
      <c r="D710" t="s">
        <v>473</v>
      </c>
      <c r="E710" t="s">
        <v>565</v>
      </c>
      <c r="F710" t="s">
        <v>5</v>
      </c>
      <c r="G710" t="s">
        <v>80</v>
      </c>
      <c r="H710" t="s">
        <v>88</v>
      </c>
      <c r="I710">
        <v>4012474</v>
      </c>
      <c r="J710">
        <v>16.46</v>
      </c>
      <c r="K710">
        <v>38</v>
      </c>
      <c r="L710" t="s">
        <v>788</v>
      </c>
    </row>
    <row r="711" spans="1:12" x14ac:dyDescent="0.25">
      <c r="A711" t="s">
        <v>92</v>
      </c>
      <c r="B711" t="s">
        <v>470</v>
      </c>
      <c r="C711" s="2">
        <v>45596</v>
      </c>
      <c r="D711" t="s">
        <v>491</v>
      </c>
      <c r="E711" t="s">
        <v>28</v>
      </c>
      <c r="F711" t="s">
        <v>5</v>
      </c>
      <c r="G711" t="s">
        <v>80</v>
      </c>
      <c r="H711" t="s">
        <v>88</v>
      </c>
      <c r="I711">
        <v>4013588</v>
      </c>
      <c r="J711">
        <v>16.13</v>
      </c>
      <c r="K711">
        <v>86</v>
      </c>
      <c r="L711" t="s">
        <v>788</v>
      </c>
    </row>
    <row r="712" spans="1:12" x14ac:dyDescent="0.25">
      <c r="A712" t="s">
        <v>92</v>
      </c>
      <c r="B712" t="s">
        <v>432</v>
      </c>
      <c r="C712" s="2">
        <v>45596</v>
      </c>
      <c r="D712" t="s">
        <v>398</v>
      </c>
      <c r="E712" t="s">
        <v>27</v>
      </c>
      <c r="F712" t="s">
        <v>26</v>
      </c>
      <c r="G712" t="s">
        <v>80</v>
      </c>
      <c r="H712" t="s">
        <v>88</v>
      </c>
      <c r="I712">
        <v>4012473</v>
      </c>
      <c r="J712">
        <v>16.46</v>
      </c>
      <c r="K712">
        <v>71</v>
      </c>
      <c r="L712" t="s">
        <v>788</v>
      </c>
    </row>
    <row r="713" spans="1:12" x14ac:dyDescent="0.25">
      <c r="A713" t="s">
        <v>92</v>
      </c>
      <c r="B713" t="s">
        <v>470</v>
      </c>
      <c r="C713" s="2">
        <v>45597</v>
      </c>
      <c r="D713" t="s">
        <v>491</v>
      </c>
      <c r="E713" t="s">
        <v>28</v>
      </c>
      <c r="F713" t="s">
        <v>5</v>
      </c>
      <c r="G713" t="s">
        <v>86</v>
      </c>
      <c r="H713" t="s">
        <v>89</v>
      </c>
      <c r="I713">
        <v>4012902</v>
      </c>
      <c r="J713">
        <v>4.88</v>
      </c>
      <c r="K713">
        <v>15</v>
      </c>
      <c r="L713" t="s">
        <v>788</v>
      </c>
    </row>
    <row r="714" spans="1:12" x14ac:dyDescent="0.25">
      <c r="A714" t="s">
        <v>92</v>
      </c>
      <c r="B714" t="s">
        <v>432</v>
      </c>
      <c r="C714" s="2">
        <v>45597</v>
      </c>
      <c r="D714" t="s">
        <v>398</v>
      </c>
      <c r="E714" t="s">
        <v>27</v>
      </c>
      <c r="F714" t="s">
        <v>26</v>
      </c>
      <c r="G714" t="s">
        <v>81</v>
      </c>
      <c r="H714" t="s">
        <v>88</v>
      </c>
      <c r="I714">
        <v>4015218</v>
      </c>
      <c r="J714">
        <v>11.93</v>
      </c>
      <c r="K714">
        <v>37</v>
      </c>
      <c r="L714" t="s">
        <v>788</v>
      </c>
    </row>
    <row r="715" spans="1:12" x14ac:dyDescent="0.25">
      <c r="A715" t="s">
        <v>92</v>
      </c>
      <c r="B715" t="s">
        <v>370</v>
      </c>
      <c r="C715" s="2">
        <v>45597</v>
      </c>
      <c r="D715" t="s">
        <v>353</v>
      </c>
      <c r="E715" t="s">
        <v>217</v>
      </c>
      <c r="F715" t="s">
        <v>5</v>
      </c>
      <c r="G715" t="s">
        <v>81</v>
      </c>
      <c r="H715" t="s">
        <v>88</v>
      </c>
      <c r="I715">
        <v>4015215</v>
      </c>
      <c r="J715">
        <v>11.93</v>
      </c>
      <c r="K715">
        <v>24</v>
      </c>
      <c r="L715" t="s">
        <v>788</v>
      </c>
    </row>
    <row r="716" spans="1:12" x14ac:dyDescent="0.25">
      <c r="A716" t="s">
        <v>92</v>
      </c>
      <c r="B716" t="s">
        <v>470</v>
      </c>
      <c r="C716" s="2">
        <v>45597</v>
      </c>
      <c r="D716" t="s">
        <v>491</v>
      </c>
      <c r="E716" t="s">
        <v>28</v>
      </c>
      <c r="F716" t="s">
        <v>5</v>
      </c>
      <c r="G716" t="s">
        <v>80</v>
      </c>
      <c r="H716" t="s">
        <v>88</v>
      </c>
      <c r="I716">
        <v>4012904</v>
      </c>
      <c r="J716">
        <v>5.42</v>
      </c>
      <c r="K716">
        <v>28</v>
      </c>
      <c r="L716" t="s">
        <v>788</v>
      </c>
    </row>
    <row r="717" spans="1:12" x14ac:dyDescent="0.25">
      <c r="A717" t="s">
        <v>92</v>
      </c>
      <c r="B717" t="s">
        <v>392</v>
      </c>
      <c r="C717" s="2">
        <v>45597</v>
      </c>
      <c r="D717" t="s">
        <v>666</v>
      </c>
      <c r="E717" t="s">
        <v>38</v>
      </c>
      <c r="F717" t="s">
        <v>26</v>
      </c>
      <c r="G717" t="s">
        <v>80</v>
      </c>
      <c r="H717" t="s">
        <v>88</v>
      </c>
      <c r="I717">
        <v>4012905</v>
      </c>
      <c r="J717">
        <v>17.3</v>
      </c>
      <c r="K717">
        <v>54</v>
      </c>
      <c r="L717" t="s">
        <v>788</v>
      </c>
    </row>
    <row r="718" spans="1:12" x14ac:dyDescent="0.25">
      <c r="A718" t="s">
        <v>92</v>
      </c>
      <c r="B718" t="s">
        <v>60</v>
      </c>
      <c r="C718" s="2">
        <v>45597</v>
      </c>
      <c r="D718" t="s">
        <v>566</v>
      </c>
      <c r="E718" t="s">
        <v>23</v>
      </c>
      <c r="F718" t="s">
        <v>5</v>
      </c>
      <c r="G718" t="s">
        <v>80</v>
      </c>
      <c r="H718" t="s">
        <v>88</v>
      </c>
      <c r="I718">
        <v>4015253</v>
      </c>
      <c r="J718">
        <v>7.13</v>
      </c>
      <c r="K718">
        <v>19</v>
      </c>
      <c r="L718" t="s">
        <v>788</v>
      </c>
    </row>
    <row r="719" spans="1:12" x14ac:dyDescent="0.25">
      <c r="A719" t="s">
        <v>92</v>
      </c>
      <c r="B719" t="s">
        <v>461</v>
      </c>
      <c r="C719" s="2">
        <v>45597</v>
      </c>
      <c r="D719" t="s">
        <v>421</v>
      </c>
      <c r="E719" t="s">
        <v>290</v>
      </c>
      <c r="F719" t="s">
        <v>5</v>
      </c>
      <c r="G719" t="s">
        <v>80</v>
      </c>
      <c r="H719" t="s">
        <v>88</v>
      </c>
      <c r="I719">
        <v>4013048</v>
      </c>
      <c r="J719">
        <v>20.05</v>
      </c>
      <c r="K719">
        <v>57</v>
      </c>
      <c r="L719" t="s">
        <v>788</v>
      </c>
    </row>
    <row r="720" spans="1:12" x14ac:dyDescent="0.25">
      <c r="A720" t="s">
        <v>92</v>
      </c>
      <c r="B720" t="s">
        <v>392</v>
      </c>
      <c r="C720" s="2">
        <v>45597</v>
      </c>
      <c r="D720" t="s">
        <v>666</v>
      </c>
      <c r="E720" t="s">
        <v>38</v>
      </c>
      <c r="F720" t="s">
        <v>26</v>
      </c>
      <c r="G720" t="s">
        <v>80</v>
      </c>
      <c r="H720" t="s">
        <v>88</v>
      </c>
      <c r="I720">
        <v>4013047</v>
      </c>
      <c r="J720">
        <v>20.05</v>
      </c>
      <c r="K720">
        <v>53</v>
      </c>
      <c r="L720" t="s">
        <v>788</v>
      </c>
    </row>
    <row r="721" spans="1:12" x14ac:dyDescent="0.25">
      <c r="A721" t="s">
        <v>92</v>
      </c>
      <c r="B721" t="s">
        <v>432</v>
      </c>
      <c r="C721" s="2">
        <v>45597</v>
      </c>
      <c r="D721" t="s">
        <v>398</v>
      </c>
      <c r="E721" t="s">
        <v>27</v>
      </c>
      <c r="F721" t="s">
        <v>26</v>
      </c>
      <c r="G721" t="s">
        <v>80</v>
      </c>
      <c r="H721" t="s">
        <v>88</v>
      </c>
      <c r="I721">
        <v>4016657</v>
      </c>
      <c r="J721">
        <v>17.97</v>
      </c>
      <c r="K721">
        <v>27</v>
      </c>
      <c r="L721" t="s">
        <v>788</v>
      </c>
    </row>
    <row r="722" spans="1:12" x14ac:dyDescent="0.25">
      <c r="A722" t="s">
        <v>92</v>
      </c>
      <c r="B722" t="s">
        <v>55</v>
      </c>
      <c r="C722" s="2">
        <v>45597</v>
      </c>
      <c r="D722" t="s">
        <v>473</v>
      </c>
      <c r="E722" t="s">
        <v>565</v>
      </c>
      <c r="F722" t="s">
        <v>5</v>
      </c>
      <c r="G722" t="s">
        <v>80</v>
      </c>
      <c r="H722" t="s">
        <v>88</v>
      </c>
      <c r="I722">
        <v>4012879</v>
      </c>
      <c r="J722">
        <v>7.27</v>
      </c>
      <c r="K722">
        <v>17</v>
      </c>
      <c r="L722" t="s">
        <v>788</v>
      </c>
    </row>
    <row r="723" spans="1:12" x14ac:dyDescent="0.25">
      <c r="A723" t="s">
        <v>92</v>
      </c>
      <c r="B723" t="s">
        <v>444</v>
      </c>
      <c r="C723" s="2">
        <v>45597</v>
      </c>
      <c r="D723" t="s">
        <v>415</v>
      </c>
      <c r="E723" t="s">
        <v>354</v>
      </c>
      <c r="F723" t="s">
        <v>5</v>
      </c>
      <c r="G723" t="s">
        <v>80</v>
      </c>
      <c r="H723" t="s">
        <v>88</v>
      </c>
      <c r="I723">
        <v>4012880</v>
      </c>
      <c r="J723">
        <v>7.27</v>
      </c>
      <c r="K723">
        <v>16</v>
      </c>
      <c r="L723" t="s">
        <v>788</v>
      </c>
    </row>
    <row r="724" spans="1:12" x14ac:dyDescent="0.25">
      <c r="A724" t="s">
        <v>92</v>
      </c>
      <c r="B724" t="s">
        <v>55</v>
      </c>
      <c r="C724" s="2">
        <v>45597</v>
      </c>
      <c r="D724" t="s">
        <v>789</v>
      </c>
      <c r="E724" t="s">
        <v>291</v>
      </c>
      <c r="F724" t="s">
        <v>5</v>
      </c>
      <c r="G724" t="s">
        <v>80</v>
      </c>
      <c r="H724" t="s">
        <v>88</v>
      </c>
      <c r="I724">
        <v>4015135</v>
      </c>
      <c r="J724">
        <v>14.26</v>
      </c>
      <c r="K724">
        <v>24</v>
      </c>
      <c r="L724" t="s">
        <v>788</v>
      </c>
    </row>
    <row r="725" spans="1:12" x14ac:dyDescent="0.25">
      <c r="A725" t="s">
        <v>92</v>
      </c>
      <c r="B725" t="s">
        <v>331</v>
      </c>
      <c r="C725" s="2">
        <v>45597</v>
      </c>
      <c r="D725" t="s">
        <v>284</v>
      </c>
      <c r="E725" t="s">
        <v>213</v>
      </c>
      <c r="F725" t="s">
        <v>5</v>
      </c>
      <c r="G725" t="s">
        <v>93</v>
      </c>
      <c r="H725" t="s">
        <v>88</v>
      </c>
      <c r="I725">
        <v>4015131</v>
      </c>
      <c r="J725">
        <v>27.82</v>
      </c>
      <c r="K725">
        <v>41</v>
      </c>
      <c r="L725" t="s">
        <v>788</v>
      </c>
    </row>
    <row r="726" spans="1:12" x14ac:dyDescent="0.25">
      <c r="A726" t="s">
        <v>92</v>
      </c>
      <c r="B726" t="s">
        <v>55</v>
      </c>
      <c r="C726" s="2">
        <v>45597</v>
      </c>
      <c r="D726" t="s">
        <v>472</v>
      </c>
      <c r="E726" t="s">
        <v>20</v>
      </c>
      <c r="F726" t="s">
        <v>5</v>
      </c>
      <c r="G726" t="s">
        <v>80</v>
      </c>
      <c r="H726" t="s">
        <v>88</v>
      </c>
      <c r="I726">
        <v>4015138</v>
      </c>
      <c r="J726">
        <v>14.26</v>
      </c>
      <c r="K726">
        <v>54</v>
      </c>
      <c r="L726" t="s">
        <v>788</v>
      </c>
    </row>
    <row r="727" spans="1:12" x14ac:dyDescent="0.25">
      <c r="A727" t="s">
        <v>92</v>
      </c>
      <c r="B727" t="s">
        <v>461</v>
      </c>
      <c r="C727" s="2">
        <v>45597</v>
      </c>
      <c r="D727" t="s">
        <v>421</v>
      </c>
      <c r="E727" t="s">
        <v>290</v>
      </c>
      <c r="F727" t="s">
        <v>5</v>
      </c>
      <c r="G727" t="s">
        <v>80</v>
      </c>
      <c r="H727" t="s">
        <v>88</v>
      </c>
      <c r="I727">
        <v>4012781</v>
      </c>
      <c r="J727">
        <v>14.15</v>
      </c>
      <c r="K727">
        <v>27</v>
      </c>
      <c r="L727" t="s">
        <v>788</v>
      </c>
    </row>
    <row r="728" spans="1:12" x14ac:dyDescent="0.25">
      <c r="A728" t="s">
        <v>92</v>
      </c>
      <c r="B728" t="s">
        <v>470</v>
      </c>
      <c r="C728" s="2">
        <v>45597</v>
      </c>
      <c r="D728" t="s">
        <v>491</v>
      </c>
      <c r="E728" t="s">
        <v>28</v>
      </c>
      <c r="F728" t="s">
        <v>5</v>
      </c>
      <c r="G728" t="s">
        <v>81</v>
      </c>
      <c r="H728" t="s">
        <v>88</v>
      </c>
      <c r="I728">
        <v>4016713</v>
      </c>
      <c r="J728">
        <v>7.3</v>
      </c>
      <c r="K728">
        <v>12</v>
      </c>
      <c r="L728" t="s">
        <v>788</v>
      </c>
    </row>
    <row r="729" spans="1:12" x14ac:dyDescent="0.25">
      <c r="A729" t="s">
        <v>92</v>
      </c>
      <c r="B729" t="s">
        <v>432</v>
      </c>
      <c r="C729" s="2">
        <v>45597</v>
      </c>
      <c r="D729" t="s">
        <v>398</v>
      </c>
      <c r="E729" t="s">
        <v>27</v>
      </c>
      <c r="F729" t="s">
        <v>26</v>
      </c>
      <c r="G729" t="s">
        <v>80</v>
      </c>
      <c r="H729" t="s">
        <v>88</v>
      </c>
      <c r="I729">
        <v>4012889</v>
      </c>
      <c r="J729">
        <v>10.25</v>
      </c>
      <c r="K729">
        <v>15</v>
      </c>
      <c r="L729" t="s">
        <v>788</v>
      </c>
    </row>
    <row r="730" spans="1:12" x14ac:dyDescent="0.25">
      <c r="A730" t="s">
        <v>92</v>
      </c>
      <c r="B730" t="s">
        <v>461</v>
      </c>
      <c r="C730" s="2">
        <v>45597</v>
      </c>
      <c r="D730" t="s">
        <v>421</v>
      </c>
      <c r="E730" t="s">
        <v>290</v>
      </c>
      <c r="F730" t="s">
        <v>5</v>
      </c>
      <c r="G730" t="s">
        <v>80</v>
      </c>
      <c r="H730" t="s">
        <v>88</v>
      </c>
      <c r="I730">
        <v>4015857</v>
      </c>
      <c r="J730">
        <v>26.95</v>
      </c>
      <c r="K730">
        <v>101</v>
      </c>
      <c r="L730" t="s">
        <v>788</v>
      </c>
    </row>
    <row r="731" spans="1:12" x14ac:dyDescent="0.25">
      <c r="A731" t="s">
        <v>92</v>
      </c>
      <c r="B731" t="s">
        <v>56</v>
      </c>
      <c r="C731" s="2">
        <v>45597</v>
      </c>
      <c r="D731" t="s">
        <v>285</v>
      </c>
      <c r="E731" t="s">
        <v>346</v>
      </c>
      <c r="F731" t="s">
        <v>5</v>
      </c>
      <c r="G731" t="s">
        <v>80</v>
      </c>
      <c r="H731" t="s">
        <v>88</v>
      </c>
      <c r="I731">
        <v>4015854</v>
      </c>
      <c r="J731">
        <v>26.95</v>
      </c>
      <c r="K731">
        <v>52</v>
      </c>
      <c r="L731" t="s">
        <v>788</v>
      </c>
    </row>
    <row r="732" spans="1:12" x14ac:dyDescent="0.25">
      <c r="A732" t="s">
        <v>92</v>
      </c>
      <c r="B732" t="s">
        <v>55</v>
      </c>
      <c r="C732" s="2">
        <v>45597</v>
      </c>
      <c r="D732" t="s">
        <v>789</v>
      </c>
      <c r="E732" t="s">
        <v>291</v>
      </c>
      <c r="F732" t="s">
        <v>5</v>
      </c>
      <c r="G732" t="s">
        <v>80</v>
      </c>
      <c r="H732" t="s">
        <v>88</v>
      </c>
      <c r="I732">
        <v>4012923</v>
      </c>
      <c r="J732">
        <v>10.6</v>
      </c>
      <c r="K732">
        <v>106</v>
      </c>
      <c r="L732" t="s">
        <v>788</v>
      </c>
    </row>
    <row r="733" spans="1:12" x14ac:dyDescent="0.25">
      <c r="A733" t="s">
        <v>92</v>
      </c>
      <c r="B733" t="s">
        <v>392</v>
      </c>
      <c r="C733" s="2">
        <v>45597</v>
      </c>
      <c r="D733" t="s">
        <v>666</v>
      </c>
      <c r="E733" t="s">
        <v>38</v>
      </c>
      <c r="F733" t="s">
        <v>26</v>
      </c>
      <c r="G733" t="s">
        <v>80</v>
      </c>
      <c r="H733" t="s">
        <v>88</v>
      </c>
      <c r="I733">
        <v>4012934</v>
      </c>
      <c r="J733">
        <v>8.24</v>
      </c>
      <c r="K733">
        <v>31</v>
      </c>
      <c r="L733" t="s">
        <v>788</v>
      </c>
    </row>
    <row r="734" spans="1:12" x14ac:dyDescent="0.25">
      <c r="A734" t="s">
        <v>92</v>
      </c>
      <c r="B734" t="s">
        <v>55</v>
      </c>
      <c r="C734" s="2">
        <v>45597</v>
      </c>
      <c r="D734" t="s">
        <v>473</v>
      </c>
      <c r="E734" t="s">
        <v>565</v>
      </c>
      <c r="F734" t="s">
        <v>5</v>
      </c>
      <c r="G734" t="s">
        <v>80</v>
      </c>
      <c r="H734" t="s">
        <v>88</v>
      </c>
      <c r="I734">
        <v>4012935</v>
      </c>
      <c r="J734">
        <v>8.24</v>
      </c>
      <c r="K734">
        <v>50</v>
      </c>
      <c r="L734" t="s">
        <v>788</v>
      </c>
    </row>
    <row r="735" spans="1:12" x14ac:dyDescent="0.25">
      <c r="A735" t="s">
        <v>92</v>
      </c>
      <c r="B735" t="s">
        <v>392</v>
      </c>
      <c r="C735" s="2">
        <v>45597</v>
      </c>
      <c r="D735" t="s">
        <v>666</v>
      </c>
      <c r="E735" t="s">
        <v>38</v>
      </c>
      <c r="F735" t="s">
        <v>26</v>
      </c>
      <c r="G735" t="s">
        <v>80</v>
      </c>
      <c r="H735" t="s">
        <v>88</v>
      </c>
      <c r="I735">
        <v>4016589</v>
      </c>
      <c r="J735">
        <v>6.75</v>
      </c>
      <c r="K735">
        <v>15</v>
      </c>
      <c r="L735" t="s">
        <v>788</v>
      </c>
    </row>
    <row r="736" spans="1:12" x14ac:dyDescent="0.25">
      <c r="A736" t="s">
        <v>92</v>
      </c>
      <c r="B736" t="s">
        <v>470</v>
      </c>
      <c r="C736" s="2">
        <v>45597</v>
      </c>
      <c r="D736" t="s">
        <v>491</v>
      </c>
      <c r="E736" t="s">
        <v>28</v>
      </c>
      <c r="F736" t="s">
        <v>5</v>
      </c>
      <c r="G736" t="s">
        <v>80</v>
      </c>
      <c r="H736" t="s">
        <v>88</v>
      </c>
      <c r="I736">
        <v>4016590</v>
      </c>
      <c r="J736">
        <v>6.75</v>
      </c>
      <c r="K736">
        <v>17</v>
      </c>
      <c r="L736" t="s">
        <v>788</v>
      </c>
    </row>
    <row r="737" spans="1:12" x14ac:dyDescent="0.25">
      <c r="A737" t="s">
        <v>92</v>
      </c>
      <c r="B737" t="s">
        <v>55</v>
      </c>
      <c r="C737" s="2">
        <v>45597</v>
      </c>
      <c r="D737" t="s">
        <v>473</v>
      </c>
      <c r="E737" t="s">
        <v>565</v>
      </c>
      <c r="F737" t="s">
        <v>5</v>
      </c>
      <c r="G737" t="s">
        <v>80</v>
      </c>
      <c r="H737" t="s">
        <v>88</v>
      </c>
      <c r="I737">
        <v>4015850</v>
      </c>
      <c r="J737">
        <v>10.86</v>
      </c>
      <c r="K737">
        <v>25</v>
      </c>
      <c r="L737" t="s">
        <v>788</v>
      </c>
    </row>
    <row r="738" spans="1:12" x14ac:dyDescent="0.25">
      <c r="A738" t="s">
        <v>92</v>
      </c>
      <c r="B738" t="s">
        <v>444</v>
      </c>
      <c r="C738" s="2">
        <v>45597</v>
      </c>
      <c r="D738" t="s">
        <v>415</v>
      </c>
      <c r="E738" t="s">
        <v>354</v>
      </c>
      <c r="F738" t="s">
        <v>5</v>
      </c>
      <c r="G738" t="s">
        <v>80</v>
      </c>
      <c r="H738" t="s">
        <v>88</v>
      </c>
      <c r="I738">
        <v>4015849</v>
      </c>
      <c r="J738">
        <v>10.86</v>
      </c>
      <c r="K738">
        <v>19</v>
      </c>
      <c r="L738" t="s">
        <v>788</v>
      </c>
    </row>
    <row r="739" spans="1:12" x14ac:dyDescent="0.25">
      <c r="A739" t="s">
        <v>92</v>
      </c>
      <c r="B739" t="s">
        <v>582</v>
      </c>
      <c r="C739" s="2">
        <v>45597</v>
      </c>
      <c r="D739" t="s">
        <v>542</v>
      </c>
      <c r="E739" t="s">
        <v>29</v>
      </c>
      <c r="F739" t="s">
        <v>26</v>
      </c>
      <c r="G739" t="s">
        <v>80</v>
      </c>
      <c r="H739" t="s">
        <v>88</v>
      </c>
      <c r="I739">
        <v>4012906</v>
      </c>
      <c r="J739">
        <v>17.3</v>
      </c>
      <c r="K739">
        <v>67</v>
      </c>
      <c r="L739" t="s">
        <v>788</v>
      </c>
    </row>
    <row r="740" spans="1:12" x14ac:dyDescent="0.25">
      <c r="A740" t="s">
        <v>92</v>
      </c>
      <c r="B740" t="s">
        <v>55</v>
      </c>
      <c r="C740" s="2">
        <v>45597</v>
      </c>
      <c r="D740" t="s">
        <v>473</v>
      </c>
      <c r="E740" t="s">
        <v>565</v>
      </c>
      <c r="F740" t="s">
        <v>5</v>
      </c>
      <c r="G740" t="s">
        <v>80</v>
      </c>
      <c r="H740" t="s">
        <v>88</v>
      </c>
      <c r="I740">
        <v>4013008</v>
      </c>
      <c r="J740">
        <v>14.52</v>
      </c>
      <c r="K740">
        <v>43</v>
      </c>
      <c r="L740" t="s">
        <v>788</v>
      </c>
    </row>
    <row r="741" spans="1:12" x14ac:dyDescent="0.25">
      <c r="A741" t="s">
        <v>92</v>
      </c>
      <c r="B741" t="s">
        <v>461</v>
      </c>
      <c r="C741" s="2">
        <v>45597</v>
      </c>
      <c r="D741" t="s">
        <v>421</v>
      </c>
      <c r="E741" t="s">
        <v>290</v>
      </c>
      <c r="F741" t="s">
        <v>5</v>
      </c>
      <c r="G741" t="s">
        <v>80</v>
      </c>
      <c r="H741" t="s">
        <v>88</v>
      </c>
      <c r="I741">
        <v>4013009</v>
      </c>
      <c r="J741">
        <v>14.52</v>
      </c>
      <c r="K741">
        <v>29</v>
      </c>
      <c r="L741" t="s">
        <v>788</v>
      </c>
    </row>
    <row r="742" spans="1:12" x14ac:dyDescent="0.25">
      <c r="A742" t="s">
        <v>92</v>
      </c>
      <c r="B742" t="s">
        <v>60</v>
      </c>
      <c r="C742" s="2">
        <v>45597</v>
      </c>
      <c r="D742" t="s">
        <v>566</v>
      </c>
      <c r="E742" t="s">
        <v>23</v>
      </c>
      <c r="F742" t="s">
        <v>5</v>
      </c>
      <c r="G742" t="s">
        <v>80</v>
      </c>
      <c r="H742" t="s">
        <v>88</v>
      </c>
      <c r="I742">
        <v>4013033</v>
      </c>
      <c r="J742">
        <v>28.11</v>
      </c>
      <c r="K742">
        <v>63</v>
      </c>
      <c r="L742" t="s">
        <v>788</v>
      </c>
    </row>
    <row r="743" spans="1:12" x14ac:dyDescent="0.25">
      <c r="A743" t="s">
        <v>92</v>
      </c>
      <c r="B743" t="s">
        <v>470</v>
      </c>
      <c r="C743" s="2">
        <v>45597</v>
      </c>
      <c r="D743" t="s">
        <v>491</v>
      </c>
      <c r="E743" t="s">
        <v>28</v>
      </c>
      <c r="F743" t="s">
        <v>5</v>
      </c>
      <c r="G743" t="s">
        <v>80</v>
      </c>
      <c r="H743" t="s">
        <v>88</v>
      </c>
      <c r="I743">
        <v>4012890</v>
      </c>
      <c r="J743">
        <v>10.25</v>
      </c>
      <c r="K743">
        <v>52</v>
      </c>
      <c r="L743" t="s">
        <v>788</v>
      </c>
    </row>
    <row r="744" spans="1:12" x14ac:dyDescent="0.25">
      <c r="A744" t="s">
        <v>92</v>
      </c>
      <c r="B744" t="s">
        <v>56</v>
      </c>
      <c r="C744" s="2">
        <v>45597</v>
      </c>
      <c r="D744" t="s">
        <v>285</v>
      </c>
      <c r="E744" t="s">
        <v>346</v>
      </c>
      <c r="F744" t="s">
        <v>5</v>
      </c>
      <c r="G744" t="s">
        <v>80</v>
      </c>
      <c r="H744" t="s">
        <v>88</v>
      </c>
      <c r="I744">
        <v>4012780</v>
      </c>
      <c r="J744">
        <v>14.15</v>
      </c>
      <c r="K744">
        <v>30</v>
      </c>
      <c r="L744" t="s">
        <v>788</v>
      </c>
    </row>
    <row r="745" spans="1:12" x14ac:dyDescent="0.25">
      <c r="A745" t="s">
        <v>92</v>
      </c>
      <c r="B745" t="s">
        <v>470</v>
      </c>
      <c r="C745" s="2">
        <v>45597</v>
      </c>
      <c r="D745" t="s">
        <v>491</v>
      </c>
      <c r="E745" t="s">
        <v>28</v>
      </c>
      <c r="F745" t="s">
        <v>5</v>
      </c>
      <c r="G745" t="s">
        <v>80</v>
      </c>
      <c r="H745" t="s">
        <v>88</v>
      </c>
      <c r="I745">
        <v>4015788</v>
      </c>
      <c r="J745">
        <v>11.38</v>
      </c>
      <c r="K745">
        <v>20</v>
      </c>
      <c r="L745" t="s">
        <v>788</v>
      </c>
    </row>
    <row r="746" spans="1:12" x14ac:dyDescent="0.25">
      <c r="A746" t="s">
        <v>92</v>
      </c>
      <c r="B746" t="s">
        <v>60</v>
      </c>
      <c r="C746" s="2">
        <v>45597</v>
      </c>
      <c r="D746" t="s">
        <v>566</v>
      </c>
      <c r="E746" t="s">
        <v>23</v>
      </c>
      <c r="F746" t="s">
        <v>5</v>
      </c>
      <c r="G746" t="s">
        <v>86</v>
      </c>
      <c r="H746" t="s">
        <v>89</v>
      </c>
      <c r="I746">
        <v>4016633</v>
      </c>
      <c r="J746">
        <v>4.9400000000000004</v>
      </c>
      <c r="K746">
        <v>19</v>
      </c>
      <c r="L746" t="s">
        <v>788</v>
      </c>
    </row>
    <row r="747" spans="1:12" x14ac:dyDescent="0.25">
      <c r="A747" t="s">
        <v>92</v>
      </c>
      <c r="B747" t="s">
        <v>55</v>
      </c>
      <c r="C747" s="2">
        <v>45597</v>
      </c>
      <c r="D747" t="s">
        <v>789</v>
      </c>
      <c r="E747" t="s">
        <v>291</v>
      </c>
      <c r="F747" t="s">
        <v>5</v>
      </c>
      <c r="G747" t="s">
        <v>80</v>
      </c>
      <c r="H747" t="s">
        <v>88</v>
      </c>
      <c r="I747">
        <v>4015837</v>
      </c>
      <c r="J747">
        <v>11.95</v>
      </c>
      <c r="K747">
        <v>78</v>
      </c>
      <c r="L747" t="s">
        <v>788</v>
      </c>
    </row>
    <row r="748" spans="1:12" x14ac:dyDescent="0.25">
      <c r="A748" t="s">
        <v>92</v>
      </c>
      <c r="B748" t="s">
        <v>432</v>
      </c>
      <c r="C748" s="2">
        <v>45597</v>
      </c>
      <c r="D748" t="s">
        <v>398</v>
      </c>
      <c r="E748" t="s">
        <v>27</v>
      </c>
      <c r="F748" t="s">
        <v>26</v>
      </c>
      <c r="G748" t="s">
        <v>80</v>
      </c>
      <c r="H748" t="s">
        <v>88</v>
      </c>
      <c r="I748">
        <v>4015835</v>
      </c>
      <c r="J748">
        <v>11.95</v>
      </c>
      <c r="K748">
        <v>50</v>
      </c>
      <c r="L748" t="s">
        <v>788</v>
      </c>
    </row>
    <row r="749" spans="1:12" x14ac:dyDescent="0.25">
      <c r="A749" t="s">
        <v>92</v>
      </c>
      <c r="B749" t="s">
        <v>392</v>
      </c>
      <c r="C749" s="2">
        <v>45597</v>
      </c>
      <c r="D749" t="s">
        <v>666</v>
      </c>
      <c r="E749" t="s">
        <v>38</v>
      </c>
      <c r="F749" t="s">
        <v>26</v>
      </c>
      <c r="G749" t="s">
        <v>80</v>
      </c>
      <c r="H749" t="s">
        <v>88</v>
      </c>
      <c r="I749">
        <v>4015787</v>
      </c>
      <c r="J749">
        <v>11.38</v>
      </c>
      <c r="K749">
        <v>39</v>
      </c>
      <c r="L749" t="s">
        <v>788</v>
      </c>
    </row>
    <row r="750" spans="1:12" x14ac:dyDescent="0.25">
      <c r="A750" t="s">
        <v>92</v>
      </c>
      <c r="B750" t="s">
        <v>55</v>
      </c>
      <c r="C750" s="2">
        <v>45597</v>
      </c>
      <c r="D750" t="s">
        <v>472</v>
      </c>
      <c r="E750" t="s">
        <v>20</v>
      </c>
      <c r="F750" t="s">
        <v>5</v>
      </c>
      <c r="G750" t="s">
        <v>80</v>
      </c>
      <c r="H750" t="s">
        <v>88</v>
      </c>
      <c r="I750">
        <v>4013146</v>
      </c>
      <c r="J750">
        <v>19.62</v>
      </c>
      <c r="K750">
        <v>72</v>
      </c>
      <c r="L750" t="s">
        <v>788</v>
      </c>
    </row>
    <row r="751" spans="1:12" x14ac:dyDescent="0.25">
      <c r="A751" t="s">
        <v>92</v>
      </c>
      <c r="B751" t="s">
        <v>60</v>
      </c>
      <c r="C751" s="2">
        <v>45597</v>
      </c>
      <c r="D751" t="s">
        <v>566</v>
      </c>
      <c r="E751" t="s">
        <v>23</v>
      </c>
      <c r="F751" t="s">
        <v>5</v>
      </c>
      <c r="G751" t="s">
        <v>87</v>
      </c>
      <c r="H751" t="s">
        <v>89</v>
      </c>
      <c r="I751">
        <v>4016721</v>
      </c>
      <c r="J751">
        <v>2.95</v>
      </c>
      <c r="K751">
        <v>10</v>
      </c>
      <c r="L751" t="s">
        <v>788</v>
      </c>
    </row>
    <row r="752" spans="1:12" x14ac:dyDescent="0.25">
      <c r="A752" t="s">
        <v>92</v>
      </c>
      <c r="B752" t="s">
        <v>444</v>
      </c>
      <c r="C752" s="2">
        <v>45597</v>
      </c>
      <c r="D752" t="s">
        <v>415</v>
      </c>
      <c r="E752" t="s">
        <v>354</v>
      </c>
      <c r="F752" t="s">
        <v>5</v>
      </c>
      <c r="G752" t="s">
        <v>853</v>
      </c>
      <c r="H752" t="s">
        <v>88</v>
      </c>
      <c r="I752">
        <v>4016718</v>
      </c>
      <c r="J752">
        <v>15.92</v>
      </c>
      <c r="K752">
        <v>0</v>
      </c>
      <c r="L752" t="s">
        <v>788</v>
      </c>
    </row>
    <row r="753" spans="1:12" x14ac:dyDescent="0.25">
      <c r="A753" t="s">
        <v>92</v>
      </c>
      <c r="B753" t="s">
        <v>55</v>
      </c>
      <c r="C753" s="2">
        <v>45597</v>
      </c>
      <c r="D753" t="s">
        <v>472</v>
      </c>
      <c r="E753" t="s">
        <v>20</v>
      </c>
      <c r="F753" t="s">
        <v>5</v>
      </c>
      <c r="G753" t="s">
        <v>93</v>
      </c>
      <c r="H753" t="s">
        <v>88</v>
      </c>
      <c r="I753">
        <v>4016747</v>
      </c>
      <c r="J753">
        <v>30.03</v>
      </c>
      <c r="K753">
        <v>33</v>
      </c>
      <c r="L753" t="s">
        <v>788</v>
      </c>
    </row>
    <row r="754" spans="1:12" x14ac:dyDescent="0.25">
      <c r="A754" t="s">
        <v>92</v>
      </c>
      <c r="B754" t="s">
        <v>55</v>
      </c>
      <c r="C754" s="2">
        <v>45597</v>
      </c>
      <c r="D754" t="s">
        <v>342</v>
      </c>
      <c r="E754" t="s">
        <v>306</v>
      </c>
      <c r="F754" t="s">
        <v>5</v>
      </c>
      <c r="G754" t="s">
        <v>80</v>
      </c>
      <c r="H754" t="s">
        <v>88</v>
      </c>
      <c r="I754">
        <v>4012627</v>
      </c>
      <c r="J754">
        <v>11.47</v>
      </c>
      <c r="K754">
        <v>103</v>
      </c>
      <c r="L754" t="s">
        <v>788</v>
      </c>
    </row>
    <row r="755" spans="1:12" x14ac:dyDescent="0.25">
      <c r="A755" t="s">
        <v>92</v>
      </c>
      <c r="B755" t="s">
        <v>60</v>
      </c>
      <c r="C755" s="2">
        <v>45597</v>
      </c>
      <c r="D755" t="s">
        <v>566</v>
      </c>
      <c r="E755" t="s">
        <v>23</v>
      </c>
      <c r="F755" t="s">
        <v>5</v>
      </c>
      <c r="G755" t="s">
        <v>80</v>
      </c>
      <c r="H755" t="s">
        <v>88</v>
      </c>
      <c r="I755">
        <v>4014423</v>
      </c>
      <c r="J755">
        <v>9.16</v>
      </c>
      <c r="K755">
        <v>44</v>
      </c>
      <c r="L755" t="s">
        <v>788</v>
      </c>
    </row>
    <row r="756" spans="1:12" x14ac:dyDescent="0.25">
      <c r="A756" t="s">
        <v>92</v>
      </c>
      <c r="B756" t="s">
        <v>55</v>
      </c>
      <c r="C756" s="2">
        <v>45597</v>
      </c>
      <c r="D756" t="s">
        <v>472</v>
      </c>
      <c r="E756" t="s">
        <v>20</v>
      </c>
      <c r="F756" t="s">
        <v>5</v>
      </c>
      <c r="G756" t="s">
        <v>80</v>
      </c>
      <c r="H756" t="s">
        <v>88</v>
      </c>
      <c r="I756">
        <v>4012628</v>
      </c>
      <c r="J756">
        <v>11.47</v>
      </c>
      <c r="K756">
        <v>31</v>
      </c>
      <c r="L756" t="s">
        <v>788</v>
      </c>
    </row>
    <row r="757" spans="1:12" x14ac:dyDescent="0.25">
      <c r="A757" t="s">
        <v>92</v>
      </c>
      <c r="B757" t="s">
        <v>55</v>
      </c>
      <c r="C757" s="2">
        <v>45597</v>
      </c>
      <c r="D757" t="s">
        <v>472</v>
      </c>
      <c r="E757" t="s">
        <v>20</v>
      </c>
      <c r="F757" t="s">
        <v>5</v>
      </c>
      <c r="G757" t="s">
        <v>80</v>
      </c>
      <c r="H757" t="s">
        <v>88</v>
      </c>
      <c r="I757">
        <v>4012655</v>
      </c>
      <c r="J757">
        <v>13.14</v>
      </c>
      <c r="K757">
        <v>62</v>
      </c>
      <c r="L757" t="s">
        <v>788</v>
      </c>
    </row>
    <row r="758" spans="1:12" x14ac:dyDescent="0.25">
      <c r="A758" t="s">
        <v>92</v>
      </c>
      <c r="B758" t="s">
        <v>582</v>
      </c>
      <c r="C758" s="2">
        <v>45597</v>
      </c>
      <c r="D758" t="s">
        <v>542</v>
      </c>
      <c r="E758" t="s">
        <v>29</v>
      </c>
      <c r="F758" t="s">
        <v>26</v>
      </c>
      <c r="G758" t="s">
        <v>80</v>
      </c>
      <c r="H758" t="s">
        <v>88</v>
      </c>
      <c r="I758">
        <v>4012656</v>
      </c>
      <c r="J758">
        <v>13.14</v>
      </c>
      <c r="K758">
        <v>38</v>
      </c>
      <c r="L758" t="s">
        <v>788</v>
      </c>
    </row>
    <row r="759" spans="1:12" x14ac:dyDescent="0.25">
      <c r="A759" t="s">
        <v>92</v>
      </c>
      <c r="B759" t="s">
        <v>55</v>
      </c>
      <c r="C759" s="2">
        <v>45597</v>
      </c>
      <c r="D759" t="s">
        <v>562</v>
      </c>
      <c r="E759" t="s">
        <v>848</v>
      </c>
      <c r="F759" t="s">
        <v>5</v>
      </c>
      <c r="G759" t="s">
        <v>86</v>
      </c>
      <c r="H759" t="s">
        <v>89</v>
      </c>
      <c r="I759">
        <v>4014343</v>
      </c>
      <c r="J759">
        <v>30.32</v>
      </c>
      <c r="K759">
        <v>47</v>
      </c>
      <c r="L759" t="s">
        <v>788</v>
      </c>
    </row>
    <row r="760" spans="1:12" x14ac:dyDescent="0.25">
      <c r="A760" t="s">
        <v>92</v>
      </c>
      <c r="B760" t="s">
        <v>60</v>
      </c>
      <c r="C760" s="2">
        <v>45597</v>
      </c>
      <c r="D760" t="s">
        <v>566</v>
      </c>
      <c r="E760" t="s">
        <v>23</v>
      </c>
      <c r="F760" t="s">
        <v>5</v>
      </c>
      <c r="G760" t="s">
        <v>86</v>
      </c>
      <c r="H760" t="s">
        <v>89</v>
      </c>
      <c r="I760">
        <v>4013685</v>
      </c>
      <c r="J760">
        <v>5.78</v>
      </c>
      <c r="K760">
        <v>14</v>
      </c>
      <c r="L760" t="s">
        <v>788</v>
      </c>
    </row>
    <row r="761" spans="1:12" x14ac:dyDescent="0.25">
      <c r="A761" t="s">
        <v>92</v>
      </c>
      <c r="B761" t="s">
        <v>444</v>
      </c>
      <c r="C761" s="2">
        <v>45597</v>
      </c>
      <c r="D761" t="s">
        <v>415</v>
      </c>
      <c r="E761" t="s">
        <v>354</v>
      </c>
      <c r="F761" t="s">
        <v>5</v>
      </c>
      <c r="G761" t="s">
        <v>80</v>
      </c>
      <c r="H761" t="s">
        <v>88</v>
      </c>
      <c r="I761">
        <v>4013755</v>
      </c>
      <c r="J761">
        <v>17.13</v>
      </c>
      <c r="K761">
        <v>31</v>
      </c>
      <c r="L761" t="s">
        <v>788</v>
      </c>
    </row>
    <row r="762" spans="1:12" x14ac:dyDescent="0.25">
      <c r="A762" t="s">
        <v>92</v>
      </c>
      <c r="B762" t="s">
        <v>56</v>
      </c>
      <c r="C762" s="2">
        <v>45597</v>
      </c>
      <c r="D762" t="s">
        <v>286</v>
      </c>
      <c r="E762" t="s">
        <v>345</v>
      </c>
      <c r="F762" t="s">
        <v>5</v>
      </c>
      <c r="G762" t="s">
        <v>80</v>
      </c>
      <c r="H762" t="s">
        <v>88</v>
      </c>
      <c r="I762">
        <v>4013759</v>
      </c>
      <c r="J762">
        <v>17.13</v>
      </c>
      <c r="K762">
        <v>32</v>
      </c>
      <c r="L762" t="s">
        <v>788</v>
      </c>
    </row>
    <row r="763" spans="1:12" x14ac:dyDescent="0.25">
      <c r="A763" t="s">
        <v>92</v>
      </c>
      <c r="B763" t="s">
        <v>392</v>
      </c>
      <c r="C763" s="2">
        <v>45597</v>
      </c>
      <c r="D763" t="s">
        <v>618</v>
      </c>
      <c r="E763" t="s">
        <v>40</v>
      </c>
      <c r="F763" t="s">
        <v>5</v>
      </c>
      <c r="G763" t="s">
        <v>84</v>
      </c>
      <c r="H763" t="s">
        <v>88</v>
      </c>
      <c r="I763">
        <v>4016775</v>
      </c>
      <c r="J763">
        <v>18.149999999999999</v>
      </c>
      <c r="K763">
        <v>32</v>
      </c>
      <c r="L763" t="s">
        <v>788</v>
      </c>
    </row>
    <row r="764" spans="1:12" x14ac:dyDescent="0.25">
      <c r="A764" t="s">
        <v>92</v>
      </c>
      <c r="B764" t="s">
        <v>55</v>
      </c>
      <c r="C764" s="2">
        <v>45597</v>
      </c>
      <c r="D764" t="s">
        <v>473</v>
      </c>
      <c r="E764" t="s">
        <v>565</v>
      </c>
      <c r="F764" t="s">
        <v>5</v>
      </c>
      <c r="G764" t="s">
        <v>80</v>
      </c>
      <c r="H764" t="s">
        <v>88</v>
      </c>
      <c r="I764">
        <v>4016782</v>
      </c>
      <c r="J764">
        <v>24.88</v>
      </c>
      <c r="K764">
        <v>34</v>
      </c>
      <c r="L764" t="s">
        <v>788</v>
      </c>
    </row>
    <row r="765" spans="1:12" x14ac:dyDescent="0.25">
      <c r="A765" t="s">
        <v>92</v>
      </c>
      <c r="B765" t="s">
        <v>461</v>
      </c>
      <c r="C765" s="2">
        <v>45597</v>
      </c>
      <c r="D765" t="s">
        <v>421</v>
      </c>
      <c r="E765" t="s">
        <v>290</v>
      </c>
      <c r="F765" t="s">
        <v>5</v>
      </c>
      <c r="G765" t="s">
        <v>80</v>
      </c>
      <c r="H765" t="s">
        <v>88</v>
      </c>
      <c r="I765">
        <v>4016783</v>
      </c>
      <c r="J765">
        <v>24.88</v>
      </c>
      <c r="K765">
        <v>96</v>
      </c>
      <c r="L765" t="s">
        <v>788</v>
      </c>
    </row>
    <row r="766" spans="1:12" x14ac:dyDescent="0.25">
      <c r="A766" t="s">
        <v>92</v>
      </c>
      <c r="B766" t="s">
        <v>582</v>
      </c>
      <c r="C766" s="2">
        <v>45597</v>
      </c>
      <c r="D766" t="s">
        <v>542</v>
      </c>
      <c r="E766" t="s">
        <v>29</v>
      </c>
      <c r="F766" t="s">
        <v>26</v>
      </c>
      <c r="G766" t="s">
        <v>80</v>
      </c>
      <c r="H766" t="s">
        <v>88</v>
      </c>
      <c r="I766">
        <v>4013469</v>
      </c>
      <c r="J766">
        <v>10.08</v>
      </c>
      <c r="K766">
        <v>20</v>
      </c>
      <c r="L766" t="s">
        <v>788</v>
      </c>
    </row>
    <row r="767" spans="1:12" x14ac:dyDescent="0.25">
      <c r="A767" t="s">
        <v>92</v>
      </c>
      <c r="B767" t="s">
        <v>55</v>
      </c>
      <c r="C767" s="2">
        <v>45597</v>
      </c>
      <c r="D767" t="s">
        <v>789</v>
      </c>
      <c r="E767" t="s">
        <v>291</v>
      </c>
      <c r="F767" t="s">
        <v>5</v>
      </c>
      <c r="G767" t="s">
        <v>80</v>
      </c>
      <c r="H767" t="s">
        <v>88</v>
      </c>
      <c r="I767">
        <v>4017358</v>
      </c>
      <c r="J767">
        <v>17.97</v>
      </c>
      <c r="K767">
        <v>54</v>
      </c>
      <c r="L767" t="s">
        <v>788</v>
      </c>
    </row>
    <row r="768" spans="1:12" x14ac:dyDescent="0.25">
      <c r="A768" t="s">
        <v>92</v>
      </c>
      <c r="B768" t="s">
        <v>581</v>
      </c>
      <c r="C768" s="2">
        <v>45597</v>
      </c>
      <c r="D768" t="s">
        <v>563</v>
      </c>
      <c r="E768" t="s">
        <v>564</v>
      </c>
      <c r="F768" t="s">
        <v>5</v>
      </c>
      <c r="G768" t="s">
        <v>87</v>
      </c>
      <c r="H768" t="s">
        <v>89</v>
      </c>
      <c r="I768">
        <v>4014337</v>
      </c>
      <c r="J768">
        <v>8.76</v>
      </c>
      <c r="K768">
        <v>19</v>
      </c>
      <c r="L768" t="s">
        <v>788</v>
      </c>
    </row>
    <row r="769" spans="1:12" x14ac:dyDescent="0.25">
      <c r="A769" t="s">
        <v>92</v>
      </c>
      <c r="B769" t="s">
        <v>55</v>
      </c>
      <c r="C769" s="2">
        <v>45597</v>
      </c>
      <c r="D769" t="s">
        <v>473</v>
      </c>
      <c r="E769" t="s">
        <v>565</v>
      </c>
      <c r="F769" t="s">
        <v>5</v>
      </c>
      <c r="G769" t="s">
        <v>80</v>
      </c>
      <c r="H769" t="s">
        <v>88</v>
      </c>
      <c r="I769">
        <v>4012659</v>
      </c>
      <c r="J769">
        <v>20.329999999999998</v>
      </c>
      <c r="K769">
        <v>58</v>
      </c>
      <c r="L769" t="s">
        <v>788</v>
      </c>
    </row>
    <row r="770" spans="1:12" x14ac:dyDescent="0.25">
      <c r="A770" t="s">
        <v>92</v>
      </c>
      <c r="B770" t="s">
        <v>55</v>
      </c>
      <c r="C770" s="2">
        <v>45597</v>
      </c>
      <c r="D770" t="s">
        <v>472</v>
      </c>
      <c r="E770" t="s">
        <v>20</v>
      </c>
      <c r="F770" t="s">
        <v>5</v>
      </c>
      <c r="G770" t="s">
        <v>80</v>
      </c>
      <c r="H770" t="s">
        <v>88</v>
      </c>
      <c r="I770">
        <v>4012735</v>
      </c>
      <c r="J770">
        <v>10.39</v>
      </c>
      <c r="K770">
        <v>35</v>
      </c>
      <c r="L770" t="s">
        <v>788</v>
      </c>
    </row>
    <row r="771" spans="1:12" x14ac:dyDescent="0.25">
      <c r="A771" t="s">
        <v>92</v>
      </c>
      <c r="B771" t="s">
        <v>461</v>
      </c>
      <c r="C771" s="2">
        <v>45597</v>
      </c>
      <c r="D771" t="s">
        <v>421</v>
      </c>
      <c r="E771" t="s">
        <v>290</v>
      </c>
      <c r="F771" t="s">
        <v>5</v>
      </c>
      <c r="G771" t="s">
        <v>80</v>
      </c>
      <c r="H771" t="s">
        <v>88</v>
      </c>
      <c r="I771">
        <v>4012736</v>
      </c>
      <c r="J771">
        <v>10.39</v>
      </c>
      <c r="K771">
        <v>33</v>
      </c>
      <c r="L771" t="s">
        <v>788</v>
      </c>
    </row>
    <row r="772" spans="1:12" x14ac:dyDescent="0.25">
      <c r="A772" t="s">
        <v>92</v>
      </c>
      <c r="B772" t="s">
        <v>470</v>
      </c>
      <c r="C772" s="2">
        <v>45597</v>
      </c>
      <c r="D772" t="s">
        <v>491</v>
      </c>
      <c r="E772" t="s">
        <v>28</v>
      </c>
      <c r="F772" t="s">
        <v>5</v>
      </c>
      <c r="G772" t="s">
        <v>86</v>
      </c>
      <c r="H772" t="s">
        <v>89</v>
      </c>
      <c r="I772">
        <v>4012738</v>
      </c>
      <c r="J772">
        <v>5.55</v>
      </c>
      <c r="K772">
        <v>28</v>
      </c>
      <c r="L772" t="s">
        <v>788</v>
      </c>
    </row>
    <row r="773" spans="1:12" x14ac:dyDescent="0.25">
      <c r="A773" t="s">
        <v>92</v>
      </c>
      <c r="B773" t="s">
        <v>55</v>
      </c>
      <c r="C773" s="2">
        <v>45597</v>
      </c>
      <c r="D773" t="s">
        <v>342</v>
      </c>
      <c r="E773" t="s">
        <v>306</v>
      </c>
      <c r="F773" t="s">
        <v>5</v>
      </c>
      <c r="G773" t="s">
        <v>80</v>
      </c>
      <c r="H773" t="s">
        <v>88</v>
      </c>
      <c r="I773">
        <v>4012757</v>
      </c>
      <c r="J773">
        <v>11.22</v>
      </c>
      <c r="K773">
        <v>74</v>
      </c>
      <c r="L773" t="s">
        <v>788</v>
      </c>
    </row>
    <row r="774" spans="1:12" x14ac:dyDescent="0.25">
      <c r="A774" t="s">
        <v>92</v>
      </c>
      <c r="B774" t="s">
        <v>581</v>
      </c>
      <c r="C774" s="2">
        <v>45597</v>
      </c>
      <c r="D774" t="s">
        <v>563</v>
      </c>
      <c r="E774" t="s">
        <v>564</v>
      </c>
      <c r="F774" t="s">
        <v>5</v>
      </c>
      <c r="G774" t="s">
        <v>84</v>
      </c>
      <c r="H774" t="s">
        <v>88</v>
      </c>
      <c r="I774">
        <v>4012779</v>
      </c>
      <c r="J774">
        <v>8.35</v>
      </c>
      <c r="K774">
        <v>19</v>
      </c>
      <c r="L774" t="s">
        <v>788</v>
      </c>
    </row>
    <row r="775" spans="1:12" x14ac:dyDescent="0.25">
      <c r="A775" t="s">
        <v>92</v>
      </c>
      <c r="B775" t="s">
        <v>392</v>
      </c>
      <c r="C775" s="2">
        <v>45597</v>
      </c>
      <c r="D775" t="s">
        <v>666</v>
      </c>
      <c r="E775" t="s">
        <v>38</v>
      </c>
      <c r="F775" t="s">
        <v>26</v>
      </c>
      <c r="G775" t="s">
        <v>84</v>
      </c>
      <c r="H775" t="s">
        <v>88</v>
      </c>
      <c r="I775">
        <v>4012778</v>
      </c>
      <c r="J775">
        <v>8.35</v>
      </c>
      <c r="K775">
        <v>16</v>
      </c>
      <c r="L775" t="s">
        <v>788</v>
      </c>
    </row>
    <row r="776" spans="1:12" x14ac:dyDescent="0.25">
      <c r="A776" t="s">
        <v>92</v>
      </c>
      <c r="B776" t="s">
        <v>331</v>
      </c>
      <c r="C776" s="2">
        <v>45597</v>
      </c>
      <c r="D776" t="s">
        <v>284</v>
      </c>
      <c r="E776" t="s">
        <v>213</v>
      </c>
      <c r="F776" t="s">
        <v>5</v>
      </c>
      <c r="G776" t="s">
        <v>80</v>
      </c>
      <c r="H776" t="s">
        <v>88</v>
      </c>
      <c r="I776">
        <v>4013136</v>
      </c>
      <c r="J776">
        <v>26.9</v>
      </c>
      <c r="K776">
        <v>79</v>
      </c>
      <c r="L776" t="s">
        <v>788</v>
      </c>
    </row>
    <row r="777" spans="1:12" x14ac:dyDescent="0.25">
      <c r="A777" t="s">
        <v>92</v>
      </c>
      <c r="B777" t="s">
        <v>582</v>
      </c>
      <c r="C777" s="2">
        <v>45597</v>
      </c>
      <c r="D777" t="s">
        <v>542</v>
      </c>
      <c r="E777" t="s">
        <v>29</v>
      </c>
      <c r="F777" t="s">
        <v>26</v>
      </c>
      <c r="G777" t="s">
        <v>80</v>
      </c>
      <c r="H777" t="s">
        <v>88</v>
      </c>
      <c r="I777">
        <v>4013145</v>
      </c>
      <c r="J777">
        <v>19.62</v>
      </c>
      <c r="K777">
        <v>11</v>
      </c>
      <c r="L777" t="s">
        <v>788</v>
      </c>
    </row>
    <row r="778" spans="1:12" x14ac:dyDescent="0.25">
      <c r="A778" t="s">
        <v>92</v>
      </c>
      <c r="B778" t="s">
        <v>444</v>
      </c>
      <c r="C778" s="2">
        <v>45597</v>
      </c>
      <c r="D778" t="s">
        <v>415</v>
      </c>
      <c r="E778" t="s">
        <v>354</v>
      </c>
      <c r="F778" t="s">
        <v>5</v>
      </c>
      <c r="G778" t="s">
        <v>80</v>
      </c>
      <c r="H778" t="s">
        <v>88</v>
      </c>
      <c r="I778">
        <v>4012767</v>
      </c>
      <c r="J778">
        <v>17.43</v>
      </c>
      <c r="K778">
        <v>34</v>
      </c>
      <c r="L778" t="s">
        <v>788</v>
      </c>
    </row>
    <row r="779" spans="1:12" x14ac:dyDescent="0.25">
      <c r="A779" t="s">
        <v>92</v>
      </c>
      <c r="B779" t="s">
        <v>55</v>
      </c>
      <c r="C779" s="2">
        <v>45597</v>
      </c>
      <c r="D779" t="s">
        <v>473</v>
      </c>
      <c r="E779" t="s">
        <v>565</v>
      </c>
      <c r="F779" t="s">
        <v>5</v>
      </c>
      <c r="G779" t="s">
        <v>80</v>
      </c>
      <c r="H779" t="s">
        <v>88</v>
      </c>
      <c r="I779">
        <v>4012766</v>
      </c>
      <c r="J779">
        <v>17.43</v>
      </c>
      <c r="K779">
        <v>40</v>
      </c>
      <c r="L779" t="s">
        <v>788</v>
      </c>
    </row>
    <row r="780" spans="1:12" x14ac:dyDescent="0.25">
      <c r="A780" t="s">
        <v>92</v>
      </c>
      <c r="B780" t="s">
        <v>55</v>
      </c>
      <c r="C780" s="2">
        <v>45597</v>
      </c>
      <c r="D780" t="s">
        <v>789</v>
      </c>
      <c r="E780" t="s">
        <v>291</v>
      </c>
      <c r="F780" t="s">
        <v>5</v>
      </c>
      <c r="G780" t="s">
        <v>80</v>
      </c>
      <c r="H780" t="s">
        <v>88</v>
      </c>
      <c r="I780">
        <v>4013141</v>
      </c>
      <c r="J780">
        <v>26.9</v>
      </c>
      <c r="K780">
        <v>51</v>
      </c>
      <c r="L780" t="s">
        <v>788</v>
      </c>
    </row>
    <row r="781" spans="1:12" x14ac:dyDescent="0.25">
      <c r="A781" t="s">
        <v>92</v>
      </c>
      <c r="B781" t="s">
        <v>55</v>
      </c>
      <c r="C781" s="2">
        <v>45597</v>
      </c>
      <c r="D781" t="s">
        <v>473</v>
      </c>
      <c r="E781" t="s">
        <v>565</v>
      </c>
      <c r="F781" t="s">
        <v>5</v>
      </c>
      <c r="G781" t="s">
        <v>86</v>
      </c>
      <c r="H781" t="s">
        <v>89</v>
      </c>
      <c r="I781">
        <v>4012737</v>
      </c>
      <c r="J781">
        <v>5.55</v>
      </c>
      <c r="K781">
        <v>23</v>
      </c>
      <c r="L781" t="s">
        <v>788</v>
      </c>
    </row>
    <row r="782" spans="1:12" x14ac:dyDescent="0.25">
      <c r="A782" t="s">
        <v>92</v>
      </c>
      <c r="B782" t="s">
        <v>444</v>
      </c>
      <c r="C782" s="2">
        <v>45597</v>
      </c>
      <c r="D782" t="s">
        <v>415</v>
      </c>
      <c r="E782" t="s">
        <v>354</v>
      </c>
      <c r="F782" t="s">
        <v>5</v>
      </c>
      <c r="G782" t="s">
        <v>80</v>
      </c>
      <c r="H782" t="s">
        <v>88</v>
      </c>
      <c r="I782">
        <v>4012660</v>
      </c>
      <c r="J782">
        <v>20.329999999999998</v>
      </c>
      <c r="K782">
        <v>54</v>
      </c>
      <c r="L782" t="s">
        <v>788</v>
      </c>
    </row>
    <row r="783" spans="1:12" x14ac:dyDescent="0.25">
      <c r="A783" t="s">
        <v>92</v>
      </c>
      <c r="B783" t="s">
        <v>55</v>
      </c>
      <c r="C783" s="2">
        <v>45598</v>
      </c>
      <c r="D783" t="s">
        <v>789</v>
      </c>
      <c r="E783" t="s">
        <v>291</v>
      </c>
      <c r="F783" t="s">
        <v>5</v>
      </c>
      <c r="G783" t="s">
        <v>80</v>
      </c>
      <c r="H783" t="s">
        <v>88</v>
      </c>
      <c r="I783">
        <v>4017406</v>
      </c>
      <c r="J783">
        <v>18.48</v>
      </c>
      <c r="K783">
        <v>26</v>
      </c>
      <c r="L783" t="s">
        <v>788</v>
      </c>
    </row>
    <row r="784" spans="1:12" x14ac:dyDescent="0.25">
      <c r="A784" t="s">
        <v>92</v>
      </c>
      <c r="B784" t="s">
        <v>370</v>
      </c>
      <c r="C784" s="2">
        <v>45598</v>
      </c>
      <c r="D784" t="s">
        <v>353</v>
      </c>
      <c r="E784" t="s">
        <v>217</v>
      </c>
      <c r="F784" t="s">
        <v>5</v>
      </c>
      <c r="G784" t="s">
        <v>80</v>
      </c>
      <c r="H784" t="s">
        <v>88</v>
      </c>
      <c r="I784">
        <v>4017531</v>
      </c>
      <c r="J784">
        <v>8.19</v>
      </c>
      <c r="K784">
        <v>18</v>
      </c>
      <c r="L784" t="s">
        <v>788</v>
      </c>
    </row>
    <row r="785" spans="1:12" x14ac:dyDescent="0.25">
      <c r="A785" t="s">
        <v>92</v>
      </c>
      <c r="B785" t="s">
        <v>432</v>
      </c>
      <c r="C785" s="2">
        <v>45598</v>
      </c>
      <c r="D785" t="s">
        <v>398</v>
      </c>
      <c r="E785" t="s">
        <v>27</v>
      </c>
      <c r="F785" t="s">
        <v>26</v>
      </c>
      <c r="G785" t="s">
        <v>80</v>
      </c>
      <c r="H785" t="s">
        <v>88</v>
      </c>
      <c r="I785">
        <v>4016076</v>
      </c>
      <c r="J785">
        <v>7.93</v>
      </c>
      <c r="K785">
        <v>16</v>
      </c>
      <c r="L785" t="s">
        <v>788</v>
      </c>
    </row>
    <row r="786" spans="1:12" x14ac:dyDescent="0.25">
      <c r="A786" t="s">
        <v>92</v>
      </c>
      <c r="B786" t="s">
        <v>331</v>
      </c>
      <c r="C786" s="2">
        <v>45598</v>
      </c>
      <c r="D786" t="s">
        <v>284</v>
      </c>
      <c r="E786" t="s">
        <v>213</v>
      </c>
      <c r="F786" t="s">
        <v>5</v>
      </c>
      <c r="G786" t="s">
        <v>93</v>
      </c>
      <c r="H786" t="s">
        <v>88</v>
      </c>
      <c r="I786">
        <v>4016575</v>
      </c>
      <c r="J786">
        <v>6.07</v>
      </c>
      <c r="K786">
        <v>24</v>
      </c>
      <c r="L786" t="s">
        <v>788</v>
      </c>
    </row>
    <row r="787" spans="1:12" x14ac:dyDescent="0.25">
      <c r="A787" t="s">
        <v>92</v>
      </c>
      <c r="B787" t="s">
        <v>406</v>
      </c>
      <c r="C787" s="2">
        <v>45598</v>
      </c>
      <c r="D787" t="s">
        <v>385</v>
      </c>
      <c r="E787" t="s">
        <v>212</v>
      </c>
      <c r="F787" t="s">
        <v>26</v>
      </c>
      <c r="G787" t="s">
        <v>93</v>
      </c>
      <c r="H787" t="s">
        <v>88</v>
      </c>
      <c r="I787">
        <v>4016574</v>
      </c>
      <c r="J787">
        <v>6.07</v>
      </c>
      <c r="K787">
        <v>27</v>
      </c>
      <c r="L787" t="s">
        <v>788</v>
      </c>
    </row>
    <row r="788" spans="1:12" x14ac:dyDescent="0.25">
      <c r="A788" t="s">
        <v>92</v>
      </c>
      <c r="B788" t="s">
        <v>406</v>
      </c>
      <c r="C788" s="2">
        <v>45598</v>
      </c>
      <c r="D788" t="s">
        <v>385</v>
      </c>
      <c r="E788" t="s">
        <v>212</v>
      </c>
      <c r="F788" t="s">
        <v>26</v>
      </c>
      <c r="G788" t="s">
        <v>80</v>
      </c>
      <c r="H788" t="s">
        <v>88</v>
      </c>
      <c r="I788">
        <v>4016077</v>
      </c>
      <c r="J788">
        <v>7.93</v>
      </c>
      <c r="K788">
        <v>17</v>
      </c>
      <c r="L788" t="s">
        <v>788</v>
      </c>
    </row>
    <row r="789" spans="1:12" x14ac:dyDescent="0.25">
      <c r="A789" t="s">
        <v>92</v>
      </c>
      <c r="B789" t="s">
        <v>55</v>
      </c>
      <c r="C789" s="2">
        <v>45598</v>
      </c>
      <c r="D789" t="s">
        <v>342</v>
      </c>
      <c r="E789" t="s">
        <v>306</v>
      </c>
      <c r="F789" t="s">
        <v>5</v>
      </c>
      <c r="G789" t="s">
        <v>83</v>
      </c>
      <c r="H789" t="s">
        <v>88</v>
      </c>
      <c r="I789">
        <v>4017365</v>
      </c>
      <c r="J789">
        <v>24.03</v>
      </c>
      <c r="K789">
        <v>32</v>
      </c>
      <c r="L789" t="s">
        <v>788</v>
      </c>
    </row>
    <row r="790" spans="1:12" x14ac:dyDescent="0.25">
      <c r="A790" t="s">
        <v>92</v>
      </c>
      <c r="B790" t="s">
        <v>461</v>
      </c>
      <c r="C790" s="2">
        <v>45598</v>
      </c>
      <c r="D790" t="s">
        <v>421</v>
      </c>
      <c r="E790" t="s">
        <v>290</v>
      </c>
      <c r="F790" t="s">
        <v>5</v>
      </c>
      <c r="G790" t="s">
        <v>84</v>
      </c>
      <c r="H790" t="s">
        <v>88</v>
      </c>
      <c r="I790">
        <v>4017538</v>
      </c>
      <c r="J790">
        <v>32.26</v>
      </c>
      <c r="K790">
        <v>40</v>
      </c>
      <c r="L790" t="s">
        <v>788</v>
      </c>
    </row>
    <row r="791" spans="1:12" x14ac:dyDescent="0.25">
      <c r="A791" t="s">
        <v>92</v>
      </c>
      <c r="B791" t="s">
        <v>55</v>
      </c>
      <c r="C791" s="2">
        <v>45598</v>
      </c>
      <c r="D791" t="s">
        <v>789</v>
      </c>
      <c r="E791" t="s">
        <v>291</v>
      </c>
      <c r="F791" t="s">
        <v>5</v>
      </c>
      <c r="G791" t="s">
        <v>83</v>
      </c>
      <c r="H791" t="s">
        <v>88</v>
      </c>
      <c r="I791">
        <v>4017366</v>
      </c>
      <c r="J791">
        <v>24.03</v>
      </c>
      <c r="K791">
        <v>63</v>
      </c>
      <c r="L791" t="s">
        <v>788</v>
      </c>
    </row>
    <row r="792" spans="1:12" x14ac:dyDescent="0.25">
      <c r="A792" t="s">
        <v>92</v>
      </c>
      <c r="B792" t="s">
        <v>432</v>
      </c>
      <c r="C792" s="2">
        <v>45598</v>
      </c>
      <c r="D792" t="s">
        <v>398</v>
      </c>
      <c r="E792" t="s">
        <v>27</v>
      </c>
      <c r="F792" t="s">
        <v>26</v>
      </c>
      <c r="G792" t="s">
        <v>80</v>
      </c>
      <c r="H792" t="s">
        <v>88</v>
      </c>
      <c r="I792">
        <v>4017392</v>
      </c>
      <c r="J792">
        <v>25.12</v>
      </c>
      <c r="K792">
        <v>48</v>
      </c>
      <c r="L792" t="s">
        <v>788</v>
      </c>
    </row>
    <row r="793" spans="1:12" x14ac:dyDescent="0.25">
      <c r="A793" t="s">
        <v>92</v>
      </c>
      <c r="B793" t="s">
        <v>432</v>
      </c>
      <c r="C793" s="2">
        <v>45598</v>
      </c>
      <c r="D793" t="s">
        <v>398</v>
      </c>
      <c r="E793" t="s">
        <v>27</v>
      </c>
      <c r="F793" t="s">
        <v>26</v>
      </c>
      <c r="G793" t="s">
        <v>80</v>
      </c>
      <c r="H793" t="s">
        <v>88</v>
      </c>
      <c r="I793">
        <v>4017521</v>
      </c>
      <c r="J793">
        <v>8.19</v>
      </c>
      <c r="K793">
        <v>21</v>
      </c>
      <c r="L793" t="s">
        <v>788</v>
      </c>
    </row>
    <row r="794" spans="1:12" x14ac:dyDescent="0.25">
      <c r="A794" t="s">
        <v>92</v>
      </c>
      <c r="B794" t="s">
        <v>461</v>
      </c>
      <c r="C794" s="2">
        <v>45598</v>
      </c>
      <c r="D794" t="s">
        <v>421</v>
      </c>
      <c r="E794" t="s">
        <v>290</v>
      </c>
      <c r="F794" t="s">
        <v>5</v>
      </c>
      <c r="G794" t="s">
        <v>80</v>
      </c>
      <c r="H794" t="s">
        <v>88</v>
      </c>
      <c r="I794">
        <v>4017460</v>
      </c>
      <c r="J794">
        <v>11.49</v>
      </c>
      <c r="K794">
        <v>33</v>
      </c>
      <c r="L794" t="s">
        <v>788</v>
      </c>
    </row>
    <row r="795" spans="1:12" x14ac:dyDescent="0.25">
      <c r="A795" t="s">
        <v>92</v>
      </c>
      <c r="B795" t="s">
        <v>370</v>
      </c>
      <c r="C795" s="2">
        <v>45598</v>
      </c>
      <c r="D795" t="s">
        <v>353</v>
      </c>
      <c r="E795" t="s">
        <v>217</v>
      </c>
      <c r="F795" t="s">
        <v>5</v>
      </c>
      <c r="G795" t="s">
        <v>80</v>
      </c>
      <c r="H795" t="s">
        <v>88</v>
      </c>
      <c r="I795">
        <v>4013348</v>
      </c>
      <c r="J795">
        <v>10.54</v>
      </c>
      <c r="K795">
        <v>0</v>
      </c>
      <c r="L795" t="s">
        <v>788</v>
      </c>
    </row>
    <row r="796" spans="1:12" x14ac:dyDescent="0.25">
      <c r="A796" t="s">
        <v>92</v>
      </c>
      <c r="B796" t="s">
        <v>331</v>
      </c>
      <c r="C796" s="2">
        <v>45598</v>
      </c>
      <c r="D796" t="s">
        <v>284</v>
      </c>
      <c r="E796" t="s">
        <v>213</v>
      </c>
      <c r="F796" t="s">
        <v>5</v>
      </c>
      <c r="G796" t="s">
        <v>86</v>
      </c>
      <c r="H796" t="s">
        <v>89</v>
      </c>
      <c r="I796">
        <v>4014573</v>
      </c>
      <c r="J796">
        <v>25.63</v>
      </c>
      <c r="K796">
        <v>38</v>
      </c>
      <c r="L796" t="s">
        <v>788</v>
      </c>
    </row>
    <row r="797" spans="1:12" x14ac:dyDescent="0.25">
      <c r="A797" t="s">
        <v>92</v>
      </c>
      <c r="B797" t="s">
        <v>461</v>
      </c>
      <c r="C797" s="2">
        <v>45598</v>
      </c>
      <c r="D797" t="s">
        <v>421</v>
      </c>
      <c r="E797" t="s">
        <v>290</v>
      </c>
      <c r="F797" t="s">
        <v>5</v>
      </c>
      <c r="G797" t="s">
        <v>80</v>
      </c>
      <c r="H797" t="s">
        <v>88</v>
      </c>
      <c r="I797">
        <v>4014473</v>
      </c>
      <c r="J797">
        <v>15.03</v>
      </c>
      <c r="K797">
        <v>41</v>
      </c>
      <c r="L797" t="s">
        <v>788</v>
      </c>
    </row>
    <row r="798" spans="1:12" x14ac:dyDescent="0.25">
      <c r="A798" t="s">
        <v>92</v>
      </c>
      <c r="B798" t="s">
        <v>370</v>
      </c>
      <c r="C798" s="2">
        <v>45598</v>
      </c>
      <c r="D798" t="s">
        <v>353</v>
      </c>
      <c r="E798" t="s">
        <v>217</v>
      </c>
      <c r="F798" t="s">
        <v>5</v>
      </c>
      <c r="G798" t="s">
        <v>80</v>
      </c>
      <c r="H798" t="s">
        <v>88</v>
      </c>
      <c r="I798">
        <v>4014472</v>
      </c>
      <c r="J798">
        <v>15.03</v>
      </c>
      <c r="K798">
        <v>40</v>
      </c>
      <c r="L798" t="s">
        <v>788</v>
      </c>
    </row>
    <row r="799" spans="1:12" x14ac:dyDescent="0.25">
      <c r="A799" t="s">
        <v>92</v>
      </c>
      <c r="B799" t="s">
        <v>461</v>
      </c>
      <c r="C799" s="2">
        <v>45598</v>
      </c>
      <c r="D799" t="s">
        <v>421</v>
      </c>
      <c r="E799" t="s">
        <v>290</v>
      </c>
      <c r="F799" t="s">
        <v>5</v>
      </c>
      <c r="G799" t="s">
        <v>619</v>
      </c>
      <c r="H799" t="s">
        <v>88</v>
      </c>
      <c r="I799">
        <v>4014417</v>
      </c>
      <c r="J799">
        <v>31.62</v>
      </c>
      <c r="K799">
        <v>44</v>
      </c>
      <c r="L799" t="s">
        <v>788</v>
      </c>
    </row>
    <row r="800" spans="1:12" x14ac:dyDescent="0.25">
      <c r="A800" t="s">
        <v>92</v>
      </c>
      <c r="B800" t="s">
        <v>55</v>
      </c>
      <c r="C800" s="2">
        <v>45598</v>
      </c>
      <c r="D800" t="s">
        <v>472</v>
      </c>
      <c r="E800" t="s">
        <v>20</v>
      </c>
      <c r="F800" t="s">
        <v>5</v>
      </c>
      <c r="G800" t="s">
        <v>80</v>
      </c>
      <c r="H800" t="s">
        <v>88</v>
      </c>
      <c r="I800">
        <v>4013347</v>
      </c>
      <c r="J800">
        <v>10.54</v>
      </c>
      <c r="K800">
        <v>17</v>
      </c>
      <c r="L800" t="s">
        <v>788</v>
      </c>
    </row>
    <row r="801" spans="1:12" x14ac:dyDescent="0.25">
      <c r="A801" t="s">
        <v>92</v>
      </c>
      <c r="B801" t="s">
        <v>461</v>
      </c>
      <c r="C801" s="2">
        <v>45598</v>
      </c>
      <c r="D801" t="s">
        <v>421</v>
      </c>
      <c r="E801" t="s">
        <v>290</v>
      </c>
      <c r="F801" t="s">
        <v>5</v>
      </c>
      <c r="G801" t="s">
        <v>80</v>
      </c>
      <c r="H801" t="s">
        <v>88</v>
      </c>
      <c r="I801">
        <v>4017508</v>
      </c>
      <c r="J801">
        <v>24.06</v>
      </c>
      <c r="K801">
        <v>41</v>
      </c>
      <c r="L801" t="s">
        <v>788</v>
      </c>
    </row>
    <row r="802" spans="1:12" x14ac:dyDescent="0.25">
      <c r="A802" t="s">
        <v>92</v>
      </c>
      <c r="B802" t="s">
        <v>55</v>
      </c>
      <c r="C802" s="2">
        <v>45598</v>
      </c>
      <c r="D802" t="s">
        <v>789</v>
      </c>
      <c r="E802" t="s">
        <v>291</v>
      </c>
      <c r="F802" t="s">
        <v>5</v>
      </c>
      <c r="G802" t="s">
        <v>80</v>
      </c>
      <c r="H802" t="s">
        <v>88</v>
      </c>
      <c r="I802">
        <v>4013350</v>
      </c>
      <c r="J802">
        <v>4.01</v>
      </c>
      <c r="K802">
        <v>16</v>
      </c>
      <c r="L802" t="s">
        <v>788</v>
      </c>
    </row>
    <row r="803" spans="1:12" x14ac:dyDescent="0.25">
      <c r="A803" t="s">
        <v>92</v>
      </c>
      <c r="B803" t="s">
        <v>60</v>
      </c>
      <c r="C803" s="2">
        <v>45598</v>
      </c>
      <c r="D803" t="s">
        <v>566</v>
      </c>
      <c r="E803" t="s">
        <v>23</v>
      </c>
      <c r="F803" t="s">
        <v>5</v>
      </c>
      <c r="G803" t="s">
        <v>80</v>
      </c>
      <c r="H803" t="s">
        <v>88</v>
      </c>
      <c r="I803">
        <v>4015987</v>
      </c>
      <c r="J803">
        <v>35.729999999999997</v>
      </c>
      <c r="K803">
        <v>49</v>
      </c>
      <c r="L803" t="s">
        <v>788</v>
      </c>
    </row>
    <row r="804" spans="1:12" x14ac:dyDescent="0.25">
      <c r="A804" t="s">
        <v>92</v>
      </c>
      <c r="B804" t="s">
        <v>55</v>
      </c>
      <c r="C804" s="2">
        <v>45598</v>
      </c>
      <c r="D804" t="s">
        <v>472</v>
      </c>
      <c r="E804" t="s">
        <v>20</v>
      </c>
      <c r="F804" t="s">
        <v>5</v>
      </c>
      <c r="G804" t="s">
        <v>80</v>
      </c>
      <c r="H804" t="s">
        <v>88</v>
      </c>
      <c r="I804">
        <v>4015855</v>
      </c>
      <c r="J804">
        <v>26.95</v>
      </c>
      <c r="K804">
        <v>41</v>
      </c>
      <c r="L804" t="s">
        <v>788</v>
      </c>
    </row>
    <row r="805" spans="1:12" x14ac:dyDescent="0.25">
      <c r="A805" t="s">
        <v>92</v>
      </c>
      <c r="B805" t="s">
        <v>461</v>
      </c>
      <c r="C805" s="2">
        <v>45598</v>
      </c>
      <c r="D805" t="s">
        <v>421</v>
      </c>
      <c r="E805" t="s">
        <v>290</v>
      </c>
      <c r="F805" t="s">
        <v>5</v>
      </c>
      <c r="G805" t="s">
        <v>80</v>
      </c>
      <c r="H805" t="s">
        <v>88</v>
      </c>
      <c r="I805">
        <v>4015858</v>
      </c>
      <c r="J805">
        <v>26.95</v>
      </c>
      <c r="K805">
        <v>54</v>
      </c>
      <c r="L805" t="s">
        <v>788</v>
      </c>
    </row>
    <row r="806" spans="1:12" x14ac:dyDescent="0.25">
      <c r="A806" t="s">
        <v>92</v>
      </c>
      <c r="B806" t="s">
        <v>60</v>
      </c>
      <c r="C806" s="2">
        <v>45598</v>
      </c>
      <c r="D806" t="s">
        <v>566</v>
      </c>
      <c r="E806" t="s">
        <v>23</v>
      </c>
      <c r="F806" t="s">
        <v>5</v>
      </c>
      <c r="G806" t="s">
        <v>80</v>
      </c>
      <c r="H806" t="s">
        <v>88</v>
      </c>
      <c r="I806">
        <v>4015156</v>
      </c>
      <c r="J806">
        <v>16.260000000000002</v>
      </c>
      <c r="K806">
        <v>32</v>
      </c>
      <c r="L806" t="s">
        <v>788</v>
      </c>
    </row>
    <row r="807" spans="1:12" x14ac:dyDescent="0.25">
      <c r="A807" t="s">
        <v>92</v>
      </c>
      <c r="B807" t="s">
        <v>406</v>
      </c>
      <c r="C807" s="2">
        <v>45598</v>
      </c>
      <c r="D807" t="s">
        <v>385</v>
      </c>
      <c r="E807" t="s">
        <v>212</v>
      </c>
      <c r="F807" t="s">
        <v>26</v>
      </c>
      <c r="G807" t="s">
        <v>80</v>
      </c>
      <c r="H807" t="s">
        <v>88</v>
      </c>
      <c r="I807">
        <v>4015155</v>
      </c>
      <c r="J807">
        <v>16.260000000000002</v>
      </c>
      <c r="K807">
        <v>31</v>
      </c>
      <c r="L807" t="s">
        <v>788</v>
      </c>
    </row>
    <row r="808" spans="1:12" x14ac:dyDescent="0.25">
      <c r="A808" t="s">
        <v>92</v>
      </c>
      <c r="B808" t="s">
        <v>55</v>
      </c>
      <c r="C808" s="2">
        <v>45599</v>
      </c>
      <c r="D808" t="s">
        <v>308</v>
      </c>
      <c r="E808" t="s">
        <v>18</v>
      </c>
      <c r="F808" t="s">
        <v>19</v>
      </c>
      <c r="G808" t="s">
        <v>80</v>
      </c>
      <c r="H808" t="s">
        <v>88</v>
      </c>
      <c r="I808">
        <v>4017554</v>
      </c>
      <c r="J808">
        <v>14.75</v>
      </c>
      <c r="K808">
        <v>45</v>
      </c>
      <c r="L808" t="s">
        <v>788</v>
      </c>
    </row>
    <row r="809" spans="1:12" x14ac:dyDescent="0.25">
      <c r="A809" t="s">
        <v>92</v>
      </c>
      <c r="B809" t="s">
        <v>55</v>
      </c>
      <c r="C809" s="2">
        <v>45599</v>
      </c>
      <c r="D809" t="s">
        <v>562</v>
      </c>
      <c r="E809" t="s">
        <v>848</v>
      </c>
      <c r="F809" t="s">
        <v>5</v>
      </c>
      <c r="G809" t="s">
        <v>80</v>
      </c>
      <c r="H809" t="s">
        <v>88</v>
      </c>
      <c r="I809">
        <v>4017679</v>
      </c>
      <c r="J809">
        <v>24.43</v>
      </c>
      <c r="K809">
        <v>48</v>
      </c>
      <c r="L809" t="s">
        <v>788</v>
      </c>
    </row>
    <row r="810" spans="1:12" x14ac:dyDescent="0.25">
      <c r="A810" t="s">
        <v>92</v>
      </c>
      <c r="B810" t="s">
        <v>55</v>
      </c>
      <c r="C810" s="2">
        <v>45599</v>
      </c>
      <c r="D810" t="s">
        <v>472</v>
      </c>
      <c r="E810" t="s">
        <v>20</v>
      </c>
      <c r="F810" t="s">
        <v>5</v>
      </c>
      <c r="G810" t="s">
        <v>80</v>
      </c>
      <c r="H810" t="s">
        <v>88</v>
      </c>
      <c r="I810">
        <v>4017680</v>
      </c>
      <c r="J810">
        <v>27.36</v>
      </c>
      <c r="K810">
        <v>35</v>
      </c>
      <c r="L810" t="s">
        <v>788</v>
      </c>
    </row>
    <row r="811" spans="1:12" x14ac:dyDescent="0.25">
      <c r="A811" t="s">
        <v>92</v>
      </c>
      <c r="B811" t="s">
        <v>55</v>
      </c>
      <c r="C811" s="2">
        <v>45599</v>
      </c>
      <c r="D811" t="s">
        <v>789</v>
      </c>
      <c r="E811" t="s">
        <v>291</v>
      </c>
      <c r="F811" t="s">
        <v>5</v>
      </c>
      <c r="G811" t="s">
        <v>80</v>
      </c>
      <c r="H811" t="s">
        <v>88</v>
      </c>
      <c r="I811">
        <v>4017683</v>
      </c>
      <c r="J811">
        <v>27.36</v>
      </c>
      <c r="K811">
        <v>35</v>
      </c>
      <c r="L811" t="s">
        <v>788</v>
      </c>
    </row>
    <row r="812" spans="1:12" x14ac:dyDescent="0.25">
      <c r="A812" t="s">
        <v>92</v>
      </c>
      <c r="B812" t="s">
        <v>55</v>
      </c>
      <c r="C812" s="2">
        <v>45599</v>
      </c>
      <c r="D812" t="s">
        <v>472</v>
      </c>
      <c r="E812" t="s">
        <v>20</v>
      </c>
      <c r="F812" t="s">
        <v>5</v>
      </c>
      <c r="G812" t="s">
        <v>80</v>
      </c>
      <c r="H812" t="s">
        <v>88</v>
      </c>
      <c r="I812">
        <v>4017686</v>
      </c>
      <c r="J812">
        <v>13.41</v>
      </c>
      <c r="K812">
        <v>30</v>
      </c>
      <c r="L812" t="s">
        <v>788</v>
      </c>
    </row>
    <row r="813" spans="1:12" x14ac:dyDescent="0.25">
      <c r="A813" t="s">
        <v>92</v>
      </c>
      <c r="B813" t="s">
        <v>55</v>
      </c>
      <c r="C813" s="2">
        <v>45599</v>
      </c>
      <c r="D813" t="s">
        <v>308</v>
      </c>
      <c r="E813" t="s">
        <v>18</v>
      </c>
      <c r="F813" t="s">
        <v>19</v>
      </c>
      <c r="G813" t="s">
        <v>80</v>
      </c>
      <c r="H813" t="s">
        <v>88</v>
      </c>
      <c r="I813">
        <v>4017687</v>
      </c>
      <c r="J813">
        <v>13.41</v>
      </c>
      <c r="K813">
        <v>35</v>
      </c>
      <c r="L813" t="s">
        <v>788</v>
      </c>
    </row>
    <row r="814" spans="1:12" x14ac:dyDescent="0.25">
      <c r="A814" t="s">
        <v>92</v>
      </c>
      <c r="B814" t="s">
        <v>581</v>
      </c>
      <c r="C814" s="2">
        <v>45599</v>
      </c>
      <c r="D814" t="s">
        <v>563</v>
      </c>
      <c r="E814" t="s">
        <v>564</v>
      </c>
      <c r="F814" t="s">
        <v>5</v>
      </c>
      <c r="G814" t="s">
        <v>80</v>
      </c>
      <c r="H814" t="s">
        <v>88</v>
      </c>
      <c r="I814">
        <v>4017692</v>
      </c>
      <c r="J814">
        <v>26.95</v>
      </c>
      <c r="K814">
        <v>42</v>
      </c>
      <c r="L814" t="s">
        <v>788</v>
      </c>
    </row>
    <row r="815" spans="1:12" x14ac:dyDescent="0.25">
      <c r="A815" t="s">
        <v>92</v>
      </c>
      <c r="B815" t="s">
        <v>55</v>
      </c>
      <c r="C815" s="2">
        <v>45599</v>
      </c>
      <c r="D815" t="s">
        <v>562</v>
      </c>
      <c r="E815" t="s">
        <v>848</v>
      </c>
      <c r="F815" t="s">
        <v>5</v>
      </c>
      <c r="G815" t="s">
        <v>84</v>
      </c>
      <c r="H815" t="s">
        <v>88</v>
      </c>
      <c r="I815">
        <v>4017545</v>
      </c>
      <c r="J815">
        <v>11.71</v>
      </c>
      <c r="K815">
        <v>37</v>
      </c>
      <c r="L815" t="s">
        <v>788</v>
      </c>
    </row>
    <row r="816" spans="1:12" x14ac:dyDescent="0.25">
      <c r="A816" t="s">
        <v>92</v>
      </c>
      <c r="B816" t="s">
        <v>331</v>
      </c>
      <c r="C816" s="2">
        <v>45599</v>
      </c>
      <c r="D816" t="s">
        <v>284</v>
      </c>
      <c r="E816" t="s">
        <v>213</v>
      </c>
      <c r="F816" t="s">
        <v>5</v>
      </c>
      <c r="G816" t="s">
        <v>80</v>
      </c>
      <c r="H816" t="s">
        <v>88</v>
      </c>
      <c r="I816">
        <v>4017490</v>
      </c>
      <c r="J816">
        <v>25.21</v>
      </c>
      <c r="K816">
        <v>64</v>
      </c>
      <c r="L816" t="s">
        <v>788</v>
      </c>
    </row>
    <row r="817" spans="1:12" x14ac:dyDescent="0.25">
      <c r="A817" t="s">
        <v>92</v>
      </c>
      <c r="B817" t="s">
        <v>581</v>
      </c>
      <c r="C817" s="2">
        <v>45599</v>
      </c>
      <c r="D817" t="s">
        <v>563</v>
      </c>
      <c r="E817" t="s">
        <v>564</v>
      </c>
      <c r="F817" t="s">
        <v>5</v>
      </c>
      <c r="G817" t="s">
        <v>80</v>
      </c>
      <c r="H817" t="s">
        <v>88</v>
      </c>
      <c r="I817">
        <v>4015132</v>
      </c>
      <c r="J817">
        <v>27.82</v>
      </c>
      <c r="K817">
        <v>29</v>
      </c>
      <c r="L817" t="s">
        <v>788</v>
      </c>
    </row>
    <row r="818" spans="1:12" x14ac:dyDescent="0.25">
      <c r="A818" t="s">
        <v>92</v>
      </c>
      <c r="B818" t="s">
        <v>55</v>
      </c>
      <c r="C818" s="2">
        <v>45599</v>
      </c>
      <c r="D818" t="s">
        <v>562</v>
      </c>
      <c r="E818" t="s">
        <v>848</v>
      </c>
      <c r="F818" t="s">
        <v>5</v>
      </c>
      <c r="G818" t="s">
        <v>80</v>
      </c>
      <c r="H818" t="s">
        <v>88</v>
      </c>
      <c r="I818">
        <v>4015843</v>
      </c>
      <c r="J818">
        <v>16.86</v>
      </c>
      <c r="K818">
        <v>22</v>
      </c>
      <c r="L818" t="s">
        <v>788</v>
      </c>
    </row>
    <row r="819" spans="1:12" x14ac:dyDescent="0.25">
      <c r="A819" t="s">
        <v>92</v>
      </c>
      <c r="B819" t="s">
        <v>55</v>
      </c>
      <c r="C819" s="2">
        <v>45599</v>
      </c>
      <c r="D819" t="s">
        <v>562</v>
      </c>
      <c r="E819" t="s">
        <v>848</v>
      </c>
      <c r="F819" t="s">
        <v>5</v>
      </c>
      <c r="G819" t="s">
        <v>80</v>
      </c>
      <c r="H819" t="s">
        <v>88</v>
      </c>
      <c r="I819">
        <v>4015844</v>
      </c>
      <c r="J819">
        <v>16.86</v>
      </c>
      <c r="K819">
        <v>155</v>
      </c>
      <c r="L819" t="s">
        <v>788</v>
      </c>
    </row>
    <row r="820" spans="1:12" x14ac:dyDescent="0.25">
      <c r="A820" t="s">
        <v>92</v>
      </c>
      <c r="B820" t="s">
        <v>55</v>
      </c>
      <c r="C820" s="2">
        <v>45599</v>
      </c>
      <c r="D820" t="s">
        <v>308</v>
      </c>
      <c r="E820" t="s">
        <v>18</v>
      </c>
      <c r="F820" t="s">
        <v>19</v>
      </c>
      <c r="G820" t="s">
        <v>80</v>
      </c>
      <c r="H820" t="s">
        <v>88</v>
      </c>
      <c r="I820">
        <v>4017410</v>
      </c>
      <c r="J820">
        <v>18.48</v>
      </c>
      <c r="K820">
        <v>70</v>
      </c>
      <c r="L820" t="s">
        <v>788</v>
      </c>
    </row>
    <row r="821" spans="1:12" x14ac:dyDescent="0.25">
      <c r="A821" t="s">
        <v>92</v>
      </c>
      <c r="B821" t="s">
        <v>581</v>
      </c>
      <c r="C821" s="2">
        <v>45599</v>
      </c>
      <c r="D821" t="s">
        <v>563</v>
      </c>
      <c r="E821" t="s">
        <v>564</v>
      </c>
      <c r="F821" t="s">
        <v>5</v>
      </c>
      <c r="G821" t="s">
        <v>80</v>
      </c>
      <c r="H821" t="s">
        <v>88</v>
      </c>
      <c r="I821">
        <v>4017298</v>
      </c>
      <c r="J821">
        <v>23.23</v>
      </c>
      <c r="K821">
        <v>39</v>
      </c>
      <c r="L821" t="s">
        <v>788</v>
      </c>
    </row>
    <row r="822" spans="1:12" x14ac:dyDescent="0.25">
      <c r="A822" t="s">
        <v>92</v>
      </c>
      <c r="B822" t="s">
        <v>331</v>
      </c>
      <c r="C822" s="2">
        <v>45599</v>
      </c>
      <c r="D822" t="s">
        <v>284</v>
      </c>
      <c r="E822" t="s">
        <v>213</v>
      </c>
      <c r="F822" t="s">
        <v>5</v>
      </c>
      <c r="G822" t="s">
        <v>84</v>
      </c>
      <c r="H822" t="s">
        <v>88</v>
      </c>
      <c r="I822">
        <v>4016778</v>
      </c>
      <c r="J822">
        <v>31.58</v>
      </c>
      <c r="K822">
        <v>40</v>
      </c>
      <c r="L822" t="s">
        <v>788</v>
      </c>
    </row>
    <row r="823" spans="1:12" x14ac:dyDescent="0.25">
      <c r="A823" t="s">
        <v>92</v>
      </c>
      <c r="B823" t="s">
        <v>55</v>
      </c>
      <c r="C823" s="2">
        <v>45599</v>
      </c>
      <c r="D823" t="s">
        <v>789</v>
      </c>
      <c r="E823" t="s">
        <v>291</v>
      </c>
      <c r="F823" t="s">
        <v>5</v>
      </c>
      <c r="G823" t="s">
        <v>80</v>
      </c>
      <c r="H823" t="s">
        <v>88</v>
      </c>
      <c r="I823">
        <v>4015988</v>
      </c>
      <c r="J823">
        <v>35.729999999999997</v>
      </c>
      <c r="K823">
        <v>46</v>
      </c>
      <c r="L823" t="s">
        <v>788</v>
      </c>
    </row>
    <row r="824" spans="1:12" x14ac:dyDescent="0.25">
      <c r="A824" t="s">
        <v>92</v>
      </c>
      <c r="B824" t="s">
        <v>331</v>
      </c>
      <c r="C824" s="2">
        <v>45599</v>
      </c>
      <c r="D824" t="s">
        <v>284</v>
      </c>
      <c r="E824" t="s">
        <v>213</v>
      </c>
      <c r="F824" t="s">
        <v>5</v>
      </c>
      <c r="G824" t="s">
        <v>84</v>
      </c>
      <c r="H824" t="s">
        <v>88</v>
      </c>
      <c r="I824">
        <v>4015895</v>
      </c>
      <c r="J824">
        <v>30.84</v>
      </c>
      <c r="K824">
        <v>3</v>
      </c>
      <c r="L824" t="s">
        <v>788</v>
      </c>
    </row>
    <row r="825" spans="1:12" x14ac:dyDescent="0.25">
      <c r="A825" t="s">
        <v>92</v>
      </c>
      <c r="B825" t="s">
        <v>331</v>
      </c>
      <c r="C825" s="2">
        <v>45599</v>
      </c>
      <c r="D825" t="s">
        <v>284</v>
      </c>
      <c r="E825" t="s">
        <v>213</v>
      </c>
      <c r="F825" t="s">
        <v>5</v>
      </c>
      <c r="G825" t="s">
        <v>84</v>
      </c>
      <c r="H825" t="s">
        <v>88</v>
      </c>
      <c r="I825">
        <v>4015894</v>
      </c>
      <c r="J825">
        <v>30.84</v>
      </c>
      <c r="K825">
        <v>101</v>
      </c>
      <c r="L825" t="s">
        <v>788</v>
      </c>
    </row>
    <row r="826" spans="1:12" x14ac:dyDescent="0.25">
      <c r="A826" t="s">
        <v>92</v>
      </c>
      <c r="B826" t="s">
        <v>55</v>
      </c>
      <c r="C826" s="2">
        <v>45599</v>
      </c>
      <c r="D826" t="s">
        <v>472</v>
      </c>
      <c r="E826" t="s">
        <v>20</v>
      </c>
      <c r="F826" t="s">
        <v>5</v>
      </c>
      <c r="G826" t="s">
        <v>80</v>
      </c>
      <c r="H826" t="s">
        <v>88</v>
      </c>
      <c r="I826">
        <v>4017491</v>
      </c>
      <c r="J826">
        <v>25.21</v>
      </c>
      <c r="K826">
        <v>28</v>
      </c>
      <c r="L826" t="s">
        <v>788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7895F-CA8B-4811-9A45-277F988D95AC}">
  <sheetPr codeName="Sheet4"/>
  <dimension ref="A1:AE826"/>
  <sheetViews>
    <sheetView showGridLines="0" topLeftCell="D1" workbookViewId="0">
      <selection activeCell="V1" sqref="V1"/>
    </sheetView>
  </sheetViews>
  <sheetFormatPr defaultRowHeight="15" x14ac:dyDescent="0.25"/>
  <cols>
    <col min="1" max="1" width="38.5703125" style="3" bestFit="1" customWidth="1"/>
    <col min="2" max="2" width="12.28515625" bestFit="1" customWidth="1"/>
    <col min="3" max="3" width="13.140625" bestFit="1" customWidth="1"/>
    <col min="4" max="4" width="8.28515625" bestFit="1" customWidth="1"/>
    <col min="5" max="5" width="9.28515625" bestFit="1" customWidth="1"/>
    <col min="6" max="6" width="20.28515625" bestFit="1" customWidth="1"/>
    <col min="7" max="7" width="10.7109375" bestFit="1" customWidth="1"/>
    <col min="8" max="8" width="8" bestFit="1" customWidth="1"/>
    <col min="9" max="9" width="9" bestFit="1" customWidth="1"/>
    <col min="10" max="10" width="9.85546875" bestFit="1" customWidth="1"/>
    <col min="11" max="11" width="6" bestFit="1" customWidth="1"/>
    <col min="12" max="12" width="4.42578125" bestFit="1" customWidth="1"/>
    <col min="13" max="13" width="5.28515625" bestFit="1" customWidth="1"/>
    <col min="14" max="14" width="7.7109375" bestFit="1" customWidth="1"/>
    <col min="15" max="15" width="4" bestFit="1" customWidth="1"/>
    <col min="16" max="16" width="8.28515625" bestFit="1" customWidth="1"/>
    <col min="17" max="17" width="5.42578125" bestFit="1" customWidth="1"/>
    <col min="18" max="18" width="8.85546875" bestFit="1" customWidth="1"/>
    <col min="19" max="19" width="9.28515625" bestFit="1" customWidth="1"/>
    <col min="20" max="20" width="7.140625" bestFit="1" customWidth="1"/>
    <col min="21" max="21" width="6.140625" style="91" bestFit="1" customWidth="1"/>
    <col min="22" max="22" width="10.140625" style="91" bestFit="1" customWidth="1"/>
    <col min="23" max="23" width="8" bestFit="1" customWidth="1"/>
    <col min="24" max="24" width="12" bestFit="1" customWidth="1"/>
    <col min="25" max="25" width="12.28515625" bestFit="1" customWidth="1"/>
    <col min="26" max="26" width="13.140625" bestFit="1" customWidth="1"/>
    <col min="27" max="27" width="12.85546875" bestFit="1" customWidth="1"/>
    <col min="28" max="28" width="5.42578125" bestFit="1" customWidth="1"/>
    <col min="29" max="29" width="12" bestFit="1" customWidth="1"/>
    <col min="30" max="30" width="26.140625" bestFit="1" customWidth="1"/>
    <col min="31" max="31" width="23.85546875" style="91" customWidth="1"/>
    <col min="32" max="32" width="9.85546875" customWidth="1"/>
    <col min="33" max="33" width="17.28515625" bestFit="1" customWidth="1"/>
    <col min="34" max="34" width="13.42578125" bestFit="1" customWidth="1"/>
    <col min="35" max="35" width="8.5703125" bestFit="1" customWidth="1"/>
  </cols>
  <sheetData>
    <row r="1" spans="1:31" s="111" customFormat="1" ht="45" x14ac:dyDescent="0.25">
      <c r="A1" s="111" t="s">
        <v>53</v>
      </c>
      <c r="B1" t="s">
        <v>209</v>
      </c>
      <c r="C1" t="s">
        <v>210</v>
      </c>
      <c r="D1" s="111" t="s">
        <v>162</v>
      </c>
      <c r="E1" s="111" t="s">
        <v>70</v>
      </c>
      <c r="F1" s="111" t="s">
        <v>72</v>
      </c>
      <c r="G1" s="111" t="s">
        <v>7</v>
      </c>
      <c r="H1" s="111" t="s">
        <v>71</v>
      </c>
      <c r="I1" s="111" t="s">
        <v>74</v>
      </c>
      <c r="J1" s="111" t="s">
        <v>73</v>
      </c>
      <c r="K1" s="111" t="s">
        <v>75</v>
      </c>
      <c r="L1" s="111" t="s">
        <v>76</v>
      </c>
      <c r="M1" s="111" t="s">
        <v>91</v>
      </c>
      <c r="N1" t="s">
        <v>787</v>
      </c>
      <c r="O1" s="111" t="s">
        <v>3</v>
      </c>
      <c r="P1" s="111" t="s">
        <v>94</v>
      </c>
      <c r="Q1" s="111" t="s">
        <v>95</v>
      </c>
      <c r="R1" s="111" t="s">
        <v>96</v>
      </c>
      <c r="S1" s="111" t="s">
        <v>97</v>
      </c>
      <c r="T1" s="111" t="s">
        <v>102</v>
      </c>
      <c r="U1" s="112" t="s">
        <v>103</v>
      </c>
      <c r="V1" s="112" t="s">
        <v>104</v>
      </c>
      <c r="W1" s="111" t="s">
        <v>113</v>
      </c>
      <c r="X1" s="111" t="s">
        <v>148</v>
      </c>
      <c r="Y1" s="111" t="s">
        <v>149</v>
      </c>
      <c r="Z1" s="112" t="s">
        <v>150</v>
      </c>
      <c r="AA1" t="s">
        <v>316</v>
      </c>
      <c r="AB1" s="111" t="s">
        <v>317</v>
      </c>
      <c r="AC1" s="111" t="s">
        <v>318</v>
      </c>
    </row>
    <row r="2" spans="1:31" x14ac:dyDescent="0.25">
      <c r="A2" t="s">
        <v>60</v>
      </c>
      <c r="B2" t="s">
        <v>856</v>
      </c>
      <c r="C2" t="s">
        <v>592</v>
      </c>
      <c r="D2" s="3">
        <v>0</v>
      </c>
      <c r="E2" t="s">
        <v>92</v>
      </c>
      <c r="F2" t="s">
        <v>566</v>
      </c>
      <c r="G2" s="2">
        <v>45586</v>
      </c>
      <c r="H2">
        <v>4007472</v>
      </c>
      <c r="I2" t="s">
        <v>23</v>
      </c>
      <c r="J2" t="s">
        <v>80</v>
      </c>
      <c r="K2">
        <v>11.14</v>
      </c>
      <c r="L2">
        <v>27</v>
      </c>
      <c r="M2" t="s">
        <v>88</v>
      </c>
      <c r="N2" t="s">
        <v>788</v>
      </c>
      <c r="O2">
        <v>5</v>
      </c>
      <c r="P2">
        <v>11.14</v>
      </c>
      <c r="Q2">
        <v>1.75</v>
      </c>
      <c r="R2">
        <v>19.495000000000001</v>
      </c>
      <c r="S2">
        <v>24.495000000000001</v>
      </c>
      <c r="T2">
        <v>0</v>
      </c>
      <c r="U2" s="91">
        <v>0</v>
      </c>
      <c r="V2" s="91">
        <v>0</v>
      </c>
      <c r="W2">
        <v>32.5</v>
      </c>
      <c r="X2">
        <v>0.45</v>
      </c>
      <c r="Y2">
        <v>14.625</v>
      </c>
      <c r="Z2" s="183">
        <v>9.8699999999999992</v>
      </c>
      <c r="AA2" t="s">
        <v>5</v>
      </c>
      <c r="AB2" t="b" cm="1">
        <f t="array" ref="AB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">
        <f>Fares_Big_Star_Export[[#This Row],[Trip Time]]*Fares_Big_Star_Export[[#This Row],[HOURLY DATA]]/60</f>
        <v>14.625</v>
      </c>
      <c r="AE2"/>
    </row>
    <row r="3" spans="1:31" x14ac:dyDescent="0.25">
      <c r="A3" t="s">
        <v>55</v>
      </c>
      <c r="B3" t="s">
        <v>504</v>
      </c>
      <c r="C3" t="s">
        <v>429</v>
      </c>
      <c r="D3" s="3">
        <v>0</v>
      </c>
      <c r="E3" t="s">
        <v>92</v>
      </c>
      <c r="F3" t="s">
        <v>472</v>
      </c>
      <c r="G3" s="2">
        <v>45586</v>
      </c>
      <c r="H3">
        <v>4005551</v>
      </c>
      <c r="I3" t="s">
        <v>20</v>
      </c>
      <c r="J3" t="s">
        <v>80</v>
      </c>
      <c r="K3">
        <v>10.39</v>
      </c>
      <c r="L3">
        <v>30</v>
      </c>
      <c r="M3" t="s">
        <v>88</v>
      </c>
      <c r="N3" t="s">
        <v>788</v>
      </c>
      <c r="O3">
        <v>6.5</v>
      </c>
      <c r="P3">
        <v>10.39</v>
      </c>
      <c r="Q3">
        <v>2</v>
      </c>
      <c r="R3">
        <v>20.78</v>
      </c>
      <c r="S3">
        <v>27.28</v>
      </c>
      <c r="T3">
        <v>5.5</v>
      </c>
      <c r="U3" s="91">
        <v>0</v>
      </c>
      <c r="V3" s="91">
        <v>5.5</v>
      </c>
      <c r="W3">
        <v>35.787500000000001</v>
      </c>
      <c r="X3">
        <v>0.5</v>
      </c>
      <c r="Y3">
        <v>17.893750000000001</v>
      </c>
      <c r="Z3" s="183">
        <v>9.3862000000000005</v>
      </c>
      <c r="AA3" t="s">
        <v>5</v>
      </c>
      <c r="AB3" t="b" cm="1">
        <f t="array" ref="AB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">
        <f>Fares_Big_Star_Export[[#This Row],[Trip Time]]*Fares_Big_Star_Export[[#This Row],[HOURLY DATA]]/60</f>
        <v>17.893750000000001</v>
      </c>
      <c r="AE3"/>
    </row>
    <row r="4" spans="1:31" x14ac:dyDescent="0.25">
      <c r="A4" t="s">
        <v>55</v>
      </c>
      <c r="B4" t="s">
        <v>643</v>
      </c>
      <c r="C4" t="s">
        <v>422</v>
      </c>
      <c r="D4" s="3">
        <v>0</v>
      </c>
      <c r="E4" t="s">
        <v>92</v>
      </c>
      <c r="F4" t="s">
        <v>472</v>
      </c>
      <c r="G4" s="2">
        <v>45586</v>
      </c>
      <c r="H4">
        <v>4005469</v>
      </c>
      <c r="I4" t="s">
        <v>20</v>
      </c>
      <c r="J4" t="s">
        <v>80</v>
      </c>
      <c r="K4">
        <v>13.14</v>
      </c>
      <c r="L4">
        <v>55</v>
      </c>
      <c r="M4" t="s">
        <v>88</v>
      </c>
      <c r="N4" t="s">
        <v>788</v>
      </c>
      <c r="O4">
        <v>6.5</v>
      </c>
      <c r="P4">
        <v>13.14</v>
      </c>
      <c r="Q4">
        <v>2</v>
      </c>
      <c r="R4">
        <v>26.28</v>
      </c>
      <c r="S4">
        <v>32.78</v>
      </c>
      <c r="T4">
        <v>0</v>
      </c>
      <c r="U4" s="91">
        <v>0</v>
      </c>
      <c r="V4" s="91">
        <v>0</v>
      </c>
      <c r="W4">
        <v>35.787500000000001</v>
      </c>
      <c r="X4">
        <v>0.91666666666666663</v>
      </c>
      <c r="Y4">
        <v>32.805208333333333</v>
      </c>
      <c r="Z4" s="183">
        <v>-2.52E-2</v>
      </c>
      <c r="AA4" t="s">
        <v>5</v>
      </c>
      <c r="AB4" t="b" cm="1">
        <f t="array" ref="AB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">
        <f>Fares_Big_Star_Export[[#This Row],[Trip Time]]*Fares_Big_Star_Export[[#This Row],[HOURLY DATA]]/60</f>
        <v>32.805208333333333</v>
      </c>
      <c r="AE4"/>
    </row>
    <row r="5" spans="1:31" x14ac:dyDescent="0.25">
      <c r="A5" t="s">
        <v>55</v>
      </c>
      <c r="B5" t="s">
        <v>409</v>
      </c>
      <c r="C5" t="s">
        <v>886</v>
      </c>
      <c r="D5" s="3">
        <v>0</v>
      </c>
      <c r="E5" t="s">
        <v>92</v>
      </c>
      <c r="F5" t="s">
        <v>472</v>
      </c>
      <c r="G5" s="2">
        <v>45586</v>
      </c>
      <c r="H5">
        <v>4005474</v>
      </c>
      <c r="I5" t="s">
        <v>20</v>
      </c>
      <c r="J5" t="s">
        <v>80</v>
      </c>
      <c r="K5">
        <v>20.329999999999998</v>
      </c>
      <c r="L5">
        <v>44</v>
      </c>
      <c r="M5" t="s">
        <v>88</v>
      </c>
      <c r="N5" t="s">
        <v>788</v>
      </c>
      <c r="O5">
        <v>6.5</v>
      </c>
      <c r="P5">
        <v>20.329999999999998</v>
      </c>
      <c r="Q5">
        <v>2</v>
      </c>
      <c r="R5">
        <v>40.659999999999997</v>
      </c>
      <c r="S5">
        <v>47.16</v>
      </c>
      <c r="T5">
        <v>0</v>
      </c>
      <c r="U5" s="91">
        <v>0</v>
      </c>
      <c r="V5" s="91">
        <v>0</v>
      </c>
      <c r="W5">
        <v>35.787500000000001</v>
      </c>
      <c r="X5">
        <v>0.73333333333333328</v>
      </c>
      <c r="Y5">
        <v>26.244166666666665</v>
      </c>
      <c r="Z5" s="183">
        <v>20.915800000000001</v>
      </c>
      <c r="AA5" t="s">
        <v>5</v>
      </c>
      <c r="AB5" t="b" cm="1">
        <f t="array" ref="AB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">
        <f>Fares_Big_Star_Export[[#This Row],[Trip Time]]*Fares_Big_Star_Export[[#This Row],[HOURLY DATA]]/60</f>
        <v>26.244166666666668</v>
      </c>
      <c r="AE5"/>
    </row>
    <row r="6" spans="1:31" x14ac:dyDescent="0.25">
      <c r="A6" t="s">
        <v>55</v>
      </c>
      <c r="B6" t="s">
        <v>409</v>
      </c>
      <c r="C6" t="s">
        <v>769</v>
      </c>
      <c r="D6" s="3">
        <v>0</v>
      </c>
      <c r="E6" t="s">
        <v>92</v>
      </c>
      <c r="F6" t="s">
        <v>472</v>
      </c>
      <c r="G6" s="2">
        <v>45586</v>
      </c>
      <c r="H6">
        <v>4005587</v>
      </c>
      <c r="I6" t="s">
        <v>20</v>
      </c>
      <c r="J6" t="s">
        <v>80</v>
      </c>
      <c r="K6">
        <v>17.43</v>
      </c>
      <c r="L6">
        <v>17</v>
      </c>
      <c r="M6" t="s">
        <v>88</v>
      </c>
      <c r="N6" t="s">
        <v>788</v>
      </c>
      <c r="O6">
        <v>6.5</v>
      </c>
      <c r="P6">
        <v>17.43</v>
      </c>
      <c r="Q6">
        <v>2</v>
      </c>
      <c r="R6">
        <v>34.86</v>
      </c>
      <c r="S6">
        <v>41.36</v>
      </c>
      <c r="T6">
        <v>0</v>
      </c>
      <c r="U6" s="91">
        <v>0</v>
      </c>
      <c r="V6" s="91">
        <v>0</v>
      </c>
      <c r="W6">
        <v>35.787500000000001</v>
      </c>
      <c r="X6">
        <v>0.28333333333333333</v>
      </c>
      <c r="Y6">
        <v>10.139791666666667</v>
      </c>
      <c r="Z6" s="183">
        <v>31.220199999999998</v>
      </c>
      <c r="AA6" t="s">
        <v>5</v>
      </c>
      <c r="AB6" t="b" cm="1">
        <f t="array" ref="AB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">
        <f>Fares_Big_Star_Export[[#This Row],[Trip Time]]*Fares_Big_Star_Export[[#This Row],[HOURLY DATA]]/60</f>
        <v>10.139791666666667</v>
      </c>
      <c r="AE6"/>
    </row>
    <row r="7" spans="1:31" x14ac:dyDescent="0.25">
      <c r="A7" t="s">
        <v>55</v>
      </c>
      <c r="B7" t="s">
        <v>409</v>
      </c>
      <c r="C7" t="s">
        <v>423</v>
      </c>
      <c r="D7" s="3">
        <v>0</v>
      </c>
      <c r="E7" t="s">
        <v>92</v>
      </c>
      <c r="F7" t="s">
        <v>472</v>
      </c>
      <c r="G7" s="2">
        <v>45586</v>
      </c>
      <c r="H7">
        <v>4005700</v>
      </c>
      <c r="I7" t="s">
        <v>20</v>
      </c>
      <c r="J7" t="s">
        <v>80</v>
      </c>
      <c r="K7">
        <v>7.27</v>
      </c>
      <c r="L7">
        <v>1</v>
      </c>
      <c r="M7" t="s">
        <v>88</v>
      </c>
      <c r="N7" t="s">
        <v>788</v>
      </c>
      <c r="O7">
        <v>6.5</v>
      </c>
      <c r="P7">
        <v>7.27</v>
      </c>
      <c r="Q7">
        <v>2</v>
      </c>
      <c r="R7">
        <v>14.54</v>
      </c>
      <c r="S7">
        <v>21.04</v>
      </c>
      <c r="T7">
        <v>0</v>
      </c>
      <c r="U7" s="91">
        <v>0</v>
      </c>
      <c r="V7" s="91">
        <v>0</v>
      </c>
      <c r="W7">
        <v>35.787500000000001</v>
      </c>
      <c r="X7">
        <v>1.6666666666666666E-2</v>
      </c>
      <c r="Y7">
        <v>0.59645833333333331</v>
      </c>
      <c r="Z7" s="183">
        <v>20.4435</v>
      </c>
      <c r="AA7" t="s">
        <v>5</v>
      </c>
      <c r="AB7" t="b" cm="1">
        <f t="array" ref="AB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">
        <f>Fares_Big_Star_Export[[#This Row],[Trip Time]]*Fares_Big_Star_Export[[#This Row],[HOURLY DATA]]/60</f>
        <v>0.59645833333333331</v>
      </c>
      <c r="AE7"/>
    </row>
    <row r="8" spans="1:31" x14ac:dyDescent="0.25">
      <c r="A8" t="s">
        <v>56</v>
      </c>
      <c r="B8" t="s">
        <v>795</v>
      </c>
      <c r="C8" t="s">
        <v>951</v>
      </c>
      <c r="D8" s="3">
        <v>0</v>
      </c>
      <c r="E8" t="s">
        <v>92</v>
      </c>
      <c r="F8" t="s">
        <v>285</v>
      </c>
      <c r="G8" s="2">
        <v>45586</v>
      </c>
      <c r="H8">
        <v>4009023</v>
      </c>
      <c r="I8" t="s">
        <v>346</v>
      </c>
      <c r="J8" t="s">
        <v>83</v>
      </c>
      <c r="K8">
        <v>17.89</v>
      </c>
      <c r="L8">
        <v>27</v>
      </c>
      <c r="M8" t="s">
        <v>88</v>
      </c>
      <c r="N8" t="s">
        <v>788</v>
      </c>
      <c r="O8">
        <v>5</v>
      </c>
      <c r="P8">
        <v>17.89</v>
      </c>
      <c r="Q8">
        <v>1.75</v>
      </c>
      <c r="R8">
        <v>31.307500000000001</v>
      </c>
      <c r="S8">
        <v>36.307500000000005</v>
      </c>
      <c r="T8">
        <v>5.5</v>
      </c>
      <c r="U8" s="91">
        <v>0</v>
      </c>
      <c r="V8" s="91">
        <v>5.5</v>
      </c>
      <c r="W8">
        <v>32.5</v>
      </c>
      <c r="X8">
        <v>0.45</v>
      </c>
      <c r="Y8">
        <v>14.625</v>
      </c>
      <c r="Z8" s="183">
        <v>21.682500000000001</v>
      </c>
      <c r="AA8" t="s">
        <v>5</v>
      </c>
      <c r="AB8" t="b" cm="1">
        <f t="array" ref="AB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">
        <f>Fares_Big_Star_Export[[#This Row],[Trip Time]]*Fares_Big_Star_Export[[#This Row],[HOURLY DATA]]/60</f>
        <v>14.625</v>
      </c>
      <c r="AE8"/>
    </row>
    <row r="9" spans="1:31" x14ac:dyDescent="0.25">
      <c r="A9" t="s">
        <v>392</v>
      </c>
      <c r="B9" t="s">
        <v>705</v>
      </c>
      <c r="C9" t="s">
        <v>952</v>
      </c>
      <c r="D9" s="3">
        <v>0</v>
      </c>
      <c r="E9" t="s">
        <v>92</v>
      </c>
      <c r="F9" t="s">
        <v>368</v>
      </c>
      <c r="G9" s="2">
        <v>45586</v>
      </c>
      <c r="H9">
        <v>4005720</v>
      </c>
      <c r="I9" t="s">
        <v>38</v>
      </c>
      <c r="J9" t="s">
        <v>86</v>
      </c>
      <c r="K9">
        <v>4.88</v>
      </c>
      <c r="L9">
        <v>19</v>
      </c>
      <c r="M9" t="s">
        <v>89</v>
      </c>
      <c r="N9" t="s">
        <v>788</v>
      </c>
      <c r="O9">
        <v>6.5</v>
      </c>
      <c r="P9">
        <v>4.88</v>
      </c>
      <c r="Q9">
        <v>2</v>
      </c>
      <c r="R9">
        <v>9.76</v>
      </c>
      <c r="S9">
        <v>16.259999999999998</v>
      </c>
      <c r="T9">
        <v>0</v>
      </c>
      <c r="U9" s="91">
        <v>0</v>
      </c>
      <c r="V9" s="91">
        <v>0</v>
      </c>
      <c r="W9">
        <v>29</v>
      </c>
      <c r="X9">
        <v>0.31666666666666665</v>
      </c>
      <c r="Y9">
        <v>9.1833333333333336</v>
      </c>
      <c r="Z9" s="183">
        <v>7.0766999999999998</v>
      </c>
      <c r="AA9" t="s">
        <v>5</v>
      </c>
      <c r="AB9" t="b" cm="1">
        <f t="array" ref="AB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">
        <f>Fares_Big_Star_Export[[#This Row],[Trip Time]]*Fares_Big_Star_Export[[#This Row],[HOURLY DATA]]/60</f>
        <v>9.1833333333333336</v>
      </c>
      <c r="AE9"/>
    </row>
    <row r="10" spans="1:31" x14ac:dyDescent="0.25">
      <c r="A10" t="s">
        <v>392</v>
      </c>
      <c r="B10" t="s">
        <v>953</v>
      </c>
      <c r="C10" t="s">
        <v>954</v>
      </c>
      <c r="D10" s="3">
        <v>0</v>
      </c>
      <c r="E10" t="s">
        <v>92</v>
      </c>
      <c r="F10" t="s">
        <v>368</v>
      </c>
      <c r="G10" s="2">
        <v>45586</v>
      </c>
      <c r="H10">
        <v>4009108</v>
      </c>
      <c r="I10" t="s">
        <v>38</v>
      </c>
      <c r="J10" t="s">
        <v>85</v>
      </c>
      <c r="K10">
        <v>27.12</v>
      </c>
      <c r="L10">
        <v>32</v>
      </c>
      <c r="M10" t="s">
        <v>89</v>
      </c>
      <c r="N10" t="s">
        <v>788</v>
      </c>
      <c r="O10">
        <v>6.5</v>
      </c>
      <c r="P10">
        <v>27.12</v>
      </c>
      <c r="Q10">
        <v>2</v>
      </c>
      <c r="R10">
        <v>54.24</v>
      </c>
      <c r="S10">
        <v>60.74</v>
      </c>
      <c r="T10">
        <v>0</v>
      </c>
      <c r="U10" s="91">
        <v>0</v>
      </c>
      <c r="V10" s="91">
        <v>0</v>
      </c>
      <c r="W10">
        <v>29</v>
      </c>
      <c r="X10">
        <v>0.53333333333333333</v>
      </c>
      <c r="Y10">
        <v>15.466666666666667</v>
      </c>
      <c r="Z10" s="183">
        <v>45.273299999999999</v>
      </c>
      <c r="AA10" t="s">
        <v>5</v>
      </c>
      <c r="AB10" t="b" cm="1">
        <f t="array" ref="AB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">
        <f>Fares_Big_Star_Export[[#This Row],[Trip Time]]*Fares_Big_Star_Export[[#This Row],[HOURLY DATA]]/60</f>
        <v>15.466666666666667</v>
      </c>
      <c r="AE10"/>
    </row>
    <row r="11" spans="1:31" x14ac:dyDescent="0.25">
      <c r="A11" t="s">
        <v>581</v>
      </c>
      <c r="B11" t="s">
        <v>638</v>
      </c>
      <c r="C11" t="s">
        <v>752</v>
      </c>
      <c r="D11" s="3">
        <v>0</v>
      </c>
      <c r="E11" t="s">
        <v>92</v>
      </c>
      <c r="F11" t="s">
        <v>563</v>
      </c>
      <c r="G11" s="2">
        <v>45586</v>
      </c>
      <c r="H11">
        <v>4005599</v>
      </c>
      <c r="I11" t="s">
        <v>564</v>
      </c>
      <c r="J11" t="s">
        <v>84</v>
      </c>
      <c r="K11">
        <v>8.35</v>
      </c>
      <c r="L11">
        <v>18</v>
      </c>
      <c r="M11" t="s">
        <v>88</v>
      </c>
      <c r="N11" t="s">
        <v>788</v>
      </c>
      <c r="O11">
        <v>5</v>
      </c>
      <c r="P11">
        <v>8.35</v>
      </c>
      <c r="Q11">
        <v>1.75</v>
      </c>
      <c r="R11">
        <v>14.612499999999999</v>
      </c>
      <c r="S11">
        <v>19.612499999999997</v>
      </c>
      <c r="T11">
        <v>5.5</v>
      </c>
      <c r="U11" s="91">
        <v>0</v>
      </c>
      <c r="V11" s="91">
        <v>5.5</v>
      </c>
      <c r="W11">
        <v>32.5</v>
      </c>
      <c r="X11">
        <v>0.3</v>
      </c>
      <c r="Y11">
        <v>9.75</v>
      </c>
      <c r="Z11" s="183">
        <v>9.8625000000000007</v>
      </c>
      <c r="AA11" t="s">
        <v>5</v>
      </c>
      <c r="AB11" t="b" cm="1">
        <f t="array" ref="AB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">
        <f>Fares_Big_Star_Export[[#This Row],[Trip Time]]*Fares_Big_Star_Export[[#This Row],[HOURLY DATA]]/60</f>
        <v>9.75</v>
      </c>
      <c r="AE11"/>
    </row>
    <row r="12" spans="1:31" x14ac:dyDescent="0.25">
      <c r="A12" t="s">
        <v>581</v>
      </c>
      <c r="B12" t="s">
        <v>568</v>
      </c>
      <c r="C12" t="s">
        <v>653</v>
      </c>
      <c r="D12" s="3">
        <v>0</v>
      </c>
      <c r="E12" t="s">
        <v>92</v>
      </c>
      <c r="F12" t="s">
        <v>563</v>
      </c>
      <c r="G12" s="2">
        <v>45586</v>
      </c>
      <c r="H12">
        <v>4009025</v>
      </c>
      <c r="I12" t="s">
        <v>564</v>
      </c>
      <c r="J12" t="s">
        <v>83</v>
      </c>
      <c r="K12">
        <v>17.89</v>
      </c>
      <c r="L12">
        <v>23</v>
      </c>
      <c r="M12" t="s">
        <v>88</v>
      </c>
      <c r="N12" t="s">
        <v>788</v>
      </c>
      <c r="O12">
        <v>5</v>
      </c>
      <c r="P12">
        <v>17.89</v>
      </c>
      <c r="Q12">
        <v>1.75</v>
      </c>
      <c r="R12">
        <v>31.307500000000001</v>
      </c>
      <c r="S12">
        <v>36.307500000000005</v>
      </c>
      <c r="T12">
        <v>5</v>
      </c>
      <c r="U12" s="91">
        <v>0</v>
      </c>
      <c r="V12" s="91">
        <v>5</v>
      </c>
      <c r="W12">
        <v>32.5</v>
      </c>
      <c r="X12">
        <v>0.38333333333333336</v>
      </c>
      <c r="Y12">
        <v>12.458333333333334</v>
      </c>
      <c r="Z12" s="183">
        <v>23.8492</v>
      </c>
      <c r="AA12" t="s">
        <v>5</v>
      </c>
      <c r="AB12" t="b" cm="1">
        <f t="array" ref="AB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">
        <f>Fares_Big_Star_Export[[#This Row],[Trip Time]]*Fares_Big_Star_Export[[#This Row],[HOURLY DATA]]/60</f>
        <v>12.458333333333334</v>
      </c>
      <c r="AE12"/>
    </row>
    <row r="13" spans="1:31" x14ac:dyDescent="0.25">
      <c r="A13" t="s">
        <v>581</v>
      </c>
      <c r="B13" t="s">
        <v>760</v>
      </c>
      <c r="C13" t="s">
        <v>599</v>
      </c>
      <c r="D13" s="3">
        <v>1</v>
      </c>
      <c r="E13" t="s">
        <v>92</v>
      </c>
      <c r="F13" t="s">
        <v>563</v>
      </c>
      <c r="G13" s="2">
        <v>45586</v>
      </c>
      <c r="H13">
        <v>4009095</v>
      </c>
      <c r="I13" t="s">
        <v>564</v>
      </c>
      <c r="J13" t="s">
        <v>83</v>
      </c>
      <c r="K13">
        <v>19.329999999999998</v>
      </c>
      <c r="L13">
        <v>44</v>
      </c>
      <c r="M13" t="s">
        <v>88</v>
      </c>
      <c r="N13" t="s">
        <v>788</v>
      </c>
      <c r="O13">
        <v>5</v>
      </c>
      <c r="P13">
        <v>19.329999999999998</v>
      </c>
      <c r="Q13">
        <v>1.75</v>
      </c>
      <c r="R13">
        <v>33.827500000000001</v>
      </c>
      <c r="S13">
        <v>38.827500000000001</v>
      </c>
      <c r="T13">
        <v>11</v>
      </c>
      <c r="U13" s="91">
        <v>5.5</v>
      </c>
      <c r="V13" s="91">
        <v>5.5</v>
      </c>
      <c r="W13">
        <v>32.5</v>
      </c>
      <c r="X13">
        <v>0.73333333333333328</v>
      </c>
      <c r="Y13">
        <v>23.833333333333332</v>
      </c>
      <c r="Z13" s="183">
        <v>14.994199999999999</v>
      </c>
      <c r="AA13" t="s">
        <v>5</v>
      </c>
      <c r="AB13" t="b" cm="1">
        <f t="array" ref="AB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">
        <f>Fares_Big_Star_Export[[#This Row],[Trip Time]]*Fares_Big_Star_Export[[#This Row],[HOURLY DATA]]/60</f>
        <v>23.833333333333332</v>
      </c>
      <c r="AE13"/>
    </row>
    <row r="14" spans="1:31" x14ac:dyDescent="0.25">
      <c r="A14" t="s">
        <v>581</v>
      </c>
      <c r="B14" t="s">
        <v>589</v>
      </c>
      <c r="C14" t="s">
        <v>741</v>
      </c>
      <c r="D14" s="3">
        <v>0</v>
      </c>
      <c r="E14" t="s">
        <v>92</v>
      </c>
      <c r="F14" t="s">
        <v>563</v>
      </c>
      <c r="G14" s="2">
        <v>45586</v>
      </c>
      <c r="H14">
        <v>4008371</v>
      </c>
      <c r="I14" t="s">
        <v>564</v>
      </c>
      <c r="J14" t="s">
        <v>86</v>
      </c>
      <c r="K14">
        <v>15.23</v>
      </c>
      <c r="L14">
        <v>57</v>
      </c>
      <c r="M14" t="s">
        <v>89</v>
      </c>
      <c r="N14" t="s">
        <v>788</v>
      </c>
      <c r="O14">
        <v>6.5</v>
      </c>
      <c r="P14">
        <v>15.23</v>
      </c>
      <c r="Q14">
        <v>2</v>
      </c>
      <c r="R14">
        <v>30.46</v>
      </c>
      <c r="S14">
        <v>36.96</v>
      </c>
      <c r="T14">
        <v>0</v>
      </c>
      <c r="U14" s="91">
        <v>0</v>
      </c>
      <c r="V14" s="91">
        <v>0</v>
      </c>
      <c r="W14">
        <v>32.5</v>
      </c>
      <c r="X14">
        <v>0.95</v>
      </c>
      <c r="Y14">
        <v>30.875</v>
      </c>
      <c r="Z14" s="183">
        <v>6.085</v>
      </c>
      <c r="AA14" t="s">
        <v>5</v>
      </c>
      <c r="AB14" t="b" cm="1">
        <f t="array" ref="AB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">
        <f>Fares_Big_Star_Export[[#This Row],[Trip Time]]*Fares_Big_Star_Export[[#This Row],[HOURLY DATA]]/60</f>
        <v>30.875</v>
      </c>
      <c r="AE14"/>
    </row>
    <row r="15" spans="1:31" x14ac:dyDescent="0.25">
      <c r="A15" t="s">
        <v>390</v>
      </c>
      <c r="B15" t="s">
        <v>504</v>
      </c>
      <c r="C15" t="s">
        <v>808</v>
      </c>
      <c r="D15" s="3">
        <v>0</v>
      </c>
      <c r="E15" t="s">
        <v>92</v>
      </c>
      <c r="F15" t="s">
        <v>369</v>
      </c>
      <c r="G15" s="2">
        <v>45586</v>
      </c>
      <c r="H15">
        <v>4005586</v>
      </c>
      <c r="I15" t="s">
        <v>17</v>
      </c>
      <c r="J15" t="s">
        <v>80</v>
      </c>
      <c r="K15">
        <v>17.43</v>
      </c>
      <c r="L15">
        <v>33</v>
      </c>
      <c r="M15" t="s">
        <v>88</v>
      </c>
      <c r="N15" t="s">
        <v>788</v>
      </c>
      <c r="O15">
        <v>5</v>
      </c>
      <c r="P15">
        <v>17.43</v>
      </c>
      <c r="Q15">
        <v>1.75</v>
      </c>
      <c r="R15">
        <v>30.502499999999998</v>
      </c>
      <c r="S15">
        <v>35.502499999999998</v>
      </c>
      <c r="T15">
        <v>0</v>
      </c>
      <c r="U15" s="91">
        <v>0</v>
      </c>
      <c r="V15" s="91">
        <v>0</v>
      </c>
      <c r="W15">
        <v>32.5</v>
      </c>
      <c r="X15">
        <v>0.55000000000000004</v>
      </c>
      <c r="Y15">
        <v>17.875</v>
      </c>
      <c r="Z15" s="183">
        <v>17.627500000000001</v>
      </c>
      <c r="AA15" t="s">
        <v>5</v>
      </c>
      <c r="AB15" t="b" cm="1">
        <f t="array" ref="AB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">
        <f>Fares_Big_Star_Export[[#This Row],[Trip Time]]*Fares_Big_Star_Export[[#This Row],[HOURLY DATA]]/60</f>
        <v>17.875</v>
      </c>
      <c r="AE15"/>
    </row>
    <row r="16" spans="1:31" x14ac:dyDescent="0.25">
      <c r="A16" t="s">
        <v>390</v>
      </c>
      <c r="B16" t="s">
        <v>658</v>
      </c>
      <c r="C16" t="s">
        <v>808</v>
      </c>
      <c r="D16" s="3">
        <v>0</v>
      </c>
      <c r="E16" t="s">
        <v>92</v>
      </c>
      <c r="F16" t="s">
        <v>369</v>
      </c>
      <c r="G16" s="2">
        <v>45586</v>
      </c>
      <c r="H16">
        <v>4005473</v>
      </c>
      <c r="I16" t="s">
        <v>17</v>
      </c>
      <c r="J16" t="s">
        <v>80</v>
      </c>
      <c r="K16">
        <v>20.329999999999998</v>
      </c>
      <c r="L16">
        <v>56</v>
      </c>
      <c r="M16" t="s">
        <v>88</v>
      </c>
      <c r="N16" t="s">
        <v>788</v>
      </c>
      <c r="O16">
        <v>5</v>
      </c>
      <c r="P16">
        <v>20.329999999999998</v>
      </c>
      <c r="Q16">
        <v>1.75</v>
      </c>
      <c r="R16">
        <v>35.577500000000001</v>
      </c>
      <c r="S16">
        <v>40.577500000000001</v>
      </c>
      <c r="T16">
        <v>0</v>
      </c>
      <c r="U16" s="91">
        <v>0</v>
      </c>
      <c r="V16" s="91">
        <v>0</v>
      </c>
      <c r="W16">
        <v>32.5</v>
      </c>
      <c r="X16">
        <v>0.93333333333333335</v>
      </c>
      <c r="Y16">
        <v>30.333333333333332</v>
      </c>
      <c r="Z16" s="183">
        <v>10.244199999999999</v>
      </c>
      <c r="AA16" t="s">
        <v>5</v>
      </c>
      <c r="AB16" t="b" cm="1">
        <f t="array" ref="AB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">
        <f>Fares_Big_Star_Export[[#This Row],[Trip Time]]*Fares_Big_Star_Export[[#This Row],[HOURLY DATA]]/60</f>
        <v>30.333333333333332</v>
      </c>
      <c r="AE16"/>
    </row>
    <row r="17" spans="1:31" x14ac:dyDescent="0.25">
      <c r="A17" t="s">
        <v>390</v>
      </c>
      <c r="B17" t="s">
        <v>636</v>
      </c>
      <c r="C17" t="s">
        <v>647</v>
      </c>
      <c r="D17" s="3">
        <v>0</v>
      </c>
      <c r="E17" t="s">
        <v>92</v>
      </c>
      <c r="F17" t="s">
        <v>369</v>
      </c>
      <c r="G17" s="2">
        <v>45586</v>
      </c>
      <c r="H17">
        <v>4008372</v>
      </c>
      <c r="I17" t="s">
        <v>17</v>
      </c>
      <c r="J17" t="s">
        <v>86</v>
      </c>
      <c r="K17">
        <v>15.23</v>
      </c>
      <c r="L17">
        <v>42</v>
      </c>
      <c r="M17" t="s">
        <v>89</v>
      </c>
      <c r="N17" t="s">
        <v>788</v>
      </c>
      <c r="O17">
        <v>6.5</v>
      </c>
      <c r="P17">
        <v>15.23</v>
      </c>
      <c r="Q17">
        <v>2</v>
      </c>
      <c r="R17">
        <v>30.46</v>
      </c>
      <c r="S17">
        <v>36.96</v>
      </c>
      <c r="T17">
        <v>0</v>
      </c>
      <c r="U17" s="91">
        <v>0</v>
      </c>
      <c r="V17" s="91">
        <v>0</v>
      </c>
      <c r="W17">
        <v>32.5</v>
      </c>
      <c r="X17">
        <v>0.7</v>
      </c>
      <c r="Y17">
        <v>22.75</v>
      </c>
      <c r="Z17" s="183">
        <v>14.21</v>
      </c>
      <c r="AA17" t="s">
        <v>5</v>
      </c>
      <c r="AB17" t="b" cm="1">
        <f t="array" ref="AB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">
        <f>Fares_Big_Star_Export[[#This Row],[Trip Time]]*Fares_Big_Star_Export[[#This Row],[HOURLY DATA]]/60</f>
        <v>22.75</v>
      </c>
      <c r="AE17"/>
    </row>
    <row r="18" spans="1:31" x14ac:dyDescent="0.25">
      <c r="A18" t="s">
        <v>582</v>
      </c>
      <c r="B18" t="s">
        <v>364</v>
      </c>
      <c r="C18" t="s">
        <v>505</v>
      </c>
      <c r="D18" s="3">
        <v>0</v>
      </c>
      <c r="E18" t="s">
        <v>92</v>
      </c>
      <c r="F18" t="s">
        <v>542</v>
      </c>
      <c r="G18" s="2">
        <v>45586</v>
      </c>
      <c r="H18">
        <v>4005756</v>
      </c>
      <c r="I18" t="s">
        <v>29</v>
      </c>
      <c r="J18" t="s">
        <v>80</v>
      </c>
      <c r="K18">
        <v>8.24</v>
      </c>
      <c r="L18">
        <v>43</v>
      </c>
      <c r="M18" t="s">
        <v>88</v>
      </c>
      <c r="N18" t="s">
        <v>788</v>
      </c>
      <c r="O18">
        <v>5</v>
      </c>
      <c r="P18">
        <v>8.24</v>
      </c>
      <c r="Q18">
        <v>1.75</v>
      </c>
      <c r="R18">
        <v>14.42</v>
      </c>
      <c r="S18">
        <v>19.420000000000002</v>
      </c>
      <c r="T18">
        <v>0</v>
      </c>
      <c r="U18" s="91">
        <v>0</v>
      </c>
      <c r="V18" s="91">
        <v>0</v>
      </c>
      <c r="W18">
        <v>29</v>
      </c>
      <c r="X18">
        <v>0.71666666666666667</v>
      </c>
      <c r="Y18">
        <v>20.783333333333335</v>
      </c>
      <c r="Z18" s="183">
        <v>-1.3633</v>
      </c>
      <c r="AA18" t="s">
        <v>26</v>
      </c>
      <c r="AB18" t="b" cm="1">
        <f t="array" ref="AB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">
        <f>Fares_Big_Star_Export[[#This Row],[Trip Time]]*Fares_Big_Star_Export[[#This Row],[HOURLY DATA]]/60</f>
        <v>20.783333333333335</v>
      </c>
      <c r="AE18"/>
    </row>
    <row r="19" spans="1:31" x14ac:dyDescent="0.25">
      <c r="A19" t="s">
        <v>582</v>
      </c>
      <c r="B19" t="s">
        <v>364</v>
      </c>
      <c r="C19" t="s">
        <v>780</v>
      </c>
      <c r="D19" s="3">
        <v>0</v>
      </c>
      <c r="E19" t="s">
        <v>92</v>
      </c>
      <c r="F19" t="s">
        <v>542</v>
      </c>
      <c r="G19" s="2">
        <v>45586</v>
      </c>
      <c r="H19">
        <v>4005723</v>
      </c>
      <c r="I19" t="s">
        <v>29</v>
      </c>
      <c r="J19" t="s">
        <v>80</v>
      </c>
      <c r="K19">
        <v>17.3</v>
      </c>
      <c r="L19">
        <v>114</v>
      </c>
      <c r="M19" t="s">
        <v>88</v>
      </c>
      <c r="N19" t="s">
        <v>788</v>
      </c>
      <c r="O19">
        <v>5</v>
      </c>
      <c r="P19">
        <v>17.3</v>
      </c>
      <c r="Q19">
        <v>1.75</v>
      </c>
      <c r="R19">
        <v>30.275000000000002</v>
      </c>
      <c r="S19">
        <v>35.275000000000006</v>
      </c>
      <c r="T19">
        <v>0</v>
      </c>
      <c r="U19" s="91">
        <v>0</v>
      </c>
      <c r="V19" s="91">
        <v>0</v>
      </c>
      <c r="W19">
        <v>29</v>
      </c>
      <c r="X19">
        <v>1.9</v>
      </c>
      <c r="Y19">
        <v>55.099999999999994</v>
      </c>
      <c r="Z19" s="183">
        <v>-19.824999999999999</v>
      </c>
      <c r="AA19" t="s">
        <v>26</v>
      </c>
      <c r="AB19" t="b" cm="1">
        <f t="array" ref="AB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">
        <f>Fares_Big_Star_Export[[#This Row],[Trip Time]]*Fares_Big_Star_Export[[#This Row],[HOURLY DATA]]/60</f>
        <v>55.1</v>
      </c>
      <c r="AE19"/>
    </row>
    <row r="20" spans="1:31" x14ac:dyDescent="0.25">
      <c r="A20" t="s">
        <v>582</v>
      </c>
      <c r="B20" t="s">
        <v>425</v>
      </c>
      <c r="C20" t="s">
        <v>631</v>
      </c>
      <c r="D20" s="3">
        <v>0</v>
      </c>
      <c r="E20" t="s">
        <v>92</v>
      </c>
      <c r="F20" t="s">
        <v>542</v>
      </c>
      <c r="G20" s="2">
        <v>45586</v>
      </c>
      <c r="H20">
        <v>4005438</v>
      </c>
      <c r="I20" t="s">
        <v>29</v>
      </c>
      <c r="J20" t="s">
        <v>80</v>
      </c>
      <c r="K20">
        <v>11.47</v>
      </c>
      <c r="L20">
        <v>35</v>
      </c>
      <c r="M20" t="s">
        <v>88</v>
      </c>
      <c r="N20" t="s">
        <v>788</v>
      </c>
      <c r="O20">
        <v>5</v>
      </c>
      <c r="P20">
        <v>11.47</v>
      </c>
      <c r="Q20">
        <v>1.75</v>
      </c>
      <c r="R20">
        <v>20.072500000000002</v>
      </c>
      <c r="S20">
        <v>25.072500000000002</v>
      </c>
      <c r="T20">
        <v>0</v>
      </c>
      <c r="U20" s="91">
        <v>0</v>
      </c>
      <c r="V20" s="91">
        <v>0</v>
      </c>
      <c r="W20">
        <v>29</v>
      </c>
      <c r="X20">
        <v>0.58333333333333337</v>
      </c>
      <c r="Y20">
        <v>16.916666666666668</v>
      </c>
      <c r="Z20" s="183">
        <v>8.1557999999999993</v>
      </c>
      <c r="AA20" t="s">
        <v>26</v>
      </c>
      <c r="AB20" t="b" cm="1">
        <f t="array" ref="AB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">
        <f>Fares_Big_Star_Export[[#This Row],[Trip Time]]*Fares_Big_Star_Export[[#This Row],[HOURLY DATA]]/60</f>
        <v>16.916666666666668</v>
      </c>
      <c r="AE20"/>
    </row>
    <row r="21" spans="1:31" x14ac:dyDescent="0.25">
      <c r="A21" t="s">
        <v>582</v>
      </c>
      <c r="B21" t="s">
        <v>693</v>
      </c>
      <c r="C21" t="s">
        <v>780</v>
      </c>
      <c r="D21" s="3">
        <v>0</v>
      </c>
      <c r="E21" t="s">
        <v>92</v>
      </c>
      <c r="F21" t="s">
        <v>542</v>
      </c>
      <c r="G21" s="2">
        <v>45586</v>
      </c>
      <c r="H21">
        <v>4005470</v>
      </c>
      <c r="I21" t="s">
        <v>29</v>
      </c>
      <c r="J21" t="s">
        <v>80</v>
      </c>
      <c r="K21">
        <v>13.14</v>
      </c>
      <c r="L21">
        <v>92</v>
      </c>
      <c r="M21" t="s">
        <v>88</v>
      </c>
      <c r="N21" t="s">
        <v>788</v>
      </c>
      <c r="O21">
        <v>5</v>
      </c>
      <c r="P21">
        <v>13.14</v>
      </c>
      <c r="Q21">
        <v>1.75</v>
      </c>
      <c r="R21">
        <v>22.995000000000001</v>
      </c>
      <c r="S21">
        <v>27.995000000000001</v>
      </c>
      <c r="T21">
        <v>0</v>
      </c>
      <c r="U21" s="91">
        <v>0</v>
      </c>
      <c r="V21" s="91">
        <v>0</v>
      </c>
      <c r="W21">
        <v>29</v>
      </c>
      <c r="X21">
        <v>1.5333333333333334</v>
      </c>
      <c r="Y21">
        <v>44.466666666666669</v>
      </c>
      <c r="Z21" s="183">
        <v>-16.471699999999998</v>
      </c>
      <c r="AA21" t="s">
        <v>26</v>
      </c>
      <c r="AB21" t="b" cm="1">
        <f t="array" ref="AB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">
        <f>Fares_Big_Star_Export[[#This Row],[Trip Time]]*Fares_Big_Star_Export[[#This Row],[HOURLY DATA]]/60</f>
        <v>44.466666666666669</v>
      </c>
      <c r="AE21"/>
    </row>
    <row r="22" spans="1:31" x14ac:dyDescent="0.25">
      <c r="A22" t="s">
        <v>470</v>
      </c>
      <c r="B22" t="s">
        <v>943</v>
      </c>
      <c r="C22" t="s">
        <v>726</v>
      </c>
      <c r="D22" s="3">
        <v>0</v>
      </c>
      <c r="E22" t="s">
        <v>92</v>
      </c>
      <c r="F22" t="s">
        <v>491</v>
      </c>
      <c r="G22" s="2">
        <v>45586</v>
      </c>
      <c r="H22">
        <v>4007497</v>
      </c>
      <c r="I22" t="s">
        <v>28</v>
      </c>
      <c r="J22" t="s">
        <v>85</v>
      </c>
      <c r="K22">
        <v>27.12</v>
      </c>
      <c r="L22">
        <v>35</v>
      </c>
      <c r="M22" t="s">
        <v>89</v>
      </c>
      <c r="N22" t="s">
        <v>788</v>
      </c>
      <c r="O22">
        <v>6.5</v>
      </c>
      <c r="P22">
        <v>27.12</v>
      </c>
      <c r="Q22">
        <v>2</v>
      </c>
      <c r="R22">
        <v>54.24</v>
      </c>
      <c r="S22">
        <v>60.74</v>
      </c>
      <c r="T22">
        <v>5.5</v>
      </c>
      <c r="U22" s="91">
        <v>0</v>
      </c>
      <c r="V22" s="91">
        <v>5.5</v>
      </c>
      <c r="W22">
        <v>32.5</v>
      </c>
      <c r="X22">
        <v>0.58333333333333337</v>
      </c>
      <c r="Y22">
        <v>18.958333333333336</v>
      </c>
      <c r="Z22" s="183">
        <v>41.781700000000001</v>
      </c>
      <c r="AA22" t="s">
        <v>5</v>
      </c>
      <c r="AB22" t="b" cm="1">
        <f t="array" ref="AB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">
        <f>Fares_Big_Star_Export[[#This Row],[Trip Time]]*Fares_Big_Star_Export[[#This Row],[HOURLY DATA]]/60</f>
        <v>18.958333333333332</v>
      </c>
      <c r="AE22"/>
    </row>
    <row r="23" spans="1:31" x14ac:dyDescent="0.25">
      <c r="A23" t="s">
        <v>582</v>
      </c>
      <c r="B23" t="s">
        <v>719</v>
      </c>
      <c r="C23" t="s">
        <v>613</v>
      </c>
      <c r="D23" s="3">
        <v>0</v>
      </c>
      <c r="E23" t="s">
        <v>92</v>
      </c>
      <c r="F23" t="s">
        <v>542</v>
      </c>
      <c r="G23" s="2">
        <v>45586</v>
      </c>
      <c r="H23">
        <v>4009345</v>
      </c>
      <c r="I23" t="s">
        <v>29</v>
      </c>
      <c r="J23" t="s">
        <v>80</v>
      </c>
      <c r="K23">
        <v>26.95</v>
      </c>
      <c r="L23">
        <v>50</v>
      </c>
      <c r="M23" t="s">
        <v>88</v>
      </c>
      <c r="N23" t="s">
        <v>788</v>
      </c>
      <c r="O23">
        <v>5</v>
      </c>
      <c r="P23">
        <v>26.95</v>
      </c>
      <c r="Q23">
        <v>1.75</v>
      </c>
      <c r="R23">
        <v>47.162500000000001</v>
      </c>
      <c r="S23">
        <v>52.162500000000001</v>
      </c>
      <c r="T23">
        <v>5.5</v>
      </c>
      <c r="U23" s="91">
        <v>0</v>
      </c>
      <c r="V23" s="91">
        <v>5.5</v>
      </c>
      <c r="W23">
        <v>29</v>
      </c>
      <c r="X23">
        <v>0.83333333333333337</v>
      </c>
      <c r="Y23">
        <v>24.166666666666668</v>
      </c>
      <c r="Z23" s="183">
        <v>27.995799999999999</v>
      </c>
      <c r="AA23" t="s">
        <v>26</v>
      </c>
      <c r="AB23" t="b" cm="1">
        <f t="array" ref="AB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">
        <f>Fares_Big_Star_Export[[#This Row],[Trip Time]]*Fares_Big_Star_Export[[#This Row],[HOURLY DATA]]/60</f>
        <v>24.166666666666668</v>
      </c>
      <c r="AE23"/>
    </row>
    <row r="24" spans="1:31" x14ac:dyDescent="0.25">
      <c r="A24" t="s">
        <v>470</v>
      </c>
      <c r="B24" t="s">
        <v>689</v>
      </c>
      <c r="C24" t="s">
        <v>923</v>
      </c>
      <c r="D24" s="3">
        <v>0</v>
      </c>
      <c r="E24" t="s">
        <v>92</v>
      </c>
      <c r="F24" t="s">
        <v>491</v>
      </c>
      <c r="G24" s="2">
        <v>45586</v>
      </c>
      <c r="H24">
        <v>4009498</v>
      </c>
      <c r="I24" t="s">
        <v>28</v>
      </c>
      <c r="J24" t="s">
        <v>853</v>
      </c>
      <c r="K24">
        <v>27.84</v>
      </c>
      <c r="L24">
        <v>76</v>
      </c>
      <c r="M24" t="s">
        <v>88</v>
      </c>
      <c r="N24" t="s">
        <v>788</v>
      </c>
      <c r="O24">
        <v>5</v>
      </c>
      <c r="P24">
        <v>27.84</v>
      </c>
      <c r="Q24">
        <v>1.75</v>
      </c>
      <c r="R24">
        <v>48.72</v>
      </c>
      <c r="S24">
        <v>53.72</v>
      </c>
      <c r="T24">
        <v>5.5</v>
      </c>
      <c r="U24" s="91">
        <v>0</v>
      </c>
      <c r="V24" s="91">
        <v>5.5</v>
      </c>
      <c r="W24">
        <v>32.5</v>
      </c>
      <c r="X24">
        <v>1.2666666666666666</v>
      </c>
      <c r="Y24">
        <v>41.166666666666664</v>
      </c>
      <c r="Z24" s="183">
        <v>12.5533</v>
      </c>
      <c r="AA24" t="s">
        <v>5</v>
      </c>
      <c r="AB24" t="b" cm="1">
        <f t="array" ref="AB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">
        <f>Fares_Big_Star_Export[[#This Row],[Trip Time]]*Fares_Big_Star_Export[[#This Row],[HOURLY DATA]]/60</f>
        <v>41.166666666666664</v>
      </c>
      <c r="AE24"/>
    </row>
    <row r="25" spans="1:31" x14ac:dyDescent="0.25">
      <c r="A25" t="s">
        <v>470</v>
      </c>
      <c r="B25" t="s">
        <v>641</v>
      </c>
      <c r="C25" t="s">
        <v>755</v>
      </c>
      <c r="D25" s="3">
        <v>0</v>
      </c>
      <c r="E25" t="s">
        <v>92</v>
      </c>
      <c r="F25" t="s">
        <v>491</v>
      </c>
      <c r="G25" s="2">
        <v>45586</v>
      </c>
      <c r="H25">
        <v>4005721</v>
      </c>
      <c r="I25" t="s">
        <v>28</v>
      </c>
      <c r="J25" t="s">
        <v>80</v>
      </c>
      <c r="K25">
        <v>4.38</v>
      </c>
      <c r="L25">
        <v>23</v>
      </c>
      <c r="M25" t="s">
        <v>88</v>
      </c>
      <c r="N25" t="s">
        <v>788</v>
      </c>
      <c r="O25">
        <v>5</v>
      </c>
      <c r="P25">
        <v>4.38</v>
      </c>
      <c r="Q25">
        <v>1.75</v>
      </c>
      <c r="R25">
        <v>7.665</v>
      </c>
      <c r="S25">
        <v>12.664999999999999</v>
      </c>
      <c r="T25">
        <v>5.5</v>
      </c>
      <c r="U25" s="91">
        <v>0</v>
      </c>
      <c r="V25" s="91">
        <v>5.5</v>
      </c>
      <c r="W25">
        <v>32.5</v>
      </c>
      <c r="X25">
        <v>0.38333333333333336</v>
      </c>
      <c r="Y25">
        <v>12.458333333333334</v>
      </c>
      <c r="Z25" s="183">
        <v>0.20669999999999999</v>
      </c>
      <c r="AA25" t="s">
        <v>5</v>
      </c>
      <c r="AB25" t="b" cm="1">
        <f t="array" ref="AB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">
        <f>Fares_Big_Star_Export[[#This Row],[Trip Time]]*Fares_Big_Star_Export[[#This Row],[HOURLY DATA]]/60</f>
        <v>12.458333333333334</v>
      </c>
      <c r="AE25"/>
    </row>
    <row r="26" spans="1:31" x14ac:dyDescent="0.25">
      <c r="A26" t="s">
        <v>432</v>
      </c>
      <c r="B26" t="s">
        <v>738</v>
      </c>
      <c r="C26" t="s">
        <v>955</v>
      </c>
      <c r="D26" s="3">
        <v>0</v>
      </c>
      <c r="E26" t="s">
        <v>92</v>
      </c>
      <c r="F26" t="s">
        <v>398</v>
      </c>
      <c r="G26" s="2">
        <v>45586</v>
      </c>
      <c r="H26">
        <v>4009456</v>
      </c>
      <c r="I26" t="s">
        <v>27</v>
      </c>
      <c r="J26" t="s">
        <v>80</v>
      </c>
      <c r="K26">
        <v>10.49</v>
      </c>
      <c r="L26">
        <v>23</v>
      </c>
      <c r="M26" t="s">
        <v>88</v>
      </c>
      <c r="N26" t="s">
        <v>788</v>
      </c>
      <c r="O26">
        <v>5</v>
      </c>
      <c r="P26">
        <v>10.49</v>
      </c>
      <c r="Q26">
        <v>1.75</v>
      </c>
      <c r="R26">
        <v>18.357500000000002</v>
      </c>
      <c r="S26">
        <v>23.357500000000002</v>
      </c>
      <c r="T26">
        <v>5.5</v>
      </c>
      <c r="U26" s="91">
        <v>0</v>
      </c>
      <c r="V26" s="91">
        <v>5.5</v>
      </c>
      <c r="W26">
        <v>29</v>
      </c>
      <c r="X26">
        <v>0.38333333333333336</v>
      </c>
      <c r="Y26">
        <v>11.116666666666667</v>
      </c>
      <c r="Z26" s="183">
        <v>12.2408</v>
      </c>
      <c r="AA26" t="s">
        <v>26</v>
      </c>
      <c r="AB26" t="b" cm="1">
        <f t="array" ref="AB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">
        <f>Fares_Big_Star_Export[[#This Row],[Trip Time]]*Fares_Big_Star_Export[[#This Row],[HOURLY DATA]]/60</f>
        <v>11.116666666666667</v>
      </c>
      <c r="AE26"/>
    </row>
    <row r="27" spans="1:31" x14ac:dyDescent="0.25">
      <c r="A27" t="s">
        <v>432</v>
      </c>
      <c r="B27" t="s">
        <v>834</v>
      </c>
      <c r="C27" t="s">
        <v>475</v>
      </c>
      <c r="D27" s="3">
        <v>1</v>
      </c>
      <c r="E27" t="s">
        <v>92</v>
      </c>
      <c r="F27" t="s">
        <v>398</v>
      </c>
      <c r="G27" s="2">
        <v>45586</v>
      </c>
      <c r="H27">
        <v>4009042</v>
      </c>
      <c r="I27" t="s">
        <v>27</v>
      </c>
      <c r="J27" t="s">
        <v>80</v>
      </c>
      <c r="K27">
        <v>10.86</v>
      </c>
      <c r="L27">
        <v>27</v>
      </c>
      <c r="M27" t="s">
        <v>88</v>
      </c>
      <c r="N27" t="s">
        <v>788</v>
      </c>
      <c r="O27">
        <v>5</v>
      </c>
      <c r="P27">
        <v>10.86</v>
      </c>
      <c r="Q27">
        <v>1.75</v>
      </c>
      <c r="R27">
        <v>19.004999999999999</v>
      </c>
      <c r="S27">
        <v>24.004999999999999</v>
      </c>
      <c r="T27">
        <v>0</v>
      </c>
      <c r="U27" s="91">
        <v>0</v>
      </c>
      <c r="V27" s="91">
        <v>0</v>
      </c>
      <c r="W27">
        <v>29</v>
      </c>
      <c r="X27">
        <v>0.45</v>
      </c>
      <c r="Y27">
        <v>13.05</v>
      </c>
      <c r="Z27" s="183">
        <v>10.955</v>
      </c>
      <c r="AA27" t="s">
        <v>26</v>
      </c>
      <c r="AB27" t="b" cm="1">
        <f t="array" ref="AB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">
        <f>Fares_Big_Star_Export[[#This Row],[Trip Time]]*Fares_Big_Star_Export[[#This Row],[HOURLY DATA]]/60</f>
        <v>13.05</v>
      </c>
      <c r="AE27"/>
    </row>
    <row r="28" spans="1:31" x14ac:dyDescent="0.25">
      <c r="A28" t="s">
        <v>444</v>
      </c>
      <c r="B28" t="s">
        <v>824</v>
      </c>
      <c r="C28" t="s">
        <v>540</v>
      </c>
      <c r="D28" s="3">
        <v>0</v>
      </c>
      <c r="E28" t="s">
        <v>92</v>
      </c>
      <c r="F28" t="s">
        <v>415</v>
      </c>
      <c r="G28" s="2">
        <v>45586</v>
      </c>
      <c r="H28">
        <v>4005725</v>
      </c>
      <c r="I28" t="s">
        <v>354</v>
      </c>
      <c r="J28" t="s">
        <v>93</v>
      </c>
      <c r="K28">
        <v>15.66</v>
      </c>
      <c r="L28">
        <v>40</v>
      </c>
      <c r="M28" t="s">
        <v>88</v>
      </c>
      <c r="N28" t="s">
        <v>788</v>
      </c>
      <c r="O28">
        <v>5</v>
      </c>
      <c r="P28">
        <v>15.66</v>
      </c>
      <c r="Q28">
        <v>1.75</v>
      </c>
      <c r="R28">
        <v>27.405000000000001</v>
      </c>
      <c r="S28">
        <v>32.405000000000001</v>
      </c>
      <c r="T28">
        <v>0</v>
      </c>
      <c r="U28" s="91">
        <v>0</v>
      </c>
      <c r="V28" s="91">
        <v>0</v>
      </c>
      <c r="W28">
        <v>32.5</v>
      </c>
      <c r="X28">
        <v>0.66666666666666663</v>
      </c>
      <c r="Y28">
        <v>21.666666666666664</v>
      </c>
      <c r="Z28" s="183">
        <v>10.738300000000001</v>
      </c>
      <c r="AA28" t="s">
        <v>5</v>
      </c>
      <c r="AB28" t="b" cm="1">
        <f t="array" ref="AB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">
        <f>Fares_Big_Star_Export[[#This Row],[Trip Time]]*Fares_Big_Star_Export[[#This Row],[HOURLY DATA]]/60</f>
        <v>21.666666666666668</v>
      </c>
      <c r="AE28"/>
    </row>
    <row r="29" spans="1:31" x14ac:dyDescent="0.25">
      <c r="A29" t="s">
        <v>444</v>
      </c>
      <c r="B29" t="s">
        <v>956</v>
      </c>
      <c r="C29" t="s">
        <v>516</v>
      </c>
      <c r="D29" s="3">
        <v>0</v>
      </c>
      <c r="E29" t="s">
        <v>92</v>
      </c>
      <c r="F29" t="s">
        <v>415</v>
      </c>
      <c r="G29" s="2">
        <v>45586</v>
      </c>
      <c r="H29">
        <v>4005699</v>
      </c>
      <c r="I29" t="s">
        <v>354</v>
      </c>
      <c r="J29" t="s">
        <v>80</v>
      </c>
      <c r="K29">
        <v>7.27</v>
      </c>
      <c r="L29">
        <v>31</v>
      </c>
      <c r="M29" t="s">
        <v>88</v>
      </c>
      <c r="N29" t="s">
        <v>788</v>
      </c>
      <c r="O29">
        <v>5</v>
      </c>
      <c r="P29">
        <v>7.27</v>
      </c>
      <c r="Q29">
        <v>1.75</v>
      </c>
      <c r="R29">
        <v>12.7225</v>
      </c>
      <c r="S29">
        <v>17.7225</v>
      </c>
      <c r="T29">
        <v>0</v>
      </c>
      <c r="U29" s="91">
        <v>0</v>
      </c>
      <c r="V29" s="91">
        <v>0</v>
      </c>
      <c r="W29">
        <v>32.5</v>
      </c>
      <c r="X29">
        <v>0.51666666666666672</v>
      </c>
      <c r="Y29">
        <v>16.791666666666668</v>
      </c>
      <c r="Z29" s="183">
        <v>0.93079999999999996</v>
      </c>
      <c r="AA29" t="s">
        <v>5</v>
      </c>
      <c r="AB29" t="b" cm="1">
        <f t="array" ref="AB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">
        <f>Fares_Big_Star_Export[[#This Row],[Trip Time]]*Fares_Big_Star_Export[[#This Row],[HOURLY DATA]]/60</f>
        <v>16.791666666666668</v>
      </c>
      <c r="AE29"/>
    </row>
    <row r="30" spans="1:31" x14ac:dyDescent="0.25">
      <c r="A30" t="s">
        <v>444</v>
      </c>
      <c r="B30" t="s">
        <v>400</v>
      </c>
      <c r="C30" t="s">
        <v>808</v>
      </c>
      <c r="D30" s="3">
        <v>0</v>
      </c>
      <c r="E30" t="s">
        <v>92</v>
      </c>
      <c r="F30" t="s">
        <v>415</v>
      </c>
      <c r="G30" s="2">
        <v>45586</v>
      </c>
      <c r="H30">
        <v>4005706</v>
      </c>
      <c r="I30" t="s">
        <v>354</v>
      </c>
      <c r="J30" t="s">
        <v>80</v>
      </c>
      <c r="K30">
        <v>10.25</v>
      </c>
      <c r="L30">
        <v>39</v>
      </c>
      <c r="M30" t="s">
        <v>88</v>
      </c>
      <c r="N30" t="s">
        <v>788</v>
      </c>
      <c r="O30">
        <v>5</v>
      </c>
      <c r="P30">
        <v>10.25</v>
      </c>
      <c r="Q30">
        <v>1.75</v>
      </c>
      <c r="R30">
        <v>17.9375</v>
      </c>
      <c r="S30">
        <v>22.9375</v>
      </c>
      <c r="T30">
        <v>0</v>
      </c>
      <c r="U30" s="91">
        <v>0</v>
      </c>
      <c r="V30" s="91">
        <v>0</v>
      </c>
      <c r="W30">
        <v>32.5</v>
      </c>
      <c r="X30">
        <v>0.65</v>
      </c>
      <c r="Y30">
        <v>21.125</v>
      </c>
      <c r="Z30" s="183">
        <v>1.8125</v>
      </c>
      <c r="AA30" t="s">
        <v>5</v>
      </c>
      <c r="AB30" t="b" cm="1">
        <f t="array" ref="AB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">
        <f>Fares_Big_Star_Export[[#This Row],[Trip Time]]*Fares_Big_Star_Export[[#This Row],[HOURLY DATA]]/60</f>
        <v>21.125</v>
      </c>
      <c r="AE30"/>
    </row>
    <row r="31" spans="1:31" x14ac:dyDescent="0.25">
      <c r="A31" t="s">
        <v>444</v>
      </c>
      <c r="B31" t="s">
        <v>533</v>
      </c>
      <c r="C31" t="s">
        <v>859</v>
      </c>
      <c r="D31" s="3">
        <v>0</v>
      </c>
      <c r="E31" t="s">
        <v>92</v>
      </c>
      <c r="F31" t="s">
        <v>415</v>
      </c>
      <c r="G31" s="2">
        <v>45586</v>
      </c>
      <c r="H31">
        <v>4005648</v>
      </c>
      <c r="I31" t="s">
        <v>354</v>
      </c>
      <c r="J31" t="s">
        <v>80</v>
      </c>
      <c r="K31">
        <v>20.98</v>
      </c>
      <c r="L31">
        <v>49</v>
      </c>
      <c r="M31" t="s">
        <v>88</v>
      </c>
      <c r="N31" t="s">
        <v>788</v>
      </c>
      <c r="O31">
        <v>5</v>
      </c>
      <c r="P31">
        <v>20.98</v>
      </c>
      <c r="Q31">
        <v>1.75</v>
      </c>
      <c r="R31">
        <v>36.715000000000003</v>
      </c>
      <c r="S31">
        <v>41.715000000000003</v>
      </c>
      <c r="T31">
        <v>0</v>
      </c>
      <c r="U31" s="91">
        <v>0</v>
      </c>
      <c r="V31" s="91">
        <v>0</v>
      </c>
      <c r="W31">
        <v>32.5</v>
      </c>
      <c r="X31">
        <v>0.81666666666666665</v>
      </c>
      <c r="Y31">
        <v>26.541666666666668</v>
      </c>
      <c r="Z31" s="183">
        <v>15.173299999999999</v>
      </c>
      <c r="AA31" t="s">
        <v>5</v>
      </c>
      <c r="AB31" t="b" cm="1">
        <f t="array" ref="AB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">
        <f>Fares_Big_Star_Export[[#This Row],[Trip Time]]*Fares_Big_Star_Export[[#This Row],[HOURLY DATA]]/60</f>
        <v>26.541666666666668</v>
      </c>
      <c r="AE31"/>
    </row>
    <row r="32" spans="1:31" x14ac:dyDescent="0.25">
      <c r="A32" t="s">
        <v>444</v>
      </c>
      <c r="B32" t="s">
        <v>816</v>
      </c>
      <c r="C32" t="s">
        <v>387</v>
      </c>
      <c r="D32" s="3">
        <v>0</v>
      </c>
      <c r="E32" t="s">
        <v>92</v>
      </c>
      <c r="F32" t="s">
        <v>415</v>
      </c>
      <c r="G32" s="2">
        <v>45586</v>
      </c>
      <c r="H32">
        <v>4009366</v>
      </c>
      <c r="I32" t="s">
        <v>354</v>
      </c>
      <c r="J32" t="s">
        <v>80</v>
      </c>
      <c r="K32">
        <v>14.08</v>
      </c>
      <c r="L32">
        <v>34</v>
      </c>
      <c r="M32" t="s">
        <v>88</v>
      </c>
      <c r="N32" t="s">
        <v>788</v>
      </c>
      <c r="O32">
        <v>5</v>
      </c>
      <c r="P32">
        <v>14.08</v>
      </c>
      <c r="Q32">
        <v>1.75</v>
      </c>
      <c r="R32">
        <v>24.64</v>
      </c>
      <c r="S32">
        <v>29.64</v>
      </c>
      <c r="T32">
        <v>3</v>
      </c>
      <c r="U32" s="91">
        <v>0</v>
      </c>
      <c r="V32" s="91">
        <v>3</v>
      </c>
      <c r="W32">
        <v>32.5</v>
      </c>
      <c r="X32">
        <v>0.56666666666666665</v>
      </c>
      <c r="Y32">
        <v>18.416666666666668</v>
      </c>
      <c r="Z32" s="183">
        <v>11.2233</v>
      </c>
      <c r="AA32" t="s">
        <v>5</v>
      </c>
      <c r="AB32" t="b" cm="1">
        <f t="array" ref="AB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">
        <f>Fares_Big_Star_Export[[#This Row],[Trip Time]]*Fares_Big_Star_Export[[#This Row],[HOURLY DATA]]/60</f>
        <v>18.416666666666668</v>
      </c>
      <c r="AE32"/>
    </row>
    <row r="33" spans="1:31" x14ac:dyDescent="0.25">
      <c r="A33" t="s">
        <v>444</v>
      </c>
      <c r="B33" t="s">
        <v>890</v>
      </c>
      <c r="C33" t="s">
        <v>632</v>
      </c>
      <c r="D33" s="3">
        <v>0</v>
      </c>
      <c r="E33" t="s">
        <v>92</v>
      </c>
      <c r="F33" t="s">
        <v>415</v>
      </c>
      <c r="G33" s="2">
        <v>45586</v>
      </c>
      <c r="H33">
        <v>4009045</v>
      </c>
      <c r="I33" t="s">
        <v>354</v>
      </c>
      <c r="J33" t="s">
        <v>84</v>
      </c>
      <c r="K33">
        <v>17.89</v>
      </c>
      <c r="L33">
        <v>43</v>
      </c>
      <c r="M33" t="s">
        <v>88</v>
      </c>
      <c r="N33" t="s">
        <v>788</v>
      </c>
      <c r="O33">
        <v>5</v>
      </c>
      <c r="P33">
        <v>17.89</v>
      </c>
      <c r="Q33">
        <v>1.75</v>
      </c>
      <c r="R33">
        <v>31.307500000000001</v>
      </c>
      <c r="S33">
        <v>36.307500000000005</v>
      </c>
      <c r="T33">
        <v>5</v>
      </c>
      <c r="U33" s="91">
        <v>0</v>
      </c>
      <c r="V33" s="91">
        <v>5</v>
      </c>
      <c r="W33">
        <v>32.5</v>
      </c>
      <c r="X33">
        <v>0.71666666666666667</v>
      </c>
      <c r="Y33">
        <v>23.291666666666668</v>
      </c>
      <c r="Z33" s="183">
        <v>13.0158</v>
      </c>
      <c r="AA33" t="s">
        <v>5</v>
      </c>
      <c r="AB33" t="b" cm="1">
        <f t="array" ref="AB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">
        <f>Fares_Big_Star_Export[[#This Row],[Trip Time]]*Fares_Big_Star_Export[[#This Row],[HOURLY DATA]]/60</f>
        <v>23.291666666666668</v>
      </c>
      <c r="AE33"/>
    </row>
    <row r="34" spans="1:31" x14ac:dyDescent="0.25">
      <c r="A34" t="s">
        <v>444</v>
      </c>
      <c r="B34" t="s">
        <v>667</v>
      </c>
      <c r="C34" t="s">
        <v>747</v>
      </c>
      <c r="D34" s="3">
        <v>1</v>
      </c>
      <c r="E34" t="s">
        <v>92</v>
      </c>
      <c r="F34" t="s">
        <v>415</v>
      </c>
      <c r="G34" s="2">
        <v>45586</v>
      </c>
      <c r="H34">
        <v>4009043</v>
      </c>
      <c r="I34" t="s">
        <v>354</v>
      </c>
      <c r="J34" t="s">
        <v>84</v>
      </c>
      <c r="K34">
        <v>17.89</v>
      </c>
      <c r="L34">
        <v>30</v>
      </c>
      <c r="M34" t="s">
        <v>88</v>
      </c>
      <c r="N34" t="s">
        <v>788</v>
      </c>
      <c r="O34">
        <v>5</v>
      </c>
      <c r="P34">
        <v>17.89</v>
      </c>
      <c r="Q34">
        <v>1.75</v>
      </c>
      <c r="R34">
        <v>31.307500000000001</v>
      </c>
      <c r="S34">
        <v>36.307500000000005</v>
      </c>
      <c r="T34">
        <v>5.5</v>
      </c>
      <c r="U34" s="91">
        <v>5.5</v>
      </c>
      <c r="V34" s="91">
        <v>0</v>
      </c>
      <c r="W34">
        <v>32.5</v>
      </c>
      <c r="X34">
        <v>0.5</v>
      </c>
      <c r="Y34">
        <v>16.25</v>
      </c>
      <c r="Z34" s="183">
        <v>20.057500000000001</v>
      </c>
      <c r="AA34" t="s">
        <v>5</v>
      </c>
      <c r="AB34" t="b" cm="1">
        <f t="array" ref="AB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">
        <f>Fares_Big_Star_Export[[#This Row],[Trip Time]]*Fares_Big_Star_Export[[#This Row],[HOURLY DATA]]/60</f>
        <v>16.25</v>
      </c>
      <c r="AE34"/>
    </row>
    <row r="35" spans="1:31" x14ac:dyDescent="0.25">
      <c r="A35" t="s">
        <v>444</v>
      </c>
      <c r="B35" t="s">
        <v>737</v>
      </c>
      <c r="C35" t="s">
        <v>377</v>
      </c>
      <c r="D35" s="3">
        <v>0</v>
      </c>
      <c r="E35" t="s">
        <v>92</v>
      </c>
      <c r="F35" t="s">
        <v>415</v>
      </c>
      <c r="G35" s="2">
        <v>45586</v>
      </c>
      <c r="H35">
        <v>4009585</v>
      </c>
      <c r="I35" t="s">
        <v>354</v>
      </c>
      <c r="J35" t="s">
        <v>80</v>
      </c>
      <c r="K35">
        <v>8.19</v>
      </c>
      <c r="L35">
        <v>27</v>
      </c>
      <c r="M35" t="s">
        <v>88</v>
      </c>
      <c r="N35" t="s">
        <v>788</v>
      </c>
      <c r="O35">
        <v>5</v>
      </c>
      <c r="P35">
        <v>8.19</v>
      </c>
      <c r="Q35">
        <v>1.75</v>
      </c>
      <c r="R35">
        <v>14.3325</v>
      </c>
      <c r="S35">
        <v>19.3325</v>
      </c>
      <c r="T35">
        <v>3</v>
      </c>
      <c r="U35" s="91">
        <v>0</v>
      </c>
      <c r="V35" s="91">
        <v>3</v>
      </c>
      <c r="W35">
        <v>32.5</v>
      </c>
      <c r="X35">
        <v>0.45</v>
      </c>
      <c r="Y35">
        <v>14.625</v>
      </c>
      <c r="Z35" s="183">
        <v>4.7074999999999996</v>
      </c>
      <c r="AA35" t="s">
        <v>5</v>
      </c>
      <c r="AB35" t="b" cm="1">
        <f t="array" ref="AB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">
        <f>Fares_Big_Star_Export[[#This Row],[Trip Time]]*Fares_Big_Star_Export[[#This Row],[HOURLY DATA]]/60</f>
        <v>14.625</v>
      </c>
      <c r="AE35"/>
    </row>
    <row r="36" spans="1:31" x14ac:dyDescent="0.25">
      <c r="A36" t="s">
        <v>444</v>
      </c>
      <c r="B36" t="s">
        <v>766</v>
      </c>
      <c r="C36" t="s">
        <v>489</v>
      </c>
      <c r="D36" s="3">
        <v>0</v>
      </c>
      <c r="E36" t="s">
        <v>92</v>
      </c>
      <c r="F36" t="s">
        <v>415</v>
      </c>
      <c r="G36" s="2">
        <v>45586</v>
      </c>
      <c r="H36">
        <v>4009509</v>
      </c>
      <c r="I36" t="s">
        <v>354</v>
      </c>
      <c r="J36" t="s">
        <v>84</v>
      </c>
      <c r="K36">
        <v>19.05</v>
      </c>
      <c r="L36">
        <v>36</v>
      </c>
      <c r="M36" t="s">
        <v>88</v>
      </c>
      <c r="N36" t="s">
        <v>788</v>
      </c>
      <c r="O36">
        <v>5</v>
      </c>
      <c r="P36">
        <v>19.05</v>
      </c>
      <c r="Q36">
        <v>1.75</v>
      </c>
      <c r="R36">
        <v>33.337499999999999</v>
      </c>
      <c r="S36">
        <v>38.337499999999999</v>
      </c>
      <c r="T36">
        <v>5.5</v>
      </c>
      <c r="U36" s="91">
        <v>0</v>
      </c>
      <c r="V36" s="91">
        <v>5.5</v>
      </c>
      <c r="W36">
        <v>32.5</v>
      </c>
      <c r="X36">
        <v>0.6</v>
      </c>
      <c r="Y36">
        <v>19.5</v>
      </c>
      <c r="Z36" s="183">
        <v>18.837499999999999</v>
      </c>
      <c r="AA36" t="s">
        <v>5</v>
      </c>
      <c r="AB36" t="b" cm="1">
        <f t="array" ref="AB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">
        <f>Fares_Big_Star_Export[[#This Row],[Trip Time]]*Fares_Big_Star_Export[[#This Row],[HOURLY DATA]]/60</f>
        <v>19.5</v>
      </c>
      <c r="AE36"/>
    </row>
    <row r="37" spans="1:31" x14ac:dyDescent="0.25">
      <c r="A37" t="s">
        <v>392</v>
      </c>
      <c r="B37" t="s">
        <v>488</v>
      </c>
      <c r="C37" t="s">
        <v>597</v>
      </c>
      <c r="D37" s="3">
        <v>0</v>
      </c>
      <c r="E37" t="s">
        <v>92</v>
      </c>
      <c r="F37" t="s">
        <v>666</v>
      </c>
      <c r="G37" s="2">
        <v>45586</v>
      </c>
      <c r="H37">
        <v>4005722</v>
      </c>
      <c r="I37" t="s">
        <v>38</v>
      </c>
      <c r="J37" t="s">
        <v>80</v>
      </c>
      <c r="K37">
        <v>17.3</v>
      </c>
      <c r="L37">
        <v>41</v>
      </c>
      <c r="M37" t="s">
        <v>88</v>
      </c>
      <c r="N37" t="s">
        <v>788</v>
      </c>
      <c r="O37">
        <v>5</v>
      </c>
      <c r="P37">
        <v>17.3</v>
      </c>
      <c r="Q37">
        <v>1.75</v>
      </c>
      <c r="R37">
        <v>30.275000000000002</v>
      </c>
      <c r="S37">
        <v>35.275000000000006</v>
      </c>
      <c r="T37">
        <v>0</v>
      </c>
      <c r="U37" s="91">
        <v>0</v>
      </c>
      <c r="V37" s="91">
        <v>0</v>
      </c>
      <c r="W37">
        <v>29</v>
      </c>
      <c r="X37">
        <v>0.68333333333333335</v>
      </c>
      <c r="Y37">
        <v>19.816666666666666</v>
      </c>
      <c r="Z37" s="183">
        <v>15.458299999999999</v>
      </c>
      <c r="AA37" t="s">
        <v>26</v>
      </c>
      <c r="AB37" t="b" cm="1">
        <f t="array" ref="AB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">
        <f>Fares_Big_Star_Export[[#This Row],[Trip Time]]*Fares_Big_Star_Export[[#This Row],[HOURLY DATA]]/60</f>
        <v>19.816666666666666</v>
      </c>
      <c r="AE37"/>
    </row>
    <row r="38" spans="1:31" x14ac:dyDescent="0.25">
      <c r="A38" t="s">
        <v>392</v>
      </c>
      <c r="B38" t="s">
        <v>474</v>
      </c>
      <c r="C38" t="s">
        <v>429</v>
      </c>
      <c r="D38" s="3">
        <v>0</v>
      </c>
      <c r="E38" t="s">
        <v>92</v>
      </c>
      <c r="F38" t="s">
        <v>666</v>
      </c>
      <c r="G38" s="2">
        <v>45586</v>
      </c>
      <c r="H38">
        <v>4005598</v>
      </c>
      <c r="I38" t="s">
        <v>38</v>
      </c>
      <c r="J38" t="s">
        <v>84</v>
      </c>
      <c r="K38">
        <v>8.35</v>
      </c>
      <c r="L38">
        <v>26</v>
      </c>
      <c r="M38" t="s">
        <v>88</v>
      </c>
      <c r="N38" t="s">
        <v>788</v>
      </c>
      <c r="O38">
        <v>5</v>
      </c>
      <c r="P38">
        <v>8.35</v>
      </c>
      <c r="Q38">
        <v>1.75</v>
      </c>
      <c r="R38">
        <v>14.612499999999999</v>
      </c>
      <c r="S38">
        <v>19.612499999999997</v>
      </c>
      <c r="T38">
        <v>5</v>
      </c>
      <c r="U38" s="91">
        <v>0</v>
      </c>
      <c r="V38" s="91">
        <v>5</v>
      </c>
      <c r="W38">
        <v>29</v>
      </c>
      <c r="X38">
        <v>0.43333333333333335</v>
      </c>
      <c r="Y38">
        <v>12.566666666666666</v>
      </c>
      <c r="Z38" s="183">
        <v>7.0457999999999998</v>
      </c>
      <c r="AA38" t="s">
        <v>26</v>
      </c>
      <c r="AB38" t="b" cm="1">
        <f t="array" ref="AB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">
        <f>Fares_Big_Star_Export[[#This Row],[Trip Time]]*Fares_Big_Star_Export[[#This Row],[HOURLY DATA]]/60</f>
        <v>12.566666666666666</v>
      </c>
      <c r="AE38"/>
    </row>
    <row r="39" spans="1:31" x14ac:dyDescent="0.25">
      <c r="A39" t="s">
        <v>392</v>
      </c>
      <c r="B39" t="s">
        <v>540</v>
      </c>
      <c r="C39" t="s">
        <v>957</v>
      </c>
      <c r="D39" s="3">
        <v>0</v>
      </c>
      <c r="E39" t="s">
        <v>92</v>
      </c>
      <c r="F39" t="s">
        <v>666</v>
      </c>
      <c r="G39" s="2">
        <v>45586</v>
      </c>
      <c r="H39">
        <v>4006831</v>
      </c>
      <c r="I39" t="s">
        <v>38</v>
      </c>
      <c r="J39" t="s">
        <v>84</v>
      </c>
      <c r="K39">
        <v>19.100000000000001</v>
      </c>
      <c r="L39">
        <v>37</v>
      </c>
      <c r="M39" t="s">
        <v>88</v>
      </c>
      <c r="N39" t="s">
        <v>788</v>
      </c>
      <c r="O39">
        <v>5</v>
      </c>
      <c r="P39">
        <v>19.100000000000001</v>
      </c>
      <c r="Q39">
        <v>1.75</v>
      </c>
      <c r="R39">
        <v>33.425000000000004</v>
      </c>
      <c r="S39">
        <v>38.425000000000004</v>
      </c>
      <c r="T39">
        <v>5</v>
      </c>
      <c r="U39" s="91">
        <v>0</v>
      </c>
      <c r="V39" s="91">
        <v>5</v>
      </c>
      <c r="W39">
        <v>29</v>
      </c>
      <c r="X39">
        <v>0.6166666666666667</v>
      </c>
      <c r="Y39">
        <v>17.883333333333333</v>
      </c>
      <c r="Z39" s="183">
        <v>20.541699999999999</v>
      </c>
      <c r="AA39" t="s">
        <v>26</v>
      </c>
      <c r="AB39" t="b" cm="1">
        <f t="array" ref="AB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">
        <f>Fares_Big_Star_Export[[#This Row],[Trip Time]]*Fares_Big_Star_Export[[#This Row],[HOURLY DATA]]/60</f>
        <v>17.883333333333333</v>
      </c>
      <c r="AE39"/>
    </row>
    <row r="40" spans="1:31" x14ac:dyDescent="0.25">
      <c r="A40" t="s">
        <v>470</v>
      </c>
      <c r="B40" t="s">
        <v>708</v>
      </c>
      <c r="C40" t="s">
        <v>425</v>
      </c>
      <c r="D40" s="3">
        <v>0</v>
      </c>
      <c r="E40" t="s">
        <v>92</v>
      </c>
      <c r="F40" t="s">
        <v>491</v>
      </c>
      <c r="G40" s="2">
        <v>45586</v>
      </c>
      <c r="H40">
        <v>4005724</v>
      </c>
      <c r="I40" t="s">
        <v>28</v>
      </c>
      <c r="J40" t="s">
        <v>93</v>
      </c>
      <c r="K40">
        <v>15.66</v>
      </c>
      <c r="L40">
        <v>38</v>
      </c>
      <c r="M40" t="s">
        <v>88</v>
      </c>
      <c r="N40" t="s">
        <v>788</v>
      </c>
      <c r="O40">
        <v>5</v>
      </c>
      <c r="P40">
        <v>15.66</v>
      </c>
      <c r="Q40">
        <v>1.75</v>
      </c>
      <c r="R40">
        <v>27.405000000000001</v>
      </c>
      <c r="S40">
        <v>32.405000000000001</v>
      </c>
      <c r="T40">
        <v>0</v>
      </c>
      <c r="U40" s="91">
        <v>0</v>
      </c>
      <c r="V40" s="91">
        <v>0</v>
      </c>
      <c r="W40">
        <v>32.5</v>
      </c>
      <c r="X40">
        <v>0.6333333333333333</v>
      </c>
      <c r="Y40">
        <v>20.583333333333332</v>
      </c>
      <c r="Z40" s="183">
        <v>11.8217</v>
      </c>
      <c r="AA40" t="s">
        <v>5</v>
      </c>
      <c r="AB40" t="b" cm="1">
        <f t="array" ref="AB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">
        <f>Fares_Big_Star_Export[[#This Row],[Trip Time]]*Fares_Big_Star_Export[[#This Row],[HOURLY DATA]]/60</f>
        <v>20.583333333333332</v>
      </c>
      <c r="AE40"/>
    </row>
    <row r="41" spans="1:31" x14ac:dyDescent="0.25">
      <c r="A41" t="s">
        <v>470</v>
      </c>
      <c r="B41" t="s">
        <v>771</v>
      </c>
      <c r="C41" t="s">
        <v>386</v>
      </c>
      <c r="D41" s="3">
        <v>0</v>
      </c>
      <c r="E41" t="s">
        <v>92</v>
      </c>
      <c r="F41" t="s">
        <v>491</v>
      </c>
      <c r="G41" s="2">
        <v>45586</v>
      </c>
      <c r="H41">
        <v>4005554</v>
      </c>
      <c r="I41" t="s">
        <v>28</v>
      </c>
      <c r="J41" t="s">
        <v>86</v>
      </c>
      <c r="K41">
        <v>5.55</v>
      </c>
      <c r="L41">
        <v>27</v>
      </c>
      <c r="M41" t="s">
        <v>89</v>
      </c>
      <c r="N41" t="s">
        <v>788</v>
      </c>
      <c r="O41">
        <v>6.5</v>
      </c>
      <c r="P41">
        <v>5.55</v>
      </c>
      <c r="Q41">
        <v>2</v>
      </c>
      <c r="R41">
        <v>11.1</v>
      </c>
      <c r="S41">
        <v>17.600000000000001</v>
      </c>
      <c r="T41">
        <v>0</v>
      </c>
      <c r="U41" s="91">
        <v>0</v>
      </c>
      <c r="V41" s="91">
        <v>0</v>
      </c>
      <c r="W41">
        <v>32.5</v>
      </c>
      <c r="X41">
        <v>0.45</v>
      </c>
      <c r="Y41">
        <v>14.625</v>
      </c>
      <c r="Z41" s="183">
        <v>2.9750000000000001</v>
      </c>
      <c r="AA41" t="s">
        <v>5</v>
      </c>
      <c r="AB41" t="b" cm="1">
        <f t="array" ref="AB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">
        <f>Fares_Big_Star_Export[[#This Row],[Trip Time]]*Fares_Big_Star_Export[[#This Row],[HOURLY DATA]]/60</f>
        <v>14.625</v>
      </c>
      <c r="AE41"/>
    </row>
    <row r="42" spans="1:31" x14ac:dyDescent="0.25">
      <c r="A42" t="s">
        <v>470</v>
      </c>
      <c r="B42" t="s">
        <v>931</v>
      </c>
      <c r="C42" t="s">
        <v>729</v>
      </c>
      <c r="D42" s="3">
        <v>0</v>
      </c>
      <c r="E42" t="s">
        <v>92</v>
      </c>
      <c r="F42" t="s">
        <v>491</v>
      </c>
      <c r="G42" s="2">
        <v>45586</v>
      </c>
      <c r="H42">
        <v>4005575</v>
      </c>
      <c r="I42" t="s">
        <v>28</v>
      </c>
      <c r="J42" t="s">
        <v>80</v>
      </c>
      <c r="K42">
        <v>7.08</v>
      </c>
      <c r="L42">
        <v>36</v>
      </c>
      <c r="M42" t="s">
        <v>88</v>
      </c>
      <c r="N42" t="s">
        <v>788</v>
      </c>
      <c r="O42">
        <v>5</v>
      </c>
      <c r="P42">
        <v>7.08</v>
      </c>
      <c r="Q42">
        <v>1.75</v>
      </c>
      <c r="R42">
        <v>12.39</v>
      </c>
      <c r="S42">
        <v>17.39</v>
      </c>
      <c r="T42">
        <v>0</v>
      </c>
      <c r="U42" s="91">
        <v>0</v>
      </c>
      <c r="V42" s="91">
        <v>0</v>
      </c>
      <c r="W42">
        <v>32.5</v>
      </c>
      <c r="X42">
        <v>0.6</v>
      </c>
      <c r="Y42">
        <v>19.5</v>
      </c>
      <c r="Z42" s="183">
        <v>-2.11</v>
      </c>
      <c r="AA42" t="s">
        <v>5</v>
      </c>
      <c r="AB42" t="b" cm="1">
        <f t="array" ref="AB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">
        <f>Fares_Big_Star_Export[[#This Row],[Trip Time]]*Fares_Big_Star_Export[[#This Row],[HOURLY DATA]]/60</f>
        <v>19.5</v>
      </c>
      <c r="AE42"/>
    </row>
    <row r="43" spans="1:31" x14ac:dyDescent="0.25">
      <c r="A43" t="s">
        <v>470</v>
      </c>
      <c r="B43" t="s">
        <v>641</v>
      </c>
      <c r="C43" t="s">
        <v>492</v>
      </c>
      <c r="D43" s="3">
        <v>0</v>
      </c>
      <c r="E43" t="s">
        <v>92</v>
      </c>
      <c r="F43" t="s">
        <v>491</v>
      </c>
      <c r="G43" s="2">
        <v>45586</v>
      </c>
      <c r="H43">
        <v>4005707</v>
      </c>
      <c r="I43" t="s">
        <v>28</v>
      </c>
      <c r="J43" t="s">
        <v>80</v>
      </c>
      <c r="K43">
        <v>10.25</v>
      </c>
      <c r="L43">
        <v>38</v>
      </c>
      <c r="M43" t="s">
        <v>88</v>
      </c>
      <c r="N43" t="s">
        <v>788</v>
      </c>
      <c r="O43">
        <v>5</v>
      </c>
      <c r="P43">
        <v>10.25</v>
      </c>
      <c r="Q43">
        <v>1.75</v>
      </c>
      <c r="R43">
        <v>17.9375</v>
      </c>
      <c r="S43">
        <v>22.9375</v>
      </c>
      <c r="T43">
        <v>0</v>
      </c>
      <c r="U43" s="91">
        <v>0</v>
      </c>
      <c r="V43" s="91">
        <v>0</v>
      </c>
      <c r="W43">
        <v>32.5</v>
      </c>
      <c r="X43">
        <v>0.6333333333333333</v>
      </c>
      <c r="Y43">
        <v>20.583333333333332</v>
      </c>
      <c r="Z43" s="183">
        <v>2.3542000000000001</v>
      </c>
      <c r="AA43" t="s">
        <v>5</v>
      </c>
      <c r="AB43" t="b" cm="1">
        <f t="array" ref="AB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">
        <f>Fares_Big_Star_Export[[#This Row],[Trip Time]]*Fares_Big_Star_Export[[#This Row],[HOURLY DATA]]/60</f>
        <v>20.583333333333332</v>
      </c>
      <c r="AE43"/>
    </row>
    <row r="44" spans="1:31" x14ac:dyDescent="0.25">
      <c r="A44" t="s">
        <v>470</v>
      </c>
      <c r="B44" t="s">
        <v>438</v>
      </c>
      <c r="C44" t="s">
        <v>729</v>
      </c>
      <c r="D44" s="3">
        <v>0</v>
      </c>
      <c r="E44" t="s">
        <v>92</v>
      </c>
      <c r="F44" t="s">
        <v>491</v>
      </c>
      <c r="G44" s="2">
        <v>45586</v>
      </c>
      <c r="H44">
        <v>4005719</v>
      </c>
      <c r="I44" t="s">
        <v>28</v>
      </c>
      <c r="J44" t="s">
        <v>86</v>
      </c>
      <c r="K44">
        <v>4.88</v>
      </c>
      <c r="L44">
        <v>18</v>
      </c>
      <c r="M44" t="s">
        <v>89</v>
      </c>
      <c r="N44" t="s">
        <v>788</v>
      </c>
      <c r="O44">
        <v>6.5</v>
      </c>
      <c r="P44">
        <v>4.88</v>
      </c>
      <c r="Q44">
        <v>2</v>
      </c>
      <c r="R44">
        <v>9.76</v>
      </c>
      <c r="S44">
        <v>16.259999999999998</v>
      </c>
      <c r="T44">
        <v>0</v>
      </c>
      <c r="U44" s="91">
        <v>0</v>
      </c>
      <c r="V44" s="91">
        <v>0</v>
      </c>
      <c r="W44">
        <v>32.5</v>
      </c>
      <c r="X44">
        <v>0.3</v>
      </c>
      <c r="Y44">
        <v>9.75</v>
      </c>
      <c r="Z44" s="183">
        <v>6.51</v>
      </c>
      <c r="AA44" t="s">
        <v>5</v>
      </c>
      <c r="AB44" t="b" cm="1">
        <f t="array" ref="AB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">
        <f>Fares_Big_Star_Export[[#This Row],[Trip Time]]*Fares_Big_Star_Export[[#This Row],[HOURLY DATA]]/60</f>
        <v>9.75</v>
      </c>
      <c r="AE44"/>
    </row>
    <row r="45" spans="1:31" x14ac:dyDescent="0.25">
      <c r="A45" t="s">
        <v>470</v>
      </c>
      <c r="B45" t="s">
        <v>448</v>
      </c>
      <c r="C45" t="s">
        <v>522</v>
      </c>
      <c r="D45" s="3">
        <v>0</v>
      </c>
      <c r="E45" t="s">
        <v>92</v>
      </c>
      <c r="F45" t="s">
        <v>491</v>
      </c>
      <c r="G45" s="2">
        <v>45586</v>
      </c>
      <c r="H45">
        <v>4009082</v>
      </c>
      <c r="I45" t="s">
        <v>28</v>
      </c>
      <c r="J45" t="s">
        <v>83</v>
      </c>
      <c r="K45">
        <v>27.08</v>
      </c>
      <c r="L45">
        <v>37</v>
      </c>
      <c r="M45" t="s">
        <v>88</v>
      </c>
      <c r="N45" t="s">
        <v>788</v>
      </c>
      <c r="O45">
        <v>5</v>
      </c>
      <c r="P45">
        <v>27.08</v>
      </c>
      <c r="Q45">
        <v>1.75</v>
      </c>
      <c r="R45">
        <v>47.39</v>
      </c>
      <c r="S45">
        <v>52.39</v>
      </c>
      <c r="T45">
        <v>5.5</v>
      </c>
      <c r="U45" s="91">
        <v>0</v>
      </c>
      <c r="V45" s="91">
        <v>5.5</v>
      </c>
      <c r="W45">
        <v>32.5</v>
      </c>
      <c r="X45">
        <v>0.6166666666666667</v>
      </c>
      <c r="Y45">
        <v>20.041666666666668</v>
      </c>
      <c r="Z45" s="183">
        <v>32.348300000000002</v>
      </c>
      <c r="AA45" t="s">
        <v>5</v>
      </c>
      <c r="AB45" t="b" cm="1">
        <f t="array" ref="AB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">
        <f>Fares_Big_Star_Export[[#This Row],[Trip Time]]*Fares_Big_Star_Export[[#This Row],[HOURLY DATA]]/60</f>
        <v>20.041666666666668</v>
      </c>
      <c r="AE45"/>
    </row>
    <row r="46" spans="1:31" x14ac:dyDescent="0.25">
      <c r="A46" t="s">
        <v>582</v>
      </c>
      <c r="B46" t="s">
        <v>525</v>
      </c>
      <c r="C46" t="s">
        <v>416</v>
      </c>
      <c r="D46" s="3">
        <v>0</v>
      </c>
      <c r="E46" t="s">
        <v>92</v>
      </c>
      <c r="F46" t="s">
        <v>542</v>
      </c>
      <c r="G46" s="2">
        <v>45586</v>
      </c>
      <c r="H46">
        <v>4006738</v>
      </c>
      <c r="I46" t="s">
        <v>29</v>
      </c>
      <c r="J46" t="s">
        <v>80</v>
      </c>
      <c r="K46">
        <v>10.039999999999999</v>
      </c>
      <c r="L46">
        <v>15</v>
      </c>
      <c r="M46" t="s">
        <v>88</v>
      </c>
      <c r="N46" t="s">
        <v>788</v>
      </c>
      <c r="O46">
        <v>5</v>
      </c>
      <c r="P46">
        <v>10.039999999999999</v>
      </c>
      <c r="Q46">
        <v>1.75</v>
      </c>
      <c r="R46">
        <v>17.57</v>
      </c>
      <c r="S46">
        <v>22.57</v>
      </c>
      <c r="T46">
        <v>3</v>
      </c>
      <c r="U46" s="91">
        <v>0</v>
      </c>
      <c r="V46" s="91">
        <v>3</v>
      </c>
      <c r="W46">
        <v>29</v>
      </c>
      <c r="X46">
        <v>0.25</v>
      </c>
      <c r="Y46">
        <v>7.25</v>
      </c>
      <c r="Z46" s="183">
        <v>15.32</v>
      </c>
      <c r="AA46" t="s">
        <v>26</v>
      </c>
      <c r="AB46" t="b" cm="1">
        <f t="array" ref="AB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">
        <f>Fares_Big_Star_Export[[#This Row],[Trip Time]]*Fares_Big_Star_Export[[#This Row],[HOURLY DATA]]/60</f>
        <v>7.25</v>
      </c>
      <c r="AE46"/>
    </row>
    <row r="47" spans="1:31" x14ac:dyDescent="0.25">
      <c r="A47" t="s">
        <v>392</v>
      </c>
      <c r="B47" t="s">
        <v>347</v>
      </c>
      <c r="C47" t="s">
        <v>631</v>
      </c>
      <c r="D47" s="3">
        <v>0</v>
      </c>
      <c r="E47" t="s">
        <v>92</v>
      </c>
      <c r="F47" t="s">
        <v>666</v>
      </c>
      <c r="G47" s="2">
        <v>45586</v>
      </c>
      <c r="H47">
        <v>4005755</v>
      </c>
      <c r="I47" t="s">
        <v>38</v>
      </c>
      <c r="J47" t="s">
        <v>80</v>
      </c>
      <c r="K47">
        <v>8.24</v>
      </c>
      <c r="L47">
        <v>19</v>
      </c>
      <c r="M47" t="s">
        <v>88</v>
      </c>
      <c r="N47" t="s">
        <v>788</v>
      </c>
      <c r="O47">
        <v>5</v>
      </c>
      <c r="P47">
        <v>8.24</v>
      </c>
      <c r="Q47">
        <v>1.75</v>
      </c>
      <c r="R47">
        <v>14.42</v>
      </c>
      <c r="S47">
        <v>19.420000000000002</v>
      </c>
      <c r="T47">
        <v>0</v>
      </c>
      <c r="U47" s="91">
        <v>0</v>
      </c>
      <c r="V47" s="91">
        <v>0</v>
      </c>
      <c r="W47">
        <v>29</v>
      </c>
      <c r="X47">
        <v>0.31666666666666665</v>
      </c>
      <c r="Y47">
        <v>9.1833333333333336</v>
      </c>
      <c r="Z47" s="183">
        <v>10.236700000000001</v>
      </c>
      <c r="AA47" t="s">
        <v>26</v>
      </c>
      <c r="AB47" t="b" cm="1">
        <f t="array" ref="AB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">
        <f>Fares_Big_Star_Export[[#This Row],[Trip Time]]*Fares_Big_Star_Export[[#This Row],[HOURLY DATA]]/60</f>
        <v>9.1833333333333336</v>
      </c>
      <c r="AE47"/>
    </row>
    <row r="48" spans="1:31" x14ac:dyDescent="0.25">
      <c r="A48" t="s">
        <v>406</v>
      </c>
      <c r="B48" t="s">
        <v>518</v>
      </c>
      <c r="C48" t="s">
        <v>440</v>
      </c>
      <c r="D48" s="3">
        <v>0</v>
      </c>
      <c r="E48" t="s">
        <v>92</v>
      </c>
      <c r="F48" t="s">
        <v>385</v>
      </c>
      <c r="G48" s="2">
        <v>45586</v>
      </c>
      <c r="H48">
        <v>4005563</v>
      </c>
      <c r="I48" t="s">
        <v>212</v>
      </c>
      <c r="J48" t="s">
        <v>84</v>
      </c>
      <c r="K48">
        <v>6.92</v>
      </c>
      <c r="L48">
        <v>23</v>
      </c>
      <c r="M48" t="s">
        <v>88</v>
      </c>
      <c r="N48" t="s">
        <v>788</v>
      </c>
      <c r="O48">
        <v>5</v>
      </c>
      <c r="P48">
        <v>6.92</v>
      </c>
      <c r="Q48">
        <v>1.75</v>
      </c>
      <c r="R48">
        <v>12.11</v>
      </c>
      <c r="S48">
        <v>17.11</v>
      </c>
      <c r="T48">
        <v>5</v>
      </c>
      <c r="U48" s="91">
        <v>0</v>
      </c>
      <c r="V48" s="91">
        <v>5</v>
      </c>
      <c r="W48">
        <v>29</v>
      </c>
      <c r="X48">
        <v>0.38333333333333336</v>
      </c>
      <c r="Y48">
        <v>11.116666666666667</v>
      </c>
      <c r="Z48" s="183">
        <v>5.9932999999999996</v>
      </c>
      <c r="AA48" t="s">
        <v>26</v>
      </c>
      <c r="AB48" t="b" cm="1">
        <f t="array" ref="AB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">
        <f>Fares_Big_Star_Export[[#This Row],[Trip Time]]*Fares_Big_Star_Export[[#This Row],[HOURLY DATA]]/60</f>
        <v>11.116666666666667</v>
      </c>
      <c r="AE48"/>
    </row>
    <row r="49" spans="1:31" x14ac:dyDescent="0.25">
      <c r="A49" t="s">
        <v>55</v>
      </c>
      <c r="B49" t="s">
        <v>637</v>
      </c>
      <c r="C49" t="s">
        <v>958</v>
      </c>
      <c r="D49" s="3">
        <v>0</v>
      </c>
      <c r="E49" t="s">
        <v>92</v>
      </c>
      <c r="F49" t="s">
        <v>308</v>
      </c>
      <c r="G49" s="2">
        <v>45586</v>
      </c>
      <c r="H49">
        <v>4010189</v>
      </c>
      <c r="I49" t="s">
        <v>18</v>
      </c>
      <c r="J49" t="s">
        <v>86</v>
      </c>
      <c r="K49">
        <v>26.36</v>
      </c>
      <c r="L49">
        <v>84</v>
      </c>
      <c r="M49" t="s">
        <v>89</v>
      </c>
      <c r="N49" t="s">
        <v>788</v>
      </c>
      <c r="O49">
        <v>6.5</v>
      </c>
      <c r="P49">
        <v>26.36</v>
      </c>
      <c r="Q49">
        <v>2</v>
      </c>
      <c r="R49">
        <v>52.72</v>
      </c>
      <c r="S49">
        <v>59.22</v>
      </c>
      <c r="T49">
        <v>0</v>
      </c>
      <c r="U49" s="91">
        <v>0</v>
      </c>
      <c r="V49" s="91">
        <v>0</v>
      </c>
      <c r="W49">
        <v>35.787500000000001</v>
      </c>
      <c r="X49">
        <v>1.4</v>
      </c>
      <c r="Y49">
        <v>50.102499999999999</v>
      </c>
      <c r="Z49" s="183">
        <v>9.1174999999999997</v>
      </c>
      <c r="AA49" t="s">
        <v>19</v>
      </c>
      <c r="AB49" t="b" cm="1">
        <f t="array" ref="AB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">
        <f>Fares_Big_Star_Export[[#This Row],[Trip Time]]*Fares_Big_Star_Export[[#This Row],[HOURLY DATA]]/60</f>
        <v>50.102499999999999</v>
      </c>
      <c r="AE49"/>
    </row>
    <row r="50" spans="1:31" x14ac:dyDescent="0.25">
      <c r="A50" t="s">
        <v>55</v>
      </c>
      <c r="B50" t="s">
        <v>530</v>
      </c>
      <c r="C50" t="s">
        <v>819</v>
      </c>
      <c r="D50" s="3">
        <v>0</v>
      </c>
      <c r="E50" t="s">
        <v>92</v>
      </c>
      <c r="F50" t="s">
        <v>789</v>
      </c>
      <c r="G50" s="2">
        <v>45586</v>
      </c>
      <c r="H50">
        <v>4005439</v>
      </c>
      <c r="I50" t="s">
        <v>291</v>
      </c>
      <c r="J50" t="s">
        <v>80</v>
      </c>
      <c r="K50">
        <v>11.47</v>
      </c>
      <c r="L50">
        <v>67</v>
      </c>
      <c r="M50" t="s">
        <v>88</v>
      </c>
      <c r="N50" t="s">
        <v>788</v>
      </c>
      <c r="O50">
        <v>6.5</v>
      </c>
      <c r="P50">
        <v>11.47</v>
      </c>
      <c r="Q50">
        <v>2</v>
      </c>
      <c r="R50">
        <v>22.94</v>
      </c>
      <c r="S50">
        <v>29.44</v>
      </c>
      <c r="T50">
        <v>0</v>
      </c>
      <c r="U50" s="91">
        <v>0</v>
      </c>
      <c r="V50" s="91">
        <v>0</v>
      </c>
      <c r="W50">
        <v>35.787500000000001</v>
      </c>
      <c r="X50">
        <v>1.1166666666666667</v>
      </c>
      <c r="Y50">
        <v>39.962708333333339</v>
      </c>
      <c r="Z50" s="183">
        <v>-10.5227</v>
      </c>
      <c r="AA50" t="s">
        <v>5</v>
      </c>
      <c r="AB50" t="b" cm="1">
        <f t="array" ref="AB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">
        <f>Fares_Big_Star_Export[[#This Row],[Trip Time]]*Fares_Big_Star_Export[[#This Row],[HOURLY DATA]]/60</f>
        <v>39.962708333333339</v>
      </c>
      <c r="AE50"/>
    </row>
    <row r="51" spans="1:31" x14ac:dyDescent="0.25">
      <c r="A51" t="s">
        <v>55</v>
      </c>
      <c r="B51" t="s">
        <v>659</v>
      </c>
      <c r="C51" t="s">
        <v>959</v>
      </c>
      <c r="D51" s="3">
        <v>0</v>
      </c>
      <c r="E51" t="s">
        <v>92</v>
      </c>
      <c r="F51" t="s">
        <v>789</v>
      </c>
      <c r="G51" s="2">
        <v>45586</v>
      </c>
      <c r="H51">
        <v>4009129</v>
      </c>
      <c r="I51" t="s">
        <v>291</v>
      </c>
      <c r="J51" t="s">
        <v>83</v>
      </c>
      <c r="K51">
        <v>15.38</v>
      </c>
      <c r="L51">
        <v>36</v>
      </c>
      <c r="M51" t="s">
        <v>88</v>
      </c>
      <c r="N51" t="s">
        <v>788</v>
      </c>
      <c r="O51">
        <v>6.5</v>
      </c>
      <c r="P51">
        <v>15.38</v>
      </c>
      <c r="Q51">
        <v>2</v>
      </c>
      <c r="R51">
        <v>30.76</v>
      </c>
      <c r="S51">
        <v>37.260000000000005</v>
      </c>
      <c r="T51">
        <v>10</v>
      </c>
      <c r="U51" s="91">
        <v>0</v>
      </c>
      <c r="V51" s="91">
        <v>10</v>
      </c>
      <c r="W51">
        <v>35.787500000000001</v>
      </c>
      <c r="X51">
        <v>0.6</v>
      </c>
      <c r="Y51">
        <v>21.4725</v>
      </c>
      <c r="Z51" s="183">
        <v>15.7875</v>
      </c>
      <c r="AA51" t="s">
        <v>5</v>
      </c>
      <c r="AB51" t="b" cm="1">
        <f t="array" ref="AB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">
        <f>Fares_Big_Star_Export[[#This Row],[Trip Time]]*Fares_Big_Star_Export[[#This Row],[HOURLY DATA]]/60</f>
        <v>21.472500000000004</v>
      </c>
      <c r="AE51"/>
    </row>
    <row r="52" spans="1:31" x14ac:dyDescent="0.25">
      <c r="A52" t="s">
        <v>55</v>
      </c>
      <c r="B52" t="s">
        <v>805</v>
      </c>
      <c r="C52" t="s">
        <v>378</v>
      </c>
      <c r="D52" s="3">
        <v>0</v>
      </c>
      <c r="E52" t="s">
        <v>92</v>
      </c>
      <c r="F52" t="s">
        <v>473</v>
      </c>
      <c r="G52" s="2">
        <v>45586</v>
      </c>
      <c r="H52">
        <v>4005576</v>
      </c>
      <c r="I52" t="s">
        <v>565</v>
      </c>
      <c r="J52" t="s">
        <v>80</v>
      </c>
      <c r="K52">
        <v>8.27</v>
      </c>
      <c r="L52">
        <v>31</v>
      </c>
      <c r="M52" t="s">
        <v>88</v>
      </c>
      <c r="N52" t="s">
        <v>788</v>
      </c>
      <c r="O52">
        <v>6.5</v>
      </c>
      <c r="P52">
        <v>8.27</v>
      </c>
      <c r="Q52">
        <v>2</v>
      </c>
      <c r="R52">
        <v>16.54</v>
      </c>
      <c r="S52">
        <v>23.04</v>
      </c>
      <c r="T52">
        <v>0</v>
      </c>
      <c r="U52" s="91">
        <v>0</v>
      </c>
      <c r="V52" s="91">
        <v>0</v>
      </c>
      <c r="W52">
        <v>35.787500000000001</v>
      </c>
      <c r="X52">
        <v>0.51666666666666672</v>
      </c>
      <c r="Y52">
        <v>18.490208333333335</v>
      </c>
      <c r="Z52" s="183">
        <v>4.5498000000000003</v>
      </c>
      <c r="AA52" t="s">
        <v>5</v>
      </c>
      <c r="AB52" t="b" cm="1">
        <f t="array" ref="AB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">
        <f>Fares_Big_Star_Export[[#This Row],[Trip Time]]*Fares_Big_Star_Export[[#This Row],[HOURLY DATA]]/60</f>
        <v>18.490208333333335</v>
      </c>
      <c r="AE52"/>
    </row>
    <row r="53" spans="1:31" x14ac:dyDescent="0.25">
      <c r="A53" t="s">
        <v>55</v>
      </c>
      <c r="B53" t="s">
        <v>596</v>
      </c>
      <c r="C53" t="s">
        <v>483</v>
      </c>
      <c r="D53" s="3">
        <v>0</v>
      </c>
      <c r="E53" t="s">
        <v>92</v>
      </c>
      <c r="F53" t="s">
        <v>473</v>
      </c>
      <c r="G53" s="2">
        <v>45586</v>
      </c>
      <c r="H53">
        <v>4005601</v>
      </c>
      <c r="I53" t="s">
        <v>565</v>
      </c>
      <c r="J53" t="s">
        <v>80</v>
      </c>
      <c r="K53">
        <v>18.97</v>
      </c>
      <c r="L53">
        <v>45</v>
      </c>
      <c r="M53" t="s">
        <v>88</v>
      </c>
      <c r="N53" t="s">
        <v>788</v>
      </c>
      <c r="O53">
        <v>6.5</v>
      </c>
      <c r="P53">
        <v>18.97</v>
      </c>
      <c r="Q53">
        <v>2</v>
      </c>
      <c r="R53">
        <v>37.94</v>
      </c>
      <c r="S53">
        <v>44.44</v>
      </c>
      <c r="T53">
        <v>5</v>
      </c>
      <c r="U53" s="91">
        <v>0</v>
      </c>
      <c r="V53" s="91">
        <v>5</v>
      </c>
      <c r="W53">
        <v>35.787500000000001</v>
      </c>
      <c r="X53">
        <v>0.75</v>
      </c>
      <c r="Y53">
        <v>26.840625000000003</v>
      </c>
      <c r="Z53" s="183">
        <v>17.599399999999999</v>
      </c>
      <c r="AA53" t="s">
        <v>5</v>
      </c>
      <c r="AB53" t="b" cm="1">
        <f t="array" ref="AB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">
        <f>Fares_Big_Star_Export[[#This Row],[Trip Time]]*Fares_Big_Star_Export[[#This Row],[HOURLY DATA]]/60</f>
        <v>26.840624999999999</v>
      </c>
      <c r="AE53"/>
    </row>
    <row r="54" spans="1:31" x14ac:dyDescent="0.25">
      <c r="A54" t="s">
        <v>55</v>
      </c>
      <c r="B54" t="s">
        <v>960</v>
      </c>
      <c r="C54" t="s">
        <v>884</v>
      </c>
      <c r="D54" s="3">
        <v>0</v>
      </c>
      <c r="E54" t="s">
        <v>92</v>
      </c>
      <c r="F54" t="s">
        <v>473</v>
      </c>
      <c r="G54" s="2">
        <v>45586</v>
      </c>
      <c r="H54">
        <v>4009468</v>
      </c>
      <c r="I54" t="s">
        <v>565</v>
      </c>
      <c r="J54" t="s">
        <v>80</v>
      </c>
      <c r="K54">
        <v>17.22</v>
      </c>
      <c r="L54">
        <v>49</v>
      </c>
      <c r="M54" t="s">
        <v>88</v>
      </c>
      <c r="N54" t="s">
        <v>788</v>
      </c>
      <c r="O54">
        <v>6.5</v>
      </c>
      <c r="P54">
        <v>17.22</v>
      </c>
      <c r="Q54">
        <v>2</v>
      </c>
      <c r="R54">
        <v>34.44</v>
      </c>
      <c r="S54">
        <v>40.94</v>
      </c>
      <c r="T54">
        <v>5.5</v>
      </c>
      <c r="U54" s="91">
        <v>0</v>
      </c>
      <c r="V54" s="91">
        <v>5.5</v>
      </c>
      <c r="W54">
        <v>35.787500000000001</v>
      </c>
      <c r="X54">
        <v>0.81666666666666665</v>
      </c>
      <c r="Y54">
        <v>29.226458333333333</v>
      </c>
      <c r="Z54" s="183">
        <v>11.7135</v>
      </c>
      <c r="AA54" t="s">
        <v>5</v>
      </c>
      <c r="AB54" t="b" cm="1">
        <f t="array" ref="AB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">
        <f>Fares_Big_Star_Export[[#This Row],[Trip Time]]*Fares_Big_Star_Export[[#This Row],[HOURLY DATA]]/60</f>
        <v>29.226458333333333</v>
      </c>
      <c r="AE54"/>
    </row>
    <row r="55" spans="1:31" x14ac:dyDescent="0.25">
      <c r="A55" t="s">
        <v>55</v>
      </c>
      <c r="B55" t="s">
        <v>489</v>
      </c>
      <c r="C55" t="s">
        <v>830</v>
      </c>
      <c r="D55" s="3">
        <v>0</v>
      </c>
      <c r="E55" t="s">
        <v>92</v>
      </c>
      <c r="F55" t="s">
        <v>473</v>
      </c>
      <c r="G55" s="2">
        <v>45586</v>
      </c>
      <c r="H55">
        <v>4006830</v>
      </c>
      <c r="I55" t="s">
        <v>565</v>
      </c>
      <c r="J55" t="s">
        <v>84</v>
      </c>
      <c r="K55">
        <v>19.100000000000001</v>
      </c>
      <c r="L55">
        <v>49</v>
      </c>
      <c r="M55" t="s">
        <v>88</v>
      </c>
      <c r="N55" t="s">
        <v>788</v>
      </c>
      <c r="O55">
        <v>6.5</v>
      </c>
      <c r="P55">
        <v>19.100000000000001</v>
      </c>
      <c r="Q55">
        <v>2</v>
      </c>
      <c r="R55">
        <v>38.200000000000003</v>
      </c>
      <c r="S55">
        <v>44.7</v>
      </c>
      <c r="T55">
        <v>5.5</v>
      </c>
      <c r="U55" s="91">
        <v>0</v>
      </c>
      <c r="V55" s="91">
        <v>5.5</v>
      </c>
      <c r="W55">
        <v>35.787500000000001</v>
      </c>
      <c r="X55">
        <v>0.81666666666666665</v>
      </c>
      <c r="Y55">
        <v>29.226458333333333</v>
      </c>
      <c r="Z55" s="183">
        <v>15.4735</v>
      </c>
      <c r="AA55" t="s">
        <v>5</v>
      </c>
      <c r="AB55" t="b" cm="1">
        <f t="array" ref="AB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">
        <f>Fares_Big_Star_Export[[#This Row],[Trip Time]]*Fares_Big_Star_Export[[#This Row],[HOURLY DATA]]/60</f>
        <v>29.226458333333333</v>
      </c>
      <c r="AE55"/>
    </row>
    <row r="56" spans="1:31" x14ac:dyDescent="0.25">
      <c r="A56" t="s">
        <v>55</v>
      </c>
      <c r="B56" t="s">
        <v>961</v>
      </c>
      <c r="C56" t="s">
        <v>779</v>
      </c>
      <c r="D56" s="3">
        <v>0</v>
      </c>
      <c r="E56" t="s">
        <v>92</v>
      </c>
      <c r="F56" t="s">
        <v>562</v>
      </c>
      <c r="G56" s="2">
        <v>45586</v>
      </c>
      <c r="H56">
        <v>4005647</v>
      </c>
      <c r="I56" t="s">
        <v>848</v>
      </c>
      <c r="J56" t="s">
        <v>80</v>
      </c>
      <c r="K56">
        <v>20.98</v>
      </c>
      <c r="L56">
        <v>56</v>
      </c>
      <c r="M56" t="s">
        <v>88</v>
      </c>
      <c r="N56" t="s">
        <v>788</v>
      </c>
      <c r="O56">
        <v>6.5</v>
      </c>
      <c r="P56">
        <v>20.98</v>
      </c>
      <c r="Q56">
        <v>2</v>
      </c>
      <c r="R56">
        <v>41.96</v>
      </c>
      <c r="S56">
        <v>48.46</v>
      </c>
      <c r="T56">
        <v>5.5</v>
      </c>
      <c r="U56" s="91">
        <v>0</v>
      </c>
      <c r="V56" s="91">
        <v>5.5</v>
      </c>
      <c r="W56">
        <v>35.787500000000001</v>
      </c>
      <c r="X56">
        <v>0.93333333333333335</v>
      </c>
      <c r="Y56">
        <v>33.401666666666671</v>
      </c>
      <c r="Z56" s="183">
        <v>15.058299999999999</v>
      </c>
      <c r="AA56" t="s">
        <v>5</v>
      </c>
      <c r="AB56" t="b" cm="1">
        <f t="array" ref="AB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">
        <f>Fares_Big_Star_Export[[#This Row],[Trip Time]]*Fares_Big_Star_Export[[#This Row],[HOURLY DATA]]/60</f>
        <v>33.401666666666671</v>
      </c>
      <c r="AE56"/>
    </row>
    <row r="57" spans="1:31" x14ac:dyDescent="0.25">
      <c r="A57" t="s">
        <v>55</v>
      </c>
      <c r="B57" t="s">
        <v>632</v>
      </c>
      <c r="C57" t="s">
        <v>962</v>
      </c>
      <c r="D57" s="3">
        <v>0</v>
      </c>
      <c r="E57" t="s">
        <v>92</v>
      </c>
      <c r="F57" t="s">
        <v>562</v>
      </c>
      <c r="G57" s="2">
        <v>45586</v>
      </c>
      <c r="H57">
        <v>4009126</v>
      </c>
      <c r="I57" t="s">
        <v>848</v>
      </c>
      <c r="J57" t="s">
        <v>82</v>
      </c>
      <c r="K57">
        <v>9.66</v>
      </c>
      <c r="L57">
        <v>26</v>
      </c>
      <c r="M57" t="s">
        <v>88</v>
      </c>
      <c r="N57" t="s">
        <v>788</v>
      </c>
      <c r="O57">
        <v>6.5</v>
      </c>
      <c r="P57">
        <v>9.66</v>
      </c>
      <c r="Q57">
        <v>2</v>
      </c>
      <c r="R57">
        <v>19.32</v>
      </c>
      <c r="S57">
        <v>25.82</v>
      </c>
      <c r="T57">
        <v>5</v>
      </c>
      <c r="U57" s="91">
        <v>0</v>
      </c>
      <c r="V57" s="91">
        <v>5</v>
      </c>
      <c r="W57">
        <v>35.787500000000001</v>
      </c>
      <c r="X57">
        <v>0.43333333333333335</v>
      </c>
      <c r="Y57">
        <v>15.507916666666668</v>
      </c>
      <c r="Z57" s="183">
        <v>10.312099999999999</v>
      </c>
      <c r="AA57" t="s">
        <v>5</v>
      </c>
      <c r="AB57" t="b" cm="1">
        <f t="array" ref="AB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">
        <f>Fares_Big_Star_Export[[#This Row],[Trip Time]]*Fares_Big_Star_Export[[#This Row],[HOURLY DATA]]/60</f>
        <v>15.507916666666667</v>
      </c>
      <c r="AE57"/>
    </row>
    <row r="58" spans="1:31" x14ac:dyDescent="0.25">
      <c r="A58" t="s">
        <v>60</v>
      </c>
      <c r="B58" t="s">
        <v>604</v>
      </c>
      <c r="C58" t="s">
        <v>426</v>
      </c>
      <c r="D58" s="3">
        <v>0</v>
      </c>
      <c r="E58" t="s">
        <v>92</v>
      </c>
      <c r="F58" t="s">
        <v>566</v>
      </c>
      <c r="G58" s="2">
        <v>45586</v>
      </c>
      <c r="H58">
        <v>4005850</v>
      </c>
      <c r="I58" t="s">
        <v>23</v>
      </c>
      <c r="J58" t="s">
        <v>80</v>
      </c>
      <c r="K58">
        <v>4.34</v>
      </c>
      <c r="L58">
        <v>17</v>
      </c>
      <c r="M58" t="s">
        <v>88</v>
      </c>
      <c r="N58" t="s">
        <v>788</v>
      </c>
      <c r="O58">
        <v>5</v>
      </c>
      <c r="P58">
        <v>4.34</v>
      </c>
      <c r="Q58">
        <v>1.75</v>
      </c>
      <c r="R58">
        <v>7.5949999999999998</v>
      </c>
      <c r="S58">
        <v>12.594999999999999</v>
      </c>
      <c r="T58">
        <v>3.75</v>
      </c>
      <c r="U58" s="91">
        <v>0</v>
      </c>
      <c r="V58" s="91">
        <v>3.75</v>
      </c>
      <c r="W58">
        <v>32.5</v>
      </c>
      <c r="X58">
        <v>0.28333333333333333</v>
      </c>
      <c r="Y58">
        <v>9.2083333333333339</v>
      </c>
      <c r="Z58" s="183">
        <v>3.3866999999999998</v>
      </c>
      <c r="AA58" t="s">
        <v>5</v>
      </c>
      <c r="AB58" t="b" cm="1">
        <f t="array" ref="AB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">
        <f>Fares_Big_Star_Export[[#This Row],[Trip Time]]*Fares_Big_Star_Export[[#This Row],[HOURLY DATA]]/60</f>
        <v>9.2083333333333339</v>
      </c>
      <c r="AE58"/>
    </row>
    <row r="59" spans="1:31" x14ac:dyDescent="0.25">
      <c r="A59" t="s">
        <v>60</v>
      </c>
      <c r="B59" t="s">
        <v>411</v>
      </c>
      <c r="C59" t="s">
        <v>350</v>
      </c>
      <c r="D59" s="3">
        <v>0</v>
      </c>
      <c r="E59" t="s">
        <v>92</v>
      </c>
      <c r="F59" t="s">
        <v>566</v>
      </c>
      <c r="G59" s="2">
        <v>45586</v>
      </c>
      <c r="H59">
        <v>4009031</v>
      </c>
      <c r="I59" t="s">
        <v>23</v>
      </c>
      <c r="J59" t="s">
        <v>80</v>
      </c>
      <c r="K59">
        <v>11.27</v>
      </c>
      <c r="L59">
        <v>59</v>
      </c>
      <c r="M59" t="s">
        <v>88</v>
      </c>
      <c r="N59" t="s">
        <v>788</v>
      </c>
      <c r="O59">
        <v>5</v>
      </c>
      <c r="P59">
        <v>11.27</v>
      </c>
      <c r="Q59">
        <v>1.75</v>
      </c>
      <c r="R59">
        <v>19.7225</v>
      </c>
      <c r="S59">
        <v>24.7225</v>
      </c>
      <c r="T59">
        <v>0</v>
      </c>
      <c r="U59" s="91">
        <v>0</v>
      </c>
      <c r="V59" s="91">
        <v>0</v>
      </c>
      <c r="W59">
        <v>32.5</v>
      </c>
      <c r="X59">
        <v>0.98333333333333328</v>
      </c>
      <c r="Y59">
        <v>31.958333333333332</v>
      </c>
      <c r="Z59" s="183">
        <v>-7.2358000000000002</v>
      </c>
      <c r="AA59" t="s">
        <v>5</v>
      </c>
      <c r="AB59" t="b" cm="1">
        <f t="array" ref="AB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">
        <f>Fares_Big_Star_Export[[#This Row],[Trip Time]]*Fares_Big_Star_Export[[#This Row],[HOURLY DATA]]/60</f>
        <v>31.958333333333332</v>
      </c>
      <c r="AE59"/>
    </row>
    <row r="60" spans="1:31" x14ac:dyDescent="0.25">
      <c r="A60" t="s">
        <v>60</v>
      </c>
      <c r="B60" t="s">
        <v>568</v>
      </c>
      <c r="C60" t="s">
        <v>921</v>
      </c>
      <c r="D60" s="3">
        <v>0</v>
      </c>
      <c r="E60" t="s">
        <v>92</v>
      </c>
      <c r="F60" t="s">
        <v>566</v>
      </c>
      <c r="G60" s="2">
        <v>45586</v>
      </c>
      <c r="H60">
        <v>4005564</v>
      </c>
      <c r="I60" t="s">
        <v>23</v>
      </c>
      <c r="J60" t="s">
        <v>84</v>
      </c>
      <c r="K60">
        <v>6.92</v>
      </c>
      <c r="L60">
        <v>20</v>
      </c>
      <c r="M60" t="s">
        <v>88</v>
      </c>
      <c r="N60" t="s">
        <v>788</v>
      </c>
      <c r="O60">
        <v>5</v>
      </c>
      <c r="P60">
        <v>6.92</v>
      </c>
      <c r="Q60">
        <v>1.75</v>
      </c>
      <c r="R60">
        <v>12.11</v>
      </c>
      <c r="S60">
        <v>17.11</v>
      </c>
      <c r="T60">
        <v>3.75</v>
      </c>
      <c r="U60" s="91">
        <v>0</v>
      </c>
      <c r="V60" s="91">
        <v>3.75</v>
      </c>
      <c r="W60">
        <v>32.5</v>
      </c>
      <c r="X60">
        <v>0.33333333333333331</v>
      </c>
      <c r="Y60">
        <v>10.833333333333332</v>
      </c>
      <c r="Z60" s="183">
        <v>6.2766999999999999</v>
      </c>
      <c r="AA60" t="s">
        <v>5</v>
      </c>
      <c r="AB60" t="b" cm="1">
        <f t="array" ref="AB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">
        <f>Fares_Big_Star_Export[[#This Row],[Trip Time]]*Fares_Big_Star_Export[[#This Row],[HOURLY DATA]]/60</f>
        <v>10.833333333333334</v>
      </c>
      <c r="AE60"/>
    </row>
    <row r="61" spans="1:31" x14ac:dyDescent="0.25">
      <c r="A61" t="s">
        <v>55</v>
      </c>
      <c r="B61" t="s">
        <v>890</v>
      </c>
      <c r="C61" t="s">
        <v>628</v>
      </c>
      <c r="D61" s="3">
        <v>1</v>
      </c>
      <c r="E61" t="s">
        <v>92</v>
      </c>
      <c r="F61" t="s">
        <v>308</v>
      </c>
      <c r="G61" s="2">
        <v>45586</v>
      </c>
      <c r="H61">
        <v>4009013</v>
      </c>
      <c r="I61" t="s">
        <v>18</v>
      </c>
      <c r="J61" t="s">
        <v>529</v>
      </c>
      <c r="K61">
        <v>14.21</v>
      </c>
      <c r="L61">
        <v>26</v>
      </c>
      <c r="M61" t="s">
        <v>88</v>
      </c>
      <c r="N61" t="s">
        <v>788</v>
      </c>
      <c r="O61">
        <v>6.5</v>
      </c>
      <c r="P61">
        <v>14.21</v>
      </c>
      <c r="Q61">
        <v>2</v>
      </c>
      <c r="R61">
        <v>28.42</v>
      </c>
      <c r="S61">
        <v>34.92</v>
      </c>
      <c r="T61">
        <v>5</v>
      </c>
      <c r="U61" s="91">
        <v>5</v>
      </c>
      <c r="V61" s="91">
        <v>0</v>
      </c>
      <c r="W61">
        <v>35.787500000000001</v>
      </c>
      <c r="X61">
        <v>0.43333333333333335</v>
      </c>
      <c r="Y61">
        <v>15.507916666666668</v>
      </c>
      <c r="Z61" s="183">
        <v>19.412099999999999</v>
      </c>
      <c r="AA61" t="s">
        <v>19</v>
      </c>
      <c r="AB61" t="b" cm="1">
        <f t="array" ref="AB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">
        <f>Fares_Big_Star_Export[[#This Row],[Trip Time]]*Fares_Big_Star_Export[[#This Row],[HOURLY DATA]]/60</f>
        <v>15.507916666666667</v>
      </c>
      <c r="AE61"/>
    </row>
    <row r="62" spans="1:31" x14ac:dyDescent="0.25">
      <c r="A62" t="s">
        <v>55</v>
      </c>
      <c r="B62" t="s">
        <v>586</v>
      </c>
      <c r="C62" t="s">
        <v>647</v>
      </c>
      <c r="D62" s="3">
        <v>1</v>
      </c>
      <c r="E62" t="s">
        <v>92</v>
      </c>
      <c r="F62" t="s">
        <v>308</v>
      </c>
      <c r="G62" s="2">
        <v>45586</v>
      </c>
      <c r="H62">
        <v>4009561</v>
      </c>
      <c r="I62" t="s">
        <v>18</v>
      </c>
      <c r="J62" t="s">
        <v>80</v>
      </c>
      <c r="K62">
        <v>17.13</v>
      </c>
      <c r="L62">
        <v>39</v>
      </c>
      <c r="M62" t="s">
        <v>88</v>
      </c>
      <c r="N62" t="s">
        <v>788</v>
      </c>
      <c r="O62">
        <v>6.5</v>
      </c>
      <c r="P62">
        <v>17.13</v>
      </c>
      <c r="Q62">
        <v>2</v>
      </c>
      <c r="R62">
        <v>34.26</v>
      </c>
      <c r="S62">
        <v>40.76</v>
      </c>
      <c r="T62">
        <v>5.5</v>
      </c>
      <c r="U62" s="91">
        <v>5.5</v>
      </c>
      <c r="V62" s="91">
        <v>0</v>
      </c>
      <c r="W62">
        <v>35.787500000000001</v>
      </c>
      <c r="X62">
        <v>0.65</v>
      </c>
      <c r="Y62">
        <v>23.261875000000003</v>
      </c>
      <c r="Z62" s="183">
        <v>17.498100000000001</v>
      </c>
      <c r="AA62" t="s">
        <v>19</v>
      </c>
      <c r="AB62" t="b" cm="1">
        <f t="array" ref="AB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">
        <f>Fares_Big_Star_Export[[#This Row],[Trip Time]]*Fares_Big_Star_Export[[#This Row],[HOURLY DATA]]/60</f>
        <v>23.261875</v>
      </c>
      <c r="AE62"/>
    </row>
    <row r="63" spans="1:31" x14ac:dyDescent="0.25">
      <c r="A63" t="s">
        <v>55</v>
      </c>
      <c r="B63" t="s">
        <v>426</v>
      </c>
      <c r="C63" t="s">
        <v>751</v>
      </c>
      <c r="D63" s="3">
        <v>0</v>
      </c>
      <c r="E63" t="s">
        <v>92</v>
      </c>
      <c r="F63" t="s">
        <v>308</v>
      </c>
      <c r="G63" s="2">
        <v>45586</v>
      </c>
      <c r="H63">
        <v>4009510</v>
      </c>
      <c r="I63" t="s">
        <v>18</v>
      </c>
      <c r="J63" t="s">
        <v>84</v>
      </c>
      <c r="K63">
        <v>19.05</v>
      </c>
      <c r="L63">
        <v>40</v>
      </c>
      <c r="M63" t="s">
        <v>88</v>
      </c>
      <c r="N63" t="s">
        <v>788</v>
      </c>
      <c r="O63">
        <v>6.5</v>
      </c>
      <c r="P63">
        <v>19.05</v>
      </c>
      <c r="Q63">
        <v>2</v>
      </c>
      <c r="R63">
        <v>38.1</v>
      </c>
      <c r="S63">
        <v>44.6</v>
      </c>
      <c r="T63">
        <v>5</v>
      </c>
      <c r="U63" s="91">
        <v>0</v>
      </c>
      <c r="V63" s="91">
        <v>5</v>
      </c>
      <c r="W63">
        <v>35.787500000000001</v>
      </c>
      <c r="X63">
        <v>0.66666666666666663</v>
      </c>
      <c r="Y63">
        <v>23.858333333333334</v>
      </c>
      <c r="Z63" s="183">
        <v>20.741700000000002</v>
      </c>
      <c r="AA63" t="s">
        <v>19</v>
      </c>
      <c r="AB63" t="b" cm="1">
        <f t="array" ref="AB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">
        <f>Fares_Big_Star_Export[[#This Row],[Trip Time]]*Fares_Big_Star_Export[[#This Row],[HOURLY DATA]]/60</f>
        <v>23.858333333333334</v>
      </c>
      <c r="AE63"/>
    </row>
    <row r="64" spans="1:31" x14ac:dyDescent="0.25">
      <c r="A64" t="s">
        <v>55</v>
      </c>
      <c r="B64" t="s">
        <v>835</v>
      </c>
      <c r="C64" t="s">
        <v>573</v>
      </c>
      <c r="D64" s="3">
        <v>1</v>
      </c>
      <c r="E64" t="s">
        <v>92</v>
      </c>
      <c r="F64" t="s">
        <v>562</v>
      </c>
      <c r="G64" s="2">
        <v>45586</v>
      </c>
      <c r="H64">
        <v>4007575</v>
      </c>
      <c r="I64" t="s">
        <v>848</v>
      </c>
      <c r="J64" t="s">
        <v>87</v>
      </c>
      <c r="K64">
        <v>8.76</v>
      </c>
      <c r="L64">
        <v>25</v>
      </c>
      <c r="M64" t="s">
        <v>89</v>
      </c>
      <c r="N64" t="s">
        <v>788</v>
      </c>
      <c r="O64">
        <v>6.5</v>
      </c>
      <c r="P64">
        <v>8.76</v>
      </c>
      <c r="Q64">
        <v>2</v>
      </c>
      <c r="R64">
        <v>17.52</v>
      </c>
      <c r="S64">
        <v>24.02</v>
      </c>
      <c r="T64">
        <v>5.5</v>
      </c>
      <c r="U64" s="91">
        <v>5.5</v>
      </c>
      <c r="V64" s="91">
        <v>0</v>
      </c>
      <c r="W64">
        <v>35.787500000000001</v>
      </c>
      <c r="X64">
        <v>0.41666666666666669</v>
      </c>
      <c r="Y64">
        <v>14.911458333333334</v>
      </c>
      <c r="Z64" s="183">
        <v>9.1084999999999994</v>
      </c>
      <c r="AA64" t="s">
        <v>5</v>
      </c>
      <c r="AB64" t="b" cm="1">
        <f t="array" ref="AB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">
        <f>Fares_Big_Star_Export[[#This Row],[Trip Time]]*Fares_Big_Star_Export[[#This Row],[HOURLY DATA]]/60</f>
        <v>14.911458333333334</v>
      </c>
      <c r="AE64"/>
    </row>
    <row r="65" spans="1:31" x14ac:dyDescent="0.25">
      <c r="A65" t="s">
        <v>55</v>
      </c>
      <c r="B65" t="s">
        <v>692</v>
      </c>
      <c r="C65" t="s">
        <v>695</v>
      </c>
      <c r="D65" s="3">
        <v>1</v>
      </c>
      <c r="E65" t="s">
        <v>92</v>
      </c>
      <c r="F65" t="s">
        <v>473</v>
      </c>
      <c r="G65" s="2">
        <v>45586</v>
      </c>
      <c r="H65">
        <v>4005553</v>
      </c>
      <c r="I65" t="s">
        <v>565</v>
      </c>
      <c r="J65" t="s">
        <v>86</v>
      </c>
      <c r="K65">
        <v>5.55</v>
      </c>
      <c r="L65">
        <v>20</v>
      </c>
      <c r="M65" t="s">
        <v>89</v>
      </c>
      <c r="N65" t="s">
        <v>788</v>
      </c>
      <c r="O65">
        <v>6.5</v>
      </c>
      <c r="P65">
        <v>5.55</v>
      </c>
      <c r="Q65">
        <v>2</v>
      </c>
      <c r="R65">
        <v>11.1</v>
      </c>
      <c r="S65">
        <v>17.600000000000001</v>
      </c>
      <c r="T65">
        <v>5.5</v>
      </c>
      <c r="U65" s="91">
        <v>5.5</v>
      </c>
      <c r="V65" s="91">
        <v>0</v>
      </c>
      <c r="W65">
        <v>35.787500000000001</v>
      </c>
      <c r="X65">
        <v>0.33333333333333331</v>
      </c>
      <c r="Y65">
        <v>11.929166666666667</v>
      </c>
      <c r="Z65" s="183">
        <v>5.6707999999999998</v>
      </c>
      <c r="AA65" t="s">
        <v>5</v>
      </c>
      <c r="AB65" t="b" cm="1">
        <f t="array" ref="AB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">
        <f>Fares_Big_Star_Export[[#This Row],[Trip Time]]*Fares_Big_Star_Export[[#This Row],[HOURLY DATA]]/60</f>
        <v>11.929166666666667</v>
      </c>
      <c r="AE65"/>
    </row>
    <row r="66" spans="1:31" x14ac:dyDescent="0.25">
      <c r="A66" t="s">
        <v>55</v>
      </c>
      <c r="B66" t="s">
        <v>441</v>
      </c>
      <c r="C66" t="s">
        <v>500</v>
      </c>
      <c r="D66" s="3">
        <v>0</v>
      </c>
      <c r="E66" t="s">
        <v>92</v>
      </c>
      <c r="F66" t="s">
        <v>473</v>
      </c>
      <c r="G66" s="2">
        <v>45586</v>
      </c>
      <c r="H66">
        <v>4005552</v>
      </c>
      <c r="I66" t="s">
        <v>565</v>
      </c>
      <c r="J66" t="s">
        <v>80</v>
      </c>
      <c r="K66">
        <v>10.39</v>
      </c>
      <c r="L66">
        <v>78</v>
      </c>
      <c r="M66" t="s">
        <v>88</v>
      </c>
      <c r="N66" t="s">
        <v>788</v>
      </c>
      <c r="O66">
        <v>6.5</v>
      </c>
      <c r="P66">
        <v>10.39</v>
      </c>
      <c r="Q66">
        <v>2</v>
      </c>
      <c r="R66">
        <v>20.78</v>
      </c>
      <c r="S66">
        <v>27.28</v>
      </c>
      <c r="T66">
        <v>0</v>
      </c>
      <c r="U66" s="91">
        <v>0</v>
      </c>
      <c r="V66" s="91">
        <v>0</v>
      </c>
      <c r="W66">
        <v>35.787500000000001</v>
      </c>
      <c r="X66">
        <v>1.3</v>
      </c>
      <c r="Y66">
        <v>46.523750000000007</v>
      </c>
      <c r="Z66" s="183">
        <v>-19.2438</v>
      </c>
      <c r="AA66" t="s">
        <v>5</v>
      </c>
      <c r="AB66" t="b" cm="1">
        <f t="array" ref="AB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">
        <f>Fares_Big_Star_Export[[#This Row],[Trip Time]]*Fares_Big_Star_Export[[#This Row],[HOURLY DATA]]/60</f>
        <v>46.52375</v>
      </c>
      <c r="AE66"/>
    </row>
    <row r="67" spans="1:31" x14ac:dyDescent="0.25">
      <c r="A67" t="s">
        <v>55</v>
      </c>
      <c r="B67" t="s">
        <v>567</v>
      </c>
      <c r="C67" t="s">
        <v>544</v>
      </c>
      <c r="D67" s="3">
        <v>0</v>
      </c>
      <c r="E67" t="s">
        <v>92</v>
      </c>
      <c r="F67" t="s">
        <v>789</v>
      </c>
      <c r="G67" s="2">
        <v>45586</v>
      </c>
      <c r="H67">
        <v>4010130</v>
      </c>
      <c r="I67" t="s">
        <v>291</v>
      </c>
      <c r="J67" t="s">
        <v>87</v>
      </c>
      <c r="K67">
        <v>17.61</v>
      </c>
      <c r="L67">
        <v>39</v>
      </c>
      <c r="M67" t="s">
        <v>89</v>
      </c>
      <c r="N67" t="s">
        <v>788</v>
      </c>
      <c r="O67">
        <v>6.5</v>
      </c>
      <c r="P67">
        <v>17.61</v>
      </c>
      <c r="Q67">
        <v>2</v>
      </c>
      <c r="R67">
        <v>35.22</v>
      </c>
      <c r="S67">
        <v>41.72</v>
      </c>
      <c r="T67">
        <v>5.5</v>
      </c>
      <c r="U67" s="91">
        <v>0</v>
      </c>
      <c r="V67" s="91">
        <v>5.5</v>
      </c>
      <c r="W67">
        <v>35.787500000000001</v>
      </c>
      <c r="X67">
        <v>0.65</v>
      </c>
      <c r="Y67">
        <v>23.261875000000003</v>
      </c>
      <c r="Z67" s="183">
        <v>18.458100000000002</v>
      </c>
      <c r="AA67" t="s">
        <v>5</v>
      </c>
      <c r="AB67" t="b" cm="1">
        <f t="array" ref="AB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">
        <f>Fares_Big_Star_Export[[#This Row],[Trip Time]]*Fares_Big_Star_Export[[#This Row],[HOURLY DATA]]/60</f>
        <v>23.261875</v>
      </c>
      <c r="AE67"/>
    </row>
    <row r="68" spans="1:31" x14ac:dyDescent="0.25">
      <c r="A68" t="s">
        <v>406</v>
      </c>
      <c r="B68" t="s">
        <v>522</v>
      </c>
      <c r="C68" t="s">
        <v>963</v>
      </c>
      <c r="D68" s="3">
        <v>0</v>
      </c>
      <c r="E68" t="s">
        <v>92</v>
      </c>
      <c r="F68" t="s">
        <v>385</v>
      </c>
      <c r="G68" s="2">
        <v>45586</v>
      </c>
      <c r="H68">
        <v>4009347</v>
      </c>
      <c r="I68" t="s">
        <v>212</v>
      </c>
      <c r="J68" t="s">
        <v>80</v>
      </c>
      <c r="K68">
        <v>26.95</v>
      </c>
      <c r="L68">
        <v>122</v>
      </c>
      <c r="M68" t="s">
        <v>88</v>
      </c>
      <c r="N68" t="s">
        <v>788</v>
      </c>
      <c r="O68">
        <v>5</v>
      </c>
      <c r="P68">
        <v>26.95</v>
      </c>
      <c r="Q68">
        <v>1.75</v>
      </c>
      <c r="R68">
        <v>47.162500000000001</v>
      </c>
      <c r="S68">
        <v>52.162500000000001</v>
      </c>
      <c r="T68">
        <v>5</v>
      </c>
      <c r="U68" s="91">
        <v>0</v>
      </c>
      <c r="V68" s="91">
        <v>5</v>
      </c>
      <c r="W68">
        <v>29</v>
      </c>
      <c r="X68">
        <v>2.0333333333333332</v>
      </c>
      <c r="Y68">
        <v>58.966666666666661</v>
      </c>
      <c r="Z68" s="183">
        <v>-6.8041999999999998</v>
      </c>
      <c r="AA68" t="s">
        <v>26</v>
      </c>
      <c r="AB68" t="b" cm="1">
        <f t="array" ref="AB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">
        <f>Fares_Big_Star_Export[[#This Row],[Trip Time]]*Fares_Big_Star_Export[[#This Row],[HOURLY DATA]]/60</f>
        <v>58.966666666666669</v>
      </c>
      <c r="AE68"/>
    </row>
    <row r="69" spans="1:31" x14ac:dyDescent="0.25">
      <c r="A69" t="s">
        <v>406</v>
      </c>
      <c r="B69" t="s">
        <v>653</v>
      </c>
      <c r="C69" t="s">
        <v>453</v>
      </c>
      <c r="D69" s="3">
        <v>0</v>
      </c>
      <c r="E69" t="s">
        <v>92</v>
      </c>
      <c r="F69" t="s">
        <v>385</v>
      </c>
      <c r="G69" s="2">
        <v>45586</v>
      </c>
      <c r="H69">
        <v>4009525</v>
      </c>
      <c r="I69" t="s">
        <v>212</v>
      </c>
      <c r="J69" t="s">
        <v>619</v>
      </c>
      <c r="K69">
        <v>31.27</v>
      </c>
      <c r="L69">
        <v>95</v>
      </c>
      <c r="M69" t="s">
        <v>88</v>
      </c>
      <c r="N69" t="s">
        <v>788</v>
      </c>
      <c r="O69">
        <v>5</v>
      </c>
      <c r="P69">
        <v>31.27</v>
      </c>
      <c r="Q69">
        <v>1.75</v>
      </c>
      <c r="R69">
        <v>54.722499999999997</v>
      </c>
      <c r="S69">
        <v>59.722499999999997</v>
      </c>
      <c r="T69">
        <v>3.75</v>
      </c>
      <c r="U69" s="91">
        <v>0</v>
      </c>
      <c r="V69" s="91">
        <v>3.75</v>
      </c>
      <c r="W69">
        <v>29</v>
      </c>
      <c r="X69">
        <v>1.5833333333333333</v>
      </c>
      <c r="Y69">
        <v>45.916666666666664</v>
      </c>
      <c r="Z69" s="183">
        <v>13.8058</v>
      </c>
      <c r="AA69" t="s">
        <v>26</v>
      </c>
      <c r="AB69" t="b" cm="1">
        <f t="array" ref="AB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">
        <f>Fares_Big_Star_Export[[#This Row],[Trip Time]]*Fares_Big_Star_Export[[#This Row],[HOURLY DATA]]/60</f>
        <v>45.916666666666664</v>
      </c>
      <c r="AE69"/>
    </row>
    <row r="70" spans="1:31" x14ac:dyDescent="0.25">
      <c r="A70" t="s">
        <v>56</v>
      </c>
      <c r="B70" t="s">
        <v>807</v>
      </c>
      <c r="C70" t="s">
        <v>910</v>
      </c>
      <c r="D70" s="3">
        <v>0</v>
      </c>
      <c r="E70" t="s">
        <v>92</v>
      </c>
      <c r="F70" t="s">
        <v>286</v>
      </c>
      <c r="G70" s="2">
        <v>45586</v>
      </c>
      <c r="H70">
        <v>4009368</v>
      </c>
      <c r="I70" t="s">
        <v>345</v>
      </c>
      <c r="J70" t="s">
        <v>80</v>
      </c>
      <c r="K70">
        <v>14.08</v>
      </c>
      <c r="L70">
        <v>25</v>
      </c>
      <c r="M70" t="s">
        <v>88</v>
      </c>
      <c r="N70" t="s">
        <v>788</v>
      </c>
      <c r="O70">
        <v>5</v>
      </c>
      <c r="P70">
        <v>14.08</v>
      </c>
      <c r="Q70">
        <v>1.75</v>
      </c>
      <c r="R70">
        <v>24.64</v>
      </c>
      <c r="S70">
        <v>29.64</v>
      </c>
      <c r="T70">
        <v>5</v>
      </c>
      <c r="U70" s="91">
        <v>0</v>
      </c>
      <c r="V70" s="91">
        <v>5</v>
      </c>
      <c r="W70">
        <v>32.5</v>
      </c>
      <c r="X70">
        <v>0.41666666666666669</v>
      </c>
      <c r="Y70">
        <v>13.541666666666668</v>
      </c>
      <c r="Z70" s="183">
        <v>16.098299999999998</v>
      </c>
      <c r="AA70" t="s">
        <v>5</v>
      </c>
      <c r="AB70" t="b" cm="1">
        <f t="array" ref="AB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">
        <f>Fares_Big_Star_Export[[#This Row],[Trip Time]]*Fares_Big_Star_Export[[#This Row],[HOURLY DATA]]/60</f>
        <v>13.541666666666666</v>
      </c>
      <c r="AE70"/>
    </row>
    <row r="71" spans="1:31" x14ac:dyDescent="0.25">
      <c r="A71" t="s">
        <v>56</v>
      </c>
      <c r="B71" t="s">
        <v>918</v>
      </c>
      <c r="C71" t="s">
        <v>776</v>
      </c>
      <c r="D71" s="3">
        <v>0</v>
      </c>
      <c r="E71" t="s">
        <v>92</v>
      </c>
      <c r="F71" t="s">
        <v>286</v>
      </c>
      <c r="G71" s="2">
        <v>45586</v>
      </c>
      <c r="H71">
        <v>4009457</v>
      </c>
      <c r="I71" t="s">
        <v>345</v>
      </c>
      <c r="J71" t="s">
        <v>80</v>
      </c>
      <c r="K71">
        <v>10.49</v>
      </c>
      <c r="L71">
        <v>24</v>
      </c>
      <c r="M71" t="s">
        <v>88</v>
      </c>
      <c r="N71" t="s">
        <v>788</v>
      </c>
      <c r="O71">
        <v>5</v>
      </c>
      <c r="P71">
        <v>10.49</v>
      </c>
      <c r="Q71">
        <v>1.75</v>
      </c>
      <c r="R71">
        <v>18.357500000000002</v>
      </c>
      <c r="S71">
        <v>23.357500000000002</v>
      </c>
      <c r="T71">
        <v>5</v>
      </c>
      <c r="U71" s="91">
        <v>0</v>
      </c>
      <c r="V71" s="91">
        <v>5</v>
      </c>
      <c r="W71">
        <v>32.5</v>
      </c>
      <c r="X71">
        <v>0.4</v>
      </c>
      <c r="Y71">
        <v>13</v>
      </c>
      <c r="Z71" s="183">
        <v>10.3575</v>
      </c>
      <c r="AA71" t="s">
        <v>5</v>
      </c>
      <c r="AB71" t="b" cm="1">
        <f t="array" ref="AB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">
        <f>Fares_Big_Star_Export[[#This Row],[Trip Time]]*Fares_Big_Star_Export[[#This Row],[HOURLY DATA]]/60</f>
        <v>13</v>
      </c>
      <c r="AE71"/>
    </row>
    <row r="72" spans="1:31" x14ac:dyDescent="0.25">
      <c r="A72" t="s">
        <v>55</v>
      </c>
      <c r="B72" t="s">
        <v>480</v>
      </c>
      <c r="C72" t="s">
        <v>466</v>
      </c>
      <c r="D72" s="3">
        <v>0</v>
      </c>
      <c r="E72" t="s">
        <v>92</v>
      </c>
      <c r="F72" t="s">
        <v>473</v>
      </c>
      <c r="G72" s="2">
        <v>45586</v>
      </c>
      <c r="H72">
        <v>4007576</v>
      </c>
      <c r="I72" t="s">
        <v>565</v>
      </c>
      <c r="J72" t="s">
        <v>87</v>
      </c>
      <c r="K72">
        <v>8.76</v>
      </c>
      <c r="L72">
        <v>49</v>
      </c>
      <c r="M72" t="s">
        <v>89</v>
      </c>
      <c r="N72" t="s">
        <v>788</v>
      </c>
      <c r="O72">
        <v>6.5</v>
      </c>
      <c r="P72">
        <v>8.76</v>
      </c>
      <c r="Q72">
        <v>2</v>
      </c>
      <c r="R72">
        <v>17.52</v>
      </c>
      <c r="S72">
        <v>24.02</v>
      </c>
      <c r="T72">
        <v>5</v>
      </c>
      <c r="U72" s="91">
        <v>0</v>
      </c>
      <c r="V72" s="91">
        <v>5</v>
      </c>
      <c r="W72">
        <v>35.787500000000001</v>
      </c>
      <c r="X72">
        <v>0.81666666666666665</v>
      </c>
      <c r="Y72">
        <v>29.226458333333333</v>
      </c>
      <c r="Z72" s="183">
        <v>-5.2065000000000001</v>
      </c>
      <c r="AA72" t="s">
        <v>5</v>
      </c>
      <c r="AB72" t="b" cm="1">
        <f t="array" ref="AB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">
        <f>Fares_Big_Star_Export[[#This Row],[Trip Time]]*Fares_Big_Star_Export[[#This Row],[HOURLY DATA]]/60</f>
        <v>29.226458333333333</v>
      </c>
      <c r="AE72"/>
    </row>
    <row r="73" spans="1:31" x14ac:dyDescent="0.25">
      <c r="A73" t="s">
        <v>56</v>
      </c>
      <c r="B73" t="s">
        <v>964</v>
      </c>
      <c r="C73" t="s">
        <v>919</v>
      </c>
      <c r="D73" s="3">
        <v>0</v>
      </c>
      <c r="E73" t="s">
        <v>92</v>
      </c>
      <c r="F73" t="s">
        <v>286</v>
      </c>
      <c r="G73" s="2">
        <v>45586</v>
      </c>
      <c r="H73">
        <v>4009567</v>
      </c>
      <c r="I73" t="s">
        <v>345</v>
      </c>
      <c r="J73" t="s">
        <v>80</v>
      </c>
      <c r="K73">
        <v>17.13</v>
      </c>
      <c r="L73">
        <v>29</v>
      </c>
      <c r="M73" t="s">
        <v>88</v>
      </c>
      <c r="N73" t="s">
        <v>788</v>
      </c>
      <c r="O73">
        <v>5</v>
      </c>
      <c r="P73">
        <v>17.13</v>
      </c>
      <c r="Q73">
        <v>1.75</v>
      </c>
      <c r="R73">
        <v>29.977499999999999</v>
      </c>
      <c r="S73">
        <v>34.977499999999999</v>
      </c>
      <c r="T73">
        <v>5</v>
      </c>
      <c r="U73" s="91">
        <v>0</v>
      </c>
      <c r="V73" s="91">
        <v>5</v>
      </c>
      <c r="W73">
        <v>32.5</v>
      </c>
      <c r="X73">
        <v>0.48333333333333334</v>
      </c>
      <c r="Y73">
        <v>15.708333333333334</v>
      </c>
      <c r="Z73" s="183">
        <v>19.269200000000001</v>
      </c>
      <c r="AA73" t="s">
        <v>5</v>
      </c>
      <c r="AB73" t="b" cm="1">
        <f t="array" ref="AB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">
        <f>Fares_Big_Star_Export[[#This Row],[Trip Time]]*Fares_Big_Star_Export[[#This Row],[HOURLY DATA]]/60</f>
        <v>15.708333333333334</v>
      </c>
      <c r="AE73"/>
    </row>
    <row r="74" spans="1:31" x14ac:dyDescent="0.25">
      <c r="A74" t="s">
        <v>56</v>
      </c>
      <c r="B74" t="s">
        <v>965</v>
      </c>
      <c r="C74" t="s">
        <v>966</v>
      </c>
      <c r="D74" s="3">
        <v>0</v>
      </c>
      <c r="E74" t="s">
        <v>92</v>
      </c>
      <c r="F74" t="s">
        <v>286</v>
      </c>
      <c r="G74" s="2">
        <v>45586</v>
      </c>
      <c r="H74">
        <v>4009586</v>
      </c>
      <c r="I74" t="s">
        <v>345</v>
      </c>
      <c r="J74" t="s">
        <v>80</v>
      </c>
      <c r="K74">
        <v>8.19</v>
      </c>
      <c r="L74">
        <v>23</v>
      </c>
      <c r="M74" t="s">
        <v>88</v>
      </c>
      <c r="N74" t="s">
        <v>788</v>
      </c>
      <c r="O74">
        <v>5</v>
      </c>
      <c r="P74">
        <v>8.19</v>
      </c>
      <c r="Q74">
        <v>1.75</v>
      </c>
      <c r="R74">
        <v>14.3325</v>
      </c>
      <c r="S74">
        <v>19.3325</v>
      </c>
      <c r="T74">
        <v>3</v>
      </c>
      <c r="U74" s="91">
        <v>0</v>
      </c>
      <c r="V74" s="91">
        <v>3</v>
      </c>
      <c r="W74">
        <v>32.5</v>
      </c>
      <c r="X74">
        <v>0.38333333333333336</v>
      </c>
      <c r="Y74">
        <v>12.458333333333334</v>
      </c>
      <c r="Z74" s="183">
        <v>6.8742000000000001</v>
      </c>
      <c r="AA74" t="s">
        <v>5</v>
      </c>
      <c r="AB74" t="b" cm="1">
        <f t="array" ref="AB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">
        <f>Fares_Big_Star_Export[[#This Row],[Trip Time]]*Fares_Big_Star_Export[[#This Row],[HOURLY DATA]]/60</f>
        <v>12.458333333333334</v>
      </c>
      <c r="AE74"/>
    </row>
    <row r="75" spans="1:31" x14ac:dyDescent="0.25">
      <c r="A75" t="s">
        <v>55</v>
      </c>
      <c r="B75" t="s">
        <v>748</v>
      </c>
      <c r="C75" t="s">
        <v>348</v>
      </c>
      <c r="D75" s="3">
        <v>0</v>
      </c>
      <c r="E75" t="s">
        <v>92</v>
      </c>
      <c r="F75" t="s">
        <v>308</v>
      </c>
      <c r="G75" s="2">
        <v>45586</v>
      </c>
      <c r="H75">
        <v>4009096</v>
      </c>
      <c r="I75" t="s">
        <v>18</v>
      </c>
      <c r="J75" t="s">
        <v>83</v>
      </c>
      <c r="K75">
        <v>19.329999999999998</v>
      </c>
      <c r="L75">
        <v>57</v>
      </c>
      <c r="M75" t="s">
        <v>88</v>
      </c>
      <c r="N75" t="s">
        <v>788</v>
      </c>
      <c r="O75">
        <v>6.5</v>
      </c>
      <c r="P75">
        <v>19.329999999999998</v>
      </c>
      <c r="Q75">
        <v>2</v>
      </c>
      <c r="R75">
        <v>38.659999999999997</v>
      </c>
      <c r="S75">
        <v>45.16</v>
      </c>
      <c r="T75">
        <v>10</v>
      </c>
      <c r="U75" s="91">
        <v>0</v>
      </c>
      <c r="V75" s="91">
        <v>10</v>
      </c>
      <c r="W75">
        <v>35.787500000000001</v>
      </c>
      <c r="X75">
        <v>0.95</v>
      </c>
      <c r="Y75">
        <v>33.998125000000002</v>
      </c>
      <c r="Z75" s="183">
        <v>11.161899999999999</v>
      </c>
      <c r="AA75" t="s">
        <v>19</v>
      </c>
      <c r="AB75" t="b" cm="1">
        <f t="array" ref="AB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">
        <f>Fares_Big_Star_Export[[#This Row],[Trip Time]]*Fares_Big_Star_Export[[#This Row],[HOURLY DATA]]/60</f>
        <v>33.998125000000002</v>
      </c>
      <c r="AE75"/>
    </row>
    <row r="76" spans="1:31" x14ac:dyDescent="0.25">
      <c r="A76" t="s">
        <v>55</v>
      </c>
      <c r="B76" t="s">
        <v>785</v>
      </c>
      <c r="C76" t="s">
        <v>493</v>
      </c>
      <c r="D76" s="3">
        <v>0</v>
      </c>
      <c r="E76" t="s">
        <v>92</v>
      </c>
      <c r="F76" t="s">
        <v>789</v>
      </c>
      <c r="G76" s="2">
        <v>45586</v>
      </c>
      <c r="H76">
        <v>4010133</v>
      </c>
      <c r="I76" t="s">
        <v>291</v>
      </c>
      <c r="J76" t="s">
        <v>86</v>
      </c>
      <c r="K76">
        <v>12.38</v>
      </c>
      <c r="L76">
        <v>31</v>
      </c>
      <c r="M76" t="s">
        <v>89</v>
      </c>
      <c r="N76" t="s">
        <v>788</v>
      </c>
      <c r="O76">
        <v>6.5</v>
      </c>
      <c r="P76">
        <v>12.38</v>
      </c>
      <c r="Q76">
        <v>2</v>
      </c>
      <c r="R76">
        <v>24.76</v>
      </c>
      <c r="S76">
        <v>31.26</v>
      </c>
      <c r="T76">
        <v>5.5</v>
      </c>
      <c r="U76" s="91">
        <v>0</v>
      </c>
      <c r="V76" s="91">
        <v>5.5</v>
      </c>
      <c r="W76">
        <v>35.787500000000001</v>
      </c>
      <c r="X76">
        <v>0.51666666666666672</v>
      </c>
      <c r="Y76">
        <v>18.490208333333335</v>
      </c>
      <c r="Z76" s="183">
        <v>12.7698</v>
      </c>
      <c r="AA76" t="s">
        <v>5</v>
      </c>
      <c r="AB76" t="b" cm="1">
        <f t="array" ref="AB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">
        <f>Fares_Big_Star_Export[[#This Row],[Trip Time]]*Fares_Big_Star_Export[[#This Row],[HOURLY DATA]]/60</f>
        <v>18.490208333333335</v>
      </c>
      <c r="AE76"/>
    </row>
    <row r="77" spans="1:31" x14ac:dyDescent="0.25">
      <c r="A77" t="s">
        <v>60</v>
      </c>
      <c r="B77" t="s">
        <v>449</v>
      </c>
      <c r="C77" t="s">
        <v>673</v>
      </c>
      <c r="D77" s="3">
        <v>0</v>
      </c>
      <c r="E77" t="s">
        <v>92</v>
      </c>
      <c r="F77" t="s">
        <v>566</v>
      </c>
      <c r="G77" s="2">
        <v>45586</v>
      </c>
      <c r="H77">
        <v>4009068</v>
      </c>
      <c r="I77" t="s">
        <v>23</v>
      </c>
      <c r="J77" t="s">
        <v>87</v>
      </c>
      <c r="K77">
        <v>17.399999999999999</v>
      </c>
      <c r="L77">
        <v>33</v>
      </c>
      <c r="M77" t="s">
        <v>89</v>
      </c>
      <c r="N77" t="s">
        <v>788</v>
      </c>
      <c r="O77">
        <v>6.5</v>
      </c>
      <c r="P77">
        <v>17.399999999999999</v>
      </c>
      <c r="Q77">
        <v>2</v>
      </c>
      <c r="R77">
        <v>34.799999999999997</v>
      </c>
      <c r="S77">
        <v>41.3</v>
      </c>
      <c r="T77">
        <v>5</v>
      </c>
      <c r="U77" s="91">
        <v>0</v>
      </c>
      <c r="V77" s="91">
        <v>5</v>
      </c>
      <c r="W77">
        <v>32.5</v>
      </c>
      <c r="X77">
        <v>0.55000000000000004</v>
      </c>
      <c r="Y77">
        <v>17.875</v>
      </c>
      <c r="Z77" s="183">
        <v>23.425000000000001</v>
      </c>
      <c r="AA77" t="s">
        <v>5</v>
      </c>
      <c r="AB77" t="b" cm="1">
        <f t="array" ref="AB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">
        <f>Fares_Big_Star_Export[[#This Row],[Trip Time]]*Fares_Big_Star_Export[[#This Row],[HOURLY DATA]]/60</f>
        <v>17.875</v>
      </c>
      <c r="AE77"/>
    </row>
    <row r="78" spans="1:31" x14ac:dyDescent="0.25">
      <c r="A78" t="s">
        <v>392</v>
      </c>
      <c r="B78" t="s">
        <v>382</v>
      </c>
      <c r="C78" t="s">
        <v>549</v>
      </c>
      <c r="D78" s="3">
        <v>0</v>
      </c>
      <c r="E78" t="s">
        <v>92</v>
      </c>
      <c r="F78" t="s">
        <v>666</v>
      </c>
      <c r="G78" s="2">
        <v>45587</v>
      </c>
      <c r="H78">
        <v>4006554</v>
      </c>
      <c r="I78" t="s">
        <v>38</v>
      </c>
      <c r="J78" t="s">
        <v>80</v>
      </c>
      <c r="K78">
        <v>17.3</v>
      </c>
      <c r="L78">
        <v>47</v>
      </c>
      <c r="M78" t="s">
        <v>88</v>
      </c>
      <c r="N78" t="s">
        <v>788</v>
      </c>
      <c r="O78">
        <v>5</v>
      </c>
      <c r="P78">
        <v>17.3</v>
      </c>
      <c r="Q78">
        <v>1.75</v>
      </c>
      <c r="R78">
        <v>30.275000000000002</v>
      </c>
      <c r="S78">
        <v>35.275000000000006</v>
      </c>
      <c r="T78">
        <v>0</v>
      </c>
      <c r="U78" s="91">
        <v>0</v>
      </c>
      <c r="V78" s="91">
        <v>0</v>
      </c>
      <c r="W78">
        <v>29</v>
      </c>
      <c r="X78">
        <v>0.78333333333333333</v>
      </c>
      <c r="Y78">
        <v>22.716666666666665</v>
      </c>
      <c r="Z78" s="183">
        <v>12.558299999999999</v>
      </c>
      <c r="AA78" t="s">
        <v>26</v>
      </c>
      <c r="AB78" t="b" cm="1">
        <f t="array" ref="AB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">
        <f>Fares_Big_Star_Export[[#This Row],[Trip Time]]*Fares_Big_Star_Export[[#This Row],[HOURLY DATA]]/60</f>
        <v>22.716666666666665</v>
      </c>
      <c r="AE78"/>
    </row>
    <row r="79" spans="1:31" x14ac:dyDescent="0.25">
      <c r="A79" t="s">
        <v>582</v>
      </c>
      <c r="B79" t="s">
        <v>409</v>
      </c>
      <c r="C79" t="s">
        <v>886</v>
      </c>
      <c r="D79" s="3">
        <v>0</v>
      </c>
      <c r="E79" t="s">
        <v>92</v>
      </c>
      <c r="F79" t="s">
        <v>542</v>
      </c>
      <c r="G79" s="2">
        <v>45587</v>
      </c>
      <c r="H79">
        <v>4006555</v>
      </c>
      <c r="I79" t="s">
        <v>29</v>
      </c>
      <c r="J79" t="s">
        <v>80</v>
      </c>
      <c r="K79">
        <v>17.3</v>
      </c>
      <c r="L79">
        <v>44</v>
      </c>
      <c r="M79" t="s">
        <v>88</v>
      </c>
      <c r="N79" t="s">
        <v>788</v>
      </c>
      <c r="O79">
        <v>5</v>
      </c>
      <c r="P79">
        <v>17.3</v>
      </c>
      <c r="Q79">
        <v>1.75</v>
      </c>
      <c r="R79">
        <v>30.275000000000002</v>
      </c>
      <c r="S79">
        <v>35.275000000000006</v>
      </c>
      <c r="T79">
        <v>0</v>
      </c>
      <c r="U79" s="91">
        <v>0</v>
      </c>
      <c r="V79" s="91">
        <v>0</v>
      </c>
      <c r="W79">
        <v>29</v>
      </c>
      <c r="X79">
        <v>0.73333333333333328</v>
      </c>
      <c r="Y79">
        <v>21.266666666666666</v>
      </c>
      <c r="Z79" s="183">
        <v>14.0083</v>
      </c>
      <c r="AA79" t="s">
        <v>26</v>
      </c>
      <c r="AB79" t="b" cm="1">
        <f t="array" ref="AB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">
        <f>Fares_Big_Star_Export[[#This Row],[Trip Time]]*Fares_Big_Star_Export[[#This Row],[HOURLY DATA]]/60</f>
        <v>21.266666666666666</v>
      </c>
      <c r="AE79"/>
    </row>
    <row r="80" spans="1:31" x14ac:dyDescent="0.25">
      <c r="A80" t="s">
        <v>55</v>
      </c>
      <c r="B80" t="s">
        <v>455</v>
      </c>
      <c r="C80" t="s">
        <v>419</v>
      </c>
      <c r="D80" s="3">
        <v>0</v>
      </c>
      <c r="E80" t="s">
        <v>92</v>
      </c>
      <c r="F80" t="s">
        <v>562</v>
      </c>
      <c r="G80" s="2">
        <v>45587</v>
      </c>
      <c r="H80">
        <v>4010321</v>
      </c>
      <c r="I80" t="s">
        <v>848</v>
      </c>
      <c r="J80" t="s">
        <v>81</v>
      </c>
      <c r="K80">
        <v>12.72</v>
      </c>
      <c r="L80">
        <v>24</v>
      </c>
      <c r="M80" t="s">
        <v>88</v>
      </c>
      <c r="N80" t="s">
        <v>788</v>
      </c>
      <c r="O80">
        <v>6.5</v>
      </c>
      <c r="P80">
        <v>12.72</v>
      </c>
      <c r="Q80">
        <v>2</v>
      </c>
      <c r="R80">
        <v>25.44</v>
      </c>
      <c r="S80">
        <v>31.94</v>
      </c>
      <c r="T80">
        <v>5.5</v>
      </c>
      <c r="U80" s="91">
        <v>0</v>
      </c>
      <c r="V80" s="91">
        <v>5.5</v>
      </c>
      <c r="W80">
        <v>35.787500000000001</v>
      </c>
      <c r="X80">
        <v>0.4</v>
      </c>
      <c r="Y80">
        <v>14.315000000000001</v>
      </c>
      <c r="Z80" s="183">
        <v>17.625</v>
      </c>
      <c r="AA80" t="s">
        <v>5</v>
      </c>
      <c r="AB80" t="b" cm="1">
        <f t="array" ref="AB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">
        <f>Fares_Big_Star_Export[[#This Row],[Trip Time]]*Fares_Big_Star_Export[[#This Row],[HOURLY DATA]]/60</f>
        <v>14.315000000000001</v>
      </c>
      <c r="AE80"/>
    </row>
    <row r="81" spans="1:31" x14ac:dyDescent="0.25">
      <c r="A81" t="s">
        <v>390</v>
      </c>
      <c r="B81" t="s">
        <v>844</v>
      </c>
      <c r="C81" t="s">
        <v>517</v>
      </c>
      <c r="D81" s="3">
        <v>0</v>
      </c>
      <c r="E81" t="s">
        <v>92</v>
      </c>
      <c r="F81" t="s">
        <v>369</v>
      </c>
      <c r="G81" s="2">
        <v>45587</v>
      </c>
      <c r="H81">
        <v>4010293</v>
      </c>
      <c r="I81" t="s">
        <v>17</v>
      </c>
      <c r="J81" t="s">
        <v>80</v>
      </c>
      <c r="K81">
        <v>26.97</v>
      </c>
      <c r="L81">
        <v>44</v>
      </c>
      <c r="M81" t="s">
        <v>88</v>
      </c>
      <c r="N81" t="s">
        <v>788</v>
      </c>
      <c r="O81">
        <v>5</v>
      </c>
      <c r="P81">
        <v>26.97</v>
      </c>
      <c r="Q81">
        <v>1.75</v>
      </c>
      <c r="R81">
        <v>47.197499999999998</v>
      </c>
      <c r="S81">
        <v>52.197499999999998</v>
      </c>
      <c r="T81">
        <v>5</v>
      </c>
      <c r="U81" s="91">
        <v>0</v>
      </c>
      <c r="V81" s="91">
        <v>5</v>
      </c>
      <c r="W81">
        <v>32.5</v>
      </c>
      <c r="X81">
        <v>0.73333333333333328</v>
      </c>
      <c r="Y81">
        <v>23.833333333333332</v>
      </c>
      <c r="Z81" s="183">
        <v>28.3642</v>
      </c>
      <c r="AA81" t="s">
        <v>5</v>
      </c>
      <c r="AB81" t="b" cm="1">
        <f t="array" ref="AB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">
        <f>Fares_Big_Star_Export[[#This Row],[Trip Time]]*Fares_Big_Star_Export[[#This Row],[HOURLY DATA]]/60</f>
        <v>23.833333333333332</v>
      </c>
      <c r="AE81"/>
    </row>
    <row r="82" spans="1:31" x14ac:dyDescent="0.25">
      <c r="A82" t="s">
        <v>55</v>
      </c>
      <c r="B82" t="s">
        <v>363</v>
      </c>
      <c r="C82" t="s">
        <v>446</v>
      </c>
      <c r="D82" s="3">
        <v>0</v>
      </c>
      <c r="E82" t="s">
        <v>92</v>
      </c>
      <c r="F82" t="s">
        <v>473</v>
      </c>
      <c r="G82" s="2">
        <v>45587</v>
      </c>
      <c r="H82">
        <v>4006556</v>
      </c>
      <c r="I82" t="s">
        <v>565</v>
      </c>
      <c r="J82" t="s">
        <v>93</v>
      </c>
      <c r="K82">
        <v>15.66</v>
      </c>
      <c r="L82">
        <v>42</v>
      </c>
      <c r="M82" t="s">
        <v>88</v>
      </c>
      <c r="N82" t="s">
        <v>788</v>
      </c>
      <c r="O82">
        <v>6.5</v>
      </c>
      <c r="P82">
        <v>15.66</v>
      </c>
      <c r="Q82">
        <v>2</v>
      </c>
      <c r="R82">
        <v>31.32</v>
      </c>
      <c r="S82">
        <v>37.82</v>
      </c>
      <c r="T82">
        <v>0</v>
      </c>
      <c r="U82" s="91">
        <v>0</v>
      </c>
      <c r="V82" s="91">
        <v>0</v>
      </c>
      <c r="W82">
        <v>35.787500000000001</v>
      </c>
      <c r="X82">
        <v>0.7</v>
      </c>
      <c r="Y82">
        <v>25.05125</v>
      </c>
      <c r="Z82" s="183">
        <v>12.768800000000001</v>
      </c>
      <c r="AA82" t="s">
        <v>5</v>
      </c>
      <c r="AB82" t="b" cm="1">
        <f t="array" ref="AB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">
        <f>Fares_Big_Star_Export[[#This Row],[Trip Time]]*Fares_Big_Star_Export[[#This Row],[HOURLY DATA]]/60</f>
        <v>25.05125</v>
      </c>
      <c r="AE82"/>
    </row>
    <row r="83" spans="1:31" x14ac:dyDescent="0.25">
      <c r="A83" t="s">
        <v>444</v>
      </c>
      <c r="B83" t="s">
        <v>675</v>
      </c>
      <c r="C83" t="s">
        <v>786</v>
      </c>
      <c r="D83" s="3">
        <v>0</v>
      </c>
      <c r="E83" t="s">
        <v>92</v>
      </c>
      <c r="F83" t="s">
        <v>415</v>
      </c>
      <c r="G83" s="2">
        <v>45587</v>
      </c>
      <c r="H83">
        <v>4006557</v>
      </c>
      <c r="I83" t="s">
        <v>354</v>
      </c>
      <c r="J83" t="s">
        <v>93</v>
      </c>
      <c r="K83">
        <v>15.66</v>
      </c>
      <c r="L83">
        <v>55</v>
      </c>
      <c r="M83" t="s">
        <v>88</v>
      </c>
      <c r="N83" t="s">
        <v>788</v>
      </c>
      <c r="O83">
        <v>5</v>
      </c>
      <c r="P83">
        <v>15.66</v>
      </c>
      <c r="Q83">
        <v>1.75</v>
      </c>
      <c r="R83">
        <v>27.405000000000001</v>
      </c>
      <c r="S83">
        <v>32.405000000000001</v>
      </c>
      <c r="T83">
        <v>0</v>
      </c>
      <c r="U83" s="91">
        <v>0</v>
      </c>
      <c r="V83" s="91">
        <v>0</v>
      </c>
      <c r="W83">
        <v>32.5</v>
      </c>
      <c r="X83">
        <v>0.91666666666666663</v>
      </c>
      <c r="Y83">
        <v>29.791666666666664</v>
      </c>
      <c r="Z83" s="183">
        <v>2.6133000000000002</v>
      </c>
      <c r="AA83" t="s">
        <v>5</v>
      </c>
      <c r="AB83" t="b" cm="1">
        <f t="array" ref="AB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">
        <f>Fares_Big_Star_Export[[#This Row],[Trip Time]]*Fares_Big_Star_Export[[#This Row],[HOURLY DATA]]/60</f>
        <v>29.791666666666668</v>
      </c>
      <c r="AE83"/>
    </row>
    <row r="84" spans="1:31" x14ac:dyDescent="0.25">
      <c r="A84" t="s">
        <v>461</v>
      </c>
      <c r="B84" t="s">
        <v>486</v>
      </c>
      <c r="C84" t="s">
        <v>819</v>
      </c>
      <c r="D84" s="3">
        <v>0</v>
      </c>
      <c r="E84" t="s">
        <v>92</v>
      </c>
      <c r="F84" t="s">
        <v>421</v>
      </c>
      <c r="G84" s="2">
        <v>45587</v>
      </c>
      <c r="H84">
        <v>4006385</v>
      </c>
      <c r="I84" t="s">
        <v>290</v>
      </c>
      <c r="J84" t="s">
        <v>80</v>
      </c>
      <c r="K84">
        <v>10.39</v>
      </c>
      <c r="L84">
        <v>74</v>
      </c>
      <c r="M84" t="s">
        <v>88</v>
      </c>
      <c r="N84" t="s">
        <v>788</v>
      </c>
      <c r="O84">
        <v>5</v>
      </c>
      <c r="P84">
        <v>10.39</v>
      </c>
      <c r="Q84">
        <v>1.75</v>
      </c>
      <c r="R84">
        <v>18.182500000000001</v>
      </c>
      <c r="S84">
        <v>23.182500000000001</v>
      </c>
      <c r="T84">
        <v>0</v>
      </c>
      <c r="U84" s="91">
        <v>0</v>
      </c>
      <c r="V84" s="91">
        <v>0</v>
      </c>
      <c r="W84">
        <v>32.5</v>
      </c>
      <c r="X84">
        <v>1.2333333333333334</v>
      </c>
      <c r="Y84">
        <v>40.083333333333336</v>
      </c>
      <c r="Z84" s="183">
        <v>-16.9008</v>
      </c>
      <c r="AA84" t="s">
        <v>5</v>
      </c>
      <c r="AB84" t="b" cm="1">
        <f t="array" ref="AB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">
        <f>Fares_Big_Star_Export[[#This Row],[Trip Time]]*Fares_Big_Star_Export[[#This Row],[HOURLY DATA]]/60</f>
        <v>40.083333333333336</v>
      </c>
      <c r="AE84"/>
    </row>
    <row r="85" spans="1:31" x14ac:dyDescent="0.25">
      <c r="A85" t="s">
        <v>55</v>
      </c>
      <c r="B85" t="s">
        <v>578</v>
      </c>
      <c r="C85" t="s">
        <v>583</v>
      </c>
      <c r="D85" s="3">
        <v>0</v>
      </c>
      <c r="E85" t="s">
        <v>92</v>
      </c>
      <c r="F85" t="s">
        <v>472</v>
      </c>
      <c r="G85" s="2">
        <v>45587</v>
      </c>
      <c r="H85">
        <v>4010289</v>
      </c>
      <c r="I85" t="s">
        <v>20</v>
      </c>
      <c r="J85" t="s">
        <v>80</v>
      </c>
      <c r="K85">
        <v>26.97</v>
      </c>
      <c r="L85">
        <v>249</v>
      </c>
      <c r="M85" t="s">
        <v>88</v>
      </c>
      <c r="N85" t="s">
        <v>788</v>
      </c>
      <c r="O85">
        <v>6.5</v>
      </c>
      <c r="P85">
        <v>26.97</v>
      </c>
      <c r="Q85">
        <v>2</v>
      </c>
      <c r="R85">
        <v>53.94</v>
      </c>
      <c r="S85">
        <v>60.44</v>
      </c>
      <c r="T85">
        <v>5.5</v>
      </c>
      <c r="U85" s="91">
        <v>0</v>
      </c>
      <c r="V85" s="91">
        <v>5.5</v>
      </c>
      <c r="W85">
        <v>35.787500000000001</v>
      </c>
      <c r="X85">
        <v>4.1500000000000004</v>
      </c>
      <c r="Y85">
        <v>148.51812500000003</v>
      </c>
      <c r="Z85" s="183">
        <v>-88.078100000000006</v>
      </c>
      <c r="AA85" t="s">
        <v>5</v>
      </c>
      <c r="AB85" t="b" cm="1">
        <f t="array" ref="AB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5">
        <f>Fares_Big_Star_Export[[#This Row],[Trip Time]]*Fares_Big_Star_Export[[#This Row],[HOURLY DATA]]/60</f>
        <v>148.518125</v>
      </c>
      <c r="AE85"/>
    </row>
    <row r="86" spans="1:31" x14ac:dyDescent="0.25">
      <c r="A86" t="s">
        <v>392</v>
      </c>
      <c r="B86" t="s">
        <v>967</v>
      </c>
      <c r="C86" t="s">
        <v>968</v>
      </c>
      <c r="D86" s="3">
        <v>0</v>
      </c>
      <c r="E86" t="s">
        <v>92</v>
      </c>
      <c r="F86" t="s">
        <v>618</v>
      </c>
      <c r="G86" s="2">
        <v>45587</v>
      </c>
      <c r="H86">
        <v>4009163</v>
      </c>
      <c r="I86" t="s">
        <v>40</v>
      </c>
      <c r="J86" t="s">
        <v>84</v>
      </c>
      <c r="K86">
        <v>26.73</v>
      </c>
      <c r="L86">
        <v>26</v>
      </c>
      <c r="M86" t="s">
        <v>88</v>
      </c>
      <c r="N86" t="s">
        <v>788</v>
      </c>
      <c r="O86">
        <v>5</v>
      </c>
      <c r="P86">
        <v>26.73</v>
      </c>
      <c r="Q86">
        <v>1.75</v>
      </c>
      <c r="R86">
        <v>46.777500000000003</v>
      </c>
      <c r="S86">
        <v>51.777500000000003</v>
      </c>
      <c r="T86">
        <v>0</v>
      </c>
      <c r="U86" s="91">
        <v>0</v>
      </c>
      <c r="V86" s="91">
        <v>0</v>
      </c>
      <c r="W86">
        <v>29</v>
      </c>
      <c r="X86">
        <v>0.43333333333333335</v>
      </c>
      <c r="Y86">
        <v>12.566666666666666</v>
      </c>
      <c r="Z86" s="183">
        <v>39.210799999999999</v>
      </c>
      <c r="AA86" t="s">
        <v>5</v>
      </c>
      <c r="AB86" t="b" cm="1">
        <f t="array" ref="AB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6">
        <f>Fares_Big_Star_Export[[#This Row],[Trip Time]]*Fares_Big_Star_Export[[#This Row],[HOURLY DATA]]/60</f>
        <v>12.566666666666666</v>
      </c>
      <c r="AE86"/>
    </row>
    <row r="87" spans="1:31" x14ac:dyDescent="0.25">
      <c r="A87" t="s">
        <v>581</v>
      </c>
      <c r="B87" t="s">
        <v>611</v>
      </c>
      <c r="C87" t="s">
        <v>719</v>
      </c>
      <c r="D87" s="3">
        <v>0</v>
      </c>
      <c r="E87" t="s">
        <v>92</v>
      </c>
      <c r="F87" t="s">
        <v>563</v>
      </c>
      <c r="G87" s="2">
        <v>45587</v>
      </c>
      <c r="H87">
        <v>4006832</v>
      </c>
      <c r="I87" t="s">
        <v>564</v>
      </c>
      <c r="J87" t="s">
        <v>80</v>
      </c>
      <c r="K87">
        <v>16.78</v>
      </c>
      <c r="L87">
        <v>34</v>
      </c>
      <c r="M87" t="s">
        <v>88</v>
      </c>
      <c r="N87" t="s">
        <v>788</v>
      </c>
      <c r="O87">
        <v>5</v>
      </c>
      <c r="P87">
        <v>16.78</v>
      </c>
      <c r="Q87">
        <v>1.75</v>
      </c>
      <c r="R87">
        <v>29.365000000000002</v>
      </c>
      <c r="S87">
        <v>34.365000000000002</v>
      </c>
      <c r="T87">
        <v>0</v>
      </c>
      <c r="U87" s="91">
        <v>0</v>
      </c>
      <c r="V87" s="91">
        <v>0</v>
      </c>
      <c r="W87">
        <v>32.5</v>
      </c>
      <c r="X87">
        <v>0.56666666666666665</v>
      </c>
      <c r="Y87">
        <v>18.416666666666668</v>
      </c>
      <c r="Z87" s="183">
        <v>15.9483</v>
      </c>
      <c r="AA87" t="s">
        <v>5</v>
      </c>
      <c r="AB87" t="b" cm="1">
        <f t="array" ref="AB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7">
        <f>Fares_Big_Star_Export[[#This Row],[Trip Time]]*Fares_Big_Star_Export[[#This Row],[HOURLY DATA]]/60</f>
        <v>18.416666666666668</v>
      </c>
      <c r="AE87"/>
    </row>
    <row r="88" spans="1:31" x14ac:dyDescent="0.25">
      <c r="A88" t="s">
        <v>370</v>
      </c>
      <c r="B88" t="s">
        <v>654</v>
      </c>
      <c r="C88" t="s">
        <v>716</v>
      </c>
      <c r="D88" s="3">
        <v>0</v>
      </c>
      <c r="E88" t="s">
        <v>92</v>
      </c>
      <c r="F88" t="s">
        <v>353</v>
      </c>
      <c r="G88" s="2">
        <v>45587</v>
      </c>
      <c r="H88">
        <v>4006812</v>
      </c>
      <c r="I88" t="s">
        <v>217</v>
      </c>
      <c r="J88" t="s">
        <v>619</v>
      </c>
      <c r="K88">
        <v>24.91</v>
      </c>
      <c r="L88">
        <v>60</v>
      </c>
      <c r="M88" t="s">
        <v>88</v>
      </c>
      <c r="N88" t="s">
        <v>788</v>
      </c>
      <c r="O88">
        <v>5</v>
      </c>
      <c r="P88">
        <v>24.91</v>
      </c>
      <c r="Q88">
        <v>1.75</v>
      </c>
      <c r="R88">
        <v>43.592500000000001</v>
      </c>
      <c r="S88">
        <v>48.592500000000001</v>
      </c>
      <c r="T88">
        <v>5.5</v>
      </c>
      <c r="U88" s="91">
        <v>0</v>
      </c>
      <c r="V88" s="91">
        <v>5.5</v>
      </c>
      <c r="W88">
        <v>32.5</v>
      </c>
      <c r="X88">
        <v>1</v>
      </c>
      <c r="Y88">
        <v>32.5</v>
      </c>
      <c r="Z88" s="183">
        <v>16.092500000000001</v>
      </c>
      <c r="AA88" t="s">
        <v>5</v>
      </c>
      <c r="AB88" t="b" cm="1">
        <f t="array" ref="AB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8">
        <f>Fares_Big_Star_Export[[#This Row],[Trip Time]]*Fares_Big_Star_Export[[#This Row],[HOURLY DATA]]/60</f>
        <v>32.5</v>
      </c>
      <c r="AE88"/>
    </row>
    <row r="89" spans="1:31" x14ac:dyDescent="0.25">
      <c r="A89" t="s">
        <v>444</v>
      </c>
      <c r="B89" t="s">
        <v>389</v>
      </c>
      <c r="C89" t="s">
        <v>541</v>
      </c>
      <c r="D89" s="3">
        <v>0</v>
      </c>
      <c r="E89" t="s">
        <v>92</v>
      </c>
      <c r="F89" t="s">
        <v>415</v>
      </c>
      <c r="G89" s="2">
        <v>45587</v>
      </c>
      <c r="H89">
        <v>4006583</v>
      </c>
      <c r="I89" t="s">
        <v>354</v>
      </c>
      <c r="J89" t="s">
        <v>80</v>
      </c>
      <c r="K89">
        <v>8.24</v>
      </c>
      <c r="L89">
        <v>28</v>
      </c>
      <c r="M89" t="s">
        <v>88</v>
      </c>
      <c r="N89" t="s">
        <v>788</v>
      </c>
      <c r="O89">
        <v>5</v>
      </c>
      <c r="P89">
        <v>8.24</v>
      </c>
      <c r="Q89">
        <v>1.75</v>
      </c>
      <c r="R89">
        <v>14.42</v>
      </c>
      <c r="S89">
        <v>19.420000000000002</v>
      </c>
      <c r="T89">
        <v>0</v>
      </c>
      <c r="U89" s="91">
        <v>0</v>
      </c>
      <c r="V89" s="91">
        <v>0</v>
      </c>
      <c r="W89">
        <v>32.5</v>
      </c>
      <c r="X89">
        <v>0.46666666666666667</v>
      </c>
      <c r="Y89">
        <v>15.166666666666666</v>
      </c>
      <c r="Z89" s="183">
        <v>4.2533000000000003</v>
      </c>
      <c r="AA89" t="s">
        <v>5</v>
      </c>
      <c r="AB89" t="b" cm="1">
        <f t="array" ref="AB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9">
        <f>Fares_Big_Star_Export[[#This Row],[Trip Time]]*Fares_Big_Star_Export[[#This Row],[HOURLY DATA]]/60</f>
        <v>15.166666666666666</v>
      </c>
      <c r="AE89"/>
    </row>
    <row r="90" spans="1:31" x14ac:dyDescent="0.25">
      <c r="A90" t="s">
        <v>432</v>
      </c>
      <c r="B90" t="s">
        <v>519</v>
      </c>
      <c r="C90" t="s">
        <v>883</v>
      </c>
      <c r="D90" s="3">
        <v>0</v>
      </c>
      <c r="E90" t="s">
        <v>92</v>
      </c>
      <c r="F90" t="s">
        <v>398</v>
      </c>
      <c r="G90" s="2">
        <v>45587</v>
      </c>
      <c r="H90">
        <v>4006840</v>
      </c>
      <c r="I90" t="s">
        <v>27</v>
      </c>
      <c r="J90" t="s">
        <v>80</v>
      </c>
      <c r="K90">
        <v>13.27</v>
      </c>
      <c r="L90">
        <v>21</v>
      </c>
      <c r="M90" t="s">
        <v>88</v>
      </c>
      <c r="N90" t="s">
        <v>788</v>
      </c>
      <c r="O90">
        <v>5</v>
      </c>
      <c r="P90">
        <v>13.27</v>
      </c>
      <c r="Q90">
        <v>1.75</v>
      </c>
      <c r="R90">
        <v>23.2225</v>
      </c>
      <c r="S90">
        <v>28.2225</v>
      </c>
      <c r="T90">
        <v>5.5</v>
      </c>
      <c r="U90" s="91">
        <v>0</v>
      </c>
      <c r="V90" s="91">
        <v>5.5</v>
      </c>
      <c r="W90">
        <v>29</v>
      </c>
      <c r="X90">
        <v>0.35</v>
      </c>
      <c r="Y90">
        <v>10.149999999999999</v>
      </c>
      <c r="Z90" s="183">
        <v>18.072500000000002</v>
      </c>
      <c r="AA90" t="s">
        <v>26</v>
      </c>
      <c r="AB90" t="b" cm="1">
        <f t="array" ref="AB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0">
        <f>Fares_Big_Star_Export[[#This Row],[Trip Time]]*Fares_Big_Star_Export[[#This Row],[HOURLY DATA]]/60</f>
        <v>10.15</v>
      </c>
      <c r="AE90"/>
    </row>
    <row r="91" spans="1:31" x14ac:dyDescent="0.25">
      <c r="A91" t="s">
        <v>55</v>
      </c>
      <c r="B91" t="s">
        <v>716</v>
      </c>
      <c r="C91" t="s">
        <v>520</v>
      </c>
      <c r="D91" s="3">
        <v>0</v>
      </c>
      <c r="E91" t="s">
        <v>92</v>
      </c>
      <c r="F91" t="s">
        <v>308</v>
      </c>
      <c r="G91" s="2">
        <v>45587</v>
      </c>
      <c r="H91">
        <v>4006668</v>
      </c>
      <c r="I91" t="s">
        <v>18</v>
      </c>
      <c r="J91" t="s">
        <v>80</v>
      </c>
      <c r="K91">
        <v>10.88</v>
      </c>
      <c r="L91">
        <v>27</v>
      </c>
      <c r="M91" t="s">
        <v>88</v>
      </c>
      <c r="N91" t="s">
        <v>788</v>
      </c>
      <c r="O91">
        <v>6.5</v>
      </c>
      <c r="P91">
        <v>10.88</v>
      </c>
      <c r="Q91">
        <v>2</v>
      </c>
      <c r="R91">
        <v>21.76</v>
      </c>
      <c r="S91">
        <v>28.26</v>
      </c>
      <c r="T91">
        <v>0</v>
      </c>
      <c r="U91" s="91">
        <v>0</v>
      </c>
      <c r="V91" s="91">
        <v>0</v>
      </c>
      <c r="W91">
        <v>35.787500000000001</v>
      </c>
      <c r="X91">
        <v>0.45</v>
      </c>
      <c r="Y91">
        <v>16.104375000000001</v>
      </c>
      <c r="Z91" s="183">
        <v>12.1556</v>
      </c>
      <c r="AA91" t="s">
        <v>19</v>
      </c>
      <c r="AB91" t="b" cm="1">
        <f t="array" ref="AB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1">
        <f>Fares_Big_Star_Export[[#This Row],[Trip Time]]*Fares_Big_Star_Export[[#This Row],[HOURLY DATA]]/60</f>
        <v>16.104375000000001</v>
      </c>
      <c r="AE91"/>
    </row>
    <row r="92" spans="1:31" x14ac:dyDescent="0.25">
      <c r="A92" t="s">
        <v>390</v>
      </c>
      <c r="B92" t="s">
        <v>808</v>
      </c>
      <c r="C92" t="s">
        <v>447</v>
      </c>
      <c r="D92" s="3">
        <v>0</v>
      </c>
      <c r="E92" t="s">
        <v>92</v>
      </c>
      <c r="F92" t="s">
        <v>369</v>
      </c>
      <c r="G92" s="2">
        <v>45587</v>
      </c>
      <c r="H92">
        <v>4006528</v>
      </c>
      <c r="I92" t="s">
        <v>17</v>
      </c>
      <c r="J92" t="s">
        <v>80</v>
      </c>
      <c r="K92">
        <v>7.27</v>
      </c>
      <c r="L92">
        <v>18</v>
      </c>
      <c r="M92" t="s">
        <v>88</v>
      </c>
      <c r="N92" t="s">
        <v>788</v>
      </c>
      <c r="O92">
        <v>5</v>
      </c>
      <c r="P92">
        <v>7.27</v>
      </c>
      <c r="Q92">
        <v>1.75</v>
      </c>
      <c r="R92">
        <v>12.7225</v>
      </c>
      <c r="S92">
        <v>17.7225</v>
      </c>
      <c r="T92">
        <v>0</v>
      </c>
      <c r="U92" s="91">
        <v>0</v>
      </c>
      <c r="V92" s="91">
        <v>0</v>
      </c>
      <c r="W92">
        <v>32.5</v>
      </c>
      <c r="X92">
        <v>0.3</v>
      </c>
      <c r="Y92">
        <v>9.75</v>
      </c>
      <c r="Z92" s="183">
        <v>7.9725000000000001</v>
      </c>
      <c r="AA92" t="s">
        <v>5</v>
      </c>
      <c r="AB92" t="b" cm="1">
        <f t="array" ref="AB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2">
        <f>Fares_Big_Star_Export[[#This Row],[Trip Time]]*Fares_Big_Star_Export[[#This Row],[HOURLY DATA]]/60</f>
        <v>9.75</v>
      </c>
      <c r="AE92"/>
    </row>
    <row r="93" spans="1:31" x14ac:dyDescent="0.25">
      <c r="A93" t="s">
        <v>55</v>
      </c>
      <c r="B93" t="s">
        <v>830</v>
      </c>
      <c r="C93" t="s">
        <v>822</v>
      </c>
      <c r="D93" s="3">
        <v>0</v>
      </c>
      <c r="E93" t="s">
        <v>92</v>
      </c>
      <c r="F93" t="s">
        <v>472</v>
      </c>
      <c r="G93" s="2">
        <v>45587</v>
      </c>
      <c r="H93">
        <v>4006529</v>
      </c>
      <c r="I93" t="s">
        <v>20</v>
      </c>
      <c r="J93" t="s">
        <v>80</v>
      </c>
      <c r="K93">
        <v>7.27</v>
      </c>
      <c r="L93">
        <v>14</v>
      </c>
      <c r="M93" t="s">
        <v>88</v>
      </c>
      <c r="N93" t="s">
        <v>788</v>
      </c>
      <c r="O93">
        <v>6.5</v>
      </c>
      <c r="P93">
        <v>7.27</v>
      </c>
      <c r="Q93">
        <v>2</v>
      </c>
      <c r="R93">
        <v>14.54</v>
      </c>
      <c r="S93">
        <v>21.04</v>
      </c>
      <c r="T93">
        <v>0</v>
      </c>
      <c r="U93" s="91">
        <v>0</v>
      </c>
      <c r="V93" s="91">
        <v>0</v>
      </c>
      <c r="W93">
        <v>35.787500000000001</v>
      </c>
      <c r="X93">
        <v>0.23333333333333334</v>
      </c>
      <c r="Y93">
        <v>8.3504166666666677</v>
      </c>
      <c r="Z93" s="183">
        <v>12.6896</v>
      </c>
      <c r="AA93" t="s">
        <v>5</v>
      </c>
      <c r="AB93" t="b" cm="1">
        <f t="array" ref="AB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3">
        <f>Fares_Big_Star_Export[[#This Row],[Trip Time]]*Fares_Big_Star_Export[[#This Row],[HOURLY DATA]]/60</f>
        <v>8.3504166666666677</v>
      </c>
      <c r="AE93"/>
    </row>
    <row r="94" spans="1:31" x14ac:dyDescent="0.25">
      <c r="A94" t="s">
        <v>461</v>
      </c>
      <c r="B94" t="s">
        <v>509</v>
      </c>
      <c r="C94" t="s">
        <v>650</v>
      </c>
      <c r="D94" s="3">
        <v>0</v>
      </c>
      <c r="E94" t="s">
        <v>92</v>
      </c>
      <c r="F94" t="s">
        <v>421</v>
      </c>
      <c r="G94" s="2">
        <v>45587</v>
      </c>
      <c r="H94">
        <v>4006667</v>
      </c>
      <c r="I94" t="s">
        <v>290</v>
      </c>
      <c r="J94" t="s">
        <v>80</v>
      </c>
      <c r="K94">
        <v>10.88</v>
      </c>
      <c r="L94">
        <v>71</v>
      </c>
      <c r="M94" t="s">
        <v>88</v>
      </c>
      <c r="N94" t="s">
        <v>788</v>
      </c>
      <c r="O94">
        <v>5</v>
      </c>
      <c r="P94">
        <v>10.88</v>
      </c>
      <c r="Q94">
        <v>1.75</v>
      </c>
      <c r="R94">
        <v>19.040000000000003</v>
      </c>
      <c r="S94">
        <v>24.040000000000003</v>
      </c>
      <c r="T94">
        <v>0</v>
      </c>
      <c r="U94" s="91">
        <v>0</v>
      </c>
      <c r="V94" s="91">
        <v>0</v>
      </c>
      <c r="W94">
        <v>32.5</v>
      </c>
      <c r="X94">
        <v>1.1833333333333333</v>
      </c>
      <c r="Y94">
        <v>38.458333333333336</v>
      </c>
      <c r="Z94" s="183">
        <v>-14.4183</v>
      </c>
      <c r="AA94" t="s">
        <v>5</v>
      </c>
      <c r="AB94" t="b" cm="1">
        <f t="array" ref="AB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4">
        <f>Fares_Big_Star_Export[[#This Row],[Trip Time]]*Fares_Big_Star_Export[[#This Row],[HOURLY DATA]]/60</f>
        <v>38.458333333333336</v>
      </c>
      <c r="AE94"/>
    </row>
    <row r="95" spans="1:31" x14ac:dyDescent="0.25">
      <c r="A95" t="s">
        <v>55</v>
      </c>
      <c r="B95" t="s">
        <v>640</v>
      </c>
      <c r="C95" t="s">
        <v>701</v>
      </c>
      <c r="D95" s="3">
        <v>0</v>
      </c>
      <c r="E95" t="s">
        <v>92</v>
      </c>
      <c r="F95" t="s">
        <v>472</v>
      </c>
      <c r="G95" s="2">
        <v>45587</v>
      </c>
      <c r="H95">
        <v>4006384</v>
      </c>
      <c r="I95" t="s">
        <v>20</v>
      </c>
      <c r="J95" t="s">
        <v>80</v>
      </c>
      <c r="K95">
        <v>10.39</v>
      </c>
      <c r="L95">
        <v>37</v>
      </c>
      <c r="M95" t="s">
        <v>88</v>
      </c>
      <c r="N95" t="s">
        <v>788</v>
      </c>
      <c r="O95">
        <v>6.5</v>
      </c>
      <c r="P95">
        <v>10.39</v>
      </c>
      <c r="Q95">
        <v>2</v>
      </c>
      <c r="R95">
        <v>20.78</v>
      </c>
      <c r="S95">
        <v>27.28</v>
      </c>
      <c r="T95">
        <v>5.5</v>
      </c>
      <c r="U95" s="91">
        <v>0</v>
      </c>
      <c r="V95" s="91">
        <v>5.5</v>
      </c>
      <c r="W95">
        <v>35.787500000000001</v>
      </c>
      <c r="X95">
        <v>0.6166666666666667</v>
      </c>
      <c r="Y95">
        <v>22.068958333333335</v>
      </c>
      <c r="Z95" s="183">
        <v>5.2110000000000003</v>
      </c>
      <c r="AA95" t="s">
        <v>5</v>
      </c>
      <c r="AB95" t="b" cm="1">
        <f t="array" ref="AB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5">
        <f>Fares_Big_Star_Export[[#This Row],[Trip Time]]*Fares_Big_Star_Export[[#This Row],[HOURLY DATA]]/60</f>
        <v>22.068958333333335</v>
      </c>
      <c r="AE95"/>
    </row>
    <row r="96" spans="1:31" x14ac:dyDescent="0.25">
      <c r="A96" t="s">
        <v>56</v>
      </c>
      <c r="B96" t="s">
        <v>929</v>
      </c>
      <c r="C96" t="s">
        <v>969</v>
      </c>
      <c r="D96" s="3">
        <v>0</v>
      </c>
      <c r="E96" t="s">
        <v>92</v>
      </c>
      <c r="F96" t="s">
        <v>285</v>
      </c>
      <c r="G96" s="2">
        <v>45587</v>
      </c>
      <c r="H96">
        <v>4009274</v>
      </c>
      <c r="I96" t="s">
        <v>346</v>
      </c>
      <c r="J96" t="s">
        <v>80</v>
      </c>
      <c r="K96">
        <v>26.9</v>
      </c>
      <c r="L96">
        <v>59</v>
      </c>
      <c r="M96" t="s">
        <v>88</v>
      </c>
      <c r="N96" t="s">
        <v>788</v>
      </c>
      <c r="O96">
        <v>5</v>
      </c>
      <c r="P96">
        <v>26.9</v>
      </c>
      <c r="Q96">
        <v>1.75</v>
      </c>
      <c r="R96">
        <v>47.074999999999996</v>
      </c>
      <c r="S96">
        <v>52.074999999999996</v>
      </c>
      <c r="T96">
        <v>5</v>
      </c>
      <c r="U96" s="91">
        <v>0</v>
      </c>
      <c r="V96" s="91">
        <v>5</v>
      </c>
      <c r="W96">
        <v>32.5</v>
      </c>
      <c r="X96">
        <v>0.98333333333333328</v>
      </c>
      <c r="Y96">
        <v>31.958333333333332</v>
      </c>
      <c r="Z96" s="183">
        <v>20.116700000000002</v>
      </c>
      <c r="AA96" t="s">
        <v>5</v>
      </c>
      <c r="AB96" t="b" cm="1">
        <f t="array" ref="AB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6">
        <f>Fares_Big_Star_Export[[#This Row],[Trip Time]]*Fares_Big_Star_Export[[#This Row],[HOURLY DATA]]/60</f>
        <v>31.958333333333332</v>
      </c>
      <c r="AE96"/>
    </row>
    <row r="97" spans="1:31" x14ac:dyDescent="0.25">
      <c r="A97" t="s">
        <v>444</v>
      </c>
      <c r="B97" t="s">
        <v>663</v>
      </c>
      <c r="C97" t="s">
        <v>798</v>
      </c>
      <c r="D97" s="3">
        <v>0</v>
      </c>
      <c r="E97" t="s">
        <v>92</v>
      </c>
      <c r="F97" t="s">
        <v>415</v>
      </c>
      <c r="G97" s="2">
        <v>45587</v>
      </c>
      <c r="H97">
        <v>4009340</v>
      </c>
      <c r="I97" t="s">
        <v>354</v>
      </c>
      <c r="J97" t="s">
        <v>80</v>
      </c>
      <c r="K97">
        <v>8.49</v>
      </c>
      <c r="L97">
        <v>29</v>
      </c>
      <c r="M97" t="s">
        <v>88</v>
      </c>
      <c r="N97" t="s">
        <v>788</v>
      </c>
      <c r="O97">
        <v>5</v>
      </c>
      <c r="P97">
        <v>8.49</v>
      </c>
      <c r="Q97">
        <v>1.75</v>
      </c>
      <c r="R97">
        <v>14.8575</v>
      </c>
      <c r="S97">
        <v>19.857500000000002</v>
      </c>
      <c r="T97">
        <v>5.5</v>
      </c>
      <c r="U97" s="91">
        <v>0</v>
      </c>
      <c r="V97" s="91">
        <v>5.5</v>
      </c>
      <c r="W97">
        <v>32.5</v>
      </c>
      <c r="X97">
        <v>0.48333333333333334</v>
      </c>
      <c r="Y97">
        <v>15.708333333333334</v>
      </c>
      <c r="Z97" s="183">
        <v>4.1492000000000004</v>
      </c>
      <c r="AA97" t="s">
        <v>5</v>
      </c>
      <c r="AB97" t="b" cm="1">
        <f t="array" ref="AB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7">
        <f>Fares_Big_Star_Export[[#This Row],[Trip Time]]*Fares_Big_Star_Export[[#This Row],[HOURLY DATA]]/60</f>
        <v>15.708333333333334</v>
      </c>
      <c r="AE97"/>
    </row>
    <row r="98" spans="1:31" x14ac:dyDescent="0.25">
      <c r="A98" t="s">
        <v>432</v>
      </c>
      <c r="B98" t="s">
        <v>465</v>
      </c>
      <c r="C98" t="s">
        <v>488</v>
      </c>
      <c r="D98" s="3">
        <v>0</v>
      </c>
      <c r="E98" t="s">
        <v>92</v>
      </c>
      <c r="F98" t="s">
        <v>398</v>
      </c>
      <c r="G98" s="2">
        <v>45587</v>
      </c>
      <c r="H98">
        <v>4006536</v>
      </c>
      <c r="I98" t="s">
        <v>27</v>
      </c>
      <c r="J98" t="s">
        <v>80</v>
      </c>
      <c r="K98">
        <v>10.25</v>
      </c>
      <c r="L98">
        <v>48</v>
      </c>
      <c r="M98" t="s">
        <v>88</v>
      </c>
      <c r="N98" t="s">
        <v>788</v>
      </c>
      <c r="O98">
        <v>5</v>
      </c>
      <c r="P98">
        <v>10.25</v>
      </c>
      <c r="Q98">
        <v>1.75</v>
      </c>
      <c r="R98">
        <v>17.9375</v>
      </c>
      <c r="S98">
        <v>22.9375</v>
      </c>
      <c r="T98">
        <v>0</v>
      </c>
      <c r="U98" s="91">
        <v>0</v>
      </c>
      <c r="V98" s="91">
        <v>0</v>
      </c>
      <c r="W98">
        <v>29</v>
      </c>
      <c r="X98">
        <v>0.8</v>
      </c>
      <c r="Y98">
        <v>23.200000000000003</v>
      </c>
      <c r="Z98" s="183">
        <v>-0.26250000000000001</v>
      </c>
      <c r="AA98" t="s">
        <v>26</v>
      </c>
      <c r="AB98" t="b" cm="1">
        <f t="array" ref="AB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8">
        <f>Fares_Big_Star_Export[[#This Row],[Trip Time]]*Fares_Big_Star_Export[[#This Row],[HOURLY DATA]]/60</f>
        <v>23.2</v>
      </c>
      <c r="AE98"/>
    </row>
    <row r="99" spans="1:31" x14ac:dyDescent="0.25">
      <c r="A99" t="s">
        <v>55</v>
      </c>
      <c r="B99" t="s">
        <v>504</v>
      </c>
      <c r="C99" t="s">
        <v>488</v>
      </c>
      <c r="D99" s="3">
        <v>0</v>
      </c>
      <c r="E99" t="s">
        <v>92</v>
      </c>
      <c r="F99" t="s">
        <v>342</v>
      </c>
      <c r="G99" s="2">
        <v>45587</v>
      </c>
      <c r="H99">
        <v>4006403</v>
      </c>
      <c r="I99" t="s">
        <v>306</v>
      </c>
      <c r="J99" t="s">
        <v>80</v>
      </c>
      <c r="K99">
        <v>11.22</v>
      </c>
      <c r="L99">
        <v>48</v>
      </c>
      <c r="M99" t="s">
        <v>88</v>
      </c>
      <c r="N99" t="s">
        <v>788</v>
      </c>
      <c r="O99">
        <v>6.5</v>
      </c>
      <c r="P99">
        <v>11.22</v>
      </c>
      <c r="Q99">
        <v>2</v>
      </c>
      <c r="R99">
        <v>22.44</v>
      </c>
      <c r="S99">
        <v>28.94</v>
      </c>
      <c r="T99">
        <v>0</v>
      </c>
      <c r="U99" s="91">
        <v>0</v>
      </c>
      <c r="V99" s="91">
        <v>0</v>
      </c>
      <c r="W99">
        <v>35.787500000000001</v>
      </c>
      <c r="X99">
        <v>0.8</v>
      </c>
      <c r="Y99">
        <v>28.630000000000003</v>
      </c>
      <c r="Z99" s="183">
        <v>0.31</v>
      </c>
      <c r="AA99" t="s">
        <v>5</v>
      </c>
      <c r="AB99" t="b" cm="1">
        <f t="array" ref="AB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9">
        <f>Fares_Big_Star_Export[[#This Row],[Trip Time]]*Fares_Big_Star_Export[[#This Row],[HOURLY DATA]]/60</f>
        <v>28.630000000000003</v>
      </c>
      <c r="AE99"/>
    </row>
    <row r="100" spans="1:31" x14ac:dyDescent="0.25">
      <c r="A100" t="s">
        <v>470</v>
      </c>
      <c r="B100" t="s">
        <v>800</v>
      </c>
      <c r="C100" t="s">
        <v>475</v>
      </c>
      <c r="D100" s="3">
        <v>0</v>
      </c>
      <c r="E100" t="s">
        <v>92</v>
      </c>
      <c r="F100" t="s">
        <v>491</v>
      </c>
      <c r="G100" s="2">
        <v>45587</v>
      </c>
      <c r="H100">
        <v>4006405</v>
      </c>
      <c r="I100" t="s">
        <v>28</v>
      </c>
      <c r="J100" t="s">
        <v>80</v>
      </c>
      <c r="K100">
        <v>7.08</v>
      </c>
      <c r="L100">
        <v>48</v>
      </c>
      <c r="M100" t="s">
        <v>88</v>
      </c>
      <c r="N100" t="s">
        <v>788</v>
      </c>
      <c r="O100">
        <v>5</v>
      </c>
      <c r="P100">
        <v>7.08</v>
      </c>
      <c r="Q100">
        <v>1.75</v>
      </c>
      <c r="R100">
        <v>12.39</v>
      </c>
      <c r="S100">
        <v>17.39</v>
      </c>
      <c r="T100">
        <v>0</v>
      </c>
      <c r="U100" s="91">
        <v>0</v>
      </c>
      <c r="V100" s="91">
        <v>0</v>
      </c>
      <c r="W100">
        <v>32.5</v>
      </c>
      <c r="X100">
        <v>0.8</v>
      </c>
      <c r="Y100">
        <v>26</v>
      </c>
      <c r="Z100" s="183">
        <v>-8.61</v>
      </c>
      <c r="AA100" t="s">
        <v>5</v>
      </c>
      <c r="AB100" t="b" cm="1">
        <f t="array" ref="AB1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0">
        <f>Fares_Big_Star_Export[[#This Row],[Trip Time]]*Fares_Big_Star_Export[[#This Row],[HOURLY DATA]]/60</f>
        <v>26</v>
      </c>
      <c r="AE100"/>
    </row>
    <row r="101" spans="1:31" x14ac:dyDescent="0.25">
      <c r="A101" t="s">
        <v>55</v>
      </c>
      <c r="B101" t="s">
        <v>349</v>
      </c>
      <c r="C101" t="s">
        <v>380</v>
      </c>
      <c r="D101" s="3">
        <v>0</v>
      </c>
      <c r="E101" t="s">
        <v>92</v>
      </c>
      <c r="F101" t="s">
        <v>342</v>
      </c>
      <c r="G101" s="2">
        <v>45587</v>
      </c>
      <c r="H101">
        <v>4006404</v>
      </c>
      <c r="I101" t="s">
        <v>306</v>
      </c>
      <c r="J101" t="s">
        <v>80</v>
      </c>
      <c r="K101">
        <v>11.22</v>
      </c>
      <c r="L101">
        <v>54</v>
      </c>
      <c r="M101" t="s">
        <v>88</v>
      </c>
      <c r="N101" t="s">
        <v>788</v>
      </c>
      <c r="O101">
        <v>6.5</v>
      </c>
      <c r="P101">
        <v>11.22</v>
      </c>
      <c r="Q101">
        <v>2</v>
      </c>
      <c r="R101">
        <v>22.44</v>
      </c>
      <c r="S101">
        <v>28.94</v>
      </c>
      <c r="T101">
        <v>0</v>
      </c>
      <c r="U101" s="91">
        <v>0</v>
      </c>
      <c r="V101" s="91">
        <v>0</v>
      </c>
      <c r="W101">
        <v>35.787500000000001</v>
      </c>
      <c r="X101">
        <v>0.9</v>
      </c>
      <c r="Y101">
        <v>32.208750000000002</v>
      </c>
      <c r="Z101" s="183">
        <v>-3.2688000000000001</v>
      </c>
      <c r="AA101" t="s">
        <v>5</v>
      </c>
      <c r="AB101" t="b" cm="1">
        <f t="array" ref="AB1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1">
        <f>Fares_Big_Star_Export[[#This Row],[Trip Time]]*Fares_Big_Star_Export[[#This Row],[HOURLY DATA]]/60</f>
        <v>32.208750000000002</v>
      </c>
      <c r="AE101"/>
    </row>
    <row r="102" spans="1:31" x14ac:dyDescent="0.25">
      <c r="A102" t="s">
        <v>432</v>
      </c>
      <c r="B102" t="s">
        <v>870</v>
      </c>
      <c r="C102" t="s">
        <v>366</v>
      </c>
      <c r="D102" s="3">
        <v>0</v>
      </c>
      <c r="E102" t="s">
        <v>92</v>
      </c>
      <c r="F102" t="s">
        <v>398</v>
      </c>
      <c r="G102" s="2">
        <v>45587</v>
      </c>
      <c r="H102">
        <v>4009089</v>
      </c>
      <c r="I102" t="s">
        <v>27</v>
      </c>
      <c r="J102" t="s">
        <v>80</v>
      </c>
      <c r="K102">
        <v>26.71</v>
      </c>
      <c r="L102">
        <v>60</v>
      </c>
      <c r="M102" t="s">
        <v>88</v>
      </c>
      <c r="N102" t="s">
        <v>788</v>
      </c>
      <c r="O102">
        <v>5</v>
      </c>
      <c r="P102">
        <v>26.71</v>
      </c>
      <c r="Q102">
        <v>1.75</v>
      </c>
      <c r="R102">
        <v>46.7425</v>
      </c>
      <c r="S102">
        <v>51.7425</v>
      </c>
      <c r="T102">
        <v>5.5</v>
      </c>
      <c r="U102" s="91">
        <v>0</v>
      </c>
      <c r="V102" s="91">
        <v>5.5</v>
      </c>
      <c r="W102">
        <v>29</v>
      </c>
      <c r="X102">
        <v>1</v>
      </c>
      <c r="Y102">
        <v>29</v>
      </c>
      <c r="Z102" s="183">
        <v>22.7425</v>
      </c>
      <c r="AA102" t="s">
        <v>26</v>
      </c>
      <c r="AB102" t="b" cm="1">
        <f t="array" ref="AB1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2">
        <f>Fares_Big_Star_Export[[#This Row],[Trip Time]]*Fares_Big_Star_Export[[#This Row],[HOURLY DATA]]/60</f>
        <v>29</v>
      </c>
      <c r="AE102"/>
    </row>
    <row r="103" spans="1:31" x14ac:dyDescent="0.25">
      <c r="A103" t="s">
        <v>461</v>
      </c>
      <c r="B103" t="s">
        <v>380</v>
      </c>
      <c r="C103" t="s">
        <v>759</v>
      </c>
      <c r="D103" s="3">
        <v>0</v>
      </c>
      <c r="E103" t="s">
        <v>92</v>
      </c>
      <c r="F103" t="s">
        <v>421</v>
      </c>
      <c r="G103" s="2">
        <v>45587</v>
      </c>
      <c r="H103">
        <v>4009091</v>
      </c>
      <c r="I103" t="s">
        <v>290</v>
      </c>
      <c r="J103" t="s">
        <v>80</v>
      </c>
      <c r="K103">
        <v>26.71</v>
      </c>
      <c r="L103">
        <v>44</v>
      </c>
      <c r="M103" t="s">
        <v>88</v>
      </c>
      <c r="N103" t="s">
        <v>788</v>
      </c>
      <c r="O103">
        <v>5</v>
      </c>
      <c r="P103">
        <v>26.71</v>
      </c>
      <c r="Q103">
        <v>1.75</v>
      </c>
      <c r="R103">
        <v>46.7425</v>
      </c>
      <c r="S103">
        <v>51.7425</v>
      </c>
      <c r="T103">
        <v>5</v>
      </c>
      <c r="U103" s="91">
        <v>0</v>
      </c>
      <c r="V103" s="91">
        <v>5</v>
      </c>
      <c r="W103">
        <v>32.5</v>
      </c>
      <c r="X103">
        <v>0.73333333333333328</v>
      </c>
      <c r="Y103">
        <v>23.833333333333332</v>
      </c>
      <c r="Z103" s="183">
        <v>27.909199999999998</v>
      </c>
      <c r="AA103" t="s">
        <v>5</v>
      </c>
      <c r="AB103" t="b" cm="1">
        <f t="array" ref="AB1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3">
        <f>Fares_Big_Star_Export[[#This Row],[Trip Time]]*Fares_Big_Star_Export[[#This Row],[HOURLY DATA]]/60</f>
        <v>23.833333333333332</v>
      </c>
      <c r="AE103"/>
    </row>
    <row r="104" spans="1:31" x14ac:dyDescent="0.25">
      <c r="A104" t="s">
        <v>432</v>
      </c>
      <c r="B104" t="s">
        <v>908</v>
      </c>
      <c r="C104" t="s">
        <v>970</v>
      </c>
      <c r="D104" s="3">
        <v>0</v>
      </c>
      <c r="E104" t="s">
        <v>92</v>
      </c>
      <c r="F104" t="s">
        <v>398</v>
      </c>
      <c r="G104" s="2">
        <v>45587</v>
      </c>
      <c r="H104">
        <v>4006406</v>
      </c>
      <c r="I104" t="s">
        <v>27</v>
      </c>
      <c r="J104" t="s">
        <v>80</v>
      </c>
      <c r="K104">
        <v>7.08</v>
      </c>
      <c r="L104">
        <v>20</v>
      </c>
      <c r="M104" t="s">
        <v>88</v>
      </c>
      <c r="N104" t="s">
        <v>788</v>
      </c>
      <c r="O104">
        <v>5</v>
      </c>
      <c r="P104">
        <v>7.08</v>
      </c>
      <c r="Q104">
        <v>1.75</v>
      </c>
      <c r="R104">
        <v>12.39</v>
      </c>
      <c r="S104">
        <v>17.39</v>
      </c>
      <c r="T104">
        <v>0</v>
      </c>
      <c r="U104" s="91">
        <v>0</v>
      </c>
      <c r="V104" s="91">
        <v>0</v>
      </c>
      <c r="W104">
        <v>29</v>
      </c>
      <c r="X104">
        <v>0.33333333333333331</v>
      </c>
      <c r="Y104">
        <v>9.6666666666666661</v>
      </c>
      <c r="Z104" s="183">
        <v>7.7233000000000001</v>
      </c>
      <c r="AA104" t="s">
        <v>26</v>
      </c>
      <c r="AB104" t="b" cm="1">
        <f t="array" ref="AB1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4">
        <f>Fares_Big_Star_Export[[#This Row],[Trip Time]]*Fares_Big_Star_Export[[#This Row],[HOURLY DATA]]/60</f>
        <v>9.6666666666666661</v>
      </c>
      <c r="AE104"/>
    </row>
    <row r="105" spans="1:31" x14ac:dyDescent="0.25">
      <c r="A105" t="s">
        <v>390</v>
      </c>
      <c r="B105" t="s">
        <v>465</v>
      </c>
      <c r="C105" t="s">
        <v>447</v>
      </c>
      <c r="D105" s="3">
        <v>0</v>
      </c>
      <c r="E105" t="s">
        <v>92</v>
      </c>
      <c r="F105" t="s">
        <v>369</v>
      </c>
      <c r="G105" s="2">
        <v>45587</v>
      </c>
      <c r="H105">
        <v>4006421</v>
      </c>
      <c r="I105" t="s">
        <v>17</v>
      </c>
      <c r="J105" t="s">
        <v>80</v>
      </c>
      <c r="K105">
        <v>17.43</v>
      </c>
      <c r="L105">
        <v>52</v>
      </c>
      <c r="M105" t="s">
        <v>88</v>
      </c>
      <c r="N105" t="s">
        <v>788</v>
      </c>
      <c r="O105">
        <v>5</v>
      </c>
      <c r="P105">
        <v>17.43</v>
      </c>
      <c r="Q105">
        <v>1.75</v>
      </c>
      <c r="R105">
        <v>30.502499999999998</v>
      </c>
      <c r="S105">
        <v>35.502499999999998</v>
      </c>
      <c r="T105">
        <v>0</v>
      </c>
      <c r="U105" s="91">
        <v>0</v>
      </c>
      <c r="V105" s="91">
        <v>0</v>
      </c>
      <c r="W105">
        <v>32.5</v>
      </c>
      <c r="X105">
        <v>0.8666666666666667</v>
      </c>
      <c r="Y105">
        <v>28.166666666666668</v>
      </c>
      <c r="Z105" s="183">
        <v>7.3357999999999999</v>
      </c>
      <c r="AA105" t="s">
        <v>5</v>
      </c>
      <c r="AB105" t="b" cm="1">
        <f t="array" ref="AB1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5">
        <f>Fares_Big_Star_Export[[#This Row],[Trip Time]]*Fares_Big_Star_Export[[#This Row],[HOURLY DATA]]/60</f>
        <v>28.166666666666668</v>
      </c>
      <c r="AE105"/>
    </row>
    <row r="106" spans="1:31" x14ac:dyDescent="0.25">
      <c r="A106" t="s">
        <v>55</v>
      </c>
      <c r="B106" t="s">
        <v>412</v>
      </c>
      <c r="C106" t="s">
        <v>742</v>
      </c>
      <c r="D106" s="3">
        <v>0</v>
      </c>
      <c r="E106" t="s">
        <v>92</v>
      </c>
      <c r="F106" t="s">
        <v>342</v>
      </c>
      <c r="G106" s="2">
        <v>45587</v>
      </c>
      <c r="H106">
        <v>4008902</v>
      </c>
      <c r="I106" t="s">
        <v>306</v>
      </c>
      <c r="J106" t="s">
        <v>86</v>
      </c>
      <c r="K106">
        <v>8.3699999999999992</v>
      </c>
      <c r="L106">
        <v>16</v>
      </c>
      <c r="M106" t="s">
        <v>89</v>
      </c>
      <c r="N106" t="s">
        <v>788</v>
      </c>
      <c r="O106">
        <v>6.5</v>
      </c>
      <c r="P106">
        <v>8.3699999999999992</v>
      </c>
      <c r="Q106">
        <v>2</v>
      </c>
      <c r="R106">
        <v>16.739999999999998</v>
      </c>
      <c r="S106">
        <v>23.24</v>
      </c>
      <c r="T106">
        <v>5</v>
      </c>
      <c r="U106" s="91">
        <v>0</v>
      </c>
      <c r="V106" s="91">
        <v>5</v>
      </c>
      <c r="W106">
        <v>35.787500000000001</v>
      </c>
      <c r="X106">
        <v>0.26666666666666666</v>
      </c>
      <c r="Y106">
        <v>9.543333333333333</v>
      </c>
      <c r="Z106" s="183">
        <v>13.6967</v>
      </c>
      <c r="AA106" t="s">
        <v>5</v>
      </c>
      <c r="AB106" t="b" cm="1">
        <f t="array" ref="AB1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6">
        <f>Fares_Big_Star_Export[[#This Row],[Trip Time]]*Fares_Big_Star_Export[[#This Row],[HOURLY DATA]]/60</f>
        <v>9.543333333333333</v>
      </c>
      <c r="AE106"/>
    </row>
    <row r="107" spans="1:31" x14ac:dyDescent="0.25">
      <c r="A107" t="s">
        <v>55</v>
      </c>
      <c r="B107" t="s">
        <v>813</v>
      </c>
      <c r="C107" t="s">
        <v>394</v>
      </c>
      <c r="D107" s="3">
        <v>0</v>
      </c>
      <c r="E107" t="s">
        <v>92</v>
      </c>
      <c r="F107" t="s">
        <v>472</v>
      </c>
      <c r="G107" s="2">
        <v>45587</v>
      </c>
      <c r="H107">
        <v>4008966</v>
      </c>
      <c r="I107" t="s">
        <v>20</v>
      </c>
      <c r="J107" t="s">
        <v>80</v>
      </c>
      <c r="K107">
        <v>14.12</v>
      </c>
      <c r="L107">
        <v>63</v>
      </c>
      <c r="M107" t="s">
        <v>88</v>
      </c>
      <c r="N107" t="s">
        <v>788</v>
      </c>
      <c r="O107">
        <v>6.5</v>
      </c>
      <c r="P107">
        <v>14.12</v>
      </c>
      <c r="Q107">
        <v>2</v>
      </c>
      <c r="R107">
        <v>28.24</v>
      </c>
      <c r="S107">
        <v>34.739999999999995</v>
      </c>
      <c r="T107">
        <v>0</v>
      </c>
      <c r="U107" s="91">
        <v>0</v>
      </c>
      <c r="V107" s="91">
        <v>0</v>
      </c>
      <c r="W107">
        <v>35.787500000000001</v>
      </c>
      <c r="X107">
        <v>1.05</v>
      </c>
      <c r="Y107">
        <v>37.576875000000001</v>
      </c>
      <c r="Z107" s="183">
        <v>-2.8369</v>
      </c>
      <c r="AA107" t="s">
        <v>5</v>
      </c>
      <c r="AB107" t="b" cm="1">
        <f t="array" ref="AB1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7">
        <f>Fares_Big_Star_Export[[#This Row],[Trip Time]]*Fares_Big_Star_Export[[#This Row],[HOURLY DATA]]/60</f>
        <v>37.576875000000001</v>
      </c>
      <c r="AE107"/>
    </row>
    <row r="108" spans="1:31" x14ac:dyDescent="0.25">
      <c r="A108" t="s">
        <v>55</v>
      </c>
      <c r="B108" t="s">
        <v>518</v>
      </c>
      <c r="C108" t="s">
        <v>801</v>
      </c>
      <c r="D108" s="3">
        <v>0</v>
      </c>
      <c r="E108" t="s">
        <v>92</v>
      </c>
      <c r="F108" t="s">
        <v>472</v>
      </c>
      <c r="G108" s="2">
        <v>45587</v>
      </c>
      <c r="H108">
        <v>4006305</v>
      </c>
      <c r="I108" t="s">
        <v>20</v>
      </c>
      <c r="J108" t="s">
        <v>80</v>
      </c>
      <c r="K108">
        <v>13.14</v>
      </c>
      <c r="L108">
        <v>62</v>
      </c>
      <c r="M108" t="s">
        <v>88</v>
      </c>
      <c r="N108" t="s">
        <v>788</v>
      </c>
      <c r="O108">
        <v>6.5</v>
      </c>
      <c r="P108">
        <v>13.14</v>
      </c>
      <c r="Q108">
        <v>2</v>
      </c>
      <c r="R108">
        <v>26.28</v>
      </c>
      <c r="S108">
        <v>32.78</v>
      </c>
      <c r="T108">
        <v>0</v>
      </c>
      <c r="U108" s="91">
        <v>0</v>
      </c>
      <c r="V108" s="91">
        <v>0</v>
      </c>
      <c r="W108">
        <v>35.787500000000001</v>
      </c>
      <c r="X108">
        <v>1.0333333333333334</v>
      </c>
      <c r="Y108">
        <v>36.98041666666667</v>
      </c>
      <c r="Z108" s="183">
        <v>-4.2004000000000001</v>
      </c>
      <c r="AA108" t="s">
        <v>5</v>
      </c>
      <c r="AB108" t="b" cm="1">
        <f t="array" ref="AB1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8">
        <f>Fares_Big_Star_Export[[#This Row],[Trip Time]]*Fares_Big_Star_Export[[#This Row],[HOURLY DATA]]/60</f>
        <v>36.98041666666667</v>
      </c>
      <c r="AE108"/>
    </row>
    <row r="109" spans="1:31" x14ac:dyDescent="0.25">
      <c r="A109" t="s">
        <v>55</v>
      </c>
      <c r="B109" t="s">
        <v>722</v>
      </c>
      <c r="C109" t="s">
        <v>780</v>
      </c>
      <c r="D109" s="3">
        <v>0</v>
      </c>
      <c r="E109" t="s">
        <v>92</v>
      </c>
      <c r="F109" t="s">
        <v>342</v>
      </c>
      <c r="G109" s="2">
        <v>45587</v>
      </c>
      <c r="H109">
        <v>4006275</v>
      </c>
      <c r="I109" t="s">
        <v>306</v>
      </c>
      <c r="J109" t="s">
        <v>80</v>
      </c>
      <c r="K109">
        <v>11.47</v>
      </c>
      <c r="L109">
        <v>75</v>
      </c>
      <c r="M109" t="s">
        <v>88</v>
      </c>
      <c r="N109" t="s">
        <v>788</v>
      </c>
      <c r="O109">
        <v>6.5</v>
      </c>
      <c r="P109">
        <v>11.47</v>
      </c>
      <c r="Q109">
        <v>2</v>
      </c>
      <c r="R109">
        <v>22.94</v>
      </c>
      <c r="S109">
        <v>29.44</v>
      </c>
      <c r="T109">
        <v>0</v>
      </c>
      <c r="U109" s="91">
        <v>0</v>
      </c>
      <c r="V109" s="91">
        <v>0</v>
      </c>
      <c r="W109">
        <v>35.787500000000001</v>
      </c>
      <c r="X109">
        <v>1.25</v>
      </c>
      <c r="Y109">
        <v>44.734375</v>
      </c>
      <c r="Z109" s="183">
        <v>-15.2944</v>
      </c>
      <c r="AA109" t="s">
        <v>5</v>
      </c>
      <c r="AB109" t="b" cm="1">
        <f t="array" ref="AB1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9">
        <f>Fares_Big_Star_Export[[#This Row],[Trip Time]]*Fares_Big_Star_Export[[#This Row],[HOURLY DATA]]/60</f>
        <v>44.734375</v>
      </c>
      <c r="AE109"/>
    </row>
    <row r="110" spans="1:31" x14ac:dyDescent="0.25">
      <c r="A110" t="s">
        <v>392</v>
      </c>
      <c r="B110" t="s">
        <v>869</v>
      </c>
      <c r="C110" t="s">
        <v>833</v>
      </c>
      <c r="D110" s="3">
        <v>0</v>
      </c>
      <c r="E110" t="s">
        <v>92</v>
      </c>
      <c r="F110" t="s">
        <v>618</v>
      </c>
      <c r="G110" s="2">
        <v>45587</v>
      </c>
      <c r="H110">
        <v>4006552</v>
      </c>
      <c r="I110" t="s">
        <v>40</v>
      </c>
      <c r="J110" t="s">
        <v>86</v>
      </c>
      <c r="K110">
        <v>4.88</v>
      </c>
      <c r="L110">
        <v>20</v>
      </c>
      <c r="M110" t="s">
        <v>89</v>
      </c>
      <c r="N110" t="s">
        <v>788</v>
      </c>
      <c r="O110">
        <v>6.5</v>
      </c>
      <c r="P110">
        <v>4.88</v>
      </c>
      <c r="Q110">
        <v>2</v>
      </c>
      <c r="R110">
        <v>9.76</v>
      </c>
      <c r="S110">
        <v>16.259999999999998</v>
      </c>
      <c r="T110">
        <v>0</v>
      </c>
      <c r="U110" s="91">
        <v>0</v>
      </c>
      <c r="V110" s="91">
        <v>0</v>
      </c>
      <c r="W110">
        <v>29</v>
      </c>
      <c r="X110">
        <v>0.33333333333333331</v>
      </c>
      <c r="Y110">
        <v>9.6666666666666661</v>
      </c>
      <c r="Z110" s="183">
        <v>6.5933000000000002</v>
      </c>
      <c r="AA110" t="s">
        <v>5</v>
      </c>
      <c r="AB110" t="b" cm="1">
        <f t="array" ref="AB1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0">
        <f>Fares_Big_Star_Export[[#This Row],[Trip Time]]*Fares_Big_Star_Export[[#This Row],[HOURLY DATA]]/60</f>
        <v>9.6666666666666661</v>
      </c>
      <c r="AE110"/>
    </row>
    <row r="111" spans="1:31" x14ac:dyDescent="0.25">
      <c r="A111" t="s">
        <v>582</v>
      </c>
      <c r="B111" t="s">
        <v>394</v>
      </c>
      <c r="C111" t="s">
        <v>467</v>
      </c>
      <c r="D111" s="3">
        <v>0</v>
      </c>
      <c r="E111" t="s">
        <v>92</v>
      </c>
      <c r="F111" t="s">
        <v>542</v>
      </c>
      <c r="G111" s="2">
        <v>45587</v>
      </c>
      <c r="H111">
        <v>4006274</v>
      </c>
      <c r="I111" t="s">
        <v>29</v>
      </c>
      <c r="J111" t="s">
        <v>80</v>
      </c>
      <c r="K111">
        <v>11.47</v>
      </c>
      <c r="L111">
        <v>57</v>
      </c>
      <c r="M111" t="s">
        <v>88</v>
      </c>
      <c r="N111" t="s">
        <v>788</v>
      </c>
      <c r="O111">
        <v>5</v>
      </c>
      <c r="P111">
        <v>11.47</v>
      </c>
      <c r="Q111">
        <v>1.75</v>
      </c>
      <c r="R111">
        <v>20.072500000000002</v>
      </c>
      <c r="S111">
        <v>25.072500000000002</v>
      </c>
      <c r="T111">
        <v>0</v>
      </c>
      <c r="U111" s="91">
        <v>0</v>
      </c>
      <c r="V111" s="91">
        <v>0</v>
      </c>
      <c r="W111">
        <v>29</v>
      </c>
      <c r="X111">
        <v>0.95</v>
      </c>
      <c r="Y111">
        <v>27.549999999999997</v>
      </c>
      <c r="Z111" s="183">
        <v>-2.4775</v>
      </c>
      <c r="AA111" t="s">
        <v>26</v>
      </c>
      <c r="AB111" t="b" cm="1">
        <f t="array" ref="AB1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1">
        <f>Fares_Big_Star_Export[[#This Row],[Trip Time]]*Fares_Big_Star_Export[[#This Row],[HOURLY DATA]]/60</f>
        <v>27.55</v>
      </c>
      <c r="AE111"/>
    </row>
    <row r="112" spans="1:31" x14ac:dyDescent="0.25">
      <c r="A112" t="s">
        <v>55</v>
      </c>
      <c r="B112" t="s">
        <v>830</v>
      </c>
      <c r="C112" t="s">
        <v>507</v>
      </c>
      <c r="D112" s="3">
        <v>0</v>
      </c>
      <c r="E112" t="s">
        <v>92</v>
      </c>
      <c r="F112" t="s">
        <v>472</v>
      </c>
      <c r="G112" s="2">
        <v>45587</v>
      </c>
      <c r="H112">
        <v>4006310</v>
      </c>
      <c r="I112" t="s">
        <v>20</v>
      </c>
      <c r="J112" t="s">
        <v>80</v>
      </c>
      <c r="K112">
        <v>20.329999999999998</v>
      </c>
      <c r="L112">
        <v>49</v>
      </c>
      <c r="M112" t="s">
        <v>88</v>
      </c>
      <c r="N112" t="s">
        <v>788</v>
      </c>
      <c r="O112">
        <v>6.5</v>
      </c>
      <c r="P112">
        <v>20.329999999999998</v>
      </c>
      <c r="Q112">
        <v>2</v>
      </c>
      <c r="R112">
        <v>40.659999999999997</v>
      </c>
      <c r="S112">
        <v>47.16</v>
      </c>
      <c r="T112">
        <v>0</v>
      </c>
      <c r="U112" s="91">
        <v>0</v>
      </c>
      <c r="V112" s="91">
        <v>0</v>
      </c>
      <c r="W112">
        <v>35.787500000000001</v>
      </c>
      <c r="X112">
        <v>0.81666666666666665</v>
      </c>
      <c r="Y112">
        <v>29.226458333333333</v>
      </c>
      <c r="Z112" s="183">
        <v>17.933499999999999</v>
      </c>
      <c r="AA112" t="s">
        <v>5</v>
      </c>
      <c r="AB112" t="b" cm="1">
        <f t="array" ref="AB1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2">
        <f>Fares_Big_Star_Export[[#This Row],[Trip Time]]*Fares_Big_Star_Export[[#This Row],[HOURLY DATA]]/60</f>
        <v>29.226458333333333</v>
      </c>
      <c r="AE112"/>
    </row>
    <row r="113" spans="1:31" x14ac:dyDescent="0.25">
      <c r="A113" t="s">
        <v>470</v>
      </c>
      <c r="B113" t="s">
        <v>522</v>
      </c>
      <c r="C113" t="s">
        <v>466</v>
      </c>
      <c r="D113" s="3">
        <v>0</v>
      </c>
      <c r="E113" t="s">
        <v>92</v>
      </c>
      <c r="F113" t="s">
        <v>491</v>
      </c>
      <c r="G113" s="2">
        <v>45587</v>
      </c>
      <c r="H113">
        <v>4009341</v>
      </c>
      <c r="I113" t="s">
        <v>28</v>
      </c>
      <c r="J113" t="s">
        <v>80</v>
      </c>
      <c r="K113">
        <v>8.49</v>
      </c>
      <c r="L113">
        <v>25</v>
      </c>
      <c r="M113" t="s">
        <v>88</v>
      </c>
      <c r="N113" t="s">
        <v>788</v>
      </c>
      <c r="O113">
        <v>5</v>
      </c>
      <c r="P113">
        <v>8.49</v>
      </c>
      <c r="Q113">
        <v>1.75</v>
      </c>
      <c r="R113">
        <v>14.8575</v>
      </c>
      <c r="S113">
        <v>19.857500000000002</v>
      </c>
      <c r="T113">
        <v>5</v>
      </c>
      <c r="U113" s="91">
        <v>0</v>
      </c>
      <c r="V113" s="91">
        <v>5</v>
      </c>
      <c r="W113">
        <v>32.5</v>
      </c>
      <c r="X113">
        <v>0.41666666666666669</v>
      </c>
      <c r="Y113">
        <v>13.541666666666668</v>
      </c>
      <c r="Z113" s="183">
        <v>6.3158000000000003</v>
      </c>
      <c r="AA113" t="s">
        <v>5</v>
      </c>
      <c r="AB113" t="b" cm="1">
        <f t="array" ref="AB1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3">
        <f>Fares_Big_Star_Export[[#This Row],[Trip Time]]*Fares_Big_Star_Export[[#This Row],[HOURLY DATA]]/60</f>
        <v>13.541666666666666</v>
      </c>
      <c r="AE113"/>
    </row>
    <row r="114" spans="1:31" x14ac:dyDescent="0.25">
      <c r="A114" t="s">
        <v>55</v>
      </c>
      <c r="B114" t="s">
        <v>830</v>
      </c>
      <c r="C114" t="s">
        <v>411</v>
      </c>
      <c r="D114" s="3">
        <v>0</v>
      </c>
      <c r="E114" t="s">
        <v>92</v>
      </c>
      <c r="F114" t="s">
        <v>472</v>
      </c>
      <c r="G114" s="2">
        <v>45587</v>
      </c>
      <c r="H114">
        <v>4006422</v>
      </c>
      <c r="I114" t="s">
        <v>20</v>
      </c>
      <c r="J114" t="s">
        <v>80</v>
      </c>
      <c r="K114">
        <v>17.43</v>
      </c>
      <c r="L114">
        <v>32</v>
      </c>
      <c r="M114" t="s">
        <v>88</v>
      </c>
      <c r="N114" t="s">
        <v>788</v>
      </c>
      <c r="O114">
        <v>6.5</v>
      </c>
      <c r="P114">
        <v>17.43</v>
      </c>
      <c r="Q114">
        <v>2</v>
      </c>
      <c r="R114">
        <v>34.86</v>
      </c>
      <c r="S114">
        <v>41.36</v>
      </c>
      <c r="T114">
        <v>0</v>
      </c>
      <c r="U114" s="91">
        <v>0</v>
      </c>
      <c r="V114" s="91">
        <v>0</v>
      </c>
      <c r="W114">
        <v>35.787500000000001</v>
      </c>
      <c r="X114">
        <v>0.53333333333333333</v>
      </c>
      <c r="Y114">
        <v>19.086666666666666</v>
      </c>
      <c r="Z114" s="183">
        <v>22.273299999999999</v>
      </c>
      <c r="AA114" t="s">
        <v>5</v>
      </c>
      <c r="AB114" t="b" cm="1">
        <f t="array" ref="AB1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4">
        <f>Fares_Big_Star_Export[[#This Row],[Trip Time]]*Fares_Big_Star_Export[[#This Row],[HOURLY DATA]]/60</f>
        <v>19.086666666666666</v>
      </c>
      <c r="AE114"/>
    </row>
    <row r="115" spans="1:31" x14ac:dyDescent="0.25">
      <c r="A115" t="s">
        <v>392</v>
      </c>
      <c r="B115" t="s">
        <v>749</v>
      </c>
      <c r="C115" t="s">
        <v>614</v>
      </c>
      <c r="D115" s="3">
        <v>0</v>
      </c>
      <c r="E115" t="s">
        <v>92</v>
      </c>
      <c r="F115" t="s">
        <v>618</v>
      </c>
      <c r="G115" s="2">
        <v>45587</v>
      </c>
      <c r="H115">
        <v>4009329</v>
      </c>
      <c r="I115" t="s">
        <v>40</v>
      </c>
      <c r="J115" t="s">
        <v>80</v>
      </c>
      <c r="K115">
        <v>9.94</v>
      </c>
      <c r="L115">
        <v>27</v>
      </c>
      <c r="M115" t="s">
        <v>88</v>
      </c>
      <c r="N115" t="s">
        <v>788</v>
      </c>
      <c r="O115">
        <v>5</v>
      </c>
      <c r="P115">
        <v>9.94</v>
      </c>
      <c r="Q115">
        <v>1.75</v>
      </c>
      <c r="R115">
        <v>17.395</v>
      </c>
      <c r="S115">
        <v>22.395</v>
      </c>
      <c r="T115">
        <v>5</v>
      </c>
      <c r="U115" s="91">
        <v>0</v>
      </c>
      <c r="V115" s="91">
        <v>5</v>
      </c>
      <c r="W115">
        <v>29</v>
      </c>
      <c r="X115">
        <v>0.45</v>
      </c>
      <c r="Y115">
        <v>13.05</v>
      </c>
      <c r="Z115" s="183">
        <v>9.3450000000000006</v>
      </c>
      <c r="AA115" t="s">
        <v>5</v>
      </c>
      <c r="AB115" t="b" cm="1">
        <f t="array" ref="AB1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5">
        <f>Fares_Big_Star_Export[[#This Row],[Trip Time]]*Fares_Big_Star_Export[[#This Row],[HOURLY DATA]]/60</f>
        <v>13.05</v>
      </c>
      <c r="AE115"/>
    </row>
    <row r="116" spans="1:31" x14ac:dyDescent="0.25">
      <c r="A116" t="s">
        <v>470</v>
      </c>
      <c r="B116" t="s">
        <v>466</v>
      </c>
      <c r="C116" t="s">
        <v>718</v>
      </c>
      <c r="D116" s="3">
        <v>0</v>
      </c>
      <c r="E116" t="s">
        <v>92</v>
      </c>
      <c r="F116" t="s">
        <v>491</v>
      </c>
      <c r="G116" s="2">
        <v>45587</v>
      </c>
      <c r="H116">
        <v>4008903</v>
      </c>
      <c r="I116" t="s">
        <v>28</v>
      </c>
      <c r="J116" t="s">
        <v>86</v>
      </c>
      <c r="K116">
        <v>8.3699999999999992</v>
      </c>
      <c r="L116">
        <v>22</v>
      </c>
      <c r="M116" t="s">
        <v>89</v>
      </c>
      <c r="N116" t="s">
        <v>788</v>
      </c>
      <c r="O116">
        <v>6.5</v>
      </c>
      <c r="P116">
        <v>8.3699999999999992</v>
      </c>
      <c r="Q116">
        <v>2</v>
      </c>
      <c r="R116">
        <v>16.739999999999998</v>
      </c>
      <c r="S116">
        <v>23.24</v>
      </c>
      <c r="T116">
        <v>5.5</v>
      </c>
      <c r="U116" s="91">
        <v>0</v>
      </c>
      <c r="V116" s="91">
        <v>5.5</v>
      </c>
      <c r="W116">
        <v>32.5</v>
      </c>
      <c r="X116">
        <v>0.36666666666666664</v>
      </c>
      <c r="Y116">
        <v>11.916666666666666</v>
      </c>
      <c r="Z116" s="183">
        <v>11.3233</v>
      </c>
      <c r="AA116" t="s">
        <v>5</v>
      </c>
      <c r="AB116" t="b" cm="1">
        <f t="array" ref="AB1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6">
        <f>Fares_Big_Star_Export[[#This Row],[Trip Time]]*Fares_Big_Star_Export[[#This Row],[HOURLY DATA]]/60</f>
        <v>11.916666666666666</v>
      </c>
      <c r="AE116"/>
    </row>
    <row r="117" spans="1:31" x14ac:dyDescent="0.25">
      <c r="A117" t="s">
        <v>370</v>
      </c>
      <c r="B117" t="s">
        <v>654</v>
      </c>
      <c r="C117" t="s">
        <v>725</v>
      </c>
      <c r="D117" s="3">
        <v>0</v>
      </c>
      <c r="E117" t="s">
        <v>92</v>
      </c>
      <c r="F117" t="s">
        <v>353</v>
      </c>
      <c r="G117" s="2">
        <v>45587</v>
      </c>
      <c r="H117">
        <v>4006833</v>
      </c>
      <c r="I117" t="s">
        <v>217</v>
      </c>
      <c r="J117" t="s">
        <v>80</v>
      </c>
      <c r="K117">
        <v>16.78</v>
      </c>
      <c r="L117">
        <v>37</v>
      </c>
      <c r="M117" t="s">
        <v>88</v>
      </c>
      <c r="N117" t="s">
        <v>788</v>
      </c>
      <c r="O117">
        <v>5</v>
      </c>
      <c r="P117">
        <v>16.78</v>
      </c>
      <c r="Q117">
        <v>1.75</v>
      </c>
      <c r="R117">
        <v>29.365000000000002</v>
      </c>
      <c r="S117">
        <v>34.365000000000002</v>
      </c>
      <c r="T117">
        <v>0</v>
      </c>
      <c r="U117" s="91">
        <v>0</v>
      </c>
      <c r="V117" s="91">
        <v>0</v>
      </c>
      <c r="W117">
        <v>32.5</v>
      </c>
      <c r="X117">
        <v>0.6166666666666667</v>
      </c>
      <c r="Y117">
        <v>20.041666666666668</v>
      </c>
      <c r="Z117" s="183">
        <v>14.3233</v>
      </c>
      <c r="AA117" t="s">
        <v>5</v>
      </c>
      <c r="AB117" t="b" cm="1">
        <f t="array" ref="AB1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7">
        <f>Fares_Big_Star_Export[[#This Row],[Trip Time]]*Fares_Big_Star_Export[[#This Row],[HOURLY DATA]]/60</f>
        <v>20.041666666666668</v>
      </c>
      <c r="AE117"/>
    </row>
    <row r="118" spans="1:31" x14ac:dyDescent="0.25">
      <c r="A118" t="s">
        <v>55</v>
      </c>
      <c r="B118" t="s">
        <v>687</v>
      </c>
      <c r="C118" t="s">
        <v>584</v>
      </c>
      <c r="D118" s="3">
        <v>0</v>
      </c>
      <c r="E118" t="s">
        <v>92</v>
      </c>
      <c r="F118" t="s">
        <v>473</v>
      </c>
      <c r="G118" s="2">
        <v>45587</v>
      </c>
      <c r="H118">
        <v>4006594</v>
      </c>
      <c r="I118" t="s">
        <v>565</v>
      </c>
      <c r="J118" t="s">
        <v>86</v>
      </c>
      <c r="K118">
        <v>14.9</v>
      </c>
      <c r="L118">
        <v>75</v>
      </c>
      <c r="M118" t="s">
        <v>89</v>
      </c>
      <c r="N118" t="s">
        <v>788</v>
      </c>
      <c r="O118">
        <v>6.5</v>
      </c>
      <c r="P118">
        <v>14.9</v>
      </c>
      <c r="Q118">
        <v>2</v>
      </c>
      <c r="R118">
        <v>29.8</v>
      </c>
      <c r="S118">
        <v>36.299999999999997</v>
      </c>
      <c r="T118">
        <v>0</v>
      </c>
      <c r="U118" s="91">
        <v>0</v>
      </c>
      <c r="V118" s="91">
        <v>0</v>
      </c>
      <c r="W118">
        <v>35.787500000000001</v>
      </c>
      <c r="X118">
        <v>1.25</v>
      </c>
      <c r="Y118">
        <v>44.734375</v>
      </c>
      <c r="Z118" s="183">
        <v>-8.4344000000000001</v>
      </c>
      <c r="AA118" t="s">
        <v>5</v>
      </c>
      <c r="AB118" t="b" cm="1">
        <f t="array" ref="AB1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8">
        <f>Fares_Big_Star_Export[[#This Row],[Trip Time]]*Fares_Big_Star_Export[[#This Row],[HOURLY DATA]]/60</f>
        <v>44.734375</v>
      </c>
      <c r="AE118"/>
    </row>
    <row r="119" spans="1:31" x14ac:dyDescent="0.25">
      <c r="A119" t="s">
        <v>461</v>
      </c>
      <c r="B119" t="s">
        <v>395</v>
      </c>
      <c r="C119" t="s">
        <v>350</v>
      </c>
      <c r="D119" s="3">
        <v>0</v>
      </c>
      <c r="E119" t="s">
        <v>92</v>
      </c>
      <c r="F119" t="s">
        <v>421</v>
      </c>
      <c r="G119" s="2">
        <v>45587</v>
      </c>
      <c r="H119">
        <v>4006595</v>
      </c>
      <c r="I119" t="s">
        <v>290</v>
      </c>
      <c r="J119" t="s">
        <v>86</v>
      </c>
      <c r="K119">
        <v>14.9</v>
      </c>
      <c r="L119">
        <v>56</v>
      </c>
      <c r="M119" t="s">
        <v>89</v>
      </c>
      <c r="N119" t="s">
        <v>788</v>
      </c>
      <c r="O119">
        <v>6.5</v>
      </c>
      <c r="P119">
        <v>14.9</v>
      </c>
      <c r="Q119">
        <v>2</v>
      </c>
      <c r="R119">
        <v>29.8</v>
      </c>
      <c r="S119">
        <v>36.299999999999997</v>
      </c>
      <c r="T119">
        <v>0</v>
      </c>
      <c r="U119" s="91">
        <v>0</v>
      </c>
      <c r="V119" s="91">
        <v>0</v>
      </c>
      <c r="W119">
        <v>32.5</v>
      </c>
      <c r="X119">
        <v>0.93333333333333335</v>
      </c>
      <c r="Y119">
        <v>30.333333333333332</v>
      </c>
      <c r="Z119" s="183">
        <v>5.9667000000000003</v>
      </c>
      <c r="AA119" t="s">
        <v>5</v>
      </c>
      <c r="AB119" t="b" cm="1">
        <f t="array" ref="AB1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9">
        <f>Fares_Big_Star_Export[[#This Row],[Trip Time]]*Fares_Big_Star_Export[[#This Row],[HOURLY DATA]]/60</f>
        <v>30.333333333333332</v>
      </c>
      <c r="AE119"/>
    </row>
    <row r="120" spans="1:31" x14ac:dyDescent="0.25">
      <c r="A120" t="s">
        <v>55</v>
      </c>
      <c r="B120" t="s">
        <v>571</v>
      </c>
      <c r="C120" t="s">
        <v>512</v>
      </c>
      <c r="D120" s="3">
        <v>0</v>
      </c>
      <c r="E120" t="s">
        <v>92</v>
      </c>
      <c r="F120" t="s">
        <v>308</v>
      </c>
      <c r="G120" s="2">
        <v>45587</v>
      </c>
      <c r="H120">
        <v>4006625</v>
      </c>
      <c r="I120" t="s">
        <v>18</v>
      </c>
      <c r="J120" t="s">
        <v>529</v>
      </c>
      <c r="K120">
        <v>20.73</v>
      </c>
      <c r="L120">
        <v>60</v>
      </c>
      <c r="M120" t="s">
        <v>88</v>
      </c>
      <c r="N120" t="s">
        <v>788</v>
      </c>
      <c r="O120">
        <v>6.5</v>
      </c>
      <c r="P120">
        <v>20.73</v>
      </c>
      <c r="Q120">
        <v>2</v>
      </c>
      <c r="R120">
        <v>41.46</v>
      </c>
      <c r="S120">
        <v>47.96</v>
      </c>
      <c r="T120">
        <v>5.5</v>
      </c>
      <c r="U120" s="91">
        <v>0</v>
      </c>
      <c r="V120" s="91">
        <v>5.5</v>
      </c>
      <c r="W120">
        <v>35.787500000000001</v>
      </c>
      <c r="X120">
        <v>1</v>
      </c>
      <c r="Y120">
        <v>35.787500000000001</v>
      </c>
      <c r="Z120" s="183">
        <v>12.172499999999999</v>
      </c>
      <c r="AA120" t="s">
        <v>19</v>
      </c>
      <c r="AB120" t="b" cm="1">
        <f t="array" ref="AB1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0">
        <f>Fares_Big_Star_Export[[#This Row],[Trip Time]]*Fares_Big_Star_Export[[#This Row],[HOURLY DATA]]/60</f>
        <v>35.787500000000001</v>
      </c>
      <c r="AE120"/>
    </row>
    <row r="121" spans="1:31" x14ac:dyDescent="0.25">
      <c r="A121" t="s">
        <v>582</v>
      </c>
      <c r="B121" t="s">
        <v>409</v>
      </c>
      <c r="C121" t="s">
        <v>575</v>
      </c>
      <c r="D121" s="3">
        <v>0</v>
      </c>
      <c r="E121" t="s">
        <v>92</v>
      </c>
      <c r="F121" t="s">
        <v>542</v>
      </c>
      <c r="G121" s="2">
        <v>45587</v>
      </c>
      <c r="H121">
        <v>4006584</v>
      </c>
      <c r="I121" t="s">
        <v>29</v>
      </c>
      <c r="J121" t="s">
        <v>80</v>
      </c>
      <c r="K121">
        <v>8.24</v>
      </c>
      <c r="L121">
        <v>19</v>
      </c>
      <c r="M121" t="s">
        <v>88</v>
      </c>
      <c r="N121" t="s">
        <v>788</v>
      </c>
      <c r="O121">
        <v>5</v>
      </c>
      <c r="P121">
        <v>8.24</v>
      </c>
      <c r="Q121">
        <v>1.75</v>
      </c>
      <c r="R121">
        <v>14.42</v>
      </c>
      <c r="S121">
        <v>19.420000000000002</v>
      </c>
      <c r="T121">
        <v>0</v>
      </c>
      <c r="U121" s="91">
        <v>0</v>
      </c>
      <c r="V121" s="91">
        <v>0</v>
      </c>
      <c r="W121">
        <v>29</v>
      </c>
      <c r="X121">
        <v>0.31666666666666665</v>
      </c>
      <c r="Y121">
        <v>9.1833333333333336</v>
      </c>
      <c r="Z121" s="183">
        <v>10.236700000000001</v>
      </c>
      <c r="AA121" t="s">
        <v>26</v>
      </c>
      <c r="AB121" t="b" cm="1">
        <f t="array" ref="AB1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1">
        <f>Fares_Big_Star_Export[[#This Row],[Trip Time]]*Fares_Big_Star_Export[[#This Row],[HOURLY DATA]]/60</f>
        <v>9.1833333333333336</v>
      </c>
      <c r="AE121"/>
    </row>
    <row r="122" spans="1:31" x14ac:dyDescent="0.25">
      <c r="A122" t="s">
        <v>470</v>
      </c>
      <c r="B122" t="s">
        <v>770</v>
      </c>
      <c r="C122" t="s">
        <v>475</v>
      </c>
      <c r="D122" s="3">
        <v>0</v>
      </c>
      <c r="E122" t="s">
        <v>92</v>
      </c>
      <c r="F122" t="s">
        <v>491</v>
      </c>
      <c r="G122" s="2">
        <v>45587</v>
      </c>
      <c r="H122">
        <v>4006551</v>
      </c>
      <c r="I122" t="s">
        <v>28</v>
      </c>
      <c r="J122" t="s">
        <v>86</v>
      </c>
      <c r="K122">
        <v>4.88</v>
      </c>
      <c r="L122">
        <v>19</v>
      </c>
      <c r="M122" t="s">
        <v>89</v>
      </c>
      <c r="N122" t="s">
        <v>788</v>
      </c>
      <c r="O122">
        <v>6.5</v>
      </c>
      <c r="P122">
        <v>4.88</v>
      </c>
      <c r="Q122">
        <v>2</v>
      </c>
      <c r="R122">
        <v>9.76</v>
      </c>
      <c r="S122">
        <v>16.259999999999998</v>
      </c>
      <c r="T122">
        <v>0</v>
      </c>
      <c r="U122" s="91">
        <v>0</v>
      </c>
      <c r="V122" s="91">
        <v>0</v>
      </c>
      <c r="W122">
        <v>32.5</v>
      </c>
      <c r="X122">
        <v>0.31666666666666665</v>
      </c>
      <c r="Y122">
        <v>10.291666666666666</v>
      </c>
      <c r="Z122" s="183">
        <v>5.9683000000000002</v>
      </c>
      <c r="AA122" t="s">
        <v>5</v>
      </c>
      <c r="AB122" t="b" cm="1">
        <f t="array" ref="AB1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2">
        <f>Fares_Big_Star_Export[[#This Row],[Trip Time]]*Fares_Big_Star_Export[[#This Row],[HOURLY DATA]]/60</f>
        <v>10.291666666666666</v>
      </c>
      <c r="AE122"/>
    </row>
    <row r="123" spans="1:31" x14ac:dyDescent="0.25">
      <c r="A123" t="s">
        <v>390</v>
      </c>
      <c r="B123" t="s">
        <v>870</v>
      </c>
      <c r="C123" t="s">
        <v>447</v>
      </c>
      <c r="D123" s="3">
        <v>0</v>
      </c>
      <c r="E123" t="s">
        <v>92</v>
      </c>
      <c r="F123" t="s">
        <v>369</v>
      </c>
      <c r="G123" s="2">
        <v>45587</v>
      </c>
      <c r="H123">
        <v>4006309</v>
      </c>
      <c r="I123" t="s">
        <v>17</v>
      </c>
      <c r="J123" t="s">
        <v>80</v>
      </c>
      <c r="K123">
        <v>20.329999999999998</v>
      </c>
      <c r="L123">
        <v>74</v>
      </c>
      <c r="M123" t="s">
        <v>88</v>
      </c>
      <c r="N123" t="s">
        <v>788</v>
      </c>
      <c r="O123">
        <v>5</v>
      </c>
      <c r="P123">
        <v>20.329999999999998</v>
      </c>
      <c r="Q123">
        <v>1.75</v>
      </c>
      <c r="R123">
        <v>35.577500000000001</v>
      </c>
      <c r="S123">
        <v>40.577500000000001</v>
      </c>
      <c r="T123">
        <v>0</v>
      </c>
      <c r="U123" s="91">
        <v>0</v>
      </c>
      <c r="V123" s="91">
        <v>0</v>
      </c>
      <c r="W123">
        <v>32.5</v>
      </c>
      <c r="X123">
        <v>1.2333333333333334</v>
      </c>
      <c r="Y123">
        <v>40.083333333333336</v>
      </c>
      <c r="Z123" s="183">
        <v>0.49419999999999997</v>
      </c>
      <c r="AA123" t="s">
        <v>5</v>
      </c>
      <c r="AB123" t="b" cm="1">
        <f t="array" ref="AB1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3">
        <f>Fares_Big_Star_Export[[#This Row],[Trip Time]]*Fares_Big_Star_Export[[#This Row],[HOURLY DATA]]/60</f>
        <v>40.083333333333336</v>
      </c>
      <c r="AE123"/>
    </row>
    <row r="124" spans="1:31" x14ac:dyDescent="0.25">
      <c r="A124" t="s">
        <v>390</v>
      </c>
      <c r="B124" t="s">
        <v>541</v>
      </c>
      <c r="C124" t="s">
        <v>646</v>
      </c>
      <c r="D124" s="3">
        <v>0</v>
      </c>
      <c r="E124" t="s">
        <v>92</v>
      </c>
      <c r="F124" t="s">
        <v>369</v>
      </c>
      <c r="G124" s="2">
        <v>45587</v>
      </c>
      <c r="H124">
        <v>4010173</v>
      </c>
      <c r="I124" t="s">
        <v>17</v>
      </c>
      <c r="J124" t="s">
        <v>82</v>
      </c>
      <c r="K124">
        <v>22.83</v>
      </c>
      <c r="L124">
        <v>34</v>
      </c>
      <c r="M124" t="s">
        <v>88</v>
      </c>
      <c r="N124" t="s">
        <v>788</v>
      </c>
      <c r="O124">
        <v>5</v>
      </c>
      <c r="P124">
        <v>22.83</v>
      </c>
      <c r="Q124">
        <v>1.75</v>
      </c>
      <c r="R124">
        <v>39.952500000000001</v>
      </c>
      <c r="S124">
        <v>44.952500000000001</v>
      </c>
      <c r="T124">
        <v>5.5</v>
      </c>
      <c r="U124" s="91">
        <v>0</v>
      </c>
      <c r="V124" s="91">
        <v>5.5</v>
      </c>
      <c r="W124">
        <v>32.5</v>
      </c>
      <c r="X124">
        <v>0.56666666666666665</v>
      </c>
      <c r="Y124">
        <v>18.416666666666668</v>
      </c>
      <c r="Z124" s="183">
        <v>26.535799999999998</v>
      </c>
      <c r="AA124" t="s">
        <v>5</v>
      </c>
      <c r="AB124" t="b" cm="1">
        <f t="array" ref="AB1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4">
        <f>Fares_Big_Star_Export[[#This Row],[Trip Time]]*Fares_Big_Star_Export[[#This Row],[HOURLY DATA]]/60</f>
        <v>18.416666666666668</v>
      </c>
      <c r="AE124"/>
    </row>
    <row r="125" spans="1:31" x14ac:dyDescent="0.25">
      <c r="A125" t="s">
        <v>581</v>
      </c>
      <c r="B125" t="s">
        <v>600</v>
      </c>
      <c r="C125" t="s">
        <v>754</v>
      </c>
      <c r="D125" s="3">
        <v>0</v>
      </c>
      <c r="E125" t="s">
        <v>92</v>
      </c>
      <c r="F125" t="s">
        <v>563</v>
      </c>
      <c r="G125" s="2">
        <v>45587</v>
      </c>
      <c r="H125">
        <v>4010337</v>
      </c>
      <c r="I125" t="s">
        <v>564</v>
      </c>
      <c r="J125" t="s">
        <v>86</v>
      </c>
      <c r="K125">
        <v>16.11</v>
      </c>
      <c r="L125">
        <v>50</v>
      </c>
      <c r="M125" t="s">
        <v>89</v>
      </c>
      <c r="N125" t="s">
        <v>788</v>
      </c>
      <c r="O125">
        <v>6.5</v>
      </c>
      <c r="P125">
        <v>16.11</v>
      </c>
      <c r="Q125">
        <v>2</v>
      </c>
      <c r="R125">
        <v>32.22</v>
      </c>
      <c r="S125">
        <v>38.72</v>
      </c>
      <c r="T125">
        <v>5</v>
      </c>
      <c r="U125" s="91">
        <v>0</v>
      </c>
      <c r="V125" s="91">
        <v>5</v>
      </c>
      <c r="W125">
        <v>32.5</v>
      </c>
      <c r="X125">
        <v>0.83333333333333337</v>
      </c>
      <c r="Y125">
        <v>27.083333333333336</v>
      </c>
      <c r="Z125" s="183">
        <v>11.636699999999999</v>
      </c>
      <c r="AA125" t="s">
        <v>5</v>
      </c>
      <c r="AB125" t="b" cm="1">
        <f t="array" ref="AB1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5">
        <f>Fares_Big_Star_Export[[#This Row],[Trip Time]]*Fares_Big_Star_Export[[#This Row],[HOURLY DATA]]/60</f>
        <v>27.083333333333332</v>
      </c>
      <c r="AE125"/>
    </row>
    <row r="126" spans="1:31" x14ac:dyDescent="0.25">
      <c r="A126" t="s">
        <v>56</v>
      </c>
      <c r="B126" t="s">
        <v>683</v>
      </c>
      <c r="C126" t="s">
        <v>951</v>
      </c>
      <c r="D126" s="3">
        <v>0</v>
      </c>
      <c r="E126" t="s">
        <v>92</v>
      </c>
      <c r="F126" t="s">
        <v>285</v>
      </c>
      <c r="G126" s="2">
        <v>45587</v>
      </c>
      <c r="H126">
        <v>4010180</v>
      </c>
      <c r="I126" t="s">
        <v>346</v>
      </c>
      <c r="J126" t="s">
        <v>86</v>
      </c>
      <c r="K126">
        <v>20.67</v>
      </c>
      <c r="L126">
        <v>48</v>
      </c>
      <c r="M126" t="s">
        <v>89</v>
      </c>
      <c r="N126" t="s">
        <v>788</v>
      </c>
      <c r="O126">
        <v>6.5</v>
      </c>
      <c r="P126">
        <v>20.67</v>
      </c>
      <c r="Q126">
        <v>2</v>
      </c>
      <c r="R126">
        <v>41.34</v>
      </c>
      <c r="S126">
        <v>47.84</v>
      </c>
      <c r="T126">
        <v>5.5</v>
      </c>
      <c r="U126" s="91">
        <v>0</v>
      </c>
      <c r="V126" s="91">
        <v>5.5</v>
      </c>
      <c r="W126">
        <v>32.5</v>
      </c>
      <c r="X126">
        <v>0.8</v>
      </c>
      <c r="Y126">
        <v>26</v>
      </c>
      <c r="Z126" s="183">
        <v>21.84</v>
      </c>
      <c r="AA126" t="s">
        <v>5</v>
      </c>
      <c r="AB126" t="b" cm="1">
        <f t="array" ref="AB1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6">
        <f>Fares_Big_Star_Export[[#This Row],[Trip Time]]*Fares_Big_Star_Export[[#This Row],[HOURLY DATA]]/60</f>
        <v>26</v>
      </c>
      <c r="AE126"/>
    </row>
    <row r="127" spans="1:31" x14ac:dyDescent="0.25">
      <c r="A127" t="s">
        <v>461</v>
      </c>
      <c r="B127" t="s">
        <v>745</v>
      </c>
      <c r="C127" t="s">
        <v>555</v>
      </c>
      <c r="D127" s="3">
        <v>0</v>
      </c>
      <c r="E127" t="s">
        <v>92</v>
      </c>
      <c r="F127" t="s">
        <v>421</v>
      </c>
      <c r="G127" s="2">
        <v>45587</v>
      </c>
      <c r="H127">
        <v>4006064</v>
      </c>
      <c r="I127" t="s">
        <v>290</v>
      </c>
      <c r="J127" t="s">
        <v>80</v>
      </c>
      <c r="K127">
        <v>17.18</v>
      </c>
      <c r="L127">
        <v>36</v>
      </c>
      <c r="M127" t="s">
        <v>88</v>
      </c>
      <c r="N127" t="s">
        <v>788</v>
      </c>
      <c r="O127">
        <v>5</v>
      </c>
      <c r="P127">
        <v>17.18</v>
      </c>
      <c r="Q127">
        <v>1.75</v>
      </c>
      <c r="R127">
        <v>30.064999999999998</v>
      </c>
      <c r="S127">
        <v>35.064999999999998</v>
      </c>
      <c r="T127">
        <v>5.5</v>
      </c>
      <c r="U127" s="91">
        <v>0</v>
      </c>
      <c r="V127" s="91">
        <v>5.5</v>
      </c>
      <c r="W127">
        <v>32.5</v>
      </c>
      <c r="X127">
        <v>0.6</v>
      </c>
      <c r="Y127">
        <v>19.5</v>
      </c>
      <c r="Z127" s="183">
        <v>15.565</v>
      </c>
      <c r="AA127" t="s">
        <v>5</v>
      </c>
      <c r="AB127" t="b" cm="1">
        <f t="array" ref="AB1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7">
        <f>Fares_Big_Star_Export[[#This Row],[Trip Time]]*Fares_Big_Star_Export[[#This Row],[HOURLY DATA]]/60</f>
        <v>19.5</v>
      </c>
      <c r="AE127"/>
    </row>
    <row r="128" spans="1:31" x14ac:dyDescent="0.25">
      <c r="A128" t="s">
        <v>55</v>
      </c>
      <c r="B128" t="s">
        <v>737</v>
      </c>
      <c r="C128" t="s">
        <v>498</v>
      </c>
      <c r="D128" s="3">
        <v>1</v>
      </c>
      <c r="E128" t="s">
        <v>92</v>
      </c>
      <c r="F128" t="s">
        <v>308</v>
      </c>
      <c r="G128" s="2">
        <v>45587</v>
      </c>
      <c r="H128">
        <v>4008978</v>
      </c>
      <c r="I128" t="s">
        <v>18</v>
      </c>
      <c r="J128" t="s">
        <v>84</v>
      </c>
      <c r="K128">
        <v>8.33</v>
      </c>
      <c r="L128">
        <v>15</v>
      </c>
      <c r="M128" t="s">
        <v>88</v>
      </c>
      <c r="N128" t="s">
        <v>788</v>
      </c>
      <c r="O128">
        <v>6.5</v>
      </c>
      <c r="P128">
        <v>8.33</v>
      </c>
      <c r="Q128">
        <v>2</v>
      </c>
      <c r="R128">
        <v>16.66</v>
      </c>
      <c r="S128">
        <v>23.16</v>
      </c>
      <c r="T128">
        <v>5.5</v>
      </c>
      <c r="U128" s="91">
        <v>5.5</v>
      </c>
      <c r="V128" s="91">
        <v>0</v>
      </c>
      <c r="W128">
        <v>35.787500000000001</v>
      </c>
      <c r="X128">
        <v>0.25</v>
      </c>
      <c r="Y128">
        <v>8.9468750000000004</v>
      </c>
      <c r="Z128" s="183">
        <v>14.213100000000001</v>
      </c>
      <c r="AA128" t="s">
        <v>19</v>
      </c>
      <c r="AB128" t="b" cm="1">
        <f t="array" ref="AB1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8">
        <f>Fares_Big_Star_Export[[#This Row],[Trip Time]]*Fares_Big_Star_Export[[#This Row],[HOURLY DATA]]/60</f>
        <v>8.9468750000000004</v>
      </c>
      <c r="AE128"/>
    </row>
    <row r="129" spans="1:31" x14ac:dyDescent="0.25">
      <c r="A129" t="s">
        <v>55</v>
      </c>
      <c r="B129" t="s">
        <v>679</v>
      </c>
      <c r="C129" t="s">
        <v>570</v>
      </c>
      <c r="D129" s="3">
        <v>1</v>
      </c>
      <c r="E129" t="s">
        <v>92</v>
      </c>
      <c r="F129" t="s">
        <v>308</v>
      </c>
      <c r="G129" s="2">
        <v>45587</v>
      </c>
      <c r="H129">
        <v>4010410</v>
      </c>
      <c r="I129" t="s">
        <v>18</v>
      </c>
      <c r="J129" t="s">
        <v>218</v>
      </c>
      <c r="K129">
        <v>13.36</v>
      </c>
      <c r="L129">
        <v>64</v>
      </c>
      <c r="M129" t="s">
        <v>88</v>
      </c>
      <c r="N129" t="s">
        <v>788</v>
      </c>
      <c r="O129">
        <v>6.5</v>
      </c>
      <c r="P129">
        <v>13.36</v>
      </c>
      <c r="Q129">
        <v>2</v>
      </c>
      <c r="R129">
        <v>26.72</v>
      </c>
      <c r="S129">
        <v>33.22</v>
      </c>
      <c r="T129">
        <v>5.5</v>
      </c>
      <c r="U129" s="91">
        <v>5.5</v>
      </c>
      <c r="V129" s="91">
        <v>0</v>
      </c>
      <c r="W129">
        <v>35.787500000000001</v>
      </c>
      <c r="X129">
        <v>1.0666666666666667</v>
      </c>
      <c r="Y129">
        <v>38.173333333333332</v>
      </c>
      <c r="Z129" s="183">
        <v>-4.9532999999999996</v>
      </c>
      <c r="AA129" t="s">
        <v>19</v>
      </c>
      <c r="AB129" t="b" cm="1">
        <f t="array" ref="AB1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9">
        <f>Fares_Big_Star_Export[[#This Row],[Trip Time]]*Fares_Big_Star_Export[[#This Row],[HOURLY DATA]]/60</f>
        <v>38.173333333333332</v>
      </c>
      <c r="AE129"/>
    </row>
    <row r="130" spans="1:31" x14ac:dyDescent="0.25">
      <c r="A130" t="s">
        <v>392</v>
      </c>
      <c r="B130" t="s">
        <v>925</v>
      </c>
      <c r="C130" t="s">
        <v>656</v>
      </c>
      <c r="D130" s="3">
        <v>0</v>
      </c>
      <c r="E130" t="s">
        <v>92</v>
      </c>
      <c r="F130" t="s">
        <v>666</v>
      </c>
      <c r="G130" s="2">
        <v>45587</v>
      </c>
      <c r="H130">
        <v>4006066</v>
      </c>
      <c r="I130" t="s">
        <v>38</v>
      </c>
      <c r="J130" t="s">
        <v>80</v>
      </c>
      <c r="K130">
        <v>17.18</v>
      </c>
      <c r="L130">
        <v>34</v>
      </c>
      <c r="M130" t="s">
        <v>88</v>
      </c>
      <c r="N130" t="s">
        <v>788</v>
      </c>
      <c r="O130">
        <v>5</v>
      </c>
      <c r="P130">
        <v>17.18</v>
      </c>
      <c r="Q130">
        <v>1.75</v>
      </c>
      <c r="R130">
        <v>30.064999999999998</v>
      </c>
      <c r="S130">
        <v>35.064999999999998</v>
      </c>
      <c r="T130">
        <v>5</v>
      </c>
      <c r="U130" s="91">
        <v>0</v>
      </c>
      <c r="V130" s="91">
        <v>5</v>
      </c>
      <c r="W130">
        <v>29</v>
      </c>
      <c r="X130">
        <v>0.56666666666666665</v>
      </c>
      <c r="Y130">
        <v>16.433333333333334</v>
      </c>
      <c r="Z130" s="183">
        <v>18.631699999999999</v>
      </c>
      <c r="AA130" t="s">
        <v>26</v>
      </c>
      <c r="AB130" t="b" cm="1">
        <f t="array" ref="AB1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0">
        <f>Fares_Big_Star_Export[[#This Row],[Trip Time]]*Fares_Big_Star_Export[[#This Row],[HOURLY DATA]]/60</f>
        <v>16.433333333333334</v>
      </c>
      <c r="AE130"/>
    </row>
    <row r="131" spans="1:31" x14ac:dyDescent="0.25">
      <c r="A131" t="s">
        <v>392</v>
      </c>
      <c r="B131" t="s">
        <v>425</v>
      </c>
      <c r="C131" t="s">
        <v>706</v>
      </c>
      <c r="D131" s="3">
        <v>0</v>
      </c>
      <c r="E131" t="s">
        <v>92</v>
      </c>
      <c r="F131" t="s">
        <v>666</v>
      </c>
      <c r="G131" s="2">
        <v>45587</v>
      </c>
      <c r="H131">
        <v>4009512</v>
      </c>
      <c r="I131" t="s">
        <v>38</v>
      </c>
      <c r="J131" t="s">
        <v>83</v>
      </c>
      <c r="K131">
        <v>20.5</v>
      </c>
      <c r="L131">
        <v>41</v>
      </c>
      <c r="M131" t="s">
        <v>88</v>
      </c>
      <c r="N131" t="s">
        <v>788</v>
      </c>
      <c r="O131">
        <v>5</v>
      </c>
      <c r="P131">
        <v>20.5</v>
      </c>
      <c r="Q131">
        <v>1.75</v>
      </c>
      <c r="R131">
        <v>35.875</v>
      </c>
      <c r="S131">
        <v>40.875</v>
      </c>
      <c r="T131">
        <v>5.5</v>
      </c>
      <c r="U131" s="91">
        <v>0</v>
      </c>
      <c r="V131" s="91">
        <v>5.5</v>
      </c>
      <c r="W131">
        <v>29</v>
      </c>
      <c r="X131">
        <v>0.68333333333333335</v>
      </c>
      <c r="Y131">
        <v>19.816666666666666</v>
      </c>
      <c r="Z131" s="183">
        <v>21.058299999999999</v>
      </c>
      <c r="AA131" t="s">
        <v>26</v>
      </c>
      <c r="AB131" t="b" cm="1">
        <f t="array" ref="AB1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1">
        <f>Fares_Big_Star_Export[[#This Row],[Trip Time]]*Fares_Big_Star_Export[[#This Row],[HOURLY DATA]]/60</f>
        <v>19.816666666666666</v>
      </c>
      <c r="AE131"/>
    </row>
    <row r="132" spans="1:31" x14ac:dyDescent="0.25">
      <c r="A132" t="s">
        <v>370</v>
      </c>
      <c r="B132" t="s">
        <v>971</v>
      </c>
      <c r="C132" t="s">
        <v>642</v>
      </c>
      <c r="D132" s="3">
        <v>0</v>
      </c>
      <c r="E132" t="s">
        <v>92</v>
      </c>
      <c r="F132" t="s">
        <v>353</v>
      </c>
      <c r="G132" s="2">
        <v>45587</v>
      </c>
      <c r="H132">
        <v>4010179</v>
      </c>
      <c r="I132" t="s">
        <v>217</v>
      </c>
      <c r="J132" t="s">
        <v>82</v>
      </c>
      <c r="K132">
        <v>22.83</v>
      </c>
      <c r="L132">
        <v>36</v>
      </c>
      <c r="M132" t="s">
        <v>88</v>
      </c>
      <c r="N132" t="s">
        <v>788</v>
      </c>
      <c r="O132">
        <v>5</v>
      </c>
      <c r="P132">
        <v>22.83</v>
      </c>
      <c r="Q132">
        <v>1.75</v>
      </c>
      <c r="R132">
        <v>39.952500000000001</v>
      </c>
      <c r="S132">
        <v>44.952500000000001</v>
      </c>
      <c r="T132">
        <v>5</v>
      </c>
      <c r="U132" s="91">
        <v>0</v>
      </c>
      <c r="V132" s="91">
        <v>5</v>
      </c>
      <c r="W132">
        <v>32.5</v>
      </c>
      <c r="X132">
        <v>0.6</v>
      </c>
      <c r="Y132">
        <v>19.5</v>
      </c>
      <c r="Z132" s="183">
        <v>25.452500000000001</v>
      </c>
      <c r="AA132" t="s">
        <v>5</v>
      </c>
      <c r="AB132" t="b" cm="1">
        <f t="array" ref="AB1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2">
        <f>Fares_Big_Star_Export[[#This Row],[Trip Time]]*Fares_Big_Star_Export[[#This Row],[HOURLY DATA]]/60</f>
        <v>19.5</v>
      </c>
      <c r="AE132"/>
    </row>
    <row r="133" spans="1:31" x14ac:dyDescent="0.25">
      <c r="A133" t="s">
        <v>55</v>
      </c>
      <c r="B133" t="s">
        <v>646</v>
      </c>
      <c r="C133" t="s">
        <v>903</v>
      </c>
      <c r="D133" s="3">
        <v>0</v>
      </c>
      <c r="E133" t="s">
        <v>92</v>
      </c>
      <c r="F133" t="s">
        <v>308</v>
      </c>
      <c r="G133" s="2">
        <v>45587</v>
      </c>
      <c r="H133">
        <v>4010166</v>
      </c>
      <c r="I133" t="s">
        <v>18</v>
      </c>
      <c r="J133" t="s">
        <v>93</v>
      </c>
      <c r="K133">
        <v>26.72</v>
      </c>
      <c r="L133">
        <v>59</v>
      </c>
      <c r="M133" t="s">
        <v>88</v>
      </c>
      <c r="N133" t="s">
        <v>788</v>
      </c>
      <c r="O133">
        <v>6.5</v>
      </c>
      <c r="P133">
        <v>26.72</v>
      </c>
      <c r="Q133">
        <v>2</v>
      </c>
      <c r="R133">
        <v>53.44</v>
      </c>
      <c r="S133">
        <v>59.94</v>
      </c>
      <c r="T133">
        <v>0</v>
      </c>
      <c r="U133" s="91">
        <v>0</v>
      </c>
      <c r="V133" s="91">
        <v>0</v>
      </c>
      <c r="W133">
        <v>35.787500000000001</v>
      </c>
      <c r="X133">
        <v>0.98333333333333328</v>
      </c>
      <c r="Y133">
        <v>35.191041666666663</v>
      </c>
      <c r="Z133" s="183">
        <v>24.748999999999999</v>
      </c>
      <c r="AA133" t="s">
        <v>19</v>
      </c>
      <c r="AB133" t="b" cm="1">
        <f t="array" ref="AB1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3">
        <f>Fares_Big_Star_Export[[#This Row],[Trip Time]]*Fares_Big_Star_Export[[#This Row],[HOURLY DATA]]/60</f>
        <v>35.191041666666671</v>
      </c>
      <c r="AE133"/>
    </row>
    <row r="134" spans="1:31" x14ac:dyDescent="0.25">
      <c r="A134" t="s">
        <v>60</v>
      </c>
      <c r="B134" t="s">
        <v>761</v>
      </c>
      <c r="C134" t="s">
        <v>452</v>
      </c>
      <c r="D134" s="3">
        <v>0</v>
      </c>
      <c r="E134" t="s">
        <v>92</v>
      </c>
      <c r="F134" t="s">
        <v>566</v>
      </c>
      <c r="G134" s="2">
        <v>45587</v>
      </c>
      <c r="H134">
        <v>4006489</v>
      </c>
      <c r="I134" t="s">
        <v>23</v>
      </c>
      <c r="J134" t="s">
        <v>80</v>
      </c>
      <c r="K134">
        <v>27.27</v>
      </c>
      <c r="L134">
        <v>66</v>
      </c>
      <c r="M134" t="s">
        <v>88</v>
      </c>
      <c r="N134" t="s">
        <v>788</v>
      </c>
      <c r="O134">
        <v>5</v>
      </c>
      <c r="P134">
        <v>27.27</v>
      </c>
      <c r="Q134">
        <v>1.75</v>
      </c>
      <c r="R134">
        <v>47.722499999999997</v>
      </c>
      <c r="S134">
        <v>52.722499999999997</v>
      </c>
      <c r="T134">
        <v>0</v>
      </c>
      <c r="U134" s="91">
        <v>0</v>
      </c>
      <c r="V134" s="91">
        <v>0</v>
      </c>
      <c r="W134">
        <v>32.5</v>
      </c>
      <c r="X134">
        <v>1.1000000000000001</v>
      </c>
      <c r="Y134">
        <v>35.75</v>
      </c>
      <c r="Z134" s="183">
        <v>16.9725</v>
      </c>
      <c r="AA134" t="s">
        <v>5</v>
      </c>
      <c r="AB134" t="b" cm="1">
        <f t="array" ref="AB1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4">
        <f>Fares_Big_Star_Export[[#This Row],[Trip Time]]*Fares_Big_Star_Export[[#This Row],[HOURLY DATA]]/60</f>
        <v>35.75</v>
      </c>
      <c r="AE134"/>
    </row>
    <row r="135" spans="1:31" x14ac:dyDescent="0.25">
      <c r="A135" t="s">
        <v>470</v>
      </c>
      <c r="B135" t="s">
        <v>488</v>
      </c>
      <c r="C135" t="s">
        <v>667</v>
      </c>
      <c r="D135" s="3">
        <v>0</v>
      </c>
      <c r="E135" t="s">
        <v>92</v>
      </c>
      <c r="F135" t="s">
        <v>491</v>
      </c>
      <c r="G135" s="2">
        <v>45587</v>
      </c>
      <c r="H135">
        <v>4010128</v>
      </c>
      <c r="I135" t="s">
        <v>28</v>
      </c>
      <c r="J135" t="s">
        <v>84</v>
      </c>
      <c r="K135">
        <v>20.75</v>
      </c>
      <c r="L135">
        <v>54</v>
      </c>
      <c r="M135" t="s">
        <v>88</v>
      </c>
      <c r="N135" t="s">
        <v>788</v>
      </c>
      <c r="O135">
        <v>5</v>
      </c>
      <c r="P135">
        <v>20.75</v>
      </c>
      <c r="Q135">
        <v>1.75</v>
      </c>
      <c r="R135">
        <v>36.3125</v>
      </c>
      <c r="S135">
        <v>41.3125</v>
      </c>
      <c r="T135">
        <v>5.5</v>
      </c>
      <c r="U135" s="91">
        <v>0</v>
      </c>
      <c r="V135" s="91">
        <v>5.5</v>
      </c>
      <c r="W135">
        <v>32.5</v>
      </c>
      <c r="X135">
        <v>0.9</v>
      </c>
      <c r="Y135">
        <v>29.25</v>
      </c>
      <c r="Z135" s="183">
        <v>12.0625</v>
      </c>
      <c r="AA135" t="s">
        <v>5</v>
      </c>
      <c r="AB135" t="b" cm="1">
        <f t="array" ref="AB1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5">
        <f>Fares_Big_Star_Export[[#This Row],[Trip Time]]*Fares_Big_Star_Export[[#This Row],[HOURLY DATA]]/60</f>
        <v>29.25</v>
      </c>
      <c r="AE135"/>
    </row>
    <row r="136" spans="1:31" x14ac:dyDescent="0.25">
      <c r="A136" t="s">
        <v>470</v>
      </c>
      <c r="B136" t="s">
        <v>500</v>
      </c>
      <c r="C136" t="s">
        <v>533</v>
      </c>
      <c r="D136" s="3">
        <v>0</v>
      </c>
      <c r="E136" t="s">
        <v>92</v>
      </c>
      <c r="F136" t="s">
        <v>491</v>
      </c>
      <c r="G136" s="2">
        <v>45587</v>
      </c>
      <c r="H136">
        <v>4009514</v>
      </c>
      <c r="I136" t="s">
        <v>28</v>
      </c>
      <c r="J136" t="s">
        <v>83</v>
      </c>
      <c r="K136">
        <v>20.5</v>
      </c>
      <c r="L136">
        <v>37</v>
      </c>
      <c r="M136" t="s">
        <v>88</v>
      </c>
      <c r="N136" t="s">
        <v>788</v>
      </c>
      <c r="O136">
        <v>5</v>
      </c>
      <c r="P136">
        <v>20.5</v>
      </c>
      <c r="Q136">
        <v>1.75</v>
      </c>
      <c r="R136">
        <v>35.875</v>
      </c>
      <c r="S136">
        <v>40.875</v>
      </c>
      <c r="T136">
        <v>5</v>
      </c>
      <c r="U136" s="91">
        <v>0</v>
      </c>
      <c r="V136" s="91">
        <v>5</v>
      </c>
      <c r="W136">
        <v>32.5</v>
      </c>
      <c r="X136">
        <v>0.6166666666666667</v>
      </c>
      <c r="Y136">
        <v>20.041666666666668</v>
      </c>
      <c r="Z136" s="183">
        <v>20.833300000000001</v>
      </c>
      <c r="AA136" t="s">
        <v>5</v>
      </c>
      <c r="AB136" t="b" cm="1">
        <f t="array" ref="AB1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6">
        <f>Fares_Big_Star_Export[[#This Row],[Trip Time]]*Fares_Big_Star_Export[[#This Row],[HOURLY DATA]]/60</f>
        <v>20.041666666666668</v>
      </c>
      <c r="AE136"/>
    </row>
    <row r="137" spans="1:31" x14ac:dyDescent="0.25">
      <c r="A137" t="s">
        <v>582</v>
      </c>
      <c r="B137" t="s">
        <v>858</v>
      </c>
      <c r="C137" t="s">
        <v>972</v>
      </c>
      <c r="D137" s="3">
        <v>1</v>
      </c>
      <c r="E137" t="s">
        <v>92</v>
      </c>
      <c r="F137" t="s">
        <v>542</v>
      </c>
      <c r="G137" s="2">
        <v>45587</v>
      </c>
      <c r="H137">
        <v>4006810</v>
      </c>
      <c r="I137" t="s">
        <v>29</v>
      </c>
      <c r="J137" t="s">
        <v>619</v>
      </c>
      <c r="K137">
        <v>24.91</v>
      </c>
      <c r="L137">
        <v>37</v>
      </c>
      <c r="M137" t="s">
        <v>88</v>
      </c>
      <c r="N137" t="s">
        <v>788</v>
      </c>
      <c r="O137">
        <v>5</v>
      </c>
      <c r="P137">
        <v>24.91</v>
      </c>
      <c r="Q137">
        <v>1.75</v>
      </c>
      <c r="R137">
        <v>43.592500000000001</v>
      </c>
      <c r="S137">
        <v>48.592500000000001</v>
      </c>
      <c r="T137">
        <v>5</v>
      </c>
      <c r="U137" s="91">
        <v>5</v>
      </c>
      <c r="V137" s="91">
        <v>0</v>
      </c>
      <c r="W137">
        <v>29</v>
      </c>
      <c r="X137">
        <v>0.6166666666666667</v>
      </c>
      <c r="Y137">
        <v>17.883333333333333</v>
      </c>
      <c r="Z137" s="183">
        <v>30.709199999999999</v>
      </c>
      <c r="AA137" t="s">
        <v>26</v>
      </c>
      <c r="AB137" t="b" cm="1">
        <f t="array" ref="AB1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7">
        <f>Fares_Big_Star_Export[[#This Row],[Trip Time]]*Fares_Big_Star_Export[[#This Row],[HOURLY DATA]]/60</f>
        <v>17.883333333333333</v>
      </c>
      <c r="AE137"/>
    </row>
    <row r="138" spans="1:31" x14ac:dyDescent="0.25">
      <c r="A138" t="s">
        <v>56</v>
      </c>
      <c r="B138" t="s">
        <v>973</v>
      </c>
      <c r="C138" t="s">
        <v>974</v>
      </c>
      <c r="D138" s="3">
        <v>0</v>
      </c>
      <c r="E138" t="s">
        <v>92</v>
      </c>
      <c r="F138" t="s">
        <v>286</v>
      </c>
      <c r="G138" s="2">
        <v>45587</v>
      </c>
      <c r="H138">
        <v>4009568</v>
      </c>
      <c r="I138" t="s">
        <v>345</v>
      </c>
      <c r="J138" t="s">
        <v>80</v>
      </c>
      <c r="K138">
        <v>17.13</v>
      </c>
      <c r="L138">
        <v>42</v>
      </c>
      <c r="M138" t="s">
        <v>88</v>
      </c>
      <c r="N138" t="s">
        <v>788</v>
      </c>
      <c r="O138">
        <v>5</v>
      </c>
      <c r="P138">
        <v>17.13</v>
      </c>
      <c r="Q138">
        <v>1.75</v>
      </c>
      <c r="R138">
        <v>29.977499999999999</v>
      </c>
      <c r="S138">
        <v>34.977499999999999</v>
      </c>
      <c r="T138">
        <v>5</v>
      </c>
      <c r="U138" s="91">
        <v>0</v>
      </c>
      <c r="V138" s="91">
        <v>5</v>
      </c>
      <c r="W138">
        <v>32.5</v>
      </c>
      <c r="X138">
        <v>0.7</v>
      </c>
      <c r="Y138">
        <v>22.75</v>
      </c>
      <c r="Z138" s="183">
        <v>12.227499999999999</v>
      </c>
      <c r="AA138" t="s">
        <v>5</v>
      </c>
      <c r="AB138" t="b" cm="1">
        <f t="array" ref="AB1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8">
        <f>Fares_Big_Star_Export[[#This Row],[Trip Time]]*Fares_Big_Star_Export[[#This Row],[HOURLY DATA]]/60</f>
        <v>22.75</v>
      </c>
      <c r="AE138"/>
    </row>
    <row r="139" spans="1:31" x14ac:dyDescent="0.25">
      <c r="A139" t="s">
        <v>470</v>
      </c>
      <c r="B139" t="s">
        <v>625</v>
      </c>
      <c r="C139" t="s">
        <v>890</v>
      </c>
      <c r="D139" s="3">
        <v>1</v>
      </c>
      <c r="E139" t="s">
        <v>92</v>
      </c>
      <c r="F139" t="s">
        <v>491</v>
      </c>
      <c r="G139" s="2">
        <v>45587</v>
      </c>
      <c r="H139">
        <v>4010129</v>
      </c>
      <c r="I139" t="s">
        <v>28</v>
      </c>
      <c r="J139" t="s">
        <v>84</v>
      </c>
      <c r="K139">
        <v>20.75</v>
      </c>
      <c r="L139">
        <v>36</v>
      </c>
      <c r="M139" t="s">
        <v>88</v>
      </c>
      <c r="N139" t="s">
        <v>788</v>
      </c>
      <c r="O139">
        <v>5</v>
      </c>
      <c r="P139">
        <v>20.75</v>
      </c>
      <c r="Q139">
        <v>1.75</v>
      </c>
      <c r="R139">
        <v>36.3125</v>
      </c>
      <c r="S139">
        <v>41.3125</v>
      </c>
      <c r="T139">
        <v>5</v>
      </c>
      <c r="U139" s="91">
        <v>5</v>
      </c>
      <c r="V139" s="91">
        <v>0</v>
      </c>
      <c r="W139">
        <v>32.5</v>
      </c>
      <c r="X139">
        <v>0.6</v>
      </c>
      <c r="Y139">
        <v>19.5</v>
      </c>
      <c r="Z139" s="183">
        <v>21.8125</v>
      </c>
      <c r="AA139" t="s">
        <v>5</v>
      </c>
      <c r="AB139" t="b" cm="1">
        <f t="array" ref="AB1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9">
        <f>Fares_Big_Star_Export[[#This Row],[Trip Time]]*Fares_Big_Star_Export[[#This Row],[HOURLY DATA]]/60</f>
        <v>19.5</v>
      </c>
      <c r="AE139"/>
    </row>
    <row r="140" spans="1:31" x14ac:dyDescent="0.25">
      <c r="A140" t="s">
        <v>461</v>
      </c>
      <c r="B140" t="s">
        <v>377</v>
      </c>
      <c r="C140" t="s">
        <v>426</v>
      </c>
      <c r="D140" s="3">
        <v>1</v>
      </c>
      <c r="E140" t="s">
        <v>92</v>
      </c>
      <c r="F140" t="s">
        <v>421</v>
      </c>
      <c r="G140" s="2">
        <v>45587</v>
      </c>
      <c r="H140">
        <v>4009046</v>
      </c>
      <c r="I140" t="s">
        <v>290</v>
      </c>
      <c r="J140" t="s">
        <v>84</v>
      </c>
      <c r="K140">
        <v>15.46</v>
      </c>
      <c r="L140">
        <v>38</v>
      </c>
      <c r="M140" t="s">
        <v>88</v>
      </c>
      <c r="N140" t="s">
        <v>788</v>
      </c>
      <c r="O140">
        <v>5</v>
      </c>
      <c r="P140">
        <v>15.46</v>
      </c>
      <c r="Q140">
        <v>1.75</v>
      </c>
      <c r="R140">
        <v>27.055</v>
      </c>
      <c r="S140">
        <v>32.055</v>
      </c>
      <c r="T140">
        <v>5</v>
      </c>
      <c r="U140" s="91">
        <v>5</v>
      </c>
      <c r="V140" s="91">
        <v>0</v>
      </c>
      <c r="W140">
        <v>32.5</v>
      </c>
      <c r="X140">
        <v>0.6333333333333333</v>
      </c>
      <c r="Y140">
        <v>20.583333333333332</v>
      </c>
      <c r="Z140" s="183">
        <v>11.4717</v>
      </c>
      <c r="AA140" t="s">
        <v>5</v>
      </c>
      <c r="AB140" t="b" cm="1">
        <f t="array" ref="AB1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0">
        <f>Fares_Big_Star_Export[[#This Row],[Trip Time]]*Fares_Big_Star_Export[[#This Row],[HOURLY DATA]]/60</f>
        <v>20.583333333333332</v>
      </c>
      <c r="AE140"/>
    </row>
    <row r="141" spans="1:31" x14ac:dyDescent="0.25">
      <c r="A141" t="s">
        <v>582</v>
      </c>
      <c r="B141" t="s">
        <v>624</v>
      </c>
      <c r="C141" t="s">
        <v>420</v>
      </c>
      <c r="D141" s="3">
        <v>0</v>
      </c>
      <c r="E141" t="s">
        <v>92</v>
      </c>
      <c r="F141" t="s">
        <v>542</v>
      </c>
      <c r="G141" s="2">
        <v>45587</v>
      </c>
      <c r="H141">
        <v>4009562</v>
      </c>
      <c r="I141" t="s">
        <v>29</v>
      </c>
      <c r="J141" t="s">
        <v>80</v>
      </c>
      <c r="K141">
        <v>17.13</v>
      </c>
      <c r="L141">
        <v>40</v>
      </c>
      <c r="M141" t="s">
        <v>88</v>
      </c>
      <c r="N141" t="s">
        <v>788</v>
      </c>
      <c r="O141">
        <v>5</v>
      </c>
      <c r="P141">
        <v>17.13</v>
      </c>
      <c r="Q141">
        <v>1.75</v>
      </c>
      <c r="R141">
        <v>29.977499999999999</v>
      </c>
      <c r="S141">
        <v>34.977499999999999</v>
      </c>
      <c r="T141">
        <v>5.5</v>
      </c>
      <c r="U141" s="91">
        <v>0</v>
      </c>
      <c r="V141" s="91">
        <v>5.5</v>
      </c>
      <c r="W141">
        <v>29</v>
      </c>
      <c r="X141">
        <v>0.66666666666666663</v>
      </c>
      <c r="Y141">
        <v>19.333333333333332</v>
      </c>
      <c r="Z141" s="183">
        <v>15.6442</v>
      </c>
      <c r="AA141" t="s">
        <v>26</v>
      </c>
      <c r="AB141" t="b" cm="1">
        <f t="array" ref="AB1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1">
        <f>Fares_Big_Star_Export[[#This Row],[Trip Time]]*Fares_Big_Star_Export[[#This Row],[HOURLY DATA]]/60</f>
        <v>19.333333333333332</v>
      </c>
      <c r="AE141"/>
    </row>
    <row r="142" spans="1:31" x14ac:dyDescent="0.25">
      <c r="A142" t="s">
        <v>461</v>
      </c>
      <c r="B142" t="s">
        <v>975</v>
      </c>
      <c r="C142" t="s">
        <v>811</v>
      </c>
      <c r="D142" s="3">
        <v>1</v>
      </c>
      <c r="E142" t="s">
        <v>92</v>
      </c>
      <c r="F142" t="s">
        <v>421</v>
      </c>
      <c r="G142" s="2">
        <v>45587</v>
      </c>
      <c r="H142">
        <v>4008267</v>
      </c>
      <c r="I142" t="s">
        <v>290</v>
      </c>
      <c r="J142" t="s">
        <v>84</v>
      </c>
      <c r="K142">
        <v>31.58</v>
      </c>
      <c r="L142">
        <v>61</v>
      </c>
      <c r="M142" t="s">
        <v>88</v>
      </c>
      <c r="N142" t="s">
        <v>788</v>
      </c>
      <c r="O142">
        <v>5</v>
      </c>
      <c r="P142">
        <v>31.58</v>
      </c>
      <c r="Q142">
        <v>1.75</v>
      </c>
      <c r="R142">
        <v>55.265000000000001</v>
      </c>
      <c r="S142">
        <v>60.265000000000001</v>
      </c>
      <c r="T142">
        <v>5.5</v>
      </c>
      <c r="U142" s="91">
        <v>5.5</v>
      </c>
      <c r="V142" s="91">
        <v>0</v>
      </c>
      <c r="W142">
        <v>32.5</v>
      </c>
      <c r="X142">
        <v>1.0166666666666666</v>
      </c>
      <c r="Y142">
        <v>33.041666666666664</v>
      </c>
      <c r="Z142" s="183">
        <v>27.223299999999998</v>
      </c>
      <c r="AA142" t="s">
        <v>5</v>
      </c>
      <c r="AB142" t="b" cm="1">
        <f t="array" ref="AB1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2">
        <f>Fares_Big_Star_Export[[#This Row],[Trip Time]]*Fares_Big_Star_Export[[#This Row],[HOURLY DATA]]/60</f>
        <v>33.041666666666664</v>
      </c>
      <c r="AE142"/>
    </row>
    <row r="143" spans="1:31" x14ac:dyDescent="0.25">
      <c r="A143" t="s">
        <v>470</v>
      </c>
      <c r="B143" t="s">
        <v>522</v>
      </c>
      <c r="C143" t="s">
        <v>453</v>
      </c>
      <c r="D143" s="3">
        <v>0</v>
      </c>
      <c r="E143" t="s">
        <v>92</v>
      </c>
      <c r="F143" t="s">
        <v>491</v>
      </c>
      <c r="G143" s="2">
        <v>45587</v>
      </c>
      <c r="H143">
        <v>4010099</v>
      </c>
      <c r="I143" t="s">
        <v>28</v>
      </c>
      <c r="J143" t="s">
        <v>84</v>
      </c>
      <c r="K143">
        <v>9.76</v>
      </c>
      <c r="L143">
        <v>33</v>
      </c>
      <c r="M143" t="s">
        <v>88</v>
      </c>
      <c r="N143" t="s">
        <v>788</v>
      </c>
      <c r="O143">
        <v>5</v>
      </c>
      <c r="P143">
        <v>9.76</v>
      </c>
      <c r="Q143">
        <v>1.75</v>
      </c>
      <c r="R143">
        <v>17.079999999999998</v>
      </c>
      <c r="S143">
        <v>22.08</v>
      </c>
      <c r="T143">
        <v>5</v>
      </c>
      <c r="U143" s="91">
        <v>0</v>
      </c>
      <c r="V143" s="91">
        <v>5</v>
      </c>
      <c r="W143">
        <v>32.5</v>
      </c>
      <c r="X143">
        <v>0.55000000000000004</v>
      </c>
      <c r="Y143">
        <v>17.875</v>
      </c>
      <c r="Z143" s="183">
        <v>4.2050000000000001</v>
      </c>
      <c r="AA143" t="s">
        <v>5</v>
      </c>
      <c r="AB143" t="b" cm="1">
        <f t="array" ref="AB1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3">
        <f>Fares_Big_Star_Export[[#This Row],[Trip Time]]*Fares_Big_Star_Export[[#This Row],[HOURLY DATA]]/60</f>
        <v>17.875</v>
      </c>
      <c r="AE143"/>
    </row>
    <row r="144" spans="1:31" x14ac:dyDescent="0.25">
      <c r="A144" t="s">
        <v>444</v>
      </c>
      <c r="B144" t="s">
        <v>394</v>
      </c>
      <c r="C144" t="s">
        <v>608</v>
      </c>
      <c r="D144" s="3">
        <v>1</v>
      </c>
      <c r="E144" t="s">
        <v>92</v>
      </c>
      <c r="F144" t="s">
        <v>415</v>
      </c>
      <c r="G144" s="2">
        <v>45587</v>
      </c>
      <c r="H144">
        <v>4009044</v>
      </c>
      <c r="I144" t="s">
        <v>354</v>
      </c>
      <c r="J144" t="s">
        <v>84</v>
      </c>
      <c r="K144">
        <v>15.46</v>
      </c>
      <c r="L144">
        <v>60</v>
      </c>
      <c r="M144" t="s">
        <v>88</v>
      </c>
      <c r="N144" t="s">
        <v>788</v>
      </c>
      <c r="O144">
        <v>5</v>
      </c>
      <c r="P144">
        <v>15.46</v>
      </c>
      <c r="Q144">
        <v>1.75</v>
      </c>
      <c r="R144">
        <v>27.055</v>
      </c>
      <c r="S144">
        <v>32.055</v>
      </c>
      <c r="T144">
        <v>5.5</v>
      </c>
      <c r="U144" s="91">
        <v>5.5</v>
      </c>
      <c r="V144" s="91">
        <v>0</v>
      </c>
      <c r="W144">
        <v>32.5</v>
      </c>
      <c r="X144">
        <v>1</v>
      </c>
      <c r="Y144">
        <v>32.5</v>
      </c>
      <c r="Z144" s="183">
        <v>-0.44500000000000001</v>
      </c>
      <c r="AA144" t="s">
        <v>5</v>
      </c>
      <c r="AB144" t="b" cm="1">
        <f t="array" ref="AB1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4">
        <f>Fares_Big_Star_Export[[#This Row],[Trip Time]]*Fares_Big_Star_Export[[#This Row],[HOURLY DATA]]/60</f>
        <v>32.5</v>
      </c>
      <c r="AE144"/>
    </row>
    <row r="145" spans="1:31" x14ac:dyDescent="0.25">
      <c r="A145" t="s">
        <v>60</v>
      </c>
      <c r="B145" t="s">
        <v>761</v>
      </c>
      <c r="C145" t="s">
        <v>661</v>
      </c>
      <c r="D145" s="3">
        <v>0</v>
      </c>
      <c r="E145" t="s">
        <v>92</v>
      </c>
      <c r="F145" t="s">
        <v>566</v>
      </c>
      <c r="G145" s="2">
        <v>45587</v>
      </c>
      <c r="H145">
        <v>4009605</v>
      </c>
      <c r="I145" t="s">
        <v>23</v>
      </c>
      <c r="J145" t="s">
        <v>80</v>
      </c>
      <c r="K145">
        <v>25.29</v>
      </c>
      <c r="L145">
        <v>86</v>
      </c>
      <c r="M145" t="s">
        <v>88</v>
      </c>
      <c r="N145" t="s">
        <v>788</v>
      </c>
      <c r="O145">
        <v>5</v>
      </c>
      <c r="P145">
        <v>25.29</v>
      </c>
      <c r="Q145">
        <v>1.75</v>
      </c>
      <c r="R145">
        <v>44.2575</v>
      </c>
      <c r="S145">
        <v>49.2575</v>
      </c>
      <c r="T145">
        <v>0</v>
      </c>
      <c r="U145" s="91">
        <v>0</v>
      </c>
      <c r="V145" s="91">
        <v>0</v>
      </c>
      <c r="W145">
        <v>32.5</v>
      </c>
      <c r="X145">
        <v>1.4333333333333333</v>
      </c>
      <c r="Y145">
        <v>46.583333333333336</v>
      </c>
      <c r="Z145" s="183">
        <v>2.6741999999999999</v>
      </c>
      <c r="AA145" t="s">
        <v>5</v>
      </c>
      <c r="AB145" t="b" cm="1">
        <f t="array" ref="AB1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5">
        <f>Fares_Big_Star_Export[[#This Row],[Trip Time]]*Fares_Big_Star_Export[[#This Row],[HOURLY DATA]]/60</f>
        <v>46.583333333333336</v>
      </c>
      <c r="AE145"/>
    </row>
    <row r="146" spans="1:31" x14ac:dyDescent="0.25">
      <c r="A146" t="s">
        <v>406</v>
      </c>
      <c r="B146" t="s">
        <v>976</v>
      </c>
      <c r="C146" t="s">
        <v>891</v>
      </c>
      <c r="D146" s="3">
        <v>0</v>
      </c>
      <c r="E146" t="s">
        <v>92</v>
      </c>
      <c r="F146" t="s">
        <v>385</v>
      </c>
      <c r="G146" s="2">
        <v>45587</v>
      </c>
      <c r="H146">
        <v>4006430</v>
      </c>
      <c r="I146" t="s">
        <v>212</v>
      </c>
      <c r="J146" t="s">
        <v>80</v>
      </c>
      <c r="K146">
        <v>18.97</v>
      </c>
      <c r="L146">
        <v>48</v>
      </c>
      <c r="M146" t="s">
        <v>88</v>
      </c>
      <c r="N146" t="s">
        <v>788</v>
      </c>
      <c r="O146">
        <v>5</v>
      </c>
      <c r="P146">
        <v>18.97</v>
      </c>
      <c r="Q146">
        <v>1.75</v>
      </c>
      <c r="R146">
        <v>33.197499999999998</v>
      </c>
      <c r="S146">
        <v>38.197499999999998</v>
      </c>
      <c r="T146">
        <v>5</v>
      </c>
      <c r="U146" s="91">
        <v>0</v>
      </c>
      <c r="V146" s="91">
        <v>5</v>
      </c>
      <c r="W146">
        <v>29</v>
      </c>
      <c r="X146">
        <v>0.8</v>
      </c>
      <c r="Y146">
        <v>23.200000000000003</v>
      </c>
      <c r="Z146" s="183">
        <v>14.9975</v>
      </c>
      <c r="AA146" t="s">
        <v>26</v>
      </c>
      <c r="AB146" t="b" cm="1">
        <f t="array" ref="AB1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6">
        <f>Fares_Big_Star_Export[[#This Row],[Trip Time]]*Fares_Big_Star_Export[[#This Row],[HOURLY DATA]]/60</f>
        <v>23.2</v>
      </c>
      <c r="AE146"/>
    </row>
    <row r="147" spans="1:31" x14ac:dyDescent="0.25">
      <c r="A147" t="s">
        <v>392</v>
      </c>
      <c r="B147" t="s">
        <v>474</v>
      </c>
      <c r="C147" t="s">
        <v>511</v>
      </c>
      <c r="D147" s="3">
        <v>0</v>
      </c>
      <c r="E147" t="s">
        <v>92</v>
      </c>
      <c r="F147" t="s">
        <v>666</v>
      </c>
      <c r="G147" s="2">
        <v>45587</v>
      </c>
      <c r="H147">
        <v>4010207</v>
      </c>
      <c r="I147" t="s">
        <v>38</v>
      </c>
      <c r="J147" t="s">
        <v>84</v>
      </c>
      <c r="K147">
        <v>10.91</v>
      </c>
      <c r="L147">
        <v>18</v>
      </c>
      <c r="M147" t="s">
        <v>88</v>
      </c>
      <c r="N147" t="s">
        <v>788</v>
      </c>
      <c r="O147">
        <v>5</v>
      </c>
      <c r="P147">
        <v>10.91</v>
      </c>
      <c r="Q147">
        <v>1.75</v>
      </c>
      <c r="R147">
        <v>19.092500000000001</v>
      </c>
      <c r="S147">
        <v>24.092500000000001</v>
      </c>
      <c r="T147">
        <v>0</v>
      </c>
      <c r="U147" s="91">
        <v>0</v>
      </c>
      <c r="V147" s="91">
        <v>0</v>
      </c>
      <c r="W147">
        <v>29</v>
      </c>
      <c r="X147">
        <v>0.3</v>
      </c>
      <c r="Y147">
        <v>8.6999999999999993</v>
      </c>
      <c r="Z147" s="183">
        <v>15.3925</v>
      </c>
      <c r="AA147" t="s">
        <v>26</v>
      </c>
      <c r="AB147" t="b" cm="1">
        <f t="array" ref="AB1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7">
        <f>Fares_Big_Star_Export[[#This Row],[Trip Time]]*Fares_Big_Star_Export[[#This Row],[HOURLY DATA]]/60</f>
        <v>8.6999999999999993</v>
      </c>
      <c r="AE147"/>
    </row>
    <row r="148" spans="1:31" x14ac:dyDescent="0.25">
      <c r="A148" t="s">
        <v>56</v>
      </c>
      <c r="B148" t="s">
        <v>977</v>
      </c>
      <c r="C148" t="s">
        <v>929</v>
      </c>
      <c r="D148" s="3">
        <v>0</v>
      </c>
      <c r="E148" t="s">
        <v>92</v>
      </c>
      <c r="F148" t="s">
        <v>285</v>
      </c>
      <c r="G148" s="2">
        <v>45587</v>
      </c>
      <c r="H148">
        <v>4008325</v>
      </c>
      <c r="I148" t="s">
        <v>346</v>
      </c>
      <c r="J148" t="s">
        <v>80</v>
      </c>
      <c r="K148">
        <v>29.16</v>
      </c>
      <c r="L148">
        <v>82</v>
      </c>
      <c r="M148" t="s">
        <v>88</v>
      </c>
      <c r="N148" t="s">
        <v>788</v>
      </c>
      <c r="O148">
        <v>5</v>
      </c>
      <c r="P148">
        <v>29.16</v>
      </c>
      <c r="Q148">
        <v>1.75</v>
      </c>
      <c r="R148">
        <v>51.03</v>
      </c>
      <c r="S148">
        <v>56.03</v>
      </c>
      <c r="T148">
        <v>5.5</v>
      </c>
      <c r="U148" s="91">
        <v>0</v>
      </c>
      <c r="V148" s="91">
        <v>5.5</v>
      </c>
      <c r="W148">
        <v>32.5</v>
      </c>
      <c r="X148">
        <v>1.3666666666666667</v>
      </c>
      <c r="Y148">
        <v>44.416666666666664</v>
      </c>
      <c r="Z148" s="183">
        <v>11.613300000000001</v>
      </c>
      <c r="AA148" t="s">
        <v>5</v>
      </c>
      <c r="AB148" t="b" cm="1">
        <f t="array" ref="AB1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8">
        <f>Fares_Big_Star_Export[[#This Row],[Trip Time]]*Fares_Big_Star_Export[[#This Row],[HOURLY DATA]]/60</f>
        <v>44.416666666666664</v>
      </c>
      <c r="AE148"/>
    </row>
    <row r="149" spans="1:31" x14ac:dyDescent="0.25">
      <c r="A149" t="s">
        <v>55</v>
      </c>
      <c r="B149" t="s">
        <v>399</v>
      </c>
      <c r="C149" t="s">
        <v>978</v>
      </c>
      <c r="D149" s="3">
        <v>0</v>
      </c>
      <c r="E149" t="s">
        <v>92</v>
      </c>
      <c r="F149" t="s">
        <v>473</v>
      </c>
      <c r="G149" s="2">
        <v>45587</v>
      </c>
      <c r="H149">
        <v>4010390</v>
      </c>
      <c r="I149" t="s">
        <v>565</v>
      </c>
      <c r="J149" t="s">
        <v>82</v>
      </c>
      <c r="K149">
        <v>4.97</v>
      </c>
      <c r="L149">
        <v>42</v>
      </c>
      <c r="M149" t="s">
        <v>88</v>
      </c>
      <c r="N149" t="s">
        <v>788</v>
      </c>
      <c r="O149">
        <v>6.5</v>
      </c>
      <c r="P149">
        <v>4.97</v>
      </c>
      <c r="Q149">
        <v>2</v>
      </c>
      <c r="R149">
        <v>9.94</v>
      </c>
      <c r="S149">
        <v>16.439999999999998</v>
      </c>
      <c r="T149">
        <v>0</v>
      </c>
      <c r="U149" s="91">
        <v>0</v>
      </c>
      <c r="V149" s="91">
        <v>0</v>
      </c>
      <c r="W149">
        <v>35.787500000000001</v>
      </c>
      <c r="X149">
        <v>0.7</v>
      </c>
      <c r="Y149">
        <v>25.05125</v>
      </c>
      <c r="Z149" s="183">
        <v>-8.6112000000000002</v>
      </c>
      <c r="AA149" t="s">
        <v>5</v>
      </c>
      <c r="AB149" t="b" cm="1">
        <f t="array" ref="AB1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9">
        <f>Fares_Big_Star_Export[[#This Row],[Trip Time]]*Fares_Big_Star_Export[[#This Row],[HOURLY DATA]]/60</f>
        <v>25.05125</v>
      </c>
      <c r="AE149"/>
    </row>
    <row r="150" spans="1:31" x14ac:dyDescent="0.25">
      <c r="A150" t="s">
        <v>432</v>
      </c>
      <c r="B150" t="s">
        <v>633</v>
      </c>
      <c r="C150" t="s">
        <v>979</v>
      </c>
      <c r="D150" s="3">
        <v>0</v>
      </c>
      <c r="E150" t="s">
        <v>92</v>
      </c>
      <c r="F150" t="s">
        <v>398</v>
      </c>
      <c r="G150" s="2">
        <v>45587</v>
      </c>
      <c r="H150">
        <v>4010360</v>
      </c>
      <c r="I150" t="s">
        <v>27</v>
      </c>
      <c r="J150" t="s">
        <v>80</v>
      </c>
      <c r="K150">
        <v>10.94</v>
      </c>
      <c r="L150">
        <v>24</v>
      </c>
      <c r="M150" t="s">
        <v>88</v>
      </c>
      <c r="N150" t="s">
        <v>788</v>
      </c>
      <c r="O150">
        <v>5</v>
      </c>
      <c r="P150">
        <v>10.94</v>
      </c>
      <c r="Q150">
        <v>1.75</v>
      </c>
      <c r="R150">
        <v>19.145</v>
      </c>
      <c r="S150">
        <v>24.145</v>
      </c>
      <c r="T150">
        <v>5.5</v>
      </c>
      <c r="U150" s="91">
        <v>0</v>
      </c>
      <c r="V150" s="91">
        <v>5.5</v>
      </c>
      <c r="W150">
        <v>29</v>
      </c>
      <c r="X150">
        <v>0.4</v>
      </c>
      <c r="Y150">
        <v>11.600000000000001</v>
      </c>
      <c r="Z150" s="183">
        <v>12.545</v>
      </c>
      <c r="AA150" t="s">
        <v>26</v>
      </c>
      <c r="AB150" t="b" cm="1">
        <f t="array" ref="AB1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0">
        <f>Fares_Big_Star_Export[[#This Row],[Trip Time]]*Fares_Big_Star_Export[[#This Row],[HOURLY DATA]]/60</f>
        <v>11.6</v>
      </c>
      <c r="AE150"/>
    </row>
    <row r="151" spans="1:31" x14ac:dyDescent="0.25">
      <c r="A151" t="s">
        <v>432</v>
      </c>
      <c r="B151" t="s">
        <v>593</v>
      </c>
      <c r="C151" t="s">
        <v>348</v>
      </c>
      <c r="D151" s="3">
        <v>0</v>
      </c>
      <c r="E151" t="s">
        <v>92</v>
      </c>
      <c r="F151" t="s">
        <v>398</v>
      </c>
      <c r="G151" s="2">
        <v>45587</v>
      </c>
      <c r="H151">
        <v>4010363</v>
      </c>
      <c r="I151" t="s">
        <v>27</v>
      </c>
      <c r="J151" t="s">
        <v>80</v>
      </c>
      <c r="K151">
        <v>10.94</v>
      </c>
      <c r="L151">
        <v>37</v>
      </c>
      <c r="M151" t="s">
        <v>88</v>
      </c>
      <c r="N151" t="s">
        <v>788</v>
      </c>
      <c r="O151">
        <v>5</v>
      </c>
      <c r="P151">
        <v>10.94</v>
      </c>
      <c r="Q151">
        <v>1.75</v>
      </c>
      <c r="R151">
        <v>19.145</v>
      </c>
      <c r="S151">
        <v>24.145</v>
      </c>
      <c r="T151">
        <v>5</v>
      </c>
      <c r="U151" s="91">
        <v>0</v>
      </c>
      <c r="V151" s="91">
        <v>5</v>
      </c>
      <c r="W151">
        <v>29</v>
      </c>
      <c r="X151">
        <v>0.6166666666666667</v>
      </c>
      <c r="Y151">
        <v>17.883333333333333</v>
      </c>
      <c r="Z151" s="183">
        <v>6.2617000000000003</v>
      </c>
      <c r="AA151" t="s">
        <v>26</v>
      </c>
      <c r="AB151" t="b" cm="1">
        <f t="array" ref="AB1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1">
        <f>Fares_Big_Star_Export[[#This Row],[Trip Time]]*Fares_Big_Star_Export[[#This Row],[HOURLY DATA]]/60</f>
        <v>17.883333333333333</v>
      </c>
      <c r="AE151"/>
    </row>
    <row r="152" spans="1:31" x14ac:dyDescent="0.25">
      <c r="A152" t="s">
        <v>55</v>
      </c>
      <c r="B152" t="s">
        <v>844</v>
      </c>
      <c r="C152" t="s">
        <v>693</v>
      </c>
      <c r="D152" s="3">
        <v>0</v>
      </c>
      <c r="E152" t="s">
        <v>92</v>
      </c>
      <c r="F152" t="s">
        <v>562</v>
      </c>
      <c r="G152" s="2">
        <v>45587</v>
      </c>
      <c r="H152">
        <v>4010397</v>
      </c>
      <c r="I152" t="s">
        <v>848</v>
      </c>
      <c r="J152" t="s">
        <v>80</v>
      </c>
      <c r="K152">
        <v>16.649999999999999</v>
      </c>
      <c r="L152">
        <v>37</v>
      </c>
      <c r="M152" t="s">
        <v>88</v>
      </c>
      <c r="N152" t="s">
        <v>788</v>
      </c>
      <c r="O152">
        <v>6.5</v>
      </c>
      <c r="P152">
        <v>16.649999999999999</v>
      </c>
      <c r="Q152">
        <v>2</v>
      </c>
      <c r="R152">
        <v>33.299999999999997</v>
      </c>
      <c r="S152">
        <v>39.799999999999997</v>
      </c>
      <c r="T152">
        <v>5</v>
      </c>
      <c r="U152" s="91">
        <v>0</v>
      </c>
      <c r="V152" s="91">
        <v>5</v>
      </c>
      <c r="W152">
        <v>35.787500000000001</v>
      </c>
      <c r="X152">
        <v>0.6166666666666667</v>
      </c>
      <c r="Y152">
        <v>22.068958333333335</v>
      </c>
      <c r="Z152" s="183">
        <v>17.731000000000002</v>
      </c>
      <c r="AA152" t="s">
        <v>5</v>
      </c>
      <c r="AB152" t="b" cm="1">
        <f t="array" ref="AB1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2">
        <f>Fares_Big_Star_Export[[#This Row],[Trip Time]]*Fares_Big_Star_Export[[#This Row],[HOURLY DATA]]/60</f>
        <v>22.068958333333335</v>
      </c>
      <c r="AE152"/>
    </row>
    <row r="153" spans="1:31" x14ac:dyDescent="0.25">
      <c r="A153" t="s">
        <v>582</v>
      </c>
      <c r="B153" t="s">
        <v>593</v>
      </c>
      <c r="C153" t="s">
        <v>980</v>
      </c>
      <c r="D153" s="3">
        <v>0</v>
      </c>
      <c r="E153" t="s">
        <v>92</v>
      </c>
      <c r="F153" t="s">
        <v>542</v>
      </c>
      <c r="G153" s="2">
        <v>45587</v>
      </c>
      <c r="H153">
        <v>4010399</v>
      </c>
      <c r="I153" t="s">
        <v>29</v>
      </c>
      <c r="J153" t="s">
        <v>80</v>
      </c>
      <c r="K153">
        <v>16.649999999999999</v>
      </c>
      <c r="L153">
        <v>37</v>
      </c>
      <c r="M153" t="s">
        <v>88</v>
      </c>
      <c r="N153" t="s">
        <v>788</v>
      </c>
      <c r="O153">
        <v>5</v>
      </c>
      <c r="P153">
        <v>16.649999999999999</v>
      </c>
      <c r="Q153">
        <v>1.75</v>
      </c>
      <c r="R153">
        <v>29.137499999999996</v>
      </c>
      <c r="S153">
        <v>34.137499999999996</v>
      </c>
      <c r="T153">
        <v>5.5</v>
      </c>
      <c r="U153" s="91">
        <v>0</v>
      </c>
      <c r="V153" s="91">
        <v>5.5</v>
      </c>
      <c r="W153">
        <v>29</v>
      </c>
      <c r="X153">
        <v>0.6166666666666667</v>
      </c>
      <c r="Y153">
        <v>17.883333333333333</v>
      </c>
      <c r="Z153" s="183">
        <v>16.254200000000001</v>
      </c>
      <c r="AA153" t="s">
        <v>26</v>
      </c>
      <c r="AB153" t="b" cm="1">
        <f t="array" ref="AB1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3">
        <f>Fares_Big_Star_Export[[#This Row],[Trip Time]]*Fares_Big_Star_Export[[#This Row],[HOURLY DATA]]/60</f>
        <v>17.883333333333333</v>
      </c>
      <c r="AE153"/>
    </row>
    <row r="154" spans="1:31" x14ac:dyDescent="0.25">
      <c r="A154" t="s">
        <v>470</v>
      </c>
      <c r="B154" t="s">
        <v>981</v>
      </c>
      <c r="C154" t="s">
        <v>442</v>
      </c>
      <c r="D154" s="3">
        <v>0</v>
      </c>
      <c r="E154" t="s">
        <v>92</v>
      </c>
      <c r="F154" t="s">
        <v>491</v>
      </c>
      <c r="G154" s="2">
        <v>45587</v>
      </c>
      <c r="H154">
        <v>4010412</v>
      </c>
      <c r="I154" t="s">
        <v>28</v>
      </c>
      <c r="J154" t="s">
        <v>218</v>
      </c>
      <c r="K154">
        <v>13.36</v>
      </c>
      <c r="L154">
        <v>36</v>
      </c>
      <c r="M154" t="s">
        <v>88</v>
      </c>
      <c r="N154" t="s">
        <v>788</v>
      </c>
      <c r="O154">
        <v>5</v>
      </c>
      <c r="P154">
        <v>13.36</v>
      </c>
      <c r="Q154">
        <v>1.75</v>
      </c>
      <c r="R154">
        <v>23.38</v>
      </c>
      <c r="S154">
        <v>28.38</v>
      </c>
      <c r="T154">
        <v>5</v>
      </c>
      <c r="U154" s="91">
        <v>0</v>
      </c>
      <c r="V154" s="91">
        <v>5</v>
      </c>
      <c r="W154">
        <v>32.5</v>
      </c>
      <c r="X154">
        <v>0.6</v>
      </c>
      <c r="Y154">
        <v>19.5</v>
      </c>
      <c r="Z154" s="183">
        <v>8.8800000000000008</v>
      </c>
      <c r="AA154" t="s">
        <v>5</v>
      </c>
      <c r="AB154" t="b" cm="1">
        <f t="array" ref="AB1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4">
        <f>Fares_Big_Star_Export[[#This Row],[Trip Time]]*Fares_Big_Star_Export[[#This Row],[HOURLY DATA]]/60</f>
        <v>19.5</v>
      </c>
      <c r="AE154"/>
    </row>
    <row r="155" spans="1:31" x14ac:dyDescent="0.25">
      <c r="A155" t="s">
        <v>461</v>
      </c>
      <c r="B155" t="s">
        <v>829</v>
      </c>
      <c r="C155" t="s">
        <v>838</v>
      </c>
      <c r="D155" s="3">
        <v>0</v>
      </c>
      <c r="E155" t="s">
        <v>92</v>
      </c>
      <c r="F155" t="s">
        <v>421</v>
      </c>
      <c r="G155" s="2">
        <v>45587</v>
      </c>
      <c r="H155">
        <v>4006488</v>
      </c>
      <c r="I155" t="s">
        <v>290</v>
      </c>
      <c r="J155" t="s">
        <v>80</v>
      </c>
      <c r="K155">
        <v>27.26</v>
      </c>
      <c r="L155">
        <v>50</v>
      </c>
      <c r="M155" t="s">
        <v>88</v>
      </c>
      <c r="N155" t="s">
        <v>788</v>
      </c>
      <c r="O155">
        <v>5</v>
      </c>
      <c r="P155">
        <v>27.26</v>
      </c>
      <c r="Q155">
        <v>1.75</v>
      </c>
      <c r="R155">
        <v>47.705000000000005</v>
      </c>
      <c r="S155">
        <v>52.705000000000005</v>
      </c>
      <c r="T155">
        <v>0</v>
      </c>
      <c r="U155" s="91">
        <v>0</v>
      </c>
      <c r="V155" s="91">
        <v>0</v>
      </c>
      <c r="W155">
        <v>32.5</v>
      </c>
      <c r="X155">
        <v>0.83333333333333337</v>
      </c>
      <c r="Y155">
        <v>27.083333333333336</v>
      </c>
      <c r="Z155" s="183">
        <v>25.621700000000001</v>
      </c>
      <c r="AA155" t="s">
        <v>5</v>
      </c>
      <c r="AB155" t="b" cm="1">
        <f t="array" ref="AB1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5">
        <f>Fares_Big_Star_Export[[#This Row],[Trip Time]]*Fares_Big_Star_Export[[#This Row],[HOURLY DATA]]/60</f>
        <v>27.083333333333332</v>
      </c>
      <c r="AE155"/>
    </row>
    <row r="156" spans="1:31" x14ac:dyDescent="0.25">
      <c r="A156" t="s">
        <v>406</v>
      </c>
      <c r="B156" t="s">
        <v>409</v>
      </c>
      <c r="C156" t="s">
        <v>771</v>
      </c>
      <c r="D156" s="3">
        <v>0</v>
      </c>
      <c r="E156" t="s">
        <v>92</v>
      </c>
      <c r="F156" t="s">
        <v>385</v>
      </c>
      <c r="G156" s="2">
        <v>45587</v>
      </c>
      <c r="H156">
        <v>4010167</v>
      </c>
      <c r="I156" t="s">
        <v>212</v>
      </c>
      <c r="J156" t="s">
        <v>93</v>
      </c>
      <c r="K156">
        <v>26.72</v>
      </c>
      <c r="L156">
        <v>46</v>
      </c>
      <c r="M156" t="s">
        <v>88</v>
      </c>
      <c r="N156" t="s">
        <v>788</v>
      </c>
      <c r="O156">
        <v>5</v>
      </c>
      <c r="P156">
        <v>26.72</v>
      </c>
      <c r="Q156">
        <v>1.75</v>
      </c>
      <c r="R156">
        <v>46.76</v>
      </c>
      <c r="S156">
        <v>51.76</v>
      </c>
      <c r="T156">
        <v>0</v>
      </c>
      <c r="U156" s="91">
        <v>0</v>
      </c>
      <c r="V156" s="91">
        <v>0</v>
      </c>
      <c r="W156">
        <v>29</v>
      </c>
      <c r="X156">
        <v>0.76666666666666672</v>
      </c>
      <c r="Y156">
        <v>22.233333333333334</v>
      </c>
      <c r="Z156" s="183">
        <v>29.526700000000002</v>
      </c>
      <c r="AA156" t="s">
        <v>26</v>
      </c>
      <c r="AB156" t="b" cm="1">
        <f t="array" ref="AB1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6">
        <f>Fares_Big_Star_Export[[#This Row],[Trip Time]]*Fares_Big_Star_Export[[#This Row],[HOURLY DATA]]/60</f>
        <v>22.233333333333334</v>
      </c>
      <c r="AE156"/>
    </row>
    <row r="157" spans="1:31" x14ac:dyDescent="0.25">
      <c r="A157" t="s">
        <v>55</v>
      </c>
      <c r="B157" t="s">
        <v>810</v>
      </c>
      <c r="C157" t="s">
        <v>653</v>
      </c>
      <c r="D157" s="3">
        <v>0</v>
      </c>
      <c r="E157" t="s">
        <v>92</v>
      </c>
      <c r="F157" t="s">
        <v>472</v>
      </c>
      <c r="G157" s="2">
        <v>45587</v>
      </c>
      <c r="H157">
        <v>4010160</v>
      </c>
      <c r="I157" t="s">
        <v>20</v>
      </c>
      <c r="J157" t="s">
        <v>93</v>
      </c>
      <c r="K157">
        <v>10.53</v>
      </c>
      <c r="L157">
        <v>19</v>
      </c>
      <c r="M157" t="s">
        <v>88</v>
      </c>
      <c r="N157" t="s">
        <v>788</v>
      </c>
      <c r="O157">
        <v>6.5</v>
      </c>
      <c r="P157">
        <v>10.53</v>
      </c>
      <c r="Q157">
        <v>2</v>
      </c>
      <c r="R157">
        <v>21.06</v>
      </c>
      <c r="S157">
        <v>27.56</v>
      </c>
      <c r="T157">
        <v>5.5</v>
      </c>
      <c r="U157" s="91">
        <v>0</v>
      </c>
      <c r="V157" s="91">
        <v>5.5</v>
      </c>
      <c r="W157">
        <v>35.787500000000001</v>
      </c>
      <c r="X157">
        <v>0.31666666666666665</v>
      </c>
      <c r="Y157">
        <v>11.332708333333333</v>
      </c>
      <c r="Z157" s="183">
        <v>16.2273</v>
      </c>
      <c r="AA157" t="s">
        <v>5</v>
      </c>
      <c r="AB157" t="b" cm="1">
        <f t="array" ref="AB1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7">
        <f>Fares_Big_Star_Export[[#This Row],[Trip Time]]*Fares_Big_Star_Export[[#This Row],[HOURLY DATA]]/60</f>
        <v>11.332708333333333</v>
      </c>
      <c r="AE157"/>
    </row>
    <row r="158" spans="1:31" x14ac:dyDescent="0.25">
      <c r="A158" t="s">
        <v>55</v>
      </c>
      <c r="B158" t="s">
        <v>554</v>
      </c>
      <c r="C158" t="s">
        <v>380</v>
      </c>
      <c r="D158" s="3">
        <v>0</v>
      </c>
      <c r="E158" t="s">
        <v>92</v>
      </c>
      <c r="F158" t="s">
        <v>342</v>
      </c>
      <c r="G158" s="2">
        <v>45587</v>
      </c>
      <c r="H158">
        <v>4010117</v>
      </c>
      <c r="I158" t="s">
        <v>306</v>
      </c>
      <c r="J158" t="s">
        <v>84</v>
      </c>
      <c r="K158">
        <v>14.22</v>
      </c>
      <c r="L158">
        <v>39</v>
      </c>
      <c r="M158" t="s">
        <v>88</v>
      </c>
      <c r="N158" t="s">
        <v>788</v>
      </c>
      <c r="O158">
        <v>6.5</v>
      </c>
      <c r="P158">
        <v>14.22</v>
      </c>
      <c r="Q158">
        <v>2</v>
      </c>
      <c r="R158">
        <v>28.44</v>
      </c>
      <c r="S158">
        <v>34.94</v>
      </c>
      <c r="T158">
        <v>5</v>
      </c>
      <c r="U158" s="91">
        <v>0</v>
      </c>
      <c r="V158" s="91">
        <v>5</v>
      </c>
      <c r="W158">
        <v>35.787500000000001</v>
      </c>
      <c r="X158">
        <v>0.65</v>
      </c>
      <c r="Y158">
        <v>23.261875000000003</v>
      </c>
      <c r="Z158" s="183">
        <v>11.678100000000001</v>
      </c>
      <c r="AA158" t="s">
        <v>5</v>
      </c>
      <c r="AB158" t="b" cm="1">
        <f t="array" ref="AB1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8">
        <f>Fares_Big_Star_Export[[#This Row],[Trip Time]]*Fares_Big_Star_Export[[#This Row],[HOURLY DATA]]/60</f>
        <v>23.261875</v>
      </c>
      <c r="AE158"/>
    </row>
    <row r="159" spans="1:31" x14ac:dyDescent="0.25">
      <c r="A159" t="s">
        <v>370</v>
      </c>
      <c r="B159" t="s">
        <v>845</v>
      </c>
      <c r="C159" t="s">
        <v>930</v>
      </c>
      <c r="D159" s="3">
        <v>1</v>
      </c>
      <c r="E159" t="s">
        <v>92</v>
      </c>
      <c r="F159" t="s">
        <v>353</v>
      </c>
      <c r="G159" s="2">
        <v>45587</v>
      </c>
      <c r="H159">
        <v>4006843</v>
      </c>
      <c r="I159" t="s">
        <v>217</v>
      </c>
      <c r="J159" t="s">
        <v>80</v>
      </c>
      <c r="K159">
        <v>13.27</v>
      </c>
      <c r="L159">
        <v>40</v>
      </c>
      <c r="M159" t="s">
        <v>88</v>
      </c>
      <c r="N159" t="s">
        <v>788</v>
      </c>
      <c r="O159">
        <v>5</v>
      </c>
      <c r="P159">
        <v>13.27</v>
      </c>
      <c r="Q159">
        <v>1.75</v>
      </c>
      <c r="R159">
        <v>23.2225</v>
      </c>
      <c r="S159">
        <v>28.2225</v>
      </c>
      <c r="T159">
        <v>5</v>
      </c>
      <c r="U159" s="91">
        <v>5</v>
      </c>
      <c r="V159" s="91">
        <v>0</v>
      </c>
      <c r="W159">
        <v>32.5</v>
      </c>
      <c r="X159">
        <v>0.66666666666666663</v>
      </c>
      <c r="Y159">
        <v>21.666666666666664</v>
      </c>
      <c r="Z159" s="183">
        <v>6.5557999999999996</v>
      </c>
      <c r="AA159" t="s">
        <v>5</v>
      </c>
      <c r="AB159" t="b" cm="1">
        <f t="array" ref="AB1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9">
        <f>Fares_Big_Star_Export[[#This Row],[Trip Time]]*Fares_Big_Star_Export[[#This Row],[HOURLY DATA]]/60</f>
        <v>21.666666666666668</v>
      </c>
      <c r="AE159"/>
    </row>
    <row r="160" spans="1:31" x14ac:dyDescent="0.25">
      <c r="A160" t="s">
        <v>432</v>
      </c>
      <c r="B160" t="s">
        <v>389</v>
      </c>
      <c r="C160" t="s">
        <v>740</v>
      </c>
      <c r="D160" s="3">
        <v>0</v>
      </c>
      <c r="E160" t="s">
        <v>92</v>
      </c>
      <c r="F160" t="s">
        <v>398</v>
      </c>
      <c r="G160" s="2">
        <v>45587</v>
      </c>
      <c r="H160">
        <v>4010098</v>
      </c>
      <c r="I160" t="s">
        <v>27</v>
      </c>
      <c r="J160" t="s">
        <v>84</v>
      </c>
      <c r="K160">
        <v>9.4499999999999993</v>
      </c>
      <c r="L160">
        <v>40</v>
      </c>
      <c r="M160" t="s">
        <v>88</v>
      </c>
      <c r="N160" t="s">
        <v>788</v>
      </c>
      <c r="O160">
        <v>5</v>
      </c>
      <c r="P160">
        <v>9.4499999999999993</v>
      </c>
      <c r="Q160">
        <v>1.75</v>
      </c>
      <c r="R160">
        <v>16.537499999999998</v>
      </c>
      <c r="S160">
        <v>21.537499999999998</v>
      </c>
      <c r="T160">
        <v>5.5</v>
      </c>
      <c r="U160" s="91">
        <v>0</v>
      </c>
      <c r="V160" s="91">
        <v>5.5</v>
      </c>
      <c r="W160">
        <v>29</v>
      </c>
      <c r="X160">
        <v>0.66666666666666663</v>
      </c>
      <c r="Y160">
        <v>19.333333333333332</v>
      </c>
      <c r="Z160" s="183">
        <v>2.2042000000000002</v>
      </c>
      <c r="AA160" t="s">
        <v>26</v>
      </c>
      <c r="AB160" t="b" cm="1">
        <f t="array" ref="AB1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0">
        <f>Fares_Big_Star_Export[[#This Row],[Trip Time]]*Fares_Big_Star_Export[[#This Row],[HOURLY DATA]]/60</f>
        <v>19.333333333333332</v>
      </c>
      <c r="AE160"/>
    </row>
    <row r="161" spans="1:31" x14ac:dyDescent="0.25">
      <c r="A161" t="s">
        <v>444</v>
      </c>
      <c r="B161" t="s">
        <v>766</v>
      </c>
      <c r="C161" t="s">
        <v>745</v>
      </c>
      <c r="D161" s="3">
        <v>0</v>
      </c>
      <c r="E161" t="s">
        <v>92</v>
      </c>
      <c r="F161" t="s">
        <v>415</v>
      </c>
      <c r="G161" s="2">
        <v>45587</v>
      </c>
      <c r="H161">
        <v>4010116</v>
      </c>
      <c r="I161" t="s">
        <v>354</v>
      </c>
      <c r="J161" t="s">
        <v>84</v>
      </c>
      <c r="K161">
        <v>14.22</v>
      </c>
      <c r="L161">
        <v>26</v>
      </c>
      <c r="M161" t="s">
        <v>88</v>
      </c>
      <c r="N161" t="s">
        <v>788</v>
      </c>
      <c r="O161">
        <v>5</v>
      </c>
      <c r="P161">
        <v>14.22</v>
      </c>
      <c r="Q161">
        <v>1.75</v>
      </c>
      <c r="R161">
        <v>24.885000000000002</v>
      </c>
      <c r="S161">
        <v>29.885000000000002</v>
      </c>
      <c r="T161">
        <v>3</v>
      </c>
      <c r="U161" s="91">
        <v>0</v>
      </c>
      <c r="V161" s="91">
        <v>3</v>
      </c>
      <c r="W161">
        <v>32.5</v>
      </c>
      <c r="X161">
        <v>0.43333333333333335</v>
      </c>
      <c r="Y161">
        <v>14.083333333333334</v>
      </c>
      <c r="Z161" s="183">
        <v>15.8017</v>
      </c>
      <c r="AA161" t="s">
        <v>5</v>
      </c>
      <c r="AB161" t="b" cm="1">
        <f t="array" ref="AB1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1">
        <f>Fares_Big_Star_Export[[#This Row],[Trip Time]]*Fares_Big_Star_Export[[#This Row],[HOURLY DATA]]/60</f>
        <v>14.083333333333334</v>
      </c>
      <c r="AE161"/>
    </row>
    <row r="162" spans="1:31" x14ac:dyDescent="0.25">
      <c r="A162" t="s">
        <v>444</v>
      </c>
      <c r="B162" t="s">
        <v>522</v>
      </c>
      <c r="C162" t="s">
        <v>386</v>
      </c>
      <c r="D162" s="3">
        <v>0</v>
      </c>
      <c r="E162" t="s">
        <v>92</v>
      </c>
      <c r="F162" t="s">
        <v>415</v>
      </c>
      <c r="G162" s="2">
        <v>45587</v>
      </c>
      <c r="H162">
        <v>4010161</v>
      </c>
      <c r="I162" t="s">
        <v>354</v>
      </c>
      <c r="J162" t="s">
        <v>93</v>
      </c>
      <c r="K162">
        <v>10.53</v>
      </c>
      <c r="L162">
        <v>44</v>
      </c>
      <c r="M162" t="s">
        <v>88</v>
      </c>
      <c r="N162" t="s">
        <v>788</v>
      </c>
      <c r="O162">
        <v>5</v>
      </c>
      <c r="P162">
        <v>10.53</v>
      </c>
      <c r="Q162">
        <v>1.75</v>
      </c>
      <c r="R162">
        <v>18.427499999999998</v>
      </c>
      <c r="S162">
        <v>23.427499999999998</v>
      </c>
      <c r="T162">
        <v>5</v>
      </c>
      <c r="U162" s="91">
        <v>0</v>
      </c>
      <c r="V162" s="91">
        <v>5</v>
      </c>
      <c r="W162">
        <v>32.5</v>
      </c>
      <c r="X162">
        <v>0.73333333333333328</v>
      </c>
      <c r="Y162">
        <v>23.833333333333332</v>
      </c>
      <c r="Z162" s="183">
        <v>-0.40579999999999999</v>
      </c>
      <c r="AA162" t="s">
        <v>5</v>
      </c>
      <c r="AB162" t="b" cm="1">
        <f t="array" ref="AB1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2">
        <f>Fares_Big_Star_Export[[#This Row],[Trip Time]]*Fares_Big_Star_Export[[#This Row],[HOURLY DATA]]/60</f>
        <v>23.833333333333332</v>
      </c>
      <c r="AE162"/>
    </row>
    <row r="163" spans="1:31" x14ac:dyDescent="0.25">
      <c r="A163" t="s">
        <v>55</v>
      </c>
      <c r="B163" t="s">
        <v>552</v>
      </c>
      <c r="C163" t="s">
        <v>838</v>
      </c>
      <c r="D163" s="3">
        <v>0</v>
      </c>
      <c r="E163" t="s">
        <v>92</v>
      </c>
      <c r="F163" t="s">
        <v>562</v>
      </c>
      <c r="G163" s="2">
        <v>45588</v>
      </c>
      <c r="H163">
        <v>4007111</v>
      </c>
      <c r="I163" t="s">
        <v>848</v>
      </c>
      <c r="J163" t="s">
        <v>86</v>
      </c>
      <c r="K163">
        <v>5.55</v>
      </c>
      <c r="L163">
        <v>21</v>
      </c>
      <c r="M163" t="s">
        <v>89</v>
      </c>
      <c r="N163" t="s">
        <v>788</v>
      </c>
      <c r="O163">
        <v>6.5</v>
      </c>
      <c r="P163">
        <v>5.55</v>
      </c>
      <c r="Q163">
        <v>2</v>
      </c>
      <c r="R163">
        <v>11.1</v>
      </c>
      <c r="S163">
        <v>17.600000000000001</v>
      </c>
      <c r="T163">
        <v>5.5</v>
      </c>
      <c r="U163" s="91">
        <v>0</v>
      </c>
      <c r="V163" s="91">
        <v>5.5</v>
      </c>
      <c r="W163">
        <v>35.787500000000001</v>
      </c>
      <c r="X163">
        <v>0.35</v>
      </c>
      <c r="Y163">
        <v>12.525625</v>
      </c>
      <c r="Z163" s="183">
        <v>5.0743999999999998</v>
      </c>
      <c r="AA163" t="s">
        <v>5</v>
      </c>
      <c r="AB163" t="b" cm="1">
        <f t="array" ref="AB1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3">
        <f>Fares_Big_Star_Export[[#This Row],[Trip Time]]*Fares_Big_Star_Export[[#This Row],[HOURLY DATA]]/60</f>
        <v>12.525625</v>
      </c>
      <c r="AE163"/>
    </row>
    <row r="164" spans="1:31" x14ac:dyDescent="0.25">
      <c r="A164" t="s">
        <v>461</v>
      </c>
      <c r="B164" t="s">
        <v>770</v>
      </c>
      <c r="C164" t="s">
        <v>381</v>
      </c>
      <c r="D164" s="3">
        <v>0</v>
      </c>
      <c r="E164" t="s">
        <v>92</v>
      </c>
      <c r="F164" t="s">
        <v>421</v>
      </c>
      <c r="G164" s="2">
        <v>45588</v>
      </c>
      <c r="H164">
        <v>4007027</v>
      </c>
      <c r="I164" t="s">
        <v>290</v>
      </c>
      <c r="J164" t="s">
        <v>80</v>
      </c>
      <c r="K164">
        <v>13.14</v>
      </c>
      <c r="L164">
        <v>67</v>
      </c>
      <c r="M164" t="s">
        <v>88</v>
      </c>
      <c r="N164" t="s">
        <v>788</v>
      </c>
      <c r="O164">
        <v>5</v>
      </c>
      <c r="P164">
        <v>13.14</v>
      </c>
      <c r="Q164">
        <v>1.75</v>
      </c>
      <c r="R164">
        <v>22.995000000000001</v>
      </c>
      <c r="S164">
        <v>27.995000000000001</v>
      </c>
      <c r="T164">
        <v>0</v>
      </c>
      <c r="U164" s="91">
        <v>0</v>
      </c>
      <c r="V164" s="91">
        <v>0</v>
      </c>
      <c r="W164">
        <v>32.5</v>
      </c>
      <c r="X164">
        <v>1.1166666666666667</v>
      </c>
      <c r="Y164">
        <v>36.291666666666664</v>
      </c>
      <c r="Z164" s="183">
        <v>-8.2966999999999995</v>
      </c>
      <c r="AA164" t="s">
        <v>5</v>
      </c>
      <c r="AB164" t="b" cm="1">
        <f t="array" ref="AB1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4">
        <f>Fares_Big_Star_Export[[#This Row],[Trip Time]]*Fares_Big_Star_Export[[#This Row],[HOURLY DATA]]/60</f>
        <v>36.291666666666664</v>
      </c>
      <c r="AE164"/>
    </row>
    <row r="165" spans="1:31" x14ac:dyDescent="0.25">
      <c r="A165" t="s">
        <v>390</v>
      </c>
      <c r="B165" t="s">
        <v>338</v>
      </c>
      <c r="C165" t="s">
        <v>604</v>
      </c>
      <c r="D165" s="3">
        <v>0</v>
      </c>
      <c r="E165" t="s">
        <v>92</v>
      </c>
      <c r="F165" t="s">
        <v>369</v>
      </c>
      <c r="G165" s="2">
        <v>45588</v>
      </c>
      <c r="H165">
        <v>4007000</v>
      </c>
      <c r="I165" t="s">
        <v>17</v>
      </c>
      <c r="J165" t="s">
        <v>80</v>
      </c>
      <c r="K165">
        <v>11.47</v>
      </c>
      <c r="L165">
        <v>19</v>
      </c>
      <c r="M165" t="s">
        <v>88</v>
      </c>
      <c r="N165" t="s">
        <v>788</v>
      </c>
      <c r="O165">
        <v>5</v>
      </c>
      <c r="P165">
        <v>11.47</v>
      </c>
      <c r="Q165">
        <v>1.75</v>
      </c>
      <c r="R165">
        <v>20.072500000000002</v>
      </c>
      <c r="S165">
        <v>25.072500000000002</v>
      </c>
      <c r="T165">
        <v>0</v>
      </c>
      <c r="U165" s="91">
        <v>0</v>
      </c>
      <c r="V165" s="91">
        <v>0</v>
      </c>
      <c r="W165">
        <v>32.5</v>
      </c>
      <c r="X165">
        <v>0.31666666666666665</v>
      </c>
      <c r="Y165">
        <v>10.291666666666666</v>
      </c>
      <c r="Z165" s="183">
        <v>14.780799999999999</v>
      </c>
      <c r="AA165" t="s">
        <v>5</v>
      </c>
      <c r="AB165" t="b" cm="1">
        <f t="array" ref="AB1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5">
        <f>Fares_Big_Star_Export[[#This Row],[Trip Time]]*Fares_Big_Star_Export[[#This Row],[HOURLY DATA]]/60</f>
        <v>10.291666666666666</v>
      </c>
      <c r="AE165"/>
    </row>
    <row r="166" spans="1:31" x14ac:dyDescent="0.25">
      <c r="A166" t="s">
        <v>55</v>
      </c>
      <c r="B166" t="s">
        <v>475</v>
      </c>
      <c r="C166" t="s">
        <v>425</v>
      </c>
      <c r="D166" s="3">
        <v>0</v>
      </c>
      <c r="E166" t="s">
        <v>92</v>
      </c>
      <c r="F166" t="s">
        <v>850</v>
      </c>
      <c r="G166" s="2">
        <v>45588</v>
      </c>
      <c r="H166">
        <v>4007030</v>
      </c>
      <c r="I166" t="s">
        <v>22</v>
      </c>
      <c r="J166" t="s">
        <v>80</v>
      </c>
      <c r="K166">
        <v>20.329999999999998</v>
      </c>
      <c r="L166">
        <v>61</v>
      </c>
      <c r="M166" t="s">
        <v>88</v>
      </c>
      <c r="N166" t="s">
        <v>788</v>
      </c>
      <c r="O166">
        <v>6.5</v>
      </c>
      <c r="P166">
        <v>20.329999999999998</v>
      </c>
      <c r="Q166">
        <v>2</v>
      </c>
      <c r="R166">
        <v>40.659999999999997</v>
      </c>
      <c r="S166">
        <v>47.16</v>
      </c>
      <c r="T166">
        <v>0</v>
      </c>
      <c r="U166" s="91">
        <v>0</v>
      </c>
      <c r="V166" s="91">
        <v>0</v>
      </c>
      <c r="W166">
        <v>35.787500000000001</v>
      </c>
      <c r="X166">
        <v>1.0166666666666666</v>
      </c>
      <c r="Y166">
        <v>36.383958333333332</v>
      </c>
      <c r="Z166" s="183">
        <v>10.776</v>
      </c>
      <c r="AA166" t="s">
        <v>19</v>
      </c>
      <c r="AB166" t="b" cm="1">
        <f t="array" ref="AB1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6">
        <f>Fares_Big_Star_Export[[#This Row],[Trip Time]]*Fares_Big_Star_Export[[#This Row],[HOURLY DATA]]/60</f>
        <v>36.383958333333332</v>
      </c>
      <c r="AE166"/>
    </row>
    <row r="167" spans="1:31" x14ac:dyDescent="0.25">
      <c r="A167" t="s">
        <v>331</v>
      </c>
      <c r="B167" t="s">
        <v>435</v>
      </c>
      <c r="C167" t="s">
        <v>645</v>
      </c>
      <c r="D167" s="3">
        <v>0</v>
      </c>
      <c r="E167" t="s">
        <v>92</v>
      </c>
      <c r="F167" t="s">
        <v>284</v>
      </c>
      <c r="G167" s="2">
        <v>45588</v>
      </c>
      <c r="H167">
        <v>4006999</v>
      </c>
      <c r="I167" t="s">
        <v>213</v>
      </c>
      <c r="J167" t="s">
        <v>80</v>
      </c>
      <c r="K167">
        <v>11.47</v>
      </c>
      <c r="L167">
        <v>57</v>
      </c>
      <c r="M167" t="s">
        <v>88</v>
      </c>
      <c r="N167" t="s">
        <v>788</v>
      </c>
      <c r="O167">
        <v>5</v>
      </c>
      <c r="P167">
        <v>11.47</v>
      </c>
      <c r="Q167">
        <v>1.75</v>
      </c>
      <c r="R167">
        <v>20.072500000000002</v>
      </c>
      <c r="S167">
        <v>25.072500000000002</v>
      </c>
      <c r="T167">
        <v>0</v>
      </c>
      <c r="U167" s="91">
        <v>0</v>
      </c>
      <c r="V167" s="91">
        <v>0</v>
      </c>
      <c r="W167">
        <v>32.5</v>
      </c>
      <c r="X167">
        <v>0.95</v>
      </c>
      <c r="Y167">
        <v>30.875</v>
      </c>
      <c r="Z167" s="183">
        <v>-5.8025000000000002</v>
      </c>
      <c r="AA167" t="s">
        <v>5</v>
      </c>
      <c r="AB167" t="b" cm="1">
        <f t="array" ref="AB1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7">
        <f>Fares_Big_Star_Export[[#This Row],[Trip Time]]*Fares_Big_Star_Export[[#This Row],[HOURLY DATA]]/60</f>
        <v>30.875</v>
      </c>
      <c r="AE167"/>
    </row>
    <row r="168" spans="1:31" x14ac:dyDescent="0.25">
      <c r="A168" t="s">
        <v>470</v>
      </c>
      <c r="B168" t="s">
        <v>403</v>
      </c>
      <c r="C168" t="s">
        <v>500</v>
      </c>
      <c r="D168" s="3">
        <v>0</v>
      </c>
      <c r="E168" t="s">
        <v>92</v>
      </c>
      <c r="F168" t="s">
        <v>491</v>
      </c>
      <c r="G168" s="2">
        <v>45588</v>
      </c>
      <c r="H168">
        <v>4007112</v>
      </c>
      <c r="I168" t="s">
        <v>28</v>
      </c>
      <c r="J168" t="s">
        <v>86</v>
      </c>
      <c r="K168">
        <v>5.55</v>
      </c>
      <c r="L168">
        <v>20</v>
      </c>
      <c r="M168" t="s">
        <v>89</v>
      </c>
      <c r="N168" t="s">
        <v>788</v>
      </c>
      <c r="O168">
        <v>6.5</v>
      </c>
      <c r="P168">
        <v>5.55</v>
      </c>
      <c r="Q168">
        <v>2</v>
      </c>
      <c r="R168">
        <v>11.1</v>
      </c>
      <c r="S168">
        <v>17.600000000000001</v>
      </c>
      <c r="T168">
        <v>0</v>
      </c>
      <c r="U168" s="91">
        <v>0</v>
      </c>
      <c r="V168" s="91">
        <v>0</v>
      </c>
      <c r="W168">
        <v>32.5</v>
      </c>
      <c r="X168">
        <v>0.33333333333333331</v>
      </c>
      <c r="Y168">
        <v>10.833333333333332</v>
      </c>
      <c r="Z168" s="183">
        <v>6.7667000000000002</v>
      </c>
      <c r="AA168" t="s">
        <v>5</v>
      </c>
      <c r="AB168" t="b" cm="1">
        <f t="array" ref="AB1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8">
        <f>Fares_Big_Star_Export[[#This Row],[Trip Time]]*Fares_Big_Star_Export[[#This Row],[HOURLY DATA]]/60</f>
        <v>10.833333333333334</v>
      </c>
      <c r="AE168"/>
    </row>
    <row r="169" spans="1:31" x14ac:dyDescent="0.25">
      <c r="A169" t="s">
        <v>581</v>
      </c>
      <c r="B169" t="s">
        <v>571</v>
      </c>
      <c r="C169" t="s">
        <v>450</v>
      </c>
      <c r="D169" s="3">
        <v>0</v>
      </c>
      <c r="E169" t="s">
        <v>92</v>
      </c>
      <c r="F169" t="s">
        <v>563</v>
      </c>
      <c r="G169" s="2">
        <v>45588</v>
      </c>
      <c r="H169">
        <v>4007157</v>
      </c>
      <c r="I169" t="s">
        <v>564</v>
      </c>
      <c r="J169" t="s">
        <v>84</v>
      </c>
      <c r="K169">
        <v>8.35</v>
      </c>
      <c r="L169">
        <v>22</v>
      </c>
      <c r="M169" t="s">
        <v>88</v>
      </c>
      <c r="N169" t="s">
        <v>788</v>
      </c>
      <c r="O169">
        <v>5</v>
      </c>
      <c r="P169">
        <v>8.35</v>
      </c>
      <c r="Q169">
        <v>1.75</v>
      </c>
      <c r="R169">
        <v>14.612499999999999</v>
      </c>
      <c r="S169">
        <v>19.612499999999997</v>
      </c>
      <c r="T169">
        <v>5.5</v>
      </c>
      <c r="U169" s="91">
        <v>0</v>
      </c>
      <c r="V169" s="91">
        <v>5.5</v>
      </c>
      <c r="W169">
        <v>32.5</v>
      </c>
      <c r="X169">
        <v>0.36666666666666664</v>
      </c>
      <c r="Y169">
        <v>11.916666666666666</v>
      </c>
      <c r="Z169" s="183">
        <v>7.6958000000000002</v>
      </c>
      <c r="AA169" t="s">
        <v>5</v>
      </c>
      <c r="AB169" t="b" cm="1">
        <f t="array" ref="AB1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9">
        <f>Fares_Big_Star_Export[[#This Row],[Trip Time]]*Fares_Big_Star_Export[[#This Row],[HOURLY DATA]]/60</f>
        <v>11.916666666666666</v>
      </c>
      <c r="AE169"/>
    </row>
    <row r="170" spans="1:31" x14ac:dyDescent="0.25">
      <c r="A170" t="s">
        <v>470</v>
      </c>
      <c r="B170" t="s">
        <v>469</v>
      </c>
      <c r="C170" t="s">
        <v>356</v>
      </c>
      <c r="D170" s="3">
        <v>0</v>
      </c>
      <c r="E170" t="s">
        <v>92</v>
      </c>
      <c r="F170" t="s">
        <v>491</v>
      </c>
      <c r="G170" s="2">
        <v>45588</v>
      </c>
      <c r="H170">
        <v>4007298</v>
      </c>
      <c r="I170" t="s">
        <v>28</v>
      </c>
      <c r="J170" t="s">
        <v>93</v>
      </c>
      <c r="K170">
        <v>15.66</v>
      </c>
      <c r="L170">
        <v>42</v>
      </c>
      <c r="M170" t="s">
        <v>88</v>
      </c>
      <c r="N170" t="s">
        <v>788</v>
      </c>
      <c r="O170">
        <v>5</v>
      </c>
      <c r="P170">
        <v>15.66</v>
      </c>
      <c r="Q170">
        <v>1.75</v>
      </c>
      <c r="R170">
        <v>27.405000000000001</v>
      </c>
      <c r="S170">
        <v>32.405000000000001</v>
      </c>
      <c r="T170">
        <v>0</v>
      </c>
      <c r="U170" s="91">
        <v>0</v>
      </c>
      <c r="V170" s="91">
        <v>0</v>
      </c>
      <c r="W170">
        <v>32.5</v>
      </c>
      <c r="X170">
        <v>0.7</v>
      </c>
      <c r="Y170">
        <v>22.75</v>
      </c>
      <c r="Z170" s="183">
        <v>9.6549999999999994</v>
      </c>
      <c r="AA170" t="s">
        <v>5</v>
      </c>
      <c r="AB170" t="b" cm="1">
        <f t="array" ref="AB1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0">
        <f>Fares_Big_Star_Export[[#This Row],[Trip Time]]*Fares_Big_Star_Export[[#This Row],[HOURLY DATA]]/60</f>
        <v>22.75</v>
      </c>
      <c r="AE170"/>
    </row>
    <row r="171" spans="1:31" x14ac:dyDescent="0.25">
      <c r="A171" t="s">
        <v>392</v>
      </c>
      <c r="B171" t="s">
        <v>914</v>
      </c>
      <c r="C171" t="s">
        <v>584</v>
      </c>
      <c r="D171" s="3">
        <v>0</v>
      </c>
      <c r="E171" t="s">
        <v>92</v>
      </c>
      <c r="F171" t="s">
        <v>666</v>
      </c>
      <c r="G171" s="2">
        <v>45588</v>
      </c>
      <c r="H171">
        <v>4007328</v>
      </c>
      <c r="I171" t="s">
        <v>38</v>
      </c>
      <c r="J171" t="s">
        <v>80</v>
      </c>
      <c r="K171">
        <v>8.24</v>
      </c>
      <c r="L171">
        <v>19</v>
      </c>
      <c r="M171" t="s">
        <v>88</v>
      </c>
      <c r="N171" t="s">
        <v>788</v>
      </c>
      <c r="O171">
        <v>5</v>
      </c>
      <c r="P171">
        <v>8.24</v>
      </c>
      <c r="Q171">
        <v>1.75</v>
      </c>
      <c r="R171">
        <v>14.42</v>
      </c>
      <c r="S171">
        <v>19.420000000000002</v>
      </c>
      <c r="T171">
        <v>0</v>
      </c>
      <c r="U171" s="91">
        <v>0</v>
      </c>
      <c r="V171" s="91">
        <v>0</v>
      </c>
      <c r="W171">
        <v>29</v>
      </c>
      <c r="X171">
        <v>0.31666666666666665</v>
      </c>
      <c r="Y171">
        <v>9.1833333333333336</v>
      </c>
      <c r="Z171" s="183">
        <v>10.236700000000001</v>
      </c>
      <c r="AA171" t="s">
        <v>26</v>
      </c>
      <c r="AB171" t="b" cm="1">
        <f t="array" ref="AB1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1">
        <f>Fares_Big_Star_Export[[#This Row],[Trip Time]]*Fares_Big_Star_Export[[#This Row],[HOURLY DATA]]/60</f>
        <v>9.1833333333333336</v>
      </c>
      <c r="AE171"/>
    </row>
    <row r="172" spans="1:31" x14ac:dyDescent="0.25">
      <c r="A172" t="s">
        <v>444</v>
      </c>
      <c r="B172" t="s">
        <v>786</v>
      </c>
      <c r="C172" t="s">
        <v>843</v>
      </c>
      <c r="D172" s="3">
        <v>0</v>
      </c>
      <c r="E172" t="s">
        <v>92</v>
      </c>
      <c r="F172" t="s">
        <v>415</v>
      </c>
      <c r="G172" s="2">
        <v>45588</v>
      </c>
      <c r="H172">
        <v>4010909</v>
      </c>
      <c r="I172" t="s">
        <v>354</v>
      </c>
      <c r="J172" t="s">
        <v>80</v>
      </c>
      <c r="K172">
        <v>20.149999999999999</v>
      </c>
      <c r="L172">
        <v>49</v>
      </c>
      <c r="M172" t="s">
        <v>88</v>
      </c>
      <c r="N172" t="s">
        <v>788</v>
      </c>
      <c r="O172">
        <v>5</v>
      </c>
      <c r="P172">
        <v>20.149999999999999</v>
      </c>
      <c r="Q172">
        <v>1.75</v>
      </c>
      <c r="R172">
        <v>35.262499999999996</v>
      </c>
      <c r="S172">
        <v>40.262499999999996</v>
      </c>
      <c r="T172">
        <v>5</v>
      </c>
      <c r="U172" s="91">
        <v>0</v>
      </c>
      <c r="V172" s="91">
        <v>5</v>
      </c>
      <c r="W172">
        <v>32.5</v>
      </c>
      <c r="X172">
        <v>0.81666666666666665</v>
      </c>
      <c r="Y172">
        <v>26.541666666666668</v>
      </c>
      <c r="Z172" s="183">
        <v>13.720800000000001</v>
      </c>
      <c r="AA172" t="s">
        <v>5</v>
      </c>
      <c r="AB172" t="b" cm="1">
        <f t="array" ref="AB1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2">
        <f>Fares_Big_Star_Export[[#This Row],[Trip Time]]*Fares_Big_Star_Export[[#This Row],[HOURLY DATA]]/60</f>
        <v>26.541666666666668</v>
      </c>
      <c r="AE172"/>
    </row>
    <row r="173" spans="1:31" x14ac:dyDescent="0.25">
      <c r="A173" t="s">
        <v>582</v>
      </c>
      <c r="B173" t="s">
        <v>736</v>
      </c>
      <c r="C173" t="s">
        <v>911</v>
      </c>
      <c r="D173" s="3">
        <v>0</v>
      </c>
      <c r="E173" t="s">
        <v>92</v>
      </c>
      <c r="F173" t="s">
        <v>542</v>
      </c>
      <c r="G173" s="2">
        <v>45588</v>
      </c>
      <c r="H173">
        <v>4007297</v>
      </c>
      <c r="I173" t="s">
        <v>29</v>
      </c>
      <c r="J173" t="s">
        <v>80</v>
      </c>
      <c r="K173">
        <v>17.3</v>
      </c>
      <c r="L173">
        <v>74</v>
      </c>
      <c r="M173" t="s">
        <v>88</v>
      </c>
      <c r="N173" t="s">
        <v>788</v>
      </c>
      <c r="O173">
        <v>5</v>
      </c>
      <c r="P173">
        <v>17.3</v>
      </c>
      <c r="Q173">
        <v>1.75</v>
      </c>
      <c r="R173">
        <v>30.275000000000002</v>
      </c>
      <c r="S173">
        <v>35.275000000000006</v>
      </c>
      <c r="T173">
        <v>0</v>
      </c>
      <c r="U173" s="91">
        <v>0</v>
      </c>
      <c r="V173" s="91">
        <v>0</v>
      </c>
      <c r="W173">
        <v>29</v>
      </c>
      <c r="X173">
        <v>1.2333333333333334</v>
      </c>
      <c r="Y173">
        <v>35.766666666666666</v>
      </c>
      <c r="Z173" s="183">
        <v>-0.49170000000000003</v>
      </c>
      <c r="AA173" t="s">
        <v>26</v>
      </c>
      <c r="AB173" t="b" cm="1">
        <f t="array" ref="AB1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3">
        <f>Fares_Big_Star_Export[[#This Row],[Trip Time]]*Fares_Big_Star_Export[[#This Row],[HOURLY DATA]]/60</f>
        <v>35.766666666666666</v>
      </c>
      <c r="AE173"/>
    </row>
    <row r="174" spans="1:31" x14ac:dyDescent="0.25">
      <c r="A174" t="s">
        <v>582</v>
      </c>
      <c r="B174" t="s">
        <v>736</v>
      </c>
      <c r="C174" t="s">
        <v>530</v>
      </c>
      <c r="D174" s="3">
        <v>0</v>
      </c>
      <c r="E174" t="s">
        <v>92</v>
      </c>
      <c r="F174" t="s">
        <v>542</v>
      </c>
      <c r="G174" s="2">
        <v>45588</v>
      </c>
      <c r="H174">
        <v>4007329</v>
      </c>
      <c r="I174" t="s">
        <v>29</v>
      </c>
      <c r="J174" t="s">
        <v>80</v>
      </c>
      <c r="K174">
        <v>8.24</v>
      </c>
      <c r="L174">
        <v>24</v>
      </c>
      <c r="M174" t="s">
        <v>88</v>
      </c>
      <c r="N174" t="s">
        <v>788</v>
      </c>
      <c r="O174">
        <v>5</v>
      </c>
      <c r="P174">
        <v>8.24</v>
      </c>
      <c r="Q174">
        <v>1.75</v>
      </c>
      <c r="R174">
        <v>14.42</v>
      </c>
      <c r="S174">
        <v>19.420000000000002</v>
      </c>
      <c r="T174">
        <v>0</v>
      </c>
      <c r="U174" s="91">
        <v>0</v>
      </c>
      <c r="V174" s="91">
        <v>0</v>
      </c>
      <c r="W174">
        <v>29</v>
      </c>
      <c r="X174">
        <v>0.4</v>
      </c>
      <c r="Y174">
        <v>11.600000000000001</v>
      </c>
      <c r="Z174" s="183">
        <v>7.82</v>
      </c>
      <c r="AA174" t="s">
        <v>26</v>
      </c>
      <c r="AB174" t="b" cm="1">
        <f t="array" ref="AB1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4">
        <f>Fares_Big_Star_Export[[#This Row],[Trip Time]]*Fares_Big_Star_Export[[#This Row],[HOURLY DATA]]/60</f>
        <v>11.6</v>
      </c>
      <c r="AE174"/>
    </row>
    <row r="175" spans="1:31" x14ac:dyDescent="0.25">
      <c r="A175" t="s">
        <v>444</v>
      </c>
      <c r="B175" t="s">
        <v>956</v>
      </c>
      <c r="C175" t="s">
        <v>436</v>
      </c>
      <c r="D175" s="3">
        <v>0</v>
      </c>
      <c r="E175" t="s">
        <v>92</v>
      </c>
      <c r="F175" t="s">
        <v>415</v>
      </c>
      <c r="G175" s="2">
        <v>45588</v>
      </c>
      <c r="H175">
        <v>4007266</v>
      </c>
      <c r="I175" t="s">
        <v>354</v>
      </c>
      <c r="J175" t="s">
        <v>80</v>
      </c>
      <c r="K175">
        <v>7.27</v>
      </c>
      <c r="L175">
        <v>28</v>
      </c>
      <c r="M175" t="s">
        <v>88</v>
      </c>
      <c r="N175" t="s">
        <v>788</v>
      </c>
      <c r="O175">
        <v>5</v>
      </c>
      <c r="P175">
        <v>7.27</v>
      </c>
      <c r="Q175">
        <v>1.75</v>
      </c>
      <c r="R175">
        <v>12.7225</v>
      </c>
      <c r="S175">
        <v>17.7225</v>
      </c>
      <c r="T175">
        <v>0</v>
      </c>
      <c r="U175" s="91">
        <v>0</v>
      </c>
      <c r="V175" s="91">
        <v>0</v>
      </c>
      <c r="W175">
        <v>32.5</v>
      </c>
      <c r="X175">
        <v>0.46666666666666667</v>
      </c>
      <c r="Y175">
        <v>15.166666666666666</v>
      </c>
      <c r="Z175" s="183">
        <v>2.5558000000000001</v>
      </c>
      <c r="AA175" t="s">
        <v>5</v>
      </c>
      <c r="AB175" t="b" cm="1">
        <f t="array" ref="AB1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5">
        <f>Fares_Big_Star_Export[[#This Row],[Trip Time]]*Fares_Big_Star_Export[[#This Row],[HOURLY DATA]]/60</f>
        <v>15.166666666666666</v>
      </c>
      <c r="AE175"/>
    </row>
    <row r="176" spans="1:31" x14ac:dyDescent="0.25">
      <c r="A176" t="s">
        <v>461</v>
      </c>
      <c r="B176" t="s">
        <v>709</v>
      </c>
      <c r="C176" t="s">
        <v>425</v>
      </c>
      <c r="D176" s="3">
        <v>0</v>
      </c>
      <c r="E176" t="s">
        <v>92</v>
      </c>
      <c r="F176" t="s">
        <v>421</v>
      </c>
      <c r="G176" s="2">
        <v>45588</v>
      </c>
      <c r="H176">
        <v>4007109</v>
      </c>
      <c r="I176" t="s">
        <v>290</v>
      </c>
      <c r="J176" t="s">
        <v>80</v>
      </c>
      <c r="K176">
        <v>10.39</v>
      </c>
      <c r="L176">
        <v>56</v>
      </c>
      <c r="M176" t="s">
        <v>88</v>
      </c>
      <c r="N176" t="s">
        <v>788</v>
      </c>
      <c r="O176">
        <v>5</v>
      </c>
      <c r="P176">
        <v>10.39</v>
      </c>
      <c r="Q176">
        <v>1.75</v>
      </c>
      <c r="R176">
        <v>18.182500000000001</v>
      </c>
      <c r="S176">
        <v>23.182500000000001</v>
      </c>
      <c r="T176">
        <v>5.5</v>
      </c>
      <c r="U176" s="91">
        <v>0</v>
      </c>
      <c r="V176" s="91">
        <v>5.5</v>
      </c>
      <c r="W176">
        <v>32.5</v>
      </c>
      <c r="X176">
        <v>0.93333333333333335</v>
      </c>
      <c r="Y176">
        <v>30.333333333333332</v>
      </c>
      <c r="Z176" s="183">
        <v>-7.1508000000000003</v>
      </c>
      <c r="AA176" t="s">
        <v>5</v>
      </c>
      <c r="AB176" t="b" cm="1">
        <f t="array" ref="AB1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6">
        <f>Fares_Big_Star_Export[[#This Row],[Trip Time]]*Fares_Big_Star_Export[[#This Row],[HOURLY DATA]]/60</f>
        <v>30.333333333333332</v>
      </c>
      <c r="AE176"/>
    </row>
    <row r="177" spans="1:31" x14ac:dyDescent="0.25">
      <c r="A177" t="s">
        <v>331</v>
      </c>
      <c r="B177" t="s">
        <v>672</v>
      </c>
      <c r="C177" t="s">
        <v>593</v>
      </c>
      <c r="D177" s="3">
        <v>0</v>
      </c>
      <c r="E177" t="s">
        <v>92</v>
      </c>
      <c r="F177" t="s">
        <v>284</v>
      </c>
      <c r="G177" s="2">
        <v>45588</v>
      </c>
      <c r="H177">
        <v>4007031</v>
      </c>
      <c r="I177" t="s">
        <v>213</v>
      </c>
      <c r="J177" t="s">
        <v>80</v>
      </c>
      <c r="K177">
        <v>20.329999999999998</v>
      </c>
      <c r="L177">
        <v>74</v>
      </c>
      <c r="M177" t="s">
        <v>88</v>
      </c>
      <c r="N177" t="s">
        <v>788</v>
      </c>
      <c r="O177">
        <v>5</v>
      </c>
      <c r="P177">
        <v>20.329999999999998</v>
      </c>
      <c r="Q177">
        <v>1.75</v>
      </c>
      <c r="R177">
        <v>35.577500000000001</v>
      </c>
      <c r="S177">
        <v>40.577500000000001</v>
      </c>
      <c r="T177">
        <v>0</v>
      </c>
      <c r="U177" s="91">
        <v>0</v>
      </c>
      <c r="V177" s="91">
        <v>0</v>
      </c>
      <c r="W177">
        <v>32.5</v>
      </c>
      <c r="X177">
        <v>1.2333333333333334</v>
      </c>
      <c r="Y177">
        <v>40.083333333333336</v>
      </c>
      <c r="Z177" s="183">
        <v>0.49419999999999997</v>
      </c>
      <c r="AA177" t="s">
        <v>5</v>
      </c>
      <c r="AB177" t="b" cm="1">
        <f t="array" ref="AB1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7">
        <f>Fares_Big_Star_Export[[#This Row],[Trip Time]]*Fares_Big_Star_Export[[#This Row],[HOURLY DATA]]/60</f>
        <v>40.083333333333336</v>
      </c>
      <c r="AE177"/>
    </row>
    <row r="178" spans="1:31" x14ac:dyDescent="0.25">
      <c r="A178" t="s">
        <v>55</v>
      </c>
      <c r="B178" t="s">
        <v>927</v>
      </c>
      <c r="C178" t="s">
        <v>842</v>
      </c>
      <c r="D178" s="3">
        <v>0</v>
      </c>
      <c r="E178" t="s">
        <v>92</v>
      </c>
      <c r="F178" t="s">
        <v>308</v>
      </c>
      <c r="G178" s="2">
        <v>45588</v>
      </c>
      <c r="H178">
        <v>4007397</v>
      </c>
      <c r="I178" t="s">
        <v>18</v>
      </c>
      <c r="J178" t="s">
        <v>93</v>
      </c>
      <c r="K178">
        <v>15.66</v>
      </c>
      <c r="L178">
        <v>63</v>
      </c>
      <c r="M178" t="s">
        <v>88</v>
      </c>
      <c r="N178" t="s">
        <v>788</v>
      </c>
      <c r="O178">
        <v>6.5</v>
      </c>
      <c r="P178">
        <v>15.66</v>
      </c>
      <c r="Q178">
        <v>2</v>
      </c>
      <c r="R178">
        <v>31.32</v>
      </c>
      <c r="S178">
        <v>37.82</v>
      </c>
      <c r="T178">
        <v>0</v>
      </c>
      <c r="U178" s="91">
        <v>0</v>
      </c>
      <c r="V178" s="91">
        <v>0</v>
      </c>
      <c r="W178">
        <v>35.787500000000001</v>
      </c>
      <c r="X178">
        <v>1.05</v>
      </c>
      <c r="Y178">
        <v>37.576875000000001</v>
      </c>
      <c r="Z178" s="183">
        <v>0.24310000000000001</v>
      </c>
      <c r="AA178" t="s">
        <v>19</v>
      </c>
      <c r="AB178" t="b" cm="1">
        <f t="array" ref="AB1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8">
        <f>Fares_Big_Star_Export[[#This Row],[Trip Time]]*Fares_Big_Star_Export[[#This Row],[HOURLY DATA]]/60</f>
        <v>37.576875000000001</v>
      </c>
      <c r="AE178"/>
    </row>
    <row r="179" spans="1:31" x14ac:dyDescent="0.25">
      <c r="A179" t="s">
        <v>56</v>
      </c>
      <c r="B179" t="s">
        <v>982</v>
      </c>
      <c r="C179" t="s">
        <v>929</v>
      </c>
      <c r="D179" s="3">
        <v>0</v>
      </c>
      <c r="E179" t="s">
        <v>92</v>
      </c>
      <c r="F179" t="s">
        <v>285</v>
      </c>
      <c r="G179" s="2">
        <v>45588</v>
      </c>
      <c r="H179">
        <v>4007158</v>
      </c>
      <c r="I179" t="s">
        <v>346</v>
      </c>
      <c r="J179" t="s">
        <v>80</v>
      </c>
      <c r="K179">
        <v>19.36</v>
      </c>
      <c r="L179">
        <v>51</v>
      </c>
      <c r="M179" t="s">
        <v>88</v>
      </c>
      <c r="N179" t="s">
        <v>788</v>
      </c>
      <c r="O179">
        <v>5</v>
      </c>
      <c r="P179">
        <v>19.36</v>
      </c>
      <c r="Q179">
        <v>1.75</v>
      </c>
      <c r="R179">
        <v>33.879999999999995</v>
      </c>
      <c r="S179">
        <v>38.879999999999995</v>
      </c>
      <c r="T179">
        <v>5.5</v>
      </c>
      <c r="U179" s="91">
        <v>0</v>
      </c>
      <c r="V179" s="91">
        <v>5.5</v>
      </c>
      <c r="W179">
        <v>32.5</v>
      </c>
      <c r="X179">
        <v>0.85</v>
      </c>
      <c r="Y179">
        <v>27.625</v>
      </c>
      <c r="Z179" s="183">
        <v>11.255000000000001</v>
      </c>
      <c r="AA179" t="s">
        <v>5</v>
      </c>
      <c r="AB179" t="b" cm="1">
        <f t="array" ref="AB1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9">
        <f>Fares_Big_Star_Export[[#This Row],[Trip Time]]*Fares_Big_Star_Export[[#This Row],[HOURLY DATA]]/60</f>
        <v>27.625</v>
      </c>
      <c r="AE179"/>
    </row>
    <row r="180" spans="1:31" x14ac:dyDescent="0.25">
      <c r="A180" t="s">
        <v>55</v>
      </c>
      <c r="B180" t="s">
        <v>763</v>
      </c>
      <c r="C180" t="s">
        <v>795</v>
      </c>
      <c r="D180" s="3">
        <v>0</v>
      </c>
      <c r="E180" t="s">
        <v>92</v>
      </c>
      <c r="F180" t="s">
        <v>308</v>
      </c>
      <c r="G180" s="2">
        <v>45588</v>
      </c>
      <c r="H180">
        <v>4011140</v>
      </c>
      <c r="I180" t="s">
        <v>18</v>
      </c>
      <c r="J180" t="s">
        <v>86</v>
      </c>
      <c r="K180">
        <v>9.77</v>
      </c>
      <c r="L180">
        <v>20</v>
      </c>
      <c r="M180" t="s">
        <v>89</v>
      </c>
      <c r="N180" t="s">
        <v>788</v>
      </c>
      <c r="O180">
        <v>6.5</v>
      </c>
      <c r="P180">
        <v>9.77</v>
      </c>
      <c r="Q180">
        <v>2</v>
      </c>
      <c r="R180">
        <v>19.54</v>
      </c>
      <c r="S180">
        <v>26.04</v>
      </c>
      <c r="T180">
        <v>5</v>
      </c>
      <c r="U180" s="91">
        <v>0</v>
      </c>
      <c r="V180" s="91">
        <v>5</v>
      </c>
      <c r="W180">
        <v>35.787500000000001</v>
      </c>
      <c r="X180">
        <v>0.33333333333333331</v>
      </c>
      <c r="Y180">
        <v>11.929166666666667</v>
      </c>
      <c r="Z180" s="183">
        <v>14.110799999999999</v>
      </c>
      <c r="AA180" t="s">
        <v>19</v>
      </c>
      <c r="AB180" t="b" cm="1">
        <f t="array" ref="AB1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0">
        <f>Fares_Big_Star_Export[[#This Row],[Trip Time]]*Fares_Big_Star_Export[[#This Row],[HOURLY DATA]]/60</f>
        <v>11.929166666666667</v>
      </c>
      <c r="AE180"/>
    </row>
    <row r="181" spans="1:31" x14ac:dyDescent="0.25">
      <c r="A181" t="s">
        <v>392</v>
      </c>
      <c r="B181" t="s">
        <v>620</v>
      </c>
      <c r="C181" t="s">
        <v>690</v>
      </c>
      <c r="D181" s="3">
        <v>0</v>
      </c>
      <c r="E181" t="s">
        <v>92</v>
      </c>
      <c r="F181" t="s">
        <v>666</v>
      </c>
      <c r="G181" s="2">
        <v>45588</v>
      </c>
      <c r="H181">
        <v>4007156</v>
      </c>
      <c r="I181" t="s">
        <v>38</v>
      </c>
      <c r="J181" t="s">
        <v>84</v>
      </c>
      <c r="K181">
        <v>8.35</v>
      </c>
      <c r="L181">
        <v>16</v>
      </c>
      <c r="M181" t="s">
        <v>88</v>
      </c>
      <c r="N181" t="s">
        <v>788</v>
      </c>
      <c r="O181">
        <v>5</v>
      </c>
      <c r="P181">
        <v>8.35</v>
      </c>
      <c r="Q181">
        <v>1.75</v>
      </c>
      <c r="R181">
        <v>14.612499999999999</v>
      </c>
      <c r="S181">
        <v>19.612499999999997</v>
      </c>
      <c r="T181">
        <v>5</v>
      </c>
      <c r="U181" s="91">
        <v>0</v>
      </c>
      <c r="V181" s="91">
        <v>5</v>
      </c>
      <c r="W181">
        <v>29</v>
      </c>
      <c r="X181">
        <v>0.26666666666666666</v>
      </c>
      <c r="Y181">
        <v>7.7333333333333334</v>
      </c>
      <c r="Z181" s="183">
        <v>11.879200000000001</v>
      </c>
      <c r="AA181" t="s">
        <v>26</v>
      </c>
      <c r="AB181" t="b" cm="1">
        <f t="array" ref="AB1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1">
        <f>Fares_Big_Star_Export[[#This Row],[Trip Time]]*Fares_Big_Star_Export[[#This Row],[HOURLY DATA]]/60</f>
        <v>7.7333333333333334</v>
      </c>
      <c r="AE181"/>
    </row>
    <row r="182" spans="1:31" x14ac:dyDescent="0.25">
      <c r="A182" t="s">
        <v>370</v>
      </c>
      <c r="B182" t="s">
        <v>938</v>
      </c>
      <c r="C182" t="s">
        <v>983</v>
      </c>
      <c r="D182" s="3">
        <v>0</v>
      </c>
      <c r="E182" t="s">
        <v>92</v>
      </c>
      <c r="F182" t="s">
        <v>353</v>
      </c>
      <c r="G182" s="2">
        <v>45588</v>
      </c>
      <c r="H182">
        <v>4011153</v>
      </c>
      <c r="I182" t="s">
        <v>217</v>
      </c>
      <c r="J182" t="s">
        <v>86</v>
      </c>
      <c r="K182">
        <v>9.19</v>
      </c>
      <c r="L182">
        <v>20</v>
      </c>
      <c r="M182" t="s">
        <v>89</v>
      </c>
      <c r="N182" t="s">
        <v>788</v>
      </c>
      <c r="O182">
        <v>6.5</v>
      </c>
      <c r="P182">
        <v>9.19</v>
      </c>
      <c r="Q182">
        <v>2</v>
      </c>
      <c r="R182">
        <v>18.38</v>
      </c>
      <c r="S182">
        <v>24.88</v>
      </c>
      <c r="T182">
        <v>5</v>
      </c>
      <c r="U182" s="91">
        <v>0</v>
      </c>
      <c r="V182" s="91">
        <v>5</v>
      </c>
      <c r="W182">
        <v>32.5</v>
      </c>
      <c r="X182">
        <v>0.33333333333333331</v>
      </c>
      <c r="Y182">
        <v>10.833333333333332</v>
      </c>
      <c r="Z182" s="183">
        <v>14.0467</v>
      </c>
      <c r="AA182" t="s">
        <v>5</v>
      </c>
      <c r="AB182" t="b" cm="1">
        <f t="array" ref="AB1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2">
        <f>Fares_Big_Star_Export[[#This Row],[Trip Time]]*Fares_Big_Star_Export[[#This Row],[HOURLY DATA]]/60</f>
        <v>10.833333333333334</v>
      </c>
      <c r="AE182"/>
    </row>
    <row r="183" spans="1:31" x14ac:dyDescent="0.25">
      <c r="A183" t="s">
        <v>581</v>
      </c>
      <c r="B183" t="s">
        <v>583</v>
      </c>
      <c r="C183" t="s">
        <v>558</v>
      </c>
      <c r="D183" s="3">
        <v>0</v>
      </c>
      <c r="E183" t="s">
        <v>92</v>
      </c>
      <c r="F183" t="s">
        <v>563</v>
      </c>
      <c r="G183" s="2">
        <v>45588</v>
      </c>
      <c r="H183">
        <v>4010916</v>
      </c>
      <c r="I183" t="s">
        <v>564</v>
      </c>
      <c r="J183" t="s">
        <v>80</v>
      </c>
      <c r="K183">
        <v>18.02</v>
      </c>
      <c r="L183">
        <v>23</v>
      </c>
      <c r="M183" t="s">
        <v>88</v>
      </c>
      <c r="N183" t="s">
        <v>788</v>
      </c>
      <c r="O183">
        <v>5</v>
      </c>
      <c r="P183">
        <v>18.02</v>
      </c>
      <c r="Q183">
        <v>1.75</v>
      </c>
      <c r="R183">
        <v>31.535</v>
      </c>
      <c r="S183">
        <v>36.534999999999997</v>
      </c>
      <c r="T183">
        <v>5.5</v>
      </c>
      <c r="U183" s="91">
        <v>0</v>
      </c>
      <c r="V183" s="91">
        <v>5.5</v>
      </c>
      <c r="W183">
        <v>32.5</v>
      </c>
      <c r="X183">
        <v>0.38333333333333336</v>
      </c>
      <c r="Y183">
        <v>12.458333333333334</v>
      </c>
      <c r="Z183" s="183">
        <v>24.076699999999999</v>
      </c>
      <c r="AA183" t="s">
        <v>5</v>
      </c>
      <c r="AB183" t="b" cm="1">
        <f t="array" ref="AB1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3">
        <f>Fares_Big_Star_Export[[#This Row],[Trip Time]]*Fares_Big_Star_Export[[#This Row],[HOURLY DATA]]/60</f>
        <v>12.458333333333334</v>
      </c>
      <c r="AE183"/>
    </row>
    <row r="184" spans="1:31" x14ac:dyDescent="0.25">
      <c r="A184" t="s">
        <v>470</v>
      </c>
      <c r="B184" t="s">
        <v>524</v>
      </c>
      <c r="C184" t="s">
        <v>765</v>
      </c>
      <c r="D184" s="3">
        <v>0</v>
      </c>
      <c r="E184" t="s">
        <v>92</v>
      </c>
      <c r="F184" t="s">
        <v>491</v>
      </c>
      <c r="G184" s="2">
        <v>45588</v>
      </c>
      <c r="H184">
        <v>4011168</v>
      </c>
      <c r="I184" t="s">
        <v>28</v>
      </c>
      <c r="J184" t="s">
        <v>84</v>
      </c>
      <c r="K184">
        <v>19.63</v>
      </c>
      <c r="L184">
        <v>42</v>
      </c>
      <c r="M184" t="s">
        <v>88</v>
      </c>
      <c r="N184" t="s">
        <v>788</v>
      </c>
      <c r="O184">
        <v>5</v>
      </c>
      <c r="P184">
        <v>19.63</v>
      </c>
      <c r="Q184">
        <v>1.75</v>
      </c>
      <c r="R184">
        <v>34.352499999999999</v>
      </c>
      <c r="S184">
        <v>39.352499999999999</v>
      </c>
      <c r="T184">
        <v>5</v>
      </c>
      <c r="U184" s="91">
        <v>0</v>
      </c>
      <c r="V184" s="91">
        <v>5</v>
      </c>
      <c r="W184">
        <v>32.5</v>
      </c>
      <c r="X184">
        <v>0.7</v>
      </c>
      <c r="Y184">
        <v>22.75</v>
      </c>
      <c r="Z184" s="183">
        <v>16.602499999999999</v>
      </c>
      <c r="AA184" t="s">
        <v>5</v>
      </c>
      <c r="AB184" t="b" cm="1">
        <f t="array" ref="AB1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4">
        <f>Fares_Big_Star_Export[[#This Row],[Trip Time]]*Fares_Big_Star_Export[[#This Row],[HOURLY DATA]]/60</f>
        <v>22.75</v>
      </c>
      <c r="AE184"/>
    </row>
    <row r="185" spans="1:31" x14ac:dyDescent="0.25">
      <c r="A185" t="s">
        <v>406</v>
      </c>
      <c r="B185" t="s">
        <v>984</v>
      </c>
      <c r="C185" t="s">
        <v>809</v>
      </c>
      <c r="D185" s="3">
        <v>0</v>
      </c>
      <c r="E185" t="s">
        <v>92</v>
      </c>
      <c r="F185" t="s">
        <v>385</v>
      </c>
      <c r="G185" s="2">
        <v>45588</v>
      </c>
      <c r="H185">
        <v>4011165</v>
      </c>
      <c r="I185" t="s">
        <v>212</v>
      </c>
      <c r="J185" t="s">
        <v>84</v>
      </c>
      <c r="K185">
        <v>19.63</v>
      </c>
      <c r="L185">
        <v>37</v>
      </c>
      <c r="M185" t="s">
        <v>88</v>
      </c>
      <c r="N185" t="s">
        <v>788</v>
      </c>
      <c r="O185">
        <v>5</v>
      </c>
      <c r="P185">
        <v>19.63</v>
      </c>
      <c r="Q185">
        <v>1.75</v>
      </c>
      <c r="R185">
        <v>34.352499999999999</v>
      </c>
      <c r="S185">
        <v>39.352499999999999</v>
      </c>
      <c r="T185">
        <v>3</v>
      </c>
      <c r="U185" s="91">
        <v>0</v>
      </c>
      <c r="V185" s="91">
        <v>3</v>
      </c>
      <c r="W185">
        <v>29</v>
      </c>
      <c r="X185">
        <v>0.6166666666666667</v>
      </c>
      <c r="Y185">
        <v>17.883333333333333</v>
      </c>
      <c r="Z185" s="183">
        <v>21.469200000000001</v>
      </c>
      <c r="AA185" t="s">
        <v>26</v>
      </c>
      <c r="AB185" t="b" cm="1">
        <f t="array" ref="AB1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5">
        <f>Fares_Big_Star_Export[[#This Row],[Trip Time]]*Fares_Big_Star_Export[[#This Row],[HOURLY DATA]]/60</f>
        <v>17.883333333333333</v>
      </c>
      <c r="AE185"/>
    </row>
    <row r="186" spans="1:31" x14ac:dyDescent="0.25">
      <c r="A186" t="s">
        <v>55</v>
      </c>
      <c r="B186" t="s">
        <v>985</v>
      </c>
      <c r="C186" t="s">
        <v>986</v>
      </c>
      <c r="D186" s="3">
        <v>0</v>
      </c>
      <c r="E186" t="s">
        <v>92</v>
      </c>
      <c r="F186" t="s">
        <v>308</v>
      </c>
      <c r="G186" s="2">
        <v>45588</v>
      </c>
      <c r="H186">
        <v>4011155</v>
      </c>
      <c r="I186" t="s">
        <v>18</v>
      </c>
      <c r="J186" t="s">
        <v>84</v>
      </c>
      <c r="K186">
        <v>14.46</v>
      </c>
      <c r="L186">
        <v>63</v>
      </c>
      <c r="M186" t="s">
        <v>88</v>
      </c>
      <c r="N186" t="s">
        <v>788</v>
      </c>
      <c r="O186">
        <v>6.5</v>
      </c>
      <c r="P186">
        <v>14.46</v>
      </c>
      <c r="Q186">
        <v>2</v>
      </c>
      <c r="R186">
        <v>28.92</v>
      </c>
      <c r="S186">
        <v>35.42</v>
      </c>
      <c r="T186">
        <v>5</v>
      </c>
      <c r="U186" s="91">
        <v>0</v>
      </c>
      <c r="V186" s="91">
        <v>5</v>
      </c>
      <c r="W186">
        <v>35.787500000000001</v>
      </c>
      <c r="X186">
        <v>1.05</v>
      </c>
      <c r="Y186">
        <v>37.576875000000001</v>
      </c>
      <c r="Z186" s="183">
        <v>-2.1568999999999998</v>
      </c>
      <c r="AA186" t="s">
        <v>19</v>
      </c>
      <c r="AB186" t="b" cm="1">
        <f t="array" ref="AB1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6">
        <f>Fares_Big_Star_Export[[#This Row],[Trip Time]]*Fares_Big_Star_Export[[#This Row],[HOURLY DATA]]/60</f>
        <v>37.576875000000001</v>
      </c>
      <c r="AE186"/>
    </row>
    <row r="187" spans="1:31" x14ac:dyDescent="0.25">
      <c r="A187" t="s">
        <v>331</v>
      </c>
      <c r="B187" t="s">
        <v>481</v>
      </c>
      <c r="C187" t="s">
        <v>840</v>
      </c>
      <c r="D187" s="3">
        <v>0</v>
      </c>
      <c r="E187" t="s">
        <v>92</v>
      </c>
      <c r="F187" t="s">
        <v>284</v>
      </c>
      <c r="G187" s="2">
        <v>45588</v>
      </c>
      <c r="H187">
        <v>4011154</v>
      </c>
      <c r="I187" t="s">
        <v>213</v>
      </c>
      <c r="J187" t="s">
        <v>84</v>
      </c>
      <c r="K187">
        <v>14.46</v>
      </c>
      <c r="L187">
        <v>83</v>
      </c>
      <c r="M187" t="s">
        <v>88</v>
      </c>
      <c r="N187" t="s">
        <v>788</v>
      </c>
      <c r="O187">
        <v>5</v>
      </c>
      <c r="P187">
        <v>14.46</v>
      </c>
      <c r="Q187">
        <v>1.75</v>
      </c>
      <c r="R187">
        <v>25.305</v>
      </c>
      <c r="S187">
        <v>30.305</v>
      </c>
      <c r="T187">
        <v>5.5</v>
      </c>
      <c r="U187" s="91">
        <v>0</v>
      </c>
      <c r="V187" s="91">
        <v>5.5</v>
      </c>
      <c r="W187">
        <v>32.5</v>
      </c>
      <c r="X187">
        <v>1.3833333333333333</v>
      </c>
      <c r="Y187">
        <v>44.958333333333336</v>
      </c>
      <c r="Z187" s="183">
        <v>-14.6533</v>
      </c>
      <c r="AA187" t="s">
        <v>5</v>
      </c>
      <c r="AB187" t="b" cm="1">
        <f t="array" ref="AB1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7">
        <f>Fares_Big_Star_Export[[#This Row],[Trip Time]]*Fares_Big_Star_Export[[#This Row],[HOURLY DATA]]/60</f>
        <v>44.958333333333336</v>
      </c>
      <c r="AE187"/>
    </row>
    <row r="188" spans="1:31" x14ac:dyDescent="0.25">
      <c r="A188" t="s">
        <v>392</v>
      </c>
      <c r="B188" t="s">
        <v>771</v>
      </c>
      <c r="C188" t="s">
        <v>751</v>
      </c>
      <c r="D188" s="3">
        <v>0</v>
      </c>
      <c r="E188" t="s">
        <v>92</v>
      </c>
      <c r="F188" t="s">
        <v>618</v>
      </c>
      <c r="G188" s="2">
        <v>45588</v>
      </c>
      <c r="H188">
        <v>4011142</v>
      </c>
      <c r="I188" t="s">
        <v>40</v>
      </c>
      <c r="J188" t="s">
        <v>80</v>
      </c>
      <c r="K188">
        <v>31.81</v>
      </c>
      <c r="L188">
        <v>42</v>
      </c>
      <c r="M188" t="s">
        <v>88</v>
      </c>
      <c r="N188" t="s">
        <v>788</v>
      </c>
      <c r="O188">
        <v>5</v>
      </c>
      <c r="P188">
        <v>31.81</v>
      </c>
      <c r="Q188">
        <v>1.75</v>
      </c>
      <c r="R188">
        <v>55.667499999999997</v>
      </c>
      <c r="S188">
        <v>60.667499999999997</v>
      </c>
      <c r="T188">
        <v>5.5</v>
      </c>
      <c r="U188" s="91">
        <v>0</v>
      </c>
      <c r="V188" s="91">
        <v>5.5</v>
      </c>
      <c r="W188">
        <v>29</v>
      </c>
      <c r="X188">
        <v>0.7</v>
      </c>
      <c r="Y188">
        <v>20.299999999999997</v>
      </c>
      <c r="Z188" s="183">
        <v>40.3675</v>
      </c>
      <c r="AA188" t="s">
        <v>5</v>
      </c>
      <c r="AB188" t="b" cm="1">
        <f t="array" ref="AB1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8">
        <f>Fares_Big_Star_Export[[#This Row],[Trip Time]]*Fares_Big_Star_Export[[#This Row],[HOURLY DATA]]/60</f>
        <v>20.3</v>
      </c>
      <c r="AE188"/>
    </row>
    <row r="189" spans="1:31" x14ac:dyDescent="0.25">
      <c r="A189" t="s">
        <v>581</v>
      </c>
      <c r="B189" t="s">
        <v>978</v>
      </c>
      <c r="C189" t="s">
        <v>636</v>
      </c>
      <c r="D189" s="3">
        <v>0</v>
      </c>
      <c r="E189" t="s">
        <v>92</v>
      </c>
      <c r="F189" t="s">
        <v>563</v>
      </c>
      <c r="G189" s="2">
        <v>45588</v>
      </c>
      <c r="H189">
        <v>4007224</v>
      </c>
      <c r="I189" t="s">
        <v>564</v>
      </c>
      <c r="J189" t="s">
        <v>80</v>
      </c>
      <c r="K189">
        <v>27.27</v>
      </c>
      <c r="L189">
        <v>74</v>
      </c>
      <c r="M189" t="s">
        <v>88</v>
      </c>
      <c r="N189" t="s">
        <v>788</v>
      </c>
      <c r="O189">
        <v>5</v>
      </c>
      <c r="P189">
        <v>27.27</v>
      </c>
      <c r="Q189">
        <v>1.75</v>
      </c>
      <c r="R189">
        <v>47.722499999999997</v>
      </c>
      <c r="S189">
        <v>52.722499999999997</v>
      </c>
      <c r="T189">
        <v>0</v>
      </c>
      <c r="U189" s="91">
        <v>0</v>
      </c>
      <c r="V189" s="91">
        <v>0</v>
      </c>
      <c r="W189">
        <v>32.5</v>
      </c>
      <c r="X189">
        <v>1.2333333333333334</v>
      </c>
      <c r="Y189">
        <v>40.083333333333336</v>
      </c>
      <c r="Z189" s="183">
        <v>12.639200000000001</v>
      </c>
      <c r="AA189" t="s">
        <v>5</v>
      </c>
      <c r="AB189" t="b" cm="1">
        <f t="array" ref="AB1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9">
        <f>Fares_Big_Star_Export[[#This Row],[Trip Time]]*Fares_Big_Star_Export[[#This Row],[HOURLY DATA]]/60</f>
        <v>40.083333333333336</v>
      </c>
      <c r="AE189"/>
    </row>
    <row r="190" spans="1:31" x14ac:dyDescent="0.25">
      <c r="A190" t="s">
        <v>406</v>
      </c>
      <c r="B190" t="s">
        <v>774</v>
      </c>
      <c r="C190" t="s">
        <v>741</v>
      </c>
      <c r="D190" s="3">
        <v>0</v>
      </c>
      <c r="E190" t="s">
        <v>92</v>
      </c>
      <c r="F190" t="s">
        <v>385</v>
      </c>
      <c r="G190" s="2">
        <v>45588</v>
      </c>
      <c r="H190">
        <v>4011141</v>
      </c>
      <c r="I190" t="s">
        <v>212</v>
      </c>
      <c r="J190" t="s">
        <v>80</v>
      </c>
      <c r="K190">
        <v>31.81</v>
      </c>
      <c r="L190">
        <v>82</v>
      </c>
      <c r="M190" t="s">
        <v>88</v>
      </c>
      <c r="N190" t="s">
        <v>788</v>
      </c>
      <c r="O190">
        <v>5</v>
      </c>
      <c r="P190">
        <v>31.81</v>
      </c>
      <c r="Q190">
        <v>1.75</v>
      </c>
      <c r="R190">
        <v>55.667499999999997</v>
      </c>
      <c r="S190">
        <v>60.667499999999997</v>
      </c>
      <c r="T190">
        <v>3</v>
      </c>
      <c r="U190" s="91">
        <v>0</v>
      </c>
      <c r="V190" s="91">
        <v>3</v>
      </c>
      <c r="W190">
        <v>29</v>
      </c>
      <c r="X190">
        <v>1.3666666666666667</v>
      </c>
      <c r="Y190">
        <v>39.633333333333333</v>
      </c>
      <c r="Z190" s="183">
        <v>21.034199999999998</v>
      </c>
      <c r="AA190" t="s">
        <v>26</v>
      </c>
      <c r="AB190" t="b" cm="1">
        <f t="array" ref="AB1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0">
        <f>Fares_Big_Star_Export[[#This Row],[Trip Time]]*Fares_Big_Star_Export[[#This Row],[HOURLY DATA]]/60</f>
        <v>39.633333333333333</v>
      </c>
      <c r="AE190"/>
    </row>
    <row r="191" spans="1:31" x14ac:dyDescent="0.25">
      <c r="A191" t="s">
        <v>56</v>
      </c>
      <c r="B191" t="s">
        <v>710</v>
      </c>
      <c r="C191" t="s">
        <v>906</v>
      </c>
      <c r="D191" s="3">
        <v>0</v>
      </c>
      <c r="E191" t="s">
        <v>92</v>
      </c>
      <c r="F191" t="s">
        <v>286</v>
      </c>
      <c r="G191" s="2">
        <v>45588</v>
      </c>
      <c r="H191">
        <v>4011086</v>
      </c>
      <c r="I191" t="s">
        <v>345</v>
      </c>
      <c r="J191" t="s">
        <v>82</v>
      </c>
      <c r="K191">
        <v>32.049999999999997</v>
      </c>
      <c r="L191">
        <v>79</v>
      </c>
      <c r="M191" t="s">
        <v>88</v>
      </c>
      <c r="N191" t="s">
        <v>788</v>
      </c>
      <c r="O191">
        <v>5</v>
      </c>
      <c r="P191">
        <v>32.049999999999997</v>
      </c>
      <c r="Q191">
        <v>1.75</v>
      </c>
      <c r="R191">
        <v>56.087499999999991</v>
      </c>
      <c r="S191">
        <v>61.087499999999991</v>
      </c>
      <c r="T191">
        <v>0</v>
      </c>
      <c r="U191" s="91">
        <v>0</v>
      </c>
      <c r="V191" s="91">
        <v>0</v>
      </c>
      <c r="W191">
        <v>32.5</v>
      </c>
      <c r="X191">
        <v>1.3166666666666667</v>
      </c>
      <c r="Y191">
        <v>42.791666666666664</v>
      </c>
      <c r="Z191" s="183">
        <v>18.2958</v>
      </c>
      <c r="AA191" t="s">
        <v>5</v>
      </c>
      <c r="AB191" t="b" cm="1">
        <f t="array" ref="AB1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1">
        <f>Fares_Big_Star_Export[[#This Row],[Trip Time]]*Fares_Big_Star_Export[[#This Row],[HOURLY DATA]]/60</f>
        <v>42.791666666666664</v>
      </c>
      <c r="AE191"/>
    </row>
    <row r="192" spans="1:31" x14ac:dyDescent="0.25">
      <c r="A192" t="s">
        <v>55</v>
      </c>
      <c r="B192" t="s">
        <v>558</v>
      </c>
      <c r="C192" t="s">
        <v>745</v>
      </c>
      <c r="D192" s="3">
        <v>0</v>
      </c>
      <c r="E192" t="s">
        <v>92</v>
      </c>
      <c r="F192" t="s">
        <v>562</v>
      </c>
      <c r="G192" s="2">
        <v>45588</v>
      </c>
      <c r="H192">
        <v>4011085</v>
      </c>
      <c r="I192" t="s">
        <v>848</v>
      </c>
      <c r="J192" t="s">
        <v>82</v>
      </c>
      <c r="K192">
        <v>32.049999999999997</v>
      </c>
      <c r="L192">
        <v>48</v>
      </c>
      <c r="M192" t="s">
        <v>88</v>
      </c>
      <c r="N192" t="s">
        <v>788</v>
      </c>
      <c r="O192">
        <v>6.5</v>
      </c>
      <c r="P192">
        <v>32.049999999999997</v>
      </c>
      <c r="Q192">
        <v>2</v>
      </c>
      <c r="R192">
        <v>64.099999999999994</v>
      </c>
      <c r="S192">
        <v>70.599999999999994</v>
      </c>
      <c r="T192">
        <v>5.5</v>
      </c>
      <c r="U192" s="91">
        <v>0</v>
      </c>
      <c r="V192" s="91">
        <v>5.5</v>
      </c>
      <c r="W192">
        <v>35.787500000000001</v>
      </c>
      <c r="X192">
        <v>0.8</v>
      </c>
      <c r="Y192">
        <v>28.630000000000003</v>
      </c>
      <c r="Z192" s="183">
        <v>41.97</v>
      </c>
      <c r="AA192" t="s">
        <v>5</v>
      </c>
      <c r="AB192" t="b" cm="1">
        <f t="array" ref="AB1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2">
        <f>Fares_Big_Star_Export[[#This Row],[Trip Time]]*Fares_Big_Star_Export[[#This Row],[HOURLY DATA]]/60</f>
        <v>28.630000000000003</v>
      </c>
      <c r="AE192"/>
    </row>
    <row r="193" spans="1:31" x14ac:dyDescent="0.25">
      <c r="A193" t="s">
        <v>331</v>
      </c>
      <c r="B193" t="s">
        <v>672</v>
      </c>
      <c r="C193" t="s">
        <v>753</v>
      </c>
      <c r="D193" s="3">
        <v>0</v>
      </c>
      <c r="E193" t="s">
        <v>92</v>
      </c>
      <c r="F193" t="s">
        <v>284</v>
      </c>
      <c r="G193" s="2">
        <v>45588</v>
      </c>
      <c r="H193">
        <v>4007145</v>
      </c>
      <c r="I193" t="s">
        <v>213</v>
      </c>
      <c r="J193" t="s">
        <v>80</v>
      </c>
      <c r="K193">
        <v>17.43</v>
      </c>
      <c r="L193">
        <v>56</v>
      </c>
      <c r="M193" t="s">
        <v>88</v>
      </c>
      <c r="N193" t="s">
        <v>788</v>
      </c>
      <c r="O193">
        <v>5</v>
      </c>
      <c r="P193">
        <v>17.43</v>
      </c>
      <c r="Q193">
        <v>1.75</v>
      </c>
      <c r="R193">
        <v>30.502499999999998</v>
      </c>
      <c r="S193">
        <v>35.502499999999998</v>
      </c>
      <c r="T193">
        <v>0</v>
      </c>
      <c r="U193" s="91">
        <v>0</v>
      </c>
      <c r="V193" s="91">
        <v>0</v>
      </c>
      <c r="W193">
        <v>32.5</v>
      </c>
      <c r="X193">
        <v>0.93333333333333335</v>
      </c>
      <c r="Y193">
        <v>30.333333333333332</v>
      </c>
      <c r="Z193" s="183">
        <v>5.1692</v>
      </c>
      <c r="AA193" t="s">
        <v>5</v>
      </c>
      <c r="AB193" t="b" cm="1">
        <f t="array" ref="AB1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3">
        <f>Fares_Big_Star_Export[[#This Row],[Trip Time]]*Fares_Big_Star_Export[[#This Row],[HOURLY DATA]]/60</f>
        <v>30.333333333333332</v>
      </c>
      <c r="AE193"/>
    </row>
    <row r="194" spans="1:31" x14ac:dyDescent="0.25">
      <c r="A194" t="s">
        <v>55</v>
      </c>
      <c r="B194" t="s">
        <v>513</v>
      </c>
      <c r="C194" t="s">
        <v>425</v>
      </c>
      <c r="D194" s="3">
        <v>0</v>
      </c>
      <c r="E194" t="s">
        <v>92</v>
      </c>
      <c r="F194" t="s">
        <v>850</v>
      </c>
      <c r="G194" s="2">
        <v>45588</v>
      </c>
      <c r="H194">
        <v>4007144</v>
      </c>
      <c r="I194" t="s">
        <v>22</v>
      </c>
      <c r="J194" t="s">
        <v>80</v>
      </c>
      <c r="K194">
        <v>17.43</v>
      </c>
      <c r="L194">
        <v>40</v>
      </c>
      <c r="M194" t="s">
        <v>88</v>
      </c>
      <c r="N194" t="s">
        <v>788</v>
      </c>
      <c r="O194">
        <v>6.5</v>
      </c>
      <c r="P194">
        <v>17.43</v>
      </c>
      <c r="Q194">
        <v>2</v>
      </c>
      <c r="R194">
        <v>34.86</v>
      </c>
      <c r="S194">
        <v>41.36</v>
      </c>
      <c r="T194">
        <v>0</v>
      </c>
      <c r="U194" s="91">
        <v>0</v>
      </c>
      <c r="V194" s="91">
        <v>0</v>
      </c>
      <c r="W194">
        <v>35.787500000000001</v>
      </c>
      <c r="X194">
        <v>0.66666666666666663</v>
      </c>
      <c r="Y194">
        <v>23.858333333333334</v>
      </c>
      <c r="Z194" s="183">
        <v>17.5017</v>
      </c>
      <c r="AA194" t="s">
        <v>19</v>
      </c>
      <c r="AB194" t="b" cm="1">
        <f t="array" ref="AB1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4">
        <f>Fares_Big_Star_Export[[#This Row],[Trip Time]]*Fares_Big_Star_Export[[#This Row],[HOURLY DATA]]/60</f>
        <v>23.858333333333334</v>
      </c>
      <c r="AE194"/>
    </row>
    <row r="195" spans="1:31" x14ac:dyDescent="0.25">
      <c r="A195" t="s">
        <v>55</v>
      </c>
      <c r="B195" t="s">
        <v>344</v>
      </c>
      <c r="C195" t="s">
        <v>546</v>
      </c>
      <c r="D195" s="3">
        <v>0</v>
      </c>
      <c r="E195" t="s">
        <v>92</v>
      </c>
      <c r="F195" t="s">
        <v>342</v>
      </c>
      <c r="G195" s="2">
        <v>45588</v>
      </c>
      <c r="H195">
        <v>4007135</v>
      </c>
      <c r="I195" t="s">
        <v>306</v>
      </c>
      <c r="J195" t="s">
        <v>80</v>
      </c>
      <c r="K195">
        <v>11.22</v>
      </c>
      <c r="L195">
        <v>39</v>
      </c>
      <c r="M195" t="s">
        <v>88</v>
      </c>
      <c r="N195" t="s">
        <v>788</v>
      </c>
      <c r="O195">
        <v>6.5</v>
      </c>
      <c r="P195">
        <v>11.22</v>
      </c>
      <c r="Q195">
        <v>2</v>
      </c>
      <c r="R195">
        <v>22.44</v>
      </c>
      <c r="S195">
        <v>28.94</v>
      </c>
      <c r="T195">
        <v>0</v>
      </c>
      <c r="U195" s="91">
        <v>0</v>
      </c>
      <c r="V195" s="91">
        <v>0</v>
      </c>
      <c r="W195">
        <v>35.787500000000001</v>
      </c>
      <c r="X195">
        <v>0.65</v>
      </c>
      <c r="Y195">
        <v>23.261875000000003</v>
      </c>
      <c r="Z195" s="183">
        <v>5.6780999999999997</v>
      </c>
      <c r="AA195" t="s">
        <v>5</v>
      </c>
      <c r="AB195" t="b" cm="1">
        <f t="array" ref="AB1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5">
        <f>Fares_Big_Star_Export[[#This Row],[Trip Time]]*Fares_Big_Star_Export[[#This Row],[HOURLY DATA]]/60</f>
        <v>23.261875</v>
      </c>
      <c r="AE195"/>
    </row>
    <row r="196" spans="1:31" x14ac:dyDescent="0.25">
      <c r="A196" t="s">
        <v>331</v>
      </c>
      <c r="B196" t="s">
        <v>504</v>
      </c>
      <c r="C196" t="s">
        <v>389</v>
      </c>
      <c r="D196" s="3">
        <v>0</v>
      </c>
      <c r="E196" t="s">
        <v>92</v>
      </c>
      <c r="F196" t="s">
        <v>284</v>
      </c>
      <c r="G196" s="2">
        <v>45588</v>
      </c>
      <c r="H196">
        <v>4007134</v>
      </c>
      <c r="I196" t="s">
        <v>213</v>
      </c>
      <c r="J196" t="s">
        <v>80</v>
      </c>
      <c r="K196">
        <v>11.22</v>
      </c>
      <c r="L196">
        <v>68</v>
      </c>
      <c r="M196" t="s">
        <v>88</v>
      </c>
      <c r="N196" t="s">
        <v>788</v>
      </c>
      <c r="O196">
        <v>5</v>
      </c>
      <c r="P196">
        <v>11.22</v>
      </c>
      <c r="Q196">
        <v>1.75</v>
      </c>
      <c r="R196">
        <v>19.635000000000002</v>
      </c>
      <c r="S196">
        <v>24.635000000000002</v>
      </c>
      <c r="T196">
        <v>0</v>
      </c>
      <c r="U196" s="91">
        <v>0</v>
      </c>
      <c r="V196" s="91">
        <v>0</v>
      </c>
      <c r="W196">
        <v>32.5</v>
      </c>
      <c r="X196">
        <v>1.1333333333333333</v>
      </c>
      <c r="Y196">
        <v>36.833333333333336</v>
      </c>
      <c r="Z196" s="183">
        <v>-12.1983</v>
      </c>
      <c r="AA196" t="s">
        <v>5</v>
      </c>
      <c r="AB196" t="b" cm="1">
        <f t="array" ref="AB1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6">
        <f>Fares_Big_Star_Export[[#This Row],[Trip Time]]*Fares_Big_Star_Export[[#This Row],[HOURLY DATA]]/60</f>
        <v>36.833333333333336</v>
      </c>
      <c r="AE196"/>
    </row>
    <row r="197" spans="1:31" x14ac:dyDescent="0.25">
      <c r="A197" t="s">
        <v>60</v>
      </c>
      <c r="B197" t="s">
        <v>376</v>
      </c>
      <c r="C197" t="s">
        <v>365</v>
      </c>
      <c r="D197" s="3">
        <v>0</v>
      </c>
      <c r="E197" t="s">
        <v>92</v>
      </c>
      <c r="F197" t="s">
        <v>566</v>
      </c>
      <c r="G197" s="2">
        <v>45588</v>
      </c>
      <c r="H197">
        <v>4007119</v>
      </c>
      <c r="I197" t="s">
        <v>23</v>
      </c>
      <c r="J197" t="s">
        <v>84</v>
      </c>
      <c r="K197">
        <v>6.92</v>
      </c>
      <c r="L197">
        <v>24</v>
      </c>
      <c r="M197" t="s">
        <v>88</v>
      </c>
      <c r="N197" t="s">
        <v>788</v>
      </c>
      <c r="O197">
        <v>5</v>
      </c>
      <c r="P197">
        <v>6.92</v>
      </c>
      <c r="Q197">
        <v>1.75</v>
      </c>
      <c r="R197">
        <v>12.11</v>
      </c>
      <c r="S197">
        <v>17.11</v>
      </c>
      <c r="T197">
        <v>5</v>
      </c>
      <c r="U197" s="91">
        <v>0</v>
      </c>
      <c r="V197" s="91">
        <v>5</v>
      </c>
      <c r="W197">
        <v>32.5</v>
      </c>
      <c r="X197">
        <v>0.4</v>
      </c>
      <c r="Y197">
        <v>13</v>
      </c>
      <c r="Z197" s="183">
        <v>4.1100000000000003</v>
      </c>
      <c r="AA197" t="s">
        <v>5</v>
      </c>
      <c r="AB197" t="b" cm="1">
        <f t="array" ref="AB1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7">
        <f>Fares_Big_Star_Export[[#This Row],[Trip Time]]*Fares_Big_Star_Export[[#This Row],[HOURLY DATA]]/60</f>
        <v>13</v>
      </c>
      <c r="AE197"/>
    </row>
    <row r="198" spans="1:31" x14ac:dyDescent="0.25">
      <c r="A198" t="s">
        <v>392</v>
      </c>
      <c r="B198" t="s">
        <v>383</v>
      </c>
      <c r="C198" t="s">
        <v>352</v>
      </c>
      <c r="D198" s="3">
        <v>0</v>
      </c>
      <c r="E198" t="s">
        <v>92</v>
      </c>
      <c r="F198" t="s">
        <v>666</v>
      </c>
      <c r="G198" s="2">
        <v>45588</v>
      </c>
      <c r="H198">
        <v>4007296</v>
      </c>
      <c r="I198" t="s">
        <v>38</v>
      </c>
      <c r="J198" t="s">
        <v>80</v>
      </c>
      <c r="K198">
        <v>17.3</v>
      </c>
      <c r="L198">
        <v>41</v>
      </c>
      <c r="M198" t="s">
        <v>88</v>
      </c>
      <c r="N198" t="s">
        <v>788</v>
      </c>
      <c r="O198">
        <v>5</v>
      </c>
      <c r="P198">
        <v>17.3</v>
      </c>
      <c r="Q198">
        <v>1.75</v>
      </c>
      <c r="R198">
        <v>30.275000000000002</v>
      </c>
      <c r="S198">
        <v>35.275000000000006</v>
      </c>
      <c r="T198">
        <v>0</v>
      </c>
      <c r="U198" s="91">
        <v>0</v>
      </c>
      <c r="V198" s="91">
        <v>0</v>
      </c>
      <c r="W198">
        <v>29</v>
      </c>
      <c r="X198">
        <v>0.68333333333333335</v>
      </c>
      <c r="Y198">
        <v>19.816666666666666</v>
      </c>
      <c r="Z198" s="183">
        <v>15.458299999999999</v>
      </c>
      <c r="AA198" t="s">
        <v>26</v>
      </c>
      <c r="AB198" t="b" cm="1">
        <f t="array" ref="AB1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8">
        <f>Fares_Big_Star_Export[[#This Row],[Trip Time]]*Fares_Big_Star_Export[[#This Row],[HOURLY DATA]]/60</f>
        <v>19.816666666666666</v>
      </c>
      <c r="AE198"/>
    </row>
    <row r="199" spans="1:31" x14ac:dyDescent="0.25">
      <c r="A199" t="s">
        <v>432</v>
      </c>
      <c r="B199" t="s">
        <v>554</v>
      </c>
      <c r="C199" t="s">
        <v>499</v>
      </c>
      <c r="D199" s="3">
        <v>0</v>
      </c>
      <c r="E199" t="s">
        <v>92</v>
      </c>
      <c r="F199" t="s">
        <v>398</v>
      </c>
      <c r="G199" s="2">
        <v>45588</v>
      </c>
      <c r="H199">
        <v>4007295</v>
      </c>
      <c r="I199" t="s">
        <v>27</v>
      </c>
      <c r="J199" t="s">
        <v>80</v>
      </c>
      <c r="K199">
        <v>4.38</v>
      </c>
      <c r="L199">
        <v>14</v>
      </c>
      <c r="M199" t="s">
        <v>88</v>
      </c>
      <c r="N199" t="s">
        <v>788</v>
      </c>
      <c r="O199">
        <v>5</v>
      </c>
      <c r="P199">
        <v>4.38</v>
      </c>
      <c r="Q199">
        <v>1.75</v>
      </c>
      <c r="R199">
        <v>7.665</v>
      </c>
      <c r="S199">
        <v>12.664999999999999</v>
      </c>
      <c r="T199">
        <v>5.5</v>
      </c>
      <c r="U199" s="91">
        <v>0</v>
      </c>
      <c r="V199" s="91">
        <v>5.5</v>
      </c>
      <c r="W199">
        <v>29</v>
      </c>
      <c r="X199">
        <v>0.23333333333333334</v>
      </c>
      <c r="Y199">
        <v>6.7666666666666666</v>
      </c>
      <c r="Z199" s="183">
        <v>5.8982999999999999</v>
      </c>
      <c r="AA199" t="s">
        <v>26</v>
      </c>
      <c r="AB199" t="b" cm="1">
        <f t="array" ref="AB1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9">
        <f>Fares_Big_Star_Export[[#This Row],[Trip Time]]*Fares_Big_Star_Export[[#This Row],[HOURLY DATA]]/60</f>
        <v>6.7666666666666666</v>
      </c>
      <c r="AE199"/>
    </row>
    <row r="200" spans="1:31" x14ac:dyDescent="0.25">
      <c r="A200" t="s">
        <v>331</v>
      </c>
      <c r="B200" t="s">
        <v>672</v>
      </c>
      <c r="C200" t="s">
        <v>534</v>
      </c>
      <c r="D200" s="3">
        <v>0</v>
      </c>
      <c r="E200" t="s">
        <v>92</v>
      </c>
      <c r="F200" t="s">
        <v>284</v>
      </c>
      <c r="G200" s="2">
        <v>45588</v>
      </c>
      <c r="H200">
        <v>4007267</v>
      </c>
      <c r="I200" t="s">
        <v>213</v>
      </c>
      <c r="J200" t="s">
        <v>80</v>
      </c>
      <c r="K200">
        <v>7.27</v>
      </c>
      <c r="L200">
        <v>17</v>
      </c>
      <c r="M200" t="s">
        <v>88</v>
      </c>
      <c r="N200" t="s">
        <v>788</v>
      </c>
      <c r="O200">
        <v>5</v>
      </c>
      <c r="P200">
        <v>7.27</v>
      </c>
      <c r="Q200">
        <v>1.75</v>
      </c>
      <c r="R200">
        <v>12.7225</v>
      </c>
      <c r="S200">
        <v>17.7225</v>
      </c>
      <c r="T200">
        <v>0</v>
      </c>
      <c r="U200" s="91">
        <v>0</v>
      </c>
      <c r="V200" s="91">
        <v>0</v>
      </c>
      <c r="W200">
        <v>32.5</v>
      </c>
      <c r="X200">
        <v>0.28333333333333333</v>
      </c>
      <c r="Y200">
        <v>9.2083333333333339</v>
      </c>
      <c r="Z200" s="183">
        <v>8.5142000000000007</v>
      </c>
      <c r="AA200" t="s">
        <v>5</v>
      </c>
      <c r="AB200" t="b" cm="1">
        <f t="array" ref="AB2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0">
        <f>Fares_Big_Star_Export[[#This Row],[Trip Time]]*Fares_Big_Star_Export[[#This Row],[HOURLY DATA]]/60</f>
        <v>9.2083333333333339</v>
      </c>
      <c r="AE200"/>
    </row>
    <row r="201" spans="1:31" x14ac:dyDescent="0.25">
      <c r="A201" t="s">
        <v>470</v>
      </c>
      <c r="B201" t="s">
        <v>856</v>
      </c>
      <c r="C201" t="s">
        <v>729</v>
      </c>
      <c r="D201" s="3">
        <v>0</v>
      </c>
      <c r="E201" t="s">
        <v>92</v>
      </c>
      <c r="F201" t="s">
        <v>491</v>
      </c>
      <c r="G201" s="2">
        <v>45588</v>
      </c>
      <c r="H201">
        <v>4007293</v>
      </c>
      <c r="I201" t="s">
        <v>28</v>
      </c>
      <c r="J201" t="s">
        <v>86</v>
      </c>
      <c r="K201">
        <v>4.88</v>
      </c>
      <c r="L201">
        <v>21</v>
      </c>
      <c r="M201" t="s">
        <v>89</v>
      </c>
      <c r="N201" t="s">
        <v>788</v>
      </c>
      <c r="O201">
        <v>6.5</v>
      </c>
      <c r="P201">
        <v>4.88</v>
      </c>
      <c r="Q201">
        <v>2</v>
      </c>
      <c r="R201">
        <v>9.76</v>
      </c>
      <c r="S201">
        <v>16.259999999999998</v>
      </c>
      <c r="T201">
        <v>0</v>
      </c>
      <c r="U201" s="91">
        <v>0</v>
      </c>
      <c r="V201" s="91">
        <v>0</v>
      </c>
      <c r="W201">
        <v>32.5</v>
      </c>
      <c r="X201">
        <v>0.35</v>
      </c>
      <c r="Y201">
        <v>11.375</v>
      </c>
      <c r="Z201" s="183">
        <v>4.8849999999999998</v>
      </c>
      <c r="AA201" t="s">
        <v>5</v>
      </c>
      <c r="AB201" t="b" cm="1">
        <f t="array" ref="AB2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1">
        <f>Fares_Big_Star_Export[[#This Row],[Trip Time]]*Fares_Big_Star_Export[[#This Row],[HOURLY DATA]]/60</f>
        <v>11.375</v>
      </c>
      <c r="AE201"/>
    </row>
    <row r="202" spans="1:31" x14ac:dyDescent="0.25">
      <c r="A202" t="s">
        <v>392</v>
      </c>
      <c r="B202" t="s">
        <v>928</v>
      </c>
      <c r="C202" t="s">
        <v>987</v>
      </c>
      <c r="D202" s="3">
        <v>0</v>
      </c>
      <c r="E202" t="s">
        <v>92</v>
      </c>
      <c r="F202" t="s">
        <v>618</v>
      </c>
      <c r="G202" s="2">
        <v>45588</v>
      </c>
      <c r="H202">
        <v>4007294</v>
      </c>
      <c r="I202" t="s">
        <v>40</v>
      </c>
      <c r="J202" t="s">
        <v>86</v>
      </c>
      <c r="K202">
        <v>4.88</v>
      </c>
      <c r="L202">
        <v>33</v>
      </c>
      <c r="M202" t="s">
        <v>89</v>
      </c>
      <c r="N202" t="s">
        <v>788</v>
      </c>
      <c r="O202">
        <v>6.5</v>
      </c>
      <c r="P202">
        <v>4.88</v>
      </c>
      <c r="Q202">
        <v>2</v>
      </c>
      <c r="R202">
        <v>9.76</v>
      </c>
      <c r="S202">
        <v>16.259999999999998</v>
      </c>
      <c r="T202">
        <v>0</v>
      </c>
      <c r="U202" s="91">
        <v>0</v>
      </c>
      <c r="V202" s="91">
        <v>0</v>
      </c>
      <c r="W202">
        <v>29</v>
      </c>
      <c r="X202">
        <v>0.55000000000000004</v>
      </c>
      <c r="Y202">
        <v>15.950000000000001</v>
      </c>
      <c r="Z202" s="183">
        <v>0.31</v>
      </c>
      <c r="AA202" t="s">
        <v>5</v>
      </c>
      <c r="AB202" t="b" cm="1">
        <f t="array" ref="AB2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2">
        <f>Fares_Big_Star_Export[[#This Row],[Trip Time]]*Fares_Big_Star_Export[[#This Row],[HOURLY DATA]]/60</f>
        <v>15.95</v>
      </c>
      <c r="AE202"/>
    </row>
    <row r="203" spans="1:31" x14ac:dyDescent="0.25">
      <c r="A203" t="s">
        <v>444</v>
      </c>
      <c r="B203" t="s">
        <v>988</v>
      </c>
      <c r="C203" t="s">
        <v>552</v>
      </c>
      <c r="D203" s="3">
        <v>1</v>
      </c>
      <c r="E203" t="s">
        <v>92</v>
      </c>
      <c r="F203" t="s">
        <v>415</v>
      </c>
      <c r="G203" s="2">
        <v>45588</v>
      </c>
      <c r="H203">
        <v>4010914</v>
      </c>
      <c r="I203" t="s">
        <v>354</v>
      </c>
      <c r="J203" t="s">
        <v>80</v>
      </c>
      <c r="K203">
        <v>18.02</v>
      </c>
      <c r="L203">
        <v>25</v>
      </c>
      <c r="M203" t="s">
        <v>88</v>
      </c>
      <c r="N203" t="s">
        <v>788</v>
      </c>
      <c r="O203">
        <v>5</v>
      </c>
      <c r="P203">
        <v>18.02</v>
      </c>
      <c r="Q203">
        <v>1.75</v>
      </c>
      <c r="R203">
        <v>31.535</v>
      </c>
      <c r="S203">
        <v>36.534999999999997</v>
      </c>
      <c r="T203">
        <v>5.5</v>
      </c>
      <c r="U203" s="91">
        <v>5.5</v>
      </c>
      <c r="V203" s="91">
        <v>0</v>
      </c>
      <c r="W203">
        <v>32.5</v>
      </c>
      <c r="X203">
        <v>0.41666666666666669</v>
      </c>
      <c r="Y203">
        <v>13.541666666666668</v>
      </c>
      <c r="Z203" s="183">
        <v>22.993300000000001</v>
      </c>
      <c r="AA203" t="s">
        <v>5</v>
      </c>
      <c r="AB203" t="b" cm="1">
        <f t="array" ref="AB2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3">
        <f>Fares_Big_Star_Export[[#This Row],[Trip Time]]*Fares_Big_Star_Export[[#This Row],[HOURLY DATA]]/60</f>
        <v>13.541666666666666</v>
      </c>
      <c r="AE203"/>
    </row>
    <row r="204" spans="1:31" x14ac:dyDescent="0.25">
      <c r="A204" t="s">
        <v>55</v>
      </c>
      <c r="B204" t="s">
        <v>606</v>
      </c>
      <c r="C204" t="s">
        <v>508</v>
      </c>
      <c r="D204" s="3">
        <v>0</v>
      </c>
      <c r="E204" t="s">
        <v>92</v>
      </c>
      <c r="F204" t="s">
        <v>473</v>
      </c>
      <c r="G204" s="2">
        <v>45588</v>
      </c>
      <c r="H204">
        <v>4010902</v>
      </c>
      <c r="I204" t="s">
        <v>565</v>
      </c>
      <c r="J204" t="s">
        <v>855</v>
      </c>
      <c r="K204">
        <v>20.84</v>
      </c>
      <c r="L204">
        <v>42</v>
      </c>
      <c r="M204" t="s">
        <v>88</v>
      </c>
      <c r="N204" t="s">
        <v>788</v>
      </c>
      <c r="O204">
        <v>6.5</v>
      </c>
      <c r="P204">
        <v>20.84</v>
      </c>
      <c r="Q204">
        <v>2</v>
      </c>
      <c r="R204">
        <v>41.68</v>
      </c>
      <c r="S204">
        <v>48.18</v>
      </c>
      <c r="T204">
        <v>11</v>
      </c>
      <c r="U204" s="91">
        <v>0</v>
      </c>
      <c r="V204" s="91">
        <v>11</v>
      </c>
      <c r="W204">
        <v>35.787500000000001</v>
      </c>
      <c r="X204">
        <v>0.7</v>
      </c>
      <c r="Y204">
        <v>25.05125</v>
      </c>
      <c r="Z204" s="183">
        <v>23.128799999999998</v>
      </c>
      <c r="AA204" t="s">
        <v>5</v>
      </c>
      <c r="AB204" t="b" cm="1">
        <f t="array" ref="AB2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4">
        <f>Fares_Big_Star_Export[[#This Row],[Trip Time]]*Fares_Big_Star_Export[[#This Row],[HOURLY DATA]]/60</f>
        <v>25.05125</v>
      </c>
      <c r="AE204"/>
    </row>
    <row r="205" spans="1:31" x14ac:dyDescent="0.25">
      <c r="A205" t="s">
        <v>60</v>
      </c>
      <c r="B205" t="s">
        <v>806</v>
      </c>
      <c r="C205" t="s">
        <v>989</v>
      </c>
      <c r="D205" s="3">
        <v>0</v>
      </c>
      <c r="E205" t="s">
        <v>92</v>
      </c>
      <c r="F205" t="s">
        <v>566</v>
      </c>
      <c r="G205" s="2">
        <v>45588</v>
      </c>
      <c r="H205">
        <v>4010385</v>
      </c>
      <c r="I205" t="s">
        <v>23</v>
      </c>
      <c r="J205" t="s">
        <v>80</v>
      </c>
      <c r="K205">
        <v>19.88</v>
      </c>
      <c r="L205">
        <v>44</v>
      </c>
      <c r="M205" t="s">
        <v>88</v>
      </c>
      <c r="N205" t="s">
        <v>788</v>
      </c>
      <c r="O205">
        <v>5</v>
      </c>
      <c r="P205">
        <v>19.88</v>
      </c>
      <c r="Q205">
        <v>1.75</v>
      </c>
      <c r="R205">
        <v>34.79</v>
      </c>
      <c r="S205">
        <v>39.79</v>
      </c>
      <c r="T205">
        <v>5.5</v>
      </c>
      <c r="U205" s="91">
        <v>0</v>
      </c>
      <c r="V205" s="91">
        <v>5.5</v>
      </c>
      <c r="W205">
        <v>32.5</v>
      </c>
      <c r="X205">
        <v>0.73333333333333328</v>
      </c>
      <c r="Y205">
        <v>23.833333333333332</v>
      </c>
      <c r="Z205" s="183">
        <v>15.9567</v>
      </c>
      <c r="AA205" t="s">
        <v>5</v>
      </c>
      <c r="AB205" t="b" cm="1">
        <f t="array" ref="AB2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5">
        <f>Fares_Big_Star_Export[[#This Row],[Trip Time]]*Fares_Big_Star_Export[[#This Row],[HOURLY DATA]]/60</f>
        <v>23.833333333333332</v>
      </c>
      <c r="AE205"/>
    </row>
    <row r="206" spans="1:31" x14ac:dyDescent="0.25">
      <c r="A206" t="s">
        <v>55</v>
      </c>
      <c r="B206" t="s">
        <v>795</v>
      </c>
      <c r="C206" t="s">
        <v>553</v>
      </c>
      <c r="D206" s="3">
        <v>0</v>
      </c>
      <c r="E206" t="s">
        <v>92</v>
      </c>
      <c r="F206" t="s">
        <v>850</v>
      </c>
      <c r="G206" s="2">
        <v>45588</v>
      </c>
      <c r="H206">
        <v>4008911</v>
      </c>
      <c r="I206" t="s">
        <v>22</v>
      </c>
      <c r="J206" t="s">
        <v>87</v>
      </c>
      <c r="K206">
        <v>5.7</v>
      </c>
      <c r="L206">
        <v>23</v>
      </c>
      <c r="M206" t="s">
        <v>89</v>
      </c>
      <c r="N206" t="s">
        <v>788</v>
      </c>
      <c r="O206">
        <v>6.5</v>
      </c>
      <c r="P206">
        <v>5.7</v>
      </c>
      <c r="Q206">
        <v>2</v>
      </c>
      <c r="R206">
        <v>11.4</v>
      </c>
      <c r="S206">
        <v>17.899999999999999</v>
      </c>
      <c r="T206">
        <v>5</v>
      </c>
      <c r="U206" s="91">
        <v>0</v>
      </c>
      <c r="V206" s="91">
        <v>5</v>
      </c>
      <c r="W206">
        <v>35.787500000000001</v>
      </c>
      <c r="X206">
        <v>0.38333333333333336</v>
      </c>
      <c r="Y206">
        <v>13.718541666666669</v>
      </c>
      <c r="Z206" s="183">
        <v>4.1814999999999998</v>
      </c>
      <c r="AA206" t="s">
        <v>19</v>
      </c>
      <c r="AB206" t="b" cm="1">
        <f t="array" ref="AB2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6">
        <f>Fares_Big_Star_Export[[#This Row],[Trip Time]]*Fares_Big_Star_Export[[#This Row],[HOURLY DATA]]/60</f>
        <v>13.718541666666669</v>
      </c>
      <c r="AE206"/>
    </row>
    <row r="207" spans="1:31" x14ac:dyDescent="0.25">
      <c r="A207" t="s">
        <v>55</v>
      </c>
      <c r="B207" t="s">
        <v>862</v>
      </c>
      <c r="C207" t="s">
        <v>610</v>
      </c>
      <c r="D207" s="3">
        <v>0</v>
      </c>
      <c r="E207" t="s">
        <v>92</v>
      </c>
      <c r="F207" t="s">
        <v>342</v>
      </c>
      <c r="G207" s="2">
        <v>45588</v>
      </c>
      <c r="H207">
        <v>4010407</v>
      </c>
      <c r="I207" t="s">
        <v>306</v>
      </c>
      <c r="J207" t="s">
        <v>80</v>
      </c>
      <c r="K207">
        <v>17.170000000000002</v>
      </c>
      <c r="L207">
        <v>34</v>
      </c>
      <c r="M207" t="s">
        <v>88</v>
      </c>
      <c r="N207" t="s">
        <v>788</v>
      </c>
      <c r="O207">
        <v>6.5</v>
      </c>
      <c r="P207">
        <v>17.170000000000002</v>
      </c>
      <c r="Q207">
        <v>2</v>
      </c>
      <c r="R207">
        <v>34.340000000000003</v>
      </c>
      <c r="S207">
        <v>40.840000000000003</v>
      </c>
      <c r="T207">
        <v>5.5</v>
      </c>
      <c r="U207" s="91">
        <v>0</v>
      </c>
      <c r="V207" s="91">
        <v>5.5</v>
      </c>
      <c r="W207">
        <v>35.787500000000001</v>
      </c>
      <c r="X207">
        <v>0.56666666666666665</v>
      </c>
      <c r="Y207">
        <v>20.279583333333335</v>
      </c>
      <c r="Z207" s="183">
        <v>20.560400000000001</v>
      </c>
      <c r="AA207" t="s">
        <v>5</v>
      </c>
      <c r="AB207" t="b" cm="1">
        <f t="array" ref="AB2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7">
        <f>Fares_Big_Star_Export[[#This Row],[Trip Time]]*Fares_Big_Star_Export[[#This Row],[HOURLY DATA]]/60</f>
        <v>20.279583333333335</v>
      </c>
      <c r="AE207"/>
    </row>
    <row r="208" spans="1:31" x14ac:dyDescent="0.25">
      <c r="A208" t="s">
        <v>461</v>
      </c>
      <c r="B208" t="s">
        <v>517</v>
      </c>
      <c r="C208" t="s">
        <v>771</v>
      </c>
      <c r="D208" s="3">
        <v>0</v>
      </c>
      <c r="E208" t="s">
        <v>92</v>
      </c>
      <c r="F208" t="s">
        <v>421</v>
      </c>
      <c r="G208" s="2">
        <v>45588</v>
      </c>
      <c r="H208">
        <v>4010408</v>
      </c>
      <c r="I208" t="s">
        <v>290</v>
      </c>
      <c r="J208" t="s">
        <v>80</v>
      </c>
      <c r="K208">
        <v>17.170000000000002</v>
      </c>
      <c r="L208">
        <v>32</v>
      </c>
      <c r="M208" t="s">
        <v>88</v>
      </c>
      <c r="N208" t="s">
        <v>788</v>
      </c>
      <c r="O208">
        <v>5</v>
      </c>
      <c r="P208">
        <v>17.170000000000002</v>
      </c>
      <c r="Q208">
        <v>1.75</v>
      </c>
      <c r="R208">
        <v>30.047500000000003</v>
      </c>
      <c r="S208">
        <v>35.047499999999999</v>
      </c>
      <c r="T208">
        <v>5</v>
      </c>
      <c r="U208" s="91">
        <v>0</v>
      </c>
      <c r="V208" s="91">
        <v>5</v>
      </c>
      <c r="W208">
        <v>32.5</v>
      </c>
      <c r="X208">
        <v>0.53333333333333333</v>
      </c>
      <c r="Y208">
        <v>17.333333333333332</v>
      </c>
      <c r="Z208" s="183">
        <v>17.714200000000002</v>
      </c>
      <c r="AA208" t="s">
        <v>5</v>
      </c>
      <c r="AB208" t="b" cm="1">
        <f t="array" ref="AB2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8">
        <f>Fares_Big_Star_Export[[#This Row],[Trip Time]]*Fares_Big_Star_Export[[#This Row],[HOURLY DATA]]/60</f>
        <v>17.333333333333332</v>
      </c>
      <c r="AE208"/>
    </row>
    <row r="209" spans="1:31" x14ac:dyDescent="0.25">
      <c r="A209" t="s">
        <v>370</v>
      </c>
      <c r="B209" t="s">
        <v>990</v>
      </c>
      <c r="C209" t="s">
        <v>991</v>
      </c>
      <c r="D209" s="3">
        <v>0</v>
      </c>
      <c r="E209" t="s">
        <v>92</v>
      </c>
      <c r="F209" t="s">
        <v>353</v>
      </c>
      <c r="G209" s="2">
        <v>45588</v>
      </c>
      <c r="H209">
        <v>4010427</v>
      </c>
      <c r="I209" t="s">
        <v>217</v>
      </c>
      <c r="J209" t="s">
        <v>81</v>
      </c>
      <c r="K209">
        <v>27.2</v>
      </c>
      <c r="L209">
        <v>28</v>
      </c>
      <c r="M209" t="s">
        <v>88</v>
      </c>
      <c r="N209" t="s">
        <v>788</v>
      </c>
      <c r="O209">
        <v>5</v>
      </c>
      <c r="P209">
        <v>27.2</v>
      </c>
      <c r="Q209">
        <v>1.75</v>
      </c>
      <c r="R209">
        <v>47.6</v>
      </c>
      <c r="S209">
        <v>52.6</v>
      </c>
      <c r="T209">
        <v>0</v>
      </c>
      <c r="U209" s="91">
        <v>0</v>
      </c>
      <c r="V209" s="91">
        <v>0</v>
      </c>
      <c r="W209">
        <v>32.5</v>
      </c>
      <c r="X209">
        <v>0.46666666666666667</v>
      </c>
      <c r="Y209">
        <v>15.166666666666666</v>
      </c>
      <c r="Z209" s="183">
        <v>37.433300000000003</v>
      </c>
      <c r="AA209" t="s">
        <v>5</v>
      </c>
      <c r="AB209" t="b" cm="1">
        <f t="array" ref="AB2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9">
        <f>Fares_Big_Star_Export[[#This Row],[Trip Time]]*Fares_Big_Star_Export[[#This Row],[HOURLY DATA]]/60</f>
        <v>15.166666666666666</v>
      </c>
      <c r="AE209"/>
    </row>
    <row r="210" spans="1:31" x14ac:dyDescent="0.25">
      <c r="A210" t="s">
        <v>55</v>
      </c>
      <c r="B210" t="s">
        <v>865</v>
      </c>
      <c r="C210" t="s">
        <v>971</v>
      </c>
      <c r="D210" s="3">
        <v>0</v>
      </c>
      <c r="E210" t="s">
        <v>92</v>
      </c>
      <c r="F210" t="s">
        <v>850</v>
      </c>
      <c r="G210" s="2">
        <v>45588</v>
      </c>
      <c r="H210">
        <v>4008913</v>
      </c>
      <c r="I210" t="s">
        <v>22</v>
      </c>
      <c r="J210" t="s">
        <v>87</v>
      </c>
      <c r="K210">
        <v>5.7</v>
      </c>
      <c r="L210">
        <v>25</v>
      </c>
      <c r="M210" t="s">
        <v>89</v>
      </c>
      <c r="N210" t="s">
        <v>788</v>
      </c>
      <c r="O210">
        <v>6.5</v>
      </c>
      <c r="P210">
        <v>5.7</v>
      </c>
      <c r="Q210">
        <v>2</v>
      </c>
      <c r="R210">
        <v>11.4</v>
      </c>
      <c r="S210">
        <v>17.899999999999999</v>
      </c>
      <c r="T210">
        <v>3.75</v>
      </c>
      <c r="U210" s="91">
        <v>0</v>
      </c>
      <c r="V210" s="91">
        <v>3.75</v>
      </c>
      <c r="W210">
        <v>35.787500000000001</v>
      </c>
      <c r="X210">
        <v>0.41666666666666669</v>
      </c>
      <c r="Y210">
        <v>14.911458333333334</v>
      </c>
      <c r="Z210" s="183">
        <v>2.9885000000000002</v>
      </c>
      <c r="AA210" t="s">
        <v>19</v>
      </c>
      <c r="AB210" t="b" cm="1">
        <f t="array" ref="AB2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0">
        <f>Fares_Big_Star_Export[[#This Row],[Trip Time]]*Fares_Big_Star_Export[[#This Row],[HOURLY DATA]]/60</f>
        <v>14.911458333333334</v>
      </c>
      <c r="AE210"/>
    </row>
    <row r="211" spans="1:31" x14ac:dyDescent="0.25">
      <c r="A211" t="s">
        <v>60</v>
      </c>
      <c r="B211" t="s">
        <v>711</v>
      </c>
      <c r="C211" t="s">
        <v>535</v>
      </c>
      <c r="D211" s="3">
        <v>0</v>
      </c>
      <c r="E211" t="s">
        <v>92</v>
      </c>
      <c r="F211" t="s">
        <v>566</v>
      </c>
      <c r="G211" s="2">
        <v>45588</v>
      </c>
      <c r="H211">
        <v>4009527</v>
      </c>
      <c r="I211" t="s">
        <v>23</v>
      </c>
      <c r="J211" t="s">
        <v>619</v>
      </c>
      <c r="K211">
        <v>31.27</v>
      </c>
      <c r="L211">
        <v>66</v>
      </c>
      <c r="M211" t="s">
        <v>88</v>
      </c>
      <c r="N211" t="s">
        <v>788</v>
      </c>
      <c r="O211">
        <v>5</v>
      </c>
      <c r="P211">
        <v>31.27</v>
      </c>
      <c r="Q211">
        <v>1.75</v>
      </c>
      <c r="R211">
        <v>54.722499999999997</v>
      </c>
      <c r="S211">
        <v>59.722499999999997</v>
      </c>
      <c r="T211">
        <v>5</v>
      </c>
      <c r="U211" s="91">
        <v>0</v>
      </c>
      <c r="V211" s="91">
        <v>5</v>
      </c>
      <c r="W211">
        <v>32.5</v>
      </c>
      <c r="X211">
        <v>1.1000000000000001</v>
      </c>
      <c r="Y211">
        <v>35.75</v>
      </c>
      <c r="Z211" s="183">
        <v>23.9725</v>
      </c>
      <c r="AA211" t="s">
        <v>5</v>
      </c>
      <c r="AB211" t="b" cm="1">
        <f t="array" ref="AB2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1">
        <f>Fares_Big_Star_Export[[#This Row],[Trip Time]]*Fares_Big_Star_Export[[#This Row],[HOURLY DATA]]/60</f>
        <v>35.75</v>
      </c>
      <c r="AE211"/>
    </row>
    <row r="212" spans="1:31" x14ac:dyDescent="0.25">
      <c r="A212" t="s">
        <v>582</v>
      </c>
      <c r="B212" t="s">
        <v>485</v>
      </c>
      <c r="C212" t="s">
        <v>577</v>
      </c>
      <c r="D212" s="3">
        <v>0</v>
      </c>
      <c r="E212" t="s">
        <v>92</v>
      </c>
      <c r="F212" t="s">
        <v>542</v>
      </c>
      <c r="G212" s="2">
        <v>45588</v>
      </c>
      <c r="H212">
        <v>4009563</v>
      </c>
      <c r="I212" t="s">
        <v>29</v>
      </c>
      <c r="J212" t="s">
        <v>80</v>
      </c>
      <c r="K212">
        <v>17.13</v>
      </c>
      <c r="L212">
        <v>31</v>
      </c>
      <c r="M212" t="s">
        <v>88</v>
      </c>
      <c r="N212" t="s">
        <v>788</v>
      </c>
      <c r="O212">
        <v>5</v>
      </c>
      <c r="P212">
        <v>17.13</v>
      </c>
      <c r="Q212">
        <v>1.75</v>
      </c>
      <c r="R212">
        <v>29.977499999999999</v>
      </c>
      <c r="S212">
        <v>34.977499999999999</v>
      </c>
      <c r="T212">
        <v>5.5</v>
      </c>
      <c r="U212" s="91">
        <v>0</v>
      </c>
      <c r="V212" s="91">
        <v>5.5</v>
      </c>
      <c r="W212">
        <v>29</v>
      </c>
      <c r="X212">
        <v>0.51666666666666672</v>
      </c>
      <c r="Y212">
        <v>14.983333333333334</v>
      </c>
      <c r="Z212" s="183">
        <v>19.994199999999999</v>
      </c>
      <c r="AA212" t="s">
        <v>26</v>
      </c>
      <c r="AB212" t="b" cm="1">
        <f t="array" ref="AB2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2">
        <f>Fares_Big_Star_Export[[#This Row],[Trip Time]]*Fares_Big_Star_Export[[#This Row],[HOURLY DATA]]/60</f>
        <v>14.983333333333333</v>
      </c>
      <c r="AE212"/>
    </row>
    <row r="213" spans="1:31" x14ac:dyDescent="0.25">
      <c r="A213" t="s">
        <v>60</v>
      </c>
      <c r="B213" t="s">
        <v>914</v>
      </c>
      <c r="C213" t="s">
        <v>650</v>
      </c>
      <c r="D213" s="3">
        <v>0</v>
      </c>
      <c r="E213" t="s">
        <v>92</v>
      </c>
      <c r="F213" t="s">
        <v>566</v>
      </c>
      <c r="G213" s="2">
        <v>45588</v>
      </c>
      <c r="H213">
        <v>4010219</v>
      </c>
      <c r="I213" t="s">
        <v>23</v>
      </c>
      <c r="J213" t="s">
        <v>80</v>
      </c>
      <c r="K213">
        <v>13.78</v>
      </c>
      <c r="L213">
        <v>40</v>
      </c>
      <c r="M213" t="s">
        <v>88</v>
      </c>
      <c r="N213" t="s">
        <v>788</v>
      </c>
      <c r="O213">
        <v>5</v>
      </c>
      <c r="P213">
        <v>13.78</v>
      </c>
      <c r="Q213">
        <v>1.75</v>
      </c>
      <c r="R213">
        <v>24.114999999999998</v>
      </c>
      <c r="S213">
        <v>29.114999999999998</v>
      </c>
      <c r="T213">
        <v>3.75</v>
      </c>
      <c r="U213" s="91">
        <v>0</v>
      </c>
      <c r="V213" s="91">
        <v>3.75</v>
      </c>
      <c r="W213">
        <v>32.5</v>
      </c>
      <c r="X213">
        <v>0.66666666666666663</v>
      </c>
      <c r="Y213">
        <v>21.666666666666664</v>
      </c>
      <c r="Z213" s="183">
        <v>7.4482999999999997</v>
      </c>
      <c r="AA213" t="s">
        <v>5</v>
      </c>
      <c r="AB213" t="b" cm="1">
        <f t="array" ref="AB2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3">
        <f>Fares_Big_Star_Export[[#This Row],[Trip Time]]*Fares_Big_Star_Export[[#This Row],[HOURLY DATA]]/60</f>
        <v>21.666666666666668</v>
      </c>
      <c r="AE213"/>
    </row>
    <row r="214" spans="1:31" x14ac:dyDescent="0.25">
      <c r="A214" t="s">
        <v>60</v>
      </c>
      <c r="B214" t="s">
        <v>907</v>
      </c>
      <c r="C214" t="s">
        <v>580</v>
      </c>
      <c r="D214" s="3">
        <v>0</v>
      </c>
      <c r="E214" t="s">
        <v>92</v>
      </c>
      <c r="F214" t="s">
        <v>566</v>
      </c>
      <c r="G214" s="2">
        <v>45588</v>
      </c>
      <c r="H214">
        <v>4010213</v>
      </c>
      <c r="I214" t="s">
        <v>23</v>
      </c>
      <c r="J214" t="s">
        <v>86</v>
      </c>
      <c r="K214">
        <v>13.09</v>
      </c>
      <c r="L214">
        <v>26</v>
      </c>
      <c r="M214" t="s">
        <v>89</v>
      </c>
      <c r="N214" t="s">
        <v>788</v>
      </c>
      <c r="O214">
        <v>6.5</v>
      </c>
      <c r="P214">
        <v>13.09</v>
      </c>
      <c r="Q214">
        <v>2</v>
      </c>
      <c r="R214">
        <v>26.18</v>
      </c>
      <c r="S214">
        <v>32.68</v>
      </c>
      <c r="T214">
        <v>3.75</v>
      </c>
      <c r="U214" s="91">
        <v>0</v>
      </c>
      <c r="V214" s="91">
        <v>3.75</v>
      </c>
      <c r="W214">
        <v>32.5</v>
      </c>
      <c r="X214">
        <v>0.43333333333333335</v>
      </c>
      <c r="Y214">
        <v>14.083333333333334</v>
      </c>
      <c r="Z214" s="183">
        <v>18.596699999999998</v>
      </c>
      <c r="AA214" t="s">
        <v>5</v>
      </c>
      <c r="AB214" t="b" cm="1">
        <f t="array" ref="AB2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4">
        <f>Fares_Big_Star_Export[[#This Row],[Trip Time]]*Fares_Big_Star_Export[[#This Row],[HOURLY DATA]]/60</f>
        <v>14.083333333333334</v>
      </c>
      <c r="AE214"/>
    </row>
    <row r="215" spans="1:31" x14ac:dyDescent="0.25">
      <c r="A215" t="s">
        <v>55</v>
      </c>
      <c r="B215" t="s">
        <v>856</v>
      </c>
      <c r="C215" t="s">
        <v>440</v>
      </c>
      <c r="D215" s="3">
        <v>0</v>
      </c>
      <c r="E215" t="s">
        <v>92</v>
      </c>
      <c r="F215" t="s">
        <v>562</v>
      </c>
      <c r="G215" s="2">
        <v>45588</v>
      </c>
      <c r="H215">
        <v>4010140</v>
      </c>
      <c r="I215" t="s">
        <v>848</v>
      </c>
      <c r="J215" t="s">
        <v>86</v>
      </c>
      <c r="K215">
        <v>10.210000000000001</v>
      </c>
      <c r="L215">
        <v>51</v>
      </c>
      <c r="M215" t="s">
        <v>89</v>
      </c>
      <c r="N215" t="s">
        <v>788</v>
      </c>
      <c r="O215">
        <v>6.5</v>
      </c>
      <c r="P215">
        <v>10.210000000000001</v>
      </c>
      <c r="Q215">
        <v>2</v>
      </c>
      <c r="R215">
        <v>20.420000000000002</v>
      </c>
      <c r="S215">
        <v>26.92</v>
      </c>
      <c r="T215">
        <v>5.5</v>
      </c>
      <c r="U215" s="91">
        <v>0</v>
      </c>
      <c r="V215" s="91">
        <v>5.5</v>
      </c>
      <c r="W215">
        <v>35.787500000000001</v>
      </c>
      <c r="X215">
        <v>0.85</v>
      </c>
      <c r="Y215">
        <v>30.419374999999999</v>
      </c>
      <c r="Z215" s="183">
        <v>-3.4994000000000001</v>
      </c>
      <c r="AA215" t="s">
        <v>5</v>
      </c>
      <c r="AB215" t="b" cm="1">
        <f t="array" ref="AB2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5">
        <f>Fares_Big_Star_Export[[#This Row],[Trip Time]]*Fares_Big_Star_Export[[#This Row],[HOURLY DATA]]/60</f>
        <v>30.419375000000002</v>
      </c>
      <c r="AE215"/>
    </row>
    <row r="216" spans="1:31" x14ac:dyDescent="0.25">
      <c r="A216" t="s">
        <v>390</v>
      </c>
      <c r="B216" t="s">
        <v>682</v>
      </c>
      <c r="C216" t="s">
        <v>880</v>
      </c>
      <c r="D216" s="3">
        <v>0</v>
      </c>
      <c r="E216" t="s">
        <v>92</v>
      </c>
      <c r="F216" t="s">
        <v>369</v>
      </c>
      <c r="G216" s="2">
        <v>45588</v>
      </c>
      <c r="H216">
        <v>4010141</v>
      </c>
      <c r="I216" t="s">
        <v>17</v>
      </c>
      <c r="J216" t="s">
        <v>86</v>
      </c>
      <c r="K216">
        <v>9.58</v>
      </c>
      <c r="L216">
        <v>28</v>
      </c>
      <c r="M216" t="s">
        <v>89</v>
      </c>
      <c r="N216" t="s">
        <v>788</v>
      </c>
      <c r="O216">
        <v>6.5</v>
      </c>
      <c r="P216">
        <v>9.58</v>
      </c>
      <c r="Q216">
        <v>2</v>
      </c>
      <c r="R216">
        <v>19.16</v>
      </c>
      <c r="S216">
        <v>25.66</v>
      </c>
      <c r="T216">
        <v>5</v>
      </c>
      <c r="U216" s="91">
        <v>0</v>
      </c>
      <c r="V216" s="91">
        <v>5</v>
      </c>
      <c r="W216">
        <v>32.5</v>
      </c>
      <c r="X216">
        <v>0.46666666666666667</v>
      </c>
      <c r="Y216">
        <v>15.166666666666666</v>
      </c>
      <c r="Z216" s="183">
        <v>10.4933</v>
      </c>
      <c r="AA216" t="s">
        <v>5</v>
      </c>
      <c r="AB216" t="b" cm="1">
        <f t="array" ref="AB2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6">
        <f>Fares_Big_Star_Export[[#This Row],[Trip Time]]*Fares_Big_Star_Export[[#This Row],[HOURLY DATA]]/60</f>
        <v>15.166666666666666</v>
      </c>
      <c r="AE216"/>
    </row>
    <row r="217" spans="1:31" x14ac:dyDescent="0.25">
      <c r="A217" t="s">
        <v>55</v>
      </c>
      <c r="B217" t="s">
        <v>972</v>
      </c>
      <c r="C217" t="s">
        <v>632</v>
      </c>
      <c r="D217" s="3">
        <v>1</v>
      </c>
      <c r="E217" t="s">
        <v>92</v>
      </c>
      <c r="F217" t="s">
        <v>473</v>
      </c>
      <c r="G217" s="2">
        <v>45588</v>
      </c>
      <c r="H217">
        <v>4007159</v>
      </c>
      <c r="I217" t="s">
        <v>565</v>
      </c>
      <c r="J217" t="s">
        <v>80</v>
      </c>
      <c r="K217">
        <v>19.36</v>
      </c>
      <c r="L217">
        <v>49</v>
      </c>
      <c r="M217" t="s">
        <v>88</v>
      </c>
      <c r="N217" t="s">
        <v>788</v>
      </c>
      <c r="O217">
        <v>6.5</v>
      </c>
      <c r="P217">
        <v>19.36</v>
      </c>
      <c r="Q217">
        <v>2</v>
      </c>
      <c r="R217">
        <v>38.72</v>
      </c>
      <c r="S217">
        <v>45.22</v>
      </c>
      <c r="T217">
        <v>5</v>
      </c>
      <c r="U217" s="91">
        <v>5</v>
      </c>
      <c r="V217" s="91">
        <v>0</v>
      </c>
      <c r="W217">
        <v>35.787500000000001</v>
      </c>
      <c r="X217">
        <v>0.81666666666666665</v>
      </c>
      <c r="Y217">
        <v>29.226458333333333</v>
      </c>
      <c r="Z217" s="183">
        <v>15.993499999999999</v>
      </c>
      <c r="AA217" t="s">
        <v>5</v>
      </c>
      <c r="AB217" t="b" cm="1">
        <f t="array" ref="AB2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7">
        <f>Fares_Big_Star_Export[[#This Row],[Trip Time]]*Fares_Big_Star_Export[[#This Row],[HOURLY DATA]]/60</f>
        <v>29.226458333333333</v>
      </c>
      <c r="AE217"/>
    </row>
    <row r="218" spans="1:31" x14ac:dyDescent="0.25">
      <c r="A218" t="s">
        <v>444</v>
      </c>
      <c r="B218" t="s">
        <v>989</v>
      </c>
      <c r="C218" t="s">
        <v>730</v>
      </c>
      <c r="D218" s="3">
        <v>0</v>
      </c>
      <c r="E218" t="s">
        <v>92</v>
      </c>
      <c r="F218" t="s">
        <v>415</v>
      </c>
      <c r="G218" s="2">
        <v>45588</v>
      </c>
      <c r="H218">
        <v>4009280</v>
      </c>
      <c r="I218" t="s">
        <v>354</v>
      </c>
      <c r="J218" t="s">
        <v>80</v>
      </c>
      <c r="K218">
        <v>26.9</v>
      </c>
      <c r="L218">
        <v>30</v>
      </c>
      <c r="M218" t="s">
        <v>88</v>
      </c>
      <c r="N218" t="s">
        <v>788</v>
      </c>
      <c r="O218">
        <v>5</v>
      </c>
      <c r="P218">
        <v>26.9</v>
      </c>
      <c r="Q218">
        <v>1.75</v>
      </c>
      <c r="R218">
        <v>47.074999999999996</v>
      </c>
      <c r="S218">
        <v>52.074999999999996</v>
      </c>
      <c r="T218">
        <v>0</v>
      </c>
      <c r="U218" s="91">
        <v>0</v>
      </c>
      <c r="V218" s="91">
        <v>0</v>
      </c>
      <c r="W218">
        <v>32.5</v>
      </c>
      <c r="X218">
        <v>0.5</v>
      </c>
      <c r="Y218">
        <v>16.25</v>
      </c>
      <c r="Z218" s="183">
        <v>35.825000000000003</v>
      </c>
      <c r="AA218" t="s">
        <v>5</v>
      </c>
      <c r="AB218" t="b" cm="1">
        <f t="array" ref="AB2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8">
        <f>Fares_Big_Star_Export[[#This Row],[Trip Time]]*Fares_Big_Star_Export[[#This Row],[HOURLY DATA]]/60</f>
        <v>16.25</v>
      </c>
      <c r="AE218"/>
    </row>
    <row r="219" spans="1:31" x14ac:dyDescent="0.25">
      <c r="A219" t="s">
        <v>56</v>
      </c>
      <c r="B219" t="s">
        <v>992</v>
      </c>
      <c r="C219" t="s">
        <v>993</v>
      </c>
      <c r="D219" s="3">
        <v>0</v>
      </c>
      <c r="E219" t="s">
        <v>92</v>
      </c>
      <c r="F219" t="s">
        <v>285</v>
      </c>
      <c r="G219" s="2">
        <v>45588</v>
      </c>
      <c r="H219">
        <v>4009275</v>
      </c>
      <c r="I219" t="s">
        <v>346</v>
      </c>
      <c r="J219" t="s">
        <v>80</v>
      </c>
      <c r="K219">
        <v>26.9</v>
      </c>
      <c r="L219">
        <v>81</v>
      </c>
      <c r="M219" t="s">
        <v>88</v>
      </c>
      <c r="N219" t="s">
        <v>788</v>
      </c>
      <c r="O219">
        <v>5</v>
      </c>
      <c r="P219">
        <v>26.9</v>
      </c>
      <c r="Q219">
        <v>1.75</v>
      </c>
      <c r="R219">
        <v>47.074999999999996</v>
      </c>
      <c r="S219">
        <v>52.074999999999996</v>
      </c>
      <c r="T219">
        <v>5</v>
      </c>
      <c r="U219" s="91">
        <v>0</v>
      </c>
      <c r="V219" s="91">
        <v>5</v>
      </c>
      <c r="W219">
        <v>32.5</v>
      </c>
      <c r="X219">
        <v>1.35</v>
      </c>
      <c r="Y219">
        <v>43.875</v>
      </c>
      <c r="Z219" s="183">
        <v>8.1999999999999993</v>
      </c>
      <c r="AA219" t="s">
        <v>5</v>
      </c>
      <c r="AB219" t="b" cm="1">
        <f t="array" ref="AB2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9">
        <f>Fares_Big_Star_Export[[#This Row],[Trip Time]]*Fares_Big_Star_Export[[#This Row],[HOURLY DATA]]/60</f>
        <v>43.875</v>
      </c>
      <c r="AE219"/>
    </row>
    <row r="220" spans="1:31" x14ac:dyDescent="0.25">
      <c r="A220" t="s">
        <v>432</v>
      </c>
      <c r="B220" t="s">
        <v>620</v>
      </c>
      <c r="C220" t="s">
        <v>347</v>
      </c>
      <c r="D220" s="3">
        <v>0</v>
      </c>
      <c r="E220" t="s">
        <v>92</v>
      </c>
      <c r="F220" t="s">
        <v>398</v>
      </c>
      <c r="G220" s="2">
        <v>45588</v>
      </c>
      <c r="H220">
        <v>4007276</v>
      </c>
      <c r="I220" t="s">
        <v>27</v>
      </c>
      <c r="J220" t="s">
        <v>80</v>
      </c>
      <c r="K220">
        <v>10.25</v>
      </c>
      <c r="L220">
        <v>65</v>
      </c>
      <c r="M220" t="s">
        <v>88</v>
      </c>
      <c r="N220" t="s">
        <v>788</v>
      </c>
      <c r="O220">
        <v>5</v>
      </c>
      <c r="P220">
        <v>10.25</v>
      </c>
      <c r="Q220">
        <v>1.75</v>
      </c>
      <c r="R220">
        <v>17.9375</v>
      </c>
      <c r="S220">
        <v>22.9375</v>
      </c>
      <c r="T220">
        <v>0</v>
      </c>
      <c r="U220" s="91">
        <v>0</v>
      </c>
      <c r="V220" s="91">
        <v>0</v>
      </c>
      <c r="W220">
        <v>29</v>
      </c>
      <c r="X220">
        <v>1.0833333333333333</v>
      </c>
      <c r="Y220">
        <v>31.416666666666664</v>
      </c>
      <c r="Z220" s="183">
        <v>-8.4792000000000005</v>
      </c>
      <c r="AA220" t="s">
        <v>26</v>
      </c>
      <c r="AB220" t="b" cm="1">
        <f t="array" ref="AB2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0">
        <f>Fares_Big_Star_Export[[#This Row],[Trip Time]]*Fares_Big_Star_Export[[#This Row],[HOURLY DATA]]/60</f>
        <v>31.416666666666668</v>
      </c>
      <c r="AE220"/>
    </row>
    <row r="221" spans="1:31" x14ac:dyDescent="0.25">
      <c r="A221" t="s">
        <v>461</v>
      </c>
      <c r="B221" t="s">
        <v>409</v>
      </c>
      <c r="C221" t="s">
        <v>386</v>
      </c>
      <c r="D221" s="3">
        <v>0</v>
      </c>
      <c r="E221" t="s">
        <v>92</v>
      </c>
      <c r="F221" t="s">
        <v>421</v>
      </c>
      <c r="G221" s="2">
        <v>45588</v>
      </c>
      <c r="H221">
        <v>4010294</v>
      </c>
      <c r="I221" t="s">
        <v>290</v>
      </c>
      <c r="J221" t="s">
        <v>80</v>
      </c>
      <c r="K221">
        <v>26.97</v>
      </c>
      <c r="L221">
        <v>73</v>
      </c>
      <c r="M221" t="s">
        <v>88</v>
      </c>
      <c r="N221" t="s">
        <v>788</v>
      </c>
      <c r="O221">
        <v>5</v>
      </c>
      <c r="P221">
        <v>26.97</v>
      </c>
      <c r="Q221">
        <v>1.75</v>
      </c>
      <c r="R221">
        <v>47.197499999999998</v>
      </c>
      <c r="S221">
        <v>52.197499999999998</v>
      </c>
      <c r="T221">
        <v>5</v>
      </c>
      <c r="U221" s="91">
        <v>0</v>
      </c>
      <c r="V221" s="91">
        <v>5</v>
      </c>
      <c r="W221">
        <v>32.5</v>
      </c>
      <c r="X221">
        <v>1.2166666666666666</v>
      </c>
      <c r="Y221">
        <v>39.541666666666664</v>
      </c>
      <c r="Z221" s="183">
        <v>12.655799999999999</v>
      </c>
      <c r="AA221" t="s">
        <v>5</v>
      </c>
      <c r="AB221" t="b" cm="1">
        <f t="array" ref="AB2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1">
        <f>Fares_Big_Star_Export[[#This Row],[Trip Time]]*Fares_Big_Star_Export[[#This Row],[HOURLY DATA]]/60</f>
        <v>39.541666666666664</v>
      </c>
      <c r="AE221"/>
    </row>
    <row r="222" spans="1:31" x14ac:dyDescent="0.25">
      <c r="A222" t="s">
        <v>406</v>
      </c>
      <c r="B222" t="s">
        <v>653</v>
      </c>
      <c r="C222" t="s">
        <v>478</v>
      </c>
      <c r="D222" s="3">
        <v>0</v>
      </c>
      <c r="E222" t="s">
        <v>92</v>
      </c>
      <c r="F222" t="s">
        <v>385</v>
      </c>
      <c r="G222" s="2">
        <v>45588</v>
      </c>
      <c r="H222">
        <v>4009606</v>
      </c>
      <c r="I222" t="s">
        <v>212</v>
      </c>
      <c r="J222" t="s">
        <v>80</v>
      </c>
      <c r="K222">
        <v>25.29</v>
      </c>
      <c r="L222">
        <v>29</v>
      </c>
      <c r="M222" t="s">
        <v>88</v>
      </c>
      <c r="N222" t="s">
        <v>788</v>
      </c>
      <c r="O222">
        <v>5</v>
      </c>
      <c r="P222">
        <v>25.29</v>
      </c>
      <c r="Q222">
        <v>1.75</v>
      </c>
      <c r="R222">
        <v>44.2575</v>
      </c>
      <c r="S222">
        <v>49.2575</v>
      </c>
      <c r="T222">
        <v>0</v>
      </c>
      <c r="U222" s="91">
        <v>0</v>
      </c>
      <c r="V222" s="91">
        <v>0</v>
      </c>
      <c r="W222">
        <v>29</v>
      </c>
      <c r="X222">
        <v>0.48333333333333334</v>
      </c>
      <c r="Y222">
        <v>14.016666666666667</v>
      </c>
      <c r="Z222" s="183">
        <v>35.2408</v>
      </c>
      <c r="AA222" t="s">
        <v>26</v>
      </c>
      <c r="AB222" t="b" cm="1">
        <f t="array" ref="AB2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2">
        <f>Fares_Big_Star_Export[[#This Row],[Trip Time]]*Fares_Big_Star_Export[[#This Row],[HOURLY DATA]]/60</f>
        <v>14.016666666666667</v>
      </c>
      <c r="AE222"/>
    </row>
    <row r="223" spans="1:31" x14ac:dyDescent="0.25">
      <c r="A223" t="s">
        <v>60</v>
      </c>
      <c r="B223" t="s">
        <v>416</v>
      </c>
      <c r="C223" t="s">
        <v>909</v>
      </c>
      <c r="D223" s="3">
        <v>0</v>
      </c>
      <c r="E223" t="s">
        <v>92</v>
      </c>
      <c r="F223" t="s">
        <v>566</v>
      </c>
      <c r="G223" s="2">
        <v>45588</v>
      </c>
      <c r="H223">
        <v>4009602</v>
      </c>
      <c r="I223" t="s">
        <v>23</v>
      </c>
      <c r="J223" t="s">
        <v>80</v>
      </c>
      <c r="K223">
        <v>25.29</v>
      </c>
      <c r="L223">
        <v>57</v>
      </c>
      <c r="M223" t="s">
        <v>88</v>
      </c>
      <c r="N223" t="s">
        <v>788</v>
      </c>
      <c r="O223">
        <v>5</v>
      </c>
      <c r="P223">
        <v>25.29</v>
      </c>
      <c r="Q223">
        <v>1.75</v>
      </c>
      <c r="R223">
        <v>44.2575</v>
      </c>
      <c r="S223">
        <v>49.2575</v>
      </c>
      <c r="T223">
        <v>0</v>
      </c>
      <c r="U223" s="91">
        <v>0</v>
      </c>
      <c r="V223" s="91">
        <v>0</v>
      </c>
      <c r="W223">
        <v>32.5</v>
      </c>
      <c r="X223">
        <v>0.95</v>
      </c>
      <c r="Y223">
        <v>30.875</v>
      </c>
      <c r="Z223" s="183">
        <v>18.3825</v>
      </c>
      <c r="AA223" t="s">
        <v>5</v>
      </c>
      <c r="AB223" t="b" cm="1">
        <f t="array" ref="AB2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3">
        <f>Fares_Big_Star_Export[[#This Row],[Trip Time]]*Fares_Big_Star_Export[[#This Row],[HOURLY DATA]]/60</f>
        <v>30.875</v>
      </c>
      <c r="AE223"/>
    </row>
    <row r="224" spans="1:31" x14ac:dyDescent="0.25">
      <c r="A224" t="s">
        <v>582</v>
      </c>
      <c r="B224" t="s">
        <v>686</v>
      </c>
      <c r="C224" t="s">
        <v>550</v>
      </c>
      <c r="D224" s="3">
        <v>0</v>
      </c>
      <c r="E224" t="s">
        <v>92</v>
      </c>
      <c r="F224" t="s">
        <v>542</v>
      </c>
      <c r="G224" s="2">
        <v>45588</v>
      </c>
      <c r="H224">
        <v>4010908</v>
      </c>
      <c r="I224" t="s">
        <v>29</v>
      </c>
      <c r="J224" t="s">
        <v>80</v>
      </c>
      <c r="K224">
        <v>20.149999999999999</v>
      </c>
      <c r="L224">
        <v>65</v>
      </c>
      <c r="M224" t="s">
        <v>88</v>
      </c>
      <c r="N224" t="s">
        <v>788</v>
      </c>
      <c r="O224">
        <v>5</v>
      </c>
      <c r="P224">
        <v>20.149999999999999</v>
      </c>
      <c r="Q224">
        <v>1.75</v>
      </c>
      <c r="R224">
        <v>35.262499999999996</v>
      </c>
      <c r="S224">
        <v>40.262499999999996</v>
      </c>
      <c r="T224">
        <v>5.5</v>
      </c>
      <c r="U224" s="91">
        <v>0</v>
      </c>
      <c r="V224" s="91">
        <v>5.5</v>
      </c>
      <c r="W224">
        <v>29</v>
      </c>
      <c r="X224">
        <v>1.0833333333333333</v>
      </c>
      <c r="Y224">
        <v>31.416666666666664</v>
      </c>
      <c r="Z224" s="183">
        <v>8.8458000000000006</v>
      </c>
      <c r="AA224" t="s">
        <v>26</v>
      </c>
      <c r="AB224" t="b" cm="1">
        <f t="array" ref="AB2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4">
        <f>Fares_Big_Star_Export[[#This Row],[Trip Time]]*Fares_Big_Star_Export[[#This Row],[HOURLY DATA]]/60</f>
        <v>31.416666666666668</v>
      </c>
      <c r="AE224"/>
    </row>
    <row r="225" spans="1:31" x14ac:dyDescent="0.25">
      <c r="A225" t="s">
        <v>470</v>
      </c>
      <c r="B225" t="s">
        <v>498</v>
      </c>
      <c r="C225" t="s">
        <v>477</v>
      </c>
      <c r="D225" s="3">
        <v>0</v>
      </c>
      <c r="E225" t="s">
        <v>92</v>
      </c>
      <c r="F225" t="s">
        <v>491</v>
      </c>
      <c r="G225" s="2">
        <v>45588</v>
      </c>
      <c r="H225">
        <v>4009367</v>
      </c>
      <c r="I225" t="s">
        <v>28</v>
      </c>
      <c r="J225" t="s">
        <v>80</v>
      </c>
      <c r="K225">
        <v>14.08</v>
      </c>
      <c r="L225">
        <v>24</v>
      </c>
      <c r="M225" t="s">
        <v>88</v>
      </c>
      <c r="N225" t="s">
        <v>788</v>
      </c>
      <c r="O225">
        <v>5</v>
      </c>
      <c r="P225">
        <v>14.08</v>
      </c>
      <c r="Q225">
        <v>1.75</v>
      </c>
      <c r="R225">
        <v>24.64</v>
      </c>
      <c r="S225">
        <v>29.64</v>
      </c>
      <c r="T225">
        <v>3</v>
      </c>
      <c r="U225" s="91">
        <v>0</v>
      </c>
      <c r="V225" s="91">
        <v>3</v>
      </c>
      <c r="W225">
        <v>32.5</v>
      </c>
      <c r="X225">
        <v>0.4</v>
      </c>
      <c r="Y225">
        <v>13</v>
      </c>
      <c r="Z225" s="183">
        <v>16.64</v>
      </c>
      <c r="AA225" t="s">
        <v>5</v>
      </c>
      <c r="AB225" t="b" cm="1">
        <f t="array" ref="AB2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5">
        <f>Fares_Big_Star_Export[[#This Row],[Trip Time]]*Fares_Big_Star_Export[[#This Row],[HOURLY DATA]]/60</f>
        <v>13</v>
      </c>
      <c r="AE225"/>
    </row>
    <row r="226" spans="1:31" x14ac:dyDescent="0.25">
      <c r="A226" t="s">
        <v>461</v>
      </c>
      <c r="B226" t="s">
        <v>731</v>
      </c>
      <c r="C226" t="s">
        <v>815</v>
      </c>
      <c r="D226" s="3">
        <v>0</v>
      </c>
      <c r="E226" t="s">
        <v>92</v>
      </c>
      <c r="F226" t="s">
        <v>421</v>
      </c>
      <c r="G226" s="2">
        <v>45588</v>
      </c>
      <c r="H226">
        <v>4009369</v>
      </c>
      <c r="I226" t="s">
        <v>290</v>
      </c>
      <c r="J226" t="s">
        <v>80</v>
      </c>
      <c r="K226">
        <v>14.08</v>
      </c>
      <c r="L226">
        <v>36</v>
      </c>
      <c r="M226" t="s">
        <v>88</v>
      </c>
      <c r="N226" t="s">
        <v>788</v>
      </c>
      <c r="O226">
        <v>5</v>
      </c>
      <c r="P226">
        <v>14.08</v>
      </c>
      <c r="Q226">
        <v>1.75</v>
      </c>
      <c r="R226">
        <v>24.64</v>
      </c>
      <c r="S226">
        <v>29.64</v>
      </c>
      <c r="T226">
        <v>5</v>
      </c>
      <c r="U226" s="91">
        <v>0</v>
      </c>
      <c r="V226" s="91">
        <v>5</v>
      </c>
      <c r="W226">
        <v>32.5</v>
      </c>
      <c r="X226">
        <v>0.6</v>
      </c>
      <c r="Y226">
        <v>19.5</v>
      </c>
      <c r="Z226" s="183">
        <v>10.14</v>
      </c>
      <c r="AA226" t="s">
        <v>5</v>
      </c>
      <c r="AB226" t="b" cm="1">
        <f t="array" ref="AB2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6">
        <f>Fares_Big_Star_Export[[#This Row],[Trip Time]]*Fares_Big_Star_Export[[#This Row],[HOURLY DATA]]/60</f>
        <v>19.5</v>
      </c>
      <c r="AE226"/>
    </row>
    <row r="227" spans="1:31" x14ac:dyDescent="0.25">
      <c r="A227" t="s">
        <v>56</v>
      </c>
      <c r="B227" t="s">
        <v>964</v>
      </c>
      <c r="C227" t="s">
        <v>994</v>
      </c>
      <c r="D227" s="3">
        <v>0</v>
      </c>
      <c r="E227" t="s">
        <v>92</v>
      </c>
      <c r="F227" t="s">
        <v>286</v>
      </c>
      <c r="G227" s="2">
        <v>45588</v>
      </c>
      <c r="H227">
        <v>4009569</v>
      </c>
      <c r="I227" t="s">
        <v>345</v>
      </c>
      <c r="J227" t="s">
        <v>80</v>
      </c>
      <c r="K227">
        <v>17.13</v>
      </c>
      <c r="L227">
        <v>62</v>
      </c>
      <c r="M227" t="s">
        <v>88</v>
      </c>
      <c r="N227" t="s">
        <v>788</v>
      </c>
      <c r="O227">
        <v>5</v>
      </c>
      <c r="P227">
        <v>17.13</v>
      </c>
      <c r="Q227">
        <v>1.75</v>
      </c>
      <c r="R227">
        <v>29.977499999999999</v>
      </c>
      <c r="S227">
        <v>34.977499999999999</v>
      </c>
      <c r="T227">
        <v>5</v>
      </c>
      <c r="U227" s="91">
        <v>0</v>
      </c>
      <c r="V227" s="91">
        <v>5</v>
      </c>
      <c r="W227">
        <v>32.5</v>
      </c>
      <c r="X227">
        <v>1.0333333333333334</v>
      </c>
      <c r="Y227">
        <v>33.583333333333336</v>
      </c>
      <c r="Z227" s="183">
        <v>1.3942000000000001</v>
      </c>
      <c r="AA227" t="s">
        <v>5</v>
      </c>
      <c r="AB227" t="b" cm="1">
        <f t="array" ref="AB2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7">
        <f>Fares_Big_Star_Export[[#This Row],[Trip Time]]*Fares_Big_Star_Export[[#This Row],[HOURLY DATA]]/60</f>
        <v>33.583333333333336</v>
      </c>
      <c r="AE227"/>
    </row>
    <row r="228" spans="1:31" x14ac:dyDescent="0.25">
      <c r="A228" t="s">
        <v>331</v>
      </c>
      <c r="B228" t="s">
        <v>995</v>
      </c>
      <c r="C228" t="s">
        <v>996</v>
      </c>
      <c r="D228" s="3">
        <v>0</v>
      </c>
      <c r="E228" t="s">
        <v>92</v>
      </c>
      <c r="F228" t="s">
        <v>284</v>
      </c>
      <c r="G228" s="2">
        <v>45588</v>
      </c>
      <c r="H228">
        <v>4010290</v>
      </c>
      <c r="I228" t="s">
        <v>213</v>
      </c>
      <c r="J228" t="s">
        <v>80</v>
      </c>
      <c r="K228">
        <v>26.97</v>
      </c>
      <c r="L228">
        <v>45</v>
      </c>
      <c r="M228" t="s">
        <v>88</v>
      </c>
      <c r="N228" t="s">
        <v>788</v>
      </c>
      <c r="O228">
        <v>5</v>
      </c>
      <c r="P228">
        <v>26.97</v>
      </c>
      <c r="Q228">
        <v>1.75</v>
      </c>
      <c r="R228">
        <v>47.197499999999998</v>
      </c>
      <c r="S228">
        <v>52.197499999999998</v>
      </c>
      <c r="T228">
        <v>5.5</v>
      </c>
      <c r="U228" s="91">
        <v>0</v>
      </c>
      <c r="V228" s="91">
        <v>5.5</v>
      </c>
      <c r="W228">
        <v>32.5</v>
      </c>
      <c r="X228">
        <v>0.75</v>
      </c>
      <c r="Y228">
        <v>24.375</v>
      </c>
      <c r="Z228" s="183">
        <v>27.822500000000002</v>
      </c>
      <c r="AA228" t="s">
        <v>5</v>
      </c>
      <c r="AB228" t="b" cm="1">
        <f t="array" ref="AB2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8">
        <f>Fares_Big_Star_Export[[#This Row],[Trip Time]]*Fares_Big_Star_Export[[#This Row],[HOURLY DATA]]/60</f>
        <v>24.375</v>
      </c>
      <c r="AE228"/>
    </row>
    <row r="229" spans="1:31" x14ac:dyDescent="0.25">
      <c r="A229" t="s">
        <v>390</v>
      </c>
      <c r="B229" t="s">
        <v>745</v>
      </c>
      <c r="C229" t="s">
        <v>736</v>
      </c>
      <c r="D229" s="3">
        <v>0</v>
      </c>
      <c r="E229" t="s">
        <v>92</v>
      </c>
      <c r="F229" t="s">
        <v>369</v>
      </c>
      <c r="G229" s="2">
        <v>45588</v>
      </c>
      <c r="H229">
        <v>4009018</v>
      </c>
      <c r="I229" t="s">
        <v>17</v>
      </c>
      <c r="J229" t="s">
        <v>87</v>
      </c>
      <c r="K229">
        <v>29.28</v>
      </c>
      <c r="L229">
        <v>54</v>
      </c>
      <c r="M229" t="s">
        <v>89</v>
      </c>
      <c r="N229" t="s">
        <v>788</v>
      </c>
      <c r="O229">
        <v>6.5</v>
      </c>
      <c r="P229">
        <v>29.28</v>
      </c>
      <c r="Q229">
        <v>2</v>
      </c>
      <c r="R229">
        <v>58.56</v>
      </c>
      <c r="S229">
        <v>65.06</v>
      </c>
      <c r="T229">
        <v>0</v>
      </c>
      <c r="U229" s="91">
        <v>0</v>
      </c>
      <c r="V229" s="91">
        <v>0</v>
      </c>
      <c r="W229">
        <v>32.5</v>
      </c>
      <c r="X229">
        <v>0.9</v>
      </c>
      <c r="Y229">
        <v>29.25</v>
      </c>
      <c r="Z229" s="183">
        <v>35.81</v>
      </c>
      <c r="AA229" t="s">
        <v>5</v>
      </c>
      <c r="AB229" t="b" cm="1">
        <f t="array" ref="AB2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9">
        <f>Fares_Big_Star_Export[[#This Row],[Trip Time]]*Fares_Big_Star_Export[[#This Row],[HOURLY DATA]]/60</f>
        <v>29.25</v>
      </c>
      <c r="AE229"/>
    </row>
    <row r="230" spans="1:31" x14ac:dyDescent="0.25">
      <c r="A230" t="s">
        <v>392</v>
      </c>
      <c r="B230" t="s">
        <v>997</v>
      </c>
      <c r="C230" t="s">
        <v>998</v>
      </c>
      <c r="D230" s="3">
        <v>0</v>
      </c>
      <c r="E230" t="s">
        <v>92</v>
      </c>
      <c r="F230" t="s">
        <v>618</v>
      </c>
      <c r="G230" s="2">
        <v>45588</v>
      </c>
      <c r="H230">
        <v>4009589</v>
      </c>
      <c r="I230" t="s">
        <v>40</v>
      </c>
      <c r="J230" t="s">
        <v>339</v>
      </c>
      <c r="K230">
        <v>24.43</v>
      </c>
      <c r="L230">
        <v>56</v>
      </c>
      <c r="M230" t="s">
        <v>88</v>
      </c>
      <c r="N230" t="s">
        <v>788</v>
      </c>
      <c r="O230">
        <v>5</v>
      </c>
      <c r="P230">
        <v>24.43</v>
      </c>
      <c r="Q230">
        <v>1.75</v>
      </c>
      <c r="R230">
        <v>42.752499999999998</v>
      </c>
      <c r="S230">
        <v>47.752499999999998</v>
      </c>
      <c r="T230">
        <v>5.5</v>
      </c>
      <c r="U230" s="91">
        <v>0</v>
      </c>
      <c r="V230" s="91">
        <v>5.5</v>
      </c>
      <c r="W230">
        <v>29</v>
      </c>
      <c r="X230">
        <v>0.93333333333333335</v>
      </c>
      <c r="Y230">
        <v>27.066666666666666</v>
      </c>
      <c r="Z230" s="183">
        <v>20.6858</v>
      </c>
      <c r="AA230" t="s">
        <v>5</v>
      </c>
      <c r="AB230" t="b" cm="1">
        <f t="array" ref="AB2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0">
        <f>Fares_Big_Star_Export[[#This Row],[Trip Time]]*Fares_Big_Star_Export[[#This Row],[HOURLY DATA]]/60</f>
        <v>27.066666666666666</v>
      </c>
      <c r="AE230"/>
    </row>
    <row r="231" spans="1:31" x14ac:dyDescent="0.25">
      <c r="A231" t="s">
        <v>432</v>
      </c>
      <c r="B231" t="s">
        <v>554</v>
      </c>
      <c r="C231" t="s">
        <v>684</v>
      </c>
      <c r="D231" s="3">
        <v>0</v>
      </c>
      <c r="E231" t="s">
        <v>92</v>
      </c>
      <c r="F231" t="s">
        <v>398</v>
      </c>
      <c r="G231" s="2">
        <v>45588</v>
      </c>
      <c r="H231">
        <v>4007277</v>
      </c>
      <c r="I231" t="s">
        <v>27</v>
      </c>
      <c r="J231" t="s">
        <v>80</v>
      </c>
      <c r="K231">
        <v>10.25</v>
      </c>
      <c r="L231">
        <v>33</v>
      </c>
      <c r="M231" t="s">
        <v>88</v>
      </c>
      <c r="N231" t="s">
        <v>788</v>
      </c>
      <c r="O231">
        <v>5</v>
      </c>
      <c r="P231">
        <v>10.25</v>
      </c>
      <c r="Q231">
        <v>1.75</v>
      </c>
      <c r="R231">
        <v>17.9375</v>
      </c>
      <c r="S231">
        <v>22.9375</v>
      </c>
      <c r="T231">
        <v>0</v>
      </c>
      <c r="U231" s="91">
        <v>0</v>
      </c>
      <c r="V231" s="91">
        <v>0</v>
      </c>
      <c r="W231">
        <v>29</v>
      </c>
      <c r="X231">
        <v>0.55000000000000004</v>
      </c>
      <c r="Y231">
        <v>15.950000000000001</v>
      </c>
      <c r="Z231" s="183">
        <v>6.9874999999999998</v>
      </c>
      <c r="AA231" t="s">
        <v>26</v>
      </c>
      <c r="AB231" t="b" cm="1">
        <f t="array" ref="AB2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1">
        <f>Fares_Big_Star_Export[[#This Row],[Trip Time]]*Fares_Big_Star_Export[[#This Row],[HOURLY DATA]]/60</f>
        <v>15.95</v>
      </c>
      <c r="AE231"/>
    </row>
    <row r="232" spans="1:31" x14ac:dyDescent="0.25">
      <c r="A232" t="s">
        <v>331</v>
      </c>
      <c r="B232" t="s">
        <v>629</v>
      </c>
      <c r="C232" t="s">
        <v>592</v>
      </c>
      <c r="D232" s="3">
        <v>0</v>
      </c>
      <c r="E232" t="s">
        <v>92</v>
      </c>
      <c r="F232" t="s">
        <v>284</v>
      </c>
      <c r="G232" s="2">
        <v>45589</v>
      </c>
      <c r="H232">
        <v>4008268</v>
      </c>
      <c r="I232" t="s">
        <v>213</v>
      </c>
      <c r="J232" t="s">
        <v>84</v>
      </c>
      <c r="K232">
        <v>31.58</v>
      </c>
      <c r="L232">
        <v>74</v>
      </c>
      <c r="M232" t="s">
        <v>88</v>
      </c>
      <c r="N232" t="s">
        <v>788</v>
      </c>
      <c r="O232">
        <v>5</v>
      </c>
      <c r="P232">
        <v>31.58</v>
      </c>
      <c r="Q232">
        <v>1.75</v>
      </c>
      <c r="R232">
        <v>55.265000000000001</v>
      </c>
      <c r="S232">
        <v>60.265000000000001</v>
      </c>
      <c r="T232">
        <v>5.5</v>
      </c>
      <c r="U232" s="91">
        <v>0</v>
      </c>
      <c r="V232" s="91">
        <v>5.5</v>
      </c>
      <c r="W232">
        <v>32.5</v>
      </c>
      <c r="X232">
        <v>1.2333333333333334</v>
      </c>
      <c r="Y232">
        <v>40.083333333333336</v>
      </c>
      <c r="Z232" s="183">
        <v>20.181699999999999</v>
      </c>
      <c r="AA232" t="s">
        <v>5</v>
      </c>
      <c r="AB232" t="b" cm="1">
        <f t="array" ref="AB2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2">
        <f>Fares_Big_Star_Export[[#This Row],[Trip Time]]*Fares_Big_Star_Export[[#This Row],[HOURLY DATA]]/60</f>
        <v>40.083333333333336</v>
      </c>
      <c r="AE232"/>
    </row>
    <row r="233" spans="1:31" x14ac:dyDescent="0.25">
      <c r="A233" t="s">
        <v>55</v>
      </c>
      <c r="B233" t="s">
        <v>504</v>
      </c>
      <c r="C233" t="s">
        <v>462</v>
      </c>
      <c r="D233" s="3">
        <v>0</v>
      </c>
      <c r="E233" t="s">
        <v>92</v>
      </c>
      <c r="F233" t="s">
        <v>850</v>
      </c>
      <c r="G233" s="2">
        <v>45589</v>
      </c>
      <c r="H233">
        <v>4008006</v>
      </c>
      <c r="I233" t="s">
        <v>22</v>
      </c>
      <c r="J233" t="s">
        <v>80</v>
      </c>
      <c r="K233">
        <v>10.039999999999999</v>
      </c>
      <c r="L233">
        <v>78</v>
      </c>
      <c r="M233" t="s">
        <v>88</v>
      </c>
      <c r="N233" t="s">
        <v>788</v>
      </c>
      <c r="O233">
        <v>6.5</v>
      </c>
      <c r="P233">
        <v>10.039999999999999</v>
      </c>
      <c r="Q233">
        <v>2</v>
      </c>
      <c r="R233">
        <v>20.079999999999998</v>
      </c>
      <c r="S233">
        <v>26.58</v>
      </c>
      <c r="T233">
        <v>0</v>
      </c>
      <c r="U233" s="91">
        <v>0</v>
      </c>
      <c r="V233" s="91">
        <v>0</v>
      </c>
      <c r="W233">
        <v>35.787500000000001</v>
      </c>
      <c r="X233">
        <v>1.3</v>
      </c>
      <c r="Y233">
        <v>46.523750000000007</v>
      </c>
      <c r="Z233" s="183">
        <v>-19.9438</v>
      </c>
      <c r="AA233" t="s">
        <v>19</v>
      </c>
      <c r="AB233" t="b" cm="1">
        <f t="array" ref="AB2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3">
        <f>Fares_Big_Star_Export[[#This Row],[Trip Time]]*Fares_Big_Star_Export[[#This Row],[HOURLY DATA]]/60</f>
        <v>46.52375</v>
      </c>
      <c r="AE233"/>
    </row>
    <row r="234" spans="1:31" x14ac:dyDescent="0.25">
      <c r="A234" t="s">
        <v>444</v>
      </c>
      <c r="B234" t="s">
        <v>622</v>
      </c>
      <c r="C234" t="s">
        <v>815</v>
      </c>
      <c r="D234" s="3">
        <v>0</v>
      </c>
      <c r="E234" t="s">
        <v>92</v>
      </c>
      <c r="F234" t="s">
        <v>415</v>
      </c>
      <c r="G234" s="2">
        <v>45589</v>
      </c>
      <c r="H234">
        <v>4008072</v>
      </c>
      <c r="I234" t="s">
        <v>354</v>
      </c>
      <c r="J234" t="s">
        <v>80</v>
      </c>
      <c r="K234">
        <v>20.98</v>
      </c>
      <c r="L234">
        <v>53</v>
      </c>
      <c r="M234" t="s">
        <v>88</v>
      </c>
      <c r="N234" t="s">
        <v>788</v>
      </c>
      <c r="O234">
        <v>5</v>
      </c>
      <c r="P234">
        <v>20.98</v>
      </c>
      <c r="Q234">
        <v>1.75</v>
      </c>
      <c r="R234">
        <v>36.715000000000003</v>
      </c>
      <c r="S234">
        <v>41.715000000000003</v>
      </c>
      <c r="T234">
        <v>0</v>
      </c>
      <c r="U234" s="91">
        <v>0</v>
      </c>
      <c r="V234" s="91">
        <v>0</v>
      </c>
      <c r="W234">
        <v>32.5</v>
      </c>
      <c r="X234">
        <v>0.8833333333333333</v>
      </c>
      <c r="Y234">
        <v>28.708333333333332</v>
      </c>
      <c r="Z234" s="183">
        <v>13.0067</v>
      </c>
      <c r="AA234" t="s">
        <v>5</v>
      </c>
      <c r="AB234" t="b" cm="1">
        <f t="array" ref="AB2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4">
        <f>Fares_Big_Star_Export[[#This Row],[Trip Time]]*Fares_Big_Star_Export[[#This Row],[HOURLY DATA]]/60</f>
        <v>28.708333333333332</v>
      </c>
      <c r="AE234"/>
    </row>
    <row r="235" spans="1:31" x14ac:dyDescent="0.25">
      <c r="A235" t="s">
        <v>390</v>
      </c>
      <c r="B235" t="s">
        <v>657</v>
      </c>
      <c r="C235" t="s">
        <v>978</v>
      </c>
      <c r="D235" s="3">
        <v>0</v>
      </c>
      <c r="E235" t="s">
        <v>92</v>
      </c>
      <c r="F235" t="s">
        <v>369</v>
      </c>
      <c r="G235" s="2">
        <v>45589</v>
      </c>
      <c r="H235">
        <v>4007855</v>
      </c>
      <c r="I235" t="s">
        <v>17</v>
      </c>
      <c r="J235" t="s">
        <v>80</v>
      </c>
      <c r="K235">
        <v>10.39</v>
      </c>
      <c r="L235">
        <v>73</v>
      </c>
      <c r="M235" t="s">
        <v>88</v>
      </c>
      <c r="N235" t="s">
        <v>788</v>
      </c>
      <c r="O235">
        <v>5</v>
      </c>
      <c r="P235">
        <v>10.39</v>
      </c>
      <c r="Q235">
        <v>1.75</v>
      </c>
      <c r="R235">
        <v>18.182500000000001</v>
      </c>
      <c r="S235">
        <v>23.182500000000001</v>
      </c>
      <c r="T235">
        <v>0</v>
      </c>
      <c r="U235" s="91">
        <v>0</v>
      </c>
      <c r="V235" s="91">
        <v>0</v>
      </c>
      <c r="W235">
        <v>32.5</v>
      </c>
      <c r="X235">
        <v>1.2166666666666666</v>
      </c>
      <c r="Y235">
        <v>39.541666666666664</v>
      </c>
      <c r="Z235" s="183">
        <v>-16.359200000000001</v>
      </c>
      <c r="AA235" t="s">
        <v>5</v>
      </c>
      <c r="AB235" t="b" cm="1">
        <f t="array" ref="AB2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5">
        <f>Fares_Big_Star_Export[[#This Row],[Trip Time]]*Fares_Big_Star_Export[[#This Row],[HOURLY DATA]]/60</f>
        <v>39.541666666666664</v>
      </c>
      <c r="AE235"/>
    </row>
    <row r="236" spans="1:31" x14ac:dyDescent="0.25">
      <c r="A236" t="s">
        <v>331</v>
      </c>
      <c r="B236" t="s">
        <v>620</v>
      </c>
      <c r="C236" t="s">
        <v>356</v>
      </c>
      <c r="D236" s="3">
        <v>0</v>
      </c>
      <c r="E236" t="s">
        <v>92</v>
      </c>
      <c r="F236" t="s">
        <v>284</v>
      </c>
      <c r="G236" s="2">
        <v>45589</v>
      </c>
      <c r="H236">
        <v>4007874</v>
      </c>
      <c r="I236" t="s">
        <v>213</v>
      </c>
      <c r="J236" t="s">
        <v>80</v>
      </c>
      <c r="K236">
        <v>11.22</v>
      </c>
      <c r="L236">
        <v>53</v>
      </c>
      <c r="M236" t="s">
        <v>88</v>
      </c>
      <c r="N236" t="s">
        <v>788</v>
      </c>
      <c r="O236">
        <v>5</v>
      </c>
      <c r="P236">
        <v>11.22</v>
      </c>
      <c r="Q236">
        <v>1.75</v>
      </c>
      <c r="R236">
        <v>19.635000000000002</v>
      </c>
      <c r="S236">
        <v>24.635000000000002</v>
      </c>
      <c r="T236">
        <v>0</v>
      </c>
      <c r="U236" s="91">
        <v>0</v>
      </c>
      <c r="V236" s="91">
        <v>0</v>
      </c>
      <c r="W236">
        <v>32.5</v>
      </c>
      <c r="X236">
        <v>0.8833333333333333</v>
      </c>
      <c r="Y236">
        <v>28.708333333333332</v>
      </c>
      <c r="Z236" s="183">
        <v>-4.0732999999999997</v>
      </c>
      <c r="AA236" t="s">
        <v>5</v>
      </c>
      <c r="AB236" t="b" cm="1">
        <f t="array" ref="AB2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6">
        <f>Fares_Big_Star_Export[[#This Row],[Trip Time]]*Fares_Big_Star_Export[[#This Row],[HOURLY DATA]]/60</f>
        <v>28.708333333333332</v>
      </c>
      <c r="AE236"/>
    </row>
    <row r="237" spans="1:31" x14ac:dyDescent="0.25">
      <c r="A237" t="s">
        <v>392</v>
      </c>
      <c r="B237" t="s">
        <v>593</v>
      </c>
      <c r="C237" t="s">
        <v>697</v>
      </c>
      <c r="D237" s="3">
        <v>0</v>
      </c>
      <c r="E237" t="s">
        <v>92</v>
      </c>
      <c r="F237" t="s">
        <v>618</v>
      </c>
      <c r="G237" s="2">
        <v>45589</v>
      </c>
      <c r="H237">
        <v>4007875</v>
      </c>
      <c r="I237" t="s">
        <v>40</v>
      </c>
      <c r="J237" t="s">
        <v>80</v>
      </c>
      <c r="K237">
        <v>11.22</v>
      </c>
      <c r="L237">
        <v>41</v>
      </c>
      <c r="M237" t="s">
        <v>88</v>
      </c>
      <c r="N237" t="s">
        <v>788</v>
      </c>
      <c r="O237">
        <v>5</v>
      </c>
      <c r="P237">
        <v>11.22</v>
      </c>
      <c r="Q237">
        <v>1.75</v>
      </c>
      <c r="R237">
        <v>19.635000000000002</v>
      </c>
      <c r="S237">
        <v>24.635000000000002</v>
      </c>
      <c r="T237">
        <v>0</v>
      </c>
      <c r="U237" s="91">
        <v>0</v>
      </c>
      <c r="V237" s="91">
        <v>0</v>
      </c>
      <c r="W237">
        <v>29</v>
      </c>
      <c r="X237">
        <v>0.68333333333333335</v>
      </c>
      <c r="Y237">
        <v>19.816666666666666</v>
      </c>
      <c r="Z237" s="183">
        <v>4.8182999999999998</v>
      </c>
      <c r="AA237" t="s">
        <v>5</v>
      </c>
      <c r="AB237" t="b" cm="1">
        <f t="array" ref="AB2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7">
        <f>Fares_Big_Star_Export[[#This Row],[Trip Time]]*Fares_Big_Star_Export[[#This Row],[HOURLY DATA]]/60</f>
        <v>19.816666666666666</v>
      </c>
      <c r="AE237"/>
    </row>
    <row r="238" spans="1:31" x14ac:dyDescent="0.25">
      <c r="A238" t="s">
        <v>392</v>
      </c>
      <c r="B238" t="s">
        <v>887</v>
      </c>
      <c r="C238" t="s">
        <v>938</v>
      </c>
      <c r="D238" s="3">
        <v>0</v>
      </c>
      <c r="E238" t="s">
        <v>92</v>
      </c>
      <c r="F238" t="s">
        <v>618</v>
      </c>
      <c r="G238" s="2">
        <v>45589</v>
      </c>
      <c r="H238">
        <v>4008345</v>
      </c>
      <c r="I238" t="s">
        <v>40</v>
      </c>
      <c r="J238" t="s">
        <v>87</v>
      </c>
      <c r="K238">
        <v>19.62</v>
      </c>
      <c r="L238">
        <v>36</v>
      </c>
      <c r="M238" t="s">
        <v>89</v>
      </c>
      <c r="N238" t="s">
        <v>788</v>
      </c>
      <c r="O238">
        <v>6.5</v>
      </c>
      <c r="P238">
        <v>19.62</v>
      </c>
      <c r="Q238">
        <v>2</v>
      </c>
      <c r="R238">
        <v>39.24</v>
      </c>
      <c r="S238">
        <v>45.74</v>
      </c>
      <c r="T238">
        <v>0</v>
      </c>
      <c r="U238" s="91">
        <v>0</v>
      </c>
      <c r="V238" s="91">
        <v>0</v>
      </c>
      <c r="W238">
        <v>29</v>
      </c>
      <c r="X238">
        <v>0.6</v>
      </c>
      <c r="Y238">
        <v>17.399999999999999</v>
      </c>
      <c r="Z238" s="183">
        <v>28.34</v>
      </c>
      <c r="AA238" t="s">
        <v>5</v>
      </c>
      <c r="AB238" t="b" cm="1">
        <f t="array" ref="AB2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8">
        <f>Fares_Big_Star_Export[[#This Row],[Trip Time]]*Fares_Big_Star_Export[[#This Row],[HOURLY DATA]]/60</f>
        <v>17.399999999999999</v>
      </c>
      <c r="AE238"/>
    </row>
    <row r="239" spans="1:31" x14ac:dyDescent="0.25">
      <c r="A239" t="s">
        <v>470</v>
      </c>
      <c r="B239" t="s">
        <v>752</v>
      </c>
      <c r="C239" t="s">
        <v>452</v>
      </c>
      <c r="D239" s="3">
        <v>0</v>
      </c>
      <c r="E239" t="s">
        <v>92</v>
      </c>
      <c r="F239" t="s">
        <v>491</v>
      </c>
      <c r="G239" s="2">
        <v>45589</v>
      </c>
      <c r="H239">
        <v>4008066</v>
      </c>
      <c r="I239" t="s">
        <v>28</v>
      </c>
      <c r="J239" t="s">
        <v>86</v>
      </c>
      <c r="K239">
        <v>14.9</v>
      </c>
      <c r="L239">
        <v>125</v>
      </c>
      <c r="M239" t="s">
        <v>89</v>
      </c>
      <c r="N239" t="s">
        <v>788</v>
      </c>
      <c r="O239">
        <v>6.5</v>
      </c>
      <c r="P239">
        <v>14.9</v>
      </c>
      <c r="Q239">
        <v>2</v>
      </c>
      <c r="R239">
        <v>29.8</v>
      </c>
      <c r="S239">
        <v>36.299999999999997</v>
      </c>
      <c r="T239">
        <v>0</v>
      </c>
      <c r="U239" s="91">
        <v>0</v>
      </c>
      <c r="V239" s="91">
        <v>0</v>
      </c>
      <c r="W239">
        <v>32.5</v>
      </c>
      <c r="X239">
        <v>2.0833333333333335</v>
      </c>
      <c r="Y239">
        <v>67.708333333333343</v>
      </c>
      <c r="Z239" s="183">
        <v>-31.408300000000001</v>
      </c>
      <c r="AA239" t="s">
        <v>5</v>
      </c>
      <c r="AB239" t="b" cm="1">
        <f t="array" ref="AB2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9">
        <f>Fares_Big_Star_Export[[#This Row],[Trip Time]]*Fares_Big_Star_Export[[#This Row],[HOURLY DATA]]/60</f>
        <v>67.708333333333329</v>
      </c>
      <c r="AE239"/>
    </row>
    <row r="240" spans="1:31" x14ac:dyDescent="0.25">
      <c r="A240" t="s">
        <v>55</v>
      </c>
      <c r="B240" t="s">
        <v>806</v>
      </c>
      <c r="C240" t="s">
        <v>760</v>
      </c>
      <c r="D240" s="3">
        <v>0</v>
      </c>
      <c r="E240" t="s">
        <v>92</v>
      </c>
      <c r="F240" t="s">
        <v>473</v>
      </c>
      <c r="G240" s="2">
        <v>45589</v>
      </c>
      <c r="H240">
        <v>4008200</v>
      </c>
      <c r="I240" t="s">
        <v>565</v>
      </c>
      <c r="J240" t="s">
        <v>86</v>
      </c>
      <c r="K240">
        <v>8.35</v>
      </c>
      <c r="L240">
        <v>17</v>
      </c>
      <c r="M240" t="s">
        <v>89</v>
      </c>
      <c r="N240" t="s">
        <v>788</v>
      </c>
      <c r="O240">
        <v>6.5</v>
      </c>
      <c r="P240">
        <v>8.35</v>
      </c>
      <c r="Q240">
        <v>2</v>
      </c>
      <c r="R240">
        <v>16.7</v>
      </c>
      <c r="S240">
        <v>23.2</v>
      </c>
      <c r="T240">
        <v>5</v>
      </c>
      <c r="U240" s="91">
        <v>0</v>
      </c>
      <c r="V240" s="91">
        <v>5</v>
      </c>
      <c r="W240">
        <v>35.787500000000001</v>
      </c>
      <c r="X240">
        <v>0.28333333333333333</v>
      </c>
      <c r="Y240">
        <v>10.139791666666667</v>
      </c>
      <c r="Z240" s="183">
        <v>13.0602</v>
      </c>
      <c r="AA240" t="s">
        <v>5</v>
      </c>
      <c r="AB240" t="b" cm="1">
        <f t="array" ref="AB2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0">
        <f>Fares_Big_Star_Export[[#This Row],[Trip Time]]*Fares_Big_Star_Export[[#This Row],[HOURLY DATA]]/60</f>
        <v>10.139791666666667</v>
      </c>
      <c r="AE240"/>
    </row>
    <row r="241" spans="1:31" x14ac:dyDescent="0.25">
      <c r="A241" t="s">
        <v>370</v>
      </c>
      <c r="B241" t="s">
        <v>999</v>
      </c>
      <c r="C241" t="s">
        <v>1000</v>
      </c>
      <c r="D241" s="3">
        <v>0</v>
      </c>
      <c r="E241" t="s">
        <v>92</v>
      </c>
      <c r="F241" t="s">
        <v>353</v>
      </c>
      <c r="G241" s="2">
        <v>45589</v>
      </c>
      <c r="H241">
        <v>4008166</v>
      </c>
      <c r="I241" t="s">
        <v>217</v>
      </c>
      <c r="J241" t="s">
        <v>80</v>
      </c>
      <c r="K241">
        <v>10.54</v>
      </c>
      <c r="L241">
        <v>32</v>
      </c>
      <c r="M241" t="s">
        <v>88</v>
      </c>
      <c r="N241" t="s">
        <v>788</v>
      </c>
      <c r="O241">
        <v>5</v>
      </c>
      <c r="P241">
        <v>10.54</v>
      </c>
      <c r="Q241">
        <v>1.75</v>
      </c>
      <c r="R241">
        <v>18.445</v>
      </c>
      <c r="S241">
        <v>23.445</v>
      </c>
      <c r="T241">
        <v>5</v>
      </c>
      <c r="U241" s="91">
        <v>0</v>
      </c>
      <c r="V241" s="91">
        <v>5</v>
      </c>
      <c r="W241">
        <v>32.5</v>
      </c>
      <c r="X241">
        <v>0.53333333333333333</v>
      </c>
      <c r="Y241">
        <v>17.333333333333332</v>
      </c>
      <c r="Z241" s="183">
        <v>6.1116999999999999</v>
      </c>
      <c r="AA241" t="s">
        <v>5</v>
      </c>
      <c r="AB241" t="b" cm="1">
        <f t="array" ref="AB2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1">
        <f>Fares_Big_Star_Export[[#This Row],[Trip Time]]*Fares_Big_Star_Export[[#This Row],[HOURLY DATA]]/60</f>
        <v>17.333333333333332</v>
      </c>
      <c r="AE241"/>
    </row>
    <row r="242" spans="1:31" x14ac:dyDescent="0.25">
      <c r="A242" t="s">
        <v>55</v>
      </c>
      <c r="B242" t="s">
        <v>820</v>
      </c>
      <c r="C242" t="s">
        <v>810</v>
      </c>
      <c r="D242" s="3">
        <v>0</v>
      </c>
      <c r="E242" t="s">
        <v>92</v>
      </c>
      <c r="F242" t="s">
        <v>473</v>
      </c>
      <c r="G242" s="2">
        <v>45589</v>
      </c>
      <c r="H242">
        <v>4008165</v>
      </c>
      <c r="I242" t="s">
        <v>565</v>
      </c>
      <c r="J242" t="s">
        <v>80</v>
      </c>
      <c r="K242">
        <v>10.54</v>
      </c>
      <c r="L242">
        <v>21</v>
      </c>
      <c r="M242" t="s">
        <v>88</v>
      </c>
      <c r="N242" t="s">
        <v>788</v>
      </c>
      <c r="O242">
        <v>6.5</v>
      </c>
      <c r="P242">
        <v>10.54</v>
      </c>
      <c r="Q242">
        <v>2</v>
      </c>
      <c r="R242">
        <v>21.08</v>
      </c>
      <c r="S242">
        <v>27.58</v>
      </c>
      <c r="T242">
        <v>5.5</v>
      </c>
      <c r="U242" s="91">
        <v>0</v>
      </c>
      <c r="V242" s="91">
        <v>5.5</v>
      </c>
      <c r="W242">
        <v>35.787500000000001</v>
      </c>
      <c r="X242">
        <v>0.35</v>
      </c>
      <c r="Y242">
        <v>12.525625</v>
      </c>
      <c r="Z242" s="183">
        <v>15.054399999999999</v>
      </c>
      <c r="AA242" t="s">
        <v>5</v>
      </c>
      <c r="AB242" t="b" cm="1">
        <f t="array" ref="AB2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2">
        <f>Fares_Big_Star_Export[[#This Row],[Trip Time]]*Fares_Big_Star_Export[[#This Row],[HOURLY DATA]]/60</f>
        <v>12.525625</v>
      </c>
      <c r="AE242"/>
    </row>
    <row r="243" spans="1:31" x14ac:dyDescent="0.25">
      <c r="A243" t="s">
        <v>56</v>
      </c>
      <c r="B243" t="s">
        <v>404</v>
      </c>
      <c r="C243" t="s">
        <v>837</v>
      </c>
      <c r="D243" s="3">
        <v>0</v>
      </c>
      <c r="E243" t="s">
        <v>92</v>
      </c>
      <c r="F243" t="s">
        <v>286</v>
      </c>
      <c r="G243" s="2">
        <v>45589</v>
      </c>
      <c r="H243">
        <v>4007956</v>
      </c>
      <c r="I243" t="s">
        <v>345</v>
      </c>
      <c r="J243" t="s">
        <v>80</v>
      </c>
      <c r="K243">
        <v>27.27</v>
      </c>
      <c r="L243">
        <v>50</v>
      </c>
      <c r="M243" t="s">
        <v>88</v>
      </c>
      <c r="N243" t="s">
        <v>788</v>
      </c>
      <c r="O243">
        <v>5</v>
      </c>
      <c r="P243">
        <v>27.27</v>
      </c>
      <c r="Q243">
        <v>1.75</v>
      </c>
      <c r="R243">
        <v>47.722499999999997</v>
      </c>
      <c r="S243">
        <v>52.722499999999997</v>
      </c>
      <c r="T243">
        <v>0</v>
      </c>
      <c r="U243" s="91">
        <v>0</v>
      </c>
      <c r="V243" s="91">
        <v>0</v>
      </c>
      <c r="W243">
        <v>32.5</v>
      </c>
      <c r="X243">
        <v>0.83333333333333337</v>
      </c>
      <c r="Y243">
        <v>27.083333333333336</v>
      </c>
      <c r="Z243" s="183">
        <v>25.639199999999999</v>
      </c>
      <c r="AA243" t="s">
        <v>5</v>
      </c>
      <c r="AB243" t="b" cm="1">
        <f t="array" ref="AB2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3">
        <f>Fares_Big_Star_Export[[#This Row],[Trip Time]]*Fares_Big_Star_Export[[#This Row],[HOURLY DATA]]/60</f>
        <v>27.083333333333332</v>
      </c>
      <c r="AE243"/>
    </row>
    <row r="244" spans="1:31" x14ac:dyDescent="0.25">
      <c r="A244" t="s">
        <v>461</v>
      </c>
      <c r="B244" t="s">
        <v>439</v>
      </c>
      <c r="C244" t="s">
        <v>382</v>
      </c>
      <c r="D244" s="3">
        <v>0</v>
      </c>
      <c r="E244" t="s">
        <v>92</v>
      </c>
      <c r="F244" t="s">
        <v>421</v>
      </c>
      <c r="G244" s="2">
        <v>45589</v>
      </c>
      <c r="H244">
        <v>4007854</v>
      </c>
      <c r="I244" t="s">
        <v>290</v>
      </c>
      <c r="J244" t="s">
        <v>80</v>
      </c>
      <c r="K244">
        <v>10.39</v>
      </c>
      <c r="L244">
        <v>41</v>
      </c>
      <c r="M244" t="s">
        <v>88</v>
      </c>
      <c r="N244" t="s">
        <v>788</v>
      </c>
      <c r="O244">
        <v>5</v>
      </c>
      <c r="P244">
        <v>10.39</v>
      </c>
      <c r="Q244">
        <v>1.75</v>
      </c>
      <c r="R244">
        <v>18.182500000000001</v>
      </c>
      <c r="S244">
        <v>23.182500000000001</v>
      </c>
      <c r="T244">
        <v>5.5</v>
      </c>
      <c r="U244" s="91">
        <v>0</v>
      </c>
      <c r="V244" s="91">
        <v>5.5</v>
      </c>
      <c r="W244">
        <v>32.5</v>
      </c>
      <c r="X244">
        <v>0.68333333333333335</v>
      </c>
      <c r="Y244">
        <v>22.208333333333332</v>
      </c>
      <c r="Z244" s="183">
        <v>0.97419999999999995</v>
      </c>
      <c r="AA244" t="s">
        <v>5</v>
      </c>
      <c r="AB244" t="b" cm="1">
        <f t="array" ref="AB2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4">
        <f>Fares_Big_Star_Export[[#This Row],[Trip Time]]*Fares_Big_Star_Export[[#This Row],[HOURLY DATA]]/60</f>
        <v>22.208333333333332</v>
      </c>
      <c r="AE244"/>
    </row>
    <row r="245" spans="1:31" x14ac:dyDescent="0.25">
      <c r="A245" t="s">
        <v>55</v>
      </c>
      <c r="B245" t="s">
        <v>363</v>
      </c>
      <c r="C245" t="s">
        <v>597</v>
      </c>
      <c r="D245" s="3">
        <v>0</v>
      </c>
      <c r="E245" t="s">
        <v>92</v>
      </c>
      <c r="F245" t="s">
        <v>850</v>
      </c>
      <c r="G245" s="2">
        <v>45589</v>
      </c>
      <c r="H245">
        <v>4008065</v>
      </c>
      <c r="I245" t="s">
        <v>22</v>
      </c>
      <c r="J245" t="s">
        <v>86</v>
      </c>
      <c r="K245">
        <v>14.9</v>
      </c>
      <c r="L245">
        <v>63</v>
      </c>
      <c r="M245" t="s">
        <v>89</v>
      </c>
      <c r="N245" t="s">
        <v>788</v>
      </c>
      <c r="O245">
        <v>6.5</v>
      </c>
      <c r="P245">
        <v>14.9</v>
      </c>
      <c r="Q245">
        <v>2</v>
      </c>
      <c r="R245">
        <v>29.8</v>
      </c>
      <c r="S245">
        <v>36.299999999999997</v>
      </c>
      <c r="T245">
        <v>0</v>
      </c>
      <c r="U245" s="91">
        <v>0</v>
      </c>
      <c r="V245" s="91">
        <v>0</v>
      </c>
      <c r="W245">
        <v>35.787500000000001</v>
      </c>
      <c r="X245">
        <v>1.05</v>
      </c>
      <c r="Y245">
        <v>37.576875000000001</v>
      </c>
      <c r="Z245" s="183">
        <v>-1.2768999999999999</v>
      </c>
      <c r="AA245" t="s">
        <v>5</v>
      </c>
      <c r="AB245" t="b" cm="1">
        <f t="array" ref="AB2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5">
        <f>Fares_Big_Star_Export[[#This Row],[Trip Time]]*Fares_Big_Star_Export[[#This Row],[HOURLY DATA]]/60</f>
        <v>37.576875000000001</v>
      </c>
      <c r="AE245"/>
    </row>
    <row r="246" spans="1:31" x14ac:dyDescent="0.25">
      <c r="A246" t="s">
        <v>55</v>
      </c>
      <c r="B246" t="s">
        <v>512</v>
      </c>
      <c r="C246" t="s">
        <v>717</v>
      </c>
      <c r="D246" s="3">
        <v>0</v>
      </c>
      <c r="E246" t="s">
        <v>92</v>
      </c>
      <c r="F246" t="s">
        <v>850</v>
      </c>
      <c r="G246" s="2">
        <v>45589</v>
      </c>
      <c r="H246">
        <v>4007744</v>
      </c>
      <c r="I246" t="s">
        <v>22</v>
      </c>
      <c r="J246" t="s">
        <v>80</v>
      </c>
      <c r="K246">
        <v>11.47</v>
      </c>
      <c r="L246">
        <v>21</v>
      </c>
      <c r="M246" t="s">
        <v>88</v>
      </c>
      <c r="N246" t="s">
        <v>788</v>
      </c>
      <c r="O246">
        <v>6.5</v>
      </c>
      <c r="P246">
        <v>11.47</v>
      </c>
      <c r="Q246">
        <v>2</v>
      </c>
      <c r="R246">
        <v>22.94</v>
      </c>
      <c r="S246">
        <v>29.44</v>
      </c>
      <c r="T246">
        <v>0</v>
      </c>
      <c r="U246" s="91">
        <v>0</v>
      </c>
      <c r="V246" s="91">
        <v>0</v>
      </c>
      <c r="W246">
        <v>35.787500000000001</v>
      </c>
      <c r="X246">
        <v>0.35</v>
      </c>
      <c r="Y246">
        <v>12.525625</v>
      </c>
      <c r="Z246" s="183">
        <v>16.914400000000001</v>
      </c>
      <c r="AA246" t="s">
        <v>5</v>
      </c>
      <c r="AB246" t="b" cm="1">
        <f t="array" ref="AB2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6">
        <f>Fares_Big_Star_Export[[#This Row],[Trip Time]]*Fares_Big_Star_Export[[#This Row],[HOURLY DATA]]/60</f>
        <v>12.525625</v>
      </c>
      <c r="AE246"/>
    </row>
    <row r="247" spans="1:31" x14ac:dyDescent="0.25">
      <c r="A247" t="s">
        <v>331</v>
      </c>
      <c r="B247" t="s">
        <v>365</v>
      </c>
      <c r="C247" t="s">
        <v>988</v>
      </c>
      <c r="D247" s="3">
        <v>0</v>
      </c>
      <c r="E247" t="s">
        <v>92</v>
      </c>
      <c r="F247" t="s">
        <v>284</v>
      </c>
      <c r="G247" s="2">
        <v>45589</v>
      </c>
      <c r="H247">
        <v>4007743</v>
      </c>
      <c r="I247" t="s">
        <v>213</v>
      </c>
      <c r="J247" t="s">
        <v>80</v>
      </c>
      <c r="K247">
        <v>11.47</v>
      </c>
      <c r="L247">
        <v>70</v>
      </c>
      <c r="M247" t="s">
        <v>88</v>
      </c>
      <c r="N247" t="s">
        <v>788</v>
      </c>
      <c r="O247">
        <v>5</v>
      </c>
      <c r="P247">
        <v>11.47</v>
      </c>
      <c r="Q247">
        <v>1.75</v>
      </c>
      <c r="R247">
        <v>20.072500000000002</v>
      </c>
      <c r="S247">
        <v>25.072500000000002</v>
      </c>
      <c r="T247">
        <v>0</v>
      </c>
      <c r="U247" s="91">
        <v>0</v>
      </c>
      <c r="V247" s="91">
        <v>0</v>
      </c>
      <c r="W247">
        <v>32.5</v>
      </c>
      <c r="X247">
        <v>1.1666666666666667</v>
      </c>
      <c r="Y247">
        <v>37.916666666666671</v>
      </c>
      <c r="Z247" s="183">
        <v>-12.844200000000001</v>
      </c>
      <c r="AA247" t="s">
        <v>5</v>
      </c>
      <c r="AB247" t="b" cm="1">
        <f t="array" ref="AB2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7">
        <f>Fares_Big_Star_Export[[#This Row],[Trip Time]]*Fares_Big_Star_Export[[#This Row],[HOURLY DATA]]/60</f>
        <v>37.916666666666664</v>
      </c>
      <c r="AE247"/>
    </row>
    <row r="248" spans="1:31" x14ac:dyDescent="0.25">
      <c r="A248" t="s">
        <v>60</v>
      </c>
      <c r="B248" t="s">
        <v>503</v>
      </c>
      <c r="C248" t="s">
        <v>641</v>
      </c>
      <c r="D248" s="3">
        <v>0</v>
      </c>
      <c r="E248" t="s">
        <v>92</v>
      </c>
      <c r="F248" t="s">
        <v>566</v>
      </c>
      <c r="G248" s="2">
        <v>45589</v>
      </c>
      <c r="H248">
        <v>4011149</v>
      </c>
      <c r="I248" t="s">
        <v>23</v>
      </c>
      <c r="J248" t="s">
        <v>80</v>
      </c>
      <c r="K248">
        <v>10.17</v>
      </c>
      <c r="L248">
        <v>17</v>
      </c>
      <c r="M248" t="s">
        <v>88</v>
      </c>
      <c r="N248" t="s">
        <v>788</v>
      </c>
      <c r="O248">
        <v>5</v>
      </c>
      <c r="P248">
        <v>10.17</v>
      </c>
      <c r="Q248">
        <v>1.75</v>
      </c>
      <c r="R248">
        <v>17.797499999999999</v>
      </c>
      <c r="S248">
        <v>22.797499999999999</v>
      </c>
      <c r="T248">
        <v>3.75</v>
      </c>
      <c r="U248" s="91">
        <v>0</v>
      </c>
      <c r="V248" s="91">
        <v>3.75</v>
      </c>
      <c r="W248">
        <v>32.5</v>
      </c>
      <c r="X248">
        <v>0.28333333333333333</v>
      </c>
      <c r="Y248">
        <v>9.2083333333333339</v>
      </c>
      <c r="Z248" s="183">
        <v>13.5892</v>
      </c>
      <c r="AA248" t="s">
        <v>5</v>
      </c>
      <c r="AB248" t="b" cm="1">
        <f t="array" ref="AB2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8">
        <f>Fares_Big_Star_Export[[#This Row],[Trip Time]]*Fares_Big_Star_Export[[#This Row],[HOURLY DATA]]/60</f>
        <v>9.2083333333333339</v>
      </c>
      <c r="AE248"/>
    </row>
    <row r="249" spans="1:31" x14ac:dyDescent="0.25">
      <c r="A249" t="s">
        <v>461</v>
      </c>
      <c r="B249" t="s">
        <v>546</v>
      </c>
      <c r="C249" t="s">
        <v>492</v>
      </c>
      <c r="D249" s="3">
        <v>0</v>
      </c>
      <c r="E249" t="s">
        <v>92</v>
      </c>
      <c r="F249" t="s">
        <v>421</v>
      </c>
      <c r="G249" s="2">
        <v>45589</v>
      </c>
      <c r="H249">
        <v>4008203</v>
      </c>
      <c r="I249" t="s">
        <v>290</v>
      </c>
      <c r="J249" t="s">
        <v>86</v>
      </c>
      <c r="K249">
        <v>8.35</v>
      </c>
      <c r="L249">
        <v>20</v>
      </c>
      <c r="M249" t="s">
        <v>89</v>
      </c>
      <c r="N249" t="s">
        <v>788</v>
      </c>
      <c r="O249">
        <v>6.5</v>
      </c>
      <c r="P249">
        <v>8.35</v>
      </c>
      <c r="Q249">
        <v>2</v>
      </c>
      <c r="R249">
        <v>16.7</v>
      </c>
      <c r="S249">
        <v>23.2</v>
      </c>
      <c r="T249">
        <v>5.5</v>
      </c>
      <c r="U249" s="91">
        <v>0</v>
      </c>
      <c r="V249" s="91">
        <v>5.5</v>
      </c>
      <c r="W249">
        <v>32.5</v>
      </c>
      <c r="X249">
        <v>0.33333333333333331</v>
      </c>
      <c r="Y249">
        <v>10.833333333333332</v>
      </c>
      <c r="Z249" s="183">
        <v>12.3667</v>
      </c>
      <c r="AA249" t="s">
        <v>5</v>
      </c>
      <c r="AB249" t="b" cm="1">
        <f t="array" ref="AB2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9">
        <f>Fares_Big_Star_Export[[#This Row],[Trip Time]]*Fares_Big_Star_Export[[#This Row],[HOURLY DATA]]/60</f>
        <v>10.833333333333334</v>
      </c>
      <c r="AE249"/>
    </row>
    <row r="250" spans="1:31" x14ac:dyDescent="0.25">
      <c r="A250" t="s">
        <v>331</v>
      </c>
      <c r="B250" t="s">
        <v>1001</v>
      </c>
      <c r="C250" t="s">
        <v>834</v>
      </c>
      <c r="D250" s="3">
        <v>0</v>
      </c>
      <c r="E250" t="s">
        <v>92</v>
      </c>
      <c r="F250" t="s">
        <v>284</v>
      </c>
      <c r="G250" s="2">
        <v>45589</v>
      </c>
      <c r="H250">
        <v>4007944</v>
      </c>
      <c r="I250" t="s">
        <v>213</v>
      </c>
      <c r="J250" t="s">
        <v>80</v>
      </c>
      <c r="K250">
        <v>20.98</v>
      </c>
      <c r="L250">
        <v>86</v>
      </c>
      <c r="M250" t="s">
        <v>88</v>
      </c>
      <c r="N250" t="s">
        <v>788</v>
      </c>
      <c r="O250">
        <v>5</v>
      </c>
      <c r="P250">
        <v>20.98</v>
      </c>
      <c r="Q250">
        <v>1.75</v>
      </c>
      <c r="R250">
        <v>36.715000000000003</v>
      </c>
      <c r="S250">
        <v>41.715000000000003</v>
      </c>
      <c r="T250">
        <v>0</v>
      </c>
      <c r="U250" s="91">
        <v>0</v>
      </c>
      <c r="V250" s="91">
        <v>0</v>
      </c>
      <c r="W250">
        <v>32.5</v>
      </c>
      <c r="X250">
        <v>1.4333333333333333</v>
      </c>
      <c r="Y250">
        <v>46.583333333333336</v>
      </c>
      <c r="Z250" s="183">
        <v>-4.8682999999999996</v>
      </c>
      <c r="AA250" t="s">
        <v>5</v>
      </c>
      <c r="AB250" t="b" cm="1">
        <f t="array" ref="AB2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0">
        <f>Fares_Big_Star_Export[[#This Row],[Trip Time]]*Fares_Big_Star_Export[[#This Row],[HOURLY DATA]]/60</f>
        <v>46.583333333333336</v>
      </c>
      <c r="AE250"/>
    </row>
    <row r="251" spans="1:31" x14ac:dyDescent="0.25">
      <c r="A251" t="s">
        <v>432</v>
      </c>
      <c r="B251" t="s">
        <v>750</v>
      </c>
      <c r="C251" t="s">
        <v>1002</v>
      </c>
      <c r="D251" s="3">
        <v>0</v>
      </c>
      <c r="E251" t="s">
        <v>92</v>
      </c>
      <c r="F251" t="s">
        <v>398</v>
      </c>
      <c r="G251" s="2">
        <v>45589</v>
      </c>
      <c r="H251">
        <v>4009028</v>
      </c>
      <c r="I251" t="s">
        <v>27</v>
      </c>
      <c r="J251" t="s">
        <v>80</v>
      </c>
      <c r="K251">
        <v>11.27</v>
      </c>
      <c r="L251">
        <v>35</v>
      </c>
      <c r="M251" t="s">
        <v>88</v>
      </c>
      <c r="N251" t="s">
        <v>788</v>
      </c>
      <c r="O251">
        <v>5</v>
      </c>
      <c r="P251">
        <v>11.27</v>
      </c>
      <c r="Q251">
        <v>1.75</v>
      </c>
      <c r="R251">
        <v>19.7225</v>
      </c>
      <c r="S251">
        <v>24.7225</v>
      </c>
      <c r="T251">
        <v>0</v>
      </c>
      <c r="U251" s="91">
        <v>0</v>
      </c>
      <c r="V251" s="91">
        <v>0</v>
      </c>
      <c r="W251">
        <v>29</v>
      </c>
      <c r="X251">
        <v>0.58333333333333337</v>
      </c>
      <c r="Y251">
        <v>16.916666666666668</v>
      </c>
      <c r="Z251" s="183">
        <v>7.8057999999999996</v>
      </c>
      <c r="AA251" t="s">
        <v>26</v>
      </c>
      <c r="AB251" t="b" cm="1">
        <f t="array" ref="AB2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1">
        <f>Fares_Big_Star_Export[[#This Row],[Trip Time]]*Fares_Big_Star_Export[[#This Row],[HOURLY DATA]]/60</f>
        <v>16.916666666666668</v>
      </c>
      <c r="AE251"/>
    </row>
    <row r="252" spans="1:31" x14ac:dyDescent="0.25">
      <c r="A252" t="s">
        <v>390</v>
      </c>
      <c r="B252" t="s">
        <v>640</v>
      </c>
      <c r="C252" t="s">
        <v>574</v>
      </c>
      <c r="D252" s="3">
        <v>0</v>
      </c>
      <c r="E252" t="s">
        <v>92</v>
      </c>
      <c r="F252" t="s">
        <v>369</v>
      </c>
      <c r="G252" s="2">
        <v>45589</v>
      </c>
      <c r="H252">
        <v>4007892</v>
      </c>
      <c r="I252" t="s">
        <v>17</v>
      </c>
      <c r="J252" t="s">
        <v>80</v>
      </c>
      <c r="K252">
        <v>17.43</v>
      </c>
      <c r="L252">
        <v>39</v>
      </c>
      <c r="M252" t="s">
        <v>88</v>
      </c>
      <c r="N252" t="s">
        <v>788</v>
      </c>
      <c r="O252">
        <v>5</v>
      </c>
      <c r="P252">
        <v>17.43</v>
      </c>
      <c r="Q252">
        <v>1.75</v>
      </c>
      <c r="R252">
        <v>30.502499999999998</v>
      </c>
      <c r="S252">
        <v>35.502499999999998</v>
      </c>
      <c r="T252">
        <v>0</v>
      </c>
      <c r="U252" s="91">
        <v>0</v>
      </c>
      <c r="V252" s="91">
        <v>0</v>
      </c>
      <c r="W252">
        <v>32.5</v>
      </c>
      <c r="X252">
        <v>0.65</v>
      </c>
      <c r="Y252">
        <v>21.125</v>
      </c>
      <c r="Z252" s="183">
        <v>14.3775</v>
      </c>
      <c r="AA252" t="s">
        <v>5</v>
      </c>
      <c r="AB252" t="b" cm="1">
        <f t="array" ref="AB2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2">
        <f>Fares_Big_Star_Export[[#This Row],[Trip Time]]*Fares_Big_Star_Export[[#This Row],[HOURLY DATA]]/60</f>
        <v>21.125</v>
      </c>
      <c r="AE252"/>
    </row>
    <row r="253" spans="1:31" x14ac:dyDescent="0.25">
      <c r="A253" t="s">
        <v>55</v>
      </c>
      <c r="B253" t="s">
        <v>879</v>
      </c>
      <c r="C253" t="s">
        <v>1003</v>
      </c>
      <c r="D253" s="3">
        <v>0</v>
      </c>
      <c r="E253" t="s">
        <v>92</v>
      </c>
      <c r="F253" t="s">
        <v>342</v>
      </c>
      <c r="G253" s="2">
        <v>45589</v>
      </c>
      <c r="H253">
        <v>4008094</v>
      </c>
      <c r="I253" t="s">
        <v>306</v>
      </c>
      <c r="J253" t="s">
        <v>529</v>
      </c>
      <c r="K253">
        <v>20.73</v>
      </c>
      <c r="L253">
        <v>44</v>
      </c>
      <c r="M253" t="s">
        <v>88</v>
      </c>
      <c r="N253" t="s">
        <v>788</v>
      </c>
      <c r="O253">
        <v>6.5</v>
      </c>
      <c r="P253">
        <v>20.73</v>
      </c>
      <c r="Q253">
        <v>2</v>
      </c>
      <c r="R253">
        <v>41.46</v>
      </c>
      <c r="S253">
        <v>47.96</v>
      </c>
      <c r="T253">
        <v>5.5</v>
      </c>
      <c r="U253" s="91">
        <v>0</v>
      </c>
      <c r="V253" s="91">
        <v>5.5</v>
      </c>
      <c r="W253">
        <v>35.787500000000001</v>
      </c>
      <c r="X253">
        <v>0.73333333333333328</v>
      </c>
      <c r="Y253">
        <v>26.244166666666665</v>
      </c>
      <c r="Z253" s="183">
        <v>21.715800000000002</v>
      </c>
      <c r="AA253" t="s">
        <v>5</v>
      </c>
      <c r="AB253" t="b" cm="1">
        <f t="array" ref="AB2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3">
        <f>Fares_Big_Star_Export[[#This Row],[Trip Time]]*Fares_Big_Star_Export[[#This Row],[HOURLY DATA]]/60</f>
        <v>26.244166666666668</v>
      </c>
      <c r="AE253"/>
    </row>
    <row r="254" spans="1:31" x14ac:dyDescent="0.25">
      <c r="A254" t="s">
        <v>390</v>
      </c>
      <c r="B254" t="s">
        <v>395</v>
      </c>
      <c r="C254" t="s">
        <v>466</v>
      </c>
      <c r="D254" s="3">
        <v>0</v>
      </c>
      <c r="E254" t="s">
        <v>92</v>
      </c>
      <c r="F254" t="s">
        <v>369</v>
      </c>
      <c r="G254" s="2">
        <v>45589</v>
      </c>
      <c r="H254">
        <v>4008007</v>
      </c>
      <c r="I254" t="s">
        <v>17</v>
      </c>
      <c r="J254" t="s">
        <v>80</v>
      </c>
      <c r="K254">
        <v>10.039999999999999</v>
      </c>
      <c r="L254">
        <v>31</v>
      </c>
      <c r="M254" t="s">
        <v>88</v>
      </c>
      <c r="N254" t="s">
        <v>788</v>
      </c>
      <c r="O254">
        <v>5</v>
      </c>
      <c r="P254">
        <v>10.039999999999999</v>
      </c>
      <c r="Q254">
        <v>1.75</v>
      </c>
      <c r="R254">
        <v>17.57</v>
      </c>
      <c r="S254">
        <v>22.57</v>
      </c>
      <c r="T254">
        <v>0</v>
      </c>
      <c r="U254" s="91">
        <v>0</v>
      </c>
      <c r="V254" s="91">
        <v>0</v>
      </c>
      <c r="W254">
        <v>32.5</v>
      </c>
      <c r="X254">
        <v>0.51666666666666672</v>
      </c>
      <c r="Y254">
        <v>16.791666666666668</v>
      </c>
      <c r="Z254" s="183">
        <v>5.7782999999999998</v>
      </c>
      <c r="AA254" t="s">
        <v>5</v>
      </c>
      <c r="AB254" t="b" cm="1">
        <f t="array" ref="AB2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4">
        <f>Fares_Big_Star_Export[[#This Row],[Trip Time]]*Fares_Big_Star_Export[[#This Row],[HOURLY DATA]]/60</f>
        <v>16.791666666666668</v>
      </c>
      <c r="AE254"/>
    </row>
    <row r="255" spans="1:31" x14ac:dyDescent="0.25">
      <c r="A255" t="s">
        <v>582</v>
      </c>
      <c r="B255" t="s">
        <v>364</v>
      </c>
      <c r="C255" t="s">
        <v>752</v>
      </c>
      <c r="D255" s="3">
        <v>0</v>
      </c>
      <c r="E255" t="s">
        <v>92</v>
      </c>
      <c r="F255" t="s">
        <v>542</v>
      </c>
      <c r="G255" s="2">
        <v>45589</v>
      </c>
      <c r="H255">
        <v>4008052</v>
      </c>
      <c r="I255" t="s">
        <v>29</v>
      </c>
      <c r="J255" t="s">
        <v>80</v>
      </c>
      <c r="K255">
        <v>8.24</v>
      </c>
      <c r="L255">
        <v>19</v>
      </c>
      <c r="M255" t="s">
        <v>88</v>
      </c>
      <c r="N255" t="s">
        <v>788</v>
      </c>
      <c r="O255">
        <v>5</v>
      </c>
      <c r="P255">
        <v>8.24</v>
      </c>
      <c r="Q255">
        <v>1.75</v>
      </c>
      <c r="R255">
        <v>14.42</v>
      </c>
      <c r="S255">
        <v>19.420000000000002</v>
      </c>
      <c r="T255">
        <v>0</v>
      </c>
      <c r="U255" s="91">
        <v>0</v>
      </c>
      <c r="V255" s="91">
        <v>0</v>
      </c>
      <c r="W255">
        <v>29</v>
      </c>
      <c r="X255">
        <v>0.31666666666666665</v>
      </c>
      <c r="Y255">
        <v>9.1833333333333336</v>
      </c>
      <c r="Z255" s="183">
        <v>10.236700000000001</v>
      </c>
      <c r="AA255" t="s">
        <v>26</v>
      </c>
      <c r="AB255" t="b" cm="1">
        <f t="array" ref="AB2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5">
        <f>Fares_Big_Star_Export[[#This Row],[Trip Time]]*Fares_Big_Star_Export[[#This Row],[HOURLY DATA]]/60</f>
        <v>9.1833333333333336</v>
      </c>
      <c r="AE255"/>
    </row>
    <row r="256" spans="1:31" x14ac:dyDescent="0.25">
      <c r="A256" t="s">
        <v>392</v>
      </c>
      <c r="B256" t="s">
        <v>676</v>
      </c>
      <c r="C256" t="s">
        <v>402</v>
      </c>
      <c r="D256" s="3">
        <v>0</v>
      </c>
      <c r="E256" t="s">
        <v>92</v>
      </c>
      <c r="F256" t="s">
        <v>666</v>
      </c>
      <c r="G256" s="2">
        <v>45589</v>
      </c>
      <c r="H256">
        <v>4008051</v>
      </c>
      <c r="I256" t="s">
        <v>38</v>
      </c>
      <c r="J256" t="s">
        <v>80</v>
      </c>
      <c r="K256">
        <v>8.24</v>
      </c>
      <c r="L256">
        <v>31</v>
      </c>
      <c r="M256" t="s">
        <v>88</v>
      </c>
      <c r="N256" t="s">
        <v>788</v>
      </c>
      <c r="O256">
        <v>5</v>
      </c>
      <c r="P256">
        <v>8.24</v>
      </c>
      <c r="Q256">
        <v>1.75</v>
      </c>
      <c r="R256">
        <v>14.42</v>
      </c>
      <c r="S256">
        <v>19.420000000000002</v>
      </c>
      <c r="T256">
        <v>0</v>
      </c>
      <c r="U256" s="91">
        <v>0</v>
      </c>
      <c r="V256" s="91">
        <v>0</v>
      </c>
      <c r="W256">
        <v>29</v>
      </c>
      <c r="X256">
        <v>0.51666666666666672</v>
      </c>
      <c r="Y256">
        <v>14.983333333333334</v>
      </c>
      <c r="Z256" s="183">
        <v>4.4367000000000001</v>
      </c>
      <c r="AA256" t="s">
        <v>26</v>
      </c>
      <c r="AB256" t="b" cm="1">
        <f t="array" ref="AB2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6">
        <f>Fares_Big_Star_Export[[#This Row],[Trip Time]]*Fares_Big_Star_Export[[#This Row],[HOURLY DATA]]/60</f>
        <v>14.983333333333333</v>
      </c>
      <c r="AE256"/>
    </row>
    <row r="257" spans="1:31" x14ac:dyDescent="0.25">
      <c r="A257" t="s">
        <v>390</v>
      </c>
      <c r="B257" t="s">
        <v>1004</v>
      </c>
      <c r="C257" t="s">
        <v>402</v>
      </c>
      <c r="D257" s="3">
        <v>0</v>
      </c>
      <c r="E257" t="s">
        <v>92</v>
      </c>
      <c r="F257" t="s">
        <v>369</v>
      </c>
      <c r="G257" s="2">
        <v>45589</v>
      </c>
      <c r="H257">
        <v>4009090</v>
      </c>
      <c r="I257" t="s">
        <v>17</v>
      </c>
      <c r="J257" t="s">
        <v>80</v>
      </c>
      <c r="K257">
        <v>26.71</v>
      </c>
      <c r="L257">
        <v>122</v>
      </c>
      <c r="M257" t="s">
        <v>88</v>
      </c>
      <c r="N257" t="s">
        <v>788</v>
      </c>
      <c r="O257">
        <v>5</v>
      </c>
      <c r="P257">
        <v>26.71</v>
      </c>
      <c r="Q257">
        <v>1.75</v>
      </c>
      <c r="R257">
        <v>46.7425</v>
      </c>
      <c r="S257">
        <v>51.7425</v>
      </c>
      <c r="T257">
        <v>5.5</v>
      </c>
      <c r="U257" s="91">
        <v>0</v>
      </c>
      <c r="V257" s="91">
        <v>5.5</v>
      </c>
      <c r="W257">
        <v>32.5</v>
      </c>
      <c r="X257">
        <v>2.0333333333333332</v>
      </c>
      <c r="Y257">
        <v>66.083333333333329</v>
      </c>
      <c r="Z257" s="183">
        <v>-14.3408</v>
      </c>
      <c r="AA257" t="s">
        <v>5</v>
      </c>
      <c r="AB257" t="b" cm="1">
        <f t="array" ref="AB2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7">
        <f>Fares_Big_Star_Export[[#This Row],[Trip Time]]*Fares_Big_Star_Export[[#This Row],[HOURLY DATA]]/60</f>
        <v>66.083333333333329</v>
      </c>
      <c r="AE257"/>
    </row>
    <row r="258" spans="1:31" x14ac:dyDescent="0.25">
      <c r="A258" t="s">
        <v>581</v>
      </c>
      <c r="B258" t="s">
        <v>572</v>
      </c>
      <c r="C258" t="s">
        <v>704</v>
      </c>
      <c r="D258" s="3">
        <v>0</v>
      </c>
      <c r="E258" t="s">
        <v>92</v>
      </c>
      <c r="F258" t="s">
        <v>563</v>
      </c>
      <c r="G258" s="2">
        <v>45589</v>
      </c>
      <c r="H258">
        <v>4009092</v>
      </c>
      <c r="I258" t="s">
        <v>564</v>
      </c>
      <c r="J258" t="s">
        <v>80</v>
      </c>
      <c r="K258">
        <v>26.71</v>
      </c>
      <c r="L258">
        <v>81</v>
      </c>
      <c r="M258" t="s">
        <v>88</v>
      </c>
      <c r="N258" t="s">
        <v>788</v>
      </c>
      <c r="O258">
        <v>5</v>
      </c>
      <c r="P258">
        <v>26.71</v>
      </c>
      <c r="Q258">
        <v>1.75</v>
      </c>
      <c r="R258">
        <v>46.7425</v>
      </c>
      <c r="S258">
        <v>51.7425</v>
      </c>
      <c r="T258">
        <v>5</v>
      </c>
      <c r="U258" s="91">
        <v>0</v>
      </c>
      <c r="V258" s="91">
        <v>5</v>
      </c>
      <c r="W258">
        <v>32.5</v>
      </c>
      <c r="X258">
        <v>1.35</v>
      </c>
      <c r="Y258">
        <v>43.875</v>
      </c>
      <c r="Z258" s="183">
        <v>7.8674999999999997</v>
      </c>
      <c r="AA258" t="s">
        <v>5</v>
      </c>
      <c r="AB258" t="b" cm="1">
        <f t="array" ref="AB2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8">
        <f>Fares_Big_Star_Export[[#This Row],[Trip Time]]*Fares_Big_Star_Export[[#This Row],[HOURLY DATA]]/60</f>
        <v>43.875</v>
      </c>
      <c r="AE258"/>
    </row>
    <row r="259" spans="1:31" x14ac:dyDescent="0.25">
      <c r="A259" t="s">
        <v>432</v>
      </c>
      <c r="B259" t="s">
        <v>463</v>
      </c>
      <c r="C259" t="s">
        <v>650</v>
      </c>
      <c r="D259" s="3">
        <v>0</v>
      </c>
      <c r="E259" t="s">
        <v>92</v>
      </c>
      <c r="F259" t="s">
        <v>398</v>
      </c>
      <c r="G259" s="2">
        <v>45589</v>
      </c>
      <c r="H259">
        <v>4011145</v>
      </c>
      <c r="I259" t="s">
        <v>27</v>
      </c>
      <c r="J259" t="s">
        <v>80</v>
      </c>
      <c r="K259">
        <v>10.17</v>
      </c>
      <c r="L259">
        <v>41</v>
      </c>
      <c r="M259" t="s">
        <v>88</v>
      </c>
      <c r="N259" t="s">
        <v>788</v>
      </c>
      <c r="O259">
        <v>5</v>
      </c>
      <c r="P259">
        <v>10.17</v>
      </c>
      <c r="Q259">
        <v>1.75</v>
      </c>
      <c r="R259">
        <v>17.797499999999999</v>
      </c>
      <c r="S259">
        <v>22.797499999999999</v>
      </c>
      <c r="T259">
        <v>5</v>
      </c>
      <c r="U259" s="91">
        <v>0</v>
      </c>
      <c r="V259" s="91">
        <v>5</v>
      </c>
      <c r="W259">
        <v>29</v>
      </c>
      <c r="X259">
        <v>0.68333333333333335</v>
      </c>
      <c r="Y259">
        <v>19.816666666666666</v>
      </c>
      <c r="Z259" s="183">
        <v>2.9807999999999999</v>
      </c>
      <c r="AA259" t="s">
        <v>26</v>
      </c>
      <c r="AB259" t="b" cm="1">
        <f t="array" ref="AB2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9">
        <f>Fares_Big_Star_Export[[#This Row],[Trip Time]]*Fares_Big_Star_Export[[#This Row],[HOURLY DATA]]/60</f>
        <v>19.816666666666666</v>
      </c>
      <c r="AE259"/>
    </row>
    <row r="260" spans="1:31" x14ac:dyDescent="0.25">
      <c r="A260" t="s">
        <v>470</v>
      </c>
      <c r="B260" t="s">
        <v>1005</v>
      </c>
      <c r="C260" t="s">
        <v>651</v>
      </c>
      <c r="D260" s="3">
        <v>0</v>
      </c>
      <c r="E260" t="s">
        <v>92</v>
      </c>
      <c r="F260" t="s">
        <v>491</v>
      </c>
      <c r="G260" s="2">
        <v>45589</v>
      </c>
      <c r="H260">
        <v>4008021</v>
      </c>
      <c r="I260" t="s">
        <v>28</v>
      </c>
      <c r="J260" t="s">
        <v>86</v>
      </c>
      <c r="K260">
        <v>4.88</v>
      </c>
      <c r="L260">
        <v>20</v>
      </c>
      <c r="M260" t="s">
        <v>89</v>
      </c>
      <c r="N260" t="s">
        <v>788</v>
      </c>
      <c r="O260">
        <v>6.5</v>
      </c>
      <c r="P260">
        <v>4.88</v>
      </c>
      <c r="Q260">
        <v>2</v>
      </c>
      <c r="R260">
        <v>9.76</v>
      </c>
      <c r="S260">
        <v>16.259999999999998</v>
      </c>
      <c r="T260">
        <v>0</v>
      </c>
      <c r="U260" s="91">
        <v>0</v>
      </c>
      <c r="V260" s="91">
        <v>0</v>
      </c>
      <c r="W260">
        <v>32.5</v>
      </c>
      <c r="X260">
        <v>0.33333333333333331</v>
      </c>
      <c r="Y260">
        <v>10.833333333333332</v>
      </c>
      <c r="Z260" s="183">
        <v>5.4267000000000003</v>
      </c>
      <c r="AA260" t="s">
        <v>5</v>
      </c>
      <c r="AB260" t="b" cm="1">
        <f t="array" ref="AB2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0">
        <f>Fares_Big_Star_Export[[#This Row],[Trip Time]]*Fares_Big_Star_Export[[#This Row],[HOURLY DATA]]/60</f>
        <v>10.833333333333334</v>
      </c>
      <c r="AE260"/>
    </row>
    <row r="261" spans="1:31" x14ac:dyDescent="0.25">
      <c r="A261" t="s">
        <v>444</v>
      </c>
      <c r="B261" t="s">
        <v>871</v>
      </c>
      <c r="C261" t="s">
        <v>808</v>
      </c>
      <c r="D261" s="3">
        <v>0</v>
      </c>
      <c r="E261" t="s">
        <v>92</v>
      </c>
      <c r="F261" t="s">
        <v>415</v>
      </c>
      <c r="G261" s="2">
        <v>45589</v>
      </c>
      <c r="H261">
        <v>4007998</v>
      </c>
      <c r="I261" t="s">
        <v>354</v>
      </c>
      <c r="J261" t="s">
        <v>80</v>
      </c>
      <c r="K261">
        <v>7.27</v>
      </c>
      <c r="L261">
        <v>26</v>
      </c>
      <c r="M261" t="s">
        <v>88</v>
      </c>
      <c r="N261" t="s">
        <v>788</v>
      </c>
      <c r="O261">
        <v>5</v>
      </c>
      <c r="P261">
        <v>7.27</v>
      </c>
      <c r="Q261">
        <v>1.75</v>
      </c>
      <c r="R261">
        <v>12.7225</v>
      </c>
      <c r="S261">
        <v>17.7225</v>
      </c>
      <c r="T261">
        <v>0</v>
      </c>
      <c r="U261" s="91">
        <v>0</v>
      </c>
      <c r="V261" s="91">
        <v>0</v>
      </c>
      <c r="W261">
        <v>32.5</v>
      </c>
      <c r="X261">
        <v>0.43333333333333335</v>
      </c>
      <c r="Y261">
        <v>14.083333333333334</v>
      </c>
      <c r="Z261" s="183">
        <v>3.6392000000000002</v>
      </c>
      <c r="AA261" t="s">
        <v>5</v>
      </c>
      <c r="AB261" t="b" cm="1">
        <f t="array" ref="AB2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1">
        <f>Fares_Big_Star_Export[[#This Row],[Trip Time]]*Fares_Big_Star_Export[[#This Row],[HOURLY DATA]]/60</f>
        <v>14.083333333333334</v>
      </c>
      <c r="AE261"/>
    </row>
    <row r="262" spans="1:31" x14ac:dyDescent="0.25">
      <c r="A262" t="s">
        <v>461</v>
      </c>
      <c r="B262" t="s">
        <v>685</v>
      </c>
      <c r="C262" t="s">
        <v>401</v>
      </c>
      <c r="D262" s="3">
        <v>0</v>
      </c>
      <c r="E262" t="s">
        <v>92</v>
      </c>
      <c r="F262" t="s">
        <v>421</v>
      </c>
      <c r="G262" s="2">
        <v>45589</v>
      </c>
      <c r="H262">
        <v>4007999</v>
      </c>
      <c r="I262" t="s">
        <v>290</v>
      </c>
      <c r="J262" t="s">
        <v>80</v>
      </c>
      <c r="K262">
        <v>7.27</v>
      </c>
      <c r="L262">
        <v>18</v>
      </c>
      <c r="M262" t="s">
        <v>88</v>
      </c>
      <c r="N262" t="s">
        <v>788</v>
      </c>
      <c r="O262">
        <v>5</v>
      </c>
      <c r="P262">
        <v>7.27</v>
      </c>
      <c r="Q262">
        <v>1.75</v>
      </c>
      <c r="R262">
        <v>12.7225</v>
      </c>
      <c r="S262">
        <v>17.7225</v>
      </c>
      <c r="T262">
        <v>0</v>
      </c>
      <c r="U262" s="91">
        <v>0</v>
      </c>
      <c r="V262" s="91">
        <v>0</v>
      </c>
      <c r="W262">
        <v>32.5</v>
      </c>
      <c r="X262">
        <v>0.3</v>
      </c>
      <c r="Y262">
        <v>9.75</v>
      </c>
      <c r="Z262" s="183">
        <v>7.9725000000000001</v>
      </c>
      <c r="AA262" t="s">
        <v>5</v>
      </c>
      <c r="AB262" t="b" cm="1">
        <f t="array" ref="AB2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2">
        <f>Fares_Big_Star_Export[[#This Row],[Trip Time]]*Fares_Big_Star_Export[[#This Row],[HOURLY DATA]]/60</f>
        <v>9.75</v>
      </c>
      <c r="AE262"/>
    </row>
    <row r="263" spans="1:31" x14ac:dyDescent="0.25">
      <c r="A263" t="s">
        <v>390</v>
      </c>
      <c r="B263" t="s">
        <v>626</v>
      </c>
      <c r="C263" t="s">
        <v>427</v>
      </c>
      <c r="D263" s="3">
        <v>0</v>
      </c>
      <c r="E263" t="s">
        <v>92</v>
      </c>
      <c r="F263" t="s">
        <v>369</v>
      </c>
      <c r="G263" s="2">
        <v>45589</v>
      </c>
      <c r="H263">
        <v>4008026</v>
      </c>
      <c r="I263" t="s">
        <v>17</v>
      </c>
      <c r="J263" t="s">
        <v>93</v>
      </c>
      <c r="K263">
        <v>15.66</v>
      </c>
      <c r="L263">
        <v>61</v>
      </c>
      <c r="M263" t="s">
        <v>88</v>
      </c>
      <c r="N263" t="s">
        <v>788</v>
      </c>
      <c r="O263">
        <v>5</v>
      </c>
      <c r="P263">
        <v>15.66</v>
      </c>
      <c r="Q263">
        <v>1.75</v>
      </c>
      <c r="R263">
        <v>27.405000000000001</v>
      </c>
      <c r="S263">
        <v>32.405000000000001</v>
      </c>
      <c r="T263">
        <v>0</v>
      </c>
      <c r="U263" s="91">
        <v>0</v>
      </c>
      <c r="V263" s="91">
        <v>0</v>
      </c>
      <c r="W263">
        <v>32.5</v>
      </c>
      <c r="X263">
        <v>1.0166666666666666</v>
      </c>
      <c r="Y263">
        <v>33.041666666666664</v>
      </c>
      <c r="Z263" s="183">
        <v>-0.63670000000000004</v>
      </c>
      <c r="AA263" t="s">
        <v>5</v>
      </c>
      <c r="AB263" t="b" cm="1">
        <f t="array" ref="AB2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3">
        <f>Fares_Big_Star_Export[[#This Row],[Trip Time]]*Fares_Big_Star_Export[[#This Row],[HOURLY DATA]]/60</f>
        <v>33.041666666666664</v>
      </c>
      <c r="AE263"/>
    </row>
    <row r="264" spans="1:31" x14ac:dyDescent="0.25">
      <c r="A264" t="s">
        <v>470</v>
      </c>
      <c r="B264" t="s">
        <v>781</v>
      </c>
      <c r="C264" t="s">
        <v>485</v>
      </c>
      <c r="D264" s="3">
        <v>0</v>
      </c>
      <c r="E264" t="s">
        <v>92</v>
      </c>
      <c r="F264" t="s">
        <v>491</v>
      </c>
      <c r="G264" s="2">
        <v>45589</v>
      </c>
      <c r="H264">
        <v>4008023</v>
      </c>
      <c r="I264" t="s">
        <v>28</v>
      </c>
      <c r="J264" t="s">
        <v>80</v>
      </c>
      <c r="K264">
        <v>4.38</v>
      </c>
      <c r="L264">
        <v>16</v>
      </c>
      <c r="M264" t="s">
        <v>88</v>
      </c>
      <c r="N264" t="s">
        <v>788</v>
      </c>
      <c r="O264">
        <v>5</v>
      </c>
      <c r="P264">
        <v>4.38</v>
      </c>
      <c r="Q264">
        <v>1.75</v>
      </c>
      <c r="R264">
        <v>7.665</v>
      </c>
      <c r="S264">
        <v>12.664999999999999</v>
      </c>
      <c r="T264">
        <v>5.5</v>
      </c>
      <c r="U264" s="91">
        <v>0</v>
      </c>
      <c r="V264" s="91">
        <v>5.5</v>
      </c>
      <c r="W264">
        <v>32.5</v>
      </c>
      <c r="X264">
        <v>0.26666666666666666</v>
      </c>
      <c r="Y264">
        <v>8.6666666666666661</v>
      </c>
      <c r="Z264" s="183">
        <v>3.9983</v>
      </c>
      <c r="AA264" t="s">
        <v>5</v>
      </c>
      <c r="AB264" t="b" cm="1">
        <f t="array" ref="AB2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4">
        <f>Fares_Big_Star_Export[[#This Row],[Trip Time]]*Fares_Big_Star_Export[[#This Row],[HOURLY DATA]]/60</f>
        <v>8.6666666666666661</v>
      </c>
      <c r="AE264"/>
    </row>
    <row r="265" spans="1:31" x14ac:dyDescent="0.25">
      <c r="A265" t="s">
        <v>392</v>
      </c>
      <c r="B265" t="s">
        <v>381</v>
      </c>
      <c r="C265" t="s">
        <v>829</v>
      </c>
      <c r="D265" s="3">
        <v>0</v>
      </c>
      <c r="E265" t="s">
        <v>92</v>
      </c>
      <c r="F265" t="s">
        <v>666</v>
      </c>
      <c r="G265" s="2">
        <v>45589</v>
      </c>
      <c r="H265">
        <v>4008024</v>
      </c>
      <c r="I265" t="s">
        <v>38</v>
      </c>
      <c r="J265" t="s">
        <v>80</v>
      </c>
      <c r="K265">
        <v>17.3</v>
      </c>
      <c r="L265">
        <v>54</v>
      </c>
      <c r="M265" t="s">
        <v>88</v>
      </c>
      <c r="N265" t="s">
        <v>788</v>
      </c>
      <c r="O265">
        <v>5</v>
      </c>
      <c r="P265">
        <v>17.3</v>
      </c>
      <c r="Q265">
        <v>1.75</v>
      </c>
      <c r="R265">
        <v>30.275000000000002</v>
      </c>
      <c r="S265">
        <v>35.275000000000006</v>
      </c>
      <c r="T265">
        <v>0</v>
      </c>
      <c r="U265" s="91">
        <v>0</v>
      </c>
      <c r="V265" s="91">
        <v>0</v>
      </c>
      <c r="W265">
        <v>29</v>
      </c>
      <c r="X265">
        <v>0.9</v>
      </c>
      <c r="Y265">
        <v>26.1</v>
      </c>
      <c r="Z265" s="183">
        <v>9.1750000000000007</v>
      </c>
      <c r="AA265" t="s">
        <v>26</v>
      </c>
      <c r="AB265" t="b" cm="1">
        <f t="array" ref="AB2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5">
        <f>Fares_Big_Star_Export[[#This Row],[Trip Time]]*Fares_Big_Star_Export[[#This Row],[HOURLY DATA]]/60</f>
        <v>26.1</v>
      </c>
      <c r="AE265"/>
    </row>
    <row r="266" spans="1:31" x14ac:dyDescent="0.25">
      <c r="A266" t="s">
        <v>55</v>
      </c>
      <c r="B266" t="s">
        <v>523</v>
      </c>
      <c r="C266" t="s">
        <v>875</v>
      </c>
      <c r="D266" s="3">
        <v>0</v>
      </c>
      <c r="E266" t="s">
        <v>92</v>
      </c>
      <c r="F266" t="s">
        <v>308</v>
      </c>
      <c r="G266" s="2">
        <v>45589</v>
      </c>
      <c r="H266">
        <v>4008972</v>
      </c>
      <c r="I266" t="s">
        <v>18</v>
      </c>
      <c r="J266" t="s">
        <v>80</v>
      </c>
      <c r="K266">
        <v>14.12</v>
      </c>
      <c r="L266">
        <v>48</v>
      </c>
      <c r="M266" t="s">
        <v>88</v>
      </c>
      <c r="N266" t="s">
        <v>788</v>
      </c>
      <c r="O266">
        <v>6.5</v>
      </c>
      <c r="P266">
        <v>14.12</v>
      </c>
      <c r="Q266">
        <v>2</v>
      </c>
      <c r="R266">
        <v>28.24</v>
      </c>
      <c r="S266">
        <v>34.739999999999995</v>
      </c>
      <c r="T266">
        <v>0</v>
      </c>
      <c r="U266" s="91">
        <v>0</v>
      </c>
      <c r="V266" s="91">
        <v>0</v>
      </c>
      <c r="W266">
        <v>35.787500000000001</v>
      </c>
      <c r="X266">
        <v>0.8</v>
      </c>
      <c r="Y266">
        <v>28.630000000000003</v>
      </c>
      <c r="Z266" s="183">
        <v>6.11</v>
      </c>
      <c r="AA266" t="s">
        <v>19</v>
      </c>
      <c r="AB266" t="b" cm="1">
        <f t="array" ref="AB2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6">
        <f>Fares_Big_Star_Export[[#This Row],[Trip Time]]*Fares_Big_Star_Export[[#This Row],[HOURLY DATA]]/60</f>
        <v>28.630000000000003</v>
      </c>
      <c r="AE266"/>
    </row>
    <row r="267" spans="1:31" x14ac:dyDescent="0.25">
      <c r="A267" t="s">
        <v>582</v>
      </c>
      <c r="B267" t="s">
        <v>364</v>
      </c>
      <c r="C267" t="s">
        <v>476</v>
      </c>
      <c r="D267" s="3">
        <v>0</v>
      </c>
      <c r="E267" t="s">
        <v>92</v>
      </c>
      <c r="F267" t="s">
        <v>542</v>
      </c>
      <c r="G267" s="2">
        <v>45589</v>
      </c>
      <c r="H267">
        <v>4008025</v>
      </c>
      <c r="I267" t="s">
        <v>29</v>
      </c>
      <c r="J267" t="s">
        <v>80</v>
      </c>
      <c r="K267">
        <v>17.3</v>
      </c>
      <c r="L267">
        <v>61</v>
      </c>
      <c r="M267" t="s">
        <v>88</v>
      </c>
      <c r="N267" t="s">
        <v>788</v>
      </c>
      <c r="O267">
        <v>5</v>
      </c>
      <c r="P267">
        <v>17.3</v>
      </c>
      <c r="Q267">
        <v>1.75</v>
      </c>
      <c r="R267">
        <v>30.275000000000002</v>
      </c>
      <c r="S267">
        <v>35.275000000000006</v>
      </c>
      <c r="T267">
        <v>0</v>
      </c>
      <c r="U267" s="91">
        <v>0</v>
      </c>
      <c r="V267" s="91">
        <v>0</v>
      </c>
      <c r="W267">
        <v>29</v>
      </c>
      <c r="X267">
        <v>1.0166666666666666</v>
      </c>
      <c r="Y267">
        <v>29.483333333333331</v>
      </c>
      <c r="Z267" s="183">
        <v>5.7916999999999996</v>
      </c>
      <c r="AA267" t="s">
        <v>26</v>
      </c>
      <c r="AB267" t="b" cm="1">
        <f t="array" ref="AB2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7">
        <f>Fares_Big_Star_Export[[#This Row],[Trip Time]]*Fares_Big_Star_Export[[#This Row],[HOURLY DATA]]/60</f>
        <v>29.483333333333334</v>
      </c>
      <c r="AE267"/>
    </row>
    <row r="268" spans="1:31" x14ac:dyDescent="0.25">
      <c r="A268" t="s">
        <v>432</v>
      </c>
      <c r="B268" t="s">
        <v>770</v>
      </c>
      <c r="C268" t="s">
        <v>708</v>
      </c>
      <c r="D268" s="3">
        <v>0</v>
      </c>
      <c r="E268" t="s">
        <v>92</v>
      </c>
      <c r="F268" t="s">
        <v>398</v>
      </c>
      <c r="G268" s="2">
        <v>45589</v>
      </c>
      <c r="H268">
        <v>4008967</v>
      </c>
      <c r="I268" t="s">
        <v>27</v>
      </c>
      <c r="J268" t="s">
        <v>80</v>
      </c>
      <c r="K268">
        <v>14.12</v>
      </c>
      <c r="L268">
        <v>41</v>
      </c>
      <c r="M268" t="s">
        <v>88</v>
      </c>
      <c r="N268" t="s">
        <v>788</v>
      </c>
      <c r="O268">
        <v>5</v>
      </c>
      <c r="P268">
        <v>14.12</v>
      </c>
      <c r="Q268">
        <v>1.75</v>
      </c>
      <c r="R268">
        <v>24.709999999999997</v>
      </c>
      <c r="S268">
        <v>29.709999999999997</v>
      </c>
      <c r="T268">
        <v>0</v>
      </c>
      <c r="U268" s="91">
        <v>0</v>
      </c>
      <c r="V268" s="91">
        <v>0</v>
      </c>
      <c r="W268">
        <v>29</v>
      </c>
      <c r="X268">
        <v>0.68333333333333335</v>
      </c>
      <c r="Y268">
        <v>19.816666666666666</v>
      </c>
      <c r="Z268" s="183">
        <v>9.8933</v>
      </c>
      <c r="AA268" t="s">
        <v>26</v>
      </c>
      <c r="AB268" t="b" cm="1">
        <f t="array" ref="AB2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8">
        <f>Fares_Big_Star_Export[[#This Row],[Trip Time]]*Fares_Big_Star_Export[[#This Row],[HOURLY DATA]]/60</f>
        <v>19.816666666666666</v>
      </c>
      <c r="AE268"/>
    </row>
    <row r="269" spans="1:31" x14ac:dyDescent="0.25">
      <c r="A269" t="s">
        <v>461</v>
      </c>
      <c r="B269" t="s">
        <v>685</v>
      </c>
      <c r="C269" t="s">
        <v>783</v>
      </c>
      <c r="D269" s="3">
        <v>0</v>
      </c>
      <c r="E269" t="s">
        <v>92</v>
      </c>
      <c r="F269" t="s">
        <v>421</v>
      </c>
      <c r="G269" s="2">
        <v>45589</v>
      </c>
      <c r="H269">
        <v>4007893</v>
      </c>
      <c r="I269" t="s">
        <v>290</v>
      </c>
      <c r="J269" t="s">
        <v>80</v>
      </c>
      <c r="K269">
        <v>17.43</v>
      </c>
      <c r="L269">
        <v>38</v>
      </c>
      <c r="M269" t="s">
        <v>88</v>
      </c>
      <c r="N269" t="s">
        <v>788</v>
      </c>
      <c r="O269">
        <v>5</v>
      </c>
      <c r="P269">
        <v>17.43</v>
      </c>
      <c r="Q269">
        <v>1.75</v>
      </c>
      <c r="R269">
        <v>30.502499999999998</v>
      </c>
      <c r="S269">
        <v>35.502499999999998</v>
      </c>
      <c r="T269">
        <v>0</v>
      </c>
      <c r="U269" s="91">
        <v>0</v>
      </c>
      <c r="V269" s="91">
        <v>0</v>
      </c>
      <c r="W269">
        <v>32.5</v>
      </c>
      <c r="X269">
        <v>0.6333333333333333</v>
      </c>
      <c r="Y269">
        <v>20.583333333333332</v>
      </c>
      <c r="Z269" s="183">
        <v>14.9192</v>
      </c>
      <c r="AA269" t="s">
        <v>5</v>
      </c>
      <c r="AB269" t="b" cm="1">
        <f t="array" ref="AB2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9">
        <f>Fares_Big_Star_Export[[#This Row],[Trip Time]]*Fares_Big_Star_Export[[#This Row],[HOURLY DATA]]/60</f>
        <v>20.583333333333332</v>
      </c>
      <c r="AE269"/>
    </row>
    <row r="270" spans="1:31" x14ac:dyDescent="0.25">
      <c r="A270" t="s">
        <v>470</v>
      </c>
      <c r="B270" t="s">
        <v>1006</v>
      </c>
      <c r="C270" t="s">
        <v>651</v>
      </c>
      <c r="D270" s="3">
        <v>0</v>
      </c>
      <c r="E270" t="s">
        <v>92</v>
      </c>
      <c r="F270" t="s">
        <v>491</v>
      </c>
      <c r="G270" s="2">
        <v>45589</v>
      </c>
      <c r="H270">
        <v>4007876</v>
      </c>
      <c r="I270" t="s">
        <v>28</v>
      </c>
      <c r="J270" t="s">
        <v>80</v>
      </c>
      <c r="K270">
        <v>7.08</v>
      </c>
      <c r="L270">
        <v>36</v>
      </c>
      <c r="M270" t="s">
        <v>88</v>
      </c>
      <c r="N270" t="s">
        <v>788</v>
      </c>
      <c r="O270">
        <v>5</v>
      </c>
      <c r="P270">
        <v>7.08</v>
      </c>
      <c r="Q270">
        <v>1.75</v>
      </c>
      <c r="R270">
        <v>12.39</v>
      </c>
      <c r="S270">
        <v>17.39</v>
      </c>
      <c r="T270">
        <v>0</v>
      </c>
      <c r="U270" s="91">
        <v>0</v>
      </c>
      <c r="V270" s="91">
        <v>0</v>
      </c>
      <c r="W270">
        <v>32.5</v>
      </c>
      <c r="X270">
        <v>0.6</v>
      </c>
      <c r="Y270">
        <v>19.5</v>
      </c>
      <c r="Z270" s="183">
        <v>-2.11</v>
      </c>
      <c r="AA270" t="s">
        <v>5</v>
      </c>
      <c r="AB270" t="b" cm="1">
        <f t="array" ref="AB2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0">
        <f>Fares_Big_Star_Export[[#This Row],[Trip Time]]*Fares_Big_Star_Export[[#This Row],[HOURLY DATA]]/60</f>
        <v>19.5</v>
      </c>
      <c r="AE270"/>
    </row>
    <row r="271" spans="1:31" x14ac:dyDescent="0.25">
      <c r="A271" t="s">
        <v>406</v>
      </c>
      <c r="B271" t="s">
        <v>466</v>
      </c>
      <c r="C271" t="s">
        <v>520</v>
      </c>
      <c r="D271" s="3">
        <v>0</v>
      </c>
      <c r="E271" t="s">
        <v>92</v>
      </c>
      <c r="F271" t="s">
        <v>385</v>
      </c>
      <c r="G271" s="2">
        <v>45589</v>
      </c>
      <c r="H271">
        <v>4009564</v>
      </c>
      <c r="I271" t="s">
        <v>212</v>
      </c>
      <c r="J271" t="s">
        <v>80</v>
      </c>
      <c r="K271">
        <v>17.13</v>
      </c>
      <c r="L271">
        <v>39</v>
      </c>
      <c r="M271" t="s">
        <v>88</v>
      </c>
      <c r="N271" t="s">
        <v>788</v>
      </c>
      <c r="O271">
        <v>5</v>
      </c>
      <c r="P271">
        <v>17.13</v>
      </c>
      <c r="Q271">
        <v>1.75</v>
      </c>
      <c r="R271">
        <v>29.977499999999999</v>
      </c>
      <c r="S271">
        <v>34.977499999999999</v>
      </c>
      <c r="T271">
        <v>5.5</v>
      </c>
      <c r="U271" s="91">
        <v>0</v>
      </c>
      <c r="V271" s="91">
        <v>5.5</v>
      </c>
      <c r="W271">
        <v>29</v>
      </c>
      <c r="X271">
        <v>0.65</v>
      </c>
      <c r="Y271">
        <v>18.850000000000001</v>
      </c>
      <c r="Z271" s="183">
        <v>16.127500000000001</v>
      </c>
      <c r="AA271" t="s">
        <v>26</v>
      </c>
      <c r="AB271" t="b" cm="1">
        <f t="array" ref="AB2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1">
        <f>Fares_Big_Star_Export[[#This Row],[Trip Time]]*Fares_Big_Star_Export[[#This Row],[HOURLY DATA]]/60</f>
        <v>18.850000000000001</v>
      </c>
      <c r="AE271"/>
    </row>
    <row r="272" spans="1:31" x14ac:dyDescent="0.25">
      <c r="A272" t="s">
        <v>444</v>
      </c>
      <c r="B272" t="s">
        <v>449</v>
      </c>
      <c r="C272" t="s">
        <v>696</v>
      </c>
      <c r="D272" s="3">
        <v>0</v>
      </c>
      <c r="E272" t="s">
        <v>92</v>
      </c>
      <c r="F272" t="s">
        <v>415</v>
      </c>
      <c r="G272" s="2">
        <v>45589</v>
      </c>
      <c r="H272">
        <v>4008027</v>
      </c>
      <c r="I272" t="s">
        <v>354</v>
      </c>
      <c r="J272" t="s">
        <v>93</v>
      </c>
      <c r="K272">
        <v>15.66</v>
      </c>
      <c r="L272">
        <v>42</v>
      </c>
      <c r="M272" t="s">
        <v>88</v>
      </c>
      <c r="N272" t="s">
        <v>788</v>
      </c>
      <c r="O272">
        <v>5</v>
      </c>
      <c r="P272">
        <v>15.66</v>
      </c>
      <c r="Q272">
        <v>1.75</v>
      </c>
      <c r="R272">
        <v>27.405000000000001</v>
      </c>
      <c r="S272">
        <v>32.405000000000001</v>
      </c>
      <c r="T272">
        <v>0</v>
      </c>
      <c r="U272" s="91">
        <v>0</v>
      </c>
      <c r="V272" s="91">
        <v>0</v>
      </c>
      <c r="W272">
        <v>32.5</v>
      </c>
      <c r="X272">
        <v>0.7</v>
      </c>
      <c r="Y272">
        <v>22.75</v>
      </c>
      <c r="Z272" s="183">
        <v>9.6549999999999994</v>
      </c>
      <c r="AA272" t="s">
        <v>5</v>
      </c>
      <c r="AB272" t="b" cm="1">
        <f t="array" ref="AB2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2">
        <f>Fares_Big_Star_Export[[#This Row],[Trip Time]]*Fares_Big_Star_Export[[#This Row],[HOURLY DATA]]/60</f>
        <v>22.75</v>
      </c>
      <c r="AE272"/>
    </row>
    <row r="273" spans="1:31" x14ac:dyDescent="0.25">
      <c r="A273" t="s">
        <v>444</v>
      </c>
      <c r="B273" t="s">
        <v>691</v>
      </c>
      <c r="C273" t="s">
        <v>889</v>
      </c>
      <c r="D273" s="3">
        <v>0</v>
      </c>
      <c r="E273" t="s">
        <v>92</v>
      </c>
      <c r="F273" t="s">
        <v>415</v>
      </c>
      <c r="G273" s="2">
        <v>45589</v>
      </c>
      <c r="H273">
        <v>4011822</v>
      </c>
      <c r="I273" t="s">
        <v>354</v>
      </c>
      <c r="J273" t="s">
        <v>81</v>
      </c>
      <c r="K273">
        <v>39.24</v>
      </c>
      <c r="L273">
        <v>51</v>
      </c>
      <c r="M273" t="s">
        <v>88</v>
      </c>
      <c r="N273" t="s">
        <v>788</v>
      </c>
      <c r="O273">
        <v>5</v>
      </c>
      <c r="P273">
        <v>39.24</v>
      </c>
      <c r="Q273">
        <v>1.75</v>
      </c>
      <c r="R273">
        <v>68.67</v>
      </c>
      <c r="S273">
        <v>73.67</v>
      </c>
      <c r="T273">
        <v>5</v>
      </c>
      <c r="U273" s="91">
        <v>0</v>
      </c>
      <c r="V273" s="91">
        <v>5</v>
      </c>
      <c r="W273">
        <v>32.5</v>
      </c>
      <c r="X273">
        <v>0.85</v>
      </c>
      <c r="Y273">
        <v>27.625</v>
      </c>
      <c r="Z273" s="183">
        <v>46.045000000000002</v>
      </c>
      <c r="AA273" t="s">
        <v>5</v>
      </c>
      <c r="AB273" t="b" cm="1">
        <f t="array" ref="AB2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3">
        <f>Fares_Big_Star_Export[[#This Row],[Trip Time]]*Fares_Big_Star_Export[[#This Row],[HOURLY DATA]]/60</f>
        <v>27.625</v>
      </c>
      <c r="AE273"/>
    </row>
    <row r="274" spans="1:31" x14ac:dyDescent="0.25">
      <c r="A274" t="s">
        <v>55</v>
      </c>
      <c r="B274" t="s">
        <v>725</v>
      </c>
      <c r="C274" t="s">
        <v>572</v>
      </c>
      <c r="D274" s="3">
        <v>0</v>
      </c>
      <c r="E274" t="s">
        <v>92</v>
      </c>
      <c r="F274" t="s">
        <v>789</v>
      </c>
      <c r="G274" s="2">
        <v>45589</v>
      </c>
      <c r="H274">
        <v>4010388</v>
      </c>
      <c r="I274" t="s">
        <v>291</v>
      </c>
      <c r="J274" t="s">
        <v>83</v>
      </c>
      <c r="K274">
        <v>10.050000000000001</v>
      </c>
      <c r="L274">
        <v>19</v>
      </c>
      <c r="M274" t="s">
        <v>88</v>
      </c>
      <c r="N274" t="s">
        <v>788</v>
      </c>
      <c r="O274">
        <v>6.5</v>
      </c>
      <c r="P274">
        <v>10.050000000000001</v>
      </c>
      <c r="Q274">
        <v>2</v>
      </c>
      <c r="R274">
        <v>20.100000000000001</v>
      </c>
      <c r="S274">
        <v>26.6</v>
      </c>
      <c r="T274">
        <v>5.5</v>
      </c>
      <c r="U274" s="91">
        <v>0</v>
      </c>
      <c r="V274" s="91">
        <v>5.5</v>
      </c>
      <c r="W274">
        <v>35.787500000000001</v>
      </c>
      <c r="X274">
        <v>0.31666666666666665</v>
      </c>
      <c r="Y274">
        <v>11.332708333333333</v>
      </c>
      <c r="Z274" s="183">
        <v>15.267300000000001</v>
      </c>
      <c r="AA274" t="s">
        <v>5</v>
      </c>
      <c r="AB274" t="b" cm="1">
        <f t="array" ref="AB2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4">
        <f>Fares_Big_Star_Export[[#This Row],[Trip Time]]*Fares_Big_Star_Export[[#This Row],[HOURLY DATA]]/60</f>
        <v>11.332708333333333</v>
      </c>
      <c r="AE274"/>
    </row>
    <row r="275" spans="1:31" x14ac:dyDescent="0.25">
      <c r="A275" t="s">
        <v>55</v>
      </c>
      <c r="B275" t="s">
        <v>822</v>
      </c>
      <c r="C275" t="s">
        <v>349</v>
      </c>
      <c r="D275" s="3">
        <v>0</v>
      </c>
      <c r="E275" t="s">
        <v>92</v>
      </c>
      <c r="F275" t="s">
        <v>850</v>
      </c>
      <c r="G275" s="2">
        <v>45589</v>
      </c>
      <c r="H275">
        <v>4011829</v>
      </c>
      <c r="I275" t="s">
        <v>22</v>
      </c>
      <c r="J275" t="s">
        <v>80</v>
      </c>
      <c r="K275">
        <v>31.81</v>
      </c>
      <c r="L275">
        <v>57</v>
      </c>
      <c r="M275" t="s">
        <v>88</v>
      </c>
      <c r="N275" t="s">
        <v>788</v>
      </c>
      <c r="O275">
        <v>6.5</v>
      </c>
      <c r="P275">
        <v>31.81</v>
      </c>
      <c r="Q275">
        <v>2</v>
      </c>
      <c r="R275">
        <v>63.62</v>
      </c>
      <c r="S275">
        <v>70.12</v>
      </c>
      <c r="T275">
        <v>5.5</v>
      </c>
      <c r="U275" s="91">
        <v>0</v>
      </c>
      <c r="V275" s="91">
        <v>5.5</v>
      </c>
      <c r="W275">
        <v>35.787500000000001</v>
      </c>
      <c r="X275">
        <v>0.95</v>
      </c>
      <c r="Y275">
        <v>33.998125000000002</v>
      </c>
      <c r="Z275" s="183">
        <v>36.121899999999997</v>
      </c>
      <c r="AA275" t="s">
        <v>19</v>
      </c>
      <c r="AB275" t="b" cm="1">
        <f t="array" ref="AB2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5">
        <f>Fares_Big_Star_Export[[#This Row],[Trip Time]]*Fares_Big_Star_Export[[#This Row],[HOURLY DATA]]/60</f>
        <v>33.998125000000002</v>
      </c>
      <c r="AE275"/>
    </row>
    <row r="276" spans="1:31" x14ac:dyDescent="0.25">
      <c r="A276" t="s">
        <v>406</v>
      </c>
      <c r="B276" t="s">
        <v>530</v>
      </c>
      <c r="C276" t="s">
        <v>505</v>
      </c>
      <c r="D276" s="3">
        <v>0</v>
      </c>
      <c r="E276" t="s">
        <v>92</v>
      </c>
      <c r="F276" t="s">
        <v>385</v>
      </c>
      <c r="G276" s="2">
        <v>45589</v>
      </c>
      <c r="H276">
        <v>4011844</v>
      </c>
      <c r="I276" t="s">
        <v>212</v>
      </c>
      <c r="J276" t="s">
        <v>80</v>
      </c>
      <c r="K276">
        <v>18.37</v>
      </c>
      <c r="L276">
        <v>26</v>
      </c>
      <c r="M276" t="s">
        <v>88</v>
      </c>
      <c r="N276" t="s">
        <v>788</v>
      </c>
      <c r="O276">
        <v>5</v>
      </c>
      <c r="P276">
        <v>18.37</v>
      </c>
      <c r="Q276">
        <v>1.75</v>
      </c>
      <c r="R276">
        <v>32.147500000000001</v>
      </c>
      <c r="S276">
        <v>37.147500000000001</v>
      </c>
      <c r="T276">
        <v>5</v>
      </c>
      <c r="U276" s="91">
        <v>0</v>
      </c>
      <c r="V276" s="91">
        <v>5</v>
      </c>
      <c r="W276">
        <v>29</v>
      </c>
      <c r="X276">
        <v>0.43333333333333335</v>
      </c>
      <c r="Y276">
        <v>12.566666666666666</v>
      </c>
      <c r="Z276" s="183">
        <v>24.5808</v>
      </c>
      <c r="AA276" t="s">
        <v>26</v>
      </c>
      <c r="AB276" t="b" cm="1">
        <f t="array" ref="AB2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6">
        <f>Fares_Big_Star_Export[[#This Row],[Trip Time]]*Fares_Big_Star_Export[[#This Row],[HOURLY DATA]]/60</f>
        <v>12.566666666666666</v>
      </c>
      <c r="AE276"/>
    </row>
    <row r="277" spans="1:31" x14ac:dyDescent="0.25">
      <c r="A277" t="s">
        <v>432</v>
      </c>
      <c r="B277" t="s">
        <v>1007</v>
      </c>
      <c r="C277" t="s">
        <v>924</v>
      </c>
      <c r="D277" s="3">
        <v>0</v>
      </c>
      <c r="E277" t="s">
        <v>92</v>
      </c>
      <c r="F277" t="s">
        <v>398</v>
      </c>
      <c r="G277" s="2">
        <v>45589</v>
      </c>
      <c r="H277">
        <v>4010183</v>
      </c>
      <c r="I277" t="s">
        <v>27</v>
      </c>
      <c r="J277" t="s">
        <v>80</v>
      </c>
      <c r="K277">
        <v>5.26</v>
      </c>
      <c r="L277">
        <v>26</v>
      </c>
      <c r="M277" t="s">
        <v>88</v>
      </c>
      <c r="N277" t="s">
        <v>788</v>
      </c>
      <c r="O277">
        <v>5</v>
      </c>
      <c r="P277">
        <v>5.26</v>
      </c>
      <c r="Q277">
        <v>1.75</v>
      </c>
      <c r="R277">
        <v>9.2050000000000001</v>
      </c>
      <c r="S277">
        <v>14.205</v>
      </c>
      <c r="T277">
        <v>5</v>
      </c>
      <c r="U277" s="91">
        <v>0</v>
      </c>
      <c r="V277" s="91">
        <v>5</v>
      </c>
      <c r="W277">
        <v>29</v>
      </c>
      <c r="X277">
        <v>0.43333333333333335</v>
      </c>
      <c r="Y277">
        <v>12.566666666666666</v>
      </c>
      <c r="Z277" s="183">
        <v>1.6383000000000001</v>
      </c>
      <c r="AA277" t="s">
        <v>26</v>
      </c>
      <c r="AB277" t="b" cm="1">
        <f t="array" ref="AB2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7">
        <f>Fares_Big_Star_Export[[#This Row],[Trip Time]]*Fares_Big_Star_Export[[#This Row],[HOURLY DATA]]/60</f>
        <v>12.566666666666666</v>
      </c>
      <c r="AE277"/>
    </row>
    <row r="278" spans="1:31" x14ac:dyDescent="0.25">
      <c r="A278" t="s">
        <v>470</v>
      </c>
      <c r="B278" t="s">
        <v>578</v>
      </c>
      <c r="C278" t="s">
        <v>674</v>
      </c>
      <c r="D278" s="3">
        <v>0</v>
      </c>
      <c r="E278" t="s">
        <v>92</v>
      </c>
      <c r="F278" t="s">
        <v>491</v>
      </c>
      <c r="G278" s="2">
        <v>45589</v>
      </c>
      <c r="H278">
        <v>4010182</v>
      </c>
      <c r="I278" t="s">
        <v>28</v>
      </c>
      <c r="J278" t="s">
        <v>80</v>
      </c>
      <c r="K278">
        <v>5.26</v>
      </c>
      <c r="L278">
        <v>15</v>
      </c>
      <c r="M278" t="s">
        <v>88</v>
      </c>
      <c r="N278" t="s">
        <v>788</v>
      </c>
      <c r="O278">
        <v>5</v>
      </c>
      <c r="P278">
        <v>5.26</v>
      </c>
      <c r="Q278">
        <v>1.75</v>
      </c>
      <c r="R278">
        <v>9.2050000000000001</v>
      </c>
      <c r="S278">
        <v>14.205</v>
      </c>
      <c r="T278">
        <v>5</v>
      </c>
      <c r="U278" s="91">
        <v>0</v>
      </c>
      <c r="V278" s="91">
        <v>5</v>
      </c>
      <c r="W278">
        <v>32.5</v>
      </c>
      <c r="X278">
        <v>0.25</v>
      </c>
      <c r="Y278">
        <v>8.125</v>
      </c>
      <c r="Z278" s="183">
        <v>6.08</v>
      </c>
      <c r="AA278" t="s">
        <v>5</v>
      </c>
      <c r="AB278" t="b" cm="1">
        <f t="array" ref="AB2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8">
        <f>Fares_Big_Star_Export[[#This Row],[Trip Time]]*Fares_Big_Star_Export[[#This Row],[HOURLY DATA]]/60</f>
        <v>8.125</v>
      </c>
      <c r="AE278"/>
    </row>
    <row r="279" spans="1:31" x14ac:dyDescent="0.25">
      <c r="A279" t="s">
        <v>60</v>
      </c>
      <c r="B279" t="s">
        <v>844</v>
      </c>
      <c r="C279" t="s">
        <v>817</v>
      </c>
      <c r="D279" s="3">
        <v>0</v>
      </c>
      <c r="E279" t="s">
        <v>92</v>
      </c>
      <c r="F279" t="s">
        <v>566</v>
      </c>
      <c r="G279" s="2">
        <v>45589</v>
      </c>
      <c r="H279">
        <v>4011033</v>
      </c>
      <c r="I279" t="s">
        <v>23</v>
      </c>
      <c r="J279" t="s">
        <v>87</v>
      </c>
      <c r="K279">
        <v>5.77</v>
      </c>
      <c r="L279">
        <v>14</v>
      </c>
      <c r="M279" t="s">
        <v>89</v>
      </c>
      <c r="N279" t="s">
        <v>788</v>
      </c>
      <c r="O279">
        <v>6.5</v>
      </c>
      <c r="P279">
        <v>5.77</v>
      </c>
      <c r="Q279">
        <v>2</v>
      </c>
      <c r="R279">
        <v>11.54</v>
      </c>
      <c r="S279">
        <v>18.04</v>
      </c>
      <c r="T279">
        <v>5</v>
      </c>
      <c r="U279" s="91">
        <v>0</v>
      </c>
      <c r="V279" s="91">
        <v>5</v>
      </c>
      <c r="W279">
        <v>32.5</v>
      </c>
      <c r="X279">
        <v>0.23333333333333334</v>
      </c>
      <c r="Y279">
        <v>7.583333333333333</v>
      </c>
      <c r="Z279" s="183">
        <v>10.4567</v>
      </c>
      <c r="AA279" t="s">
        <v>5</v>
      </c>
      <c r="AB279" t="b" cm="1">
        <f t="array" ref="AB2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9">
        <f>Fares_Big_Star_Export[[#This Row],[Trip Time]]*Fares_Big_Star_Export[[#This Row],[HOURLY DATA]]/60</f>
        <v>7.583333333333333</v>
      </c>
      <c r="AE279"/>
    </row>
    <row r="280" spans="1:31" x14ac:dyDescent="0.25">
      <c r="A280" t="s">
        <v>392</v>
      </c>
      <c r="B280" t="s">
        <v>386</v>
      </c>
      <c r="C280" t="s">
        <v>980</v>
      </c>
      <c r="D280" s="3">
        <v>0</v>
      </c>
      <c r="E280" t="s">
        <v>92</v>
      </c>
      <c r="F280" t="s">
        <v>666</v>
      </c>
      <c r="G280" s="2">
        <v>45589</v>
      </c>
      <c r="H280">
        <v>4010351</v>
      </c>
      <c r="I280" t="s">
        <v>38</v>
      </c>
      <c r="J280" t="s">
        <v>80</v>
      </c>
      <c r="K280">
        <v>12.94</v>
      </c>
      <c r="L280">
        <v>27</v>
      </c>
      <c r="M280" t="s">
        <v>88</v>
      </c>
      <c r="N280" t="s">
        <v>788</v>
      </c>
      <c r="O280">
        <v>5</v>
      </c>
      <c r="P280">
        <v>12.94</v>
      </c>
      <c r="Q280">
        <v>1.75</v>
      </c>
      <c r="R280">
        <v>22.645</v>
      </c>
      <c r="S280">
        <v>27.645</v>
      </c>
      <c r="T280">
        <v>0</v>
      </c>
      <c r="U280" s="91">
        <v>0</v>
      </c>
      <c r="V280" s="91">
        <v>0</v>
      </c>
      <c r="W280">
        <v>29</v>
      </c>
      <c r="X280">
        <v>0.45</v>
      </c>
      <c r="Y280">
        <v>13.05</v>
      </c>
      <c r="Z280" s="183">
        <v>14.595000000000001</v>
      </c>
      <c r="AA280" t="s">
        <v>26</v>
      </c>
      <c r="AB280" t="b" cm="1">
        <f t="array" ref="AB2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0">
        <f>Fares_Big_Star_Export[[#This Row],[Trip Time]]*Fares_Big_Star_Export[[#This Row],[HOURLY DATA]]/60</f>
        <v>13.05</v>
      </c>
      <c r="AE280"/>
    </row>
    <row r="281" spans="1:31" x14ac:dyDescent="0.25">
      <c r="A281" t="s">
        <v>390</v>
      </c>
      <c r="B281" t="s">
        <v>377</v>
      </c>
      <c r="C281" t="s">
        <v>682</v>
      </c>
      <c r="D281" s="3">
        <v>0</v>
      </c>
      <c r="E281" t="s">
        <v>92</v>
      </c>
      <c r="F281" t="s">
        <v>369</v>
      </c>
      <c r="G281" s="2">
        <v>45589</v>
      </c>
      <c r="H281">
        <v>4010364</v>
      </c>
      <c r="I281" t="s">
        <v>17</v>
      </c>
      <c r="J281" t="s">
        <v>80</v>
      </c>
      <c r="K281">
        <v>10.94</v>
      </c>
      <c r="L281">
        <v>76</v>
      </c>
      <c r="M281" t="s">
        <v>88</v>
      </c>
      <c r="N281" t="s">
        <v>788</v>
      </c>
      <c r="O281">
        <v>5</v>
      </c>
      <c r="P281">
        <v>10.94</v>
      </c>
      <c r="Q281">
        <v>1.75</v>
      </c>
      <c r="R281">
        <v>19.145</v>
      </c>
      <c r="S281">
        <v>24.145</v>
      </c>
      <c r="T281">
        <v>5</v>
      </c>
      <c r="U281" s="91">
        <v>0</v>
      </c>
      <c r="V281" s="91">
        <v>5</v>
      </c>
      <c r="W281">
        <v>32.5</v>
      </c>
      <c r="X281">
        <v>1.2666666666666666</v>
      </c>
      <c r="Y281">
        <v>41.166666666666664</v>
      </c>
      <c r="Z281" s="183">
        <v>-17.021699999999999</v>
      </c>
      <c r="AA281" t="s">
        <v>5</v>
      </c>
      <c r="AB281" t="b" cm="1">
        <f t="array" ref="AB2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1">
        <f>Fares_Big_Star_Export[[#This Row],[Trip Time]]*Fares_Big_Star_Export[[#This Row],[HOURLY DATA]]/60</f>
        <v>41.166666666666664</v>
      </c>
      <c r="AE281"/>
    </row>
    <row r="282" spans="1:31" x14ac:dyDescent="0.25">
      <c r="A282" t="s">
        <v>432</v>
      </c>
      <c r="B282" t="s">
        <v>417</v>
      </c>
      <c r="C282" t="s">
        <v>678</v>
      </c>
      <c r="D282" s="3">
        <v>0</v>
      </c>
      <c r="E282" t="s">
        <v>92</v>
      </c>
      <c r="F282" t="s">
        <v>398</v>
      </c>
      <c r="G282" s="2">
        <v>45589</v>
      </c>
      <c r="H282">
        <v>4010354</v>
      </c>
      <c r="I282" t="s">
        <v>27</v>
      </c>
      <c r="J282" t="s">
        <v>80</v>
      </c>
      <c r="K282">
        <v>12.94</v>
      </c>
      <c r="L282">
        <v>37</v>
      </c>
      <c r="M282" t="s">
        <v>88</v>
      </c>
      <c r="N282" t="s">
        <v>788</v>
      </c>
      <c r="O282">
        <v>5</v>
      </c>
      <c r="P282">
        <v>12.94</v>
      </c>
      <c r="Q282">
        <v>1.75</v>
      </c>
      <c r="R282">
        <v>22.645</v>
      </c>
      <c r="S282">
        <v>27.645</v>
      </c>
      <c r="T282">
        <v>0</v>
      </c>
      <c r="U282" s="91">
        <v>0</v>
      </c>
      <c r="V282" s="91">
        <v>0</v>
      </c>
      <c r="W282">
        <v>29</v>
      </c>
      <c r="X282">
        <v>0.6166666666666667</v>
      </c>
      <c r="Y282">
        <v>17.883333333333333</v>
      </c>
      <c r="Z282" s="183">
        <v>9.7616999999999994</v>
      </c>
      <c r="AA282" t="s">
        <v>26</v>
      </c>
      <c r="AB282" t="b" cm="1">
        <f t="array" ref="AB2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2">
        <f>Fares_Big_Star_Export[[#This Row],[Trip Time]]*Fares_Big_Star_Export[[#This Row],[HOURLY DATA]]/60</f>
        <v>17.883333333333333</v>
      </c>
      <c r="AE282"/>
    </row>
    <row r="283" spans="1:31" x14ac:dyDescent="0.25">
      <c r="A283" t="s">
        <v>55</v>
      </c>
      <c r="B283" t="s">
        <v>663</v>
      </c>
      <c r="C283" t="s">
        <v>608</v>
      </c>
      <c r="D283" s="3">
        <v>0</v>
      </c>
      <c r="E283" t="s">
        <v>92</v>
      </c>
      <c r="F283" t="s">
        <v>850</v>
      </c>
      <c r="G283" s="2">
        <v>45589</v>
      </c>
      <c r="H283">
        <v>4011839</v>
      </c>
      <c r="I283" t="s">
        <v>22</v>
      </c>
      <c r="J283" t="s">
        <v>80</v>
      </c>
      <c r="K283">
        <v>18.37</v>
      </c>
      <c r="L283">
        <v>45</v>
      </c>
      <c r="M283" t="s">
        <v>88</v>
      </c>
      <c r="N283" t="s">
        <v>788</v>
      </c>
      <c r="O283">
        <v>6.5</v>
      </c>
      <c r="P283">
        <v>18.37</v>
      </c>
      <c r="Q283">
        <v>2</v>
      </c>
      <c r="R283">
        <v>36.74</v>
      </c>
      <c r="S283">
        <v>43.24</v>
      </c>
      <c r="T283">
        <v>5.5</v>
      </c>
      <c r="U283" s="91">
        <v>0</v>
      </c>
      <c r="V283" s="91">
        <v>5.5</v>
      </c>
      <c r="W283">
        <v>35.787500000000001</v>
      </c>
      <c r="X283">
        <v>0.75</v>
      </c>
      <c r="Y283">
        <v>26.840625000000003</v>
      </c>
      <c r="Z283" s="183">
        <v>16.3994</v>
      </c>
      <c r="AA283" t="s">
        <v>5</v>
      </c>
      <c r="AB283" t="b" cm="1">
        <f t="array" ref="AB2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3">
        <f>Fares_Big_Star_Export[[#This Row],[Trip Time]]*Fares_Big_Star_Export[[#This Row],[HOURLY DATA]]/60</f>
        <v>26.840624999999999</v>
      </c>
      <c r="AE283"/>
    </row>
    <row r="284" spans="1:31" x14ac:dyDescent="0.25">
      <c r="A284" t="s">
        <v>392</v>
      </c>
      <c r="B284" t="s">
        <v>750</v>
      </c>
      <c r="C284" t="s">
        <v>633</v>
      </c>
      <c r="D284" s="3">
        <v>0</v>
      </c>
      <c r="E284" t="s">
        <v>92</v>
      </c>
      <c r="F284" t="s">
        <v>666</v>
      </c>
      <c r="G284" s="2">
        <v>45589</v>
      </c>
      <c r="H284">
        <v>4010361</v>
      </c>
      <c r="I284" t="s">
        <v>38</v>
      </c>
      <c r="J284" t="s">
        <v>80</v>
      </c>
      <c r="K284">
        <v>10.94</v>
      </c>
      <c r="L284">
        <v>15</v>
      </c>
      <c r="M284" t="s">
        <v>88</v>
      </c>
      <c r="N284" t="s">
        <v>788</v>
      </c>
      <c r="O284">
        <v>5</v>
      </c>
      <c r="P284">
        <v>10.94</v>
      </c>
      <c r="Q284">
        <v>1.75</v>
      </c>
      <c r="R284">
        <v>19.145</v>
      </c>
      <c r="S284">
        <v>24.145</v>
      </c>
      <c r="T284">
        <v>5.5</v>
      </c>
      <c r="U284" s="91">
        <v>0</v>
      </c>
      <c r="V284" s="91">
        <v>5.5</v>
      </c>
      <c r="W284">
        <v>29</v>
      </c>
      <c r="X284">
        <v>0.25</v>
      </c>
      <c r="Y284">
        <v>7.25</v>
      </c>
      <c r="Z284" s="183">
        <v>16.895</v>
      </c>
      <c r="AA284" t="s">
        <v>26</v>
      </c>
      <c r="AB284" t="b" cm="1">
        <f t="array" ref="AB2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4">
        <f>Fares_Big_Star_Export[[#This Row],[Trip Time]]*Fares_Big_Star_Export[[#This Row],[HOURLY DATA]]/60</f>
        <v>7.25</v>
      </c>
      <c r="AE284"/>
    </row>
    <row r="285" spans="1:31" x14ac:dyDescent="0.25">
      <c r="A285" t="s">
        <v>55</v>
      </c>
      <c r="B285" t="s">
        <v>819</v>
      </c>
      <c r="C285" t="s">
        <v>1008</v>
      </c>
      <c r="D285" s="3">
        <v>1</v>
      </c>
      <c r="E285" t="s">
        <v>92</v>
      </c>
      <c r="F285" t="s">
        <v>308</v>
      </c>
      <c r="G285" s="2">
        <v>45589</v>
      </c>
      <c r="H285">
        <v>4008136</v>
      </c>
      <c r="I285" t="s">
        <v>18</v>
      </c>
      <c r="J285" t="s">
        <v>80</v>
      </c>
      <c r="K285">
        <v>12.58</v>
      </c>
      <c r="L285">
        <v>56</v>
      </c>
      <c r="M285" t="s">
        <v>88</v>
      </c>
      <c r="N285" t="s">
        <v>788</v>
      </c>
      <c r="O285">
        <v>6.5</v>
      </c>
      <c r="P285">
        <v>12.58</v>
      </c>
      <c r="Q285">
        <v>2</v>
      </c>
      <c r="R285">
        <v>25.16</v>
      </c>
      <c r="S285">
        <v>31.66</v>
      </c>
      <c r="T285">
        <v>5</v>
      </c>
      <c r="U285" s="91">
        <v>5</v>
      </c>
      <c r="V285" s="91">
        <v>0</v>
      </c>
      <c r="W285">
        <v>35.787500000000001</v>
      </c>
      <c r="X285">
        <v>0.93333333333333335</v>
      </c>
      <c r="Y285">
        <v>33.401666666666671</v>
      </c>
      <c r="Z285" s="183">
        <v>-1.7417</v>
      </c>
      <c r="AA285" t="s">
        <v>19</v>
      </c>
      <c r="AB285" t="b" cm="1">
        <f t="array" ref="AB2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5">
        <f>Fares_Big_Star_Export[[#This Row],[Trip Time]]*Fares_Big_Star_Export[[#This Row],[HOURLY DATA]]/60</f>
        <v>33.401666666666671</v>
      </c>
      <c r="AE285"/>
    </row>
    <row r="286" spans="1:31" x14ac:dyDescent="0.25">
      <c r="A286" t="s">
        <v>581</v>
      </c>
      <c r="B286" t="s">
        <v>591</v>
      </c>
      <c r="C286" t="s">
        <v>1009</v>
      </c>
      <c r="D286" s="3">
        <v>1</v>
      </c>
      <c r="E286" t="s">
        <v>92</v>
      </c>
      <c r="F286" t="s">
        <v>563</v>
      </c>
      <c r="G286" s="2">
        <v>45589</v>
      </c>
      <c r="H286">
        <v>4011859</v>
      </c>
      <c r="I286" t="s">
        <v>564</v>
      </c>
      <c r="J286" t="s">
        <v>80</v>
      </c>
      <c r="K286">
        <v>16.53</v>
      </c>
      <c r="L286">
        <v>33</v>
      </c>
      <c r="M286" t="s">
        <v>88</v>
      </c>
      <c r="N286" t="s">
        <v>788</v>
      </c>
      <c r="O286">
        <v>5</v>
      </c>
      <c r="P286">
        <v>16.53</v>
      </c>
      <c r="Q286">
        <v>1.75</v>
      </c>
      <c r="R286">
        <v>28.927500000000002</v>
      </c>
      <c r="S286">
        <v>33.927500000000002</v>
      </c>
      <c r="T286">
        <v>5.5</v>
      </c>
      <c r="U286" s="91">
        <v>5.5</v>
      </c>
      <c r="V286" s="91">
        <v>0</v>
      </c>
      <c r="W286">
        <v>32.5</v>
      </c>
      <c r="X286">
        <v>0.55000000000000004</v>
      </c>
      <c r="Y286">
        <v>17.875</v>
      </c>
      <c r="Z286" s="183">
        <v>16.052499999999998</v>
      </c>
      <c r="AA286" t="s">
        <v>5</v>
      </c>
      <c r="AB286" t="b" cm="1">
        <f t="array" ref="AB2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6">
        <f>Fares_Big_Star_Export[[#This Row],[Trip Time]]*Fares_Big_Star_Export[[#This Row],[HOURLY DATA]]/60</f>
        <v>17.875</v>
      </c>
      <c r="AE286"/>
    </row>
    <row r="287" spans="1:31" x14ac:dyDescent="0.25">
      <c r="A287" t="s">
        <v>444</v>
      </c>
      <c r="B287" t="s">
        <v>645</v>
      </c>
      <c r="C287" t="s">
        <v>825</v>
      </c>
      <c r="D287" s="3">
        <v>1</v>
      </c>
      <c r="E287" t="s">
        <v>92</v>
      </c>
      <c r="F287" t="s">
        <v>415</v>
      </c>
      <c r="G287" s="2">
        <v>45589</v>
      </c>
      <c r="H287">
        <v>4008135</v>
      </c>
      <c r="I287" t="s">
        <v>354</v>
      </c>
      <c r="J287" t="s">
        <v>80</v>
      </c>
      <c r="K287">
        <v>12.58</v>
      </c>
      <c r="L287">
        <v>30</v>
      </c>
      <c r="M287" t="s">
        <v>88</v>
      </c>
      <c r="N287" t="s">
        <v>788</v>
      </c>
      <c r="O287">
        <v>5</v>
      </c>
      <c r="P287">
        <v>12.58</v>
      </c>
      <c r="Q287">
        <v>1.75</v>
      </c>
      <c r="R287">
        <v>22.015000000000001</v>
      </c>
      <c r="S287">
        <v>27.015000000000001</v>
      </c>
      <c r="T287">
        <v>5.5</v>
      </c>
      <c r="U287" s="91">
        <v>5.5</v>
      </c>
      <c r="V287" s="91">
        <v>0</v>
      </c>
      <c r="W287">
        <v>32.5</v>
      </c>
      <c r="X287">
        <v>0.5</v>
      </c>
      <c r="Y287">
        <v>16.25</v>
      </c>
      <c r="Z287" s="183">
        <v>10.765000000000001</v>
      </c>
      <c r="AA287" t="s">
        <v>5</v>
      </c>
      <c r="AB287" t="b" cm="1">
        <f t="array" ref="AB2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7">
        <f>Fares_Big_Star_Export[[#This Row],[Trip Time]]*Fares_Big_Star_Export[[#This Row],[HOURLY DATA]]/60</f>
        <v>16.25</v>
      </c>
      <c r="AE287"/>
    </row>
    <row r="288" spans="1:31" x14ac:dyDescent="0.25">
      <c r="A288" t="s">
        <v>56</v>
      </c>
      <c r="B288" t="s">
        <v>964</v>
      </c>
      <c r="C288" t="s">
        <v>919</v>
      </c>
      <c r="D288" s="3">
        <v>0</v>
      </c>
      <c r="E288" t="s">
        <v>92</v>
      </c>
      <c r="F288" t="s">
        <v>286</v>
      </c>
      <c r="G288" s="2">
        <v>45589</v>
      </c>
      <c r="H288">
        <v>4009570</v>
      </c>
      <c r="I288" t="s">
        <v>345</v>
      </c>
      <c r="J288" t="s">
        <v>80</v>
      </c>
      <c r="K288">
        <v>17.13</v>
      </c>
      <c r="L288">
        <v>29</v>
      </c>
      <c r="M288" t="s">
        <v>88</v>
      </c>
      <c r="N288" t="s">
        <v>788</v>
      </c>
      <c r="O288">
        <v>5</v>
      </c>
      <c r="P288">
        <v>17.13</v>
      </c>
      <c r="Q288">
        <v>1.75</v>
      </c>
      <c r="R288">
        <v>29.977499999999999</v>
      </c>
      <c r="S288">
        <v>34.977499999999999</v>
      </c>
      <c r="T288">
        <v>5</v>
      </c>
      <c r="U288" s="91">
        <v>0</v>
      </c>
      <c r="V288" s="91">
        <v>5</v>
      </c>
      <c r="W288">
        <v>32.5</v>
      </c>
      <c r="X288">
        <v>0.48333333333333334</v>
      </c>
      <c r="Y288">
        <v>15.708333333333334</v>
      </c>
      <c r="Z288" s="183">
        <v>19.269200000000001</v>
      </c>
      <c r="AA288" t="s">
        <v>5</v>
      </c>
      <c r="AB288" t="b" cm="1">
        <f t="array" ref="AB2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8">
        <f>Fares_Big_Star_Export[[#This Row],[Trip Time]]*Fares_Big_Star_Export[[#This Row],[HOURLY DATA]]/60</f>
        <v>15.708333333333334</v>
      </c>
      <c r="AE288"/>
    </row>
    <row r="289" spans="1:31" x14ac:dyDescent="0.25">
      <c r="A289" t="s">
        <v>390</v>
      </c>
      <c r="B289" t="s">
        <v>664</v>
      </c>
      <c r="C289" t="s">
        <v>704</v>
      </c>
      <c r="D289" s="3">
        <v>0</v>
      </c>
      <c r="E289" t="s">
        <v>92</v>
      </c>
      <c r="F289" t="s">
        <v>369</v>
      </c>
      <c r="G289" s="2">
        <v>45589</v>
      </c>
      <c r="H289">
        <v>4010398</v>
      </c>
      <c r="I289" t="s">
        <v>17</v>
      </c>
      <c r="J289" t="s">
        <v>84</v>
      </c>
      <c r="K289">
        <v>11.63</v>
      </c>
      <c r="L289">
        <v>30</v>
      </c>
      <c r="M289" t="s">
        <v>88</v>
      </c>
      <c r="N289" t="s">
        <v>788</v>
      </c>
      <c r="O289">
        <v>5</v>
      </c>
      <c r="P289">
        <v>11.63</v>
      </c>
      <c r="Q289">
        <v>1.75</v>
      </c>
      <c r="R289">
        <v>20.352500000000003</v>
      </c>
      <c r="S289">
        <v>25.352500000000003</v>
      </c>
      <c r="T289">
        <v>0</v>
      </c>
      <c r="U289" s="91">
        <v>0</v>
      </c>
      <c r="V289" s="91">
        <v>0</v>
      </c>
      <c r="W289">
        <v>32.5</v>
      </c>
      <c r="X289">
        <v>0.5</v>
      </c>
      <c r="Y289">
        <v>16.25</v>
      </c>
      <c r="Z289" s="183">
        <v>9.1024999999999991</v>
      </c>
      <c r="AA289" t="s">
        <v>5</v>
      </c>
      <c r="AB289" t="b" cm="1">
        <f t="array" ref="AB2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9">
        <f>Fares_Big_Star_Export[[#This Row],[Trip Time]]*Fares_Big_Star_Export[[#This Row],[HOURLY DATA]]/60</f>
        <v>16.25</v>
      </c>
      <c r="AE289"/>
    </row>
    <row r="290" spans="1:31" x14ac:dyDescent="0.25">
      <c r="A290" t="s">
        <v>370</v>
      </c>
      <c r="B290" t="s">
        <v>1010</v>
      </c>
      <c r="C290" t="s">
        <v>981</v>
      </c>
      <c r="D290" s="3">
        <v>0</v>
      </c>
      <c r="E290" t="s">
        <v>92</v>
      </c>
      <c r="F290" t="s">
        <v>353</v>
      </c>
      <c r="G290" s="2">
        <v>45589</v>
      </c>
      <c r="H290">
        <v>4010396</v>
      </c>
      <c r="I290" t="s">
        <v>217</v>
      </c>
      <c r="J290" t="s">
        <v>84</v>
      </c>
      <c r="K290">
        <v>11.63</v>
      </c>
      <c r="L290">
        <v>32</v>
      </c>
      <c r="M290" t="s">
        <v>88</v>
      </c>
      <c r="N290" t="s">
        <v>788</v>
      </c>
      <c r="O290">
        <v>5</v>
      </c>
      <c r="P290">
        <v>11.63</v>
      </c>
      <c r="Q290">
        <v>1.75</v>
      </c>
      <c r="R290">
        <v>20.352500000000003</v>
      </c>
      <c r="S290">
        <v>25.352500000000003</v>
      </c>
      <c r="T290">
        <v>0</v>
      </c>
      <c r="U290" s="91">
        <v>0</v>
      </c>
      <c r="V290" s="91">
        <v>0</v>
      </c>
      <c r="W290">
        <v>32.5</v>
      </c>
      <c r="X290">
        <v>0.53333333333333333</v>
      </c>
      <c r="Y290">
        <v>17.333333333333332</v>
      </c>
      <c r="Z290" s="183">
        <v>8.0191999999999997</v>
      </c>
      <c r="AA290" t="s">
        <v>5</v>
      </c>
      <c r="AB290" t="b" cm="1">
        <f t="array" ref="AB2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0">
        <f>Fares_Big_Star_Export[[#This Row],[Trip Time]]*Fares_Big_Star_Export[[#This Row],[HOURLY DATA]]/60</f>
        <v>17.333333333333332</v>
      </c>
      <c r="AE290"/>
    </row>
    <row r="291" spans="1:31" x14ac:dyDescent="0.25">
      <c r="A291" t="s">
        <v>470</v>
      </c>
      <c r="B291" t="s">
        <v>532</v>
      </c>
      <c r="C291" t="s">
        <v>1011</v>
      </c>
      <c r="D291" s="3">
        <v>0</v>
      </c>
      <c r="E291" t="s">
        <v>92</v>
      </c>
      <c r="F291" t="s">
        <v>491</v>
      </c>
      <c r="G291" s="2">
        <v>45589</v>
      </c>
      <c r="H291">
        <v>4011030</v>
      </c>
      <c r="I291" t="s">
        <v>28</v>
      </c>
      <c r="J291" t="s">
        <v>87</v>
      </c>
      <c r="K291">
        <v>5.7</v>
      </c>
      <c r="L291">
        <v>27</v>
      </c>
      <c r="M291" t="s">
        <v>89</v>
      </c>
      <c r="N291" t="s">
        <v>788</v>
      </c>
      <c r="O291">
        <v>6.5</v>
      </c>
      <c r="P291">
        <v>5.7</v>
      </c>
      <c r="Q291">
        <v>2</v>
      </c>
      <c r="R291">
        <v>11.4</v>
      </c>
      <c r="S291">
        <v>17.899999999999999</v>
      </c>
      <c r="T291">
        <v>5</v>
      </c>
      <c r="U291" s="91">
        <v>0</v>
      </c>
      <c r="V291" s="91">
        <v>5</v>
      </c>
      <c r="W291">
        <v>32.5</v>
      </c>
      <c r="X291">
        <v>0.45</v>
      </c>
      <c r="Y291">
        <v>14.625</v>
      </c>
      <c r="Z291" s="183">
        <v>3.2749999999999999</v>
      </c>
      <c r="AA291" t="s">
        <v>5</v>
      </c>
      <c r="AB291" t="b" cm="1">
        <f t="array" ref="AB2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1">
        <f>Fares_Big_Star_Export[[#This Row],[Trip Time]]*Fares_Big_Star_Export[[#This Row],[HOURLY DATA]]/60</f>
        <v>14.625</v>
      </c>
      <c r="AE291"/>
    </row>
    <row r="292" spans="1:31" x14ac:dyDescent="0.25">
      <c r="A292" t="s">
        <v>55</v>
      </c>
      <c r="B292" t="s">
        <v>610</v>
      </c>
      <c r="C292" t="s">
        <v>670</v>
      </c>
      <c r="D292" s="3">
        <v>0</v>
      </c>
      <c r="E292" t="s">
        <v>92</v>
      </c>
      <c r="F292" t="s">
        <v>342</v>
      </c>
      <c r="G292" s="2">
        <v>45589</v>
      </c>
      <c r="H292">
        <v>4011828</v>
      </c>
      <c r="I292" t="s">
        <v>306</v>
      </c>
      <c r="J292" t="s">
        <v>80</v>
      </c>
      <c r="K292">
        <v>31.81</v>
      </c>
      <c r="L292">
        <v>39</v>
      </c>
      <c r="M292" t="s">
        <v>88</v>
      </c>
      <c r="N292" t="s">
        <v>788</v>
      </c>
      <c r="O292">
        <v>6.5</v>
      </c>
      <c r="P292">
        <v>31.81</v>
      </c>
      <c r="Q292">
        <v>2</v>
      </c>
      <c r="R292">
        <v>63.62</v>
      </c>
      <c r="S292">
        <v>70.12</v>
      </c>
      <c r="T292">
        <v>3</v>
      </c>
      <c r="U292" s="91">
        <v>0</v>
      </c>
      <c r="V292" s="91">
        <v>3</v>
      </c>
      <c r="W292">
        <v>35.787500000000001</v>
      </c>
      <c r="X292">
        <v>0.65</v>
      </c>
      <c r="Y292">
        <v>23.261875000000003</v>
      </c>
      <c r="Z292" s="183">
        <v>46.8581</v>
      </c>
      <c r="AA292" t="s">
        <v>5</v>
      </c>
      <c r="AB292" t="b" cm="1">
        <f t="array" ref="AB2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2">
        <f>Fares_Big_Star_Export[[#This Row],[Trip Time]]*Fares_Big_Star_Export[[#This Row],[HOURLY DATA]]/60</f>
        <v>23.261875</v>
      </c>
      <c r="AE292"/>
    </row>
    <row r="293" spans="1:31" x14ac:dyDescent="0.25">
      <c r="A293" t="s">
        <v>432</v>
      </c>
      <c r="B293" t="s">
        <v>686</v>
      </c>
      <c r="C293" t="s">
        <v>537</v>
      </c>
      <c r="D293" s="3">
        <v>0</v>
      </c>
      <c r="E293" t="s">
        <v>92</v>
      </c>
      <c r="F293" t="s">
        <v>398</v>
      </c>
      <c r="G293" s="2">
        <v>45589</v>
      </c>
      <c r="H293">
        <v>4011823</v>
      </c>
      <c r="I293" t="s">
        <v>27</v>
      </c>
      <c r="J293" t="s">
        <v>80</v>
      </c>
      <c r="K293">
        <v>9.2799999999999994</v>
      </c>
      <c r="L293">
        <v>18</v>
      </c>
      <c r="M293" t="s">
        <v>88</v>
      </c>
      <c r="N293" t="s">
        <v>788</v>
      </c>
      <c r="O293">
        <v>5</v>
      </c>
      <c r="P293">
        <v>9.2799999999999994</v>
      </c>
      <c r="Q293">
        <v>1.75</v>
      </c>
      <c r="R293">
        <v>16.239999999999998</v>
      </c>
      <c r="S293">
        <v>21.24</v>
      </c>
      <c r="T293">
        <v>5</v>
      </c>
      <c r="U293" s="91">
        <v>0</v>
      </c>
      <c r="V293" s="91">
        <v>5</v>
      </c>
      <c r="W293">
        <v>29</v>
      </c>
      <c r="X293">
        <v>0.3</v>
      </c>
      <c r="Y293">
        <v>8.6999999999999993</v>
      </c>
      <c r="Z293" s="183">
        <v>12.54</v>
      </c>
      <c r="AA293" t="s">
        <v>26</v>
      </c>
      <c r="AB293" t="b" cm="1">
        <f t="array" ref="AB2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3">
        <f>Fares_Big_Star_Export[[#This Row],[Trip Time]]*Fares_Big_Star_Export[[#This Row],[HOURLY DATA]]/60</f>
        <v>8.6999999999999993</v>
      </c>
      <c r="AE293"/>
    </row>
    <row r="294" spans="1:31" x14ac:dyDescent="0.25">
      <c r="A294" t="s">
        <v>444</v>
      </c>
      <c r="B294" t="s">
        <v>479</v>
      </c>
      <c r="C294" t="s">
        <v>381</v>
      </c>
      <c r="D294" s="3">
        <v>0</v>
      </c>
      <c r="E294" t="s">
        <v>92</v>
      </c>
      <c r="F294" t="s">
        <v>415</v>
      </c>
      <c r="G294" s="2">
        <v>45589</v>
      </c>
      <c r="H294">
        <v>4011717</v>
      </c>
      <c r="I294" t="s">
        <v>354</v>
      </c>
      <c r="J294" t="s">
        <v>80</v>
      </c>
      <c r="K294">
        <v>11.95</v>
      </c>
      <c r="L294">
        <v>47</v>
      </c>
      <c r="M294" t="s">
        <v>88</v>
      </c>
      <c r="N294" t="s">
        <v>788</v>
      </c>
      <c r="O294">
        <v>5</v>
      </c>
      <c r="P294">
        <v>11.95</v>
      </c>
      <c r="Q294">
        <v>1.75</v>
      </c>
      <c r="R294">
        <v>20.912499999999998</v>
      </c>
      <c r="S294">
        <v>25.912499999999998</v>
      </c>
      <c r="T294">
        <v>5.5</v>
      </c>
      <c r="U294" s="91">
        <v>0</v>
      </c>
      <c r="V294" s="91">
        <v>5.5</v>
      </c>
      <c r="W294">
        <v>32.5</v>
      </c>
      <c r="X294">
        <v>0.78333333333333333</v>
      </c>
      <c r="Y294">
        <v>25.458333333333332</v>
      </c>
      <c r="Z294" s="183">
        <v>0.45419999999999999</v>
      </c>
      <c r="AA294" t="s">
        <v>5</v>
      </c>
      <c r="AB294" t="b" cm="1">
        <f t="array" ref="AB2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4">
        <f>Fares_Big_Star_Export[[#This Row],[Trip Time]]*Fares_Big_Star_Export[[#This Row],[HOURLY DATA]]/60</f>
        <v>25.458333333333332</v>
      </c>
      <c r="AE294"/>
    </row>
    <row r="295" spans="1:31" x14ac:dyDescent="0.25">
      <c r="A295" t="s">
        <v>392</v>
      </c>
      <c r="B295" t="s">
        <v>937</v>
      </c>
      <c r="C295" t="s">
        <v>746</v>
      </c>
      <c r="D295" s="3">
        <v>0</v>
      </c>
      <c r="E295" t="s">
        <v>92</v>
      </c>
      <c r="F295" t="s">
        <v>618</v>
      </c>
      <c r="G295" s="2">
        <v>45589</v>
      </c>
      <c r="H295">
        <v>4010389</v>
      </c>
      <c r="I295" t="s">
        <v>40</v>
      </c>
      <c r="J295" t="s">
        <v>83</v>
      </c>
      <c r="K295">
        <v>10.050000000000001</v>
      </c>
      <c r="L295">
        <v>24</v>
      </c>
      <c r="M295" t="s">
        <v>88</v>
      </c>
      <c r="N295" t="s">
        <v>788</v>
      </c>
      <c r="O295">
        <v>5</v>
      </c>
      <c r="P295">
        <v>10.050000000000001</v>
      </c>
      <c r="Q295">
        <v>1.75</v>
      </c>
      <c r="R295">
        <v>17.587500000000002</v>
      </c>
      <c r="S295">
        <v>22.587500000000002</v>
      </c>
      <c r="T295">
        <v>5</v>
      </c>
      <c r="U295" s="91">
        <v>0</v>
      </c>
      <c r="V295" s="91">
        <v>5</v>
      </c>
      <c r="W295">
        <v>29</v>
      </c>
      <c r="X295">
        <v>0.4</v>
      </c>
      <c r="Y295">
        <v>11.600000000000001</v>
      </c>
      <c r="Z295" s="183">
        <v>10.987500000000001</v>
      </c>
      <c r="AA295" t="s">
        <v>5</v>
      </c>
      <c r="AB295" t="b" cm="1">
        <f t="array" ref="AB2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5">
        <f>Fares_Big_Star_Export[[#This Row],[Trip Time]]*Fares_Big_Star_Export[[#This Row],[HOURLY DATA]]/60</f>
        <v>11.6</v>
      </c>
      <c r="AE295"/>
    </row>
    <row r="296" spans="1:31" x14ac:dyDescent="0.25">
      <c r="A296" t="s">
        <v>60</v>
      </c>
      <c r="B296" t="s">
        <v>411</v>
      </c>
      <c r="C296" t="s">
        <v>792</v>
      </c>
      <c r="D296" s="3">
        <v>0</v>
      </c>
      <c r="E296" t="s">
        <v>92</v>
      </c>
      <c r="F296" t="s">
        <v>566</v>
      </c>
      <c r="G296" s="2">
        <v>45589</v>
      </c>
      <c r="H296">
        <v>4009528</v>
      </c>
      <c r="I296" t="s">
        <v>23</v>
      </c>
      <c r="J296" t="s">
        <v>619</v>
      </c>
      <c r="K296">
        <v>31.27</v>
      </c>
      <c r="L296">
        <v>87</v>
      </c>
      <c r="M296" t="s">
        <v>88</v>
      </c>
      <c r="N296" t="s">
        <v>788</v>
      </c>
      <c r="O296">
        <v>5</v>
      </c>
      <c r="P296">
        <v>31.27</v>
      </c>
      <c r="Q296">
        <v>1.75</v>
      </c>
      <c r="R296">
        <v>54.722499999999997</v>
      </c>
      <c r="S296">
        <v>59.722499999999997</v>
      </c>
      <c r="T296">
        <v>5</v>
      </c>
      <c r="U296" s="91">
        <v>0</v>
      </c>
      <c r="V296" s="91">
        <v>5</v>
      </c>
      <c r="W296">
        <v>32.5</v>
      </c>
      <c r="X296">
        <v>1.45</v>
      </c>
      <c r="Y296">
        <v>47.125</v>
      </c>
      <c r="Z296" s="183">
        <v>12.5975</v>
      </c>
      <c r="AA296" t="s">
        <v>5</v>
      </c>
      <c r="AB296" t="b" cm="1">
        <f t="array" ref="AB2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6">
        <f>Fares_Big_Star_Export[[#This Row],[Trip Time]]*Fares_Big_Star_Export[[#This Row],[HOURLY DATA]]/60</f>
        <v>47.125</v>
      </c>
      <c r="AE296"/>
    </row>
    <row r="297" spans="1:31" x14ac:dyDescent="0.25">
      <c r="A297" t="s">
        <v>390</v>
      </c>
      <c r="B297" t="s">
        <v>679</v>
      </c>
      <c r="C297" t="s">
        <v>468</v>
      </c>
      <c r="D297" s="3">
        <v>0</v>
      </c>
      <c r="E297" t="s">
        <v>92</v>
      </c>
      <c r="F297" t="s">
        <v>369</v>
      </c>
      <c r="G297" s="2">
        <v>45589</v>
      </c>
      <c r="H297">
        <v>4011762</v>
      </c>
      <c r="I297" t="s">
        <v>17</v>
      </c>
      <c r="J297" t="s">
        <v>80</v>
      </c>
      <c r="K297">
        <v>38.56</v>
      </c>
      <c r="L297">
        <v>46</v>
      </c>
      <c r="M297" t="s">
        <v>88</v>
      </c>
      <c r="N297" t="s">
        <v>788</v>
      </c>
      <c r="O297">
        <v>5</v>
      </c>
      <c r="P297">
        <v>38.56</v>
      </c>
      <c r="Q297">
        <v>1.75</v>
      </c>
      <c r="R297">
        <v>67.48</v>
      </c>
      <c r="S297">
        <v>72.48</v>
      </c>
      <c r="T297">
        <v>0</v>
      </c>
      <c r="U297" s="91">
        <v>0</v>
      </c>
      <c r="V297" s="91">
        <v>0</v>
      </c>
      <c r="W297">
        <v>32.5</v>
      </c>
      <c r="X297">
        <v>0.76666666666666672</v>
      </c>
      <c r="Y297">
        <v>24.916666666666668</v>
      </c>
      <c r="Z297" s="183">
        <v>47.563299999999998</v>
      </c>
      <c r="AA297" t="s">
        <v>5</v>
      </c>
      <c r="AB297" t="b" cm="1">
        <f t="array" ref="AB2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7">
        <f>Fares_Big_Star_Export[[#This Row],[Trip Time]]*Fares_Big_Star_Export[[#This Row],[HOURLY DATA]]/60</f>
        <v>24.916666666666668</v>
      </c>
      <c r="AE297"/>
    </row>
    <row r="298" spans="1:31" x14ac:dyDescent="0.25">
      <c r="A298" t="s">
        <v>55</v>
      </c>
      <c r="B298" t="s">
        <v>598</v>
      </c>
      <c r="C298" t="s">
        <v>765</v>
      </c>
      <c r="D298" s="3">
        <v>0</v>
      </c>
      <c r="E298" t="s">
        <v>92</v>
      </c>
      <c r="F298" t="s">
        <v>473</v>
      </c>
      <c r="G298" s="2">
        <v>45589</v>
      </c>
      <c r="H298">
        <v>4011753</v>
      </c>
      <c r="I298" t="s">
        <v>565</v>
      </c>
      <c r="J298" t="s">
        <v>80</v>
      </c>
      <c r="K298">
        <v>10.9</v>
      </c>
      <c r="L298">
        <v>18</v>
      </c>
      <c r="M298" t="s">
        <v>88</v>
      </c>
      <c r="N298" t="s">
        <v>788</v>
      </c>
      <c r="O298">
        <v>6.5</v>
      </c>
      <c r="P298">
        <v>10.9</v>
      </c>
      <c r="Q298">
        <v>2</v>
      </c>
      <c r="R298">
        <v>21.8</v>
      </c>
      <c r="S298">
        <v>28.3</v>
      </c>
      <c r="T298">
        <v>5</v>
      </c>
      <c r="U298" s="91">
        <v>0</v>
      </c>
      <c r="V298" s="91">
        <v>5</v>
      </c>
      <c r="W298">
        <v>35.787500000000001</v>
      </c>
      <c r="X298">
        <v>0.3</v>
      </c>
      <c r="Y298">
        <v>10.73625</v>
      </c>
      <c r="Z298" s="183">
        <v>17.563800000000001</v>
      </c>
      <c r="AA298" t="s">
        <v>5</v>
      </c>
      <c r="AB298" t="b" cm="1">
        <f t="array" ref="AB2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8">
        <f>Fares_Big_Star_Export[[#This Row],[Trip Time]]*Fares_Big_Star_Export[[#This Row],[HOURLY DATA]]/60</f>
        <v>10.736250000000002</v>
      </c>
      <c r="AE298"/>
    </row>
    <row r="299" spans="1:31" x14ac:dyDescent="0.25">
      <c r="A299" t="s">
        <v>470</v>
      </c>
      <c r="B299" t="s">
        <v>864</v>
      </c>
      <c r="C299" t="s">
        <v>665</v>
      </c>
      <c r="D299" s="3">
        <v>0</v>
      </c>
      <c r="E299" t="s">
        <v>92</v>
      </c>
      <c r="F299" t="s">
        <v>491</v>
      </c>
      <c r="G299" s="2">
        <v>45589</v>
      </c>
      <c r="H299">
        <v>4011723</v>
      </c>
      <c r="I299" t="s">
        <v>28</v>
      </c>
      <c r="J299" t="s">
        <v>80</v>
      </c>
      <c r="K299">
        <v>10.36</v>
      </c>
      <c r="L299">
        <v>36</v>
      </c>
      <c r="M299" t="s">
        <v>88</v>
      </c>
      <c r="N299" t="s">
        <v>788</v>
      </c>
      <c r="O299">
        <v>5</v>
      </c>
      <c r="P299">
        <v>10.36</v>
      </c>
      <c r="Q299">
        <v>1.75</v>
      </c>
      <c r="R299">
        <v>18.13</v>
      </c>
      <c r="S299">
        <v>23.13</v>
      </c>
      <c r="T299">
        <v>5</v>
      </c>
      <c r="U299" s="91">
        <v>0</v>
      </c>
      <c r="V299" s="91">
        <v>5</v>
      </c>
      <c r="W299">
        <v>32.5</v>
      </c>
      <c r="X299">
        <v>0.6</v>
      </c>
      <c r="Y299">
        <v>19.5</v>
      </c>
      <c r="Z299" s="183">
        <v>3.63</v>
      </c>
      <c r="AA299" t="s">
        <v>5</v>
      </c>
      <c r="AB299" t="b" cm="1">
        <f t="array" ref="AB2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9">
        <f>Fares_Big_Star_Export[[#This Row],[Trip Time]]*Fares_Big_Star_Export[[#This Row],[HOURLY DATA]]/60</f>
        <v>19.5</v>
      </c>
      <c r="AE299"/>
    </row>
    <row r="300" spans="1:31" x14ac:dyDescent="0.25">
      <c r="A300" t="s">
        <v>406</v>
      </c>
      <c r="B300" t="s">
        <v>585</v>
      </c>
      <c r="C300" t="s">
        <v>600</v>
      </c>
      <c r="D300" s="3">
        <v>0</v>
      </c>
      <c r="E300" t="s">
        <v>92</v>
      </c>
      <c r="F300" t="s">
        <v>385</v>
      </c>
      <c r="G300" s="2">
        <v>45589</v>
      </c>
      <c r="H300">
        <v>4011720</v>
      </c>
      <c r="I300" t="s">
        <v>212</v>
      </c>
      <c r="J300" t="s">
        <v>80</v>
      </c>
      <c r="K300">
        <v>11.95</v>
      </c>
      <c r="L300">
        <v>32</v>
      </c>
      <c r="M300" t="s">
        <v>88</v>
      </c>
      <c r="N300" t="s">
        <v>788</v>
      </c>
      <c r="O300">
        <v>5</v>
      </c>
      <c r="P300">
        <v>11.95</v>
      </c>
      <c r="Q300">
        <v>1.75</v>
      </c>
      <c r="R300">
        <v>20.912499999999998</v>
      </c>
      <c r="S300">
        <v>25.912499999999998</v>
      </c>
      <c r="T300">
        <v>5</v>
      </c>
      <c r="U300" s="91">
        <v>0</v>
      </c>
      <c r="V300" s="91">
        <v>5</v>
      </c>
      <c r="W300">
        <v>29</v>
      </c>
      <c r="X300">
        <v>0.53333333333333333</v>
      </c>
      <c r="Y300">
        <v>15.466666666666667</v>
      </c>
      <c r="Z300" s="183">
        <v>10.4458</v>
      </c>
      <c r="AA300" t="s">
        <v>26</v>
      </c>
      <c r="AB300" t="b" cm="1">
        <f t="array" ref="AB3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0">
        <f>Fares_Big_Star_Export[[#This Row],[Trip Time]]*Fares_Big_Star_Export[[#This Row],[HOURLY DATA]]/60</f>
        <v>15.466666666666667</v>
      </c>
      <c r="AE300"/>
    </row>
    <row r="301" spans="1:31" x14ac:dyDescent="0.25">
      <c r="A301" t="s">
        <v>55</v>
      </c>
      <c r="B301" t="s">
        <v>1002</v>
      </c>
      <c r="C301" t="s">
        <v>933</v>
      </c>
      <c r="D301" s="3">
        <v>0</v>
      </c>
      <c r="E301" t="s">
        <v>92</v>
      </c>
      <c r="F301" t="s">
        <v>473</v>
      </c>
      <c r="G301" s="2">
        <v>45589</v>
      </c>
      <c r="H301">
        <v>4011752</v>
      </c>
      <c r="I301" t="s">
        <v>565</v>
      </c>
      <c r="J301" t="s">
        <v>80</v>
      </c>
      <c r="K301">
        <v>10.9</v>
      </c>
      <c r="L301">
        <v>20</v>
      </c>
      <c r="M301" t="s">
        <v>88</v>
      </c>
      <c r="N301" t="s">
        <v>788</v>
      </c>
      <c r="O301">
        <v>6.5</v>
      </c>
      <c r="P301">
        <v>10.9</v>
      </c>
      <c r="Q301">
        <v>2</v>
      </c>
      <c r="R301">
        <v>21.8</v>
      </c>
      <c r="S301">
        <v>28.3</v>
      </c>
      <c r="T301">
        <v>5.5</v>
      </c>
      <c r="U301" s="91">
        <v>0</v>
      </c>
      <c r="V301" s="91">
        <v>5.5</v>
      </c>
      <c r="W301">
        <v>35.787500000000001</v>
      </c>
      <c r="X301">
        <v>0.33333333333333331</v>
      </c>
      <c r="Y301">
        <v>11.929166666666667</v>
      </c>
      <c r="Z301" s="183">
        <v>16.370799999999999</v>
      </c>
      <c r="AA301" t="s">
        <v>5</v>
      </c>
      <c r="AB301" t="b" cm="1">
        <f t="array" ref="AB3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1">
        <f>Fares_Big_Star_Export[[#This Row],[Trip Time]]*Fares_Big_Star_Export[[#This Row],[HOURLY DATA]]/60</f>
        <v>11.929166666666667</v>
      </c>
      <c r="AE301"/>
    </row>
    <row r="302" spans="1:31" x14ac:dyDescent="0.25">
      <c r="A302" t="s">
        <v>470</v>
      </c>
      <c r="B302" t="s">
        <v>575</v>
      </c>
      <c r="C302" t="s">
        <v>1012</v>
      </c>
      <c r="D302" s="3">
        <v>0</v>
      </c>
      <c r="E302" t="s">
        <v>92</v>
      </c>
      <c r="F302" t="s">
        <v>491</v>
      </c>
      <c r="G302" s="2">
        <v>45589</v>
      </c>
      <c r="H302">
        <v>4010295</v>
      </c>
      <c r="I302" t="s">
        <v>28</v>
      </c>
      <c r="J302" t="s">
        <v>80</v>
      </c>
      <c r="K302">
        <v>26.97</v>
      </c>
      <c r="L302">
        <v>78</v>
      </c>
      <c r="M302" t="s">
        <v>88</v>
      </c>
      <c r="N302" t="s">
        <v>788</v>
      </c>
      <c r="O302">
        <v>5</v>
      </c>
      <c r="P302">
        <v>26.97</v>
      </c>
      <c r="Q302">
        <v>1.75</v>
      </c>
      <c r="R302">
        <v>47.197499999999998</v>
      </c>
      <c r="S302">
        <v>52.197499999999998</v>
      </c>
      <c r="T302">
        <v>5</v>
      </c>
      <c r="U302" s="91">
        <v>0</v>
      </c>
      <c r="V302" s="91">
        <v>5</v>
      </c>
      <c r="W302">
        <v>32.5</v>
      </c>
      <c r="X302">
        <v>1.3</v>
      </c>
      <c r="Y302">
        <v>42.25</v>
      </c>
      <c r="Z302" s="183">
        <v>9.9474999999999998</v>
      </c>
      <c r="AA302" t="s">
        <v>5</v>
      </c>
      <c r="AB302" t="b" cm="1">
        <f t="array" ref="AB3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2">
        <f>Fares_Big_Star_Export[[#This Row],[Trip Time]]*Fares_Big_Star_Export[[#This Row],[HOURLY DATA]]/60</f>
        <v>42.25</v>
      </c>
      <c r="AE302"/>
    </row>
    <row r="303" spans="1:31" x14ac:dyDescent="0.25">
      <c r="A303" t="s">
        <v>406</v>
      </c>
      <c r="B303" t="s">
        <v>741</v>
      </c>
      <c r="C303" t="s">
        <v>519</v>
      </c>
      <c r="D303" s="3">
        <v>0</v>
      </c>
      <c r="E303" t="s">
        <v>92</v>
      </c>
      <c r="F303" t="s">
        <v>385</v>
      </c>
      <c r="G303" s="2">
        <v>45589</v>
      </c>
      <c r="H303">
        <v>4011709</v>
      </c>
      <c r="I303" t="s">
        <v>212</v>
      </c>
      <c r="J303" t="s">
        <v>81</v>
      </c>
      <c r="K303">
        <v>17.309999999999999</v>
      </c>
      <c r="L303">
        <v>53</v>
      </c>
      <c r="M303" t="s">
        <v>88</v>
      </c>
      <c r="N303" t="s">
        <v>788</v>
      </c>
      <c r="O303">
        <v>5</v>
      </c>
      <c r="P303">
        <v>17.309999999999999</v>
      </c>
      <c r="Q303">
        <v>1.75</v>
      </c>
      <c r="R303">
        <v>30.292499999999997</v>
      </c>
      <c r="S303">
        <v>35.292499999999997</v>
      </c>
      <c r="T303">
        <v>5</v>
      </c>
      <c r="U303" s="91">
        <v>0</v>
      </c>
      <c r="V303" s="91">
        <v>5</v>
      </c>
      <c r="W303">
        <v>29</v>
      </c>
      <c r="X303">
        <v>0.8833333333333333</v>
      </c>
      <c r="Y303">
        <v>25.616666666666667</v>
      </c>
      <c r="Z303" s="183">
        <v>9.6758000000000006</v>
      </c>
      <c r="AA303" t="s">
        <v>26</v>
      </c>
      <c r="AB303" t="b" cm="1">
        <f t="array" ref="AB3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3">
        <f>Fares_Big_Star_Export[[#This Row],[Trip Time]]*Fares_Big_Star_Export[[#This Row],[HOURLY DATA]]/60</f>
        <v>25.616666666666667</v>
      </c>
      <c r="AE303"/>
    </row>
    <row r="304" spans="1:31" x14ac:dyDescent="0.25">
      <c r="A304" t="s">
        <v>55</v>
      </c>
      <c r="B304" t="s">
        <v>497</v>
      </c>
      <c r="C304" t="s">
        <v>365</v>
      </c>
      <c r="D304" s="3">
        <v>0</v>
      </c>
      <c r="E304" t="s">
        <v>92</v>
      </c>
      <c r="F304" t="s">
        <v>342</v>
      </c>
      <c r="G304" s="2">
        <v>45589</v>
      </c>
      <c r="H304">
        <v>4011708</v>
      </c>
      <c r="I304" t="s">
        <v>306</v>
      </c>
      <c r="J304" t="s">
        <v>81</v>
      </c>
      <c r="K304">
        <v>17.309999999999999</v>
      </c>
      <c r="L304">
        <v>42</v>
      </c>
      <c r="M304" t="s">
        <v>88</v>
      </c>
      <c r="N304" t="s">
        <v>788</v>
      </c>
      <c r="O304">
        <v>6.5</v>
      </c>
      <c r="P304">
        <v>17.309999999999999</v>
      </c>
      <c r="Q304">
        <v>2</v>
      </c>
      <c r="R304">
        <v>34.619999999999997</v>
      </c>
      <c r="S304">
        <v>41.12</v>
      </c>
      <c r="T304">
        <v>5.5</v>
      </c>
      <c r="U304" s="91">
        <v>0</v>
      </c>
      <c r="V304" s="91">
        <v>5.5</v>
      </c>
      <c r="W304">
        <v>35.787500000000001</v>
      </c>
      <c r="X304">
        <v>0.7</v>
      </c>
      <c r="Y304">
        <v>25.05125</v>
      </c>
      <c r="Z304" s="183">
        <v>16.0688</v>
      </c>
      <c r="AA304" t="s">
        <v>5</v>
      </c>
      <c r="AB304" t="b" cm="1">
        <f t="array" ref="AB3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4">
        <f>Fares_Big_Star_Export[[#This Row],[Trip Time]]*Fares_Big_Star_Export[[#This Row],[HOURLY DATA]]/60</f>
        <v>25.05125</v>
      </c>
      <c r="AE304"/>
    </row>
    <row r="305" spans="1:31" x14ac:dyDescent="0.25">
      <c r="A305" t="s">
        <v>470</v>
      </c>
      <c r="B305" t="s">
        <v>494</v>
      </c>
      <c r="C305" t="s">
        <v>364</v>
      </c>
      <c r="D305" s="3">
        <v>0</v>
      </c>
      <c r="E305" t="s">
        <v>92</v>
      </c>
      <c r="F305" t="s">
        <v>491</v>
      </c>
      <c r="G305" s="2">
        <v>45589</v>
      </c>
      <c r="H305">
        <v>4011690</v>
      </c>
      <c r="I305" t="s">
        <v>28</v>
      </c>
      <c r="J305" t="s">
        <v>80</v>
      </c>
      <c r="K305">
        <v>41.04</v>
      </c>
      <c r="L305">
        <v>48</v>
      </c>
      <c r="M305" t="s">
        <v>88</v>
      </c>
      <c r="N305" t="s">
        <v>788</v>
      </c>
      <c r="O305">
        <v>5</v>
      </c>
      <c r="P305">
        <v>41.04</v>
      </c>
      <c r="Q305">
        <v>1.75</v>
      </c>
      <c r="R305">
        <v>71.819999999999993</v>
      </c>
      <c r="S305">
        <v>76.819999999999993</v>
      </c>
      <c r="T305">
        <v>0</v>
      </c>
      <c r="U305" s="91">
        <v>0</v>
      </c>
      <c r="V305" s="91">
        <v>0</v>
      </c>
      <c r="W305">
        <v>32.5</v>
      </c>
      <c r="X305">
        <v>0.8</v>
      </c>
      <c r="Y305">
        <v>26</v>
      </c>
      <c r="Z305" s="183">
        <v>50.82</v>
      </c>
      <c r="AA305" t="s">
        <v>5</v>
      </c>
      <c r="AB305" t="b" cm="1">
        <f t="array" ref="AB3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5">
        <f>Fares_Big_Star_Export[[#This Row],[Trip Time]]*Fares_Big_Star_Export[[#This Row],[HOURLY DATA]]/60</f>
        <v>26</v>
      </c>
      <c r="AE305"/>
    </row>
    <row r="306" spans="1:31" x14ac:dyDescent="0.25">
      <c r="A306" t="s">
        <v>60</v>
      </c>
      <c r="B306" t="s">
        <v>599</v>
      </c>
      <c r="C306" t="s">
        <v>483</v>
      </c>
      <c r="D306" s="3">
        <v>0</v>
      </c>
      <c r="E306" t="s">
        <v>92</v>
      </c>
      <c r="F306" t="s">
        <v>566</v>
      </c>
      <c r="G306" s="2">
        <v>45589</v>
      </c>
      <c r="H306">
        <v>4012440</v>
      </c>
      <c r="I306" t="s">
        <v>23</v>
      </c>
      <c r="J306" t="s">
        <v>87</v>
      </c>
      <c r="K306">
        <v>11.47</v>
      </c>
      <c r="L306">
        <v>23</v>
      </c>
      <c r="M306" t="s">
        <v>89</v>
      </c>
      <c r="N306" t="s">
        <v>788</v>
      </c>
      <c r="O306">
        <v>6.5</v>
      </c>
      <c r="P306">
        <v>11.47</v>
      </c>
      <c r="Q306">
        <v>2</v>
      </c>
      <c r="R306">
        <v>22.94</v>
      </c>
      <c r="S306">
        <v>29.44</v>
      </c>
      <c r="T306">
        <v>5</v>
      </c>
      <c r="U306" s="91">
        <v>0</v>
      </c>
      <c r="V306" s="91">
        <v>5</v>
      </c>
      <c r="W306">
        <v>32.5</v>
      </c>
      <c r="X306">
        <v>0.38333333333333336</v>
      </c>
      <c r="Y306">
        <v>12.458333333333334</v>
      </c>
      <c r="Z306" s="183">
        <v>16.9817</v>
      </c>
      <c r="AA306" t="s">
        <v>5</v>
      </c>
      <c r="AB306" t="b" cm="1">
        <f t="array" ref="AB3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6">
        <f>Fares_Big_Star_Export[[#This Row],[Trip Time]]*Fares_Big_Star_Export[[#This Row],[HOURLY DATA]]/60</f>
        <v>12.458333333333334</v>
      </c>
      <c r="AE306"/>
    </row>
    <row r="307" spans="1:31" x14ac:dyDescent="0.25">
      <c r="A307" t="s">
        <v>444</v>
      </c>
      <c r="B307" t="s">
        <v>962</v>
      </c>
      <c r="C307" t="s">
        <v>924</v>
      </c>
      <c r="D307" s="3">
        <v>0</v>
      </c>
      <c r="E307" t="s">
        <v>92</v>
      </c>
      <c r="F307" t="s">
        <v>415</v>
      </c>
      <c r="G307" s="2">
        <v>45589</v>
      </c>
      <c r="H307">
        <v>4012458</v>
      </c>
      <c r="I307" t="s">
        <v>354</v>
      </c>
      <c r="J307" t="s">
        <v>81</v>
      </c>
      <c r="K307">
        <v>29.95</v>
      </c>
      <c r="L307">
        <v>35</v>
      </c>
      <c r="M307" t="s">
        <v>88</v>
      </c>
      <c r="N307" t="s">
        <v>788</v>
      </c>
      <c r="O307">
        <v>5</v>
      </c>
      <c r="P307">
        <v>29.95</v>
      </c>
      <c r="Q307">
        <v>1.75</v>
      </c>
      <c r="R307">
        <v>52.412500000000001</v>
      </c>
      <c r="S307">
        <v>57.412500000000001</v>
      </c>
      <c r="T307">
        <v>0</v>
      </c>
      <c r="U307" s="91">
        <v>0</v>
      </c>
      <c r="V307" s="91">
        <v>0</v>
      </c>
      <c r="W307">
        <v>32.5</v>
      </c>
      <c r="X307">
        <v>0.58333333333333337</v>
      </c>
      <c r="Y307">
        <v>18.958333333333336</v>
      </c>
      <c r="Z307" s="183">
        <v>38.4542</v>
      </c>
      <c r="AA307" t="s">
        <v>5</v>
      </c>
      <c r="AB307" t="b" cm="1">
        <f t="array" ref="AB3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7">
        <f>Fares_Big_Star_Export[[#This Row],[Trip Time]]*Fares_Big_Star_Export[[#This Row],[HOURLY DATA]]/60</f>
        <v>18.958333333333332</v>
      </c>
      <c r="AE307"/>
    </row>
    <row r="308" spans="1:31" x14ac:dyDescent="0.25">
      <c r="A308" t="s">
        <v>55</v>
      </c>
      <c r="B308" t="s">
        <v>528</v>
      </c>
      <c r="C308" t="s">
        <v>719</v>
      </c>
      <c r="D308" s="3">
        <v>0</v>
      </c>
      <c r="E308" t="s">
        <v>92</v>
      </c>
      <c r="F308" t="s">
        <v>789</v>
      </c>
      <c r="G308" s="2">
        <v>45589</v>
      </c>
      <c r="H308">
        <v>4010291</v>
      </c>
      <c r="I308" t="s">
        <v>291</v>
      </c>
      <c r="J308" t="s">
        <v>80</v>
      </c>
      <c r="K308">
        <v>26.97</v>
      </c>
      <c r="L308">
        <v>47</v>
      </c>
      <c r="M308" t="s">
        <v>88</v>
      </c>
      <c r="N308" t="s">
        <v>788</v>
      </c>
      <c r="O308">
        <v>6.5</v>
      </c>
      <c r="P308">
        <v>26.97</v>
      </c>
      <c r="Q308">
        <v>2</v>
      </c>
      <c r="R308">
        <v>53.94</v>
      </c>
      <c r="S308">
        <v>60.44</v>
      </c>
      <c r="T308">
        <v>5.5</v>
      </c>
      <c r="U308" s="91">
        <v>0</v>
      </c>
      <c r="V308" s="91">
        <v>5.5</v>
      </c>
      <c r="W308">
        <v>35.787500000000001</v>
      </c>
      <c r="X308">
        <v>0.78333333333333333</v>
      </c>
      <c r="Y308">
        <v>28.033541666666668</v>
      </c>
      <c r="Z308" s="183">
        <v>32.406500000000001</v>
      </c>
      <c r="AA308" t="s">
        <v>5</v>
      </c>
      <c r="AB308" t="b" cm="1">
        <f t="array" ref="AB3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8">
        <f>Fares_Big_Star_Export[[#This Row],[Trip Time]]*Fares_Big_Star_Export[[#This Row],[HOURLY DATA]]/60</f>
        <v>28.033541666666668</v>
      </c>
      <c r="AE308"/>
    </row>
    <row r="309" spans="1:31" x14ac:dyDescent="0.25">
      <c r="A309" t="s">
        <v>55</v>
      </c>
      <c r="B309" t="s">
        <v>822</v>
      </c>
      <c r="C309" t="s">
        <v>715</v>
      </c>
      <c r="D309" s="3">
        <v>0</v>
      </c>
      <c r="E309" t="s">
        <v>92</v>
      </c>
      <c r="F309" t="s">
        <v>472</v>
      </c>
      <c r="G309" s="2">
        <v>45590</v>
      </c>
      <c r="H309">
        <v>4008729</v>
      </c>
      <c r="I309" t="s">
        <v>20</v>
      </c>
      <c r="J309" t="s">
        <v>80</v>
      </c>
      <c r="K309">
        <v>7.27</v>
      </c>
      <c r="L309">
        <v>3</v>
      </c>
      <c r="M309" t="s">
        <v>88</v>
      </c>
      <c r="N309" t="s">
        <v>788</v>
      </c>
      <c r="O309">
        <v>6.5</v>
      </c>
      <c r="P309">
        <v>7.27</v>
      </c>
      <c r="Q309">
        <v>2</v>
      </c>
      <c r="R309">
        <v>14.54</v>
      </c>
      <c r="S309">
        <v>21.04</v>
      </c>
      <c r="T309">
        <v>0</v>
      </c>
      <c r="U309" s="91">
        <v>0</v>
      </c>
      <c r="V309" s="91">
        <v>0</v>
      </c>
      <c r="W309">
        <v>35.787500000000001</v>
      </c>
      <c r="X309">
        <v>0.05</v>
      </c>
      <c r="Y309">
        <v>1.7893750000000002</v>
      </c>
      <c r="Z309" s="183">
        <v>19.250599999999999</v>
      </c>
      <c r="AA309" t="s">
        <v>5</v>
      </c>
      <c r="AB309" t="b" cm="1">
        <f t="array" ref="AB3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9">
        <f>Fares_Big_Star_Export[[#This Row],[Trip Time]]*Fares_Big_Star_Export[[#This Row],[HOURLY DATA]]/60</f>
        <v>1.7893750000000002</v>
      </c>
      <c r="AE309"/>
    </row>
    <row r="310" spans="1:31" x14ac:dyDescent="0.25">
      <c r="A310" t="s">
        <v>582</v>
      </c>
      <c r="B310" t="s">
        <v>764</v>
      </c>
      <c r="C310" t="s">
        <v>1012</v>
      </c>
      <c r="D310" s="3">
        <v>0</v>
      </c>
      <c r="E310" t="s">
        <v>92</v>
      </c>
      <c r="F310" t="s">
        <v>542</v>
      </c>
      <c r="G310" s="2">
        <v>45590</v>
      </c>
      <c r="H310">
        <v>4008753</v>
      </c>
      <c r="I310" t="s">
        <v>29</v>
      </c>
      <c r="J310" t="s">
        <v>80</v>
      </c>
      <c r="K310">
        <v>4.38</v>
      </c>
      <c r="L310">
        <v>17</v>
      </c>
      <c r="M310" t="s">
        <v>88</v>
      </c>
      <c r="N310" t="s">
        <v>788</v>
      </c>
      <c r="O310">
        <v>5</v>
      </c>
      <c r="P310">
        <v>4.38</v>
      </c>
      <c r="Q310">
        <v>1.75</v>
      </c>
      <c r="R310">
        <v>7.665</v>
      </c>
      <c r="S310">
        <v>12.664999999999999</v>
      </c>
      <c r="T310">
        <v>5.5</v>
      </c>
      <c r="U310" s="91">
        <v>0</v>
      </c>
      <c r="V310" s="91">
        <v>5.5</v>
      </c>
      <c r="W310">
        <v>29</v>
      </c>
      <c r="X310">
        <v>0.28333333333333333</v>
      </c>
      <c r="Y310">
        <v>8.2166666666666668</v>
      </c>
      <c r="Z310" s="183">
        <v>4.4482999999999997</v>
      </c>
      <c r="AA310" t="s">
        <v>26</v>
      </c>
      <c r="AB310" t="b" cm="1">
        <f t="array" ref="AB3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0">
        <f>Fares_Big_Star_Export[[#This Row],[Trip Time]]*Fares_Big_Star_Export[[#This Row],[HOURLY DATA]]/60</f>
        <v>8.2166666666666668</v>
      </c>
      <c r="AE310"/>
    </row>
    <row r="311" spans="1:31" x14ac:dyDescent="0.25">
      <c r="A311" t="s">
        <v>390</v>
      </c>
      <c r="B311" t="s">
        <v>469</v>
      </c>
      <c r="C311" t="s">
        <v>383</v>
      </c>
      <c r="D311" s="3">
        <v>0</v>
      </c>
      <c r="E311" t="s">
        <v>92</v>
      </c>
      <c r="F311" t="s">
        <v>369</v>
      </c>
      <c r="G311" s="2">
        <v>45590</v>
      </c>
      <c r="H311">
        <v>4008728</v>
      </c>
      <c r="I311" t="s">
        <v>17</v>
      </c>
      <c r="J311" t="s">
        <v>80</v>
      </c>
      <c r="K311">
        <v>7.27</v>
      </c>
      <c r="L311">
        <v>21</v>
      </c>
      <c r="M311" t="s">
        <v>88</v>
      </c>
      <c r="N311" t="s">
        <v>788</v>
      </c>
      <c r="O311">
        <v>5</v>
      </c>
      <c r="P311">
        <v>7.27</v>
      </c>
      <c r="Q311">
        <v>1.75</v>
      </c>
      <c r="R311">
        <v>12.7225</v>
      </c>
      <c r="S311">
        <v>17.7225</v>
      </c>
      <c r="T311">
        <v>0</v>
      </c>
      <c r="U311" s="91">
        <v>0</v>
      </c>
      <c r="V311" s="91">
        <v>0</v>
      </c>
      <c r="W311">
        <v>32.5</v>
      </c>
      <c r="X311">
        <v>0.35</v>
      </c>
      <c r="Y311">
        <v>11.375</v>
      </c>
      <c r="Z311" s="183">
        <v>6.3475000000000001</v>
      </c>
      <c r="AA311" t="s">
        <v>5</v>
      </c>
      <c r="AB311" t="b" cm="1">
        <f t="array" ref="AB3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1">
        <f>Fares_Big_Star_Export[[#This Row],[Trip Time]]*Fares_Big_Star_Export[[#This Row],[HOURLY DATA]]/60</f>
        <v>11.375</v>
      </c>
      <c r="AE311"/>
    </row>
    <row r="312" spans="1:31" x14ac:dyDescent="0.25">
      <c r="A312" t="s">
        <v>461</v>
      </c>
      <c r="B312" t="s">
        <v>933</v>
      </c>
      <c r="C312" t="s">
        <v>984</v>
      </c>
      <c r="D312" s="3">
        <v>0</v>
      </c>
      <c r="E312" t="s">
        <v>92</v>
      </c>
      <c r="F312" t="s">
        <v>421</v>
      </c>
      <c r="G312" s="2">
        <v>45590</v>
      </c>
      <c r="H312">
        <v>4012526</v>
      </c>
      <c r="I312" t="s">
        <v>290</v>
      </c>
      <c r="J312" t="s">
        <v>86</v>
      </c>
      <c r="K312">
        <v>8.76</v>
      </c>
      <c r="L312">
        <v>15</v>
      </c>
      <c r="M312" t="s">
        <v>89</v>
      </c>
      <c r="N312" t="s">
        <v>788</v>
      </c>
      <c r="O312">
        <v>6.5</v>
      </c>
      <c r="P312">
        <v>8.76</v>
      </c>
      <c r="Q312">
        <v>2</v>
      </c>
      <c r="R312">
        <v>17.52</v>
      </c>
      <c r="S312">
        <v>24.02</v>
      </c>
      <c r="T312">
        <v>5</v>
      </c>
      <c r="U312" s="91">
        <v>0</v>
      </c>
      <c r="V312" s="91">
        <v>5</v>
      </c>
      <c r="W312">
        <v>32.5</v>
      </c>
      <c r="X312">
        <v>0.25</v>
      </c>
      <c r="Y312">
        <v>8.125</v>
      </c>
      <c r="Z312" s="183">
        <v>15.895</v>
      </c>
      <c r="AA312" t="s">
        <v>5</v>
      </c>
      <c r="AB312" t="b" cm="1">
        <f t="array" ref="AB3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2">
        <f>Fares_Big_Star_Export[[#This Row],[Trip Time]]*Fares_Big_Star_Export[[#This Row],[HOURLY DATA]]/60</f>
        <v>8.125</v>
      </c>
      <c r="AE312"/>
    </row>
    <row r="313" spans="1:31" x14ac:dyDescent="0.25">
      <c r="A313" t="s">
        <v>432</v>
      </c>
      <c r="B313" t="s">
        <v>517</v>
      </c>
      <c r="C313" t="s">
        <v>503</v>
      </c>
      <c r="D313" s="3">
        <v>0</v>
      </c>
      <c r="E313" t="s">
        <v>92</v>
      </c>
      <c r="F313" t="s">
        <v>398</v>
      </c>
      <c r="G313" s="2">
        <v>45590</v>
      </c>
      <c r="H313">
        <v>4012448</v>
      </c>
      <c r="I313" t="s">
        <v>27</v>
      </c>
      <c r="J313" t="s">
        <v>80</v>
      </c>
      <c r="K313">
        <v>10.86</v>
      </c>
      <c r="L313">
        <v>25</v>
      </c>
      <c r="M313" t="s">
        <v>88</v>
      </c>
      <c r="N313" t="s">
        <v>788</v>
      </c>
      <c r="O313">
        <v>5</v>
      </c>
      <c r="P313">
        <v>10.86</v>
      </c>
      <c r="Q313">
        <v>1.75</v>
      </c>
      <c r="R313">
        <v>19.004999999999999</v>
      </c>
      <c r="S313">
        <v>24.004999999999999</v>
      </c>
      <c r="T313">
        <v>5</v>
      </c>
      <c r="U313" s="91">
        <v>0</v>
      </c>
      <c r="V313" s="91">
        <v>5</v>
      </c>
      <c r="W313">
        <v>29</v>
      </c>
      <c r="X313">
        <v>0.41666666666666669</v>
      </c>
      <c r="Y313">
        <v>12.083333333333334</v>
      </c>
      <c r="Z313" s="183">
        <v>11.9217</v>
      </c>
      <c r="AA313" t="s">
        <v>26</v>
      </c>
      <c r="AB313" t="b" cm="1">
        <f t="array" ref="AB3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3">
        <f>Fares_Big_Star_Export[[#This Row],[Trip Time]]*Fares_Big_Star_Export[[#This Row],[HOURLY DATA]]/60</f>
        <v>12.083333333333334</v>
      </c>
      <c r="AE313"/>
    </row>
    <row r="314" spans="1:31" x14ac:dyDescent="0.25">
      <c r="A314" t="s">
        <v>461</v>
      </c>
      <c r="B314" t="s">
        <v>691</v>
      </c>
      <c r="C314" t="s">
        <v>916</v>
      </c>
      <c r="D314" s="3">
        <v>0</v>
      </c>
      <c r="E314" t="s">
        <v>92</v>
      </c>
      <c r="F314" t="s">
        <v>421</v>
      </c>
      <c r="G314" s="2">
        <v>45590</v>
      </c>
      <c r="H314">
        <v>4012501</v>
      </c>
      <c r="I314" t="s">
        <v>290</v>
      </c>
      <c r="J314" t="s">
        <v>619</v>
      </c>
      <c r="K314">
        <v>10.49</v>
      </c>
      <c r="L314">
        <v>25</v>
      </c>
      <c r="M314" t="s">
        <v>88</v>
      </c>
      <c r="N314" t="s">
        <v>788</v>
      </c>
      <c r="O314">
        <v>5</v>
      </c>
      <c r="P314">
        <v>10.49</v>
      </c>
      <c r="Q314">
        <v>1.75</v>
      </c>
      <c r="R314">
        <v>18.357500000000002</v>
      </c>
      <c r="S314">
        <v>23.357500000000002</v>
      </c>
      <c r="T314">
        <v>5.5</v>
      </c>
      <c r="U314" s="91">
        <v>0</v>
      </c>
      <c r="V314" s="91">
        <v>5.5</v>
      </c>
      <c r="W314">
        <v>32.5</v>
      </c>
      <c r="X314">
        <v>0.41666666666666669</v>
      </c>
      <c r="Y314">
        <v>13.541666666666668</v>
      </c>
      <c r="Z314" s="183">
        <v>9.8157999999999994</v>
      </c>
      <c r="AA314" t="s">
        <v>5</v>
      </c>
      <c r="AB314" t="b" cm="1">
        <f t="array" ref="AB3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4">
        <f>Fares_Big_Star_Export[[#This Row],[Trip Time]]*Fares_Big_Star_Export[[#This Row],[HOURLY DATA]]/60</f>
        <v>13.541666666666666</v>
      </c>
      <c r="AE314"/>
    </row>
    <row r="315" spans="1:31" x14ac:dyDescent="0.25">
      <c r="A315" t="s">
        <v>56</v>
      </c>
      <c r="B315" t="s">
        <v>955</v>
      </c>
      <c r="C315" t="s">
        <v>1013</v>
      </c>
      <c r="D315" s="3">
        <v>0</v>
      </c>
      <c r="E315" t="s">
        <v>92</v>
      </c>
      <c r="F315" t="s">
        <v>285</v>
      </c>
      <c r="G315" s="2">
        <v>45590</v>
      </c>
      <c r="H315">
        <v>4008862</v>
      </c>
      <c r="I315" t="s">
        <v>346</v>
      </c>
      <c r="J315" t="s">
        <v>80</v>
      </c>
      <c r="K315">
        <v>13.97</v>
      </c>
      <c r="L315">
        <v>27</v>
      </c>
      <c r="M315" t="s">
        <v>88</v>
      </c>
      <c r="N315" t="s">
        <v>788</v>
      </c>
      <c r="O315">
        <v>5</v>
      </c>
      <c r="P315">
        <v>13.97</v>
      </c>
      <c r="Q315">
        <v>1.75</v>
      </c>
      <c r="R315">
        <v>24.447500000000002</v>
      </c>
      <c r="S315">
        <v>29.447500000000002</v>
      </c>
      <c r="T315">
        <v>5</v>
      </c>
      <c r="U315" s="91">
        <v>0</v>
      </c>
      <c r="V315" s="91">
        <v>5</v>
      </c>
      <c r="W315">
        <v>32.5</v>
      </c>
      <c r="X315">
        <v>0.45</v>
      </c>
      <c r="Y315">
        <v>14.625</v>
      </c>
      <c r="Z315" s="183">
        <v>14.8225</v>
      </c>
      <c r="AA315" t="s">
        <v>5</v>
      </c>
      <c r="AB315" t="b" cm="1">
        <f t="array" ref="AB3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5">
        <f>Fares_Big_Star_Export[[#This Row],[Trip Time]]*Fares_Big_Star_Export[[#This Row],[HOURLY DATA]]/60</f>
        <v>14.625</v>
      </c>
      <c r="AE315"/>
    </row>
    <row r="316" spans="1:31" x14ac:dyDescent="0.25">
      <c r="A316" t="s">
        <v>470</v>
      </c>
      <c r="B316" t="s">
        <v>524</v>
      </c>
      <c r="C316" t="s">
        <v>863</v>
      </c>
      <c r="D316" s="3">
        <v>0</v>
      </c>
      <c r="E316" t="s">
        <v>92</v>
      </c>
      <c r="F316" t="s">
        <v>491</v>
      </c>
      <c r="G316" s="2">
        <v>45590</v>
      </c>
      <c r="H316">
        <v>4009093</v>
      </c>
      <c r="I316" t="s">
        <v>28</v>
      </c>
      <c r="J316" t="s">
        <v>82</v>
      </c>
      <c r="K316">
        <v>16.45</v>
      </c>
      <c r="L316">
        <v>40</v>
      </c>
      <c r="M316" t="s">
        <v>88</v>
      </c>
      <c r="N316" t="s">
        <v>788</v>
      </c>
      <c r="O316">
        <v>5</v>
      </c>
      <c r="P316">
        <v>16.45</v>
      </c>
      <c r="Q316">
        <v>1.75</v>
      </c>
      <c r="R316">
        <v>28.787499999999998</v>
      </c>
      <c r="S316">
        <v>33.787499999999994</v>
      </c>
      <c r="T316">
        <v>5</v>
      </c>
      <c r="U316" s="91">
        <v>0</v>
      </c>
      <c r="V316" s="91">
        <v>5</v>
      </c>
      <c r="W316">
        <v>32.5</v>
      </c>
      <c r="X316">
        <v>0.66666666666666663</v>
      </c>
      <c r="Y316">
        <v>21.666666666666664</v>
      </c>
      <c r="Z316" s="183">
        <v>12.120799999999999</v>
      </c>
      <c r="AA316" t="s">
        <v>5</v>
      </c>
      <c r="AB316" t="b" cm="1">
        <f t="array" ref="AB3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6">
        <f>Fares_Big_Star_Export[[#This Row],[Trip Time]]*Fares_Big_Star_Export[[#This Row],[HOURLY DATA]]/60</f>
        <v>21.666666666666668</v>
      </c>
      <c r="AE316"/>
    </row>
    <row r="317" spans="1:31" x14ac:dyDescent="0.25">
      <c r="A317" t="s">
        <v>60</v>
      </c>
      <c r="B317" t="s">
        <v>577</v>
      </c>
      <c r="C317" t="s">
        <v>827</v>
      </c>
      <c r="D317" s="3">
        <v>0</v>
      </c>
      <c r="E317" t="s">
        <v>92</v>
      </c>
      <c r="F317" t="s">
        <v>566</v>
      </c>
      <c r="G317" s="2">
        <v>45590</v>
      </c>
      <c r="H317">
        <v>4008860</v>
      </c>
      <c r="I317" t="s">
        <v>23</v>
      </c>
      <c r="J317" t="s">
        <v>80</v>
      </c>
      <c r="K317">
        <v>10.88</v>
      </c>
      <c r="L317">
        <v>37</v>
      </c>
      <c r="M317" t="s">
        <v>88</v>
      </c>
      <c r="N317" t="s">
        <v>788</v>
      </c>
      <c r="O317">
        <v>5</v>
      </c>
      <c r="P317">
        <v>10.88</v>
      </c>
      <c r="Q317">
        <v>1.75</v>
      </c>
      <c r="R317">
        <v>19.040000000000003</v>
      </c>
      <c r="S317">
        <v>24.040000000000003</v>
      </c>
      <c r="T317">
        <v>0</v>
      </c>
      <c r="U317" s="91">
        <v>0</v>
      </c>
      <c r="V317" s="91">
        <v>0</v>
      </c>
      <c r="W317">
        <v>32.5</v>
      </c>
      <c r="X317">
        <v>0.6166666666666667</v>
      </c>
      <c r="Y317">
        <v>20.041666666666668</v>
      </c>
      <c r="Z317" s="183">
        <v>3.9983</v>
      </c>
      <c r="AA317" t="s">
        <v>5</v>
      </c>
      <c r="AB317" t="b" cm="1">
        <f t="array" ref="AB3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7">
        <f>Fares_Big_Star_Export[[#This Row],[Trip Time]]*Fares_Big_Star_Export[[#This Row],[HOURLY DATA]]/60</f>
        <v>20.041666666666668</v>
      </c>
      <c r="AE317"/>
    </row>
    <row r="318" spans="1:31" x14ac:dyDescent="0.25">
      <c r="A318" t="s">
        <v>406</v>
      </c>
      <c r="B318" t="s">
        <v>474</v>
      </c>
      <c r="C318" t="s">
        <v>509</v>
      </c>
      <c r="D318" s="3">
        <v>0</v>
      </c>
      <c r="E318" t="s">
        <v>92</v>
      </c>
      <c r="F318" t="s">
        <v>385</v>
      </c>
      <c r="G318" s="2">
        <v>45590</v>
      </c>
      <c r="H318">
        <v>4008859</v>
      </c>
      <c r="I318" t="s">
        <v>212</v>
      </c>
      <c r="J318" t="s">
        <v>80</v>
      </c>
      <c r="K318">
        <v>10.88</v>
      </c>
      <c r="L318">
        <v>29</v>
      </c>
      <c r="M318" t="s">
        <v>88</v>
      </c>
      <c r="N318" t="s">
        <v>788</v>
      </c>
      <c r="O318">
        <v>5</v>
      </c>
      <c r="P318">
        <v>10.88</v>
      </c>
      <c r="Q318">
        <v>1.75</v>
      </c>
      <c r="R318">
        <v>19.040000000000003</v>
      </c>
      <c r="S318">
        <v>24.040000000000003</v>
      </c>
      <c r="T318">
        <v>0</v>
      </c>
      <c r="U318" s="91">
        <v>0</v>
      </c>
      <c r="V318" s="91">
        <v>0</v>
      </c>
      <c r="W318">
        <v>29</v>
      </c>
      <c r="X318">
        <v>0.48333333333333334</v>
      </c>
      <c r="Y318">
        <v>14.016666666666667</v>
      </c>
      <c r="Z318" s="183">
        <v>10.023300000000001</v>
      </c>
      <c r="AA318" t="s">
        <v>26</v>
      </c>
      <c r="AB318" t="b" cm="1">
        <f t="array" ref="AB3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8">
        <f>Fares_Big_Star_Export[[#This Row],[Trip Time]]*Fares_Big_Star_Export[[#This Row],[HOURLY DATA]]/60</f>
        <v>14.016666666666667</v>
      </c>
      <c r="AE318"/>
    </row>
    <row r="319" spans="1:31" x14ac:dyDescent="0.25">
      <c r="A319" t="s">
        <v>331</v>
      </c>
      <c r="B319" t="s">
        <v>559</v>
      </c>
      <c r="C319" t="s">
        <v>839</v>
      </c>
      <c r="D319" s="3">
        <v>0</v>
      </c>
      <c r="E319" t="s">
        <v>92</v>
      </c>
      <c r="F319" t="s">
        <v>284</v>
      </c>
      <c r="G319" s="2">
        <v>45590</v>
      </c>
      <c r="H319">
        <v>4010952</v>
      </c>
      <c r="I319" t="s">
        <v>213</v>
      </c>
      <c r="J319" t="s">
        <v>82</v>
      </c>
      <c r="K319">
        <v>14.82</v>
      </c>
      <c r="L319">
        <v>35</v>
      </c>
      <c r="M319" t="s">
        <v>88</v>
      </c>
      <c r="N319" t="s">
        <v>788</v>
      </c>
      <c r="O319">
        <v>5</v>
      </c>
      <c r="P319">
        <v>14.82</v>
      </c>
      <c r="Q319">
        <v>1.75</v>
      </c>
      <c r="R319">
        <v>25.935000000000002</v>
      </c>
      <c r="S319">
        <v>30.935000000000002</v>
      </c>
      <c r="T319">
        <v>5</v>
      </c>
      <c r="U319" s="91">
        <v>0</v>
      </c>
      <c r="V319" s="91">
        <v>5</v>
      </c>
      <c r="W319">
        <v>32.5</v>
      </c>
      <c r="X319">
        <v>0.58333333333333337</v>
      </c>
      <c r="Y319">
        <v>18.958333333333336</v>
      </c>
      <c r="Z319" s="183">
        <v>11.976699999999999</v>
      </c>
      <c r="AA319" t="s">
        <v>5</v>
      </c>
      <c r="AB319" t="b" cm="1">
        <f t="array" ref="AB3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9">
        <f>Fares_Big_Star_Export[[#This Row],[Trip Time]]*Fares_Big_Star_Export[[#This Row],[HOURLY DATA]]/60</f>
        <v>18.958333333333332</v>
      </c>
      <c r="AE319"/>
    </row>
    <row r="320" spans="1:31" x14ac:dyDescent="0.25">
      <c r="A320" t="s">
        <v>55</v>
      </c>
      <c r="B320" t="s">
        <v>927</v>
      </c>
      <c r="C320" t="s">
        <v>1009</v>
      </c>
      <c r="D320" s="3">
        <v>0</v>
      </c>
      <c r="E320" t="s">
        <v>92</v>
      </c>
      <c r="F320" t="s">
        <v>789</v>
      </c>
      <c r="G320" s="2">
        <v>45590</v>
      </c>
      <c r="H320">
        <v>4009094</v>
      </c>
      <c r="I320" t="s">
        <v>291</v>
      </c>
      <c r="J320" t="s">
        <v>82</v>
      </c>
      <c r="K320">
        <v>14.41</v>
      </c>
      <c r="L320">
        <v>30</v>
      </c>
      <c r="M320" t="s">
        <v>88</v>
      </c>
      <c r="N320" t="s">
        <v>788</v>
      </c>
      <c r="O320">
        <v>6.5</v>
      </c>
      <c r="P320">
        <v>14.41</v>
      </c>
      <c r="Q320">
        <v>2</v>
      </c>
      <c r="R320">
        <v>28.82</v>
      </c>
      <c r="S320">
        <v>35.32</v>
      </c>
      <c r="T320">
        <v>5.5</v>
      </c>
      <c r="U320" s="91">
        <v>0</v>
      </c>
      <c r="V320" s="91">
        <v>5.5</v>
      </c>
      <c r="W320">
        <v>35.787500000000001</v>
      </c>
      <c r="X320">
        <v>0.5</v>
      </c>
      <c r="Y320">
        <v>17.893750000000001</v>
      </c>
      <c r="Z320" s="183">
        <v>17.426200000000001</v>
      </c>
      <c r="AA320" t="s">
        <v>5</v>
      </c>
      <c r="AB320" t="b" cm="1">
        <f t="array" ref="AB3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0">
        <f>Fares_Big_Star_Export[[#This Row],[Trip Time]]*Fares_Big_Star_Export[[#This Row],[HOURLY DATA]]/60</f>
        <v>17.893750000000001</v>
      </c>
      <c r="AE320"/>
    </row>
    <row r="321" spans="1:31" x14ac:dyDescent="0.25">
      <c r="A321" t="s">
        <v>331</v>
      </c>
      <c r="B321" t="s">
        <v>747</v>
      </c>
      <c r="C321" t="s">
        <v>858</v>
      </c>
      <c r="D321" s="3">
        <v>0</v>
      </c>
      <c r="E321" t="s">
        <v>92</v>
      </c>
      <c r="F321" t="s">
        <v>284</v>
      </c>
      <c r="G321" s="2">
        <v>45590</v>
      </c>
      <c r="H321">
        <v>4010951</v>
      </c>
      <c r="I321" t="s">
        <v>213</v>
      </c>
      <c r="J321" t="s">
        <v>82</v>
      </c>
      <c r="K321">
        <v>14.82</v>
      </c>
      <c r="L321">
        <v>43</v>
      </c>
      <c r="M321" t="s">
        <v>88</v>
      </c>
      <c r="N321" t="s">
        <v>788</v>
      </c>
      <c r="O321">
        <v>5</v>
      </c>
      <c r="P321">
        <v>14.82</v>
      </c>
      <c r="Q321">
        <v>1.75</v>
      </c>
      <c r="R321">
        <v>25.935000000000002</v>
      </c>
      <c r="S321">
        <v>30.935000000000002</v>
      </c>
      <c r="T321">
        <v>5.5</v>
      </c>
      <c r="U321" s="91">
        <v>0</v>
      </c>
      <c r="V321" s="91">
        <v>5.5</v>
      </c>
      <c r="W321">
        <v>32.5</v>
      </c>
      <c r="X321">
        <v>0.71666666666666667</v>
      </c>
      <c r="Y321">
        <v>23.291666666666668</v>
      </c>
      <c r="Z321" s="183">
        <v>7.6433</v>
      </c>
      <c r="AA321" t="s">
        <v>5</v>
      </c>
      <c r="AB321" t="b" cm="1">
        <f t="array" ref="AB3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1">
        <f>Fares_Big_Star_Export[[#This Row],[Trip Time]]*Fares_Big_Star_Export[[#This Row],[HOURLY DATA]]/60</f>
        <v>23.291666666666668</v>
      </c>
      <c r="AE321"/>
    </row>
    <row r="322" spans="1:31" x14ac:dyDescent="0.25">
      <c r="A322" t="s">
        <v>56</v>
      </c>
      <c r="B322" t="s">
        <v>926</v>
      </c>
      <c r="C322" t="s">
        <v>758</v>
      </c>
      <c r="D322" s="3">
        <v>0</v>
      </c>
      <c r="E322" t="s">
        <v>92</v>
      </c>
      <c r="F322" t="s">
        <v>285</v>
      </c>
      <c r="G322" s="2">
        <v>45590</v>
      </c>
      <c r="H322">
        <v>4008980</v>
      </c>
      <c r="I322" t="s">
        <v>346</v>
      </c>
      <c r="J322" t="s">
        <v>82</v>
      </c>
      <c r="K322">
        <v>25.38</v>
      </c>
      <c r="L322">
        <v>62</v>
      </c>
      <c r="M322" t="s">
        <v>88</v>
      </c>
      <c r="N322" t="s">
        <v>788</v>
      </c>
      <c r="O322">
        <v>5</v>
      </c>
      <c r="P322">
        <v>25.38</v>
      </c>
      <c r="Q322">
        <v>1.75</v>
      </c>
      <c r="R322">
        <v>44.414999999999999</v>
      </c>
      <c r="S322">
        <v>49.414999999999999</v>
      </c>
      <c r="T322">
        <v>5.5</v>
      </c>
      <c r="U322" s="91">
        <v>0</v>
      </c>
      <c r="V322" s="91">
        <v>5.5</v>
      </c>
      <c r="W322">
        <v>32.5</v>
      </c>
      <c r="X322">
        <v>1.0333333333333334</v>
      </c>
      <c r="Y322">
        <v>33.583333333333336</v>
      </c>
      <c r="Z322" s="183">
        <v>15.8317</v>
      </c>
      <c r="AA322" t="s">
        <v>5</v>
      </c>
      <c r="AB322" t="b" cm="1">
        <f t="array" ref="AB3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2">
        <f>Fares_Big_Star_Export[[#This Row],[Trip Time]]*Fares_Big_Star_Export[[#This Row],[HOURLY DATA]]/60</f>
        <v>33.583333333333336</v>
      </c>
      <c r="AE322"/>
    </row>
    <row r="323" spans="1:31" x14ac:dyDescent="0.25">
      <c r="A323" t="s">
        <v>432</v>
      </c>
      <c r="B323" t="s">
        <v>373</v>
      </c>
      <c r="C323" t="s">
        <v>343</v>
      </c>
      <c r="D323" s="3">
        <v>0</v>
      </c>
      <c r="E323" t="s">
        <v>92</v>
      </c>
      <c r="F323" t="s">
        <v>398</v>
      </c>
      <c r="G323" s="2">
        <v>45590</v>
      </c>
      <c r="H323">
        <v>4008738</v>
      </c>
      <c r="I323" t="s">
        <v>27</v>
      </c>
      <c r="J323" t="s">
        <v>80</v>
      </c>
      <c r="K323">
        <v>10.039999999999999</v>
      </c>
      <c r="L323">
        <v>23</v>
      </c>
      <c r="M323" t="s">
        <v>88</v>
      </c>
      <c r="N323" t="s">
        <v>788</v>
      </c>
      <c r="O323">
        <v>5</v>
      </c>
      <c r="P323">
        <v>10.039999999999999</v>
      </c>
      <c r="Q323">
        <v>1.75</v>
      </c>
      <c r="R323">
        <v>17.57</v>
      </c>
      <c r="S323">
        <v>22.57</v>
      </c>
      <c r="T323">
        <v>0</v>
      </c>
      <c r="U323" s="91">
        <v>0</v>
      </c>
      <c r="V323" s="91">
        <v>0</v>
      </c>
      <c r="W323">
        <v>29</v>
      </c>
      <c r="X323">
        <v>0.38333333333333336</v>
      </c>
      <c r="Y323">
        <v>11.116666666666667</v>
      </c>
      <c r="Z323" s="183">
        <v>11.4533</v>
      </c>
      <c r="AA323" t="s">
        <v>26</v>
      </c>
      <c r="AB323" t="b" cm="1">
        <f t="array" ref="AB3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3">
        <f>Fares_Big_Star_Export[[#This Row],[Trip Time]]*Fares_Big_Star_Export[[#This Row],[HOURLY DATA]]/60</f>
        <v>11.116666666666667</v>
      </c>
      <c r="AE323"/>
    </row>
    <row r="324" spans="1:31" x14ac:dyDescent="0.25">
      <c r="A324" t="s">
        <v>444</v>
      </c>
      <c r="B324" t="s">
        <v>633</v>
      </c>
      <c r="C324" t="s">
        <v>913</v>
      </c>
      <c r="D324" s="3">
        <v>0</v>
      </c>
      <c r="E324" t="s">
        <v>92</v>
      </c>
      <c r="F324" t="s">
        <v>415</v>
      </c>
      <c r="G324" s="2">
        <v>45590</v>
      </c>
      <c r="H324">
        <v>4008861</v>
      </c>
      <c r="I324" t="s">
        <v>354</v>
      </c>
      <c r="J324" t="s">
        <v>80</v>
      </c>
      <c r="K324">
        <v>13.97</v>
      </c>
      <c r="L324">
        <v>28</v>
      </c>
      <c r="M324" t="s">
        <v>88</v>
      </c>
      <c r="N324" t="s">
        <v>788</v>
      </c>
      <c r="O324">
        <v>5</v>
      </c>
      <c r="P324">
        <v>13.97</v>
      </c>
      <c r="Q324">
        <v>1.75</v>
      </c>
      <c r="R324">
        <v>24.447500000000002</v>
      </c>
      <c r="S324">
        <v>29.447500000000002</v>
      </c>
      <c r="T324">
        <v>5.5</v>
      </c>
      <c r="U324" s="91">
        <v>0</v>
      </c>
      <c r="V324" s="91">
        <v>5.5</v>
      </c>
      <c r="W324">
        <v>32.5</v>
      </c>
      <c r="X324">
        <v>0.46666666666666667</v>
      </c>
      <c r="Y324">
        <v>15.166666666666666</v>
      </c>
      <c r="Z324" s="183">
        <v>14.280799999999999</v>
      </c>
      <c r="AA324" t="s">
        <v>5</v>
      </c>
      <c r="AB324" t="b" cm="1">
        <f t="array" ref="AB3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4">
        <f>Fares_Big_Star_Export[[#This Row],[Trip Time]]*Fares_Big_Star_Export[[#This Row],[HOURLY DATA]]/60</f>
        <v>15.166666666666666</v>
      </c>
      <c r="AE324"/>
    </row>
    <row r="325" spans="1:31" x14ac:dyDescent="0.25">
      <c r="A325" t="s">
        <v>390</v>
      </c>
      <c r="B325" t="s">
        <v>819</v>
      </c>
      <c r="C325" t="s">
        <v>1012</v>
      </c>
      <c r="D325" s="3">
        <v>0</v>
      </c>
      <c r="E325" t="s">
        <v>92</v>
      </c>
      <c r="F325" t="s">
        <v>369</v>
      </c>
      <c r="G325" s="2">
        <v>45590</v>
      </c>
      <c r="H325">
        <v>4008739</v>
      </c>
      <c r="I325" t="s">
        <v>17</v>
      </c>
      <c r="J325" t="s">
        <v>80</v>
      </c>
      <c r="K325">
        <v>10.039999999999999</v>
      </c>
      <c r="L325">
        <v>31</v>
      </c>
      <c r="M325" t="s">
        <v>88</v>
      </c>
      <c r="N325" t="s">
        <v>788</v>
      </c>
      <c r="O325">
        <v>5</v>
      </c>
      <c r="P325">
        <v>10.039999999999999</v>
      </c>
      <c r="Q325">
        <v>1.75</v>
      </c>
      <c r="R325">
        <v>17.57</v>
      </c>
      <c r="S325">
        <v>22.57</v>
      </c>
      <c r="T325">
        <v>0</v>
      </c>
      <c r="U325" s="91">
        <v>0</v>
      </c>
      <c r="V325" s="91">
        <v>0</v>
      </c>
      <c r="W325">
        <v>32.5</v>
      </c>
      <c r="X325">
        <v>0.51666666666666672</v>
      </c>
      <c r="Y325">
        <v>16.791666666666668</v>
      </c>
      <c r="Z325" s="183">
        <v>5.7782999999999998</v>
      </c>
      <c r="AA325" t="s">
        <v>5</v>
      </c>
      <c r="AB325" t="b" cm="1">
        <f t="array" ref="AB3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5">
        <f>Fares_Big_Star_Export[[#This Row],[Trip Time]]*Fares_Big_Star_Export[[#This Row],[HOURLY DATA]]/60</f>
        <v>16.791666666666668</v>
      </c>
      <c r="AE325"/>
    </row>
    <row r="326" spans="1:31" x14ac:dyDescent="0.25">
      <c r="A326" t="s">
        <v>55</v>
      </c>
      <c r="B326" t="s">
        <v>884</v>
      </c>
      <c r="C326" t="s">
        <v>428</v>
      </c>
      <c r="D326" s="3">
        <v>0</v>
      </c>
      <c r="E326" t="s">
        <v>92</v>
      </c>
      <c r="F326" t="s">
        <v>850</v>
      </c>
      <c r="G326" s="2">
        <v>45590</v>
      </c>
      <c r="H326">
        <v>4012389</v>
      </c>
      <c r="I326" t="s">
        <v>22</v>
      </c>
      <c r="J326" t="s">
        <v>80</v>
      </c>
      <c r="K326">
        <v>17.97</v>
      </c>
      <c r="L326">
        <v>31</v>
      </c>
      <c r="M326" t="s">
        <v>88</v>
      </c>
      <c r="N326" t="s">
        <v>788</v>
      </c>
      <c r="O326">
        <v>6.5</v>
      </c>
      <c r="P326">
        <v>17.97</v>
      </c>
      <c r="Q326">
        <v>2</v>
      </c>
      <c r="R326">
        <v>35.94</v>
      </c>
      <c r="S326">
        <v>42.44</v>
      </c>
      <c r="T326">
        <v>5.5</v>
      </c>
      <c r="U326" s="91">
        <v>0</v>
      </c>
      <c r="V326" s="91">
        <v>5.5</v>
      </c>
      <c r="W326">
        <v>35.787500000000001</v>
      </c>
      <c r="X326">
        <v>0.51666666666666672</v>
      </c>
      <c r="Y326">
        <v>18.490208333333335</v>
      </c>
      <c r="Z326" s="183">
        <v>23.9498</v>
      </c>
      <c r="AA326" t="s">
        <v>5</v>
      </c>
      <c r="AB326" t="b" cm="1">
        <f t="array" ref="AB3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6">
        <f>Fares_Big_Star_Export[[#This Row],[Trip Time]]*Fares_Big_Star_Export[[#This Row],[HOURLY DATA]]/60</f>
        <v>18.490208333333335</v>
      </c>
      <c r="AE326"/>
    </row>
    <row r="327" spans="1:31" x14ac:dyDescent="0.25">
      <c r="A327" t="s">
        <v>444</v>
      </c>
      <c r="B327" t="s">
        <v>841</v>
      </c>
      <c r="C327" t="s">
        <v>626</v>
      </c>
      <c r="D327" s="3">
        <v>1</v>
      </c>
      <c r="E327" t="s">
        <v>92</v>
      </c>
      <c r="F327" t="s">
        <v>415</v>
      </c>
      <c r="G327" s="2">
        <v>45590</v>
      </c>
      <c r="H327">
        <v>4012446</v>
      </c>
      <c r="I327" t="s">
        <v>354</v>
      </c>
      <c r="J327" t="s">
        <v>80</v>
      </c>
      <c r="K327">
        <v>10.86</v>
      </c>
      <c r="L327">
        <v>24</v>
      </c>
      <c r="M327" t="s">
        <v>88</v>
      </c>
      <c r="N327" t="s">
        <v>788</v>
      </c>
      <c r="O327">
        <v>5</v>
      </c>
      <c r="P327">
        <v>10.86</v>
      </c>
      <c r="Q327">
        <v>1.75</v>
      </c>
      <c r="R327">
        <v>19.004999999999999</v>
      </c>
      <c r="S327">
        <v>24.004999999999999</v>
      </c>
      <c r="T327">
        <v>5.5</v>
      </c>
      <c r="U327" s="91">
        <v>5.5</v>
      </c>
      <c r="V327" s="91">
        <v>0</v>
      </c>
      <c r="W327">
        <v>32.5</v>
      </c>
      <c r="X327">
        <v>0.4</v>
      </c>
      <c r="Y327">
        <v>13</v>
      </c>
      <c r="Z327" s="183">
        <v>11.005000000000001</v>
      </c>
      <c r="AA327" t="s">
        <v>5</v>
      </c>
      <c r="AB327" t="b" cm="1">
        <f t="array" ref="AB3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7">
        <f>Fares_Big_Star_Export[[#This Row],[Trip Time]]*Fares_Big_Star_Export[[#This Row],[HOURLY DATA]]/60</f>
        <v>13</v>
      </c>
      <c r="AE327"/>
    </row>
    <row r="328" spans="1:31" x14ac:dyDescent="0.25">
      <c r="A328" t="s">
        <v>582</v>
      </c>
      <c r="B328" t="s">
        <v>583</v>
      </c>
      <c r="C328" t="s">
        <v>558</v>
      </c>
      <c r="D328" s="3">
        <v>0</v>
      </c>
      <c r="E328" t="s">
        <v>92</v>
      </c>
      <c r="F328" t="s">
        <v>542</v>
      </c>
      <c r="G328" s="2">
        <v>45590</v>
      </c>
      <c r="H328">
        <v>4011697</v>
      </c>
      <c r="I328" t="s">
        <v>29</v>
      </c>
      <c r="J328" t="s">
        <v>80</v>
      </c>
      <c r="K328">
        <v>22.51</v>
      </c>
      <c r="L328">
        <v>22</v>
      </c>
      <c r="M328" t="s">
        <v>88</v>
      </c>
      <c r="N328" t="s">
        <v>788</v>
      </c>
      <c r="O328">
        <v>5</v>
      </c>
      <c r="P328">
        <v>22.51</v>
      </c>
      <c r="Q328">
        <v>1.75</v>
      </c>
      <c r="R328">
        <v>39.392500000000005</v>
      </c>
      <c r="S328">
        <v>44.392500000000005</v>
      </c>
      <c r="T328">
        <v>5.5</v>
      </c>
      <c r="U328" s="91">
        <v>0</v>
      </c>
      <c r="V328" s="91">
        <v>5.5</v>
      </c>
      <c r="W328">
        <v>29</v>
      </c>
      <c r="X328">
        <v>0.36666666666666664</v>
      </c>
      <c r="Y328">
        <v>10.633333333333333</v>
      </c>
      <c r="Z328" s="183">
        <v>33.7592</v>
      </c>
      <c r="AA328" t="s">
        <v>26</v>
      </c>
      <c r="AB328" t="b" cm="1">
        <f t="array" ref="AB3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8">
        <f>Fares_Big_Star_Export[[#This Row],[Trip Time]]*Fares_Big_Star_Export[[#This Row],[HOURLY DATA]]/60</f>
        <v>10.633333333333333</v>
      </c>
      <c r="AE328"/>
    </row>
    <row r="329" spans="1:31" x14ac:dyDescent="0.25">
      <c r="A329" t="s">
        <v>392</v>
      </c>
      <c r="B329" t="s">
        <v>347</v>
      </c>
      <c r="C329" t="s">
        <v>979</v>
      </c>
      <c r="D329" s="3">
        <v>0</v>
      </c>
      <c r="E329" t="s">
        <v>92</v>
      </c>
      <c r="F329" t="s">
        <v>666</v>
      </c>
      <c r="G329" s="2">
        <v>45590</v>
      </c>
      <c r="H329">
        <v>4012385</v>
      </c>
      <c r="I329" t="s">
        <v>38</v>
      </c>
      <c r="J329" t="s">
        <v>80</v>
      </c>
      <c r="K329">
        <v>17.97</v>
      </c>
      <c r="L329">
        <v>37</v>
      </c>
      <c r="M329" t="s">
        <v>88</v>
      </c>
      <c r="N329" t="s">
        <v>788</v>
      </c>
      <c r="O329">
        <v>5</v>
      </c>
      <c r="P329">
        <v>17.97</v>
      </c>
      <c r="Q329">
        <v>1.75</v>
      </c>
      <c r="R329">
        <v>31.447499999999998</v>
      </c>
      <c r="S329">
        <v>36.447499999999998</v>
      </c>
      <c r="T329">
        <v>5.5</v>
      </c>
      <c r="U329" s="91">
        <v>0</v>
      </c>
      <c r="V329" s="91">
        <v>5.5</v>
      </c>
      <c r="W329">
        <v>29</v>
      </c>
      <c r="X329">
        <v>0.6166666666666667</v>
      </c>
      <c r="Y329">
        <v>17.883333333333333</v>
      </c>
      <c r="Z329" s="183">
        <v>18.5642</v>
      </c>
      <c r="AA329" t="s">
        <v>26</v>
      </c>
      <c r="AB329" t="b" cm="1">
        <f t="array" ref="AB3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9">
        <f>Fares_Big_Star_Export[[#This Row],[Trip Time]]*Fares_Big_Star_Export[[#This Row],[HOURLY DATA]]/60</f>
        <v>17.883333333333333</v>
      </c>
      <c r="AE329"/>
    </row>
    <row r="330" spans="1:31" x14ac:dyDescent="0.25">
      <c r="A330" t="s">
        <v>470</v>
      </c>
      <c r="B330" t="s">
        <v>517</v>
      </c>
      <c r="C330" t="s">
        <v>686</v>
      </c>
      <c r="D330" s="3">
        <v>1</v>
      </c>
      <c r="E330" t="s">
        <v>92</v>
      </c>
      <c r="F330" t="s">
        <v>491</v>
      </c>
      <c r="G330" s="2">
        <v>45590</v>
      </c>
      <c r="H330">
        <v>4008979</v>
      </c>
      <c r="I330" t="s">
        <v>28</v>
      </c>
      <c r="J330" t="s">
        <v>84</v>
      </c>
      <c r="K330">
        <v>8.33</v>
      </c>
      <c r="L330">
        <v>20</v>
      </c>
      <c r="M330" t="s">
        <v>88</v>
      </c>
      <c r="N330" t="s">
        <v>788</v>
      </c>
      <c r="O330">
        <v>5</v>
      </c>
      <c r="P330">
        <v>8.33</v>
      </c>
      <c r="Q330">
        <v>1.75</v>
      </c>
      <c r="R330">
        <v>14.577500000000001</v>
      </c>
      <c r="S330">
        <v>19.577500000000001</v>
      </c>
      <c r="T330">
        <v>5.5</v>
      </c>
      <c r="U330" s="91">
        <v>5.5</v>
      </c>
      <c r="V330" s="91">
        <v>0</v>
      </c>
      <c r="W330">
        <v>32.5</v>
      </c>
      <c r="X330">
        <v>0.33333333333333331</v>
      </c>
      <c r="Y330">
        <v>10.833333333333332</v>
      </c>
      <c r="Z330" s="183">
        <v>8.7441999999999993</v>
      </c>
      <c r="AA330" t="s">
        <v>5</v>
      </c>
      <c r="AB330" t="b" cm="1">
        <f t="array" ref="AB3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0">
        <f>Fares_Big_Star_Export[[#This Row],[Trip Time]]*Fares_Big_Star_Export[[#This Row],[HOURLY DATA]]/60</f>
        <v>10.833333333333334</v>
      </c>
      <c r="AE330"/>
    </row>
    <row r="331" spans="1:31" x14ac:dyDescent="0.25">
      <c r="A331" t="s">
        <v>390</v>
      </c>
      <c r="B331" t="s">
        <v>777</v>
      </c>
      <c r="C331" t="s">
        <v>742</v>
      </c>
      <c r="D331" s="3">
        <v>0</v>
      </c>
      <c r="E331" t="s">
        <v>92</v>
      </c>
      <c r="F331" t="s">
        <v>369</v>
      </c>
      <c r="G331" s="2">
        <v>45590</v>
      </c>
      <c r="H331">
        <v>4011710</v>
      </c>
      <c r="I331" t="s">
        <v>17</v>
      </c>
      <c r="J331" t="s">
        <v>86</v>
      </c>
      <c r="K331">
        <v>23.87</v>
      </c>
      <c r="L331">
        <v>71</v>
      </c>
      <c r="M331" t="s">
        <v>89</v>
      </c>
      <c r="N331" t="s">
        <v>788</v>
      </c>
      <c r="O331">
        <v>6.5</v>
      </c>
      <c r="P331">
        <v>23.87</v>
      </c>
      <c r="Q331">
        <v>2</v>
      </c>
      <c r="R331">
        <v>47.74</v>
      </c>
      <c r="S331">
        <v>54.24</v>
      </c>
      <c r="T331">
        <v>3.75</v>
      </c>
      <c r="U331" s="91">
        <v>0</v>
      </c>
      <c r="V331" s="91">
        <v>3.75</v>
      </c>
      <c r="W331">
        <v>32.5</v>
      </c>
      <c r="X331">
        <v>1.1833333333333333</v>
      </c>
      <c r="Y331">
        <v>38.458333333333336</v>
      </c>
      <c r="Z331" s="183">
        <v>15.781700000000001</v>
      </c>
      <c r="AA331" t="s">
        <v>5</v>
      </c>
      <c r="AB331" t="b" cm="1">
        <f t="array" ref="AB3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1">
        <f>Fares_Big_Star_Export[[#This Row],[Trip Time]]*Fares_Big_Star_Export[[#This Row],[HOURLY DATA]]/60</f>
        <v>38.458333333333336</v>
      </c>
      <c r="AE331"/>
    </row>
    <row r="332" spans="1:31" x14ac:dyDescent="0.25">
      <c r="A332" t="s">
        <v>55</v>
      </c>
      <c r="B332" t="s">
        <v>889</v>
      </c>
      <c r="C332" t="s">
        <v>652</v>
      </c>
      <c r="D332" s="3">
        <v>0</v>
      </c>
      <c r="E332" t="s">
        <v>92</v>
      </c>
      <c r="F332" t="s">
        <v>473</v>
      </c>
      <c r="G332" s="2">
        <v>45590</v>
      </c>
      <c r="H332">
        <v>4012407</v>
      </c>
      <c r="I332" t="s">
        <v>565</v>
      </c>
      <c r="J332" t="s">
        <v>84</v>
      </c>
      <c r="K332">
        <v>20.98</v>
      </c>
      <c r="L332">
        <v>5</v>
      </c>
      <c r="M332" t="s">
        <v>88</v>
      </c>
      <c r="N332" t="s">
        <v>788</v>
      </c>
      <c r="O332">
        <v>6.5</v>
      </c>
      <c r="P332">
        <v>20.98</v>
      </c>
      <c r="Q332">
        <v>2</v>
      </c>
      <c r="R332">
        <v>41.96</v>
      </c>
      <c r="S332">
        <v>48.46</v>
      </c>
      <c r="T332">
        <v>5.5</v>
      </c>
      <c r="U332" s="91">
        <v>0</v>
      </c>
      <c r="V332" s="91">
        <v>5.5</v>
      </c>
      <c r="W332">
        <v>35.787500000000001</v>
      </c>
      <c r="X332">
        <v>8.3333333333333329E-2</v>
      </c>
      <c r="Y332">
        <v>2.9822916666666668</v>
      </c>
      <c r="Z332" s="183">
        <v>45.477699999999999</v>
      </c>
      <c r="AA332" t="s">
        <v>5</v>
      </c>
      <c r="AB332" t="b" cm="1">
        <f t="array" ref="AB3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2">
        <f>Fares_Big_Star_Export[[#This Row],[Trip Time]]*Fares_Big_Star_Export[[#This Row],[HOURLY DATA]]/60</f>
        <v>2.9822916666666668</v>
      </c>
      <c r="AE332"/>
    </row>
    <row r="333" spans="1:31" x14ac:dyDescent="0.25">
      <c r="A333" t="s">
        <v>331</v>
      </c>
      <c r="B333" t="s">
        <v>711</v>
      </c>
      <c r="C333" t="s">
        <v>753</v>
      </c>
      <c r="D333" s="3">
        <v>0</v>
      </c>
      <c r="E333" t="s">
        <v>92</v>
      </c>
      <c r="F333" t="s">
        <v>284</v>
      </c>
      <c r="G333" s="2">
        <v>45590</v>
      </c>
      <c r="H333">
        <v>4012408</v>
      </c>
      <c r="I333" t="s">
        <v>213</v>
      </c>
      <c r="J333" t="s">
        <v>84</v>
      </c>
      <c r="K333">
        <v>20.98</v>
      </c>
      <c r="L333">
        <v>33</v>
      </c>
      <c r="M333" t="s">
        <v>88</v>
      </c>
      <c r="N333" t="s">
        <v>788</v>
      </c>
      <c r="O333">
        <v>5</v>
      </c>
      <c r="P333">
        <v>20.98</v>
      </c>
      <c r="Q333">
        <v>1.75</v>
      </c>
      <c r="R333">
        <v>36.715000000000003</v>
      </c>
      <c r="S333">
        <v>41.715000000000003</v>
      </c>
      <c r="T333">
        <v>5</v>
      </c>
      <c r="U333" s="91">
        <v>0</v>
      </c>
      <c r="V333" s="91">
        <v>5</v>
      </c>
      <c r="W333">
        <v>32.5</v>
      </c>
      <c r="X333">
        <v>0.55000000000000004</v>
      </c>
      <c r="Y333">
        <v>17.875</v>
      </c>
      <c r="Z333" s="183">
        <v>23.84</v>
      </c>
      <c r="AA333" t="s">
        <v>5</v>
      </c>
      <c r="AB333" t="b" cm="1">
        <f t="array" ref="AB3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3">
        <f>Fares_Big_Star_Export[[#This Row],[Trip Time]]*Fares_Big_Star_Export[[#This Row],[HOURLY DATA]]/60</f>
        <v>17.875</v>
      </c>
      <c r="AE333"/>
    </row>
    <row r="334" spans="1:31" x14ac:dyDescent="0.25">
      <c r="A334" t="s">
        <v>55</v>
      </c>
      <c r="B334" t="s">
        <v>861</v>
      </c>
      <c r="C334" t="s">
        <v>837</v>
      </c>
      <c r="D334" s="3">
        <v>0</v>
      </c>
      <c r="E334" t="s">
        <v>92</v>
      </c>
      <c r="F334" t="s">
        <v>850</v>
      </c>
      <c r="G334" s="2">
        <v>45590</v>
      </c>
      <c r="H334">
        <v>4011698</v>
      </c>
      <c r="I334" t="s">
        <v>22</v>
      </c>
      <c r="J334" t="s">
        <v>80</v>
      </c>
      <c r="K334">
        <v>22.51</v>
      </c>
      <c r="L334">
        <v>26</v>
      </c>
      <c r="M334" t="s">
        <v>88</v>
      </c>
      <c r="N334" t="s">
        <v>788</v>
      </c>
      <c r="O334">
        <v>6.5</v>
      </c>
      <c r="P334">
        <v>22.51</v>
      </c>
      <c r="Q334">
        <v>2</v>
      </c>
      <c r="R334">
        <v>45.02</v>
      </c>
      <c r="S334">
        <v>51.52</v>
      </c>
      <c r="T334">
        <v>5</v>
      </c>
      <c r="U334" s="91">
        <v>0</v>
      </c>
      <c r="V334" s="91">
        <v>5</v>
      </c>
      <c r="W334">
        <v>35.787500000000001</v>
      </c>
      <c r="X334">
        <v>0.43333333333333335</v>
      </c>
      <c r="Y334">
        <v>15.507916666666668</v>
      </c>
      <c r="Z334" s="183">
        <v>36.012099999999997</v>
      </c>
      <c r="AA334" t="s">
        <v>19</v>
      </c>
      <c r="AB334" t="b" cm="1">
        <f t="array" ref="AB3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4">
        <f>Fares_Big_Star_Export[[#This Row],[Trip Time]]*Fares_Big_Star_Export[[#This Row],[HOURLY DATA]]/60</f>
        <v>15.507916666666667</v>
      </c>
      <c r="AE334"/>
    </row>
    <row r="335" spans="1:31" x14ac:dyDescent="0.25">
      <c r="A335" t="s">
        <v>432</v>
      </c>
      <c r="B335" t="s">
        <v>439</v>
      </c>
      <c r="C335" t="s">
        <v>381</v>
      </c>
      <c r="D335" s="3">
        <v>0</v>
      </c>
      <c r="E335" t="s">
        <v>92</v>
      </c>
      <c r="F335" t="s">
        <v>398</v>
      </c>
      <c r="G335" s="2">
        <v>45590</v>
      </c>
      <c r="H335">
        <v>4011718</v>
      </c>
      <c r="I335" t="s">
        <v>27</v>
      </c>
      <c r="J335" t="s">
        <v>80</v>
      </c>
      <c r="K335">
        <v>11.95</v>
      </c>
      <c r="L335">
        <v>38</v>
      </c>
      <c r="M335" t="s">
        <v>88</v>
      </c>
      <c r="N335" t="s">
        <v>788</v>
      </c>
      <c r="O335">
        <v>5</v>
      </c>
      <c r="P335">
        <v>11.95</v>
      </c>
      <c r="Q335">
        <v>1.75</v>
      </c>
      <c r="R335">
        <v>20.912499999999998</v>
      </c>
      <c r="S335">
        <v>25.912499999999998</v>
      </c>
      <c r="T335">
        <v>5.5</v>
      </c>
      <c r="U335" s="91">
        <v>0</v>
      </c>
      <c r="V335" s="91">
        <v>5.5</v>
      </c>
      <c r="W335">
        <v>29</v>
      </c>
      <c r="X335">
        <v>0.6333333333333333</v>
      </c>
      <c r="Y335">
        <v>18.366666666666667</v>
      </c>
      <c r="Z335" s="183">
        <v>7.5457999999999998</v>
      </c>
      <c r="AA335" t="s">
        <v>26</v>
      </c>
      <c r="AB335" t="b" cm="1">
        <f t="array" ref="AB3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5">
        <f>Fares_Big_Star_Export[[#This Row],[Trip Time]]*Fares_Big_Star_Export[[#This Row],[HOURLY DATA]]/60</f>
        <v>18.366666666666667</v>
      </c>
      <c r="AE335"/>
    </row>
    <row r="336" spans="1:31" x14ac:dyDescent="0.25">
      <c r="A336" t="s">
        <v>331</v>
      </c>
      <c r="B336" t="s">
        <v>677</v>
      </c>
      <c r="C336" t="s">
        <v>939</v>
      </c>
      <c r="D336" s="3">
        <v>0</v>
      </c>
      <c r="E336" t="s">
        <v>92</v>
      </c>
      <c r="F336" t="s">
        <v>284</v>
      </c>
      <c r="G336" s="2">
        <v>45590</v>
      </c>
      <c r="H336">
        <v>4011711</v>
      </c>
      <c r="I336" t="s">
        <v>213</v>
      </c>
      <c r="J336" t="s">
        <v>81</v>
      </c>
      <c r="K336">
        <v>7.3</v>
      </c>
      <c r="L336">
        <v>52</v>
      </c>
      <c r="M336" t="s">
        <v>88</v>
      </c>
      <c r="N336" t="s">
        <v>788</v>
      </c>
      <c r="O336">
        <v>5</v>
      </c>
      <c r="P336">
        <v>7.3</v>
      </c>
      <c r="Q336">
        <v>1.75</v>
      </c>
      <c r="R336">
        <v>12.775</v>
      </c>
      <c r="S336">
        <v>17.774999999999999</v>
      </c>
      <c r="T336">
        <v>5.5</v>
      </c>
      <c r="U336" s="91">
        <v>0</v>
      </c>
      <c r="V336" s="91">
        <v>5.5</v>
      </c>
      <c r="W336">
        <v>32.5</v>
      </c>
      <c r="X336">
        <v>0.8666666666666667</v>
      </c>
      <c r="Y336">
        <v>28.166666666666668</v>
      </c>
      <c r="Z336" s="183">
        <v>-10.3917</v>
      </c>
      <c r="AA336" t="s">
        <v>5</v>
      </c>
      <c r="AB336" t="b" cm="1">
        <f t="array" ref="AB3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6">
        <f>Fares_Big_Star_Export[[#This Row],[Trip Time]]*Fares_Big_Star_Export[[#This Row],[HOURLY DATA]]/60</f>
        <v>28.166666666666668</v>
      </c>
      <c r="AE336"/>
    </row>
    <row r="337" spans="1:31" x14ac:dyDescent="0.25">
      <c r="A337" t="s">
        <v>390</v>
      </c>
      <c r="B337" t="s">
        <v>916</v>
      </c>
      <c r="C337" t="s">
        <v>796</v>
      </c>
      <c r="D337" s="3">
        <v>0</v>
      </c>
      <c r="E337" t="s">
        <v>92</v>
      </c>
      <c r="F337" t="s">
        <v>369</v>
      </c>
      <c r="G337" s="2">
        <v>45590</v>
      </c>
      <c r="H337">
        <v>4011712</v>
      </c>
      <c r="I337" t="s">
        <v>17</v>
      </c>
      <c r="J337" t="s">
        <v>86</v>
      </c>
      <c r="K337">
        <v>23.87</v>
      </c>
      <c r="L337">
        <v>36</v>
      </c>
      <c r="M337" t="s">
        <v>89</v>
      </c>
      <c r="N337" t="s">
        <v>788</v>
      </c>
      <c r="O337">
        <v>6.5</v>
      </c>
      <c r="P337">
        <v>23.87</v>
      </c>
      <c r="Q337">
        <v>2</v>
      </c>
      <c r="R337">
        <v>47.74</v>
      </c>
      <c r="S337">
        <v>54.24</v>
      </c>
      <c r="T337">
        <v>5</v>
      </c>
      <c r="U337" s="91">
        <v>0</v>
      </c>
      <c r="V337" s="91">
        <v>5</v>
      </c>
      <c r="W337">
        <v>32.5</v>
      </c>
      <c r="X337">
        <v>0.6</v>
      </c>
      <c r="Y337">
        <v>19.5</v>
      </c>
      <c r="Z337" s="183">
        <v>34.74</v>
      </c>
      <c r="AA337" t="s">
        <v>5</v>
      </c>
      <c r="AB337" t="b" cm="1">
        <f t="array" ref="AB3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7">
        <f>Fares_Big_Star_Export[[#This Row],[Trip Time]]*Fares_Big_Star_Export[[#This Row],[HOURLY DATA]]/60</f>
        <v>19.5</v>
      </c>
      <c r="AE337"/>
    </row>
    <row r="338" spans="1:31" x14ac:dyDescent="0.25">
      <c r="A338" t="s">
        <v>55</v>
      </c>
      <c r="B338" t="s">
        <v>1014</v>
      </c>
      <c r="C338" t="s">
        <v>620</v>
      </c>
      <c r="D338" s="3">
        <v>1</v>
      </c>
      <c r="E338" t="s">
        <v>92</v>
      </c>
      <c r="F338" t="s">
        <v>562</v>
      </c>
      <c r="G338" s="2">
        <v>45590</v>
      </c>
      <c r="H338">
        <v>4012355</v>
      </c>
      <c r="I338" t="s">
        <v>848</v>
      </c>
      <c r="J338" t="s">
        <v>80</v>
      </c>
      <c r="K338">
        <v>21.56</v>
      </c>
      <c r="L338">
        <v>57</v>
      </c>
      <c r="M338" t="s">
        <v>88</v>
      </c>
      <c r="N338" t="s">
        <v>788</v>
      </c>
      <c r="O338">
        <v>6.5</v>
      </c>
      <c r="P338">
        <v>21.56</v>
      </c>
      <c r="Q338">
        <v>2</v>
      </c>
      <c r="R338">
        <v>43.12</v>
      </c>
      <c r="S338">
        <v>49.62</v>
      </c>
      <c r="T338">
        <v>5.5</v>
      </c>
      <c r="U338" s="91">
        <v>5.5</v>
      </c>
      <c r="V338" s="91">
        <v>0</v>
      </c>
      <c r="W338">
        <v>35.787500000000001</v>
      </c>
      <c r="X338">
        <v>0.95</v>
      </c>
      <c r="Y338">
        <v>33.998125000000002</v>
      </c>
      <c r="Z338" s="183">
        <v>15.6219</v>
      </c>
      <c r="AA338" t="s">
        <v>5</v>
      </c>
      <c r="AB338" t="b" cm="1">
        <f t="array" ref="AB3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8">
        <f>Fares_Big_Star_Export[[#This Row],[Trip Time]]*Fares_Big_Star_Export[[#This Row],[HOURLY DATA]]/60</f>
        <v>33.998125000000002</v>
      </c>
      <c r="AE338"/>
    </row>
    <row r="339" spans="1:31" x14ac:dyDescent="0.25">
      <c r="A339" t="s">
        <v>55</v>
      </c>
      <c r="B339" t="s">
        <v>524</v>
      </c>
      <c r="C339" t="s">
        <v>713</v>
      </c>
      <c r="D339" s="3">
        <v>0</v>
      </c>
      <c r="E339" t="s">
        <v>92</v>
      </c>
      <c r="F339" t="s">
        <v>472</v>
      </c>
      <c r="G339" s="2">
        <v>45590</v>
      </c>
      <c r="H339">
        <v>4011037</v>
      </c>
      <c r="I339" t="s">
        <v>20</v>
      </c>
      <c r="J339" t="s">
        <v>84</v>
      </c>
      <c r="K339">
        <v>11.96</v>
      </c>
      <c r="L339">
        <v>20</v>
      </c>
      <c r="M339" t="s">
        <v>88</v>
      </c>
      <c r="N339" t="s">
        <v>788</v>
      </c>
      <c r="O339">
        <v>6.5</v>
      </c>
      <c r="P339">
        <v>11.96</v>
      </c>
      <c r="Q339">
        <v>2</v>
      </c>
      <c r="R339">
        <v>23.92</v>
      </c>
      <c r="S339">
        <v>30.42</v>
      </c>
      <c r="T339">
        <v>5.5</v>
      </c>
      <c r="U339" s="91">
        <v>0</v>
      </c>
      <c r="V339" s="91">
        <v>5.5</v>
      </c>
      <c r="W339">
        <v>35.787500000000001</v>
      </c>
      <c r="X339">
        <v>0.33333333333333331</v>
      </c>
      <c r="Y339">
        <v>11.929166666666667</v>
      </c>
      <c r="Z339" s="183">
        <v>18.4908</v>
      </c>
      <c r="AA339" t="s">
        <v>5</v>
      </c>
      <c r="AB339" t="b" cm="1">
        <f t="array" ref="AB3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9">
        <f>Fares_Big_Star_Export[[#This Row],[Trip Time]]*Fares_Big_Star_Export[[#This Row],[HOURLY DATA]]/60</f>
        <v>11.929166666666667</v>
      </c>
      <c r="AE339"/>
    </row>
    <row r="340" spans="1:31" x14ac:dyDescent="0.25">
      <c r="A340" t="s">
        <v>390</v>
      </c>
      <c r="B340" t="s">
        <v>911</v>
      </c>
      <c r="C340" t="s">
        <v>684</v>
      </c>
      <c r="D340" s="3">
        <v>0</v>
      </c>
      <c r="E340" t="s">
        <v>92</v>
      </c>
      <c r="F340" t="s">
        <v>369</v>
      </c>
      <c r="G340" s="2">
        <v>45590</v>
      </c>
      <c r="H340">
        <v>4011039</v>
      </c>
      <c r="I340" t="s">
        <v>17</v>
      </c>
      <c r="J340" t="s">
        <v>84</v>
      </c>
      <c r="K340">
        <v>11.96</v>
      </c>
      <c r="L340">
        <v>50</v>
      </c>
      <c r="M340" t="s">
        <v>88</v>
      </c>
      <c r="N340" t="s">
        <v>788</v>
      </c>
      <c r="O340">
        <v>5</v>
      </c>
      <c r="P340">
        <v>11.96</v>
      </c>
      <c r="Q340">
        <v>1.75</v>
      </c>
      <c r="R340">
        <v>20.93</v>
      </c>
      <c r="S340">
        <v>25.93</v>
      </c>
      <c r="T340">
        <v>5</v>
      </c>
      <c r="U340" s="91">
        <v>0</v>
      </c>
      <c r="V340" s="91">
        <v>5</v>
      </c>
      <c r="W340">
        <v>32.5</v>
      </c>
      <c r="X340">
        <v>0.83333333333333337</v>
      </c>
      <c r="Y340">
        <v>27.083333333333336</v>
      </c>
      <c r="Z340" s="183">
        <v>-1.1533</v>
      </c>
      <c r="AA340" t="s">
        <v>5</v>
      </c>
      <c r="AB340" t="b" cm="1">
        <f t="array" ref="AB3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0">
        <f>Fares_Big_Star_Export[[#This Row],[Trip Time]]*Fares_Big_Star_Export[[#This Row],[HOURLY DATA]]/60</f>
        <v>27.083333333333332</v>
      </c>
      <c r="AE340"/>
    </row>
    <row r="341" spans="1:31" x14ac:dyDescent="0.25">
      <c r="A341" t="s">
        <v>55</v>
      </c>
      <c r="B341" t="s">
        <v>572</v>
      </c>
      <c r="C341" t="s">
        <v>452</v>
      </c>
      <c r="D341" s="3">
        <v>0</v>
      </c>
      <c r="E341" t="s">
        <v>92</v>
      </c>
      <c r="F341" t="s">
        <v>789</v>
      </c>
      <c r="G341" s="2">
        <v>45590</v>
      </c>
      <c r="H341">
        <v>4011721</v>
      </c>
      <c r="I341" t="s">
        <v>291</v>
      </c>
      <c r="J341" t="s">
        <v>80</v>
      </c>
      <c r="K341">
        <v>11.95</v>
      </c>
      <c r="L341">
        <v>69</v>
      </c>
      <c r="M341" t="s">
        <v>88</v>
      </c>
      <c r="N341" t="s">
        <v>788</v>
      </c>
      <c r="O341">
        <v>6.5</v>
      </c>
      <c r="P341">
        <v>11.95</v>
      </c>
      <c r="Q341">
        <v>2</v>
      </c>
      <c r="R341">
        <v>23.9</v>
      </c>
      <c r="S341">
        <v>30.4</v>
      </c>
      <c r="T341">
        <v>5</v>
      </c>
      <c r="U341" s="91">
        <v>0</v>
      </c>
      <c r="V341" s="91">
        <v>5</v>
      </c>
      <c r="W341">
        <v>35.787500000000001</v>
      </c>
      <c r="X341">
        <v>1.1499999999999999</v>
      </c>
      <c r="Y341">
        <v>41.155625000000001</v>
      </c>
      <c r="Z341" s="183">
        <v>-10.755599999999999</v>
      </c>
      <c r="AA341" t="s">
        <v>5</v>
      </c>
      <c r="AB341" t="b" cm="1">
        <f t="array" ref="AB3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1">
        <f>Fares_Big_Star_Export[[#This Row],[Trip Time]]*Fares_Big_Star_Export[[#This Row],[HOURLY DATA]]/60</f>
        <v>41.155625000000001</v>
      </c>
      <c r="AE341"/>
    </row>
    <row r="342" spans="1:31" x14ac:dyDescent="0.25">
      <c r="A342" t="s">
        <v>461</v>
      </c>
      <c r="B342" t="s">
        <v>814</v>
      </c>
      <c r="C342" t="s">
        <v>669</v>
      </c>
      <c r="D342" s="3">
        <v>0</v>
      </c>
      <c r="E342" t="s">
        <v>92</v>
      </c>
      <c r="F342" t="s">
        <v>421</v>
      </c>
      <c r="G342" s="2">
        <v>45590</v>
      </c>
      <c r="H342">
        <v>4012359</v>
      </c>
      <c r="I342" t="s">
        <v>290</v>
      </c>
      <c r="J342" t="s">
        <v>86</v>
      </c>
      <c r="K342">
        <v>13.14</v>
      </c>
      <c r="L342">
        <v>35</v>
      </c>
      <c r="M342" t="s">
        <v>89</v>
      </c>
      <c r="N342" t="s">
        <v>788</v>
      </c>
      <c r="O342">
        <v>6.5</v>
      </c>
      <c r="P342">
        <v>13.14</v>
      </c>
      <c r="Q342">
        <v>2</v>
      </c>
      <c r="R342">
        <v>26.28</v>
      </c>
      <c r="S342">
        <v>32.78</v>
      </c>
      <c r="T342">
        <v>5.5</v>
      </c>
      <c r="U342" s="91">
        <v>0</v>
      </c>
      <c r="V342" s="91">
        <v>5.5</v>
      </c>
      <c r="W342">
        <v>32.5</v>
      </c>
      <c r="X342">
        <v>0.58333333333333337</v>
      </c>
      <c r="Y342">
        <v>18.958333333333336</v>
      </c>
      <c r="Z342" s="183">
        <v>13.8217</v>
      </c>
      <c r="AA342" t="s">
        <v>5</v>
      </c>
      <c r="AB342" t="b" cm="1">
        <f t="array" ref="AB3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2">
        <f>Fares_Big_Star_Export[[#This Row],[Trip Time]]*Fares_Big_Star_Export[[#This Row],[HOURLY DATA]]/60</f>
        <v>18.958333333333332</v>
      </c>
      <c r="AE342"/>
    </row>
    <row r="343" spans="1:31" x14ac:dyDescent="0.25">
      <c r="A343" t="s">
        <v>55</v>
      </c>
      <c r="B343" t="s">
        <v>1013</v>
      </c>
      <c r="C343" t="s">
        <v>766</v>
      </c>
      <c r="D343" s="3">
        <v>0</v>
      </c>
      <c r="E343" t="s">
        <v>92</v>
      </c>
      <c r="F343" t="s">
        <v>472</v>
      </c>
      <c r="G343" s="2">
        <v>45590</v>
      </c>
      <c r="H343">
        <v>4012360</v>
      </c>
      <c r="I343" t="s">
        <v>20</v>
      </c>
      <c r="J343" t="s">
        <v>86</v>
      </c>
      <c r="K343">
        <v>13.14</v>
      </c>
      <c r="L343">
        <v>26</v>
      </c>
      <c r="M343" t="s">
        <v>89</v>
      </c>
      <c r="N343" t="s">
        <v>788</v>
      </c>
      <c r="O343">
        <v>6.5</v>
      </c>
      <c r="P343">
        <v>13.14</v>
      </c>
      <c r="Q343">
        <v>2</v>
      </c>
      <c r="R343">
        <v>26.28</v>
      </c>
      <c r="S343">
        <v>32.78</v>
      </c>
      <c r="T343">
        <v>5</v>
      </c>
      <c r="U343" s="91">
        <v>0</v>
      </c>
      <c r="V343" s="91">
        <v>5</v>
      </c>
      <c r="W343">
        <v>35.787500000000001</v>
      </c>
      <c r="X343">
        <v>0.43333333333333335</v>
      </c>
      <c r="Y343">
        <v>15.507916666666668</v>
      </c>
      <c r="Z343" s="183">
        <v>17.272099999999998</v>
      </c>
      <c r="AA343" t="s">
        <v>5</v>
      </c>
      <c r="AB343" t="b" cm="1">
        <f t="array" ref="AB3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3">
        <f>Fares_Big_Star_Export[[#This Row],[Trip Time]]*Fares_Big_Star_Export[[#This Row],[HOURLY DATA]]/60</f>
        <v>15.507916666666667</v>
      </c>
      <c r="AE343"/>
    </row>
    <row r="344" spans="1:31" x14ac:dyDescent="0.25">
      <c r="A344" t="s">
        <v>55</v>
      </c>
      <c r="B344" t="s">
        <v>1015</v>
      </c>
      <c r="C344" t="s">
        <v>828</v>
      </c>
      <c r="D344" s="3">
        <v>0</v>
      </c>
      <c r="E344" t="s">
        <v>92</v>
      </c>
      <c r="F344" t="s">
        <v>789</v>
      </c>
      <c r="G344" s="2">
        <v>45590</v>
      </c>
      <c r="H344">
        <v>4011713</v>
      </c>
      <c r="I344" t="s">
        <v>291</v>
      </c>
      <c r="J344" t="s">
        <v>81</v>
      </c>
      <c r="K344">
        <v>7.3</v>
      </c>
      <c r="L344">
        <v>46</v>
      </c>
      <c r="M344" t="s">
        <v>88</v>
      </c>
      <c r="N344" t="s">
        <v>788</v>
      </c>
      <c r="O344">
        <v>6.5</v>
      </c>
      <c r="P344">
        <v>7.3</v>
      </c>
      <c r="Q344">
        <v>2</v>
      </c>
      <c r="R344">
        <v>14.6</v>
      </c>
      <c r="S344">
        <v>21.1</v>
      </c>
      <c r="T344">
        <v>5</v>
      </c>
      <c r="U344" s="91">
        <v>0</v>
      </c>
      <c r="V344" s="91">
        <v>5</v>
      </c>
      <c r="W344">
        <v>35.787500000000001</v>
      </c>
      <c r="X344">
        <v>0.76666666666666672</v>
      </c>
      <c r="Y344">
        <v>27.437083333333337</v>
      </c>
      <c r="Z344" s="183">
        <v>-6.3371000000000004</v>
      </c>
      <c r="AA344" t="s">
        <v>5</v>
      </c>
      <c r="AB344" t="b" cm="1">
        <f t="array" ref="AB3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4">
        <f>Fares_Big_Star_Export[[#This Row],[Trip Time]]*Fares_Big_Star_Export[[#This Row],[HOURLY DATA]]/60</f>
        <v>27.437083333333337</v>
      </c>
      <c r="AE344"/>
    </row>
    <row r="345" spans="1:31" x14ac:dyDescent="0.25">
      <c r="A345" t="s">
        <v>390</v>
      </c>
      <c r="B345" t="s">
        <v>867</v>
      </c>
      <c r="C345" t="s">
        <v>659</v>
      </c>
      <c r="D345" s="3">
        <v>0</v>
      </c>
      <c r="E345" t="s">
        <v>92</v>
      </c>
      <c r="F345" t="s">
        <v>369</v>
      </c>
      <c r="G345" s="2">
        <v>45590</v>
      </c>
      <c r="H345">
        <v>4012533</v>
      </c>
      <c r="I345" t="s">
        <v>17</v>
      </c>
      <c r="J345" t="s">
        <v>86</v>
      </c>
      <c r="K345">
        <v>9.93</v>
      </c>
      <c r="L345">
        <v>18</v>
      </c>
      <c r="M345" t="s">
        <v>89</v>
      </c>
      <c r="N345" t="s">
        <v>788</v>
      </c>
      <c r="O345">
        <v>6.5</v>
      </c>
      <c r="P345">
        <v>9.93</v>
      </c>
      <c r="Q345">
        <v>2</v>
      </c>
      <c r="R345">
        <v>19.86</v>
      </c>
      <c r="S345">
        <v>26.36</v>
      </c>
      <c r="T345">
        <v>5.5</v>
      </c>
      <c r="U345" s="91">
        <v>0</v>
      </c>
      <c r="V345" s="91">
        <v>5.5</v>
      </c>
      <c r="W345">
        <v>32.5</v>
      </c>
      <c r="X345">
        <v>0.3</v>
      </c>
      <c r="Y345">
        <v>9.75</v>
      </c>
      <c r="Z345" s="183">
        <v>16.61</v>
      </c>
      <c r="AA345" t="s">
        <v>5</v>
      </c>
      <c r="AB345" t="b" cm="1">
        <f t="array" ref="AB3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5">
        <f>Fares_Big_Star_Export[[#This Row],[Trip Time]]*Fares_Big_Star_Export[[#This Row],[HOURLY DATA]]/60</f>
        <v>9.75</v>
      </c>
      <c r="AE345"/>
    </row>
    <row r="346" spans="1:31" x14ac:dyDescent="0.25">
      <c r="A346" t="s">
        <v>444</v>
      </c>
      <c r="B346" t="s">
        <v>978</v>
      </c>
      <c r="C346" t="s">
        <v>586</v>
      </c>
      <c r="D346" s="3">
        <v>0</v>
      </c>
      <c r="E346" t="s">
        <v>92</v>
      </c>
      <c r="F346" t="s">
        <v>415</v>
      </c>
      <c r="G346" s="2">
        <v>45590</v>
      </c>
      <c r="H346">
        <v>4008973</v>
      </c>
      <c r="I346" t="s">
        <v>354</v>
      </c>
      <c r="J346" t="s">
        <v>80</v>
      </c>
      <c r="K346">
        <v>14.12</v>
      </c>
      <c r="L346">
        <v>73</v>
      </c>
      <c r="M346" t="s">
        <v>88</v>
      </c>
      <c r="N346" t="s">
        <v>788</v>
      </c>
      <c r="O346">
        <v>5</v>
      </c>
      <c r="P346">
        <v>14.12</v>
      </c>
      <c r="Q346">
        <v>1.75</v>
      </c>
      <c r="R346">
        <v>24.709999999999997</v>
      </c>
      <c r="S346">
        <v>29.709999999999997</v>
      </c>
      <c r="T346">
        <v>0</v>
      </c>
      <c r="U346" s="91">
        <v>0</v>
      </c>
      <c r="V346" s="91">
        <v>0</v>
      </c>
      <c r="W346">
        <v>32.5</v>
      </c>
      <c r="X346">
        <v>1.2166666666666666</v>
      </c>
      <c r="Y346">
        <v>39.541666666666664</v>
      </c>
      <c r="Z346" s="183">
        <v>-9.8316999999999997</v>
      </c>
      <c r="AA346" t="s">
        <v>5</v>
      </c>
      <c r="AB346" t="b" cm="1">
        <f t="array" ref="AB3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6">
        <f>Fares_Big_Star_Export[[#This Row],[Trip Time]]*Fares_Big_Star_Export[[#This Row],[HOURLY DATA]]/60</f>
        <v>39.541666666666664</v>
      </c>
      <c r="AE346"/>
    </row>
    <row r="347" spans="1:31" x14ac:dyDescent="0.25">
      <c r="A347" t="s">
        <v>444</v>
      </c>
      <c r="B347" t="s">
        <v>446</v>
      </c>
      <c r="C347" t="s">
        <v>922</v>
      </c>
      <c r="D347" s="3">
        <v>0</v>
      </c>
      <c r="E347" t="s">
        <v>92</v>
      </c>
      <c r="F347" t="s">
        <v>415</v>
      </c>
      <c r="G347" s="2">
        <v>45590</v>
      </c>
      <c r="H347">
        <v>4011840</v>
      </c>
      <c r="I347" t="s">
        <v>354</v>
      </c>
      <c r="J347" t="s">
        <v>80</v>
      </c>
      <c r="K347">
        <v>18.37</v>
      </c>
      <c r="L347">
        <v>69</v>
      </c>
      <c r="M347" t="s">
        <v>88</v>
      </c>
      <c r="N347" t="s">
        <v>788</v>
      </c>
      <c r="O347">
        <v>5</v>
      </c>
      <c r="P347">
        <v>18.37</v>
      </c>
      <c r="Q347">
        <v>1.75</v>
      </c>
      <c r="R347">
        <v>32.147500000000001</v>
      </c>
      <c r="S347">
        <v>37.147500000000001</v>
      </c>
      <c r="T347">
        <v>5.5</v>
      </c>
      <c r="U347" s="91">
        <v>0</v>
      </c>
      <c r="V347" s="91">
        <v>5.5</v>
      </c>
      <c r="W347">
        <v>32.5</v>
      </c>
      <c r="X347">
        <v>1.1499999999999999</v>
      </c>
      <c r="Y347">
        <v>37.375</v>
      </c>
      <c r="Z347" s="183">
        <v>-0.22750000000000001</v>
      </c>
      <c r="AA347" t="s">
        <v>5</v>
      </c>
      <c r="AB347" t="b" cm="1">
        <f t="array" ref="AB3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7">
        <f>Fares_Big_Star_Export[[#This Row],[Trip Time]]*Fares_Big_Star_Export[[#This Row],[HOURLY DATA]]/60</f>
        <v>37.375</v>
      </c>
      <c r="AE347"/>
    </row>
    <row r="348" spans="1:31" x14ac:dyDescent="0.25">
      <c r="A348" t="s">
        <v>55</v>
      </c>
      <c r="B348" t="s">
        <v>575</v>
      </c>
      <c r="C348" t="s">
        <v>761</v>
      </c>
      <c r="D348" s="3">
        <v>0</v>
      </c>
      <c r="E348" t="s">
        <v>92</v>
      </c>
      <c r="F348" t="s">
        <v>473</v>
      </c>
      <c r="G348" s="2">
        <v>45590</v>
      </c>
      <c r="H348">
        <v>4011847</v>
      </c>
      <c r="I348" t="s">
        <v>565</v>
      </c>
      <c r="J348" t="s">
        <v>80</v>
      </c>
      <c r="K348">
        <v>18.37</v>
      </c>
      <c r="L348">
        <v>45</v>
      </c>
      <c r="M348" t="s">
        <v>88</v>
      </c>
      <c r="N348" t="s">
        <v>788</v>
      </c>
      <c r="O348">
        <v>6.5</v>
      </c>
      <c r="P348">
        <v>18.37</v>
      </c>
      <c r="Q348">
        <v>2</v>
      </c>
      <c r="R348">
        <v>36.74</v>
      </c>
      <c r="S348">
        <v>43.24</v>
      </c>
      <c r="T348">
        <v>5</v>
      </c>
      <c r="U348" s="91">
        <v>0</v>
      </c>
      <c r="V348" s="91">
        <v>5</v>
      </c>
      <c r="W348">
        <v>35.787500000000001</v>
      </c>
      <c r="X348">
        <v>0.75</v>
      </c>
      <c r="Y348">
        <v>26.840625000000003</v>
      </c>
      <c r="Z348" s="183">
        <v>16.3994</v>
      </c>
      <c r="AA348" t="s">
        <v>5</v>
      </c>
      <c r="AB348" t="b" cm="1">
        <f t="array" ref="AB3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8">
        <f>Fares_Big_Star_Export[[#This Row],[Trip Time]]*Fares_Big_Star_Export[[#This Row],[HOURLY DATA]]/60</f>
        <v>26.840624999999999</v>
      </c>
      <c r="AE348"/>
    </row>
    <row r="349" spans="1:31" x14ac:dyDescent="0.25">
      <c r="A349" t="s">
        <v>390</v>
      </c>
      <c r="B349" t="s">
        <v>822</v>
      </c>
      <c r="C349" t="s">
        <v>769</v>
      </c>
      <c r="D349" s="3">
        <v>0</v>
      </c>
      <c r="E349" t="s">
        <v>92</v>
      </c>
      <c r="F349" t="s">
        <v>369</v>
      </c>
      <c r="G349" s="2">
        <v>45590</v>
      </c>
      <c r="H349">
        <v>4008470</v>
      </c>
      <c r="I349" t="s">
        <v>17</v>
      </c>
      <c r="J349" t="s">
        <v>80</v>
      </c>
      <c r="K349">
        <v>11.47</v>
      </c>
      <c r="L349">
        <v>18</v>
      </c>
      <c r="M349" t="s">
        <v>88</v>
      </c>
      <c r="N349" t="s">
        <v>788</v>
      </c>
      <c r="O349">
        <v>5</v>
      </c>
      <c r="P349">
        <v>11.47</v>
      </c>
      <c r="Q349">
        <v>1.75</v>
      </c>
      <c r="R349">
        <v>20.072500000000002</v>
      </c>
      <c r="S349">
        <v>25.072500000000002</v>
      </c>
      <c r="T349">
        <v>0</v>
      </c>
      <c r="U349" s="91">
        <v>0</v>
      </c>
      <c r="V349" s="91">
        <v>0</v>
      </c>
      <c r="W349">
        <v>32.5</v>
      </c>
      <c r="X349">
        <v>0.3</v>
      </c>
      <c r="Y349">
        <v>9.75</v>
      </c>
      <c r="Z349" s="183">
        <v>15.3225</v>
      </c>
      <c r="AA349" t="s">
        <v>5</v>
      </c>
      <c r="AB349" t="b" cm="1">
        <f t="array" ref="AB3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9">
        <f>Fares_Big_Star_Export[[#This Row],[Trip Time]]*Fares_Big_Star_Export[[#This Row],[HOURLY DATA]]/60</f>
        <v>9.75</v>
      </c>
      <c r="AE349"/>
    </row>
    <row r="350" spans="1:31" x14ac:dyDescent="0.25">
      <c r="A350" t="s">
        <v>461</v>
      </c>
      <c r="B350" t="s">
        <v>657</v>
      </c>
      <c r="C350" t="s">
        <v>861</v>
      </c>
      <c r="D350" s="3">
        <v>0</v>
      </c>
      <c r="E350" t="s">
        <v>92</v>
      </c>
      <c r="F350" t="s">
        <v>421</v>
      </c>
      <c r="G350" s="2">
        <v>45590</v>
      </c>
      <c r="H350">
        <v>4010296</v>
      </c>
      <c r="I350" t="s">
        <v>290</v>
      </c>
      <c r="J350" t="s">
        <v>80</v>
      </c>
      <c r="K350">
        <v>26.97</v>
      </c>
      <c r="L350">
        <v>109</v>
      </c>
      <c r="M350" t="s">
        <v>88</v>
      </c>
      <c r="N350" t="s">
        <v>788</v>
      </c>
      <c r="O350">
        <v>5</v>
      </c>
      <c r="P350">
        <v>26.97</v>
      </c>
      <c r="Q350">
        <v>1.75</v>
      </c>
      <c r="R350">
        <v>47.197499999999998</v>
      </c>
      <c r="S350">
        <v>52.197499999999998</v>
      </c>
      <c r="T350">
        <v>5</v>
      </c>
      <c r="U350" s="91">
        <v>0</v>
      </c>
      <c r="V350" s="91">
        <v>5</v>
      </c>
      <c r="W350">
        <v>32.5</v>
      </c>
      <c r="X350">
        <v>1.8166666666666667</v>
      </c>
      <c r="Y350">
        <v>59.041666666666664</v>
      </c>
      <c r="Z350" s="183">
        <v>-6.8441999999999998</v>
      </c>
      <c r="AA350" t="s">
        <v>5</v>
      </c>
      <c r="AB350" t="b" cm="1">
        <f t="array" ref="AB3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0">
        <f>Fares_Big_Star_Export[[#This Row],[Trip Time]]*Fares_Big_Star_Export[[#This Row],[HOURLY DATA]]/60</f>
        <v>59.041666666666664</v>
      </c>
      <c r="AE350"/>
    </row>
    <row r="351" spans="1:31" x14ac:dyDescent="0.25">
      <c r="A351" t="s">
        <v>55</v>
      </c>
      <c r="B351" t="s">
        <v>643</v>
      </c>
      <c r="C351" t="s">
        <v>382</v>
      </c>
      <c r="D351" s="3">
        <v>0</v>
      </c>
      <c r="E351" t="s">
        <v>92</v>
      </c>
      <c r="F351" t="s">
        <v>472</v>
      </c>
      <c r="G351" s="2">
        <v>45590</v>
      </c>
      <c r="H351">
        <v>4008497</v>
      </c>
      <c r="I351" t="s">
        <v>20</v>
      </c>
      <c r="J351" t="s">
        <v>80</v>
      </c>
      <c r="K351">
        <v>13.14</v>
      </c>
      <c r="L351">
        <v>52</v>
      </c>
      <c r="M351" t="s">
        <v>88</v>
      </c>
      <c r="N351" t="s">
        <v>788</v>
      </c>
      <c r="O351">
        <v>6.5</v>
      </c>
      <c r="P351">
        <v>13.14</v>
      </c>
      <c r="Q351">
        <v>2</v>
      </c>
      <c r="R351">
        <v>26.28</v>
      </c>
      <c r="S351">
        <v>32.78</v>
      </c>
      <c r="T351">
        <v>0</v>
      </c>
      <c r="U351" s="91">
        <v>0</v>
      </c>
      <c r="V351" s="91">
        <v>0</v>
      </c>
      <c r="W351">
        <v>35.787500000000001</v>
      </c>
      <c r="X351">
        <v>0.8666666666666667</v>
      </c>
      <c r="Y351">
        <v>31.015833333333337</v>
      </c>
      <c r="Z351" s="183">
        <v>1.7642</v>
      </c>
      <c r="AA351" t="s">
        <v>5</v>
      </c>
      <c r="AB351" t="b" cm="1">
        <f t="array" ref="AB3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1">
        <f>Fares_Big_Star_Export[[#This Row],[Trip Time]]*Fares_Big_Star_Export[[#This Row],[HOURLY DATA]]/60</f>
        <v>31.015833333333333</v>
      </c>
      <c r="AE351"/>
    </row>
    <row r="352" spans="1:31" x14ac:dyDescent="0.25">
      <c r="A352" t="s">
        <v>390</v>
      </c>
      <c r="B352" t="s">
        <v>469</v>
      </c>
      <c r="C352" t="s">
        <v>383</v>
      </c>
      <c r="D352" s="3">
        <v>0</v>
      </c>
      <c r="E352" t="s">
        <v>92</v>
      </c>
      <c r="F352" t="s">
        <v>369</v>
      </c>
      <c r="G352" s="2">
        <v>45590</v>
      </c>
      <c r="H352">
        <v>4008611</v>
      </c>
      <c r="I352" t="s">
        <v>17</v>
      </c>
      <c r="J352" t="s">
        <v>80</v>
      </c>
      <c r="K352">
        <v>17.43</v>
      </c>
      <c r="L352">
        <v>21</v>
      </c>
      <c r="M352" t="s">
        <v>88</v>
      </c>
      <c r="N352" t="s">
        <v>788</v>
      </c>
      <c r="O352">
        <v>5</v>
      </c>
      <c r="P352">
        <v>17.43</v>
      </c>
      <c r="Q352">
        <v>1.75</v>
      </c>
      <c r="R352">
        <v>30.502499999999998</v>
      </c>
      <c r="S352">
        <v>35.502499999999998</v>
      </c>
      <c r="T352">
        <v>0</v>
      </c>
      <c r="U352" s="91">
        <v>0</v>
      </c>
      <c r="V352" s="91">
        <v>0</v>
      </c>
      <c r="W352">
        <v>32.5</v>
      </c>
      <c r="X352">
        <v>0.35</v>
      </c>
      <c r="Y352">
        <v>11.375</v>
      </c>
      <c r="Z352" s="183">
        <v>24.127500000000001</v>
      </c>
      <c r="AA352" t="s">
        <v>5</v>
      </c>
      <c r="AB352" t="b" cm="1">
        <f t="array" ref="AB3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2">
        <f>Fares_Big_Star_Export[[#This Row],[Trip Time]]*Fares_Big_Star_Export[[#This Row],[HOURLY DATA]]/60</f>
        <v>11.375</v>
      </c>
      <c r="AE352"/>
    </row>
    <row r="353" spans="1:31" x14ac:dyDescent="0.25">
      <c r="A353" t="s">
        <v>331</v>
      </c>
      <c r="B353" t="s">
        <v>439</v>
      </c>
      <c r="C353" t="s">
        <v>525</v>
      </c>
      <c r="D353" s="3">
        <v>0</v>
      </c>
      <c r="E353" t="s">
        <v>92</v>
      </c>
      <c r="F353" t="s">
        <v>284</v>
      </c>
      <c r="G353" s="2">
        <v>45590</v>
      </c>
      <c r="H353">
        <v>4008623</v>
      </c>
      <c r="I353" t="s">
        <v>213</v>
      </c>
      <c r="J353" t="s">
        <v>84</v>
      </c>
      <c r="K353">
        <v>8.35</v>
      </c>
      <c r="L353">
        <v>60</v>
      </c>
      <c r="M353" t="s">
        <v>88</v>
      </c>
      <c r="N353" t="s">
        <v>788</v>
      </c>
      <c r="O353">
        <v>5</v>
      </c>
      <c r="P353">
        <v>8.35</v>
      </c>
      <c r="Q353">
        <v>1.75</v>
      </c>
      <c r="R353">
        <v>14.612499999999999</v>
      </c>
      <c r="S353">
        <v>19.612499999999997</v>
      </c>
      <c r="T353">
        <v>5</v>
      </c>
      <c r="U353" s="91">
        <v>0</v>
      </c>
      <c r="V353" s="91">
        <v>5</v>
      </c>
      <c r="W353">
        <v>32.5</v>
      </c>
      <c r="X353">
        <v>1</v>
      </c>
      <c r="Y353">
        <v>32.5</v>
      </c>
      <c r="Z353" s="183">
        <v>-12.887499999999999</v>
      </c>
      <c r="AA353" t="s">
        <v>5</v>
      </c>
      <c r="AB353" t="b" cm="1">
        <f t="array" ref="AB3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3">
        <f>Fares_Big_Star_Export[[#This Row],[Trip Time]]*Fares_Big_Star_Export[[#This Row],[HOURLY DATA]]/60</f>
        <v>32.5</v>
      </c>
      <c r="AE353"/>
    </row>
    <row r="354" spans="1:31" x14ac:dyDescent="0.25">
      <c r="A354" t="s">
        <v>461</v>
      </c>
      <c r="B354" t="s">
        <v>703</v>
      </c>
      <c r="C354" t="s">
        <v>913</v>
      </c>
      <c r="D354" s="3">
        <v>0</v>
      </c>
      <c r="E354" t="s">
        <v>92</v>
      </c>
      <c r="F354" t="s">
        <v>421</v>
      </c>
      <c r="G354" s="2">
        <v>45590</v>
      </c>
      <c r="H354">
        <v>4008683</v>
      </c>
      <c r="I354" t="s">
        <v>290</v>
      </c>
      <c r="J354" t="s">
        <v>80</v>
      </c>
      <c r="K354">
        <v>27.26</v>
      </c>
      <c r="L354">
        <v>65</v>
      </c>
      <c r="M354" t="s">
        <v>88</v>
      </c>
      <c r="N354" t="s">
        <v>788</v>
      </c>
      <c r="O354">
        <v>5</v>
      </c>
      <c r="P354">
        <v>27.26</v>
      </c>
      <c r="Q354">
        <v>1.75</v>
      </c>
      <c r="R354">
        <v>47.705000000000005</v>
      </c>
      <c r="S354">
        <v>52.705000000000005</v>
      </c>
      <c r="T354">
        <v>0</v>
      </c>
      <c r="U354" s="91">
        <v>0</v>
      </c>
      <c r="V354" s="91">
        <v>0</v>
      </c>
      <c r="W354">
        <v>32.5</v>
      </c>
      <c r="X354">
        <v>1.0833333333333333</v>
      </c>
      <c r="Y354">
        <v>35.208333333333329</v>
      </c>
      <c r="Z354" s="183">
        <v>17.496700000000001</v>
      </c>
      <c r="AA354" t="s">
        <v>5</v>
      </c>
      <c r="AB354" t="b" cm="1">
        <f t="array" ref="AB3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4">
        <f>Fares_Big_Star_Export[[#This Row],[Trip Time]]*Fares_Big_Star_Export[[#This Row],[HOURLY DATA]]/60</f>
        <v>35.208333333333336</v>
      </c>
      <c r="AE354"/>
    </row>
    <row r="355" spans="1:31" x14ac:dyDescent="0.25">
      <c r="A355" t="s">
        <v>392</v>
      </c>
      <c r="B355" t="s">
        <v>453</v>
      </c>
      <c r="C355" t="s">
        <v>840</v>
      </c>
      <c r="D355" s="3">
        <v>0</v>
      </c>
      <c r="E355" t="s">
        <v>92</v>
      </c>
      <c r="F355" t="s">
        <v>618</v>
      </c>
      <c r="G355" s="2">
        <v>45590</v>
      </c>
      <c r="H355">
        <v>4008684</v>
      </c>
      <c r="I355" t="s">
        <v>40</v>
      </c>
      <c r="J355" t="s">
        <v>80</v>
      </c>
      <c r="K355">
        <v>27.27</v>
      </c>
      <c r="L355">
        <v>47</v>
      </c>
      <c r="M355" t="s">
        <v>88</v>
      </c>
      <c r="N355" t="s">
        <v>788</v>
      </c>
      <c r="O355">
        <v>5</v>
      </c>
      <c r="P355">
        <v>27.27</v>
      </c>
      <c r="Q355">
        <v>1.75</v>
      </c>
      <c r="R355">
        <v>47.722499999999997</v>
      </c>
      <c r="S355">
        <v>52.722499999999997</v>
      </c>
      <c r="T355">
        <v>0</v>
      </c>
      <c r="U355" s="91">
        <v>0</v>
      </c>
      <c r="V355" s="91">
        <v>0</v>
      </c>
      <c r="W355">
        <v>29</v>
      </c>
      <c r="X355">
        <v>0.78333333333333333</v>
      </c>
      <c r="Y355">
        <v>22.716666666666665</v>
      </c>
      <c r="Z355" s="183">
        <v>30.005800000000001</v>
      </c>
      <c r="AA355" t="s">
        <v>5</v>
      </c>
      <c r="AB355" t="b" cm="1">
        <f t="array" ref="AB3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5">
        <f>Fares_Big_Star_Export[[#This Row],[Trip Time]]*Fares_Big_Star_Export[[#This Row],[HOURLY DATA]]/60</f>
        <v>22.716666666666665</v>
      </c>
      <c r="AE355"/>
    </row>
    <row r="356" spans="1:31" x14ac:dyDescent="0.25">
      <c r="A356" t="s">
        <v>55</v>
      </c>
      <c r="B356" t="s">
        <v>822</v>
      </c>
      <c r="C356" t="s">
        <v>411</v>
      </c>
      <c r="D356" s="3">
        <v>0</v>
      </c>
      <c r="E356" t="s">
        <v>92</v>
      </c>
      <c r="F356" t="s">
        <v>472</v>
      </c>
      <c r="G356" s="2">
        <v>45590</v>
      </c>
      <c r="H356">
        <v>4008612</v>
      </c>
      <c r="I356" t="s">
        <v>20</v>
      </c>
      <c r="J356" t="s">
        <v>80</v>
      </c>
      <c r="K356">
        <v>17.43</v>
      </c>
      <c r="L356">
        <v>18</v>
      </c>
      <c r="M356" t="s">
        <v>88</v>
      </c>
      <c r="N356" t="s">
        <v>788</v>
      </c>
      <c r="O356">
        <v>6.5</v>
      </c>
      <c r="P356">
        <v>17.43</v>
      </c>
      <c r="Q356">
        <v>2</v>
      </c>
      <c r="R356">
        <v>34.86</v>
      </c>
      <c r="S356">
        <v>41.36</v>
      </c>
      <c r="T356">
        <v>0</v>
      </c>
      <c r="U356" s="91">
        <v>0</v>
      </c>
      <c r="V356" s="91">
        <v>0</v>
      </c>
      <c r="W356">
        <v>35.787500000000001</v>
      </c>
      <c r="X356">
        <v>0.3</v>
      </c>
      <c r="Y356">
        <v>10.73625</v>
      </c>
      <c r="Z356" s="183">
        <v>30.623799999999999</v>
      </c>
      <c r="AA356" t="s">
        <v>5</v>
      </c>
      <c r="AB356" t="b" cm="1">
        <f t="array" ref="AB3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6">
        <f>Fares_Big_Star_Export[[#This Row],[Trip Time]]*Fares_Big_Star_Export[[#This Row],[HOURLY DATA]]/60</f>
        <v>10.736250000000002</v>
      </c>
      <c r="AE356"/>
    </row>
    <row r="357" spans="1:31" x14ac:dyDescent="0.25">
      <c r="A357" t="s">
        <v>55</v>
      </c>
      <c r="B357" t="s">
        <v>729</v>
      </c>
      <c r="C357" t="s">
        <v>366</v>
      </c>
      <c r="D357" s="3">
        <v>0</v>
      </c>
      <c r="E357" t="s">
        <v>92</v>
      </c>
      <c r="F357" t="s">
        <v>472</v>
      </c>
      <c r="G357" s="2">
        <v>45590</v>
      </c>
      <c r="H357">
        <v>4008968</v>
      </c>
      <c r="I357" t="s">
        <v>20</v>
      </c>
      <c r="J357" t="s">
        <v>80</v>
      </c>
      <c r="K357">
        <v>14.12</v>
      </c>
      <c r="L357">
        <v>55</v>
      </c>
      <c r="M357" t="s">
        <v>88</v>
      </c>
      <c r="N357" t="s">
        <v>788</v>
      </c>
      <c r="O357">
        <v>6.5</v>
      </c>
      <c r="P357">
        <v>14.12</v>
      </c>
      <c r="Q357">
        <v>2</v>
      </c>
      <c r="R357">
        <v>28.24</v>
      </c>
      <c r="S357">
        <v>34.739999999999995</v>
      </c>
      <c r="T357">
        <v>0</v>
      </c>
      <c r="U357" s="91">
        <v>0</v>
      </c>
      <c r="V357" s="91">
        <v>0</v>
      </c>
      <c r="W357">
        <v>35.787500000000001</v>
      </c>
      <c r="X357">
        <v>0.91666666666666663</v>
      </c>
      <c r="Y357">
        <v>32.805208333333333</v>
      </c>
      <c r="Z357" s="183">
        <v>1.9348000000000001</v>
      </c>
      <c r="AA357" t="s">
        <v>5</v>
      </c>
      <c r="AB357" t="b" cm="1">
        <f t="array" ref="AB3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7">
        <f>Fares_Big_Star_Export[[#This Row],[Trip Time]]*Fares_Big_Star_Export[[#This Row],[HOURLY DATA]]/60</f>
        <v>32.805208333333333</v>
      </c>
      <c r="AE357"/>
    </row>
    <row r="358" spans="1:31" x14ac:dyDescent="0.25">
      <c r="A358" t="s">
        <v>60</v>
      </c>
      <c r="B358" t="s">
        <v>702</v>
      </c>
      <c r="C358" t="s">
        <v>956</v>
      </c>
      <c r="D358" s="3">
        <v>0</v>
      </c>
      <c r="E358" t="s">
        <v>92</v>
      </c>
      <c r="F358" t="s">
        <v>566</v>
      </c>
      <c r="G358" s="2">
        <v>45590</v>
      </c>
      <c r="H358">
        <v>4008588</v>
      </c>
      <c r="I358" t="s">
        <v>23</v>
      </c>
      <c r="J358" t="s">
        <v>84</v>
      </c>
      <c r="K358">
        <v>6.92</v>
      </c>
      <c r="L358">
        <v>24</v>
      </c>
      <c r="M358" t="s">
        <v>88</v>
      </c>
      <c r="N358" t="s">
        <v>788</v>
      </c>
      <c r="O358">
        <v>5</v>
      </c>
      <c r="P358">
        <v>6.92</v>
      </c>
      <c r="Q358">
        <v>1.75</v>
      </c>
      <c r="R358">
        <v>12.11</v>
      </c>
      <c r="S358">
        <v>17.11</v>
      </c>
      <c r="T358">
        <v>5</v>
      </c>
      <c r="U358" s="91">
        <v>0</v>
      </c>
      <c r="V358" s="91">
        <v>5</v>
      </c>
      <c r="W358">
        <v>32.5</v>
      </c>
      <c r="X358">
        <v>0.4</v>
      </c>
      <c r="Y358">
        <v>13</v>
      </c>
      <c r="Z358" s="183">
        <v>4.1100000000000003</v>
      </c>
      <c r="AA358" t="s">
        <v>5</v>
      </c>
      <c r="AB358" t="b" cm="1">
        <f t="array" ref="AB3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8">
        <f>Fares_Big_Star_Export[[#This Row],[Trip Time]]*Fares_Big_Star_Export[[#This Row],[HOURLY DATA]]/60</f>
        <v>13</v>
      </c>
      <c r="AE358"/>
    </row>
    <row r="359" spans="1:31" x14ac:dyDescent="0.25">
      <c r="A359" t="s">
        <v>331</v>
      </c>
      <c r="B359" t="s">
        <v>1016</v>
      </c>
      <c r="C359" t="s">
        <v>1017</v>
      </c>
      <c r="D359" s="3">
        <v>0</v>
      </c>
      <c r="E359" t="s">
        <v>92</v>
      </c>
      <c r="F359" t="s">
        <v>284</v>
      </c>
      <c r="G359" s="2">
        <v>45590</v>
      </c>
      <c r="H359">
        <v>4011136</v>
      </c>
      <c r="I359" t="s">
        <v>213</v>
      </c>
      <c r="J359" t="s">
        <v>81</v>
      </c>
      <c r="K359">
        <v>16.420000000000002</v>
      </c>
      <c r="L359">
        <v>27</v>
      </c>
      <c r="M359" t="s">
        <v>88</v>
      </c>
      <c r="N359" t="s">
        <v>788</v>
      </c>
      <c r="O359">
        <v>5</v>
      </c>
      <c r="P359">
        <v>16.420000000000002</v>
      </c>
      <c r="Q359">
        <v>1.75</v>
      </c>
      <c r="R359">
        <v>28.735000000000003</v>
      </c>
      <c r="S359">
        <v>33.734999999999999</v>
      </c>
      <c r="T359">
        <v>5.5</v>
      </c>
      <c r="U359" s="91">
        <v>0</v>
      </c>
      <c r="V359" s="91">
        <v>5.5</v>
      </c>
      <c r="W359">
        <v>32.5</v>
      </c>
      <c r="X359">
        <v>0.45</v>
      </c>
      <c r="Y359">
        <v>14.625</v>
      </c>
      <c r="Z359" s="183">
        <v>19.11</v>
      </c>
      <c r="AA359" t="s">
        <v>5</v>
      </c>
      <c r="AB359" t="b" cm="1">
        <f t="array" ref="AB3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9">
        <f>Fares_Big_Star_Export[[#This Row],[Trip Time]]*Fares_Big_Star_Export[[#This Row],[HOURLY DATA]]/60</f>
        <v>14.625</v>
      </c>
      <c r="AE359"/>
    </row>
    <row r="360" spans="1:31" x14ac:dyDescent="0.25">
      <c r="A360" t="s">
        <v>392</v>
      </c>
      <c r="B360" t="s">
        <v>755</v>
      </c>
      <c r="C360" t="s">
        <v>792</v>
      </c>
      <c r="D360" s="3">
        <v>1</v>
      </c>
      <c r="E360" t="s">
        <v>92</v>
      </c>
      <c r="F360" t="s">
        <v>666</v>
      </c>
      <c r="G360" s="2">
        <v>45590</v>
      </c>
      <c r="H360">
        <v>4011139</v>
      </c>
      <c r="I360" t="s">
        <v>38</v>
      </c>
      <c r="J360" t="s">
        <v>80</v>
      </c>
      <c r="K360">
        <v>21.98</v>
      </c>
      <c r="L360">
        <v>22</v>
      </c>
      <c r="M360" t="s">
        <v>88</v>
      </c>
      <c r="N360" t="s">
        <v>788</v>
      </c>
      <c r="O360">
        <v>5</v>
      </c>
      <c r="P360">
        <v>21.98</v>
      </c>
      <c r="Q360">
        <v>1.75</v>
      </c>
      <c r="R360">
        <v>38.465000000000003</v>
      </c>
      <c r="S360">
        <v>43.465000000000003</v>
      </c>
      <c r="T360">
        <v>3.75</v>
      </c>
      <c r="U360" s="91">
        <v>3.75</v>
      </c>
      <c r="V360" s="91">
        <v>0</v>
      </c>
      <c r="W360">
        <v>29</v>
      </c>
      <c r="X360">
        <v>0.36666666666666664</v>
      </c>
      <c r="Y360">
        <v>10.633333333333333</v>
      </c>
      <c r="Z360" s="183">
        <v>32.831699999999998</v>
      </c>
      <c r="AA360" t="s">
        <v>26</v>
      </c>
      <c r="AB360" t="b" cm="1">
        <f t="array" ref="AB3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0">
        <f>Fares_Big_Star_Export[[#This Row],[Trip Time]]*Fares_Big_Star_Export[[#This Row],[HOURLY DATA]]/60</f>
        <v>10.633333333333333</v>
      </c>
      <c r="AE360"/>
    </row>
    <row r="361" spans="1:31" x14ac:dyDescent="0.25">
      <c r="A361" t="s">
        <v>470</v>
      </c>
      <c r="B361" t="s">
        <v>498</v>
      </c>
      <c r="C361" t="s">
        <v>522</v>
      </c>
      <c r="D361" s="3">
        <v>1</v>
      </c>
      <c r="E361" t="s">
        <v>92</v>
      </c>
      <c r="F361" t="s">
        <v>491</v>
      </c>
      <c r="G361" s="2">
        <v>45590</v>
      </c>
      <c r="H361">
        <v>4008624</v>
      </c>
      <c r="I361" t="s">
        <v>28</v>
      </c>
      <c r="J361" t="s">
        <v>84</v>
      </c>
      <c r="K361">
        <v>8.35</v>
      </c>
      <c r="L361">
        <v>28</v>
      </c>
      <c r="M361" t="s">
        <v>88</v>
      </c>
      <c r="N361" t="s">
        <v>788</v>
      </c>
      <c r="O361">
        <v>5</v>
      </c>
      <c r="P361">
        <v>8.35</v>
      </c>
      <c r="Q361">
        <v>1.75</v>
      </c>
      <c r="R361">
        <v>14.612499999999999</v>
      </c>
      <c r="S361">
        <v>19.612499999999997</v>
      </c>
      <c r="T361">
        <v>5.5</v>
      </c>
      <c r="U361" s="91">
        <v>5.5</v>
      </c>
      <c r="V361" s="91">
        <v>0</v>
      </c>
      <c r="W361">
        <v>32.5</v>
      </c>
      <c r="X361">
        <v>0.46666666666666667</v>
      </c>
      <c r="Y361">
        <v>15.166666666666666</v>
      </c>
      <c r="Z361" s="183">
        <v>4.4458000000000002</v>
      </c>
      <c r="AA361" t="s">
        <v>5</v>
      </c>
      <c r="AB361" t="b" cm="1">
        <f t="array" ref="AB3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1">
        <f>Fares_Big_Star_Export[[#This Row],[Trip Time]]*Fares_Big_Star_Export[[#This Row],[HOURLY DATA]]/60</f>
        <v>15.166666666666666</v>
      </c>
      <c r="AE361"/>
    </row>
    <row r="362" spans="1:31" x14ac:dyDescent="0.25">
      <c r="A362" t="s">
        <v>470</v>
      </c>
      <c r="B362" t="s">
        <v>483</v>
      </c>
      <c r="C362" t="s">
        <v>839</v>
      </c>
      <c r="D362" s="3">
        <v>1</v>
      </c>
      <c r="E362" t="s">
        <v>92</v>
      </c>
      <c r="F362" t="s">
        <v>491</v>
      </c>
      <c r="G362" s="2">
        <v>45590</v>
      </c>
      <c r="H362">
        <v>4011137</v>
      </c>
      <c r="I362" t="s">
        <v>28</v>
      </c>
      <c r="J362" t="s">
        <v>80</v>
      </c>
      <c r="K362">
        <v>21.98</v>
      </c>
      <c r="L362">
        <v>31</v>
      </c>
      <c r="M362" t="s">
        <v>88</v>
      </c>
      <c r="N362" t="s">
        <v>788</v>
      </c>
      <c r="O362">
        <v>5</v>
      </c>
      <c r="P362">
        <v>21.98</v>
      </c>
      <c r="Q362">
        <v>1.75</v>
      </c>
      <c r="R362">
        <v>38.465000000000003</v>
      </c>
      <c r="S362">
        <v>43.465000000000003</v>
      </c>
      <c r="T362">
        <v>3.75</v>
      </c>
      <c r="U362" s="91">
        <v>3.75</v>
      </c>
      <c r="V362" s="91">
        <v>0</v>
      </c>
      <c r="W362">
        <v>32.5</v>
      </c>
      <c r="X362">
        <v>0.51666666666666672</v>
      </c>
      <c r="Y362">
        <v>16.791666666666668</v>
      </c>
      <c r="Z362" s="183">
        <v>26.673300000000001</v>
      </c>
      <c r="AA362" t="s">
        <v>5</v>
      </c>
      <c r="AB362" t="b" cm="1">
        <f t="array" ref="AB3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2">
        <f>Fares_Big_Star_Export[[#This Row],[Trip Time]]*Fares_Big_Star_Export[[#This Row],[HOURLY DATA]]/60</f>
        <v>16.791666666666668</v>
      </c>
      <c r="AE362"/>
    </row>
    <row r="363" spans="1:31" x14ac:dyDescent="0.25">
      <c r="A363" t="s">
        <v>60</v>
      </c>
      <c r="B363" t="s">
        <v>590</v>
      </c>
      <c r="C363" t="s">
        <v>832</v>
      </c>
      <c r="D363" s="3">
        <v>1</v>
      </c>
      <c r="E363" t="s">
        <v>92</v>
      </c>
      <c r="F363" t="s">
        <v>566</v>
      </c>
      <c r="G363" s="2">
        <v>45590</v>
      </c>
      <c r="H363">
        <v>4008589</v>
      </c>
      <c r="I363" t="s">
        <v>23</v>
      </c>
      <c r="J363" t="s">
        <v>84</v>
      </c>
      <c r="K363">
        <v>6.92</v>
      </c>
      <c r="L363">
        <v>21</v>
      </c>
      <c r="M363" t="s">
        <v>88</v>
      </c>
      <c r="N363" t="s">
        <v>788</v>
      </c>
      <c r="O363">
        <v>5</v>
      </c>
      <c r="P363">
        <v>6.92</v>
      </c>
      <c r="Q363">
        <v>1.75</v>
      </c>
      <c r="R363">
        <v>12.11</v>
      </c>
      <c r="S363">
        <v>17.11</v>
      </c>
      <c r="T363">
        <v>3.75</v>
      </c>
      <c r="U363" s="91">
        <v>3.75</v>
      </c>
      <c r="V363" s="91">
        <v>0</v>
      </c>
      <c r="W363">
        <v>32.5</v>
      </c>
      <c r="X363">
        <v>0.35</v>
      </c>
      <c r="Y363">
        <v>11.375</v>
      </c>
      <c r="Z363" s="183">
        <v>5.7350000000000003</v>
      </c>
      <c r="AA363" t="s">
        <v>5</v>
      </c>
      <c r="AB363" t="b" cm="1">
        <f t="array" ref="AB3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3">
        <f>Fares_Big_Star_Export[[#This Row],[Trip Time]]*Fares_Big_Star_Export[[#This Row],[HOURLY DATA]]/60</f>
        <v>11.375</v>
      </c>
      <c r="AE363"/>
    </row>
    <row r="364" spans="1:31" x14ac:dyDescent="0.25">
      <c r="A364" t="s">
        <v>582</v>
      </c>
      <c r="B364" t="s">
        <v>791</v>
      </c>
      <c r="C364" t="s">
        <v>714</v>
      </c>
      <c r="D364" s="3">
        <v>0</v>
      </c>
      <c r="E364" t="s">
        <v>92</v>
      </c>
      <c r="F364" t="s">
        <v>542</v>
      </c>
      <c r="G364" s="2">
        <v>45590</v>
      </c>
      <c r="H364">
        <v>4008469</v>
      </c>
      <c r="I364" t="s">
        <v>29</v>
      </c>
      <c r="J364" t="s">
        <v>80</v>
      </c>
      <c r="K364">
        <v>11.47</v>
      </c>
      <c r="L364">
        <v>98</v>
      </c>
      <c r="M364" t="s">
        <v>88</v>
      </c>
      <c r="N364" t="s">
        <v>788</v>
      </c>
      <c r="O364">
        <v>5</v>
      </c>
      <c r="P364">
        <v>11.47</v>
      </c>
      <c r="Q364">
        <v>1.75</v>
      </c>
      <c r="R364">
        <v>20.072500000000002</v>
      </c>
      <c r="S364">
        <v>25.072500000000002</v>
      </c>
      <c r="T364">
        <v>0</v>
      </c>
      <c r="U364" s="91">
        <v>0</v>
      </c>
      <c r="V364" s="91">
        <v>0</v>
      </c>
      <c r="W364">
        <v>29</v>
      </c>
      <c r="X364">
        <v>1.6333333333333333</v>
      </c>
      <c r="Y364">
        <v>47.366666666666667</v>
      </c>
      <c r="Z364" s="183">
        <v>-22.2942</v>
      </c>
      <c r="AA364" t="s">
        <v>26</v>
      </c>
      <c r="AB364" t="b" cm="1">
        <f t="array" ref="AB3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4">
        <f>Fares_Big_Star_Export[[#This Row],[Trip Time]]*Fares_Big_Star_Export[[#This Row],[HOURLY DATA]]/60</f>
        <v>47.366666666666667</v>
      </c>
      <c r="AE364"/>
    </row>
    <row r="365" spans="1:31" x14ac:dyDescent="0.25">
      <c r="A365" t="s">
        <v>60</v>
      </c>
      <c r="B365" t="s">
        <v>383</v>
      </c>
      <c r="C365" t="s">
        <v>416</v>
      </c>
      <c r="D365" s="3">
        <v>0</v>
      </c>
      <c r="E365" t="s">
        <v>92</v>
      </c>
      <c r="F365" t="s">
        <v>566</v>
      </c>
      <c r="G365" s="2">
        <v>45590</v>
      </c>
      <c r="H365">
        <v>4010355</v>
      </c>
      <c r="I365" t="s">
        <v>23</v>
      </c>
      <c r="J365" t="s">
        <v>80</v>
      </c>
      <c r="K365">
        <v>12.94</v>
      </c>
      <c r="L365">
        <v>38</v>
      </c>
      <c r="M365" t="s">
        <v>88</v>
      </c>
      <c r="N365" t="s">
        <v>788</v>
      </c>
      <c r="O365">
        <v>5</v>
      </c>
      <c r="P365">
        <v>12.94</v>
      </c>
      <c r="Q365">
        <v>1.75</v>
      </c>
      <c r="R365">
        <v>22.645</v>
      </c>
      <c r="S365">
        <v>27.645</v>
      </c>
      <c r="T365">
        <v>0</v>
      </c>
      <c r="U365" s="91">
        <v>0</v>
      </c>
      <c r="V365" s="91">
        <v>0</v>
      </c>
      <c r="W365">
        <v>32.5</v>
      </c>
      <c r="X365">
        <v>0.6333333333333333</v>
      </c>
      <c r="Y365">
        <v>20.583333333333332</v>
      </c>
      <c r="Z365" s="183">
        <v>7.0617000000000001</v>
      </c>
      <c r="AA365" t="s">
        <v>5</v>
      </c>
      <c r="AB365" t="b" cm="1">
        <f t="array" ref="AB3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5">
        <f>Fares_Big_Star_Export[[#This Row],[Trip Time]]*Fares_Big_Star_Export[[#This Row],[HOURLY DATA]]/60</f>
        <v>20.583333333333332</v>
      </c>
      <c r="AE365"/>
    </row>
    <row r="366" spans="1:31" x14ac:dyDescent="0.25">
      <c r="A366" t="s">
        <v>582</v>
      </c>
      <c r="B366" t="s">
        <v>513</v>
      </c>
      <c r="C366" t="s">
        <v>584</v>
      </c>
      <c r="D366" s="3">
        <v>0</v>
      </c>
      <c r="E366" t="s">
        <v>92</v>
      </c>
      <c r="F366" t="s">
        <v>542</v>
      </c>
      <c r="G366" s="2">
        <v>45590</v>
      </c>
      <c r="H366">
        <v>4008602</v>
      </c>
      <c r="I366" t="s">
        <v>29</v>
      </c>
      <c r="J366" t="s">
        <v>80</v>
      </c>
      <c r="K366">
        <v>11.22</v>
      </c>
      <c r="L366">
        <v>67</v>
      </c>
      <c r="M366" t="s">
        <v>88</v>
      </c>
      <c r="N366" t="s">
        <v>788</v>
      </c>
      <c r="O366">
        <v>5</v>
      </c>
      <c r="P366">
        <v>11.22</v>
      </c>
      <c r="Q366">
        <v>1.75</v>
      </c>
      <c r="R366">
        <v>19.635000000000002</v>
      </c>
      <c r="S366">
        <v>24.635000000000002</v>
      </c>
      <c r="T366">
        <v>0</v>
      </c>
      <c r="U366" s="91">
        <v>0</v>
      </c>
      <c r="V366" s="91">
        <v>0</v>
      </c>
      <c r="W366">
        <v>29</v>
      </c>
      <c r="X366">
        <v>1.1166666666666667</v>
      </c>
      <c r="Y366">
        <v>32.383333333333333</v>
      </c>
      <c r="Z366" s="183">
        <v>-7.7483000000000004</v>
      </c>
      <c r="AA366" t="s">
        <v>26</v>
      </c>
      <c r="AB366" t="b" cm="1">
        <f t="array" ref="AB3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6">
        <f>Fares_Big_Star_Export[[#This Row],[Trip Time]]*Fares_Big_Star_Export[[#This Row],[HOURLY DATA]]/60</f>
        <v>32.383333333333333</v>
      </c>
      <c r="AE366"/>
    </row>
    <row r="367" spans="1:31" x14ac:dyDescent="0.25">
      <c r="A367" t="s">
        <v>470</v>
      </c>
      <c r="B367" t="s">
        <v>682</v>
      </c>
      <c r="C367" t="s">
        <v>880</v>
      </c>
      <c r="D367" s="3">
        <v>0</v>
      </c>
      <c r="E367" t="s">
        <v>92</v>
      </c>
      <c r="F367" t="s">
        <v>491</v>
      </c>
      <c r="G367" s="2">
        <v>45590</v>
      </c>
      <c r="H367">
        <v>4012572</v>
      </c>
      <c r="I367" t="s">
        <v>28</v>
      </c>
      <c r="J367" t="s">
        <v>80</v>
      </c>
      <c r="K367">
        <v>13.19</v>
      </c>
      <c r="L367">
        <v>27</v>
      </c>
      <c r="M367" t="s">
        <v>88</v>
      </c>
      <c r="N367" t="s">
        <v>788</v>
      </c>
      <c r="O367">
        <v>5</v>
      </c>
      <c r="P367">
        <v>13.19</v>
      </c>
      <c r="Q367">
        <v>1.75</v>
      </c>
      <c r="R367">
        <v>23.0825</v>
      </c>
      <c r="S367">
        <v>28.0825</v>
      </c>
      <c r="T367">
        <v>5.5</v>
      </c>
      <c r="U367" s="91">
        <v>0</v>
      </c>
      <c r="V367" s="91">
        <v>5.5</v>
      </c>
      <c r="W367">
        <v>32.5</v>
      </c>
      <c r="X367">
        <v>0.45</v>
      </c>
      <c r="Y367">
        <v>14.625</v>
      </c>
      <c r="Z367" s="183">
        <v>13.4575</v>
      </c>
      <c r="AA367" t="s">
        <v>5</v>
      </c>
      <c r="AB367" t="b" cm="1">
        <f t="array" ref="AB3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7">
        <f>Fares_Big_Star_Export[[#This Row],[Trip Time]]*Fares_Big_Star_Export[[#This Row],[HOURLY DATA]]/60</f>
        <v>14.625</v>
      </c>
      <c r="AE367"/>
    </row>
    <row r="368" spans="1:31" x14ac:dyDescent="0.25">
      <c r="A368" t="s">
        <v>331</v>
      </c>
      <c r="B368" t="s">
        <v>436</v>
      </c>
      <c r="C368" t="s">
        <v>347</v>
      </c>
      <c r="D368" s="3">
        <v>0</v>
      </c>
      <c r="E368" t="s">
        <v>92</v>
      </c>
      <c r="F368" t="s">
        <v>284</v>
      </c>
      <c r="G368" s="2">
        <v>45590</v>
      </c>
      <c r="H368">
        <v>4012571</v>
      </c>
      <c r="I368" t="s">
        <v>213</v>
      </c>
      <c r="J368" t="s">
        <v>86</v>
      </c>
      <c r="K368">
        <v>14.15</v>
      </c>
      <c r="L368">
        <v>32</v>
      </c>
      <c r="M368" t="s">
        <v>89</v>
      </c>
      <c r="N368" t="s">
        <v>788</v>
      </c>
      <c r="O368">
        <v>6.5</v>
      </c>
      <c r="P368">
        <v>14.15</v>
      </c>
      <c r="Q368">
        <v>2</v>
      </c>
      <c r="R368">
        <v>28.3</v>
      </c>
      <c r="S368">
        <v>34.799999999999997</v>
      </c>
      <c r="T368">
        <v>5</v>
      </c>
      <c r="U368" s="91">
        <v>0</v>
      </c>
      <c r="V368" s="91">
        <v>5</v>
      </c>
      <c r="W368">
        <v>32.5</v>
      </c>
      <c r="X368">
        <v>0.53333333333333333</v>
      </c>
      <c r="Y368">
        <v>17.333333333333332</v>
      </c>
      <c r="Z368" s="183">
        <v>17.466699999999999</v>
      </c>
      <c r="AA368" t="s">
        <v>5</v>
      </c>
      <c r="AB368" t="b" cm="1">
        <f t="array" ref="AB3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8">
        <f>Fares_Big_Star_Export[[#This Row],[Trip Time]]*Fares_Big_Star_Export[[#This Row],[HOURLY DATA]]/60</f>
        <v>17.333333333333332</v>
      </c>
      <c r="AE368"/>
    </row>
    <row r="369" spans="1:31" x14ac:dyDescent="0.25">
      <c r="A369" t="s">
        <v>432</v>
      </c>
      <c r="B369" t="s">
        <v>764</v>
      </c>
      <c r="C369" t="s">
        <v>827</v>
      </c>
      <c r="D369" s="3">
        <v>0</v>
      </c>
      <c r="E369" t="s">
        <v>92</v>
      </c>
      <c r="F369" t="s">
        <v>398</v>
      </c>
      <c r="G369" s="2">
        <v>45590</v>
      </c>
      <c r="H369">
        <v>4009565</v>
      </c>
      <c r="I369" t="s">
        <v>27</v>
      </c>
      <c r="J369" t="s">
        <v>80</v>
      </c>
      <c r="K369">
        <v>17.13</v>
      </c>
      <c r="L369">
        <v>41</v>
      </c>
      <c r="M369" t="s">
        <v>88</v>
      </c>
      <c r="N369" t="s">
        <v>788</v>
      </c>
      <c r="O369">
        <v>5</v>
      </c>
      <c r="P369">
        <v>17.13</v>
      </c>
      <c r="Q369">
        <v>1.75</v>
      </c>
      <c r="R369">
        <v>29.977499999999999</v>
      </c>
      <c r="S369">
        <v>34.977499999999999</v>
      </c>
      <c r="T369">
        <v>5.5</v>
      </c>
      <c r="U369" s="91">
        <v>0</v>
      </c>
      <c r="V369" s="91">
        <v>5.5</v>
      </c>
      <c r="W369">
        <v>29</v>
      </c>
      <c r="X369">
        <v>0.68333333333333335</v>
      </c>
      <c r="Y369">
        <v>19.816666666666666</v>
      </c>
      <c r="Z369" s="183">
        <v>15.1608</v>
      </c>
      <c r="AA369" t="s">
        <v>26</v>
      </c>
      <c r="AB369" t="b" cm="1">
        <f t="array" ref="AB3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9">
        <f>Fares_Big_Star_Export[[#This Row],[Trip Time]]*Fares_Big_Star_Export[[#This Row],[HOURLY DATA]]/60</f>
        <v>19.816666666666666</v>
      </c>
      <c r="AE369"/>
    </row>
    <row r="370" spans="1:31" x14ac:dyDescent="0.25">
      <c r="A370" t="s">
        <v>444</v>
      </c>
      <c r="B370" t="s">
        <v>454</v>
      </c>
      <c r="C370" t="s">
        <v>430</v>
      </c>
      <c r="D370" s="3">
        <v>0</v>
      </c>
      <c r="E370" t="s">
        <v>92</v>
      </c>
      <c r="F370" t="s">
        <v>415</v>
      </c>
      <c r="G370" s="2">
        <v>45590</v>
      </c>
      <c r="H370">
        <v>4008785</v>
      </c>
      <c r="I370" t="s">
        <v>354</v>
      </c>
      <c r="J370" t="s">
        <v>80</v>
      </c>
      <c r="K370">
        <v>8.24</v>
      </c>
      <c r="L370">
        <v>72</v>
      </c>
      <c r="M370" t="s">
        <v>88</v>
      </c>
      <c r="N370" t="s">
        <v>788</v>
      </c>
      <c r="O370">
        <v>5</v>
      </c>
      <c r="P370">
        <v>8.24</v>
      </c>
      <c r="Q370">
        <v>1.75</v>
      </c>
      <c r="R370">
        <v>14.42</v>
      </c>
      <c r="S370">
        <v>19.420000000000002</v>
      </c>
      <c r="T370">
        <v>0</v>
      </c>
      <c r="U370" s="91">
        <v>0</v>
      </c>
      <c r="V370" s="91">
        <v>0</v>
      </c>
      <c r="W370">
        <v>32.5</v>
      </c>
      <c r="X370">
        <v>1.2</v>
      </c>
      <c r="Y370">
        <v>39</v>
      </c>
      <c r="Z370" s="183">
        <v>-19.579999999999998</v>
      </c>
      <c r="AA370" t="s">
        <v>5</v>
      </c>
      <c r="AB370" t="b" cm="1">
        <f t="array" ref="AB3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0">
        <f>Fares_Big_Star_Export[[#This Row],[Trip Time]]*Fares_Big_Star_Export[[#This Row],[HOURLY DATA]]/60</f>
        <v>39</v>
      </c>
      <c r="AE370"/>
    </row>
    <row r="371" spans="1:31" x14ac:dyDescent="0.25">
      <c r="A371" t="s">
        <v>582</v>
      </c>
      <c r="B371" t="s">
        <v>510</v>
      </c>
      <c r="C371" t="s">
        <v>503</v>
      </c>
      <c r="D371" s="3">
        <v>0</v>
      </c>
      <c r="E371" t="s">
        <v>92</v>
      </c>
      <c r="F371" t="s">
        <v>542</v>
      </c>
      <c r="G371" s="2">
        <v>45590</v>
      </c>
      <c r="H371">
        <v>4008755</v>
      </c>
      <c r="I371" t="s">
        <v>29</v>
      </c>
      <c r="J371" t="s">
        <v>80</v>
      </c>
      <c r="K371">
        <v>17.3</v>
      </c>
      <c r="L371">
        <v>43</v>
      </c>
      <c r="M371" t="s">
        <v>88</v>
      </c>
      <c r="N371" t="s">
        <v>788</v>
      </c>
      <c r="O371">
        <v>5</v>
      </c>
      <c r="P371">
        <v>17.3</v>
      </c>
      <c r="Q371">
        <v>1.75</v>
      </c>
      <c r="R371">
        <v>30.275000000000002</v>
      </c>
      <c r="S371">
        <v>35.275000000000006</v>
      </c>
      <c r="T371">
        <v>0</v>
      </c>
      <c r="U371" s="91">
        <v>0</v>
      </c>
      <c r="V371" s="91">
        <v>0</v>
      </c>
      <c r="W371">
        <v>29</v>
      </c>
      <c r="X371">
        <v>0.71666666666666667</v>
      </c>
      <c r="Y371">
        <v>20.783333333333335</v>
      </c>
      <c r="Z371" s="183">
        <v>14.4917</v>
      </c>
      <c r="AA371" t="s">
        <v>26</v>
      </c>
      <c r="AB371" t="b" cm="1">
        <f t="array" ref="AB3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1">
        <f>Fares_Big_Star_Export[[#This Row],[Trip Time]]*Fares_Big_Star_Export[[#This Row],[HOURLY DATA]]/60</f>
        <v>20.783333333333335</v>
      </c>
      <c r="AE371"/>
    </row>
    <row r="372" spans="1:31" x14ac:dyDescent="0.25">
      <c r="A372" t="s">
        <v>392</v>
      </c>
      <c r="B372" t="s">
        <v>436</v>
      </c>
      <c r="C372" t="s">
        <v>541</v>
      </c>
      <c r="D372" s="3">
        <v>0</v>
      </c>
      <c r="E372" t="s">
        <v>92</v>
      </c>
      <c r="F372" t="s">
        <v>666</v>
      </c>
      <c r="G372" s="2">
        <v>45590</v>
      </c>
      <c r="H372">
        <v>4008754</v>
      </c>
      <c r="I372" t="s">
        <v>38</v>
      </c>
      <c r="J372" t="s">
        <v>80</v>
      </c>
      <c r="K372">
        <v>17.3</v>
      </c>
      <c r="L372">
        <v>55</v>
      </c>
      <c r="M372" t="s">
        <v>88</v>
      </c>
      <c r="N372" t="s">
        <v>788</v>
      </c>
      <c r="O372">
        <v>5</v>
      </c>
      <c r="P372">
        <v>17.3</v>
      </c>
      <c r="Q372">
        <v>1.75</v>
      </c>
      <c r="R372">
        <v>30.275000000000002</v>
      </c>
      <c r="S372">
        <v>35.275000000000006</v>
      </c>
      <c r="T372">
        <v>0</v>
      </c>
      <c r="U372" s="91">
        <v>0</v>
      </c>
      <c r="V372" s="91">
        <v>0</v>
      </c>
      <c r="W372">
        <v>29</v>
      </c>
      <c r="X372">
        <v>0.91666666666666663</v>
      </c>
      <c r="Y372">
        <v>26.583333333333332</v>
      </c>
      <c r="Z372" s="183">
        <v>8.6917000000000009</v>
      </c>
      <c r="AA372" t="s">
        <v>26</v>
      </c>
      <c r="AB372" t="b" cm="1">
        <f t="array" ref="AB3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2">
        <f>Fares_Big_Star_Export[[#This Row],[Trip Time]]*Fares_Big_Star_Export[[#This Row],[HOURLY DATA]]/60</f>
        <v>26.583333333333332</v>
      </c>
      <c r="AE372"/>
    </row>
    <row r="373" spans="1:31" x14ac:dyDescent="0.25">
      <c r="A373" t="s">
        <v>582</v>
      </c>
      <c r="B373" t="s">
        <v>510</v>
      </c>
      <c r="C373" t="s">
        <v>338</v>
      </c>
      <c r="D373" s="3">
        <v>0</v>
      </c>
      <c r="E373" t="s">
        <v>92</v>
      </c>
      <c r="F373" t="s">
        <v>542</v>
      </c>
      <c r="G373" s="2">
        <v>45590</v>
      </c>
      <c r="H373">
        <v>4008786</v>
      </c>
      <c r="I373" t="s">
        <v>29</v>
      </c>
      <c r="J373" t="s">
        <v>80</v>
      </c>
      <c r="K373">
        <v>8.24</v>
      </c>
      <c r="L373">
        <v>15</v>
      </c>
      <c r="M373" t="s">
        <v>88</v>
      </c>
      <c r="N373" t="s">
        <v>788</v>
      </c>
      <c r="O373">
        <v>5</v>
      </c>
      <c r="P373">
        <v>8.24</v>
      </c>
      <c r="Q373">
        <v>1.75</v>
      </c>
      <c r="R373">
        <v>14.42</v>
      </c>
      <c r="S373">
        <v>19.420000000000002</v>
      </c>
      <c r="T373">
        <v>0</v>
      </c>
      <c r="U373" s="91">
        <v>0</v>
      </c>
      <c r="V373" s="91">
        <v>0</v>
      </c>
      <c r="W373">
        <v>29</v>
      </c>
      <c r="X373">
        <v>0.25</v>
      </c>
      <c r="Y373">
        <v>7.25</v>
      </c>
      <c r="Z373" s="183">
        <v>12.17</v>
      </c>
      <c r="AA373" t="s">
        <v>26</v>
      </c>
      <c r="AB373" t="b" cm="1">
        <f t="array" ref="AB3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3">
        <f>Fares_Big_Star_Export[[#This Row],[Trip Time]]*Fares_Big_Star_Export[[#This Row],[HOURLY DATA]]/60</f>
        <v>7.25</v>
      </c>
      <c r="AE373"/>
    </row>
    <row r="374" spans="1:31" x14ac:dyDescent="0.25">
      <c r="A374" t="s">
        <v>55</v>
      </c>
      <c r="B374" t="s">
        <v>465</v>
      </c>
      <c r="C374" t="s">
        <v>514</v>
      </c>
      <c r="D374" s="3">
        <v>0</v>
      </c>
      <c r="E374" t="s">
        <v>92</v>
      </c>
      <c r="F374" t="s">
        <v>472</v>
      </c>
      <c r="G374" s="2">
        <v>45590</v>
      </c>
      <c r="H374">
        <v>4008578</v>
      </c>
      <c r="I374" t="s">
        <v>20</v>
      </c>
      <c r="J374" t="s">
        <v>80</v>
      </c>
      <c r="K374">
        <v>10.39</v>
      </c>
      <c r="L374">
        <v>39</v>
      </c>
      <c r="M374" t="s">
        <v>88</v>
      </c>
      <c r="N374" t="s">
        <v>788</v>
      </c>
      <c r="O374">
        <v>6.5</v>
      </c>
      <c r="P374">
        <v>10.39</v>
      </c>
      <c r="Q374">
        <v>2</v>
      </c>
      <c r="R374">
        <v>20.78</v>
      </c>
      <c r="S374">
        <v>27.28</v>
      </c>
      <c r="T374">
        <v>5.5</v>
      </c>
      <c r="U374" s="91">
        <v>0</v>
      </c>
      <c r="V374" s="91">
        <v>5.5</v>
      </c>
      <c r="W374">
        <v>35.787500000000001</v>
      </c>
      <c r="X374">
        <v>0.65</v>
      </c>
      <c r="Y374">
        <v>23.261875000000003</v>
      </c>
      <c r="Z374" s="183">
        <v>4.0180999999999996</v>
      </c>
      <c r="AA374" t="s">
        <v>5</v>
      </c>
      <c r="AB374" t="b" cm="1">
        <f t="array" ref="AB3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4">
        <f>Fares_Big_Star_Export[[#This Row],[Trip Time]]*Fares_Big_Star_Export[[#This Row],[HOURLY DATA]]/60</f>
        <v>23.261875</v>
      </c>
      <c r="AE374"/>
    </row>
    <row r="375" spans="1:31" x14ac:dyDescent="0.25">
      <c r="A375" t="s">
        <v>461</v>
      </c>
      <c r="B375" t="s">
        <v>441</v>
      </c>
      <c r="C375" t="s">
        <v>878</v>
      </c>
      <c r="D375" s="3">
        <v>0</v>
      </c>
      <c r="E375" t="s">
        <v>92</v>
      </c>
      <c r="F375" t="s">
        <v>421</v>
      </c>
      <c r="G375" s="2">
        <v>45590</v>
      </c>
      <c r="H375">
        <v>4008579</v>
      </c>
      <c r="I375" t="s">
        <v>290</v>
      </c>
      <c r="J375" t="s">
        <v>80</v>
      </c>
      <c r="K375">
        <v>10.39</v>
      </c>
      <c r="L375">
        <v>51</v>
      </c>
      <c r="M375" t="s">
        <v>88</v>
      </c>
      <c r="N375" t="s">
        <v>788</v>
      </c>
      <c r="O375">
        <v>5</v>
      </c>
      <c r="P375">
        <v>10.39</v>
      </c>
      <c r="Q375">
        <v>1.75</v>
      </c>
      <c r="R375">
        <v>18.182500000000001</v>
      </c>
      <c r="S375">
        <v>23.182500000000001</v>
      </c>
      <c r="T375">
        <v>0</v>
      </c>
      <c r="U375" s="91">
        <v>0</v>
      </c>
      <c r="V375" s="91">
        <v>0</v>
      </c>
      <c r="W375">
        <v>32.5</v>
      </c>
      <c r="X375">
        <v>0.85</v>
      </c>
      <c r="Y375">
        <v>27.625</v>
      </c>
      <c r="Z375" s="183">
        <v>-4.4424999999999999</v>
      </c>
      <c r="AA375" t="s">
        <v>5</v>
      </c>
      <c r="AB375" t="b" cm="1">
        <f t="array" ref="AB3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5">
        <f>Fares_Big_Star_Export[[#This Row],[Trip Time]]*Fares_Big_Star_Export[[#This Row],[HOURLY DATA]]/60</f>
        <v>27.625</v>
      </c>
      <c r="AE375"/>
    </row>
    <row r="376" spans="1:31" x14ac:dyDescent="0.25">
      <c r="A376" t="s">
        <v>470</v>
      </c>
      <c r="B376" t="s">
        <v>681</v>
      </c>
      <c r="C376" t="s">
        <v>658</v>
      </c>
      <c r="D376" s="3">
        <v>0</v>
      </c>
      <c r="E376" t="s">
        <v>92</v>
      </c>
      <c r="F376" t="s">
        <v>491</v>
      </c>
      <c r="G376" s="2">
        <v>45590</v>
      </c>
      <c r="H376">
        <v>4008751</v>
      </c>
      <c r="I376" t="s">
        <v>28</v>
      </c>
      <c r="J376" t="s">
        <v>86</v>
      </c>
      <c r="K376">
        <v>4.88</v>
      </c>
      <c r="L376">
        <v>17</v>
      </c>
      <c r="M376" t="s">
        <v>89</v>
      </c>
      <c r="N376" t="s">
        <v>788</v>
      </c>
      <c r="O376">
        <v>6.5</v>
      </c>
      <c r="P376">
        <v>4.88</v>
      </c>
      <c r="Q376">
        <v>2</v>
      </c>
      <c r="R376">
        <v>9.76</v>
      </c>
      <c r="S376">
        <v>16.259999999999998</v>
      </c>
      <c r="T376">
        <v>0</v>
      </c>
      <c r="U376" s="91">
        <v>0</v>
      </c>
      <c r="V376" s="91">
        <v>0</v>
      </c>
      <c r="W376">
        <v>32.5</v>
      </c>
      <c r="X376">
        <v>0.28333333333333333</v>
      </c>
      <c r="Y376">
        <v>9.2083333333333339</v>
      </c>
      <c r="Z376" s="183">
        <v>7.0517000000000003</v>
      </c>
      <c r="AA376" t="s">
        <v>5</v>
      </c>
      <c r="AB376" t="b" cm="1">
        <f t="array" ref="AB3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6">
        <f>Fares_Big_Star_Export[[#This Row],[Trip Time]]*Fares_Big_Star_Export[[#This Row],[HOURLY DATA]]/60</f>
        <v>9.2083333333333339</v>
      </c>
      <c r="AE376"/>
    </row>
    <row r="377" spans="1:31" x14ac:dyDescent="0.25">
      <c r="A377" t="s">
        <v>390</v>
      </c>
      <c r="B377" t="s">
        <v>748</v>
      </c>
      <c r="C377" t="s">
        <v>755</v>
      </c>
      <c r="D377" s="3">
        <v>0</v>
      </c>
      <c r="E377" t="s">
        <v>92</v>
      </c>
      <c r="F377" t="s">
        <v>369</v>
      </c>
      <c r="G377" s="2">
        <v>45590</v>
      </c>
      <c r="H377">
        <v>4008581</v>
      </c>
      <c r="I377" t="s">
        <v>17</v>
      </c>
      <c r="J377" t="s">
        <v>86</v>
      </c>
      <c r="K377">
        <v>5.55</v>
      </c>
      <c r="L377">
        <v>38</v>
      </c>
      <c r="M377" t="s">
        <v>89</v>
      </c>
      <c r="N377" t="s">
        <v>788</v>
      </c>
      <c r="O377">
        <v>6.5</v>
      </c>
      <c r="P377">
        <v>5.55</v>
      </c>
      <c r="Q377">
        <v>2</v>
      </c>
      <c r="R377">
        <v>11.1</v>
      </c>
      <c r="S377">
        <v>17.600000000000001</v>
      </c>
      <c r="T377">
        <v>0</v>
      </c>
      <c r="U377" s="91">
        <v>0</v>
      </c>
      <c r="V377" s="91">
        <v>0</v>
      </c>
      <c r="W377">
        <v>32.5</v>
      </c>
      <c r="X377">
        <v>0.6333333333333333</v>
      </c>
      <c r="Y377">
        <v>20.583333333333332</v>
      </c>
      <c r="Z377" s="183">
        <v>-2.9832999999999998</v>
      </c>
      <c r="AA377" t="s">
        <v>5</v>
      </c>
      <c r="AB377" t="b" cm="1">
        <f t="array" ref="AB3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7">
        <f>Fares_Big_Star_Export[[#This Row],[Trip Time]]*Fares_Big_Star_Export[[#This Row],[HOURLY DATA]]/60</f>
        <v>20.583333333333332</v>
      </c>
      <c r="AE377"/>
    </row>
    <row r="378" spans="1:31" x14ac:dyDescent="0.25">
      <c r="A378" t="s">
        <v>331</v>
      </c>
      <c r="B378" t="s">
        <v>579</v>
      </c>
      <c r="C378" t="s">
        <v>1018</v>
      </c>
      <c r="D378" s="3">
        <v>0</v>
      </c>
      <c r="E378" t="s">
        <v>92</v>
      </c>
      <c r="F378" t="s">
        <v>284</v>
      </c>
      <c r="G378" s="2">
        <v>45590</v>
      </c>
      <c r="H378">
        <v>4011138</v>
      </c>
      <c r="I378" t="s">
        <v>213</v>
      </c>
      <c r="J378" t="s">
        <v>81</v>
      </c>
      <c r="K378">
        <v>16.420000000000002</v>
      </c>
      <c r="L378">
        <v>22</v>
      </c>
      <c r="M378" t="s">
        <v>88</v>
      </c>
      <c r="N378" t="s">
        <v>788</v>
      </c>
      <c r="O378">
        <v>5</v>
      </c>
      <c r="P378">
        <v>16.420000000000002</v>
      </c>
      <c r="Q378">
        <v>1.75</v>
      </c>
      <c r="R378">
        <v>28.735000000000003</v>
      </c>
      <c r="S378">
        <v>33.734999999999999</v>
      </c>
      <c r="T378">
        <v>5</v>
      </c>
      <c r="U378" s="91">
        <v>0</v>
      </c>
      <c r="V378" s="91">
        <v>5</v>
      </c>
      <c r="W378">
        <v>32.5</v>
      </c>
      <c r="X378">
        <v>0.36666666666666664</v>
      </c>
      <c r="Y378">
        <v>11.916666666666666</v>
      </c>
      <c r="Z378" s="183">
        <v>21.818300000000001</v>
      </c>
      <c r="AA378" t="s">
        <v>5</v>
      </c>
      <c r="AB378" t="b" cm="1">
        <f t="array" ref="AB3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8">
        <f>Fares_Big_Star_Export[[#This Row],[Trip Time]]*Fares_Big_Star_Export[[#This Row],[HOURLY DATA]]/60</f>
        <v>11.916666666666666</v>
      </c>
      <c r="AE378"/>
    </row>
    <row r="379" spans="1:31" x14ac:dyDescent="0.25">
      <c r="A379" t="s">
        <v>55</v>
      </c>
      <c r="B379" t="s">
        <v>890</v>
      </c>
      <c r="C379" t="s">
        <v>901</v>
      </c>
      <c r="D379" s="3">
        <v>0</v>
      </c>
      <c r="E379" t="s">
        <v>92</v>
      </c>
      <c r="F379" t="s">
        <v>789</v>
      </c>
      <c r="G379" s="2">
        <v>45590</v>
      </c>
      <c r="H379">
        <v>4010292</v>
      </c>
      <c r="I379" t="s">
        <v>291</v>
      </c>
      <c r="J379" t="s">
        <v>80</v>
      </c>
      <c r="K379">
        <v>26.97</v>
      </c>
      <c r="L379">
        <v>43</v>
      </c>
      <c r="M379" t="s">
        <v>88</v>
      </c>
      <c r="N379" t="s">
        <v>788</v>
      </c>
      <c r="O379">
        <v>6.5</v>
      </c>
      <c r="P379">
        <v>26.97</v>
      </c>
      <c r="Q379">
        <v>2</v>
      </c>
      <c r="R379">
        <v>53.94</v>
      </c>
      <c r="S379">
        <v>60.44</v>
      </c>
      <c r="T379">
        <v>5.5</v>
      </c>
      <c r="U379" s="91">
        <v>0</v>
      </c>
      <c r="V379" s="91">
        <v>5.5</v>
      </c>
      <c r="W379">
        <v>35.787500000000001</v>
      </c>
      <c r="X379">
        <v>0.71666666666666667</v>
      </c>
      <c r="Y379">
        <v>25.647708333333334</v>
      </c>
      <c r="Z379" s="183">
        <v>34.792299999999997</v>
      </c>
      <c r="AA379" t="s">
        <v>5</v>
      </c>
      <c r="AB379" t="b" cm="1">
        <f t="array" ref="AB3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9">
        <f>Fares_Big_Star_Export[[#This Row],[Trip Time]]*Fares_Big_Star_Export[[#This Row],[HOURLY DATA]]/60</f>
        <v>25.647708333333334</v>
      </c>
      <c r="AE379"/>
    </row>
    <row r="380" spans="1:31" x14ac:dyDescent="0.25">
      <c r="A380" t="s">
        <v>444</v>
      </c>
      <c r="B380" t="s">
        <v>404</v>
      </c>
      <c r="C380" t="s">
        <v>723</v>
      </c>
      <c r="D380" s="3">
        <v>0</v>
      </c>
      <c r="E380" t="s">
        <v>92</v>
      </c>
      <c r="F380" t="s">
        <v>415</v>
      </c>
      <c r="G380" s="2">
        <v>45590</v>
      </c>
      <c r="H380">
        <v>4008498</v>
      </c>
      <c r="I380" t="s">
        <v>354</v>
      </c>
      <c r="J380" t="s">
        <v>80</v>
      </c>
      <c r="K380">
        <v>13.14</v>
      </c>
      <c r="L380">
        <v>74</v>
      </c>
      <c r="M380" t="s">
        <v>88</v>
      </c>
      <c r="N380" t="s">
        <v>788</v>
      </c>
      <c r="O380">
        <v>5</v>
      </c>
      <c r="P380">
        <v>13.14</v>
      </c>
      <c r="Q380">
        <v>1.75</v>
      </c>
      <c r="R380">
        <v>22.995000000000001</v>
      </c>
      <c r="S380">
        <v>27.995000000000001</v>
      </c>
      <c r="T380">
        <v>0</v>
      </c>
      <c r="U380" s="91">
        <v>0</v>
      </c>
      <c r="V380" s="91">
        <v>0</v>
      </c>
      <c r="W380">
        <v>32.5</v>
      </c>
      <c r="X380">
        <v>1.2333333333333334</v>
      </c>
      <c r="Y380">
        <v>40.083333333333336</v>
      </c>
      <c r="Z380" s="183">
        <v>-12.0883</v>
      </c>
      <c r="AA380" t="s">
        <v>5</v>
      </c>
      <c r="AB380" t="b" cm="1">
        <f t="array" ref="AB3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0">
        <f>Fares_Big_Star_Export[[#This Row],[Trip Time]]*Fares_Big_Star_Export[[#This Row],[HOURLY DATA]]/60</f>
        <v>40.083333333333336</v>
      </c>
      <c r="AE380"/>
    </row>
    <row r="381" spans="1:31" x14ac:dyDescent="0.25">
      <c r="A381" t="s">
        <v>60</v>
      </c>
      <c r="B381" t="s">
        <v>522</v>
      </c>
      <c r="C381" t="s">
        <v>426</v>
      </c>
      <c r="D381" s="3">
        <v>0</v>
      </c>
      <c r="E381" t="s">
        <v>92</v>
      </c>
      <c r="F381" t="s">
        <v>566</v>
      </c>
      <c r="G381" s="2">
        <v>45590</v>
      </c>
      <c r="H381">
        <v>4011150</v>
      </c>
      <c r="I381" t="s">
        <v>23</v>
      </c>
      <c r="J381" t="s">
        <v>80</v>
      </c>
      <c r="K381">
        <v>10.17</v>
      </c>
      <c r="L381">
        <v>20</v>
      </c>
      <c r="M381" t="s">
        <v>88</v>
      </c>
      <c r="N381" t="s">
        <v>788</v>
      </c>
      <c r="O381">
        <v>5</v>
      </c>
      <c r="P381">
        <v>10.17</v>
      </c>
      <c r="Q381">
        <v>1.75</v>
      </c>
      <c r="R381">
        <v>17.797499999999999</v>
      </c>
      <c r="S381">
        <v>22.797499999999999</v>
      </c>
      <c r="T381">
        <v>3.75</v>
      </c>
      <c r="U381" s="91">
        <v>0</v>
      </c>
      <c r="V381" s="91">
        <v>3.75</v>
      </c>
      <c r="W381">
        <v>32.5</v>
      </c>
      <c r="X381">
        <v>0.33333333333333331</v>
      </c>
      <c r="Y381">
        <v>10.833333333333332</v>
      </c>
      <c r="Z381" s="183">
        <v>11.9642</v>
      </c>
      <c r="AA381" t="s">
        <v>5</v>
      </c>
      <c r="AB381" t="b" cm="1">
        <f t="array" ref="AB3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1">
        <f>Fares_Big_Star_Export[[#This Row],[Trip Time]]*Fares_Big_Star_Export[[#This Row],[HOURLY DATA]]/60</f>
        <v>10.833333333333334</v>
      </c>
      <c r="AE381"/>
    </row>
    <row r="382" spans="1:31" x14ac:dyDescent="0.25">
      <c r="A382" t="s">
        <v>60</v>
      </c>
      <c r="B382" t="s">
        <v>425</v>
      </c>
      <c r="C382" t="s">
        <v>402</v>
      </c>
      <c r="D382" s="3">
        <v>0</v>
      </c>
      <c r="E382" t="s">
        <v>92</v>
      </c>
      <c r="F382" t="s">
        <v>566</v>
      </c>
      <c r="G382" s="2">
        <v>45590</v>
      </c>
      <c r="H382">
        <v>4011146</v>
      </c>
      <c r="I382" t="s">
        <v>23</v>
      </c>
      <c r="J382" t="s">
        <v>80</v>
      </c>
      <c r="K382">
        <v>10.17</v>
      </c>
      <c r="L382">
        <v>37</v>
      </c>
      <c r="M382" t="s">
        <v>88</v>
      </c>
      <c r="N382" t="s">
        <v>788</v>
      </c>
      <c r="O382">
        <v>5</v>
      </c>
      <c r="P382">
        <v>10.17</v>
      </c>
      <c r="Q382">
        <v>1.75</v>
      </c>
      <c r="R382">
        <v>17.797499999999999</v>
      </c>
      <c r="S382">
        <v>22.797499999999999</v>
      </c>
      <c r="T382">
        <v>5</v>
      </c>
      <c r="U382" s="91">
        <v>0</v>
      </c>
      <c r="V382" s="91">
        <v>5</v>
      </c>
      <c r="W382">
        <v>32.5</v>
      </c>
      <c r="X382">
        <v>0.6166666666666667</v>
      </c>
      <c r="Y382">
        <v>20.041666666666668</v>
      </c>
      <c r="Z382" s="183">
        <v>2.7557999999999998</v>
      </c>
      <c r="AA382" t="s">
        <v>5</v>
      </c>
      <c r="AB382" t="b" cm="1">
        <f t="array" ref="AB3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2">
        <f>Fares_Big_Star_Export[[#This Row],[Trip Time]]*Fares_Big_Star_Export[[#This Row],[HOURLY DATA]]/60</f>
        <v>20.041666666666668</v>
      </c>
      <c r="AE382"/>
    </row>
    <row r="383" spans="1:31" x14ac:dyDescent="0.25">
      <c r="A383" t="s">
        <v>370</v>
      </c>
      <c r="B383" t="s">
        <v>935</v>
      </c>
      <c r="C383" t="s">
        <v>935</v>
      </c>
      <c r="D383" s="3">
        <v>0</v>
      </c>
      <c r="E383" t="s">
        <v>92</v>
      </c>
      <c r="F383" t="s">
        <v>353</v>
      </c>
      <c r="G383" s="2">
        <v>45590</v>
      </c>
      <c r="H383">
        <v>4012575</v>
      </c>
      <c r="I383" t="s">
        <v>217</v>
      </c>
      <c r="J383" t="s">
        <v>80</v>
      </c>
      <c r="K383">
        <v>13.19</v>
      </c>
      <c r="L383">
        <v>2</v>
      </c>
      <c r="M383" t="s">
        <v>88</v>
      </c>
      <c r="N383" t="s">
        <v>788</v>
      </c>
      <c r="O383">
        <v>5</v>
      </c>
      <c r="P383">
        <v>13.19</v>
      </c>
      <c r="Q383">
        <v>1.75</v>
      </c>
      <c r="R383">
        <v>23.0825</v>
      </c>
      <c r="S383">
        <v>28.0825</v>
      </c>
      <c r="T383">
        <v>5</v>
      </c>
      <c r="U383" s="91">
        <v>0</v>
      </c>
      <c r="V383" s="91">
        <v>5</v>
      </c>
      <c r="W383">
        <v>32.5</v>
      </c>
      <c r="X383">
        <v>3.3333333333333333E-2</v>
      </c>
      <c r="Y383">
        <v>1.0833333333333333</v>
      </c>
      <c r="Z383" s="183">
        <v>26.999199999999998</v>
      </c>
      <c r="AA383" t="s">
        <v>5</v>
      </c>
      <c r="AB383" t="b" cm="1">
        <f t="array" ref="AB3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3">
        <f>Fares_Big_Star_Export[[#This Row],[Trip Time]]*Fares_Big_Star_Export[[#This Row],[HOURLY DATA]]/60</f>
        <v>1.0833333333333333</v>
      </c>
      <c r="AE383"/>
    </row>
    <row r="384" spans="1:31" x14ac:dyDescent="0.25">
      <c r="A384" t="s">
        <v>55</v>
      </c>
      <c r="B384" t="s">
        <v>609</v>
      </c>
      <c r="C384" t="s">
        <v>795</v>
      </c>
      <c r="D384" s="3">
        <v>0</v>
      </c>
      <c r="E384" t="s">
        <v>92</v>
      </c>
      <c r="F384" t="s">
        <v>473</v>
      </c>
      <c r="G384" s="2">
        <v>45590</v>
      </c>
      <c r="H384">
        <v>4008580</v>
      </c>
      <c r="I384" t="s">
        <v>565</v>
      </c>
      <c r="J384" t="s">
        <v>86</v>
      </c>
      <c r="K384">
        <v>5.55</v>
      </c>
      <c r="L384">
        <v>18</v>
      </c>
      <c r="M384" t="s">
        <v>89</v>
      </c>
      <c r="N384" t="s">
        <v>788</v>
      </c>
      <c r="O384">
        <v>6.5</v>
      </c>
      <c r="P384">
        <v>5.55</v>
      </c>
      <c r="Q384">
        <v>2</v>
      </c>
      <c r="R384">
        <v>11.1</v>
      </c>
      <c r="S384">
        <v>17.600000000000001</v>
      </c>
      <c r="T384">
        <v>5.5</v>
      </c>
      <c r="U384" s="91">
        <v>0</v>
      </c>
      <c r="V384" s="91">
        <v>5.5</v>
      </c>
      <c r="W384">
        <v>35.787500000000001</v>
      </c>
      <c r="X384">
        <v>0.3</v>
      </c>
      <c r="Y384">
        <v>10.73625</v>
      </c>
      <c r="Z384" s="183">
        <v>6.8638000000000003</v>
      </c>
      <c r="AA384" t="s">
        <v>5</v>
      </c>
      <c r="AB384" t="b" cm="1">
        <f t="array" ref="AB3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4">
        <f>Fares_Big_Star_Export[[#This Row],[Trip Time]]*Fares_Big_Star_Export[[#This Row],[HOURLY DATA]]/60</f>
        <v>10.736250000000002</v>
      </c>
      <c r="AE384"/>
    </row>
    <row r="385" spans="1:31" x14ac:dyDescent="0.25">
      <c r="A385" t="s">
        <v>60</v>
      </c>
      <c r="B385" t="s">
        <v>884</v>
      </c>
      <c r="C385" t="s">
        <v>816</v>
      </c>
      <c r="D385" s="3">
        <v>1</v>
      </c>
      <c r="E385" t="s">
        <v>92</v>
      </c>
      <c r="F385" t="s">
        <v>566</v>
      </c>
      <c r="G385" s="2">
        <v>45591</v>
      </c>
      <c r="H385">
        <v>4009240</v>
      </c>
      <c r="I385" t="s">
        <v>23</v>
      </c>
      <c r="J385" t="s">
        <v>86</v>
      </c>
      <c r="K385">
        <v>9.02</v>
      </c>
      <c r="L385">
        <v>27</v>
      </c>
      <c r="M385" t="s">
        <v>89</v>
      </c>
      <c r="N385" t="s">
        <v>788</v>
      </c>
      <c r="O385">
        <v>6.5</v>
      </c>
      <c r="P385">
        <v>9.02</v>
      </c>
      <c r="Q385">
        <v>2</v>
      </c>
      <c r="R385">
        <v>18.04</v>
      </c>
      <c r="S385">
        <v>24.54</v>
      </c>
      <c r="T385">
        <v>3.75</v>
      </c>
      <c r="U385" s="91">
        <v>3.75</v>
      </c>
      <c r="V385" s="91">
        <v>0</v>
      </c>
      <c r="W385">
        <v>32.5</v>
      </c>
      <c r="X385">
        <v>0.45</v>
      </c>
      <c r="Y385">
        <v>14.625</v>
      </c>
      <c r="Z385" s="183">
        <v>9.9149999999999991</v>
      </c>
      <c r="AA385" t="s">
        <v>5</v>
      </c>
      <c r="AB385" t="b" cm="1">
        <f t="array" ref="AB3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5">
        <f>Fares_Big_Star_Export[[#This Row],[Trip Time]]*Fares_Big_Star_Export[[#This Row],[HOURLY DATA]]/60</f>
        <v>14.625</v>
      </c>
      <c r="AE385"/>
    </row>
    <row r="386" spans="1:31" x14ac:dyDescent="0.25">
      <c r="A386" t="s">
        <v>331</v>
      </c>
      <c r="B386" t="s">
        <v>692</v>
      </c>
      <c r="C386" t="s">
        <v>646</v>
      </c>
      <c r="D386" s="3">
        <v>0</v>
      </c>
      <c r="E386" t="s">
        <v>92</v>
      </c>
      <c r="F386" t="s">
        <v>284</v>
      </c>
      <c r="G386" s="2">
        <v>45591</v>
      </c>
      <c r="H386">
        <v>4013100</v>
      </c>
      <c r="I386" t="s">
        <v>213</v>
      </c>
      <c r="J386" t="s">
        <v>86</v>
      </c>
      <c r="K386">
        <v>10.78</v>
      </c>
      <c r="L386">
        <v>24</v>
      </c>
      <c r="M386" t="s">
        <v>89</v>
      </c>
      <c r="N386" t="s">
        <v>788</v>
      </c>
      <c r="O386">
        <v>6.5</v>
      </c>
      <c r="P386">
        <v>10.78</v>
      </c>
      <c r="Q386">
        <v>2</v>
      </c>
      <c r="R386">
        <v>21.56</v>
      </c>
      <c r="S386">
        <v>28.06</v>
      </c>
      <c r="T386">
        <v>3.75</v>
      </c>
      <c r="U386" s="91">
        <v>0</v>
      </c>
      <c r="V386" s="91">
        <v>3.75</v>
      </c>
      <c r="W386">
        <v>32.5</v>
      </c>
      <c r="X386">
        <v>0.4</v>
      </c>
      <c r="Y386">
        <v>13</v>
      </c>
      <c r="Z386" s="183">
        <v>15.06</v>
      </c>
      <c r="AA386" t="s">
        <v>5</v>
      </c>
      <c r="AB386" t="b" cm="1">
        <f t="array" ref="AB3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6">
        <f>Fares_Big_Star_Export[[#This Row],[Trip Time]]*Fares_Big_Star_Export[[#This Row],[HOURLY DATA]]/60</f>
        <v>13</v>
      </c>
      <c r="AE386"/>
    </row>
    <row r="387" spans="1:31" x14ac:dyDescent="0.25">
      <c r="A387" t="s">
        <v>55</v>
      </c>
      <c r="B387" t="s">
        <v>738</v>
      </c>
      <c r="C387" t="s">
        <v>1019</v>
      </c>
      <c r="D387" s="3">
        <v>0</v>
      </c>
      <c r="E387" t="s">
        <v>92</v>
      </c>
      <c r="F387" t="s">
        <v>472</v>
      </c>
      <c r="G387" s="2">
        <v>45591</v>
      </c>
      <c r="H387">
        <v>4013165</v>
      </c>
      <c r="I387" t="s">
        <v>20</v>
      </c>
      <c r="J387" t="s">
        <v>80</v>
      </c>
      <c r="K387">
        <v>26.95</v>
      </c>
      <c r="L387">
        <v>40</v>
      </c>
      <c r="M387" t="s">
        <v>88</v>
      </c>
      <c r="N387" t="s">
        <v>788</v>
      </c>
      <c r="O387">
        <v>6.5</v>
      </c>
      <c r="P387">
        <v>26.95</v>
      </c>
      <c r="Q387">
        <v>2</v>
      </c>
      <c r="R387">
        <v>53.9</v>
      </c>
      <c r="S387">
        <v>60.4</v>
      </c>
      <c r="T387">
        <v>5.5</v>
      </c>
      <c r="U387" s="91">
        <v>0</v>
      </c>
      <c r="V387" s="91">
        <v>5.5</v>
      </c>
      <c r="W387">
        <v>35.787500000000001</v>
      </c>
      <c r="X387">
        <v>0.66666666666666663</v>
      </c>
      <c r="Y387">
        <v>23.858333333333334</v>
      </c>
      <c r="Z387" s="183">
        <v>36.541699999999999</v>
      </c>
      <c r="AA387" t="s">
        <v>5</v>
      </c>
      <c r="AB387" t="b" cm="1">
        <f t="array" ref="AB3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7">
        <f>Fares_Big_Star_Export[[#This Row],[Trip Time]]*Fares_Big_Star_Export[[#This Row],[HOURLY DATA]]/60</f>
        <v>23.858333333333334</v>
      </c>
      <c r="AE387"/>
    </row>
    <row r="388" spans="1:31" x14ac:dyDescent="0.25">
      <c r="A388" t="s">
        <v>60</v>
      </c>
      <c r="B388" t="s">
        <v>604</v>
      </c>
      <c r="C388" t="s">
        <v>350</v>
      </c>
      <c r="D388" s="3">
        <v>0</v>
      </c>
      <c r="E388" t="s">
        <v>92</v>
      </c>
      <c r="F388" t="s">
        <v>566</v>
      </c>
      <c r="G388" s="2">
        <v>45591</v>
      </c>
      <c r="H388">
        <v>4009230</v>
      </c>
      <c r="I388" t="s">
        <v>23</v>
      </c>
      <c r="J388" t="s">
        <v>80</v>
      </c>
      <c r="K388">
        <v>23.24</v>
      </c>
      <c r="L388">
        <v>45</v>
      </c>
      <c r="M388" t="s">
        <v>88</v>
      </c>
      <c r="N388" t="s">
        <v>788</v>
      </c>
      <c r="O388">
        <v>5</v>
      </c>
      <c r="P388">
        <v>23.24</v>
      </c>
      <c r="Q388">
        <v>1.75</v>
      </c>
      <c r="R388">
        <v>40.669999999999995</v>
      </c>
      <c r="S388">
        <v>45.669999999999995</v>
      </c>
      <c r="T388">
        <v>3.75</v>
      </c>
      <c r="U388" s="91">
        <v>0</v>
      </c>
      <c r="V388" s="91">
        <v>3.75</v>
      </c>
      <c r="W388">
        <v>32.5</v>
      </c>
      <c r="X388">
        <v>0.75</v>
      </c>
      <c r="Y388">
        <v>24.375</v>
      </c>
      <c r="Z388" s="183">
        <v>21.295000000000002</v>
      </c>
      <c r="AA388" t="s">
        <v>5</v>
      </c>
      <c r="AB388" t="b" cm="1">
        <f t="array" ref="AB3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8">
        <f>Fares_Big_Star_Export[[#This Row],[Trip Time]]*Fares_Big_Star_Export[[#This Row],[HOURLY DATA]]/60</f>
        <v>24.375</v>
      </c>
      <c r="AE388"/>
    </row>
    <row r="389" spans="1:31" x14ac:dyDescent="0.25">
      <c r="A389" t="s">
        <v>55</v>
      </c>
      <c r="B389" t="s">
        <v>442</v>
      </c>
      <c r="C389" t="s">
        <v>560</v>
      </c>
      <c r="D389" s="3">
        <v>0</v>
      </c>
      <c r="E389" t="s">
        <v>92</v>
      </c>
      <c r="F389" t="s">
        <v>472</v>
      </c>
      <c r="G389" s="2">
        <v>45591</v>
      </c>
      <c r="H389">
        <v>4013162</v>
      </c>
      <c r="I389" t="s">
        <v>20</v>
      </c>
      <c r="J389" t="s">
        <v>218</v>
      </c>
      <c r="K389">
        <v>10.49</v>
      </c>
      <c r="L389">
        <v>27</v>
      </c>
      <c r="M389" t="s">
        <v>88</v>
      </c>
      <c r="N389" t="s">
        <v>788</v>
      </c>
      <c r="O389">
        <v>6.5</v>
      </c>
      <c r="P389">
        <v>10.49</v>
      </c>
      <c r="Q389">
        <v>2</v>
      </c>
      <c r="R389">
        <v>20.98</v>
      </c>
      <c r="S389">
        <v>27.48</v>
      </c>
      <c r="T389">
        <v>5</v>
      </c>
      <c r="U389" s="91">
        <v>0</v>
      </c>
      <c r="V389" s="91">
        <v>5</v>
      </c>
      <c r="W389">
        <v>35.787500000000001</v>
      </c>
      <c r="X389">
        <v>0.45</v>
      </c>
      <c r="Y389">
        <v>16.104375000000001</v>
      </c>
      <c r="Z389" s="183">
        <v>11.3756</v>
      </c>
      <c r="AA389" t="s">
        <v>5</v>
      </c>
      <c r="AB389" t="b" cm="1">
        <f t="array" ref="AB3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9">
        <f>Fares_Big_Star_Export[[#This Row],[Trip Time]]*Fares_Big_Star_Export[[#This Row],[HOURLY DATA]]/60</f>
        <v>16.104375000000001</v>
      </c>
      <c r="AE389"/>
    </row>
    <row r="390" spans="1:31" x14ac:dyDescent="0.25">
      <c r="A390" t="s">
        <v>55</v>
      </c>
      <c r="B390" t="s">
        <v>732</v>
      </c>
      <c r="C390" t="s">
        <v>774</v>
      </c>
      <c r="D390" s="3">
        <v>0</v>
      </c>
      <c r="E390" t="s">
        <v>92</v>
      </c>
      <c r="F390" t="s">
        <v>472</v>
      </c>
      <c r="G390" s="2">
        <v>45591</v>
      </c>
      <c r="H390">
        <v>4013161</v>
      </c>
      <c r="I390" t="s">
        <v>20</v>
      </c>
      <c r="J390" t="s">
        <v>218</v>
      </c>
      <c r="K390">
        <v>10.49</v>
      </c>
      <c r="L390">
        <v>30</v>
      </c>
      <c r="M390" t="s">
        <v>88</v>
      </c>
      <c r="N390" t="s">
        <v>788</v>
      </c>
      <c r="O390">
        <v>6.5</v>
      </c>
      <c r="P390">
        <v>10.49</v>
      </c>
      <c r="Q390">
        <v>2</v>
      </c>
      <c r="R390">
        <v>20.98</v>
      </c>
      <c r="S390">
        <v>27.48</v>
      </c>
      <c r="T390">
        <v>5.5</v>
      </c>
      <c r="U390" s="91">
        <v>0</v>
      </c>
      <c r="V390" s="91">
        <v>5.5</v>
      </c>
      <c r="W390">
        <v>35.787500000000001</v>
      </c>
      <c r="X390">
        <v>0.5</v>
      </c>
      <c r="Y390">
        <v>17.893750000000001</v>
      </c>
      <c r="Z390" s="183">
        <v>9.5861999999999998</v>
      </c>
      <c r="AA390" t="s">
        <v>5</v>
      </c>
      <c r="AB390" t="b" cm="1">
        <f t="array" ref="AB3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0">
        <f>Fares_Big_Star_Export[[#This Row],[Trip Time]]*Fares_Big_Star_Export[[#This Row],[HOURLY DATA]]/60</f>
        <v>17.893750000000001</v>
      </c>
      <c r="AE390"/>
    </row>
    <row r="391" spans="1:31" x14ac:dyDescent="0.25">
      <c r="A391" t="s">
        <v>370</v>
      </c>
      <c r="B391" t="s">
        <v>879</v>
      </c>
      <c r="C391" t="s">
        <v>524</v>
      </c>
      <c r="D391" s="3">
        <v>1</v>
      </c>
      <c r="E391" t="s">
        <v>92</v>
      </c>
      <c r="F391" t="s">
        <v>353</v>
      </c>
      <c r="G391" s="2">
        <v>45591</v>
      </c>
      <c r="H391">
        <v>4009260</v>
      </c>
      <c r="I391" t="s">
        <v>217</v>
      </c>
      <c r="J391" t="s">
        <v>80</v>
      </c>
      <c r="K391">
        <v>10.54</v>
      </c>
      <c r="L391">
        <v>19</v>
      </c>
      <c r="M391" t="s">
        <v>88</v>
      </c>
      <c r="N391" t="s">
        <v>788</v>
      </c>
      <c r="O391">
        <v>5</v>
      </c>
      <c r="P391">
        <v>10.54</v>
      </c>
      <c r="Q391">
        <v>1.75</v>
      </c>
      <c r="R391">
        <v>18.445</v>
      </c>
      <c r="S391">
        <v>23.445</v>
      </c>
      <c r="T391">
        <v>5.5</v>
      </c>
      <c r="U391" s="91">
        <v>5.5</v>
      </c>
      <c r="V391" s="91">
        <v>0</v>
      </c>
      <c r="W391">
        <v>32.5</v>
      </c>
      <c r="X391">
        <v>0.31666666666666665</v>
      </c>
      <c r="Y391">
        <v>10.291666666666666</v>
      </c>
      <c r="Z391" s="183">
        <v>13.1533</v>
      </c>
      <c r="AA391" t="s">
        <v>5</v>
      </c>
      <c r="AB391" t="b" cm="1">
        <f t="array" ref="AB3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1">
        <f>Fares_Big_Star_Export[[#This Row],[Trip Time]]*Fares_Big_Star_Export[[#This Row],[HOURLY DATA]]/60</f>
        <v>10.291666666666666</v>
      </c>
      <c r="AE391"/>
    </row>
    <row r="392" spans="1:31" x14ac:dyDescent="0.25">
      <c r="A392" t="s">
        <v>55</v>
      </c>
      <c r="B392" t="s">
        <v>715</v>
      </c>
      <c r="C392" t="s">
        <v>604</v>
      </c>
      <c r="D392" s="3">
        <v>0</v>
      </c>
      <c r="E392" t="s">
        <v>92</v>
      </c>
      <c r="F392" t="s">
        <v>472</v>
      </c>
      <c r="G392" s="2">
        <v>45591</v>
      </c>
      <c r="H392">
        <v>4013241</v>
      </c>
      <c r="I392" t="s">
        <v>20</v>
      </c>
      <c r="J392" t="s">
        <v>80</v>
      </c>
      <c r="K392">
        <v>26.08</v>
      </c>
      <c r="L392">
        <v>29</v>
      </c>
      <c r="M392" t="s">
        <v>88</v>
      </c>
      <c r="N392" t="s">
        <v>788</v>
      </c>
      <c r="O392">
        <v>6.5</v>
      </c>
      <c r="P392">
        <v>26.08</v>
      </c>
      <c r="Q392">
        <v>2</v>
      </c>
      <c r="R392">
        <v>52.16</v>
      </c>
      <c r="S392">
        <v>58.66</v>
      </c>
      <c r="T392">
        <v>5.5</v>
      </c>
      <c r="U392" s="91">
        <v>0</v>
      </c>
      <c r="V392" s="91">
        <v>5.5</v>
      </c>
      <c r="W392">
        <v>35.787500000000001</v>
      </c>
      <c r="X392">
        <v>0.48333333333333334</v>
      </c>
      <c r="Y392">
        <v>17.297291666666666</v>
      </c>
      <c r="Z392" s="183">
        <v>41.362699999999997</v>
      </c>
      <c r="AA392" t="s">
        <v>5</v>
      </c>
      <c r="AB392" t="b" cm="1">
        <f t="array" ref="AB3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2">
        <f>Fares_Big_Star_Export[[#This Row],[Trip Time]]*Fares_Big_Star_Export[[#This Row],[HOURLY DATA]]/60</f>
        <v>17.29729166666667</v>
      </c>
      <c r="AE392"/>
    </row>
    <row r="393" spans="1:31" x14ac:dyDescent="0.25">
      <c r="A393" t="s">
        <v>60</v>
      </c>
      <c r="B393" t="s">
        <v>712</v>
      </c>
      <c r="C393" t="s">
        <v>791</v>
      </c>
      <c r="D393" s="3">
        <v>0</v>
      </c>
      <c r="E393" t="s">
        <v>92</v>
      </c>
      <c r="F393" t="s">
        <v>566</v>
      </c>
      <c r="G393" s="2">
        <v>45591</v>
      </c>
      <c r="H393">
        <v>4012422</v>
      </c>
      <c r="I393" t="s">
        <v>23</v>
      </c>
      <c r="J393" t="s">
        <v>619</v>
      </c>
      <c r="K393">
        <v>31.27</v>
      </c>
      <c r="L393">
        <v>45</v>
      </c>
      <c r="M393" t="s">
        <v>88</v>
      </c>
      <c r="N393" t="s">
        <v>788</v>
      </c>
      <c r="O393">
        <v>5</v>
      </c>
      <c r="P393">
        <v>31.27</v>
      </c>
      <c r="Q393">
        <v>1.75</v>
      </c>
      <c r="R393">
        <v>54.722499999999997</v>
      </c>
      <c r="S393">
        <v>59.722499999999997</v>
      </c>
      <c r="T393">
        <v>3.75</v>
      </c>
      <c r="U393" s="91">
        <v>0</v>
      </c>
      <c r="V393" s="91">
        <v>3.75</v>
      </c>
      <c r="W393">
        <v>32.5</v>
      </c>
      <c r="X393">
        <v>0.75</v>
      </c>
      <c r="Y393">
        <v>24.375</v>
      </c>
      <c r="Z393" s="183">
        <v>35.347499999999997</v>
      </c>
      <c r="AA393" t="s">
        <v>5</v>
      </c>
      <c r="AB393" t="b" cm="1">
        <f t="array" ref="AB3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3">
        <f>Fares_Big_Star_Export[[#This Row],[Trip Time]]*Fares_Big_Star_Export[[#This Row],[HOURLY DATA]]/60</f>
        <v>24.375</v>
      </c>
      <c r="AE393"/>
    </row>
    <row r="394" spans="1:31" x14ac:dyDescent="0.25">
      <c r="A394" t="s">
        <v>370</v>
      </c>
      <c r="B394" t="s">
        <v>898</v>
      </c>
      <c r="C394" t="s">
        <v>1009</v>
      </c>
      <c r="D394" s="3">
        <v>0</v>
      </c>
      <c r="E394" t="s">
        <v>92</v>
      </c>
      <c r="F394" t="s">
        <v>353</v>
      </c>
      <c r="G394" s="2">
        <v>45591</v>
      </c>
      <c r="H394">
        <v>4013083</v>
      </c>
      <c r="I394" t="s">
        <v>217</v>
      </c>
      <c r="J394" t="s">
        <v>84</v>
      </c>
      <c r="K394">
        <v>9.9700000000000006</v>
      </c>
      <c r="L394">
        <v>20</v>
      </c>
      <c r="M394" t="s">
        <v>88</v>
      </c>
      <c r="N394" t="s">
        <v>788</v>
      </c>
      <c r="O394">
        <v>5</v>
      </c>
      <c r="P394">
        <v>9.9700000000000006</v>
      </c>
      <c r="Q394">
        <v>1.75</v>
      </c>
      <c r="R394">
        <v>17.447500000000002</v>
      </c>
      <c r="S394">
        <v>22.447500000000002</v>
      </c>
      <c r="T394">
        <v>5.5</v>
      </c>
      <c r="U394" s="91">
        <v>0</v>
      </c>
      <c r="V394" s="91">
        <v>5.5</v>
      </c>
      <c r="W394">
        <v>32.5</v>
      </c>
      <c r="X394">
        <v>0.33333333333333331</v>
      </c>
      <c r="Y394">
        <v>10.833333333333332</v>
      </c>
      <c r="Z394" s="183">
        <v>11.6142</v>
      </c>
      <c r="AA394" t="s">
        <v>5</v>
      </c>
      <c r="AB394" t="b" cm="1">
        <f t="array" ref="AB3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4">
        <f>Fares_Big_Star_Export[[#This Row],[Trip Time]]*Fares_Big_Star_Export[[#This Row],[HOURLY DATA]]/60</f>
        <v>10.833333333333334</v>
      </c>
      <c r="AE394"/>
    </row>
    <row r="395" spans="1:31" x14ac:dyDescent="0.25">
      <c r="A395" t="s">
        <v>406</v>
      </c>
      <c r="B395" t="s">
        <v>401</v>
      </c>
      <c r="C395" t="s">
        <v>349</v>
      </c>
      <c r="D395" s="3">
        <v>0</v>
      </c>
      <c r="E395" t="s">
        <v>92</v>
      </c>
      <c r="F395" t="s">
        <v>385</v>
      </c>
      <c r="G395" s="2">
        <v>45591</v>
      </c>
      <c r="H395">
        <v>4010365</v>
      </c>
      <c r="I395" t="s">
        <v>212</v>
      </c>
      <c r="J395" t="s">
        <v>80</v>
      </c>
      <c r="K395">
        <v>10.94</v>
      </c>
      <c r="L395">
        <v>16</v>
      </c>
      <c r="M395" t="s">
        <v>88</v>
      </c>
      <c r="N395" t="s">
        <v>788</v>
      </c>
      <c r="O395">
        <v>5</v>
      </c>
      <c r="P395">
        <v>10.94</v>
      </c>
      <c r="Q395">
        <v>1.75</v>
      </c>
      <c r="R395">
        <v>19.145</v>
      </c>
      <c r="S395">
        <v>24.145</v>
      </c>
      <c r="T395">
        <v>5</v>
      </c>
      <c r="U395" s="91">
        <v>0</v>
      </c>
      <c r="V395" s="91">
        <v>5</v>
      </c>
      <c r="W395">
        <v>29</v>
      </c>
      <c r="X395">
        <v>0.26666666666666666</v>
      </c>
      <c r="Y395">
        <v>7.7333333333333334</v>
      </c>
      <c r="Z395" s="183">
        <v>16.4117</v>
      </c>
      <c r="AA395" t="s">
        <v>26</v>
      </c>
      <c r="AB395" t="b" cm="1">
        <f t="array" ref="AB3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5">
        <f>Fares_Big_Star_Export[[#This Row],[Trip Time]]*Fares_Big_Star_Export[[#This Row],[HOURLY DATA]]/60</f>
        <v>7.7333333333333334</v>
      </c>
      <c r="AE395"/>
    </row>
    <row r="396" spans="1:31" x14ac:dyDescent="0.25">
      <c r="A396" t="s">
        <v>461</v>
      </c>
      <c r="B396" t="s">
        <v>690</v>
      </c>
      <c r="C396" t="s">
        <v>383</v>
      </c>
      <c r="D396" s="3">
        <v>0</v>
      </c>
      <c r="E396" t="s">
        <v>92</v>
      </c>
      <c r="F396" t="s">
        <v>421</v>
      </c>
      <c r="G396" s="2">
        <v>45591</v>
      </c>
      <c r="H396">
        <v>4010362</v>
      </c>
      <c r="I396" t="s">
        <v>290</v>
      </c>
      <c r="J396" t="s">
        <v>80</v>
      </c>
      <c r="K396">
        <v>10.94</v>
      </c>
      <c r="L396">
        <v>16</v>
      </c>
      <c r="M396" t="s">
        <v>88</v>
      </c>
      <c r="N396" t="s">
        <v>788</v>
      </c>
      <c r="O396">
        <v>5</v>
      </c>
      <c r="P396">
        <v>10.94</v>
      </c>
      <c r="Q396">
        <v>1.75</v>
      </c>
      <c r="R396">
        <v>19.145</v>
      </c>
      <c r="S396">
        <v>24.145</v>
      </c>
      <c r="T396">
        <v>5.5</v>
      </c>
      <c r="U396" s="91">
        <v>0</v>
      </c>
      <c r="V396" s="91">
        <v>5.5</v>
      </c>
      <c r="W396">
        <v>32.5</v>
      </c>
      <c r="X396">
        <v>0.26666666666666666</v>
      </c>
      <c r="Y396">
        <v>8.6666666666666661</v>
      </c>
      <c r="Z396" s="183">
        <v>15.478300000000001</v>
      </c>
      <c r="AA396" t="s">
        <v>5</v>
      </c>
      <c r="AB396" t="b" cm="1">
        <f t="array" ref="AB3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6">
        <f>Fares_Big_Star_Export[[#This Row],[Trip Time]]*Fares_Big_Star_Export[[#This Row],[HOURLY DATA]]/60</f>
        <v>8.6666666666666661</v>
      </c>
      <c r="AE396"/>
    </row>
    <row r="397" spans="1:31" x14ac:dyDescent="0.25">
      <c r="A397" t="s">
        <v>331</v>
      </c>
      <c r="B397" t="s">
        <v>423</v>
      </c>
      <c r="C397" t="s">
        <v>725</v>
      </c>
      <c r="D397" s="3">
        <v>0</v>
      </c>
      <c r="E397" t="s">
        <v>92</v>
      </c>
      <c r="F397" t="s">
        <v>284</v>
      </c>
      <c r="G397" s="2">
        <v>45591</v>
      </c>
      <c r="H397">
        <v>4013168</v>
      </c>
      <c r="I397" t="s">
        <v>213</v>
      </c>
      <c r="J397" t="s">
        <v>80</v>
      </c>
      <c r="K397">
        <v>26.95</v>
      </c>
      <c r="L397">
        <v>42</v>
      </c>
      <c r="M397" t="s">
        <v>88</v>
      </c>
      <c r="N397" t="s">
        <v>788</v>
      </c>
      <c r="O397">
        <v>5</v>
      </c>
      <c r="P397">
        <v>26.95</v>
      </c>
      <c r="Q397">
        <v>1.75</v>
      </c>
      <c r="R397">
        <v>47.162500000000001</v>
      </c>
      <c r="S397">
        <v>52.162500000000001</v>
      </c>
      <c r="T397">
        <v>5</v>
      </c>
      <c r="U397" s="91">
        <v>0</v>
      </c>
      <c r="V397" s="91">
        <v>5</v>
      </c>
      <c r="W397">
        <v>32.5</v>
      </c>
      <c r="X397">
        <v>0.7</v>
      </c>
      <c r="Y397">
        <v>22.75</v>
      </c>
      <c r="Z397" s="183">
        <v>29.412500000000001</v>
      </c>
      <c r="AA397" t="s">
        <v>5</v>
      </c>
      <c r="AB397" t="b" cm="1">
        <f t="array" ref="AB3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7">
        <f>Fares_Big_Star_Export[[#This Row],[Trip Time]]*Fares_Big_Star_Export[[#This Row],[HOURLY DATA]]/60</f>
        <v>22.75</v>
      </c>
      <c r="AE397"/>
    </row>
    <row r="398" spans="1:31" x14ac:dyDescent="0.25">
      <c r="A398" t="s">
        <v>461</v>
      </c>
      <c r="B398" t="s">
        <v>573</v>
      </c>
      <c r="C398" t="s">
        <v>955</v>
      </c>
      <c r="D398" s="3">
        <v>0</v>
      </c>
      <c r="E398" t="s">
        <v>92</v>
      </c>
      <c r="F398" t="s">
        <v>421</v>
      </c>
      <c r="G398" s="2">
        <v>45591</v>
      </c>
      <c r="H398">
        <v>4013240</v>
      </c>
      <c r="I398" t="s">
        <v>290</v>
      </c>
      <c r="J398" t="s">
        <v>80</v>
      </c>
      <c r="K398">
        <v>26.08</v>
      </c>
      <c r="L398">
        <v>35</v>
      </c>
      <c r="M398" t="s">
        <v>88</v>
      </c>
      <c r="N398" t="s">
        <v>788</v>
      </c>
      <c r="O398">
        <v>5</v>
      </c>
      <c r="P398">
        <v>26.08</v>
      </c>
      <c r="Q398">
        <v>1.75</v>
      </c>
      <c r="R398">
        <v>45.64</v>
      </c>
      <c r="S398">
        <v>50.64</v>
      </c>
      <c r="T398">
        <v>3</v>
      </c>
      <c r="U398" s="91">
        <v>0</v>
      </c>
      <c r="V398" s="91">
        <v>3</v>
      </c>
      <c r="W398">
        <v>32.5</v>
      </c>
      <c r="X398">
        <v>0.58333333333333337</v>
      </c>
      <c r="Y398">
        <v>18.958333333333336</v>
      </c>
      <c r="Z398" s="183">
        <v>31.681699999999999</v>
      </c>
      <c r="AA398" t="s">
        <v>5</v>
      </c>
      <c r="AB398" t="b" cm="1">
        <f t="array" ref="AB3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8">
        <f>Fares_Big_Star_Export[[#This Row],[Trip Time]]*Fares_Big_Star_Export[[#This Row],[HOURLY DATA]]/60</f>
        <v>18.958333333333332</v>
      </c>
      <c r="AE398"/>
    </row>
    <row r="399" spans="1:31" x14ac:dyDescent="0.25">
      <c r="A399" t="s">
        <v>55</v>
      </c>
      <c r="B399" t="s">
        <v>559</v>
      </c>
      <c r="C399" t="s">
        <v>924</v>
      </c>
      <c r="D399" s="3">
        <v>0</v>
      </c>
      <c r="E399" t="s">
        <v>92</v>
      </c>
      <c r="F399" t="s">
        <v>342</v>
      </c>
      <c r="G399" s="2">
        <v>45591</v>
      </c>
      <c r="H399">
        <v>4012426</v>
      </c>
      <c r="I399" t="s">
        <v>306</v>
      </c>
      <c r="J399" t="s">
        <v>619</v>
      </c>
      <c r="K399">
        <v>31.27</v>
      </c>
      <c r="L399">
        <v>49</v>
      </c>
      <c r="M399" t="s">
        <v>88</v>
      </c>
      <c r="N399" t="s">
        <v>788</v>
      </c>
      <c r="O399">
        <v>6.5</v>
      </c>
      <c r="P399">
        <v>31.27</v>
      </c>
      <c r="Q399">
        <v>2</v>
      </c>
      <c r="R399">
        <v>62.54</v>
      </c>
      <c r="S399">
        <v>69.039999999999992</v>
      </c>
      <c r="T399">
        <v>3.75</v>
      </c>
      <c r="U399" s="91">
        <v>0</v>
      </c>
      <c r="V399" s="91">
        <v>3.75</v>
      </c>
      <c r="W399">
        <v>35.787500000000001</v>
      </c>
      <c r="X399">
        <v>0.81666666666666665</v>
      </c>
      <c r="Y399">
        <v>29.226458333333333</v>
      </c>
      <c r="Z399" s="183">
        <v>39.813499999999998</v>
      </c>
      <c r="AA399" t="s">
        <v>5</v>
      </c>
      <c r="AB399" t="b" cm="1">
        <f t="array" ref="AB3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9">
        <f>Fares_Big_Star_Export[[#This Row],[Trip Time]]*Fares_Big_Star_Export[[#This Row],[HOURLY DATA]]/60</f>
        <v>29.226458333333333</v>
      </c>
      <c r="AE399"/>
    </row>
    <row r="400" spans="1:31" x14ac:dyDescent="0.25">
      <c r="A400" t="s">
        <v>55</v>
      </c>
      <c r="B400" t="s">
        <v>828</v>
      </c>
      <c r="C400" t="s">
        <v>1020</v>
      </c>
      <c r="D400" s="3">
        <v>0</v>
      </c>
      <c r="E400" t="s">
        <v>92</v>
      </c>
      <c r="F400" t="s">
        <v>789</v>
      </c>
      <c r="G400" s="2">
        <v>45592</v>
      </c>
      <c r="H400">
        <v>4013117</v>
      </c>
      <c r="I400" t="s">
        <v>291</v>
      </c>
      <c r="J400" t="s">
        <v>80</v>
      </c>
      <c r="K400">
        <v>13.41</v>
      </c>
      <c r="L400">
        <v>35</v>
      </c>
      <c r="M400" t="s">
        <v>88</v>
      </c>
      <c r="N400" t="s">
        <v>788</v>
      </c>
      <c r="O400">
        <v>6.5</v>
      </c>
      <c r="P400">
        <v>13.41</v>
      </c>
      <c r="Q400">
        <v>2</v>
      </c>
      <c r="R400">
        <v>26.82</v>
      </c>
      <c r="S400">
        <v>33.32</v>
      </c>
      <c r="T400">
        <v>5</v>
      </c>
      <c r="U400" s="91">
        <v>0</v>
      </c>
      <c r="V400" s="91">
        <v>5</v>
      </c>
      <c r="W400">
        <v>35.787500000000001</v>
      </c>
      <c r="X400">
        <v>0.58333333333333337</v>
      </c>
      <c r="Y400">
        <v>20.876041666666669</v>
      </c>
      <c r="Z400" s="183">
        <v>12.444000000000001</v>
      </c>
      <c r="AA400" t="s">
        <v>5</v>
      </c>
      <c r="AB400" t="b" cm="1">
        <f t="array" ref="AB4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0">
        <f>Fares_Big_Star_Export[[#This Row],[Trip Time]]*Fares_Big_Star_Export[[#This Row],[HOURLY DATA]]/60</f>
        <v>20.876041666666666</v>
      </c>
      <c r="AE400"/>
    </row>
    <row r="401" spans="1:31" x14ac:dyDescent="0.25">
      <c r="A401" t="s">
        <v>55</v>
      </c>
      <c r="B401" t="s">
        <v>767</v>
      </c>
      <c r="C401" t="s">
        <v>897</v>
      </c>
      <c r="D401" s="3">
        <v>0</v>
      </c>
      <c r="E401" t="s">
        <v>92</v>
      </c>
      <c r="F401" t="s">
        <v>308</v>
      </c>
      <c r="G401" s="2">
        <v>45592</v>
      </c>
      <c r="H401">
        <v>4012456</v>
      </c>
      <c r="I401" t="s">
        <v>18</v>
      </c>
      <c r="J401" t="s">
        <v>339</v>
      </c>
      <c r="K401">
        <v>19.77</v>
      </c>
      <c r="L401">
        <v>105</v>
      </c>
      <c r="M401" t="s">
        <v>88</v>
      </c>
      <c r="N401" t="s">
        <v>788</v>
      </c>
      <c r="O401">
        <v>6.5</v>
      </c>
      <c r="P401">
        <v>19.77</v>
      </c>
      <c r="Q401">
        <v>2</v>
      </c>
      <c r="R401">
        <v>39.54</v>
      </c>
      <c r="S401">
        <v>46.04</v>
      </c>
      <c r="T401">
        <v>5</v>
      </c>
      <c r="U401" s="91">
        <v>0</v>
      </c>
      <c r="V401" s="91">
        <v>5</v>
      </c>
      <c r="W401">
        <v>35.787500000000001</v>
      </c>
      <c r="X401">
        <v>1.75</v>
      </c>
      <c r="Y401">
        <v>62.628125000000004</v>
      </c>
      <c r="Z401" s="183">
        <v>-16.588100000000001</v>
      </c>
      <c r="AA401" t="s">
        <v>19</v>
      </c>
      <c r="AB401" t="b" cm="1">
        <f t="array" ref="AB4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1">
        <f>Fares_Big_Star_Export[[#This Row],[Trip Time]]*Fares_Big_Star_Export[[#This Row],[HOURLY DATA]]/60</f>
        <v>62.628124999999997</v>
      </c>
      <c r="AE401"/>
    </row>
    <row r="402" spans="1:31" x14ac:dyDescent="0.25">
      <c r="A402" t="s">
        <v>55</v>
      </c>
      <c r="B402" t="s">
        <v>889</v>
      </c>
      <c r="C402" t="s">
        <v>924</v>
      </c>
      <c r="D402" s="3">
        <v>0</v>
      </c>
      <c r="E402" t="s">
        <v>92</v>
      </c>
      <c r="F402" t="s">
        <v>308</v>
      </c>
      <c r="G402" s="2">
        <v>45592</v>
      </c>
      <c r="H402">
        <v>4013166</v>
      </c>
      <c r="I402" t="s">
        <v>18</v>
      </c>
      <c r="J402" t="s">
        <v>80</v>
      </c>
      <c r="K402">
        <v>26.95</v>
      </c>
      <c r="L402">
        <v>41</v>
      </c>
      <c r="M402" t="s">
        <v>88</v>
      </c>
      <c r="N402" t="s">
        <v>788</v>
      </c>
      <c r="O402">
        <v>6.5</v>
      </c>
      <c r="P402">
        <v>26.95</v>
      </c>
      <c r="Q402">
        <v>2</v>
      </c>
      <c r="R402">
        <v>53.9</v>
      </c>
      <c r="S402">
        <v>60.4</v>
      </c>
      <c r="T402">
        <v>5.5</v>
      </c>
      <c r="U402" s="91">
        <v>0</v>
      </c>
      <c r="V402" s="91">
        <v>5.5</v>
      </c>
      <c r="W402">
        <v>35.787500000000001</v>
      </c>
      <c r="X402">
        <v>0.68333333333333335</v>
      </c>
      <c r="Y402">
        <v>24.454791666666669</v>
      </c>
      <c r="Z402" s="183">
        <v>35.9452</v>
      </c>
      <c r="AA402" t="s">
        <v>19</v>
      </c>
      <c r="AB402" t="b" cm="1">
        <f t="array" ref="AB4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2">
        <f>Fares_Big_Star_Export[[#This Row],[Trip Time]]*Fares_Big_Star_Export[[#This Row],[HOURLY DATA]]/60</f>
        <v>24.454791666666669</v>
      </c>
      <c r="AE402"/>
    </row>
    <row r="403" spans="1:31" x14ac:dyDescent="0.25">
      <c r="A403" t="s">
        <v>55</v>
      </c>
      <c r="B403" t="s">
        <v>631</v>
      </c>
      <c r="C403" t="s">
        <v>683</v>
      </c>
      <c r="D403" s="3">
        <v>0</v>
      </c>
      <c r="E403" t="s">
        <v>92</v>
      </c>
      <c r="F403" t="s">
        <v>472</v>
      </c>
      <c r="G403" s="2">
        <v>45592</v>
      </c>
      <c r="H403">
        <v>4013109</v>
      </c>
      <c r="I403" t="s">
        <v>20</v>
      </c>
      <c r="J403" t="s">
        <v>80</v>
      </c>
      <c r="K403">
        <v>25.21</v>
      </c>
      <c r="L403">
        <v>40</v>
      </c>
      <c r="M403" t="s">
        <v>88</v>
      </c>
      <c r="N403" t="s">
        <v>788</v>
      </c>
      <c r="O403">
        <v>6.5</v>
      </c>
      <c r="P403">
        <v>25.21</v>
      </c>
      <c r="Q403">
        <v>2</v>
      </c>
      <c r="R403">
        <v>50.42</v>
      </c>
      <c r="S403">
        <v>56.92</v>
      </c>
      <c r="T403">
        <v>5.5</v>
      </c>
      <c r="U403" s="91">
        <v>0</v>
      </c>
      <c r="V403" s="91">
        <v>5.5</v>
      </c>
      <c r="W403">
        <v>35.787500000000001</v>
      </c>
      <c r="X403">
        <v>0.66666666666666663</v>
      </c>
      <c r="Y403">
        <v>23.858333333333334</v>
      </c>
      <c r="Z403" s="183">
        <v>33.061700000000002</v>
      </c>
      <c r="AA403" t="s">
        <v>5</v>
      </c>
      <c r="AB403" t="b" cm="1">
        <f t="array" ref="AB4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3">
        <f>Fares_Big_Star_Export[[#This Row],[Trip Time]]*Fares_Big_Star_Export[[#This Row],[HOURLY DATA]]/60</f>
        <v>23.858333333333334</v>
      </c>
      <c r="AE403"/>
    </row>
    <row r="404" spans="1:31" x14ac:dyDescent="0.25">
      <c r="A404" t="s">
        <v>331</v>
      </c>
      <c r="B404" t="s">
        <v>836</v>
      </c>
      <c r="C404" t="s">
        <v>481</v>
      </c>
      <c r="D404" s="3">
        <v>0</v>
      </c>
      <c r="E404" t="s">
        <v>92</v>
      </c>
      <c r="F404" t="s">
        <v>284</v>
      </c>
      <c r="G404" s="2">
        <v>45592</v>
      </c>
      <c r="H404">
        <v>4013115</v>
      </c>
      <c r="I404" t="s">
        <v>213</v>
      </c>
      <c r="J404" t="s">
        <v>80</v>
      </c>
      <c r="K404">
        <v>25.21</v>
      </c>
      <c r="L404">
        <v>73</v>
      </c>
      <c r="M404" t="s">
        <v>88</v>
      </c>
      <c r="N404" t="s">
        <v>788</v>
      </c>
      <c r="O404">
        <v>5</v>
      </c>
      <c r="P404">
        <v>25.21</v>
      </c>
      <c r="Q404">
        <v>1.75</v>
      </c>
      <c r="R404">
        <v>44.1175</v>
      </c>
      <c r="S404">
        <v>49.1175</v>
      </c>
      <c r="T404">
        <v>0</v>
      </c>
      <c r="U404" s="91">
        <v>0</v>
      </c>
      <c r="V404" s="91">
        <v>0</v>
      </c>
      <c r="W404">
        <v>32.5</v>
      </c>
      <c r="X404">
        <v>1.2166666666666666</v>
      </c>
      <c r="Y404">
        <v>39.541666666666664</v>
      </c>
      <c r="Z404" s="183">
        <v>9.5757999999999992</v>
      </c>
      <c r="AA404" t="s">
        <v>5</v>
      </c>
      <c r="AB404" t="b" cm="1">
        <f t="array" ref="AB4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4">
        <f>Fares_Big_Star_Export[[#This Row],[Trip Time]]*Fares_Big_Star_Export[[#This Row],[HOURLY DATA]]/60</f>
        <v>39.541666666666664</v>
      </c>
      <c r="AE404"/>
    </row>
    <row r="405" spans="1:31" x14ac:dyDescent="0.25">
      <c r="A405" t="s">
        <v>331</v>
      </c>
      <c r="B405" t="s">
        <v>808</v>
      </c>
      <c r="C405" t="s">
        <v>462</v>
      </c>
      <c r="D405" s="3">
        <v>0</v>
      </c>
      <c r="E405" t="s">
        <v>92</v>
      </c>
      <c r="F405" t="s">
        <v>284</v>
      </c>
      <c r="G405" s="2">
        <v>45592</v>
      </c>
      <c r="H405">
        <v>4013116</v>
      </c>
      <c r="I405" t="s">
        <v>213</v>
      </c>
      <c r="J405" t="s">
        <v>80</v>
      </c>
      <c r="K405">
        <v>13.41</v>
      </c>
      <c r="L405">
        <v>47</v>
      </c>
      <c r="M405" t="s">
        <v>88</v>
      </c>
      <c r="N405" t="s">
        <v>788</v>
      </c>
      <c r="O405">
        <v>5</v>
      </c>
      <c r="P405">
        <v>13.41</v>
      </c>
      <c r="Q405">
        <v>1.75</v>
      </c>
      <c r="R405">
        <v>23.467500000000001</v>
      </c>
      <c r="S405">
        <v>28.467500000000001</v>
      </c>
      <c r="T405">
        <v>5.5</v>
      </c>
      <c r="U405" s="91">
        <v>0</v>
      </c>
      <c r="V405" s="91">
        <v>5.5</v>
      </c>
      <c r="W405">
        <v>32.5</v>
      </c>
      <c r="X405">
        <v>0.78333333333333333</v>
      </c>
      <c r="Y405">
        <v>25.458333333333332</v>
      </c>
      <c r="Z405" s="183">
        <v>3.0091999999999999</v>
      </c>
      <c r="AA405" t="s">
        <v>5</v>
      </c>
      <c r="AB405" t="b" cm="1">
        <f t="array" ref="AB4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5">
        <f>Fares_Big_Star_Export[[#This Row],[Trip Time]]*Fares_Big_Star_Export[[#This Row],[HOURLY DATA]]/60</f>
        <v>25.458333333333332</v>
      </c>
      <c r="AE405"/>
    </row>
    <row r="406" spans="1:31" x14ac:dyDescent="0.25">
      <c r="A406" t="s">
        <v>331</v>
      </c>
      <c r="B406" t="s">
        <v>528</v>
      </c>
      <c r="C406" t="s">
        <v>521</v>
      </c>
      <c r="D406" s="3">
        <v>0</v>
      </c>
      <c r="E406" t="s">
        <v>92</v>
      </c>
      <c r="F406" t="s">
        <v>284</v>
      </c>
      <c r="G406" s="2">
        <v>45592</v>
      </c>
      <c r="H406">
        <v>4013120</v>
      </c>
      <c r="I406" t="s">
        <v>213</v>
      </c>
      <c r="J406" t="s">
        <v>80</v>
      </c>
      <c r="K406">
        <v>23.23</v>
      </c>
      <c r="L406">
        <v>35</v>
      </c>
      <c r="M406" t="s">
        <v>88</v>
      </c>
      <c r="N406" t="s">
        <v>788</v>
      </c>
      <c r="O406">
        <v>5</v>
      </c>
      <c r="P406">
        <v>23.23</v>
      </c>
      <c r="Q406">
        <v>1.75</v>
      </c>
      <c r="R406">
        <v>40.652500000000003</v>
      </c>
      <c r="S406">
        <v>45.652500000000003</v>
      </c>
      <c r="T406">
        <v>3</v>
      </c>
      <c r="U406" s="91">
        <v>0</v>
      </c>
      <c r="V406" s="91">
        <v>3</v>
      </c>
      <c r="W406">
        <v>32.5</v>
      </c>
      <c r="X406">
        <v>0.58333333333333337</v>
      </c>
      <c r="Y406">
        <v>18.958333333333336</v>
      </c>
      <c r="Z406" s="183">
        <v>26.694199999999999</v>
      </c>
      <c r="AA406" t="s">
        <v>5</v>
      </c>
      <c r="AB406" t="b" cm="1">
        <f t="array" ref="AB4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6">
        <f>Fares_Big_Star_Export[[#This Row],[Trip Time]]*Fares_Big_Star_Export[[#This Row],[HOURLY DATA]]/60</f>
        <v>18.958333333333332</v>
      </c>
      <c r="AE406"/>
    </row>
    <row r="407" spans="1:31" x14ac:dyDescent="0.25">
      <c r="A407" t="s">
        <v>55</v>
      </c>
      <c r="B407" t="s">
        <v>757</v>
      </c>
      <c r="C407" t="s">
        <v>890</v>
      </c>
      <c r="D407" s="3">
        <v>0</v>
      </c>
      <c r="E407" t="s">
        <v>92</v>
      </c>
      <c r="F407" t="s">
        <v>562</v>
      </c>
      <c r="G407" s="2">
        <v>45592</v>
      </c>
      <c r="H407">
        <v>4013246</v>
      </c>
      <c r="I407" t="s">
        <v>848</v>
      </c>
      <c r="J407" t="s">
        <v>80</v>
      </c>
      <c r="K407">
        <v>26.78</v>
      </c>
      <c r="L407">
        <v>30</v>
      </c>
      <c r="M407" t="s">
        <v>88</v>
      </c>
      <c r="N407" t="s">
        <v>788</v>
      </c>
      <c r="O407">
        <v>6.5</v>
      </c>
      <c r="P407">
        <v>26.78</v>
      </c>
      <c r="Q407">
        <v>2</v>
      </c>
      <c r="R407">
        <v>53.56</v>
      </c>
      <c r="S407">
        <v>60.06</v>
      </c>
      <c r="T407">
        <v>5.5</v>
      </c>
      <c r="U407" s="91">
        <v>0</v>
      </c>
      <c r="V407" s="91">
        <v>5.5</v>
      </c>
      <c r="W407">
        <v>35.787500000000001</v>
      </c>
      <c r="X407">
        <v>0.5</v>
      </c>
      <c r="Y407">
        <v>17.893750000000001</v>
      </c>
      <c r="Z407" s="183">
        <v>42.166200000000003</v>
      </c>
      <c r="AA407" t="s">
        <v>5</v>
      </c>
      <c r="AB407" t="b" cm="1">
        <f t="array" ref="AB4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7">
        <f>Fares_Big_Star_Export[[#This Row],[Trip Time]]*Fares_Big_Star_Export[[#This Row],[HOURLY DATA]]/60</f>
        <v>17.893750000000001</v>
      </c>
      <c r="AE407"/>
    </row>
    <row r="408" spans="1:31" x14ac:dyDescent="0.25">
      <c r="A408" t="s">
        <v>55</v>
      </c>
      <c r="B408" t="s">
        <v>719</v>
      </c>
      <c r="C408" t="s">
        <v>881</v>
      </c>
      <c r="D408" s="3">
        <v>0</v>
      </c>
      <c r="E408" t="s">
        <v>92</v>
      </c>
      <c r="F408" t="s">
        <v>472</v>
      </c>
      <c r="G408" s="2">
        <v>45592</v>
      </c>
      <c r="H408">
        <v>4011857</v>
      </c>
      <c r="I408" t="s">
        <v>20</v>
      </c>
      <c r="J408" t="s">
        <v>84</v>
      </c>
      <c r="K408">
        <v>32.909999999999997</v>
      </c>
      <c r="L408">
        <v>82</v>
      </c>
      <c r="M408" t="s">
        <v>88</v>
      </c>
      <c r="N408" t="s">
        <v>788</v>
      </c>
      <c r="O408">
        <v>6.5</v>
      </c>
      <c r="P408">
        <v>32.909999999999997</v>
      </c>
      <c r="Q408">
        <v>2</v>
      </c>
      <c r="R408">
        <v>65.819999999999993</v>
      </c>
      <c r="S408">
        <v>72.319999999999993</v>
      </c>
      <c r="T408">
        <v>5.5</v>
      </c>
      <c r="U408" s="91">
        <v>0</v>
      </c>
      <c r="V408" s="91">
        <v>5.5</v>
      </c>
      <c r="W408">
        <v>35.787500000000001</v>
      </c>
      <c r="X408">
        <v>1.3666666666666667</v>
      </c>
      <c r="Y408">
        <v>48.909583333333337</v>
      </c>
      <c r="Z408" s="183">
        <v>23.410399999999999</v>
      </c>
      <c r="AA408" t="s">
        <v>5</v>
      </c>
      <c r="AB408" t="b" cm="1">
        <f t="array" ref="AB4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8">
        <f>Fares_Big_Star_Export[[#This Row],[Trip Time]]*Fares_Big_Star_Export[[#This Row],[HOURLY DATA]]/60</f>
        <v>48.909583333333337</v>
      </c>
      <c r="AE408"/>
    </row>
    <row r="409" spans="1:31" x14ac:dyDescent="0.25">
      <c r="A409" t="s">
        <v>55</v>
      </c>
      <c r="B409" t="s">
        <v>658</v>
      </c>
      <c r="C409" t="s">
        <v>914</v>
      </c>
      <c r="D409" s="3">
        <v>0</v>
      </c>
      <c r="E409" t="s">
        <v>92</v>
      </c>
      <c r="F409" t="s">
        <v>472</v>
      </c>
      <c r="G409" s="2">
        <v>45592</v>
      </c>
      <c r="H409">
        <v>4011699</v>
      </c>
      <c r="I409" t="s">
        <v>20</v>
      </c>
      <c r="J409" t="s">
        <v>80</v>
      </c>
      <c r="K409">
        <v>30.84</v>
      </c>
      <c r="L409">
        <v>87</v>
      </c>
      <c r="M409" t="s">
        <v>88</v>
      </c>
      <c r="N409" t="s">
        <v>788</v>
      </c>
      <c r="O409">
        <v>6.5</v>
      </c>
      <c r="P409">
        <v>30.84</v>
      </c>
      <c r="Q409">
        <v>2</v>
      </c>
      <c r="R409">
        <v>61.68</v>
      </c>
      <c r="S409">
        <v>68.180000000000007</v>
      </c>
      <c r="T409">
        <v>5.5</v>
      </c>
      <c r="U409" s="91">
        <v>0</v>
      </c>
      <c r="V409" s="91">
        <v>5.5</v>
      </c>
      <c r="W409">
        <v>35.787500000000001</v>
      </c>
      <c r="X409">
        <v>1.45</v>
      </c>
      <c r="Y409">
        <v>51.891874999999999</v>
      </c>
      <c r="Z409" s="183">
        <v>16.2881</v>
      </c>
      <c r="AA409" t="s">
        <v>5</v>
      </c>
      <c r="AB409" t="b" cm="1">
        <f t="array" ref="AB4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9">
        <f>Fares_Big_Star_Export[[#This Row],[Trip Time]]*Fares_Big_Star_Export[[#This Row],[HOURLY DATA]]/60</f>
        <v>51.891875000000006</v>
      </c>
      <c r="AE409"/>
    </row>
    <row r="410" spans="1:31" x14ac:dyDescent="0.25">
      <c r="A410" t="s">
        <v>331</v>
      </c>
      <c r="B410" t="s">
        <v>498</v>
      </c>
      <c r="C410" t="s">
        <v>379</v>
      </c>
      <c r="D410" s="3">
        <v>0</v>
      </c>
      <c r="E410" t="s">
        <v>92</v>
      </c>
      <c r="F410" t="s">
        <v>284</v>
      </c>
      <c r="G410" s="2">
        <v>45592</v>
      </c>
      <c r="H410">
        <v>4011700</v>
      </c>
      <c r="I410" t="s">
        <v>213</v>
      </c>
      <c r="J410" t="s">
        <v>80</v>
      </c>
      <c r="K410">
        <v>30.84</v>
      </c>
      <c r="L410">
        <v>51</v>
      </c>
      <c r="M410" t="s">
        <v>88</v>
      </c>
      <c r="N410" t="s">
        <v>788</v>
      </c>
      <c r="O410">
        <v>5</v>
      </c>
      <c r="P410">
        <v>30.84</v>
      </c>
      <c r="Q410">
        <v>1.75</v>
      </c>
      <c r="R410">
        <v>53.97</v>
      </c>
      <c r="S410">
        <v>58.97</v>
      </c>
      <c r="T410">
        <v>0</v>
      </c>
      <c r="U410" s="91">
        <v>0</v>
      </c>
      <c r="V410" s="91">
        <v>0</v>
      </c>
      <c r="W410">
        <v>32.5</v>
      </c>
      <c r="X410">
        <v>0.85</v>
      </c>
      <c r="Y410">
        <v>27.625</v>
      </c>
      <c r="Z410" s="183">
        <v>31.344999999999999</v>
      </c>
      <c r="AA410" t="s">
        <v>5</v>
      </c>
      <c r="AB410" t="b" cm="1">
        <f t="array" ref="AB4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0">
        <f>Fares_Big_Star_Export[[#This Row],[Trip Time]]*Fares_Big_Star_Export[[#This Row],[HOURLY DATA]]/60</f>
        <v>27.625</v>
      </c>
      <c r="AE410"/>
    </row>
    <row r="411" spans="1:31" x14ac:dyDescent="0.25">
      <c r="A411" t="s">
        <v>55</v>
      </c>
      <c r="B411" t="s">
        <v>610</v>
      </c>
      <c r="C411" t="s">
        <v>976</v>
      </c>
      <c r="D411" s="3">
        <v>0</v>
      </c>
      <c r="E411" t="s">
        <v>92</v>
      </c>
      <c r="F411" t="s">
        <v>789</v>
      </c>
      <c r="G411" s="2">
        <v>45592</v>
      </c>
      <c r="H411">
        <v>4012366</v>
      </c>
      <c r="I411" t="s">
        <v>291</v>
      </c>
      <c r="J411" t="s">
        <v>84</v>
      </c>
      <c r="K411">
        <v>11.31</v>
      </c>
      <c r="L411">
        <v>26</v>
      </c>
      <c r="M411" t="s">
        <v>88</v>
      </c>
      <c r="N411" t="s">
        <v>788</v>
      </c>
      <c r="O411">
        <v>6.5</v>
      </c>
      <c r="P411">
        <v>11.31</v>
      </c>
      <c r="Q411">
        <v>2</v>
      </c>
      <c r="R411">
        <v>22.62</v>
      </c>
      <c r="S411">
        <v>29.12</v>
      </c>
      <c r="T411">
        <v>5.5</v>
      </c>
      <c r="U411" s="91">
        <v>0</v>
      </c>
      <c r="V411" s="91">
        <v>5.5</v>
      </c>
      <c r="W411">
        <v>35.787500000000001</v>
      </c>
      <c r="X411">
        <v>0.43333333333333335</v>
      </c>
      <c r="Y411">
        <v>15.507916666666668</v>
      </c>
      <c r="Z411" s="183">
        <v>13.6121</v>
      </c>
      <c r="AA411" t="s">
        <v>5</v>
      </c>
      <c r="AB411" t="b" cm="1">
        <f t="array" ref="AB4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1">
        <f>Fares_Big_Star_Export[[#This Row],[Trip Time]]*Fares_Big_Star_Export[[#This Row],[HOURLY DATA]]/60</f>
        <v>15.507916666666667</v>
      </c>
      <c r="AE411"/>
    </row>
    <row r="412" spans="1:31" x14ac:dyDescent="0.25">
      <c r="A412" t="s">
        <v>55</v>
      </c>
      <c r="B412" t="s">
        <v>957</v>
      </c>
      <c r="C412" t="s">
        <v>833</v>
      </c>
      <c r="D412" s="3">
        <v>0</v>
      </c>
      <c r="E412" t="s">
        <v>92</v>
      </c>
      <c r="F412" t="s">
        <v>789</v>
      </c>
      <c r="G412" s="2">
        <v>45592</v>
      </c>
      <c r="H412">
        <v>4013482</v>
      </c>
      <c r="I412" t="s">
        <v>291</v>
      </c>
      <c r="J412" t="s">
        <v>80</v>
      </c>
      <c r="K412">
        <v>26.11</v>
      </c>
      <c r="L412">
        <v>29</v>
      </c>
      <c r="M412" t="s">
        <v>88</v>
      </c>
      <c r="N412" t="s">
        <v>788</v>
      </c>
      <c r="O412">
        <v>6.5</v>
      </c>
      <c r="P412">
        <v>26.11</v>
      </c>
      <c r="Q412">
        <v>2</v>
      </c>
      <c r="R412">
        <v>52.22</v>
      </c>
      <c r="S412">
        <v>58.72</v>
      </c>
      <c r="T412">
        <v>5.5</v>
      </c>
      <c r="U412" s="91">
        <v>0</v>
      </c>
      <c r="V412" s="91">
        <v>5.5</v>
      </c>
      <c r="W412">
        <v>35.787500000000001</v>
      </c>
      <c r="X412">
        <v>0.48333333333333334</v>
      </c>
      <c r="Y412">
        <v>17.297291666666666</v>
      </c>
      <c r="Z412" s="183">
        <v>41.422699999999999</v>
      </c>
      <c r="AA412" t="s">
        <v>5</v>
      </c>
      <c r="AB412" t="b" cm="1">
        <f t="array" ref="AB4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2">
        <f>Fares_Big_Star_Export[[#This Row],[Trip Time]]*Fares_Big_Star_Export[[#This Row],[HOURLY DATA]]/60</f>
        <v>17.29729166666667</v>
      </c>
      <c r="AE412"/>
    </row>
    <row r="413" spans="1:31" x14ac:dyDescent="0.25">
      <c r="A413" t="s">
        <v>331</v>
      </c>
      <c r="B413" t="s">
        <v>888</v>
      </c>
      <c r="C413" t="s">
        <v>768</v>
      </c>
      <c r="D413" s="3">
        <v>0</v>
      </c>
      <c r="E413" t="s">
        <v>92</v>
      </c>
      <c r="F413" t="s">
        <v>284</v>
      </c>
      <c r="G413" s="2">
        <v>45592</v>
      </c>
      <c r="H413">
        <v>4013491</v>
      </c>
      <c r="I413" t="s">
        <v>213</v>
      </c>
      <c r="J413" t="s">
        <v>80</v>
      </c>
      <c r="K413">
        <v>9.91</v>
      </c>
      <c r="L413">
        <v>40</v>
      </c>
      <c r="M413" t="s">
        <v>88</v>
      </c>
      <c r="N413" t="s">
        <v>788</v>
      </c>
      <c r="O413">
        <v>5</v>
      </c>
      <c r="P413">
        <v>9.91</v>
      </c>
      <c r="Q413">
        <v>1.75</v>
      </c>
      <c r="R413">
        <v>17.342500000000001</v>
      </c>
      <c r="S413">
        <v>22.342500000000001</v>
      </c>
      <c r="T413">
        <v>0</v>
      </c>
      <c r="U413" s="91">
        <v>0</v>
      </c>
      <c r="V413" s="91">
        <v>0</v>
      </c>
      <c r="W413">
        <v>32.5</v>
      </c>
      <c r="X413">
        <v>0.66666666666666663</v>
      </c>
      <c r="Y413">
        <v>21.666666666666664</v>
      </c>
      <c r="Z413" s="183">
        <v>0.67579999999999996</v>
      </c>
      <c r="AA413" t="s">
        <v>5</v>
      </c>
      <c r="AB413" t="b" cm="1">
        <f t="array" ref="AB4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3">
        <f>Fares_Big_Star_Export[[#This Row],[Trip Time]]*Fares_Big_Star_Export[[#This Row],[HOURLY DATA]]/60</f>
        <v>21.666666666666668</v>
      </c>
      <c r="AE413"/>
    </row>
    <row r="414" spans="1:31" x14ac:dyDescent="0.25">
      <c r="A414" t="s">
        <v>55</v>
      </c>
      <c r="B414" t="s">
        <v>568</v>
      </c>
      <c r="C414" t="s">
        <v>1018</v>
      </c>
      <c r="D414" s="3">
        <v>0</v>
      </c>
      <c r="E414" t="s">
        <v>92</v>
      </c>
      <c r="F414" t="s">
        <v>789</v>
      </c>
      <c r="G414" s="2">
        <v>45592</v>
      </c>
      <c r="H414">
        <v>4013121</v>
      </c>
      <c r="I414" t="s">
        <v>291</v>
      </c>
      <c r="J414" t="s">
        <v>80</v>
      </c>
      <c r="K414">
        <v>23.23</v>
      </c>
      <c r="L414">
        <v>36</v>
      </c>
      <c r="M414" t="s">
        <v>88</v>
      </c>
      <c r="N414" t="s">
        <v>788</v>
      </c>
      <c r="O414">
        <v>6.5</v>
      </c>
      <c r="P414">
        <v>23.23</v>
      </c>
      <c r="Q414">
        <v>2</v>
      </c>
      <c r="R414">
        <v>46.46</v>
      </c>
      <c r="S414">
        <v>52.96</v>
      </c>
      <c r="T414">
        <v>5.5</v>
      </c>
      <c r="U414" s="91">
        <v>0</v>
      </c>
      <c r="V414" s="91">
        <v>5.5</v>
      </c>
      <c r="W414">
        <v>35.787500000000001</v>
      </c>
      <c r="X414">
        <v>0.6</v>
      </c>
      <c r="Y414">
        <v>21.4725</v>
      </c>
      <c r="Z414" s="183">
        <v>31.487500000000001</v>
      </c>
      <c r="AA414" t="s">
        <v>5</v>
      </c>
      <c r="AB414" t="b" cm="1">
        <f t="array" ref="AB4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4">
        <f>Fares_Big_Star_Export[[#This Row],[Trip Time]]*Fares_Big_Star_Export[[#This Row],[HOURLY DATA]]/60</f>
        <v>21.472500000000004</v>
      </c>
      <c r="AE414"/>
    </row>
    <row r="415" spans="1:31" x14ac:dyDescent="0.25">
      <c r="A415" t="s">
        <v>55</v>
      </c>
      <c r="B415" t="s">
        <v>1019</v>
      </c>
      <c r="C415" t="s">
        <v>1013</v>
      </c>
      <c r="D415" s="3">
        <v>0</v>
      </c>
      <c r="E415" t="s">
        <v>92</v>
      </c>
      <c r="F415" t="s">
        <v>789</v>
      </c>
      <c r="G415" s="2">
        <v>45592</v>
      </c>
      <c r="H415">
        <v>4011860</v>
      </c>
      <c r="I415" t="s">
        <v>291</v>
      </c>
      <c r="J415" t="s">
        <v>85</v>
      </c>
      <c r="K415">
        <v>7.83</v>
      </c>
      <c r="L415">
        <v>18</v>
      </c>
      <c r="M415" t="s">
        <v>89</v>
      </c>
      <c r="N415" t="s">
        <v>788</v>
      </c>
      <c r="O415">
        <v>6.5</v>
      </c>
      <c r="P415">
        <v>7.83</v>
      </c>
      <c r="Q415">
        <v>2</v>
      </c>
      <c r="R415">
        <v>15.66</v>
      </c>
      <c r="S415">
        <v>22.16</v>
      </c>
      <c r="T415">
        <v>0</v>
      </c>
      <c r="U415" s="91">
        <v>0</v>
      </c>
      <c r="V415" s="91">
        <v>0</v>
      </c>
      <c r="W415">
        <v>35.787500000000001</v>
      </c>
      <c r="X415">
        <v>0.3</v>
      </c>
      <c r="Y415">
        <v>10.73625</v>
      </c>
      <c r="Z415" s="183">
        <v>11.4238</v>
      </c>
      <c r="AA415" t="s">
        <v>5</v>
      </c>
      <c r="AB415" t="b" cm="1">
        <f t="array" ref="AB4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5">
        <f>Fares_Big_Star_Export[[#This Row],[Trip Time]]*Fares_Big_Star_Export[[#This Row],[HOURLY DATA]]/60</f>
        <v>10.736250000000002</v>
      </c>
      <c r="AE415"/>
    </row>
    <row r="416" spans="1:31" x14ac:dyDescent="0.25">
      <c r="A416" t="s">
        <v>390</v>
      </c>
      <c r="B416" t="s">
        <v>522</v>
      </c>
      <c r="C416" t="s">
        <v>476</v>
      </c>
      <c r="D416" s="3">
        <v>0</v>
      </c>
      <c r="E416" t="s">
        <v>92</v>
      </c>
      <c r="F416" t="s">
        <v>369</v>
      </c>
      <c r="G416" s="2">
        <v>45593</v>
      </c>
      <c r="H416">
        <v>4009679</v>
      </c>
      <c r="I416" t="s">
        <v>17</v>
      </c>
      <c r="J416" t="s">
        <v>80</v>
      </c>
      <c r="K416">
        <v>11.47</v>
      </c>
      <c r="L416">
        <v>19</v>
      </c>
      <c r="M416" t="s">
        <v>88</v>
      </c>
      <c r="N416" t="s">
        <v>788</v>
      </c>
      <c r="O416">
        <v>5</v>
      </c>
      <c r="P416">
        <v>11.47</v>
      </c>
      <c r="Q416">
        <v>1.75</v>
      </c>
      <c r="R416">
        <v>20.072500000000002</v>
      </c>
      <c r="S416">
        <v>25.072500000000002</v>
      </c>
      <c r="T416">
        <v>0</v>
      </c>
      <c r="U416" s="91">
        <v>0</v>
      </c>
      <c r="V416" s="91">
        <v>0</v>
      </c>
      <c r="W416">
        <v>32.5</v>
      </c>
      <c r="X416">
        <v>0.31666666666666665</v>
      </c>
      <c r="Y416">
        <v>10.291666666666666</v>
      </c>
      <c r="Z416" s="183">
        <v>14.780799999999999</v>
      </c>
      <c r="AA416" t="s">
        <v>5</v>
      </c>
      <c r="AB416" t="b" cm="1">
        <f t="array" ref="AB4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6">
        <f>Fares_Big_Star_Export[[#This Row],[Trip Time]]*Fares_Big_Star_Export[[#This Row],[HOURLY DATA]]/60</f>
        <v>10.291666666666666</v>
      </c>
      <c r="AE416"/>
    </row>
    <row r="417" spans="1:31" x14ac:dyDescent="0.25">
      <c r="A417" t="s">
        <v>582</v>
      </c>
      <c r="B417" t="s">
        <v>514</v>
      </c>
      <c r="C417" t="s">
        <v>798</v>
      </c>
      <c r="D417" s="3">
        <v>0</v>
      </c>
      <c r="E417" t="s">
        <v>92</v>
      </c>
      <c r="F417" t="s">
        <v>542</v>
      </c>
      <c r="G417" s="2">
        <v>45593</v>
      </c>
      <c r="H417">
        <v>4009678</v>
      </c>
      <c r="I417" t="s">
        <v>29</v>
      </c>
      <c r="J417" t="s">
        <v>80</v>
      </c>
      <c r="K417">
        <v>11.47</v>
      </c>
      <c r="L417">
        <v>47</v>
      </c>
      <c r="M417" t="s">
        <v>88</v>
      </c>
      <c r="N417" t="s">
        <v>788</v>
      </c>
      <c r="O417">
        <v>5</v>
      </c>
      <c r="P417">
        <v>11.47</v>
      </c>
      <c r="Q417">
        <v>1.75</v>
      </c>
      <c r="R417">
        <v>20.072500000000002</v>
      </c>
      <c r="S417">
        <v>25.072500000000002</v>
      </c>
      <c r="T417">
        <v>0</v>
      </c>
      <c r="U417" s="91">
        <v>0</v>
      </c>
      <c r="V417" s="91">
        <v>0</v>
      </c>
      <c r="W417">
        <v>29</v>
      </c>
      <c r="X417">
        <v>0.78333333333333333</v>
      </c>
      <c r="Y417">
        <v>22.716666666666665</v>
      </c>
      <c r="Z417" s="183">
        <v>2.3557999999999999</v>
      </c>
      <c r="AA417" t="s">
        <v>26</v>
      </c>
      <c r="AB417" t="b" cm="1">
        <f t="array" ref="AB4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7">
        <f>Fares_Big_Star_Export[[#This Row],[Trip Time]]*Fares_Big_Star_Export[[#This Row],[HOURLY DATA]]/60</f>
        <v>22.716666666666665</v>
      </c>
      <c r="AE417"/>
    </row>
    <row r="418" spans="1:31" x14ac:dyDescent="0.25">
      <c r="A418" t="s">
        <v>390</v>
      </c>
      <c r="B418" t="s">
        <v>441</v>
      </c>
      <c r="C418" t="s">
        <v>624</v>
      </c>
      <c r="D418" s="3">
        <v>0</v>
      </c>
      <c r="E418" t="s">
        <v>92</v>
      </c>
      <c r="F418" t="s">
        <v>369</v>
      </c>
      <c r="G418" s="2">
        <v>45593</v>
      </c>
      <c r="H418">
        <v>4013590</v>
      </c>
      <c r="I418" t="s">
        <v>17</v>
      </c>
      <c r="J418" t="s">
        <v>80</v>
      </c>
      <c r="K418">
        <v>26.08</v>
      </c>
      <c r="L418">
        <v>43</v>
      </c>
      <c r="M418" t="s">
        <v>88</v>
      </c>
      <c r="N418" t="s">
        <v>788</v>
      </c>
      <c r="O418">
        <v>5</v>
      </c>
      <c r="P418">
        <v>26.08</v>
      </c>
      <c r="Q418">
        <v>1.75</v>
      </c>
      <c r="R418">
        <v>45.64</v>
      </c>
      <c r="S418">
        <v>50.64</v>
      </c>
      <c r="T418">
        <v>5.5</v>
      </c>
      <c r="U418" s="91">
        <v>0</v>
      </c>
      <c r="V418" s="91">
        <v>5.5</v>
      </c>
      <c r="W418">
        <v>32.5</v>
      </c>
      <c r="X418">
        <v>0.71666666666666667</v>
      </c>
      <c r="Y418">
        <v>23.291666666666668</v>
      </c>
      <c r="Z418" s="183">
        <v>27.348299999999998</v>
      </c>
      <c r="AA418" t="s">
        <v>5</v>
      </c>
      <c r="AB418" t="b" cm="1">
        <f t="array" ref="AB4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8">
        <f>Fares_Big_Star_Export[[#This Row],[Trip Time]]*Fares_Big_Star_Export[[#This Row],[HOURLY DATA]]/60</f>
        <v>23.291666666666668</v>
      </c>
      <c r="AE418"/>
    </row>
    <row r="419" spans="1:31" x14ac:dyDescent="0.25">
      <c r="A419" t="s">
        <v>56</v>
      </c>
      <c r="B419" t="s">
        <v>573</v>
      </c>
      <c r="C419" t="s">
        <v>728</v>
      </c>
      <c r="D419" s="3">
        <v>0</v>
      </c>
      <c r="E419" t="s">
        <v>92</v>
      </c>
      <c r="F419" t="s">
        <v>285</v>
      </c>
      <c r="G419" s="2">
        <v>45593</v>
      </c>
      <c r="H419">
        <v>4013589</v>
      </c>
      <c r="I419" t="s">
        <v>346</v>
      </c>
      <c r="J419" t="s">
        <v>80</v>
      </c>
      <c r="K419">
        <v>26.08</v>
      </c>
      <c r="L419">
        <v>57</v>
      </c>
      <c r="M419" t="s">
        <v>88</v>
      </c>
      <c r="N419" t="s">
        <v>788</v>
      </c>
      <c r="O419">
        <v>5</v>
      </c>
      <c r="P419">
        <v>26.08</v>
      </c>
      <c r="Q419">
        <v>1.75</v>
      </c>
      <c r="R419">
        <v>45.64</v>
      </c>
      <c r="S419">
        <v>50.64</v>
      </c>
      <c r="T419">
        <v>3</v>
      </c>
      <c r="U419" s="91">
        <v>0</v>
      </c>
      <c r="V419" s="91">
        <v>3</v>
      </c>
      <c r="W419">
        <v>32.5</v>
      </c>
      <c r="X419">
        <v>0.95</v>
      </c>
      <c r="Y419">
        <v>30.875</v>
      </c>
      <c r="Z419" s="183">
        <v>19.765000000000001</v>
      </c>
      <c r="AA419" t="s">
        <v>5</v>
      </c>
      <c r="AB419" t="b" cm="1">
        <f t="array" ref="AB4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9">
        <f>Fares_Big_Star_Export[[#This Row],[Trip Time]]*Fares_Big_Star_Export[[#This Row],[HOURLY DATA]]/60</f>
        <v>30.875</v>
      </c>
      <c r="AE419"/>
    </row>
    <row r="420" spans="1:31" x14ac:dyDescent="0.25">
      <c r="A420" t="s">
        <v>56</v>
      </c>
      <c r="B420" t="s">
        <v>718</v>
      </c>
      <c r="C420" t="s">
        <v>726</v>
      </c>
      <c r="D420" s="3">
        <v>0</v>
      </c>
      <c r="E420" t="s">
        <v>92</v>
      </c>
      <c r="F420" t="s">
        <v>286</v>
      </c>
      <c r="G420" s="2">
        <v>45593</v>
      </c>
      <c r="H420">
        <v>4013584</v>
      </c>
      <c r="I420" t="s">
        <v>345</v>
      </c>
      <c r="J420" t="s">
        <v>80</v>
      </c>
      <c r="K420">
        <v>26.71</v>
      </c>
      <c r="L420">
        <v>71</v>
      </c>
      <c r="M420" t="s">
        <v>88</v>
      </c>
      <c r="N420" t="s">
        <v>788</v>
      </c>
      <c r="O420">
        <v>5</v>
      </c>
      <c r="P420">
        <v>26.71</v>
      </c>
      <c r="Q420">
        <v>1.75</v>
      </c>
      <c r="R420">
        <v>46.7425</v>
      </c>
      <c r="S420">
        <v>51.7425</v>
      </c>
      <c r="T420">
        <v>5</v>
      </c>
      <c r="U420" s="91">
        <v>0</v>
      </c>
      <c r="V420" s="91">
        <v>5</v>
      </c>
      <c r="W420">
        <v>32.5</v>
      </c>
      <c r="X420">
        <v>1.1833333333333333</v>
      </c>
      <c r="Y420">
        <v>38.458333333333336</v>
      </c>
      <c r="Z420" s="183">
        <v>13.2842</v>
      </c>
      <c r="AA420" t="s">
        <v>5</v>
      </c>
      <c r="AB420" t="b" cm="1">
        <f t="array" ref="AB4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0">
        <f>Fares_Big_Star_Export[[#This Row],[Trip Time]]*Fares_Big_Star_Export[[#This Row],[HOURLY DATA]]/60</f>
        <v>38.458333333333336</v>
      </c>
      <c r="AE420"/>
    </row>
    <row r="421" spans="1:31" x14ac:dyDescent="0.25">
      <c r="A421" t="s">
        <v>60</v>
      </c>
      <c r="B421" t="s">
        <v>536</v>
      </c>
      <c r="C421" t="s">
        <v>830</v>
      </c>
      <c r="D421" s="3">
        <v>0</v>
      </c>
      <c r="E421" t="s">
        <v>92</v>
      </c>
      <c r="F421" t="s">
        <v>566</v>
      </c>
      <c r="G421" s="2">
        <v>45593</v>
      </c>
      <c r="H421">
        <v>4014369</v>
      </c>
      <c r="I421" t="s">
        <v>23</v>
      </c>
      <c r="J421" t="s">
        <v>84</v>
      </c>
      <c r="K421">
        <v>27.08</v>
      </c>
      <c r="L421">
        <v>65</v>
      </c>
      <c r="M421" t="s">
        <v>88</v>
      </c>
      <c r="N421" t="s">
        <v>788</v>
      </c>
      <c r="O421">
        <v>5</v>
      </c>
      <c r="P421">
        <v>27.08</v>
      </c>
      <c r="Q421">
        <v>1.75</v>
      </c>
      <c r="R421">
        <v>47.39</v>
      </c>
      <c r="S421">
        <v>52.39</v>
      </c>
      <c r="T421">
        <v>5</v>
      </c>
      <c r="U421" s="91">
        <v>0</v>
      </c>
      <c r="V421" s="91">
        <v>5</v>
      </c>
      <c r="W421">
        <v>32.5</v>
      </c>
      <c r="X421">
        <v>1.0833333333333333</v>
      </c>
      <c r="Y421">
        <v>35.208333333333329</v>
      </c>
      <c r="Z421" s="183">
        <v>17.181699999999999</v>
      </c>
      <c r="AA421" t="s">
        <v>5</v>
      </c>
      <c r="AB421" t="b" cm="1">
        <f t="array" ref="AB4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1">
        <f>Fares_Big_Star_Export[[#This Row],[Trip Time]]*Fares_Big_Star_Export[[#This Row],[HOURLY DATA]]/60</f>
        <v>35.208333333333336</v>
      </c>
      <c r="AE421"/>
    </row>
    <row r="422" spans="1:31" x14ac:dyDescent="0.25">
      <c r="A422" t="s">
        <v>582</v>
      </c>
      <c r="B422" t="s">
        <v>480</v>
      </c>
      <c r="C422" t="s">
        <v>426</v>
      </c>
      <c r="D422" s="3">
        <v>0</v>
      </c>
      <c r="E422" t="s">
        <v>92</v>
      </c>
      <c r="F422" t="s">
        <v>542</v>
      </c>
      <c r="G422" s="2">
        <v>45593</v>
      </c>
      <c r="H422">
        <v>4013562</v>
      </c>
      <c r="I422" t="s">
        <v>29</v>
      </c>
      <c r="J422" t="s">
        <v>80</v>
      </c>
      <c r="K422">
        <v>14.08</v>
      </c>
      <c r="L422">
        <v>41</v>
      </c>
      <c r="M422" t="s">
        <v>88</v>
      </c>
      <c r="N422" t="s">
        <v>788</v>
      </c>
      <c r="O422">
        <v>5</v>
      </c>
      <c r="P422">
        <v>14.08</v>
      </c>
      <c r="Q422">
        <v>1.75</v>
      </c>
      <c r="R422">
        <v>24.64</v>
      </c>
      <c r="S422">
        <v>29.64</v>
      </c>
      <c r="T422">
        <v>3</v>
      </c>
      <c r="U422" s="91">
        <v>0</v>
      </c>
      <c r="V422" s="91">
        <v>3</v>
      </c>
      <c r="W422">
        <v>29</v>
      </c>
      <c r="X422">
        <v>0.68333333333333335</v>
      </c>
      <c r="Y422">
        <v>19.816666666666666</v>
      </c>
      <c r="Z422" s="183">
        <v>9.8232999999999997</v>
      </c>
      <c r="AA422" t="s">
        <v>26</v>
      </c>
      <c r="AB422" t="b" cm="1">
        <f t="array" ref="AB4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2">
        <f>Fares_Big_Star_Export[[#This Row],[Trip Time]]*Fares_Big_Star_Export[[#This Row],[HOURLY DATA]]/60</f>
        <v>19.816666666666666</v>
      </c>
      <c r="AE422"/>
    </row>
    <row r="423" spans="1:31" x14ac:dyDescent="0.25">
      <c r="A423" t="s">
        <v>60</v>
      </c>
      <c r="B423" t="s">
        <v>518</v>
      </c>
      <c r="C423" t="s">
        <v>513</v>
      </c>
      <c r="D423" s="3">
        <v>0</v>
      </c>
      <c r="E423" t="s">
        <v>92</v>
      </c>
      <c r="F423" t="s">
        <v>566</v>
      </c>
      <c r="G423" s="2">
        <v>45593</v>
      </c>
      <c r="H423">
        <v>4009804</v>
      </c>
      <c r="I423" t="s">
        <v>23</v>
      </c>
      <c r="J423" t="s">
        <v>84</v>
      </c>
      <c r="K423">
        <v>6.92</v>
      </c>
      <c r="L423">
        <v>24</v>
      </c>
      <c r="M423" t="s">
        <v>88</v>
      </c>
      <c r="N423" t="s">
        <v>788</v>
      </c>
      <c r="O423">
        <v>5</v>
      </c>
      <c r="P423">
        <v>6.92</v>
      </c>
      <c r="Q423">
        <v>1.75</v>
      </c>
      <c r="R423">
        <v>12.11</v>
      </c>
      <c r="S423">
        <v>17.11</v>
      </c>
      <c r="T423">
        <v>5</v>
      </c>
      <c r="U423" s="91">
        <v>0</v>
      </c>
      <c r="V423" s="91">
        <v>5</v>
      </c>
      <c r="W423">
        <v>32.5</v>
      </c>
      <c r="X423">
        <v>0.4</v>
      </c>
      <c r="Y423">
        <v>13</v>
      </c>
      <c r="Z423" s="183">
        <v>4.1100000000000003</v>
      </c>
      <c r="AA423" t="s">
        <v>5</v>
      </c>
      <c r="AB423" t="b" cm="1">
        <f t="array" ref="AB4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3">
        <f>Fares_Big_Star_Export[[#This Row],[Trip Time]]*Fares_Big_Star_Export[[#This Row],[HOURLY DATA]]/60</f>
        <v>13</v>
      </c>
      <c r="AE423"/>
    </row>
    <row r="424" spans="1:31" x14ac:dyDescent="0.25">
      <c r="A424" t="s">
        <v>444</v>
      </c>
      <c r="B424" t="s">
        <v>1021</v>
      </c>
      <c r="C424" t="s">
        <v>775</v>
      </c>
      <c r="D424" s="3">
        <v>0</v>
      </c>
      <c r="E424" t="s">
        <v>92</v>
      </c>
      <c r="F424" t="s">
        <v>415</v>
      </c>
      <c r="G424" s="2">
        <v>45593</v>
      </c>
      <c r="H424">
        <v>4010974</v>
      </c>
      <c r="I424" t="s">
        <v>354</v>
      </c>
      <c r="J424" t="s">
        <v>80</v>
      </c>
      <c r="K424">
        <v>28.11</v>
      </c>
      <c r="L424">
        <v>34</v>
      </c>
      <c r="M424" t="s">
        <v>88</v>
      </c>
      <c r="N424" t="s">
        <v>788</v>
      </c>
      <c r="O424">
        <v>5</v>
      </c>
      <c r="P424">
        <v>28.11</v>
      </c>
      <c r="Q424">
        <v>1.75</v>
      </c>
      <c r="R424">
        <v>49.192499999999995</v>
      </c>
      <c r="S424">
        <v>54.192499999999995</v>
      </c>
      <c r="T424">
        <v>3.75</v>
      </c>
      <c r="U424" s="91">
        <v>0</v>
      </c>
      <c r="V424" s="91">
        <v>3.75</v>
      </c>
      <c r="W424">
        <v>32.5</v>
      </c>
      <c r="X424">
        <v>0.56666666666666665</v>
      </c>
      <c r="Y424">
        <v>18.416666666666668</v>
      </c>
      <c r="Z424" s="183">
        <v>35.775799999999997</v>
      </c>
      <c r="AA424" t="s">
        <v>5</v>
      </c>
      <c r="AB424" t="b" cm="1">
        <f t="array" ref="AB4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4">
        <f>Fares_Big_Star_Export[[#This Row],[Trip Time]]*Fares_Big_Star_Export[[#This Row],[HOURLY DATA]]/60</f>
        <v>18.416666666666668</v>
      </c>
      <c r="AE424"/>
    </row>
    <row r="425" spans="1:31" x14ac:dyDescent="0.25">
      <c r="A425" t="s">
        <v>470</v>
      </c>
      <c r="B425" t="s">
        <v>777</v>
      </c>
      <c r="C425" t="s">
        <v>646</v>
      </c>
      <c r="D425" s="3">
        <v>0</v>
      </c>
      <c r="E425" t="s">
        <v>92</v>
      </c>
      <c r="F425" t="s">
        <v>491</v>
      </c>
      <c r="G425" s="2">
        <v>45593</v>
      </c>
      <c r="H425">
        <v>4009965</v>
      </c>
      <c r="I425" t="s">
        <v>28</v>
      </c>
      <c r="J425" t="s">
        <v>93</v>
      </c>
      <c r="K425">
        <v>15.66</v>
      </c>
      <c r="L425">
        <v>44</v>
      </c>
      <c r="M425" t="s">
        <v>88</v>
      </c>
      <c r="N425" t="s">
        <v>788</v>
      </c>
      <c r="O425">
        <v>5</v>
      </c>
      <c r="P425">
        <v>15.66</v>
      </c>
      <c r="Q425">
        <v>1.75</v>
      </c>
      <c r="R425">
        <v>27.405000000000001</v>
      </c>
      <c r="S425">
        <v>32.405000000000001</v>
      </c>
      <c r="T425">
        <v>0</v>
      </c>
      <c r="U425" s="91">
        <v>0</v>
      </c>
      <c r="V425" s="91">
        <v>0</v>
      </c>
      <c r="W425">
        <v>32.5</v>
      </c>
      <c r="X425">
        <v>0.73333333333333328</v>
      </c>
      <c r="Y425">
        <v>23.833333333333332</v>
      </c>
      <c r="Z425" s="183">
        <v>8.5716999999999999</v>
      </c>
      <c r="AA425" t="s">
        <v>5</v>
      </c>
      <c r="AB425" t="b" cm="1">
        <f t="array" ref="AB4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5">
        <f>Fares_Big_Star_Export[[#This Row],[Trip Time]]*Fares_Big_Star_Export[[#This Row],[HOURLY DATA]]/60</f>
        <v>23.833333333333332</v>
      </c>
      <c r="AE425"/>
    </row>
    <row r="426" spans="1:31" x14ac:dyDescent="0.25">
      <c r="A426" t="s">
        <v>55</v>
      </c>
      <c r="B426" t="s">
        <v>687</v>
      </c>
      <c r="C426" t="s">
        <v>436</v>
      </c>
      <c r="D426" s="3">
        <v>0</v>
      </c>
      <c r="E426" t="s">
        <v>92</v>
      </c>
      <c r="F426" t="s">
        <v>472</v>
      </c>
      <c r="G426" s="2">
        <v>45593</v>
      </c>
      <c r="H426">
        <v>4009945</v>
      </c>
      <c r="I426" t="s">
        <v>20</v>
      </c>
      <c r="J426" t="s">
        <v>80</v>
      </c>
      <c r="K426">
        <v>10.039999999999999</v>
      </c>
      <c r="L426">
        <v>33</v>
      </c>
      <c r="M426" t="s">
        <v>88</v>
      </c>
      <c r="N426" t="s">
        <v>788</v>
      </c>
      <c r="O426">
        <v>6.5</v>
      </c>
      <c r="P426">
        <v>10.039999999999999</v>
      </c>
      <c r="Q426">
        <v>2</v>
      </c>
      <c r="R426">
        <v>20.079999999999998</v>
      </c>
      <c r="S426">
        <v>26.58</v>
      </c>
      <c r="T426">
        <v>0</v>
      </c>
      <c r="U426" s="91">
        <v>0</v>
      </c>
      <c r="V426" s="91">
        <v>0</v>
      </c>
      <c r="W426">
        <v>35.787500000000001</v>
      </c>
      <c r="X426">
        <v>0.55000000000000004</v>
      </c>
      <c r="Y426">
        <v>19.683125000000004</v>
      </c>
      <c r="Z426" s="183">
        <v>6.8968999999999996</v>
      </c>
      <c r="AA426" t="s">
        <v>5</v>
      </c>
      <c r="AB426" t="b" cm="1">
        <f t="array" ref="AB4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6">
        <f>Fares_Big_Star_Export[[#This Row],[Trip Time]]*Fares_Big_Star_Export[[#This Row],[HOURLY DATA]]/60</f>
        <v>19.683125</v>
      </c>
      <c r="AE426"/>
    </row>
    <row r="427" spans="1:31" x14ac:dyDescent="0.25">
      <c r="A427" t="s">
        <v>470</v>
      </c>
      <c r="B427" t="s">
        <v>827</v>
      </c>
      <c r="C427" t="s">
        <v>586</v>
      </c>
      <c r="D427" s="3">
        <v>0</v>
      </c>
      <c r="E427" t="s">
        <v>92</v>
      </c>
      <c r="F427" t="s">
        <v>491</v>
      </c>
      <c r="G427" s="2">
        <v>45593</v>
      </c>
      <c r="H427">
        <v>4013564</v>
      </c>
      <c r="I427" t="s">
        <v>28</v>
      </c>
      <c r="J427" t="s">
        <v>80</v>
      </c>
      <c r="K427">
        <v>14.08</v>
      </c>
      <c r="L427">
        <v>22</v>
      </c>
      <c r="M427" t="s">
        <v>88</v>
      </c>
      <c r="N427" t="s">
        <v>788</v>
      </c>
      <c r="O427">
        <v>5</v>
      </c>
      <c r="P427">
        <v>14.08</v>
      </c>
      <c r="Q427">
        <v>1.75</v>
      </c>
      <c r="R427">
        <v>24.64</v>
      </c>
      <c r="S427">
        <v>29.64</v>
      </c>
      <c r="T427">
        <v>5</v>
      </c>
      <c r="U427" s="91">
        <v>0</v>
      </c>
      <c r="V427" s="91">
        <v>5</v>
      </c>
      <c r="W427">
        <v>32.5</v>
      </c>
      <c r="X427">
        <v>0.36666666666666664</v>
      </c>
      <c r="Y427">
        <v>11.916666666666666</v>
      </c>
      <c r="Z427" s="183">
        <v>17.723299999999998</v>
      </c>
      <c r="AA427" t="s">
        <v>5</v>
      </c>
      <c r="AB427" t="b" cm="1">
        <f t="array" ref="AB4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7">
        <f>Fares_Big_Star_Export[[#This Row],[Trip Time]]*Fares_Big_Star_Export[[#This Row],[HOURLY DATA]]/60</f>
        <v>11.916666666666666</v>
      </c>
      <c r="AE427"/>
    </row>
    <row r="428" spans="1:31" x14ac:dyDescent="0.25">
      <c r="A428" t="s">
        <v>432</v>
      </c>
      <c r="B428" t="s">
        <v>984</v>
      </c>
      <c r="C428" t="s">
        <v>912</v>
      </c>
      <c r="D428" s="3">
        <v>1</v>
      </c>
      <c r="E428" t="s">
        <v>92</v>
      </c>
      <c r="F428" t="s">
        <v>398</v>
      </c>
      <c r="G428" s="2">
        <v>45593</v>
      </c>
      <c r="H428">
        <v>4010950</v>
      </c>
      <c r="I428" t="s">
        <v>27</v>
      </c>
      <c r="J428" t="s">
        <v>80</v>
      </c>
      <c r="K428">
        <v>16.96</v>
      </c>
      <c r="L428">
        <v>20</v>
      </c>
      <c r="M428" t="s">
        <v>88</v>
      </c>
      <c r="N428" t="s">
        <v>788</v>
      </c>
      <c r="O428">
        <v>5</v>
      </c>
      <c r="P428">
        <v>16.96</v>
      </c>
      <c r="Q428">
        <v>1.75</v>
      </c>
      <c r="R428">
        <v>29.68</v>
      </c>
      <c r="S428">
        <v>34.68</v>
      </c>
      <c r="T428">
        <v>5</v>
      </c>
      <c r="U428" s="91">
        <v>5</v>
      </c>
      <c r="V428" s="91">
        <v>0</v>
      </c>
      <c r="W428">
        <v>29</v>
      </c>
      <c r="X428">
        <v>0.33333333333333331</v>
      </c>
      <c r="Y428">
        <v>9.6666666666666661</v>
      </c>
      <c r="Z428" s="183">
        <v>25.013300000000001</v>
      </c>
      <c r="AA428" t="s">
        <v>26</v>
      </c>
      <c r="AB428" t="b" cm="1">
        <f t="array" ref="AB4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8">
        <f>Fares_Big_Star_Export[[#This Row],[Trip Time]]*Fares_Big_Star_Export[[#This Row],[HOURLY DATA]]/60</f>
        <v>9.6666666666666661</v>
      </c>
      <c r="AE428"/>
    </row>
    <row r="429" spans="1:31" x14ac:dyDescent="0.25">
      <c r="A429" t="s">
        <v>55</v>
      </c>
      <c r="B429" t="s">
        <v>690</v>
      </c>
      <c r="C429" t="s">
        <v>695</v>
      </c>
      <c r="D429" s="3">
        <v>0</v>
      </c>
      <c r="E429" t="s">
        <v>92</v>
      </c>
      <c r="F429" t="s">
        <v>472</v>
      </c>
      <c r="G429" s="2">
        <v>45593</v>
      </c>
      <c r="H429">
        <v>4013468</v>
      </c>
      <c r="I429" t="s">
        <v>20</v>
      </c>
      <c r="J429" t="s">
        <v>80</v>
      </c>
      <c r="K429">
        <v>15.06</v>
      </c>
      <c r="L429">
        <v>105</v>
      </c>
      <c r="M429" t="s">
        <v>88</v>
      </c>
      <c r="N429" t="s">
        <v>788</v>
      </c>
      <c r="O429">
        <v>6.5</v>
      </c>
      <c r="P429">
        <v>15.06</v>
      </c>
      <c r="Q429">
        <v>2</v>
      </c>
      <c r="R429">
        <v>30.12</v>
      </c>
      <c r="S429">
        <v>36.620000000000005</v>
      </c>
      <c r="T429">
        <v>5.5</v>
      </c>
      <c r="U429" s="91">
        <v>0</v>
      </c>
      <c r="V429" s="91">
        <v>5.5</v>
      </c>
      <c r="W429">
        <v>35.787500000000001</v>
      </c>
      <c r="X429">
        <v>1.75</v>
      </c>
      <c r="Y429">
        <v>62.628125000000004</v>
      </c>
      <c r="Z429" s="183">
        <v>-26.008099999999999</v>
      </c>
      <c r="AA429" t="s">
        <v>5</v>
      </c>
      <c r="AB429" t="b" cm="1">
        <f t="array" ref="AB4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9">
        <f>Fares_Big_Star_Export[[#This Row],[Trip Time]]*Fares_Big_Star_Export[[#This Row],[HOURLY DATA]]/60</f>
        <v>62.628124999999997</v>
      </c>
      <c r="AE429"/>
    </row>
    <row r="430" spans="1:31" x14ac:dyDescent="0.25">
      <c r="A430" t="s">
        <v>55</v>
      </c>
      <c r="B430" t="s">
        <v>643</v>
      </c>
      <c r="C430" t="s">
        <v>427</v>
      </c>
      <c r="D430" s="3">
        <v>0</v>
      </c>
      <c r="E430" t="s">
        <v>92</v>
      </c>
      <c r="F430" t="s">
        <v>473</v>
      </c>
      <c r="G430" s="2">
        <v>45593</v>
      </c>
      <c r="H430">
        <v>4013371</v>
      </c>
      <c r="I430" t="s">
        <v>565</v>
      </c>
      <c r="J430" t="s">
        <v>80</v>
      </c>
      <c r="K430">
        <v>26.71</v>
      </c>
      <c r="L430">
        <v>57</v>
      </c>
      <c r="M430" t="s">
        <v>88</v>
      </c>
      <c r="N430" t="s">
        <v>788</v>
      </c>
      <c r="O430">
        <v>6.5</v>
      </c>
      <c r="P430">
        <v>26.71</v>
      </c>
      <c r="Q430">
        <v>2</v>
      </c>
      <c r="R430">
        <v>53.42</v>
      </c>
      <c r="S430">
        <v>59.92</v>
      </c>
      <c r="T430">
        <v>5.5</v>
      </c>
      <c r="U430" s="91">
        <v>0</v>
      </c>
      <c r="V430" s="91">
        <v>5.5</v>
      </c>
      <c r="W430">
        <v>35.787500000000001</v>
      </c>
      <c r="X430">
        <v>0.95</v>
      </c>
      <c r="Y430">
        <v>33.998125000000002</v>
      </c>
      <c r="Z430" s="183">
        <v>25.921900000000001</v>
      </c>
      <c r="AA430" t="s">
        <v>5</v>
      </c>
      <c r="AB430" t="b" cm="1">
        <f t="array" ref="AB4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0">
        <f>Fares_Big_Star_Export[[#This Row],[Trip Time]]*Fares_Big_Star_Export[[#This Row],[HOURLY DATA]]/60</f>
        <v>33.998125000000002</v>
      </c>
      <c r="AE430"/>
    </row>
    <row r="431" spans="1:31" x14ac:dyDescent="0.25">
      <c r="A431" t="s">
        <v>56</v>
      </c>
      <c r="B431" t="s">
        <v>1022</v>
      </c>
      <c r="C431" t="s">
        <v>1023</v>
      </c>
      <c r="D431" s="3">
        <v>0</v>
      </c>
      <c r="E431" t="s">
        <v>92</v>
      </c>
      <c r="F431" t="s">
        <v>286</v>
      </c>
      <c r="G431" s="2">
        <v>45593</v>
      </c>
      <c r="H431">
        <v>4013455</v>
      </c>
      <c r="I431" t="s">
        <v>345</v>
      </c>
      <c r="J431" t="s">
        <v>83</v>
      </c>
      <c r="K431">
        <v>14.01</v>
      </c>
      <c r="L431">
        <v>33</v>
      </c>
      <c r="M431" t="s">
        <v>88</v>
      </c>
      <c r="N431" t="s">
        <v>788</v>
      </c>
      <c r="O431">
        <v>5</v>
      </c>
      <c r="P431">
        <v>14.01</v>
      </c>
      <c r="Q431">
        <v>1.75</v>
      </c>
      <c r="R431">
        <v>24.517499999999998</v>
      </c>
      <c r="S431">
        <v>29.517499999999998</v>
      </c>
      <c r="T431">
        <v>5</v>
      </c>
      <c r="U431" s="91">
        <v>0</v>
      </c>
      <c r="V431" s="91">
        <v>5</v>
      </c>
      <c r="W431">
        <v>32.5</v>
      </c>
      <c r="X431">
        <v>0.55000000000000004</v>
      </c>
      <c r="Y431">
        <v>17.875</v>
      </c>
      <c r="Z431" s="183">
        <v>11.6425</v>
      </c>
      <c r="AA431" t="s">
        <v>5</v>
      </c>
      <c r="AB431" t="b" cm="1">
        <f t="array" ref="AB4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1">
        <f>Fares_Big_Star_Export[[#This Row],[Trip Time]]*Fares_Big_Star_Export[[#This Row],[HOURLY DATA]]/60</f>
        <v>17.875</v>
      </c>
      <c r="AE431"/>
    </row>
    <row r="432" spans="1:31" x14ac:dyDescent="0.25">
      <c r="A432" t="s">
        <v>390</v>
      </c>
      <c r="B432" t="s">
        <v>841</v>
      </c>
      <c r="C432" t="s">
        <v>658</v>
      </c>
      <c r="D432" s="3">
        <v>0</v>
      </c>
      <c r="E432" t="s">
        <v>92</v>
      </c>
      <c r="F432" t="s">
        <v>369</v>
      </c>
      <c r="G432" s="2">
        <v>45593</v>
      </c>
      <c r="H432">
        <v>4009960</v>
      </c>
      <c r="I432" t="s">
        <v>17</v>
      </c>
      <c r="J432" t="s">
        <v>86</v>
      </c>
      <c r="K432">
        <v>4.88</v>
      </c>
      <c r="L432">
        <v>15</v>
      </c>
      <c r="M432" t="s">
        <v>89</v>
      </c>
      <c r="N432" t="s">
        <v>788</v>
      </c>
      <c r="O432">
        <v>6.5</v>
      </c>
      <c r="P432">
        <v>4.88</v>
      </c>
      <c r="Q432">
        <v>2</v>
      </c>
      <c r="R432">
        <v>9.76</v>
      </c>
      <c r="S432">
        <v>16.259999999999998</v>
      </c>
      <c r="T432">
        <v>0</v>
      </c>
      <c r="U432" s="91">
        <v>0</v>
      </c>
      <c r="V432" s="91">
        <v>0</v>
      </c>
      <c r="W432">
        <v>32.5</v>
      </c>
      <c r="X432">
        <v>0.25</v>
      </c>
      <c r="Y432">
        <v>8.125</v>
      </c>
      <c r="Z432" s="183">
        <v>8.1349999999999998</v>
      </c>
      <c r="AA432" t="s">
        <v>5</v>
      </c>
      <c r="AB432" t="b" cm="1">
        <f t="array" ref="AB4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2">
        <f>Fares_Big_Star_Export[[#This Row],[Trip Time]]*Fares_Big_Star_Export[[#This Row],[HOURLY DATA]]/60</f>
        <v>8.125</v>
      </c>
      <c r="AE432"/>
    </row>
    <row r="433" spans="1:31" x14ac:dyDescent="0.25">
      <c r="A433" t="s">
        <v>55</v>
      </c>
      <c r="B433" t="s">
        <v>802</v>
      </c>
      <c r="C433" t="s">
        <v>903</v>
      </c>
      <c r="D433" s="3">
        <v>0</v>
      </c>
      <c r="E433" t="s">
        <v>92</v>
      </c>
      <c r="F433" t="s">
        <v>562</v>
      </c>
      <c r="G433" s="2">
        <v>45593</v>
      </c>
      <c r="H433">
        <v>4013470</v>
      </c>
      <c r="I433" t="s">
        <v>848</v>
      </c>
      <c r="J433" t="s">
        <v>80</v>
      </c>
      <c r="K433">
        <v>15.06</v>
      </c>
      <c r="L433">
        <v>39</v>
      </c>
      <c r="M433" t="s">
        <v>88</v>
      </c>
      <c r="N433" t="s">
        <v>788</v>
      </c>
      <c r="O433">
        <v>6.5</v>
      </c>
      <c r="P433">
        <v>15.06</v>
      </c>
      <c r="Q433">
        <v>2</v>
      </c>
      <c r="R433">
        <v>30.12</v>
      </c>
      <c r="S433">
        <v>36.620000000000005</v>
      </c>
      <c r="T433">
        <v>5</v>
      </c>
      <c r="U433" s="91">
        <v>0</v>
      </c>
      <c r="V433" s="91">
        <v>5</v>
      </c>
      <c r="W433">
        <v>35.787500000000001</v>
      </c>
      <c r="X433">
        <v>0.65</v>
      </c>
      <c r="Y433">
        <v>23.261875000000003</v>
      </c>
      <c r="Z433" s="183">
        <v>13.3581</v>
      </c>
      <c r="AA433" t="s">
        <v>5</v>
      </c>
      <c r="AB433" t="b" cm="1">
        <f t="array" ref="AB4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3">
        <f>Fares_Big_Star_Export[[#This Row],[Trip Time]]*Fares_Big_Star_Export[[#This Row],[HOURLY DATA]]/60</f>
        <v>23.261875</v>
      </c>
      <c r="AE433"/>
    </row>
    <row r="434" spans="1:31" x14ac:dyDescent="0.25">
      <c r="A434" t="s">
        <v>392</v>
      </c>
      <c r="B434" t="s">
        <v>839</v>
      </c>
      <c r="C434" t="s">
        <v>772</v>
      </c>
      <c r="D434" s="3">
        <v>0</v>
      </c>
      <c r="E434" t="s">
        <v>92</v>
      </c>
      <c r="F434" t="s">
        <v>618</v>
      </c>
      <c r="G434" s="2">
        <v>45593</v>
      </c>
      <c r="H434">
        <v>4009805</v>
      </c>
      <c r="I434" t="s">
        <v>40</v>
      </c>
      <c r="J434" t="s">
        <v>84</v>
      </c>
      <c r="K434">
        <v>6.92</v>
      </c>
      <c r="L434">
        <v>20</v>
      </c>
      <c r="M434" t="s">
        <v>88</v>
      </c>
      <c r="N434" t="s">
        <v>788</v>
      </c>
      <c r="O434">
        <v>5</v>
      </c>
      <c r="P434">
        <v>6.92</v>
      </c>
      <c r="Q434">
        <v>1.75</v>
      </c>
      <c r="R434">
        <v>12.11</v>
      </c>
      <c r="S434">
        <v>17.11</v>
      </c>
      <c r="T434">
        <v>3.75</v>
      </c>
      <c r="U434" s="91">
        <v>0</v>
      </c>
      <c r="V434" s="91">
        <v>3.75</v>
      </c>
      <c r="W434">
        <v>29</v>
      </c>
      <c r="X434">
        <v>0.33333333333333331</v>
      </c>
      <c r="Y434">
        <v>9.6666666666666661</v>
      </c>
      <c r="Z434" s="183">
        <v>7.4432999999999998</v>
      </c>
      <c r="AA434" t="s">
        <v>5</v>
      </c>
      <c r="AB434" t="b" cm="1">
        <f t="array" ref="AB4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4">
        <f>Fares_Big_Star_Export[[#This Row],[Trip Time]]*Fares_Big_Star_Export[[#This Row],[HOURLY DATA]]/60</f>
        <v>9.6666666666666661</v>
      </c>
      <c r="AE434"/>
    </row>
    <row r="435" spans="1:31" x14ac:dyDescent="0.25">
      <c r="A435" t="s">
        <v>444</v>
      </c>
      <c r="B435" t="s">
        <v>597</v>
      </c>
      <c r="C435" t="s">
        <v>1024</v>
      </c>
      <c r="D435" s="3">
        <v>0</v>
      </c>
      <c r="E435" t="s">
        <v>92</v>
      </c>
      <c r="F435" t="s">
        <v>415</v>
      </c>
      <c r="G435" s="2">
        <v>45593</v>
      </c>
      <c r="H435">
        <v>4013781</v>
      </c>
      <c r="I435" t="s">
        <v>354</v>
      </c>
      <c r="J435" t="s">
        <v>80</v>
      </c>
      <c r="K435">
        <v>25.33</v>
      </c>
      <c r="L435">
        <v>65</v>
      </c>
      <c r="M435" t="s">
        <v>88</v>
      </c>
      <c r="N435" t="s">
        <v>788</v>
      </c>
      <c r="O435">
        <v>5</v>
      </c>
      <c r="P435">
        <v>25.33</v>
      </c>
      <c r="Q435">
        <v>1.75</v>
      </c>
      <c r="R435">
        <v>44.327500000000001</v>
      </c>
      <c r="S435">
        <v>49.327500000000001</v>
      </c>
      <c r="T435">
        <v>0</v>
      </c>
      <c r="U435" s="91">
        <v>0</v>
      </c>
      <c r="V435" s="91">
        <v>0</v>
      </c>
      <c r="W435">
        <v>32.5</v>
      </c>
      <c r="X435">
        <v>1.0833333333333333</v>
      </c>
      <c r="Y435">
        <v>35.208333333333329</v>
      </c>
      <c r="Z435" s="183">
        <v>14.119199999999999</v>
      </c>
      <c r="AA435" t="s">
        <v>5</v>
      </c>
      <c r="AB435" t="b" cm="1">
        <f t="array" ref="AB4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5">
        <f>Fares_Big_Star_Export[[#This Row],[Trip Time]]*Fares_Big_Star_Export[[#This Row],[HOURLY DATA]]/60</f>
        <v>35.208333333333336</v>
      </c>
      <c r="AE435"/>
    </row>
    <row r="436" spans="1:31" x14ac:dyDescent="0.25">
      <c r="A436" t="s">
        <v>60</v>
      </c>
      <c r="B436" t="s">
        <v>630</v>
      </c>
      <c r="C436" t="s">
        <v>774</v>
      </c>
      <c r="D436" s="3">
        <v>0</v>
      </c>
      <c r="E436" t="s">
        <v>92</v>
      </c>
      <c r="F436" t="s">
        <v>566</v>
      </c>
      <c r="G436" s="2">
        <v>45593</v>
      </c>
      <c r="H436">
        <v>4009794</v>
      </c>
      <c r="I436" t="s">
        <v>23</v>
      </c>
      <c r="J436" t="s">
        <v>86</v>
      </c>
      <c r="K436">
        <v>5.55</v>
      </c>
      <c r="L436">
        <v>20</v>
      </c>
      <c r="M436" t="s">
        <v>89</v>
      </c>
      <c r="N436" t="s">
        <v>788</v>
      </c>
      <c r="O436">
        <v>6.5</v>
      </c>
      <c r="P436">
        <v>5.55</v>
      </c>
      <c r="Q436">
        <v>2</v>
      </c>
      <c r="R436">
        <v>11.1</v>
      </c>
      <c r="S436">
        <v>17.600000000000001</v>
      </c>
      <c r="T436">
        <v>5.5</v>
      </c>
      <c r="U436" s="91">
        <v>0</v>
      </c>
      <c r="V436" s="91">
        <v>5.5</v>
      </c>
      <c r="W436">
        <v>32.5</v>
      </c>
      <c r="X436">
        <v>0.33333333333333331</v>
      </c>
      <c r="Y436">
        <v>10.833333333333332</v>
      </c>
      <c r="Z436" s="183">
        <v>6.7667000000000002</v>
      </c>
      <c r="AA436" t="s">
        <v>5</v>
      </c>
      <c r="AB436" t="b" cm="1">
        <f t="array" ref="AB4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6">
        <f>Fares_Big_Star_Export[[#This Row],[Trip Time]]*Fares_Big_Star_Export[[#This Row],[HOURLY DATA]]/60</f>
        <v>10.833333333333334</v>
      </c>
      <c r="AE436"/>
    </row>
    <row r="437" spans="1:31" x14ac:dyDescent="0.25">
      <c r="A437" t="s">
        <v>432</v>
      </c>
      <c r="B437" t="s">
        <v>981</v>
      </c>
      <c r="C437" t="s">
        <v>907</v>
      </c>
      <c r="D437" s="3">
        <v>0</v>
      </c>
      <c r="E437" t="s">
        <v>92</v>
      </c>
      <c r="F437" t="s">
        <v>398</v>
      </c>
      <c r="G437" s="2">
        <v>45593</v>
      </c>
      <c r="H437">
        <v>4013767</v>
      </c>
      <c r="I437" t="s">
        <v>27</v>
      </c>
      <c r="J437" t="s">
        <v>80</v>
      </c>
      <c r="K437">
        <v>12.4</v>
      </c>
      <c r="L437">
        <v>26</v>
      </c>
      <c r="M437" t="s">
        <v>88</v>
      </c>
      <c r="N437" t="s">
        <v>788</v>
      </c>
      <c r="O437">
        <v>5</v>
      </c>
      <c r="P437">
        <v>12.4</v>
      </c>
      <c r="Q437">
        <v>1.75</v>
      </c>
      <c r="R437">
        <v>21.7</v>
      </c>
      <c r="S437">
        <v>26.7</v>
      </c>
      <c r="T437">
        <v>0</v>
      </c>
      <c r="U437" s="91">
        <v>0</v>
      </c>
      <c r="V437" s="91">
        <v>0</v>
      </c>
      <c r="W437">
        <v>29</v>
      </c>
      <c r="X437">
        <v>0.43333333333333335</v>
      </c>
      <c r="Y437">
        <v>12.566666666666666</v>
      </c>
      <c r="Z437" s="183">
        <v>14.1333</v>
      </c>
      <c r="AA437" t="s">
        <v>26</v>
      </c>
      <c r="AB437" t="b" cm="1">
        <f t="array" ref="AB4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7">
        <f>Fares_Big_Star_Export[[#This Row],[Trip Time]]*Fares_Big_Star_Export[[#This Row],[HOURLY DATA]]/60</f>
        <v>12.566666666666666</v>
      </c>
      <c r="AE437"/>
    </row>
    <row r="438" spans="1:31" x14ac:dyDescent="0.25">
      <c r="A438" t="s">
        <v>392</v>
      </c>
      <c r="B438" t="s">
        <v>1025</v>
      </c>
      <c r="C438" t="s">
        <v>594</v>
      </c>
      <c r="D438" s="3">
        <v>0</v>
      </c>
      <c r="E438" t="s">
        <v>92</v>
      </c>
      <c r="F438" t="s">
        <v>666</v>
      </c>
      <c r="G438" s="2">
        <v>45593</v>
      </c>
      <c r="H438">
        <v>4013727</v>
      </c>
      <c r="I438" t="s">
        <v>38</v>
      </c>
      <c r="J438" t="s">
        <v>93</v>
      </c>
      <c r="K438">
        <v>10.53</v>
      </c>
      <c r="L438">
        <v>21</v>
      </c>
      <c r="M438" t="s">
        <v>88</v>
      </c>
      <c r="N438" t="s">
        <v>788</v>
      </c>
      <c r="O438">
        <v>5</v>
      </c>
      <c r="P438">
        <v>10.53</v>
      </c>
      <c r="Q438">
        <v>1.75</v>
      </c>
      <c r="R438">
        <v>18.427499999999998</v>
      </c>
      <c r="S438">
        <v>23.427499999999998</v>
      </c>
      <c r="T438">
        <v>5.5</v>
      </c>
      <c r="U438" s="91">
        <v>0</v>
      </c>
      <c r="V438" s="91">
        <v>5.5</v>
      </c>
      <c r="W438">
        <v>29</v>
      </c>
      <c r="X438">
        <v>0.35</v>
      </c>
      <c r="Y438">
        <v>10.149999999999999</v>
      </c>
      <c r="Z438" s="183">
        <v>13.2775</v>
      </c>
      <c r="AA438" t="s">
        <v>26</v>
      </c>
      <c r="AB438" t="b" cm="1">
        <f t="array" ref="AB4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8">
        <f>Fares_Big_Star_Export[[#This Row],[Trip Time]]*Fares_Big_Star_Export[[#This Row],[HOURLY DATA]]/60</f>
        <v>10.15</v>
      </c>
      <c r="AE438"/>
    </row>
    <row r="439" spans="1:31" x14ac:dyDescent="0.25">
      <c r="A439" t="s">
        <v>470</v>
      </c>
      <c r="B439" t="s">
        <v>493</v>
      </c>
      <c r="C439" t="s">
        <v>691</v>
      </c>
      <c r="D439" s="3">
        <v>0</v>
      </c>
      <c r="E439" t="s">
        <v>92</v>
      </c>
      <c r="F439" t="s">
        <v>491</v>
      </c>
      <c r="G439" s="2">
        <v>45593</v>
      </c>
      <c r="H439">
        <v>4013728</v>
      </c>
      <c r="I439" t="s">
        <v>28</v>
      </c>
      <c r="J439" t="s">
        <v>93</v>
      </c>
      <c r="K439">
        <v>10.53</v>
      </c>
      <c r="L439">
        <v>16</v>
      </c>
      <c r="M439" t="s">
        <v>88</v>
      </c>
      <c r="N439" t="s">
        <v>788</v>
      </c>
      <c r="O439">
        <v>5</v>
      </c>
      <c r="P439">
        <v>10.53</v>
      </c>
      <c r="Q439">
        <v>1.75</v>
      </c>
      <c r="R439">
        <v>18.427499999999998</v>
      </c>
      <c r="S439">
        <v>23.427499999999998</v>
      </c>
      <c r="T439">
        <v>5</v>
      </c>
      <c r="U439" s="91">
        <v>0</v>
      </c>
      <c r="V439" s="91">
        <v>5</v>
      </c>
      <c r="W439">
        <v>32.5</v>
      </c>
      <c r="X439">
        <v>0.26666666666666666</v>
      </c>
      <c r="Y439">
        <v>8.6666666666666661</v>
      </c>
      <c r="Z439" s="183">
        <v>14.7608</v>
      </c>
      <c r="AA439" t="s">
        <v>5</v>
      </c>
      <c r="AB439" t="b" cm="1">
        <f t="array" ref="AB4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9">
        <f>Fares_Big_Star_Export[[#This Row],[Trip Time]]*Fares_Big_Star_Export[[#This Row],[HOURLY DATA]]/60</f>
        <v>8.6666666666666661</v>
      </c>
      <c r="AE439"/>
    </row>
    <row r="440" spans="1:31" x14ac:dyDescent="0.25">
      <c r="A440" t="s">
        <v>55</v>
      </c>
      <c r="B440" t="s">
        <v>427</v>
      </c>
      <c r="C440" t="s">
        <v>829</v>
      </c>
      <c r="D440" s="3">
        <v>0</v>
      </c>
      <c r="E440" t="s">
        <v>92</v>
      </c>
      <c r="F440" t="s">
        <v>562</v>
      </c>
      <c r="G440" s="2">
        <v>45593</v>
      </c>
      <c r="H440">
        <v>4013739</v>
      </c>
      <c r="I440" t="s">
        <v>848</v>
      </c>
      <c r="J440" t="s">
        <v>80</v>
      </c>
      <c r="K440">
        <v>12.94</v>
      </c>
      <c r="L440">
        <v>47</v>
      </c>
      <c r="M440" t="s">
        <v>88</v>
      </c>
      <c r="N440" t="s">
        <v>788</v>
      </c>
      <c r="O440">
        <v>6.5</v>
      </c>
      <c r="P440">
        <v>12.94</v>
      </c>
      <c r="Q440">
        <v>2</v>
      </c>
      <c r="R440">
        <v>25.88</v>
      </c>
      <c r="S440">
        <v>32.379999999999995</v>
      </c>
      <c r="T440">
        <v>0</v>
      </c>
      <c r="U440" s="91">
        <v>0</v>
      </c>
      <c r="V440" s="91">
        <v>0</v>
      </c>
      <c r="W440">
        <v>35.787500000000001</v>
      </c>
      <c r="X440">
        <v>0.78333333333333333</v>
      </c>
      <c r="Y440">
        <v>28.033541666666668</v>
      </c>
      <c r="Z440" s="183">
        <v>4.3464999999999998</v>
      </c>
      <c r="AA440" t="s">
        <v>5</v>
      </c>
      <c r="AB440" t="b" cm="1">
        <f t="array" ref="AB4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0">
        <f>Fares_Big_Star_Export[[#This Row],[Trip Time]]*Fares_Big_Star_Export[[#This Row],[HOURLY DATA]]/60</f>
        <v>28.033541666666668</v>
      </c>
      <c r="AE440"/>
    </row>
    <row r="441" spans="1:31" x14ac:dyDescent="0.25">
      <c r="A441" t="s">
        <v>55</v>
      </c>
      <c r="B441" t="s">
        <v>378</v>
      </c>
      <c r="C441" t="s">
        <v>861</v>
      </c>
      <c r="D441" s="3">
        <v>0</v>
      </c>
      <c r="E441" t="s">
        <v>92</v>
      </c>
      <c r="F441" t="s">
        <v>473</v>
      </c>
      <c r="G441" s="2">
        <v>45593</v>
      </c>
      <c r="H441">
        <v>4013749</v>
      </c>
      <c r="I441" t="s">
        <v>565</v>
      </c>
      <c r="J441" t="s">
        <v>80</v>
      </c>
      <c r="K441">
        <v>17.13</v>
      </c>
      <c r="L441">
        <v>29</v>
      </c>
      <c r="M441" t="s">
        <v>88</v>
      </c>
      <c r="N441" t="s">
        <v>788</v>
      </c>
      <c r="O441">
        <v>6.5</v>
      </c>
      <c r="P441">
        <v>17.13</v>
      </c>
      <c r="Q441">
        <v>2</v>
      </c>
      <c r="R441">
        <v>34.26</v>
      </c>
      <c r="S441">
        <v>40.76</v>
      </c>
      <c r="T441">
        <v>5.5</v>
      </c>
      <c r="U441" s="91">
        <v>0</v>
      </c>
      <c r="V441" s="91">
        <v>5.5</v>
      </c>
      <c r="W441">
        <v>35.787500000000001</v>
      </c>
      <c r="X441">
        <v>0.48333333333333334</v>
      </c>
      <c r="Y441">
        <v>17.297291666666666</v>
      </c>
      <c r="Z441" s="183">
        <v>23.462700000000002</v>
      </c>
      <c r="AA441" t="s">
        <v>5</v>
      </c>
      <c r="AB441" t="b" cm="1">
        <f t="array" ref="AB4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1">
        <f>Fares_Big_Star_Export[[#This Row],[Trip Time]]*Fares_Big_Star_Export[[#This Row],[HOURLY DATA]]/60</f>
        <v>17.29729166666667</v>
      </c>
      <c r="AE441"/>
    </row>
    <row r="442" spans="1:31" x14ac:dyDescent="0.25">
      <c r="A442" t="s">
        <v>56</v>
      </c>
      <c r="B442" t="s">
        <v>899</v>
      </c>
      <c r="C442" t="s">
        <v>1026</v>
      </c>
      <c r="D442" s="3">
        <v>0</v>
      </c>
      <c r="E442" t="s">
        <v>92</v>
      </c>
      <c r="F442" t="s">
        <v>286</v>
      </c>
      <c r="G442" s="2">
        <v>45593</v>
      </c>
      <c r="H442">
        <v>4013751</v>
      </c>
      <c r="I442" t="s">
        <v>345</v>
      </c>
      <c r="J442" t="s">
        <v>80</v>
      </c>
      <c r="K442">
        <v>17.13</v>
      </c>
      <c r="L442">
        <v>39</v>
      </c>
      <c r="M442" t="s">
        <v>88</v>
      </c>
      <c r="N442" t="s">
        <v>788</v>
      </c>
      <c r="O442">
        <v>5</v>
      </c>
      <c r="P442">
        <v>17.13</v>
      </c>
      <c r="Q442">
        <v>1.75</v>
      </c>
      <c r="R442">
        <v>29.977499999999999</v>
      </c>
      <c r="S442">
        <v>34.977499999999999</v>
      </c>
      <c r="T442">
        <v>5</v>
      </c>
      <c r="U442" s="91">
        <v>0</v>
      </c>
      <c r="V442" s="91">
        <v>5</v>
      </c>
      <c r="W442">
        <v>32.5</v>
      </c>
      <c r="X442">
        <v>0.65</v>
      </c>
      <c r="Y442">
        <v>21.125</v>
      </c>
      <c r="Z442" s="183">
        <v>13.852499999999999</v>
      </c>
      <c r="AA442" t="s">
        <v>5</v>
      </c>
      <c r="AB442" t="b" cm="1">
        <f t="array" ref="AB4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2">
        <f>Fares_Big_Star_Export[[#This Row],[Trip Time]]*Fares_Big_Star_Export[[#This Row],[HOURLY DATA]]/60</f>
        <v>21.125</v>
      </c>
      <c r="AE442"/>
    </row>
    <row r="443" spans="1:31" x14ac:dyDescent="0.25">
      <c r="A443" t="s">
        <v>432</v>
      </c>
      <c r="B443" t="s">
        <v>791</v>
      </c>
      <c r="C443" t="s">
        <v>394</v>
      </c>
      <c r="D443" s="3">
        <v>1</v>
      </c>
      <c r="E443" t="s">
        <v>92</v>
      </c>
      <c r="F443" t="s">
        <v>398</v>
      </c>
      <c r="G443" s="2">
        <v>45593</v>
      </c>
      <c r="H443">
        <v>4010949</v>
      </c>
      <c r="I443" t="s">
        <v>27</v>
      </c>
      <c r="J443" t="s">
        <v>80</v>
      </c>
      <c r="K443">
        <v>16.96</v>
      </c>
      <c r="L443">
        <v>27</v>
      </c>
      <c r="M443" t="s">
        <v>88</v>
      </c>
      <c r="N443" t="s">
        <v>788</v>
      </c>
      <c r="O443">
        <v>5</v>
      </c>
      <c r="P443">
        <v>16.96</v>
      </c>
      <c r="Q443">
        <v>1.75</v>
      </c>
      <c r="R443">
        <v>29.68</v>
      </c>
      <c r="S443">
        <v>34.68</v>
      </c>
      <c r="T443">
        <v>3.75</v>
      </c>
      <c r="U443" s="91">
        <v>3.75</v>
      </c>
      <c r="V443" s="91">
        <v>0</v>
      </c>
      <c r="W443">
        <v>29</v>
      </c>
      <c r="X443">
        <v>0.45</v>
      </c>
      <c r="Y443">
        <v>13.05</v>
      </c>
      <c r="Z443" s="183">
        <v>21.63</v>
      </c>
      <c r="AA443" t="s">
        <v>26</v>
      </c>
      <c r="AB443" t="b" cm="1">
        <f t="array" ref="AB4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3">
        <f>Fares_Big_Star_Export[[#This Row],[Trip Time]]*Fares_Big_Star_Export[[#This Row],[HOURLY DATA]]/60</f>
        <v>13.05</v>
      </c>
      <c r="AE443"/>
    </row>
    <row r="444" spans="1:31" x14ac:dyDescent="0.25">
      <c r="A444" t="s">
        <v>470</v>
      </c>
      <c r="B444" t="s">
        <v>677</v>
      </c>
      <c r="C444" t="s">
        <v>502</v>
      </c>
      <c r="D444" s="3">
        <v>0</v>
      </c>
      <c r="E444" t="s">
        <v>92</v>
      </c>
      <c r="F444" t="s">
        <v>491</v>
      </c>
      <c r="G444" s="2">
        <v>45593</v>
      </c>
      <c r="H444">
        <v>4009963</v>
      </c>
      <c r="I444" t="s">
        <v>28</v>
      </c>
      <c r="J444" t="s">
        <v>80</v>
      </c>
      <c r="K444">
        <v>17.3</v>
      </c>
      <c r="L444">
        <v>26</v>
      </c>
      <c r="M444" t="s">
        <v>88</v>
      </c>
      <c r="N444" t="s">
        <v>788</v>
      </c>
      <c r="O444">
        <v>5</v>
      </c>
      <c r="P444">
        <v>17.3</v>
      </c>
      <c r="Q444">
        <v>1.75</v>
      </c>
      <c r="R444">
        <v>30.275000000000002</v>
      </c>
      <c r="S444">
        <v>35.275000000000006</v>
      </c>
      <c r="T444">
        <v>0</v>
      </c>
      <c r="U444" s="91">
        <v>0</v>
      </c>
      <c r="V444" s="91">
        <v>0</v>
      </c>
      <c r="W444">
        <v>32.5</v>
      </c>
      <c r="X444">
        <v>0.43333333333333335</v>
      </c>
      <c r="Y444">
        <v>14.083333333333334</v>
      </c>
      <c r="Z444" s="183">
        <v>21.191700000000001</v>
      </c>
      <c r="AA444" t="s">
        <v>5</v>
      </c>
      <c r="AB444" t="b" cm="1">
        <f t="array" ref="AB4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4">
        <f>Fares_Big_Star_Export[[#This Row],[Trip Time]]*Fares_Big_Star_Export[[#This Row],[HOURLY DATA]]/60</f>
        <v>14.083333333333334</v>
      </c>
      <c r="AE444"/>
    </row>
    <row r="445" spans="1:31" x14ac:dyDescent="0.25">
      <c r="A445" t="s">
        <v>470</v>
      </c>
      <c r="B445" t="s">
        <v>865</v>
      </c>
      <c r="C445" t="s">
        <v>971</v>
      </c>
      <c r="D445" s="3">
        <v>0</v>
      </c>
      <c r="E445" t="s">
        <v>92</v>
      </c>
      <c r="F445" t="s">
        <v>491</v>
      </c>
      <c r="G445" s="2">
        <v>45593</v>
      </c>
      <c r="H445">
        <v>4013454</v>
      </c>
      <c r="I445" t="s">
        <v>28</v>
      </c>
      <c r="J445" t="s">
        <v>83</v>
      </c>
      <c r="K445">
        <v>14.01</v>
      </c>
      <c r="L445">
        <v>26</v>
      </c>
      <c r="M445" t="s">
        <v>88</v>
      </c>
      <c r="N445" t="s">
        <v>788</v>
      </c>
      <c r="O445">
        <v>5</v>
      </c>
      <c r="P445">
        <v>14.01</v>
      </c>
      <c r="Q445">
        <v>1.75</v>
      </c>
      <c r="R445">
        <v>24.517499999999998</v>
      </c>
      <c r="S445">
        <v>29.517499999999998</v>
      </c>
      <c r="T445">
        <v>5.5</v>
      </c>
      <c r="U445" s="91">
        <v>0</v>
      </c>
      <c r="V445" s="91">
        <v>5.5</v>
      </c>
      <c r="W445">
        <v>32.5</v>
      </c>
      <c r="X445">
        <v>0.43333333333333335</v>
      </c>
      <c r="Y445">
        <v>14.083333333333334</v>
      </c>
      <c r="Z445" s="183">
        <v>15.434200000000001</v>
      </c>
      <c r="AA445" t="s">
        <v>5</v>
      </c>
      <c r="AB445" t="b" cm="1">
        <f t="array" ref="AB4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5">
        <f>Fares_Big_Star_Export[[#This Row],[Trip Time]]*Fares_Big_Star_Export[[#This Row],[HOURLY DATA]]/60</f>
        <v>14.083333333333334</v>
      </c>
      <c r="AE445"/>
    </row>
    <row r="446" spans="1:31" x14ac:dyDescent="0.25">
      <c r="A446" t="s">
        <v>56</v>
      </c>
      <c r="B446" t="s">
        <v>348</v>
      </c>
      <c r="C446" t="s">
        <v>649</v>
      </c>
      <c r="D446" s="3">
        <v>0</v>
      </c>
      <c r="E446" t="s">
        <v>92</v>
      </c>
      <c r="F446" t="s">
        <v>286</v>
      </c>
      <c r="G446" s="2">
        <v>45593</v>
      </c>
      <c r="H446">
        <v>4009966</v>
      </c>
      <c r="I446" t="s">
        <v>345</v>
      </c>
      <c r="J446" t="s">
        <v>93</v>
      </c>
      <c r="K446">
        <v>15.66</v>
      </c>
      <c r="L446">
        <v>60</v>
      </c>
      <c r="M446" t="s">
        <v>88</v>
      </c>
      <c r="N446" t="s">
        <v>788</v>
      </c>
      <c r="O446">
        <v>5</v>
      </c>
      <c r="P446">
        <v>15.66</v>
      </c>
      <c r="Q446">
        <v>1.75</v>
      </c>
      <c r="R446">
        <v>27.405000000000001</v>
      </c>
      <c r="S446">
        <v>32.405000000000001</v>
      </c>
      <c r="T446">
        <v>0</v>
      </c>
      <c r="U446" s="91">
        <v>0</v>
      </c>
      <c r="V446" s="91">
        <v>0</v>
      </c>
      <c r="W446">
        <v>32.5</v>
      </c>
      <c r="X446">
        <v>1</v>
      </c>
      <c r="Y446">
        <v>32.5</v>
      </c>
      <c r="Z446" s="183">
        <v>-9.5000000000000001E-2</v>
      </c>
      <c r="AA446" t="s">
        <v>5</v>
      </c>
      <c r="AB446" t="b" cm="1">
        <f t="array" ref="AB4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6">
        <f>Fares_Big_Star_Export[[#This Row],[Trip Time]]*Fares_Big_Star_Export[[#This Row],[HOURLY DATA]]/60</f>
        <v>32.5</v>
      </c>
      <c r="AE446"/>
    </row>
    <row r="447" spans="1:31" x14ac:dyDescent="0.25">
      <c r="A447" t="s">
        <v>55</v>
      </c>
      <c r="B447" t="s">
        <v>654</v>
      </c>
      <c r="C447" t="s">
        <v>878</v>
      </c>
      <c r="D447" s="3">
        <v>0</v>
      </c>
      <c r="E447" t="s">
        <v>92</v>
      </c>
      <c r="F447" t="s">
        <v>473</v>
      </c>
      <c r="G447" s="2">
        <v>45593</v>
      </c>
      <c r="H447">
        <v>4009964</v>
      </c>
      <c r="I447" t="s">
        <v>565</v>
      </c>
      <c r="J447" t="s">
        <v>80</v>
      </c>
      <c r="K447">
        <v>17.3</v>
      </c>
      <c r="L447">
        <v>53</v>
      </c>
      <c r="M447" t="s">
        <v>88</v>
      </c>
      <c r="N447" t="s">
        <v>788</v>
      </c>
      <c r="O447">
        <v>6.5</v>
      </c>
      <c r="P447">
        <v>17.3</v>
      </c>
      <c r="Q447">
        <v>2</v>
      </c>
      <c r="R447">
        <v>34.6</v>
      </c>
      <c r="S447">
        <v>41.1</v>
      </c>
      <c r="T447">
        <v>0</v>
      </c>
      <c r="U447" s="91">
        <v>0</v>
      </c>
      <c r="V447" s="91">
        <v>0</v>
      </c>
      <c r="W447">
        <v>35.787500000000001</v>
      </c>
      <c r="X447">
        <v>0.8833333333333333</v>
      </c>
      <c r="Y447">
        <v>31.612291666666668</v>
      </c>
      <c r="Z447" s="183">
        <v>9.4877000000000002</v>
      </c>
      <c r="AA447" t="s">
        <v>5</v>
      </c>
      <c r="AB447" t="b" cm="1">
        <f t="array" ref="AB4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7">
        <f>Fares_Big_Star_Export[[#This Row],[Trip Time]]*Fares_Big_Star_Export[[#This Row],[HOURLY DATA]]/60</f>
        <v>31.612291666666671</v>
      </c>
      <c r="AE447"/>
    </row>
    <row r="448" spans="1:31" x14ac:dyDescent="0.25">
      <c r="A448" t="s">
        <v>390</v>
      </c>
      <c r="B448" t="s">
        <v>492</v>
      </c>
      <c r="C448" t="s">
        <v>867</v>
      </c>
      <c r="D448" s="3">
        <v>0</v>
      </c>
      <c r="E448" t="s">
        <v>92</v>
      </c>
      <c r="F448" t="s">
        <v>369</v>
      </c>
      <c r="G448" s="2">
        <v>45593</v>
      </c>
      <c r="H448">
        <v>4011805</v>
      </c>
      <c r="I448" t="s">
        <v>17</v>
      </c>
      <c r="J448" t="s">
        <v>86</v>
      </c>
      <c r="K448">
        <v>8.35</v>
      </c>
      <c r="L448">
        <v>36</v>
      </c>
      <c r="M448" t="s">
        <v>89</v>
      </c>
      <c r="N448" t="s">
        <v>788</v>
      </c>
      <c r="O448">
        <v>6.5</v>
      </c>
      <c r="P448">
        <v>8.35</v>
      </c>
      <c r="Q448">
        <v>2</v>
      </c>
      <c r="R448">
        <v>16.7</v>
      </c>
      <c r="S448">
        <v>23.2</v>
      </c>
      <c r="T448">
        <v>5.5</v>
      </c>
      <c r="U448" s="91">
        <v>0</v>
      </c>
      <c r="V448" s="91">
        <v>5.5</v>
      </c>
      <c r="W448">
        <v>32.5</v>
      </c>
      <c r="X448">
        <v>0.6</v>
      </c>
      <c r="Y448">
        <v>19.5</v>
      </c>
      <c r="Z448" s="183">
        <v>3.7</v>
      </c>
      <c r="AA448" t="s">
        <v>5</v>
      </c>
      <c r="AB448" t="b" cm="1">
        <f t="array" ref="AB4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8">
        <f>Fares_Big_Star_Export[[#This Row],[Trip Time]]*Fares_Big_Star_Export[[#This Row],[HOURLY DATA]]/60</f>
        <v>19.5</v>
      </c>
      <c r="AE448"/>
    </row>
    <row r="449" spans="1:31" x14ac:dyDescent="0.25">
      <c r="A449" t="s">
        <v>55</v>
      </c>
      <c r="B449" t="s">
        <v>809</v>
      </c>
      <c r="C449" t="s">
        <v>557</v>
      </c>
      <c r="D449" s="3">
        <v>1</v>
      </c>
      <c r="E449" t="s">
        <v>92</v>
      </c>
      <c r="F449" t="s">
        <v>472</v>
      </c>
      <c r="G449" s="2">
        <v>45593</v>
      </c>
      <c r="H449">
        <v>4011804</v>
      </c>
      <c r="I449" t="s">
        <v>20</v>
      </c>
      <c r="J449" t="s">
        <v>86</v>
      </c>
      <c r="K449">
        <v>8.35</v>
      </c>
      <c r="L449">
        <v>15</v>
      </c>
      <c r="M449" t="s">
        <v>89</v>
      </c>
      <c r="N449" t="s">
        <v>788</v>
      </c>
      <c r="O449">
        <v>6.5</v>
      </c>
      <c r="P449">
        <v>8.35</v>
      </c>
      <c r="Q449">
        <v>2</v>
      </c>
      <c r="R449">
        <v>16.7</v>
      </c>
      <c r="S449">
        <v>23.2</v>
      </c>
      <c r="T449">
        <v>5</v>
      </c>
      <c r="U449" s="91">
        <v>5</v>
      </c>
      <c r="V449" s="91">
        <v>0</v>
      </c>
      <c r="W449">
        <v>35.787500000000001</v>
      </c>
      <c r="X449">
        <v>0.25</v>
      </c>
      <c r="Y449">
        <v>8.9468750000000004</v>
      </c>
      <c r="Z449" s="183">
        <v>14.2531</v>
      </c>
      <c r="AA449" t="s">
        <v>5</v>
      </c>
      <c r="AB449" t="b" cm="1">
        <f t="array" ref="AB4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9">
        <f>Fares_Big_Star_Export[[#This Row],[Trip Time]]*Fares_Big_Star_Export[[#This Row],[HOURLY DATA]]/60</f>
        <v>8.9468750000000004</v>
      </c>
      <c r="AE449"/>
    </row>
    <row r="450" spans="1:31" x14ac:dyDescent="0.25">
      <c r="A450" t="s">
        <v>55</v>
      </c>
      <c r="B450" t="s">
        <v>688</v>
      </c>
      <c r="C450" t="s">
        <v>484</v>
      </c>
      <c r="D450" s="3">
        <v>1</v>
      </c>
      <c r="E450" t="s">
        <v>92</v>
      </c>
      <c r="F450" t="s">
        <v>562</v>
      </c>
      <c r="G450" s="2">
        <v>45593</v>
      </c>
      <c r="H450">
        <v>4013167</v>
      </c>
      <c r="I450" t="s">
        <v>848</v>
      </c>
      <c r="J450" t="s">
        <v>80</v>
      </c>
      <c r="K450">
        <v>26.95</v>
      </c>
      <c r="L450">
        <v>50</v>
      </c>
      <c r="M450" t="s">
        <v>88</v>
      </c>
      <c r="N450" t="s">
        <v>788</v>
      </c>
      <c r="O450">
        <v>6.5</v>
      </c>
      <c r="P450">
        <v>26.95</v>
      </c>
      <c r="Q450">
        <v>2</v>
      </c>
      <c r="R450">
        <v>53.9</v>
      </c>
      <c r="S450">
        <v>60.4</v>
      </c>
      <c r="T450">
        <v>5.5</v>
      </c>
      <c r="U450" s="91">
        <v>5.5</v>
      </c>
      <c r="V450" s="91">
        <v>0</v>
      </c>
      <c r="W450">
        <v>35.787500000000001</v>
      </c>
      <c r="X450">
        <v>0.83333333333333337</v>
      </c>
      <c r="Y450">
        <v>29.822916666666668</v>
      </c>
      <c r="Z450" s="183">
        <v>30.577100000000002</v>
      </c>
      <c r="AA450" t="s">
        <v>5</v>
      </c>
      <c r="AB450" t="b" cm="1">
        <f t="array" ref="AB4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0">
        <f>Fares_Big_Star_Export[[#This Row],[Trip Time]]*Fares_Big_Star_Export[[#This Row],[HOURLY DATA]]/60</f>
        <v>29.822916666666668</v>
      </c>
      <c r="AE450"/>
    </row>
    <row r="451" spans="1:31" x14ac:dyDescent="0.25">
      <c r="A451" t="s">
        <v>55</v>
      </c>
      <c r="B451" t="s">
        <v>532</v>
      </c>
      <c r="C451" t="s">
        <v>679</v>
      </c>
      <c r="D451" s="3">
        <v>0</v>
      </c>
      <c r="E451" t="s">
        <v>92</v>
      </c>
      <c r="F451" t="s">
        <v>473</v>
      </c>
      <c r="G451" s="2">
        <v>45593</v>
      </c>
      <c r="H451">
        <v>4013098</v>
      </c>
      <c r="I451" t="s">
        <v>565</v>
      </c>
      <c r="J451" t="s">
        <v>84</v>
      </c>
      <c r="K451">
        <v>27.08</v>
      </c>
      <c r="L451">
        <v>34</v>
      </c>
      <c r="M451" t="s">
        <v>88</v>
      </c>
      <c r="N451" t="s">
        <v>788</v>
      </c>
      <c r="O451">
        <v>6.5</v>
      </c>
      <c r="P451">
        <v>27.08</v>
      </c>
      <c r="Q451">
        <v>2</v>
      </c>
      <c r="R451">
        <v>54.16</v>
      </c>
      <c r="S451">
        <v>60.66</v>
      </c>
      <c r="T451">
        <v>5.5</v>
      </c>
      <c r="U451" s="91">
        <v>0</v>
      </c>
      <c r="V451" s="91">
        <v>5.5</v>
      </c>
      <c r="W451">
        <v>35.787500000000001</v>
      </c>
      <c r="X451">
        <v>0.56666666666666665</v>
      </c>
      <c r="Y451">
        <v>20.279583333333335</v>
      </c>
      <c r="Z451" s="183">
        <v>40.380400000000002</v>
      </c>
      <c r="AA451" t="s">
        <v>5</v>
      </c>
      <c r="AB451" t="b" cm="1">
        <f t="array" ref="AB4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1">
        <f>Fares_Big_Star_Export[[#This Row],[Trip Time]]*Fares_Big_Star_Export[[#This Row],[HOURLY DATA]]/60</f>
        <v>20.279583333333335</v>
      </c>
      <c r="AE451"/>
    </row>
    <row r="452" spans="1:31" x14ac:dyDescent="0.25">
      <c r="A452" t="s">
        <v>444</v>
      </c>
      <c r="B452" t="s">
        <v>377</v>
      </c>
      <c r="C452" t="s">
        <v>503</v>
      </c>
      <c r="D452" s="3">
        <v>1</v>
      </c>
      <c r="E452" t="s">
        <v>92</v>
      </c>
      <c r="F452" t="s">
        <v>415</v>
      </c>
      <c r="G452" s="2">
        <v>45593</v>
      </c>
      <c r="H452">
        <v>4013219</v>
      </c>
      <c r="I452" t="s">
        <v>354</v>
      </c>
      <c r="J452" t="s">
        <v>80</v>
      </c>
      <c r="K452">
        <v>13.35</v>
      </c>
      <c r="L452">
        <v>28</v>
      </c>
      <c r="M452" t="s">
        <v>88</v>
      </c>
      <c r="N452" t="s">
        <v>788</v>
      </c>
      <c r="O452">
        <v>5</v>
      </c>
      <c r="P452">
        <v>13.35</v>
      </c>
      <c r="Q452">
        <v>1.75</v>
      </c>
      <c r="R452">
        <v>23.362500000000001</v>
      </c>
      <c r="S452">
        <v>28.362500000000001</v>
      </c>
      <c r="T452">
        <v>3.75</v>
      </c>
      <c r="U452" s="91">
        <v>3.75</v>
      </c>
      <c r="V452" s="91">
        <v>0</v>
      </c>
      <c r="W452">
        <v>32.5</v>
      </c>
      <c r="X452">
        <v>0.46666666666666667</v>
      </c>
      <c r="Y452">
        <v>15.166666666666666</v>
      </c>
      <c r="Z452" s="183">
        <v>13.1958</v>
      </c>
      <c r="AA452" t="s">
        <v>5</v>
      </c>
      <c r="AB452" t="b" cm="1">
        <f t="array" ref="AB4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2">
        <f>Fares_Big_Star_Export[[#This Row],[Trip Time]]*Fares_Big_Star_Export[[#This Row],[HOURLY DATA]]/60</f>
        <v>15.166666666666666</v>
      </c>
      <c r="AE452"/>
    </row>
    <row r="453" spans="1:31" x14ac:dyDescent="0.25">
      <c r="A453" t="s">
        <v>56</v>
      </c>
      <c r="B453" t="s">
        <v>940</v>
      </c>
      <c r="C453" t="s">
        <v>1027</v>
      </c>
      <c r="D453" s="3">
        <v>0</v>
      </c>
      <c r="E453" t="s">
        <v>92</v>
      </c>
      <c r="F453" t="s">
        <v>285</v>
      </c>
      <c r="G453" s="2">
        <v>45593</v>
      </c>
      <c r="H453">
        <v>4013132</v>
      </c>
      <c r="I453" t="s">
        <v>346</v>
      </c>
      <c r="J453" t="s">
        <v>80</v>
      </c>
      <c r="K453">
        <v>26.9</v>
      </c>
      <c r="L453">
        <v>77</v>
      </c>
      <c r="M453" t="s">
        <v>88</v>
      </c>
      <c r="N453" t="s">
        <v>788</v>
      </c>
      <c r="O453">
        <v>5</v>
      </c>
      <c r="P453">
        <v>26.9</v>
      </c>
      <c r="Q453">
        <v>1.75</v>
      </c>
      <c r="R453">
        <v>47.074999999999996</v>
      </c>
      <c r="S453">
        <v>52.074999999999996</v>
      </c>
      <c r="T453">
        <v>5</v>
      </c>
      <c r="U453" s="91">
        <v>0</v>
      </c>
      <c r="V453" s="91">
        <v>5</v>
      </c>
      <c r="W453">
        <v>32.5</v>
      </c>
      <c r="X453">
        <v>1.2833333333333334</v>
      </c>
      <c r="Y453">
        <v>41.708333333333336</v>
      </c>
      <c r="Z453" s="183">
        <v>10.3667</v>
      </c>
      <c r="AA453" t="s">
        <v>5</v>
      </c>
      <c r="AB453" t="b" cm="1">
        <f t="array" ref="AB4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3">
        <f>Fares_Big_Star_Export[[#This Row],[Trip Time]]*Fares_Big_Star_Export[[#This Row],[HOURLY DATA]]/60</f>
        <v>41.708333333333336</v>
      </c>
      <c r="AE453"/>
    </row>
    <row r="454" spans="1:31" x14ac:dyDescent="0.25">
      <c r="A454" t="s">
        <v>390</v>
      </c>
      <c r="B454" t="s">
        <v>1007</v>
      </c>
      <c r="C454" t="s">
        <v>638</v>
      </c>
      <c r="D454" s="3">
        <v>1</v>
      </c>
      <c r="E454" t="s">
        <v>92</v>
      </c>
      <c r="F454" t="s">
        <v>369</v>
      </c>
      <c r="G454" s="2">
        <v>45593</v>
      </c>
      <c r="H454">
        <v>4013180</v>
      </c>
      <c r="I454" t="s">
        <v>17</v>
      </c>
      <c r="J454" t="s">
        <v>84</v>
      </c>
      <c r="K454">
        <v>26.09</v>
      </c>
      <c r="L454">
        <v>75</v>
      </c>
      <c r="M454" t="s">
        <v>88</v>
      </c>
      <c r="N454" t="s">
        <v>788</v>
      </c>
      <c r="O454">
        <v>5</v>
      </c>
      <c r="P454">
        <v>26.09</v>
      </c>
      <c r="Q454">
        <v>1.75</v>
      </c>
      <c r="R454">
        <v>45.657499999999999</v>
      </c>
      <c r="S454">
        <v>50.657499999999999</v>
      </c>
      <c r="T454">
        <v>5.5</v>
      </c>
      <c r="U454" s="91">
        <v>5.5</v>
      </c>
      <c r="V454" s="91">
        <v>0</v>
      </c>
      <c r="W454">
        <v>32.5</v>
      </c>
      <c r="X454">
        <v>1.25</v>
      </c>
      <c r="Y454">
        <v>40.625</v>
      </c>
      <c r="Z454" s="183">
        <v>10.032500000000001</v>
      </c>
      <c r="AA454" t="s">
        <v>5</v>
      </c>
      <c r="AB454" t="b" cm="1">
        <f t="array" ref="AB4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4">
        <f>Fares_Big_Star_Export[[#This Row],[Trip Time]]*Fares_Big_Star_Export[[#This Row],[HOURLY DATA]]/60</f>
        <v>40.625</v>
      </c>
      <c r="AE454"/>
    </row>
    <row r="455" spans="1:31" x14ac:dyDescent="0.25">
      <c r="A455" t="s">
        <v>390</v>
      </c>
      <c r="B455" t="s">
        <v>775</v>
      </c>
      <c r="C455" t="s">
        <v>757</v>
      </c>
      <c r="D455" s="3">
        <v>1</v>
      </c>
      <c r="E455" t="s">
        <v>92</v>
      </c>
      <c r="F455" t="s">
        <v>369</v>
      </c>
      <c r="G455" s="2">
        <v>45593</v>
      </c>
      <c r="H455">
        <v>4013179</v>
      </c>
      <c r="I455" t="s">
        <v>17</v>
      </c>
      <c r="J455" t="s">
        <v>84</v>
      </c>
      <c r="K455">
        <v>26.09</v>
      </c>
      <c r="L455">
        <v>37</v>
      </c>
      <c r="M455" t="s">
        <v>88</v>
      </c>
      <c r="N455" t="s">
        <v>788</v>
      </c>
      <c r="O455">
        <v>5</v>
      </c>
      <c r="P455">
        <v>26.09</v>
      </c>
      <c r="Q455">
        <v>1.75</v>
      </c>
      <c r="R455">
        <v>45.657499999999999</v>
      </c>
      <c r="S455">
        <v>50.657499999999999</v>
      </c>
      <c r="T455">
        <v>5.5</v>
      </c>
      <c r="U455" s="91">
        <v>5.5</v>
      </c>
      <c r="V455" s="91">
        <v>0</v>
      </c>
      <c r="W455">
        <v>32.5</v>
      </c>
      <c r="X455">
        <v>0.6166666666666667</v>
      </c>
      <c r="Y455">
        <v>20.041666666666668</v>
      </c>
      <c r="Z455" s="183">
        <v>30.6158</v>
      </c>
      <c r="AA455" t="s">
        <v>5</v>
      </c>
      <c r="AB455" t="b" cm="1">
        <f t="array" ref="AB4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5">
        <f>Fares_Big_Star_Export[[#This Row],[Trip Time]]*Fares_Big_Star_Export[[#This Row],[HOURLY DATA]]/60</f>
        <v>20.041666666666668</v>
      </c>
      <c r="AE455"/>
    </row>
    <row r="456" spans="1:31" x14ac:dyDescent="0.25">
      <c r="A456" t="s">
        <v>392</v>
      </c>
      <c r="B456" t="s">
        <v>537</v>
      </c>
      <c r="C456" t="s">
        <v>661</v>
      </c>
      <c r="D456" s="3">
        <v>0</v>
      </c>
      <c r="E456" t="s">
        <v>92</v>
      </c>
      <c r="F456" t="s">
        <v>618</v>
      </c>
      <c r="G456" s="2">
        <v>45593</v>
      </c>
      <c r="H456">
        <v>4013170</v>
      </c>
      <c r="I456" t="s">
        <v>40</v>
      </c>
      <c r="J456" t="s">
        <v>80</v>
      </c>
      <c r="K456">
        <v>26.95</v>
      </c>
      <c r="L456">
        <v>97</v>
      </c>
      <c r="M456" t="s">
        <v>88</v>
      </c>
      <c r="N456" t="s">
        <v>788</v>
      </c>
      <c r="O456">
        <v>5</v>
      </c>
      <c r="P456">
        <v>26.95</v>
      </c>
      <c r="Q456">
        <v>1.75</v>
      </c>
      <c r="R456">
        <v>47.162500000000001</v>
      </c>
      <c r="S456">
        <v>52.162500000000001</v>
      </c>
      <c r="T456">
        <v>5</v>
      </c>
      <c r="U456" s="91">
        <v>0</v>
      </c>
      <c r="V456" s="91">
        <v>5</v>
      </c>
      <c r="W456">
        <v>29</v>
      </c>
      <c r="X456">
        <v>1.6166666666666667</v>
      </c>
      <c r="Y456">
        <v>46.883333333333333</v>
      </c>
      <c r="Z456" s="183">
        <v>5.2792000000000003</v>
      </c>
      <c r="AA456" t="s">
        <v>5</v>
      </c>
      <c r="AB456" t="b" cm="1">
        <f t="array" ref="AB4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6">
        <f>Fares_Big_Star_Export[[#This Row],[Trip Time]]*Fares_Big_Star_Export[[#This Row],[HOURLY DATA]]/60</f>
        <v>46.883333333333333</v>
      </c>
      <c r="AE456"/>
    </row>
    <row r="457" spans="1:31" x14ac:dyDescent="0.25">
      <c r="A457" t="s">
        <v>432</v>
      </c>
      <c r="B457" t="s">
        <v>387</v>
      </c>
      <c r="C457" t="s">
        <v>399</v>
      </c>
      <c r="D457" s="3">
        <v>0</v>
      </c>
      <c r="E457" t="s">
        <v>92</v>
      </c>
      <c r="F457" t="s">
        <v>398</v>
      </c>
      <c r="G457" s="2">
        <v>45593</v>
      </c>
      <c r="H457">
        <v>4011151</v>
      </c>
      <c r="I457" t="s">
        <v>27</v>
      </c>
      <c r="J457" t="s">
        <v>80</v>
      </c>
      <c r="K457">
        <v>10.17</v>
      </c>
      <c r="L457">
        <v>14</v>
      </c>
      <c r="M457" t="s">
        <v>88</v>
      </c>
      <c r="N457" t="s">
        <v>788</v>
      </c>
      <c r="O457">
        <v>5</v>
      </c>
      <c r="P457">
        <v>10.17</v>
      </c>
      <c r="Q457">
        <v>1.75</v>
      </c>
      <c r="R457">
        <v>17.797499999999999</v>
      </c>
      <c r="S457">
        <v>22.797499999999999</v>
      </c>
      <c r="T457">
        <v>3.75</v>
      </c>
      <c r="U457" s="91">
        <v>0</v>
      </c>
      <c r="V457" s="91">
        <v>3.75</v>
      </c>
      <c r="W457">
        <v>29</v>
      </c>
      <c r="X457">
        <v>0.23333333333333334</v>
      </c>
      <c r="Y457">
        <v>6.7666666666666666</v>
      </c>
      <c r="Z457" s="183">
        <v>16.030799999999999</v>
      </c>
      <c r="AA457" t="s">
        <v>26</v>
      </c>
      <c r="AB457" t="b" cm="1">
        <f t="array" ref="AB4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7">
        <f>Fares_Big_Star_Export[[#This Row],[Trip Time]]*Fares_Big_Star_Export[[#This Row],[HOURLY DATA]]/60</f>
        <v>6.7666666666666666</v>
      </c>
      <c r="AE457"/>
    </row>
    <row r="458" spans="1:31" x14ac:dyDescent="0.25">
      <c r="A458" t="s">
        <v>55</v>
      </c>
      <c r="B458" t="s">
        <v>365</v>
      </c>
      <c r="C458" t="s">
        <v>375</v>
      </c>
      <c r="D458" s="3">
        <v>0</v>
      </c>
      <c r="E458" t="s">
        <v>92</v>
      </c>
      <c r="F458" t="s">
        <v>562</v>
      </c>
      <c r="G458" s="2">
        <v>45593</v>
      </c>
      <c r="H458">
        <v>4011147</v>
      </c>
      <c r="I458" t="s">
        <v>848</v>
      </c>
      <c r="J458" t="s">
        <v>80</v>
      </c>
      <c r="K458">
        <v>10.17</v>
      </c>
      <c r="L458">
        <v>50</v>
      </c>
      <c r="M458" t="s">
        <v>88</v>
      </c>
      <c r="N458" t="s">
        <v>788</v>
      </c>
      <c r="O458">
        <v>6.5</v>
      </c>
      <c r="P458">
        <v>10.17</v>
      </c>
      <c r="Q458">
        <v>2</v>
      </c>
      <c r="R458">
        <v>20.34</v>
      </c>
      <c r="S458">
        <v>26.84</v>
      </c>
      <c r="T458">
        <v>5</v>
      </c>
      <c r="U458" s="91">
        <v>0</v>
      </c>
      <c r="V458" s="91">
        <v>5</v>
      </c>
      <c r="W458">
        <v>35.787500000000001</v>
      </c>
      <c r="X458">
        <v>0.83333333333333337</v>
      </c>
      <c r="Y458">
        <v>29.822916666666668</v>
      </c>
      <c r="Z458" s="183">
        <v>-2.9828999999999999</v>
      </c>
      <c r="AA458" t="s">
        <v>5</v>
      </c>
      <c r="AB458" t="b" cm="1">
        <f t="array" ref="AB4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8">
        <f>Fares_Big_Star_Export[[#This Row],[Trip Time]]*Fares_Big_Star_Export[[#This Row],[HOURLY DATA]]/60</f>
        <v>29.822916666666668</v>
      </c>
      <c r="AE458"/>
    </row>
    <row r="459" spans="1:31" x14ac:dyDescent="0.25">
      <c r="A459" t="s">
        <v>56</v>
      </c>
      <c r="B459" t="s">
        <v>521</v>
      </c>
      <c r="C459" t="s">
        <v>588</v>
      </c>
      <c r="D459" s="3">
        <v>0</v>
      </c>
      <c r="E459" t="s">
        <v>92</v>
      </c>
      <c r="F459" t="s">
        <v>285</v>
      </c>
      <c r="G459" s="2">
        <v>45593</v>
      </c>
      <c r="H459">
        <v>4011725</v>
      </c>
      <c r="I459" t="s">
        <v>346</v>
      </c>
      <c r="J459" t="s">
        <v>86</v>
      </c>
      <c r="K459">
        <v>18</v>
      </c>
      <c r="L459">
        <v>30</v>
      </c>
      <c r="M459" t="s">
        <v>89</v>
      </c>
      <c r="N459" t="s">
        <v>788</v>
      </c>
      <c r="O459">
        <v>6.5</v>
      </c>
      <c r="P459">
        <v>18</v>
      </c>
      <c r="Q459">
        <v>2</v>
      </c>
      <c r="R459">
        <v>36</v>
      </c>
      <c r="S459">
        <v>42.5</v>
      </c>
      <c r="T459">
        <v>5</v>
      </c>
      <c r="U459" s="91">
        <v>0</v>
      </c>
      <c r="V459" s="91">
        <v>5</v>
      </c>
      <c r="W459">
        <v>32.5</v>
      </c>
      <c r="X459">
        <v>0.5</v>
      </c>
      <c r="Y459">
        <v>16.25</v>
      </c>
      <c r="Z459" s="183">
        <v>26.25</v>
      </c>
      <c r="AA459" t="s">
        <v>5</v>
      </c>
      <c r="AB459" t="b" cm="1">
        <f t="array" ref="AB4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9">
        <f>Fares_Big_Star_Export[[#This Row],[Trip Time]]*Fares_Big_Star_Export[[#This Row],[HOURLY DATA]]/60</f>
        <v>16.25</v>
      </c>
      <c r="AE459"/>
    </row>
    <row r="460" spans="1:31" x14ac:dyDescent="0.25">
      <c r="A460" t="s">
        <v>581</v>
      </c>
      <c r="B460" t="s">
        <v>696</v>
      </c>
      <c r="C460" t="s">
        <v>1028</v>
      </c>
      <c r="D460" s="3">
        <v>1</v>
      </c>
      <c r="E460" t="s">
        <v>92</v>
      </c>
      <c r="F460" t="s">
        <v>563</v>
      </c>
      <c r="G460" s="2">
        <v>45593</v>
      </c>
      <c r="H460">
        <v>4013222</v>
      </c>
      <c r="I460" t="s">
        <v>564</v>
      </c>
      <c r="J460" t="s">
        <v>80</v>
      </c>
      <c r="K460">
        <v>13.35</v>
      </c>
      <c r="L460">
        <v>90</v>
      </c>
      <c r="M460" t="s">
        <v>88</v>
      </c>
      <c r="N460" t="s">
        <v>788</v>
      </c>
      <c r="O460">
        <v>5</v>
      </c>
      <c r="P460">
        <v>13.35</v>
      </c>
      <c r="Q460">
        <v>1.75</v>
      </c>
      <c r="R460">
        <v>23.362500000000001</v>
      </c>
      <c r="S460">
        <v>28.362500000000001</v>
      </c>
      <c r="T460">
        <v>3.75</v>
      </c>
      <c r="U460" s="91">
        <v>3.75</v>
      </c>
      <c r="V460" s="91">
        <v>0</v>
      </c>
      <c r="W460">
        <v>32.5</v>
      </c>
      <c r="X460">
        <v>1.5</v>
      </c>
      <c r="Y460">
        <v>48.75</v>
      </c>
      <c r="Z460" s="183">
        <v>-20.387499999999999</v>
      </c>
      <c r="AA460" t="s">
        <v>5</v>
      </c>
      <c r="AB460" t="b" cm="1">
        <f t="array" ref="AB4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0">
        <f>Fares_Big_Star_Export[[#This Row],[Trip Time]]*Fares_Big_Star_Export[[#This Row],[HOURLY DATA]]/60</f>
        <v>48.75</v>
      </c>
      <c r="AE460"/>
    </row>
    <row r="461" spans="1:31" x14ac:dyDescent="0.25">
      <c r="A461" t="s">
        <v>55</v>
      </c>
      <c r="B461" t="s">
        <v>795</v>
      </c>
      <c r="C461" t="s">
        <v>553</v>
      </c>
      <c r="D461" s="3">
        <v>0</v>
      </c>
      <c r="E461" t="s">
        <v>92</v>
      </c>
      <c r="F461" t="s">
        <v>308</v>
      </c>
      <c r="G461" s="2">
        <v>45593</v>
      </c>
      <c r="H461">
        <v>4011049</v>
      </c>
      <c r="I461" t="s">
        <v>18</v>
      </c>
      <c r="J461" t="s">
        <v>80</v>
      </c>
      <c r="K461">
        <v>14.2</v>
      </c>
      <c r="L461">
        <v>21</v>
      </c>
      <c r="M461" t="s">
        <v>88</v>
      </c>
      <c r="N461" t="s">
        <v>788</v>
      </c>
      <c r="O461">
        <v>6.5</v>
      </c>
      <c r="P461">
        <v>14.2</v>
      </c>
      <c r="Q461">
        <v>2</v>
      </c>
      <c r="R461">
        <v>28.4</v>
      </c>
      <c r="S461">
        <v>34.9</v>
      </c>
      <c r="T461">
        <v>3</v>
      </c>
      <c r="U461" s="91">
        <v>0</v>
      </c>
      <c r="V461" s="91">
        <v>3</v>
      </c>
      <c r="W461">
        <v>35.787500000000001</v>
      </c>
      <c r="X461">
        <v>0.35</v>
      </c>
      <c r="Y461">
        <v>12.525625</v>
      </c>
      <c r="Z461" s="183">
        <v>22.374400000000001</v>
      </c>
      <c r="AA461" t="s">
        <v>19</v>
      </c>
      <c r="AB461" t="b" cm="1">
        <f t="array" ref="AB4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1">
        <f>Fares_Big_Star_Export[[#This Row],[Trip Time]]*Fares_Big_Star_Export[[#This Row],[HOURLY DATA]]/60</f>
        <v>12.525625</v>
      </c>
      <c r="AE461"/>
    </row>
    <row r="462" spans="1:31" x14ac:dyDescent="0.25">
      <c r="A462" t="s">
        <v>444</v>
      </c>
      <c r="B462" t="s">
        <v>435</v>
      </c>
      <c r="C462" t="s">
        <v>703</v>
      </c>
      <c r="D462" s="3">
        <v>0</v>
      </c>
      <c r="E462" t="s">
        <v>92</v>
      </c>
      <c r="F462" t="s">
        <v>415</v>
      </c>
      <c r="G462" s="2">
        <v>45593</v>
      </c>
      <c r="H462">
        <v>4009938</v>
      </c>
      <c r="I462" t="s">
        <v>354</v>
      </c>
      <c r="J462" t="s">
        <v>80</v>
      </c>
      <c r="K462">
        <v>7.27</v>
      </c>
      <c r="L462">
        <v>20</v>
      </c>
      <c r="M462" t="s">
        <v>88</v>
      </c>
      <c r="N462" t="s">
        <v>788</v>
      </c>
      <c r="O462">
        <v>5</v>
      </c>
      <c r="P462">
        <v>7.27</v>
      </c>
      <c r="Q462">
        <v>1.75</v>
      </c>
      <c r="R462">
        <v>12.7225</v>
      </c>
      <c r="S462">
        <v>17.7225</v>
      </c>
      <c r="T462">
        <v>0</v>
      </c>
      <c r="U462" s="91">
        <v>0</v>
      </c>
      <c r="V462" s="91">
        <v>0</v>
      </c>
      <c r="W462">
        <v>32.5</v>
      </c>
      <c r="X462">
        <v>0.33333333333333331</v>
      </c>
      <c r="Y462">
        <v>10.833333333333332</v>
      </c>
      <c r="Z462" s="183">
        <v>6.8891999999999998</v>
      </c>
      <c r="AA462" t="s">
        <v>5</v>
      </c>
      <c r="AB462" t="b" cm="1">
        <f t="array" ref="AB4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2">
        <f>Fares_Big_Star_Export[[#This Row],[Trip Time]]*Fares_Big_Star_Export[[#This Row],[HOURLY DATA]]/60</f>
        <v>10.833333333333334</v>
      </c>
      <c r="AE462"/>
    </row>
    <row r="463" spans="1:31" x14ac:dyDescent="0.25">
      <c r="A463" t="s">
        <v>55</v>
      </c>
      <c r="B463" t="s">
        <v>791</v>
      </c>
      <c r="C463" t="s">
        <v>356</v>
      </c>
      <c r="D463" s="3">
        <v>0</v>
      </c>
      <c r="E463" t="s">
        <v>92</v>
      </c>
      <c r="F463" t="s">
        <v>473</v>
      </c>
      <c r="G463" s="2">
        <v>45593</v>
      </c>
      <c r="H463">
        <v>4011722</v>
      </c>
      <c r="I463" t="s">
        <v>565</v>
      </c>
      <c r="J463" t="s">
        <v>86</v>
      </c>
      <c r="K463">
        <v>21.75</v>
      </c>
      <c r="L463">
        <v>43</v>
      </c>
      <c r="M463" t="s">
        <v>89</v>
      </c>
      <c r="N463" t="s">
        <v>788</v>
      </c>
      <c r="O463">
        <v>6.5</v>
      </c>
      <c r="P463">
        <v>21.75</v>
      </c>
      <c r="Q463">
        <v>2</v>
      </c>
      <c r="R463">
        <v>43.5</v>
      </c>
      <c r="S463">
        <v>50</v>
      </c>
      <c r="T463">
        <v>5.5</v>
      </c>
      <c r="U463" s="91">
        <v>0</v>
      </c>
      <c r="V463" s="91">
        <v>5.5</v>
      </c>
      <c r="W463">
        <v>35.787500000000001</v>
      </c>
      <c r="X463">
        <v>0.71666666666666667</v>
      </c>
      <c r="Y463">
        <v>25.647708333333334</v>
      </c>
      <c r="Z463" s="183">
        <v>24.3523</v>
      </c>
      <c r="AA463" t="s">
        <v>5</v>
      </c>
      <c r="AB463" t="b" cm="1">
        <f t="array" ref="AB4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3">
        <f>Fares_Big_Star_Export[[#This Row],[Trip Time]]*Fares_Big_Star_Export[[#This Row],[HOURLY DATA]]/60</f>
        <v>25.647708333333334</v>
      </c>
      <c r="AE463"/>
    </row>
    <row r="464" spans="1:31" x14ac:dyDescent="0.25">
      <c r="A464" t="s">
        <v>406</v>
      </c>
      <c r="B464" t="s">
        <v>596</v>
      </c>
      <c r="C464" t="s">
        <v>796</v>
      </c>
      <c r="D464" s="3">
        <v>0</v>
      </c>
      <c r="E464" t="s">
        <v>92</v>
      </c>
      <c r="F464" t="s">
        <v>385</v>
      </c>
      <c r="G464" s="2">
        <v>45593</v>
      </c>
      <c r="H464">
        <v>4009840</v>
      </c>
      <c r="I464" t="s">
        <v>212</v>
      </c>
      <c r="J464" t="s">
        <v>80</v>
      </c>
      <c r="K464">
        <v>18.97</v>
      </c>
      <c r="L464">
        <v>63</v>
      </c>
      <c r="M464" t="s">
        <v>88</v>
      </c>
      <c r="N464" t="s">
        <v>788</v>
      </c>
      <c r="O464">
        <v>5</v>
      </c>
      <c r="P464">
        <v>18.97</v>
      </c>
      <c r="Q464">
        <v>1.75</v>
      </c>
      <c r="R464">
        <v>33.197499999999998</v>
      </c>
      <c r="S464">
        <v>38.197499999999998</v>
      </c>
      <c r="T464">
        <v>5</v>
      </c>
      <c r="U464" s="91">
        <v>0</v>
      </c>
      <c r="V464" s="91">
        <v>5</v>
      </c>
      <c r="W464">
        <v>29</v>
      </c>
      <c r="X464">
        <v>1.05</v>
      </c>
      <c r="Y464">
        <v>30.450000000000003</v>
      </c>
      <c r="Z464" s="183">
        <v>7.7474999999999996</v>
      </c>
      <c r="AA464" t="s">
        <v>26</v>
      </c>
      <c r="AB464" t="b" cm="1">
        <f t="array" ref="AB4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4">
        <f>Fares_Big_Star_Export[[#This Row],[Trip Time]]*Fares_Big_Star_Export[[#This Row],[HOURLY DATA]]/60</f>
        <v>30.45</v>
      </c>
      <c r="AE464"/>
    </row>
    <row r="465" spans="1:31" x14ac:dyDescent="0.25">
      <c r="A465" t="s">
        <v>56</v>
      </c>
      <c r="B465" t="s">
        <v>982</v>
      </c>
      <c r="C465" t="s">
        <v>993</v>
      </c>
      <c r="D465" s="3">
        <v>0</v>
      </c>
      <c r="E465" t="s">
        <v>92</v>
      </c>
      <c r="F465" t="s">
        <v>285</v>
      </c>
      <c r="G465" s="2">
        <v>45593</v>
      </c>
      <c r="H465">
        <v>4009839</v>
      </c>
      <c r="I465" t="s">
        <v>346</v>
      </c>
      <c r="J465" t="s">
        <v>80</v>
      </c>
      <c r="K465">
        <v>18.97</v>
      </c>
      <c r="L465">
        <v>72</v>
      </c>
      <c r="M465" t="s">
        <v>88</v>
      </c>
      <c r="N465" t="s">
        <v>788</v>
      </c>
      <c r="O465">
        <v>5</v>
      </c>
      <c r="P465">
        <v>18.97</v>
      </c>
      <c r="Q465">
        <v>1.75</v>
      </c>
      <c r="R465">
        <v>33.197499999999998</v>
      </c>
      <c r="S465">
        <v>38.197499999999998</v>
      </c>
      <c r="T465">
        <v>5.5</v>
      </c>
      <c r="U465" s="91">
        <v>0</v>
      </c>
      <c r="V465" s="91">
        <v>5.5</v>
      </c>
      <c r="W465">
        <v>32.5</v>
      </c>
      <c r="X465">
        <v>1.2</v>
      </c>
      <c r="Y465">
        <v>39</v>
      </c>
      <c r="Z465" s="183">
        <v>-0.80249999999999999</v>
      </c>
      <c r="AA465" t="s">
        <v>5</v>
      </c>
      <c r="AB465" t="b" cm="1">
        <f t="array" ref="AB4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5">
        <f>Fares_Big_Star_Export[[#This Row],[Trip Time]]*Fares_Big_Star_Export[[#This Row],[HOURLY DATA]]/60</f>
        <v>39</v>
      </c>
      <c r="AE465"/>
    </row>
    <row r="466" spans="1:31" x14ac:dyDescent="0.25">
      <c r="A466" t="s">
        <v>406</v>
      </c>
      <c r="B466" t="s">
        <v>439</v>
      </c>
      <c r="C466" t="s">
        <v>511</v>
      </c>
      <c r="D466" s="3">
        <v>0</v>
      </c>
      <c r="E466" t="s">
        <v>92</v>
      </c>
      <c r="F466" t="s">
        <v>385</v>
      </c>
      <c r="G466" s="2">
        <v>45593</v>
      </c>
      <c r="H466">
        <v>4009837</v>
      </c>
      <c r="I466" t="s">
        <v>212</v>
      </c>
      <c r="J466" t="s">
        <v>84</v>
      </c>
      <c r="K466">
        <v>8.35</v>
      </c>
      <c r="L466">
        <v>18</v>
      </c>
      <c r="M466" t="s">
        <v>88</v>
      </c>
      <c r="N466" t="s">
        <v>788</v>
      </c>
      <c r="O466">
        <v>5</v>
      </c>
      <c r="P466">
        <v>8.35</v>
      </c>
      <c r="Q466">
        <v>1.75</v>
      </c>
      <c r="R466">
        <v>14.612499999999999</v>
      </c>
      <c r="S466">
        <v>19.612499999999997</v>
      </c>
      <c r="T466">
        <v>5</v>
      </c>
      <c r="U466" s="91">
        <v>0</v>
      </c>
      <c r="V466" s="91">
        <v>5</v>
      </c>
      <c r="W466">
        <v>29</v>
      </c>
      <c r="X466">
        <v>0.3</v>
      </c>
      <c r="Y466">
        <v>8.6999999999999993</v>
      </c>
      <c r="Z466" s="183">
        <v>10.9125</v>
      </c>
      <c r="AA466" t="s">
        <v>26</v>
      </c>
      <c r="AB466" t="b" cm="1">
        <f t="array" ref="AB4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6">
        <f>Fares_Big_Star_Export[[#This Row],[Trip Time]]*Fares_Big_Star_Export[[#This Row],[HOURLY DATA]]/60</f>
        <v>8.6999999999999993</v>
      </c>
      <c r="AE466"/>
    </row>
    <row r="467" spans="1:31" x14ac:dyDescent="0.25">
      <c r="A467" t="s">
        <v>470</v>
      </c>
      <c r="B467" t="s">
        <v>428</v>
      </c>
      <c r="C467" t="s">
        <v>886</v>
      </c>
      <c r="D467" s="3">
        <v>0</v>
      </c>
      <c r="E467" t="s">
        <v>92</v>
      </c>
      <c r="F467" t="s">
        <v>491</v>
      </c>
      <c r="G467" s="2">
        <v>45593</v>
      </c>
      <c r="H467">
        <v>4009826</v>
      </c>
      <c r="I467" t="s">
        <v>28</v>
      </c>
      <c r="J467" t="s">
        <v>80</v>
      </c>
      <c r="K467">
        <v>17.43</v>
      </c>
      <c r="L467">
        <v>48</v>
      </c>
      <c r="M467" t="s">
        <v>88</v>
      </c>
      <c r="N467" t="s">
        <v>788</v>
      </c>
      <c r="O467">
        <v>5</v>
      </c>
      <c r="P467">
        <v>17.43</v>
      </c>
      <c r="Q467">
        <v>1.75</v>
      </c>
      <c r="R467">
        <v>30.502499999999998</v>
      </c>
      <c r="S467">
        <v>35.502499999999998</v>
      </c>
      <c r="T467">
        <v>0</v>
      </c>
      <c r="U467" s="91">
        <v>0</v>
      </c>
      <c r="V467" s="91">
        <v>0</v>
      </c>
      <c r="W467">
        <v>32.5</v>
      </c>
      <c r="X467">
        <v>0.8</v>
      </c>
      <c r="Y467">
        <v>26</v>
      </c>
      <c r="Z467" s="183">
        <v>9.5024999999999995</v>
      </c>
      <c r="AA467" t="s">
        <v>5</v>
      </c>
      <c r="AB467" t="b" cm="1">
        <f t="array" ref="AB4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7">
        <f>Fares_Big_Star_Export[[#This Row],[Trip Time]]*Fares_Big_Star_Export[[#This Row],[HOURLY DATA]]/60</f>
        <v>26</v>
      </c>
      <c r="AE467"/>
    </row>
    <row r="468" spans="1:31" x14ac:dyDescent="0.25">
      <c r="A468" t="s">
        <v>406</v>
      </c>
      <c r="B468" t="s">
        <v>715</v>
      </c>
      <c r="C468" t="s">
        <v>477</v>
      </c>
      <c r="D468" s="3">
        <v>0</v>
      </c>
      <c r="E468" t="s">
        <v>92</v>
      </c>
      <c r="F468" t="s">
        <v>385</v>
      </c>
      <c r="G468" s="2">
        <v>45593</v>
      </c>
      <c r="H468">
        <v>4009838</v>
      </c>
      <c r="I468" t="s">
        <v>212</v>
      </c>
      <c r="J468" t="s">
        <v>84</v>
      </c>
      <c r="K468">
        <v>8.35</v>
      </c>
      <c r="L468">
        <v>21</v>
      </c>
      <c r="M468" t="s">
        <v>88</v>
      </c>
      <c r="N468" t="s">
        <v>788</v>
      </c>
      <c r="O468">
        <v>5</v>
      </c>
      <c r="P468">
        <v>8.35</v>
      </c>
      <c r="Q468">
        <v>1.75</v>
      </c>
      <c r="R468">
        <v>14.612499999999999</v>
      </c>
      <c r="S468">
        <v>19.612499999999997</v>
      </c>
      <c r="T468">
        <v>5.5</v>
      </c>
      <c r="U468" s="91">
        <v>0</v>
      </c>
      <c r="V468" s="91">
        <v>5.5</v>
      </c>
      <c r="W468">
        <v>29</v>
      </c>
      <c r="X468">
        <v>0.35</v>
      </c>
      <c r="Y468">
        <v>10.149999999999999</v>
      </c>
      <c r="Z468" s="183">
        <v>9.4625000000000004</v>
      </c>
      <c r="AA468" t="s">
        <v>26</v>
      </c>
      <c r="AB468" t="b" cm="1">
        <f t="array" ref="AB4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8">
        <f>Fares_Big_Star_Export[[#This Row],[Trip Time]]*Fares_Big_Star_Export[[#This Row],[HOURLY DATA]]/60</f>
        <v>10.15</v>
      </c>
      <c r="AE468"/>
    </row>
    <row r="469" spans="1:31" x14ac:dyDescent="0.25">
      <c r="A469" t="s">
        <v>390</v>
      </c>
      <c r="B469" t="s">
        <v>1029</v>
      </c>
      <c r="C469" t="s">
        <v>658</v>
      </c>
      <c r="D469" s="3">
        <v>0</v>
      </c>
      <c r="E469" t="s">
        <v>92</v>
      </c>
      <c r="F469" t="s">
        <v>369</v>
      </c>
      <c r="G469" s="2">
        <v>45593</v>
      </c>
      <c r="H469">
        <v>4009814</v>
      </c>
      <c r="I469" t="s">
        <v>17</v>
      </c>
      <c r="J469" t="s">
        <v>80</v>
      </c>
      <c r="K469">
        <v>7.08</v>
      </c>
      <c r="L469">
        <v>33</v>
      </c>
      <c r="M469" t="s">
        <v>88</v>
      </c>
      <c r="N469" t="s">
        <v>788</v>
      </c>
      <c r="O469">
        <v>5</v>
      </c>
      <c r="P469">
        <v>7.08</v>
      </c>
      <c r="Q469">
        <v>1.75</v>
      </c>
      <c r="R469">
        <v>12.39</v>
      </c>
      <c r="S469">
        <v>17.39</v>
      </c>
      <c r="T469">
        <v>0</v>
      </c>
      <c r="U469" s="91">
        <v>0</v>
      </c>
      <c r="V469" s="91">
        <v>0</v>
      </c>
      <c r="W469">
        <v>32.5</v>
      </c>
      <c r="X469">
        <v>0.55000000000000004</v>
      </c>
      <c r="Y469">
        <v>17.875</v>
      </c>
      <c r="Z469" s="183">
        <v>-0.48499999999999999</v>
      </c>
      <c r="AA469" t="s">
        <v>5</v>
      </c>
      <c r="AB469" t="b" cm="1">
        <f t="array" ref="AB4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9">
        <f>Fares_Big_Star_Export[[#This Row],[Trip Time]]*Fares_Big_Star_Export[[#This Row],[HOURLY DATA]]/60</f>
        <v>17.875</v>
      </c>
      <c r="AE469"/>
    </row>
    <row r="470" spans="1:31" x14ac:dyDescent="0.25">
      <c r="A470" t="s">
        <v>55</v>
      </c>
      <c r="B470" t="s">
        <v>1030</v>
      </c>
      <c r="C470" t="s">
        <v>779</v>
      </c>
      <c r="D470" s="3">
        <v>0</v>
      </c>
      <c r="E470" t="s">
        <v>92</v>
      </c>
      <c r="F470" t="s">
        <v>562</v>
      </c>
      <c r="G470" s="2">
        <v>45593</v>
      </c>
      <c r="H470">
        <v>4009886</v>
      </c>
      <c r="I470" t="s">
        <v>848</v>
      </c>
      <c r="J470" t="s">
        <v>80</v>
      </c>
      <c r="K470">
        <v>19.39</v>
      </c>
      <c r="L470">
        <v>59</v>
      </c>
      <c r="M470" t="s">
        <v>88</v>
      </c>
      <c r="N470" t="s">
        <v>788</v>
      </c>
      <c r="O470">
        <v>6.5</v>
      </c>
      <c r="P470">
        <v>19.39</v>
      </c>
      <c r="Q470">
        <v>2</v>
      </c>
      <c r="R470">
        <v>38.78</v>
      </c>
      <c r="S470">
        <v>45.28</v>
      </c>
      <c r="T470">
        <v>5.5</v>
      </c>
      <c r="U470" s="91">
        <v>0</v>
      </c>
      <c r="V470" s="91">
        <v>5.5</v>
      </c>
      <c r="W470">
        <v>35.787500000000001</v>
      </c>
      <c r="X470">
        <v>0.98333333333333328</v>
      </c>
      <c r="Y470">
        <v>35.191041666666663</v>
      </c>
      <c r="Z470" s="183">
        <v>10.089</v>
      </c>
      <c r="AA470" t="s">
        <v>5</v>
      </c>
      <c r="AB470" t="b" cm="1">
        <f t="array" ref="AB4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0">
        <f>Fares_Big_Star_Export[[#This Row],[Trip Time]]*Fares_Big_Star_Export[[#This Row],[HOURLY DATA]]/60</f>
        <v>35.191041666666671</v>
      </c>
      <c r="AE470"/>
    </row>
    <row r="471" spans="1:31" x14ac:dyDescent="0.25">
      <c r="A471" t="s">
        <v>392</v>
      </c>
      <c r="B471" t="s">
        <v>1031</v>
      </c>
      <c r="C471" t="s">
        <v>966</v>
      </c>
      <c r="D471" s="3">
        <v>0</v>
      </c>
      <c r="E471" t="s">
        <v>92</v>
      </c>
      <c r="F471" t="s">
        <v>618</v>
      </c>
      <c r="G471" s="2">
        <v>45593</v>
      </c>
      <c r="H471">
        <v>4012427</v>
      </c>
      <c r="I471" t="s">
        <v>40</v>
      </c>
      <c r="J471" t="s">
        <v>619</v>
      </c>
      <c r="K471">
        <v>31.27</v>
      </c>
      <c r="L471">
        <v>47</v>
      </c>
      <c r="M471" t="s">
        <v>88</v>
      </c>
      <c r="N471" t="s">
        <v>788</v>
      </c>
      <c r="O471">
        <v>5</v>
      </c>
      <c r="P471">
        <v>31.27</v>
      </c>
      <c r="Q471">
        <v>1.75</v>
      </c>
      <c r="R471">
        <v>54.722499999999997</v>
      </c>
      <c r="S471">
        <v>59.722499999999997</v>
      </c>
      <c r="T471">
        <v>3.75</v>
      </c>
      <c r="U471" s="91">
        <v>0</v>
      </c>
      <c r="V471" s="91">
        <v>3.75</v>
      </c>
      <c r="W471">
        <v>29</v>
      </c>
      <c r="X471">
        <v>0.78333333333333333</v>
      </c>
      <c r="Y471">
        <v>22.716666666666665</v>
      </c>
      <c r="Z471" s="183">
        <v>37.005800000000001</v>
      </c>
      <c r="AA471" t="s">
        <v>5</v>
      </c>
      <c r="AB471" t="b" cm="1">
        <f t="array" ref="AB4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1">
        <f>Fares_Big_Star_Export[[#This Row],[Trip Time]]*Fares_Big_Star_Export[[#This Row],[HOURLY DATA]]/60</f>
        <v>22.716666666666665</v>
      </c>
      <c r="AE471"/>
    </row>
    <row r="472" spans="1:31" x14ac:dyDescent="0.25">
      <c r="A472" t="s">
        <v>432</v>
      </c>
      <c r="B472" t="s">
        <v>480</v>
      </c>
      <c r="C472" t="s">
        <v>546</v>
      </c>
      <c r="D472" s="3">
        <v>0</v>
      </c>
      <c r="E472" t="s">
        <v>92</v>
      </c>
      <c r="F472" t="s">
        <v>398</v>
      </c>
      <c r="G472" s="2">
        <v>45593</v>
      </c>
      <c r="H472">
        <v>4012424</v>
      </c>
      <c r="I472" t="s">
        <v>27</v>
      </c>
      <c r="J472" t="s">
        <v>619</v>
      </c>
      <c r="K472">
        <v>31.27</v>
      </c>
      <c r="L472">
        <v>70</v>
      </c>
      <c r="M472" t="s">
        <v>88</v>
      </c>
      <c r="N472" t="s">
        <v>788</v>
      </c>
      <c r="O472">
        <v>5</v>
      </c>
      <c r="P472">
        <v>31.27</v>
      </c>
      <c r="Q472">
        <v>1.75</v>
      </c>
      <c r="R472">
        <v>54.722499999999997</v>
      </c>
      <c r="S472">
        <v>59.722499999999997</v>
      </c>
      <c r="T472">
        <v>3.75</v>
      </c>
      <c r="U472" s="91">
        <v>0</v>
      </c>
      <c r="V472" s="91">
        <v>3.75</v>
      </c>
      <c r="W472">
        <v>29</v>
      </c>
      <c r="X472">
        <v>1.1666666666666667</v>
      </c>
      <c r="Y472">
        <v>33.833333333333336</v>
      </c>
      <c r="Z472" s="183">
        <v>25.889199999999999</v>
      </c>
      <c r="AA472" t="s">
        <v>26</v>
      </c>
      <c r="AB472" t="b" cm="1">
        <f t="array" ref="AB4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2">
        <f>Fares_Big_Star_Export[[#This Row],[Trip Time]]*Fares_Big_Star_Export[[#This Row],[HOURLY DATA]]/60</f>
        <v>33.833333333333336</v>
      </c>
      <c r="AE472"/>
    </row>
    <row r="473" spans="1:31" x14ac:dyDescent="0.25">
      <c r="A473" t="s">
        <v>582</v>
      </c>
      <c r="B473" t="s">
        <v>879</v>
      </c>
      <c r="C473" t="s">
        <v>810</v>
      </c>
      <c r="D473" s="3">
        <v>0</v>
      </c>
      <c r="E473" t="s">
        <v>92</v>
      </c>
      <c r="F473" t="s">
        <v>542</v>
      </c>
      <c r="G473" s="2">
        <v>45593</v>
      </c>
      <c r="H473">
        <v>4011050</v>
      </c>
      <c r="I473" t="s">
        <v>29</v>
      </c>
      <c r="J473" t="s">
        <v>80</v>
      </c>
      <c r="K473">
        <v>14.2</v>
      </c>
      <c r="L473">
        <v>27</v>
      </c>
      <c r="M473" t="s">
        <v>88</v>
      </c>
      <c r="N473" t="s">
        <v>788</v>
      </c>
      <c r="O473">
        <v>5</v>
      </c>
      <c r="P473">
        <v>14.2</v>
      </c>
      <c r="Q473">
        <v>1.75</v>
      </c>
      <c r="R473">
        <v>24.849999999999998</v>
      </c>
      <c r="S473">
        <v>29.849999999999998</v>
      </c>
      <c r="T473">
        <v>5</v>
      </c>
      <c r="U473" s="91">
        <v>0</v>
      </c>
      <c r="V473" s="91">
        <v>5</v>
      </c>
      <c r="W473">
        <v>29</v>
      </c>
      <c r="X473">
        <v>0.45</v>
      </c>
      <c r="Y473">
        <v>13.05</v>
      </c>
      <c r="Z473" s="183">
        <v>16.8</v>
      </c>
      <c r="AA473" t="s">
        <v>26</v>
      </c>
      <c r="AB473" t="b" cm="1">
        <f t="array" ref="AB4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3">
        <f>Fares_Big_Star_Export[[#This Row],[Trip Time]]*Fares_Big_Star_Export[[#This Row],[HOURLY DATA]]/60</f>
        <v>13.05</v>
      </c>
      <c r="AE473"/>
    </row>
    <row r="474" spans="1:31" x14ac:dyDescent="0.25">
      <c r="A474" t="s">
        <v>444</v>
      </c>
      <c r="B474" t="s">
        <v>620</v>
      </c>
      <c r="C474" t="s">
        <v>703</v>
      </c>
      <c r="D474" s="3">
        <v>0</v>
      </c>
      <c r="E474" t="s">
        <v>92</v>
      </c>
      <c r="F474" t="s">
        <v>415</v>
      </c>
      <c r="G474" s="2">
        <v>45593</v>
      </c>
      <c r="H474">
        <v>4009825</v>
      </c>
      <c r="I474" t="s">
        <v>354</v>
      </c>
      <c r="J474" t="s">
        <v>80</v>
      </c>
      <c r="K474">
        <v>17.43</v>
      </c>
      <c r="L474">
        <v>41</v>
      </c>
      <c r="M474" t="s">
        <v>88</v>
      </c>
      <c r="N474" t="s">
        <v>788</v>
      </c>
      <c r="O474">
        <v>5</v>
      </c>
      <c r="P474">
        <v>17.43</v>
      </c>
      <c r="Q474">
        <v>1.75</v>
      </c>
      <c r="R474">
        <v>30.502499999999998</v>
      </c>
      <c r="S474">
        <v>35.502499999999998</v>
      </c>
      <c r="T474">
        <v>0</v>
      </c>
      <c r="U474" s="91">
        <v>0</v>
      </c>
      <c r="V474" s="91">
        <v>0</v>
      </c>
      <c r="W474">
        <v>32.5</v>
      </c>
      <c r="X474">
        <v>0.68333333333333335</v>
      </c>
      <c r="Y474">
        <v>22.208333333333332</v>
      </c>
      <c r="Z474" s="183">
        <v>13.2942</v>
      </c>
      <c r="AA474" t="s">
        <v>5</v>
      </c>
      <c r="AB474" t="b" cm="1">
        <f t="array" ref="AB4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4">
        <f>Fares_Big_Star_Export[[#This Row],[Trip Time]]*Fares_Big_Star_Export[[#This Row],[HOURLY DATA]]/60</f>
        <v>22.208333333333332</v>
      </c>
      <c r="AE474"/>
    </row>
    <row r="475" spans="1:31" x14ac:dyDescent="0.25">
      <c r="A475" t="s">
        <v>55</v>
      </c>
      <c r="B475" t="s">
        <v>423</v>
      </c>
      <c r="C475" t="s">
        <v>481</v>
      </c>
      <c r="D475" s="3">
        <v>0</v>
      </c>
      <c r="E475" t="s">
        <v>92</v>
      </c>
      <c r="F475" t="s">
        <v>472</v>
      </c>
      <c r="G475" s="2">
        <v>45594</v>
      </c>
      <c r="H475">
        <v>4010784</v>
      </c>
      <c r="I475" t="s">
        <v>20</v>
      </c>
      <c r="J475" t="s">
        <v>80</v>
      </c>
      <c r="K475">
        <v>8.24</v>
      </c>
      <c r="L475">
        <v>23</v>
      </c>
      <c r="M475" t="s">
        <v>88</v>
      </c>
      <c r="N475" t="s">
        <v>788</v>
      </c>
      <c r="O475">
        <v>6.5</v>
      </c>
      <c r="P475">
        <v>8.24</v>
      </c>
      <c r="Q475">
        <v>2</v>
      </c>
      <c r="R475">
        <v>16.48</v>
      </c>
      <c r="S475">
        <v>22.98</v>
      </c>
      <c r="T475">
        <v>0</v>
      </c>
      <c r="U475" s="91">
        <v>0</v>
      </c>
      <c r="V475" s="91">
        <v>0</v>
      </c>
      <c r="W475">
        <v>35.787500000000001</v>
      </c>
      <c r="X475">
        <v>0.38333333333333336</v>
      </c>
      <c r="Y475">
        <v>13.718541666666669</v>
      </c>
      <c r="Z475" s="183">
        <v>9.2614999999999998</v>
      </c>
      <c r="AA475" t="s">
        <v>5</v>
      </c>
      <c r="AB475" t="b" cm="1">
        <f t="array" ref="AB4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5">
        <f>Fares_Big_Star_Export[[#This Row],[Trip Time]]*Fares_Big_Star_Export[[#This Row],[HOURLY DATA]]/60</f>
        <v>13.718541666666669</v>
      </c>
      <c r="AE475"/>
    </row>
    <row r="476" spans="1:31" x14ac:dyDescent="0.25">
      <c r="A476" t="s">
        <v>392</v>
      </c>
      <c r="B476" t="s">
        <v>920</v>
      </c>
      <c r="C476" t="s">
        <v>776</v>
      </c>
      <c r="D476" s="3">
        <v>1</v>
      </c>
      <c r="E476" t="s">
        <v>92</v>
      </c>
      <c r="F476" t="s">
        <v>618</v>
      </c>
      <c r="G476" s="2">
        <v>45594</v>
      </c>
      <c r="H476">
        <v>4010892</v>
      </c>
      <c r="I476" t="s">
        <v>40</v>
      </c>
      <c r="J476" t="s">
        <v>80</v>
      </c>
      <c r="K476">
        <v>10.54</v>
      </c>
      <c r="L476">
        <v>35</v>
      </c>
      <c r="M476" t="s">
        <v>88</v>
      </c>
      <c r="N476" t="s">
        <v>788</v>
      </c>
      <c r="O476">
        <v>5</v>
      </c>
      <c r="P476">
        <v>10.54</v>
      </c>
      <c r="Q476">
        <v>1.75</v>
      </c>
      <c r="R476">
        <v>18.445</v>
      </c>
      <c r="S476">
        <v>23.445</v>
      </c>
      <c r="T476">
        <v>5</v>
      </c>
      <c r="U476" s="91">
        <v>5</v>
      </c>
      <c r="V476" s="91">
        <v>0</v>
      </c>
      <c r="W476">
        <v>29</v>
      </c>
      <c r="X476">
        <v>0.58333333333333337</v>
      </c>
      <c r="Y476">
        <v>16.916666666666668</v>
      </c>
      <c r="Z476" s="183">
        <v>6.5282999999999998</v>
      </c>
      <c r="AA476" t="s">
        <v>5</v>
      </c>
      <c r="AB476" t="b" cm="1">
        <f t="array" ref="AB4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6">
        <f>Fares_Big_Star_Export[[#This Row],[Trip Time]]*Fares_Big_Star_Export[[#This Row],[HOURLY DATA]]/60</f>
        <v>16.916666666666668</v>
      </c>
      <c r="AE476"/>
    </row>
    <row r="477" spans="1:31" x14ac:dyDescent="0.25">
      <c r="A477" t="s">
        <v>55</v>
      </c>
      <c r="B477" t="s">
        <v>410</v>
      </c>
      <c r="C477" t="s">
        <v>650</v>
      </c>
      <c r="D477" s="3">
        <v>0</v>
      </c>
      <c r="E477" t="s">
        <v>92</v>
      </c>
      <c r="F477" t="s">
        <v>473</v>
      </c>
      <c r="G477" s="2">
        <v>45594</v>
      </c>
      <c r="H477">
        <v>4010783</v>
      </c>
      <c r="I477" t="s">
        <v>565</v>
      </c>
      <c r="J477" t="s">
        <v>80</v>
      </c>
      <c r="K477">
        <v>8.24</v>
      </c>
      <c r="L477">
        <v>28</v>
      </c>
      <c r="M477" t="s">
        <v>88</v>
      </c>
      <c r="N477" t="s">
        <v>788</v>
      </c>
      <c r="O477">
        <v>6.5</v>
      </c>
      <c r="P477">
        <v>8.24</v>
      </c>
      <c r="Q477">
        <v>2</v>
      </c>
      <c r="R477">
        <v>16.48</v>
      </c>
      <c r="S477">
        <v>22.98</v>
      </c>
      <c r="T477">
        <v>0</v>
      </c>
      <c r="U477" s="91">
        <v>0</v>
      </c>
      <c r="V477" s="91">
        <v>0</v>
      </c>
      <c r="W477">
        <v>35.787500000000001</v>
      </c>
      <c r="X477">
        <v>0.46666666666666667</v>
      </c>
      <c r="Y477">
        <v>16.700833333333335</v>
      </c>
      <c r="Z477" s="183">
        <v>6.2792000000000003</v>
      </c>
      <c r="AA477" t="s">
        <v>5</v>
      </c>
      <c r="AB477" t="b" cm="1">
        <f t="array" ref="AB4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7">
        <f>Fares_Big_Star_Export[[#This Row],[Trip Time]]*Fares_Big_Star_Export[[#This Row],[HOURLY DATA]]/60</f>
        <v>16.700833333333335</v>
      </c>
      <c r="AE477"/>
    </row>
    <row r="478" spans="1:31" x14ac:dyDescent="0.25">
      <c r="A478" t="s">
        <v>55</v>
      </c>
      <c r="B478" t="s">
        <v>383</v>
      </c>
      <c r="C478" t="s">
        <v>631</v>
      </c>
      <c r="D478" s="3">
        <v>0</v>
      </c>
      <c r="E478" t="s">
        <v>92</v>
      </c>
      <c r="F478" t="s">
        <v>342</v>
      </c>
      <c r="G478" s="2">
        <v>45594</v>
      </c>
      <c r="H478">
        <v>4011031</v>
      </c>
      <c r="I478" t="s">
        <v>306</v>
      </c>
      <c r="J478" t="s">
        <v>80</v>
      </c>
      <c r="K478">
        <v>25.65</v>
      </c>
      <c r="L478">
        <v>52</v>
      </c>
      <c r="M478" t="s">
        <v>88</v>
      </c>
      <c r="N478" t="s">
        <v>788</v>
      </c>
      <c r="O478">
        <v>6.5</v>
      </c>
      <c r="P478">
        <v>25.65</v>
      </c>
      <c r="Q478">
        <v>2</v>
      </c>
      <c r="R478">
        <v>51.3</v>
      </c>
      <c r="S478">
        <v>57.8</v>
      </c>
      <c r="T478">
        <v>3.75</v>
      </c>
      <c r="U478" s="91">
        <v>0</v>
      </c>
      <c r="V478" s="91">
        <v>3.75</v>
      </c>
      <c r="W478">
        <v>35.787500000000001</v>
      </c>
      <c r="X478">
        <v>0.8666666666666667</v>
      </c>
      <c r="Y478">
        <v>31.015833333333337</v>
      </c>
      <c r="Z478" s="183">
        <v>26.784199999999998</v>
      </c>
      <c r="AA478" t="s">
        <v>5</v>
      </c>
      <c r="AB478" t="b" cm="1">
        <f t="array" ref="AB4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8">
        <f>Fares_Big_Star_Export[[#This Row],[Trip Time]]*Fares_Big_Star_Export[[#This Row],[HOURLY DATA]]/60</f>
        <v>31.015833333333333</v>
      </c>
      <c r="AE478"/>
    </row>
    <row r="479" spans="1:31" x14ac:dyDescent="0.25">
      <c r="A479" t="s">
        <v>60</v>
      </c>
      <c r="B479" t="s">
        <v>430</v>
      </c>
      <c r="C479" t="s">
        <v>806</v>
      </c>
      <c r="D479" s="3">
        <v>0</v>
      </c>
      <c r="E479" t="s">
        <v>92</v>
      </c>
      <c r="F479" t="s">
        <v>566</v>
      </c>
      <c r="G479" s="2">
        <v>45594</v>
      </c>
      <c r="H479">
        <v>4010975</v>
      </c>
      <c r="I479" t="s">
        <v>23</v>
      </c>
      <c r="J479" t="s">
        <v>80</v>
      </c>
      <c r="K479">
        <v>28.11</v>
      </c>
      <c r="L479">
        <v>53</v>
      </c>
      <c r="M479" t="s">
        <v>88</v>
      </c>
      <c r="N479" t="s">
        <v>788</v>
      </c>
      <c r="O479">
        <v>5</v>
      </c>
      <c r="P479">
        <v>28.11</v>
      </c>
      <c r="Q479">
        <v>1.75</v>
      </c>
      <c r="R479">
        <v>49.192499999999995</v>
      </c>
      <c r="S479">
        <v>54.192499999999995</v>
      </c>
      <c r="T479">
        <v>3.75</v>
      </c>
      <c r="U479" s="91">
        <v>0</v>
      </c>
      <c r="V479" s="91">
        <v>3.75</v>
      </c>
      <c r="W479">
        <v>32.5</v>
      </c>
      <c r="X479">
        <v>0.8833333333333333</v>
      </c>
      <c r="Y479">
        <v>28.708333333333332</v>
      </c>
      <c r="Z479" s="183">
        <v>25.484200000000001</v>
      </c>
      <c r="AA479" t="s">
        <v>5</v>
      </c>
      <c r="AB479" t="b" cm="1">
        <f t="array" ref="AB4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9">
        <f>Fares_Big_Star_Export[[#This Row],[Trip Time]]*Fares_Big_Star_Export[[#This Row],[HOURLY DATA]]/60</f>
        <v>28.708333333333332</v>
      </c>
      <c r="AE479"/>
    </row>
    <row r="480" spans="1:31" x14ac:dyDescent="0.25">
      <c r="A480" t="s">
        <v>55</v>
      </c>
      <c r="B480" t="s">
        <v>497</v>
      </c>
      <c r="C480" t="s">
        <v>690</v>
      </c>
      <c r="D480" s="3">
        <v>0</v>
      </c>
      <c r="E480" t="s">
        <v>92</v>
      </c>
      <c r="F480" t="s">
        <v>342</v>
      </c>
      <c r="G480" s="2">
        <v>45594</v>
      </c>
      <c r="H480">
        <v>4010967</v>
      </c>
      <c r="I480" t="s">
        <v>306</v>
      </c>
      <c r="J480" t="s">
        <v>80</v>
      </c>
      <c r="K480">
        <v>28.11</v>
      </c>
      <c r="L480">
        <v>35</v>
      </c>
      <c r="M480" t="s">
        <v>88</v>
      </c>
      <c r="N480" t="s">
        <v>788</v>
      </c>
      <c r="O480">
        <v>6.5</v>
      </c>
      <c r="P480">
        <v>28.11</v>
      </c>
      <c r="Q480">
        <v>2</v>
      </c>
      <c r="R480">
        <v>56.22</v>
      </c>
      <c r="S480">
        <v>62.72</v>
      </c>
      <c r="T480">
        <v>5</v>
      </c>
      <c r="U480" s="91">
        <v>0</v>
      </c>
      <c r="V480" s="91">
        <v>5</v>
      </c>
      <c r="W480">
        <v>35.787500000000001</v>
      </c>
      <c r="X480">
        <v>0.58333333333333337</v>
      </c>
      <c r="Y480">
        <v>20.876041666666669</v>
      </c>
      <c r="Z480" s="183">
        <v>41.844000000000001</v>
      </c>
      <c r="AA480" t="s">
        <v>5</v>
      </c>
      <c r="AB480" t="b" cm="1">
        <f t="array" ref="AB4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0">
        <f>Fares_Big_Star_Export[[#This Row],[Trip Time]]*Fares_Big_Star_Export[[#This Row],[HOURLY DATA]]/60</f>
        <v>20.876041666666666</v>
      </c>
      <c r="AE480"/>
    </row>
    <row r="481" spans="1:31" x14ac:dyDescent="0.25">
      <c r="A481" t="s">
        <v>581</v>
      </c>
      <c r="B481" t="s">
        <v>903</v>
      </c>
      <c r="C481" t="s">
        <v>812</v>
      </c>
      <c r="D481" s="3">
        <v>0</v>
      </c>
      <c r="E481" t="s">
        <v>92</v>
      </c>
      <c r="F481" t="s">
        <v>563</v>
      </c>
      <c r="G481" s="2">
        <v>45594</v>
      </c>
      <c r="H481">
        <v>4010893</v>
      </c>
      <c r="I481" t="s">
        <v>564</v>
      </c>
      <c r="J481" t="s">
        <v>86</v>
      </c>
      <c r="K481">
        <v>8.73</v>
      </c>
      <c r="L481">
        <v>21</v>
      </c>
      <c r="M481" t="s">
        <v>89</v>
      </c>
      <c r="N481" t="s">
        <v>788</v>
      </c>
      <c r="O481">
        <v>6.5</v>
      </c>
      <c r="P481">
        <v>8.73</v>
      </c>
      <c r="Q481">
        <v>2</v>
      </c>
      <c r="R481">
        <v>17.46</v>
      </c>
      <c r="S481">
        <v>23.96</v>
      </c>
      <c r="T481">
        <v>5.5</v>
      </c>
      <c r="U481" s="91">
        <v>0</v>
      </c>
      <c r="V481" s="91">
        <v>5.5</v>
      </c>
      <c r="W481">
        <v>32.5</v>
      </c>
      <c r="X481">
        <v>0.35</v>
      </c>
      <c r="Y481">
        <v>11.375</v>
      </c>
      <c r="Z481" s="183">
        <v>12.585000000000001</v>
      </c>
      <c r="AA481" t="s">
        <v>5</v>
      </c>
      <c r="AB481" t="b" cm="1">
        <f t="array" ref="AB4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1">
        <f>Fares_Big_Star_Export[[#This Row],[Trip Time]]*Fares_Big_Star_Export[[#This Row],[HOURLY DATA]]/60</f>
        <v>11.375</v>
      </c>
      <c r="AE481"/>
    </row>
    <row r="482" spans="1:31" x14ac:dyDescent="0.25">
      <c r="A482" t="s">
        <v>55</v>
      </c>
      <c r="B482" t="s">
        <v>509</v>
      </c>
      <c r="C482" t="s">
        <v>650</v>
      </c>
      <c r="D482" s="3">
        <v>0</v>
      </c>
      <c r="E482" t="s">
        <v>92</v>
      </c>
      <c r="F482" t="s">
        <v>473</v>
      </c>
      <c r="G482" s="2">
        <v>45594</v>
      </c>
      <c r="H482">
        <v>4010794</v>
      </c>
      <c r="I482" t="s">
        <v>565</v>
      </c>
      <c r="J482" t="s">
        <v>86</v>
      </c>
      <c r="K482">
        <v>14.9</v>
      </c>
      <c r="L482">
        <v>70</v>
      </c>
      <c r="M482" t="s">
        <v>89</v>
      </c>
      <c r="N482" t="s">
        <v>788</v>
      </c>
      <c r="O482">
        <v>6.5</v>
      </c>
      <c r="P482">
        <v>14.9</v>
      </c>
      <c r="Q482">
        <v>2</v>
      </c>
      <c r="R482">
        <v>29.8</v>
      </c>
      <c r="S482">
        <v>36.299999999999997</v>
      </c>
      <c r="T482">
        <v>0</v>
      </c>
      <c r="U482" s="91">
        <v>0</v>
      </c>
      <c r="V482" s="91">
        <v>0</v>
      </c>
      <c r="W482">
        <v>35.787500000000001</v>
      </c>
      <c r="X482">
        <v>1.1666666666666667</v>
      </c>
      <c r="Y482">
        <v>41.752083333333339</v>
      </c>
      <c r="Z482" s="183">
        <v>-5.4520999999999997</v>
      </c>
      <c r="AA482" t="s">
        <v>5</v>
      </c>
      <c r="AB482" t="b" cm="1">
        <f t="array" ref="AB4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2">
        <f>Fares_Big_Star_Export[[#This Row],[Trip Time]]*Fares_Big_Star_Export[[#This Row],[HOURLY DATA]]/60</f>
        <v>41.752083333333331</v>
      </c>
      <c r="AE482"/>
    </row>
    <row r="483" spans="1:31" x14ac:dyDescent="0.25">
      <c r="A483" t="s">
        <v>56</v>
      </c>
      <c r="B483" t="s">
        <v>652</v>
      </c>
      <c r="C483" t="s">
        <v>762</v>
      </c>
      <c r="D483" s="3">
        <v>1</v>
      </c>
      <c r="E483" t="s">
        <v>92</v>
      </c>
      <c r="F483" t="s">
        <v>285</v>
      </c>
      <c r="G483" s="2">
        <v>45594</v>
      </c>
      <c r="H483">
        <v>4010891</v>
      </c>
      <c r="I483" t="s">
        <v>346</v>
      </c>
      <c r="J483" t="s">
        <v>80</v>
      </c>
      <c r="K483">
        <v>10.54</v>
      </c>
      <c r="L483">
        <v>19</v>
      </c>
      <c r="M483" t="s">
        <v>88</v>
      </c>
      <c r="N483" t="s">
        <v>788</v>
      </c>
      <c r="O483">
        <v>5</v>
      </c>
      <c r="P483">
        <v>10.54</v>
      </c>
      <c r="Q483">
        <v>1.75</v>
      </c>
      <c r="R483">
        <v>18.445</v>
      </c>
      <c r="S483">
        <v>23.445</v>
      </c>
      <c r="T483">
        <v>5.5</v>
      </c>
      <c r="U483" s="91">
        <v>5.5</v>
      </c>
      <c r="V483" s="91">
        <v>0</v>
      </c>
      <c r="W483">
        <v>32.5</v>
      </c>
      <c r="X483">
        <v>0.31666666666666665</v>
      </c>
      <c r="Y483">
        <v>10.291666666666666</v>
      </c>
      <c r="Z483" s="183">
        <v>13.1533</v>
      </c>
      <c r="AA483" t="s">
        <v>5</v>
      </c>
      <c r="AB483" t="b" cm="1">
        <f t="array" ref="AB4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3">
        <f>Fares_Big_Star_Export[[#This Row],[Trip Time]]*Fares_Big_Star_Export[[#This Row],[HOURLY DATA]]/60</f>
        <v>10.291666666666666</v>
      </c>
      <c r="AE483"/>
    </row>
    <row r="484" spans="1:31" x14ac:dyDescent="0.25">
      <c r="A484" t="s">
        <v>444</v>
      </c>
      <c r="B484" t="s">
        <v>466</v>
      </c>
      <c r="C484" t="s">
        <v>684</v>
      </c>
      <c r="D484" s="3">
        <v>0</v>
      </c>
      <c r="E484" t="s">
        <v>92</v>
      </c>
      <c r="F484" t="s">
        <v>415</v>
      </c>
      <c r="G484" s="2">
        <v>45594</v>
      </c>
      <c r="H484">
        <v>4010768</v>
      </c>
      <c r="I484" t="s">
        <v>354</v>
      </c>
      <c r="J484" t="s">
        <v>80</v>
      </c>
      <c r="K484">
        <v>10.6</v>
      </c>
      <c r="L484">
        <v>51</v>
      </c>
      <c r="M484" t="s">
        <v>88</v>
      </c>
      <c r="N484" t="s">
        <v>788</v>
      </c>
      <c r="O484">
        <v>5</v>
      </c>
      <c r="P484">
        <v>10.6</v>
      </c>
      <c r="Q484">
        <v>1.75</v>
      </c>
      <c r="R484">
        <v>18.55</v>
      </c>
      <c r="S484">
        <v>23.55</v>
      </c>
      <c r="T484">
        <v>0</v>
      </c>
      <c r="U484" s="91">
        <v>0</v>
      </c>
      <c r="V484" s="91">
        <v>0</v>
      </c>
      <c r="W484">
        <v>32.5</v>
      </c>
      <c r="X484">
        <v>0.85</v>
      </c>
      <c r="Y484">
        <v>27.625</v>
      </c>
      <c r="Z484" s="183">
        <v>-4.0750000000000002</v>
      </c>
      <c r="AA484" t="s">
        <v>5</v>
      </c>
      <c r="AB484" t="b" cm="1">
        <f t="array" ref="AB4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4">
        <f>Fares_Big_Star_Export[[#This Row],[Trip Time]]*Fares_Big_Star_Export[[#This Row],[HOURLY DATA]]/60</f>
        <v>27.625</v>
      </c>
      <c r="AE484"/>
    </row>
    <row r="485" spans="1:31" x14ac:dyDescent="0.25">
      <c r="A485" t="s">
        <v>55</v>
      </c>
      <c r="B485" t="s">
        <v>425</v>
      </c>
      <c r="C485" t="s">
        <v>627</v>
      </c>
      <c r="D485" s="3">
        <v>0</v>
      </c>
      <c r="E485" t="s">
        <v>92</v>
      </c>
      <c r="F485" t="s">
        <v>342</v>
      </c>
      <c r="G485" s="2">
        <v>45594</v>
      </c>
      <c r="H485">
        <v>4010688</v>
      </c>
      <c r="I485" t="s">
        <v>306</v>
      </c>
      <c r="J485" t="s">
        <v>80</v>
      </c>
      <c r="K485">
        <v>37.64</v>
      </c>
      <c r="L485">
        <v>49</v>
      </c>
      <c r="M485" t="s">
        <v>88</v>
      </c>
      <c r="N485" t="s">
        <v>788</v>
      </c>
      <c r="O485">
        <v>6.5</v>
      </c>
      <c r="P485">
        <v>37.64</v>
      </c>
      <c r="Q485">
        <v>2</v>
      </c>
      <c r="R485">
        <v>75.28</v>
      </c>
      <c r="S485">
        <v>81.78</v>
      </c>
      <c r="T485">
        <v>0</v>
      </c>
      <c r="U485" s="91">
        <v>0</v>
      </c>
      <c r="V485" s="91">
        <v>0</v>
      </c>
      <c r="W485">
        <v>35.787500000000001</v>
      </c>
      <c r="X485">
        <v>0.81666666666666665</v>
      </c>
      <c r="Y485">
        <v>29.226458333333333</v>
      </c>
      <c r="Z485" s="183">
        <v>52.5535</v>
      </c>
      <c r="AA485" t="s">
        <v>5</v>
      </c>
      <c r="AB485" t="b" cm="1">
        <f t="array" ref="AB4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5">
        <f>Fares_Big_Star_Export[[#This Row],[Trip Time]]*Fares_Big_Star_Export[[#This Row],[HOURLY DATA]]/60</f>
        <v>29.226458333333333</v>
      </c>
      <c r="AE485"/>
    </row>
    <row r="486" spans="1:31" x14ac:dyDescent="0.25">
      <c r="A486" t="s">
        <v>461</v>
      </c>
      <c r="B486" t="s">
        <v>759</v>
      </c>
      <c r="C486" t="s">
        <v>612</v>
      </c>
      <c r="D486" s="3">
        <v>0</v>
      </c>
      <c r="E486" t="s">
        <v>92</v>
      </c>
      <c r="F486" t="s">
        <v>421</v>
      </c>
      <c r="G486" s="2">
        <v>45594</v>
      </c>
      <c r="H486">
        <v>4010677</v>
      </c>
      <c r="I486" t="s">
        <v>290</v>
      </c>
      <c r="J486" t="s">
        <v>80</v>
      </c>
      <c r="K486">
        <v>20.98</v>
      </c>
      <c r="L486">
        <v>47</v>
      </c>
      <c r="M486" t="s">
        <v>88</v>
      </c>
      <c r="N486" t="s">
        <v>788</v>
      </c>
      <c r="O486">
        <v>5</v>
      </c>
      <c r="P486">
        <v>20.98</v>
      </c>
      <c r="Q486">
        <v>1.75</v>
      </c>
      <c r="R486">
        <v>36.715000000000003</v>
      </c>
      <c r="S486">
        <v>41.715000000000003</v>
      </c>
      <c r="T486">
        <v>0</v>
      </c>
      <c r="U486" s="91">
        <v>0</v>
      </c>
      <c r="V486" s="91">
        <v>0</v>
      </c>
      <c r="W486">
        <v>32.5</v>
      </c>
      <c r="X486">
        <v>0.78333333333333333</v>
      </c>
      <c r="Y486">
        <v>25.458333333333332</v>
      </c>
      <c r="Z486" s="183">
        <v>16.256699999999999</v>
      </c>
      <c r="AA486" t="s">
        <v>5</v>
      </c>
      <c r="AB486" t="b" cm="1">
        <f t="array" ref="AB4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6">
        <f>Fares_Big_Star_Export[[#This Row],[Trip Time]]*Fares_Big_Star_Export[[#This Row],[HOURLY DATA]]/60</f>
        <v>25.458333333333332</v>
      </c>
      <c r="AE486"/>
    </row>
    <row r="487" spans="1:31" x14ac:dyDescent="0.25">
      <c r="A487" t="s">
        <v>55</v>
      </c>
      <c r="B487" t="s">
        <v>934</v>
      </c>
      <c r="C487" t="s">
        <v>438</v>
      </c>
      <c r="D487" s="3">
        <v>0</v>
      </c>
      <c r="E487" t="s">
        <v>92</v>
      </c>
      <c r="F487" t="s">
        <v>562</v>
      </c>
      <c r="G487" s="2">
        <v>45594</v>
      </c>
      <c r="H487">
        <v>4010676</v>
      </c>
      <c r="I487" t="s">
        <v>848</v>
      </c>
      <c r="J487" t="s">
        <v>80</v>
      </c>
      <c r="K487">
        <v>19.39</v>
      </c>
      <c r="L487">
        <v>57</v>
      </c>
      <c r="M487" t="s">
        <v>88</v>
      </c>
      <c r="N487" t="s">
        <v>788</v>
      </c>
      <c r="O487">
        <v>6.5</v>
      </c>
      <c r="P487">
        <v>19.39</v>
      </c>
      <c r="Q487">
        <v>2</v>
      </c>
      <c r="R487">
        <v>38.78</v>
      </c>
      <c r="S487">
        <v>45.28</v>
      </c>
      <c r="T487">
        <v>5.5</v>
      </c>
      <c r="U487" s="91">
        <v>0</v>
      </c>
      <c r="V487" s="91">
        <v>5.5</v>
      </c>
      <c r="W487">
        <v>35.787500000000001</v>
      </c>
      <c r="X487">
        <v>0.95</v>
      </c>
      <c r="Y487">
        <v>33.998125000000002</v>
      </c>
      <c r="Z487" s="183">
        <v>11.2819</v>
      </c>
      <c r="AA487" t="s">
        <v>5</v>
      </c>
      <c r="AB487" t="b" cm="1">
        <f t="array" ref="AB4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7">
        <f>Fares_Big_Star_Export[[#This Row],[Trip Time]]*Fares_Big_Star_Export[[#This Row],[HOURLY DATA]]/60</f>
        <v>33.998125000000002</v>
      </c>
      <c r="AE487"/>
    </row>
    <row r="488" spans="1:31" x14ac:dyDescent="0.25">
      <c r="A488" t="s">
        <v>60</v>
      </c>
      <c r="B488" t="s">
        <v>888</v>
      </c>
      <c r="C488" t="s">
        <v>597</v>
      </c>
      <c r="D488" s="3">
        <v>0</v>
      </c>
      <c r="E488" t="s">
        <v>92</v>
      </c>
      <c r="F488" t="s">
        <v>566</v>
      </c>
      <c r="G488" s="2">
        <v>45594</v>
      </c>
      <c r="H488">
        <v>4011148</v>
      </c>
      <c r="I488" t="s">
        <v>23</v>
      </c>
      <c r="J488" t="s">
        <v>80</v>
      </c>
      <c r="K488">
        <v>10.17</v>
      </c>
      <c r="L488">
        <v>36</v>
      </c>
      <c r="M488" t="s">
        <v>88</v>
      </c>
      <c r="N488" t="s">
        <v>788</v>
      </c>
      <c r="O488">
        <v>5</v>
      </c>
      <c r="P488">
        <v>10.17</v>
      </c>
      <c r="Q488">
        <v>1.75</v>
      </c>
      <c r="R488">
        <v>17.797499999999999</v>
      </c>
      <c r="S488">
        <v>22.797499999999999</v>
      </c>
      <c r="T488">
        <v>5</v>
      </c>
      <c r="U488" s="91">
        <v>0</v>
      </c>
      <c r="V488" s="91">
        <v>5</v>
      </c>
      <c r="W488">
        <v>32.5</v>
      </c>
      <c r="X488">
        <v>0.6</v>
      </c>
      <c r="Y488">
        <v>19.5</v>
      </c>
      <c r="Z488" s="183">
        <v>3.2974999999999999</v>
      </c>
      <c r="AA488" t="s">
        <v>5</v>
      </c>
      <c r="AB488" t="b" cm="1">
        <f t="array" ref="AB4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8">
        <f>Fares_Big_Star_Export[[#This Row],[Trip Time]]*Fares_Big_Star_Export[[#This Row],[HOURLY DATA]]/60</f>
        <v>19.5</v>
      </c>
      <c r="AE488"/>
    </row>
    <row r="489" spans="1:31" x14ac:dyDescent="0.25">
      <c r="A489" t="s">
        <v>390</v>
      </c>
      <c r="B489" t="s">
        <v>651</v>
      </c>
      <c r="C489" t="s">
        <v>584</v>
      </c>
      <c r="D489" s="3">
        <v>0</v>
      </c>
      <c r="E489" t="s">
        <v>92</v>
      </c>
      <c r="F489" t="s">
        <v>369</v>
      </c>
      <c r="G489" s="2">
        <v>45594</v>
      </c>
      <c r="H489">
        <v>4010767</v>
      </c>
      <c r="I489" t="s">
        <v>17</v>
      </c>
      <c r="J489" t="s">
        <v>80</v>
      </c>
      <c r="K489">
        <v>10.6</v>
      </c>
      <c r="L489">
        <v>96</v>
      </c>
      <c r="M489" t="s">
        <v>88</v>
      </c>
      <c r="N489" t="s">
        <v>788</v>
      </c>
      <c r="O489">
        <v>5</v>
      </c>
      <c r="P489">
        <v>10.6</v>
      </c>
      <c r="Q489">
        <v>1.75</v>
      </c>
      <c r="R489">
        <v>18.55</v>
      </c>
      <c r="S489">
        <v>23.55</v>
      </c>
      <c r="T489">
        <v>0</v>
      </c>
      <c r="U489" s="91">
        <v>0</v>
      </c>
      <c r="V489" s="91">
        <v>0</v>
      </c>
      <c r="W489">
        <v>32.5</v>
      </c>
      <c r="X489">
        <v>1.6</v>
      </c>
      <c r="Y489">
        <v>52</v>
      </c>
      <c r="Z489" s="183">
        <v>-28.45</v>
      </c>
      <c r="AA489" t="s">
        <v>5</v>
      </c>
      <c r="AB489" t="b" cm="1">
        <f t="array" ref="AB4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9">
        <f>Fares_Big_Star_Export[[#This Row],[Trip Time]]*Fares_Big_Star_Export[[#This Row],[HOURLY DATA]]/60</f>
        <v>52</v>
      </c>
      <c r="AE489"/>
    </row>
    <row r="490" spans="1:31" x14ac:dyDescent="0.25">
      <c r="A490" t="s">
        <v>432</v>
      </c>
      <c r="B490" t="s">
        <v>386</v>
      </c>
      <c r="C490" t="s">
        <v>668</v>
      </c>
      <c r="D490" s="3">
        <v>0</v>
      </c>
      <c r="E490" t="s">
        <v>92</v>
      </c>
      <c r="F490" t="s">
        <v>398</v>
      </c>
      <c r="G490" s="2">
        <v>45594</v>
      </c>
      <c r="H490">
        <v>4010757</v>
      </c>
      <c r="I490" t="s">
        <v>27</v>
      </c>
      <c r="J490" t="s">
        <v>93</v>
      </c>
      <c r="K490">
        <v>15.66</v>
      </c>
      <c r="L490">
        <v>47</v>
      </c>
      <c r="M490" t="s">
        <v>88</v>
      </c>
      <c r="N490" t="s">
        <v>788</v>
      </c>
      <c r="O490">
        <v>5</v>
      </c>
      <c r="P490">
        <v>15.66</v>
      </c>
      <c r="Q490">
        <v>1.75</v>
      </c>
      <c r="R490">
        <v>27.405000000000001</v>
      </c>
      <c r="S490">
        <v>32.405000000000001</v>
      </c>
      <c r="T490">
        <v>0</v>
      </c>
      <c r="U490" s="91">
        <v>0</v>
      </c>
      <c r="V490" s="91">
        <v>0</v>
      </c>
      <c r="W490">
        <v>29</v>
      </c>
      <c r="X490">
        <v>0.78333333333333333</v>
      </c>
      <c r="Y490">
        <v>22.716666666666665</v>
      </c>
      <c r="Z490" s="183">
        <v>9.6882999999999999</v>
      </c>
      <c r="AA490" t="s">
        <v>26</v>
      </c>
      <c r="AB490" t="b" cm="1">
        <f t="array" ref="AB4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0">
        <f>Fares_Big_Star_Export[[#This Row],[Trip Time]]*Fares_Big_Star_Export[[#This Row],[HOURLY DATA]]/60</f>
        <v>22.716666666666665</v>
      </c>
      <c r="AE490"/>
    </row>
    <row r="491" spans="1:31" x14ac:dyDescent="0.25">
      <c r="A491" t="s">
        <v>55</v>
      </c>
      <c r="B491" t="s">
        <v>423</v>
      </c>
      <c r="C491" t="s">
        <v>426</v>
      </c>
      <c r="D491" s="3">
        <v>0</v>
      </c>
      <c r="E491" t="s">
        <v>92</v>
      </c>
      <c r="F491" t="s">
        <v>472</v>
      </c>
      <c r="G491" s="2">
        <v>45594</v>
      </c>
      <c r="H491">
        <v>4010795</v>
      </c>
      <c r="I491" t="s">
        <v>20</v>
      </c>
      <c r="J491" t="s">
        <v>86</v>
      </c>
      <c r="K491">
        <v>14.9</v>
      </c>
      <c r="L491">
        <v>47</v>
      </c>
      <c r="M491" t="s">
        <v>89</v>
      </c>
      <c r="N491" t="s">
        <v>788</v>
      </c>
      <c r="O491">
        <v>6.5</v>
      </c>
      <c r="P491">
        <v>14.9</v>
      </c>
      <c r="Q491">
        <v>2</v>
      </c>
      <c r="R491">
        <v>29.8</v>
      </c>
      <c r="S491">
        <v>36.299999999999997</v>
      </c>
      <c r="T491">
        <v>0</v>
      </c>
      <c r="U491" s="91">
        <v>0</v>
      </c>
      <c r="V491" s="91">
        <v>0</v>
      </c>
      <c r="W491">
        <v>35.787500000000001</v>
      </c>
      <c r="X491">
        <v>0.78333333333333333</v>
      </c>
      <c r="Y491">
        <v>28.033541666666668</v>
      </c>
      <c r="Z491" s="183">
        <v>8.2665000000000006</v>
      </c>
      <c r="AA491" t="s">
        <v>5</v>
      </c>
      <c r="AB491" t="b" cm="1">
        <f t="array" ref="AB4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1">
        <f>Fares_Big_Star_Export[[#This Row],[Trip Time]]*Fares_Big_Star_Export[[#This Row],[HOURLY DATA]]/60</f>
        <v>28.033541666666668</v>
      </c>
      <c r="AE491"/>
    </row>
    <row r="492" spans="1:31" x14ac:dyDescent="0.25">
      <c r="A492" t="s">
        <v>432</v>
      </c>
      <c r="B492" t="s">
        <v>374</v>
      </c>
      <c r="C492" t="s">
        <v>501</v>
      </c>
      <c r="D492" s="3">
        <v>0</v>
      </c>
      <c r="E492" t="s">
        <v>92</v>
      </c>
      <c r="F492" t="s">
        <v>398</v>
      </c>
      <c r="G492" s="2">
        <v>45594</v>
      </c>
      <c r="H492">
        <v>4010756</v>
      </c>
      <c r="I492" t="s">
        <v>27</v>
      </c>
      <c r="J492" t="s">
        <v>93</v>
      </c>
      <c r="K492">
        <v>15.66</v>
      </c>
      <c r="L492">
        <v>35</v>
      </c>
      <c r="M492" t="s">
        <v>88</v>
      </c>
      <c r="N492" t="s">
        <v>788</v>
      </c>
      <c r="O492">
        <v>5</v>
      </c>
      <c r="P492">
        <v>15.66</v>
      </c>
      <c r="Q492">
        <v>1.75</v>
      </c>
      <c r="R492">
        <v>27.405000000000001</v>
      </c>
      <c r="S492">
        <v>32.405000000000001</v>
      </c>
      <c r="T492">
        <v>0</v>
      </c>
      <c r="U492" s="91">
        <v>0</v>
      </c>
      <c r="V492" s="91">
        <v>0</v>
      </c>
      <c r="W492">
        <v>29</v>
      </c>
      <c r="X492">
        <v>0.58333333333333337</v>
      </c>
      <c r="Y492">
        <v>16.916666666666668</v>
      </c>
      <c r="Z492" s="183">
        <v>15.488300000000001</v>
      </c>
      <c r="AA492" t="s">
        <v>26</v>
      </c>
      <c r="AB492" t="b" cm="1">
        <f t="array" ref="AB4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2">
        <f>Fares_Big_Star_Export[[#This Row],[Trip Time]]*Fares_Big_Star_Export[[#This Row],[HOURLY DATA]]/60</f>
        <v>16.916666666666668</v>
      </c>
      <c r="AE492"/>
    </row>
    <row r="493" spans="1:31" x14ac:dyDescent="0.25">
      <c r="A493" t="s">
        <v>390</v>
      </c>
      <c r="B493" t="s">
        <v>805</v>
      </c>
      <c r="C493" t="s">
        <v>780</v>
      </c>
      <c r="D493" s="3">
        <v>0</v>
      </c>
      <c r="E493" t="s">
        <v>92</v>
      </c>
      <c r="F493" t="s">
        <v>369</v>
      </c>
      <c r="G493" s="2">
        <v>45594</v>
      </c>
      <c r="H493">
        <v>4011834</v>
      </c>
      <c r="I493" t="s">
        <v>17</v>
      </c>
      <c r="J493" t="s">
        <v>80</v>
      </c>
      <c r="K493">
        <v>16.34</v>
      </c>
      <c r="L493">
        <v>62</v>
      </c>
      <c r="M493" t="s">
        <v>88</v>
      </c>
      <c r="N493" t="s">
        <v>788</v>
      </c>
      <c r="O493">
        <v>5</v>
      </c>
      <c r="P493">
        <v>16.34</v>
      </c>
      <c r="Q493">
        <v>1.75</v>
      </c>
      <c r="R493">
        <v>28.594999999999999</v>
      </c>
      <c r="S493">
        <v>33.594999999999999</v>
      </c>
      <c r="T493">
        <v>5</v>
      </c>
      <c r="U493" s="91">
        <v>0</v>
      </c>
      <c r="V493" s="91">
        <v>5</v>
      </c>
      <c r="W493">
        <v>32.5</v>
      </c>
      <c r="X493">
        <v>1.0333333333333334</v>
      </c>
      <c r="Y493">
        <v>33.583333333333336</v>
      </c>
      <c r="Z493" s="183">
        <v>1.17E-2</v>
      </c>
      <c r="AA493" t="s">
        <v>5</v>
      </c>
      <c r="AB493" t="b" cm="1">
        <f t="array" ref="AB4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3">
        <f>Fares_Big_Star_Export[[#This Row],[Trip Time]]*Fares_Big_Star_Export[[#This Row],[HOURLY DATA]]/60</f>
        <v>33.583333333333336</v>
      </c>
      <c r="AE493"/>
    </row>
    <row r="494" spans="1:31" x14ac:dyDescent="0.25">
      <c r="A494" t="s">
        <v>55</v>
      </c>
      <c r="B494" t="s">
        <v>694</v>
      </c>
      <c r="C494" t="s">
        <v>621</v>
      </c>
      <c r="D494" s="3">
        <v>0</v>
      </c>
      <c r="E494" t="s">
        <v>92</v>
      </c>
      <c r="F494" t="s">
        <v>308</v>
      </c>
      <c r="G494" s="2">
        <v>45594</v>
      </c>
      <c r="H494">
        <v>4010825</v>
      </c>
      <c r="I494" t="s">
        <v>18</v>
      </c>
      <c r="J494" t="s">
        <v>529</v>
      </c>
      <c r="K494">
        <v>20.73</v>
      </c>
      <c r="L494">
        <v>46</v>
      </c>
      <c r="M494" t="s">
        <v>88</v>
      </c>
      <c r="N494" t="s">
        <v>788</v>
      </c>
      <c r="O494">
        <v>6.5</v>
      </c>
      <c r="P494">
        <v>20.73</v>
      </c>
      <c r="Q494">
        <v>2</v>
      </c>
      <c r="R494">
        <v>41.46</v>
      </c>
      <c r="S494">
        <v>47.96</v>
      </c>
      <c r="T494">
        <v>5.5</v>
      </c>
      <c r="U494" s="91">
        <v>0</v>
      </c>
      <c r="V494" s="91">
        <v>5.5</v>
      </c>
      <c r="W494">
        <v>35.787500000000001</v>
      </c>
      <c r="X494">
        <v>0.76666666666666672</v>
      </c>
      <c r="Y494">
        <v>27.437083333333337</v>
      </c>
      <c r="Z494" s="183">
        <v>20.5229</v>
      </c>
      <c r="AA494" t="s">
        <v>19</v>
      </c>
      <c r="AB494" t="b" cm="1">
        <f t="array" ref="AB4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4">
        <f>Fares_Big_Star_Export[[#This Row],[Trip Time]]*Fares_Big_Star_Export[[#This Row],[HOURLY DATA]]/60</f>
        <v>27.437083333333337</v>
      </c>
      <c r="AE494"/>
    </row>
    <row r="495" spans="1:31" x14ac:dyDescent="0.25">
      <c r="A495" t="s">
        <v>55</v>
      </c>
      <c r="B495" t="s">
        <v>478</v>
      </c>
      <c r="C495" t="s">
        <v>344</v>
      </c>
      <c r="D495" s="3">
        <v>0</v>
      </c>
      <c r="E495" t="s">
        <v>92</v>
      </c>
      <c r="F495" t="s">
        <v>473</v>
      </c>
      <c r="G495" s="2">
        <v>45594</v>
      </c>
      <c r="H495">
        <v>4010622</v>
      </c>
      <c r="I495" t="s">
        <v>565</v>
      </c>
      <c r="J495" t="s">
        <v>80</v>
      </c>
      <c r="K495">
        <v>17.43</v>
      </c>
      <c r="L495">
        <v>41</v>
      </c>
      <c r="M495" t="s">
        <v>88</v>
      </c>
      <c r="N495" t="s">
        <v>788</v>
      </c>
      <c r="O495">
        <v>6.5</v>
      </c>
      <c r="P495">
        <v>17.43</v>
      </c>
      <c r="Q495">
        <v>2</v>
      </c>
      <c r="R495">
        <v>34.86</v>
      </c>
      <c r="S495">
        <v>41.36</v>
      </c>
      <c r="T495">
        <v>0</v>
      </c>
      <c r="U495" s="91">
        <v>0</v>
      </c>
      <c r="V495" s="91">
        <v>0</v>
      </c>
      <c r="W495">
        <v>35.787500000000001</v>
      </c>
      <c r="X495">
        <v>0.68333333333333335</v>
      </c>
      <c r="Y495">
        <v>24.454791666666669</v>
      </c>
      <c r="Z495" s="183">
        <v>16.905200000000001</v>
      </c>
      <c r="AA495" t="s">
        <v>5</v>
      </c>
      <c r="AB495" t="b" cm="1">
        <f t="array" ref="AB4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5">
        <f>Fares_Big_Star_Export[[#This Row],[Trip Time]]*Fares_Big_Star_Export[[#This Row],[HOURLY DATA]]/60</f>
        <v>24.454791666666669</v>
      </c>
      <c r="AE495"/>
    </row>
    <row r="496" spans="1:31" x14ac:dyDescent="0.25">
      <c r="A496" t="s">
        <v>55</v>
      </c>
      <c r="B496" t="s">
        <v>408</v>
      </c>
      <c r="C496" t="s">
        <v>381</v>
      </c>
      <c r="D496" s="3">
        <v>0</v>
      </c>
      <c r="E496" t="s">
        <v>92</v>
      </c>
      <c r="F496" t="s">
        <v>562</v>
      </c>
      <c r="G496" s="2">
        <v>45594</v>
      </c>
      <c r="H496">
        <v>4010838</v>
      </c>
      <c r="I496" t="s">
        <v>848</v>
      </c>
      <c r="J496" t="s">
        <v>80</v>
      </c>
      <c r="K496">
        <v>10.09</v>
      </c>
      <c r="L496">
        <v>33</v>
      </c>
      <c r="M496" t="s">
        <v>88</v>
      </c>
      <c r="N496" t="s">
        <v>788</v>
      </c>
      <c r="O496">
        <v>6.5</v>
      </c>
      <c r="P496">
        <v>10.09</v>
      </c>
      <c r="Q496">
        <v>2</v>
      </c>
      <c r="R496">
        <v>20.18</v>
      </c>
      <c r="S496">
        <v>26.68</v>
      </c>
      <c r="T496">
        <v>5</v>
      </c>
      <c r="U496" s="91">
        <v>0</v>
      </c>
      <c r="V496" s="91">
        <v>5</v>
      </c>
      <c r="W496">
        <v>35.787500000000001</v>
      </c>
      <c r="X496">
        <v>0.55000000000000004</v>
      </c>
      <c r="Y496">
        <v>19.683125000000004</v>
      </c>
      <c r="Z496" s="183">
        <v>6.9969000000000001</v>
      </c>
      <c r="AA496" t="s">
        <v>5</v>
      </c>
      <c r="AB496" t="b" cm="1">
        <f t="array" ref="AB4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6">
        <f>Fares_Big_Star_Export[[#This Row],[Trip Time]]*Fares_Big_Star_Export[[#This Row],[HOURLY DATA]]/60</f>
        <v>19.683125</v>
      </c>
      <c r="AE496"/>
    </row>
    <row r="497" spans="1:31" x14ac:dyDescent="0.25">
      <c r="A497" t="s">
        <v>55</v>
      </c>
      <c r="B497" t="s">
        <v>423</v>
      </c>
      <c r="C497" t="s">
        <v>819</v>
      </c>
      <c r="D497" s="3">
        <v>0</v>
      </c>
      <c r="E497" t="s">
        <v>92</v>
      </c>
      <c r="F497" t="s">
        <v>472</v>
      </c>
      <c r="G497" s="2">
        <v>45594</v>
      </c>
      <c r="H497">
        <v>4010755</v>
      </c>
      <c r="I497" t="s">
        <v>20</v>
      </c>
      <c r="J497" t="s">
        <v>80</v>
      </c>
      <c r="K497">
        <v>17.3</v>
      </c>
      <c r="L497">
        <v>62</v>
      </c>
      <c r="M497" t="s">
        <v>88</v>
      </c>
      <c r="N497" t="s">
        <v>788</v>
      </c>
      <c r="O497">
        <v>6.5</v>
      </c>
      <c r="P497">
        <v>17.3</v>
      </c>
      <c r="Q497">
        <v>2</v>
      </c>
      <c r="R497">
        <v>34.6</v>
      </c>
      <c r="S497">
        <v>41.1</v>
      </c>
      <c r="T497">
        <v>0</v>
      </c>
      <c r="U497" s="91">
        <v>0</v>
      </c>
      <c r="V497" s="91">
        <v>0</v>
      </c>
      <c r="W497">
        <v>35.787500000000001</v>
      </c>
      <c r="X497">
        <v>1.0333333333333334</v>
      </c>
      <c r="Y497">
        <v>36.98041666666667</v>
      </c>
      <c r="Z497" s="183">
        <v>4.1196000000000002</v>
      </c>
      <c r="AA497" t="s">
        <v>5</v>
      </c>
      <c r="AB497" t="b" cm="1">
        <f t="array" ref="AB4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7">
        <f>Fares_Big_Star_Export[[#This Row],[Trip Time]]*Fares_Big_Star_Export[[#This Row],[HOURLY DATA]]/60</f>
        <v>36.98041666666667</v>
      </c>
      <c r="AE497"/>
    </row>
    <row r="498" spans="1:31" x14ac:dyDescent="0.25">
      <c r="A498" t="s">
        <v>370</v>
      </c>
      <c r="B498" t="s">
        <v>437</v>
      </c>
      <c r="C498" t="s">
        <v>985</v>
      </c>
      <c r="D498" s="3">
        <v>0</v>
      </c>
      <c r="E498" t="s">
        <v>92</v>
      </c>
      <c r="F498" t="s">
        <v>353</v>
      </c>
      <c r="G498" s="2">
        <v>45594</v>
      </c>
      <c r="H498">
        <v>4010604</v>
      </c>
      <c r="I498" t="s">
        <v>217</v>
      </c>
      <c r="J498" t="s">
        <v>80</v>
      </c>
      <c r="K498">
        <v>11.22</v>
      </c>
      <c r="L498">
        <v>72</v>
      </c>
      <c r="M498" t="s">
        <v>88</v>
      </c>
      <c r="N498" t="s">
        <v>788</v>
      </c>
      <c r="O498">
        <v>5</v>
      </c>
      <c r="P498">
        <v>11.22</v>
      </c>
      <c r="Q498">
        <v>1.75</v>
      </c>
      <c r="R498">
        <v>19.635000000000002</v>
      </c>
      <c r="S498">
        <v>24.635000000000002</v>
      </c>
      <c r="T498">
        <v>0</v>
      </c>
      <c r="U498" s="91">
        <v>0</v>
      </c>
      <c r="V498" s="91">
        <v>0</v>
      </c>
      <c r="W498">
        <v>32.5</v>
      </c>
      <c r="X498">
        <v>1.2</v>
      </c>
      <c r="Y498">
        <v>39</v>
      </c>
      <c r="Z498" s="183">
        <v>-14.365</v>
      </c>
      <c r="AA498" t="s">
        <v>5</v>
      </c>
      <c r="AB498" t="b" cm="1">
        <f t="array" ref="AB4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8">
        <f>Fares_Big_Star_Export[[#This Row],[Trip Time]]*Fares_Big_Star_Export[[#This Row],[HOURLY DATA]]/60</f>
        <v>39</v>
      </c>
      <c r="AE498"/>
    </row>
    <row r="499" spans="1:31" x14ac:dyDescent="0.25">
      <c r="A499" t="s">
        <v>470</v>
      </c>
      <c r="B499" t="s">
        <v>931</v>
      </c>
      <c r="C499" t="s">
        <v>475</v>
      </c>
      <c r="D499" s="3">
        <v>0</v>
      </c>
      <c r="E499" t="s">
        <v>92</v>
      </c>
      <c r="F499" t="s">
        <v>491</v>
      </c>
      <c r="G499" s="2">
        <v>45594</v>
      </c>
      <c r="H499">
        <v>4010605</v>
      </c>
      <c r="I499" t="s">
        <v>28</v>
      </c>
      <c r="J499" t="s">
        <v>80</v>
      </c>
      <c r="K499">
        <v>7.08</v>
      </c>
      <c r="L499">
        <v>47</v>
      </c>
      <c r="M499" t="s">
        <v>88</v>
      </c>
      <c r="N499" t="s">
        <v>788</v>
      </c>
      <c r="O499">
        <v>5</v>
      </c>
      <c r="P499">
        <v>7.08</v>
      </c>
      <c r="Q499">
        <v>1.75</v>
      </c>
      <c r="R499">
        <v>12.39</v>
      </c>
      <c r="S499">
        <v>17.39</v>
      </c>
      <c r="T499">
        <v>0</v>
      </c>
      <c r="U499" s="91">
        <v>0</v>
      </c>
      <c r="V499" s="91">
        <v>0</v>
      </c>
      <c r="W499">
        <v>32.5</v>
      </c>
      <c r="X499">
        <v>0.78333333333333333</v>
      </c>
      <c r="Y499">
        <v>25.458333333333332</v>
      </c>
      <c r="Z499" s="183">
        <v>-8.0683000000000007</v>
      </c>
      <c r="AA499" t="s">
        <v>5</v>
      </c>
      <c r="AB499" t="b" cm="1">
        <f t="array" ref="AB4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9">
        <f>Fares_Big_Star_Export[[#This Row],[Trip Time]]*Fares_Big_Star_Export[[#This Row],[HOURLY DATA]]/60</f>
        <v>25.458333333333332</v>
      </c>
      <c r="AE499"/>
    </row>
    <row r="500" spans="1:31" x14ac:dyDescent="0.25">
      <c r="A500" t="s">
        <v>390</v>
      </c>
      <c r="B500" t="s">
        <v>831</v>
      </c>
      <c r="C500" t="s">
        <v>1032</v>
      </c>
      <c r="D500" s="3">
        <v>0</v>
      </c>
      <c r="E500" t="s">
        <v>92</v>
      </c>
      <c r="F500" t="s">
        <v>369</v>
      </c>
      <c r="G500" s="2">
        <v>45594</v>
      </c>
      <c r="H500">
        <v>4010606</v>
      </c>
      <c r="I500" t="s">
        <v>17</v>
      </c>
      <c r="J500" t="s">
        <v>80</v>
      </c>
      <c r="K500">
        <v>7.08</v>
      </c>
      <c r="L500">
        <v>29</v>
      </c>
      <c r="M500" t="s">
        <v>88</v>
      </c>
      <c r="N500" t="s">
        <v>788</v>
      </c>
      <c r="O500">
        <v>5</v>
      </c>
      <c r="P500">
        <v>7.08</v>
      </c>
      <c r="Q500">
        <v>1.75</v>
      </c>
      <c r="R500">
        <v>12.39</v>
      </c>
      <c r="S500">
        <v>17.39</v>
      </c>
      <c r="T500">
        <v>0</v>
      </c>
      <c r="U500" s="91">
        <v>0</v>
      </c>
      <c r="V500" s="91">
        <v>0</v>
      </c>
      <c r="W500">
        <v>32.5</v>
      </c>
      <c r="X500">
        <v>0.48333333333333334</v>
      </c>
      <c r="Y500">
        <v>15.708333333333334</v>
      </c>
      <c r="Z500" s="183">
        <v>1.6817</v>
      </c>
      <c r="AA500" t="s">
        <v>5</v>
      </c>
      <c r="AB500" t="b" cm="1">
        <f t="array" ref="AB5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0">
        <f>Fares_Big_Star_Export[[#This Row],[Trip Time]]*Fares_Big_Star_Export[[#This Row],[HOURLY DATA]]/60</f>
        <v>15.708333333333334</v>
      </c>
      <c r="AE500"/>
    </row>
    <row r="501" spans="1:31" x14ac:dyDescent="0.25">
      <c r="A501" t="s">
        <v>461</v>
      </c>
      <c r="B501" t="s">
        <v>376</v>
      </c>
      <c r="C501" t="s">
        <v>801</v>
      </c>
      <c r="D501" s="3">
        <v>0</v>
      </c>
      <c r="E501" t="s">
        <v>92</v>
      </c>
      <c r="F501" t="s">
        <v>421</v>
      </c>
      <c r="G501" s="2">
        <v>45594</v>
      </c>
      <c r="H501">
        <v>4010603</v>
      </c>
      <c r="I501" t="s">
        <v>290</v>
      </c>
      <c r="J501" t="s">
        <v>80</v>
      </c>
      <c r="K501">
        <v>11.22</v>
      </c>
      <c r="L501">
        <v>47</v>
      </c>
      <c r="M501" t="s">
        <v>88</v>
      </c>
      <c r="N501" t="s">
        <v>788</v>
      </c>
      <c r="O501">
        <v>5</v>
      </c>
      <c r="P501">
        <v>11.22</v>
      </c>
      <c r="Q501">
        <v>1.75</v>
      </c>
      <c r="R501">
        <v>19.635000000000002</v>
      </c>
      <c r="S501">
        <v>24.635000000000002</v>
      </c>
      <c r="T501">
        <v>0</v>
      </c>
      <c r="U501" s="91">
        <v>0</v>
      </c>
      <c r="V501" s="91">
        <v>0</v>
      </c>
      <c r="W501">
        <v>32.5</v>
      </c>
      <c r="X501">
        <v>0.78333333333333333</v>
      </c>
      <c r="Y501">
        <v>25.458333333333332</v>
      </c>
      <c r="Z501" s="183">
        <v>-0.82330000000000003</v>
      </c>
      <c r="AA501" t="s">
        <v>5</v>
      </c>
      <c r="AB501" t="b" cm="1">
        <f t="array" ref="AB5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1">
        <f>Fares_Big_Star_Export[[#This Row],[Trip Time]]*Fares_Big_Star_Export[[#This Row],[HOURLY DATA]]/60</f>
        <v>25.458333333333332</v>
      </c>
      <c r="AE501"/>
    </row>
    <row r="502" spans="1:31" x14ac:dyDescent="0.25">
      <c r="A502" t="s">
        <v>390</v>
      </c>
      <c r="B502" t="s">
        <v>650</v>
      </c>
      <c r="C502" t="s">
        <v>802</v>
      </c>
      <c r="D502" s="3">
        <v>0</v>
      </c>
      <c r="E502" t="s">
        <v>92</v>
      </c>
      <c r="F502" t="s">
        <v>369</v>
      </c>
      <c r="G502" s="2">
        <v>45594</v>
      </c>
      <c r="H502">
        <v>4011833</v>
      </c>
      <c r="I502" t="s">
        <v>17</v>
      </c>
      <c r="J502" t="s">
        <v>80</v>
      </c>
      <c r="K502">
        <v>16.34</v>
      </c>
      <c r="L502">
        <v>49</v>
      </c>
      <c r="M502" t="s">
        <v>88</v>
      </c>
      <c r="N502" t="s">
        <v>788</v>
      </c>
      <c r="O502">
        <v>5</v>
      </c>
      <c r="P502">
        <v>16.34</v>
      </c>
      <c r="Q502">
        <v>1.75</v>
      </c>
      <c r="R502">
        <v>28.594999999999999</v>
      </c>
      <c r="S502">
        <v>33.594999999999999</v>
      </c>
      <c r="T502">
        <v>5.5</v>
      </c>
      <c r="U502" s="91">
        <v>0</v>
      </c>
      <c r="V502" s="91">
        <v>5.5</v>
      </c>
      <c r="W502">
        <v>32.5</v>
      </c>
      <c r="X502">
        <v>0.81666666666666665</v>
      </c>
      <c r="Y502">
        <v>26.541666666666668</v>
      </c>
      <c r="Z502" s="183">
        <v>7.0533000000000001</v>
      </c>
      <c r="AA502" t="s">
        <v>5</v>
      </c>
      <c r="AB502" t="b" cm="1">
        <f t="array" ref="AB5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2">
        <f>Fares_Big_Star_Export[[#This Row],[Trip Time]]*Fares_Big_Star_Export[[#This Row],[HOURLY DATA]]/60</f>
        <v>26.541666666666668</v>
      </c>
      <c r="AE502"/>
    </row>
    <row r="503" spans="1:31" x14ac:dyDescent="0.25">
      <c r="A503" t="s">
        <v>582</v>
      </c>
      <c r="B503" t="s">
        <v>708</v>
      </c>
      <c r="C503" t="s">
        <v>662</v>
      </c>
      <c r="D503" s="3">
        <v>0</v>
      </c>
      <c r="E503" t="s">
        <v>92</v>
      </c>
      <c r="F503" t="s">
        <v>542</v>
      </c>
      <c r="G503" s="2">
        <v>45594</v>
      </c>
      <c r="H503">
        <v>4010621</v>
      </c>
      <c r="I503" t="s">
        <v>29</v>
      </c>
      <c r="J503" t="s">
        <v>80</v>
      </c>
      <c r="K503">
        <v>17.43</v>
      </c>
      <c r="L503">
        <v>76</v>
      </c>
      <c r="M503" t="s">
        <v>88</v>
      </c>
      <c r="N503" t="s">
        <v>788</v>
      </c>
      <c r="O503">
        <v>5</v>
      </c>
      <c r="P503">
        <v>17.43</v>
      </c>
      <c r="Q503">
        <v>1.75</v>
      </c>
      <c r="R503">
        <v>30.502499999999998</v>
      </c>
      <c r="S503">
        <v>35.502499999999998</v>
      </c>
      <c r="T503">
        <v>0</v>
      </c>
      <c r="U503" s="91">
        <v>0</v>
      </c>
      <c r="V503" s="91">
        <v>0</v>
      </c>
      <c r="W503">
        <v>29</v>
      </c>
      <c r="X503">
        <v>1.2666666666666666</v>
      </c>
      <c r="Y503">
        <v>36.733333333333334</v>
      </c>
      <c r="Z503" s="183">
        <v>-1.2307999999999999</v>
      </c>
      <c r="AA503" t="s">
        <v>26</v>
      </c>
      <c r="AB503" t="b" cm="1">
        <f t="array" ref="AB5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3">
        <f>Fares_Big_Star_Export[[#This Row],[Trip Time]]*Fares_Big_Star_Export[[#This Row],[HOURLY DATA]]/60</f>
        <v>36.733333333333334</v>
      </c>
      <c r="AE503"/>
    </row>
    <row r="504" spans="1:31" x14ac:dyDescent="0.25">
      <c r="A504" t="s">
        <v>56</v>
      </c>
      <c r="B504" t="s">
        <v>1011</v>
      </c>
      <c r="C504" t="s">
        <v>976</v>
      </c>
      <c r="D504" s="3">
        <v>0</v>
      </c>
      <c r="E504" t="s">
        <v>92</v>
      </c>
      <c r="F504" t="s">
        <v>285</v>
      </c>
      <c r="G504" s="2">
        <v>45594</v>
      </c>
      <c r="H504">
        <v>4011806</v>
      </c>
      <c r="I504" t="s">
        <v>346</v>
      </c>
      <c r="J504" t="s">
        <v>86</v>
      </c>
      <c r="K504">
        <v>8.35</v>
      </c>
      <c r="L504">
        <v>19</v>
      </c>
      <c r="M504" t="s">
        <v>89</v>
      </c>
      <c r="N504" t="s">
        <v>788</v>
      </c>
      <c r="O504">
        <v>6.5</v>
      </c>
      <c r="P504">
        <v>8.35</v>
      </c>
      <c r="Q504">
        <v>2</v>
      </c>
      <c r="R504">
        <v>16.7</v>
      </c>
      <c r="S504">
        <v>23.2</v>
      </c>
      <c r="T504">
        <v>5</v>
      </c>
      <c r="U504" s="91">
        <v>0</v>
      </c>
      <c r="V504" s="91">
        <v>5</v>
      </c>
      <c r="W504">
        <v>32.5</v>
      </c>
      <c r="X504">
        <v>0.31666666666666665</v>
      </c>
      <c r="Y504">
        <v>10.291666666666666</v>
      </c>
      <c r="Z504" s="183">
        <v>12.908300000000001</v>
      </c>
      <c r="AA504" t="s">
        <v>5</v>
      </c>
      <c r="AB504" t="b" cm="1">
        <f t="array" ref="AB5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4">
        <f>Fares_Big_Star_Export[[#This Row],[Trip Time]]*Fares_Big_Star_Export[[#This Row],[HOURLY DATA]]/60</f>
        <v>10.291666666666666</v>
      </c>
      <c r="AE504"/>
    </row>
    <row r="505" spans="1:31" x14ac:dyDescent="0.25">
      <c r="A505" t="s">
        <v>55</v>
      </c>
      <c r="B505" t="s">
        <v>1033</v>
      </c>
      <c r="C505" t="s">
        <v>930</v>
      </c>
      <c r="D505" s="3">
        <v>0</v>
      </c>
      <c r="E505" t="s">
        <v>92</v>
      </c>
      <c r="F505" t="s">
        <v>308</v>
      </c>
      <c r="G505" s="2">
        <v>45594</v>
      </c>
      <c r="H505">
        <v>4010826</v>
      </c>
      <c r="I505" t="s">
        <v>18</v>
      </c>
      <c r="J505" t="s">
        <v>529</v>
      </c>
      <c r="K505">
        <v>20.73</v>
      </c>
      <c r="L505">
        <v>106</v>
      </c>
      <c r="M505" t="s">
        <v>88</v>
      </c>
      <c r="N505" t="s">
        <v>788</v>
      </c>
      <c r="O505">
        <v>6.5</v>
      </c>
      <c r="P505">
        <v>20.73</v>
      </c>
      <c r="Q505">
        <v>2</v>
      </c>
      <c r="R505">
        <v>41.46</v>
      </c>
      <c r="S505">
        <v>47.96</v>
      </c>
      <c r="T505">
        <v>5</v>
      </c>
      <c r="U505" s="91">
        <v>0</v>
      </c>
      <c r="V505" s="91">
        <v>5</v>
      </c>
      <c r="W505">
        <v>35.787500000000001</v>
      </c>
      <c r="X505">
        <v>1.7666666666666666</v>
      </c>
      <c r="Y505">
        <v>63.224583333333335</v>
      </c>
      <c r="Z505" s="183">
        <v>-15.2646</v>
      </c>
      <c r="AA505" t="s">
        <v>19</v>
      </c>
      <c r="AB505" t="b" cm="1">
        <f t="array" ref="AB5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5">
        <f>Fares_Big_Star_Export[[#This Row],[Trip Time]]*Fares_Big_Star_Export[[#This Row],[HOURLY DATA]]/60</f>
        <v>63.224583333333342</v>
      </c>
      <c r="AE505"/>
    </row>
    <row r="506" spans="1:31" x14ac:dyDescent="0.25">
      <c r="A506" t="s">
        <v>56</v>
      </c>
      <c r="B506" t="s">
        <v>1034</v>
      </c>
      <c r="C506" t="s">
        <v>1035</v>
      </c>
      <c r="D506" s="3">
        <v>0</v>
      </c>
      <c r="E506" t="s">
        <v>92</v>
      </c>
      <c r="F506" t="s">
        <v>285</v>
      </c>
      <c r="G506" s="2">
        <v>45594</v>
      </c>
      <c r="H506">
        <v>4010629</v>
      </c>
      <c r="I506" t="s">
        <v>346</v>
      </c>
      <c r="J506" t="s">
        <v>80</v>
      </c>
      <c r="K506">
        <v>14.15</v>
      </c>
      <c r="L506">
        <v>23</v>
      </c>
      <c r="M506" t="s">
        <v>88</v>
      </c>
      <c r="N506" t="s">
        <v>788</v>
      </c>
      <c r="O506">
        <v>5</v>
      </c>
      <c r="P506">
        <v>14.15</v>
      </c>
      <c r="Q506">
        <v>1.75</v>
      </c>
      <c r="R506">
        <v>24.762499999999999</v>
      </c>
      <c r="S506">
        <v>29.762499999999999</v>
      </c>
      <c r="T506">
        <v>5.5</v>
      </c>
      <c r="U506" s="91">
        <v>0</v>
      </c>
      <c r="V506" s="91">
        <v>5.5</v>
      </c>
      <c r="W506">
        <v>32.5</v>
      </c>
      <c r="X506">
        <v>0.38333333333333336</v>
      </c>
      <c r="Y506">
        <v>12.458333333333334</v>
      </c>
      <c r="Z506" s="183">
        <v>17.304200000000002</v>
      </c>
      <c r="AA506" t="s">
        <v>5</v>
      </c>
      <c r="AB506" t="b" cm="1">
        <f t="array" ref="AB5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6">
        <f>Fares_Big_Star_Export[[#This Row],[Trip Time]]*Fares_Big_Star_Export[[#This Row],[HOURLY DATA]]/60</f>
        <v>12.458333333333334</v>
      </c>
      <c r="AE506"/>
    </row>
    <row r="507" spans="1:31" x14ac:dyDescent="0.25">
      <c r="A507" t="s">
        <v>444</v>
      </c>
      <c r="B507" t="s">
        <v>492</v>
      </c>
      <c r="C507" t="s">
        <v>731</v>
      </c>
      <c r="D507" s="3">
        <v>0</v>
      </c>
      <c r="E507" t="s">
        <v>92</v>
      </c>
      <c r="F507" t="s">
        <v>415</v>
      </c>
      <c r="G507" s="2">
        <v>45594</v>
      </c>
      <c r="H507">
        <v>4011807</v>
      </c>
      <c r="I507" t="s">
        <v>354</v>
      </c>
      <c r="J507" t="s">
        <v>86</v>
      </c>
      <c r="K507">
        <v>8.35</v>
      </c>
      <c r="L507">
        <v>32</v>
      </c>
      <c r="M507" t="s">
        <v>89</v>
      </c>
      <c r="N507" t="s">
        <v>788</v>
      </c>
      <c r="O507">
        <v>6.5</v>
      </c>
      <c r="P507">
        <v>8.35</v>
      </c>
      <c r="Q507">
        <v>2</v>
      </c>
      <c r="R507">
        <v>16.7</v>
      </c>
      <c r="S507">
        <v>23.2</v>
      </c>
      <c r="T507">
        <v>5.5</v>
      </c>
      <c r="U507" s="91">
        <v>0</v>
      </c>
      <c r="V507" s="91">
        <v>5.5</v>
      </c>
      <c r="W507">
        <v>32.5</v>
      </c>
      <c r="X507">
        <v>0.53333333333333333</v>
      </c>
      <c r="Y507">
        <v>17.333333333333332</v>
      </c>
      <c r="Z507" s="183">
        <v>5.8666999999999998</v>
      </c>
      <c r="AA507" t="s">
        <v>5</v>
      </c>
      <c r="AB507" t="b" cm="1">
        <f t="array" ref="AB5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7">
        <f>Fares_Big_Star_Export[[#This Row],[Trip Time]]*Fares_Big_Star_Export[[#This Row],[HOURLY DATA]]/60</f>
        <v>17.333333333333332</v>
      </c>
      <c r="AE507"/>
    </row>
    <row r="508" spans="1:31" x14ac:dyDescent="0.25">
      <c r="A508" t="s">
        <v>470</v>
      </c>
      <c r="B508" t="s">
        <v>428</v>
      </c>
      <c r="C508" t="s">
        <v>512</v>
      </c>
      <c r="D508" s="3">
        <v>0</v>
      </c>
      <c r="E508" t="s">
        <v>92</v>
      </c>
      <c r="F508" t="s">
        <v>491</v>
      </c>
      <c r="G508" s="2">
        <v>45594</v>
      </c>
      <c r="H508">
        <v>4010475</v>
      </c>
      <c r="I508" t="s">
        <v>28</v>
      </c>
      <c r="J508" t="s">
        <v>80</v>
      </c>
      <c r="K508">
        <v>11.47</v>
      </c>
      <c r="L508">
        <v>34</v>
      </c>
      <c r="M508" t="s">
        <v>88</v>
      </c>
      <c r="N508" t="s">
        <v>788</v>
      </c>
      <c r="O508">
        <v>5</v>
      </c>
      <c r="P508">
        <v>11.47</v>
      </c>
      <c r="Q508">
        <v>1.75</v>
      </c>
      <c r="R508">
        <v>20.072500000000002</v>
      </c>
      <c r="S508">
        <v>25.072500000000002</v>
      </c>
      <c r="T508">
        <v>0</v>
      </c>
      <c r="U508" s="91">
        <v>0</v>
      </c>
      <c r="V508" s="91">
        <v>0</v>
      </c>
      <c r="W508">
        <v>32.5</v>
      </c>
      <c r="X508">
        <v>0.56666666666666665</v>
      </c>
      <c r="Y508">
        <v>18.416666666666668</v>
      </c>
      <c r="Z508" s="183">
        <v>6.6558000000000002</v>
      </c>
      <c r="AA508" t="s">
        <v>5</v>
      </c>
      <c r="AB508" t="b" cm="1">
        <f t="array" ref="AB5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8">
        <f>Fares_Big_Star_Export[[#This Row],[Trip Time]]*Fares_Big_Star_Export[[#This Row],[HOURLY DATA]]/60</f>
        <v>18.416666666666668</v>
      </c>
      <c r="AE508"/>
    </row>
    <row r="509" spans="1:31" x14ac:dyDescent="0.25">
      <c r="A509" t="s">
        <v>55</v>
      </c>
      <c r="B509" t="s">
        <v>414</v>
      </c>
      <c r="C509" t="s">
        <v>584</v>
      </c>
      <c r="D509" s="3">
        <v>0</v>
      </c>
      <c r="E509" t="s">
        <v>92</v>
      </c>
      <c r="F509" t="s">
        <v>472</v>
      </c>
      <c r="G509" s="2">
        <v>45594</v>
      </c>
      <c r="H509">
        <v>4010503</v>
      </c>
      <c r="I509" t="s">
        <v>20</v>
      </c>
      <c r="J509" t="s">
        <v>80</v>
      </c>
      <c r="K509">
        <v>13.14</v>
      </c>
      <c r="L509">
        <v>87</v>
      </c>
      <c r="M509" t="s">
        <v>88</v>
      </c>
      <c r="N509" t="s">
        <v>788</v>
      </c>
      <c r="O509">
        <v>6.5</v>
      </c>
      <c r="P509">
        <v>13.14</v>
      </c>
      <c r="Q509">
        <v>2</v>
      </c>
      <c r="R509">
        <v>26.28</v>
      </c>
      <c r="S509">
        <v>32.78</v>
      </c>
      <c r="T509">
        <v>0</v>
      </c>
      <c r="U509" s="91">
        <v>0</v>
      </c>
      <c r="V509" s="91">
        <v>0</v>
      </c>
      <c r="W509">
        <v>35.787500000000001</v>
      </c>
      <c r="X509">
        <v>1.45</v>
      </c>
      <c r="Y509">
        <v>51.891874999999999</v>
      </c>
      <c r="Z509" s="183">
        <v>-19.111899999999999</v>
      </c>
      <c r="AA509" t="s">
        <v>5</v>
      </c>
      <c r="AB509" t="b" cm="1">
        <f t="array" ref="AB5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9">
        <f>Fares_Big_Star_Export[[#This Row],[Trip Time]]*Fares_Big_Star_Export[[#This Row],[HOURLY DATA]]/60</f>
        <v>51.891875000000006</v>
      </c>
      <c r="AE509"/>
    </row>
    <row r="510" spans="1:31" x14ac:dyDescent="0.25">
      <c r="A510" t="s">
        <v>461</v>
      </c>
      <c r="B510" t="s">
        <v>956</v>
      </c>
      <c r="C510" t="s">
        <v>862</v>
      </c>
      <c r="D510" s="3">
        <v>0</v>
      </c>
      <c r="E510" t="s">
        <v>92</v>
      </c>
      <c r="F510" t="s">
        <v>421</v>
      </c>
      <c r="G510" s="2">
        <v>45594</v>
      </c>
      <c r="H510">
        <v>4010474</v>
      </c>
      <c r="I510" t="s">
        <v>290</v>
      </c>
      <c r="J510" t="s">
        <v>80</v>
      </c>
      <c r="K510">
        <v>11.47</v>
      </c>
      <c r="L510">
        <v>107</v>
      </c>
      <c r="M510" t="s">
        <v>88</v>
      </c>
      <c r="N510" t="s">
        <v>788</v>
      </c>
      <c r="O510">
        <v>5</v>
      </c>
      <c r="P510">
        <v>11.47</v>
      </c>
      <c r="Q510">
        <v>1.75</v>
      </c>
      <c r="R510">
        <v>20.072500000000002</v>
      </c>
      <c r="S510">
        <v>25.072500000000002</v>
      </c>
      <c r="T510">
        <v>0</v>
      </c>
      <c r="U510" s="91">
        <v>0</v>
      </c>
      <c r="V510" s="91">
        <v>0</v>
      </c>
      <c r="W510">
        <v>32.5</v>
      </c>
      <c r="X510">
        <v>1.7833333333333334</v>
      </c>
      <c r="Y510">
        <v>57.958333333333336</v>
      </c>
      <c r="Z510" s="183">
        <v>-32.885800000000003</v>
      </c>
      <c r="AA510" t="s">
        <v>5</v>
      </c>
      <c r="AB510" t="b" cm="1">
        <f t="array" ref="AB5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0">
        <f>Fares_Big_Star_Export[[#This Row],[Trip Time]]*Fares_Big_Star_Export[[#This Row],[HOURLY DATA]]/60</f>
        <v>57.958333333333336</v>
      </c>
      <c r="AE510"/>
    </row>
    <row r="511" spans="1:31" x14ac:dyDescent="0.25">
      <c r="A511" t="s">
        <v>392</v>
      </c>
      <c r="B511" t="s">
        <v>765</v>
      </c>
      <c r="C511" t="s">
        <v>693</v>
      </c>
      <c r="D511" s="3">
        <v>0</v>
      </c>
      <c r="E511" t="s">
        <v>92</v>
      </c>
      <c r="F511" t="s">
        <v>666</v>
      </c>
      <c r="G511" s="2">
        <v>45594</v>
      </c>
      <c r="H511">
        <v>4010583</v>
      </c>
      <c r="I511" t="s">
        <v>38</v>
      </c>
      <c r="J511" t="s">
        <v>80</v>
      </c>
      <c r="K511">
        <v>10.39</v>
      </c>
      <c r="L511">
        <v>30</v>
      </c>
      <c r="M511" t="s">
        <v>88</v>
      </c>
      <c r="N511" t="s">
        <v>788</v>
      </c>
      <c r="O511">
        <v>5</v>
      </c>
      <c r="P511">
        <v>10.39</v>
      </c>
      <c r="Q511">
        <v>1.75</v>
      </c>
      <c r="R511">
        <v>18.182500000000001</v>
      </c>
      <c r="S511">
        <v>23.182500000000001</v>
      </c>
      <c r="T511">
        <v>0</v>
      </c>
      <c r="U511" s="91">
        <v>0</v>
      </c>
      <c r="V511" s="91">
        <v>0</v>
      </c>
      <c r="W511">
        <v>29</v>
      </c>
      <c r="X511">
        <v>0.5</v>
      </c>
      <c r="Y511">
        <v>14.5</v>
      </c>
      <c r="Z511" s="183">
        <v>8.6824999999999992</v>
      </c>
      <c r="AA511" t="s">
        <v>26</v>
      </c>
      <c r="AB511" t="b" cm="1">
        <f t="array" ref="AB5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1">
        <f>Fares_Big_Star_Export[[#This Row],[Trip Time]]*Fares_Big_Star_Export[[#This Row],[HOURLY DATA]]/60</f>
        <v>14.5</v>
      </c>
    </row>
    <row r="512" spans="1:31" x14ac:dyDescent="0.25">
      <c r="A512" t="s">
        <v>55</v>
      </c>
      <c r="B512" t="s">
        <v>464</v>
      </c>
      <c r="C512" t="s">
        <v>701</v>
      </c>
      <c r="D512" s="3">
        <v>0</v>
      </c>
      <c r="E512" t="s">
        <v>92</v>
      </c>
      <c r="F512" t="s">
        <v>472</v>
      </c>
      <c r="G512" s="2">
        <v>45594</v>
      </c>
      <c r="H512">
        <v>4010582</v>
      </c>
      <c r="I512" t="s">
        <v>20</v>
      </c>
      <c r="J512" t="s">
        <v>80</v>
      </c>
      <c r="K512">
        <v>10.39</v>
      </c>
      <c r="L512">
        <v>32</v>
      </c>
      <c r="M512" t="s">
        <v>88</v>
      </c>
      <c r="N512" t="s">
        <v>788</v>
      </c>
      <c r="O512">
        <v>6.5</v>
      </c>
      <c r="P512">
        <v>10.39</v>
      </c>
      <c r="Q512">
        <v>2</v>
      </c>
      <c r="R512">
        <v>20.78</v>
      </c>
      <c r="S512">
        <v>27.28</v>
      </c>
      <c r="T512">
        <v>5.5</v>
      </c>
      <c r="U512" s="91">
        <v>0</v>
      </c>
      <c r="V512" s="91">
        <v>5.5</v>
      </c>
      <c r="W512">
        <v>35.787500000000001</v>
      </c>
      <c r="X512">
        <v>0.53333333333333333</v>
      </c>
      <c r="Y512">
        <v>19.086666666666666</v>
      </c>
      <c r="Z512" s="183">
        <v>8.1933000000000007</v>
      </c>
      <c r="AA512" t="s">
        <v>5</v>
      </c>
      <c r="AB512" t="b" cm="1">
        <f t="array" ref="AB5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2">
        <f>Fares_Big_Star_Export[[#This Row],[Trip Time]]*Fares_Big_Star_Export[[#This Row],[HOURLY DATA]]/60</f>
        <v>19.086666666666666</v>
      </c>
    </row>
    <row r="513" spans="1:29" x14ac:dyDescent="0.25">
      <c r="A513" t="s">
        <v>60</v>
      </c>
      <c r="B513" t="s">
        <v>505</v>
      </c>
      <c r="C513" t="s">
        <v>771</v>
      </c>
      <c r="D513" s="3">
        <v>0</v>
      </c>
      <c r="E513" t="s">
        <v>92</v>
      </c>
      <c r="F513" t="s">
        <v>566</v>
      </c>
      <c r="G513" s="2">
        <v>45594</v>
      </c>
      <c r="H513">
        <v>4011152</v>
      </c>
      <c r="I513" t="s">
        <v>23</v>
      </c>
      <c r="J513" t="s">
        <v>80</v>
      </c>
      <c r="K513">
        <v>10.17</v>
      </c>
      <c r="L513">
        <v>16</v>
      </c>
      <c r="M513" t="s">
        <v>88</v>
      </c>
      <c r="N513" t="s">
        <v>788</v>
      </c>
      <c r="O513">
        <v>5</v>
      </c>
      <c r="P513">
        <v>10.17</v>
      </c>
      <c r="Q513">
        <v>1.75</v>
      </c>
      <c r="R513">
        <v>17.797499999999999</v>
      </c>
      <c r="S513">
        <v>22.797499999999999</v>
      </c>
      <c r="T513">
        <v>3.75</v>
      </c>
      <c r="U513" s="91">
        <v>0</v>
      </c>
      <c r="V513" s="91">
        <v>3.75</v>
      </c>
      <c r="W513">
        <v>32.5</v>
      </c>
      <c r="X513">
        <v>0.26666666666666666</v>
      </c>
      <c r="Y513">
        <v>8.6666666666666661</v>
      </c>
      <c r="Z513" s="183">
        <v>14.130800000000001</v>
      </c>
      <c r="AA513" t="s">
        <v>5</v>
      </c>
      <c r="AB513" t="b" cm="1">
        <f t="array" ref="AB5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3">
        <f>Fares_Big_Star_Export[[#This Row],[Trip Time]]*Fares_Big_Star_Export[[#This Row],[HOURLY DATA]]/60</f>
        <v>8.6666666666666661</v>
      </c>
    </row>
    <row r="514" spans="1:29" x14ac:dyDescent="0.25">
      <c r="A514" t="s">
        <v>392</v>
      </c>
      <c r="B514" t="s">
        <v>784</v>
      </c>
      <c r="C514" t="s">
        <v>654</v>
      </c>
      <c r="D514" s="3">
        <v>1</v>
      </c>
      <c r="E514" t="s">
        <v>92</v>
      </c>
      <c r="F514" t="s">
        <v>618</v>
      </c>
      <c r="G514" s="2">
        <v>45594</v>
      </c>
      <c r="H514">
        <v>4010839</v>
      </c>
      <c r="I514" t="s">
        <v>40</v>
      </c>
      <c r="J514" t="s">
        <v>80</v>
      </c>
      <c r="K514">
        <v>10.09</v>
      </c>
      <c r="L514">
        <v>54</v>
      </c>
      <c r="M514" t="s">
        <v>88</v>
      </c>
      <c r="N514" t="s">
        <v>788</v>
      </c>
      <c r="O514">
        <v>5</v>
      </c>
      <c r="P514">
        <v>10.09</v>
      </c>
      <c r="Q514">
        <v>1.75</v>
      </c>
      <c r="R514">
        <v>17.657499999999999</v>
      </c>
      <c r="S514">
        <v>22.657499999999999</v>
      </c>
      <c r="T514">
        <v>5.5</v>
      </c>
      <c r="U514" s="91">
        <v>5.5</v>
      </c>
      <c r="V514" s="91">
        <v>0</v>
      </c>
      <c r="W514">
        <v>29</v>
      </c>
      <c r="X514">
        <v>0.9</v>
      </c>
      <c r="Y514">
        <v>26.1</v>
      </c>
      <c r="Z514" s="183">
        <v>-3.4424999999999999</v>
      </c>
      <c r="AA514" t="s">
        <v>5</v>
      </c>
      <c r="AB514" t="b" cm="1">
        <f t="array" ref="AB5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4">
        <f>Fares_Big_Star_Export[[#This Row],[Trip Time]]*Fares_Big_Star_Export[[#This Row],[HOURLY DATA]]/60</f>
        <v>26.1</v>
      </c>
    </row>
    <row r="515" spans="1:29" x14ac:dyDescent="0.25">
      <c r="A515" t="s">
        <v>55</v>
      </c>
      <c r="B515" t="s">
        <v>775</v>
      </c>
      <c r="C515" t="s">
        <v>573</v>
      </c>
      <c r="D515" s="3">
        <v>0</v>
      </c>
      <c r="E515" t="s">
        <v>92</v>
      </c>
      <c r="F515" t="s">
        <v>342</v>
      </c>
      <c r="G515" s="2">
        <v>45594</v>
      </c>
      <c r="H515">
        <v>4010630</v>
      </c>
      <c r="I515" t="s">
        <v>306</v>
      </c>
      <c r="J515" t="s">
        <v>80</v>
      </c>
      <c r="K515">
        <v>18.97</v>
      </c>
      <c r="L515">
        <v>40</v>
      </c>
      <c r="M515" t="s">
        <v>88</v>
      </c>
      <c r="N515" t="s">
        <v>788</v>
      </c>
      <c r="O515">
        <v>6.5</v>
      </c>
      <c r="P515">
        <v>18.97</v>
      </c>
      <c r="Q515">
        <v>2</v>
      </c>
      <c r="R515">
        <v>37.94</v>
      </c>
      <c r="S515">
        <v>44.44</v>
      </c>
      <c r="T515">
        <v>5</v>
      </c>
      <c r="U515" s="91">
        <v>0</v>
      </c>
      <c r="V515" s="91">
        <v>5</v>
      </c>
      <c r="W515">
        <v>35.787500000000001</v>
      </c>
      <c r="X515">
        <v>0.66666666666666663</v>
      </c>
      <c r="Y515">
        <v>23.858333333333334</v>
      </c>
      <c r="Z515" s="183">
        <v>20.581700000000001</v>
      </c>
      <c r="AA515" t="s">
        <v>5</v>
      </c>
      <c r="AB515" t="b" cm="1">
        <f t="array" ref="AB5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5">
        <f>Fares_Big_Star_Export[[#This Row],[Trip Time]]*Fares_Big_Star_Export[[#This Row],[HOURLY DATA]]/60</f>
        <v>23.858333333333334</v>
      </c>
    </row>
    <row r="516" spans="1:29" x14ac:dyDescent="0.25">
      <c r="A516" t="s">
        <v>432</v>
      </c>
      <c r="B516" t="s">
        <v>363</v>
      </c>
      <c r="C516" t="s">
        <v>417</v>
      </c>
      <c r="D516" s="3">
        <v>0</v>
      </c>
      <c r="E516" t="s">
        <v>92</v>
      </c>
      <c r="F516" t="s">
        <v>398</v>
      </c>
      <c r="G516" s="2">
        <v>45594</v>
      </c>
      <c r="H516">
        <v>4010754</v>
      </c>
      <c r="I516" t="s">
        <v>27</v>
      </c>
      <c r="J516" t="s">
        <v>80</v>
      </c>
      <c r="K516">
        <v>17.3</v>
      </c>
      <c r="L516">
        <v>55</v>
      </c>
      <c r="M516" t="s">
        <v>88</v>
      </c>
      <c r="N516" t="s">
        <v>788</v>
      </c>
      <c r="O516">
        <v>5</v>
      </c>
      <c r="P516">
        <v>17.3</v>
      </c>
      <c r="Q516">
        <v>1.75</v>
      </c>
      <c r="R516">
        <v>30.275000000000002</v>
      </c>
      <c r="S516">
        <v>35.275000000000006</v>
      </c>
      <c r="T516">
        <v>0</v>
      </c>
      <c r="U516" s="91">
        <v>0</v>
      </c>
      <c r="V516" s="91">
        <v>0</v>
      </c>
      <c r="W516">
        <v>29</v>
      </c>
      <c r="X516">
        <v>0.91666666666666663</v>
      </c>
      <c r="Y516">
        <v>26.583333333333332</v>
      </c>
      <c r="Z516" s="183">
        <v>8.6917000000000009</v>
      </c>
      <c r="AA516" t="s">
        <v>26</v>
      </c>
      <c r="AB516" t="b" cm="1">
        <f t="array" ref="AB5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6">
        <f>Fares_Big_Star_Export[[#This Row],[Trip Time]]*Fares_Big_Star_Export[[#This Row],[HOURLY DATA]]/60</f>
        <v>26.583333333333332</v>
      </c>
    </row>
    <row r="517" spans="1:29" x14ac:dyDescent="0.25">
      <c r="A517" t="s">
        <v>444</v>
      </c>
      <c r="B517" t="s">
        <v>970</v>
      </c>
      <c r="C517" t="s">
        <v>944</v>
      </c>
      <c r="D517" s="3">
        <v>0</v>
      </c>
      <c r="E517" t="s">
        <v>92</v>
      </c>
      <c r="F517" t="s">
        <v>415</v>
      </c>
      <c r="G517" s="2">
        <v>45594</v>
      </c>
      <c r="H517">
        <v>4014403</v>
      </c>
      <c r="I517" t="s">
        <v>354</v>
      </c>
      <c r="J517" t="s">
        <v>86</v>
      </c>
      <c r="K517">
        <v>20.239999999999998</v>
      </c>
      <c r="L517">
        <v>64</v>
      </c>
      <c r="M517" t="s">
        <v>89</v>
      </c>
      <c r="N517" t="s">
        <v>788</v>
      </c>
      <c r="O517">
        <v>6.5</v>
      </c>
      <c r="P517">
        <v>20.239999999999998</v>
      </c>
      <c r="Q517">
        <v>2</v>
      </c>
      <c r="R517">
        <v>40.479999999999997</v>
      </c>
      <c r="S517">
        <v>46.98</v>
      </c>
      <c r="T517">
        <v>5</v>
      </c>
      <c r="U517" s="91">
        <v>0</v>
      </c>
      <c r="V517" s="91">
        <v>5</v>
      </c>
      <c r="W517">
        <v>32.5</v>
      </c>
      <c r="X517">
        <v>1.0666666666666667</v>
      </c>
      <c r="Y517">
        <v>34.666666666666664</v>
      </c>
      <c r="Z517" s="183">
        <v>12.3133</v>
      </c>
      <c r="AA517" t="s">
        <v>5</v>
      </c>
      <c r="AB517" t="b" cm="1">
        <f t="array" ref="AB5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7">
        <f>Fares_Big_Star_Export[[#This Row],[Trip Time]]*Fares_Big_Star_Export[[#This Row],[HOURLY DATA]]/60</f>
        <v>34.666666666666664</v>
      </c>
    </row>
    <row r="518" spans="1:29" x14ac:dyDescent="0.25">
      <c r="A518" t="s">
        <v>470</v>
      </c>
      <c r="B518" t="s">
        <v>539</v>
      </c>
      <c r="C518" t="s">
        <v>475</v>
      </c>
      <c r="D518" s="3">
        <v>0</v>
      </c>
      <c r="E518" t="s">
        <v>92</v>
      </c>
      <c r="F518" t="s">
        <v>491</v>
      </c>
      <c r="G518" s="2">
        <v>45594</v>
      </c>
      <c r="H518">
        <v>4010751</v>
      </c>
      <c r="I518" t="s">
        <v>28</v>
      </c>
      <c r="J518" t="s">
        <v>86</v>
      </c>
      <c r="K518">
        <v>4.88</v>
      </c>
      <c r="L518">
        <v>19</v>
      </c>
      <c r="M518" t="s">
        <v>89</v>
      </c>
      <c r="N518" t="s">
        <v>788</v>
      </c>
      <c r="O518">
        <v>6.5</v>
      </c>
      <c r="P518">
        <v>4.88</v>
      </c>
      <c r="Q518">
        <v>2</v>
      </c>
      <c r="R518">
        <v>9.76</v>
      </c>
      <c r="S518">
        <v>16.259999999999998</v>
      </c>
      <c r="T518">
        <v>0</v>
      </c>
      <c r="U518" s="91">
        <v>0</v>
      </c>
      <c r="V518" s="91">
        <v>0</v>
      </c>
      <c r="W518">
        <v>32.5</v>
      </c>
      <c r="X518">
        <v>0.31666666666666665</v>
      </c>
      <c r="Y518">
        <v>10.291666666666666</v>
      </c>
      <c r="Z518" s="183">
        <v>5.9683000000000002</v>
      </c>
      <c r="AA518" t="s">
        <v>5</v>
      </c>
      <c r="AB518" t="b" cm="1">
        <f t="array" ref="AB5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8">
        <f>Fares_Big_Star_Export[[#This Row],[Trip Time]]*Fares_Big_Star_Export[[#This Row],[HOURLY DATA]]/60</f>
        <v>10.291666666666666</v>
      </c>
    </row>
    <row r="519" spans="1:29" x14ac:dyDescent="0.25">
      <c r="A519" t="s">
        <v>55</v>
      </c>
      <c r="B519" t="s">
        <v>838</v>
      </c>
      <c r="C519" t="s">
        <v>639</v>
      </c>
      <c r="D519" s="3">
        <v>0</v>
      </c>
      <c r="E519" t="s">
        <v>92</v>
      </c>
      <c r="F519" t="s">
        <v>473</v>
      </c>
      <c r="G519" s="2">
        <v>45594</v>
      </c>
      <c r="H519">
        <v>4013052</v>
      </c>
      <c r="I519" t="s">
        <v>565</v>
      </c>
      <c r="J519" t="s">
        <v>80</v>
      </c>
      <c r="K519">
        <v>12.75</v>
      </c>
      <c r="L519">
        <v>42</v>
      </c>
      <c r="M519" t="s">
        <v>88</v>
      </c>
      <c r="N519" t="s">
        <v>788</v>
      </c>
      <c r="O519">
        <v>6.5</v>
      </c>
      <c r="P519">
        <v>12.75</v>
      </c>
      <c r="Q519">
        <v>2</v>
      </c>
      <c r="R519">
        <v>25.5</v>
      </c>
      <c r="S519">
        <v>32</v>
      </c>
      <c r="T519">
        <v>5</v>
      </c>
      <c r="U519" s="91">
        <v>0</v>
      </c>
      <c r="V519" s="91">
        <v>5</v>
      </c>
      <c r="W519">
        <v>35.787500000000001</v>
      </c>
      <c r="X519">
        <v>0.7</v>
      </c>
      <c r="Y519">
        <v>25.05125</v>
      </c>
      <c r="Z519" s="183">
        <v>6.9488000000000003</v>
      </c>
      <c r="AA519" t="s">
        <v>5</v>
      </c>
      <c r="AB519" t="b" cm="1">
        <f t="array" ref="AB5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9">
        <f>Fares_Big_Star_Export[[#This Row],[Trip Time]]*Fares_Big_Star_Export[[#This Row],[HOURLY DATA]]/60</f>
        <v>25.05125</v>
      </c>
    </row>
    <row r="520" spans="1:29" x14ac:dyDescent="0.25">
      <c r="A520" t="s">
        <v>55</v>
      </c>
      <c r="B520" t="s">
        <v>477</v>
      </c>
      <c r="C520" t="s">
        <v>554</v>
      </c>
      <c r="D520" s="3">
        <v>1</v>
      </c>
      <c r="E520" t="s">
        <v>92</v>
      </c>
      <c r="F520" t="s">
        <v>342</v>
      </c>
      <c r="G520" s="2">
        <v>45594</v>
      </c>
      <c r="H520">
        <v>4014547</v>
      </c>
      <c r="I520" t="s">
        <v>306</v>
      </c>
      <c r="J520" t="s">
        <v>83</v>
      </c>
      <c r="K520">
        <v>15.38</v>
      </c>
      <c r="L520">
        <v>47</v>
      </c>
      <c r="M520" t="s">
        <v>88</v>
      </c>
      <c r="N520" t="s">
        <v>788</v>
      </c>
      <c r="O520">
        <v>6.5</v>
      </c>
      <c r="P520">
        <v>15.38</v>
      </c>
      <c r="Q520">
        <v>2</v>
      </c>
      <c r="R520">
        <v>30.76</v>
      </c>
      <c r="S520">
        <v>37.260000000000005</v>
      </c>
      <c r="T520">
        <v>5.5</v>
      </c>
      <c r="U520" s="91">
        <v>5.5</v>
      </c>
      <c r="V520" s="91">
        <v>0</v>
      </c>
      <c r="W520">
        <v>35.787500000000001</v>
      </c>
      <c r="X520">
        <v>0.78333333333333333</v>
      </c>
      <c r="Y520">
        <v>28.033541666666668</v>
      </c>
      <c r="Z520" s="183">
        <v>9.2264999999999997</v>
      </c>
      <c r="AA520" t="s">
        <v>5</v>
      </c>
      <c r="AB520" t="b" cm="1">
        <f t="array" ref="AB5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0">
        <f>Fares_Big_Star_Export[[#This Row],[Trip Time]]*Fares_Big_Star_Export[[#This Row],[HOURLY DATA]]/60</f>
        <v>28.033541666666668</v>
      </c>
    </row>
    <row r="521" spans="1:29" x14ac:dyDescent="0.25">
      <c r="A521" t="s">
        <v>55</v>
      </c>
      <c r="B521" t="s">
        <v>651</v>
      </c>
      <c r="C521" t="s">
        <v>516</v>
      </c>
      <c r="D521" s="3">
        <v>0</v>
      </c>
      <c r="E521" t="s">
        <v>92</v>
      </c>
      <c r="F521" t="s">
        <v>472</v>
      </c>
      <c r="G521" s="2">
        <v>45594</v>
      </c>
      <c r="H521">
        <v>4013062</v>
      </c>
      <c r="I521" t="s">
        <v>20</v>
      </c>
      <c r="J521" t="s">
        <v>80</v>
      </c>
      <c r="K521">
        <v>14.12</v>
      </c>
      <c r="L521">
        <v>61</v>
      </c>
      <c r="M521" t="s">
        <v>88</v>
      </c>
      <c r="N521" t="s">
        <v>788</v>
      </c>
      <c r="O521">
        <v>6.5</v>
      </c>
      <c r="P521">
        <v>14.12</v>
      </c>
      <c r="Q521">
        <v>2</v>
      </c>
      <c r="R521">
        <v>28.24</v>
      </c>
      <c r="S521">
        <v>34.739999999999995</v>
      </c>
      <c r="T521">
        <v>0</v>
      </c>
      <c r="U521" s="91">
        <v>0</v>
      </c>
      <c r="V521" s="91">
        <v>0</v>
      </c>
      <c r="W521">
        <v>35.787500000000001</v>
      </c>
      <c r="X521">
        <v>1.0166666666666666</v>
      </c>
      <c r="Y521">
        <v>36.383958333333332</v>
      </c>
      <c r="Z521" s="183">
        <v>-1.6439999999999999</v>
      </c>
      <c r="AA521" t="s">
        <v>5</v>
      </c>
      <c r="AB521" t="b" cm="1">
        <f t="array" ref="AB5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1">
        <f>Fares_Big_Star_Export[[#This Row],[Trip Time]]*Fares_Big_Star_Export[[#This Row],[HOURLY DATA]]/60</f>
        <v>36.383958333333332</v>
      </c>
    </row>
    <row r="522" spans="1:29" x14ac:dyDescent="0.25">
      <c r="A522" t="s">
        <v>432</v>
      </c>
      <c r="B522" t="s">
        <v>386</v>
      </c>
      <c r="C522" t="s">
        <v>697</v>
      </c>
      <c r="D522" s="3">
        <v>0</v>
      </c>
      <c r="E522" t="s">
        <v>92</v>
      </c>
      <c r="F522" t="s">
        <v>398</v>
      </c>
      <c r="G522" s="2">
        <v>45594</v>
      </c>
      <c r="H522">
        <v>4013065</v>
      </c>
      <c r="I522" t="s">
        <v>27</v>
      </c>
      <c r="J522" t="s">
        <v>80</v>
      </c>
      <c r="K522">
        <v>14.12</v>
      </c>
      <c r="L522">
        <v>31</v>
      </c>
      <c r="M522" t="s">
        <v>88</v>
      </c>
      <c r="N522" t="s">
        <v>788</v>
      </c>
      <c r="O522">
        <v>5</v>
      </c>
      <c r="P522">
        <v>14.12</v>
      </c>
      <c r="Q522">
        <v>1.75</v>
      </c>
      <c r="R522">
        <v>24.709999999999997</v>
      </c>
      <c r="S522">
        <v>29.709999999999997</v>
      </c>
      <c r="T522">
        <v>0</v>
      </c>
      <c r="U522" s="91">
        <v>0</v>
      </c>
      <c r="V522" s="91">
        <v>0</v>
      </c>
      <c r="W522">
        <v>29</v>
      </c>
      <c r="X522">
        <v>0.51666666666666672</v>
      </c>
      <c r="Y522">
        <v>14.983333333333334</v>
      </c>
      <c r="Z522" s="183">
        <v>14.726699999999999</v>
      </c>
      <c r="AA522" t="s">
        <v>26</v>
      </c>
      <c r="AB522" t="b" cm="1">
        <f t="array" ref="AB5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2">
        <f>Fares_Big_Star_Export[[#This Row],[Trip Time]]*Fares_Big_Star_Export[[#This Row],[HOURLY DATA]]/60</f>
        <v>14.983333333333333</v>
      </c>
    </row>
    <row r="523" spans="1:29" x14ac:dyDescent="0.25">
      <c r="A523" t="s">
        <v>461</v>
      </c>
      <c r="B523" t="s">
        <v>455</v>
      </c>
      <c r="C523" t="s">
        <v>823</v>
      </c>
      <c r="D523" s="3">
        <v>0</v>
      </c>
      <c r="E523" t="s">
        <v>92</v>
      </c>
      <c r="F523" t="s">
        <v>421</v>
      </c>
      <c r="G523" s="2">
        <v>45594</v>
      </c>
      <c r="H523">
        <v>4014390</v>
      </c>
      <c r="I523" t="s">
        <v>290</v>
      </c>
      <c r="J523" t="s">
        <v>87</v>
      </c>
      <c r="K523">
        <v>32.18</v>
      </c>
      <c r="L523">
        <v>41</v>
      </c>
      <c r="M523" t="s">
        <v>89</v>
      </c>
      <c r="N523" t="s">
        <v>788</v>
      </c>
      <c r="O523">
        <v>6.5</v>
      </c>
      <c r="P523">
        <v>32.18</v>
      </c>
      <c r="Q523">
        <v>2</v>
      </c>
      <c r="R523">
        <v>64.36</v>
      </c>
      <c r="S523">
        <v>70.86</v>
      </c>
      <c r="T523">
        <v>0</v>
      </c>
      <c r="U523" s="91">
        <v>0</v>
      </c>
      <c r="V523" s="91">
        <v>0</v>
      </c>
      <c r="W523">
        <v>32.5</v>
      </c>
      <c r="X523">
        <v>0.68333333333333335</v>
      </c>
      <c r="Y523">
        <v>22.208333333333332</v>
      </c>
      <c r="Z523" s="183">
        <v>48.651699999999998</v>
      </c>
      <c r="AA523" t="s">
        <v>5</v>
      </c>
      <c r="AB523" t="b" cm="1">
        <f t="array" ref="AB5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3">
        <f>Fares_Big_Star_Export[[#This Row],[Trip Time]]*Fares_Big_Star_Export[[#This Row],[HOURLY DATA]]/60</f>
        <v>22.208333333333332</v>
      </c>
    </row>
    <row r="524" spans="1:29" x14ac:dyDescent="0.25">
      <c r="A524" t="s">
        <v>390</v>
      </c>
      <c r="B524" t="s">
        <v>761</v>
      </c>
      <c r="C524" t="s">
        <v>1008</v>
      </c>
      <c r="D524" s="3">
        <v>0</v>
      </c>
      <c r="E524" t="s">
        <v>92</v>
      </c>
      <c r="F524" t="s">
        <v>369</v>
      </c>
      <c r="G524" s="2">
        <v>45594</v>
      </c>
      <c r="H524">
        <v>4013667</v>
      </c>
      <c r="I524" t="s">
        <v>17</v>
      </c>
      <c r="J524" t="s">
        <v>80</v>
      </c>
      <c r="K524">
        <v>8.49</v>
      </c>
      <c r="L524">
        <v>57</v>
      </c>
      <c r="M524" t="s">
        <v>88</v>
      </c>
      <c r="N524" t="s">
        <v>788</v>
      </c>
      <c r="O524">
        <v>5</v>
      </c>
      <c r="P524">
        <v>8.49</v>
      </c>
      <c r="Q524">
        <v>1.75</v>
      </c>
      <c r="R524">
        <v>14.8575</v>
      </c>
      <c r="S524">
        <v>19.857500000000002</v>
      </c>
      <c r="T524">
        <v>5</v>
      </c>
      <c r="U524" s="91">
        <v>0</v>
      </c>
      <c r="V524" s="91">
        <v>5</v>
      </c>
      <c r="W524">
        <v>32.5</v>
      </c>
      <c r="X524">
        <v>0.95</v>
      </c>
      <c r="Y524">
        <v>30.875</v>
      </c>
      <c r="Z524" s="183">
        <v>-11.0175</v>
      </c>
      <c r="AA524" t="s">
        <v>5</v>
      </c>
      <c r="AB524" t="b" cm="1">
        <f t="array" ref="AB5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4">
        <f>Fares_Big_Star_Export[[#This Row],[Trip Time]]*Fares_Big_Star_Export[[#This Row],[HOURLY DATA]]/60</f>
        <v>30.875</v>
      </c>
    </row>
    <row r="525" spans="1:29" x14ac:dyDescent="0.25">
      <c r="A525" t="s">
        <v>55</v>
      </c>
      <c r="B525" t="s">
        <v>914</v>
      </c>
      <c r="C525" t="s">
        <v>768</v>
      </c>
      <c r="D525" s="3">
        <v>0</v>
      </c>
      <c r="E525" t="s">
        <v>92</v>
      </c>
      <c r="F525" t="s">
        <v>473</v>
      </c>
      <c r="G525" s="2">
        <v>45594</v>
      </c>
      <c r="H525">
        <v>4013666</v>
      </c>
      <c r="I525" t="s">
        <v>565</v>
      </c>
      <c r="J525" t="s">
        <v>80</v>
      </c>
      <c r="K525">
        <v>8.49</v>
      </c>
      <c r="L525">
        <v>31</v>
      </c>
      <c r="M525" t="s">
        <v>88</v>
      </c>
      <c r="N525" t="s">
        <v>788</v>
      </c>
      <c r="O525">
        <v>6.5</v>
      </c>
      <c r="P525">
        <v>8.49</v>
      </c>
      <c r="Q525">
        <v>2</v>
      </c>
      <c r="R525">
        <v>16.98</v>
      </c>
      <c r="S525">
        <v>23.48</v>
      </c>
      <c r="T525">
        <v>5.5</v>
      </c>
      <c r="U525" s="91">
        <v>0</v>
      </c>
      <c r="V525" s="91">
        <v>5.5</v>
      </c>
      <c r="W525">
        <v>35.787500000000001</v>
      </c>
      <c r="X525">
        <v>0.51666666666666672</v>
      </c>
      <c r="Y525">
        <v>18.490208333333335</v>
      </c>
      <c r="Z525" s="183">
        <v>4.9897999999999998</v>
      </c>
      <c r="AA525" t="s">
        <v>5</v>
      </c>
      <c r="AB525" t="b" cm="1">
        <f t="array" ref="AB5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5">
        <f>Fares_Big_Star_Export[[#This Row],[Trip Time]]*Fares_Big_Star_Export[[#This Row],[HOURLY DATA]]/60</f>
        <v>18.490208333333335</v>
      </c>
    </row>
    <row r="526" spans="1:29" x14ac:dyDescent="0.25">
      <c r="A526" t="s">
        <v>390</v>
      </c>
      <c r="B526" t="s">
        <v>874</v>
      </c>
      <c r="C526" t="s">
        <v>646</v>
      </c>
      <c r="D526" s="3">
        <v>0</v>
      </c>
      <c r="E526" t="s">
        <v>92</v>
      </c>
      <c r="F526" t="s">
        <v>369</v>
      </c>
      <c r="G526" s="2">
        <v>45594</v>
      </c>
      <c r="H526">
        <v>4013641</v>
      </c>
      <c r="I526" t="s">
        <v>17</v>
      </c>
      <c r="J526" t="s">
        <v>83</v>
      </c>
      <c r="K526">
        <v>5.72</v>
      </c>
      <c r="L526">
        <v>14</v>
      </c>
      <c r="M526" t="s">
        <v>88</v>
      </c>
      <c r="N526" t="s">
        <v>788</v>
      </c>
      <c r="O526">
        <v>5</v>
      </c>
      <c r="P526">
        <v>5.72</v>
      </c>
      <c r="Q526">
        <v>1.75</v>
      </c>
      <c r="R526">
        <v>10.01</v>
      </c>
      <c r="S526">
        <v>15.01</v>
      </c>
      <c r="T526">
        <v>5.5</v>
      </c>
      <c r="U526" s="91">
        <v>0</v>
      </c>
      <c r="V526" s="91">
        <v>5.5</v>
      </c>
      <c r="W526">
        <v>32.5</v>
      </c>
      <c r="X526">
        <v>0.23333333333333334</v>
      </c>
      <c r="Y526">
        <v>7.583333333333333</v>
      </c>
      <c r="Z526" s="183">
        <v>7.4267000000000003</v>
      </c>
      <c r="AA526" t="s">
        <v>5</v>
      </c>
      <c r="AB526" t="b" cm="1">
        <f t="array" ref="AB5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6">
        <f>Fares_Big_Star_Export[[#This Row],[Trip Time]]*Fares_Big_Star_Export[[#This Row],[HOURLY DATA]]/60</f>
        <v>7.583333333333333</v>
      </c>
    </row>
    <row r="527" spans="1:29" x14ac:dyDescent="0.25">
      <c r="A527" t="s">
        <v>390</v>
      </c>
      <c r="B527" t="s">
        <v>803</v>
      </c>
      <c r="C527" t="s">
        <v>366</v>
      </c>
      <c r="D527" s="3">
        <v>0</v>
      </c>
      <c r="E527" t="s">
        <v>92</v>
      </c>
      <c r="F527" t="s">
        <v>369</v>
      </c>
      <c r="G527" s="2">
        <v>45594</v>
      </c>
      <c r="H527">
        <v>4013051</v>
      </c>
      <c r="I527" t="s">
        <v>17</v>
      </c>
      <c r="J527" t="s">
        <v>80</v>
      </c>
      <c r="K527">
        <v>12.75</v>
      </c>
      <c r="L527">
        <v>68</v>
      </c>
      <c r="M527" t="s">
        <v>88</v>
      </c>
      <c r="N527" t="s">
        <v>788</v>
      </c>
      <c r="O527">
        <v>5</v>
      </c>
      <c r="P527">
        <v>12.75</v>
      </c>
      <c r="Q527">
        <v>1.75</v>
      </c>
      <c r="R527">
        <v>22.3125</v>
      </c>
      <c r="S527">
        <v>27.3125</v>
      </c>
      <c r="T527">
        <v>5.5</v>
      </c>
      <c r="U527" s="91">
        <v>0</v>
      </c>
      <c r="V527" s="91">
        <v>5.5</v>
      </c>
      <c r="W527">
        <v>32.5</v>
      </c>
      <c r="X527">
        <v>1.1333333333333333</v>
      </c>
      <c r="Y527">
        <v>36.833333333333336</v>
      </c>
      <c r="Z527" s="183">
        <v>-9.5207999999999995</v>
      </c>
      <c r="AA527" t="s">
        <v>5</v>
      </c>
      <c r="AB527" t="b" cm="1">
        <f t="array" ref="AB5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7">
        <f>Fares_Big_Star_Export[[#This Row],[Trip Time]]*Fares_Big_Star_Export[[#This Row],[HOURLY DATA]]/60</f>
        <v>36.833333333333336</v>
      </c>
    </row>
    <row r="528" spans="1:29" x14ac:dyDescent="0.25">
      <c r="A528" t="s">
        <v>581</v>
      </c>
      <c r="B528" t="s">
        <v>759</v>
      </c>
      <c r="C528" t="s">
        <v>1032</v>
      </c>
      <c r="D528" s="3">
        <v>1</v>
      </c>
      <c r="E528" t="s">
        <v>92</v>
      </c>
      <c r="F528" t="s">
        <v>563</v>
      </c>
      <c r="G528" s="2">
        <v>45594</v>
      </c>
      <c r="H528">
        <v>4013453</v>
      </c>
      <c r="I528" t="s">
        <v>564</v>
      </c>
      <c r="J528" t="s">
        <v>85</v>
      </c>
      <c r="K528">
        <v>23.53</v>
      </c>
      <c r="L528">
        <v>47</v>
      </c>
      <c r="M528" t="s">
        <v>89</v>
      </c>
      <c r="N528" t="s">
        <v>788</v>
      </c>
      <c r="O528">
        <v>6.5</v>
      </c>
      <c r="P528">
        <v>23.53</v>
      </c>
      <c r="Q528">
        <v>2</v>
      </c>
      <c r="R528">
        <v>47.06</v>
      </c>
      <c r="S528">
        <v>53.56</v>
      </c>
      <c r="T528">
        <v>5</v>
      </c>
      <c r="U528" s="91">
        <v>5</v>
      </c>
      <c r="V528" s="91">
        <v>0</v>
      </c>
      <c r="W528">
        <v>32.5</v>
      </c>
      <c r="X528">
        <v>0.78333333333333333</v>
      </c>
      <c r="Y528">
        <v>25.458333333333332</v>
      </c>
      <c r="Z528" s="183">
        <v>28.101700000000001</v>
      </c>
      <c r="AA528" t="s">
        <v>5</v>
      </c>
      <c r="AB528" t="b" cm="1">
        <f t="array" ref="AB5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8">
        <f>Fares_Big_Star_Export[[#This Row],[Trip Time]]*Fares_Big_Star_Export[[#This Row],[HOURLY DATA]]/60</f>
        <v>25.458333333333332</v>
      </c>
    </row>
    <row r="529" spans="1:29" x14ac:dyDescent="0.25">
      <c r="A529" t="s">
        <v>390</v>
      </c>
      <c r="B529" t="s">
        <v>908</v>
      </c>
      <c r="C529" t="s">
        <v>868</v>
      </c>
      <c r="D529" s="3">
        <v>0</v>
      </c>
      <c r="E529" t="s">
        <v>92</v>
      </c>
      <c r="F529" t="s">
        <v>369</v>
      </c>
      <c r="G529" s="2">
        <v>45594</v>
      </c>
      <c r="H529">
        <v>4013271</v>
      </c>
      <c r="I529" t="s">
        <v>17</v>
      </c>
      <c r="J529" t="s">
        <v>80</v>
      </c>
      <c r="K529">
        <v>9.94</v>
      </c>
      <c r="L529">
        <v>30</v>
      </c>
      <c r="M529" t="s">
        <v>88</v>
      </c>
      <c r="N529" t="s">
        <v>788</v>
      </c>
      <c r="O529">
        <v>5</v>
      </c>
      <c r="P529">
        <v>9.94</v>
      </c>
      <c r="Q529">
        <v>1.75</v>
      </c>
      <c r="R529">
        <v>17.395</v>
      </c>
      <c r="S529">
        <v>22.395</v>
      </c>
      <c r="T529">
        <v>5</v>
      </c>
      <c r="U529" s="91">
        <v>0</v>
      </c>
      <c r="V529" s="91">
        <v>5</v>
      </c>
      <c r="W529">
        <v>32.5</v>
      </c>
      <c r="X529">
        <v>0.5</v>
      </c>
      <c r="Y529">
        <v>16.25</v>
      </c>
      <c r="Z529" s="183">
        <v>6.1449999999999996</v>
      </c>
      <c r="AA529" t="s">
        <v>5</v>
      </c>
      <c r="AB529" t="b" cm="1">
        <f t="array" ref="AB5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9">
        <f>Fares_Big_Star_Export[[#This Row],[Trip Time]]*Fares_Big_Star_Export[[#This Row],[HOURLY DATA]]/60</f>
        <v>16.25</v>
      </c>
    </row>
    <row r="530" spans="1:29" x14ac:dyDescent="0.25">
      <c r="A530" t="s">
        <v>60</v>
      </c>
      <c r="B530" t="s">
        <v>366</v>
      </c>
      <c r="C530" t="s">
        <v>627</v>
      </c>
      <c r="D530" s="3">
        <v>0</v>
      </c>
      <c r="E530" t="s">
        <v>92</v>
      </c>
      <c r="F530" t="s">
        <v>566</v>
      </c>
      <c r="G530" s="2">
        <v>45594</v>
      </c>
      <c r="H530">
        <v>4013740</v>
      </c>
      <c r="I530" t="s">
        <v>23</v>
      </c>
      <c r="J530" t="s">
        <v>80</v>
      </c>
      <c r="K530">
        <v>12.94</v>
      </c>
      <c r="L530">
        <v>67</v>
      </c>
      <c r="M530" t="s">
        <v>88</v>
      </c>
      <c r="N530" t="s">
        <v>788</v>
      </c>
      <c r="O530">
        <v>5</v>
      </c>
      <c r="P530">
        <v>12.94</v>
      </c>
      <c r="Q530">
        <v>1.75</v>
      </c>
      <c r="R530">
        <v>22.645</v>
      </c>
      <c r="S530">
        <v>27.645</v>
      </c>
      <c r="T530">
        <v>0</v>
      </c>
      <c r="U530" s="91">
        <v>0</v>
      </c>
      <c r="V530" s="91">
        <v>0</v>
      </c>
      <c r="W530">
        <v>32.5</v>
      </c>
      <c r="X530">
        <v>1.1166666666666667</v>
      </c>
      <c r="Y530">
        <v>36.291666666666664</v>
      </c>
      <c r="Z530" s="183">
        <v>-8.6466999999999992</v>
      </c>
      <c r="AA530" t="s">
        <v>5</v>
      </c>
      <c r="AB530" t="b" cm="1">
        <f t="array" ref="AB5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0">
        <f>Fares_Big_Star_Export[[#This Row],[Trip Time]]*Fares_Big_Star_Export[[#This Row],[HOURLY DATA]]/60</f>
        <v>36.291666666666664</v>
      </c>
    </row>
    <row r="531" spans="1:29" x14ac:dyDescent="0.25">
      <c r="A531" t="s">
        <v>55</v>
      </c>
      <c r="B531" t="s">
        <v>911</v>
      </c>
      <c r="C531" t="s">
        <v>550</v>
      </c>
      <c r="D531" s="3">
        <v>0</v>
      </c>
      <c r="E531" t="s">
        <v>92</v>
      </c>
      <c r="F531" t="s">
        <v>308</v>
      </c>
      <c r="G531" s="2">
        <v>45594</v>
      </c>
      <c r="H531">
        <v>4013745</v>
      </c>
      <c r="I531" t="s">
        <v>18</v>
      </c>
      <c r="J531" t="s">
        <v>80</v>
      </c>
      <c r="K531">
        <v>12.94</v>
      </c>
      <c r="L531">
        <v>29</v>
      </c>
      <c r="M531" t="s">
        <v>88</v>
      </c>
      <c r="N531" t="s">
        <v>788</v>
      </c>
      <c r="O531">
        <v>6.5</v>
      </c>
      <c r="P531">
        <v>12.94</v>
      </c>
      <c r="Q531">
        <v>2</v>
      </c>
      <c r="R531">
        <v>25.88</v>
      </c>
      <c r="S531">
        <v>32.379999999999995</v>
      </c>
      <c r="T531">
        <v>0</v>
      </c>
      <c r="U531" s="91">
        <v>0</v>
      </c>
      <c r="V531" s="91">
        <v>0</v>
      </c>
      <c r="W531">
        <v>35.787500000000001</v>
      </c>
      <c r="X531">
        <v>0.48333333333333334</v>
      </c>
      <c r="Y531">
        <v>17.297291666666666</v>
      </c>
      <c r="Z531" s="183">
        <v>15.082700000000001</v>
      </c>
      <c r="AA531" t="s">
        <v>19</v>
      </c>
      <c r="AB531" t="b" cm="1">
        <f t="array" ref="AB5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1">
        <f>Fares_Big_Star_Export[[#This Row],[Trip Time]]*Fares_Big_Star_Export[[#This Row],[HOURLY DATA]]/60</f>
        <v>17.29729166666667</v>
      </c>
    </row>
    <row r="532" spans="1:29" x14ac:dyDescent="0.25">
      <c r="A532" t="s">
        <v>370</v>
      </c>
      <c r="B532" t="s">
        <v>613</v>
      </c>
      <c r="C532" t="s">
        <v>519</v>
      </c>
      <c r="D532" s="3">
        <v>1</v>
      </c>
      <c r="E532" t="s">
        <v>92</v>
      </c>
      <c r="F532" t="s">
        <v>353</v>
      </c>
      <c r="G532" s="2">
        <v>45594</v>
      </c>
      <c r="H532">
        <v>4014350</v>
      </c>
      <c r="I532" t="s">
        <v>217</v>
      </c>
      <c r="J532" t="s">
        <v>80</v>
      </c>
      <c r="K532">
        <v>17.52</v>
      </c>
      <c r="L532">
        <v>25</v>
      </c>
      <c r="M532" t="s">
        <v>88</v>
      </c>
      <c r="N532" t="s">
        <v>788</v>
      </c>
      <c r="O532">
        <v>5</v>
      </c>
      <c r="P532">
        <v>17.52</v>
      </c>
      <c r="Q532">
        <v>1.75</v>
      </c>
      <c r="R532">
        <v>30.66</v>
      </c>
      <c r="S532">
        <v>35.659999999999997</v>
      </c>
      <c r="T532">
        <v>5</v>
      </c>
      <c r="U532" s="91">
        <v>5</v>
      </c>
      <c r="V532" s="91">
        <v>0</v>
      </c>
      <c r="W532">
        <v>32.5</v>
      </c>
      <c r="X532">
        <v>0.41666666666666669</v>
      </c>
      <c r="Y532">
        <v>13.541666666666668</v>
      </c>
      <c r="Z532" s="183">
        <v>22.118300000000001</v>
      </c>
      <c r="AA532" t="s">
        <v>5</v>
      </c>
      <c r="AB532" t="b" cm="1">
        <f t="array" ref="AB5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2">
        <f>Fares_Big_Star_Export[[#This Row],[Trip Time]]*Fares_Big_Star_Export[[#This Row],[HOURLY DATA]]/60</f>
        <v>13.541666666666666</v>
      </c>
    </row>
    <row r="533" spans="1:29" x14ac:dyDescent="0.25">
      <c r="A533" t="s">
        <v>56</v>
      </c>
      <c r="B533" t="s">
        <v>936</v>
      </c>
      <c r="C533" t="s">
        <v>1036</v>
      </c>
      <c r="D533" s="3">
        <v>0</v>
      </c>
      <c r="E533" t="s">
        <v>92</v>
      </c>
      <c r="F533" t="s">
        <v>286</v>
      </c>
      <c r="G533" s="2">
        <v>45594</v>
      </c>
      <c r="H533">
        <v>4010752</v>
      </c>
      <c r="I533" t="s">
        <v>345</v>
      </c>
      <c r="J533" t="s">
        <v>86</v>
      </c>
      <c r="K533">
        <v>4.88</v>
      </c>
      <c r="L533">
        <v>25</v>
      </c>
      <c r="M533" t="s">
        <v>89</v>
      </c>
      <c r="N533" t="s">
        <v>788</v>
      </c>
      <c r="O533">
        <v>6.5</v>
      </c>
      <c r="P533">
        <v>4.88</v>
      </c>
      <c r="Q533">
        <v>2</v>
      </c>
      <c r="R533">
        <v>9.76</v>
      </c>
      <c r="S533">
        <v>16.259999999999998</v>
      </c>
      <c r="T533">
        <v>0</v>
      </c>
      <c r="U533" s="91">
        <v>0</v>
      </c>
      <c r="V533" s="91">
        <v>0</v>
      </c>
      <c r="W533">
        <v>32.5</v>
      </c>
      <c r="X533">
        <v>0.41666666666666669</v>
      </c>
      <c r="Y533">
        <v>13.541666666666668</v>
      </c>
      <c r="Z533" s="183">
        <v>2.7183000000000002</v>
      </c>
      <c r="AA533" t="s">
        <v>5</v>
      </c>
      <c r="AB533" t="b" cm="1">
        <f t="array" ref="AB5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3">
        <f>Fares_Big_Star_Export[[#This Row],[Trip Time]]*Fares_Big_Star_Export[[#This Row],[HOURLY DATA]]/60</f>
        <v>13.541666666666666</v>
      </c>
    </row>
    <row r="534" spans="1:29" x14ac:dyDescent="0.25">
      <c r="A534" t="s">
        <v>56</v>
      </c>
      <c r="B534" t="s">
        <v>1037</v>
      </c>
      <c r="C534" t="s">
        <v>1026</v>
      </c>
      <c r="D534" s="3">
        <v>0</v>
      </c>
      <c r="E534" t="s">
        <v>92</v>
      </c>
      <c r="F534" t="s">
        <v>286</v>
      </c>
      <c r="G534" s="2">
        <v>45594</v>
      </c>
      <c r="H534">
        <v>4013756</v>
      </c>
      <c r="I534" t="s">
        <v>345</v>
      </c>
      <c r="J534" t="s">
        <v>80</v>
      </c>
      <c r="K534">
        <v>17.13</v>
      </c>
      <c r="L534">
        <v>31</v>
      </c>
      <c r="M534" t="s">
        <v>88</v>
      </c>
      <c r="N534" t="s">
        <v>788</v>
      </c>
      <c r="O534">
        <v>5</v>
      </c>
      <c r="P534">
        <v>17.13</v>
      </c>
      <c r="Q534">
        <v>1.75</v>
      </c>
      <c r="R534">
        <v>29.977499999999999</v>
      </c>
      <c r="S534">
        <v>34.977499999999999</v>
      </c>
      <c r="T534">
        <v>5</v>
      </c>
      <c r="U534" s="91">
        <v>0</v>
      </c>
      <c r="V534" s="91">
        <v>5</v>
      </c>
      <c r="W534">
        <v>32.5</v>
      </c>
      <c r="X534">
        <v>0.51666666666666672</v>
      </c>
      <c r="Y534">
        <v>16.791666666666668</v>
      </c>
      <c r="Z534" s="183">
        <v>18.1858</v>
      </c>
      <c r="AA534" t="s">
        <v>5</v>
      </c>
      <c r="AB534" t="b" cm="1">
        <f t="array" ref="AB5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4">
        <f>Fares_Big_Star_Export[[#This Row],[Trip Time]]*Fares_Big_Star_Export[[#This Row],[HOURLY DATA]]/60</f>
        <v>16.791666666666668</v>
      </c>
    </row>
    <row r="535" spans="1:29" x14ac:dyDescent="0.25">
      <c r="A535" t="s">
        <v>392</v>
      </c>
      <c r="B535" t="s">
        <v>378</v>
      </c>
      <c r="C535" t="s">
        <v>877</v>
      </c>
      <c r="D535" s="3">
        <v>0</v>
      </c>
      <c r="E535" t="s">
        <v>92</v>
      </c>
      <c r="F535" t="s">
        <v>666</v>
      </c>
      <c r="G535" s="2">
        <v>45594</v>
      </c>
      <c r="H535">
        <v>4013752</v>
      </c>
      <c r="I535" t="s">
        <v>38</v>
      </c>
      <c r="J535" t="s">
        <v>80</v>
      </c>
      <c r="K535">
        <v>17.13</v>
      </c>
      <c r="L535">
        <v>65</v>
      </c>
      <c r="M535" t="s">
        <v>88</v>
      </c>
      <c r="N535" t="s">
        <v>788</v>
      </c>
      <c r="O535">
        <v>5</v>
      </c>
      <c r="P535">
        <v>17.13</v>
      </c>
      <c r="Q535">
        <v>1.75</v>
      </c>
      <c r="R535">
        <v>29.977499999999999</v>
      </c>
      <c r="S535">
        <v>34.977499999999999</v>
      </c>
      <c r="T535">
        <v>5.5</v>
      </c>
      <c r="U535" s="91">
        <v>0</v>
      </c>
      <c r="V535" s="91">
        <v>5.5</v>
      </c>
      <c r="W535">
        <v>29</v>
      </c>
      <c r="X535">
        <v>1.0833333333333333</v>
      </c>
      <c r="Y535">
        <v>31.416666666666664</v>
      </c>
      <c r="Z535" s="183">
        <v>3.5608</v>
      </c>
      <c r="AA535" t="s">
        <v>26</v>
      </c>
      <c r="AB535" t="b" cm="1">
        <f t="array" ref="AB5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5">
        <f>Fares_Big_Star_Export[[#This Row],[Trip Time]]*Fares_Big_Star_Export[[#This Row],[HOURLY DATA]]/60</f>
        <v>31.416666666666668</v>
      </c>
    </row>
    <row r="536" spans="1:29" x14ac:dyDescent="0.25">
      <c r="A536" t="s">
        <v>444</v>
      </c>
      <c r="B536" t="s">
        <v>886</v>
      </c>
      <c r="C536" t="s">
        <v>755</v>
      </c>
      <c r="D536" s="3">
        <v>0</v>
      </c>
      <c r="E536" t="s">
        <v>92</v>
      </c>
      <c r="F536" t="s">
        <v>415</v>
      </c>
      <c r="G536" s="2">
        <v>45594</v>
      </c>
      <c r="H536">
        <v>4014601</v>
      </c>
      <c r="I536" t="s">
        <v>354</v>
      </c>
      <c r="J536" t="s">
        <v>80</v>
      </c>
      <c r="K536">
        <v>7.93</v>
      </c>
      <c r="L536">
        <v>36</v>
      </c>
      <c r="M536" t="s">
        <v>88</v>
      </c>
      <c r="N536" t="s">
        <v>788</v>
      </c>
      <c r="O536">
        <v>5</v>
      </c>
      <c r="P536">
        <v>7.93</v>
      </c>
      <c r="Q536">
        <v>1.75</v>
      </c>
      <c r="R536">
        <v>13.8775</v>
      </c>
      <c r="S536">
        <v>18.877499999999998</v>
      </c>
      <c r="T536">
        <v>5.5</v>
      </c>
      <c r="U536" s="91">
        <v>0</v>
      </c>
      <c r="V536" s="91">
        <v>5.5</v>
      </c>
      <c r="W536">
        <v>32.5</v>
      </c>
      <c r="X536">
        <v>0.6</v>
      </c>
      <c r="Y536">
        <v>19.5</v>
      </c>
      <c r="Z536" s="183">
        <v>-0.62250000000000005</v>
      </c>
      <c r="AA536" t="s">
        <v>5</v>
      </c>
      <c r="AB536" t="b" cm="1">
        <f t="array" ref="AB5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6">
        <f>Fares_Big_Star_Export[[#This Row],[Trip Time]]*Fares_Big_Star_Export[[#This Row],[HOURLY DATA]]/60</f>
        <v>19.5</v>
      </c>
    </row>
    <row r="537" spans="1:29" x14ac:dyDescent="0.25">
      <c r="A537" t="s">
        <v>55</v>
      </c>
      <c r="B537" t="s">
        <v>428</v>
      </c>
      <c r="C537" t="s">
        <v>426</v>
      </c>
      <c r="D537" s="3">
        <v>1</v>
      </c>
      <c r="E537" t="s">
        <v>92</v>
      </c>
      <c r="F537" t="s">
        <v>342</v>
      </c>
      <c r="G537" s="2">
        <v>45594</v>
      </c>
      <c r="H537">
        <v>4013452</v>
      </c>
      <c r="I537" t="s">
        <v>306</v>
      </c>
      <c r="J537" t="s">
        <v>85</v>
      </c>
      <c r="K537">
        <v>18.32</v>
      </c>
      <c r="L537">
        <v>53</v>
      </c>
      <c r="M537" t="s">
        <v>89</v>
      </c>
      <c r="N537" t="s">
        <v>788</v>
      </c>
      <c r="O537">
        <v>6.5</v>
      </c>
      <c r="P537">
        <v>18.32</v>
      </c>
      <c r="Q537">
        <v>2</v>
      </c>
      <c r="R537">
        <v>36.64</v>
      </c>
      <c r="S537">
        <v>43.14</v>
      </c>
      <c r="T537">
        <v>5.5</v>
      </c>
      <c r="U537" s="91">
        <v>5.5</v>
      </c>
      <c r="V537" s="91">
        <v>0</v>
      </c>
      <c r="W537">
        <v>35.787500000000001</v>
      </c>
      <c r="X537">
        <v>0.8833333333333333</v>
      </c>
      <c r="Y537">
        <v>31.612291666666668</v>
      </c>
      <c r="Z537" s="183">
        <v>11.527699999999999</v>
      </c>
      <c r="AA537" t="s">
        <v>5</v>
      </c>
      <c r="AB537" t="b" cm="1">
        <f t="array" ref="AB5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7">
        <f>Fares_Big_Star_Export[[#This Row],[Trip Time]]*Fares_Big_Star_Export[[#This Row],[HOURLY DATA]]/60</f>
        <v>31.612291666666671</v>
      </c>
    </row>
    <row r="538" spans="1:29" x14ac:dyDescent="0.25">
      <c r="A538" t="s">
        <v>55</v>
      </c>
      <c r="B538" t="s">
        <v>720</v>
      </c>
      <c r="C538" t="s">
        <v>979</v>
      </c>
      <c r="D538" s="3">
        <v>0</v>
      </c>
      <c r="E538" t="s">
        <v>92</v>
      </c>
      <c r="F538" t="s">
        <v>562</v>
      </c>
      <c r="G538" s="2">
        <v>45594</v>
      </c>
      <c r="H538">
        <v>4014598</v>
      </c>
      <c r="I538" t="s">
        <v>848</v>
      </c>
      <c r="J538" t="s">
        <v>80</v>
      </c>
      <c r="K538">
        <v>7.93</v>
      </c>
      <c r="L538">
        <v>31</v>
      </c>
      <c r="M538" t="s">
        <v>88</v>
      </c>
      <c r="N538" t="s">
        <v>788</v>
      </c>
      <c r="O538">
        <v>6.5</v>
      </c>
      <c r="P538">
        <v>7.93</v>
      </c>
      <c r="Q538">
        <v>2</v>
      </c>
      <c r="R538">
        <v>15.86</v>
      </c>
      <c r="S538">
        <v>22.36</v>
      </c>
      <c r="T538">
        <v>5.5</v>
      </c>
      <c r="U538" s="91">
        <v>0</v>
      </c>
      <c r="V538" s="91">
        <v>5.5</v>
      </c>
      <c r="W538">
        <v>35.787500000000001</v>
      </c>
      <c r="X538">
        <v>0.51666666666666672</v>
      </c>
      <c r="Y538">
        <v>18.490208333333335</v>
      </c>
      <c r="Z538" s="183">
        <v>3.8698000000000001</v>
      </c>
      <c r="AA538" t="s">
        <v>5</v>
      </c>
      <c r="AB538" t="b" cm="1">
        <f t="array" ref="AB5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8">
        <f>Fares_Big_Star_Export[[#This Row],[Trip Time]]*Fares_Big_Star_Export[[#This Row],[HOURLY DATA]]/60</f>
        <v>18.490208333333335</v>
      </c>
    </row>
    <row r="539" spans="1:29" x14ac:dyDescent="0.25">
      <c r="A539" t="s">
        <v>55</v>
      </c>
      <c r="B539" t="s">
        <v>914</v>
      </c>
      <c r="C539" t="s">
        <v>933</v>
      </c>
      <c r="D539" s="3">
        <v>1</v>
      </c>
      <c r="E539" t="s">
        <v>92</v>
      </c>
      <c r="F539" t="s">
        <v>562</v>
      </c>
      <c r="G539" s="2">
        <v>45594</v>
      </c>
      <c r="H539">
        <v>4014349</v>
      </c>
      <c r="I539" t="s">
        <v>848</v>
      </c>
      <c r="J539" t="s">
        <v>80</v>
      </c>
      <c r="K539">
        <v>17.52</v>
      </c>
      <c r="L539">
        <v>64</v>
      </c>
      <c r="M539" t="s">
        <v>88</v>
      </c>
      <c r="N539" t="s">
        <v>788</v>
      </c>
      <c r="O539">
        <v>6.5</v>
      </c>
      <c r="P539">
        <v>17.52</v>
      </c>
      <c r="Q539">
        <v>2</v>
      </c>
      <c r="R539">
        <v>35.04</v>
      </c>
      <c r="S539">
        <v>41.54</v>
      </c>
      <c r="T539">
        <v>5.5</v>
      </c>
      <c r="U539" s="91">
        <v>5.5</v>
      </c>
      <c r="V539" s="91">
        <v>0</v>
      </c>
      <c r="W539">
        <v>35.787500000000001</v>
      </c>
      <c r="X539">
        <v>1.0666666666666667</v>
      </c>
      <c r="Y539">
        <v>38.173333333333332</v>
      </c>
      <c r="Z539" s="183">
        <v>3.3666999999999998</v>
      </c>
      <c r="AA539" t="s">
        <v>5</v>
      </c>
      <c r="AB539" t="b" cm="1">
        <f t="array" ref="AB5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9">
        <f>Fares_Big_Star_Export[[#This Row],[Trip Time]]*Fares_Big_Star_Export[[#This Row],[HOURLY DATA]]/60</f>
        <v>38.173333333333332</v>
      </c>
    </row>
    <row r="540" spans="1:29" x14ac:dyDescent="0.25">
      <c r="A540" t="s">
        <v>461</v>
      </c>
      <c r="B540" t="s">
        <v>523</v>
      </c>
      <c r="C540" t="s">
        <v>533</v>
      </c>
      <c r="D540" s="3">
        <v>0</v>
      </c>
      <c r="E540" t="s">
        <v>92</v>
      </c>
      <c r="F540" t="s">
        <v>421</v>
      </c>
      <c r="G540" s="2">
        <v>45594</v>
      </c>
      <c r="H540">
        <v>4014391</v>
      </c>
      <c r="I540" t="s">
        <v>290</v>
      </c>
      <c r="J540" t="s">
        <v>87</v>
      </c>
      <c r="K540">
        <v>32.18</v>
      </c>
      <c r="L540">
        <v>62</v>
      </c>
      <c r="M540" t="s">
        <v>89</v>
      </c>
      <c r="N540" t="s">
        <v>788</v>
      </c>
      <c r="O540">
        <v>6.5</v>
      </c>
      <c r="P540">
        <v>32.18</v>
      </c>
      <c r="Q540">
        <v>2</v>
      </c>
      <c r="R540">
        <v>64.36</v>
      </c>
      <c r="S540">
        <v>70.86</v>
      </c>
      <c r="T540">
        <v>0</v>
      </c>
      <c r="U540" s="91">
        <v>0</v>
      </c>
      <c r="V540" s="91">
        <v>0</v>
      </c>
      <c r="W540">
        <v>32.5</v>
      </c>
      <c r="X540">
        <v>1.0333333333333334</v>
      </c>
      <c r="Y540">
        <v>33.583333333333336</v>
      </c>
      <c r="Z540" s="183">
        <v>37.276699999999998</v>
      </c>
      <c r="AA540" t="s">
        <v>5</v>
      </c>
      <c r="AB540" t="b" cm="1">
        <f t="array" ref="AB5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0">
        <f>Fares_Big_Star_Export[[#This Row],[Trip Time]]*Fares_Big_Star_Export[[#This Row],[HOURLY DATA]]/60</f>
        <v>33.583333333333336</v>
      </c>
    </row>
    <row r="541" spans="1:29" x14ac:dyDescent="0.25">
      <c r="A541" t="s">
        <v>432</v>
      </c>
      <c r="B541" t="s">
        <v>863</v>
      </c>
      <c r="C541" t="s">
        <v>765</v>
      </c>
      <c r="D541" s="3">
        <v>0</v>
      </c>
      <c r="E541" t="s">
        <v>92</v>
      </c>
      <c r="F541" t="s">
        <v>398</v>
      </c>
      <c r="G541" s="2">
        <v>45594</v>
      </c>
      <c r="H541">
        <v>4015211</v>
      </c>
      <c r="I541" t="s">
        <v>27</v>
      </c>
      <c r="J541" t="s">
        <v>80</v>
      </c>
      <c r="K541">
        <v>25.65</v>
      </c>
      <c r="L541">
        <v>2</v>
      </c>
      <c r="M541" t="s">
        <v>88</v>
      </c>
      <c r="N541" t="s">
        <v>788</v>
      </c>
      <c r="O541">
        <v>5</v>
      </c>
      <c r="P541">
        <v>25.65</v>
      </c>
      <c r="Q541">
        <v>1.75</v>
      </c>
      <c r="R541">
        <v>44.887499999999996</v>
      </c>
      <c r="S541">
        <v>49.887499999999996</v>
      </c>
      <c r="T541">
        <v>0</v>
      </c>
      <c r="U541" s="91">
        <v>0</v>
      </c>
      <c r="V541" s="91">
        <v>0</v>
      </c>
      <c r="W541">
        <v>29</v>
      </c>
      <c r="X541">
        <v>3.3333333333333333E-2</v>
      </c>
      <c r="Y541">
        <v>0.96666666666666667</v>
      </c>
      <c r="Z541" s="183">
        <v>48.9208</v>
      </c>
      <c r="AA541" t="s">
        <v>26</v>
      </c>
      <c r="AB541" t="b" cm="1">
        <f t="array" ref="AB5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1">
        <f>Fares_Big_Star_Export[[#This Row],[Trip Time]]*Fares_Big_Star_Export[[#This Row],[HOURLY DATA]]/60</f>
        <v>0.96666666666666667</v>
      </c>
    </row>
    <row r="542" spans="1:29" x14ac:dyDescent="0.25">
      <c r="A542" t="s">
        <v>470</v>
      </c>
      <c r="B542" t="s">
        <v>403</v>
      </c>
      <c r="C542" t="s">
        <v>622</v>
      </c>
      <c r="D542" s="3">
        <v>0</v>
      </c>
      <c r="E542" t="s">
        <v>92</v>
      </c>
      <c r="F542" t="s">
        <v>491</v>
      </c>
      <c r="G542" s="2">
        <v>45594</v>
      </c>
      <c r="H542">
        <v>4010737</v>
      </c>
      <c r="I542" t="s">
        <v>28</v>
      </c>
      <c r="J542" t="s">
        <v>80</v>
      </c>
      <c r="K542">
        <v>10.039999999999999</v>
      </c>
      <c r="L542">
        <v>42</v>
      </c>
      <c r="M542" t="s">
        <v>88</v>
      </c>
      <c r="N542" t="s">
        <v>788</v>
      </c>
      <c r="O542">
        <v>5</v>
      </c>
      <c r="P542">
        <v>10.039999999999999</v>
      </c>
      <c r="Q542">
        <v>1.75</v>
      </c>
      <c r="R542">
        <v>17.57</v>
      </c>
      <c r="S542">
        <v>22.57</v>
      </c>
      <c r="T542">
        <v>0</v>
      </c>
      <c r="U542" s="91">
        <v>0</v>
      </c>
      <c r="V542" s="91">
        <v>0</v>
      </c>
      <c r="W542">
        <v>32.5</v>
      </c>
      <c r="X542">
        <v>0.7</v>
      </c>
      <c r="Y542">
        <v>22.75</v>
      </c>
      <c r="Z542" s="183">
        <v>-0.18</v>
      </c>
      <c r="AA542" t="s">
        <v>5</v>
      </c>
      <c r="AB542" t="b" cm="1">
        <f t="array" ref="AB5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2">
        <f>Fares_Big_Star_Export[[#This Row],[Trip Time]]*Fares_Big_Star_Export[[#This Row],[HOURLY DATA]]/60</f>
        <v>22.75</v>
      </c>
    </row>
    <row r="543" spans="1:29" x14ac:dyDescent="0.25">
      <c r="A543" t="s">
        <v>55</v>
      </c>
      <c r="B543" t="s">
        <v>478</v>
      </c>
      <c r="C543" t="s">
        <v>517</v>
      </c>
      <c r="D543" s="3">
        <v>0</v>
      </c>
      <c r="E543" t="s">
        <v>92</v>
      </c>
      <c r="F543" t="s">
        <v>473</v>
      </c>
      <c r="G543" s="2">
        <v>45594</v>
      </c>
      <c r="H543">
        <v>4010729</v>
      </c>
      <c r="I543" t="s">
        <v>565</v>
      </c>
      <c r="J543" t="s">
        <v>80</v>
      </c>
      <c r="K543">
        <v>7.27</v>
      </c>
      <c r="L543">
        <v>19</v>
      </c>
      <c r="M543" t="s">
        <v>88</v>
      </c>
      <c r="N543" t="s">
        <v>788</v>
      </c>
      <c r="O543">
        <v>6.5</v>
      </c>
      <c r="P543">
        <v>7.27</v>
      </c>
      <c r="Q543">
        <v>2</v>
      </c>
      <c r="R543">
        <v>14.54</v>
      </c>
      <c r="S543">
        <v>21.04</v>
      </c>
      <c r="T543">
        <v>0</v>
      </c>
      <c r="U543" s="91">
        <v>0</v>
      </c>
      <c r="V543" s="91">
        <v>0</v>
      </c>
      <c r="W543">
        <v>35.787500000000001</v>
      </c>
      <c r="X543">
        <v>0.31666666666666665</v>
      </c>
      <c r="Y543">
        <v>11.332708333333333</v>
      </c>
      <c r="Z543" s="183">
        <v>9.7073</v>
      </c>
      <c r="AA543" t="s">
        <v>5</v>
      </c>
      <c r="AB543" t="b" cm="1">
        <f t="array" ref="AB5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3">
        <f>Fares_Big_Star_Export[[#This Row],[Trip Time]]*Fares_Big_Star_Export[[#This Row],[HOURLY DATA]]/60</f>
        <v>11.332708333333333</v>
      </c>
    </row>
    <row r="544" spans="1:29" x14ac:dyDescent="0.25">
      <c r="A544" t="s">
        <v>56</v>
      </c>
      <c r="B544" t="s">
        <v>730</v>
      </c>
      <c r="C544" t="s">
        <v>784</v>
      </c>
      <c r="D544" s="3">
        <v>0</v>
      </c>
      <c r="E544" t="s">
        <v>92</v>
      </c>
      <c r="F544" t="s">
        <v>285</v>
      </c>
      <c r="G544" s="2">
        <v>45594</v>
      </c>
      <c r="H544">
        <v>4011714</v>
      </c>
      <c r="I544" t="s">
        <v>346</v>
      </c>
      <c r="J544" t="s">
        <v>81</v>
      </c>
      <c r="K544">
        <v>13.12</v>
      </c>
      <c r="L544">
        <v>68</v>
      </c>
      <c r="M544" t="s">
        <v>88</v>
      </c>
      <c r="N544" t="s">
        <v>788</v>
      </c>
      <c r="O544">
        <v>5</v>
      </c>
      <c r="P544">
        <v>13.12</v>
      </c>
      <c r="Q544">
        <v>1.75</v>
      </c>
      <c r="R544">
        <v>22.959999999999997</v>
      </c>
      <c r="S544">
        <v>27.959999999999997</v>
      </c>
      <c r="T544">
        <v>5.5</v>
      </c>
      <c r="U544" s="91">
        <v>0</v>
      </c>
      <c r="V544" s="91">
        <v>5.5</v>
      </c>
      <c r="W544">
        <v>32.5</v>
      </c>
      <c r="X544">
        <v>1.1333333333333333</v>
      </c>
      <c r="Y544">
        <v>36.833333333333336</v>
      </c>
      <c r="Z544" s="183">
        <v>-8.8733000000000004</v>
      </c>
      <c r="AA544" t="s">
        <v>5</v>
      </c>
      <c r="AB544" t="b" cm="1">
        <f t="array" ref="AB5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4">
        <f>Fares_Big_Star_Export[[#This Row],[Trip Time]]*Fares_Big_Star_Export[[#This Row],[HOURLY DATA]]/60</f>
        <v>36.833333333333336</v>
      </c>
    </row>
    <row r="545" spans="1:29" x14ac:dyDescent="0.25">
      <c r="A545" t="s">
        <v>390</v>
      </c>
      <c r="B545" t="s">
        <v>686</v>
      </c>
      <c r="C545" t="s">
        <v>824</v>
      </c>
      <c r="D545" s="3">
        <v>0</v>
      </c>
      <c r="E545" t="s">
        <v>92</v>
      </c>
      <c r="F545" t="s">
        <v>369</v>
      </c>
      <c r="G545" s="2">
        <v>45594</v>
      </c>
      <c r="H545">
        <v>4011715</v>
      </c>
      <c r="I545" t="s">
        <v>17</v>
      </c>
      <c r="J545" t="s">
        <v>81</v>
      </c>
      <c r="K545">
        <v>13.12</v>
      </c>
      <c r="L545">
        <v>80</v>
      </c>
      <c r="M545" t="s">
        <v>88</v>
      </c>
      <c r="N545" t="s">
        <v>788</v>
      </c>
      <c r="O545">
        <v>5</v>
      </c>
      <c r="P545">
        <v>13.12</v>
      </c>
      <c r="Q545">
        <v>1.75</v>
      </c>
      <c r="R545">
        <v>22.959999999999997</v>
      </c>
      <c r="S545">
        <v>27.959999999999997</v>
      </c>
      <c r="T545">
        <v>5</v>
      </c>
      <c r="U545" s="91">
        <v>0</v>
      </c>
      <c r="V545" s="91">
        <v>5</v>
      </c>
      <c r="W545">
        <v>32.5</v>
      </c>
      <c r="X545">
        <v>1.3333333333333333</v>
      </c>
      <c r="Y545">
        <v>43.333333333333329</v>
      </c>
      <c r="Z545" s="183">
        <v>-15.3733</v>
      </c>
      <c r="AA545" t="s">
        <v>5</v>
      </c>
      <c r="AB545" t="b" cm="1">
        <f t="array" ref="AB5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5">
        <f>Fares_Big_Star_Export[[#This Row],[Trip Time]]*Fares_Big_Star_Export[[#This Row],[HOURLY DATA]]/60</f>
        <v>43.333333333333336</v>
      </c>
    </row>
    <row r="546" spans="1:29" x14ac:dyDescent="0.25">
      <c r="A546" t="s">
        <v>390</v>
      </c>
      <c r="B546" t="s">
        <v>376</v>
      </c>
      <c r="C546" t="s">
        <v>584</v>
      </c>
      <c r="D546" s="3">
        <v>0</v>
      </c>
      <c r="E546" t="s">
        <v>92</v>
      </c>
      <c r="F546" t="s">
        <v>369</v>
      </c>
      <c r="G546" s="2">
        <v>45594</v>
      </c>
      <c r="H546">
        <v>4010728</v>
      </c>
      <c r="I546" t="s">
        <v>17</v>
      </c>
      <c r="J546" t="s">
        <v>80</v>
      </c>
      <c r="K546">
        <v>7.27</v>
      </c>
      <c r="L546">
        <v>76</v>
      </c>
      <c r="M546" t="s">
        <v>88</v>
      </c>
      <c r="N546" t="s">
        <v>788</v>
      </c>
      <c r="O546">
        <v>5</v>
      </c>
      <c r="P546">
        <v>7.27</v>
      </c>
      <c r="Q546">
        <v>1.75</v>
      </c>
      <c r="R546">
        <v>12.7225</v>
      </c>
      <c r="S546">
        <v>17.7225</v>
      </c>
      <c r="T546">
        <v>0</v>
      </c>
      <c r="U546" s="91">
        <v>0</v>
      </c>
      <c r="V546" s="91">
        <v>0</v>
      </c>
      <c r="W546">
        <v>32.5</v>
      </c>
      <c r="X546">
        <v>1.2666666666666666</v>
      </c>
      <c r="Y546">
        <v>41.166666666666664</v>
      </c>
      <c r="Z546" s="183">
        <v>-23.444199999999999</v>
      </c>
      <c r="AA546" t="s">
        <v>5</v>
      </c>
      <c r="AB546" t="b" cm="1">
        <f t="array" ref="AB5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6">
        <f>Fares_Big_Star_Export[[#This Row],[Trip Time]]*Fares_Big_Star_Export[[#This Row],[HOURLY DATA]]/60</f>
        <v>41.166666666666664</v>
      </c>
    </row>
    <row r="547" spans="1:29" x14ac:dyDescent="0.25">
      <c r="A547" t="s">
        <v>582</v>
      </c>
      <c r="B547" t="s">
        <v>383</v>
      </c>
      <c r="C547" t="s">
        <v>888</v>
      </c>
      <c r="D547" s="3">
        <v>0</v>
      </c>
      <c r="E547" t="s">
        <v>92</v>
      </c>
      <c r="F547" t="s">
        <v>542</v>
      </c>
      <c r="G547" s="2">
        <v>45594</v>
      </c>
      <c r="H547">
        <v>4011763</v>
      </c>
      <c r="I547" t="s">
        <v>29</v>
      </c>
      <c r="J547" t="s">
        <v>80</v>
      </c>
      <c r="K547">
        <v>7.53</v>
      </c>
      <c r="L547">
        <v>15</v>
      </c>
      <c r="M547" t="s">
        <v>88</v>
      </c>
      <c r="N547" t="s">
        <v>788</v>
      </c>
      <c r="O547">
        <v>5</v>
      </c>
      <c r="P547">
        <v>7.53</v>
      </c>
      <c r="Q547">
        <v>1.75</v>
      </c>
      <c r="R547">
        <v>13.1775</v>
      </c>
      <c r="S547">
        <v>18.177500000000002</v>
      </c>
      <c r="T547">
        <v>0</v>
      </c>
      <c r="U547" s="91">
        <v>0</v>
      </c>
      <c r="V547" s="91">
        <v>0</v>
      </c>
      <c r="W547">
        <v>29</v>
      </c>
      <c r="X547">
        <v>0.25</v>
      </c>
      <c r="Y547">
        <v>7.25</v>
      </c>
      <c r="Z547" s="183">
        <v>10.9275</v>
      </c>
      <c r="AA547" t="s">
        <v>26</v>
      </c>
      <c r="AB547" t="b" cm="1">
        <f t="array" ref="AB5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7">
        <f>Fares_Big_Star_Export[[#This Row],[Trip Time]]*Fares_Big_Star_Export[[#This Row],[HOURLY DATA]]/60</f>
        <v>7.25</v>
      </c>
    </row>
    <row r="548" spans="1:29" x14ac:dyDescent="0.25">
      <c r="A548" t="s">
        <v>392</v>
      </c>
      <c r="B548" t="s">
        <v>784</v>
      </c>
      <c r="C548" t="s">
        <v>1018</v>
      </c>
      <c r="D548" s="3">
        <v>0</v>
      </c>
      <c r="E548" t="s">
        <v>92</v>
      </c>
      <c r="F548" t="s">
        <v>618</v>
      </c>
      <c r="G548" s="2">
        <v>45594</v>
      </c>
      <c r="H548">
        <v>4011764</v>
      </c>
      <c r="I548" t="s">
        <v>40</v>
      </c>
      <c r="J548" t="s">
        <v>80</v>
      </c>
      <c r="K548">
        <v>7.53</v>
      </c>
      <c r="L548">
        <v>29</v>
      </c>
      <c r="M548" t="s">
        <v>88</v>
      </c>
      <c r="N548" t="s">
        <v>788</v>
      </c>
      <c r="O548">
        <v>5</v>
      </c>
      <c r="P548">
        <v>7.53</v>
      </c>
      <c r="Q548">
        <v>1.75</v>
      </c>
      <c r="R548">
        <v>13.1775</v>
      </c>
      <c r="S548">
        <v>18.177500000000002</v>
      </c>
      <c r="T548">
        <v>0</v>
      </c>
      <c r="U548" s="91">
        <v>0</v>
      </c>
      <c r="V548" s="91">
        <v>0</v>
      </c>
      <c r="W548">
        <v>29</v>
      </c>
      <c r="X548">
        <v>0.48333333333333334</v>
      </c>
      <c r="Y548">
        <v>14.016666666666667</v>
      </c>
      <c r="Z548" s="183">
        <v>4.1608000000000001</v>
      </c>
      <c r="AA548" t="s">
        <v>5</v>
      </c>
      <c r="AB548" t="b" cm="1">
        <f t="array" ref="AB5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8">
        <f>Fares_Big_Star_Export[[#This Row],[Trip Time]]*Fares_Big_Star_Export[[#This Row],[HOURLY DATA]]/60</f>
        <v>14.016666666666667</v>
      </c>
    </row>
    <row r="549" spans="1:29" x14ac:dyDescent="0.25">
      <c r="A549" t="s">
        <v>392</v>
      </c>
      <c r="B549" t="s">
        <v>687</v>
      </c>
      <c r="C549" t="s">
        <v>436</v>
      </c>
      <c r="D549" s="3">
        <v>0</v>
      </c>
      <c r="E549" t="s">
        <v>92</v>
      </c>
      <c r="F549" t="s">
        <v>666</v>
      </c>
      <c r="G549" s="2">
        <v>45594</v>
      </c>
      <c r="H549">
        <v>4010736</v>
      </c>
      <c r="I549" t="s">
        <v>38</v>
      </c>
      <c r="J549" t="s">
        <v>80</v>
      </c>
      <c r="K549">
        <v>10.039999999999999</v>
      </c>
      <c r="L549">
        <v>35</v>
      </c>
      <c r="M549" t="s">
        <v>88</v>
      </c>
      <c r="N549" t="s">
        <v>788</v>
      </c>
      <c r="O549">
        <v>5</v>
      </c>
      <c r="P549">
        <v>10.039999999999999</v>
      </c>
      <c r="Q549">
        <v>1.75</v>
      </c>
      <c r="R549">
        <v>17.57</v>
      </c>
      <c r="S549">
        <v>22.57</v>
      </c>
      <c r="T549">
        <v>0</v>
      </c>
      <c r="U549" s="91">
        <v>0</v>
      </c>
      <c r="V549" s="91">
        <v>0</v>
      </c>
      <c r="W549">
        <v>29</v>
      </c>
      <c r="X549">
        <v>0.58333333333333337</v>
      </c>
      <c r="Y549">
        <v>16.916666666666668</v>
      </c>
      <c r="Z549" s="183">
        <v>5.6532999999999998</v>
      </c>
      <c r="AA549" t="s">
        <v>26</v>
      </c>
      <c r="AB549" t="b" cm="1">
        <f t="array" ref="AB5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9">
        <f>Fares_Big_Star_Export[[#This Row],[Trip Time]]*Fares_Big_Star_Export[[#This Row],[HOURLY DATA]]/60</f>
        <v>16.916666666666668</v>
      </c>
    </row>
    <row r="550" spans="1:29" x14ac:dyDescent="0.25">
      <c r="A550" t="s">
        <v>60</v>
      </c>
      <c r="B550" t="s">
        <v>539</v>
      </c>
      <c r="C550" t="s">
        <v>439</v>
      </c>
      <c r="D550" s="3">
        <v>0</v>
      </c>
      <c r="E550" t="s">
        <v>92</v>
      </c>
      <c r="F550" t="s">
        <v>566</v>
      </c>
      <c r="G550" s="2">
        <v>45594</v>
      </c>
      <c r="H550">
        <v>4011676</v>
      </c>
      <c r="I550" t="s">
        <v>23</v>
      </c>
      <c r="J550" t="s">
        <v>80</v>
      </c>
      <c r="K550">
        <v>11.14</v>
      </c>
      <c r="L550">
        <v>28</v>
      </c>
      <c r="M550" t="s">
        <v>88</v>
      </c>
      <c r="N550" t="s">
        <v>788</v>
      </c>
      <c r="O550">
        <v>5</v>
      </c>
      <c r="P550">
        <v>11.14</v>
      </c>
      <c r="Q550">
        <v>1.75</v>
      </c>
      <c r="R550">
        <v>19.495000000000001</v>
      </c>
      <c r="S550">
        <v>24.495000000000001</v>
      </c>
      <c r="T550">
        <v>0</v>
      </c>
      <c r="U550" s="91">
        <v>0</v>
      </c>
      <c r="V550" s="91">
        <v>0</v>
      </c>
      <c r="W550">
        <v>32.5</v>
      </c>
      <c r="X550">
        <v>0.46666666666666667</v>
      </c>
      <c r="Y550">
        <v>15.166666666666666</v>
      </c>
      <c r="Z550" s="183">
        <v>9.3283000000000005</v>
      </c>
      <c r="AA550" t="s">
        <v>5</v>
      </c>
      <c r="AB550" t="b" cm="1">
        <f t="array" ref="AB5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0">
        <f>Fares_Big_Star_Export[[#This Row],[Trip Time]]*Fares_Big_Star_Export[[#This Row],[HOURLY DATA]]/60</f>
        <v>15.166666666666666</v>
      </c>
    </row>
    <row r="551" spans="1:29" x14ac:dyDescent="0.25">
      <c r="A551" t="s">
        <v>55</v>
      </c>
      <c r="B551" t="s">
        <v>791</v>
      </c>
      <c r="C551" t="s">
        <v>381</v>
      </c>
      <c r="D551" s="3">
        <v>1</v>
      </c>
      <c r="E551" t="s">
        <v>92</v>
      </c>
      <c r="F551" t="s">
        <v>562</v>
      </c>
      <c r="G551" s="2">
        <v>45594</v>
      </c>
      <c r="H551">
        <v>4013106</v>
      </c>
      <c r="I551" t="s">
        <v>848</v>
      </c>
      <c r="J551" t="s">
        <v>619</v>
      </c>
      <c r="K551">
        <v>9.6</v>
      </c>
      <c r="L551">
        <v>26</v>
      </c>
      <c r="M551" t="s">
        <v>88</v>
      </c>
      <c r="N551" t="s">
        <v>788</v>
      </c>
      <c r="O551">
        <v>6.5</v>
      </c>
      <c r="P551">
        <v>9.6</v>
      </c>
      <c r="Q551">
        <v>2</v>
      </c>
      <c r="R551">
        <v>19.2</v>
      </c>
      <c r="S551">
        <v>25.7</v>
      </c>
      <c r="T551">
        <v>5</v>
      </c>
      <c r="U551" s="91">
        <v>5</v>
      </c>
      <c r="V551" s="91">
        <v>0</v>
      </c>
      <c r="W551">
        <v>35.787500000000001</v>
      </c>
      <c r="X551">
        <v>0.43333333333333335</v>
      </c>
      <c r="Y551">
        <v>15.507916666666668</v>
      </c>
      <c r="Z551" s="183">
        <v>10.1921</v>
      </c>
      <c r="AA551" t="s">
        <v>5</v>
      </c>
      <c r="AB551" t="b" cm="1">
        <f t="array" ref="AB5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1">
        <f>Fares_Big_Star_Export[[#This Row],[Trip Time]]*Fares_Big_Star_Export[[#This Row],[HOURLY DATA]]/60</f>
        <v>15.507916666666667</v>
      </c>
    </row>
    <row r="552" spans="1:29" x14ac:dyDescent="0.25">
      <c r="A552" t="s">
        <v>370</v>
      </c>
      <c r="B552" t="s">
        <v>411</v>
      </c>
      <c r="C552" t="s">
        <v>503</v>
      </c>
      <c r="D552" s="3">
        <v>1</v>
      </c>
      <c r="E552" t="s">
        <v>92</v>
      </c>
      <c r="F552" t="s">
        <v>353</v>
      </c>
      <c r="G552" s="2">
        <v>45594</v>
      </c>
      <c r="H552">
        <v>4013107</v>
      </c>
      <c r="I552" t="s">
        <v>217</v>
      </c>
      <c r="J552" t="s">
        <v>619</v>
      </c>
      <c r="K552">
        <v>9.6</v>
      </c>
      <c r="L552">
        <v>23</v>
      </c>
      <c r="M552" t="s">
        <v>88</v>
      </c>
      <c r="N552" t="s">
        <v>788</v>
      </c>
      <c r="O552">
        <v>5</v>
      </c>
      <c r="P552">
        <v>9.6</v>
      </c>
      <c r="Q552">
        <v>1.75</v>
      </c>
      <c r="R552">
        <v>16.8</v>
      </c>
      <c r="S552">
        <v>21.8</v>
      </c>
      <c r="T552">
        <v>5.5</v>
      </c>
      <c r="U552" s="91">
        <v>5.5</v>
      </c>
      <c r="V552" s="91">
        <v>0</v>
      </c>
      <c r="W552">
        <v>32.5</v>
      </c>
      <c r="X552">
        <v>0.38333333333333336</v>
      </c>
      <c r="Y552">
        <v>12.458333333333334</v>
      </c>
      <c r="Z552" s="183">
        <v>9.3416999999999994</v>
      </c>
      <c r="AA552" t="s">
        <v>5</v>
      </c>
      <c r="AB552" t="b" cm="1">
        <f t="array" ref="AB5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2">
        <f>Fares_Big_Star_Export[[#This Row],[Trip Time]]*Fares_Big_Star_Export[[#This Row],[HOURLY DATA]]/60</f>
        <v>12.458333333333334</v>
      </c>
    </row>
    <row r="553" spans="1:29" x14ac:dyDescent="0.25">
      <c r="A553" t="s">
        <v>392</v>
      </c>
      <c r="B553" t="s">
        <v>344</v>
      </c>
      <c r="C553" t="s">
        <v>378</v>
      </c>
      <c r="D553" s="3">
        <v>1</v>
      </c>
      <c r="E553" t="s">
        <v>92</v>
      </c>
      <c r="F553" t="s">
        <v>618</v>
      </c>
      <c r="G553" s="2">
        <v>45594</v>
      </c>
      <c r="H553">
        <v>4014438</v>
      </c>
      <c r="I553" t="s">
        <v>40</v>
      </c>
      <c r="J553" t="s">
        <v>87</v>
      </c>
      <c r="K553">
        <v>12.85</v>
      </c>
      <c r="L553">
        <v>32</v>
      </c>
      <c r="M553" t="s">
        <v>89</v>
      </c>
      <c r="N553" t="s">
        <v>788</v>
      </c>
      <c r="O553">
        <v>6.5</v>
      </c>
      <c r="P553">
        <v>12.85</v>
      </c>
      <c r="Q553">
        <v>2</v>
      </c>
      <c r="R553">
        <v>25.7</v>
      </c>
      <c r="S553">
        <v>32.200000000000003</v>
      </c>
      <c r="T553">
        <v>5.5</v>
      </c>
      <c r="U553" s="91">
        <v>5.5</v>
      </c>
      <c r="V553" s="91">
        <v>0</v>
      </c>
      <c r="W553">
        <v>29</v>
      </c>
      <c r="X553">
        <v>0.53333333333333333</v>
      </c>
      <c r="Y553">
        <v>15.466666666666667</v>
      </c>
      <c r="Z553" s="183">
        <v>16.7333</v>
      </c>
      <c r="AA553" t="s">
        <v>5</v>
      </c>
      <c r="AB553" t="b" cm="1">
        <f t="array" ref="AB5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3">
        <f>Fares_Big_Star_Export[[#This Row],[Trip Time]]*Fares_Big_Star_Export[[#This Row],[HOURLY DATA]]/60</f>
        <v>15.466666666666667</v>
      </c>
    </row>
    <row r="554" spans="1:29" x14ac:dyDescent="0.25">
      <c r="A554" t="s">
        <v>56</v>
      </c>
      <c r="B554" t="s">
        <v>1038</v>
      </c>
      <c r="C554" t="s">
        <v>1039</v>
      </c>
      <c r="D554" s="3">
        <v>0</v>
      </c>
      <c r="E554" t="s">
        <v>92</v>
      </c>
      <c r="F554" t="s">
        <v>285</v>
      </c>
      <c r="G554" s="2">
        <v>45594</v>
      </c>
      <c r="H554">
        <v>4013133</v>
      </c>
      <c r="I554" t="s">
        <v>346</v>
      </c>
      <c r="J554" t="s">
        <v>80</v>
      </c>
      <c r="K554">
        <v>26.9</v>
      </c>
      <c r="L554">
        <v>95</v>
      </c>
      <c r="M554" t="s">
        <v>88</v>
      </c>
      <c r="N554" t="s">
        <v>788</v>
      </c>
      <c r="O554">
        <v>5</v>
      </c>
      <c r="P554">
        <v>26.9</v>
      </c>
      <c r="Q554">
        <v>1.75</v>
      </c>
      <c r="R554">
        <v>47.074999999999996</v>
      </c>
      <c r="S554">
        <v>52.074999999999996</v>
      </c>
      <c r="T554">
        <v>5</v>
      </c>
      <c r="U554" s="91">
        <v>0</v>
      </c>
      <c r="V554" s="91">
        <v>5</v>
      </c>
      <c r="W554">
        <v>32.5</v>
      </c>
      <c r="X554">
        <v>1.5833333333333333</v>
      </c>
      <c r="Y554">
        <v>51.458333333333329</v>
      </c>
      <c r="Z554" s="183">
        <v>0.61670000000000003</v>
      </c>
      <c r="AA554" t="s">
        <v>5</v>
      </c>
      <c r="AB554" t="b" cm="1">
        <f t="array" ref="AB5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4">
        <f>Fares_Big_Star_Export[[#This Row],[Trip Time]]*Fares_Big_Star_Export[[#This Row],[HOURLY DATA]]/60</f>
        <v>51.458333333333336</v>
      </c>
    </row>
    <row r="555" spans="1:29" x14ac:dyDescent="0.25">
      <c r="A555" t="s">
        <v>370</v>
      </c>
      <c r="B555" t="s">
        <v>711</v>
      </c>
      <c r="C555" t="s">
        <v>783</v>
      </c>
      <c r="D555" s="3">
        <v>0</v>
      </c>
      <c r="E555" t="s">
        <v>92</v>
      </c>
      <c r="F555" t="s">
        <v>353</v>
      </c>
      <c r="G555" s="2">
        <v>45594</v>
      </c>
      <c r="H555">
        <v>4014401</v>
      </c>
      <c r="I555" t="s">
        <v>217</v>
      </c>
      <c r="J555" t="s">
        <v>86</v>
      </c>
      <c r="K555">
        <v>20.239999999999998</v>
      </c>
      <c r="L555">
        <v>49</v>
      </c>
      <c r="M555" t="s">
        <v>89</v>
      </c>
      <c r="N555" t="s">
        <v>788</v>
      </c>
      <c r="O555">
        <v>6.5</v>
      </c>
      <c r="P555">
        <v>20.239999999999998</v>
      </c>
      <c r="Q555">
        <v>2</v>
      </c>
      <c r="R555">
        <v>40.479999999999997</v>
      </c>
      <c r="S555">
        <v>46.98</v>
      </c>
      <c r="T555">
        <v>5.5</v>
      </c>
      <c r="U555" s="91">
        <v>0</v>
      </c>
      <c r="V555" s="91">
        <v>5.5</v>
      </c>
      <c r="W555">
        <v>32.5</v>
      </c>
      <c r="X555">
        <v>0.81666666666666665</v>
      </c>
      <c r="Y555">
        <v>26.541666666666668</v>
      </c>
      <c r="Z555" s="183">
        <v>20.438300000000002</v>
      </c>
      <c r="AA555" t="s">
        <v>5</v>
      </c>
      <c r="AB555" t="b" cm="1">
        <f t="array" ref="AB5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5">
        <f>Fares_Big_Star_Export[[#This Row],[Trip Time]]*Fares_Big_Star_Export[[#This Row],[HOURLY DATA]]/60</f>
        <v>26.541666666666668</v>
      </c>
    </row>
    <row r="556" spans="1:29" x14ac:dyDescent="0.25">
      <c r="A556" t="s">
        <v>392</v>
      </c>
      <c r="B556" t="s">
        <v>790</v>
      </c>
      <c r="C556" t="s">
        <v>1040</v>
      </c>
      <c r="D556" s="3">
        <v>1</v>
      </c>
      <c r="E556" t="s">
        <v>92</v>
      </c>
      <c r="F556" t="s">
        <v>618</v>
      </c>
      <c r="G556" s="2">
        <v>45594</v>
      </c>
      <c r="H556">
        <v>4014396</v>
      </c>
      <c r="I556" t="s">
        <v>40</v>
      </c>
      <c r="J556" t="s">
        <v>84</v>
      </c>
      <c r="K556">
        <v>17.89</v>
      </c>
      <c r="L556">
        <v>25</v>
      </c>
      <c r="M556" t="s">
        <v>88</v>
      </c>
      <c r="N556" t="s">
        <v>788</v>
      </c>
      <c r="O556">
        <v>5</v>
      </c>
      <c r="P556">
        <v>17.89</v>
      </c>
      <c r="Q556">
        <v>1.75</v>
      </c>
      <c r="R556">
        <v>31.307500000000001</v>
      </c>
      <c r="S556">
        <v>36.307500000000005</v>
      </c>
      <c r="T556">
        <v>5</v>
      </c>
      <c r="U556" s="91">
        <v>5</v>
      </c>
      <c r="V556" s="91">
        <v>0</v>
      </c>
      <c r="W556">
        <v>29</v>
      </c>
      <c r="X556">
        <v>0.41666666666666669</v>
      </c>
      <c r="Y556">
        <v>12.083333333333334</v>
      </c>
      <c r="Z556" s="183">
        <v>24.2242</v>
      </c>
      <c r="AA556" t="s">
        <v>5</v>
      </c>
      <c r="AB556" t="b" cm="1">
        <f t="array" ref="AB5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6">
        <f>Fares_Big_Star_Export[[#This Row],[Trip Time]]*Fares_Big_Star_Export[[#This Row],[HOURLY DATA]]/60</f>
        <v>12.083333333333334</v>
      </c>
    </row>
    <row r="557" spans="1:29" x14ac:dyDescent="0.25">
      <c r="A557" t="s">
        <v>470</v>
      </c>
      <c r="B557" t="s">
        <v>624</v>
      </c>
      <c r="C557" t="s">
        <v>682</v>
      </c>
      <c r="D557" s="3">
        <v>0</v>
      </c>
      <c r="E557" t="s">
        <v>92</v>
      </c>
      <c r="F557" t="s">
        <v>491</v>
      </c>
      <c r="G557" s="2">
        <v>45594</v>
      </c>
      <c r="H557">
        <v>4014459</v>
      </c>
      <c r="I557" t="s">
        <v>28</v>
      </c>
      <c r="J557" t="s">
        <v>80</v>
      </c>
      <c r="K557">
        <v>10.86</v>
      </c>
      <c r="L557">
        <v>35</v>
      </c>
      <c r="M557" t="s">
        <v>88</v>
      </c>
      <c r="N557" t="s">
        <v>788</v>
      </c>
      <c r="O557">
        <v>5</v>
      </c>
      <c r="P557">
        <v>10.86</v>
      </c>
      <c r="Q557">
        <v>1.75</v>
      </c>
      <c r="R557">
        <v>19.004999999999999</v>
      </c>
      <c r="S557">
        <v>24.004999999999999</v>
      </c>
      <c r="T557">
        <v>0</v>
      </c>
      <c r="U557" s="91">
        <v>0</v>
      </c>
      <c r="V557" s="91">
        <v>0</v>
      </c>
      <c r="W557">
        <v>32.5</v>
      </c>
      <c r="X557">
        <v>0.58333333333333337</v>
      </c>
      <c r="Y557">
        <v>18.958333333333336</v>
      </c>
      <c r="Z557" s="183">
        <v>5.0467000000000004</v>
      </c>
      <c r="AA557" t="s">
        <v>5</v>
      </c>
      <c r="AB557" t="b" cm="1">
        <f t="array" ref="AB5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7">
        <f>Fares_Big_Star_Export[[#This Row],[Trip Time]]*Fares_Big_Star_Export[[#This Row],[HOURLY DATA]]/60</f>
        <v>18.958333333333332</v>
      </c>
    </row>
    <row r="558" spans="1:29" x14ac:dyDescent="0.25">
      <c r="A558" t="s">
        <v>55</v>
      </c>
      <c r="B558" t="s">
        <v>912</v>
      </c>
      <c r="C558" t="s">
        <v>903</v>
      </c>
      <c r="D558" s="3">
        <v>1</v>
      </c>
      <c r="E558" t="s">
        <v>92</v>
      </c>
      <c r="F558" t="s">
        <v>308</v>
      </c>
      <c r="G558" s="2">
        <v>45594</v>
      </c>
      <c r="H558">
        <v>4014394</v>
      </c>
      <c r="I558" t="s">
        <v>18</v>
      </c>
      <c r="J558" t="s">
        <v>84</v>
      </c>
      <c r="K558">
        <v>17.89</v>
      </c>
      <c r="L558">
        <v>30</v>
      </c>
      <c r="M558" t="s">
        <v>88</v>
      </c>
      <c r="N558" t="s">
        <v>788</v>
      </c>
      <c r="O558">
        <v>6.5</v>
      </c>
      <c r="P558">
        <v>17.89</v>
      </c>
      <c r="Q558">
        <v>2</v>
      </c>
      <c r="R558">
        <v>35.78</v>
      </c>
      <c r="S558">
        <v>42.28</v>
      </c>
      <c r="T558">
        <v>5.5</v>
      </c>
      <c r="U558" s="91">
        <v>5.5</v>
      </c>
      <c r="V558" s="91">
        <v>0</v>
      </c>
      <c r="W558">
        <v>35.787500000000001</v>
      </c>
      <c r="X558">
        <v>0.5</v>
      </c>
      <c r="Y558">
        <v>17.893750000000001</v>
      </c>
      <c r="Z558" s="183">
        <v>24.386199999999999</v>
      </c>
      <c r="AA558" t="s">
        <v>19</v>
      </c>
      <c r="AB558" t="b" cm="1">
        <f t="array" ref="AB5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8">
        <f>Fares_Big_Star_Export[[#This Row],[Trip Time]]*Fares_Big_Star_Export[[#This Row],[HOURLY DATA]]/60</f>
        <v>17.893750000000001</v>
      </c>
    </row>
    <row r="559" spans="1:29" x14ac:dyDescent="0.25">
      <c r="A559" t="s">
        <v>392</v>
      </c>
      <c r="B559" t="s">
        <v>436</v>
      </c>
      <c r="C559" t="s">
        <v>417</v>
      </c>
      <c r="D559" s="3">
        <v>0</v>
      </c>
      <c r="E559" t="s">
        <v>92</v>
      </c>
      <c r="F559" t="s">
        <v>666</v>
      </c>
      <c r="G559" s="2">
        <v>45595</v>
      </c>
      <c r="H559">
        <v>4011541</v>
      </c>
      <c r="I559" t="s">
        <v>38</v>
      </c>
      <c r="J559" t="s">
        <v>80</v>
      </c>
      <c r="K559">
        <v>17.3</v>
      </c>
      <c r="L559">
        <v>40</v>
      </c>
      <c r="M559" t="s">
        <v>88</v>
      </c>
      <c r="N559" t="s">
        <v>788</v>
      </c>
      <c r="O559">
        <v>5</v>
      </c>
      <c r="P559">
        <v>17.3</v>
      </c>
      <c r="Q559">
        <v>1.75</v>
      </c>
      <c r="R559">
        <v>30.275000000000002</v>
      </c>
      <c r="S559">
        <v>35.275000000000006</v>
      </c>
      <c r="T559">
        <v>0</v>
      </c>
      <c r="U559" s="91">
        <v>0</v>
      </c>
      <c r="V559" s="91">
        <v>0</v>
      </c>
      <c r="W559">
        <v>29</v>
      </c>
      <c r="X559">
        <v>0.66666666666666663</v>
      </c>
      <c r="Y559">
        <v>19.333333333333332</v>
      </c>
      <c r="Z559" s="183">
        <v>15.941700000000001</v>
      </c>
      <c r="AA559" t="s">
        <v>26</v>
      </c>
      <c r="AB559" t="b" cm="1">
        <f t="array" ref="AB5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9">
        <f>Fares_Big_Star_Export[[#This Row],[Trip Time]]*Fares_Big_Star_Export[[#This Row],[HOURLY DATA]]/60</f>
        <v>19.333333333333332</v>
      </c>
    </row>
    <row r="560" spans="1:29" x14ac:dyDescent="0.25">
      <c r="A560" t="s">
        <v>55</v>
      </c>
      <c r="B560" t="s">
        <v>589</v>
      </c>
      <c r="C560" t="s">
        <v>901</v>
      </c>
      <c r="D560" s="3">
        <v>0</v>
      </c>
      <c r="E560" t="s">
        <v>92</v>
      </c>
      <c r="F560" t="s">
        <v>473</v>
      </c>
      <c r="G560" s="2">
        <v>45595</v>
      </c>
      <c r="H560">
        <v>4014304</v>
      </c>
      <c r="I560" t="s">
        <v>565</v>
      </c>
      <c r="J560" t="s">
        <v>80</v>
      </c>
      <c r="K560">
        <v>37.5</v>
      </c>
      <c r="L560">
        <v>80</v>
      </c>
      <c r="M560" t="s">
        <v>88</v>
      </c>
      <c r="N560" t="s">
        <v>788</v>
      </c>
      <c r="O560">
        <v>6.5</v>
      </c>
      <c r="P560">
        <v>37.5</v>
      </c>
      <c r="Q560">
        <v>2</v>
      </c>
      <c r="R560">
        <v>75</v>
      </c>
      <c r="S560">
        <v>81.5</v>
      </c>
      <c r="T560">
        <v>3</v>
      </c>
      <c r="U560" s="91">
        <v>0</v>
      </c>
      <c r="V560" s="91">
        <v>3</v>
      </c>
      <c r="W560">
        <v>35.787500000000001</v>
      </c>
      <c r="X560">
        <v>1.3333333333333333</v>
      </c>
      <c r="Y560">
        <v>47.716666666666669</v>
      </c>
      <c r="Z560" s="183">
        <v>33.783299999999997</v>
      </c>
      <c r="AA560" t="s">
        <v>5</v>
      </c>
      <c r="AB560" t="b" cm="1">
        <f t="array" ref="AB5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0">
        <f>Fares_Big_Star_Export[[#This Row],[Trip Time]]*Fares_Big_Star_Export[[#This Row],[HOURLY DATA]]/60</f>
        <v>47.716666666666669</v>
      </c>
    </row>
    <row r="561" spans="1:29" x14ac:dyDescent="0.25">
      <c r="A561" t="s">
        <v>55</v>
      </c>
      <c r="B561" t="s">
        <v>745</v>
      </c>
      <c r="C561" t="s">
        <v>486</v>
      </c>
      <c r="D561" s="3">
        <v>0</v>
      </c>
      <c r="E561" t="s">
        <v>92</v>
      </c>
      <c r="F561" t="s">
        <v>473</v>
      </c>
      <c r="G561" s="2">
        <v>45595</v>
      </c>
      <c r="H561">
        <v>4014305</v>
      </c>
      <c r="I561" t="s">
        <v>565</v>
      </c>
      <c r="J561" t="s">
        <v>80</v>
      </c>
      <c r="K561">
        <v>37.5</v>
      </c>
      <c r="L561">
        <v>70</v>
      </c>
      <c r="M561" t="s">
        <v>88</v>
      </c>
      <c r="N561" t="s">
        <v>788</v>
      </c>
      <c r="O561">
        <v>6.5</v>
      </c>
      <c r="P561">
        <v>37.5</v>
      </c>
      <c r="Q561">
        <v>2</v>
      </c>
      <c r="R561">
        <v>75</v>
      </c>
      <c r="S561">
        <v>81.5</v>
      </c>
      <c r="T561">
        <v>5.5</v>
      </c>
      <c r="U561" s="91">
        <v>0</v>
      </c>
      <c r="V561" s="91">
        <v>5.5</v>
      </c>
      <c r="W561">
        <v>35.787500000000001</v>
      </c>
      <c r="X561">
        <v>1.1666666666666667</v>
      </c>
      <c r="Y561">
        <v>41.752083333333339</v>
      </c>
      <c r="Z561" s="183">
        <v>39.747900000000001</v>
      </c>
      <c r="AA561" t="s">
        <v>5</v>
      </c>
      <c r="AB561" t="b" cm="1">
        <f t="array" ref="AB5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1">
        <f>Fares_Big_Star_Export[[#This Row],[Trip Time]]*Fares_Big_Star_Export[[#This Row],[HOURLY DATA]]/60</f>
        <v>41.752083333333331</v>
      </c>
    </row>
    <row r="562" spans="1:29" x14ac:dyDescent="0.25">
      <c r="A562" t="s">
        <v>444</v>
      </c>
      <c r="B562" t="s">
        <v>664</v>
      </c>
      <c r="C562" t="s">
        <v>531</v>
      </c>
      <c r="D562" s="3">
        <v>0</v>
      </c>
      <c r="E562" t="s">
        <v>92</v>
      </c>
      <c r="F562" t="s">
        <v>415</v>
      </c>
      <c r="G562" s="2">
        <v>45595</v>
      </c>
      <c r="H562">
        <v>4014314</v>
      </c>
      <c r="I562" t="s">
        <v>354</v>
      </c>
      <c r="J562" t="s">
        <v>86</v>
      </c>
      <c r="K562">
        <v>9.58</v>
      </c>
      <c r="L562">
        <v>37</v>
      </c>
      <c r="M562" t="s">
        <v>89</v>
      </c>
      <c r="N562" t="s">
        <v>788</v>
      </c>
      <c r="O562">
        <v>6.5</v>
      </c>
      <c r="P562">
        <v>9.58</v>
      </c>
      <c r="Q562">
        <v>2</v>
      </c>
      <c r="R562">
        <v>19.16</v>
      </c>
      <c r="S562">
        <v>25.66</v>
      </c>
      <c r="T562">
        <v>5</v>
      </c>
      <c r="U562" s="91">
        <v>0</v>
      </c>
      <c r="V562" s="91">
        <v>5</v>
      </c>
      <c r="W562">
        <v>32.5</v>
      </c>
      <c r="X562">
        <v>0.6166666666666667</v>
      </c>
      <c r="Y562">
        <v>20.041666666666668</v>
      </c>
      <c r="Z562" s="183">
        <v>5.6182999999999996</v>
      </c>
      <c r="AA562" t="s">
        <v>5</v>
      </c>
      <c r="AB562" t="b" cm="1">
        <f t="array" ref="AB5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2">
        <f>Fares_Big_Star_Export[[#This Row],[Trip Time]]*Fares_Big_Star_Export[[#This Row],[HOURLY DATA]]/60</f>
        <v>20.041666666666668</v>
      </c>
    </row>
    <row r="563" spans="1:29" x14ac:dyDescent="0.25">
      <c r="A563" t="s">
        <v>390</v>
      </c>
      <c r="B563" t="s">
        <v>557</v>
      </c>
      <c r="C563" t="s">
        <v>989</v>
      </c>
      <c r="D563" s="3">
        <v>0</v>
      </c>
      <c r="E563" t="s">
        <v>92</v>
      </c>
      <c r="F563" t="s">
        <v>369</v>
      </c>
      <c r="G563" s="2">
        <v>45595</v>
      </c>
      <c r="H563">
        <v>4014346</v>
      </c>
      <c r="I563" t="s">
        <v>17</v>
      </c>
      <c r="J563" t="s">
        <v>86</v>
      </c>
      <c r="K563">
        <v>12.48</v>
      </c>
      <c r="L563">
        <v>26</v>
      </c>
      <c r="M563" t="s">
        <v>89</v>
      </c>
      <c r="N563" t="s">
        <v>788</v>
      </c>
      <c r="O563">
        <v>6.5</v>
      </c>
      <c r="P563">
        <v>12.48</v>
      </c>
      <c r="Q563">
        <v>2</v>
      </c>
      <c r="R563">
        <v>24.96</v>
      </c>
      <c r="S563">
        <v>31.46</v>
      </c>
      <c r="T563">
        <v>5</v>
      </c>
      <c r="U563" s="91">
        <v>0</v>
      </c>
      <c r="V563" s="91">
        <v>5</v>
      </c>
      <c r="W563">
        <v>32.5</v>
      </c>
      <c r="X563">
        <v>0.43333333333333335</v>
      </c>
      <c r="Y563">
        <v>14.083333333333334</v>
      </c>
      <c r="Z563" s="183">
        <v>17.3767</v>
      </c>
      <c r="AA563" t="s">
        <v>5</v>
      </c>
      <c r="AB563" t="b" cm="1">
        <f t="array" ref="AB5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3">
        <f>Fares_Big_Star_Export[[#This Row],[Trip Time]]*Fares_Big_Star_Export[[#This Row],[HOURLY DATA]]/60</f>
        <v>14.083333333333334</v>
      </c>
    </row>
    <row r="564" spans="1:29" x14ac:dyDescent="0.25">
      <c r="A564" t="s">
        <v>406</v>
      </c>
      <c r="B564" t="s">
        <v>423</v>
      </c>
      <c r="C564" t="s">
        <v>449</v>
      </c>
      <c r="D564" s="3">
        <v>0</v>
      </c>
      <c r="E564" t="s">
        <v>92</v>
      </c>
      <c r="F564" t="s">
        <v>385</v>
      </c>
      <c r="G564" s="2">
        <v>45595</v>
      </c>
      <c r="H564">
        <v>4014416</v>
      </c>
      <c r="I564" t="s">
        <v>212</v>
      </c>
      <c r="J564" t="s">
        <v>619</v>
      </c>
      <c r="K564">
        <v>31.62</v>
      </c>
      <c r="L564">
        <v>100</v>
      </c>
      <c r="M564" t="s">
        <v>88</v>
      </c>
      <c r="N564" t="s">
        <v>788</v>
      </c>
      <c r="O564">
        <v>5</v>
      </c>
      <c r="P564">
        <v>31.62</v>
      </c>
      <c r="Q564">
        <v>1.75</v>
      </c>
      <c r="R564">
        <v>55.335000000000001</v>
      </c>
      <c r="S564">
        <v>60.335000000000001</v>
      </c>
      <c r="T564">
        <v>0</v>
      </c>
      <c r="U564" s="91">
        <v>0</v>
      </c>
      <c r="V564" s="91">
        <v>0</v>
      </c>
      <c r="W564">
        <v>29</v>
      </c>
      <c r="X564">
        <v>1.6666666666666667</v>
      </c>
      <c r="Y564">
        <v>48.333333333333336</v>
      </c>
      <c r="Z564" s="183">
        <v>12.0017</v>
      </c>
      <c r="AA564" t="s">
        <v>26</v>
      </c>
      <c r="AB564" t="b" cm="1">
        <f t="array" ref="AB5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4">
        <f>Fares_Big_Star_Export[[#This Row],[Trip Time]]*Fares_Big_Star_Export[[#This Row],[HOURLY DATA]]/60</f>
        <v>48.333333333333336</v>
      </c>
    </row>
    <row r="565" spans="1:29" x14ac:dyDescent="0.25">
      <c r="A565" t="s">
        <v>392</v>
      </c>
      <c r="B565" t="s">
        <v>387</v>
      </c>
      <c r="C565" t="s">
        <v>725</v>
      </c>
      <c r="D565" s="3">
        <v>0</v>
      </c>
      <c r="E565" t="s">
        <v>92</v>
      </c>
      <c r="F565" t="s">
        <v>666</v>
      </c>
      <c r="G565" s="2">
        <v>45595</v>
      </c>
      <c r="H565">
        <v>4014517</v>
      </c>
      <c r="I565" t="s">
        <v>38</v>
      </c>
      <c r="J565" t="s">
        <v>80</v>
      </c>
      <c r="K565">
        <v>10.17</v>
      </c>
      <c r="L565">
        <v>15</v>
      </c>
      <c r="M565" t="s">
        <v>88</v>
      </c>
      <c r="N565" t="s">
        <v>788</v>
      </c>
      <c r="O565">
        <v>5</v>
      </c>
      <c r="P565">
        <v>10.17</v>
      </c>
      <c r="Q565">
        <v>1.75</v>
      </c>
      <c r="R565">
        <v>17.797499999999999</v>
      </c>
      <c r="S565">
        <v>22.797499999999999</v>
      </c>
      <c r="T565">
        <v>0</v>
      </c>
      <c r="U565" s="91">
        <v>0</v>
      </c>
      <c r="V565" s="91">
        <v>0</v>
      </c>
      <c r="W565">
        <v>29</v>
      </c>
      <c r="X565">
        <v>0.25</v>
      </c>
      <c r="Y565">
        <v>7.25</v>
      </c>
      <c r="Z565" s="183">
        <v>15.547499999999999</v>
      </c>
      <c r="AA565" t="s">
        <v>26</v>
      </c>
      <c r="AB565" t="b" cm="1">
        <f t="array" ref="AB5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5">
        <f>Fares_Big_Star_Export[[#This Row],[Trip Time]]*Fares_Big_Star_Export[[#This Row],[HOURLY DATA]]/60</f>
        <v>7.25</v>
      </c>
    </row>
    <row r="566" spans="1:29" x14ac:dyDescent="0.25">
      <c r="A566" t="s">
        <v>60</v>
      </c>
      <c r="B566" t="s">
        <v>429</v>
      </c>
      <c r="C566" t="s">
        <v>418</v>
      </c>
      <c r="D566" s="3">
        <v>0</v>
      </c>
      <c r="E566" t="s">
        <v>92</v>
      </c>
      <c r="F566" t="s">
        <v>566</v>
      </c>
      <c r="G566" s="2">
        <v>45595</v>
      </c>
      <c r="H566">
        <v>4014421</v>
      </c>
      <c r="I566" t="s">
        <v>23</v>
      </c>
      <c r="J566" t="s">
        <v>80</v>
      </c>
      <c r="K566">
        <v>9.16</v>
      </c>
      <c r="L566">
        <v>54</v>
      </c>
      <c r="M566" t="s">
        <v>88</v>
      </c>
      <c r="N566" t="s">
        <v>788</v>
      </c>
      <c r="O566">
        <v>5</v>
      </c>
      <c r="P566">
        <v>9.16</v>
      </c>
      <c r="Q566">
        <v>1.75</v>
      </c>
      <c r="R566">
        <v>16.03</v>
      </c>
      <c r="S566">
        <v>21.03</v>
      </c>
      <c r="T566">
        <v>5</v>
      </c>
      <c r="U566" s="91">
        <v>0</v>
      </c>
      <c r="V566" s="91">
        <v>5</v>
      </c>
      <c r="W566">
        <v>32.5</v>
      </c>
      <c r="X566">
        <v>0.9</v>
      </c>
      <c r="Y566">
        <v>29.25</v>
      </c>
      <c r="Z566" s="183">
        <v>-8.2200000000000006</v>
      </c>
      <c r="AA566" t="s">
        <v>5</v>
      </c>
      <c r="AB566" t="b" cm="1">
        <f t="array" ref="AB5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6">
        <f>Fares_Big_Star_Export[[#This Row],[Trip Time]]*Fares_Big_Star_Export[[#This Row],[HOURLY DATA]]/60</f>
        <v>29.25</v>
      </c>
    </row>
    <row r="567" spans="1:29" x14ac:dyDescent="0.25">
      <c r="A567" t="s">
        <v>406</v>
      </c>
      <c r="B567" t="s">
        <v>805</v>
      </c>
      <c r="C567" t="s">
        <v>593</v>
      </c>
      <c r="D567" s="3">
        <v>0</v>
      </c>
      <c r="E567" t="s">
        <v>92</v>
      </c>
      <c r="F567" t="s">
        <v>385</v>
      </c>
      <c r="G567" s="2">
        <v>45595</v>
      </c>
      <c r="H567">
        <v>4014427</v>
      </c>
      <c r="I567" t="s">
        <v>212</v>
      </c>
      <c r="J567" t="s">
        <v>80</v>
      </c>
      <c r="K567">
        <v>9.16</v>
      </c>
      <c r="L567">
        <v>23</v>
      </c>
      <c r="M567" t="s">
        <v>88</v>
      </c>
      <c r="N567" t="s">
        <v>788</v>
      </c>
      <c r="O567">
        <v>5</v>
      </c>
      <c r="P567">
        <v>9.16</v>
      </c>
      <c r="Q567">
        <v>1.75</v>
      </c>
      <c r="R567">
        <v>16.03</v>
      </c>
      <c r="S567">
        <v>21.03</v>
      </c>
      <c r="T567">
        <v>0</v>
      </c>
      <c r="U567" s="91">
        <v>0</v>
      </c>
      <c r="V567" s="91">
        <v>0</v>
      </c>
      <c r="W567">
        <v>29</v>
      </c>
      <c r="X567">
        <v>0.38333333333333336</v>
      </c>
      <c r="Y567">
        <v>11.116666666666667</v>
      </c>
      <c r="Z567" s="183">
        <v>9.9132999999999996</v>
      </c>
      <c r="AA567" t="s">
        <v>26</v>
      </c>
      <c r="AB567" t="b" cm="1">
        <f t="array" ref="AB5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7">
        <f>Fares_Big_Star_Export[[#This Row],[Trip Time]]*Fares_Big_Star_Export[[#This Row],[HOURLY DATA]]/60</f>
        <v>11.116666666666667</v>
      </c>
    </row>
    <row r="568" spans="1:29" x14ac:dyDescent="0.25">
      <c r="A568" t="s">
        <v>390</v>
      </c>
      <c r="B568" t="s">
        <v>685</v>
      </c>
      <c r="C568" t="s">
        <v>886</v>
      </c>
      <c r="D568" s="3">
        <v>0</v>
      </c>
      <c r="E568" t="s">
        <v>92</v>
      </c>
      <c r="F568" t="s">
        <v>369</v>
      </c>
      <c r="G568" s="2">
        <v>45595</v>
      </c>
      <c r="H568">
        <v>4013563</v>
      </c>
      <c r="I568" t="s">
        <v>17</v>
      </c>
      <c r="J568" t="s">
        <v>80</v>
      </c>
      <c r="K568">
        <v>14.08</v>
      </c>
      <c r="L568">
        <v>23</v>
      </c>
      <c r="M568" t="s">
        <v>88</v>
      </c>
      <c r="N568" t="s">
        <v>788</v>
      </c>
      <c r="O568">
        <v>5</v>
      </c>
      <c r="P568">
        <v>14.08</v>
      </c>
      <c r="Q568">
        <v>1.75</v>
      </c>
      <c r="R568">
        <v>24.64</v>
      </c>
      <c r="S568">
        <v>29.64</v>
      </c>
      <c r="T568">
        <v>3</v>
      </c>
      <c r="U568" s="91">
        <v>0</v>
      </c>
      <c r="V568" s="91">
        <v>3</v>
      </c>
      <c r="W568">
        <v>32.5</v>
      </c>
      <c r="X568">
        <v>0.38333333333333336</v>
      </c>
      <c r="Y568">
        <v>12.458333333333334</v>
      </c>
      <c r="Z568" s="183">
        <v>17.181699999999999</v>
      </c>
      <c r="AA568" t="s">
        <v>5</v>
      </c>
      <c r="AB568" t="b" cm="1">
        <f t="array" ref="AB5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8">
        <f>Fares_Big_Star_Export[[#This Row],[Trip Time]]*Fares_Big_Star_Export[[#This Row],[HOURLY DATA]]/60</f>
        <v>12.458333333333334</v>
      </c>
    </row>
    <row r="569" spans="1:29" x14ac:dyDescent="0.25">
      <c r="A569" t="s">
        <v>55</v>
      </c>
      <c r="B569" t="s">
        <v>675</v>
      </c>
      <c r="C569" t="s">
        <v>866</v>
      </c>
      <c r="D569" s="3">
        <v>0</v>
      </c>
      <c r="E569" t="s">
        <v>92</v>
      </c>
      <c r="F569" t="s">
        <v>308</v>
      </c>
      <c r="G569" s="2">
        <v>45595</v>
      </c>
      <c r="H569">
        <v>4013565</v>
      </c>
      <c r="I569" t="s">
        <v>18</v>
      </c>
      <c r="J569" t="s">
        <v>80</v>
      </c>
      <c r="K569">
        <v>14.08</v>
      </c>
      <c r="L569">
        <v>57</v>
      </c>
      <c r="M569" t="s">
        <v>88</v>
      </c>
      <c r="N569" t="s">
        <v>788</v>
      </c>
      <c r="O569">
        <v>6.5</v>
      </c>
      <c r="P569">
        <v>14.08</v>
      </c>
      <c r="Q569">
        <v>2</v>
      </c>
      <c r="R569">
        <v>28.16</v>
      </c>
      <c r="S569">
        <v>34.659999999999997</v>
      </c>
      <c r="T569">
        <v>5</v>
      </c>
      <c r="U569" s="91">
        <v>0</v>
      </c>
      <c r="V569" s="91">
        <v>5</v>
      </c>
      <c r="W569">
        <v>35.787500000000001</v>
      </c>
      <c r="X569">
        <v>0.95</v>
      </c>
      <c r="Y569">
        <v>33.998125000000002</v>
      </c>
      <c r="Z569" s="183">
        <v>0.66190000000000004</v>
      </c>
      <c r="AA569" t="s">
        <v>19</v>
      </c>
      <c r="AB569" t="b" cm="1">
        <f t="array" ref="AB5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9">
        <f>Fares_Big_Star_Export[[#This Row],[Trip Time]]*Fares_Big_Star_Export[[#This Row],[HOURLY DATA]]/60</f>
        <v>33.998125000000002</v>
      </c>
    </row>
    <row r="570" spans="1:29" x14ac:dyDescent="0.25">
      <c r="A570" t="s">
        <v>60</v>
      </c>
      <c r="B570" t="s">
        <v>418</v>
      </c>
      <c r="C570" t="s">
        <v>913</v>
      </c>
      <c r="D570" s="3">
        <v>0</v>
      </c>
      <c r="E570" t="s">
        <v>92</v>
      </c>
      <c r="F570" t="s">
        <v>566</v>
      </c>
      <c r="G570" s="2">
        <v>45595</v>
      </c>
      <c r="H570">
        <v>4013741</v>
      </c>
      <c r="I570" t="s">
        <v>23</v>
      </c>
      <c r="J570" t="s">
        <v>80</v>
      </c>
      <c r="K570">
        <v>12.94</v>
      </c>
      <c r="L570">
        <v>27</v>
      </c>
      <c r="M570" t="s">
        <v>88</v>
      </c>
      <c r="N570" t="s">
        <v>788</v>
      </c>
      <c r="O570">
        <v>5</v>
      </c>
      <c r="P570">
        <v>12.94</v>
      </c>
      <c r="Q570">
        <v>1.75</v>
      </c>
      <c r="R570">
        <v>22.645</v>
      </c>
      <c r="S570">
        <v>27.645</v>
      </c>
      <c r="T570">
        <v>0</v>
      </c>
      <c r="U570" s="91">
        <v>0</v>
      </c>
      <c r="V570" s="91">
        <v>0</v>
      </c>
      <c r="W570">
        <v>32.5</v>
      </c>
      <c r="X570">
        <v>0.45</v>
      </c>
      <c r="Y570">
        <v>14.625</v>
      </c>
      <c r="Z570" s="183">
        <v>13.02</v>
      </c>
      <c r="AA570" t="s">
        <v>5</v>
      </c>
      <c r="AB570" t="b" cm="1">
        <f t="array" ref="AB5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0">
        <f>Fares_Big_Star_Export[[#This Row],[Trip Time]]*Fares_Big_Star_Export[[#This Row],[HOURLY DATA]]/60</f>
        <v>14.625</v>
      </c>
    </row>
    <row r="571" spans="1:29" x14ac:dyDescent="0.25">
      <c r="A571" t="s">
        <v>331</v>
      </c>
      <c r="B571" t="s">
        <v>478</v>
      </c>
      <c r="C571" t="s">
        <v>748</v>
      </c>
      <c r="D571" s="3">
        <v>0</v>
      </c>
      <c r="E571" t="s">
        <v>92</v>
      </c>
      <c r="F571" t="s">
        <v>284</v>
      </c>
      <c r="G571" s="2">
        <v>45595</v>
      </c>
      <c r="H571">
        <v>4011542</v>
      </c>
      <c r="I571" t="s">
        <v>213</v>
      </c>
      <c r="J571" t="s">
        <v>80</v>
      </c>
      <c r="K571">
        <v>17.3</v>
      </c>
      <c r="L571">
        <v>47</v>
      </c>
      <c r="M571" t="s">
        <v>88</v>
      </c>
      <c r="N571" t="s">
        <v>788</v>
      </c>
      <c r="O571">
        <v>5</v>
      </c>
      <c r="P571">
        <v>17.3</v>
      </c>
      <c r="Q571">
        <v>1.75</v>
      </c>
      <c r="R571">
        <v>30.275000000000002</v>
      </c>
      <c r="S571">
        <v>35.275000000000006</v>
      </c>
      <c r="T571">
        <v>0</v>
      </c>
      <c r="U571" s="91">
        <v>0</v>
      </c>
      <c r="V571" s="91">
        <v>0</v>
      </c>
      <c r="W571">
        <v>32.5</v>
      </c>
      <c r="X571">
        <v>0.78333333333333333</v>
      </c>
      <c r="Y571">
        <v>25.458333333333332</v>
      </c>
      <c r="Z571" s="183">
        <v>9.8167000000000009</v>
      </c>
      <c r="AA571" t="s">
        <v>5</v>
      </c>
      <c r="AB571" t="b" cm="1">
        <f t="array" ref="AB5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1">
        <f>Fares_Big_Star_Export[[#This Row],[Trip Time]]*Fares_Big_Star_Export[[#This Row],[HOURLY DATA]]/60</f>
        <v>25.458333333333332</v>
      </c>
    </row>
    <row r="572" spans="1:29" x14ac:dyDescent="0.25">
      <c r="A572" t="s">
        <v>390</v>
      </c>
      <c r="B572" t="s">
        <v>943</v>
      </c>
      <c r="C572" t="s">
        <v>655</v>
      </c>
      <c r="D572" s="3">
        <v>0</v>
      </c>
      <c r="E572" t="s">
        <v>92</v>
      </c>
      <c r="F572" t="s">
        <v>369</v>
      </c>
      <c r="G572" s="2">
        <v>45595</v>
      </c>
      <c r="H572">
        <v>4013753</v>
      </c>
      <c r="I572" t="s">
        <v>17</v>
      </c>
      <c r="J572" t="s">
        <v>80</v>
      </c>
      <c r="K572">
        <v>17.13</v>
      </c>
      <c r="L572">
        <v>28</v>
      </c>
      <c r="M572" t="s">
        <v>88</v>
      </c>
      <c r="N572" t="s">
        <v>788</v>
      </c>
      <c r="O572">
        <v>5</v>
      </c>
      <c r="P572">
        <v>17.13</v>
      </c>
      <c r="Q572">
        <v>1.75</v>
      </c>
      <c r="R572">
        <v>29.977499999999999</v>
      </c>
      <c r="S572">
        <v>34.977499999999999</v>
      </c>
      <c r="T572">
        <v>5.5</v>
      </c>
      <c r="U572" s="91">
        <v>0</v>
      </c>
      <c r="V572" s="91">
        <v>5.5</v>
      </c>
      <c r="W572">
        <v>32.5</v>
      </c>
      <c r="X572">
        <v>0.46666666666666667</v>
      </c>
      <c r="Y572">
        <v>15.166666666666666</v>
      </c>
      <c r="Z572" s="183">
        <v>19.8108</v>
      </c>
      <c r="AA572" t="s">
        <v>5</v>
      </c>
      <c r="AB572" t="b" cm="1">
        <f t="array" ref="AB5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2">
        <f>Fares_Big_Star_Export[[#This Row],[Trip Time]]*Fares_Big_Star_Export[[#This Row],[HOURLY DATA]]/60</f>
        <v>15.166666666666666</v>
      </c>
    </row>
    <row r="573" spans="1:29" x14ac:dyDescent="0.25">
      <c r="A573" t="s">
        <v>56</v>
      </c>
      <c r="B573" t="s">
        <v>1041</v>
      </c>
      <c r="C573" t="s">
        <v>1042</v>
      </c>
      <c r="D573" s="3">
        <v>0</v>
      </c>
      <c r="E573" t="s">
        <v>92</v>
      </c>
      <c r="F573" t="s">
        <v>286</v>
      </c>
      <c r="G573" s="2">
        <v>45595</v>
      </c>
      <c r="H573">
        <v>4014418</v>
      </c>
      <c r="I573" t="s">
        <v>345</v>
      </c>
      <c r="J573" t="s">
        <v>619</v>
      </c>
      <c r="K573">
        <v>31.62</v>
      </c>
      <c r="L573">
        <v>48</v>
      </c>
      <c r="M573" t="s">
        <v>88</v>
      </c>
      <c r="N573" t="s">
        <v>788</v>
      </c>
      <c r="O573">
        <v>5</v>
      </c>
      <c r="P573">
        <v>31.62</v>
      </c>
      <c r="Q573">
        <v>1.75</v>
      </c>
      <c r="R573">
        <v>55.335000000000001</v>
      </c>
      <c r="S573">
        <v>60.335000000000001</v>
      </c>
      <c r="T573">
        <v>0</v>
      </c>
      <c r="U573" s="91">
        <v>0</v>
      </c>
      <c r="V573" s="91">
        <v>0</v>
      </c>
      <c r="W573">
        <v>32.5</v>
      </c>
      <c r="X573">
        <v>0.8</v>
      </c>
      <c r="Y573">
        <v>26</v>
      </c>
      <c r="Z573" s="183">
        <v>34.335000000000001</v>
      </c>
      <c r="AA573" t="s">
        <v>5</v>
      </c>
      <c r="AB573" t="b" cm="1">
        <f t="array" ref="AB5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3">
        <f>Fares_Big_Star_Export[[#This Row],[Trip Time]]*Fares_Big_Star_Export[[#This Row],[HOURLY DATA]]/60</f>
        <v>26</v>
      </c>
    </row>
    <row r="574" spans="1:29" x14ac:dyDescent="0.25">
      <c r="A574" t="s">
        <v>470</v>
      </c>
      <c r="B574" t="s">
        <v>511</v>
      </c>
      <c r="C574" t="s">
        <v>446</v>
      </c>
      <c r="D574" s="3">
        <v>0</v>
      </c>
      <c r="E574" t="s">
        <v>92</v>
      </c>
      <c r="F574" t="s">
        <v>491</v>
      </c>
      <c r="G574" s="2">
        <v>45595</v>
      </c>
      <c r="H574">
        <v>4011543</v>
      </c>
      <c r="I574" t="s">
        <v>28</v>
      </c>
      <c r="J574" t="s">
        <v>93</v>
      </c>
      <c r="K574">
        <v>15.66</v>
      </c>
      <c r="L574">
        <v>46</v>
      </c>
      <c r="M574" t="s">
        <v>88</v>
      </c>
      <c r="N574" t="s">
        <v>788</v>
      </c>
      <c r="O574">
        <v>5</v>
      </c>
      <c r="P574">
        <v>15.66</v>
      </c>
      <c r="Q574">
        <v>1.75</v>
      </c>
      <c r="R574">
        <v>27.405000000000001</v>
      </c>
      <c r="S574">
        <v>32.405000000000001</v>
      </c>
      <c r="T574">
        <v>0</v>
      </c>
      <c r="U574" s="91">
        <v>0</v>
      </c>
      <c r="V574" s="91">
        <v>0</v>
      </c>
      <c r="W574">
        <v>32.5</v>
      </c>
      <c r="X574">
        <v>0.76666666666666672</v>
      </c>
      <c r="Y574">
        <v>24.916666666666668</v>
      </c>
      <c r="Z574" s="183">
        <v>7.4882999999999997</v>
      </c>
      <c r="AA574" t="s">
        <v>5</v>
      </c>
      <c r="AB574" t="b" cm="1">
        <f t="array" ref="AB5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4">
        <f>Fares_Big_Star_Export[[#This Row],[Trip Time]]*Fares_Big_Star_Export[[#This Row],[HOURLY DATA]]/60</f>
        <v>24.916666666666668</v>
      </c>
    </row>
    <row r="575" spans="1:29" x14ac:dyDescent="0.25">
      <c r="A575" t="s">
        <v>582</v>
      </c>
      <c r="B575" t="s">
        <v>816</v>
      </c>
      <c r="C575" t="s">
        <v>476</v>
      </c>
      <c r="D575" s="3">
        <v>0</v>
      </c>
      <c r="E575" t="s">
        <v>92</v>
      </c>
      <c r="F575" t="s">
        <v>542</v>
      </c>
      <c r="G575" s="2">
        <v>45595</v>
      </c>
      <c r="H575">
        <v>4011512</v>
      </c>
      <c r="I575" t="s">
        <v>29</v>
      </c>
      <c r="J575" t="s">
        <v>80</v>
      </c>
      <c r="K575">
        <v>7.27</v>
      </c>
      <c r="L575">
        <v>54</v>
      </c>
      <c r="M575" t="s">
        <v>88</v>
      </c>
      <c r="N575" t="s">
        <v>788</v>
      </c>
      <c r="O575">
        <v>5</v>
      </c>
      <c r="P575">
        <v>7.27</v>
      </c>
      <c r="Q575">
        <v>1.75</v>
      </c>
      <c r="R575">
        <v>12.7225</v>
      </c>
      <c r="S575">
        <v>17.7225</v>
      </c>
      <c r="T575">
        <v>0</v>
      </c>
      <c r="U575" s="91">
        <v>0</v>
      </c>
      <c r="V575" s="91">
        <v>0</v>
      </c>
      <c r="W575">
        <v>29</v>
      </c>
      <c r="X575">
        <v>0.9</v>
      </c>
      <c r="Y575">
        <v>26.1</v>
      </c>
      <c r="Z575" s="183">
        <v>-8.3774999999999995</v>
      </c>
      <c r="AA575" t="s">
        <v>26</v>
      </c>
      <c r="AB575" t="b" cm="1">
        <f t="array" ref="AB5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5">
        <f>Fares_Big_Star_Export[[#This Row],[Trip Time]]*Fares_Big_Star_Export[[#This Row],[HOURLY DATA]]/60</f>
        <v>26.1</v>
      </c>
    </row>
    <row r="576" spans="1:29" x14ac:dyDescent="0.25">
      <c r="A576" t="s">
        <v>392</v>
      </c>
      <c r="B576" t="s">
        <v>506</v>
      </c>
      <c r="C576" t="s">
        <v>645</v>
      </c>
      <c r="D576" s="3">
        <v>0</v>
      </c>
      <c r="E576" t="s">
        <v>92</v>
      </c>
      <c r="F576" t="s">
        <v>666</v>
      </c>
      <c r="G576" s="2">
        <v>45595</v>
      </c>
      <c r="H576">
        <v>4011573</v>
      </c>
      <c r="I576" t="s">
        <v>38</v>
      </c>
      <c r="J576" t="s">
        <v>80</v>
      </c>
      <c r="K576">
        <v>8.24</v>
      </c>
      <c r="L576">
        <v>17</v>
      </c>
      <c r="M576" t="s">
        <v>88</v>
      </c>
      <c r="N576" t="s">
        <v>788</v>
      </c>
      <c r="O576">
        <v>5</v>
      </c>
      <c r="P576">
        <v>8.24</v>
      </c>
      <c r="Q576">
        <v>1.75</v>
      </c>
      <c r="R576">
        <v>14.42</v>
      </c>
      <c r="S576">
        <v>19.420000000000002</v>
      </c>
      <c r="T576">
        <v>0</v>
      </c>
      <c r="U576" s="91">
        <v>0</v>
      </c>
      <c r="V576" s="91">
        <v>0</v>
      </c>
      <c r="W576">
        <v>29</v>
      </c>
      <c r="X576">
        <v>0.28333333333333333</v>
      </c>
      <c r="Y576">
        <v>8.2166666666666668</v>
      </c>
      <c r="Z576" s="183">
        <v>11.2033</v>
      </c>
      <c r="AA576" t="s">
        <v>26</v>
      </c>
      <c r="AB576" t="b" cm="1">
        <f t="array" ref="AB5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6">
        <f>Fares_Big_Star_Export[[#This Row],[Trip Time]]*Fares_Big_Star_Export[[#This Row],[HOURLY DATA]]/60</f>
        <v>8.2166666666666668</v>
      </c>
    </row>
    <row r="577" spans="1:29" x14ac:dyDescent="0.25">
      <c r="A577" t="s">
        <v>56</v>
      </c>
      <c r="B577" t="s">
        <v>899</v>
      </c>
      <c r="C577" t="s">
        <v>900</v>
      </c>
      <c r="D577" s="3">
        <v>0</v>
      </c>
      <c r="E577" t="s">
        <v>92</v>
      </c>
      <c r="F577" t="s">
        <v>286</v>
      </c>
      <c r="G577" s="2">
        <v>45595</v>
      </c>
      <c r="H577">
        <v>4013757</v>
      </c>
      <c r="I577" t="s">
        <v>345</v>
      </c>
      <c r="J577" t="s">
        <v>80</v>
      </c>
      <c r="K577">
        <v>17.13</v>
      </c>
      <c r="L577">
        <v>26</v>
      </c>
      <c r="M577" t="s">
        <v>88</v>
      </c>
      <c r="N577" t="s">
        <v>788</v>
      </c>
      <c r="O577">
        <v>5</v>
      </c>
      <c r="P577">
        <v>17.13</v>
      </c>
      <c r="Q577">
        <v>1.75</v>
      </c>
      <c r="R577">
        <v>29.977499999999999</v>
      </c>
      <c r="S577">
        <v>34.977499999999999</v>
      </c>
      <c r="T577">
        <v>5</v>
      </c>
      <c r="U577" s="91">
        <v>0</v>
      </c>
      <c r="V577" s="91">
        <v>5</v>
      </c>
      <c r="W577">
        <v>32.5</v>
      </c>
      <c r="X577">
        <v>0.43333333333333335</v>
      </c>
      <c r="Y577">
        <v>14.083333333333334</v>
      </c>
      <c r="Z577" s="183">
        <v>20.894200000000001</v>
      </c>
      <c r="AA577" t="s">
        <v>5</v>
      </c>
      <c r="AB577" t="b" cm="1">
        <f t="array" ref="AB5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7">
        <f>Fares_Big_Star_Export[[#This Row],[Trip Time]]*Fares_Big_Star_Export[[#This Row],[HOURLY DATA]]/60</f>
        <v>14.083333333333334</v>
      </c>
    </row>
    <row r="578" spans="1:29" x14ac:dyDescent="0.25">
      <c r="A578" t="s">
        <v>406</v>
      </c>
      <c r="B578" t="s">
        <v>1004</v>
      </c>
      <c r="C578" t="s">
        <v>400</v>
      </c>
      <c r="D578" s="3">
        <v>0</v>
      </c>
      <c r="E578" t="s">
        <v>92</v>
      </c>
      <c r="F578" t="s">
        <v>385</v>
      </c>
      <c r="G578" s="2">
        <v>45595</v>
      </c>
      <c r="H578">
        <v>4011677</v>
      </c>
      <c r="I578" t="s">
        <v>212</v>
      </c>
      <c r="J578" t="s">
        <v>80</v>
      </c>
      <c r="K578">
        <v>11.14</v>
      </c>
      <c r="L578">
        <v>24</v>
      </c>
      <c r="M578" t="s">
        <v>88</v>
      </c>
      <c r="N578" t="s">
        <v>788</v>
      </c>
      <c r="O578">
        <v>5</v>
      </c>
      <c r="P578">
        <v>11.14</v>
      </c>
      <c r="Q578">
        <v>1.75</v>
      </c>
      <c r="R578">
        <v>19.495000000000001</v>
      </c>
      <c r="S578">
        <v>24.495000000000001</v>
      </c>
      <c r="T578">
        <v>0</v>
      </c>
      <c r="U578" s="91">
        <v>0</v>
      </c>
      <c r="V578" s="91">
        <v>0</v>
      </c>
      <c r="W578">
        <v>29</v>
      </c>
      <c r="X578">
        <v>0.4</v>
      </c>
      <c r="Y578">
        <v>11.600000000000001</v>
      </c>
      <c r="Z578" s="183">
        <v>12.895</v>
      </c>
      <c r="AA578" t="s">
        <v>26</v>
      </c>
      <c r="AB578" t="b" cm="1">
        <f t="array" ref="AB5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8">
        <f>Fares_Big_Star_Export[[#This Row],[Trip Time]]*Fares_Big_Star_Export[[#This Row],[HOURLY DATA]]/60</f>
        <v>11.6</v>
      </c>
    </row>
    <row r="579" spans="1:29" x14ac:dyDescent="0.25">
      <c r="A579" t="s">
        <v>461</v>
      </c>
      <c r="B579" t="s">
        <v>420</v>
      </c>
      <c r="C579" t="s">
        <v>710</v>
      </c>
      <c r="D579" s="3">
        <v>0</v>
      </c>
      <c r="E579" t="s">
        <v>92</v>
      </c>
      <c r="F579" t="s">
        <v>421</v>
      </c>
      <c r="G579" s="2">
        <v>45595</v>
      </c>
      <c r="H579">
        <v>4011801</v>
      </c>
      <c r="I579" t="s">
        <v>290</v>
      </c>
      <c r="J579" t="s">
        <v>93</v>
      </c>
      <c r="K579">
        <v>20</v>
      </c>
      <c r="L579">
        <v>54</v>
      </c>
      <c r="M579" t="s">
        <v>88</v>
      </c>
      <c r="N579" t="s">
        <v>788</v>
      </c>
      <c r="O579">
        <v>5</v>
      </c>
      <c r="P579">
        <v>20</v>
      </c>
      <c r="Q579">
        <v>1.75</v>
      </c>
      <c r="R579">
        <v>35</v>
      </c>
      <c r="S579">
        <v>40</v>
      </c>
      <c r="T579">
        <v>5</v>
      </c>
      <c r="U579" s="91">
        <v>0</v>
      </c>
      <c r="V579" s="91">
        <v>5</v>
      </c>
      <c r="W579">
        <v>32.5</v>
      </c>
      <c r="X579">
        <v>0.9</v>
      </c>
      <c r="Y579">
        <v>29.25</v>
      </c>
      <c r="Z579" s="183">
        <v>10.75</v>
      </c>
      <c r="AA579" t="s">
        <v>5</v>
      </c>
      <c r="AB579" t="b" cm="1">
        <f t="array" ref="AB5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9">
        <f>Fares_Big_Star_Export[[#This Row],[Trip Time]]*Fares_Big_Star_Export[[#This Row],[HOURLY DATA]]/60</f>
        <v>29.25</v>
      </c>
    </row>
    <row r="580" spans="1:29" x14ac:dyDescent="0.25">
      <c r="A580" t="s">
        <v>55</v>
      </c>
      <c r="B580" t="s">
        <v>419</v>
      </c>
      <c r="C580" t="s">
        <v>579</v>
      </c>
      <c r="D580" s="3">
        <v>0</v>
      </c>
      <c r="E580" t="s">
        <v>92</v>
      </c>
      <c r="F580" t="s">
        <v>562</v>
      </c>
      <c r="G580" s="2">
        <v>45595</v>
      </c>
      <c r="H580">
        <v>4011800</v>
      </c>
      <c r="I580" t="s">
        <v>848</v>
      </c>
      <c r="J580" t="s">
        <v>93</v>
      </c>
      <c r="K580">
        <v>20</v>
      </c>
      <c r="L580">
        <v>38</v>
      </c>
      <c r="M580" t="s">
        <v>88</v>
      </c>
      <c r="N580" t="s">
        <v>788</v>
      </c>
      <c r="O580">
        <v>6.5</v>
      </c>
      <c r="P580">
        <v>20</v>
      </c>
      <c r="Q580">
        <v>2</v>
      </c>
      <c r="R580">
        <v>40</v>
      </c>
      <c r="S580">
        <v>46.5</v>
      </c>
      <c r="T580">
        <v>3</v>
      </c>
      <c r="U580" s="91">
        <v>0</v>
      </c>
      <c r="V580" s="91">
        <v>3</v>
      </c>
      <c r="W580">
        <v>35.787500000000001</v>
      </c>
      <c r="X580">
        <v>0.6333333333333333</v>
      </c>
      <c r="Y580">
        <v>22.665416666666665</v>
      </c>
      <c r="Z580" s="183">
        <v>23.834599999999998</v>
      </c>
      <c r="AA580" t="s">
        <v>5</v>
      </c>
      <c r="AB580" t="b" cm="1">
        <f t="array" ref="AB5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0">
        <f>Fares_Big_Star_Export[[#This Row],[Trip Time]]*Fares_Big_Star_Export[[#This Row],[HOURLY DATA]]/60</f>
        <v>22.665416666666665</v>
      </c>
    </row>
    <row r="581" spans="1:29" x14ac:dyDescent="0.25">
      <c r="A581" t="s">
        <v>392</v>
      </c>
      <c r="B581" t="s">
        <v>634</v>
      </c>
      <c r="C581" t="s">
        <v>531</v>
      </c>
      <c r="D581" s="3">
        <v>0</v>
      </c>
      <c r="E581" t="s">
        <v>92</v>
      </c>
      <c r="F581" t="s">
        <v>666</v>
      </c>
      <c r="G581" s="2">
        <v>45595</v>
      </c>
      <c r="H581">
        <v>4011640</v>
      </c>
      <c r="I581" t="s">
        <v>38</v>
      </c>
      <c r="J581" t="s">
        <v>93</v>
      </c>
      <c r="K581">
        <v>15.66</v>
      </c>
      <c r="L581">
        <v>34</v>
      </c>
      <c r="M581" t="s">
        <v>88</v>
      </c>
      <c r="N581" t="s">
        <v>788</v>
      </c>
      <c r="O581">
        <v>5</v>
      </c>
      <c r="P581">
        <v>15.66</v>
      </c>
      <c r="Q581">
        <v>1.75</v>
      </c>
      <c r="R581">
        <v>27.405000000000001</v>
      </c>
      <c r="S581">
        <v>32.405000000000001</v>
      </c>
      <c r="T581">
        <v>0</v>
      </c>
      <c r="U581" s="91">
        <v>0</v>
      </c>
      <c r="V581" s="91">
        <v>0</v>
      </c>
      <c r="W581">
        <v>29</v>
      </c>
      <c r="X581">
        <v>0.56666666666666665</v>
      </c>
      <c r="Y581">
        <v>16.433333333333334</v>
      </c>
      <c r="Z581" s="183">
        <v>15.9717</v>
      </c>
      <c r="AA581" t="s">
        <v>26</v>
      </c>
      <c r="AB581" t="b" cm="1">
        <f t="array" ref="AB5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1">
        <f>Fares_Big_Star_Export[[#This Row],[Trip Time]]*Fares_Big_Star_Export[[#This Row],[HOURLY DATA]]/60</f>
        <v>16.433333333333334</v>
      </c>
    </row>
    <row r="582" spans="1:29" x14ac:dyDescent="0.25">
      <c r="A582" t="s">
        <v>370</v>
      </c>
      <c r="B582" t="s">
        <v>523</v>
      </c>
      <c r="C582" t="s">
        <v>420</v>
      </c>
      <c r="D582" s="3">
        <v>0</v>
      </c>
      <c r="E582" t="s">
        <v>92</v>
      </c>
      <c r="F582" t="s">
        <v>353</v>
      </c>
      <c r="G582" s="2">
        <v>45595</v>
      </c>
      <c r="H582">
        <v>4011635</v>
      </c>
      <c r="I582" t="s">
        <v>217</v>
      </c>
      <c r="J582" t="s">
        <v>80</v>
      </c>
      <c r="K582">
        <v>19.41</v>
      </c>
      <c r="L582">
        <v>28</v>
      </c>
      <c r="M582" t="s">
        <v>88</v>
      </c>
      <c r="N582" t="s">
        <v>788</v>
      </c>
      <c r="O582">
        <v>5</v>
      </c>
      <c r="P582">
        <v>19.41</v>
      </c>
      <c r="Q582">
        <v>1.75</v>
      </c>
      <c r="R582">
        <v>33.967500000000001</v>
      </c>
      <c r="S582">
        <v>38.967500000000001</v>
      </c>
      <c r="T582">
        <v>5</v>
      </c>
      <c r="U582" s="91">
        <v>0</v>
      </c>
      <c r="V582" s="91">
        <v>5</v>
      </c>
      <c r="W582">
        <v>32.5</v>
      </c>
      <c r="X582">
        <v>0.46666666666666667</v>
      </c>
      <c r="Y582">
        <v>15.166666666666666</v>
      </c>
      <c r="Z582" s="183">
        <v>23.800799999999999</v>
      </c>
      <c r="AA582" t="s">
        <v>5</v>
      </c>
      <c r="AB582" t="b" cm="1">
        <f t="array" ref="AB5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2">
        <f>Fares_Big_Star_Export[[#This Row],[Trip Time]]*Fares_Big_Star_Export[[#This Row],[HOURLY DATA]]/60</f>
        <v>15.166666666666666</v>
      </c>
    </row>
    <row r="583" spans="1:29" x14ac:dyDescent="0.25">
      <c r="A583" t="s">
        <v>56</v>
      </c>
      <c r="B583" t="s">
        <v>892</v>
      </c>
      <c r="C583" t="s">
        <v>1043</v>
      </c>
      <c r="D583" s="3">
        <v>0</v>
      </c>
      <c r="E583" t="s">
        <v>92</v>
      </c>
      <c r="F583" t="s">
        <v>285</v>
      </c>
      <c r="G583" s="2">
        <v>45595</v>
      </c>
      <c r="H583">
        <v>4011634</v>
      </c>
      <c r="I583" t="s">
        <v>346</v>
      </c>
      <c r="J583" t="s">
        <v>80</v>
      </c>
      <c r="K583">
        <v>19.41</v>
      </c>
      <c r="L583">
        <v>43</v>
      </c>
      <c r="M583" t="s">
        <v>88</v>
      </c>
      <c r="N583" t="s">
        <v>788</v>
      </c>
      <c r="O583">
        <v>5</v>
      </c>
      <c r="P583">
        <v>19.41</v>
      </c>
      <c r="Q583">
        <v>1.75</v>
      </c>
      <c r="R583">
        <v>33.967500000000001</v>
      </c>
      <c r="S583">
        <v>38.967500000000001</v>
      </c>
      <c r="T583">
        <v>5.5</v>
      </c>
      <c r="U583" s="91">
        <v>0</v>
      </c>
      <c r="V583" s="91">
        <v>5.5</v>
      </c>
      <c r="W583">
        <v>32.5</v>
      </c>
      <c r="X583">
        <v>0.71666666666666667</v>
      </c>
      <c r="Y583">
        <v>23.291666666666668</v>
      </c>
      <c r="Z583" s="183">
        <v>15.675800000000001</v>
      </c>
      <c r="AA583" t="s">
        <v>5</v>
      </c>
      <c r="AB583" t="b" cm="1">
        <f t="array" ref="AB5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3">
        <f>Fares_Big_Star_Export[[#This Row],[Trip Time]]*Fares_Big_Star_Export[[#This Row],[HOURLY DATA]]/60</f>
        <v>23.291666666666668</v>
      </c>
    </row>
    <row r="584" spans="1:29" x14ac:dyDescent="0.25">
      <c r="A584" t="s">
        <v>470</v>
      </c>
      <c r="B584" t="s">
        <v>770</v>
      </c>
      <c r="C584" t="s">
        <v>709</v>
      </c>
      <c r="D584" s="3">
        <v>0</v>
      </c>
      <c r="E584" t="s">
        <v>92</v>
      </c>
      <c r="F584" t="s">
        <v>491</v>
      </c>
      <c r="G584" s="2">
        <v>45595</v>
      </c>
      <c r="H584">
        <v>4011538</v>
      </c>
      <c r="I584" t="s">
        <v>28</v>
      </c>
      <c r="J584" t="s">
        <v>86</v>
      </c>
      <c r="K584">
        <v>4.88</v>
      </c>
      <c r="L584">
        <v>24</v>
      </c>
      <c r="M584" t="s">
        <v>89</v>
      </c>
      <c r="N584" t="s">
        <v>788</v>
      </c>
      <c r="O584">
        <v>6.5</v>
      </c>
      <c r="P584">
        <v>4.88</v>
      </c>
      <c r="Q584">
        <v>2</v>
      </c>
      <c r="R584">
        <v>9.76</v>
      </c>
      <c r="S584">
        <v>16.259999999999998</v>
      </c>
      <c r="T584">
        <v>0</v>
      </c>
      <c r="U584" s="91">
        <v>0</v>
      </c>
      <c r="V584" s="91">
        <v>0</v>
      </c>
      <c r="W584">
        <v>32.5</v>
      </c>
      <c r="X584">
        <v>0.4</v>
      </c>
      <c r="Y584">
        <v>13</v>
      </c>
      <c r="Z584" s="183">
        <v>3.26</v>
      </c>
      <c r="AA584" t="s">
        <v>5</v>
      </c>
      <c r="AB584" t="b" cm="1">
        <f t="array" ref="AB5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4">
        <f>Fares_Big_Star_Export[[#This Row],[Trip Time]]*Fares_Big_Star_Export[[#This Row],[HOURLY DATA]]/60</f>
        <v>13</v>
      </c>
    </row>
    <row r="585" spans="1:29" x14ac:dyDescent="0.25">
      <c r="A585" t="s">
        <v>390</v>
      </c>
      <c r="B585" t="s">
        <v>708</v>
      </c>
      <c r="C585" t="s">
        <v>506</v>
      </c>
      <c r="D585" s="3">
        <v>0</v>
      </c>
      <c r="E585" t="s">
        <v>92</v>
      </c>
      <c r="F585" t="s">
        <v>369</v>
      </c>
      <c r="G585" s="2">
        <v>45595</v>
      </c>
      <c r="H585">
        <v>4011511</v>
      </c>
      <c r="I585" t="s">
        <v>17</v>
      </c>
      <c r="J585" t="s">
        <v>80</v>
      </c>
      <c r="K585">
        <v>7.27</v>
      </c>
      <c r="L585">
        <v>50</v>
      </c>
      <c r="M585" t="s">
        <v>88</v>
      </c>
      <c r="N585" t="s">
        <v>788</v>
      </c>
      <c r="O585">
        <v>5</v>
      </c>
      <c r="P585">
        <v>7.27</v>
      </c>
      <c r="Q585">
        <v>1.75</v>
      </c>
      <c r="R585">
        <v>12.7225</v>
      </c>
      <c r="S585">
        <v>17.7225</v>
      </c>
      <c r="T585">
        <v>0</v>
      </c>
      <c r="U585" s="91">
        <v>0</v>
      </c>
      <c r="V585" s="91">
        <v>0</v>
      </c>
      <c r="W585">
        <v>32.5</v>
      </c>
      <c r="X585">
        <v>0.83333333333333337</v>
      </c>
      <c r="Y585">
        <v>27.083333333333336</v>
      </c>
      <c r="Z585" s="183">
        <v>-9.3607999999999993</v>
      </c>
      <c r="AA585" t="s">
        <v>5</v>
      </c>
      <c r="AB585" t="b" cm="1">
        <f t="array" ref="AB5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5">
        <f>Fares_Big_Star_Export[[#This Row],[Trip Time]]*Fares_Big_Star_Export[[#This Row],[HOURLY DATA]]/60</f>
        <v>27.083333333333332</v>
      </c>
    </row>
    <row r="586" spans="1:29" x14ac:dyDescent="0.25">
      <c r="A586" t="s">
        <v>370</v>
      </c>
      <c r="B586" t="s">
        <v>920</v>
      </c>
      <c r="C586" t="s">
        <v>1044</v>
      </c>
      <c r="D586" s="3">
        <v>0</v>
      </c>
      <c r="E586" t="s">
        <v>92</v>
      </c>
      <c r="F586" t="s">
        <v>353</v>
      </c>
      <c r="G586" s="2">
        <v>45595</v>
      </c>
      <c r="H586">
        <v>4011534</v>
      </c>
      <c r="I586" t="s">
        <v>217</v>
      </c>
      <c r="J586" t="s">
        <v>80</v>
      </c>
      <c r="K586">
        <v>12.29</v>
      </c>
      <c r="L586">
        <v>36</v>
      </c>
      <c r="M586" t="s">
        <v>88</v>
      </c>
      <c r="N586" t="s">
        <v>788</v>
      </c>
      <c r="O586">
        <v>5</v>
      </c>
      <c r="P586">
        <v>12.29</v>
      </c>
      <c r="Q586">
        <v>1.75</v>
      </c>
      <c r="R586">
        <v>21.5075</v>
      </c>
      <c r="S586">
        <v>26.5075</v>
      </c>
      <c r="T586">
        <v>5</v>
      </c>
      <c r="U586" s="91">
        <v>0</v>
      </c>
      <c r="V586" s="91">
        <v>5</v>
      </c>
      <c r="W586">
        <v>32.5</v>
      </c>
      <c r="X586">
        <v>0.6</v>
      </c>
      <c r="Y586">
        <v>19.5</v>
      </c>
      <c r="Z586" s="183">
        <v>7.0075000000000003</v>
      </c>
      <c r="AA586" t="s">
        <v>5</v>
      </c>
      <c r="AB586" t="b" cm="1">
        <f t="array" ref="AB5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6">
        <f>Fares_Big_Star_Export[[#This Row],[Trip Time]]*Fares_Big_Star_Export[[#This Row],[HOURLY DATA]]/60</f>
        <v>19.5</v>
      </c>
    </row>
    <row r="587" spans="1:29" x14ac:dyDescent="0.25">
      <c r="A587" t="s">
        <v>370</v>
      </c>
      <c r="B587" t="s">
        <v>986</v>
      </c>
      <c r="C587" t="s">
        <v>1045</v>
      </c>
      <c r="D587" s="3">
        <v>0</v>
      </c>
      <c r="E587" t="s">
        <v>92</v>
      </c>
      <c r="F587" t="s">
        <v>353</v>
      </c>
      <c r="G587" s="2">
        <v>45595</v>
      </c>
      <c r="H587">
        <v>4011539</v>
      </c>
      <c r="I587" t="s">
        <v>217</v>
      </c>
      <c r="J587" t="s">
        <v>86</v>
      </c>
      <c r="K587">
        <v>4.88</v>
      </c>
      <c r="L587">
        <v>27</v>
      </c>
      <c r="M587" t="s">
        <v>89</v>
      </c>
      <c r="N587" t="s">
        <v>788</v>
      </c>
      <c r="O587">
        <v>6.5</v>
      </c>
      <c r="P587">
        <v>4.88</v>
      </c>
      <c r="Q587">
        <v>2</v>
      </c>
      <c r="R587">
        <v>9.76</v>
      </c>
      <c r="S587">
        <v>16.259999999999998</v>
      </c>
      <c r="T587">
        <v>0</v>
      </c>
      <c r="U587" s="91">
        <v>0</v>
      </c>
      <c r="V587" s="91">
        <v>0</v>
      </c>
      <c r="W587">
        <v>32.5</v>
      </c>
      <c r="X587">
        <v>0.45</v>
      </c>
      <c r="Y587">
        <v>14.625</v>
      </c>
      <c r="Z587" s="183">
        <v>1.635</v>
      </c>
      <c r="AA587" t="s">
        <v>5</v>
      </c>
      <c r="AB587" t="b" cm="1">
        <f t="array" ref="AB5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7">
        <f>Fares_Big_Star_Export[[#This Row],[Trip Time]]*Fares_Big_Star_Export[[#This Row],[HOURLY DATA]]/60</f>
        <v>14.625</v>
      </c>
    </row>
    <row r="588" spans="1:29" x14ac:dyDescent="0.25">
      <c r="A588" t="s">
        <v>444</v>
      </c>
      <c r="B588" t="s">
        <v>552</v>
      </c>
      <c r="C588" t="s">
        <v>545</v>
      </c>
      <c r="D588" s="3">
        <v>0</v>
      </c>
      <c r="E588" t="s">
        <v>92</v>
      </c>
      <c r="F588" t="s">
        <v>415</v>
      </c>
      <c r="G588" s="2">
        <v>45595</v>
      </c>
      <c r="H588">
        <v>4011668</v>
      </c>
      <c r="I588" t="s">
        <v>354</v>
      </c>
      <c r="J588" t="s">
        <v>80</v>
      </c>
      <c r="K588">
        <v>20.100000000000001</v>
      </c>
      <c r="L588">
        <v>61</v>
      </c>
      <c r="M588" t="s">
        <v>88</v>
      </c>
      <c r="N588" t="s">
        <v>788</v>
      </c>
      <c r="O588">
        <v>5</v>
      </c>
      <c r="P588">
        <v>20.100000000000001</v>
      </c>
      <c r="Q588">
        <v>1.75</v>
      </c>
      <c r="R588">
        <v>35.175000000000004</v>
      </c>
      <c r="S588">
        <v>40.175000000000004</v>
      </c>
      <c r="T588">
        <v>3.75</v>
      </c>
      <c r="U588" s="91">
        <v>0</v>
      </c>
      <c r="V588" s="91">
        <v>3.75</v>
      </c>
      <c r="W588">
        <v>32.5</v>
      </c>
      <c r="X588">
        <v>1.0166666666666666</v>
      </c>
      <c r="Y588">
        <v>33.041666666666664</v>
      </c>
      <c r="Z588" s="183">
        <v>7.1333000000000002</v>
      </c>
      <c r="AA588" t="s">
        <v>5</v>
      </c>
      <c r="AB588" t="b" cm="1">
        <f t="array" ref="AB5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8">
        <f>Fares_Big_Star_Export[[#This Row],[Trip Time]]*Fares_Big_Star_Export[[#This Row],[HOURLY DATA]]/60</f>
        <v>33.041666666666664</v>
      </c>
    </row>
    <row r="589" spans="1:29" x14ac:dyDescent="0.25">
      <c r="A589" t="s">
        <v>392</v>
      </c>
      <c r="B589" t="s">
        <v>812</v>
      </c>
      <c r="C589" t="s">
        <v>897</v>
      </c>
      <c r="D589" s="3">
        <v>0</v>
      </c>
      <c r="E589" t="s">
        <v>92</v>
      </c>
      <c r="F589" t="s">
        <v>666</v>
      </c>
      <c r="G589" s="2">
        <v>45595</v>
      </c>
      <c r="H589">
        <v>4011816</v>
      </c>
      <c r="I589" t="s">
        <v>38</v>
      </c>
      <c r="J589" t="s">
        <v>80</v>
      </c>
      <c r="K589">
        <v>19.62</v>
      </c>
      <c r="L589">
        <v>27</v>
      </c>
      <c r="M589" t="s">
        <v>88</v>
      </c>
      <c r="N589" t="s">
        <v>788</v>
      </c>
      <c r="O589">
        <v>5</v>
      </c>
      <c r="P589">
        <v>19.62</v>
      </c>
      <c r="Q589">
        <v>1.75</v>
      </c>
      <c r="R589">
        <v>34.335000000000001</v>
      </c>
      <c r="S589">
        <v>39.335000000000001</v>
      </c>
      <c r="T589">
        <v>0</v>
      </c>
      <c r="U589" s="91">
        <v>0</v>
      </c>
      <c r="V589" s="91">
        <v>0</v>
      </c>
      <c r="W589">
        <v>29</v>
      </c>
      <c r="X589">
        <v>0.45</v>
      </c>
      <c r="Y589">
        <v>13.05</v>
      </c>
      <c r="Z589" s="183">
        <v>26.285</v>
      </c>
      <c r="AA589" t="s">
        <v>26</v>
      </c>
      <c r="AB589" t="b" cm="1">
        <f t="array" ref="AB5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9">
        <f>Fares_Big_Star_Export[[#This Row],[Trip Time]]*Fares_Big_Star_Export[[#This Row],[HOURLY DATA]]/60</f>
        <v>13.05</v>
      </c>
    </row>
    <row r="590" spans="1:29" x14ac:dyDescent="0.25">
      <c r="A590" t="s">
        <v>582</v>
      </c>
      <c r="B590" t="s">
        <v>703</v>
      </c>
      <c r="C590" t="s">
        <v>402</v>
      </c>
      <c r="D590" s="3">
        <v>0</v>
      </c>
      <c r="E590" t="s">
        <v>92</v>
      </c>
      <c r="F590" t="s">
        <v>542</v>
      </c>
      <c r="G590" s="2">
        <v>45595</v>
      </c>
      <c r="H590">
        <v>4011815</v>
      </c>
      <c r="I590" t="s">
        <v>29</v>
      </c>
      <c r="J590" t="s">
        <v>80</v>
      </c>
      <c r="K590">
        <v>19.62</v>
      </c>
      <c r="L590">
        <v>45</v>
      </c>
      <c r="M590" t="s">
        <v>88</v>
      </c>
      <c r="N590" t="s">
        <v>788</v>
      </c>
      <c r="O590">
        <v>5</v>
      </c>
      <c r="P590">
        <v>19.62</v>
      </c>
      <c r="Q590">
        <v>1.75</v>
      </c>
      <c r="R590">
        <v>34.335000000000001</v>
      </c>
      <c r="S590">
        <v>39.335000000000001</v>
      </c>
      <c r="T590">
        <v>3</v>
      </c>
      <c r="U590" s="91">
        <v>0</v>
      </c>
      <c r="V590" s="91">
        <v>3</v>
      </c>
      <c r="W590">
        <v>29</v>
      </c>
      <c r="X590">
        <v>0.75</v>
      </c>
      <c r="Y590">
        <v>21.75</v>
      </c>
      <c r="Z590" s="183">
        <v>17.585000000000001</v>
      </c>
      <c r="AA590" t="s">
        <v>26</v>
      </c>
      <c r="AB590" t="b" cm="1">
        <f t="array" ref="AB5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0">
        <f>Fares_Big_Star_Export[[#This Row],[Trip Time]]*Fares_Big_Star_Export[[#This Row],[HOURLY DATA]]/60</f>
        <v>21.75</v>
      </c>
    </row>
    <row r="591" spans="1:29" x14ac:dyDescent="0.25">
      <c r="A591" t="s">
        <v>331</v>
      </c>
      <c r="B591" t="s">
        <v>478</v>
      </c>
      <c r="C591" t="s">
        <v>517</v>
      </c>
      <c r="D591" s="3">
        <v>0</v>
      </c>
      <c r="E591" t="s">
        <v>92</v>
      </c>
      <c r="F591" t="s">
        <v>284</v>
      </c>
      <c r="G591" s="2">
        <v>45595</v>
      </c>
      <c r="H591">
        <v>4011574</v>
      </c>
      <c r="I591" t="s">
        <v>213</v>
      </c>
      <c r="J591" t="s">
        <v>80</v>
      </c>
      <c r="K591">
        <v>8.24</v>
      </c>
      <c r="L591">
        <v>20</v>
      </c>
      <c r="M591" t="s">
        <v>88</v>
      </c>
      <c r="N591" t="s">
        <v>788</v>
      </c>
      <c r="O591">
        <v>5</v>
      </c>
      <c r="P591">
        <v>8.24</v>
      </c>
      <c r="Q591">
        <v>1.75</v>
      </c>
      <c r="R591">
        <v>14.42</v>
      </c>
      <c r="S591">
        <v>19.420000000000002</v>
      </c>
      <c r="T591">
        <v>0</v>
      </c>
      <c r="U591" s="91">
        <v>0</v>
      </c>
      <c r="V591" s="91">
        <v>0</v>
      </c>
      <c r="W591">
        <v>32.5</v>
      </c>
      <c r="X591">
        <v>0.33333333333333331</v>
      </c>
      <c r="Y591">
        <v>10.833333333333332</v>
      </c>
      <c r="Z591" s="183">
        <v>8.5867000000000004</v>
      </c>
      <c r="AA591" t="s">
        <v>5</v>
      </c>
      <c r="AB591" t="b" cm="1">
        <f t="array" ref="AB5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1">
        <f>Fares_Big_Star_Export[[#This Row],[Trip Time]]*Fares_Big_Star_Export[[#This Row],[HOURLY DATA]]/60</f>
        <v>10.833333333333334</v>
      </c>
    </row>
    <row r="592" spans="1:29" x14ac:dyDescent="0.25">
      <c r="A592" t="s">
        <v>392</v>
      </c>
      <c r="B592" t="s">
        <v>624</v>
      </c>
      <c r="C592" t="s">
        <v>875</v>
      </c>
      <c r="D592" s="3">
        <v>0</v>
      </c>
      <c r="E592" t="s">
        <v>92</v>
      </c>
      <c r="F592" t="s">
        <v>618</v>
      </c>
      <c r="G592" s="2">
        <v>45595</v>
      </c>
      <c r="H592">
        <v>4011558</v>
      </c>
      <c r="I592" t="s">
        <v>40</v>
      </c>
      <c r="J592" t="s">
        <v>80</v>
      </c>
      <c r="K592">
        <v>10.6</v>
      </c>
      <c r="L592">
        <v>61</v>
      </c>
      <c r="M592" t="s">
        <v>88</v>
      </c>
      <c r="N592" t="s">
        <v>788</v>
      </c>
      <c r="O592">
        <v>5</v>
      </c>
      <c r="P592">
        <v>10.6</v>
      </c>
      <c r="Q592">
        <v>1.75</v>
      </c>
      <c r="R592">
        <v>18.55</v>
      </c>
      <c r="S592">
        <v>23.55</v>
      </c>
      <c r="T592">
        <v>0</v>
      </c>
      <c r="U592" s="91">
        <v>0</v>
      </c>
      <c r="V592" s="91">
        <v>0</v>
      </c>
      <c r="W592">
        <v>29</v>
      </c>
      <c r="X592">
        <v>1.0166666666666666</v>
      </c>
      <c r="Y592">
        <v>29.483333333333331</v>
      </c>
      <c r="Z592" s="183">
        <v>-5.9333</v>
      </c>
      <c r="AA592" t="s">
        <v>5</v>
      </c>
      <c r="AB592" t="b" cm="1">
        <f t="array" ref="AB5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2">
        <f>Fares_Big_Star_Export[[#This Row],[Trip Time]]*Fares_Big_Star_Export[[#This Row],[HOURLY DATA]]/60</f>
        <v>29.483333333333334</v>
      </c>
    </row>
    <row r="593" spans="1:29" x14ac:dyDescent="0.25">
      <c r="A593" t="s">
        <v>406</v>
      </c>
      <c r="B593" t="s">
        <v>690</v>
      </c>
      <c r="C593" t="s">
        <v>416</v>
      </c>
      <c r="D593" s="3">
        <v>0</v>
      </c>
      <c r="E593" t="s">
        <v>92</v>
      </c>
      <c r="F593" t="s">
        <v>385</v>
      </c>
      <c r="G593" s="2">
        <v>45595</v>
      </c>
      <c r="H593">
        <v>4013783</v>
      </c>
      <c r="I593" t="s">
        <v>212</v>
      </c>
      <c r="J593" t="s">
        <v>80</v>
      </c>
      <c r="K593">
        <v>25.33</v>
      </c>
      <c r="L593">
        <v>53</v>
      </c>
      <c r="M593" t="s">
        <v>88</v>
      </c>
      <c r="N593" t="s">
        <v>788</v>
      </c>
      <c r="O593">
        <v>5</v>
      </c>
      <c r="P593">
        <v>25.33</v>
      </c>
      <c r="Q593">
        <v>1.75</v>
      </c>
      <c r="R593">
        <v>44.327500000000001</v>
      </c>
      <c r="S593">
        <v>49.327500000000001</v>
      </c>
      <c r="T593">
        <v>0</v>
      </c>
      <c r="U593" s="91">
        <v>0</v>
      </c>
      <c r="V593" s="91">
        <v>0</v>
      </c>
      <c r="W593">
        <v>29</v>
      </c>
      <c r="X593">
        <v>0.8833333333333333</v>
      </c>
      <c r="Y593">
        <v>25.616666666666667</v>
      </c>
      <c r="Z593" s="183">
        <v>23.710799999999999</v>
      </c>
      <c r="AA593" t="s">
        <v>26</v>
      </c>
      <c r="AB593" t="b" cm="1">
        <f t="array" ref="AB5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3">
        <f>Fares_Big_Star_Export[[#This Row],[Trip Time]]*Fares_Big_Star_Export[[#This Row],[HOURLY DATA]]/60</f>
        <v>25.616666666666667</v>
      </c>
    </row>
    <row r="594" spans="1:29" x14ac:dyDescent="0.25">
      <c r="A594" t="s">
        <v>470</v>
      </c>
      <c r="B594" t="s">
        <v>686</v>
      </c>
      <c r="C594" t="s">
        <v>426</v>
      </c>
      <c r="D594" s="3">
        <v>0</v>
      </c>
      <c r="E594" t="s">
        <v>92</v>
      </c>
      <c r="F594" t="s">
        <v>491</v>
      </c>
      <c r="G594" s="2">
        <v>45595</v>
      </c>
      <c r="H594">
        <v>4011540</v>
      </c>
      <c r="I594" t="s">
        <v>28</v>
      </c>
      <c r="J594" t="s">
        <v>80</v>
      </c>
      <c r="K594">
        <v>4.38</v>
      </c>
      <c r="L594">
        <v>14</v>
      </c>
      <c r="M594" t="s">
        <v>88</v>
      </c>
      <c r="N594" t="s">
        <v>788</v>
      </c>
      <c r="O594">
        <v>5</v>
      </c>
      <c r="P594">
        <v>4.38</v>
      </c>
      <c r="Q594">
        <v>1.75</v>
      </c>
      <c r="R594">
        <v>7.665</v>
      </c>
      <c r="S594">
        <v>12.664999999999999</v>
      </c>
      <c r="T594">
        <v>5.5</v>
      </c>
      <c r="U594" s="91">
        <v>0</v>
      </c>
      <c r="V594" s="91">
        <v>5.5</v>
      </c>
      <c r="W594">
        <v>32.5</v>
      </c>
      <c r="X594">
        <v>0.23333333333333334</v>
      </c>
      <c r="Y594">
        <v>7.583333333333333</v>
      </c>
      <c r="Z594" s="183">
        <v>5.0816999999999997</v>
      </c>
      <c r="AA594" t="s">
        <v>5</v>
      </c>
      <c r="AB594" t="b" cm="1">
        <f t="array" ref="AB5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4">
        <f>Fares_Big_Star_Export[[#This Row],[Trip Time]]*Fares_Big_Star_Export[[#This Row],[HOURLY DATA]]/60</f>
        <v>7.583333333333333</v>
      </c>
    </row>
    <row r="595" spans="1:29" x14ac:dyDescent="0.25">
      <c r="A595" t="s">
        <v>582</v>
      </c>
      <c r="B595" t="s">
        <v>569</v>
      </c>
      <c r="C595" t="s">
        <v>748</v>
      </c>
      <c r="D595" s="3">
        <v>0</v>
      </c>
      <c r="E595" t="s">
        <v>92</v>
      </c>
      <c r="F595" t="s">
        <v>542</v>
      </c>
      <c r="G595" s="2">
        <v>45595</v>
      </c>
      <c r="H595">
        <v>4015264</v>
      </c>
      <c r="I595" t="s">
        <v>29</v>
      </c>
      <c r="J595" t="s">
        <v>80</v>
      </c>
      <c r="K595">
        <v>10.86</v>
      </c>
      <c r="L595">
        <v>20</v>
      </c>
      <c r="M595" t="s">
        <v>88</v>
      </c>
      <c r="N595" t="s">
        <v>788</v>
      </c>
      <c r="O595">
        <v>5</v>
      </c>
      <c r="P595">
        <v>10.86</v>
      </c>
      <c r="Q595">
        <v>1.75</v>
      </c>
      <c r="R595">
        <v>19.004999999999999</v>
      </c>
      <c r="S595">
        <v>24.004999999999999</v>
      </c>
      <c r="T595">
        <v>5</v>
      </c>
      <c r="U595" s="91">
        <v>0</v>
      </c>
      <c r="V595" s="91">
        <v>5</v>
      </c>
      <c r="W595">
        <v>29</v>
      </c>
      <c r="X595">
        <v>0.33333333333333331</v>
      </c>
      <c r="Y595">
        <v>9.6666666666666661</v>
      </c>
      <c r="Z595" s="183">
        <v>14.3383</v>
      </c>
      <c r="AA595" t="s">
        <v>26</v>
      </c>
      <c r="AB595" t="b" cm="1">
        <f t="array" ref="AB5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5">
        <f>Fares_Big_Star_Export[[#This Row],[Trip Time]]*Fares_Big_Star_Export[[#This Row],[HOURLY DATA]]/60</f>
        <v>9.6666666666666661</v>
      </c>
    </row>
    <row r="596" spans="1:29" x14ac:dyDescent="0.25">
      <c r="A596" t="s">
        <v>60</v>
      </c>
      <c r="B596" t="s">
        <v>396</v>
      </c>
      <c r="C596" t="s">
        <v>623</v>
      </c>
      <c r="D596" s="3">
        <v>0</v>
      </c>
      <c r="E596" t="s">
        <v>92</v>
      </c>
      <c r="F596" t="s">
        <v>566</v>
      </c>
      <c r="G596" s="2">
        <v>45595</v>
      </c>
      <c r="H596">
        <v>4011372</v>
      </c>
      <c r="I596" t="s">
        <v>23</v>
      </c>
      <c r="J596" t="s">
        <v>84</v>
      </c>
      <c r="K596">
        <v>6.92</v>
      </c>
      <c r="L596">
        <v>37</v>
      </c>
      <c r="M596" t="s">
        <v>88</v>
      </c>
      <c r="N596" t="s">
        <v>788</v>
      </c>
      <c r="O596">
        <v>5</v>
      </c>
      <c r="P596">
        <v>6.92</v>
      </c>
      <c r="Q596">
        <v>1.75</v>
      </c>
      <c r="R596">
        <v>12.11</v>
      </c>
      <c r="S596">
        <v>17.11</v>
      </c>
      <c r="T596">
        <v>5</v>
      </c>
      <c r="U596" s="91">
        <v>0</v>
      </c>
      <c r="V596" s="91">
        <v>5</v>
      </c>
      <c r="W596">
        <v>32.5</v>
      </c>
      <c r="X596">
        <v>0.6166666666666667</v>
      </c>
      <c r="Y596">
        <v>20.041666666666668</v>
      </c>
      <c r="Z596" s="183">
        <v>-2.9317000000000002</v>
      </c>
      <c r="AA596" t="s">
        <v>5</v>
      </c>
      <c r="AB596" t="b" cm="1">
        <f t="array" ref="AB5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6">
        <f>Fares_Big_Star_Export[[#This Row],[Trip Time]]*Fares_Big_Star_Export[[#This Row],[HOURLY DATA]]/60</f>
        <v>20.041666666666668</v>
      </c>
    </row>
    <row r="597" spans="1:29" x14ac:dyDescent="0.25">
      <c r="A597" t="s">
        <v>390</v>
      </c>
      <c r="B597" t="s">
        <v>816</v>
      </c>
      <c r="C597" t="s">
        <v>388</v>
      </c>
      <c r="D597" s="3">
        <v>0</v>
      </c>
      <c r="E597" t="s">
        <v>92</v>
      </c>
      <c r="F597" t="s">
        <v>369</v>
      </c>
      <c r="G597" s="2">
        <v>45595</v>
      </c>
      <c r="H597">
        <v>4011253</v>
      </c>
      <c r="I597" t="s">
        <v>17</v>
      </c>
      <c r="J597" t="s">
        <v>80</v>
      </c>
      <c r="K597">
        <v>11.47</v>
      </c>
      <c r="L597">
        <v>17</v>
      </c>
      <c r="M597" t="s">
        <v>88</v>
      </c>
      <c r="N597" t="s">
        <v>788</v>
      </c>
      <c r="O597">
        <v>5</v>
      </c>
      <c r="P597">
        <v>11.47</v>
      </c>
      <c r="Q597">
        <v>1.75</v>
      </c>
      <c r="R597">
        <v>20.072500000000002</v>
      </c>
      <c r="S597">
        <v>25.072500000000002</v>
      </c>
      <c r="T597">
        <v>0</v>
      </c>
      <c r="U597" s="91">
        <v>0</v>
      </c>
      <c r="V597" s="91">
        <v>0</v>
      </c>
      <c r="W597">
        <v>32.5</v>
      </c>
      <c r="X597">
        <v>0.28333333333333333</v>
      </c>
      <c r="Y597">
        <v>9.2083333333333339</v>
      </c>
      <c r="Z597" s="183">
        <v>15.8642</v>
      </c>
      <c r="AA597" t="s">
        <v>5</v>
      </c>
      <c r="AB597" t="b" cm="1">
        <f t="array" ref="AB5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7">
        <f>Fares_Big_Star_Export[[#This Row],[Trip Time]]*Fares_Big_Star_Export[[#This Row],[HOURLY DATA]]/60</f>
        <v>9.2083333333333339</v>
      </c>
    </row>
    <row r="598" spans="1:29" x14ac:dyDescent="0.25">
      <c r="A598" t="s">
        <v>60</v>
      </c>
      <c r="B598" t="s">
        <v>1046</v>
      </c>
      <c r="C598" t="s">
        <v>739</v>
      </c>
      <c r="D598" s="3">
        <v>0</v>
      </c>
      <c r="E598" t="s">
        <v>92</v>
      </c>
      <c r="F598" t="s">
        <v>566</v>
      </c>
      <c r="G598" s="2">
        <v>45595</v>
      </c>
      <c r="H598">
        <v>4013173</v>
      </c>
      <c r="I598" t="s">
        <v>23</v>
      </c>
      <c r="J598" t="s">
        <v>80</v>
      </c>
      <c r="K598">
        <v>18.309999999999999</v>
      </c>
      <c r="L598">
        <v>22</v>
      </c>
      <c r="M598" t="s">
        <v>88</v>
      </c>
      <c r="N598" t="s">
        <v>788</v>
      </c>
      <c r="O598">
        <v>5</v>
      </c>
      <c r="P598">
        <v>18.309999999999999</v>
      </c>
      <c r="Q598">
        <v>1.75</v>
      </c>
      <c r="R598">
        <v>32.042499999999997</v>
      </c>
      <c r="S598">
        <v>37.042499999999997</v>
      </c>
      <c r="T598">
        <v>5</v>
      </c>
      <c r="U598" s="91">
        <v>0</v>
      </c>
      <c r="V598" s="91">
        <v>5</v>
      </c>
      <c r="W598">
        <v>32.5</v>
      </c>
      <c r="X598">
        <v>0.36666666666666664</v>
      </c>
      <c r="Y598">
        <v>11.916666666666666</v>
      </c>
      <c r="Z598" s="183">
        <v>25.125800000000002</v>
      </c>
      <c r="AA598" t="s">
        <v>5</v>
      </c>
      <c r="AB598" t="b" cm="1">
        <f t="array" ref="AB5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8">
        <f>Fares_Big_Star_Export[[#This Row],[Trip Time]]*Fares_Big_Star_Export[[#This Row],[HOURLY DATA]]/60</f>
        <v>11.916666666666666</v>
      </c>
    </row>
    <row r="599" spans="1:29" x14ac:dyDescent="0.25">
      <c r="A599" t="s">
        <v>582</v>
      </c>
      <c r="B599" t="s">
        <v>365</v>
      </c>
      <c r="C599" t="s">
        <v>502</v>
      </c>
      <c r="D599" s="3">
        <v>0</v>
      </c>
      <c r="E599" t="s">
        <v>92</v>
      </c>
      <c r="F599" t="s">
        <v>542</v>
      </c>
      <c r="G599" s="2">
        <v>45595</v>
      </c>
      <c r="H599">
        <v>4011252</v>
      </c>
      <c r="I599" t="s">
        <v>29</v>
      </c>
      <c r="J599" t="s">
        <v>80</v>
      </c>
      <c r="K599">
        <v>11.47</v>
      </c>
      <c r="L599">
        <v>92</v>
      </c>
      <c r="M599" t="s">
        <v>88</v>
      </c>
      <c r="N599" t="s">
        <v>788</v>
      </c>
      <c r="O599">
        <v>5</v>
      </c>
      <c r="P599">
        <v>11.47</v>
      </c>
      <c r="Q599">
        <v>1.75</v>
      </c>
      <c r="R599">
        <v>20.072500000000002</v>
      </c>
      <c r="S599">
        <v>25.072500000000002</v>
      </c>
      <c r="T599">
        <v>0</v>
      </c>
      <c r="U599" s="91">
        <v>0</v>
      </c>
      <c r="V599" s="91">
        <v>0</v>
      </c>
      <c r="W599">
        <v>29</v>
      </c>
      <c r="X599">
        <v>1.5333333333333334</v>
      </c>
      <c r="Y599">
        <v>44.466666666666669</v>
      </c>
      <c r="Z599" s="183">
        <v>-19.394200000000001</v>
      </c>
      <c r="AA599" t="s">
        <v>26</v>
      </c>
      <c r="AB599" t="b" cm="1">
        <f t="array" ref="AB5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9">
        <f>Fares_Big_Star_Export[[#This Row],[Trip Time]]*Fares_Big_Star_Export[[#This Row],[HOURLY DATA]]/60</f>
        <v>44.466666666666669</v>
      </c>
    </row>
    <row r="600" spans="1:29" x14ac:dyDescent="0.25">
      <c r="A600" t="s">
        <v>444</v>
      </c>
      <c r="B600" t="s">
        <v>775</v>
      </c>
      <c r="C600" t="s">
        <v>1011</v>
      </c>
      <c r="D600" s="3">
        <v>0</v>
      </c>
      <c r="E600" t="s">
        <v>92</v>
      </c>
      <c r="F600" t="s">
        <v>415</v>
      </c>
      <c r="G600" s="2">
        <v>45595</v>
      </c>
      <c r="H600">
        <v>4013172</v>
      </c>
      <c r="I600" t="s">
        <v>354</v>
      </c>
      <c r="J600" t="s">
        <v>80</v>
      </c>
      <c r="K600">
        <v>18.309999999999999</v>
      </c>
      <c r="L600">
        <v>21</v>
      </c>
      <c r="M600" t="s">
        <v>88</v>
      </c>
      <c r="N600" t="s">
        <v>788</v>
      </c>
      <c r="O600">
        <v>5</v>
      </c>
      <c r="P600">
        <v>18.309999999999999</v>
      </c>
      <c r="Q600">
        <v>1.75</v>
      </c>
      <c r="R600">
        <v>32.042499999999997</v>
      </c>
      <c r="S600">
        <v>37.042499999999997</v>
      </c>
      <c r="T600">
        <v>3.75</v>
      </c>
      <c r="U600" s="91">
        <v>0</v>
      </c>
      <c r="V600" s="91">
        <v>3.75</v>
      </c>
      <c r="W600">
        <v>32.5</v>
      </c>
      <c r="X600">
        <v>0.35</v>
      </c>
      <c r="Y600">
        <v>11.375</v>
      </c>
      <c r="Z600" s="183">
        <v>25.6675</v>
      </c>
      <c r="AA600" t="s">
        <v>5</v>
      </c>
      <c r="AB600" t="b" cm="1">
        <f t="array" ref="AB6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0">
        <f>Fares_Big_Star_Export[[#This Row],[Trip Time]]*Fares_Big_Star_Export[[#This Row],[HOURLY DATA]]/60</f>
        <v>11.375</v>
      </c>
    </row>
    <row r="601" spans="1:29" x14ac:dyDescent="0.25">
      <c r="A601" t="s">
        <v>390</v>
      </c>
      <c r="B601" t="s">
        <v>453</v>
      </c>
      <c r="C601" t="s">
        <v>420</v>
      </c>
      <c r="D601" s="3">
        <v>0</v>
      </c>
      <c r="E601" t="s">
        <v>92</v>
      </c>
      <c r="F601" t="s">
        <v>369</v>
      </c>
      <c r="G601" s="2">
        <v>45595</v>
      </c>
      <c r="H601">
        <v>4013066</v>
      </c>
      <c r="I601" t="s">
        <v>17</v>
      </c>
      <c r="J601" t="s">
        <v>80</v>
      </c>
      <c r="K601">
        <v>14.12</v>
      </c>
      <c r="L601">
        <v>31</v>
      </c>
      <c r="M601" t="s">
        <v>88</v>
      </c>
      <c r="N601" t="s">
        <v>788</v>
      </c>
      <c r="O601">
        <v>5</v>
      </c>
      <c r="P601">
        <v>14.12</v>
      </c>
      <c r="Q601">
        <v>1.75</v>
      </c>
      <c r="R601">
        <v>24.709999999999997</v>
      </c>
      <c r="S601">
        <v>29.709999999999997</v>
      </c>
      <c r="T601">
        <v>0</v>
      </c>
      <c r="U601" s="91">
        <v>0</v>
      </c>
      <c r="V601" s="91">
        <v>0</v>
      </c>
      <c r="W601">
        <v>32.5</v>
      </c>
      <c r="X601">
        <v>0.51666666666666672</v>
      </c>
      <c r="Y601">
        <v>16.791666666666668</v>
      </c>
      <c r="Z601" s="183">
        <v>12.9183</v>
      </c>
      <c r="AA601" t="s">
        <v>5</v>
      </c>
      <c r="AB601" t="b" cm="1">
        <f t="array" ref="AB6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1">
        <f>Fares_Big_Star_Export[[#This Row],[Trip Time]]*Fares_Big_Star_Export[[#This Row],[HOURLY DATA]]/60</f>
        <v>16.791666666666668</v>
      </c>
    </row>
    <row r="602" spans="1:29" x14ac:dyDescent="0.25">
      <c r="A602" t="s">
        <v>331</v>
      </c>
      <c r="B602" t="s">
        <v>1047</v>
      </c>
      <c r="C602" t="s">
        <v>1048</v>
      </c>
      <c r="D602" s="3">
        <v>0</v>
      </c>
      <c r="E602" t="s">
        <v>92</v>
      </c>
      <c r="F602" t="s">
        <v>284</v>
      </c>
      <c r="G602" s="2">
        <v>45595</v>
      </c>
      <c r="H602">
        <v>4013134</v>
      </c>
      <c r="I602" t="s">
        <v>213</v>
      </c>
      <c r="J602" t="s">
        <v>80</v>
      </c>
      <c r="K602">
        <v>26.9</v>
      </c>
      <c r="L602">
        <v>69</v>
      </c>
      <c r="M602" t="s">
        <v>88</v>
      </c>
      <c r="N602" t="s">
        <v>788</v>
      </c>
      <c r="O602">
        <v>5</v>
      </c>
      <c r="P602">
        <v>26.9</v>
      </c>
      <c r="Q602">
        <v>1.75</v>
      </c>
      <c r="R602">
        <v>47.074999999999996</v>
      </c>
      <c r="S602">
        <v>52.074999999999996</v>
      </c>
      <c r="T602">
        <v>5</v>
      </c>
      <c r="U602" s="91">
        <v>0</v>
      </c>
      <c r="V602" s="91">
        <v>5</v>
      </c>
      <c r="W602">
        <v>32.5</v>
      </c>
      <c r="X602">
        <v>1.1499999999999999</v>
      </c>
      <c r="Y602">
        <v>37.375</v>
      </c>
      <c r="Z602" s="183">
        <v>14.7</v>
      </c>
      <c r="AA602" t="s">
        <v>5</v>
      </c>
      <c r="AB602" t="b" cm="1">
        <f t="array" ref="AB6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2">
        <f>Fares_Big_Star_Export[[#This Row],[Trip Time]]*Fares_Big_Star_Export[[#This Row],[HOURLY DATA]]/60</f>
        <v>37.375</v>
      </c>
    </row>
    <row r="603" spans="1:29" x14ac:dyDescent="0.25">
      <c r="A603" t="s">
        <v>582</v>
      </c>
      <c r="B603" t="s">
        <v>816</v>
      </c>
      <c r="C603" t="s">
        <v>499</v>
      </c>
      <c r="D603" s="3">
        <v>0</v>
      </c>
      <c r="E603" t="s">
        <v>92</v>
      </c>
      <c r="F603" t="s">
        <v>542</v>
      </c>
      <c r="G603" s="2">
        <v>45595</v>
      </c>
      <c r="H603">
        <v>4011396</v>
      </c>
      <c r="I603" t="s">
        <v>29</v>
      </c>
      <c r="J603" t="s">
        <v>80</v>
      </c>
      <c r="K603">
        <v>17.43</v>
      </c>
      <c r="L603">
        <v>94</v>
      </c>
      <c r="M603" t="s">
        <v>88</v>
      </c>
      <c r="N603" t="s">
        <v>788</v>
      </c>
      <c r="O603">
        <v>5</v>
      </c>
      <c r="P603">
        <v>17.43</v>
      </c>
      <c r="Q603">
        <v>1.75</v>
      </c>
      <c r="R603">
        <v>30.502499999999998</v>
      </c>
      <c r="S603">
        <v>35.502499999999998</v>
      </c>
      <c r="T603">
        <v>0</v>
      </c>
      <c r="U603" s="91">
        <v>0</v>
      </c>
      <c r="V603" s="91">
        <v>0</v>
      </c>
      <c r="W603">
        <v>29</v>
      </c>
      <c r="X603">
        <v>1.5666666666666667</v>
      </c>
      <c r="Y603">
        <v>45.43333333333333</v>
      </c>
      <c r="Z603" s="183">
        <v>-9.9307999999999996</v>
      </c>
      <c r="AA603" t="s">
        <v>26</v>
      </c>
      <c r="AB603" t="b" cm="1">
        <f t="array" ref="AB6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3">
        <f>Fares_Big_Star_Export[[#This Row],[Trip Time]]*Fares_Big_Star_Export[[#This Row],[HOURLY DATA]]/60</f>
        <v>45.43333333333333</v>
      </c>
    </row>
    <row r="604" spans="1:29" x14ac:dyDescent="0.25">
      <c r="A604" t="s">
        <v>390</v>
      </c>
      <c r="B604" t="s">
        <v>708</v>
      </c>
      <c r="C604" t="s">
        <v>451</v>
      </c>
      <c r="D604" s="3">
        <v>0</v>
      </c>
      <c r="E604" t="s">
        <v>92</v>
      </c>
      <c r="F604" t="s">
        <v>369</v>
      </c>
      <c r="G604" s="2">
        <v>45595</v>
      </c>
      <c r="H604">
        <v>4013063</v>
      </c>
      <c r="I604" t="s">
        <v>17</v>
      </c>
      <c r="J604" t="s">
        <v>80</v>
      </c>
      <c r="K604">
        <v>14.12</v>
      </c>
      <c r="L604">
        <v>51</v>
      </c>
      <c r="M604" t="s">
        <v>88</v>
      </c>
      <c r="N604" t="s">
        <v>788</v>
      </c>
      <c r="O604">
        <v>5</v>
      </c>
      <c r="P604">
        <v>14.12</v>
      </c>
      <c r="Q604">
        <v>1.75</v>
      </c>
      <c r="R604">
        <v>24.709999999999997</v>
      </c>
      <c r="S604">
        <v>29.709999999999997</v>
      </c>
      <c r="T604">
        <v>0</v>
      </c>
      <c r="U604" s="91">
        <v>0</v>
      </c>
      <c r="V604" s="91">
        <v>0</v>
      </c>
      <c r="W604">
        <v>32.5</v>
      </c>
      <c r="X604">
        <v>0.85</v>
      </c>
      <c r="Y604">
        <v>27.625</v>
      </c>
      <c r="Z604" s="183">
        <v>2.085</v>
      </c>
      <c r="AA604" t="s">
        <v>5</v>
      </c>
      <c r="AB604" t="b" cm="1">
        <f t="array" ref="AB6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4">
        <f>Fares_Big_Star_Export[[#This Row],[Trip Time]]*Fares_Big_Star_Export[[#This Row],[HOURLY DATA]]/60</f>
        <v>27.625</v>
      </c>
    </row>
    <row r="605" spans="1:29" x14ac:dyDescent="0.25">
      <c r="A605" t="s">
        <v>581</v>
      </c>
      <c r="B605" t="s">
        <v>448</v>
      </c>
      <c r="C605" t="s">
        <v>693</v>
      </c>
      <c r="D605" s="3">
        <v>0</v>
      </c>
      <c r="E605" t="s">
        <v>92</v>
      </c>
      <c r="F605" t="s">
        <v>563</v>
      </c>
      <c r="G605" s="2">
        <v>45595</v>
      </c>
      <c r="H605">
        <v>4011408</v>
      </c>
      <c r="I605" t="s">
        <v>564</v>
      </c>
      <c r="J605" t="s">
        <v>84</v>
      </c>
      <c r="K605">
        <v>8.35</v>
      </c>
      <c r="L605">
        <v>17</v>
      </c>
      <c r="M605" t="s">
        <v>88</v>
      </c>
      <c r="N605" t="s">
        <v>788</v>
      </c>
      <c r="O605">
        <v>5</v>
      </c>
      <c r="P605">
        <v>8.35</v>
      </c>
      <c r="Q605">
        <v>1.75</v>
      </c>
      <c r="R605">
        <v>14.612499999999999</v>
      </c>
      <c r="S605">
        <v>19.612499999999997</v>
      </c>
      <c r="T605">
        <v>5.5</v>
      </c>
      <c r="U605" s="91">
        <v>0</v>
      </c>
      <c r="V605" s="91">
        <v>5.5</v>
      </c>
      <c r="W605">
        <v>32.5</v>
      </c>
      <c r="X605">
        <v>0.28333333333333333</v>
      </c>
      <c r="Y605">
        <v>9.2083333333333339</v>
      </c>
      <c r="Z605" s="183">
        <v>10.404199999999999</v>
      </c>
      <c r="AA605" t="s">
        <v>5</v>
      </c>
      <c r="AB605" t="b" cm="1">
        <f t="array" ref="AB6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5">
        <f>Fares_Big_Star_Export[[#This Row],[Trip Time]]*Fares_Big_Star_Export[[#This Row],[HOURLY DATA]]/60</f>
        <v>9.2083333333333339</v>
      </c>
    </row>
    <row r="606" spans="1:29" x14ac:dyDescent="0.25">
      <c r="A606" t="s">
        <v>461</v>
      </c>
      <c r="B606" t="s">
        <v>453</v>
      </c>
      <c r="C606" t="s">
        <v>925</v>
      </c>
      <c r="D606" s="3">
        <v>0</v>
      </c>
      <c r="E606" t="s">
        <v>92</v>
      </c>
      <c r="F606" t="s">
        <v>421</v>
      </c>
      <c r="G606" s="2">
        <v>45595</v>
      </c>
      <c r="H606">
        <v>4011386</v>
      </c>
      <c r="I606" t="s">
        <v>290</v>
      </c>
      <c r="J606" t="s">
        <v>80</v>
      </c>
      <c r="K606">
        <v>11.22</v>
      </c>
      <c r="L606">
        <v>71</v>
      </c>
      <c r="M606" t="s">
        <v>88</v>
      </c>
      <c r="N606" t="s">
        <v>788</v>
      </c>
      <c r="O606">
        <v>5</v>
      </c>
      <c r="P606">
        <v>11.22</v>
      </c>
      <c r="Q606">
        <v>1.75</v>
      </c>
      <c r="R606">
        <v>19.635000000000002</v>
      </c>
      <c r="S606">
        <v>24.635000000000002</v>
      </c>
      <c r="T606">
        <v>0</v>
      </c>
      <c r="U606" s="91">
        <v>0</v>
      </c>
      <c r="V606" s="91">
        <v>0</v>
      </c>
      <c r="W606">
        <v>32.5</v>
      </c>
      <c r="X606">
        <v>1.1833333333333333</v>
      </c>
      <c r="Y606">
        <v>38.458333333333336</v>
      </c>
      <c r="Z606" s="183">
        <v>-13.8233</v>
      </c>
      <c r="AA606" t="s">
        <v>5</v>
      </c>
      <c r="AB606" t="b" cm="1">
        <f t="array" ref="AB6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6">
        <f>Fares_Big_Star_Export[[#This Row],[Trip Time]]*Fares_Big_Star_Export[[#This Row],[HOURLY DATA]]/60</f>
        <v>38.458333333333336</v>
      </c>
    </row>
    <row r="607" spans="1:29" x14ac:dyDescent="0.25">
      <c r="A607" t="s">
        <v>582</v>
      </c>
      <c r="B607" t="s">
        <v>511</v>
      </c>
      <c r="C607" t="s">
        <v>416</v>
      </c>
      <c r="D607" s="3">
        <v>0</v>
      </c>
      <c r="E607" t="s">
        <v>92</v>
      </c>
      <c r="F607" t="s">
        <v>542</v>
      </c>
      <c r="G607" s="2">
        <v>45595</v>
      </c>
      <c r="H607">
        <v>4011385</v>
      </c>
      <c r="I607" t="s">
        <v>29</v>
      </c>
      <c r="J607" t="s">
        <v>80</v>
      </c>
      <c r="K607">
        <v>11.22</v>
      </c>
      <c r="L607">
        <v>54</v>
      </c>
      <c r="M607" t="s">
        <v>88</v>
      </c>
      <c r="N607" t="s">
        <v>788</v>
      </c>
      <c r="O607">
        <v>5</v>
      </c>
      <c r="P607">
        <v>11.22</v>
      </c>
      <c r="Q607">
        <v>1.75</v>
      </c>
      <c r="R607">
        <v>19.635000000000002</v>
      </c>
      <c r="S607">
        <v>24.635000000000002</v>
      </c>
      <c r="T607">
        <v>0</v>
      </c>
      <c r="U607" s="91">
        <v>0</v>
      </c>
      <c r="V607" s="91">
        <v>0</v>
      </c>
      <c r="W607">
        <v>29</v>
      </c>
      <c r="X607">
        <v>0.9</v>
      </c>
      <c r="Y607">
        <v>26.1</v>
      </c>
      <c r="Z607" s="183">
        <v>-1.4650000000000001</v>
      </c>
      <c r="AA607" t="s">
        <v>26</v>
      </c>
      <c r="AB607" t="b" cm="1">
        <f t="array" ref="AB6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7">
        <f>Fares_Big_Star_Export[[#This Row],[Trip Time]]*Fares_Big_Star_Export[[#This Row],[HOURLY DATA]]/60</f>
        <v>26.1</v>
      </c>
    </row>
    <row r="608" spans="1:29" x14ac:dyDescent="0.25">
      <c r="A608" t="s">
        <v>60</v>
      </c>
      <c r="B608" t="s">
        <v>538</v>
      </c>
      <c r="C608" t="s">
        <v>810</v>
      </c>
      <c r="D608" s="3">
        <v>0</v>
      </c>
      <c r="E608" t="s">
        <v>92</v>
      </c>
      <c r="F608" t="s">
        <v>566</v>
      </c>
      <c r="G608" s="2">
        <v>45595</v>
      </c>
      <c r="H608">
        <v>4011373</v>
      </c>
      <c r="I608" t="s">
        <v>23</v>
      </c>
      <c r="J608" t="s">
        <v>84</v>
      </c>
      <c r="K608">
        <v>6.92</v>
      </c>
      <c r="L608">
        <v>19</v>
      </c>
      <c r="M608" t="s">
        <v>88</v>
      </c>
      <c r="N608" t="s">
        <v>788</v>
      </c>
      <c r="O608">
        <v>5</v>
      </c>
      <c r="P608">
        <v>6.92</v>
      </c>
      <c r="Q608">
        <v>1.75</v>
      </c>
      <c r="R608">
        <v>12.11</v>
      </c>
      <c r="S608">
        <v>17.11</v>
      </c>
      <c r="T608">
        <v>3.75</v>
      </c>
      <c r="U608" s="91">
        <v>0</v>
      </c>
      <c r="V608" s="91">
        <v>3.75</v>
      </c>
      <c r="W608">
        <v>32.5</v>
      </c>
      <c r="X608">
        <v>0.31666666666666665</v>
      </c>
      <c r="Y608">
        <v>10.291666666666666</v>
      </c>
      <c r="Z608" s="183">
        <v>6.8182999999999998</v>
      </c>
      <c r="AA608" t="s">
        <v>5</v>
      </c>
      <c r="AB608" t="b" cm="1">
        <f t="array" ref="AB6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8">
        <f>Fares_Big_Star_Export[[#This Row],[Trip Time]]*Fares_Big_Star_Export[[#This Row],[HOURLY DATA]]/60</f>
        <v>10.291666666666666</v>
      </c>
    </row>
    <row r="609" spans="1:29" x14ac:dyDescent="0.25">
      <c r="A609" t="s">
        <v>392</v>
      </c>
      <c r="B609" t="s">
        <v>844</v>
      </c>
      <c r="C609" t="s">
        <v>377</v>
      </c>
      <c r="D609" s="3">
        <v>0</v>
      </c>
      <c r="E609" t="s">
        <v>92</v>
      </c>
      <c r="F609" t="s">
        <v>666</v>
      </c>
      <c r="G609" s="2">
        <v>45595</v>
      </c>
      <c r="H609">
        <v>4013787</v>
      </c>
      <c r="I609" t="s">
        <v>38</v>
      </c>
      <c r="J609" t="s">
        <v>80</v>
      </c>
      <c r="K609">
        <v>25.33</v>
      </c>
      <c r="L609">
        <v>39</v>
      </c>
      <c r="M609" t="s">
        <v>88</v>
      </c>
      <c r="N609" t="s">
        <v>788</v>
      </c>
      <c r="O609">
        <v>5</v>
      </c>
      <c r="P609">
        <v>25.33</v>
      </c>
      <c r="Q609">
        <v>1.75</v>
      </c>
      <c r="R609">
        <v>44.327500000000001</v>
      </c>
      <c r="S609">
        <v>49.327500000000001</v>
      </c>
      <c r="T609">
        <v>0</v>
      </c>
      <c r="U609" s="91">
        <v>0</v>
      </c>
      <c r="V609" s="91">
        <v>0</v>
      </c>
      <c r="W609">
        <v>29</v>
      </c>
      <c r="X609">
        <v>0.65</v>
      </c>
      <c r="Y609">
        <v>18.850000000000001</v>
      </c>
      <c r="Z609" s="183">
        <v>30.477499999999999</v>
      </c>
      <c r="AA609" t="s">
        <v>26</v>
      </c>
      <c r="AB609" t="b" cm="1">
        <f t="array" ref="AB6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9">
        <f>Fares_Big_Star_Export[[#This Row],[Trip Time]]*Fares_Big_Star_Export[[#This Row],[HOURLY DATA]]/60</f>
        <v>18.850000000000001</v>
      </c>
    </row>
    <row r="610" spans="1:29" x14ac:dyDescent="0.25">
      <c r="A610" t="s">
        <v>392</v>
      </c>
      <c r="B610" t="s">
        <v>687</v>
      </c>
      <c r="C610" t="s">
        <v>363</v>
      </c>
      <c r="D610" s="3">
        <v>0</v>
      </c>
      <c r="E610" t="s">
        <v>92</v>
      </c>
      <c r="F610" t="s">
        <v>666</v>
      </c>
      <c r="G610" s="2">
        <v>45595</v>
      </c>
      <c r="H610">
        <v>4011407</v>
      </c>
      <c r="I610" t="s">
        <v>38</v>
      </c>
      <c r="J610" t="s">
        <v>84</v>
      </c>
      <c r="K610">
        <v>8.35</v>
      </c>
      <c r="L610">
        <v>17</v>
      </c>
      <c r="M610" t="s">
        <v>88</v>
      </c>
      <c r="N610" t="s">
        <v>788</v>
      </c>
      <c r="O610">
        <v>5</v>
      </c>
      <c r="P610">
        <v>8.35</v>
      </c>
      <c r="Q610">
        <v>1.75</v>
      </c>
      <c r="R610">
        <v>14.612499999999999</v>
      </c>
      <c r="S610">
        <v>19.612499999999997</v>
      </c>
      <c r="T610">
        <v>5</v>
      </c>
      <c r="U610" s="91">
        <v>0</v>
      </c>
      <c r="V610" s="91">
        <v>5</v>
      </c>
      <c r="W610">
        <v>29</v>
      </c>
      <c r="X610">
        <v>0.28333333333333333</v>
      </c>
      <c r="Y610">
        <v>8.2166666666666668</v>
      </c>
      <c r="Z610" s="183">
        <v>11.395799999999999</v>
      </c>
      <c r="AA610" t="s">
        <v>26</v>
      </c>
      <c r="AB610" t="b" cm="1">
        <f t="array" ref="AB6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0">
        <f>Fares_Big_Star_Export[[#This Row],[Trip Time]]*Fares_Big_Star_Export[[#This Row],[HOURLY DATA]]/60</f>
        <v>8.2166666666666668</v>
      </c>
    </row>
    <row r="611" spans="1:29" x14ac:dyDescent="0.25">
      <c r="A611" t="s">
        <v>392</v>
      </c>
      <c r="B611" t="s">
        <v>799</v>
      </c>
      <c r="C611" t="s">
        <v>958</v>
      </c>
      <c r="D611" s="3">
        <v>0</v>
      </c>
      <c r="E611" t="s">
        <v>92</v>
      </c>
      <c r="F611" t="s">
        <v>618</v>
      </c>
      <c r="G611" s="2">
        <v>45595</v>
      </c>
      <c r="H611">
        <v>4013139</v>
      </c>
      <c r="I611" t="s">
        <v>40</v>
      </c>
      <c r="J611" t="s">
        <v>80</v>
      </c>
      <c r="K611">
        <v>26.9</v>
      </c>
      <c r="L611">
        <v>69</v>
      </c>
      <c r="M611" t="s">
        <v>88</v>
      </c>
      <c r="N611" t="s">
        <v>788</v>
      </c>
      <c r="O611">
        <v>5</v>
      </c>
      <c r="P611">
        <v>26.9</v>
      </c>
      <c r="Q611">
        <v>1.75</v>
      </c>
      <c r="R611">
        <v>47.074999999999996</v>
      </c>
      <c r="S611">
        <v>52.074999999999996</v>
      </c>
      <c r="T611">
        <v>0</v>
      </c>
      <c r="U611" s="91">
        <v>0</v>
      </c>
      <c r="V611" s="91">
        <v>0</v>
      </c>
      <c r="W611">
        <v>29</v>
      </c>
      <c r="X611">
        <v>1.1499999999999999</v>
      </c>
      <c r="Y611">
        <v>33.349999999999994</v>
      </c>
      <c r="Z611" s="183">
        <v>18.725000000000001</v>
      </c>
      <c r="AA611" t="s">
        <v>5</v>
      </c>
      <c r="AB611" t="b" cm="1">
        <f t="array" ref="AB6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1">
        <f>Fares_Big_Star_Export[[#This Row],[Trip Time]]*Fares_Big_Star_Export[[#This Row],[HOURLY DATA]]/60</f>
        <v>33.35</v>
      </c>
    </row>
    <row r="612" spans="1:29" x14ac:dyDescent="0.25">
      <c r="A612" t="s">
        <v>444</v>
      </c>
      <c r="B612" t="s">
        <v>474</v>
      </c>
      <c r="C612" t="s">
        <v>607</v>
      </c>
      <c r="D612" s="3">
        <v>0</v>
      </c>
      <c r="E612" t="s">
        <v>92</v>
      </c>
      <c r="F612" t="s">
        <v>415</v>
      </c>
      <c r="G612" s="2">
        <v>45595</v>
      </c>
      <c r="H612">
        <v>4011395</v>
      </c>
      <c r="I612" t="s">
        <v>354</v>
      </c>
      <c r="J612" t="s">
        <v>80</v>
      </c>
      <c r="K612">
        <v>17.43</v>
      </c>
      <c r="L612">
        <v>49</v>
      </c>
      <c r="M612" t="s">
        <v>88</v>
      </c>
      <c r="N612" t="s">
        <v>788</v>
      </c>
      <c r="O612">
        <v>5</v>
      </c>
      <c r="P612">
        <v>17.43</v>
      </c>
      <c r="Q612">
        <v>1.75</v>
      </c>
      <c r="R612">
        <v>30.502499999999998</v>
      </c>
      <c r="S612">
        <v>35.502499999999998</v>
      </c>
      <c r="T612">
        <v>0</v>
      </c>
      <c r="U612" s="91">
        <v>0</v>
      </c>
      <c r="V612" s="91">
        <v>0</v>
      </c>
      <c r="W612">
        <v>32.5</v>
      </c>
      <c r="X612">
        <v>0.81666666666666665</v>
      </c>
      <c r="Y612">
        <v>26.541666666666668</v>
      </c>
      <c r="Z612" s="183">
        <v>8.9608000000000008</v>
      </c>
      <c r="AA612" t="s">
        <v>5</v>
      </c>
      <c r="AB612" t="b" cm="1">
        <f t="array" ref="AB6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2">
        <f>Fares_Big_Star_Export[[#This Row],[Trip Time]]*Fares_Big_Star_Export[[#This Row],[HOURLY DATA]]/60</f>
        <v>26.541666666666668</v>
      </c>
    </row>
    <row r="613" spans="1:29" x14ac:dyDescent="0.25">
      <c r="A613" t="s">
        <v>55</v>
      </c>
      <c r="B613" t="s">
        <v>604</v>
      </c>
      <c r="C613" t="s">
        <v>485</v>
      </c>
      <c r="D613" s="3">
        <v>0</v>
      </c>
      <c r="E613" t="s">
        <v>92</v>
      </c>
      <c r="F613" t="s">
        <v>473</v>
      </c>
      <c r="G613" s="2">
        <v>45595</v>
      </c>
      <c r="H613">
        <v>4011365</v>
      </c>
      <c r="I613" t="s">
        <v>565</v>
      </c>
      <c r="J613" t="s">
        <v>86</v>
      </c>
      <c r="K613">
        <v>5.55</v>
      </c>
      <c r="L613">
        <v>22</v>
      </c>
      <c r="M613" t="s">
        <v>89</v>
      </c>
      <c r="N613" t="s">
        <v>788</v>
      </c>
      <c r="O613">
        <v>6.5</v>
      </c>
      <c r="P613">
        <v>5.55</v>
      </c>
      <c r="Q613">
        <v>2</v>
      </c>
      <c r="R613">
        <v>11.1</v>
      </c>
      <c r="S613">
        <v>17.600000000000001</v>
      </c>
      <c r="T613">
        <v>0</v>
      </c>
      <c r="U613" s="91">
        <v>0</v>
      </c>
      <c r="V613" s="91">
        <v>0</v>
      </c>
      <c r="W613">
        <v>35.787500000000001</v>
      </c>
      <c r="X613">
        <v>0.36666666666666664</v>
      </c>
      <c r="Y613">
        <v>13.122083333333332</v>
      </c>
      <c r="Z613" s="183">
        <v>4.4779</v>
      </c>
      <c r="AA613" t="s">
        <v>5</v>
      </c>
      <c r="AB613" t="b" cm="1">
        <f t="array" ref="AB6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3">
        <f>Fares_Big_Star_Export[[#This Row],[Trip Time]]*Fares_Big_Star_Export[[#This Row],[HOURLY DATA]]/60</f>
        <v>13.122083333333334</v>
      </c>
    </row>
    <row r="614" spans="1:29" x14ac:dyDescent="0.25">
      <c r="A614" t="s">
        <v>461</v>
      </c>
      <c r="B614" t="s">
        <v>467</v>
      </c>
      <c r="C614" t="s">
        <v>747</v>
      </c>
      <c r="D614" s="3">
        <v>0</v>
      </c>
      <c r="E614" t="s">
        <v>92</v>
      </c>
      <c r="F614" t="s">
        <v>421</v>
      </c>
      <c r="G614" s="2">
        <v>45595</v>
      </c>
      <c r="H614">
        <v>4015235</v>
      </c>
      <c r="I614" t="s">
        <v>290</v>
      </c>
      <c r="J614" t="s">
        <v>86</v>
      </c>
      <c r="K614">
        <v>17.62</v>
      </c>
      <c r="L614">
        <v>28</v>
      </c>
      <c r="M614" t="s">
        <v>89</v>
      </c>
      <c r="N614" t="s">
        <v>788</v>
      </c>
      <c r="O614">
        <v>6.5</v>
      </c>
      <c r="P614">
        <v>17.62</v>
      </c>
      <c r="Q614">
        <v>2</v>
      </c>
      <c r="R614">
        <v>35.24</v>
      </c>
      <c r="S614">
        <v>41.74</v>
      </c>
      <c r="T614">
        <v>0</v>
      </c>
      <c r="U614" s="91">
        <v>0</v>
      </c>
      <c r="V614" s="91">
        <v>0</v>
      </c>
      <c r="W614">
        <v>32.5</v>
      </c>
      <c r="X614">
        <v>0.46666666666666667</v>
      </c>
      <c r="Y614">
        <v>15.166666666666666</v>
      </c>
      <c r="Z614" s="183">
        <v>26.5733</v>
      </c>
      <c r="AA614" t="s">
        <v>5</v>
      </c>
      <c r="AB614" t="b" cm="1">
        <f t="array" ref="AB6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4">
        <f>Fares_Big_Star_Export[[#This Row],[Trip Time]]*Fares_Big_Star_Export[[#This Row],[HOURLY DATA]]/60</f>
        <v>15.166666666666666</v>
      </c>
    </row>
    <row r="615" spans="1:29" x14ac:dyDescent="0.25">
      <c r="A615" t="s">
        <v>55</v>
      </c>
      <c r="B615" t="s">
        <v>625</v>
      </c>
      <c r="C615" t="s">
        <v>1049</v>
      </c>
      <c r="D615" s="3">
        <v>0</v>
      </c>
      <c r="E615" t="s">
        <v>92</v>
      </c>
      <c r="F615" t="s">
        <v>562</v>
      </c>
      <c r="G615" s="2">
        <v>45595</v>
      </c>
      <c r="H615">
        <v>4013160</v>
      </c>
      <c r="I615" t="s">
        <v>848</v>
      </c>
      <c r="J615" t="s">
        <v>80</v>
      </c>
      <c r="K615">
        <v>16.559999999999999</v>
      </c>
      <c r="L615">
        <v>33</v>
      </c>
      <c r="M615" t="s">
        <v>88</v>
      </c>
      <c r="N615" t="s">
        <v>788</v>
      </c>
      <c r="O615">
        <v>6.5</v>
      </c>
      <c r="P615">
        <v>16.559999999999999</v>
      </c>
      <c r="Q615">
        <v>2</v>
      </c>
      <c r="R615">
        <v>33.119999999999997</v>
      </c>
      <c r="S615">
        <v>39.619999999999997</v>
      </c>
      <c r="T615">
        <v>5</v>
      </c>
      <c r="U615" s="91">
        <v>0</v>
      </c>
      <c r="V615" s="91">
        <v>5</v>
      </c>
      <c r="W615">
        <v>35.787500000000001</v>
      </c>
      <c r="X615">
        <v>0.55000000000000004</v>
      </c>
      <c r="Y615">
        <v>19.683125000000004</v>
      </c>
      <c r="Z615" s="183">
        <v>19.936900000000001</v>
      </c>
      <c r="AA615" t="s">
        <v>5</v>
      </c>
      <c r="AB615" t="b" cm="1">
        <f t="array" ref="AB6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5">
        <f>Fares_Big_Star_Export[[#This Row],[Trip Time]]*Fares_Big_Star_Export[[#This Row],[HOURLY DATA]]/60</f>
        <v>19.683125</v>
      </c>
    </row>
    <row r="616" spans="1:29" x14ac:dyDescent="0.25">
      <c r="A616" t="s">
        <v>370</v>
      </c>
      <c r="B616" t="s">
        <v>728</v>
      </c>
      <c r="C616" t="s">
        <v>1050</v>
      </c>
      <c r="D616" s="3">
        <v>0</v>
      </c>
      <c r="E616" t="s">
        <v>92</v>
      </c>
      <c r="F616" t="s">
        <v>353</v>
      </c>
      <c r="G616" s="2">
        <v>45595</v>
      </c>
      <c r="H616">
        <v>4015236</v>
      </c>
      <c r="I616" t="s">
        <v>217</v>
      </c>
      <c r="J616" t="s">
        <v>86</v>
      </c>
      <c r="K616">
        <v>17.62</v>
      </c>
      <c r="L616">
        <v>26</v>
      </c>
      <c r="M616" t="s">
        <v>89</v>
      </c>
      <c r="N616" t="s">
        <v>788</v>
      </c>
      <c r="O616">
        <v>6.5</v>
      </c>
      <c r="P616">
        <v>17.62</v>
      </c>
      <c r="Q616">
        <v>2</v>
      </c>
      <c r="R616">
        <v>35.24</v>
      </c>
      <c r="S616">
        <v>41.74</v>
      </c>
      <c r="T616">
        <v>0</v>
      </c>
      <c r="U616" s="91">
        <v>0</v>
      </c>
      <c r="V616" s="91">
        <v>0</v>
      </c>
      <c r="W616">
        <v>32.5</v>
      </c>
      <c r="X616">
        <v>0.43333333333333335</v>
      </c>
      <c r="Y616">
        <v>14.083333333333334</v>
      </c>
      <c r="Z616" s="183">
        <v>27.656700000000001</v>
      </c>
      <c r="AA616" t="s">
        <v>5</v>
      </c>
      <c r="AB616" t="b" cm="1">
        <f t="array" ref="AB6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6">
        <f>Fares_Big_Star_Export[[#This Row],[Trip Time]]*Fares_Big_Star_Export[[#This Row],[HOURLY DATA]]/60</f>
        <v>14.083333333333334</v>
      </c>
    </row>
    <row r="617" spans="1:29" x14ac:dyDescent="0.25">
      <c r="A617" t="s">
        <v>55</v>
      </c>
      <c r="B617" t="s">
        <v>493</v>
      </c>
      <c r="C617" t="s">
        <v>689</v>
      </c>
      <c r="D617" s="3">
        <v>0</v>
      </c>
      <c r="E617" t="s">
        <v>92</v>
      </c>
      <c r="F617" t="s">
        <v>308</v>
      </c>
      <c r="G617" s="2">
        <v>45595</v>
      </c>
      <c r="H617">
        <v>4015257</v>
      </c>
      <c r="I617" t="s">
        <v>18</v>
      </c>
      <c r="J617" t="s">
        <v>87</v>
      </c>
      <c r="K617">
        <v>12.88</v>
      </c>
      <c r="L617">
        <v>40</v>
      </c>
      <c r="M617" t="s">
        <v>89</v>
      </c>
      <c r="N617" t="s">
        <v>788</v>
      </c>
      <c r="O617">
        <v>6.5</v>
      </c>
      <c r="P617">
        <v>12.88</v>
      </c>
      <c r="Q617">
        <v>2</v>
      </c>
      <c r="R617">
        <v>25.76</v>
      </c>
      <c r="S617">
        <v>32.260000000000005</v>
      </c>
      <c r="T617">
        <v>5</v>
      </c>
      <c r="U617" s="91">
        <v>0</v>
      </c>
      <c r="V617" s="91">
        <v>5</v>
      </c>
      <c r="W617">
        <v>35.787500000000001</v>
      </c>
      <c r="X617">
        <v>0.66666666666666663</v>
      </c>
      <c r="Y617">
        <v>23.858333333333334</v>
      </c>
      <c r="Z617" s="183">
        <v>8.4016999999999999</v>
      </c>
      <c r="AA617" t="s">
        <v>19</v>
      </c>
      <c r="AB617" t="b" cm="1">
        <f t="array" ref="AB6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7">
        <f>Fares_Big_Star_Export[[#This Row],[Trip Time]]*Fares_Big_Star_Export[[#This Row],[HOURLY DATA]]/60</f>
        <v>23.858333333333334</v>
      </c>
    </row>
    <row r="618" spans="1:29" x14ac:dyDescent="0.25">
      <c r="A618" t="s">
        <v>444</v>
      </c>
      <c r="B618" t="s">
        <v>752</v>
      </c>
      <c r="C618" t="s">
        <v>805</v>
      </c>
      <c r="D618" s="3">
        <v>0</v>
      </c>
      <c r="E618" t="s">
        <v>92</v>
      </c>
      <c r="F618" t="s">
        <v>415</v>
      </c>
      <c r="G618" s="2">
        <v>45595</v>
      </c>
      <c r="H618">
        <v>4015259</v>
      </c>
      <c r="I618" t="s">
        <v>354</v>
      </c>
      <c r="J618" t="s">
        <v>87</v>
      </c>
      <c r="K618">
        <v>12.88</v>
      </c>
      <c r="L618">
        <v>33</v>
      </c>
      <c r="M618" t="s">
        <v>89</v>
      </c>
      <c r="N618" t="s">
        <v>788</v>
      </c>
      <c r="O618">
        <v>6.5</v>
      </c>
      <c r="P618">
        <v>12.88</v>
      </c>
      <c r="Q618">
        <v>2</v>
      </c>
      <c r="R618">
        <v>25.76</v>
      </c>
      <c r="S618">
        <v>32.260000000000005</v>
      </c>
      <c r="T618">
        <v>5.5</v>
      </c>
      <c r="U618" s="91">
        <v>0</v>
      </c>
      <c r="V618" s="91">
        <v>5.5</v>
      </c>
      <c r="W618">
        <v>32.5</v>
      </c>
      <c r="X618">
        <v>0.55000000000000004</v>
      </c>
      <c r="Y618">
        <v>17.875</v>
      </c>
      <c r="Z618" s="183">
        <v>14.385</v>
      </c>
      <c r="AA618" t="s">
        <v>5</v>
      </c>
      <c r="AB618" t="b" cm="1">
        <f t="array" ref="AB6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8">
        <f>Fares_Big_Star_Export[[#This Row],[Trip Time]]*Fares_Big_Star_Export[[#This Row],[HOURLY DATA]]/60</f>
        <v>17.875</v>
      </c>
    </row>
    <row r="619" spans="1:29" x14ac:dyDescent="0.25">
      <c r="A619" t="s">
        <v>55</v>
      </c>
      <c r="B619" t="s">
        <v>809</v>
      </c>
      <c r="C619" t="s">
        <v>691</v>
      </c>
      <c r="D619" s="3">
        <v>0</v>
      </c>
      <c r="E619" t="s">
        <v>92</v>
      </c>
      <c r="F619" t="s">
        <v>473</v>
      </c>
      <c r="G619" s="2">
        <v>45595</v>
      </c>
      <c r="H619">
        <v>4015302</v>
      </c>
      <c r="I619" t="s">
        <v>565</v>
      </c>
      <c r="J619" t="s">
        <v>80</v>
      </c>
      <c r="K619">
        <v>26.08</v>
      </c>
      <c r="L619">
        <v>35</v>
      </c>
      <c r="M619" t="s">
        <v>88</v>
      </c>
      <c r="N619" t="s">
        <v>788</v>
      </c>
      <c r="O619">
        <v>6.5</v>
      </c>
      <c r="P619">
        <v>26.08</v>
      </c>
      <c r="Q619">
        <v>2</v>
      </c>
      <c r="R619">
        <v>52.16</v>
      </c>
      <c r="S619">
        <v>58.66</v>
      </c>
      <c r="T619">
        <v>3</v>
      </c>
      <c r="U619" s="91">
        <v>0</v>
      </c>
      <c r="V619" s="91">
        <v>3</v>
      </c>
      <c r="W619">
        <v>35.787500000000001</v>
      </c>
      <c r="X619">
        <v>0.58333333333333337</v>
      </c>
      <c r="Y619">
        <v>20.876041666666669</v>
      </c>
      <c r="Z619" s="183">
        <v>37.783999999999999</v>
      </c>
      <c r="AA619" t="s">
        <v>5</v>
      </c>
      <c r="AB619" t="b" cm="1">
        <f t="array" ref="AB6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9">
        <f>Fares_Big_Star_Export[[#This Row],[Trip Time]]*Fares_Big_Star_Export[[#This Row],[HOURLY DATA]]/60</f>
        <v>20.876041666666666</v>
      </c>
    </row>
    <row r="620" spans="1:29" x14ac:dyDescent="0.25">
      <c r="A620" t="s">
        <v>581</v>
      </c>
      <c r="B620" t="s">
        <v>820</v>
      </c>
      <c r="C620" t="s">
        <v>507</v>
      </c>
      <c r="D620" s="3">
        <v>0</v>
      </c>
      <c r="E620" t="s">
        <v>92</v>
      </c>
      <c r="F620" t="s">
        <v>563</v>
      </c>
      <c r="G620" s="2">
        <v>45595</v>
      </c>
      <c r="H620">
        <v>4015303</v>
      </c>
      <c r="I620" t="s">
        <v>564</v>
      </c>
      <c r="J620" t="s">
        <v>80</v>
      </c>
      <c r="K620">
        <v>26.08</v>
      </c>
      <c r="L620">
        <v>113</v>
      </c>
      <c r="M620" t="s">
        <v>88</v>
      </c>
      <c r="N620" t="s">
        <v>788</v>
      </c>
      <c r="O620">
        <v>5</v>
      </c>
      <c r="P620">
        <v>26.08</v>
      </c>
      <c r="Q620">
        <v>1.75</v>
      </c>
      <c r="R620">
        <v>45.64</v>
      </c>
      <c r="S620">
        <v>50.64</v>
      </c>
      <c r="T620">
        <v>5.5</v>
      </c>
      <c r="U620" s="91">
        <v>0</v>
      </c>
      <c r="V620" s="91">
        <v>5.5</v>
      </c>
      <c r="W620">
        <v>32.5</v>
      </c>
      <c r="X620">
        <v>1.8833333333333333</v>
      </c>
      <c r="Y620">
        <v>61.208333333333336</v>
      </c>
      <c r="Z620" s="183">
        <v>-10.568300000000001</v>
      </c>
      <c r="AA620" t="s">
        <v>5</v>
      </c>
      <c r="AB620" t="b" cm="1">
        <f t="array" ref="AB6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0">
        <f>Fares_Big_Star_Export[[#This Row],[Trip Time]]*Fares_Big_Star_Export[[#This Row],[HOURLY DATA]]/60</f>
        <v>61.208333333333336</v>
      </c>
    </row>
    <row r="621" spans="1:29" x14ac:dyDescent="0.25">
      <c r="A621" t="s">
        <v>56</v>
      </c>
      <c r="B621" t="s">
        <v>904</v>
      </c>
      <c r="C621" t="s">
        <v>993</v>
      </c>
      <c r="D621" s="3">
        <v>1</v>
      </c>
      <c r="E621" t="s">
        <v>92</v>
      </c>
      <c r="F621" t="s">
        <v>285</v>
      </c>
      <c r="G621" s="2">
        <v>45595</v>
      </c>
      <c r="H621">
        <v>4015084</v>
      </c>
      <c r="I621" t="s">
        <v>346</v>
      </c>
      <c r="J621" t="s">
        <v>80</v>
      </c>
      <c r="K621">
        <v>22.68</v>
      </c>
      <c r="L621">
        <v>69</v>
      </c>
      <c r="M621" t="s">
        <v>88</v>
      </c>
      <c r="N621" t="s">
        <v>788</v>
      </c>
      <c r="O621">
        <v>5</v>
      </c>
      <c r="P621">
        <v>22.68</v>
      </c>
      <c r="Q621">
        <v>1.75</v>
      </c>
      <c r="R621">
        <v>39.69</v>
      </c>
      <c r="S621">
        <v>44.69</v>
      </c>
      <c r="T621">
        <v>5.5</v>
      </c>
      <c r="U621" s="91">
        <v>5.5</v>
      </c>
      <c r="V621" s="91">
        <v>0</v>
      </c>
      <c r="W621">
        <v>32.5</v>
      </c>
      <c r="X621">
        <v>1.1499999999999999</v>
      </c>
      <c r="Y621">
        <v>37.375</v>
      </c>
      <c r="Z621" s="183">
        <v>7.3150000000000004</v>
      </c>
      <c r="AA621" t="s">
        <v>5</v>
      </c>
      <c r="AB621" t="b" cm="1">
        <f t="array" ref="AB6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1">
        <f>Fares_Big_Star_Export[[#This Row],[Trip Time]]*Fares_Big_Star_Export[[#This Row],[HOURLY DATA]]/60</f>
        <v>37.375</v>
      </c>
    </row>
    <row r="622" spans="1:29" x14ac:dyDescent="0.25">
      <c r="A622" t="s">
        <v>432</v>
      </c>
      <c r="B622" t="s">
        <v>556</v>
      </c>
      <c r="C622" t="s">
        <v>351</v>
      </c>
      <c r="D622" s="3">
        <v>1</v>
      </c>
      <c r="E622" t="s">
        <v>92</v>
      </c>
      <c r="F622" t="s">
        <v>398</v>
      </c>
      <c r="G622" s="2">
        <v>45595</v>
      </c>
      <c r="H622">
        <v>4015262</v>
      </c>
      <c r="I622" t="s">
        <v>27</v>
      </c>
      <c r="J622" t="s">
        <v>80</v>
      </c>
      <c r="K622">
        <v>10.86</v>
      </c>
      <c r="L622">
        <v>30</v>
      </c>
      <c r="M622" t="s">
        <v>88</v>
      </c>
      <c r="N622" t="s">
        <v>788</v>
      </c>
      <c r="O622">
        <v>5</v>
      </c>
      <c r="P622">
        <v>10.86</v>
      </c>
      <c r="Q622">
        <v>1.75</v>
      </c>
      <c r="R622">
        <v>19.004999999999999</v>
      </c>
      <c r="S622">
        <v>24.004999999999999</v>
      </c>
      <c r="T622">
        <v>0</v>
      </c>
      <c r="U622" s="91">
        <v>0</v>
      </c>
      <c r="V622" s="91">
        <v>0</v>
      </c>
      <c r="W622">
        <v>29</v>
      </c>
      <c r="X622">
        <v>0.5</v>
      </c>
      <c r="Y622">
        <v>14.5</v>
      </c>
      <c r="Z622" s="183">
        <v>9.5050000000000008</v>
      </c>
      <c r="AA622" t="s">
        <v>26</v>
      </c>
      <c r="AB622" t="b" cm="1">
        <f t="array" ref="AB6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2">
        <f>Fares_Big_Star_Export[[#This Row],[Trip Time]]*Fares_Big_Star_Export[[#This Row],[HOURLY DATA]]/60</f>
        <v>14.5</v>
      </c>
    </row>
    <row r="623" spans="1:29" x14ac:dyDescent="0.25">
      <c r="A623" t="s">
        <v>56</v>
      </c>
      <c r="B623" t="s">
        <v>669</v>
      </c>
      <c r="C623" t="s">
        <v>620</v>
      </c>
      <c r="D623" s="3">
        <v>0</v>
      </c>
      <c r="E623" t="s">
        <v>92</v>
      </c>
      <c r="F623" t="s">
        <v>285</v>
      </c>
      <c r="G623" s="2">
        <v>45595</v>
      </c>
      <c r="H623">
        <v>4015085</v>
      </c>
      <c r="I623" t="s">
        <v>346</v>
      </c>
      <c r="J623" t="s">
        <v>80</v>
      </c>
      <c r="K623">
        <v>22.68</v>
      </c>
      <c r="L623">
        <v>34</v>
      </c>
      <c r="M623" t="s">
        <v>88</v>
      </c>
      <c r="N623" t="s">
        <v>788</v>
      </c>
      <c r="O623">
        <v>5</v>
      </c>
      <c r="P623">
        <v>22.68</v>
      </c>
      <c r="Q623">
        <v>1.75</v>
      </c>
      <c r="R623">
        <v>39.69</v>
      </c>
      <c r="S623">
        <v>44.69</v>
      </c>
      <c r="T623">
        <v>5.5</v>
      </c>
      <c r="U623" s="91">
        <v>0</v>
      </c>
      <c r="V623" s="91">
        <v>5.5</v>
      </c>
      <c r="W623">
        <v>32.5</v>
      </c>
      <c r="X623">
        <v>0.56666666666666665</v>
      </c>
      <c r="Y623">
        <v>18.416666666666668</v>
      </c>
      <c r="Z623" s="183">
        <v>26.273299999999999</v>
      </c>
      <c r="AA623" t="s">
        <v>5</v>
      </c>
      <c r="AB623" t="b" cm="1">
        <f t="array" ref="AB6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3">
        <f>Fares_Big_Star_Export[[#This Row],[Trip Time]]*Fares_Big_Star_Export[[#This Row],[HOURLY DATA]]/60</f>
        <v>18.416666666666668</v>
      </c>
    </row>
    <row r="624" spans="1:29" x14ac:dyDescent="0.25">
      <c r="A624" t="s">
        <v>470</v>
      </c>
      <c r="B624" t="s">
        <v>409</v>
      </c>
      <c r="C624" t="s">
        <v>386</v>
      </c>
      <c r="D624" s="3">
        <v>0</v>
      </c>
      <c r="E624" t="s">
        <v>92</v>
      </c>
      <c r="F624" t="s">
        <v>491</v>
      </c>
      <c r="G624" s="2">
        <v>45595</v>
      </c>
      <c r="H624">
        <v>4015213</v>
      </c>
      <c r="I624" t="s">
        <v>28</v>
      </c>
      <c r="J624" t="s">
        <v>218</v>
      </c>
      <c r="K624">
        <v>14.2</v>
      </c>
      <c r="L624">
        <v>72</v>
      </c>
      <c r="M624" t="s">
        <v>88</v>
      </c>
      <c r="N624" t="s">
        <v>788</v>
      </c>
      <c r="O624">
        <v>5</v>
      </c>
      <c r="P624">
        <v>14.2</v>
      </c>
      <c r="Q624">
        <v>1.75</v>
      </c>
      <c r="R624">
        <v>24.849999999999998</v>
      </c>
      <c r="S624">
        <v>29.849999999999998</v>
      </c>
      <c r="T624">
        <v>5</v>
      </c>
      <c r="U624" s="91">
        <v>0</v>
      </c>
      <c r="V624" s="91">
        <v>5</v>
      </c>
      <c r="W624">
        <v>32.5</v>
      </c>
      <c r="X624">
        <v>1.2</v>
      </c>
      <c r="Y624">
        <v>39</v>
      </c>
      <c r="Z624" s="183">
        <v>-9.15</v>
      </c>
      <c r="AA624" t="s">
        <v>5</v>
      </c>
      <c r="AB624" t="b" cm="1">
        <f t="array" ref="AB6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4">
        <f>Fares_Big_Star_Export[[#This Row],[Trip Time]]*Fares_Big_Star_Export[[#This Row],[HOURLY DATA]]/60</f>
        <v>39</v>
      </c>
    </row>
    <row r="625" spans="1:29" x14ac:dyDescent="0.25">
      <c r="A625" t="s">
        <v>470</v>
      </c>
      <c r="B625" t="s">
        <v>1014</v>
      </c>
      <c r="C625" t="s">
        <v>709</v>
      </c>
      <c r="D625" s="3">
        <v>0</v>
      </c>
      <c r="E625" t="s">
        <v>92</v>
      </c>
      <c r="F625" t="s">
        <v>491</v>
      </c>
      <c r="G625" s="2">
        <v>45595</v>
      </c>
      <c r="H625">
        <v>4015165</v>
      </c>
      <c r="I625" t="s">
        <v>28</v>
      </c>
      <c r="J625" t="s">
        <v>80</v>
      </c>
      <c r="K625">
        <v>8.27</v>
      </c>
      <c r="L625">
        <v>48</v>
      </c>
      <c r="M625" t="s">
        <v>88</v>
      </c>
      <c r="N625" t="s">
        <v>788</v>
      </c>
      <c r="O625">
        <v>5</v>
      </c>
      <c r="P625">
        <v>8.27</v>
      </c>
      <c r="Q625">
        <v>1.75</v>
      </c>
      <c r="R625">
        <v>14.4725</v>
      </c>
      <c r="S625">
        <v>19.4725</v>
      </c>
      <c r="T625">
        <v>0</v>
      </c>
      <c r="U625" s="91">
        <v>0</v>
      </c>
      <c r="V625" s="91">
        <v>0</v>
      </c>
      <c r="W625">
        <v>32.5</v>
      </c>
      <c r="X625">
        <v>0.8</v>
      </c>
      <c r="Y625">
        <v>26</v>
      </c>
      <c r="Z625" s="183">
        <v>-6.5274999999999999</v>
      </c>
      <c r="AA625" t="s">
        <v>5</v>
      </c>
      <c r="AB625" t="b" cm="1">
        <f t="array" ref="AB6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5">
        <f>Fares_Big_Star_Export[[#This Row],[Trip Time]]*Fares_Big_Star_Export[[#This Row],[HOURLY DATA]]/60</f>
        <v>26</v>
      </c>
    </row>
    <row r="626" spans="1:29" x14ac:dyDescent="0.25">
      <c r="A626" t="s">
        <v>390</v>
      </c>
      <c r="B626" t="s">
        <v>749</v>
      </c>
      <c r="C626" t="s">
        <v>705</v>
      </c>
      <c r="D626" s="3">
        <v>0</v>
      </c>
      <c r="E626" t="s">
        <v>92</v>
      </c>
      <c r="F626" t="s">
        <v>369</v>
      </c>
      <c r="G626" s="2">
        <v>45595</v>
      </c>
      <c r="H626">
        <v>4015166</v>
      </c>
      <c r="I626" t="s">
        <v>17</v>
      </c>
      <c r="J626" t="s">
        <v>80</v>
      </c>
      <c r="K626">
        <v>8.27</v>
      </c>
      <c r="L626">
        <v>24</v>
      </c>
      <c r="M626" t="s">
        <v>88</v>
      </c>
      <c r="N626" t="s">
        <v>788</v>
      </c>
      <c r="O626">
        <v>5</v>
      </c>
      <c r="P626">
        <v>8.27</v>
      </c>
      <c r="Q626">
        <v>1.75</v>
      </c>
      <c r="R626">
        <v>14.4725</v>
      </c>
      <c r="S626">
        <v>19.4725</v>
      </c>
      <c r="T626">
        <v>0</v>
      </c>
      <c r="U626" s="91">
        <v>0</v>
      </c>
      <c r="V626" s="91">
        <v>0</v>
      </c>
      <c r="W626">
        <v>32.5</v>
      </c>
      <c r="X626">
        <v>0.4</v>
      </c>
      <c r="Y626">
        <v>13</v>
      </c>
      <c r="Z626" s="183">
        <v>6.4725000000000001</v>
      </c>
      <c r="AA626" t="s">
        <v>5</v>
      </c>
      <c r="AB626" t="b" cm="1">
        <f t="array" ref="AB6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6">
        <f>Fares_Big_Star_Export[[#This Row],[Trip Time]]*Fares_Big_Star_Export[[#This Row],[HOURLY DATA]]/60</f>
        <v>13</v>
      </c>
    </row>
    <row r="627" spans="1:29" x14ac:dyDescent="0.25">
      <c r="A627" t="s">
        <v>55</v>
      </c>
      <c r="B627" t="s">
        <v>865</v>
      </c>
      <c r="C627" t="s">
        <v>981</v>
      </c>
      <c r="D627" s="3">
        <v>0</v>
      </c>
      <c r="E627" t="s">
        <v>92</v>
      </c>
      <c r="F627" t="s">
        <v>308</v>
      </c>
      <c r="G627" s="2">
        <v>45595</v>
      </c>
      <c r="H627">
        <v>4015212</v>
      </c>
      <c r="I627" t="s">
        <v>18</v>
      </c>
      <c r="J627" t="s">
        <v>218</v>
      </c>
      <c r="K627">
        <v>14.2</v>
      </c>
      <c r="L627">
        <v>29</v>
      </c>
      <c r="M627" t="s">
        <v>88</v>
      </c>
      <c r="N627" t="s">
        <v>788</v>
      </c>
      <c r="O627">
        <v>6.5</v>
      </c>
      <c r="P627">
        <v>14.2</v>
      </c>
      <c r="Q627">
        <v>2</v>
      </c>
      <c r="R627">
        <v>28.4</v>
      </c>
      <c r="S627">
        <v>34.9</v>
      </c>
      <c r="T627">
        <v>5.5</v>
      </c>
      <c r="U627" s="91">
        <v>0</v>
      </c>
      <c r="V627" s="91">
        <v>5.5</v>
      </c>
      <c r="W627">
        <v>35.787500000000001</v>
      </c>
      <c r="X627">
        <v>0.48333333333333334</v>
      </c>
      <c r="Y627">
        <v>17.297291666666666</v>
      </c>
      <c r="Z627" s="183">
        <v>17.602699999999999</v>
      </c>
      <c r="AA627" t="s">
        <v>19</v>
      </c>
      <c r="AB627" t="b" cm="1">
        <f t="array" ref="AB6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7">
        <f>Fares_Big_Star_Export[[#This Row],[Trip Time]]*Fares_Big_Star_Export[[#This Row],[HOURLY DATA]]/60</f>
        <v>17.29729166666667</v>
      </c>
    </row>
    <row r="628" spans="1:29" x14ac:dyDescent="0.25">
      <c r="A628" t="s">
        <v>390</v>
      </c>
      <c r="B628" t="s">
        <v>707</v>
      </c>
      <c r="C628" t="s">
        <v>663</v>
      </c>
      <c r="D628" s="3">
        <v>0</v>
      </c>
      <c r="E628" t="s">
        <v>92</v>
      </c>
      <c r="F628" t="s">
        <v>369</v>
      </c>
      <c r="G628" s="2">
        <v>45595</v>
      </c>
      <c r="H628">
        <v>4011279</v>
      </c>
      <c r="I628" t="s">
        <v>17</v>
      </c>
      <c r="J628" t="s">
        <v>80</v>
      </c>
      <c r="K628">
        <v>13.14</v>
      </c>
      <c r="L628">
        <v>78</v>
      </c>
      <c r="M628" t="s">
        <v>88</v>
      </c>
      <c r="N628" t="s">
        <v>788</v>
      </c>
      <c r="O628">
        <v>5</v>
      </c>
      <c r="P628">
        <v>13.14</v>
      </c>
      <c r="Q628">
        <v>1.75</v>
      </c>
      <c r="R628">
        <v>22.995000000000001</v>
      </c>
      <c r="S628">
        <v>27.995000000000001</v>
      </c>
      <c r="T628">
        <v>0</v>
      </c>
      <c r="U628" s="91">
        <v>0</v>
      </c>
      <c r="V628" s="91">
        <v>0</v>
      </c>
      <c r="W628">
        <v>32.5</v>
      </c>
      <c r="X628">
        <v>1.3</v>
      </c>
      <c r="Y628">
        <v>42.25</v>
      </c>
      <c r="Z628" s="183">
        <v>-14.255000000000001</v>
      </c>
      <c r="AA628" t="s">
        <v>5</v>
      </c>
      <c r="AB628" t="b" cm="1">
        <f t="array" ref="AB6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8">
        <f>Fares_Big_Star_Export[[#This Row],[Trip Time]]*Fares_Big_Star_Export[[#This Row],[HOURLY DATA]]/60</f>
        <v>42.25</v>
      </c>
    </row>
    <row r="629" spans="1:29" x14ac:dyDescent="0.25">
      <c r="A629" t="s">
        <v>444</v>
      </c>
      <c r="B629" t="s">
        <v>435</v>
      </c>
      <c r="C629" t="s">
        <v>595</v>
      </c>
      <c r="D629" s="3">
        <v>0</v>
      </c>
      <c r="E629" t="s">
        <v>92</v>
      </c>
      <c r="F629" t="s">
        <v>415</v>
      </c>
      <c r="G629" s="2">
        <v>45595</v>
      </c>
      <c r="H629">
        <v>4013159</v>
      </c>
      <c r="I629" t="s">
        <v>354</v>
      </c>
      <c r="J629" t="s">
        <v>80</v>
      </c>
      <c r="K629">
        <v>16.559999999999999</v>
      </c>
      <c r="L629">
        <v>49</v>
      </c>
      <c r="M629" t="s">
        <v>88</v>
      </c>
      <c r="N629" t="s">
        <v>788</v>
      </c>
      <c r="O629">
        <v>5</v>
      </c>
      <c r="P629">
        <v>16.559999999999999</v>
      </c>
      <c r="Q629">
        <v>1.75</v>
      </c>
      <c r="R629">
        <v>28.979999999999997</v>
      </c>
      <c r="S629">
        <v>33.979999999999997</v>
      </c>
      <c r="T629">
        <v>5.5</v>
      </c>
      <c r="U629" s="91">
        <v>0</v>
      </c>
      <c r="V629" s="91">
        <v>5.5</v>
      </c>
      <c r="W629">
        <v>32.5</v>
      </c>
      <c r="X629">
        <v>0.81666666666666665</v>
      </c>
      <c r="Y629">
        <v>26.541666666666668</v>
      </c>
      <c r="Z629" s="183">
        <v>7.4382999999999999</v>
      </c>
      <c r="AA629" t="s">
        <v>5</v>
      </c>
      <c r="AB629" t="b" cm="1">
        <f t="array" ref="AB6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9">
        <f>Fares_Big_Star_Export[[#This Row],[Trip Time]]*Fares_Big_Star_Export[[#This Row],[HOURLY DATA]]/60</f>
        <v>26.541666666666668</v>
      </c>
    </row>
    <row r="630" spans="1:29" x14ac:dyDescent="0.25">
      <c r="A630" t="s">
        <v>60</v>
      </c>
      <c r="B630" t="s">
        <v>387</v>
      </c>
      <c r="C630" t="s">
        <v>403</v>
      </c>
      <c r="D630" s="3">
        <v>0</v>
      </c>
      <c r="E630" t="s">
        <v>92</v>
      </c>
      <c r="F630" t="s">
        <v>566</v>
      </c>
      <c r="G630" s="2">
        <v>45596</v>
      </c>
      <c r="H630">
        <v>4014428</v>
      </c>
      <c r="I630" t="s">
        <v>23</v>
      </c>
      <c r="J630" t="s">
        <v>80</v>
      </c>
      <c r="K630">
        <v>9.16</v>
      </c>
      <c r="L630">
        <v>40</v>
      </c>
      <c r="M630" t="s">
        <v>88</v>
      </c>
      <c r="N630" t="s">
        <v>788</v>
      </c>
      <c r="O630">
        <v>5</v>
      </c>
      <c r="P630">
        <v>9.16</v>
      </c>
      <c r="Q630">
        <v>1.75</v>
      </c>
      <c r="R630">
        <v>16.03</v>
      </c>
      <c r="S630">
        <v>21.03</v>
      </c>
      <c r="T630">
        <v>3.75</v>
      </c>
      <c r="U630" s="91">
        <v>0</v>
      </c>
      <c r="V630" s="91">
        <v>3.75</v>
      </c>
      <c r="W630">
        <v>32.5</v>
      </c>
      <c r="X630">
        <v>0.66666666666666663</v>
      </c>
      <c r="Y630">
        <v>21.666666666666664</v>
      </c>
      <c r="Z630" s="183">
        <v>-0.63670000000000004</v>
      </c>
      <c r="AA630" t="s">
        <v>5</v>
      </c>
      <c r="AB630" t="b" cm="1">
        <f t="array" ref="AB6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0">
        <f>Fares_Big_Star_Export[[#This Row],[Trip Time]]*Fares_Big_Star_Export[[#This Row],[HOURLY DATA]]/60</f>
        <v>21.666666666666668</v>
      </c>
    </row>
    <row r="631" spans="1:29" x14ac:dyDescent="0.25">
      <c r="A631" t="s">
        <v>461</v>
      </c>
      <c r="B631" t="s">
        <v>515</v>
      </c>
      <c r="C631" t="s">
        <v>676</v>
      </c>
      <c r="D631" s="3">
        <v>0</v>
      </c>
      <c r="E631" t="s">
        <v>92</v>
      </c>
      <c r="F631" t="s">
        <v>421</v>
      </c>
      <c r="G631" s="2">
        <v>45596</v>
      </c>
      <c r="H631">
        <v>4012031</v>
      </c>
      <c r="I631" t="s">
        <v>290</v>
      </c>
      <c r="J631" t="s">
        <v>80</v>
      </c>
      <c r="K631">
        <v>10.39</v>
      </c>
      <c r="L631">
        <v>43</v>
      </c>
      <c r="M631" t="s">
        <v>88</v>
      </c>
      <c r="N631" t="s">
        <v>788</v>
      </c>
      <c r="O631">
        <v>5</v>
      </c>
      <c r="P631">
        <v>10.39</v>
      </c>
      <c r="Q631">
        <v>1.75</v>
      </c>
      <c r="R631">
        <v>18.182500000000001</v>
      </c>
      <c r="S631">
        <v>23.182500000000001</v>
      </c>
      <c r="T631">
        <v>5.5</v>
      </c>
      <c r="U631" s="91">
        <v>0</v>
      </c>
      <c r="V631" s="91">
        <v>5.5</v>
      </c>
      <c r="W631">
        <v>32.5</v>
      </c>
      <c r="X631">
        <v>0.71666666666666667</v>
      </c>
      <c r="Y631">
        <v>23.291666666666668</v>
      </c>
      <c r="Z631" s="183">
        <v>-0.10920000000000001</v>
      </c>
      <c r="AA631" t="s">
        <v>5</v>
      </c>
      <c r="AB631" t="b" cm="1">
        <f t="array" ref="AB6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1">
        <f>Fares_Big_Star_Export[[#This Row],[Trip Time]]*Fares_Big_Star_Export[[#This Row],[HOURLY DATA]]/60</f>
        <v>23.291666666666668</v>
      </c>
    </row>
    <row r="632" spans="1:29" x14ac:dyDescent="0.25">
      <c r="A632" t="s">
        <v>582</v>
      </c>
      <c r="B632" t="s">
        <v>496</v>
      </c>
      <c r="C632" t="s">
        <v>607</v>
      </c>
      <c r="D632" s="3">
        <v>0</v>
      </c>
      <c r="E632" t="s">
        <v>92</v>
      </c>
      <c r="F632" t="s">
        <v>542</v>
      </c>
      <c r="G632" s="2">
        <v>45596</v>
      </c>
      <c r="H632">
        <v>4012171</v>
      </c>
      <c r="I632" t="s">
        <v>29</v>
      </c>
      <c r="J632" t="s">
        <v>80</v>
      </c>
      <c r="K632">
        <v>7.27</v>
      </c>
      <c r="L632">
        <v>20</v>
      </c>
      <c r="M632" t="s">
        <v>88</v>
      </c>
      <c r="N632" t="s">
        <v>788</v>
      </c>
      <c r="O632">
        <v>5</v>
      </c>
      <c r="P632">
        <v>7.27</v>
      </c>
      <c r="Q632">
        <v>1.75</v>
      </c>
      <c r="R632">
        <v>12.7225</v>
      </c>
      <c r="S632">
        <v>17.7225</v>
      </c>
      <c r="T632">
        <v>0</v>
      </c>
      <c r="U632" s="91">
        <v>0</v>
      </c>
      <c r="V632" s="91">
        <v>0</v>
      </c>
      <c r="W632">
        <v>29</v>
      </c>
      <c r="X632">
        <v>0.33333333333333331</v>
      </c>
      <c r="Y632">
        <v>9.6666666666666661</v>
      </c>
      <c r="Z632" s="183">
        <v>8.0557999999999996</v>
      </c>
      <c r="AA632" t="s">
        <v>26</v>
      </c>
      <c r="AB632" t="b" cm="1">
        <f t="array" ref="AB6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2">
        <f>Fares_Big_Star_Export[[#This Row],[Trip Time]]*Fares_Big_Star_Export[[#This Row],[HOURLY DATA]]/60</f>
        <v>9.6666666666666661</v>
      </c>
    </row>
    <row r="633" spans="1:29" x14ac:dyDescent="0.25">
      <c r="A633" t="s">
        <v>470</v>
      </c>
      <c r="B633" t="s">
        <v>1007</v>
      </c>
      <c r="C633" t="s">
        <v>907</v>
      </c>
      <c r="D633" s="3">
        <v>1</v>
      </c>
      <c r="E633" t="s">
        <v>92</v>
      </c>
      <c r="F633" t="s">
        <v>491</v>
      </c>
      <c r="G633" s="2">
        <v>45596</v>
      </c>
      <c r="H633">
        <v>4015130</v>
      </c>
      <c r="I633" t="s">
        <v>28</v>
      </c>
      <c r="J633" t="s">
        <v>84</v>
      </c>
      <c r="K633">
        <v>16.73</v>
      </c>
      <c r="L633">
        <v>31</v>
      </c>
      <c r="M633" t="s">
        <v>88</v>
      </c>
      <c r="N633" t="s">
        <v>788</v>
      </c>
      <c r="O633">
        <v>5</v>
      </c>
      <c r="P633">
        <v>16.73</v>
      </c>
      <c r="Q633">
        <v>1.75</v>
      </c>
      <c r="R633">
        <v>29.2775</v>
      </c>
      <c r="S633">
        <v>34.277500000000003</v>
      </c>
      <c r="T633">
        <v>5</v>
      </c>
      <c r="U633" s="91">
        <v>5</v>
      </c>
      <c r="V633" s="91">
        <v>0</v>
      </c>
      <c r="W633">
        <v>32.5</v>
      </c>
      <c r="X633">
        <v>0.51666666666666672</v>
      </c>
      <c r="Y633">
        <v>16.791666666666668</v>
      </c>
      <c r="Z633" s="183">
        <v>17.485800000000001</v>
      </c>
      <c r="AA633" t="s">
        <v>5</v>
      </c>
      <c r="AB633" t="b" cm="1">
        <f t="array" ref="AB6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3">
        <f>Fares_Big_Star_Export[[#This Row],[Trip Time]]*Fares_Big_Star_Export[[#This Row],[HOURLY DATA]]/60</f>
        <v>16.791666666666668</v>
      </c>
    </row>
    <row r="634" spans="1:29" x14ac:dyDescent="0.25">
      <c r="A634" t="s">
        <v>444</v>
      </c>
      <c r="B634" t="s">
        <v>610</v>
      </c>
      <c r="C634" t="s">
        <v>1051</v>
      </c>
      <c r="D634" s="3">
        <v>1</v>
      </c>
      <c r="E634" t="s">
        <v>92</v>
      </c>
      <c r="F634" t="s">
        <v>415</v>
      </c>
      <c r="G634" s="2">
        <v>45596</v>
      </c>
      <c r="H634">
        <v>4015129</v>
      </c>
      <c r="I634" t="s">
        <v>354</v>
      </c>
      <c r="J634" t="s">
        <v>84</v>
      </c>
      <c r="K634">
        <v>16.73</v>
      </c>
      <c r="L634">
        <v>28</v>
      </c>
      <c r="M634" t="s">
        <v>88</v>
      </c>
      <c r="N634" t="s">
        <v>788</v>
      </c>
      <c r="O634">
        <v>5</v>
      </c>
      <c r="P634">
        <v>16.73</v>
      </c>
      <c r="Q634">
        <v>1.75</v>
      </c>
      <c r="R634">
        <v>29.2775</v>
      </c>
      <c r="S634">
        <v>34.277500000000003</v>
      </c>
      <c r="T634">
        <v>5.5</v>
      </c>
      <c r="U634" s="91">
        <v>5.5</v>
      </c>
      <c r="V634" s="91">
        <v>0</v>
      </c>
      <c r="W634">
        <v>32.5</v>
      </c>
      <c r="X634">
        <v>0.46666666666666667</v>
      </c>
      <c r="Y634">
        <v>15.166666666666666</v>
      </c>
      <c r="Z634" s="183">
        <v>19.110800000000001</v>
      </c>
      <c r="AA634" t="s">
        <v>5</v>
      </c>
      <c r="AB634" t="b" cm="1">
        <f t="array" ref="AB6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4">
        <f>Fares_Big_Star_Export[[#This Row],[Trip Time]]*Fares_Big_Star_Export[[#This Row],[HOURLY DATA]]/60</f>
        <v>15.166666666666666</v>
      </c>
    </row>
    <row r="635" spans="1:29" x14ac:dyDescent="0.25">
      <c r="A635" t="s">
        <v>392</v>
      </c>
      <c r="B635" t="s">
        <v>492</v>
      </c>
      <c r="C635" t="s">
        <v>895</v>
      </c>
      <c r="D635" s="3">
        <v>0</v>
      </c>
      <c r="E635" t="s">
        <v>92</v>
      </c>
      <c r="F635" t="s">
        <v>666</v>
      </c>
      <c r="G635" s="2">
        <v>45596</v>
      </c>
      <c r="H635">
        <v>4012053</v>
      </c>
      <c r="I635" t="s">
        <v>38</v>
      </c>
      <c r="J635" t="s">
        <v>80</v>
      </c>
      <c r="K635">
        <v>11.22</v>
      </c>
      <c r="L635">
        <v>33</v>
      </c>
      <c r="M635" t="s">
        <v>88</v>
      </c>
      <c r="N635" t="s">
        <v>788</v>
      </c>
      <c r="O635">
        <v>5</v>
      </c>
      <c r="P635">
        <v>11.22</v>
      </c>
      <c r="Q635">
        <v>1.75</v>
      </c>
      <c r="R635">
        <v>19.635000000000002</v>
      </c>
      <c r="S635">
        <v>24.635000000000002</v>
      </c>
      <c r="T635">
        <v>0</v>
      </c>
      <c r="U635" s="91">
        <v>0</v>
      </c>
      <c r="V635" s="91">
        <v>0</v>
      </c>
      <c r="W635">
        <v>29</v>
      </c>
      <c r="X635">
        <v>0.55000000000000004</v>
      </c>
      <c r="Y635">
        <v>15.950000000000001</v>
      </c>
      <c r="Z635" s="183">
        <v>8.6850000000000005</v>
      </c>
      <c r="AA635" t="s">
        <v>26</v>
      </c>
      <c r="AB635" t="b" cm="1">
        <f t="array" ref="AB6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5">
        <f>Fares_Big_Star_Export[[#This Row],[Trip Time]]*Fares_Big_Star_Export[[#This Row],[HOURLY DATA]]/60</f>
        <v>15.95</v>
      </c>
    </row>
    <row r="636" spans="1:29" x14ac:dyDescent="0.25">
      <c r="A636" t="s">
        <v>444</v>
      </c>
      <c r="B636" t="s">
        <v>343</v>
      </c>
      <c r="C636" t="s">
        <v>462</v>
      </c>
      <c r="D636" s="3">
        <v>0</v>
      </c>
      <c r="E636" t="s">
        <v>92</v>
      </c>
      <c r="F636" t="s">
        <v>415</v>
      </c>
      <c r="G636" s="2">
        <v>45596</v>
      </c>
      <c r="H636">
        <v>4014606</v>
      </c>
      <c r="I636" t="s">
        <v>354</v>
      </c>
      <c r="J636" t="s">
        <v>80</v>
      </c>
      <c r="K636">
        <v>7.93</v>
      </c>
      <c r="L636">
        <v>50</v>
      </c>
      <c r="M636" t="s">
        <v>88</v>
      </c>
      <c r="N636" t="s">
        <v>788</v>
      </c>
      <c r="O636">
        <v>5</v>
      </c>
      <c r="P636">
        <v>7.93</v>
      </c>
      <c r="Q636">
        <v>1.75</v>
      </c>
      <c r="R636">
        <v>13.8775</v>
      </c>
      <c r="S636">
        <v>18.877499999999998</v>
      </c>
      <c r="T636">
        <v>5.5</v>
      </c>
      <c r="U636" s="91">
        <v>0</v>
      </c>
      <c r="V636" s="91">
        <v>5.5</v>
      </c>
      <c r="W636">
        <v>32.5</v>
      </c>
      <c r="X636">
        <v>0.83333333333333337</v>
      </c>
      <c r="Y636">
        <v>27.083333333333336</v>
      </c>
      <c r="Z636" s="183">
        <v>-8.2058</v>
      </c>
      <c r="AA636" t="s">
        <v>5</v>
      </c>
      <c r="AB636" t="b" cm="1">
        <f t="array" ref="AB6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6">
        <f>Fares_Big_Star_Export[[#This Row],[Trip Time]]*Fares_Big_Star_Export[[#This Row],[HOURLY DATA]]/60</f>
        <v>27.083333333333332</v>
      </c>
    </row>
    <row r="637" spans="1:29" x14ac:dyDescent="0.25">
      <c r="A637" t="s">
        <v>392</v>
      </c>
      <c r="B637" t="s">
        <v>831</v>
      </c>
      <c r="C637" t="s">
        <v>635</v>
      </c>
      <c r="D637" s="3">
        <v>0</v>
      </c>
      <c r="E637" t="s">
        <v>92</v>
      </c>
      <c r="F637" t="s">
        <v>666</v>
      </c>
      <c r="G637" s="2">
        <v>45596</v>
      </c>
      <c r="H637">
        <v>4012335</v>
      </c>
      <c r="I637" t="s">
        <v>38</v>
      </c>
      <c r="J637" t="s">
        <v>86</v>
      </c>
      <c r="K637">
        <v>8.73</v>
      </c>
      <c r="L637">
        <v>39</v>
      </c>
      <c r="M637" t="s">
        <v>89</v>
      </c>
      <c r="N637" t="s">
        <v>788</v>
      </c>
      <c r="O637">
        <v>6.5</v>
      </c>
      <c r="P637">
        <v>8.73</v>
      </c>
      <c r="Q637">
        <v>2</v>
      </c>
      <c r="R637">
        <v>17.46</v>
      </c>
      <c r="S637">
        <v>23.96</v>
      </c>
      <c r="T637">
        <v>5</v>
      </c>
      <c r="U637" s="91">
        <v>0</v>
      </c>
      <c r="V637" s="91">
        <v>5</v>
      </c>
      <c r="W637">
        <v>29</v>
      </c>
      <c r="X637">
        <v>0.65</v>
      </c>
      <c r="Y637">
        <v>18.850000000000001</v>
      </c>
      <c r="Z637" s="183">
        <v>5.1100000000000003</v>
      </c>
      <c r="AA637" t="s">
        <v>26</v>
      </c>
      <c r="AB637" t="b" cm="1">
        <f t="array" ref="AB6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7">
        <f>Fares_Big_Star_Export[[#This Row],[Trip Time]]*Fares_Big_Star_Export[[#This Row],[HOURLY DATA]]/60</f>
        <v>18.850000000000001</v>
      </c>
    </row>
    <row r="638" spans="1:29" x14ac:dyDescent="0.25">
      <c r="A638" t="s">
        <v>55</v>
      </c>
      <c r="B638" t="s">
        <v>547</v>
      </c>
      <c r="C638" t="s">
        <v>450</v>
      </c>
      <c r="D638" s="3">
        <v>0</v>
      </c>
      <c r="E638" t="s">
        <v>92</v>
      </c>
      <c r="F638" t="s">
        <v>562</v>
      </c>
      <c r="G638" s="2">
        <v>45596</v>
      </c>
      <c r="H638">
        <v>4015856</v>
      </c>
      <c r="I638" t="s">
        <v>848</v>
      </c>
      <c r="J638" t="s">
        <v>80</v>
      </c>
      <c r="K638">
        <v>26.95</v>
      </c>
      <c r="L638">
        <v>88</v>
      </c>
      <c r="M638" t="s">
        <v>88</v>
      </c>
      <c r="N638" t="s">
        <v>788</v>
      </c>
      <c r="O638">
        <v>6.5</v>
      </c>
      <c r="P638">
        <v>26.95</v>
      </c>
      <c r="Q638">
        <v>2</v>
      </c>
      <c r="R638">
        <v>53.9</v>
      </c>
      <c r="S638">
        <v>60.4</v>
      </c>
      <c r="T638">
        <v>5</v>
      </c>
      <c r="U638" s="91">
        <v>0</v>
      </c>
      <c r="V638" s="91">
        <v>5</v>
      </c>
      <c r="W638">
        <v>35.787500000000001</v>
      </c>
      <c r="X638">
        <v>1.4666666666666666</v>
      </c>
      <c r="Y638">
        <v>52.48833333333333</v>
      </c>
      <c r="Z638" s="183">
        <v>7.9116999999999997</v>
      </c>
      <c r="AA638" t="s">
        <v>5</v>
      </c>
      <c r="AB638" t="b" cm="1">
        <f t="array" ref="AB6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8">
        <f>Fares_Big_Star_Export[[#This Row],[Trip Time]]*Fares_Big_Star_Export[[#This Row],[HOURLY DATA]]/60</f>
        <v>52.488333333333337</v>
      </c>
    </row>
    <row r="639" spans="1:29" x14ac:dyDescent="0.25">
      <c r="A639" t="s">
        <v>390</v>
      </c>
      <c r="B639" t="s">
        <v>429</v>
      </c>
      <c r="C639" t="s">
        <v>574</v>
      </c>
      <c r="D639" s="3">
        <v>0</v>
      </c>
      <c r="E639" t="s">
        <v>92</v>
      </c>
      <c r="F639" t="s">
        <v>369</v>
      </c>
      <c r="G639" s="2">
        <v>45596</v>
      </c>
      <c r="H639">
        <v>4012070</v>
      </c>
      <c r="I639" t="s">
        <v>17</v>
      </c>
      <c r="J639" t="s">
        <v>80</v>
      </c>
      <c r="K639">
        <v>17.43</v>
      </c>
      <c r="L639">
        <v>6</v>
      </c>
      <c r="M639" t="s">
        <v>88</v>
      </c>
      <c r="N639" t="s">
        <v>788</v>
      </c>
      <c r="O639">
        <v>5</v>
      </c>
      <c r="P639">
        <v>17.43</v>
      </c>
      <c r="Q639">
        <v>1.75</v>
      </c>
      <c r="R639">
        <v>30.502499999999998</v>
      </c>
      <c r="S639">
        <v>35.502499999999998</v>
      </c>
      <c r="T639">
        <v>0</v>
      </c>
      <c r="U639" s="91">
        <v>0</v>
      </c>
      <c r="V639" s="91">
        <v>0</v>
      </c>
      <c r="W639">
        <v>32.5</v>
      </c>
      <c r="X639">
        <v>0.1</v>
      </c>
      <c r="Y639">
        <v>3.25</v>
      </c>
      <c r="Z639" s="183">
        <v>32.252499999999998</v>
      </c>
      <c r="AA639" t="s">
        <v>5</v>
      </c>
      <c r="AB639" t="b" cm="1">
        <f t="array" ref="AB6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9">
        <f>Fares_Big_Star_Export[[#This Row],[Trip Time]]*Fares_Big_Star_Export[[#This Row],[HOURLY DATA]]/60</f>
        <v>3.25</v>
      </c>
    </row>
    <row r="640" spans="1:29" x14ac:dyDescent="0.25">
      <c r="A640" t="s">
        <v>461</v>
      </c>
      <c r="B640" t="s">
        <v>498</v>
      </c>
      <c r="C640" t="s">
        <v>399</v>
      </c>
      <c r="D640" s="3">
        <v>0</v>
      </c>
      <c r="E640" t="s">
        <v>92</v>
      </c>
      <c r="F640" t="s">
        <v>421</v>
      </c>
      <c r="G640" s="2">
        <v>45596</v>
      </c>
      <c r="H640">
        <v>4012071</v>
      </c>
      <c r="I640" t="s">
        <v>290</v>
      </c>
      <c r="J640" t="s">
        <v>80</v>
      </c>
      <c r="K640">
        <v>17.43</v>
      </c>
      <c r="L640">
        <v>42</v>
      </c>
      <c r="M640" t="s">
        <v>88</v>
      </c>
      <c r="N640" t="s">
        <v>788</v>
      </c>
      <c r="O640">
        <v>5</v>
      </c>
      <c r="P640">
        <v>17.43</v>
      </c>
      <c r="Q640">
        <v>1.75</v>
      </c>
      <c r="R640">
        <v>30.502499999999998</v>
      </c>
      <c r="S640">
        <v>35.502499999999998</v>
      </c>
      <c r="T640">
        <v>0</v>
      </c>
      <c r="U640" s="91">
        <v>0</v>
      </c>
      <c r="V640" s="91">
        <v>0</v>
      </c>
      <c r="W640">
        <v>32.5</v>
      </c>
      <c r="X640">
        <v>0.7</v>
      </c>
      <c r="Y640">
        <v>22.75</v>
      </c>
      <c r="Z640" s="183">
        <v>12.7525</v>
      </c>
      <c r="AA640" t="s">
        <v>5</v>
      </c>
      <c r="AB640" t="b" cm="1">
        <f t="array" ref="AB6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0">
        <f>Fares_Big_Star_Export[[#This Row],[Trip Time]]*Fares_Big_Star_Export[[#This Row],[HOURLY DATA]]/60</f>
        <v>22.75</v>
      </c>
    </row>
    <row r="641" spans="1:29" x14ac:dyDescent="0.25">
      <c r="A641" t="s">
        <v>55</v>
      </c>
      <c r="B641" t="s">
        <v>818</v>
      </c>
      <c r="C641" t="s">
        <v>834</v>
      </c>
      <c r="D641" s="3">
        <v>0</v>
      </c>
      <c r="E641" t="s">
        <v>92</v>
      </c>
      <c r="F641" t="s">
        <v>562</v>
      </c>
      <c r="G641" s="2">
        <v>45596</v>
      </c>
      <c r="H641">
        <v>4012119</v>
      </c>
      <c r="I641" t="s">
        <v>848</v>
      </c>
      <c r="J641" t="s">
        <v>80</v>
      </c>
      <c r="K641">
        <v>19.39</v>
      </c>
      <c r="L641">
        <v>56</v>
      </c>
      <c r="M641" t="s">
        <v>88</v>
      </c>
      <c r="N641" t="s">
        <v>788</v>
      </c>
      <c r="O641">
        <v>6.5</v>
      </c>
      <c r="P641">
        <v>19.39</v>
      </c>
      <c r="Q641">
        <v>2</v>
      </c>
      <c r="R641">
        <v>38.78</v>
      </c>
      <c r="S641">
        <v>45.28</v>
      </c>
      <c r="T641">
        <v>5.5</v>
      </c>
      <c r="U641" s="91">
        <v>0</v>
      </c>
      <c r="V641" s="91">
        <v>5.5</v>
      </c>
      <c r="W641">
        <v>35.787500000000001</v>
      </c>
      <c r="X641">
        <v>0.93333333333333335</v>
      </c>
      <c r="Y641">
        <v>33.401666666666671</v>
      </c>
      <c r="Z641" s="183">
        <v>11.878299999999999</v>
      </c>
      <c r="AA641" t="s">
        <v>5</v>
      </c>
      <c r="AB641" t="b" cm="1">
        <f t="array" ref="AB6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1">
        <f>Fares_Big_Star_Export[[#This Row],[Trip Time]]*Fares_Big_Star_Export[[#This Row],[HOURLY DATA]]/60</f>
        <v>33.401666666666671</v>
      </c>
    </row>
    <row r="642" spans="1:29" x14ac:dyDescent="0.25">
      <c r="A642" t="s">
        <v>55</v>
      </c>
      <c r="B642" t="s">
        <v>524</v>
      </c>
      <c r="C642" t="s">
        <v>844</v>
      </c>
      <c r="D642" s="3">
        <v>0</v>
      </c>
      <c r="E642" t="s">
        <v>92</v>
      </c>
      <c r="F642" t="s">
        <v>473</v>
      </c>
      <c r="G642" s="2">
        <v>45596</v>
      </c>
      <c r="H642">
        <v>4015161</v>
      </c>
      <c r="I642" t="s">
        <v>565</v>
      </c>
      <c r="J642" t="s">
        <v>80</v>
      </c>
      <c r="K642">
        <v>12.1</v>
      </c>
      <c r="L642">
        <v>33</v>
      </c>
      <c r="M642" t="s">
        <v>88</v>
      </c>
      <c r="N642" t="s">
        <v>788</v>
      </c>
      <c r="O642">
        <v>6.5</v>
      </c>
      <c r="P642">
        <v>12.1</v>
      </c>
      <c r="Q642">
        <v>2</v>
      </c>
      <c r="R642">
        <v>24.2</v>
      </c>
      <c r="S642">
        <v>30.7</v>
      </c>
      <c r="T642">
        <v>0</v>
      </c>
      <c r="U642" s="91">
        <v>0</v>
      </c>
      <c r="V642" s="91">
        <v>0</v>
      </c>
      <c r="W642">
        <v>35.787500000000001</v>
      </c>
      <c r="X642">
        <v>0.55000000000000004</v>
      </c>
      <c r="Y642">
        <v>19.683125000000004</v>
      </c>
      <c r="Z642" s="183">
        <v>11.0169</v>
      </c>
      <c r="AA642" t="s">
        <v>5</v>
      </c>
      <c r="AB642" t="b" cm="1">
        <f t="array" ref="AB6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2">
        <f>Fares_Big_Star_Export[[#This Row],[Trip Time]]*Fares_Big_Star_Export[[#This Row],[HOURLY DATA]]/60</f>
        <v>19.683125</v>
      </c>
    </row>
    <row r="643" spans="1:29" x14ac:dyDescent="0.25">
      <c r="A643" t="s">
        <v>470</v>
      </c>
      <c r="B643" t="s">
        <v>943</v>
      </c>
      <c r="C643" t="s">
        <v>723</v>
      </c>
      <c r="D643" s="3">
        <v>0</v>
      </c>
      <c r="E643" t="s">
        <v>92</v>
      </c>
      <c r="F643" t="s">
        <v>491</v>
      </c>
      <c r="G643" s="2">
        <v>45596</v>
      </c>
      <c r="H643">
        <v>4015164</v>
      </c>
      <c r="I643" t="s">
        <v>28</v>
      </c>
      <c r="J643" t="s">
        <v>80</v>
      </c>
      <c r="K643">
        <v>12.1</v>
      </c>
      <c r="L643">
        <v>33</v>
      </c>
      <c r="M643" t="s">
        <v>88</v>
      </c>
      <c r="N643" t="s">
        <v>788</v>
      </c>
      <c r="O643">
        <v>5</v>
      </c>
      <c r="P643">
        <v>12.1</v>
      </c>
      <c r="Q643">
        <v>1.75</v>
      </c>
      <c r="R643">
        <v>21.175000000000001</v>
      </c>
      <c r="S643">
        <v>26.175000000000001</v>
      </c>
      <c r="T643">
        <v>5.5</v>
      </c>
      <c r="U643" s="91">
        <v>0</v>
      </c>
      <c r="V643" s="91">
        <v>5.5</v>
      </c>
      <c r="W643">
        <v>32.5</v>
      </c>
      <c r="X643">
        <v>0.55000000000000004</v>
      </c>
      <c r="Y643">
        <v>17.875</v>
      </c>
      <c r="Z643" s="183">
        <v>8.3000000000000007</v>
      </c>
      <c r="AA643" t="s">
        <v>5</v>
      </c>
      <c r="AB643" t="b" cm="1">
        <f t="array" ref="AB6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3">
        <f>Fares_Big_Star_Export[[#This Row],[Trip Time]]*Fares_Big_Star_Export[[#This Row],[HOURLY DATA]]/60</f>
        <v>17.875</v>
      </c>
    </row>
    <row r="644" spans="1:29" x14ac:dyDescent="0.25">
      <c r="A644" t="s">
        <v>392</v>
      </c>
      <c r="B644" t="s">
        <v>512</v>
      </c>
      <c r="C644" t="s">
        <v>978</v>
      </c>
      <c r="D644" s="3">
        <v>0</v>
      </c>
      <c r="E644" t="s">
        <v>92</v>
      </c>
      <c r="F644" t="s">
        <v>618</v>
      </c>
      <c r="G644" s="2">
        <v>45596</v>
      </c>
      <c r="H644">
        <v>4015872</v>
      </c>
      <c r="I644" t="s">
        <v>40</v>
      </c>
      <c r="J644" t="s">
        <v>218</v>
      </c>
      <c r="K644">
        <v>13.36</v>
      </c>
      <c r="L644">
        <v>38</v>
      </c>
      <c r="M644" t="s">
        <v>88</v>
      </c>
      <c r="N644" t="s">
        <v>788</v>
      </c>
      <c r="O644">
        <v>5</v>
      </c>
      <c r="P644">
        <v>13.36</v>
      </c>
      <c r="Q644">
        <v>1.75</v>
      </c>
      <c r="R644">
        <v>23.38</v>
      </c>
      <c r="S644">
        <v>28.38</v>
      </c>
      <c r="T644">
        <v>5</v>
      </c>
      <c r="U644" s="91">
        <v>0</v>
      </c>
      <c r="V644" s="91">
        <v>5</v>
      </c>
      <c r="W644">
        <v>29</v>
      </c>
      <c r="X644">
        <v>0.6333333333333333</v>
      </c>
      <c r="Y644">
        <v>18.366666666666667</v>
      </c>
      <c r="Z644" s="183">
        <v>10.013299999999999</v>
      </c>
      <c r="AA644" t="s">
        <v>5</v>
      </c>
      <c r="AB644" t="b" cm="1">
        <f t="array" ref="AB6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4">
        <f>Fares_Big_Star_Export[[#This Row],[Trip Time]]*Fares_Big_Star_Export[[#This Row],[HOURLY DATA]]/60</f>
        <v>18.366666666666667</v>
      </c>
    </row>
    <row r="645" spans="1:29" x14ac:dyDescent="0.25">
      <c r="A645" t="s">
        <v>406</v>
      </c>
      <c r="B645" t="s">
        <v>526</v>
      </c>
      <c r="C645" t="s">
        <v>587</v>
      </c>
      <c r="D645" s="3">
        <v>0</v>
      </c>
      <c r="E645" t="s">
        <v>92</v>
      </c>
      <c r="F645" t="s">
        <v>385</v>
      </c>
      <c r="G645" s="2">
        <v>45596</v>
      </c>
      <c r="H645">
        <v>4015853</v>
      </c>
      <c r="I645" t="s">
        <v>212</v>
      </c>
      <c r="J645" t="s">
        <v>80</v>
      </c>
      <c r="K645">
        <v>26.95</v>
      </c>
      <c r="L645">
        <v>38</v>
      </c>
      <c r="M645" t="s">
        <v>88</v>
      </c>
      <c r="N645" t="s">
        <v>788</v>
      </c>
      <c r="O645">
        <v>5</v>
      </c>
      <c r="P645">
        <v>26.95</v>
      </c>
      <c r="Q645">
        <v>1.75</v>
      </c>
      <c r="R645">
        <v>47.162500000000001</v>
      </c>
      <c r="S645">
        <v>52.162500000000001</v>
      </c>
      <c r="T645">
        <v>5.5</v>
      </c>
      <c r="U645" s="91">
        <v>0</v>
      </c>
      <c r="V645" s="91">
        <v>5.5</v>
      </c>
      <c r="W645">
        <v>29</v>
      </c>
      <c r="X645">
        <v>0.6333333333333333</v>
      </c>
      <c r="Y645">
        <v>18.366666666666667</v>
      </c>
      <c r="Z645" s="183">
        <v>33.7958</v>
      </c>
      <c r="AA645" t="s">
        <v>26</v>
      </c>
      <c r="AB645" t="b" cm="1">
        <f t="array" ref="AB6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5">
        <f>Fares_Big_Star_Export[[#This Row],[Trip Time]]*Fares_Big_Star_Export[[#This Row],[HOURLY DATA]]/60</f>
        <v>18.366666666666667</v>
      </c>
    </row>
    <row r="646" spans="1:29" x14ac:dyDescent="0.25">
      <c r="A646" t="s">
        <v>55</v>
      </c>
      <c r="B646" t="s">
        <v>504</v>
      </c>
      <c r="C646" t="s">
        <v>427</v>
      </c>
      <c r="D646" s="3">
        <v>0</v>
      </c>
      <c r="E646" t="s">
        <v>92</v>
      </c>
      <c r="F646" t="s">
        <v>342</v>
      </c>
      <c r="G646" s="2">
        <v>45596</v>
      </c>
      <c r="H646">
        <v>4012052</v>
      </c>
      <c r="I646" t="s">
        <v>306</v>
      </c>
      <c r="J646" t="s">
        <v>80</v>
      </c>
      <c r="K646">
        <v>11.22</v>
      </c>
      <c r="L646">
        <v>46</v>
      </c>
      <c r="M646" t="s">
        <v>88</v>
      </c>
      <c r="N646" t="s">
        <v>788</v>
      </c>
      <c r="O646">
        <v>6.5</v>
      </c>
      <c r="P646">
        <v>11.22</v>
      </c>
      <c r="Q646">
        <v>2</v>
      </c>
      <c r="R646">
        <v>22.44</v>
      </c>
      <c r="S646">
        <v>28.94</v>
      </c>
      <c r="T646">
        <v>0</v>
      </c>
      <c r="U646" s="91">
        <v>0</v>
      </c>
      <c r="V646" s="91">
        <v>0</v>
      </c>
      <c r="W646">
        <v>35.787500000000001</v>
      </c>
      <c r="X646">
        <v>0.76666666666666672</v>
      </c>
      <c r="Y646">
        <v>27.437083333333337</v>
      </c>
      <c r="Z646" s="183">
        <v>1.5028999999999999</v>
      </c>
      <c r="AA646" t="s">
        <v>5</v>
      </c>
      <c r="AB646" t="b" cm="1">
        <f t="array" ref="AB6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6">
        <f>Fares_Big_Star_Export[[#This Row],[Trip Time]]*Fares_Big_Star_Export[[#This Row],[HOURLY DATA]]/60</f>
        <v>27.437083333333337</v>
      </c>
    </row>
    <row r="647" spans="1:29" x14ac:dyDescent="0.25">
      <c r="A647" t="s">
        <v>406</v>
      </c>
      <c r="B647" t="s">
        <v>454</v>
      </c>
      <c r="C647" t="s">
        <v>706</v>
      </c>
      <c r="D647" s="3">
        <v>0</v>
      </c>
      <c r="E647" t="s">
        <v>92</v>
      </c>
      <c r="F647" t="s">
        <v>385</v>
      </c>
      <c r="G647" s="2">
        <v>45596</v>
      </c>
      <c r="H647">
        <v>4012130</v>
      </c>
      <c r="I647" t="s">
        <v>212</v>
      </c>
      <c r="J647" t="s">
        <v>80</v>
      </c>
      <c r="K647">
        <v>27.26</v>
      </c>
      <c r="L647">
        <v>46</v>
      </c>
      <c r="M647" t="s">
        <v>88</v>
      </c>
      <c r="N647" t="s">
        <v>788</v>
      </c>
      <c r="O647">
        <v>5</v>
      </c>
      <c r="P647">
        <v>27.26</v>
      </c>
      <c r="Q647">
        <v>1.75</v>
      </c>
      <c r="R647">
        <v>47.705000000000005</v>
      </c>
      <c r="S647">
        <v>52.705000000000005</v>
      </c>
      <c r="T647">
        <v>0</v>
      </c>
      <c r="U647" s="91">
        <v>0</v>
      </c>
      <c r="V647" s="91">
        <v>0</v>
      </c>
      <c r="W647">
        <v>29</v>
      </c>
      <c r="X647">
        <v>0.76666666666666672</v>
      </c>
      <c r="Y647">
        <v>22.233333333333334</v>
      </c>
      <c r="Z647" s="183">
        <v>30.471699999999998</v>
      </c>
      <c r="AA647" t="s">
        <v>26</v>
      </c>
      <c r="AB647" t="b" cm="1">
        <f t="array" ref="AB6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7">
        <f>Fares_Big_Star_Export[[#This Row],[Trip Time]]*Fares_Big_Star_Export[[#This Row],[HOURLY DATA]]/60</f>
        <v>22.233333333333334</v>
      </c>
    </row>
    <row r="648" spans="1:29" x14ac:dyDescent="0.25">
      <c r="A648" t="s">
        <v>406</v>
      </c>
      <c r="B648" t="s">
        <v>753</v>
      </c>
      <c r="C648" t="s">
        <v>867</v>
      </c>
      <c r="D648" s="3">
        <v>0</v>
      </c>
      <c r="E648" t="s">
        <v>92</v>
      </c>
      <c r="F648" t="s">
        <v>385</v>
      </c>
      <c r="G648" s="2">
        <v>45596</v>
      </c>
      <c r="H648">
        <v>4012032</v>
      </c>
      <c r="I648" t="s">
        <v>212</v>
      </c>
      <c r="J648" t="s">
        <v>80</v>
      </c>
      <c r="K648">
        <v>10.39</v>
      </c>
      <c r="L648">
        <v>85</v>
      </c>
      <c r="M648" t="s">
        <v>88</v>
      </c>
      <c r="N648" t="s">
        <v>788</v>
      </c>
      <c r="O648">
        <v>5</v>
      </c>
      <c r="P648">
        <v>10.39</v>
      </c>
      <c r="Q648">
        <v>1.75</v>
      </c>
      <c r="R648">
        <v>18.182500000000001</v>
      </c>
      <c r="S648">
        <v>23.182500000000001</v>
      </c>
      <c r="T648">
        <v>0</v>
      </c>
      <c r="U648" s="91">
        <v>0</v>
      </c>
      <c r="V648" s="91">
        <v>0</v>
      </c>
      <c r="W648">
        <v>29</v>
      </c>
      <c r="X648">
        <v>1.4166666666666667</v>
      </c>
      <c r="Y648">
        <v>41.083333333333336</v>
      </c>
      <c r="Z648" s="183">
        <v>-17.9008</v>
      </c>
      <c r="AA648" t="s">
        <v>26</v>
      </c>
      <c r="AB648" t="b" cm="1">
        <f t="array" ref="AB6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8">
        <f>Fares_Big_Star_Export[[#This Row],[Trip Time]]*Fares_Big_Star_Export[[#This Row],[HOURLY DATA]]/60</f>
        <v>41.083333333333336</v>
      </c>
    </row>
    <row r="649" spans="1:29" x14ac:dyDescent="0.25">
      <c r="A649" t="s">
        <v>432</v>
      </c>
      <c r="B649" t="s">
        <v>706</v>
      </c>
      <c r="C649" t="s">
        <v>646</v>
      </c>
      <c r="D649" s="3">
        <v>0</v>
      </c>
      <c r="E649" t="s">
        <v>92</v>
      </c>
      <c r="F649" t="s">
        <v>398</v>
      </c>
      <c r="G649" s="2">
        <v>45596</v>
      </c>
      <c r="H649">
        <v>4012339</v>
      </c>
      <c r="I649" t="s">
        <v>27</v>
      </c>
      <c r="J649" t="s">
        <v>80</v>
      </c>
      <c r="K649">
        <v>20.100000000000001</v>
      </c>
      <c r="L649">
        <v>35</v>
      </c>
      <c r="M649" t="s">
        <v>88</v>
      </c>
      <c r="N649" t="s">
        <v>788</v>
      </c>
      <c r="O649">
        <v>5</v>
      </c>
      <c r="P649">
        <v>20.100000000000001</v>
      </c>
      <c r="Q649">
        <v>1.75</v>
      </c>
      <c r="R649">
        <v>35.175000000000004</v>
      </c>
      <c r="S649">
        <v>40.175000000000004</v>
      </c>
      <c r="T649">
        <v>3.75</v>
      </c>
      <c r="U649" s="91">
        <v>0</v>
      </c>
      <c r="V649" s="91">
        <v>3.75</v>
      </c>
      <c r="W649">
        <v>29</v>
      </c>
      <c r="X649">
        <v>0.58333333333333337</v>
      </c>
      <c r="Y649">
        <v>16.916666666666668</v>
      </c>
      <c r="Z649" s="183">
        <v>23.258299999999998</v>
      </c>
      <c r="AA649" t="s">
        <v>26</v>
      </c>
      <c r="AB649" t="b" cm="1">
        <f t="array" ref="AB6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9">
        <f>Fares_Big_Star_Export[[#This Row],[Trip Time]]*Fares_Big_Star_Export[[#This Row],[HOURLY DATA]]/60</f>
        <v>16.916666666666668</v>
      </c>
    </row>
    <row r="650" spans="1:29" x14ac:dyDescent="0.25">
      <c r="A650" t="s">
        <v>56</v>
      </c>
      <c r="B650" t="s">
        <v>712</v>
      </c>
      <c r="C650" t="s">
        <v>396</v>
      </c>
      <c r="D650" s="3">
        <v>0</v>
      </c>
      <c r="E650" t="s">
        <v>92</v>
      </c>
      <c r="F650" t="s">
        <v>285</v>
      </c>
      <c r="G650" s="2">
        <v>45596</v>
      </c>
      <c r="H650">
        <v>4012338</v>
      </c>
      <c r="I650" t="s">
        <v>346</v>
      </c>
      <c r="J650" t="s">
        <v>80</v>
      </c>
      <c r="K650">
        <v>20.100000000000001</v>
      </c>
      <c r="L650">
        <v>46</v>
      </c>
      <c r="M650" t="s">
        <v>88</v>
      </c>
      <c r="N650" t="s">
        <v>788</v>
      </c>
      <c r="O650">
        <v>5</v>
      </c>
      <c r="P650">
        <v>20.100000000000001</v>
      </c>
      <c r="Q650">
        <v>1.75</v>
      </c>
      <c r="R650">
        <v>35.175000000000004</v>
      </c>
      <c r="S650">
        <v>40.175000000000004</v>
      </c>
      <c r="T650">
        <v>5</v>
      </c>
      <c r="U650" s="91">
        <v>0</v>
      </c>
      <c r="V650" s="91">
        <v>5</v>
      </c>
      <c r="W650">
        <v>32.5</v>
      </c>
      <c r="X650">
        <v>0.76666666666666672</v>
      </c>
      <c r="Y650">
        <v>24.916666666666668</v>
      </c>
      <c r="Z650" s="183">
        <v>15.2583</v>
      </c>
      <c r="AA650" t="s">
        <v>5</v>
      </c>
      <c r="AB650" t="b" cm="1">
        <f t="array" ref="AB6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0">
        <f>Fares_Big_Star_Export[[#This Row],[Trip Time]]*Fares_Big_Star_Export[[#This Row],[HOURLY DATA]]/60</f>
        <v>24.916666666666668</v>
      </c>
    </row>
    <row r="651" spans="1:29" x14ac:dyDescent="0.25">
      <c r="A651" t="s">
        <v>432</v>
      </c>
      <c r="B651" t="s">
        <v>626</v>
      </c>
      <c r="C651" t="s">
        <v>663</v>
      </c>
      <c r="D651" s="3">
        <v>0</v>
      </c>
      <c r="E651" t="s">
        <v>92</v>
      </c>
      <c r="F651" t="s">
        <v>398</v>
      </c>
      <c r="G651" s="2">
        <v>45596</v>
      </c>
      <c r="H651">
        <v>4012473</v>
      </c>
      <c r="I651" t="s">
        <v>27</v>
      </c>
      <c r="J651" t="s">
        <v>80</v>
      </c>
      <c r="K651">
        <v>16.46</v>
      </c>
      <c r="L651">
        <v>71</v>
      </c>
      <c r="M651" t="s">
        <v>88</v>
      </c>
      <c r="N651" t="s">
        <v>788</v>
      </c>
      <c r="O651">
        <v>5</v>
      </c>
      <c r="P651">
        <v>16.46</v>
      </c>
      <c r="Q651">
        <v>1.75</v>
      </c>
      <c r="R651">
        <v>28.805</v>
      </c>
      <c r="S651">
        <v>33.805</v>
      </c>
      <c r="T651">
        <v>5.5</v>
      </c>
      <c r="U651" s="91">
        <v>0</v>
      </c>
      <c r="V651" s="91">
        <v>5.5</v>
      </c>
      <c r="W651">
        <v>29</v>
      </c>
      <c r="X651">
        <v>1.1833333333333333</v>
      </c>
      <c r="Y651">
        <v>34.31666666666667</v>
      </c>
      <c r="Z651" s="183">
        <v>-0.51170000000000004</v>
      </c>
      <c r="AA651" t="s">
        <v>26</v>
      </c>
      <c r="AB651" t="b" cm="1">
        <f t="array" ref="AB6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1">
        <f>Fares_Big_Star_Export[[#This Row],[Trip Time]]*Fares_Big_Star_Export[[#This Row],[HOURLY DATA]]/60</f>
        <v>34.31666666666667</v>
      </c>
    </row>
    <row r="652" spans="1:29" x14ac:dyDescent="0.25">
      <c r="A652" t="s">
        <v>470</v>
      </c>
      <c r="B652" t="s">
        <v>512</v>
      </c>
      <c r="C652" t="s">
        <v>824</v>
      </c>
      <c r="D652" s="3">
        <v>0</v>
      </c>
      <c r="E652" t="s">
        <v>92</v>
      </c>
      <c r="F652" t="s">
        <v>491</v>
      </c>
      <c r="G652" s="2">
        <v>45596</v>
      </c>
      <c r="H652">
        <v>4013588</v>
      </c>
      <c r="I652" t="s">
        <v>28</v>
      </c>
      <c r="J652" t="s">
        <v>80</v>
      </c>
      <c r="K652">
        <v>16.13</v>
      </c>
      <c r="L652">
        <v>86</v>
      </c>
      <c r="M652" t="s">
        <v>88</v>
      </c>
      <c r="N652" t="s">
        <v>788</v>
      </c>
      <c r="O652">
        <v>5</v>
      </c>
      <c r="P652">
        <v>16.13</v>
      </c>
      <c r="Q652">
        <v>1.75</v>
      </c>
      <c r="R652">
        <v>28.227499999999999</v>
      </c>
      <c r="S652">
        <v>33.227499999999999</v>
      </c>
      <c r="T652">
        <v>5</v>
      </c>
      <c r="U652" s="91">
        <v>0</v>
      </c>
      <c r="V652" s="91">
        <v>5</v>
      </c>
      <c r="W652">
        <v>32.5</v>
      </c>
      <c r="X652">
        <v>1.4333333333333333</v>
      </c>
      <c r="Y652">
        <v>46.583333333333336</v>
      </c>
      <c r="Z652" s="183">
        <v>-13.3558</v>
      </c>
      <c r="AA652" t="s">
        <v>5</v>
      </c>
      <c r="AB652" t="b" cm="1">
        <f t="array" ref="AB6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2">
        <f>Fares_Big_Star_Export[[#This Row],[Trip Time]]*Fares_Big_Star_Export[[#This Row],[HOURLY DATA]]/60</f>
        <v>46.583333333333336</v>
      </c>
    </row>
    <row r="653" spans="1:29" x14ac:dyDescent="0.25">
      <c r="A653" t="s">
        <v>432</v>
      </c>
      <c r="B653" t="s">
        <v>803</v>
      </c>
      <c r="C653" t="s">
        <v>527</v>
      </c>
      <c r="D653" s="3">
        <v>1</v>
      </c>
      <c r="E653" t="s">
        <v>92</v>
      </c>
      <c r="F653" t="s">
        <v>398</v>
      </c>
      <c r="G653" s="2">
        <v>45596</v>
      </c>
      <c r="H653">
        <v>4015847</v>
      </c>
      <c r="I653" t="s">
        <v>27</v>
      </c>
      <c r="J653" t="s">
        <v>80</v>
      </c>
      <c r="K653">
        <v>10.86</v>
      </c>
      <c r="L653">
        <v>50</v>
      </c>
      <c r="M653" t="s">
        <v>88</v>
      </c>
      <c r="N653" t="s">
        <v>788</v>
      </c>
      <c r="O653">
        <v>5</v>
      </c>
      <c r="P653">
        <v>10.86</v>
      </c>
      <c r="Q653">
        <v>1.75</v>
      </c>
      <c r="R653">
        <v>19.004999999999999</v>
      </c>
      <c r="S653">
        <v>24.004999999999999</v>
      </c>
      <c r="T653">
        <v>0</v>
      </c>
      <c r="U653" s="91">
        <v>0</v>
      </c>
      <c r="V653" s="91">
        <v>0</v>
      </c>
      <c r="W653">
        <v>29</v>
      </c>
      <c r="X653">
        <v>0.83333333333333337</v>
      </c>
      <c r="Y653">
        <v>24.166666666666668</v>
      </c>
      <c r="Z653" s="183">
        <v>-0.16170000000000001</v>
      </c>
      <c r="AA653" t="s">
        <v>26</v>
      </c>
      <c r="AB653" t="b" cm="1">
        <f t="array" ref="AB6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3">
        <f>Fares_Big_Star_Export[[#This Row],[Trip Time]]*Fares_Big_Star_Export[[#This Row],[HOURLY DATA]]/60</f>
        <v>24.166666666666668</v>
      </c>
    </row>
    <row r="654" spans="1:29" x14ac:dyDescent="0.25">
      <c r="A654" t="s">
        <v>55</v>
      </c>
      <c r="B654" t="s">
        <v>1052</v>
      </c>
      <c r="C654" t="s">
        <v>1053</v>
      </c>
      <c r="D654" s="3">
        <v>0</v>
      </c>
      <c r="E654" t="s">
        <v>92</v>
      </c>
      <c r="F654" t="s">
        <v>308</v>
      </c>
      <c r="G654" s="2">
        <v>45596</v>
      </c>
      <c r="H654">
        <v>4013532</v>
      </c>
      <c r="I654" t="s">
        <v>18</v>
      </c>
      <c r="J654" t="s">
        <v>339</v>
      </c>
      <c r="K654">
        <v>16.09</v>
      </c>
      <c r="L654">
        <v>29</v>
      </c>
      <c r="M654" t="s">
        <v>88</v>
      </c>
      <c r="N654" t="s">
        <v>788</v>
      </c>
      <c r="O654">
        <v>6.5</v>
      </c>
      <c r="P654">
        <v>16.09</v>
      </c>
      <c r="Q654">
        <v>2</v>
      </c>
      <c r="R654">
        <v>32.18</v>
      </c>
      <c r="S654">
        <v>38.68</v>
      </c>
      <c r="T654">
        <v>5</v>
      </c>
      <c r="U654" s="91">
        <v>0</v>
      </c>
      <c r="V654" s="91">
        <v>5</v>
      </c>
      <c r="W654">
        <v>35.787500000000001</v>
      </c>
      <c r="X654">
        <v>0.48333333333333334</v>
      </c>
      <c r="Y654">
        <v>17.297291666666666</v>
      </c>
      <c r="Z654" s="183">
        <v>21.3827</v>
      </c>
      <c r="AA654" t="s">
        <v>19</v>
      </c>
      <c r="AB654" t="b" cm="1">
        <f t="array" ref="AB6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4">
        <f>Fares_Big_Star_Export[[#This Row],[Trip Time]]*Fares_Big_Star_Export[[#This Row],[HOURLY DATA]]/60</f>
        <v>17.29729166666667</v>
      </c>
    </row>
    <row r="655" spans="1:29" x14ac:dyDescent="0.25">
      <c r="A655" t="s">
        <v>55</v>
      </c>
      <c r="B655" t="s">
        <v>917</v>
      </c>
      <c r="C655" t="s">
        <v>1054</v>
      </c>
      <c r="D655" s="3">
        <v>0</v>
      </c>
      <c r="E655" t="s">
        <v>92</v>
      </c>
      <c r="F655" t="s">
        <v>308</v>
      </c>
      <c r="G655" s="2">
        <v>45596</v>
      </c>
      <c r="H655">
        <v>4012431</v>
      </c>
      <c r="I655" t="s">
        <v>18</v>
      </c>
      <c r="J655" t="s">
        <v>339</v>
      </c>
      <c r="K655">
        <v>24.46</v>
      </c>
      <c r="L655">
        <v>57</v>
      </c>
      <c r="M655" t="s">
        <v>88</v>
      </c>
      <c r="N655" t="s">
        <v>788</v>
      </c>
      <c r="O655">
        <v>6.5</v>
      </c>
      <c r="P655">
        <v>24.46</v>
      </c>
      <c r="Q655">
        <v>2</v>
      </c>
      <c r="R655">
        <v>48.92</v>
      </c>
      <c r="S655">
        <v>55.42</v>
      </c>
      <c r="T655">
        <v>0</v>
      </c>
      <c r="U655" s="91">
        <v>0</v>
      </c>
      <c r="V655" s="91">
        <v>0</v>
      </c>
      <c r="W655">
        <v>35.787500000000001</v>
      </c>
      <c r="X655">
        <v>0.95</v>
      </c>
      <c r="Y655">
        <v>33.998125000000002</v>
      </c>
      <c r="Z655" s="183">
        <v>21.421900000000001</v>
      </c>
      <c r="AA655" t="s">
        <v>19</v>
      </c>
      <c r="AB655" t="b" cm="1">
        <f t="array" ref="AB6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5">
        <f>Fares_Big_Star_Export[[#This Row],[Trip Time]]*Fares_Big_Star_Export[[#This Row],[HOURLY DATA]]/60</f>
        <v>33.998125000000002</v>
      </c>
    </row>
    <row r="656" spans="1:29" x14ac:dyDescent="0.25">
      <c r="A656" t="s">
        <v>370</v>
      </c>
      <c r="B656" t="s">
        <v>746</v>
      </c>
      <c r="C656" t="s">
        <v>1044</v>
      </c>
      <c r="D656" s="3">
        <v>0</v>
      </c>
      <c r="E656" t="s">
        <v>92</v>
      </c>
      <c r="F656" t="s">
        <v>353</v>
      </c>
      <c r="G656" s="2">
        <v>45596</v>
      </c>
      <c r="H656">
        <v>4013140</v>
      </c>
      <c r="I656" t="s">
        <v>217</v>
      </c>
      <c r="J656" t="s">
        <v>80</v>
      </c>
      <c r="K656">
        <v>26.9</v>
      </c>
      <c r="L656">
        <v>82</v>
      </c>
      <c r="M656" t="s">
        <v>88</v>
      </c>
      <c r="N656" t="s">
        <v>788</v>
      </c>
      <c r="O656">
        <v>5</v>
      </c>
      <c r="P656">
        <v>26.9</v>
      </c>
      <c r="Q656">
        <v>1.75</v>
      </c>
      <c r="R656">
        <v>47.074999999999996</v>
      </c>
      <c r="S656">
        <v>52.074999999999996</v>
      </c>
      <c r="T656">
        <v>0</v>
      </c>
      <c r="U656" s="91">
        <v>0</v>
      </c>
      <c r="V656" s="91">
        <v>0</v>
      </c>
      <c r="W656">
        <v>32.5</v>
      </c>
      <c r="X656">
        <v>1.3666666666666667</v>
      </c>
      <c r="Y656">
        <v>44.416666666666664</v>
      </c>
      <c r="Z656" s="183">
        <v>7.6582999999999997</v>
      </c>
      <c r="AA656" t="s">
        <v>5</v>
      </c>
      <c r="AB656" t="b" cm="1">
        <f t="array" ref="AB6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6">
        <f>Fares_Big_Star_Export[[#This Row],[Trip Time]]*Fares_Big_Star_Export[[#This Row],[HOURLY DATA]]/60</f>
        <v>44.416666666666664</v>
      </c>
    </row>
    <row r="657" spans="1:29" x14ac:dyDescent="0.25">
      <c r="A657" t="s">
        <v>331</v>
      </c>
      <c r="B657" t="s">
        <v>969</v>
      </c>
      <c r="C657" t="s">
        <v>643</v>
      </c>
      <c r="D657" s="3">
        <v>0</v>
      </c>
      <c r="E657" t="s">
        <v>92</v>
      </c>
      <c r="F657" t="s">
        <v>284</v>
      </c>
      <c r="G657" s="2">
        <v>45596</v>
      </c>
      <c r="H657">
        <v>4013193</v>
      </c>
      <c r="I657" t="s">
        <v>213</v>
      </c>
      <c r="J657" t="s">
        <v>84</v>
      </c>
      <c r="K657">
        <v>31.58</v>
      </c>
      <c r="L657">
        <v>65</v>
      </c>
      <c r="M657" t="s">
        <v>88</v>
      </c>
      <c r="N657" t="s">
        <v>788</v>
      </c>
      <c r="O657">
        <v>5</v>
      </c>
      <c r="P657">
        <v>31.58</v>
      </c>
      <c r="Q657">
        <v>1.75</v>
      </c>
      <c r="R657">
        <v>55.265000000000001</v>
      </c>
      <c r="S657">
        <v>60.265000000000001</v>
      </c>
      <c r="T657">
        <v>5.5</v>
      </c>
      <c r="U657" s="91">
        <v>0</v>
      </c>
      <c r="V657" s="91">
        <v>5.5</v>
      </c>
      <c r="W657">
        <v>32.5</v>
      </c>
      <c r="X657">
        <v>1.0833333333333333</v>
      </c>
      <c r="Y657">
        <v>35.208333333333329</v>
      </c>
      <c r="Z657" s="183">
        <v>25.056699999999999</v>
      </c>
      <c r="AA657" t="s">
        <v>5</v>
      </c>
      <c r="AB657" t="b" cm="1">
        <f t="array" ref="AB6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7">
        <f>Fares_Big_Star_Export[[#This Row],[Trip Time]]*Fares_Big_Star_Export[[#This Row],[HOURLY DATA]]/60</f>
        <v>35.208333333333336</v>
      </c>
    </row>
    <row r="658" spans="1:29" x14ac:dyDescent="0.25">
      <c r="A658" t="s">
        <v>56</v>
      </c>
      <c r="B658" t="s">
        <v>873</v>
      </c>
      <c r="C658" t="s">
        <v>1044</v>
      </c>
      <c r="D658" s="3">
        <v>0</v>
      </c>
      <c r="E658" t="s">
        <v>92</v>
      </c>
      <c r="F658" t="s">
        <v>286</v>
      </c>
      <c r="G658" s="2">
        <v>45596</v>
      </c>
      <c r="H658">
        <v>4013195</v>
      </c>
      <c r="I658" t="s">
        <v>345</v>
      </c>
      <c r="J658" t="s">
        <v>84</v>
      </c>
      <c r="K658">
        <v>31.58</v>
      </c>
      <c r="L658">
        <v>50</v>
      </c>
      <c r="M658" t="s">
        <v>88</v>
      </c>
      <c r="N658" t="s">
        <v>788</v>
      </c>
      <c r="O658">
        <v>5</v>
      </c>
      <c r="P658">
        <v>31.58</v>
      </c>
      <c r="Q658">
        <v>1.75</v>
      </c>
      <c r="R658">
        <v>55.265000000000001</v>
      </c>
      <c r="S658">
        <v>60.265000000000001</v>
      </c>
      <c r="T658">
        <v>3</v>
      </c>
      <c r="U658" s="91">
        <v>0</v>
      </c>
      <c r="V658" s="91">
        <v>3</v>
      </c>
      <c r="W658">
        <v>32.5</v>
      </c>
      <c r="X658">
        <v>0.83333333333333337</v>
      </c>
      <c r="Y658">
        <v>27.083333333333336</v>
      </c>
      <c r="Z658" s="183">
        <v>33.181699999999999</v>
      </c>
      <c r="AA658" t="s">
        <v>5</v>
      </c>
      <c r="AB658" t="b" cm="1">
        <f t="array" ref="AB6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8">
        <f>Fares_Big_Star_Export[[#This Row],[Trip Time]]*Fares_Big_Star_Export[[#This Row],[HOURLY DATA]]/60</f>
        <v>27.083333333333332</v>
      </c>
    </row>
    <row r="659" spans="1:29" x14ac:dyDescent="0.25">
      <c r="A659" t="s">
        <v>470</v>
      </c>
      <c r="B659" t="s">
        <v>679</v>
      </c>
      <c r="C659" t="s">
        <v>903</v>
      </c>
      <c r="D659" s="3">
        <v>0</v>
      </c>
      <c r="E659" t="s">
        <v>92</v>
      </c>
      <c r="F659" t="s">
        <v>491</v>
      </c>
      <c r="G659" s="2">
        <v>45596</v>
      </c>
      <c r="H659">
        <v>4012334</v>
      </c>
      <c r="I659" t="s">
        <v>28</v>
      </c>
      <c r="J659" t="s">
        <v>86</v>
      </c>
      <c r="K659">
        <v>8.73</v>
      </c>
      <c r="L659">
        <v>24</v>
      </c>
      <c r="M659" t="s">
        <v>89</v>
      </c>
      <c r="N659" t="s">
        <v>788</v>
      </c>
      <c r="O659">
        <v>6.5</v>
      </c>
      <c r="P659">
        <v>8.73</v>
      </c>
      <c r="Q659">
        <v>2</v>
      </c>
      <c r="R659">
        <v>17.46</v>
      </c>
      <c r="S659">
        <v>23.96</v>
      </c>
      <c r="T659">
        <v>5.5</v>
      </c>
      <c r="U659" s="91">
        <v>0</v>
      </c>
      <c r="V659" s="91">
        <v>5.5</v>
      </c>
      <c r="W659">
        <v>32.5</v>
      </c>
      <c r="X659">
        <v>0.4</v>
      </c>
      <c r="Y659">
        <v>13</v>
      </c>
      <c r="Z659" s="183">
        <v>10.96</v>
      </c>
      <c r="AA659" t="s">
        <v>5</v>
      </c>
      <c r="AB659" t="b" cm="1">
        <f t="array" ref="AB6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9">
        <f>Fares_Big_Star_Export[[#This Row],[Trip Time]]*Fares_Big_Star_Export[[#This Row],[HOURLY DATA]]/60</f>
        <v>13</v>
      </c>
    </row>
    <row r="660" spans="1:29" x14ac:dyDescent="0.25">
      <c r="A660" t="s">
        <v>331</v>
      </c>
      <c r="B660" t="s">
        <v>878</v>
      </c>
      <c r="C660" t="s">
        <v>682</v>
      </c>
      <c r="D660" s="3">
        <v>0</v>
      </c>
      <c r="E660" t="s">
        <v>92</v>
      </c>
      <c r="F660" t="s">
        <v>284</v>
      </c>
      <c r="G660" s="2">
        <v>45596</v>
      </c>
      <c r="H660">
        <v>4013067</v>
      </c>
      <c r="I660" t="s">
        <v>213</v>
      </c>
      <c r="J660" t="s">
        <v>80</v>
      </c>
      <c r="K660">
        <v>14.12</v>
      </c>
      <c r="L660">
        <v>28</v>
      </c>
      <c r="M660" t="s">
        <v>88</v>
      </c>
      <c r="N660" t="s">
        <v>788</v>
      </c>
      <c r="O660">
        <v>5</v>
      </c>
      <c r="P660">
        <v>14.12</v>
      </c>
      <c r="Q660">
        <v>1.75</v>
      </c>
      <c r="R660">
        <v>24.709999999999997</v>
      </c>
      <c r="S660">
        <v>29.709999999999997</v>
      </c>
      <c r="T660">
        <v>0</v>
      </c>
      <c r="U660" s="91">
        <v>0</v>
      </c>
      <c r="V660" s="91">
        <v>0</v>
      </c>
      <c r="W660">
        <v>32.5</v>
      </c>
      <c r="X660">
        <v>0.46666666666666667</v>
      </c>
      <c r="Y660">
        <v>15.166666666666666</v>
      </c>
      <c r="Z660" s="183">
        <v>14.5433</v>
      </c>
      <c r="AA660" t="s">
        <v>5</v>
      </c>
      <c r="AB660" t="b" cm="1">
        <f t="array" ref="AB6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0">
        <f>Fares_Big_Star_Export[[#This Row],[Trip Time]]*Fares_Big_Star_Export[[#This Row],[HOURLY DATA]]/60</f>
        <v>15.166666666666666</v>
      </c>
    </row>
    <row r="661" spans="1:29" x14ac:dyDescent="0.25">
      <c r="A661" t="s">
        <v>56</v>
      </c>
      <c r="B661" t="s">
        <v>691</v>
      </c>
      <c r="C661" t="s">
        <v>730</v>
      </c>
      <c r="D661" s="3">
        <v>0</v>
      </c>
      <c r="E661" t="s">
        <v>92</v>
      </c>
      <c r="F661" t="s">
        <v>285</v>
      </c>
      <c r="G661" s="2">
        <v>45596</v>
      </c>
      <c r="H661">
        <v>4013061</v>
      </c>
      <c r="I661" t="s">
        <v>346</v>
      </c>
      <c r="J661" t="s">
        <v>80</v>
      </c>
      <c r="K661">
        <v>27.71</v>
      </c>
      <c r="L661">
        <v>35</v>
      </c>
      <c r="M661" t="s">
        <v>88</v>
      </c>
      <c r="N661" t="s">
        <v>788</v>
      </c>
      <c r="O661">
        <v>5</v>
      </c>
      <c r="P661">
        <v>27.71</v>
      </c>
      <c r="Q661">
        <v>1.75</v>
      </c>
      <c r="R661">
        <v>48.4925</v>
      </c>
      <c r="S661">
        <v>53.4925</v>
      </c>
      <c r="T661">
        <v>5</v>
      </c>
      <c r="U661" s="91">
        <v>0</v>
      </c>
      <c r="V661" s="91">
        <v>5</v>
      </c>
      <c r="W661">
        <v>32.5</v>
      </c>
      <c r="X661">
        <v>0.58333333333333337</v>
      </c>
      <c r="Y661">
        <v>18.958333333333336</v>
      </c>
      <c r="Z661" s="183">
        <v>34.534199999999998</v>
      </c>
      <c r="AA661" t="s">
        <v>5</v>
      </c>
      <c r="AB661" t="b" cm="1">
        <f t="array" ref="AB6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1">
        <f>Fares_Big_Star_Export[[#This Row],[Trip Time]]*Fares_Big_Star_Export[[#This Row],[HOURLY DATA]]/60</f>
        <v>18.958333333333332</v>
      </c>
    </row>
    <row r="662" spans="1:29" x14ac:dyDescent="0.25">
      <c r="A662" t="s">
        <v>432</v>
      </c>
      <c r="B662" t="s">
        <v>382</v>
      </c>
      <c r="C662" t="s">
        <v>597</v>
      </c>
      <c r="D662" s="3">
        <v>0</v>
      </c>
      <c r="E662" t="s">
        <v>92</v>
      </c>
      <c r="F662" t="s">
        <v>398</v>
      </c>
      <c r="G662" s="2">
        <v>45596</v>
      </c>
      <c r="H662">
        <v>4013060</v>
      </c>
      <c r="I662" t="s">
        <v>27</v>
      </c>
      <c r="J662" t="s">
        <v>80</v>
      </c>
      <c r="K662">
        <v>27.71</v>
      </c>
      <c r="L662">
        <v>48</v>
      </c>
      <c r="M662" t="s">
        <v>88</v>
      </c>
      <c r="N662" t="s">
        <v>788</v>
      </c>
      <c r="O662">
        <v>5</v>
      </c>
      <c r="P662">
        <v>27.71</v>
      </c>
      <c r="Q662">
        <v>1.75</v>
      </c>
      <c r="R662">
        <v>48.4925</v>
      </c>
      <c r="S662">
        <v>53.4925</v>
      </c>
      <c r="T662">
        <v>5</v>
      </c>
      <c r="U662" s="91">
        <v>0</v>
      </c>
      <c r="V662" s="91">
        <v>5</v>
      </c>
      <c r="W662">
        <v>29</v>
      </c>
      <c r="X662">
        <v>0.8</v>
      </c>
      <c r="Y662">
        <v>23.200000000000003</v>
      </c>
      <c r="Z662" s="183">
        <v>30.2925</v>
      </c>
      <c r="AA662" t="s">
        <v>26</v>
      </c>
      <c r="AB662" t="b" cm="1">
        <f t="array" ref="AB6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2">
        <f>Fares_Big_Star_Export[[#This Row],[Trip Time]]*Fares_Big_Star_Export[[#This Row],[HOURLY DATA]]/60</f>
        <v>23.2</v>
      </c>
    </row>
    <row r="663" spans="1:29" x14ac:dyDescent="0.25">
      <c r="A663" t="s">
        <v>461</v>
      </c>
      <c r="B663" t="s">
        <v>585</v>
      </c>
      <c r="C663" t="s">
        <v>644</v>
      </c>
      <c r="D663" s="3">
        <v>0</v>
      </c>
      <c r="E663" t="s">
        <v>92</v>
      </c>
      <c r="F663" t="s">
        <v>421</v>
      </c>
      <c r="G663" s="2">
        <v>45596</v>
      </c>
      <c r="H663">
        <v>4013039</v>
      </c>
      <c r="I663" t="s">
        <v>290</v>
      </c>
      <c r="J663" t="s">
        <v>86</v>
      </c>
      <c r="K663">
        <v>8.3699999999999992</v>
      </c>
      <c r="L663">
        <v>20</v>
      </c>
      <c r="M663" t="s">
        <v>89</v>
      </c>
      <c r="N663" t="s">
        <v>788</v>
      </c>
      <c r="O663">
        <v>6.5</v>
      </c>
      <c r="P663">
        <v>8.3699999999999992</v>
      </c>
      <c r="Q663">
        <v>2</v>
      </c>
      <c r="R663">
        <v>16.739999999999998</v>
      </c>
      <c r="S663">
        <v>23.24</v>
      </c>
      <c r="T663">
        <v>5.5</v>
      </c>
      <c r="U663" s="91">
        <v>0</v>
      </c>
      <c r="V663" s="91">
        <v>5.5</v>
      </c>
      <c r="W663">
        <v>32.5</v>
      </c>
      <c r="X663">
        <v>0.33333333333333331</v>
      </c>
      <c r="Y663">
        <v>10.833333333333332</v>
      </c>
      <c r="Z663" s="183">
        <v>12.406700000000001</v>
      </c>
      <c r="AA663" t="s">
        <v>5</v>
      </c>
      <c r="AB663" t="b" cm="1">
        <f t="array" ref="AB6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3">
        <f>Fares_Big_Star_Export[[#This Row],[Trip Time]]*Fares_Big_Star_Export[[#This Row],[HOURLY DATA]]/60</f>
        <v>10.833333333333334</v>
      </c>
    </row>
    <row r="664" spans="1:29" x14ac:dyDescent="0.25">
      <c r="A664" t="s">
        <v>581</v>
      </c>
      <c r="B664" t="s">
        <v>594</v>
      </c>
      <c r="C664" t="s">
        <v>602</v>
      </c>
      <c r="D664" s="3">
        <v>0</v>
      </c>
      <c r="E664" t="s">
        <v>92</v>
      </c>
      <c r="F664" t="s">
        <v>563</v>
      </c>
      <c r="G664" s="2">
        <v>45596</v>
      </c>
      <c r="H664">
        <v>4013036</v>
      </c>
      <c r="I664" t="s">
        <v>564</v>
      </c>
      <c r="J664" t="s">
        <v>86</v>
      </c>
      <c r="K664">
        <v>8.35</v>
      </c>
      <c r="L664">
        <v>17</v>
      </c>
      <c r="M664" t="s">
        <v>89</v>
      </c>
      <c r="N664" t="s">
        <v>788</v>
      </c>
      <c r="O664">
        <v>6.5</v>
      </c>
      <c r="P664">
        <v>8.35</v>
      </c>
      <c r="Q664">
        <v>2</v>
      </c>
      <c r="R664">
        <v>16.7</v>
      </c>
      <c r="S664">
        <v>23.2</v>
      </c>
      <c r="T664">
        <v>5</v>
      </c>
      <c r="U664" s="91">
        <v>0</v>
      </c>
      <c r="V664" s="91">
        <v>5</v>
      </c>
      <c r="W664">
        <v>32.5</v>
      </c>
      <c r="X664">
        <v>0.28333333333333333</v>
      </c>
      <c r="Y664">
        <v>9.2083333333333339</v>
      </c>
      <c r="Z664" s="183">
        <v>13.9917</v>
      </c>
      <c r="AA664" t="s">
        <v>5</v>
      </c>
      <c r="AB664" t="b" cm="1">
        <f t="array" ref="AB6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4">
        <f>Fares_Big_Star_Export[[#This Row],[Trip Time]]*Fares_Big_Star_Export[[#This Row],[HOURLY DATA]]/60</f>
        <v>9.2083333333333339</v>
      </c>
    </row>
    <row r="665" spans="1:29" x14ac:dyDescent="0.25">
      <c r="A665" t="s">
        <v>390</v>
      </c>
      <c r="B665" t="s">
        <v>733</v>
      </c>
      <c r="C665" t="s">
        <v>607</v>
      </c>
      <c r="D665" s="3">
        <v>0</v>
      </c>
      <c r="E665" t="s">
        <v>92</v>
      </c>
      <c r="F665" t="s">
        <v>369</v>
      </c>
      <c r="G665" s="2">
        <v>45596</v>
      </c>
      <c r="H665">
        <v>4013372</v>
      </c>
      <c r="I665" t="s">
        <v>17</v>
      </c>
      <c r="J665" t="s">
        <v>80</v>
      </c>
      <c r="K665">
        <v>26.71</v>
      </c>
      <c r="L665">
        <v>85</v>
      </c>
      <c r="M665" t="s">
        <v>88</v>
      </c>
      <c r="N665" t="s">
        <v>788</v>
      </c>
      <c r="O665">
        <v>5</v>
      </c>
      <c r="P665">
        <v>26.71</v>
      </c>
      <c r="Q665">
        <v>1.75</v>
      </c>
      <c r="R665">
        <v>46.7425</v>
      </c>
      <c r="S665">
        <v>51.7425</v>
      </c>
      <c r="T665">
        <v>5.5</v>
      </c>
      <c r="U665" s="91">
        <v>0</v>
      </c>
      <c r="V665" s="91">
        <v>5.5</v>
      </c>
      <c r="W665">
        <v>32.5</v>
      </c>
      <c r="X665">
        <v>1.4166666666666667</v>
      </c>
      <c r="Y665">
        <v>46.041666666666671</v>
      </c>
      <c r="Z665" s="183">
        <v>5.7008000000000001</v>
      </c>
      <c r="AA665" t="s">
        <v>5</v>
      </c>
      <c r="AB665" t="b" cm="1">
        <f t="array" ref="AB6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5">
        <f>Fares_Big_Star_Export[[#This Row],[Trip Time]]*Fares_Big_Star_Export[[#This Row],[HOURLY DATA]]/60</f>
        <v>46.041666666666664</v>
      </c>
    </row>
    <row r="666" spans="1:29" x14ac:dyDescent="0.25">
      <c r="A666" t="s">
        <v>390</v>
      </c>
      <c r="B666" t="s">
        <v>466</v>
      </c>
      <c r="C666" t="s">
        <v>985</v>
      </c>
      <c r="D666" s="3">
        <v>0</v>
      </c>
      <c r="E666" t="s">
        <v>92</v>
      </c>
      <c r="F666" t="s">
        <v>369</v>
      </c>
      <c r="G666" s="2">
        <v>45596</v>
      </c>
      <c r="H666">
        <v>4013373</v>
      </c>
      <c r="I666" t="s">
        <v>17</v>
      </c>
      <c r="J666" t="s">
        <v>80</v>
      </c>
      <c r="K666">
        <v>26.71</v>
      </c>
      <c r="L666">
        <v>124</v>
      </c>
      <c r="M666" t="s">
        <v>88</v>
      </c>
      <c r="N666" t="s">
        <v>788</v>
      </c>
      <c r="O666">
        <v>5</v>
      </c>
      <c r="P666">
        <v>26.71</v>
      </c>
      <c r="Q666">
        <v>1.75</v>
      </c>
      <c r="R666">
        <v>46.7425</v>
      </c>
      <c r="S666">
        <v>51.7425</v>
      </c>
      <c r="T666">
        <v>5</v>
      </c>
      <c r="U666" s="91">
        <v>0</v>
      </c>
      <c r="V666" s="91">
        <v>5</v>
      </c>
      <c r="W666">
        <v>32.5</v>
      </c>
      <c r="X666">
        <v>2.0666666666666669</v>
      </c>
      <c r="Y666">
        <v>67.166666666666671</v>
      </c>
      <c r="Z666" s="183">
        <v>-15.424200000000001</v>
      </c>
      <c r="AA666" t="s">
        <v>5</v>
      </c>
      <c r="AB666" t="b" cm="1">
        <f t="array" ref="AB6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6">
        <f>Fares_Big_Star_Export[[#This Row],[Trip Time]]*Fares_Big_Star_Export[[#This Row],[HOURLY DATA]]/60</f>
        <v>67.166666666666671</v>
      </c>
    </row>
    <row r="667" spans="1:29" x14ac:dyDescent="0.25">
      <c r="A667" t="s">
        <v>390</v>
      </c>
      <c r="B667" t="s">
        <v>972</v>
      </c>
      <c r="C667" t="s">
        <v>804</v>
      </c>
      <c r="D667" s="3">
        <v>0</v>
      </c>
      <c r="E667" t="s">
        <v>92</v>
      </c>
      <c r="F667" t="s">
        <v>369</v>
      </c>
      <c r="G667" s="2">
        <v>45596</v>
      </c>
      <c r="H667">
        <v>4012498</v>
      </c>
      <c r="I667" t="s">
        <v>17</v>
      </c>
      <c r="J667" t="s">
        <v>80</v>
      </c>
      <c r="K667">
        <v>13.72</v>
      </c>
      <c r="L667">
        <v>22</v>
      </c>
      <c r="M667" t="s">
        <v>88</v>
      </c>
      <c r="N667" t="s">
        <v>788</v>
      </c>
      <c r="O667">
        <v>5</v>
      </c>
      <c r="P667">
        <v>13.72</v>
      </c>
      <c r="Q667">
        <v>1.75</v>
      </c>
      <c r="R667">
        <v>24.01</v>
      </c>
      <c r="S667">
        <v>29.01</v>
      </c>
      <c r="T667">
        <v>5</v>
      </c>
      <c r="U667" s="91">
        <v>0</v>
      </c>
      <c r="V667" s="91">
        <v>5</v>
      </c>
      <c r="W667">
        <v>32.5</v>
      </c>
      <c r="X667">
        <v>0.36666666666666664</v>
      </c>
      <c r="Y667">
        <v>11.916666666666666</v>
      </c>
      <c r="Z667" s="183">
        <v>17.093299999999999</v>
      </c>
      <c r="AA667" t="s">
        <v>5</v>
      </c>
      <c r="AB667" t="b" cm="1">
        <f t="array" ref="AB6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7">
        <f>Fares_Big_Star_Export[[#This Row],[Trip Time]]*Fares_Big_Star_Export[[#This Row],[HOURLY DATA]]/60</f>
        <v>11.916666666666666</v>
      </c>
    </row>
    <row r="668" spans="1:29" x14ac:dyDescent="0.25">
      <c r="A668" t="s">
        <v>392</v>
      </c>
      <c r="B668" t="s">
        <v>605</v>
      </c>
      <c r="C668" t="s">
        <v>548</v>
      </c>
      <c r="D668" s="3">
        <v>0</v>
      </c>
      <c r="E668" t="s">
        <v>92</v>
      </c>
      <c r="F668" t="s">
        <v>666</v>
      </c>
      <c r="G668" s="2">
        <v>45596</v>
      </c>
      <c r="H668">
        <v>4012497</v>
      </c>
      <c r="I668" t="s">
        <v>38</v>
      </c>
      <c r="J668" t="s">
        <v>80</v>
      </c>
      <c r="K668">
        <v>13.72</v>
      </c>
      <c r="L668">
        <v>43</v>
      </c>
      <c r="M668" t="s">
        <v>88</v>
      </c>
      <c r="N668" t="s">
        <v>788</v>
      </c>
      <c r="O668">
        <v>5</v>
      </c>
      <c r="P668">
        <v>13.72</v>
      </c>
      <c r="Q668">
        <v>1.75</v>
      </c>
      <c r="R668">
        <v>24.01</v>
      </c>
      <c r="S668">
        <v>29.01</v>
      </c>
      <c r="T668">
        <v>5.5</v>
      </c>
      <c r="U668" s="91">
        <v>0</v>
      </c>
      <c r="V668" s="91">
        <v>5.5</v>
      </c>
      <c r="W668">
        <v>29</v>
      </c>
      <c r="X668">
        <v>0.71666666666666667</v>
      </c>
      <c r="Y668">
        <v>20.783333333333335</v>
      </c>
      <c r="Z668" s="183">
        <v>8.2266999999999992</v>
      </c>
      <c r="AA668" t="s">
        <v>26</v>
      </c>
      <c r="AB668" t="b" cm="1">
        <f t="array" ref="AB6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8">
        <f>Fares_Big_Star_Export[[#This Row],[Trip Time]]*Fares_Big_Star_Export[[#This Row],[HOURLY DATA]]/60</f>
        <v>20.783333333333335</v>
      </c>
    </row>
    <row r="669" spans="1:29" x14ac:dyDescent="0.25">
      <c r="A669" t="s">
        <v>444</v>
      </c>
      <c r="B669" t="s">
        <v>870</v>
      </c>
      <c r="C669" t="s">
        <v>676</v>
      </c>
      <c r="D669" s="3">
        <v>0</v>
      </c>
      <c r="E669" t="s">
        <v>92</v>
      </c>
      <c r="F669" t="s">
        <v>415</v>
      </c>
      <c r="G669" s="2">
        <v>45596</v>
      </c>
      <c r="H669">
        <v>4013064</v>
      </c>
      <c r="I669" t="s">
        <v>354</v>
      </c>
      <c r="J669" t="s">
        <v>80</v>
      </c>
      <c r="K669">
        <v>14.12</v>
      </c>
      <c r="L669">
        <v>86</v>
      </c>
      <c r="M669" t="s">
        <v>88</v>
      </c>
      <c r="N669" t="s">
        <v>788</v>
      </c>
      <c r="O669">
        <v>5</v>
      </c>
      <c r="P669">
        <v>14.12</v>
      </c>
      <c r="Q669">
        <v>1.75</v>
      </c>
      <c r="R669">
        <v>24.709999999999997</v>
      </c>
      <c r="S669">
        <v>29.709999999999997</v>
      </c>
      <c r="T669">
        <v>0</v>
      </c>
      <c r="U669" s="91">
        <v>0</v>
      </c>
      <c r="V669" s="91">
        <v>0</v>
      </c>
      <c r="W669">
        <v>32.5</v>
      </c>
      <c r="X669">
        <v>1.4333333333333333</v>
      </c>
      <c r="Y669">
        <v>46.583333333333336</v>
      </c>
      <c r="Z669" s="183">
        <v>-16.8733</v>
      </c>
      <c r="AA669" t="s">
        <v>5</v>
      </c>
      <c r="AB669" t="b" cm="1">
        <f t="array" ref="AB6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9">
        <f>Fares_Big_Star_Export[[#This Row],[Trip Time]]*Fares_Big_Star_Export[[#This Row],[HOURLY DATA]]/60</f>
        <v>46.583333333333336</v>
      </c>
    </row>
    <row r="670" spans="1:29" x14ac:dyDescent="0.25">
      <c r="A670" t="s">
        <v>55</v>
      </c>
      <c r="B670" t="s">
        <v>546</v>
      </c>
      <c r="C670" t="s">
        <v>452</v>
      </c>
      <c r="D670" s="3">
        <v>0</v>
      </c>
      <c r="E670" t="s">
        <v>92</v>
      </c>
      <c r="F670" t="s">
        <v>789</v>
      </c>
      <c r="G670" s="2">
        <v>45596</v>
      </c>
      <c r="H670">
        <v>4015836</v>
      </c>
      <c r="I670" t="s">
        <v>291</v>
      </c>
      <c r="J670" t="s">
        <v>80</v>
      </c>
      <c r="K670">
        <v>11.95</v>
      </c>
      <c r="L670">
        <v>52</v>
      </c>
      <c r="M670" t="s">
        <v>88</v>
      </c>
      <c r="N670" t="s">
        <v>788</v>
      </c>
      <c r="O670">
        <v>6.5</v>
      </c>
      <c r="P670">
        <v>11.95</v>
      </c>
      <c r="Q670">
        <v>2</v>
      </c>
      <c r="R670">
        <v>23.9</v>
      </c>
      <c r="S670">
        <v>30.4</v>
      </c>
      <c r="T670">
        <v>5</v>
      </c>
      <c r="U670" s="91">
        <v>0</v>
      </c>
      <c r="V670" s="91">
        <v>5</v>
      </c>
      <c r="W670">
        <v>35.787500000000001</v>
      </c>
      <c r="X670">
        <v>0.8666666666666667</v>
      </c>
      <c r="Y670">
        <v>31.015833333333337</v>
      </c>
      <c r="Z670" s="183">
        <v>-0.61580000000000001</v>
      </c>
      <c r="AA670" t="s">
        <v>5</v>
      </c>
      <c r="AB670" t="b" cm="1">
        <f t="array" ref="AB6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0">
        <f>Fares_Big_Star_Export[[#This Row],[Trip Time]]*Fares_Big_Star_Export[[#This Row],[HOURLY DATA]]/60</f>
        <v>31.015833333333333</v>
      </c>
    </row>
    <row r="671" spans="1:29" x14ac:dyDescent="0.25">
      <c r="A671" t="s">
        <v>55</v>
      </c>
      <c r="B671" t="s">
        <v>1013</v>
      </c>
      <c r="C671" t="s">
        <v>960</v>
      </c>
      <c r="D671" s="3">
        <v>0</v>
      </c>
      <c r="E671" t="s">
        <v>92</v>
      </c>
      <c r="F671" t="s">
        <v>473</v>
      </c>
      <c r="G671" s="2">
        <v>45596</v>
      </c>
      <c r="H671">
        <v>4012474</v>
      </c>
      <c r="I671" t="s">
        <v>565</v>
      </c>
      <c r="J671" t="s">
        <v>80</v>
      </c>
      <c r="K671">
        <v>16.46</v>
      </c>
      <c r="L671">
        <v>38</v>
      </c>
      <c r="M671" t="s">
        <v>88</v>
      </c>
      <c r="N671" t="s">
        <v>788</v>
      </c>
      <c r="O671">
        <v>6.5</v>
      </c>
      <c r="P671">
        <v>16.46</v>
      </c>
      <c r="Q671">
        <v>2</v>
      </c>
      <c r="R671">
        <v>32.92</v>
      </c>
      <c r="S671">
        <v>39.42</v>
      </c>
      <c r="T671">
        <v>5</v>
      </c>
      <c r="U671" s="91">
        <v>0</v>
      </c>
      <c r="V671" s="91">
        <v>5</v>
      </c>
      <c r="W671">
        <v>35.787500000000001</v>
      </c>
      <c r="X671">
        <v>0.6333333333333333</v>
      </c>
      <c r="Y671">
        <v>22.665416666666665</v>
      </c>
      <c r="Z671" s="183">
        <v>16.7546</v>
      </c>
      <c r="AA671" t="s">
        <v>5</v>
      </c>
      <c r="AB671" t="b" cm="1">
        <f t="array" ref="AB6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1">
        <f>Fares_Big_Star_Export[[#This Row],[Trip Time]]*Fares_Big_Star_Export[[#This Row],[HOURLY DATA]]/60</f>
        <v>22.665416666666665</v>
      </c>
    </row>
    <row r="672" spans="1:29" x14ac:dyDescent="0.25">
      <c r="A672" t="s">
        <v>60</v>
      </c>
      <c r="B672" t="s">
        <v>896</v>
      </c>
      <c r="C672" t="s">
        <v>782</v>
      </c>
      <c r="D672" s="3">
        <v>0</v>
      </c>
      <c r="E672" t="s">
        <v>92</v>
      </c>
      <c r="F672" t="s">
        <v>566</v>
      </c>
      <c r="G672" s="2">
        <v>45596</v>
      </c>
      <c r="H672">
        <v>4015910</v>
      </c>
      <c r="I672" t="s">
        <v>23</v>
      </c>
      <c r="J672" t="s">
        <v>86</v>
      </c>
      <c r="K672">
        <v>16.329999999999998</v>
      </c>
      <c r="L672">
        <v>27</v>
      </c>
      <c r="M672" t="s">
        <v>89</v>
      </c>
      <c r="N672" t="s">
        <v>788</v>
      </c>
      <c r="O672">
        <v>6.5</v>
      </c>
      <c r="P672">
        <v>16.329999999999998</v>
      </c>
      <c r="Q672">
        <v>2</v>
      </c>
      <c r="R672">
        <v>32.659999999999997</v>
      </c>
      <c r="S672">
        <v>39.159999999999997</v>
      </c>
      <c r="T672">
        <v>3.75</v>
      </c>
      <c r="U672" s="91">
        <v>0</v>
      </c>
      <c r="V672" s="91">
        <v>3.75</v>
      </c>
      <c r="W672">
        <v>32.5</v>
      </c>
      <c r="X672">
        <v>0.45</v>
      </c>
      <c r="Y672">
        <v>14.625</v>
      </c>
      <c r="Z672" s="183">
        <v>24.535</v>
      </c>
      <c r="AA672" t="s">
        <v>5</v>
      </c>
      <c r="AB672" t="b" cm="1">
        <f t="array" ref="AB6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2">
        <f>Fares_Big_Star_Export[[#This Row],[Trip Time]]*Fares_Big_Star_Export[[#This Row],[HOURLY DATA]]/60</f>
        <v>14.625</v>
      </c>
    </row>
    <row r="673" spans="1:29" x14ac:dyDescent="0.25">
      <c r="A673" t="s">
        <v>55</v>
      </c>
      <c r="B673" t="s">
        <v>507</v>
      </c>
      <c r="C673" t="s">
        <v>424</v>
      </c>
      <c r="D673" s="3">
        <v>0</v>
      </c>
      <c r="E673" t="s">
        <v>92</v>
      </c>
      <c r="F673" t="s">
        <v>308</v>
      </c>
      <c r="G673" s="2">
        <v>45596</v>
      </c>
      <c r="H673">
        <v>4014351</v>
      </c>
      <c r="I673" t="s">
        <v>18</v>
      </c>
      <c r="J673" t="s">
        <v>339</v>
      </c>
      <c r="K673">
        <v>20.55</v>
      </c>
      <c r="L673">
        <v>58</v>
      </c>
      <c r="M673" t="s">
        <v>88</v>
      </c>
      <c r="N673" t="s">
        <v>788</v>
      </c>
      <c r="O673">
        <v>6.5</v>
      </c>
      <c r="P673">
        <v>20.55</v>
      </c>
      <c r="Q673">
        <v>2</v>
      </c>
      <c r="R673">
        <v>41.1</v>
      </c>
      <c r="S673">
        <v>47.6</v>
      </c>
      <c r="T673">
        <v>5</v>
      </c>
      <c r="U673" s="91">
        <v>0</v>
      </c>
      <c r="V673" s="91">
        <v>5</v>
      </c>
      <c r="W673">
        <v>35.787500000000001</v>
      </c>
      <c r="X673">
        <v>0.96666666666666667</v>
      </c>
      <c r="Y673">
        <v>34.594583333333333</v>
      </c>
      <c r="Z673" s="183">
        <v>13.0054</v>
      </c>
      <c r="AA673" t="s">
        <v>19</v>
      </c>
      <c r="AB673" t="b" cm="1">
        <f t="array" ref="AB6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3">
        <f>Fares_Big_Star_Export[[#This Row],[Trip Time]]*Fares_Big_Star_Export[[#This Row],[HOURLY DATA]]/60</f>
        <v>34.59458333333334</v>
      </c>
    </row>
    <row r="674" spans="1:29" x14ac:dyDescent="0.25">
      <c r="A674" t="s">
        <v>582</v>
      </c>
      <c r="B674" t="s">
        <v>791</v>
      </c>
      <c r="C674" t="s">
        <v>605</v>
      </c>
      <c r="D674" s="3">
        <v>0</v>
      </c>
      <c r="E674" t="s">
        <v>92</v>
      </c>
      <c r="F674" t="s">
        <v>542</v>
      </c>
      <c r="G674" s="2">
        <v>45596</v>
      </c>
      <c r="H674">
        <v>4012210</v>
      </c>
      <c r="I674" t="s">
        <v>29</v>
      </c>
      <c r="J674" t="s">
        <v>80</v>
      </c>
      <c r="K674">
        <v>10.6</v>
      </c>
      <c r="L674">
        <v>48</v>
      </c>
      <c r="M674" t="s">
        <v>88</v>
      </c>
      <c r="N674" t="s">
        <v>788</v>
      </c>
      <c r="O674">
        <v>5</v>
      </c>
      <c r="P674">
        <v>10.6</v>
      </c>
      <c r="Q674">
        <v>1.75</v>
      </c>
      <c r="R674">
        <v>18.55</v>
      </c>
      <c r="S674">
        <v>23.55</v>
      </c>
      <c r="T674">
        <v>0</v>
      </c>
      <c r="U674" s="91">
        <v>0</v>
      </c>
      <c r="V674" s="91">
        <v>0</v>
      </c>
      <c r="W674">
        <v>29</v>
      </c>
      <c r="X674">
        <v>0.8</v>
      </c>
      <c r="Y674">
        <v>23.200000000000003</v>
      </c>
      <c r="Z674" s="183">
        <v>0.35</v>
      </c>
      <c r="AA674" t="s">
        <v>26</v>
      </c>
      <c r="AB674" t="b" cm="1">
        <f t="array" ref="AB6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4">
        <f>Fares_Big_Star_Export[[#This Row],[Trip Time]]*Fares_Big_Star_Export[[#This Row],[HOURLY DATA]]/60</f>
        <v>23.2</v>
      </c>
    </row>
    <row r="675" spans="1:29" x14ac:dyDescent="0.25">
      <c r="A675" t="s">
        <v>331</v>
      </c>
      <c r="B675" t="s">
        <v>572</v>
      </c>
      <c r="C675" t="s">
        <v>449</v>
      </c>
      <c r="D675" s="3">
        <v>0</v>
      </c>
      <c r="E675" t="s">
        <v>92</v>
      </c>
      <c r="F675" t="s">
        <v>284</v>
      </c>
      <c r="G675" s="2">
        <v>45596</v>
      </c>
      <c r="H675">
        <v>4012200</v>
      </c>
      <c r="I675" t="s">
        <v>213</v>
      </c>
      <c r="J675" t="s">
        <v>93</v>
      </c>
      <c r="K675">
        <v>15.66</v>
      </c>
      <c r="L675">
        <v>42</v>
      </c>
      <c r="M675" t="s">
        <v>88</v>
      </c>
      <c r="N675" t="s">
        <v>788</v>
      </c>
      <c r="O675">
        <v>5</v>
      </c>
      <c r="P675">
        <v>15.66</v>
      </c>
      <c r="Q675">
        <v>1.75</v>
      </c>
      <c r="R675">
        <v>27.405000000000001</v>
      </c>
      <c r="S675">
        <v>32.405000000000001</v>
      </c>
      <c r="T675">
        <v>0</v>
      </c>
      <c r="U675" s="91">
        <v>0</v>
      </c>
      <c r="V675" s="91">
        <v>0</v>
      </c>
      <c r="W675">
        <v>32.5</v>
      </c>
      <c r="X675">
        <v>0.7</v>
      </c>
      <c r="Y675">
        <v>22.75</v>
      </c>
      <c r="Z675" s="183">
        <v>9.6549999999999994</v>
      </c>
      <c r="AA675" t="s">
        <v>5</v>
      </c>
      <c r="AB675" t="b" cm="1">
        <f t="array" ref="AB6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5">
        <f>Fares_Big_Star_Export[[#This Row],[Trip Time]]*Fares_Big_Star_Export[[#This Row],[HOURLY DATA]]/60</f>
        <v>22.75</v>
      </c>
    </row>
    <row r="676" spans="1:29" x14ac:dyDescent="0.25">
      <c r="A676" t="s">
        <v>470</v>
      </c>
      <c r="B676" t="s">
        <v>469</v>
      </c>
      <c r="C676" t="s">
        <v>623</v>
      </c>
      <c r="D676" s="3">
        <v>0</v>
      </c>
      <c r="E676" t="s">
        <v>92</v>
      </c>
      <c r="F676" t="s">
        <v>491</v>
      </c>
      <c r="G676" s="2">
        <v>45596</v>
      </c>
      <c r="H676">
        <v>4012199</v>
      </c>
      <c r="I676" t="s">
        <v>28</v>
      </c>
      <c r="J676" t="s">
        <v>93</v>
      </c>
      <c r="K676">
        <v>15.66</v>
      </c>
      <c r="L676">
        <v>37</v>
      </c>
      <c r="M676" t="s">
        <v>88</v>
      </c>
      <c r="N676" t="s">
        <v>788</v>
      </c>
      <c r="O676">
        <v>5</v>
      </c>
      <c r="P676">
        <v>15.66</v>
      </c>
      <c r="Q676">
        <v>1.75</v>
      </c>
      <c r="R676">
        <v>27.405000000000001</v>
      </c>
      <c r="S676">
        <v>32.405000000000001</v>
      </c>
      <c r="T676">
        <v>0</v>
      </c>
      <c r="U676" s="91">
        <v>0</v>
      </c>
      <c r="V676" s="91">
        <v>0</v>
      </c>
      <c r="W676">
        <v>32.5</v>
      </c>
      <c r="X676">
        <v>0.6166666666666667</v>
      </c>
      <c r="Y676">
        <v>20.041666666666668</v>
      </c>
      <c r="Z676" s="183">
        <v>12.363300000000001</v>
      </c>
      <c r="AA676" t="s">
        <v>5</v>
      </c>
      <c r="AB676" t="b" cm="1">
        <f t="array" ref="AB6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6">
        <f>Fares_Big_Star_Export[[#This Row],[Trip Time]]*Fares_Big_Star_Export[[#This Row],[HOURLY DATA]]/60</f>
        <v>20.041666666666668</v>
      </c>
    </row>
    <row r="677" spans="1:29" x14ac:dyDescent="0.25">
      <c r="A677" t="s">
        <v>582</v>
      </c>
      <c r="B677" t="s">
        <v>423</v>
      </c>
      <c r="C677" t="s">
        <v>819</v>
      </c>
      <c r="D677" s="3">
        <v>0</v>
      </c>
      <c r="E677" t="s">
        <v>92</v>
      </c>
      <c r="F677" t="s">
        <v>542</v>
      </c>
      <c r="G677" s="2">
        <v>45596</v>
      </c>
      <c r="H677">
        <v>4012198</v>
      </c>
      <c r="I677" t="s">
        <v>29</v>
      </c>
      <c r="J677" t="s">
        <v>80</v>
      </c>
      <c r="K677">
        <v>17.3</v>
      </c>
      <c r="L677">
        <v>62</v>
      </c>
      <c r="M677" t="s">
        <v>88</v>
      </c>
      <c r="N677" t="s">
        <v>788</v>
      </c>
      <c r="O677">
        <v>5</v>
      </c>
      <c r="P677">
        <v>17.3</v>
      </c>
      <c r="Q677">
        <v>1.75</v>
      </c>
      <c r="R677">
        <v>30.275000000000002</v>
      </c>
      <c r="S677">
        <v>35.275000000000006</v>
      </c>
      <c r="T677">
        <v>0</v>
      </c>
      <c r="U677" s="91">
        <v>0</v>
      </c>
      <c r="V677" s="91">
        <v>0</v>
      </c>
      <c r="W677">
        <v>29</v>
      </c>
      <c r="X677">
        <v>1.0333333333333334</v>
      </c>
      <c r="Y677">
        <v>29.966666666666669</v>
      </c>
      <c r="Z677" s="183">
        <v>5.3083</v>
      </c>
      <c r="AA677" t="s">
        <v>26</v>
      </c>
      <c r="AB677" t="b" cm="1">
        <f t="array" ref="AB6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7">
        <f>Fares_Big_Star_Export[[#This Row],[Trip Time]]*Fares_Big_Star_Export[[#This Row],[HOURLY DATA]]/60</f>
        <v>29.966666666666665</v>
      </c>
    </row>
    <row r="678" spans="1:29" x14ac:dyDescent="0.25">
      <c r="A678" t="s">
        <v>392</v>
      </c>
      <c r="B678" t="s">
        <v>701</v>
      </c>
      <c r="C678" t="s">
        <v>988</v>
      </c>
      <c r="D678" s="3">
        <v>0</v>
      </c>
      <c r="E678" t="s">
        <v>92</v>
      </c>
      <c r="F678" t="s">
        <v>666</v>
      </c>
      <c r="G678" s="2">
        <v>45596</v>
      </c>
      <c r="H678">
        <v>4012197</v>
      </c>
      <c r="I678" t="s">
        <v>38</v>
      </c>
      <c r="J678" t="s">
        <v>80</v>
      </c>
      <c r="K678">
        <v>17.3</v>
      </c>
      <c r="L678">
        <v>65</v>
      </c>
      <c r="M678" t="s">
        <v>88</v>
      </c>
      <c r="N678" t="s">
        <v>788</v>
      </c>
      <c r="O678">
        <v>5</v>
      </c>
      <c r="P678">
        <v>17.3</v>
      </c>
      <c r="Q678">
        <v>1.75</v>
      </c>
      <c r="R678">
        <v>30.275000000000002</v>
      </c>
      <c r="S678">
        <v>35.275000000000006</v>
      </c>
      <c r="T678">
        <v>0</v>
      </c>
      <c r="U678" s="91">
        <v>0</v>
      </c>
      <c r="V678" s="91">
        <v>0</v>
      </c>
      <c r="W678">
        <v>29</v>
      </c>
      <c r="X678">
        <v>1.0833333333333333</v>
      </c>
      <c r="Y678">
        <v>31.416666666666664</v>
      </c>
      <c r="Z678" s="183">
        <v>3.8582999999999998</v>
      </c>
      <c r="AA678" t="s">
        <v>26</v>
      </c>
      <c r="AB678" t="b" cm="1">
        <f t="array" ref="AB6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8">
        <f>Fares_Big_Star_Export[[#This Row],[Trip Time]]*Fares_Big_Star_Export[[#This Row],[HOURLY DATA]]/60</f>
        <v>31.416666666666668</v>
      </c>
    </row>
    <row r="679" spans="1:29" x14ac:dyDescent="0.25">
      <c r="A679" t="s">
        <v>406</v>
      </c>
      <c r="B679" t="s">
        <v>978</v>
      </c>
      <c r="C679" t="s">
        <v>861</v>
      </c>
      <c r="D679" s="3">
        <v>0</v>
      </c>
      <c r="E679" t="s">
        <v>92</v>
      </c>
      <c r="F679" t="s">
        <v>385</v>
      </c>
      <c r="G679" s="2">
        <v>45596</v>
      </c>
      <c r="H679">
        <v>4012196</v>
      </c>
      <c r="I679" t="s">
        <v>212</v>
      </c>
      <c r="J679" t="s">
        <v>80</v>
      </c>
      <c r="K679">
        <v>4.38</v>
      </c>
      <c r="L679">
        <v>30</v>
      </c>
      <c r="M679" t="s">
        <v>88</v>
      </c>
      <c r="N679" t="s">
        <v>788</v>
      </c>
      <c r="O679">
        <v>5</v>
      </c>
      <c r="P679">
        <v>4.38</v>
      </c>
      <c r="Q679">
        <v>1.75</v>
      </c>
      <c r="R679">
        <v>7.665</v>
      </c>
      <c r="S679">
        <v>12.664999999999999</v>
      </c>
      <c r="T679">
        <v>5.5</v>
      </c>
      <c r="U679" s="91">
        <v>0</v>
      </c>
      <c r="V679" s="91">
        <v>5.5</v>
      </c>
      <c r="W679">
        <v>29</v>
      </c>
      <c r="X679">
        <v>0.5</v>
      </c>
      <c r="Y679">
        <v>14.5</v>
      </c>
      <c r="Z679" s="183">
        <v>-1.835</v>
      </c>
      <c r="AA679" t="s">
        <v>26</v>
      </c>
      <c r="AB679" t="b" cm="1">
        <f t="array" ref="AB6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9">
        <f>Fares_Big_Star_Export[[#This Row],[Trip Time]]*Fares_Big_Star_Export[[#This Row],[HOURLY DATA]]/60</f>
        <v>14.5</v>
      </c>
    </row>
    <row r="680" spans="1:29" x14ac:dyDescent="0.25">
      <c r="A680" t="s">
        <v>470</v>
      </c>
      <c r="B680" t="s">
        <v>681</v>
      </c>
      <c r="C680" t="s">
        <v>870</v>
      </c>
      <c r="D680" s="3">
        <v>0</v>
      </c>
      <c r="E680" t="s">
        <v>92</v>
      </c>
      <c r="F680" t="s">
        <v>491</v>
      </c>
      <c r="G680" s="2">
        <v>45596</v>
      </c>
      <c r="H680">
        <v>4012194</v>
      </c>
      <c r="I680" t="s">
        <v>28</v>
      </c>
      <c r="J680" t="s">
        <v>86</v>
      </c>
      <c r="K680">
        <v>4.88</v>
      </c>
      <c r="L680">
        <v>19</v>
      </c>
      <c r="M680" t="s">
        <v>89</v>
      </c>
      <c r="N680" t="s">
        <v>788</v>
      </c>
      <c r="O680">
        <v>6.5</v>
      </c>
      <c r="P680">
        <v>4.88</v>
      </c>
      <c r="Q680">
        <v>2</v>
      </c>
      <c r="R680">
        <v>9.76</v>
      </c>
      <c r="S680">
        <v>16.259999999999998</v>
      </c>
      <c r="T680">
        <v>0</v>
      </c>
      <c r="U680" s="91">
        <v>0</v>
      </c>
      <c r="V680" s="91">
        <v>0</v>
      </c>
      <c r="W680">
        <v>32.5</v>
      </c>
      <c r="X680">
        <v>0.31666666666666665</v>
      </c>
      <c r="Y680">
        <v>10.291666666666666</v>
      </c>
      <c r="Z680" s="183">
        <v>5.9683000000000002</v>
      </c>
      <c r="AA680" t="s">
        <v>5</v>
      </c>
      <c r="AB680" t="b" cm="1">
        <f t="array" ref="AB6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0">
        <f>Fares_Big_Star_Export[[#This Row],[Trip Time]]*Fares_Big_Star_Export[[#This Row],[HOURLY DATA]]/60</f>
        <v>10.291666666666666</v>
      </c>
    </row>
    <row r="681" spans="1:29" x14ac:dyDescent="0.25">
      <c r="A681" t="s">
        <v>370</v>
      </c>
      <c r="B681" t="s">
        <v>826</v>
      </c>
      <c r="C681" t="s">
        <v>776</v>
      </c>
      <c r="D681" s="3">
        <v>1</v>
      </c>
      <c r="E681" t="s">
        <v>92</v>
      </c>
      <c r="F681" t="s">
        <v>353</v>
      </c>
      <c r="G681" s="2">
        <v>45596</v>
      </c>
      <c r="H681">
        <v>4012333</v>
      </c>
      <c r="I681" t="s">
        <v>217</v>
      </c>
      <c r="J681" t="s">
        <v>80</v>
      </c>
      <c r="K681">
        <v>10.54</v>
      </c>
      <c r="L681">
        <v>25</v>
      </c>
      <c r="M681" t="s">
        <v>88</v>
      </c>
      <c r="N681" t="s">
        <v>788</v>
      </c>
      <c r="O681">
        <v>5</v>
      </c>
      <c r="P681">
        <v>10.54</v>
      </c>
      <c r="Q681">
        <v>1.75</v>
      </c>
      <c r="R681">
        <v>18.445</v>
      </c>
      <c r="S681">
        <v>23.445</v>
      </c>
      <c r="T681">
        <v>5</v>
      </c>
      <c r="U681" s="91">
        <v>5</v>
      </c>
      <c r="V681" s="91">
        <v>0</v>
      </c>
      <c r="W681">
        <v>32.5</v>
      </c>
      <c r="X681">
        <v>0.41666666666666669</v>
      </c>
      <c r="Y681">
        <v>13.541666666666668</v>
      </c>
      <c r="Z681" s="183">
        <v>9.9032999999999998</v>
      </c>
      <c r="AA681" t="s">
        <v>5</v>
      </c>
      <c r="AB681" t="b" cm="1">
        <f t="array" ref="AB6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1">
        <f>Fares_Big_Star_Export[[#This Row],[Trip Time]]*Fares_Big_Star_Export[[#This Row],[HOURLY DATA]]/60</f>
        <v>13.541666666666666</v>
      </c>
    </row>
    <row r="682" spans="1:29" x14ac:dyDescent="0.25">
      <c r="A682" t="s">
        <v>582</v>
      </c>
      <c r="B682" t="s">
        <v>423</v>
      </c>
      <c r="C682" t="s">
        <v>569</v>
      </c>
      <c r="D682" s="3">
        <v>0</v>
      </c>
      <c r="E682" t="s">
        <v>92</v>
      </c>
      <c r="F682" t="s">
        <v>542</v>
      </c>
      <c r="G682" s="2">
        <v>45596</v>
      </c>
      <c r="H682">
        <v>4012225</v>
      </c>
      <c r="I682" t="s">
        <v>29</v>
      </c>
      <c r="J682" t="s">
        <v>80</v>
      </c>
      <c r="K682">
        <v>8.24</v>
      </c>
      <c r="L682">
        <v>19</v>
      </c>
      <c r="M682" t="s">
        <v>88</v>
      </c>
      <c r="N682" t="s">
        <v>788</v>
      </c>
      <c r="O682">
        <v>5</v>
      </c>
      <c r="P682">
        <v>8.24</v>
      </c>
      <c r="Q682">
        <v>1.75</v>
      </c>
      <c r="R682">
        <v>14.42</v>
      </c>
      <c r="S682">
        <v>19.420000000000002</v>
      </c>
      <c r="T682">
        <v>0</v>
      </c>
      <c r="U682" s="91">
        <v>0</v>
      </c>
      <c r="V682" s="91">
        <v>0</v>
      </c>
      <c r="W682">
        <v>29</v>
      </c>
      <c r="X682">
        <v>0.31666666666666665</v>
      </c>
      <c r="Y682">
        <v>9.1833333333333336</v>
      </c>
      <c r="Z682" s="183">
        <v>10.236700000000001</v>
      </c>
      <c r="AA682" t="s">
        <v>26</v>
      </c>
      <c r="AB682" t="b" cm="1">
        <f t="array" ref="AB6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2">
        <f>Fares_Big_Star_Export[[#This Row],[Trip Time]]*Fares_Big_Star_Export[[#This Row],[HOURLY DATA]]/60</f>
        <v>9.1833333333333336</v>
      </c>
    </row>
    <row r="683" spans="1:29" x14ac:dyDescent="0.25">
      <c r="A683" t="s">
        <v>406</v>
      </c>
      <c r="B683" t="s">
        <v>978</v>
      </c>
      <c r="C683" t="s">
        <v>824</v>
      </c>
      <c r="D683" s="3">
        <v>0</v>
      </c>
      <c r="E683" t="s">
        <v>92</v>
      </c>
      <c r="F683" t="s">
        <v>385</v>
      </c>
      <c r="G683" s="2">
        <v>45596</v>
      </c>
      <c r="H683">
        <v>4012180</v>
      </c>
      <c r="I683" t="s">
        <v>212</v>
      </c>
      <c r="J683" t="s">
        <v>80</v>
      </c>
      <c r="K683">
        <v>10.039999999999999</v>
      </c>
      <c r="L683">
        <v>47</v>
      </c>
      <c r="M683" t="s">
        <v>88</v>
      </c>
      <c r="N683" t="s">
        <v>788</v>
      </c>
      <c r="O683">
        <v>5</v>
      </c>
      <c r="P683">
        <v>10.039999999999999</v>
      </c>
      <c r="Q683">
        <v>1.75</v>
      </c>
      <c r="R683">
        <v>17.57</v>
      </c>
      <c r="S683">
        <v>22.57</v>
      </c>
      <c r="T683">
        <v>0</v>
      </c>
      <c r="U683" s="91">
        <v>0</v>
      </c>
      <c r="V683" s="91">
        <v>0</v>
      </c>
      <c r="W683">
        <v>29</v>
      </c>
      <c r="X683">
        <v>0.78333333333333333</v>
      </c>
      <c r="Y683">
        <v>22.716666666666665</v>
      </c>
      <c r="Z683" s="183">
        <v>-0.1467</v>
      </c>
      <c r="AA683" t="s">
        <v>26</v>
      </c>
      <c r="AB683" t="b" cm="1">
        <f t="array" ref="AB6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3">
        <f>Fares_Big_Star_Export[[#This Row],[Trip Time]]*Fares_Big_Star_Export[[#This Row],[HOURLY DATA]]/60</f>
        <v>22.716666666666665</v>
      </c>
    </row>
    <row r="684" spans="1:29" x14ac:dyDescent="0.25">
      <c r="A684" t="s">
        <v>432</v>
      </c>
      <c r="B684" t="s">
        <v>793</v>
      </c>
      <c r="C684" t="s">
        <v>907</v>
      </c>
      <c r="D684" s="3">
        <v>0</v>
      </c>
      <c r="E684" t="s">
        <v>92</v>
      </c>
      <c r="F684" t="s">
        <v>398</v>
      </c>
      <c r="G684" s="2">
        <v>45596</v>
      </c>
      <c r="H684">
        <v>4014332</v>
      </c>
      <c r="I684" t="s">
        <v>27</v>
      </c>
      <c r="J684" t="s">
        <v>80</v>
      </c>
      <c r="K684">
        <v>5.23</v>
      </c>
      <c r="L684">
        <v>16</v>
      </c>
      <c r="M684" t="s">
        <v>88</v>
      </c>
      <c r="N684" t="s">
        <v>788</v>
      </c>
      <c r="O684">
        <v>5</v>
      </c>
      <c r="P684">
        <v>5.23</v>
      </c>
      <c r="Q684">
        <v>1.75</v>
      </c>
      <c r="R684">
        <v>9.1524999999999999</v>
      </c>
      <c r="S684">
        <v>14.1525</v>
      </c>
      <c r="T684">
        <v>0</v>
      </c>
      <c r="U684" s="91">
        <v>0</v>
      </c>
      <c r="V684" s="91">
        <v>0</v>
      </c>
      <c r="W684">
        <v>29</v>
      </c>
      <c r="X684">
        <v>0.26666666666666666</v>
      </c>
      <c r="Y684">
        <v>7.7333333333333334</v>
      </c>
      <c r="Z684" s="183">
        <v>6.4192</v>
      </c>
      <c r="AA684" t="s">
        <v>26</v>
      </c>
      <c r="AB684" t="b" cm="1">
        <f t="array" ref="AB6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4">
        <f>Fares_Big_Star_Export[[#This Row],[Trip Time]]*Fares_Big_Star_Export[[#This Row],[HOURLY DATA]]/60</f>
        <v>7.7333333333333334</v>
      </c>
    </row>
    <row r="685" spans="1:29" x14ac:dyDescent="0.25">
      <c r="A685" t="s">
        <v>470</v>
      </c>
      <c r="B685" t="s">
        <v>769</v>
      </c>
      <c r="C685" t="s">
        <v>980</v>
      </c>
      <c r="D685" s="3">
        <v>0</v>
      </c>
      <c r="E685" t="s">
        <v>92</v>
      </c>
      <c r="F685" t="s">
        <v>491</v>
      </c>
      <c r="G685" s="2">
        <v>45596</v>
      </c>
      <c r="H685">
        <v>4012239</v>
      </c>
      <c r="I685" t="s">
        <v>28</v>
      </c>
      <c r="J685" t="s">
        <v>86</v>
      </c>
      <c r="K685">
        <v>14.9</v>
      </c>
      <c r="L685">
        <v>83</v>
      </c>
      <c r="M685" t="s">
        <v>89</v>
      </c>
      <c r="N685" t="s">
        <v>788</v>
      </c>
      <c r="O685">
        <v>6.5</v>
      </c>
      <c r="P685">
        <v>14.9</v>
      </c>
      <c r="Q685">
        <v>2</v>
      </c>
      <c r="R685">
        <v>29.8</v>
      </c>
      <c r="S685">
        <v>36.299999999999997</v>
      </c>
      <c r="T685">
        <v>0</v>
      </c>
      <c r="U685" s="91">
        <v>0</v>
      </c>
      <c r="V685" s="91">
        <v>0</v>
      </c>
      <c r="W685">
        <v>32.5</v>
      </c>
      <c r="X685">
        <v>1.3833333333333333</v>
      </c>
      <c r="Y685">
        <v>44.958333333333336</v>
      </c>
      <c r="Z685" s="183">
        <v>-8.6583000000000006</v>
      </c>
      <c r="AA685" t="s">
        <v>5</v>
      </c>
      <c r="AB685" t="b" cm="1">
        <f t="array" ref="AB6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5">
        <f>Fares_Big_Star_Export[[#This Row],[Trip Time]]*Fares_Big_Star_Export[[#This Row],[HOURLY DATA]]/60</f>
        <v>44.958333333333336</v>
      </c>
    </row>
    <row r="686" spans="1:29" x14ac:dyDescent="0.25">
      <c r="A686" t="s">
        <v>390</v>
      </c>
      <c r="B686" t="s">
        <v>751</v>
      </c>
      <c r="C686" t="s">
        <v>877</v>
      </c>
      <c r="D686" s="3">
        <v>0</v>
      </c>
      <c r="E686" t="s">
        <v>92</v>
      </c>
      <c r="F686" t="s">
        <v>369</v>
      </c>
      <c r="G686" s="2">
        <v>45596</v>
      </c>
      <c r="H686">
        <v>4012245</v>
      </c>
      <c r="I686" t="s">
        <v>17</v>
      </c>
      <c r="J686" t="s">
        <v>80</v>
      </c>
      <c r="K686">
        <v>20.98</v>
      </c>
      <c r="L686">
        <v>45</v>
      </c>
      <c r="M686" t="s">
        <v>88</v>
      </c>
      <c r="N686" t="s">
        <v>788</v>
      </c>
      <c r="O686">
        <v>5</v>
      </c>
      <c r="P686">
        <v>20.98</v>
      </c>
      <c r="Q686">
        <v>1.75</v>
      </c>
      <c r="R686">
        <v>36.715000000000003</v>
      </c>
      <c r="S686">
        <v>41.715000000000003</v>
      </c>
      <c r="T686">
        <v>5</v>
      </c>
      <c r="U686" s="91">
        <v>0</v>
      </c>
      <c r="V686" s="91">
        <v>5</v>
      </c>
      <c r="W686">
        <v>32.5</v>
      </c>
      <c r="X686">
        <v>0.75</v>
      </c>
      <c r="Y686">
        <v>24.375</v>
      </c>
      <c r="Z686" s="183">
        <v>17.34</v>
      </c>
      <c r="AA686" t="s">
        <v>5</v>
      </c>
      <c r="AB686" t="b" cm="1">
        <f t="array" ref="AB6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6">
        <f>Fares_Big_Star_Export[[#This Row],[Trip Time]]*Fares_Big_Star_Export[[#This Row],[HOURLY DATA]]/60</f>
        <v>24.375</v>
      </c>
    </row>
    <row r="687" spans="1:29" x14ac:dyDescent="0.25">
      <c r="A687" t="s">
        <v>582</v>
      </c>
      <c r="B687" t="s">
        <v>464</v>
      </c>
      <c r="C687" t="s">
        <v>425</v>
      </c>
      <c r="D687" s="3">
        <v>0</v>
      </c>
      <c r="E687" t="s">
        <v>92</v>
      </c>
      <c r="F687" t="s">
        <v>542</v>
      </c>
      <c r="G687" s="2">
        <v>45596</v>
      </c>
      <c r="H687">
        <v>4015834</v>
      </c>
      <c r="I687" t="s">
        <v>29</v>
      </c>
      <c r="J687" t="s">
        <v>80</v>
      </c>
      <c r="K687">
        <v>11.95</v>
      </c>
      <c r="L687">
        <v>58</v>
      </c>
      <c r="M687" t="s">
        <v>88</v>
      </c>
      <c r="N687" t="s">
        <v>788</v>
      </c>
      <c r="O687">
        <v>5</v>
      </c>
      <c r="P687">
        <v>11.95</v>
      </c>
      <c r="Q687">
        <v>1.75</v>
      </c>
      <c r="R687">
        <v>20.912499999999998</v>
      </c>
      <c r="S687">
        <v>25.912499999999998</v>
      </c>
      <c r="T687">
        <v>5.5</v>
      </c>
      <c r="U687" s="91">
        <v>0</v>
      </c>
      <c r="V687" s="91">
        <v>5.5</v>
      </c>
      <c r="W687">
        <v>29</v>
      </c>
      <c r="X687">
        <v>0.96666666666666667</v>
      </c>
      <c r="Y687">
        <v>28.033333333333335</v>
      </c>
      <c r="Z687" s="183">
        <v>-2.1208</v>
      </c>
      <c r="AA687" t="s">
        <v>26</v>
      </c>
      <c r="AB687" t="b" cm="1">
        <f t="array" ref="AB6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7">
        <f>Fares_Big_Star_Export[[#This Row],[Trip Time]]*Fares_Big_Star_Export[[#This Row],[HOURLY DATA]]/60</f>
        <v>28.033333333333335</v>
      </c>
    </row>
    <row r="688" spans="1:29" x14ac:dyDescent="0.25">
      <c r="A688" t="s">
        <v>55</v>
      </c>
      <c r="B688" t="s">
        <v>623</v>
      </c>
      <c r="C688" t="s">
        <v>732</v>
      </c>
      <c r="D688" s="3">
        <v>0</v>
      </c>
      <c r="E688" t="s">
        <v>92</v>
      </c>
      <c r="F688" t="s">
        <v>473</v>
      </c>
      <c r="G688" s="2">
        <v>45596</v>
      </c>
      <c r="H688">
        <v>4013742</v>
      </c>
      <c r="I688" t="s">
        <v>565</v>
      </c>
      <c r="J688" t="s">
        <v>80</v>
      </c>
      <c r="K688">
        <v>12.94</v>
      </c>
      <c r="L688">
        <v>56</v>
      </c>
      <c r="M688" t="s">
        <v>88</v>
      </c>
      <c r="N688" t="s">
        <v>788</v>
      </c>
      <c r="O688">
        <v>6.5</v>
      </c>
      <c r="P688">
        <v>12.94</v>
      </c>
      <c r="Q688">
        <v>2</v>
      </c>
      <c r="R688">
        <v>25.88</v>
      </c>
      <c r="S688">
        <v>32.379999999999995</v>
      </c>
      <c r="T688">
        <v>0</v>
      </c>
      <c r="U688" s="91">
        <v>0</v>
      </c>
      <c r="V688" s="91">
        <v>0</v>
      </c>
      <c r="W688">
        <v>35.787500000000001</v>
      </c>
      <c r="X688">
        <v>0.93333333333333335</v>
      </c>
      <c r="Y688">
        <v>33.401666666666671</v>
      </c>
      <c r="Z688" s="183">
        <v>-1.0217000000000001</v>
      </c>
      <c r="AA688" t="s">
        <v>5</v>
      </c>
      <c r="AB688" t="b" cm="1">
        <f t="array" ref="AB6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8">
        <f>Fares_Big_Star_Export[[#This Row],[Trip Time]]*Fares_Big_Star_Export[[#This Row],[HOURLY DATA]]/60</f>
        <v>33.401666666666671</v>
      </c>
    </row>
    <row r="689" spans="1:29" x14ac:dyDescent="0.25">
      <c r="A689" t="s">
        <v>461</v>
      </c>
      <c r="B689" t="s">
        <v>474</v>
      </c>
      <c r="C689" t="s">
        <v>584</v>
      </c>
      <c r="D689" s="3">
        <v>0</v>
      </c>
      <c r="E689" t="s">
        <v>92</v>
      </c>
      <c r="F689" t="s">
        <v>421</v>
      </c>
      <c r="G689" s="2">
        <v>45596</v>
      </c>
      <c r="H689">
        <v>4012238</v>
      </c>
      <c r="I689" t="s">
        <v>290</v>
      </c>
      <c r="J689" t="s">
        <v>86</v>
      </c>
      <c r="K689">
        <v>14.9</v>
      </c>
      <c r="L689">
        <v>81</v>
      </c>
      <c r="M689" t="s">
        <v>89</v>
      </c>
      <c r="N689" t="s">
        <v>788</v>
      </c>
      <c r="O689">
        <v>6.5</v>
      </c>
      <c r="P689">
        <v>14.9</v>
      </c>
      <c r="Q689">
        <v>2</v>
      </c>
      <c r="R689">
        <v>29.8</v>
      </c>
      <c r="S689">
        <v>36.299999999999997</v>
      </c>
      <c r="T689">
        <v>0</v>
      </c>
      <c r="U689" s="91">
        <v>0</v>
      </c>
      <c r="V689" s="91">
        <v>0</v>
      </c>
      <c r="W689">
        <v>32.5</v>
      </c>
      <c r="X689">
        <v>1.35</v>
      </c>
      <c r="Y689">
        <v>43.875</v>
      </c>
      <c r="Z689" s="183">
        <v>-7.5750000000000002</v>
      </c>
      <c r="AA689" t="s">
        <v>5</v>
      </c>
      <c r="AB689" t="b" cm="1">
        <f t="array" ref="AB6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9">
        <f>Fares_Big_Star_Export[[#This Row],[Trip Time]]*Fares_Big_Star_Export[[#This Row],[HOURLY DATA]]/60</f>
        <v>43.875</v>
      </c>
    </row>
    <row r="690" spans="1:29" x14ac:dyDescent="0.25">
      <c r="A690" t="s">
        <v>392</v>
      </c>
      <c r="B690" t="s">
        <v>417</v>
      </c>
      <c r="C690" t="s">
        <v>667</v>
      </c>
      <c r="D690" s="3">
        <v>0</v>
      </c>
      <c r="E690" t="s">
        <v>92</v>
      </c>
      <c r="F690" t="s">
        <v>666</v>
      </c>
      <c r="G690" s="2">
        <v>45596</v>
      </c>
      <c r="H690">
        <v>4012224</v>
      </c>
      <c r="I690" t="s">
        <v>38</v>
      </c>
      <c r="J690" t="s">
        <v>80</v>
      </c>
      <c r="K690">
        <v>8.24</v>
      </c>
      <c r="L690">
        <v>18</v>
      </c>
      <c r="M690" t="s">
        <v>88</v>
      </c>
      <c r="N690" t="s">
        <v>788</v>
      </c>
      <c r="O690">
        <v>5</v>
      </c>
      <c r="P690">
        <v>8.24</v>
      </c>
      <c r="Q690">
        <v>1.75</v>
      </c>
      <c r="R690">
        <v>14.42</v>
      </c>
      <c r="S690">
        <v>19.420000000000002</v>
      </c>
      <c r="T690">
        <v>0</v>
      </c>
      <c r="U690" s="91">
        <v>0</v>
      </c>
      <c r="V690" s="91">
        <v>0</v>
      </c>
      <c r="W690">
        <v>29</v>
      </c>
      <c r="X690">
        <v>0.3</v>
      </c>
      <c r="Y690">
        <v>8.6999999999999993</v>
      </c>
      <c r="Z690" s="183">
        <v>10.72</v>
      </c>
      <c r="AA690" t="s">
        <v>26</v>
      </c>
      <c r="AB690" t="b" cm="1">
        <f t="array" ref="AB6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0">
        <f>Fares_Big_Star_Export[[#This Row],[Trip Time]]*Fares_Big_Star_Export[[#This Row],[HOURLY DATA]]/60</f>
        <v>8.6999999999999993</v>
      </c>
    </row>
    <row r="691" spans="1:29" x14ac:dyDescent="0.25">
      <c r="A691" t="s">
        <v>392</v>
      </c>
      <c r="B691" t="s">
        <v>705</v>
      </c>
      <c r="C691" t="s">
        <v>1036</v>
      </c>
      <c r="D691" s="3">
        <v>0</v>
      </c>
      <c r="E691" t="s">
        <v>92</v>
      </c>
      <c r="F691" t="s">
        <v>618</v>
      </c>
      <c r="G691" s="2">
        <v>45596</v>
      </c>
      <c r="H691">
        <v>4012195</v>
      </c>
      <c r="I691" t="s">
        <v>40</v>
      </c>
      <c r="J691" t="s">
        <v>86</v>
      </c>
      <c r="K691">
        <v>4.88</v>
      </c>
      <c r="L691">
        <v>29</v>
      </c>
      <c r="M691" t="s">
        <v>89</v>
      </c>
      <c r="N691" t="s">
        <v>788</v>
      </c>
      <c r="O691">
        <v>6.5</v>
      </c>
      <c r="P691">
        <v>4.88</v>
      </c>
      <c r="Q691">
        <v>2</v>
      </c>
      <c r="R691">
        <v>9.76</v>
      </c>
      <c r="S691">
        <v>16.259999999999998</v>
      </c>
      <c r="T691">
        <v>0</v>
      </c>
      <c r="U691" s="91">
        <v>0</v>
      </c>
      <c r="V691" s="91">
        <v>0</v>
      </c>
      <c r="W691">
        <v>29</v>
      </c>
      <c r="X691">
        <v>0.48333333333333334</v>
      </c>
      <c r="Y691">
        <v>14.016666666666667</v>
      </c>
      <c r="Z691" s="183">
        <v>2.2433000000000001</v>
      </c>
      <c r="AA691" t="s">
        <v>5</v>
      </c>
      <c r="AB691" t="b" cm="1">
        <f t="array" ref="AB6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1">
        <f>Fares_Big_Star_Export[[#This Row],[Trip Time]]*Fares_Big_Star_Export[[#This Row],[HOURLY DATA]]/60</f>
        <v>14.016666666666667</v>
      </c>
    </row>
    <row r="692" spans="1:29" x14ac:dyDescent="0.25">
      <c r="A692" t="s">
        <v>444</v>
      </c>
      <c r="B692" t="s">
        <v>709</v>
      </c>
      <c r="C692" t="s">
        <v>427</v>
      </c>
      <c r="D692" s="3">
        <v>0</v>
      </c>
      <c r="E692" t="s">
        <v>92</v>
      </c>
      <c r="F692" t="s">
        <v>415</v>
      </c>
      <c r="G692" s="2">
        <v>45596</v>
      </c>
      <c r="H692">
        <v>4012179</v>
      </c>
      <c r="I692" t="s">
        <v>354</v>
      </c>
      <c r="J692" t="s">
        <v>80</v>
      </c>
      <c r="K692">
        <v>10.039999999999999</v>
      </c>
      <c r="L692">
        <v>48</v>
      </c>
      <c r="M692" t="s">
        <v>88</v>
      </c>
      <c r="N692" t="s">
        <v>788</v>
      </c>
      <c r="O692">
        <v>5</v>
      </c>
      <c r="P692">
        <v>10.039999999999999</v>
      </c>
      <c r="Q692">
        <v>1.75</v>
      </c>
      <c r="R692">
        <v>17.57</v>
      </c>
      <c r="S692">
        <v>22.57</v>
      </c>
      <c r="T692">
        <v>0</v>
      </c>
      <c r="U692" s="91">
        <v>0</v>
      </c>
      <c r="V692" s="91">
        <v>0</v>
      </c>
      <c r="W692">
        <v>32.5</v>
      </c>
      <c r="X692">
        <v>0.8</v>
      </c>
      <c r="Y692">
        <v>26</v>
      </c>
      <c r="Z692" s="183">
        <v>-3.43</v>
      </c>
      <c r="AA692" t="s">
        <v>5</v>
      </c>
      <c r="AB692" t="b" cm="1">
        <f t="array" ref="AB6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2">
        <f>Fares_Big_Star_Export[[#This Row],[Trip Time]]*Fares_Big_Star_Export[[#This Row],[HOURLY DATA]]/60</f>
        <v>26</v>
      </c>
    </row>
    <row r="693" spans="1:29" x14ac:dyDescent="0.25">
      <c r="A693" t="s">
        <v>55</v>
      </c>
      <c r="B693" t="s">
        <v>476</v>
      </c>
      <c r="C693" t="s">
        <v>531</v>
      </c>
      <c r="D693" s="3">
        <v>0</v>
      </c>
      <c r="E693" t="s">
        <v>92</v>
      </c>
      <c r="F693" t="s">
        <v>308</v>
      </c>
      <c r="G693" s="2">
        <v>45596</v>
      </c>
      <c r="H693">
        <v>4013788</v>
      </c>
      <c r="I693" t="s">
        <v>18</v>
      </c>
      <c r="J693" t="s">
        <v>80</v>
      </c>
      <c r="K693">
        <v>25.33</v>
      </c>
      <c r="L693">
        <v>100</v>
      </c>
      <c r="M693" t="s">
        <v>88</v>
      </c>
      <c r="N693" t="s">
        <v>788</v>
      </c>
      <c r="O693">
        <v>6.5</v>
      </c>
      <c r="P693">
        <v>25.33</v>
      </c>
      <c r="Q693">
        <v>2</v>
      </c>
      <c r="R693">
        <v>50.66</v>
      </c>
      <c r="S693">
        <v>57.16</v>
      </c>
      <c r="T693">
        <v>0</v>
      </c>
      <c r="U693" s="91">
        <v>0</v>
      </c>
      <c r="V693" s="91">
        <v>0</v>
      </c>
      <c r="W693">
        <v>35.787500000000001</v>
      </c>
      <c r="X693">
        <v>1.6666666666666667</v>
      </c>
      <c r="Y693">
        <v>59.645833333333336</v>
      </c>
      <c r="Z693" s="183">
        <v>-2.4857999999999998</v>
      </c>
      <c r="AA693" t="s">
        <v>19</v>
      </c>
      <c r="AB693" t="b" cm="1">
        <f t="array" ref="AB6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3">
        <f>Fares_Big_Star_Export[[#This Row],[Trip Time]]*Fares_Big_Star_Export[[#This Row],[HOURLY DATA]]/60</f>
        <v>59.645833333333336</v>
      </c>
    </row>
    <row r="694" spans="1:29" x14ac:dyDescent="0.25">
      <c r="A694" t="s">
        <v>56</v>
      </c>
      <c r="B694" t="s">
        <v>882</v>
      </c>
      <c r="C694" t="s">
        <v>1055</v>
      </c>
      <c r="D694" s="3">
        <v>0</v>
      </c>
      <c r="E694" t="s">
        <v>92</v>
      </c>
      <c r="F694" t="s">
        <v>286</v>
      </c>
      <c r="G694" s="2">
        <v>45596</v>
      </c>
      <c r="H694">
        <v>4013758</v>
      </c>
      <c r="I694" t="s">
        <v>345</v>
      </c>
      <c r="J694" t="s">
        <v>80</v>
      </c>
      <c r="K694">
        <v>17.13</v>
      </c>
      <c r="L694">
        <v>34</v>
      </c>
      <c r="M694" t="s">
        <v>88</v>
      </c>
      <c r="N694" t="s">
        <v>788</v>
      </c>
      <c r="O694">
        <v>5</v>
      </c>
      <c r="P694">
        <v>17.13</v>
      </c>
      <c r="Q694">
        <v>1.75</v>
      </c>
      <c r="R694">
        <v>29.977499999999999</v>
      </c>
      <c r="S694">
        <v>34.977499999999999</v>
      </c>
      <c r="T694">
        <v>5</v>
      </c>
      <c r="U694" s="91">
        <v>0</v>
      </c>
      <c r="V694" s="91">
        <v>5</v>
      </c>
      <c r="W694">
        <v>32.5</v>
      </c>
      <c r="X694">
        <v>0.56666666666666665</v>
      </c>
      <c r="Y694">
        <v>18.416666666666668</v>
      </c>
      <c r="Z694" s="183">
        <v>16.5608</v>
      </c>
      <c r="AA694" t="s">
        <v>5</v>
      </c>
      <c r="AB694" t="b" cm="1">
        <f t="array" ref="AB6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4">
        <f>Fares_Big_Star_Export[[#This Row],[Trip Time]]*Fares_Big_Star_Export[[#This Row],[HOURLY DATA]]/60</f>
        <v>18.416666666666668</v>
      </c>
    </row>
    <row r="695" spans="1:29" x14ac:dyDescent="0.25">
      <c r="A695" t="s">
        <v>60</v>
      </c>
      <c r="B695" t="s">
        <v>466</v>
      </c>
      <c r="C695" t="s">
        <v>980</v>
      </c>
      <c r="D695" s="3">
        <v>0</v>
      </c>
      <c r="E695" t="s">
        <v>92</v>
      </c>
      <c r="F695" t="s">
        <v>566</v>
      </c>
      <c r="G695" s="2">
        <v>45596</v>
      </c>
      <c r="H695">
        <v>4015911</v>
      </c>
      <c r="I695" t="s">
        <v>23</v>
      </c>
      <c r="J695" t="s">
        <v>86</v>
      </c>
      <c r="K695">
        <v>16.329999999999998</v>
      </c>
      <c r="L695">
        <v>45</v>
      </c>
      <c r="M695" t="s">
        <v>89</v>
      </c>
      <c r="N695" t="s">
        <v>788</v>
      </c>
      <c r="O695">
        <v>6.5</v>
      </c>
      <c r="P695">
        <v>16.329999999999998</v>
      </c>
      <c r="Q695">
        <v>2</v>
      </c>
      <c r="R695">
        <v>32.659999999999997</v>
      </c>
      <c r="S695">
        <v>39.159999999999997</v>
      </c>
      <c r="T695">
        <v>5</v>
      </c>
      <c r="U695" s="91">
        <v>0</v>
      </c>
      <c r="V695" s="91">
        <v>5</v>
      </c>
      <c r="W695">
        <v>32.5</v>
      </c>
      <c r="X695">
        <v>0.75</v>
      </c>
      <c r="Y695">
        <v>24.375</v>
      </c>
      <c r="Z695" s="183">
        <v>14.785</v>
      </c>
      <c r="AA695" t="s">
        <v>5</v>
      </c>
      <c r="AB695" t="b" cm="1">
        <f t="array" ref="AB6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5">
        <f>Fares_Big_Star_Export[[#This Row],[Trip Time]]*Fares_Big_Star_Export[[#This Row],[HOURLY DATA]]/60</f>
        <v>24.375</v>
      </c>
    </row>
    <row r="696" spans="1:29" x14ac:dyDescent="0.25">
      <c r="A696" t="s">
        <v>390</v>
      </c>
      <c r="B696" t="s">
        <v>979</v>
      </c>
      <c r="C696" t="s">
        <v>532</v>
      </c>
      <c r="D696" s="3">
        <v>0</v>
      </c>
      <c r="E696" t="s">
        <v>92</v>
      </c>
      <c r="F696" t="s">
        <v>369</v>
      </c>
      <c r="G696" s="2">
        <v>45596</v>
      </c>
      <c r="H696">
        <v>4016031</v>
      </c>
      <c r="I696" t="s">
        <v>17</v>
      </c>
      <c r="J696" t="s">
        <v>218</v>
      </c>
      <c r="K696">
        <v>20.149999999999999</v>
      </c>
      <c r="L696">
        <v>29</v>
      </c>
      <c r="M696" t="s">
        <v>88</v>
      </c>
      <c r="N696" t="s">
        <v>788</v>
      </c>
      <c r="O696">
        <v>5</v>
      </c>
      <c r="P696">
        <v>20.149999999999999</v>
      </c>
      <c r="Q696">
        <v>1.75</v>
      </c>
      <c r="R696">
        <v>35.262499999999996</v>
      </c>
      <c r="S696">
        <v>40.262499999999996</v>
      </c>
      <c r="T696">
        <v>0</v>
      </c>
      <c r="U696" s="91">
        <v>0</v>
      </c>
      <c r="V696" s="91">
        <v>0</v>
      </c>
      <c r="W696">
        <v>32.5</v>
      </c>
      <c r="X696">
        <v>0.48333333333333334</v>
      </c>
      <c r="Y696">
        <v>15.708333333333334</v>
      </c>
      <c r="Z696" s="183">
        <v>24.554200000000002</v>
      </c>
      <c r="AA696" t="s">
        <v>5</v>
      </c>
      <c r="AB696" t="b" cm="1">
        <f t="array" ref="AB6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6">
        <f>Fares_Big_Star_Export[[#This Row],[Trip Time]]*Fares_Big_Star_Export[[#This Row],[HOURLY DATA]]/60</f>
        <v>15.708333333333334</v>
      </c>
    </row>
    <row r="697" spans="1:29" x14ac:dyDescent="0.25">
      <c r="A697" t="s">
        <v>56</v>
      </c>
      <c r="B697" t="s">
        <v>546</v>
      </c>
      <c r="C697" t="s">
        <v>348</v>
      </c>
      <c r="D697" s="3">
        <v>0</v>
      </c>
      <c r="E697" t="s">
        <v>92</v>
      </c>
      <c r="F697" t="s">
        <v>286</v>
      </c>
      <c r="G697" s="2">
        <v>45596</v>
      </c>
      <c r="H697">
        <v>4015920</v>
      </c>
      <c r="I697" t="s">
        <v>345</v>
      </c>
      <c r="J697" t="s">
        <v>80</v>
      </c>
      <c r="K697">
        <v>7.93</v>
      </c>
      <c r="L697">
        <v>24</v>
      </c>
      <c r="M697" t="s">
        <v>88</v>
      </c>
      <c r="N697" t="s">
        <v>788</v>
      </c>
      <c r="O697">
        <v>5</v>
      </c>
      <c r="P697">
        <v>7.93</v>
      </c>
      <c r="Q697">
        <v>1.75</v>
      </c>
      <c r="R697">
        <v>13.8775</v>
      </c>
      <c r="S697">
        <v>18.877499999999998</v>
      </c>
      <c r="T697">
        <v>5.5</v>
      </c>
      <c r="U697" s="91">
        <v>0</v>
      </c>
      <c r="V697" s="91">
        <v>5.5</v>
      </c>
      <c r="W697">
        <v>32.5</v>
      </c>
      <c r="X697">
        <v>0.4</v>
      </c>
      <c r="Y697">
        <v>13</v>
      </c>
      <c r="Z697" s="183">
        <v>5.8775000000000004</v>
      </c>
      <c r="AA697" t="s">
        <v>5</v>
      </c>
      <c r="AB697" t="b" cm="1">
        <f t="array" ref="AB6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7">
        <f>Fares_Big_Star_Export[[#This Row],[Trip Time]]*Fares_Big_Star_Export[[#This Row],[HOURLY DATA]]/60</f>
        <v>13</v>
      </c>
    </row>
    <row r="698" spans="1:29" x14ac:dyDescent="0.25">
      <c r="A698" t="s">
        <v>406</v>
      </c>
      <c r="B698" t="s">
        <v>778</v>
      </c>
      <c r="C698" t="s">
        <v>1056</v>
      </c>
      <c r="D698" s="3">
        <v>1</v>
      </c>
      <c r="E698" t="s">
        <v>92</v>
      </c>
      <c r="F698" t="s">
        <v>385</v>
      </c>
      <c r="G698" s="2">
        <v>45596</v>
      </c>
      <c r="H698">
        <v>4015790</v>
      </c>
      <c r="I698" t="s">
        <v>212</v>
      </c>
      <c r="J698" t="s">
        <v>619</v>
      </c>
      <c r="K698">
        <v>16.53</v>
      </c>
      <c r="L698">
        <v>31</v>
      </c>
      <c r="M698" t="s">
        <v>88</v>
      </c>
      <c r="N698" t="s">
        <v>788</v>
      </c>
      <c r="O698">
        <v>5</v>
      </c>
      <c r="P698">
        <v>16.53</v>
      </c>
      <c r="Q698">
        <v>1.75</v>
      </c>
      <c r="R698">
        <v>28.927500000000002</v>
      </c>
      <c r="S698">
        <v>33.927500000000002</v>
      </c>
      <c r="T698">
        <v>5.5</v>
      </c>
      <c r="U698" s="91">
        <v>5.5</v>
      </c>
      <c r="V698" s="91">
        <v>0</v>
      </c>
      <c r="W698">
        <v>29</v>
      </c>
      <c r="X698">
        <v>0.51666666666666672</v>
      </c>
      <c r="Y698">
        <v>14.983333333333334</v>
      </c>
      <c r="Z698" s="183">
        <v>18.944199999999999</v>
      </c>
      <c r="AA698" t="s">
        <v>26</v>
      </c>
      <c r="AB698" t="b" cm="1">
        <f t="array" ref="AB6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8">
        <f>Fares_Big_Star_Export[[#This Row],[Trip Time]]*Fares_Big_Star_Export[[#This Row],[HOURLY DATA]]/60</f>
        <v>14.983333333333333</v>
      </c>
    </row>
    <row r="699" spans="1:29" x14ac:dyDescent="0.25">
      <c r="A699" t="s">
        <v>60</v>
      </c>
      <c r="B699" t="s">
        <v>536</v>
      </c>
      <c r="C699" t="s">
        <v>885</v>
      </c>
      <c r="D699" s="3">
        <v>0</v>
      </c>
      <c r="E699" t="s">
        <v>92</v>
      </c>
      <c r="F699" t="s">
        <v>566</v>
      </c>
      <c r="G699" s="2">
        <v>45596</v>
      </c>
      <c r="H699">
        <v>4015789</v>
      </c>
      <c r="I699" t="s">
        <v>23</v>
      </c>
      <c r="J699" t="s">
        <v>619</v>
      </c>
      <c r="K699">
        <v>16.53</v>
      </c>
      <c r="L699">
        <v>35</v>
      </c>
      <c r="M699" t="s">
        <v>88</v>
      </c>
      <c r="N699" t="s">
        <v>788</v>
      </c>
      <c r="O699">
        <v>5</v>
      </c>
      <c r="P699">
        <v>16.53</v>
      </c>
      <c r="Q699">
        <v>1.75</v>
      </c>
      <c r="R699">
        <v>28.927500000000002</v>
      </c>
      <c r="S699">
        <v>33.927500000000002</v>
      </c>
      <c r="T699">
        <v>5</v>
      </c>
      <c r="U699" s="91">
        <v>0</v>
      </c>
      <c r="V699" s="91">
        <v>5</v>
      </c>
      <c r="W699">
        <v>32.5</v>
      </c>
      <c r="X699">
        <v>0.58333333333333337</v>
      </c>
      <c r="Y699">
        <v>18.958333333333336</v>
      </c>
      <c r="Z699" s="183">
        <v>14.969200000000001</v>
      </c>
      <c r="AA699" t="s">
        <v>5</v>
      </c>
      <c r="AB699" t="b" cm="1">
        <f t="array" ref="AB6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9">
        <f>Fares_Big_Star_Export[[#This Row],[Trip Time]]*Fares_Big_Star_Export[[#This Row],[HOURLY DATA]]/60</f>
        <v>18.958333333333332</v>
      </c>
    </row>
    <row r="700" spans="1:29" x14ac:dyDescent="0.25">
      <c r="A700" t="s">
        <v>331</v>
      </c>
      <c r="B700" t="s">
        <v>343</v>
      </c>
      <c r="C700" t="s">
        <v>988</v>
      </c>
      <c r="D700" s="3">
        <v>0</v>
      </c>
      <c r="E700" t="s">
        <v>92</v>
      </c>
      <c r="F700" t="s">
        <v>284</v>
      </c>
      <c r="G700" s="2">
        <v>45596</v>
      </c>
      <c r="H700">
        <v>4011923</v>
      </c>
      <c r="I700" t="s">
        <v>213</v>
      </c>
      <c r="J700" t="s">
        <v>80</v>
      </c>
      <c r="K700">
        <v>11.47</v>
      </c>
      <c r="L700">
        <v>69</v>
      </c>
      <c r="M700" t="s">
        <v>88</v>
      </c>
      <c r="N700" t="s">
        <v>788</v>
      </c>
      <c r="O700">
        <v>5</v>
      </c>
      <c r="P700">
        <v>11.47</v>
      </c>
      <c r="Q700">
        <v>1.75</v>
      </c>
      <c r="R700">
        <v>20.072500000000002</v>
      </c>
      <c r="S700">
        <v>25.072500000000002</v>
      </c>
      <c r="T700">
        <v>0</v>
      </c>
      <c r="U700" s="91">
        <v>0</v>
      </c>
      <c r="V700" s="91">
        <v>0</v>
      </c>
      <c r="W700">
        <v>32.5</v>
      </c>
      <c r="X700">
        <v>1.1499999999999999</v>
      </c>
      <c r="Y700">
        <v>37.375</v>
      </c>
      <c r="Z700" s="183">
        <v>-12.3025</v>
      </c>
      <c r="AA700" t="s">
        <v>5</v>
      </c>
      <c r="AB700" t="b" cm="1">
        <f t="array" ref="AB7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0">
        <f>Fares_Big_Star_Export[[#This Row],[Trip Time]]*Fares_Big_Star_Export[[#This Row],[HOURLY DATA]]/60</f>
        <v>37.375</v>
      </c>
    </row>
    <row r="701" spans="1:29" x14ac:dyDescent="0.25">
      <c r="A701" t="s">
        <v>390</v>
      </c>
      <c r="B701" t="s">
        <v>822</v>
      </c>
      <c r="C701" t="s">
        <v>575</v>
      </c>
      <c r="D701" s="3">
        <v>0</v>
      </c>
      <c r="E701" t="s">
        <v>92</v>
      </c>
      <c r="F701" t="s">
        <v>369</v>
      </c>
      <c r="G701" s="2">
        <v>45596</v>
      </c>
      <c r="H701">
        <v>4011924</v>
      </c>
      <c r="I701" t="s">
        <v>17</v>
      </c>
      <c r="J701" t="s">
        <v>80</v>
      </c>
      <c r="K701">
        <v>11.47</v>
      </c>
      <c r="L701">
        <v>20</v>
      </c>
      <c r="M701" t="s">
        <v>88</v>
      </c>
      <c r="N701" t="s">
        <v>788</v>
      </c>
      <c r="O701">
        <v>5</v>
      </c>
      <c r="P701">
        <v>11.47</v>
      </c>
      <c r="Q701">
        <v>1.75</v>
      </c>
      <c r="R701">
        <v>20.072500000000002</v>
      </c>
      <c r="S701">
        <v>25.072500000000002</v>
      </c>
      <c r="T701">
        <v>0</v>
      </c>
      <c r="U701" s="91">
        <v>0</v>
      </c>
      <c r="V701" s="91">
        <v>0</v>
      </c>
      <c r="W701">
        <v>32.5</v>
      </c>
      <c r="X701">
        <v>0.33333333333333331</v>
      </c>
      <c r="Y701">
        <v>10.833333333333332</v>
      </c>
      <c r="Z701" s="183">
        <v>14.2392</v>
      </c>
      <c r="AA701" t="s">
        <v>5</v>
      </c>
      <c r="AB701" t="b" cm="1">
        <f t="array" ref="AB7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1">
        <f>Fares_Big_Star_Export[[#This Row],[Trip Time]]*Fares_Big_Star_Export[[#This Row],[HOURLY DATA]]/60</f>
        <v>10.833333333333334</v>
      </c>
    </row>
    <row r="702" spans="1:29" x14ac:dyDescent="0.25">
      <c r="A702" t="s">
        <v>461</v>
      </c>
      <c r="B702" t="s">
        <v>811</v>
      </c>
      <c r="C702" t="s">
        <v>454</v>
      </c>
      <c r="D702" s="3">
        <v>0</v>
      </c>
      <c r="E702" t="s">
        <v>92</v>
      </c>
      <c r="F702" t="s">
        <v>421</v>
      </c>
      <c r="G702" s="2">
        <v>45596</v>
      </c>
      <c r="H702">
        <v>4011952</v>
      </c>
      <c r="I702" t="s">
        <v>290</v>
      </c>
      <c r="J702" t="s">
        <v>80</v>
      </c>
      <c r="K702">
        <v>13.14</v>
      </c>
      <c r="L702">
        <v>74</v>
      </c>
      <c r="M702" t="s">
        <v>88</v>
      </c>
      <c r="N702" t="s">
        <v>788</v>
      </c>
      <c r="O702">
        <v>5</v>
      </c>
      <c r="P702">
        <v>13.14</v>
      </c>
      <c r="Q702">
        <v>1.75</v>
      </c>
      <c r="R702">
        <v>22.995000000000001</v>
      </c>
      <c r="S702">
        <v>27.995000000000001</v>
      </c>
      <c r="T702">
        <v>0</v>
      </c>
      <c r="U702" s="91">
        <v>0</v>
      </c>
      <c r="V702" s="91">
        <v>0</v>
      </c>
      <c r="W702">
        <v>32.5</v>
      </c>
      <c r="X702">
        <v>1.2333333333333334</v>
      </c>
      <c r="Y702">
        <v>40.083333333333336</v>
      </c>
      <c r="Z702" s="183">
        <v>-12.0883</v>
      </c>
      <c r="AA702" t="s">
        <v>5</v>
      </c>
      <c r="AB702" t="b" cm="1">
        <f t="array" ref="AB7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2">
        <f>Fares_Big_Star_Export[[#This Row],[Trip Time]]*Fares_Big_Star_Export[[#This Row],[HOURLY DATA]]/60</f>
        <v>40.083333333333336</v>
      </c>
    </row>
    <row r="703" spans="1:29" x14ac:dyDescent="0.25">
      <c r="A703" t="s">
        <v>470</v>
      </c>
      <c r="B703" t="s">
        <v>571</v>
      </c>
      <c r="C703" t="s">
        <v>657</v>
      </c>
      <c r="D703" s="3">
        <v>0</v>
      </c>
      <c r="E703" t="s">
        <v>92</v>
      </c>
      <c r="F703" t="s">
        <v>491</v>
      </c>
      <c r="G703" s="2">
        <v>45596</v>
      </c>
      <c r="H703">
        <v>4016032</v>
      </c>
      <c r="I703" t="s">
        <v>28</v>
      </c>
      <c r="J703" t="s">
        <v>218</v>
      </c>
      <c r="K703">
        <v>19.809999999999999</v>
      </c>
      <c r="L703">
        <v>27</v>
      </c>
      <c r="M703" t="s">
        <v>88</v>
      </c>
      <c r="N703" t="s">
        <v>788</v>
      </c>
      <c r="O703">
        <v>5</v>
      </c>
      <c r="P703">
        <v>19.809999999999999</v>
      </c>
      <c r="Q703">
        <v>1.75</v>
      </c>
      <c r="R703">
        <v>34.667499999999997</v>
      </c>
      <c r="S703">
        <v>39.667499999999997</v>
      </c>
      <c r="T703">
        <v>5.5</v>
      </c>
      <c r="U703" s="91">
        <v>0</v>
      </c>
      <c r="V703" s="91">
        <v>5.5</v>
      </c>
      <c r="W703">
        <v>32.5</v>
      </c>
      <c r="X703">
        <v>0.45</v>
      </c>
      <c r="Y703">
        <v>14.625</v>
      </c>
      <c r="Z703" s="183">
        <v>25.0425</v>
      </c>
      <c r="AA703" t="s">
        <v>5</v>
      </c>
      <c r="AB703" t="b" cm="1">
        <f t="array" ref="AB7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3">
        <f>Fares_Big_Star_Export[[#This Row],[Trip Time]]*Fares_Big_Star_Export[[#This Row],[HOURLY DATA]]/60</f>
        <v>14.625</v>
      </c>
    </row>
    <row r="704" spans="1:29" x14ac:dyDescent="0.25">
      <c r="A704" t="s">
        <v>461</v>
      </c>
      <c r="B704" t="s">
        <v>498</v>
      </c>
      <c r="C704" t="s">
        <v>878</v>
      </c>
      <c r="D704" s="3">
        <v>0</v>
      </c>
      <c r="E704" t="s">
        <v>92</v>
      </c>
      <c r="F704" t="s">
        <v>421</v>
      </c>
      <c r="G704" s="2">
        <v>45596</v>
      </c>
      <c r="H704">
        <v>4011957</v>
      </c>
      <c r="I704" t="s">
        <v>290</v>
      </c>
      <c r="J704" t="s">
        <v>80</v>
      </c>
      <c r="K704">
        <v>20.329999999999998</v>
      </c>
      <c r="L704">
        <v>60</v>
      </c>
      <c r="M704" t="s">
        <v>88</v>
      </c>
      <c r="N704" t="s">
        <v>788</v>
      </c>
      <c r="O704">
        <v>5</v>
      </c>
      <c r="P704">
        <v>20.329999999999998</v>
      </c>
      <c r="Q704">
        <v>1.75</v>
      </c>
      <c r="R704">
        <v>35.577500000000001</v>
      </c>
      <c r="S704">
        <v>40.577500000000001</v>
      </c>
      <c r="T704">
        <v>0</v>
      </c>
      <c r="U704" s="91">
        <v>0</v>
      </c>
      <c r="V704" s="91">
        <v>0</v>
      </c>
      <c r="W704">
        <v>32.5</v>
      </c>
      <c r="X704">
        <v>1</v>
      </c>
      <c r="Y704">
        <v>32.5</v>
      </c>
      <c r="Z704" s="183">
        <v>8.0775000000000006</v>
      </c>
      <c r="AA704" t="s">
        <v>5</v>
      </c>
      <c r="AB704" t="b" cm="1">
        <f t="array" ref="AB7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4">
        <f>Fares_Big_Star_Export[[#This Row],[Trip Time]]*Fares_Big_Star_Export[[#This Row],[HOURLY DATA]]/60</f>
        <v>32.5</v>
      </c>
    </row>
    <row r="705" spans="1:29" x14ac:dyDescent="0.25">
      <c r="A705" t="s">
        <v>392</v>
      </c>
      <c r="B705" t="s">
        <v>1057</v>
      </c>
      <c r="C705" t="s">
        <v>1058</v>
      </c>
      <c r="D705" s="3">
        <v>0</v>
      </c>
      <c r="E705" t="s">
        <v>92</v>
      </c>
      <c r="F705" t="s">
        <v>618</v>
      </c>
      <c r="G705" s="2">
        <v>45596</v>
      </c>
      <c r="H705">
        <v>4015300</v>
      </c>
      <c r="I705" t="s">
        <v>40</v>
      </c>
      <c r="J705" t="s">
        <v>80</v>
      </c>
      <c r="K705">
        <v>9.91</v>
      </c>
      <c r="L705">
        <v>22</v>
      </c>
      <c r="M705" t="s">
        <v>88</v>
      </c>
      <c r="N705" t="s">
        <v>788</v>
      </c>
      <c r="O705">
        <v>5</v>
      </c>
      <c r="P705">
        <v>9.91</v>
      </c>
      <c r="Q705">
        <v>1.75</v>
      </c>
      <c r="R705">
        <v>17.342500000000001</v>
      </c>
      <c r="S705">
        <v>22.342500000000001</v>
      </c>
      <c r="T705">
        <v>0</v>
      </c>
      <c r="U705" s="91">
        <v>0</v>
      </c>
      <c r="V705" s="91">
        <v>0</v>
      </c>
      <c r="W705">
        <v>29</v>
      </c>
      <c r="X705">
        <v>0.36666666666666664</v>
      </c>
      <c r="Y705">
        <v>10.633333333333333</v>
      </c>
      <c r="Z705" s="183">
        <v>11.709199999999999</v>
      </c>
      <c r="AA705" t="s">
        <v>5</v>
      </c>
      <c r="AB705" t="b" cm="1">
        <f t="array" ref="AB7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5">
        <f>Fares_Big_Star_Export[[#This Row],[Trip Time]]*Fares_Big_Star_Export[[#This Row],[HOURLY DATA]]/60</f>
        <v>10.633333333333333</v>
      </c>
    </row>
    <row r="706" spans="1:29" x14ac:dyDescent="0.25">
      <c r="A706" t="s">
        <v>461</v>
      </c>
      <c r="B706" t="s">
        <v>498</v>
      </c>
      <c r="C706" t="s">
        <v>769</v>
      </c>
      <c r="D706" s="3">
        <v>0</v>
      </c>
      <c r="E706" t="s">
        <v>92</v>
      </c>
      <c r="F706" t="s">
        <v>421</v>
      </c>
      <c r="G706" s="2">
        <v>45596</v>
      </c>
      <c r="H706">
        <v>4012172</v>
      </c>
      <c r="I706" t="s">
        <v>290</v>
      </c>
      <c r="J706" t="s">
        <v>80</v>
      </c>
      <c r="K706">
        <v>7.27</v>
      </c>
      <c r="L706">
        <v>18</v>
      </c>
      <c r="M706" t="s">
        <v>88</v>
      </c>
      <c r="N706" t="s">
        <v>788</v>
      </c>
      <c r="O706">
        <v>5</v>
      </c>
      <c r="P706">
        <v>7.27</v>
      </c>
      <c r="Q706">
        <v>1.75</v>
      </c>
      <c r="R706">
        <v>12.7225</v>
      </c>
      <c r="S706">
        <v>17.7225</v>
      </c>
      <c r="T706">
        <v>0</v>
      </c>
      <c r="U706" s="91">
        <v>0</v>
      </c>
      <c r="V706" s="91">
        <v>0</v>
      </c>
      <c r="W706">
        <v>32.5</v>
      </c>
      <c r="X706">
        <v>0.3</v>
      </c>
      <c r="Y706">
        <v>9.75</v>
      </c>
      <c r="Z706" s="183">
        <v>7.9725000000000001</v>
      </c>
      <c r="AA706" t="s">
        <v>5</v>
      </c>
      <c r="AB706" t="b" cm="1">
        <f t="array" ref="AB7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6">
        <f>Fares_Big_Star_Export[[#This Row],[Trip Time]]*Fares_Big_Star_Export[[#This Row],[HOURLY DATA]]/60</f>
        <v>9.75</v>
      </c>
    </row>
    <row r="707" spans="1:29" x14ac:dyDescent="0.25">
      <c r="A707" t="s">
        <v>470</v>
      </c>
      <c r="B707" t="s">
        <v>755</v>
      </c>
      <c r="C707" t="s">
        <v>754</v>
      </c>
      <c r="D707" s="3">
        <v>0</v>
      </c>
      <c r="E707" t="s">
        <v>92</v>
      </c>
      <c r="F707" t="s">
        <v>491</v>
      </c>
      <c r="G707" s="2">
        <v>45596</v>
      </c>
      <c r="H707">
        <v>4013754</v>
      </c>
      <c r="I707" t="s">
        <v>28</v>
      </c>
      <c r="J707" t="s">
        <v>80</v>
      </c>
      <c r="K707">
        <v>17.13</v>
      </c>
      <c r="L707">
        <v>88</v>
      </c>
      <c r="M707" t="s">
        <v>88</v>
      </c>
      <c r="N707" t="s">
        <v>788</v>
      </c>
      <c r="O707">
        <v>5</v>
      </c>
      <c r="P707">
        <v>17.13</v>
      </c>
      <c r="Q707">
        <v>1.75</v>
      </c>
      <c r="R707">
        <v>29.977499999999999</v>
      </c>
      <c r="S707">
        <v>34.977499999999999</v>
      </c>
      <c r="T707">
        <v>5.5</v>
      </c>
      <c r="U707" s="91">
        <v>0</v>
      </c>
      <c r="V707" s="91">
        <v>5.5</v>
      </c>
      <c r="W707">
        <v>32.5</v>
      </c>
      <c r="X707">
        <v>1.4666666666666666</v>
      </c>
      <c r="Y707">
        <v>47.666666666666664</v>
      </c>
      <c r="Z707" s="183">
        <v>-12.6892</v>
      </c>
      <c r="AA707" t="s">
        <v>5</v>
      </c>
      <c r="AB707" t="b" cm="1">
        <f t="array" ref="AB7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7">
        <f>Fares_Big_Star_Export[[#This Row],[Trip Time]]*Fares_Big_Star_Export[[#This Row],[HOURLY DATA]]/60</f>
        <v>47.666666666666664</v>
      </c>
    </row>
    <row r="708" spans="1:29" x14ac:dyDescent="0.25">
      <c r="A708" t="s">
        <v>444</v>
      </c>
      <c r="B708" t="s">
        <v>971</v>
      </c>
      <c r="C708" t="s">
        <v>489</v>
      </c>
      <c r="D708" s="3">
        <v>1</v>
      </c>
      <c r="E708" t="s">
        <v>92</v>
      </c>
      <c r="F708" t="s">
        <v>415</v>
      </c>
      <c r="G708" s="2">
        <v>45596</v>
      </c>
      <c r="H708">
        <v>4012332</v>
      </c>
      <c r="I708" t="s">
        <v>354</v>
      </c>
      <c r="J708" t="s">
        <v>80</v>
      </c>
      <c r="K708">
        <v>10.54</v>
      </c>
      <c r="L708">
        <v>24</v>
      </c>
      <c r="M708" t="s">
        <v>88</v>
      </c>
      <c r="N708" t="s">
        <v>788</v>
      </c>
      <c r="O708">
        <v>5</v>
      </c>
      <c r="P708">
        <v>10.54</v>
      </c>
      <c r="Q708">
        <v>1.75</v>
      </c>
      <c r="R708">
        <v>18.445</v>
      </c>
      <c r="S708">
        <v>23.445</v>
      </c>
      <c r="T708">
        <v>5.5</v>
      </c>
      <c r="U708" s="91">
        <v>5.5</v>
      </c>
      <c r="V708" s="91">
        <v>0</v>
      </c>
      <c r="W708">
        <v>32.5</v>
      </c>
      <c r="X708">
        <v>0.4</v>
      </c>
      <c r="Y708">
        <v>13</v>
      </c>
      <c r="Z708" s="183">
        <v>10.445</v>
      </c>
      <c r="AA708" t="s">
        <v>5</v>
      </c>
      <c r="AB708" t="b" cm="1">
        <f t="array" ref="AB7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8">
        <f>Fares_Big_Star_Export[[#This Row],[Trip Time]]*Fares_Big_Star_Export[[#This Row],[HOURLY DATA]]/60</f>
        <v>13</v>
      </c>
    </row>
    <row r="709" spans="1:29" x14ac:dyDescent="0.25">
      <c r="A709" t="s">
        <v>406</v>
      </c>
      <c r="B709" t="s">
        <v>479</v>
      </c>
      <c r="C709" t="s">
        <v>541</v>
      </c>
      <c r="D709" s="3">
        <v>0</v>
      </c>
      <c r="E709" t="s">
        <v>92</v>
      </c>
      <c r="F709" t="s">
        <v>385</v>
      </c>
      <c r="G709" s="2">
        <v>45596</v>
      </c>
      <c r="H709">
        <v>4013784</v>
      </c>
      <c r="I709" t="s">
        <v>212</v>
      </c>
      <c r="J709" t="s">
        <v>80</v>
      </c>
      <c r="K709">
        <v>25.33</v>
      </c>
      <c r="L709">
        <v>101</v>
      </c>
      <c r="M709" t="s">
        <v>88</v>
      </c>
      <c r="N709" t="s">
        <v>788</v>
      </c>
      <c r="O709">
        <v>5</v>
      </c>
      <c r="P709">
        <v>25.33</v>
      </c>
      <c r="Q709">
        <v>1.75</v>
      </c>
      <c r="R709">
        <v>44.327500000000001</v>
      </c>
      <c r="S709">
        <v>49.327500000000001</v>
      </c>
      <c r="T709">
        <v>0</v>
      </c>
      <c r="U709" s="91">
        <v>0</v>
      </c>
      <c r="V709" s="91">
        <v>0</v>
      </c>
      <c r="W709">
        <v>29</v>
      </c>
      <c r="X709">
        <v>1.6833333333333333</v>
      </c>
      <c r="Y709">
        <v>48.81666666666667</v>
      </c>
      <c r="Z709" s="183">
        <v>0.51080000000000003</v>
      </c>
      <c r="AA709" t="s">
        <v>26</v>
      </c>
      <c r="AB709" t="b" cm="1">
        <f t="array" ref="AB7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9">
        <f>Fares_Big_Star_Export[[#This Row],[Trip Time]]*Fares_Big_Star_Export[[#This Row],[HOURLY DATA]]/60</f>
        <v>48.81666666666667</v>
      </c>
    </row>
    <row r="710" spans="1:29" x14ac:dyDescent="0.25">
      <c r="A710" t="s">
        <v>582</v>
      </c>
      <c r="B710" t="s">
        <v>1003</v>
      </c>
      <c r="C710" t="s">
        <v>476</v>
      </c>
      <c r="D710" s="3">
        <v>1</v>
      </c>
      <c r="E710" t="s">
        <v>92</v>
      </c>
      <c r="F710" t="s">
        <v>542</v>
      </c>
      <c r="G710" s="2">
        <v>45596</v>
      </c>
      <c r="H710">
        <v>4012305</v>
      </c>
      <c r="I710" t="s">
        <v>29</v>
      </c>
      <c r="J710" t="s">
        <v>80</v>
      </c>
      <c r="K710">
        <v>15.09</v>
      </c>
      <c r="L710">
        <v>84</v>
      </c>
      <c r="M710" t="s">
        <v>88</v>
      </c>
      <c r="N710" t="s">
        <v>788</v>
      </c>
      <c r="O710">
        <v>5</v>
      </c>
      <c r="P710">
        <v>15.09</v>
      </c>
      <c r="Q710">
        <v>1.75</v>
      </c>
      <c r="R710">
        <v>26.407499999999999</v>
      </c>
      <c r="S710">
        <v>31.407499999999999</v>
      </c>
      <c r="T710">
        <v>5</v>
      </c>
      <c r="U710" s="91">
        <v>5</v>
      </c>
      <c r="V710" s="91">
        <v>0</v>
      </c>
      <c r="W710">
        <v>29</v>
      </c>
      <c r="X710">
        <v>1.4</v>
      </c>
      <c r="Y710">
        <v>40.599999999999994</v>
      </c>
      <c r="Z710" s="183">
        <v>-9.1925000000000008</v>
      </c>
      <c r="AA710" t="s">
        <v>26</v>
      </c>
      <c r="AB710" t="b" cm="1">
        <f t="array" ref="AB7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0">
        <f>Fares_Big_Star_Export[[#This Row],[Trip Time]]*Fares_Big_Star_Export[[#This Row],[HOURLY DATA]]/60</f>
        <v>40.6</v>
      </c>
    </row>
    <row r="711" spans="1:29" x14ac:dyDescent="0.25">
      <c r="A711" t="s">
        <v>390</v>
      </c>
      <c r="B711" t="s">
        <v>870</v>
      </c>
      <c r="C711" t="s">
        <v>574</v>
      </c>
      <c r="D711" s="3">
        <v>0</v>
      </c>
      <c r="E711" t="s">
        <v>92</v>
      </c>
      <c r="F711" t="s">
        <v>369</v>
      </c>
      <c r="G711" s="2">
        <v>45596</v>
      </c>
      <c r="H711">
        <v>4011956</v>
      </c>
      <c r="I711" t="s">
        <v>17</v>
      </c>
      <c r="J711" t="s">
        <v>80</v>
      </c>
      <c r="K711">
        <v>20.329999999999998</v>
      </c>
      <c r="L711">
        <v>58</v>
      </c>
      <c r="M711" t="s">
        <v>88</v>
      </c>
      <c r="N711" t="s">
        <v>788</v>
      </c>
      <c r="O711">
        <v>5</v>
      </c>
      <c r="P711">
        <v>20.329999999999998</v>
      </c>
      <c r="Q711">
        <v>1.75</v>
      </c>
      <c r="R711">
        <v>35.577500000000001</v>
      </c>
      <c r="S711">
        <v>40.577500000000001</v>
      </c>
      <c r="T711">
        <v>0</v>
      </c>
      <c r="U711" s="91">
        <v>0</v>
      </c>
      <c r="V711" s="91">
        <v>0</v>
      </c>
      <c r="W711">
        <v>32.5</v>
      </c>
      <c r="X711">
        <v>0.96666666666666667</v>
      </c>
      <c r="Y711">
        <v>31.416666666666668</v>
      </c>
      <c r="Z711" s="183">
        <v>9.1608000000000001</v>
      </c>
      <c r="AA711" t="s">
        <v>5</v>
      </c>
      <c r="AB711" t="b" cm="1">
        <f t="array" ref="AB7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1">
        <f>Fares_Big_Star_Export[[#This Row],[Trip Time]]*Fares_Big_Star_Export[[#This Row],[HOURLY DATA]]/60</f>
        <v>31.416666666666668</v>
      </c>
    </row>
    <row r="712" spans="1:29" x14ac:dyDescent="0.25">
      <c r="A712" t="s">
        <v>582</v>
      </c>
      <c r="B712" t="s">
        <v>922</v>
      </c>
      <c r="C712" t="s">
        <v>589</v>
      </c>
      <c r="D712" s="3">
        <v>1</v>
      </c>
      <c r="E712" t="s">
        <v>92</v>
      </c>
      <c r="F712" t="s">
        <v>542</v>
      </c>
      <c r="G712" s="2">
        <v>45596</v>
      </c>
      <c r="H712">
        <v>4012304</v>
      </c>
      <c r="I712" t="s">
        <v>29</v>
      </c>
      <c r="J712" t="s">
        <v>80</v>
      </c>
      <c r="K712">
        <v>15.25</v>
      </c>
      <c r="L712">
        <v>27</v>
      </c>
      <c r="M712" t="s">
        <v>88</v>
      </c>
      <c r="N712" t="s">
        <v>788</v>
      </c>
      <c r="O712">
        <v>5</v>
      </c>
      <c r="P712">
        <v>15.25</v>
      </c>
      <c r="Q712">
        <v>1.75</v>
      </c>
      <c r="R712">
        <v>26.6875</v>
      </c>
      <c r="S712">
        <v>31.6875</v>
      </c>
      <c r="T712">
        <v>5.5</v>
      </c>
      <c r="U712" s="91">
        <v>5.5</v>
      </c>
      <c r="V712" s="91">
        <v>0</v>
      </c>
      <c r="W712">
        <v>29</v>
      </c>
      <c r="X712">
        <v>0.45</v>
      </c>
      <c r="Y712">
        <v>13.05</v>
      </c>
      <c r="Z712" s="183">
        <v>18.637499999999999</v>
      </c>
      <c r="AA712" t="s">
        <v>26</v>
      </c>
      <c r="AB712" t="b" cm="1">
        <f t="array" ref="AB7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2">
        <f>Fares_Big_Star_Export[[#This Row],[Trip Time]]*Fares_Big_Star_Export[[#This Row],[HOURLY DATA]]/60</f>
        <v>13.05</v>
      </c>
    </row>
    <row r="713" spans="1:29" x14ac:dyDescent="0.25">
      <c r="A713" t="s">
        <v>392</v>
      </c>
      <c r="B713" t="s">
        <v>612</v>
      </c>
      <c r="C713" t="s">
        <v>1028</v>
      </c>
      <c r="D713" s="3">
        <v>1</v>
      </c>
      <c r="E713" t="s">
        <v>92</v>
      </c>
      <c r="F713" t="s">
        <v>618</v>
      </c>
      <c r="G713" s="2">
        <v>45597</v>
      </c>
      <c r="H713">
        <v>4016775</v>
      </c>
      <c r="I713" t="s">
        <v>40</v>
      </c>
      <c r="J713" t="s">
        <v>84</v>
      </c>
      <c r="K713">
        <v>18.149999999999999</v>
      </c>
      <c r="L713">
        <v>32</v>
      </c>
      <c r="M713" t="s">
        <v>88</v>
      </c>
      <c r="N713" t="s">
        <v>788</v>
      </c>
      <c r="O713">
        <v>5</v>
      </c>
      <c r="P713">
        <v>18.149999999999999</v>
      </c>
      <c r="Q713">
        <v>1.75</v>
      </c>
      <c r="R713">
        <v>31.762499999999996</v>
      </c>
      <c r="S713">
        <v>36.762499999999996</v>
      </c>
      <c r="T713">
        <v>5.5</v>
      </c>
      <c r="U713" s="91">
        <v>5.5</v>
      </c>
      <c r="V713" s="91">
        <v>0</v>
      </c>
      <c r="W713">
        <v>29</v>
      </c>
      <c r="X713">
        <v>0.53333333333333333</v>
      </c>
      <c r="Y713">
        <v>15.466666666666667</v>
      </c>
      <c r="Z713" s="183">
        <v>21.2958</v>
      </c>
      <c r="AA713" t="s">
        <v>5</v>
      </c>
      <c r="AB713" t="b" cm="1">
        <f t="array" ref="AB7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3">
        <f>Fares_Big_Star_Export[[#This Row],[Trip Time]]*Fares_Big_Star_Export[[#This Row],[HOURLY DATA]]/60</f>
        <v>15.466666666666667</v>
      </c>
    </row>
    <row r="714" spans="1:29" x14ac:dyDescent="0.25">
      <c r="A714" t="s">
        <v>56</v>
      </c>
      <c r="B714" t="s">
        <v>902</v>
      </c>
      <c r="C714" t="s">
        <v>941</v>
      </c>
      <c r="D714" s="3">
        <v>0</v>
      </c>
      <c r="E714" t="s">
        <v>92</v>
      </c>
      <c r="F714" t="s">
        <v>286</v>
      </c>
      <c r="G714" s="2">
        <v>45597</v>
      </c>
      <c r="H714">
        <v>4013759</v>
      </c>
      <c r="I714" t="s">
        <v>345</v>
      </c>
      <c r="J714" t="s">
        <v>80</v>
      </c>
      <c r="K714">
        <v>17.13</v>
      </c>
      <c r="L714">
        <v>32</v>
      </c>
      <c r="M714" t="s">
        <v>88</v>
      </c>
      <c r="N714" t="s">
        <v>788</v>
      </c>
      <c r="O714">
        <v>5</v>
      </c>
      <c r="P714">
        <v>17.13</v>
      </c>
      <c r="Q714">
        <v>1.75</v>
      </c>
      <c r="R714">
        <v>29.977499999999999</v>
      </c>
      <c r="S714">
        <v>34.977499999999999</v>
      </c>
      <c r="T714">
        <v>5</v>
      </c>
      <c r="U714" s="91">
        <v>0</v>
      </c>
      <c r="V714" s="91">
        <v>5</v>
      </c>
      <c r="W714">
        <v>32.5</v>
      </c>
      <c r="X714">
        <v>0.53333333333333333</v>
      </c>
      <c r="Y714">
        <v>17.333333333333332</v>
      </c>
      <c r="Z714" s="183">
        <v>17.644200000000001</v>
      </c>
      <c r="AA714" t="s">
        <v>5</v>
      </c>
      <c r="AB714" t="b" cm="1">
        <f t="array" ref="AB7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4">
        <f>Fares_Big_Star_Export[[#This Row],[Trip Time]]*Fares_Big_Star_Export[[#This Row],[HOURLY DATA]]/60</f>
        <v>17.333333333333332</v>
      </c>
    </row>
    <row r="715" spans="1:29" x14ac:dyDescent="0.25">
      <c r="A715" t="s">
        <v>444</v>
      </c>
      <c r="B715" t="s">
        <v>718</v>
      </c>
      <c r="C715" t="s">
        <v>495</v>
      </c>
      <c r="D715" s="3">
        <v>0</v>
      </c>
      <c r="E715" t="s">
        <v>92</v>
      </c>
      <c r="F715" t="s">
        <v>415</v>
      </c>
      <c r="G715" s="2">
        <v>45597</v>
      </c>
      <c r="H715">
        <v>4013755</v>
      </c>
      <c r="I715" t="s">
        <v>354</v>
      </c>
      <c r="J715" t="s">
        <v>80</v>
      </c>
      <c r="K715">
        <v>17.13</v>
      </c>
      <c r="L715">
        <v>31</v>
      </c>
      <c r="M715" t="s">
        <v>88</v>
      </c>
      <c r="N715" t="s">
        <v>788</v>
      </c>
      <c r="O715">
        <v>5</v>
      </c>
      <c r="P715">
        <v>17.13</v>
      </c>
      <c r="Q715">
        <v>1.75</v>
      </c>
      <c r="R715">
        <v>29.977499999999999</v>
      </c>
      <c r="S715">
        <v>34.977499999999999</v>
      </c>
      <c r="T715">
        <v>5.5</v>
      </c>
      <c r="U715" s="91">
        <v>0</v>
      </c>
      <c r="V715" s="91">
        <v>5.5</v>
      </c>
      <c r="W715">
        <v>32.5</v>
      </c>
      <c r="X715">
        <v>0.51666666666666672</v>
      </c>
      <c r="Y715">
        <v>16.791666666666668</v>
      </c>
      <c r="Z715" s="183">
        <v>18.1858</v>
      </c>
      <c r="AA715" t="s">
        <v>5</v>
      </c>
      <c r="AB715" t="b" cm="1">
        <f t="array" ref="AB7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5">
        <f>Fares_Big_Star_Export[[#This Row],[Trip Time]]*Fares_Big_Star_Export[[#This Row],[HOURLY DATA]]/60</f>
        <v>16.791666666666668</v>
      </c>
    </row>
    <row r="716" spans="1:29" x14ac:dyDescent="0.25">
      <c r="A716" t="s">
        <v>60</v>
      </c>
      <c r="B716" t="s">
        <v>820</v>
      </c>
      <c r="C716" t="s">
        <v>524</v>
      </c>
      <c r="D716" s="3">
        <v>0</v>
      </c>
      <c r="E716" t="s">
        <v>92</v>
      </c>
      <c r="F716" t="s">
        <v>566</v>
      </c>
      <c r="G716" s="2">
        <v>45597</v>
      </c>
      <c r="H716">
        <v>4013685</v>
      </c>
      <c r="I716" t="s">
        <v>23</v>
      </c>
      <c r="J716" t="s">
        <v>86</v>
      </c>
      <c r="K716">
        <v>5.78</v>
      </c>
      <c r="L716">
        <v>14</v>
      </c>
      <c r="M716" t="s">
        <v>89</v>
      </c>
      <c r="N716" t="s">
        <v>788</v>
      </c>
      <c r="O716">
        <v>6.5</v>
      </c>
      <c r="P716">
        <v>5.78</v>
      </c>
      <c r="Q716">
        <v>2</v>
      </c>
      <c r="R716">
        <v>11.56</v>
      </c>
      <c r="S716">
        <v>18.060000000000002</v>
      </c>
      <c r="T716">
        <v>3.75</v>
      </c>
      <c r="U716" s="91">
        <v>0</v>
      </c>
      <c r="V716" s="91">
        <v>3.75</v>
      </c>
      <c r="W716">
        <v>32.5</v>
      </c>
      <c r="X716">
        <v>0.23333333333333334</v>
      </c>
      <c r="Y716">
        <v>7.583333333333333</v>
      </c>
      <c r="Z716" s="183">
        <v>10.476699999999999</v>
      </c>
      <c r="AA716" t="s">
        <v>5</v>
      </c>
      <c r="AB716" t="b" cm="1">
        <f t="array" ref="AB7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6">
        <f>Fares_Big_Star_Export[[#This Row],[Trip Time]]*Fares_Big_Star_Export[[#This Row],[HOURLY DATA]]/60</f>
        <v>7.583333333333333</v>
      </c>
    </row>
    <row r="717" spans="1:29" x14ac:dyDescent="0.25">
      <c r="A717" t="s">
        <v>55</v>
      </c>
      <c r="B717" t="s">
        <v>602</v>
      </c>
      <c r="C717" t="s">
        <v>972</v>
      </c>
      <c r="D717" s="3">
        <v>1</v>
      </c>
      <c r="E717" t="s">
        <v>92</v>
      </c>
      <c r="F717" t="s">
        <v>562</v>
      </c>
      <c r="G717" s="2">
        <v>45597</v>
      </c>
      <c r="H717">
        <v>4014343</v>
      </c>
      <c r="I717" t="s">
        <v>848</v>
      </c>
      <c r="J717" t="s">
        <v>86</v>
      </c>
      <c r="K717">
        <v>30.32</v>
      </c>
      <c r="L717">
        <v>47</v>
      </c>
      <c r="M717" t="s">
        <v>89</v>
      </c>
      <c r="N717" t="s">
        <v>788</v>
      </c>
      <c r="O717">
        <v>6.5</v>
      </c>
      <c r="P717">
        <v>30.32</v>
      </c>
      <c r="Q717">
        <v>2</v>
      </c>
      <c r="R717">
        <v>60.64</v>
      </c>
      <c r="S717">
        <v>67.14</v>
      </c>
      <c r="T717">
        <v>5.5</v>
      </c>
      <c r="U717" s="91">
        <v>5.5</v>
      </c>
      <c r="V717" s="91">
        <v>0</v>
      </c>
      <c r="W717">
        <v>35.787500000000001</v>
      </c>
      <c r="X717">
        <v>0.78333333333333333</v>
      </c>
      <c r="Y717">
        <v>28.033541666666668</v>
      </c>
      <c r="Z717" s="183">
        <v>39.106499999999997</v>
      </c>
      <c r="AA717" t="s">
        <v>5</v>
      </c>
      <c r="AB717" t="b" cm="1">
        <f t="array" ref="AB7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7">
        <f>Fares_Big_Star_Export[[#This Row],[Trip Time]]*Fares_Big_Star_Export[[#This Row],[HOURLY DATA]]/60</f>
        <v>28.033541666666668</v>
      </c>
    </row>
    <row r="718" spans="1:29" x14ac:dyDescent="0.25">
      <c r="A718" t="s">
        <v>582</v>
      </c>
      <c r="B718" t="s">
        <v>517</v>
      </c>
      <c r="C718" t="s">
        <v>537</v>
      </c>
      <c r="D718" s="3">
        <v>0</v>
      </c>
      <c r="E718" t="s">
        <v>92</v>
      </c>
      <c r="F718" t="s">
        <v>542</v>
      </c>
      <c r="G718" s="2">
        <v>45597</v>
      </c>
      <c r="H718">
        <v>4012656</v>
      </c>
      <c r="I718" t="s">
        <v>29</v>
      </c>
      <c r="J718" t="s">
        <v>80</v>
      </c>
      <c r="K718">
        <v>13.14</v>
      </c>
      <c r="L718">
        <v>38</v>
      </c>
      <c r="M718" t="s">
        <v>88</v>
      </c>
      <c r="N718" t="s">
        <v>788</v>
      </c>
      <c r="O718">
        <v>5</v>
      </c>
      <c r="P718">
        <v>13.14</v>
      </c>
      <c r="Q718">
        <v>1.75</v>
      </c>
      <c r="R718">
        <v>22.995000000000001</v>
      </c>
      <c r="S718">
        <v>27.995000000000001</v>
      </c>
      <c r="T718">
        <v>0</v>
      </c>
      <c r="U718" s="91">
        <v>0</v>
      </c>
      <c r="V718" s="91">
        <v>0</v>
      </c>
      <c r="W718">
        <v>29</v>
      </c>
      <c r="X718">
        <v>0.6333333333333333</v>
      </c>
      <c r="Y718">
        <v>18.366666666666667</v>
      </c>
      <c r="Z718" s="183">
        <v>9.6282999999999994</v>
      </c>
      <c r="AA718" t="s">
        <v>26</v>
      </c>
      <c r="AB718" t="b" cm="1">
        <f t="array" ref="AB7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8">
        <f>Fares_Big_Star_Export[[#This Row],[Trip Time]]*Fares_Big_Star_Export[[#This Row],[HOURLY DATA]]/60</f>
        <v>18.366666666666667</v>
      </c>
    </row>
    <row r="719" spans="1:29" x14ac:dyDescent="0.25">
      <c r="A719" t="s">
        <v>55</v>
      </c>
      <c r="B719" t="s">
        <v>518</v>
      </c>
      <c r="C719" t="s">
        <v>447</v>
      </c>
      <c r="D719" s="3">
        <v>0</v>
      </c>
      <c r="E719" t="s">
        <v>92</v>
      </c>
      <c r="F719" t="s">
        <v>472</v>
      </c>
      <c r="G719" s="2">
        <v>45597</v>
      </c>
      <c r="H719">
        <v>4012655</v>
      </c>
      <c r="I719" t="s">
        <v>20</v>
      </c>
      <c r="J719" t="s">
        <v>80</v>
      </c>
      <c r="K719">
        <v>13.14</v>
      </c>
      <c r="L719">
        <v>62</v>
      </c>
      <c r="M719" t="s">
        <v>88</v>
      </c>
      <c r="N719" t="s">
        <v>788</v>
      </c>
      <c r="O719">
        <v>6.5</v>
      </c>
      <c r="P719">
        <v>13.14</v>
      </c>
      <c r="Q719">
        <v>2</v>
      </c>
      <c r="R719">
        <v>26.28</v>
      </c>
      <c r="S719">
        <v>32.78</v>
      </c>
      <c r="T719">
        <v>0</v>
      </c>
      <c r="U719" s="91">
        <v>0</v>
      </c>
      <c r="V719" s="91">
        <v>0</v>
      </c>
      <c r="W719">
        <v>35.787500000000001</v>
      </c>
      <c r="X719">
        <v>1.0333333333333334</v>
      </c>
      <c r="Y719">
        <v>36.98041666666667</v>
      </c>
      <c r="Z719" s="183">
        <v>-4.2004000000000001</v>
      </c>
      <c r="AA719" t="s">
        <v>5</v>
      </c>
      <c r="AB719" t="b" cm="1">
        <f t="array" ref="AB7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9">
        <f>Fares_Big_Star_Export[[#This Row],[Trip Time]]*Fares_Big_Star_Export[[#This Row],[HOURLY DATA]]/60</f>
        <v>36.98041666666667</v>
      </c>
    </row>
    <row r="720" spans="1:29" x14ac:dyDescent="0.25">
      <c r="A720" t="s">
        <v>55</v>
      </c>
      <c r="B720" t="s">
        <v>396</v>
      </c>
      <c r="C720" t="s">
        <v>862</v>
      </c>
      <c r="D720" s="3">
        <v>0</v>
      </c>
      <c r="E720" t="s">
        <v>92</v>
      </c>
      <c r="F720" t="s">
        <v>342</v>
      </c>
      <c r="G720" s="2">
        <v>45597</v>
      </c>
      <c r="H720">
        <v>4012627</v>
      </c>
      <c r="I720" t="s">
        <v>306</v>
      </c>
      <c r="J720" t="s">
        <v>80</v>
      </c>
      <c r="K720">
        <v>11.47</v>
      </c>
      <c r="L720">
        <v>103</v>
      </c>
      <c r="M720" t="s">
        <v>88</v>
      </c>
      <c r="N720" t="s">
        <v>788</v>
      </c>
      <c r="O720">
        <v>6.5</v>
      </c>
      <c r="P720">
        <v>11.47</v>
      </c>
      <c r="Q720">
        <v>2</v>
      </c>
      <c r="R720">
        <v>22.94</v>
      </c>
      <c r="S720">
        <v>29.44</v>
      </c>
      <c r="T720">
        <v>0</v>
      </c>
      <c r="U720" s="91">
        <v>0</v>
      </c>
      <c r="V720" s="91">
        <v>0</v>
      </c>
      <c r="W720">
        <v>35.787500000000001</v>
      </c>
      <c r="X720">
        <v>1.7166666666666666</v>
      </c>
      <c r="Y720">
        <v>61.435208333333335</v>
      </c>
      <c r="Z720" s="183">
        <v>-31.995200000000001</v>
      </c>
      <c r="AA720" t="s">
        <v>5</v>
      </c>
      <c r="AB720" t="b" cm="1">
        <f t="array" ref="AB7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0">
        <f>Fares_Big_Star_Export[[#This Row],[Trip Time]]*Fares_Big_Star_Export[[#This Row],[HOURLY DATA]]/60</f>
        <v>61.435208333333335</v>
      </c>
    </row>
    <row r="721" spans="1:29" x14ac:dyDescent="0.25">
      <c r="A721" t="s">
        <v>60</v>
      </c>
      <c r="B721" t="s">
        <v>515</v>
      </c>
      <c r="C721" t="s">
        <v>605</v>
      </c>
      <c r="D721" s="3">
        <v>0</v>
      </c>
      <c r="E721" t="s">
        <v>92</v>
      </c>
      <c r="F721" t="s">
        <v>566</v>
      </c>
      <c r="G721" s="2">
        <v>45597</v>
      </c>
      <c r="H721">
        <v>4014423</v>
      </c>
      <c r="I721" t="s">
        <v>23</v>
      </c>
      <c r="J721" t="s">
        <v>80</v>
      </c>
      <c r="K721">
        <v>9.16</v>
      </c>
      <c r="L721">
        <v>44</v>
      </c>
      <c r="M721" t="s">
        <v>88</v>
      </c>
      <c r="N721" t="s">
        <v>788</v>
      </c>
      <c r="O721">
        <v>5</v>
      </c>
      <c r="P721">
        <v>9.16</v>
      </c>
      <c r="Q721">
        <v>1.75</v>
      </c>
      <c r="R721">
        <v>16.03</v>
      </c>
      <c r="S721">
        <v>21.03</v>
      </c>
      <c r="T721">
        <v>5</v>
      </c>
      <c r="U721" s="91">
        <v>0</v>
      </c>
      <c r="V721" s="91">
        <v>5</v>
      </c>
      <c r="W721">
        <v>32.5</v>
      </c>
      <c r="X721">
        <v>0.73333333333333328</v>
      </c>
      <c r="Y721">
        <v>23.833333333333332</v>
      </c>
      <c r="Z721" s="183">
        <v>-2.8033000000000001</v>
      </c>
      <c r="AA721" t="s">
        <v>5</v>
      </c>
      <c r="AB721" t="b" cm="1">
        <f t="array" ref="AB7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1">
        <f>Fares_Big_Star_Export[[#This Row],[Trip Time]]*Fares_Big_Star_Export[[#This Row],[HOURLY DATA]]/60</f>
        <v>23.833333333333332</v>
      </c>
    </row>
    <row r="722" spans="1:29" x14ac:dyDescent="0.25">
      <c r="A722" t="s">
        <v>55</v>
      </c>
      <c r="B722" t="s">
        <v>639</v>
      </c>
      <c r="C722" t="s">
        <v>989</v>
      </c>
      <c r="D722" s="3">
        <v>0</v>
      </c>
      <c r="E722" t="s">
        <v>92</v>
      </c>
      <c r="F722" t="s">
        <v>472</v>
      </c>
      <c r="G722" s="2">
        <v>45597</v>
      </c>
      <c r="H722">
        <v>4016747</v>
      </c>
      <c r="I722" t="s">
        <v>20</v>
      </c>
      <c r="J722" t="s">
        <v>93</v>
      </c>
      <c r="K722">
        <v>30.03</v>
      </c>
      <c r="L722">
        <v>33</v>
      </c>
      <c r="M722" t="s">
        <v>88</v>
      </c>
      <c r="N722" t="s">
        <v>788</v>
      </c>
      <c r="O722">
        <v>6.5</v>
      </c>
      <c r="P722">
        <v>30.03</v>
      </c>
      <c r="Q722">
        <v>2</v>
      </c>
      <c r="R722">
        <v>60.06</v>
      </c>
      <c r="S722">
        <v>66.56</v>
      </c>
      <c r="T722">
        <v>0</v>
      </c>
      <c r="U722" s="91">
        <v>0</v>
      </c>
      <c r="V722" s="91">
        <v>0</v>
      </c>
      <c r="W722">
        <v>35.787500000000001</v>
      </c>
      <c r="X722">
        <v>0.55000000000000004</v>
      </c>
      <c r="Y722">
        <v>19.683125000000004</v>
      </c>
      <c r="Z722" s="183">
        <v>46.876899999999999</v>
      </c>
      <c r="AA722" t="s">
        <v>5</v>
      </c>
      <c r="AB722" t="b" cm="1">
        <f t="array" ref="AB7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2">
        <f>Fares_Big_Star_Export[[#This Row],[Trip Time]]*Fares_Big_Star_Export[[#This Row],[HOURLY DATA]]/60</f>
        <v>19.683125</v>
      </c>
    </row>
    <row r="723" spans="1:29" x14ac:dyDescent="0.25">
      <c r="A723" t="s">
        <v>444</v>
      </c>
      <c r="B723" t="s">
        <v>596</v>
      </c>
      <c r="C723" t="s">
        <v>596</v>
      </c>
      <c r="D723" s="3">
        <v>0</v>
      </c>
      <c r="E723" t="s">
        <v>92</v>
      </c>
      <c r="F723" t="s">
        <v>415</v>
      </c>
      <c r="G723" s="2">
        <v>45597</v>
      </c>
      <c r="H723">
        <v>4016718</v>
      </c>
      <c r="I723" t="s">
        <v>354</v>
      </c>
      <c r="J723" t="s">
        <v>853</v>
      </c>
      <c r="K723">
        <v>15.92</v>
      </c>
      <c r="L723">
        <v>0</v>
      </c>
      <c r="M723" t="s">
        <v>88</v>
      </c>
      <c r="N723" t="s">
        <v>788</v>
      </c>
      <c r="O723">
        <v>5</v>
      </c>
      <c r="P723">
        <v>15.92</v>
      </c>
      <c r="Q723">
        <v>1.75</v>
      </c>
      <c r="R723">
        <v>27.86</v>
      </c>
      <c r="S723">
        <v>32.86</v>
      </c>
      <c r="T723">
        <v>10</v>
      </c>
      <c r="U723" s="91">
        <v>0</v>
      </c>
      <c r="V723" s="91">
        <v>10</v>
      </c>
      <c r="W723">
        <v>32.5</v>
      </c>
      <c r="X723">
        <v>0</v>
      </c>
      <c r="Y723">
        <v>0</v>
      </c>
      <c r="Z723" s="183">
        <v>32.86</v>
      </c>
      <c r="AA723" t="s">
        <v>5</v>
      </c>
      <c r="AB723" t="b" cm="1">
        <f t="array" ref="AB7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3">
        <f>Fares_Big_Star_Export[[#This Row],[Trip Time]]*Fares_Big_Star_Export[[#This Row],[HOURLY DATA]]/60</f>
        <v>0</v>
      </c>
    </row>
    <row r="724" spans="1:29" x14ac:dyDescent="0.25">
      <c r="A724" t="s">
        <v>60</v>
      </c>
      <c r="B724" t="s">
        <v>550</v>
      </c>
      <c r="C724" t="s">
        <v>520</v>
      </c>
      <c r="D724" s="3">
        <v>0</v>
      </c>
      <c r="E724" t="s">
        <v>92</v>
      </c>
      <c r="F724" t="s">
        <v>566</v>
      </c>
      <c r="G724" s="2">
        <v>45597</v>
      </c>
      <c r="H724">
        <v>4016721</v>
      </c>
      <c r="I724" t="s">
        <v>23</v>
      </c>
      <c r="J724" t="s">
        <v>87</v>
      </c>
      <c r="K724">
        <v>2.95</v>
      </c>
      <c r="L724">
        <v>10</v>
      </c>
      <c r="M724" t="s">
        <v>89</v>
      </c>
      <c r="N724" t="s">
        <v>788</v>
      </c>
      <c r="O724">
        <v>6.5</v>
      </c>
      <c r="P724">
        <v>2.95</v>
      </c>
      <c r="Q724">
        <v>2</v>
      </c>
      <c r="R724">
        <v>5.9</v>
      </c>
      <c r="S724">
        <v>12.4</v>
      </c>
      <c r="T724">
        <v>5</v>
      </c>
      <c r="U724" s="91">
        <v>0</v>
      </c>
      <c r="V724" s="91">
        <v>5</v>
      </c>
      <c r="W724">
        <v>32.5</v>
      </c>
      <c r="X724">
        <v>0.16666666666666666</v>
      </c>
      <c r="Y724">
        <v>5.4166666666666661</v>
      </c>
      <c r="Z724" s="183">
        <v>6.9832999999999998</v>
      </c>
      <c r="AA724" t="s">
        <v>5</v>
      </c>
      <c r="AB724" t="b" cm="1">
        <f t="array" ref="AB7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4">
        <f>Fares_Big_Star_Export[[#This Row],[Trip Time]]*Fares_Big_Star_Export[[#This Row],[HOURLY DATA]]/60</f>
        <v>5.416666666666667</v>
      </c>
    </row>
    <row r="725" spans="1:29" x14ac:dyDescent="0.25">
      <c r="A725" t="s">
        <v>55</v>
      </c>
      <c r="B725" t="s">
        <v>893</v>
      </c>
      <c r="C725" t="s">
        <v>505</v>
      </c>
      <c r="D725" s="3">
        <v>0</v>
      </c>
      <c r="E725" t="s">
        <v>92</v>
      </c>
      <c r="F725" t="s">
        <v>472</v>
      </c>
      <c r="G725" s="2">
        <v>45597</v>
      </c>
      <c r="H725">
        <v>4013146</v>
      </c>
      <c r="I725" t="s">
        <v>20</v>
      </c>
      <c r="J725" t="s">
        <v>80</v>
      </c>
      <c r="K725">
        <v>19.62</v>
      </c>
      <c r="L725">
        <v>72</v>
      </c>
      <c r="M725" t="s">
        <v>88</v>
      </c>
      <c r="N725" t="s">
        <v>788</v>
      </c>
      <c r="O725">
        <v>6.5</v>
      </c>
      <c r="P725">
        <v>19.62</v>
      </c>
      <c r="Q725">
        <v>2</v>
      </c>
      <c r="R725">
        <v>39.24</v>
      </c>
      <c r="S725">
        <v>45.74</v>
      </c>
      <c r="T725">
        <v>5</v>
      </c>
      <c r="U725" s="91">
        <v>0</v>
      </c>
      <c r="V725" s="91">
        <v>5</v>
      </c>
      <c r="W725">
        <v>35.787500000000001</v>
      </c>
      <c r="X725">
        <v>1.2</v>
      </c>
      <c r="Y725">
        <v>42.945</v>
      </c>
      <c r="Z725" s="183">
        <v>2.7949999999999999</v>
      </c>
      <c r="AA725" t="s">
        <v>5</v>
      </c>
      <c r="AB725" t="b" cm="1">
        <f t="array" ref="AB7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5">
        <f>Fares_Big_Star_Export[[#This Row],[Trip Time]]*Fares_Big_Star_Export[[#This Row],[HOURLY DATA]]/60</f>
        <v>42.945000000000007</v>
      </c>
    </row>
    <row r="726" spans="1:29" x14ac:dyDescent="0.25">
      <c r="A726" t="s">
        <v>55</v>
      </c>
      <c r="B726" t="s">
        <v>613</v>
      </c>
      <c r="C726" t="s">
        <v>981</v>
      </c>
      <c r="D726" s="3">
        <v>1</v>
      </c>
      <c r="E726" t="s">
        <v>92</v>
      </c>
      <c r="F726" t="s">
        <v>473</v>
      </c>
      <c r="G726" s="2">
        <v>45597</v>
      </c>
      <c r="H726">
        <v>4016782</v>
      </c>
      <c r="I726" t="s">
        <v>565</v>
      </c>
      <c r="J726" t="s">
        <v>80</v>
      </c>
      <c r="K726">
        <v>24.88</v>
      </c>
      <c r="L726">
        <v>34</v>
      </c>
      <c r="M726" t="s">
        <v>88</v>
      </c>
      <c r="N726" t="s">
        <v>788</v>
      </c>
      <c r="O726">
        <v>6.5</v>
      </c>
      <c r="P726">
        <v>24.88</v>
      </c>
      <c r="Q726">
        <v>2</v>
      </c>
      <c r="R726">
        <v>49.76</v>
      </c>
      <c r="S726">
        <v>56.26</v>
      </c>
      <c r="T726">
        <v>5.5</v>
      </c>
      <c r="U726" s="91">
        <v>5.5</v>
      </c>
      <c r="V726" s="91">
        <v>0</v>
      </c>
      <c r="W726">
        <v>35.787500000000001</v>
      </c>
      <c r="X726">
        <v>0.56666666666666665</v>
      </c>
      <c r="Y726">
        <v>20.279583333333335</v>
      </c>
      <c r="Z726" s="183">
        <v>35.980400000000003</v>
      </c>
      <c r="AA726" t="s">
        <v>5</v>
      </c>
      <c r="AB726" t="b" cm="1">
        <f t="array" ref="AB7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6">
        <f>Fares_Big_Star_Export[[#This Row],[Trip Time]]*Fares_Big_Star_Export[[#This Row],[HOURLY DATA]]/60</f>
        <v>20.279583333333335</v>
      </c>
    </row>
    <row r="727" spans="1:29" x14ac:dyDescent="0.25">
      <c r="A727" t="s">
        <v>55</v>
      </c>
      <c r="B727" t="s">
        <v>377</v>
      </c>
      <c r="C727" t="s">
        <v>748</v>
      </c>
      <c r="D727" s="3">
        <v>0</v>
      </c>
      <c r="E727" t="s">
        <v>92</v>
      </c>
      <c r="F727" t="s">
        <v>472</v>
      </c>
      <c r="G727" s="2">
        <v>45597</v>
      </c>
      <c r="H727">
        <v>4012628</v>
      </c>
      <c r="I727" t="s">
        <v>20</v>
      </c>
      <c r="J727" t="s">
        <v>80</v>
      </c>
      <c r="K727">
        <v>11.47</v>
      </c>
      <c r="L727">
        <v>31</v>
      </c>
      <c r="M727" t="s">
        <v>88</v>
      </c>
      <c r="N727" t="s">
        <v>788</v>
      </c>
      <c r="O727">
        <v>6.5</v>
      </c>
      <c r="P727">
        <v>11.47</v>
      </c>
      <c r="Q727">
        <v>2</v>
      </c>
      <c r="R727">
        <v>22.94</v>
      </c>
      <c r="S727">
        <v>29.44</v>
      </c>
      <c r="T727">
        <v>0</v>
      </c>
      <c r="U727" s="91">
        <v>0</v>
      </c>
      <c r="V727" s="91">
        <v>0</v>
      </c>
      <c r="W727">
        <v>35.787500000000001</v>
      </c>
      <c r="X727">
        <v>0.51666666666666672</v>
      </c>
      <c r="Y727">
        <v>18.490208333333335</v>
      </c>
      <c r="Z727" s="183">
        <v>10.9498</v>
      </c>
      <c r="AA727" t="s">
        <v>5</v>
      </c>
      <c r="AB727" t="b" cm="1">
        <f t="array" ref="AB7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7">
        <f>Fares_Big_Star_Export[[#This Row],[Trip Time]]*Fares_Big_Star_Export[[#This Row],[HOURLY DATA]]/60</f>
        <v>18.490208333333335</v>
      </c>
    </row>
    <row r="728" spans="1:29" x14ac:dyDescent="0.25">
      <c r="A728" t="s">
        <v>461</v>
      </c>
      <c r="B728" t="s">
        <v>657</v>
      </c>
      <c r="C728" t="s">
        <v>500</v>
      </c>
      <c r="D728" s="3">
        <v>1</v>
      </c>
      <c r="E728" t="s">
        <v>92</v>
      </c>
      <c r="F728" t="s">
        <v>421</v>
      </c>
      <c r="G728" s="2">
        <v>45597</v>
      </c>
      <c r="H728">
        <v>4016783</v>
      </c>
      <c r="I728" t="s">
        <v>290</v>
      </c>
      <c r="J728" t="s">
        <v>80</v>
      </c>
      <c r="K728">
        <v>24.88</v>
      </c>
      <c r="L728">
        <v>96</v>
      </c>
      <c r="M728" t="s">
        <v>88</v>
      </c>
      <c r="N728" t="s">
        <v>788</v>
      </c>
      <c r="O728">
        <v>5</v>
      </c>
      <c r="P728">
        <v>24.88</v>
      </c>
      <c r="Q728">
        <v>1.75</v>
      </c>
      <c r="R728">
        <v>43.54</v>
      </c>
      <c r="S728">
        <v>48.54</v>
      </c>
      <c r="T728">
        <v>5</v>
      </c>
      <c r="U728" s="91">
        <v>5</v>
      </c>
      <c r="V728" s="91">
        <v>0</v>
      </c>
      <c r="W728">
        <v>32.5</v>
      </c>
      <c r="X728">
        <v>1.6</v>
      </c>
      <c r="Y728">
        <v>52</v>
      </c>
      <c r="Z728" s="183">
        <v>-3.46</v>
      </c>
      <c r="AA728" t="s">
        <v>5</v>
      </c>
      <c r="AB728" t="b" cm="1">
        <f t="array" ref="AB7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8">
        <f>Fares_Big_Star_Export[[#This Row],[Trip Time]]*Fares_Big_Star_Export[[#This Row],[HOURLY DATA]]/60</f>
        <v>52</v>
      </c>
    </row>
    <row r="729" spans="1:29" x14ac:dyDescent="0.25">
      <c r="A729" t="s">
        <v>392</v>
      </c>
      <c r="B729" t="s">
        <v>464</v>
      </c>
      <c r="C729" t="s">
        <v>396</v>
      </c>
      <c r="D729" s="3">
        <v>0</v>
      </c>
      <c r="E729" t="s">
        <v>92</v>
      </c>
      <c r="F729" t="s">
        <v>666</v>
      </c>
      <c r="G729" s="2">
        <v>45597</v>
      </c>
      <c r="H729">
        <v>4012778</v>
      </c>
      <c r="I729" t="s">
        <v>38</v>
      </c>
      <c r="J729" t="s">
        <v>84</v>
      </c>
      <c r="K729">
        <v>8.35</v>
      </c>
      <c r="L729">
        <v>16</v>
      </c>
      <c r="M729" t="s">
        <v>88</v>
      </c>
      <c r="N729" t="s">
        <v>788</v>
      </c>
      <c r="O729">
        <v>5</v>
      </c>
      <c r="P729">
        <v>8.35</v>
      </c>
      <c r="Q729">
        <v>1.75</v>
      </c>
      <c r="R729">
        <v>14.612499999999999</v>
      </c>
      <c r="S729">
        <v>19.612499999999997</v>
      </c>
      <c r="T729">
        <v>5</v>
      </c>
      <c r="U729" s="91">
        <v>0</v>
      </c>
      <c r="V729" s="91">
        <v>5</v>
      </c>
      <c r="W729">
        <v>29</v>
      </c>
      <c r="X729">
        <v>0.26666666666666666</v>
      </c>
      <c r="Y729">
        <v>7.7333333333333334</v>
      </c>
      <c r="Z729" s="183">
        <v>11.879200000000001</v>
      </c>
      <c r="AA729" t="s">
        <v>26</v>
      </c>
      <c r="AB729" t="b" cm="1">
        <f t="array" ref="AB7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9">
        <f>Fares_Big_Star_Export[[#This Row],[Trip Time]]*Fares_Big_Star_Export[[#This Row],[HOURLY DATA]]/60</f>
        <v>7.7333333333333334</v>
      </c>
    </row>
    <row r="730" spans="1:29" x14ac:dyDescent="0.25">
      <c r="A730" t="s">
        <v>55</v>
      </c>
      <c r="B730" t="s">
        <v>1008</v>
      </c>
      <c r="C730" t="s">
        <v>821</v>
      </c>
      <c r="D730" s="3">
        <v>0</v>
      </c>
      <c r="E730" t="s">
        <v>92</v>
      </c>
      <c r="F730" t="s">
        <v>789</v>
      </c>
      <c r="G730" s="2">
        <v>45597</v>
      </c>
      <c r="H730">
        <v>4017358</v>
      </c>
      <c r="I730" t="s">
        <v>291</v>
      </c>
      <c r="J730" t="s">
        <v>80</v>
      </c>
      <c r="K730">
        <v>17.97</v>
      </c>
      <c r="L730">
        <v>54</v>
      </c>
      <c r="M730" t="s">
        <v>88</v>
      </c>
      <c r="N730" t="s">
        <v>788</v>
      </c>
      <c r="O730">
        <v>6.5</v>
      </c>
      <c r="P730">
        <v>17.97</v>
      </c>
      <c r="Q730">
        <v>2</v>
      </c>
      <c r="R730">
        <v>35.94</v>
      </c>
      <c r="S730">
        <v>42.44</v>
      </c>
      <c r="T730">
        <v>5</v>
      </c>
      <c r="U730" s="91">
        <v>0</v>
      </c>
      <c r="V730" s="91">
        <v>5</v>
      </c>
      <c r="W730">
        <v>35.787500000000001</v>
      </c>
      <c r="X730">
        <v>0.9</v>
      </c>
      <c r="Y730">
        <v>32.208750000000002</v>
      </c>
      <c r="Z730" s="183">
        <v>10.231199999999999</v>
      </c>
      <c r="AA730" t="s">
        <v>5</v>
      </c>
      <c r="AB730" t="b" cm="1">
        <f t="array" ref="AB7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0">
        <f>Fares_Big_Star_Export[[#This Row],[Trip Time]]*Fares_Big_Star_Export[[#This Row],[HOURLY DATA]]/60</f>
        <v>32.208750000000002</v>
      </c>
    </row>
    <row r="731" spans="1:29" x14ac:dyDescent="0.25">
      <c r="A731" t="s">
        <v>444</v>
      </c>
      <c r="B731" t="s">
        <v>657</v>
      </c>
      <c r="C731" t="s">
        <v>379</v>
      </c>
      <c r="D731" s="3">
        <v>0</v>
      </c>
      <c r="E731" t="s">
        <v>92</v>
      </c>
      <c r="F731" t="s">
        <v>415</v>
      </c>
      <c r="G731" s="2">
        <v>45597</v>
      </c>
      <c r="H731">
        <v>4012660</v>
      </c>
      <c r="I731" t="s">
        <v>354</v>
      </c>
      <c r="J731" t="s">
        <v>80</v>
      </c>
      <c r="K731">
        <v>20.329999999999998</v>
      </c>
      <c r="L731">
        <v>54</v>
      </c>
      <c r="M731" t="s">
        <v>88</v>
      </c>
      <c r="N731" t="s">
        <v>788</v>
      </c>
      <c r="O731">
        <v>5</v>
      </c>
      <c r="P731">
        <v>20.329999999999998</v>
      </c>
      <c r="Q731">
        <v>1.75</v>
      </c>
      <c r="R731">
        <v>35.577500000000001</v>
      </c>
      <c r="S731">
        <v>40.577500000000001</v>
      </c>
      <c r="T731">
        <v>0</v>
      </c>
      <c r="U731" s="91">
        <v>0</v>
      </c>
      <c r="V731" s="91">
        <v>0</v>
      </c>
      <c r="W731">
        <v>32.5</v>
      </c>
      <c r="X731">
        <v>0.9</v>
      </c>
      <c r="Y731">
        <v>29.25</v>
      </c>
      <c r="Z731" s="183">
        <v>11.327500000000001</v>
      </c>
      <c r="AA731" t="s">
        <v>5</v>
      </c>
      <c r="AB731" t="b" cm="1">
        <f t="array" ref="AB7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1">
        <f>Fares_Big_Star_Export[[#This Row],[Trip Time]]*Fares_Big_Star_Export[[#This Row],[HOURLY DATA]]/60</f>
        <v>29.25</v>
      </c>
    </row>
    <row r="732" spans="1:29" x14ac:dyDescent="0.25">
      <c r="A732" t="s">
        <v>55</v>
      </c>
      <c r="B732" t="s">
        <v>922</v>
      </c>
      <c r="C732" t="s">
        <v>602</v>
      </c>
      <c r="D732" s="3">
        <v>1</v>
      </c>
      <c r="E732" t="s">
        <v>92</v>
      </c>
      <c r="F732" t="s">
        <v>473</v>
      </c>
      <c r="G732" s="2">
        <v>45597</v>
      </c>
      <c r="H732">
        <v>4012737</v>
      </c>
      <c r="I732" t="s">
        <v>565</v>
      </c>
      <c r="J732" t="s">
        <v>86</v>
      </c>
      <c r="K732">
        <v>5.55</v>
      </c>
      <c r="L732">
        <v>23</v>
      </c>
      <c r="M732" t="s">
        <v>89</v>
      </c>
      <c r="N732" t="s">
        <v>788</v>
      </c>
      <c r="O732">
        <v>6.5</v>
      </c>
      <c r="P732">
        <v>5.55</v>
      </c>
      <c r="Q732">
        <v>2</v>
      </c>
      <c r="R732">
        <v>11.1</v>
      </c>
      <c r="S732">
        <v>17.600000000000001</v>
      </c>
      <c r="T732">
        <v>5.5</v>
      </c>
      <c r="U732" s="91">
        <v>5.5</v>
      </c>
      <c r="V732" s="91">
        <v>0</v>
      </c>
      <c r="W732">
        <v>35.787500000000001</v>
      </c>
      <c r="X732">
        <v>0.38333333333333336</v>
      </c>
      <c r="Y732">
        <v>13.718541666666669</v>
      </c>
      <c r="Z732" s="183">
        <v>3.8815</v>
      </c>
      <c r="AA732" t="s">
        <v>5</v>
      </c>
      <c r="AB732" t="b" cm="1">
        <f t="array" ref="AB7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2">
        <f>Fares_Big_Star_Export[[#This Row],[Trip Time]]*Fares_Big_Star_Export[[#This Row],[HOURLY DATA]]/60</f>
        <v>13.718541666666669</v>
      </c>
    </row>
    <row r="733" spans="1:29" x14ac:dyDescent="0.25">
      <c r="A733" t="s">
        <v>55</v>
      </c>
      <c r="B733" t="s">
        <v>932</v>
      </c>
      <c r="C733" t="s">
        <v>721</v>
      </c>
      <c r="D733" s="3">
        <v>0</v>
      </c>
      <c r="E733" t="s">
        <v>92</v>
      </c>
      <c r="F733" t="s">
        <v>789</v>
      </c>
      <c r="G733" s="2">
        <v>45597</v>
      </c>
      <c r="H733">
        <v>4013141</v>
      </c>
      <c r="I733" t="s">
        <v>291</v>
      </c>
      <c r="J733" t="s">
        <v>80</v>
      </c>
      <c r="K733">
        <v>26.9</v>
      </c>
      <c r="L733">
        <v>51</v>
      </c>
      <c r="M733" t="s">
        <v>88</v>
      </c>
      <c r="N733" t="s">
        <v>788</v>
      </c>
      <c r="O733">
        <v>6.5</v>
      </c>
      <c r="P733">
        <v>26.9</v>
      </c>
      <c r="Q733">
        <v>2</v>
      </c>
      <c r="R733">
        <v>53.8</v>
      </c>
      <c r="S733">
        <v>60.3</v>
      </c>
      <c r="T733">
        <v>0</v>
      </c>
      <c r="U733" s="91">
        <v>0</v>
      </c>
      <c r="V733" s="91">
        <v>0</v>
      </c>
      <c r="W733">
        <v>35.787500000000001</v>
      </c>
      <c r="X733">
        <v>0.85</v>
      </c>
      <c r="Y733">
        <v>30.419374999999999</v>
      </c>
      <c r="Z733" s="183">
        <v>29.880600000000001</v>
      </c>
      <c r="AA733" t="s">
        <v>5</v>
      </c>
      <c r="AB733" t="b" cm="1">
        <f t="array" ref="AB7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3">
        <f>Fares_Big_Star_Export[[#This Row],[Trip Time]]*Fares_Big_Star_Export[[#This Row],[HOURLY DATA]]/60</f>
        <v>30.419375000000002</v>
      </c>
    </row>
    <row r="734" spans="1:29" x14ac:dyDescent="0.25">
      <c r="A734" t="s">
        <v>55</v>
      </c>
      <c r="B734" t="s">
        <v>376</v>
      </c>
      <c r="C734" t="s">
        <v>394</v>
      </c>
      <c r="D734" s="3">
        <v>0</v>
      </c>
      <c r="E734" t="s">
        <v>92</v>
      </c>
      <c r="F734" t="s">
        <v>473</v>
      </c>
      <c r="G734" s="2">
        <v>45597</v>
      </c>
      <c r="H734">
        <v>4012766</v>
      </c>
      <c r="I734" t="s">
        <v>565</v>
      </c>
      <c r="J734" t="s">
        <v>80</v>
      </c>
      <c r="K734">
        <v>17.43</v>
      </c>
      <c r="L734">
        <v>40</v>
      </c>
      <c r="M734" t="s">
        <v>88</v>
      </c>
      <c r="N734" t="s">
        <v>788</v>
      </c>
      <c r="O734">
        <v>6.5</v>
      </c>
      <c r="P734">
        <v>17.43</v>
      </c>
      <c r="Q734">
        <v>2</v>
      </c>
      <c r="R734">
        <v>34.86</v>
      </c>
      <c r="S734">
        <v>41.36</v>
      </c>
      <c r="T734">
        <v>0</v>
      </c>
      <c r="U734" s="91">
        <v>0</v>
      </c>
      <c r="V734" s="91">
        <v>0</v>
      </c>
      <c r="W734">
        <v>35.787500000000001</v>
      </c>
      <c r="X734">
        <v>0.66666666666666663</v>
      </c>
      <c r="Y734">
        <v>23.858333333333334</v>
      </c>
      <c r="Z734" s="183">
        <v>17.5017</v>
      </c>
      <c r="AA734" t="s">
        <v>5</v>
      </c>
      <c r="AB734" t="b" cm="1">
        <f t="array" ref="AB7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4">
        <f>Fares_Big_Star_Export[[#This Row],[Trip Time]]*Fares_Big_Star_Export[[#This Row],[HOURLY DATA]]/60</f>
        <v>23.858333333333334</v>
      </c>
    </row>
    <row r="735" spans="1:29" x14ac:dyDescent="0.25">
      <c r="A735" t="s">
        <v>444</v>
      </c>
      <c r="B735" t="s">
        <v>657</v>
      </c>
      <c r="C735" t="s">
        <v>512</v>
      </c>
      <c r="D735" s="3">
        <v>0</v>
      </c>
      <c r="E735" t="s">
        <v>92</v>
      </c>
      <c r="F735" t="s">
        <v>415</v>
      </c>
      <c r="G735" s="2">
        <v>45597</v>
      </c>
      <c r="H735">
        <v>4012767</v>
      </c>
      <c r="I735" t="s">
        <v>354</v>
      </c>
      <c r="J735" t="s">
        <v>80</v>
      </c>
      <c r="K735">
        <v>17.43</v>
      </c>
      <c r="L735">
        <v>34</v>
      </c>
      <c r="M735" t="s">
        <v>88</v>
      </c>
      <c r="N735" t="s">
        <v>788</v>
      </c>
      <c r="O735">
        <v>5</v>
      </c>
      <c r="P735">
        <v>17.43</v>
      </c>
      <c r="Q735">
        <v>1.75</v>
      </c>
      <c r="R735">
        <v>30.502499999999998</v>
      </c>
      <c r="S735">
        <v>35.502499999999998</v>
      </c>
      <c r="T735">
        <v>0</v>
      </c>
      <c r="U735" s="91">
        <v>0</v>
      </c>
      <c r="V735" s="91">
        <v>0</v>
      </c>
      <c r="W735">
        <v>32.5</v>
      </c>
      <c r="X735">
        <v>0.56666666666666665</v>
      </c>
      <c r="Y735">
        <v>18.416666666666668</v>
      </c>
      <c r="Z735" s="183">
        <v>17.085799999999999</v>
      </c>
      <c r="AA735" t="s">
        <v>5</v>
      </c>
      <c r="AB735" t="b" cm="1">
        <f t="array" ref="AB7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5">
        <f>Fares_Big_Star_Export[[#This Row],[Trip Time]]*Fares_Big_Star_Export[[#This Row],[HOURLY DATA]]/60</f>
        <v>18.416666666666668</v>
      </c>
    </row>
    <row r="736" spans="1:29" x14ac:dyDescent="0.25">
      <c r="A736" t="s">
        <v>582</v>
      </c>
      <c r="B736" t="s">
        <v>903</v>
      </c>
      <c r="C736" t="s">
        <v>1059</v>
      </c>
      <c r="D736" s="3">
        <v>0</v>
      </c>
      <c r="E736" t="s">
        <v>92</v>
      </c>
      <c r="F736" t="s">
        <v>542</v>
      </c>
      <c r="G736" s="2">
        <v>45597</v>
      </c>
      <c r="H736">
        <v>4013145</v>
      </c>
      <c r="I736" t="s">
        <v>29</v>
      </c>
      <c r="J736" t="s">
        <v>80</v>
      </c>
      <c r="K736">
        <v>19.62</v>
      </c>
      <c r="L736">
        <v>11</v>
      </c>
      <c r="M736" t="s">
        <v>88</v>
      </c>
      <c r="N736" t="s">
        <v>788</v>
      </c>
      <c r="O736">
        <v>5</v>
      </c>
      <c r="P736">
        <v>19.62</v>
      </c>
      <c r="Q736">
        <v>1.75</v>
      </c>
      <c r="R736">
        <v>34.335000000000001</v>
      </c>
      <c r="S736">
        <v>39.335000000000001</v>
      </c>
      <c r="T736">
        <v>3</v>
      </c>
      <c r="U736" s="91">
        <v>0</v>
      </c>
      <c r="V736" s="91">
        <v>3</v>
      </c>
      <c r="W736">
        <v>29</v>
      </c>
      <c r="X736">
        <v>0.18333333333333332</v>
      </c>
      <c r="Y736">
        <v>5.3166666666666664</v>
      </c>
      <c r="Z736" s="183">
        <v>34.018300000000004</v>
      </c>
      <c r="AA736" t="s">
        <v>26</v>
      </c>
      <c r="AB736" t="b" cm="1">
        <f t="array" ref="AB7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6">
        <f>Fares_Big_Star_Export[[#This Row],[Trip Time]]*Fares_Big_Star_Export[[#This Row],[HOURLY DATA]]/60</f>
        <v>5.3166666666666664</v>
      </c>
    </row>
    <row r="737" spans="1:29" x14ac:dyDescent="0.25">
      <c r="A737" t="s">
        <v>582</v>
      </c>
      <c r="B737" t="s">
        <v>410</v>
      </c>
      <c r="C737" t="s">
        <v>829</v>
      </c>
      <c r="D737" s="3">
        <v>0</v>
      </c>
      <c r="E737" t="s">
        <v>92</v>
      </c>
      <c r="F737" t="s">
        <v>542</v>
      </c>
      <c r="G737" s="2">
        <v>45597</v>
      </c>
      <c r="H737">
        <v>4013469</v>
      </c>
      <c r="I737" t="s">
        <v>29</v>
      </c>
      <c r="J737" t="s">
        <v>80</v>
      </c>
      <c r="K737">
        <v>10.08</v>
      </c>
      <c r="L737">
        <v>20</v>
      </c>
      <c r="M737" t="s">
        <v>88</v>
      </c>
      <c r="N737" t="s">
        <v>788</v>
      </c>
      <c r="O737">
        <v>5</v>
      </c>
      <c r="P737">
        <v>10.08</v>
      </c>
      <c r="Q737">
        <v>1.75</v>
      </c>
      <c r="R737">
        <v>17.64</v>
      </c>
      <c r="S737">
        <v>22.64</v>
      </c>
      <c r="T737">
        <v>3</v>
      </c>
      <c r="U737" s="91">
        <v>0</v>
      </c>
      <c r="V737" s="91">
        <v>3</v>
      </c>
      <c r="W737">
        <v>29</v>
      </c>
      <c r="X737">
        <v>0.33333333333333331</v>
      </c>
      <c r="Y737">
        <v>9.6666666666666661</v>
      </c>
      <c r="Z737" s="183">
        <v>12.9733</v>
      </c>
      <c r="AA737" t="s">
        <v>26</v>
      </c>
      <c r="AB737" t="b" cm="1">
        <f t="array" ref="AB7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7">
        <f>Fares_Big_Star_Export[[#This Row],[Trip Time]]*Fares_Big_Star_Export[[#This Row],[HOURLY DATA]]/60</f>
        <v>9.6666666666666661</v>
      </c>
    </row>
    <row r="738" spans="1:29" x14ac:dyDescent="0.25">
      <c r="A738" t="s">
        <v>331</v>
      </c>
      <c r="B738" t="s">
        <v>905</v>
      </c>
      <c r="C738" t="s">
        <v>1060</v>
      </c>
      <c r="D738" s="3">
        <v>0</v>
      </c>
      <c r="E738" t="s">
        <v>92</v>
      </c>
      <c r="F738" t="s">
        <v>284</v>
      </c>
      <c r="G738" s="2">
        <v>45597</v>
      </c>
      <c r="H738">
        <v>4013136</v>
      </c>
      <c r="I738" t="s">
        <v>213</v>
      </c>
      <c r="J738" t="s">
        <v>80</v>
      </c>
      <c r="K738">
        <v>26.9</v>
      </c>
      <c r="L738">
        <v>79</v>
      </c>
      <c r="M738" t="s">
        <v>88</v>
      </c>
      <c r="N738" t="s">
        <v>788</v>
      </c>
      <c r="O738">
        <v>5</v>
      </c>
      <c r="P738">
        <v>26.9</v>
      </c>
      <c r="Q738">
        <v>1.75</v>
      </c>
      <c r="R738">
        <v>47.074999999999996</v>
      </c>
      <c r="S738">
        <v>52.074999999999996</v>
      </c>
      <c r="T738">
        <v>5</v>
      </c>
      <c r="U738" s="91">
        <v>0</v>
      </c>
      <c r="V738" s="91">
        <v>5</v>
      </c>
      <c r="W738">
        <v>32.5</v>
      </c>
      <c r="X738">
        <v>1.3166666666666667</v>
      </c>
      <c r="Y738">
        <v>42.791666666666664</v>
      </c>
      <c r="Z738" s="183">
        <v>9.2833000000000006</v>
      </c>
      <c r="AA738" t="s">
        <v>5</v>
      </c>
      <c r="AB738" t="b" cm="1">
        <f t="array" ref="AB7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8">
        <f>Fares_Big_Star_Export[[#This Row],[Trip Time]]*Fares_Big_Star_Export[[#This Row],[HOURLY DATA]]/60</f>
        <v>42.791666666666664</v>
      </c>
    </row>
    <row r="739" spans="1:29" x14ac:dyDescent="0.25">
      <c r="A739" t="s">
        <v>55</v>
      </c>
      <c r="B739" t="s">
        <v>504</v>
      </c>
      <c r="C739" t="s">
        <v>595</v>
      </c>
      <c r="D739" s="3">
        <v>0</v>
      </c>
      <c r="E739" t="s">
        <v>92</v>
      </c>
      <c r="F739" t="s">
        <v>342</v>
      </c>
      <c r="G739" s="2">
        <v>45597</v>
      </c>
      <c r="H739">
        <v>4012757</v>
      </c>
      <c r="I739" t="s">
        <v>306</v>
      </c>
      <c r="J739" t="s">
        <v>80</v>
      </c>
      <c r="K739">
        <v>11.22</v>
      </c>
      <c r="L739">
        <v>74</v>
      </c>
      <c r="M739" t="s">
        <v>88</v>
      </c>
      <c r="N739" t="s">
        <v>788</v>
      </c>
      <c r="O739">
        <v>6.5</v>
      </c>
      <c r="P739">
        <v>11.22</v>
      </c>
      <c r="Q739">
        <v>2</v>
      </c>
      <c r="R739">
        <v>22.44</v>
      </c>
      <c r="S739">
        <v>28.94</v>
      </c>
      <c r="T739">
        <v>0</v>
      </c>
      <c r="U739" s="91">
        <v>0</v>
      </c>
      <c r="V739" s="91">
        <v>0</v>
      </c>
      <c r="W739">
        <v>35.787500000000001</v>
      </c>
      <c r="X739">
        <v>1.2333333333333334</v>
      </c>
      <c r="Y739">
        <v>44.137916666666669</v>
      </c>
      <c r="Z739" s="183">
        <v>-15.197900000000001</v>
      </c>
      <c r="AA739" t="s">
        <v>5</v>
      </c>
      <c r="AB739" t="b" cm="1">
        <f t="array" ref="AB7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9">
        <f>Fares_Big_Star_Export[[#This Row],[Trip Time]]*Fares_Big_Star_Export[[#This Row],[HOURLY DATA]]/60</f>
        <v>44.137916666666669</v>
      </c>
    </row>
    <row r="740" spans="1:29" x14ac:dyDescent="0.25">
      <c r="A740" t="s">
        <v>470</v>
      </c>
      <c r="B740" t="s">
        <v>537</v>
      </c>
      <c r="C740" t="s">
        <v>437</v>
      </c>
      <c r="D740" s="3">
        <v>0</v>
      </c>
      <c r="E740" t="s">
        <v>92</v>
      </c>
      <c r="F740" t="s">
        <v>491</v>
      </c>
      <c r="G740" s="2">
        <v>45597</v>
      </c>
      <c r="H740">
        <v>4012738</v>
      </c>
      <c r="I740" t="s">
        <v>28</v>
      </c>
      <c r="J740" t="s">
        <v>86</v>
      </c>
      <c r="K740">
        <v>5.55</v>
      </c>
      <c r="L740">
        <v>28</v>
      </c>
      <c r="M740" t="s">
        <v>89</v>
      </c>
      <c r="N740" t="s">
        <v>788</v>
      </c>
      <c r="O740">
        <v>6.5</v>
      </c>
      <c r="P740">
        <v>5.55</v>
      </c>
      <c r="Q740">
        <v>2</v>
      </c>
      <c r="R740">
        <v>11.1</v>
      </c>
      <c r="S740">
        <v>17.600000000000001</v>
      </c>
      <c r="T740">
        <v>0</v>
      </c>
      <c r="U740" s="91">
        <v>0</v>
      </c>
      <c r="V740" s="91">
        <v>0</v>
      </c>
      <c r="W740">
        <v>32.5</v>
      </c>
      <c r="X740">
        <v>0.46666666666666667</v>
      </c>
      <c r="Y740">
        <v>15.166666666666666</v>
      </c>
      <c r="Z740" s="183">
        <v>2.4333</v>
      </c>
      <c r="AA740" t="s">
        <v>5</v>
      </c>
      <c r="AB740" t="b" cm="1">
        <f t="array" ref="AB7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0">
        <f>Fares_Big_Star_Export[[#This Row],[Trip Time]]*Fares_Big_Star_Export[[#This Row],[HOURLY DATA]]/60</f>
        <v>15.166666666666666</v>
      </c>
    </row>
    <row r="741" spans="1:29" x14ac:dyDescent="0.25">
      <c r="A741" t="s">
        <v>461</v>
      </c>
      <c r="B741" t="s">
        <v>507</v>
      </c>
      <c r="C741" t="s">
        <v>716</v>
      </c>
      <c r="D741" s="3">
        <v>0</v>
      </c>
      <c r="E741" t="s">
        <v>92</v>
      </c>
      <c r="F741" t="s">
        <v>421</v>
      </c>
      <c r="G741" s="2">
        <v>45597</v>
      </c>
      <c r="H741">
        <v>4012736</v>
      </c>
      <c r="I741" t="s">
        <v>290</v>
      </c>
      <c r="J741" t="s">
        <v>80</v>
      </c>
      <c r="K741">
        <v>10.39</v>
      </c>
      <c r="L741">
        <v>33</v>
      </c>
      <c r="M741" t="s">
        <v>88</v>
      </c>
      <c r="N741" t="s">
        <v>788</v>
      </c>
      <c r="O741">
        <v>5</v>
      </c>
      <c r="P741">
        <v>10.39</v>
      </c>
      <c r="Q741">
        <v>1.75</v>
      </c>
      <c r="R741">
        <v>18.182500000000001</v>
      </c>
      <c r="S741">
        <v>23.182500000000001</v>
      </c>
      <c r="T741">
        <v>0</v>
      </c>
      <c r="U741" s="91">
        <v>0</v>
      </c>
      <c r="V741" s="91">
        <v>0</v>
      </c>
      <c r="W741">
        <v>32.5</v>
      </c>
      <c r="X741">
        <v>0.55000000000000004</v>
      </c>
      <c r="Y741">
        <v>17.875</v>
      </c>
      <c r="Z741" s="183">
        <v>5.3075000000000001</v>
      </c>
      <c r="AA741" t="s">
        <v>5</v>
      </c>
      <c r="AB741" t="b" cm="1">
        <f t="array" ref="AB7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1">
        <f>Fares_Big_Star_Export[[#This Row],[Trip Time]]*Fares_Big_Star_Export[[#This Row],[HOURLY DATA]]/60</f>
        <v>17.875</v>
      </c>
    </row>
    <row r="742" spans="1:29" x14ac:dyDescent="0.25">
      <c r="A742" t="s">
        <v>55</v>
      </c>
      <c r="B742" t="s">
        <v>504</v>
      </c>
      <c r="C742" t="s">
        <v>574</v>
      </c>
      <c r="D742" s="3">
        <v>0</v>
      </c>
      <c r="E742" t="s">
        <v>92</v>
      </c>
      <c r="F742" t="s">
        <v>472</v>
      </c>
      <c r="G742" s="2">
        <v>45597</v>
      </c>
      <c r="H742">
        <v>4012735</v>
      </c>
      <c r="I742" t="s">
        <v>20</v>
      </c>
      <c r="J742" t="s">
        <v>80</v>
      </c>
      <c r="K742">
        <v>10.39</v>
      </c>
      <c r="L742">
        <v>35</v>
      </c>
      <c r="M742" t="s">
        <v>88</v>
      </c>
      <c r="N742" t="s">
        <v>788</v>
      </c>
      <c r="O742">
        <v>6.5</v>
      </c>
      <c r="P742">
        <v>10.39</v>
      </c>
      <c r="Q742">
        <v>2</v>
      </c>
      <c r="R742">
        <v>20.78</v>
      </c>
      <c r="S742">
        <v>27.28</v>
      </c>
      <c r="T742">
        <v>5.5</v>
      </c>
      <c r="U742" s="91">
        <v>0</v>
      </c>
      <c r="V742" s="91">
        <v>5.5</v>
      </c>
      <c r="W742">
        <v>35.787500000000001</v>
      </c>
      <c r="X742">
        <v>0.58333333333333337</v>
      </c>
      <c r="Y742">
        <v>20.876041666666669</v>
      </c>
      <c r="Z742" s="183">
        <v>6.4039999999999999</v>
      </c>
      <c r="AA742" t="s">
        <v>5</v>
      </c>
      <c r="AB742" t="b" cm="1">
        <f t="array" ref="AB7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2">
        <f>Fares_Big_Star_Export[[#This Row],[Trip Time]]*Fares_Big_Star_Export[[#This Row],[HOURLY DATA]]/60</f>
        <v>20.876041666666666</v>
      </c>
    </row>
    <row r="743" spans="1:29" x14ac:dyDescent="0.25">
      <c r="A743" t="s">
        <v>55</v>
      </c>
      <c r="B743" t="s">
        <v>497</v>
      </c>
      <c r="C743" t="s">
        <v>394</v>
      </c>
      <c r="D743" s="3">
        <v>0</v>
      </c>
      <c r="E743" t="s">
        <v>92</v>
      </c>
      <c r="F743" t="s">
        <v>473</v>
      </c>
      <c r="G743" s="2">
        <v>45597</v>
      </c>
      <c r="H743">
        <v>4012659</v>
      </c>
      <c r="I743" t="s">
        <v>565</v>
      </c>
      <c r="J743" t="s">
        <v>80</v>
      </c>
      <c r="K743">
        <v>20.329999999999998</v>
      </c>
      <c r="L743">
        <v>58</v>
      </c>
      <c r="M743" t="s">
        <v>88</v>
      </c>
      <c r="N743" t="s">
        <v>788</v>
      </c>
      <c r="O743">
        <v>6.5</v>
      </c>
      <c r="P743">
        <v>20.329999999999998</v>
      </c>
      <c r="Q743">
        <v>2</v>
      </c>
      <c r="R743">
        <v>40.659999999999997</v>
      </c>
      <c r="S743">
        <v>47.16</v>
      </c>
      <c r="T743">
        <v>0</v>
      </c>
      <c r="U743" s="91">
        <v>0</v>
      </c>
      <c r="V743" s="91">
        <v>0</v>
      </c>
      <c r="W743">
        <v>35.787500000000001</v>
      </c>
      <c r="X743">
        <v>0.96666666666666667</v>
      </c>
      <c r="Y743">
        <v>34.594583333333333</v>
      </c>
      <c r="Z743" s="183">
        <v>12.5654</v>
      </c>
      <c r="AA743" t="s">
        <v>5</v>
      </c>
      <c r="AB743" t="b" cm="1">
        <f t="array" ref="AB7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3">
        <f>Fares_Big_Star_Export[[#This Row],[Trip Time]]*Fares_Big_Star_Export[[#This Row],[HOURLY DATA]]/60</f>
        <v>34.59458333333334</v>
      </c>
    </row>
    <row r="744" spans="1:29" x14ac:dyDescent="0.25">
      <c r="A744" t="s">
        <v>581</v>
      </c>
      <c r="B744" t="s">
        <v>981</v>
      </c>
      <c r="C744" t="s">
        <v>544</v>
      </c>
      <c r="D744" s="3">
        <v>0</v>
      </c>
      <c r="E744" t="s">
        <v>92</v>
      </c>
      <c r="F744" t="s">
        <v>563</v>
      </c>
      <c r="G744" s="2">
        <v>45597</v>
      </c>
      <c r="H744">
        <v>4014337</v>
      </c>
      <c r="I744" t="s">
        <v>564</v>
      </c>
      <c r="J744" t="s">
        <v>87</v>
      </c>
      <c r="K744">
        <v>8.76</v>
      </c>
      <c r="L744">
        <v>19</v>
      </c>
      <c r="M744" t="s">
        <v>89</v>
      </c>
      <c r="N744" t="s">
        <v>788</v>
      </c>
      <c r="O744">
        <v>6.5</v>
      </c>
      <c r="P744">
        <v>8.76</v>
      </c>
      <c r="Q744">
        <v>2</v>
      </c>
      <c r="R744">
        <v>17.52</v>
      </c>
      <c r="S744">
        <v>24.02</v>
      </c>
      <c r="T744">
        <v>5.5</v>
      </c>
      <c r="U744" s="91">
        <v>0</v>
      </c>
      <c r="V744" s="91">
        <v>5.5</v>
      </c>
      <c r="W744">
        <v>32.5</v>
      </c>
      <c r="X744">
        <v>0.31666666666666665</v>
      </c>
      <c r="Y744">
        <v>10.291666666666666</v>
      </c>
      <c r="Z744" s="183">
        <v>13.728300000000001</v>
      </c>
      <c r="AA744" t="s">
        <v>5</v>
      </c>
      <c r="AB744" t="b" cm="1">
        <f t="array" ref="AB7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4">
        <f>Fares_Big_Star_Export[[#This Row],[Trip Time]]*Fares_Big_Star_Export[[#This Row],[HOURLY DATA]]/60</f>
        <v>10.291666666666666</v>
      </c>
    </row>
    <row r="745" spans="1:29" x14ac:dyDescent="0.25">
      <c r="A745" t="s">
        <v>581</v>
      </c>
      <c r="B745" t="s">
        <v>737</v>
      </c>
      <c r="C745" t="s">
        <v>409</v>
      </c>
      <c r="D745" s="3">
        <v>0</v>
      </c>
      <c r="E745" t="s">
        <v>92</v>
      </c>
      <c r="F745" t="s">
        <v>563</v>
      </c>
      <c r="G745" s="2">
        <v>45597</v>
      </c>
      <c r="H745">
        <v>4012779</v>
      </c>
      <c r="I745" t="s">
        <v>564</v>
      </c>
      <c r="J745" t="s">
        <v>84</v>
      </c>
      <c r="K745">
        <v>8.35</v>
      </c>
      <c r="L745">
        <v>19</v>
      </c>
      <c r="M745" t="s">
        <v>88</v>
      </c>
      <c r="N745" t="s">
        <v>788</v>
      </c>
      <c r="O745">
        <v>5</v>
      </c>
      <c r="P745">
        <v>8.35</v>
      </c>
      <c r="Q745">
        <v>1.75</v>
      </c>
      <c r="R745">
        <v>14.612499999999999</v>
      </c>
      <c r="S745">
        <v>19.612499999999997</v>
      </c>
      <c r="T745">
        <v>5.5</v>
      </c>
      <c r="U745" s="91">
        <v>0</v>
      </c>
      <c r="V745" s="91">
        <v>5.5</v>
      </c>
      <c r="W745">
        <v>32.5</v>
      </c>
      <c r="X745">
        <v>0.31666666666666665</v>
      </c>
      <c r="Y745">
        <v>10.291666666666666</v>
      </c>
      <c r="Z745" s="183">
        <v>9.3208000000000002</v>
      </c>
      <c r="AA745" t="s">
        <v>5</v>
      </c>
      <c r="AB745" t="b" cm="1">
        <f t="array" ref="AB7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5">
        <f>Fares_Big_Star_Export[[#This Row],[Trip Time]]*Fares_Big_Star_Export[[#This Row],[HOURLY DATA]]/60</f>
        <v>10.291666666666666</v>
      </c>
    </row>
    <row r="746" spans="1:29" x14ac:dyDescent="0.25">
      <c r="A746" t="s">
        <v>432</v>
      </c>
      <c r="B746" t="s">
        <v>414</v>
      </c>
      <c r="C746" t="s">
        <v>515</v>
      </c>
      <c r="D746" s="3">
        <v>0</v>
      </c>
      <c r="E746" t="s">
        <v>92</v>
      </c>
      <c r="F746" t="s">
        <v>398</v>
      </c>
      <c r="G746" s="2">
        <v>45597</v>
      </c>
      <c r="H746">
        <v>4015835</v>
      </c>
      <c r="I746" t="s">
        <v>27</v>
      </c>
      <c r="J746" t="s">
        <v>80</v>
      </c>
      <c r="K746">
        <v>11.95</v>
      </c>
      <c r="L746">
        <v>50</v>
      </c>
      <c r="M746" t="s">
        <v>88</v>
      </c>
      <c r="N746" t="s">
        <v>788</v>
      </c>
      <c r="O746">
        <v>5</v>
      </c>
      <c r="P746">
        <v>11.95</v>
      </c>
      <c r="Q746">
        <v>1.75</v>
      </c>
      <c r="R746">
        <v>20.912499999999998</v>
      </c>
      <c r="S746">
        <v>25.912499999999998</v>
      </c>
      <c r="T746">
        <v>5.5</v>
      </c>
      <c r="U746" s="91">
        <v>0</v>
      </c>
      <c r="V746" s="91">
        <v>5.5</v>
      </c>
      <c r="W746">
        <v>29</v>
      </c>
      <c r="X746">
        <v>0.83333333333333337</v>
      </c>
      <c r="Y746">
        <v>24.166666666666668</v>
      </c>
      <c r="Z746" s="183">
        <v>1.7458</v>
      </c>
      <c r="AA746" t="s">
        <v>26</v>
      </c>
      <c r="AB746" t="b" cm="1">
        <f t="array" ref="AB7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6">
        <f>Fares_Big_Star_Export[[#This Row],[Trip Time]]*Fares_Big_Star_Export[[#This Row],[HOURLY DATA]]/60</f>
        <v>24.166666666666668</v>
      </c>
    </row>
    <row r="747" spans="1:29" x14ac:dyDescent="0.25">
      <c r="A747" t="s">
        <v>392</v>
      </c>
      <c r="B747" t="s">
        <v>740</v>
      </c>
      <c r="C747" t="s">
        <v>795</v>
      </c>
      <c r="D747" s="3">
        <v>0</v>
      </c>
      <c r="E747" t="s">
        <v>92</v>
      </c>
      <c r="F747" t="s">
        <v>666</v>
      </c>
      <c r="G747" s="2">
        <v>45597</v>
      </c>
      <c r="H747">
        <v>4015787</v>
      </c>
      <c r="I747" t="s">
        <v>38</v>
      </c>
      <c r="J747" t="s">
        <v>80</v>
      </c>
      <c r="K747">
        <v>11.38</v>
      </c>
      <c r="L747">
        <v>39</v>
      </c>
      <c r="M747" t="s">
        <v>88</v>
      </c>
      <c r="N747" t="s">
        <v>788</v>
      </c>
      <c r="O747">
        <v>5</v>
      </c>
      <c r="P747">
        <v>11.38</v>
      </c>
      <c r="Q747">
        <v>1.75</v>
      </c>
      <c r="R747">
        <v>19.915000000000003</v>
      </c>
      <c r="S747">
        <v>24.915000000000003</v>
      </c>
      <c r="T747">
        <v>0</v>
      </c>
      <c r="U747" s="91">
        <v>0</v>
      </c>
      <c r="V747" s="91">
        <v>0</v>
      </c>
      <c r="W747">
        <v>29</v>
      </c>
      <c r="X747">
        <v>0.65</v>
      </c>
      <c r="Y747">
        <v>18.850000000000001</v>
      </c>
      <c r="Z747" s="183">
        <v>6.0650000000000004</v>
      </c>
      <c r="AA747" t="s">
        <v>26</v>
      </c>
      <c r="AB747" t="b" cm="1">
        <f t="array" ref="AB7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7">
        <f>Fares_Big_Star_Export[[#This Row],[Trip Time]]*Fares_Big_Star_Export[[#This Row],[HOURLY DATA]]/60</f>
        <v>18.850000000000001</v>
      </c>
    </row>
    <row r="748" spans="1:29" x14ac:dyDescent="0.25">
      <c r="A748" t="s">
        <v>60</v>
      </c>
      <c r="B748" t="s">
        <v>411</v>
      </c>
      <c r="C748" t="s">
        <v>1061</v>
      </c>
      <c r="D748" s="3">
        <v>1</v>
      </c>
      <c r="E748" t="s">
        <v>92</v>
      </c>
      <c r="F748" t="s">
        <v>566</v>
      </c>
      <c r="G748" s="2">
        <v>45597</v>
      </c>
      <c r="H748">
        <v>4016633</v>
      </c>
      <c r="I748" t="s">
        <v>23</v>
      </c>
      <c r="J748" t="s">
        <v>86</v>
      </c>
      <c r="K748">
        <v>4.9400000000000004</v>
      </c>
      <c r="L748">
        <v>19</v>
      </c>
      <c r="M748" t="s">
        <v>89</v>
      </c>
      <c r="N748" t="s">
        <v>788</v>
      </c>
      <c r="O748">
        <v>6.5</v>
      </c>
      <c r="P748">
        <v>4.9400000000000004</v>
      </c>
      <c r="Q748">
        <v>2</v>
      </c>
      <c r="R748">
        <v>9.8800000000000008</v>
      </c>
      <c r="S748">
        <v>16.380000000000003</v>
      </c>
      <c r="T748">
        <v>3.75</v>
      </c>
      <c r="U748" s="91">
        <v>3.75</v>
      </c>
      <c r="V748" s="91">
        <v>0</v>
      </c>
      <c r="W748">
        <v>32.5</v>
      </c>
      <c r="X748">
        <v>0.31666666666666665</v>
      </c>
      <c r="Y748">
        <v>10.291666666666666</v>
      </c>
      <c r="Z748" s="183">
        <v>6.0883000000000003</v>
      </c>
      <c r="AA748" t="s">
        <v>5</v>
      </c>
      <c r="AB748" t="b" cm="1">
        <f t="array" ref="AB7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8">
        <f>Fares_Big_Star_Export[[#This Row],[Trip Time]]*Fares_Big_Star_Export[[#This Row],[HOURLY DATA]]/60</f>
        <v>10.291666666666666</v>
      </c>
    </row>
    <row r="749" spans="1:29" x14ac:dyDescent="0.25">
      <c r="A749" t="s">
        <v>55</v>
      </c>
      <c r="B749" t="s">
        <v>817</v>
      </c>
      <c r="C749" t="s">
        <v>401</v>
      </c>
      <c r="D749" s="3">
        <v>0</v>
      </c>
      <c r="E749" t="s">
        <v>92</v>
      </c>
      <c r="F749" t="s">
        <v>472</v>
      </c>
      <c r="G749" s="2">
        <v>45597</v>
      </c>
      <c r="H749">
        <v>4015138</v>
      </c>
      <c r="I749" t="s">
        <v>20</v>
      </c>
      <c r="J749" t="s">
        <v>80</v>
      </c>
      <c r="K749">
        <v>14.26</v>
      </c>
      <c r="L749">
        <v>54</v>
      </c>
      <c r="M749" t="s">
        <v>88</v>
      </c>
      <c r="N749" t="s">
        <v>788</v>
      </c>
      <c r="O749">
        <v>6.5</v>
      </c>
      <c r="P749">
        <v>14.26</v>
      </c>
      <c r="Q749">
        <v>2</v>
      </c>
      <c r="R749">
        <v>28.52</v>
      </c>
      <c r="S749">
        <v>35.019999999999996</v>
      </c>
      <c r="T749">
        <v>5</v>
      </c>
      <c r="U749" s="91">
        <v>0</v>
      </c>
      <c r="V749" s="91">
        <v>5</v>
      </c>
      <c r="W749">
        <v>35.787500000000001</v>
      </c>
      <c r="X749">
        <v>0.9</v>
      </c>
      <c r="Y749">
        <v>32.208750000000002</v>
      </c>
      <c r="Z749" s="183">
        <v>2.8111999999999999</v>
      </c>
      <c r="AA749" t="s">
        <v>5</v>
      </c>
      <c r="AB749" t="b" cm="1">
        <f t="array" ref="AB7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9">
        <f>Fares_Big_Star_Export[[#This Row],[Trip Time]]*Fares_Big_Star_Export[[#This Row],[HOURLY DATA]]/60</f>
        <v>32.208750000000002</v>
      </c>
    </row>
    <row r="750" spans="1:29" x14ac:dyDescent="0.25">
      <c r="A750" t="s">
        <v>331</v>
      </c>
      <c r="B750" t="s">
        <v>657</v>
      </c>
      <c r="C750" t="s">
        <v>743</v>
      </c>
      <c r="D750" s="3">
        <v>0</v>
      </c>
      <c r="E750" t="s">
        <v>92</v>
      </c>
      <c r="F750" t="s">
        <v>284</v>
      </c>
      <c r="G750" s="2">
        <v>45597</v>
      </c>
      <c r="H750">
        <v>4015131</v>
      </c>
      <c r="I750" t="s">
        <v>213</v>
      </c>
      <c r="J750" t="s">
        <v>93</v>
      </c>
      <c r="K750">
        <v>27.82</v>
      </c>
      <c r="L750">
        <v>41</v>
      </c>
      <c r="M750" t="s">
        <v>88</v>
      </c>
      <c r="N750" t="s">
        <v>788</v>
      </c>
      <c r="O750">
        <v>5</v>
      </c>
      <c r="P750">
        <v>27.82</v>
      </c>
      <c r="Q750">
        <v>1.75</v>
      </c>
      <c r="R750">
        <v>48.685000000000002</v>
      </c>
      <c r="S750">
        <v>53.685000000000002</v>
      </c>
      <c r="T750">
        <v>5.5</v>
      </c>
      <c r="U750" s="91">
        <v>0</v>
      </c>
      <c r="V750" s="91">
        <v>5.5</v>
      </c>
      <c r="W750">
        <v>32.5</v>
      </c>
      <c r="X750">
        <v>0.68333333333333335</v>
      </c>
      <c r="Y750">
        <v>22.208333333333332</v>
      </c>
      <c r="Z750" s="183">
        <v>31.476700000000001</v>
      </c>
      <c r="AA750" t="s">
        <v>5</v>
      </c>
      <c r="AB750" t="b" cm="1">
        <f t="array" ref="AB7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0">
        <f>Fares_Big_Star_Export[[#This Row],[Trip Time]]*Fares_Big_Star_Export[[#This Row],[HOURLY DATA]]/60</f>
        <v>22.208333333333332</v>
      </c>
    </row>
    <row r="751" spans="1:29" x14ac:dyDescent="0.25">
      <c r="A751" t="s">
        <v>55</v>
      </c>
      <c r="B751" t="s">
        <v>881</v>
      </c>
      <c r="C751" t="s">
        <v>971</v>
      </c>
      <c r="D751" s="3">
        <v>0</v>
      </c>
      <c r="E751" t="s">
        <v>92</v>
      </c>
      <c r="F751" t="s">
        <v>789</v>
      </c>
      <c r="G751" s="2">
        <v>45597</v>
      </c>
      <c r="H751">
        <v>4015135</v>
      </c>
      <c r="I751" t="s">
        <v>291</v>
      </c>
      <c r="J751" t="s">
        <v>80</v>
      </c>
      <c r="K751">
        <v>14.26</v>
      </c>
      <c r="L751">
        <v>24</v>
      </c>
      <c r="M751" t="s">
        <v>88</v>
      </c>
      <c r="N751" t="s">
        <v>788</v>
      </c>
      <c r="O751">
        <v>6.5</v>
      </c>
      <c r="P751">
        <v>14.26</v>
      </c>
      <c r="Q751">
        <v>2</v>
      </c>
      <c r="R751">
        <v>28.52</v>
      </c>
      <c r="S751">
        <v>35.019999999999996</v>
      </c>
      <c r="T751">
        <v>3</v>
      </c>
      <c r="U751" s="91">
        <v>0</v>
      </c>
      <c r="V751" s="91">
        <v>3</v>
      </c>
      <c r="W751">
        <v>35.787500000000001</v>
      </c>
      <c r="X751">
        <v>0.4</v>
      </c>
      <c r="Y751">
        <v>14.315000000000001</v>
      </c>
      <c r="Z751" s="183">
        <v>20.704999999999998</v>
      </c>
      <c r="AA751" t="s">
        <v>5</v>
      </c>
      <c r="AB751" t="b" cm="1">
        <f t="array" ref="AB7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1">
        <f>Fares_Big_Star_Export[[#This Row],[Trip Time]]*Fares_Big_Star_Export[[#This Row],[HOURLY DATA]]/60</f>
        <v>14.315000000000001</v>
      </c>
    </row>
    <row r="752" spans="1:29" x14ac:dyDescent="0.25">
      <c r="A752" t="s">
        <v>55</v>
      </c>
      <c r="B752" t="s">
        <v>351</v>
      </c>
      <c r="C752" t="s">
        <v>394</v>
      </c>
      <c r="D752" s="3">
        <v>0</v>
      </c>
      <c r="E752" t="s">
        <v>92</v>
      </c>
      <c r="F752" t="s">
        <v>473</v>
      </c>
      <c r="G752" s="2">
        <v>45597</v>
      </c>
      <c r="H752">
        <v>4012879</v>
      </c>
      <c r="I752" t="s">
        <v>565</v>
      </c>
      <c r="J752" t="s">
        <v>80</v>
      </c>
      <c r="K752">
        <v>7.27</v>
      </c>
      <c r="L752">
        <v>17</v>
      </c>
      <c r="M752" t="s">
        <v>88</v>
      </c>
      <c r="N752" t="s">
        <v>788</v>
      </c>
      <c r="O752">
        <v>6.5</v>
      </c>
      <c r="P752">
        <v>7.27</v>
      </c>
      <c r="Q752">
        <v>2</v>
      </c>
      <c r="R752">
        <v>14.54</v>
      </c>
      <c r="S752">
        <v>21.04</v>
      </c>
      <c r="T752">
        <v>0</v>
      </c>
      <c r="U752" s="91">
        <v>0</v>
      </c>
      <c r="V752" s="91">
        <v>0</v>
      </c>
      <c r="W752">
        <v>35.787500000000001</v>
      </c>
      <c r="X752">
        <v>0.28333333333333333</v>
      </c>
      <c r="Y752">
        <v>10.139791666666667</v>
      </c>
      <c r="Z752" s="183">
        <v>10.9002</v>
      </c>
      <c r="AA752" t="s">
        <v>5</v>
      </c>
      <c r="AB752" t="b" cm="1">
        <f t="array" ref="AB7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2">
        <f>Fares_Big_Star_Export[[#This Row],[Trip Time]]*Fares_Big_Star_Export[[#This Row],[HOURLY DATA]]/60</f>
        <v>10.139791666666667</v>
      </c>
    </row>
    <row r="753" spans="1:29" x14ac:dyDescent="0.25">
      <c r="A753" t="s">
        <v>432</v>
      </c>
      <c r="B753" t="s">
        <v>549</v>
      </c>
      <c r="C753" t="s">
        <v>1062</v>
      </c>
      <c r="D753" s="3">
        <v>0</v>
      </c>
      <c r="E753" t="s">
        <v>92</v>
      </c>
      <c r="F753" t="s">
        <v>398</v>
      </c>
      <c r="G753" s="2">
        <v>45597</v>
      </c>
      <c r="H753">
        <v>4016657</v>
      </c>
      <c r="I753" t="s">
        <v>27</v>
      </c>
      <c r="J753" t="s">
        <v>80</v>
      </c>
      <c r="K753">
        <v>17.97</v>
      </c>
      <c r="L753">
        <v>27</v>
      </c>
      <c r="M753" t="s">
        <v>88</v>
      </c>
      <c r="N753" t="s">
        <v>788</v>
      </c>
      <c r="O753">
        <v>5</v>
      </c>
      <c r="P753">
        <v>17.97</v>
      </c>
      <c r="Q753">
        <v>1.75</v>
      </c>
      <c r="R753">
        <v>31.447499999999998</v>
      </c>
      <c r="S753">
        <v>36.447499999999998</v>
      </c>
      <c r="T753">
        <v>5.5</v>
      </c>
      <c r="U753" s="91">
        <v>0</v>
      </c>
      <c r="V753" s="91">
        <v>5.5</v>
      </c>
      <c r="W753">
        <v>29</v>
      </c>
      <c r="X753">
        <v>0.45</v>
      </c>
      <c r="Y753">
        <v>13.05</v>
      </c>
      <c r="Z753" s="183">
        <v>23.397500000000001</v>
      </c>
      <c r="AA753" t="s">
        <v>26</v>
      </c>
      <c r="AB753" t="b" cm="1">
        <f t="array" ref="AB7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3">
        <f>Fares_Big_Star_Export[[#This Row],[Trip Time]]*Fares_Big_Star_Export[[#This Row],[HOURLY DATA]]/60</f>
        <v>13.05</v>
      </c>
    </row>
    <row r="754" spans="1:29" x14ac:dyDescent="0.25">
      <c r="A754" t="s">
        <v>392</v>
      </c>
      <c r="B754" t="s">
        <v>509</v>
      </c>
      <c r="C754" t="s">
        <v>633</v>
      </c>
      <c r="D754" s="3">
        <v>0</v>
      </c>
      <c r="E754" t="s">
        <v>92</v>
      </c>
      <c r="F754" t="s">
        <v>666</v>
      </c>
      <c r="G754" s="2">
        <v>45597</v>
      </c>
      <c r="H754">
        <v>4013047</v>
      </c>
      <c r="I754" t="s">
        <v>38</v>
      </c>
      <c r="J754" t="s">
        <v>80</v>
      </c>
      <c r="K754">
        <v>20.05</v>
      </c>
      <c r="L754">
        <v>53</v>
      </c>
      <c r="M754" t="s">
        <v>88</v>
      </c>
      <c r="N754" t="s">
        <v>788</v>
      </c>
      <c r="O754">
        <v>5</v>
      </c>
      <c r="P754">
        <v>20.05</v>
      </c>
      <c r="Q754">
        <v>1.75</v>
      </c>
      <c r="R754">
        <v>35.087499999999999</v>
      </c>
      <c r="S754">
        <v>40.087499999999999</v>
      </c>
      <c r="T754">
        <v>5.5</v>
      </c>
      <c r="U754" s="91">
        <v>0</v>
      </c>
      <c r="V754" s="91">
        <v>5.5</v>
      </c>
      <c r="W754">
        <v>29</v>
      </c>
      <c r="X754">
        <v>0.8833333333333333</v>
      </c>
      <c r="Y754">
        <v>25.616666666666667</v>
      </c>
      <c r="Z754" s="183">
        <v>14.470800000000001</v>
      </c>
      <c r="AA754" t="s">
        <v>26</v>
      </c>
      <c r="AB754" t="b" cm="1">
        <f t="array" ref="AB7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4">
        <f>Fares_Big_Star_Export[[#This Row],[Trip Time]]*Fares_Big_Star_Export[[#This Row],[HOURLY DATA]]/60</f>
        <v>25.616666666666667</v>
      </c>
    </row>
    <row r="755" spans="1:29" x14ac:dyDescent="0.25">
      <c r="A755" t="s">
        <v>461</v>
      </c>
      <c r="B755" t="s">
        <v>760</v>
      </c>
      <c r="C755" t="s">
        <v>660</v>
      </c>
      <c r="D755" s="3">
        <v>0</v>
      </c>
      <c r="E755" t="s">
        <v>92</v>
      </c>
      <c r="F755" t="s">
        <v>421</v>
      </c>
      <c r="G755" s="2">
        <v>45597</v>
      </c>
      <c r="H755">
        <v>4012781</v>
      </c>
      <c r="I755" t="s">
        <v>290</v>
      </c>
      <c r="J755" t="s">
        <v>80</v>
      </c>
      <c r="K755">
        <v>14.15</v>
      </c>
      <c r="L755">
        <v>27</v>
      </c>
      <c r="M755" t="s">
        <v>88</v>
      </c>
      <c r="N755" t="s">
        <v>788</v>
      </c>
      <c r="O755">
        <v>5</v>
      </c>
      <c r="P755">
        <v>14.15</v>
      </c>
      <c r="Q755">
        <v>1.75</v>
      </c>
      <c r="R755">
        <v>24.762499999999999</v>
      </c>
      <c r="S755">
        <v>29.762499999999999</v>
      </c>
      <c r="T755">
        <v>5</v>
      </c>
      <c r="U755" s="91">
        <v>0</v>
      </c>
      <c r="V755" s="91">
        <v>5</v>
      </c>
      <c r="W755">
        <v>32.5</v>
      </c>
      <c r="X755">
        <v>0.45</v>
      </c>
      <c r="Y755">
        <v>14.625</v>
      </c>
      <c r="Z755" s="183">
        <v>15.137499999999999</v>
      </c>
      <c r="AA755" t="s">
        <v>5</v>
      </c>
      <c r="AB755" t="b" cm="1">
        <f t="array" ref="AB7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5">
        <f>Fares_Big_Star_Export[[#This Row],[Trip Time]]*Fares_Big_Star_Export[[#This Row],[HOURLY DATA]]/60</f>
        <v>14.625</v>
      </c>
    </row>
    <row r="756" spans="1:29" x14ac:dyDescent="0.25">
      <c r="A756" t="s">
        <v>461</v>
      </c>
      <c r="B756" t="s">
        <v>728</v>
      </c>
      <c r="C756" t="s">
        <v>727</v>
      </c>
      <c r="D756" s="3">
        <v>0</v>
      </c>
      <c r="E756" t="s">
        <v>92</v>
      </c>
      <c r="F756" t="s">
        <v>421</v>
      </c>
      <c r="G756" s="2">
        <v>45597</v>
      </c>
      <c r="H756">
        <v>4013048</v>
      </c>
      <c r="I756" t="s">
        <v>290</v>
      </c>
      <c r="J756" t="s">
        <v>80</v>
      </c>
      <c r="K756">
        <v>20.05</v>
      </c>
      <c r="L756">
        <v>57</v>
      </c>
      <c r="M756" t="s">
        <v>88</v>
      </c>
      <c r="N756" t="s">
        <v>788</v>
      </c>
      <c r="O756">
        <v>5</v>
      </c>
      <c r="P756">
        <v>20.05</v>
      </c>
      <c r="Q756">
        <v>1.75</v>
      </c>
      <c r="R756">
        <v>35.087499999999999</v>
      </c>
      <c r="S756">
        <v>40.087499999999999</v>
      </c>
      <c r="T756">
        <v>5.5</v>
      </c>
      <c r="U756" s="91">
        <v>0</v>
      </c>
      <c r="V756" s="91">
        <v>5.5</v>
      </c>
      <c r="W756">
        <v>32.5</v>
      </c>
      <c r="X756">
        <v>0.95</v>
      </c>
      <c r="Y756">
        <v>30.875</v>
      </c>
      <c r="Z756" s="183">
        <v>9.2125000000000004</v>
      </c>
      <c r="AA756" t="s">
        <v>5</v>
      </c>
      <c r="AB756" t="b" cm="1">
        <f t="array" ref="AB7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6">
        <f>Fares_Big_Star_Export[[#This Row],[Trip Time]]*Fares_Big_Star_Export[[#This Row],[HOURLY DATA]]/60</f>
        <v>30.875</v>
      </c>
    </row>
    <row r="757" spans="1:29" x14ac:dyDescent="0.25">
      <c r="A757" t="s">
        <v>392</v>
      </c>
      <c r="B757" t="s">
        <v>382</v>
      </c>
      <c r="C757" t="s">
        <v>768</v>
      </c>
      <c r="D757" s="3">
        <v>0</v>
      </c>
      <c r="E757" t="s">
        <v>92</v>
      </c>
      <c r="F757" t="s">
        <v>666</v>
      </c>
      <c r="G757" s="2">
        <v>45597</v>
      </c>
      <c r="H757">
        <v>4012905</v>
      </c>
      <c r="I757" t="s">
        <v>38</v>
      </c>
      <c r="J757" t="s">
        <v>80</v>
      </c>
      <c r="K757">
        <v>17.3</v>
      </c>
      <c r="L757">
        <v>54</v>
      </c>
      <c r="M757" t="s">
        <v>88</v>
      </c>
      <c r="N757" t="s">
        <v>788</v>
      </c>
      <c r="O757">
        <v>5</v>
      </c>
      <c r="P757">
        <v>17.3</v>
      </c>
      <c r="Q757">
        <v>1.75</v>
      </c>
      <c r="R757">
        <v>30.275000000000002</v>
      </c>
      <c r="S757">
        <v>35.275000000000006</v>
      </c>
      <c r="T757">
        <v>0</v>
      </c>
      <c r="U757" s="91">
        <v>0</v>
      </c>
      <c r="V757" s="91">
        <v>0</v>
      </c>
      <c r="W757">
        <v>29</v>
      </c>
      <c r="X757">
        <v>0.9</v>
      </c>
      <c r="Y757">
        <v>26.1</v>
      </c>
      <c r="Z757" s="183">
        <v>9.1750000000000007</v>
      </c>
      <c r="AA757" t="s">
        <v>26</v>
      </c>
      <c r="AB757" t="b" cm="1">
        <f t="array" ref="AB7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7">
        <f>Fares_Big_Star_Export[[#This Row],[Trip Time]]*Fares_Big_Star_Export[[#This Row],[HOURLY DATA]]/60</f>
        <v>26.1</v>
      </c>
    </row>
    <row r="758" spans="1:29" x14ac:dyDescent="0.25">
      <c r="A758" t="s">
        <v>470</v>
      </c>
      <c r="B758" t="s">
        <v>593</v>
      </c>
      <c r="C758" t="s">
        <v>424</v>
      </c>
      <c r="D758" s="3">
        <v>0</v>
      </c>
      <c r="E758" t="s">
        <v>92</v>
      </c>
      <c r="F758" t="s">
        <v>491</v>
      </c>
      <c r="G758" s="2">
        <v>45597</v>
      </c>
      <c r="H758">
        <v>4012904</v>
      </c>
      <c r="I758" t="s">
        <v>28</v>
      </c>
      <c r="J758" t="s">
        <v>80</v>
      </c>
      <c r="K758">
        <v>5.42</v>
      </c>
      <c r="L758">
        <v>28</v>
      </c>
      <c r="M758" t="s">
        <v>88</v>
      </c>
      <c r="N758" t="s">
        <v>788</v>
      </c>
      <c r="O758">
        <v>5</v>
      </c>
      <c r="P758">
        <v>5.42</v>
      </c>
      <c r="Q758">
        <v>1.75</v>
      </c>
      <c r="R758">
        <v>9.4849999999999994</v>
      </c>
      <c r="S758">
        <v>14.484999999999999</v>
      </c>
      <c r="T758">
        <v>5.5</v>
      </c>
      <c r="U758" s="91">
        <v>0</v>
      </c>
      <c r="V758" s="91">
        <v>5.5</v>
      </c>
      <c r="W758">
        <v>32.5</v>
      </c>
      <c r="X758">
        <v>0.46666666666666667</v>
      </c>
      <c r="Y758">
        <v>15.166666666666666</v>
      </c>
      <c r="Z758" s="183">
        <v>-0.68169999999999997</v>
      </c>
      <c r="AA758" t="s">
        <v>5</v>
      </c>
      <c r="AB758" t="b" cm="1">
        <f t="array" ref="AB7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8">
        <f>Fares_Big_Star_Export[[#This Row],[Trip Time]]*Fares_Big_Star_Export[[#This Row],[HOURLY DATA]]/60</f>
        <v>15.166666666666666</v>
      </c>
    </row>
    <row r="759" spans="1:29" x14ac:dyDescent="0.25">
      <c r="A759" t="s">
        <v>370</v>
      </c>
      <c r="B759" t="s">
        <v>744</v>
      </c>
      <c r="C759" t="s">
        <v>889</v>
      </c>
      <c r="D759" s="3">
        <v>0</v>
      </c>
      <c r="E759" t="s">
        <v>92</v>
      </c>
      <c r="F759" t="s">
        <v>353</v>
      </c>
      <c r="G759" s="2">
        <v>45597</v>
      </c>
      <c r="H759">
        <v>4015215</v>
      </c>
      <c r="I759" t="s">
        <v>217</v>
      </c>
      <c r="J759" t="s">
        <v>81</v>
      </c>
      <c r="K759">
        <v>11.93</v>
      </c>
      <c r="L759">
        <v>24</v>
      </c>
      <c r="M759" t="s">
        <v>88</v>
      </c>
      <c r="N759" t="s">
        <v>788</v>
      </c>
      <c r="O759">
        <v>5</v>
      </c>
      <c r="P759">
        <v>11.93</v>
      </c>
      <c r="Q759">
        <v>1.75</v>
      </c>
      <c r="R759">
        <v>20.877499999999998</v>
      </c>
      <c r="S759">
        <v>25.877499999999998</v>
      </c>
      <c r="T759">
        <v>5.5</v>
      </c>
      <c r="U759" s="91">
        <v>0</v>
      </c>
      <c r="V759" s="91">
        <v>5.5</v>
      </c>
      <c r="W759">
        <v>32.5</v>
      </c>
      <c r="X759">
        <v>0.4</v>
      </c>
      <c r="Y759">
        <v>13</v>
      </c>
      <c r="Z759" s="183">
        <v>12.8775</v>
      </c>
      <c r="AA759" t="s">
        <v>5</v>
      </c>
      <c r="AB759" t="b" cm="1">
        <f t="array" ref="AB7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9">
        <f>Fares_Big_Star_Export[[#This Row],[Trip Time]]*Fares_Big_Star_Export[[#This Row],[HOURLY DATA]]/60</f>
        <v>13</v>
      </c>
    </row>
    <row r="760" spans="1:29" x14ac:dyDescent="0.25">
      <c r="A760" t="s">
        <v>432</v>
      </c>
      <c r="B760" t="s">
        <v>593</v>
      </c>
      <c r="C760" t="s">
        <v>980</v>
      </c>
      <c r="D760" s="3">
        <v>0</v>
      </c>
      <c r="E760" t="s">
        <v>92</v>
      </c>
      <c r="F760" t="s">
        <v>398</v>
      </c>
      <c r="G760" s="2">
        <v>45597</v>
      </c>
      <c r="H760">
        <v>4015218</v>
      </c>
      <c r="I760" t="s">
        <v>27</v>
      </c>
      <c r="J760" t="s">
        <v>81</v>
      </c>
      <c r="K760">
        <v>11.93</v>
      </c>
      <c r="L760">
        <v>37</v>
      </c>
      <c r="M760" t="s">
        <v>88</v>
      </c>
      <c r="N760" t="s">
        <v>788</v>
      </c>
      <c r="O760">
        <v>5</v>
      </c>
      <c r="P760">
        <v>11.93</v>
      </c>
      <c r="Q760">
        <v>1.75</v>
      </c>
      <c r="R760">
        <v>20.877499999999998</v>
      </c>
      <c r="S760">
        <v>25.877499999999998</v>
      </c>
      <c r="T760">
        <v>5</v>
      </c>
      <c r="U760" s="91">
        <v>0</v>
      </c>
      <c r="V760" s="91">
        <v>5</v>
      </c>
      <c r="W760">
        <v>29</v>
      </c>
      <c r="X760">
        <v>0.6166666666666667</v>
      </c>
      <c r="Y760">
        <v>17.883333333333333</v>
      </c>
      <c r="Z760" s="183">
        <v>7.9942000000000002</v>
      </c>
      <c r="AA760" t="s">
        <v>26</v>
      </c>
      <c r="AB760" t="b" cm="1">
        <f t="array" ref="AB7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0">
        <f>Fares_Big_Star_Export[[#This Row],[Trip Time]]*Fares_Big_Star_Export[[#This Row],[HOURLY DATA]]/60</f>
        <v>17.883333333333333</v>
      </c>
    </row>
    <row r="761" spans="1:29" x14ac:dyDescent="0.25">
      <c r="A761" t="s">
        <v>470</v>
      </c>
      <c r="B761" t="s">
        <v>681</v>
      </c>
      <c r="C761" t="s">
        <v>669</v>
      </c>
      <c r="D761" s="3">
        <v>0</v>
      </c>
      <c r="E761" t="s">
        <v>92</v>
      </c>
      <c r="F761" t="s">
        <v>491</v>
      </c>
      <c r="G761" s="2">
        <v>45597</v>
      </c>
      <c r="H761">
        <v>4012902</v>
      </c>
      <c r="I761" t="s">
        <v>28</v>
      </c>
      <c r="J761" t="s">
        <v>86</v>
      </c>
      <c r="K761">
        <v>4.88</v>
      </c>
      <c r="L761">
        <v>15</v>
      </c>
      <c r="M761" t="s">
        <v>89</v>
      </c>
      <c r="N761" t="s">
        <v>788</v>
      </c>
      <c r="O761">
        <v>6.5</v>
      </c>
      <c r="P761">
        <v>4.88</v>
      </c>
      <c r="Q761">
        <v>2</v>
      </c>
      <c r="R761">
        <v>9.76</v>
      </c>
      <c r="S761">
        <v>16.259999999999998</v>
      </c>
      <c r="T761">
        <v>0</v>
      </c>
      <c r="U761" s="91">
        <v>0</v>
      </c>
      <c r="V761" s="91">
        <v>0</v>
      </c>
      <c r="W761">
        <v>32.5</v>
      </c>
      <c r="X761">
        <v>0.25</v>
      </c>
      <c r="Y761">
        <v>8.125</v>
      </c>
      <c r="Z761" s="183">
        <v>8.1349999999999998</v>
      </c>
      <c r="AA761" t="s">
        <v>5</v>
      </c>
      <c r="AB761" t="b" cm="1">
        <f t="array" ref="AB7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1">
        <f>Fares_Big_Star_Export[[#This Row],[Trip Time]]*Fares_Big_Star_Export[[#This Row],[HOURLY DATA]]/60</f>
        <v>8.125</v>
      </c>
    </row>
    <row r="762" spans="1:29" x14ac:dyDescent="0.25">
      <c r="A762" t="s">
        <v>55</v>
      </c>
      <c r="B762" t="s">
        <v>718</v>
      </c>
      <c r="C762" t="s">
        <v>985</v>
      </c>
      <c r="D762" s="3">
        <v>0</v>
      </c>
      <c r="E762" t="s">
        <v>92</v>
      </c>
      <c r="F762" t="s">
        <v>789</v>
      </c>
      <c r="G762" s="2">
        <v>45597</v>
      </c>
      <c r="H762">
        <v>4015837</v>
      </c>
      <c r="I762" t="s">
        <v>291</v>
      </c>
      <c r="J762" t="s">
        <v>80</v>
      </c>
      <c r="K762">
        <v>11.95</v>
      </c>
      <c r="L762">
        <v>78</v>
      </c>
      <c r="M762" t="s">
        <v>88</v>
      </c>
      <c r="N762" t="s">
        <v>788</v>
      </c>
      <c r="O762">
        <v>6.5</v>
      </c>
      <c r="P762">
        <v>11.95</v>
      </c>
      <c r="Q762">
        <v>2</v>
      </c>
      <c r="R762">
        <v>23.9</v>
      </c>
      <c r="S762">
        <v>30.4</v>
      </c>
      <c r="T762">
        <v>5</v>
      </c>
      <c r="U762" s="91">
        <v>0</v>
      </c>
      <c r="V762" s="91">
        <v>5</v>
      </c>
      <c r="W762">
        <v>35.787500000000001</v>
      </c>
      <c r="X762">
        <v>1.3</v>
      </c>
      <c r="Y762">
        <v>46.523750000000007</v>
      </c>
      <c r="Z762" s="183">
        <v>-16.123799999999999</v>
      </c>
      <c r="AA762" t="s">
        <v>5</v>
      </c>
      <c r="AB762" t="b" cm="1">
        <f t="array" ref="AB7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2">
        <f>Fares_Big_Star_Export[[#This Row],[Trip Time]]*Fares_Big_Star_Export[[#This Row],[HOURLY DATA]]/60</f>
        <v>46.52375</v>
      </c>
    </row>
    <row r="763" spans="1:29" x14ac:dyDescent="0.25">
      <c r="A763" t="s">
        <v>60</v>
      </c>
      <c r="B763" t="s">
        <v>915</v>
      </c>
      <c r="C763" t="s">
        <v>528</v>
      </c>
      <c r="D763" s="3">
        <v>0</v>
      </c>
      <c r="E763" t="s">
        <v>92</v>
      </c>
      <c r="F763" t="s">
        <v>566</v>
      </c>
      <c r="G763" s="2">
        <v>45597</v>
      </c>
      <c r="H763">
        <v>4015253</v>
      </c>
      <c r="I763" t="s">
        <v>23</v>
      </c>
      <c r="J763" t="s">
        <v>80</v>
      </c>
      <c r="K763">
        <v>7.13</v>
      </c>
      <c r="L763">
        <v>19</v>
      </c>
      <c r="M763" t="s">
        <v>88</v>
      </c>
      <c r="N763" t="s">
        <v>788</v>
      </c>
      <c r="O763">
        <v>5</v>
      </c>
      <c r="P763">
        <v>7.13</v>
      </c>
      <c r="Q763">
        <v>1.75</v>
      </c>
      <c r="R763">
        <v>12.477499999999999</v>
      </c>
      <c r="S763">
        <v>17.477499999999999</v>
      </c>
      <c r="T763">
        <v>5</v>
      </c>
      <c r="U763" s="91">
        <v>0</v>
      </c>
      <c r="V763" s="91">
        <v>5</v>
      </c>
      <c r="W763">
        <v>32.5</v>
      </c>
      <c r="X763">
        <v>0.31666666666666665</v>
      </c>
      <c r="Y763">
        <v>10.291666666666666</v>
      </c>
      <c r="Z763" s="183">
        <v>7.1858000000000004</v>
      </c>
      <c r="AA763" t="s">
        <v>5</v>
      </c>
      <c r="AB763" t="b" cm="1">
        <f t="array" ref="AB7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3">
        <f>Fares_Big_Star_Export[[#This Row],[Trip Time]]*Fares_Big_Star_Export[[#This Row],[HOURLY DATA]]/60</f>
        <v>10.291666666666666</v>
      </c>
    </row>
    <row r="764" spans="1:29" x14ac:dyDescent="0.25">
      <c r="A764" t="s">
        <v>470</v>
      </c>
      <c r="B764" t="s">
        <v>501</v>
      </c>
      <c r="C764" t="s">
        <v>417</v>
      </c>
      <c r="D764" s="3">
        <v>0</v>
      </c>
      <c r="E764" t="s">
        <v>92</v>
      </c>
      <c r="F764" t="s">
        <v>491</v>
      </c>
      <c r="G764" s="2">
        <v>45597</v>
      </c>
      <c r="H764">
        <v>4016713</v>
      </c>
      <c r="I764" t="s">
        <v>28</v>
      </c>
      <c r="J764" t="s">
        <v>81</v>
      </c>
      <c r="K764">
        <v>7.3</v>
      </c>
      <c r="L764">
        <v>12</v>
      </c>
      <c r="M764" t="s">
        <v>88</v>
      </c>
      <c r="N764" t="s">
        <v>788</v>
      </c>
      <c r="O764">
        <v>5</v>
      </c>
      <c r="P764">
        <v>7.3</v>
      </c>
      <c r="Q764">
        <v>1.75</v>
      </c>
      <c r="R764">
        <v>12.775</v>
      </c>
      <c r="S764">
        <v>17.774999999999999</v>
      </c>
      <c r="T764">
        <v>5.5</v>
      </c>
      <c r="U764" s="91">
        <v>0</v>
      </c>
      <c r="V764" s="91">
        <v>5.5</v>
      </c>
      <c r="W764">
        <v>32.5</v>
      </c>
      <c r="X764">
        <v>0.2</v>
      </c>
      <c r="Y764">
        <v>6.5</v>
      </c>
      <c r="Z764" s="183">
        <v>11.275</v>
      </c>
      <c r="AA764" t="s">
        <v>5</v>
      </c>
      <c r="AB764" t="b" cm="1">
        <f t="array" ref="AB7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4">
        <f>Fares_Big_Star_Export[[#This Row],[Trip Time]]*Fares_Big_Star_Export[[#This Row],[HOURLY DATA]]/60</f>
        <v>6.5</v>
      </c>
    </row>
    <row r="765" spans="1:29" x14ac:dyDescent="0.25">
      <c r="A765" t="s">
        <v>444</v>
      </c>
      <c r="B765" t="s">
        <v>657</v>
      </c>
      <c r="C765" t="s">
        <v>377</v>
      </c>
      <c r="D765" s="3">
        <v>0</v>
      </c>
      <c r="E765" t="s">
        <v>92</v>
      </c>
      <c r="F765" t="s">
        <v>415</v>
      </c>
      <c r="G765" s="2">
        <v>45597</v>
      </c>
      <c r="H765">
        <v>4012880</v>
      </c>
      <c r="I765" t="s">
        <v>354</v>
      </c>
      <c r="J765" t="s">
        <v>80</v>
      </c>
      <c r="K765">
        <v>7.27</v>
      </c>
      <c r="L765">
        <v>16</v>
      </c>
      <c r="M765" t="s">
        <v>88</v>
      </c>
      <c r="N765" t="s">
        <v>788</v>
      </c>
      <c r="O765">
        <v>5</v>
      </c>
      <c r="P765">
        <v>7.27</v>
      </c>
      <c r="Q765">
        <v>1.75</v>
      </c>
      <c r="R765">
        <v>12.7225</v>
      </c>
      <c r="S765">
        <v>17.7225</v>
      </c>
      <c r="T765">
        <v>0</v>
      </c>
      <c r="U765" s="91">
        <v>0</v>
      </c>
      <c r="V765" s="91">
        <v>0</v>
      </c>
      <c r="W765">
        <v>32.5</v>
      </c>
      <c r="X765">
        <v>0.26666666666666666</v>
      </c>
      <c r="Y765">
        <v>8.6666666666666661</v>
      </c>
      <c r="Z765" s="183">
        <v>9.0557999999999996</v>
      </c>
      <c r="AA765" t="s">
        <v>5</v>
      </c>
      <c r="AB765" t="b" cm="1">
        <f t="array" ref="AB7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5">
        <f>Fares_Big_Star_Export[[#This Row],[Trip Time]]*Fares_Big_Star_Export[[#This Row],[HOURLY DATA]]/60</f>
        <v>8.6666666666666661</v>
      </c>
    </row>
    <row r="766" spans="1:29" x14ac:dyDescent="0.25">
      <c r="A766" t="s">
        <v>461</v>
      </c>
      <c r="B766" t="s">
        <v>517</v>
      </c>
      <c r="C766" t="s">
        <v>880</v>
      </c>
      <c r="D766" s="3">
        <v>0</v>
      </c>
      <c r="E766" t="s">
        <v>92</v>
      </c>
      <c r="F766" t="s">
        <v>421</v>
      </c>
      <c r="G766" s="2">
        <v>45597</v>
      </c>
      <c r="H766">
        <v>4015857</v>
      </c>
      <c r="I766" t="s">
        <v>290</v>
      </c>
      <c r="J766" t="s">
        <v>80</v>
      </c>
      <c r="K766">
        <v>26.95</v>
      </c>
      <c r="L766">
        <v>101</v>
      </c>
      <c r="M766" t="s">
        <v>88</v>
      </c>
      <c r="N766" t="s">
        <v>788</v>
      </c>
      <c r="O766">
        <v>5</v>
      </c>
      <c r="P766">
        <v>26.95</v>
      </c>
      <c r="Q766">
        <v>1.75</v>
      </c>
      <c r="R766">
        <v>47.162500000000001</v>
      </c>
      <c r="S766">
        <v>52.162500000000001</v>
      </c>
      <c r="T766">
        <v>5</v>
      </c>
      <c r="U766" s="91">
        <v>0</v>
      </c>
      <c r="V766" s="91">
        <v>5</v>
      </c>
      <c r="W766">
        <v>32.5</v>
      </c>
      <c r="X766">
        <v>1.6833333333333333</v>
      </c>
      <c r="Y766">
        <v>54.708333333333336</v>
      </c>
      <c r="Z766" s="183">
        <v>-2.5457999999999998</v>
      </c>
      <c r="AA766" t="s">
        <v>5</v>
      </c>
      <c r="AB766" t="b" cm="1">
        <f t="array" ref="AB7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6">
        <f>Fares_Big_Star_Export[[#This Row],[Trip Time]]*Fares_Big_Star_Export[[#This Row],[HOURLY DATA]]/60</f>
        <v>54.708333333333336</v>
      </c>
    </row>
    <row r="767" spans="1:29" x14ac:dyDescent="0.25">
      <c r="A767" t="s">
        <v>470</v>
      </c>
      <c r="B767" t="s">
        <v>671</v>
      </c>
      <c r="C767" t="s">
        <v>567</v>
      </c>
      <c r="D767" s="3">
        <v>1</v>
      </c>
      <c r="E767" t="s">
        <v>92</v>
      </c>
      <c r="F767" t="s">
        <v>491</v>
      </c>
      <c r="G767" s="2">
        <v>45597</v>
      </c>
      <c r="H767">
        <v>4015788</v>
      </c>
      <c r="I767" t="s">
        <v>28</v>
      </c>
      <c r="J767" t="s">
        <v>80</v>
      </c>
      <c r="K767">
        <v>11.38</v>
      </c>
      <c r="L767">
        <v>20</v>
      </c>
      <c r="M767" t="s">
        <v>88</v>
      </c>
      <c r="N767" t="s">
        <v>788</v>
      </c>
      <c r="O767">
        <v>5</v>
      </c>
      <c r="P767">
        <v>11.38</v>
      </c>
      <c r="Q767">
        <v>1.75</v>
      </c>
      <c r="R767">
        <v>19.915000000000003</v>
      </c>
      <c r="S767">
        <v>24.915000000000003</v>
      </c>
      <c r="T767">
        <v>0</v>
      </c>
      <c r="U767" s="91">
        <v>0</v>
      </c>
      <c r="V767" s="91">
        <v>0</v>
      </c>
      <c r="W767">
        <v>32.5</v>
      </c>
      <c r="X767">
        <v>0.33333333333333331</v>
      </c>
      <c r="Y767">
        <v>10.833333333333332</v>
      </c>
      <c r="Z767" s="183">
        <v>14.0817</v>
      </c>
      <c r="AA767" t="s">
        <v>5</v>
      </c>
      <c r="AB767" t="b" cm="1">
        <f t="array" ref="AB7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7">
        <f>Fares_Big_Star_Export[[#This Row],[Trip Time]]*Fares_Big_Star_Export[[#This Row],[HOURLY DATA]]/60</f>
        <v>10.833333333333334</v>
      </c>
    </row>
    <row r="768" spans="1:29" x14ac:dyDescent="0.25">
      <c r="A768" t="s">
        <v>56</v>
      </c>
      <c r="B768" t="s">
        <v>1063</v>
      </c>
      <c r="C768" t="s">
        <v>1064</v>
      </c>
      <c r="D768" s="3">
        <v>0</v>
      </c>
      <c r="E768" t="s">
        <v>92</v>
      </c>
      <c r="F768" t="s">
        <v>285</v>
      </c>
      <c r="G768" s="2">
        <v>45597</v>
      </c>
      <c r="H768">
        <v>4012780</v>
      </c>
      <c r="I768" t="s">
        <v>346</v>
      </c>
      <c r="J768" t="s">
        <v>80</v>
      </c>
      <c r="K768">
        <v>14.15</v>
      </c>
      <c r="L768">
        <v>30</v>
      </c>
      <c r="M768" t="s">
        <v>88</v>
      </c>
      <c r="N768" t="s">
        <v>788</v>
      </c>
      <c r="O768">
        <v>5</v>
      </c>
      <c r="P768">
        <v>14.15</v>
      </c>
      <c r="Q768">
        <v>1.75</v>
      </c>
      <c r="R768">
        <v>24.762499999999999</v>
      </c>
      <c r="S768">
        <v>29.762499999999999</v>
      </c>
      <c r="T768">
        <v>5.5</v>
      </c>
      <c r="U768" s="91">
        <v>0</v>
      </c>
      <c r="V768" s="91">
        <v>5.5</v>
      </c>
      <c r="W768">
        <v>32.5</v>
      </c>
      <c r="X768">
        <v>0.5</v>
      </c>
      <c r="Y768">
        <v>16.25</v>
      </c>
      <c r="Z768" s="183">
        <v>13.512499999999999</v>
      </c>
      <c r="AA768" t="s">
        <v>5</v>
      </c>
      <c r="AB768" t="b" cm="1">
        <f t="array" ref="AB7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8">
        <f>Fares_Big_Star_Export[[#This Row],[Trip Time]]*Fares_Big_Star_Export[[#This Row],[HOURLY DATA]]/60</f>
        <v>16.25</v>
      </c>
    </row>
    <row r="769" spans="1:29" x14ac:dyDescent="0.25">
      <c r="A769" t="s">
        <v>432</v>
      </c>
      <c r="B769" t="s">
        <v>400</v>
      </c>
      <c r="C769" t="s">
        <v>440</v>
      </c>
      <c r="D769" s="3">
        <v>0</v>
      </c>
      <c r="E769" t="s">
        <v>92</v>
      </c>
      <c r="F769" t="s">
        <v>398</v>
      </c>
      <c r="G769" s="2">
        <v>45597</v>
      </c>
      <c r="H769">
        <v>4012889</v>
      </c>
      <c r="I769" t="s">
        <v>27</v>
      </c>
      <c r="J769" t="s">
        <v>80</v>
      </c>
      <c r="K769">
        <v>10.25</v>
      </c>
      <c r="L769">
        <v>15</v>
      </c>
      <c r="M769" t="s">
        <v>88</v>
      </c>
      <c r="N769" t="s">
        <v>788</v>
      </c>
      <c r="O769">
        <v>5</v>
      </c>
      <c r="P769">
        <v>10.25</v>
      </c>
      <c r="Q769">
        <v>1.75</v>
      </c>
      <c r="R769">
        <v>17.9375</v>
      </c>
      <c r="S769">
        <v>22.9375</v>
      </c>
      <c r="T769">
        <v>0</v>
      </c>
      <c r="U769" s="91">
        <v>0</v>
      </c>
      <c r="V769" s="91">
        <v>0</v>
      </c>
      <c r="W769">
        <v>29</v>
      </c>
      <c r="X769">
        <v>0.25</v>
      </c>
      <c r="Y769">
        <v>7.25</v>
      </c>
      <c r="Z769" s="183">
        <v>15.6875</v>
      </c>
      <c r="AA769" t="s">
        <v>26</v>
      </c>
      <c r="AB769" t="b" cm="1">
        <f t="array" ref="AB7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9">
        <f>Fares_Big_Star_Export[[#This Row],[Trip Time]]*Fares_Big_Star_Export[[#This Row],[HOURLY DATA]]/60</f>
        <v>7.25</v>
      </c>
    </row>
    <row r="770" spans="1:29" x14ac:dyDescent="0.25">
      <c r="A770" t="s">
        <v>60</v>
      </c>
      <c r="B770" t="s">
        <v>414</v>
      </c>
      <c r="C770" t="s">
        <v>623</v>
      </c>
      <c r="D770" s="3">
        <v>0</v>
      </c>
      <c r="E770" t="s">
        <v>92</v>
      </c>
      <c r="F770" t="s">
        <v>566</v>
      </c>
      <c r="G770" s="2">
        <v>45597</v>
      </c>
      <c r="H770">
        <v>4013033</v>
      </c>
      <c r="I770" t="s">
        <v>23</v>
      </c>
      <c r="J770" t="s">
        <v>80</v>
      </c>
      <c r="K770">
        <v>28.11</v>
      </c>
      <c r="L770">
        <v>63</v>
      </c>
      <c r="M770" t="s">
        <v>88</v>
      </c>
      <c r="N770" t="s">
        <v>788</v>
      </c>
      <c r="O770">
        <v>5</v>
      </c>
      <c r="P770">
        <v>28.11</v>
      </c>
      <c r="Q770">
        <v>1.75</v>
      </c>
      <c r="R770">
        <v>49.192499999999995</v>
      </c>
      <c r="S770">
        <v>54.192499999999995</v>
      </c>
      <c r="T770">
        <v>5</v>
      </c>
      <c r="U770" s="91">
        <v>0</v>
      </c>
      <c r="V770" s="91">
        <v>5</v>
      </c>
      <c r="W770">
        <v>32.5</v>
      </c>
      <c r="X770">
        <v>1.05</v>
      </c>
      <c r="Y770">
        <v>34.125</v>
      </c>
      <c r="Z770" s="183">
        <v>20.067499999999999</v>
      </c>
      <c r="AA770" t="s">
        <v>5</v>
      </c>
      <c r="AB770" t="b" cm="1">
        <f t="array" ref="AB7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0">
        <f>Fares_Big_Star_Export[[#This Row],[Trip Time]]*Fares_Big_Star_Export[[#This Row],[HOURLY DATA]]/60</f>
        <v>34.125</v>
      </c>
    </row>
    <row r="771" spans="1:29" x14ac:dyDescent="0.25">
      <c r="A771" t="s">
        <v>461</v>
      </c>
      <c r="B771" t="s">
        <v>865</v>
      </c>
      <c r="C771" t="s">
        <v>960</v>
      </c>
      <c r="D771" s="3">
        <v>1</v>
      </c>
      <c r="E771" t="s">
        <v>92</v>
      </c>
      <c r="F771" t="s">
        <v>421</v>
      </c>
      <c r="G771" s="2">
        <v>45597</v>
      </c>
      <c r="H771">
        <v>4013009</v>
      </c>
      <c r="I771" t="s">
        <v>290</v>
      </c>
      <c r="J771" t="s">
        <v>80</v>
      </c>
      <c r="K771">
        <v>14.52</v>
      </c>
      <c r="L771">
        <v>29</v>
      </c>
      <c r="M771" t="s">
        <v>88</v>
      </c>
      <c r="N771" t="s">
        <v>788</v>
      </c>
      <c r="O771">
        <v>5</v>
      </c>
      <c r="P771">
        <v>14.52</v>
      </c>
      <c r="Q771">
        <v>1.75</v>
      </c>
      <c r="R771">
        <v>25.41</v>
      </c>
      <c r="S771">
        <v>30.41</v>
      </c>
      <c r="T771">
        <v>5</v>
      </c>
      <c r="U771" s="91">
        <v>5</v>
      </c>
      <c r="V771" s="91">
        <v>0</v>
      </c>
      <c r="W771">
        <v>32.5</v>
      </c>
      <c r="X771">
        <v>0.48333333333333334</v>
      </c>
      <c r="Y771">
        <v>15.708333333333334</v>
      </c>
      <c r="Z771" s="183">
        <v>14.701700000000001</v>
      </c>
      <c r="AA771" t="s">
        <v>5</v>
      </c>
      <c r="AB771" t="b" cm="1">
        <f t="array" ref="AB7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1">
        <f>Fares_Big_Star_Export[[#This Row],[Trip Time]]*Fares_Big_Star_Export[[#This Row],[HOURLY DATA]]/60</f>
        <v>15.708333333333334</v>
      </c>
    </row>
    <row r="772" spans="1:29" x14ac:dyDescent="0.25">
      <c r="A772" t="s">
        <v>55</v>
      </c>
      <c r="B772" t="s">
        <v>692</v>
      </c>
      <c r="C772" t="s">
        <v>1024</v>
      </c>
      <c r="D772" s="3">
        <v>1</v>
      </c>
      <c r="E772" t="s">
        <v>92</v>
      </c>
      <c r="F772" t="s">
        <v>473</v>
      </c>
      <c r="G772" s="2">
        <v>45597</v>
      </c>
      <c r="H772">
        <v>4013008</v>
      </c>
      <c r="I772" t="s">
        <v>565</v>
      </c>
      <c r="J772" t="s">
        <v>80</v>
      </c>
      <c r="K772">
        <v>14.52</v>
      </c>
      <c r="L772">
        <v>43</v>
      </c>
      <c r="M772" t="s">
        <v>88</v>
      </c>
      <c r="N772" t="s">
        <v>788</v>
      </c>
      <c r="O772">
        <v>6.5</v>
      </c>
      <c r="P772">
        <v>14.52</v>
      </c>
      <c r="Q772">
        <v>2</v>
      </c>
      <c r="R772">
        <v>29.04</v>
      </c>
      <c r="S772">
        <v>35.54</v>
      </c>
      <c r="T772">
        <v>5.5</v>
      </c>
      <c r="U772" s="91">
        <v>5.5</v>
      </c>
      <c r="V772" s="91">
        <v>0</v>
      </c>
      <c r="W772">
        <v>35.787500000000001</v>
      </c>
      <c r="X772">
        <v>0.71666666666666667</v>
      </c>
      <c r="Y772">
        <v>25.647708333333334</v>
      </c>
      <c r="Z772" s="183">
        <v>9.8923000000000005</v>
      </c>
      <c r="AA772" t="s">
        <v>5</v>
      </c>
      <c r="AB772" t="b" cm="1">
        <f t="array" ref="AB7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2">
        <f>Fares_Big_Star_Export[[#This Row],[Trip Time]]*Fares_Big_Star_Export[[#This Row],[HOURLY DATA]]/60</f>
        <v>25.647708333333334</v>
      </c>
    </row>
    <row r="773" spans="1:29" x14ac:dyDescent="0.25">
      <c r="A773" t="s">
        <v>582</v>
      </c>
      <c r="B773" t="s">
        <v>715</v>
      </c>
      <c r="C773" t="s">
        <v>378</v>
      </c>
      <c r="D773" s="3">
        <v>0</v>
      </c>
      <c r="E773" t="s">
        <v>92</v>
      </c>
      <c r="F773" t="s">
        <v>542</v>
      </c>
      <c r="G773" s="2">
        <v>45597</v>
      </c>
      <c r="H773">
        <v>4012906</v>
      </c>
      <c r="I773" t="s">
        <v>29</v>
      </c>
      <c r="J773" t="s">
        <v>80</v>
      </c>
      <c r="K773">
        <v>17.3</v>
      </c>
      <c r="L773">
        <v>67</v>
      </c>
      <c r="M773" t="s">
        <v>88</v>
      </c>
      <c r="N773" t="s">
        <v>788</v>
      </c>
      <c r="O773">
        <v>5</v>
      </c>
      <c r="P773">
        <v>17.3</v>
      </c>
      <c r="Q773">
        <v>1.75</v>
      </c>
      <c r="R773">
        <v>30.275000000000002</v>
      </c>
      <c r="S773">
        <v>35.275000000000006</v>
      </c>
      <c r="T773">
        <v>0</v>
      </c>
      <c r="U773" s="91">
        <v>0</v>
      </c>
      <c r="V773" s="91">
        <v>0</v>
      </c>
      <c r="W773">
        <v>29</v>
      </c>
      <c r="X773">
        <v>1.1166666666666667</v>
      </c>
      <c r="Y773">
        <v>32.383333333333333</v>
      </c>
      <c r="Z773" s="183">
        <v>2.8917000000000002</v>
      </c>
      <c r="AA773" t="s">
        <v>26</v>
      </c>
      <c r="AB773" t="b" cm="1">
        <f t="array" ref="AB7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3">
        <f>Fares_Big_Star_Export[[#This Row],[Trip Time]]*Fares_Big_Star_Export[[#This Row],[HOURLY DATA]]/60</f>
        <v>32.383333333333333</v>
      </c>
    </row>
    <row r="774" spans="1:29" x14ac:dyDescent="0.25">
      <c r="A774" t="s">
        <v>444</v>
      </c>
      <c r="B774" t="s">
        <v>518</v>
      </c>
      <c r="C774" t="s">
        <v>687</v>
      </c>
      <c r="D774" s="3">
        <v>1</v>
      </c>
      <c r="E774" t="s">
        <v>92</v>
      </c>
      <c r="F774" t="s">
        <v>415</v>
      </c>
      <c r="G774" s="2">
        <v>45597</v>
      </c>
      <c r="H774">
        <v>4015849</v>
      </c>
      <c r="I774" t="s">
        <v>354</v>
      </c>
      <c r="J774" t="s">
        <v>80</v>
      </c>
      <c r="K774">
        <v>10.86</v>
      </c>
      <c r="L774">
        <v>19</v>
      </c>
      <c r="M774" t="s">
        <v>88</v>
      </c>
      <c r="N774" t="s">
        <v>788</v>
      </c>
      <c r="O774">
        <v>5</v>
      </c>
      <c r="P774">
        <v>10.86</v>
      </c>
      <c r="Q774">
        <v>1.75</v>
      </c>
      <c r="R774">
        <v>19.004999999999999</v>
      </c>
      <c r="S774">
        <v>24.004999999999999</v>
      </c>
      <c r="T774">
        <v>5.5</v>
      </c>
      <c r="U774" s="91">
        <v>5.5</v>
      </c>
      <c r="V774" s="91">
        <v>0</v>
      </c>
      <c r="W774">
        <v>32.5</v>
      </c>
      <c r="X774">
        <v>0.31666666666666665</v>
      </c>
      <c r="Y774">
        <v>10.291666666666666</v>
      </c>
      <c r="Z774" s="183">
        <v>13.7133</v>
      </c>
      <c r="AA774" t="s">
        <v>5</v>
      </c>
      <c r="AB774" t="b" cm="1">
        <f t="array" ref="AB7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4">
        <f>Fares_Big_Star_Export[[#This Row],[Trip Time]]*Fares_Big_Star_Export[[#This Row],[HOURLY DATA]]/60</f>
        <v>10.291666666666666</v>
      </c>
    </row>
    <row r="775" spans="1:29" x14ac:dyDescent="0.25">
      <c r="A775" t="s">
        <v>470</v>
      </c>
      <c r="B775" t="s">
        <v>593</v>
      </c>
      <c r="C775" t="s">
        <v>943</v>
      </c>
      <c r="D775" s="3">
        <v>0</v>
      </c>
      <c r="E775" t="s">
        <v>92</v>
      </c>
      <c r="F775" t="s">
        <v>491</v>
      </c>
      <c r="G775" s="2">
        <v>45597</v>
      </c>
      <c r="H775">
        <v>4012890</v>
      </c>
      <c r="I775" t="s">
        <v>28</v>
      </c>
      <c r="J775" t="s">
        <v>80</v>
      </c>
      <c r="K775">
        <v>10.25</v>
      </c>
      <c r="L775">
        <v>52</v>
      </c>
      <c r="M775" t="s">
        <v>88</v>
      </c>
      <c r="N775" t="s">
        <v>788</v>
      </c>
      <c r="O775">
        <v>5</v>
      </c>
      <c r="P775">
        <v>10.25</v>
      </c>
      <c r="Q775">
        <v>1.75</v>
      </c>
      <c r="R775">
        <v>17.9375</v>
      </c>
      <c r="S775">
        <v>22.9375</v>
      </c>
      <c r="T775">
        <v>0</v>
      </c>
      <c r="U775" s="91">
        <v>0</v>
      </c>
      <c r="V775" s="91">
        <v>0</v>
      </c>
      <c r="W775">
        <v>32.5</v>
      </c>
      <c r="X775">
        <v>0.8666666666666667</v>
      </c>
      <c r="Y775">
        <v>28.166666666666668</v>
      </c>
      <c r="Z775" s="183">
        <v>-5.2291999999999996</v>
      </c>
      <c r="AA775" t="s">
        <v>5</v>
      </c>
      <c r="AB775" t="b" cm="1">
        <f t="array" ref="AB7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5">
        <f>Fares_Big_Star_Export[[#This Row],[Trip Time]]*Fares_Big_Star_Export[[#This Row],[HOURLY DATA]]/60</f>
        <v>28.166666666666668</v>
      </c>
    </row>
    <row r="776" spans="1:29" x14ac:dyDescent="0.25">
      <c r="A776" t="s">
        <v>470</v>
      </c>
      <c r="B776" t="s">
        <v>908</v>
      </c>
      <c r="C776" t="s">
        <v>846</v>
      </c>
      <c r="D776" s="3">
        <v>0</v>
      </c>
      <c r="E776" t="s">
        <v>92</v>
      </c>
      <c r="F776" t="s">
        <v>491</v>
      </c>
      <c r="G776" s="2">
        <v>45597</v>
      </c>
      <c r="H776">
        <v>4016590</v>
      </c>
      <c r="I776" t="s">
        <v>28</v>
      </c>
      <c r="J776" t="s">
        <v>80</v>
      </c>
      <c r="K776">
        <v>6.75</v>
      </c>
      <c r="L776">
        <v>17</v>
      </c>
      <c r="M776" t="s">
        <v>88</v>
      </c>
      <c r="N776" t="s">
        <v>788</v>
      </c>
      <c r="O776">
        <v>5</v>
      </c>
      <c r="P776">
        <v>6.75</v>
      </c>
      <c r="Q776">
        <v>1.75</v>
      </c>
      <c r="R776">
        <v>11.8125</v>
      </c>
      <c r="S776">
        <v>16.8125</v>
      </c>
      <c r="T776">
        <v>5</v>
      </c>
      <c r="U776" s="91">
        <v>0</v>
      </c>
      <c r="V776" s="91">
        <v>5</v>
      </c>
      <c r="W776">
        <v>32.5</v>
      </c>
      <c r="X776">
        <v>0.28333333333333333</v>
      </c>
      <c r="Y776">
        <v>9.2083333333333339</v>
      </c>
      <c r="Z776" s="183">
        <v>7.6041999999999996</v>
      </c>
      <c r="AA776" t="s">
        <v>5</v>
      </c>
      <c r="AB776" t="b" cm="1">
        <f t="array" ref="AB7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6">
        <f>Fares_Big_Star_Export[[#This Row],[Trip Time]]*Fares_Big_Star_Export[[#This Row],[HOURLY DATA]]/60</f>
        <v>9.2083333333333339</v>
      </c>
    </row>
    <row r="777" spans="1:29" x14ac:dyDescent="0.25">
      <c r="A777" t="s">
        <v>392</v>
      </c>
      <c r="B777" t="s">
        <v>678</v>
      </c>
      <c r="C777" t="s">
        <v>909</v>
      </c>
      <c r="D777" s="3">
        <v>0</v>
      </c>
      <c r="E777" t="s">
        <v>92</v>
      </c>
      <c r="F777" t="s">
        <v>666</v>
      </c>
      <c r="G777" s="2">
        <v>45597</v>
      </c>
      <c r="H777">
        <v>4016589</v>
      </c>
      <c r="I777" t="s">
        <v>38</v>
      </c>
      <c r="J777" t="s">
        <v>80</v>
      </c>
      <c r="K777">
        <v>6.75</v>
      </c>
      <c r="L777">
        <v>15</v>
      </c>
      <c r="M777" t="s">
        <v>88</v>
      </c>
      <c r="N777" t="s">
        <v>788</v>
      </c>
      <c r="O777">
        <v>5</v>
      </c>
      <c r="P777">
        <v>6.75</v>
      </c>
      <c r="Q777">
        <v>1.75</v>
      </c>
      <c r="R777">
        <v>11.8125</v>
      </c>
      <c r="S777">
        <v>16.8125</v>
      </c>
      <c r="T777">
        <v>5.5</v>
      </c>
      <c r="U777" s="91">
        <v>0</v>
      </c>
      <c r="V777" s="91">
        <v>5.5</v>
      </c>
      <c r="W777">
        <v>29</v>
      </c>
      <c r="X777">
        <v>0.25</v>
      </c>
      <c r="Y777">
        <v>7.25</v>
      </c>
      <c r="Z777" s="183">
        <v>9.5625</v>
      </c>
      <c r="AA777" t="s">
        <v>26</v>
      </c>
      <c r="AB777" t="b" cm="1">
        <f t="array" ref="AB7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7">
        <f>Fares_Big_Star_Export[[#This Row],[Trip Time]]*Fares_Big_Star_Export[[#This Row],[HOURLY DATA]]/60</f>
        <v>7.25</v>
      </c>
    </row>
    <row r="778" spans="1:29" x14ac:dyDescent="0.25">
      <c r="A778" t="s">
        <v>55</v>
      </c>
      <c r="B778" t="s">
        <v>693</v>
      </c>
      <c r="C778" t="s">
        <v>878</v>
      </c>
      <c r="D778" s="3">
        <v>0</v>
      </c>
      <c r="E778" t="s">
        <v>92</v>
      </c>
      <c r="F778" t="s">
        <v>473</v>
      </c>
      <c r="G778" s="2">
        <v>45597</v>
      </c>
      <c r="H778">
        <v>4012935</v>
      </c>
      <c r="I778" t="s">
        <v>565</v>
      </c>
      <c r="J778" t="s">
        <v>80</v>
      </c>
      <c r="K778">
        <v>8.24</v>
      </c>
      <c r="L778">
        <v>50</v>
      </c>
      <c r="M778" t="s">
        <v>88</v>
      </c>
      <c r="N778" t="s">
        <v>788</v>
      </c>
      <c r="O778">
        <v>6.5</v>
      </c>
      <c r="P778">
        <v>8.24</v>
      </c>
      <c r="Q778">
        <v>2</v>
      </c>
      <c r="R778">
        <v>16.48</v>
      </c>
      <c r="S778">
        <v>22.98</v>
      </c>
      <c r="T778">
        <v>0</v>
      </c>
      <c r="U778" s="91">
        <v>0</v>
      </c>
      <c r="V778" s="91">
        <v>0</v>
      </c>
      <c r="W778">
        <v>35.787500000000001</v>
      </c>
      <c r="X778">
        <v>0.83333333333333337</v>
      </c>
      <c r="Y778">
        <v>29.822916666666668</v>
      </c>
      <c r="Z778" s="183">
        <v>-6.8429000000000002</v>
      </c>
      <c r="AA778" t="s">
        <v>5</v>
      </c>
      <c r="AB778" t="b" cm="1">
        <f t="array" ref="AB7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8">
        <f>Fares_Big_Star_Export[[#This Row],[Trip Time]]*Fares_Big_Star_Export[[#This Row],[HOURLY DATA]]/60</f>
        <v>29.822916666666668</v>
      </c>
    </row>
    <row r="779" spans="1:29" x14ac:dyDescent="0.25">
      <c r="A779" t="s">
        <v>392</v>
      </c>
      <c r="B779" t="s">
        <v>676</v>
      </c>
      <c r="C779" t="s">
        <v>706</v>
      </c>
      <c r="D779" s="3">
        <v>0</v>
      </c>
      <c r="E779" t="s">
        <v>92</v>
      </c>
      <c r="F779" t="s">
        <v>666</v>
      </c>
      <c r="G779" s="2">
        <v>45597</v>
      </c>
      <c r="H779">
        <v>4012934</v>
      </c>
      <c r="I779" t="s">
        <v>38</v>
      </c>
      <c r="J779" t="s">
        <v>80</v>
      </c>
      <c r="K779">
        <v>8.24</v>
      </c>
      <c r="L779">
        <v>31</v>
      </c>
      <c r="M779" t="s">
        <v>88</v>
      </c>
      <c r="N779" t="s">
        <v>788</v>
      </c>
      <c r="O779">
        <v>5</v>
      </c>
      <c r="P779">
        <v>8.24</v>
      </c>
      <c r="Q779">
        <v>1.75</v>
      </c>
      <c r="R779">
        <v>14.42</v>
      </c>
      <c r="S779">
        <v>19.420000000000002</v>
      </c>
      <c r="T779">
        <v>0</v>
      </c>
      <c r="U779" s="91">
        <v>0</v>
      </c>
      <c r="V779" s="91">
        <v>0</v>
      </c>
      <c r="W779">
        <v>29</v>
      </c>
      <c r="X779">
        <v>0.51666666666666672</v>
      </c>
      <c r="Y779">
        <v>14.983333333333334</v>
      </c>
      <c r="Z779" s="183">
        <v>4.4367000000000001</v>
      </c>
      <c r="AA779" t="s">
        <v>26</v>
      </c>
      <c r="AB779" t="b" cm="1">
        <f t="array" ref="AB7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9">
        <f>Fares_Big_Star_Export[[#This Row],[Trip Time]]*Fares_Big_Star_Export[[#This Row],[HOURLY DATA]]/60</f>
        <v>14.983333333333333</v>
      </c>
    </row>
    <row r="780" spans="1:29" x14ac:dyDescent="0.25">
      <c r="A780" t="s">
        <v>55</v>
      </c>
      <c r="B780" t="s">
        <v>344</v>
      </c>
      <c r="C780" t="s">
        <v>807</v>
      </c>
      <c r="D780" s="3">
        <v>0</v>
      </c>
      <c r="E780" t="s">
        <v>92</v>
      </c>
      <c r="F780" t="s">
        <v>789</v>
      </c>
      <c r="G780" s="2">
        <v>45597</v>
      </c>
      <c r="H780">
        <v>4012923</v>
      </c>
      <c r="I780" t="s">
        <v>291</v>
      </c>
      <c r="J780" t="s">
        <v>80</v>
      </c>
      <c r="K780">
        <v>10.6</v>
      </c>
      <c r="L780">
        <v>106</v>
      </c>
      <c r="M780" t="s">
        <v>88</v>
      </c>
      <c r="N780" t="s">
        <v>788</v>
      </c>
      <c r="O780">
        <v>6.5</v>
      </c>
      <c r="P780">
        <v>10.6</v>
      </c>
      <c r="Q780">
        <v>2</v>
      </c>
      <c r="R780">
        <v>21.2</v>
      </c>
      <c r="S780">
        <v>27.7</v>
      </c>
      <c r="T780">
        <v>0</v>
      </c>
      <c r="U780" s="91">
        <v>0</v>
      </c>
      <c r="V780" s="91">
        <v>0</v>
      </c>
      <c r="W780">
        <v>35.787500000000001</v>
      </c>
      <c r="X780">
        <v>1.7666666666666666</v>
      </c>
      <c r="Y780">
        <v>63.224583333333335</v>
      </c>
      <c r="Z780" s="183">
        <v>-35.5246</v>
      </c>
      <c r="AA780" t="s">
        <v>5</v>
      </c>
      <c r="AB780" t="b" cm="1">
        <f t="array" ref="AB7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0">
        <f>Fares_Big_Star_Export[[#This Row],[Trip Time]]*Fares_Big_Star_Export[[#This Row],[HOURLY DATA]]/60</f>
        <v>63.224583333333342</v>
      </c>
    </row>
    <row r="781" spans="1:29" x14ac:dyDescent="0.25">
      <c r="A781" t="s">
        <v>55</v>
      </c>
      <c r="B781" t="s">
        <v>797</v>
      </c>
      <c r="C781" t="s">
        <v>717</v>
      </c>
      <c r="D781" s="3">
        <v>0</v>
      </c>
      <c r="E781" t="s">
        <v>92</v>
      </c>
      <c r="F781" t="s">
        <v>473</v>
      </c>
      <c r="G781" s="2">
        <v>45597</v>
      </c>
      <c r="H781">
        <v>4015850</v>
      </c>
      <c r="I781" t="s">
        <v>565</v>
      </c>
      <c r="J781" t="s">
        <v>80</v>
      </c>
      <c r="K781">
        <v>10.86</v>
      </c>
      <c r="L781">
        <v>25</v>
      </c>
      <c r="M781" t="s">
        <v>88</v>
      </c>
      <c r="N781" t="s">
        <v>788</v>
      </c>
      <c r="O781">
        <v>6.5</v>
      </c>
      <c r="P781">
        <v>10.86</v>
      </c>
      <c r="Q781">
        <v>2</v>
      </c>
      <c r="R781">
        <v>21.72</v>
      </c>
      <c r="S781">
        <v>28.22</v>
      </c>
      <c r="T781">
        <v>0</v>
      </c>
      <c r="U781" s="91">
        <v>0</v>
      </c>
      <c r="V781" s="91">
        <v>0</v>
      </c>
      <c r="W781">
        <v>35.787500000000001</v>
      </c>
      <c r="X781">
        <v>0.41666666666666669</v>
      </c>
      <c r="Y781">
        <v>14.911458333333334</v>
      </c>
      <c r="Z781" s="183">
        <v>13.3085</v>
      </c>
      <c r="AA781" t="s">
        <v>5</v>
      </c>
      <c r="AB781" t="b" cm="1">
        <f t="array" ref="AB7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1">
        <f>Fares_Big_Star_Export[[#This Row],[Trip Time]]*Fares_Big_Star_Export[[#This Row],[HOURLY DATA]]/60</f>
        <v>14.911458333333334</v>
      </c>
    </row>
    <row r="782" spans="1:29" x14ac:dyDescent="0.25">
      <c r="A782" t="s">
        <v>56</v>
      </c>
      <c r="B782" t="s">
        <v>782</v>
      </c>
      <c r="C782" t="s">
        <v>483</v>
      </c>
      <c r="D782" s="3">
        <v>0</v>
      </c>
      <c r="E782" t="s">
        <v>92</v>
      </c>
      <c r="F782" t="s">
        <v>285</v>
      </c>
      <c r="G782" s="2">
        <v>45597</v>
      </c>
      <c r="H782">
        <v>4015854</v>
      </c>
      <c r="I782" t="s">
        <v>346</v>
      </c>
      <c r="J782" t="s">
        <v>80</v>
      </c>
      <c r="K782">
        <v>26.95</v>
      </c>
      <c r="L782">
        <v>52</v>
      </c>
      <c r="M782" t="s">
        <v>88</v>
      </c>
      <c r="N782" t="s">
        <v>788</v>
      </c>
      <c r="O782">
        <v>5</v>
      </c>
      <c r="P782">
        <v>26.95</v>
      </c>
      <c r="Q782">
        <v>1.75</v>
      </c>
      <c r="R782">
        <v>47.162500000000001</v>
      </c>
      <c r="S782">
        <v>52.162500000000001</v>
      </c>
      <c r="T782">
        <v>5.5</v>
      </c>
      <c r="U782" s="91">
        <v>0</v>
      </c>
      <c r="V782" s="91">
        <v>5.5</v>
      </c>
      <c r="W782">
        <v>32.5</v>
      </c>
      <c r="X782">
        <v>0.8666666666666667</v>
      </c>
      <c r="Y782">
        <v>28.166666666666668</v>
      </c>
      <c r="Z782" s="183">
        <v>23.995799999999999</v>
      </c>
      <c r="AA782" t="s">
        <v>5</v>
      </c>
      <c r="AB782" t="b" cm="1">
        <f t="array" ref="AB7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2">
        <f>Fares_Big_Star_Export[[#This Row],[Trip Time]]*Fares_Big_Star_Export[[#This Row],[HOURLY DATA]]/60</f>
        <v>28.166666666666668</v>
      </c>
    </row>
    <row r="783" spans="1:29" x14ac:dyDescent="0.25">
      <c r="A783" t="s">
        <v>370</v>
      </c>
      <c r="B783" t="s">
        <v>744</v>
      </c>
      <c r="C783" t="s">
        <v>484</v>
      </c>
      <c r="D783" s="3">
        <v>0</v>
      </c>
      <c r="E783" t="s">
        <v>92</v>
      </c>
      <c r="F783" t="s">
        <v>353</v>
      </c>
      <c r="G783" s="2">
        <v>45598</v>
      </c>
      <c r="H783">
        <v>4014472</v>
      </c>
      <c r="I783" t="s">
        <v>217</v>
      </c>
      <c r="J783" t="s">
        <v>80</v>
      </c>
      <c r="K783">
        <v>15.03</v>
      </c>
      <c r="L783">
        <v>40</v>
      </c>
      <c r="M783" t="s">
        <v>88</v>
      </c>
      <c r="N783" t="s">
        <v>788</v>
      </c>
      <c r="O783">
        <v>5</v>
      </c>
      <c r="P783">
        <v>15.03</v>
      </c>
      <c r="Q783">
        <v>1.75</v>
      </c>
      <c r="R783">
        <v>26.302499999999998</v>
      </c>
      <c r="S783">
        <v>31.302499999999998</v>
      </c>
      <c r="T783">
        <v>0</v>
      </c>
      <c r="U783" s="91">
        <v>0</v>
      </c>
      <c r="V783" s="91">
        <v>0</v>
      </c>
      <c r="W783">
        <v>32.5</v>
      </c>
      <c r="X783">
        <v>0.66666666666666663</v>
      </c>
      <c r="Y783">
        <v>21.666666666666664</v>
      </c>
      <c r="Z783" s="183">
        <v>9.6357999999999997</v>
      </c>
      <c r="AA783" t="s">
        <v>5</v>
      </c>
      <c r="AB783" t="b" cm="1">
        <f t="array" ref="AB7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3">
        <f>Fares_Big_Star_Export[[#This Row],[Trip Time]]*Fares_Big_Star_Export[[#This Row],[HOURLY DATA]]/60</f>
        <v>21.666666666666668</v>
      </c>
    </row>
    <row r="784" spans="1:29" x14ac:dyDescent="0.25">
      <c r="A784" t="s">
        <v>461</v>
      </c>
      <c r="B784" t="s">
        <v>351</v>
      </c>
      <c r="C784" t="s">
        <v>347</v>
      </c>
      <c r="D784" s="3">
        <v>0</v>
      </c>
      <c r="E784" t="s">
        <v>92</v>
      </c>
      <c r="F784" t="s">
        <v>421</v>
      </c>
      <c r="G784" s="2">
        <v>45598</v>
      </c>
      <c r="H784">
        <v>4014417</v>
      </c>
      <c r="I784" t="s">
        <v>290</v>
      </c>
      <c r="J784" t="s">
        <v>619</v>
      </c>
      <c r="K784">
        <v>31.62</v>
      </c>
      <c r="L784">
        <v>44</v>
      </c>
      <c r="M784" t="s">
        <v>88</v>
      </c>
      <c r="N784" t="s">
        <v>788</v>
      </c>
      <c r="O784">
        <v>5</v>
      </c>
      <c r="P784">
        <v>31.62</v>
      </c>
      <c r="Q784">
        <v>1.75</v>
      </c>
      <c r="R784">
        <v>55.335000000000001</v>
      </c>
      <c r="S784">
        <v>60.335000000000001</v>
      </c>
      <c r="T784">
        <v>3.75</v>
      </c>
      <c r="U784" s="91">
        <v>0</v>
      </c>
      <c r="V784" s="91">
        <v>3.75</v>
      </c>
      <c r="W784">
        <v>32.5</v>
      </c>
      <c r="X784">
        <v>0.73333333333333328</v>
      </c>
      <c r="Y784">
        <v>23.833333333333332</v>
      </c>
      <c r="Z784" s="183">
        <v>36.5017</v>
      </c>
      <c r="AA784" t="s">
        <v>5</v>
      </c>
      <c r="AB784" t="b" cm="1">
        <f t="array" ref="AB7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4">
        <f>Fares_Big_Star_Export[[#This Row],[Trip Time]]*Fares_Big_Star_Export[[#This Row],[HOURLY DATA]]/60</f>
        <v>23.833333333333332</v>
      </c>
    </row>
    <row r="785" spans="1:29" x14ac:dyDescent="0.25">
      <c r="A785" t="s">
        <v>55</v>
      </c>
      <c r="B785" t="s">
        <v>524</v>
      </c>
      <c r="C785" t="s">
        <v>832</v>
      </c>
      <c r="D785" s="3">
        <v>1</v>
      </c>
      <c r="E785" t="s">
        <v>92</v>
      </c>
      <c r="F785" t="s">
        <v>472</v>
      </c>
      <c r="G785" s="2">
        <v>45598</v>
      </c>
      <c r="H785">
        <v>4013347</v>
      </c>
      <c r="I785" t="s">
        <v>20</v>
      </c>
      <c r="J785" t="s">
        <v>80</v>
      </c>
      <c r="K785">
        <v>10.54</v>
      </c>
      <c r="L785">
        <v>17</v>
      </c>
      <c r="M785" t="s">
        <v>88</v>
      </c>
      <c r="N785" t="s">
        <v>788</v>
      </c>
      <c r="O785">
        <v>6.5</v>
      </c>
      <c r="P785">
        <v>10.54</v>
      </c>
      <c r="Q785">
        <v>2</v>
      </c>
      <c r="R785">
        <v>21.08</v>
      </c>
      <c r="S785">
        <v>27.58</v>
      </c>
      <c r="T785">
        <v>5.5</v>
      </c>
      <c r="U785" s="91">
        <v>5.5</v>
      </c>
      <c r="V785" s="91">
        <v>0</v>
      </c>
      <c r="W785">
        <v>35.787500000000001</v>
      </c>
      <c r="X785">
        <v>0.28333333333333333</v>
      </c>
      <c r="Y785">
        <v>10.139791666666667</v>
      </c>
      <c r="Z785" s="183">
        <v>17.440200000000001</v>
      </c>
      <c r="AA785" t="s">
        <v>5</v>
      </c>
      <c r="AB785" t="b" cm="1">
        <f t="array" ref="AB7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5">
        <f>Fares_Big_Star_Export[[#This Row],[Trip Time]]*Fares_Big_Star_Export[[#This Row],[HOURLY DATA]]/60</f>
        <v>10.139791666666667</v>
      </c>
    </row>
    <row r="786" spans="1:29" x14ac:dyDescent="0.25">
      <c r="A786" t="s">
        <v>461</v>
      </c>
      <c r="B786" t="s">
        <v>773</v>
      </c>
      <c r="C786" t="s">
        <v>821</v>
      </c>
      <c r="D786" s="3">
        <v>1</v>
      </c>
      <c r="E786" t="s">
        <v>92</v>
      </c>
      <c r="F786" t="s">
        <v>421</v>
      </c>
      <c r="G786" s="2">
        <v>45598</v>
      </c>
      <c r="H786">
        <v>4017508</v>
      </c>
      <c r="I786" t="s">
        <v>290</v>
      </c>
      <c r="J786" t="s">
        <v>80</v>
      </c>
      <c r="K786">
        <v>24.06</v>
      </c>
      <c r="L786">
        <v>41</v>
      </c>
      <c r="M786" t="s">
        <v>88</v>
      </c>
      <c r="N786" t="s">
        <v>788</v>
      </c>
      <c r="O786">
        <v>5</v>
      </c>
      <c r="P786">
        <v>24.06</v>
      </c>
      <c r="Q786">
        <v>1.75</v>
      </c>
      <c r="R786">
        <v>42.104999999999997</v>
      </c>
      <c r="S786">
        <v>47.104999999999997</v>
      </c>
      <c r="T786">
        <v>5.5</v>
      </c>
      <c r="U786" s="91">
        <v>5.5</v>
      </c>
      <c r="V786" s="91">
        <v>0</v>
      </c>
      <c r="W786">
        <v>32.5</v>
      </c>
      <c r="X786">
        <v>0.68333333333333335</v>
      </c>
      <c r="Y786">
        <v>22.208333333333332</v>
      </c>
      <c r="Z786" s="183">
        <v>24.896699999999999</v>
      </c>
      <c r="AA786" t="s">
        <v>5</v>
      </c>
      <c r="AB786" t="b" cm="1">
        <f t="array" ref="AB7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6">
        <f>Fares_Big_Star_Export[[#This Row],[Trip Time]]*Fares_Big_Star_Export[[#This Row],[HOURLY DATA]]/60</f>
        <v>22.208333333333332</v>
      </c>
    </row>
    <row r="787" spans="1:29" x14ac:dyDescent="0.25">
      <c r="A787" t="s">
        <v>55</v>
      </c>
      <c r="B787" t="s">
        <v>1050</v>
      </c>
      <c r="C787" t="s">
        <v>606</v>
      </c>
      <c r="D787" s="3">
        <v>1</v>
      </c>
      <c r="E787" t="s">
        <v>92</v>
      </c>
      <c r="F787" t="s">
        <v>789</v>
      </c>
      <c r="G787" s="2">
        <v>45598</v>
      </c>
      <c r="H787">
        <v>4013350</v>
      </c>
      <c r="I787" t="s">
        <v>291</v>
      </c>
      <c r="J787" t="s">
        <v>80</v>
      </c>
      <c r="K787">
        <v>4.01</v>
      </c>
      <c r="L787">
        <v>16</v>
      </c>
      <c r="M787" t="s">
        <v>88</v>
      </c>
      <c r="N787" t="s">
        <v>788</v>
      </c>
      <c r="O787">
        <v>6.5</v>
      </c>
      <c r="P787">
        <v>4.01</v>
      </c>
      <c r="Q787">
        <v>2</v>
      </c>
      <c r="R787">
        <v>8.02</v>
      </c>
      <c r="S787">
        <v>14.52</v>
      </c>
      <c r="T787">
        <v>5</v>
      </c>
      <c r="U787" s="91">
        <v>5</v>
      </c>
      <c r="V787" s="91">
        <v>0</v>
      </c>
      <c r="W787">
        <v>35.787500000000001</v>
      </c>
      <c r="X787">
        <v>0.26666666666666666</v>
      </c>
      <c r="Y787">
        <v>9.543333333333333</v>
      </c>
      <c r="Z787" s="183">
        <v>4.9767000000000001</v>
      </c>
      <c r="AA787" t="s">
        <v>5</v>
      </c>
      <c r="AB787" t="b" cm="1">
        <f t="array" ref="AB7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7">
        <f>Fares_Big_Star_Export[[#This Row],[Trip Time]]*Fares_Big_Star_Export[[#This Row],[HOURLY DATA]]/60</f>
        <v>9.543333333333333</v>
      </c>
    </row>
    <row r="788" spans="1:29" x14ac:dyDescent="0.25">
      <c r="A788" t="s">
        <v>55</v>
      </c>
      <c r="B788" t="s">
        <v>680</v>
      </c>
      <c r="C788" t="s">
        <v>724</v>
      </c>
      <c r="D788" s="3">
        <v>0</v>
      </c>
      <c r="E788" t="s">
        <v>92</v>
      </c>
      <c r="F788" t="s">
        <v>472</v>
      </c>
      <c r="G788" s="2">
        <v>45598</v>
      </c>
      <c r="H788">
        <v>4015855</v>
      </c>
      <c r="I788" t="s">
        <v>20</v>
      </c>
      <c r="J788" t="s">
        <v>80</v>
      </c>
      <c r="K788">
        <v>26.95</v>
      </c>
      <c r="L788">
        <v>41</v>
      </c>
      <c r="M788" t="s">
        <v>88</v>
      </c>
      <c r="N788" t="s">
        <v>788</v>
      </c>
      <c r="O788">
        <v>6.5</v>
      </c>
      <c r="P788">
        <v>26.95</v>
      </c>
      <c r="Q788">
        <v>2</v>
      </c>
      <c r="R788">
        <v>53.9</v>
      </c>
      <c r="S788">
        <v>60.4</v>
      </c>
      <c r="T788">
        <v>5.5</v>
      </c>
      <c r="U788" s="91">
        <v>0</v>
      </c>
      <c r="V788" s="91">
        <v>5.5</v>
      </c>
      <c r="W788">
        <v>35.787500000000001</v>
      </c>
      <c r="X788">
        <v>0.68333333333333335</v>
      </c>
      <c r="Y788">
        <v>24.454791666666669</v>
      </c>
      <c r="Z788" s="183">
        <v>35.9452</v>
      </c>
      <c r="AA788" t="s">
        <v>5</v>
      </c>
      <c r="AB788" t="b" cm="1">
        <f t="array" ref="AB7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8">
        <f>Fares_Big_Star_Export[[#This Row],[Trip Time]]*Fares_Big_Star_Export[[#This Row],[HOURLY DATA]]/60</f>
        <v>24.454791666666669</v>
      </c>
    </row>
    <row r="789" spans="1:29" x14ac:dyDescent="0.25">
      <c r="A789" t="s">
        <v>461</v>
      </c>
      <c r="B789" t="s">
        <v>715</v>
      </c>
      <c r="C789" t="s">
        <v>911</v>
      </c>
      <c r="D789" s="3">
        <v>0</v>
      </c>
      <c r="E789" t="s">
        <v>92</v>
      </c>
      <c r="F789" t="s">
        <v>421</v>
      </c>
      <c r="G789" s="2">
        <v>45598</v>
      </c>
      <c r="H789">
        <v>4015858</v>
      </c>
      <c r="I789" t="s">
        <v>290</v>
      </c>
      <c r="J789" t="s">
        <v>80</v>
      </c>
      <c r="K789">
        <v>26.95</v>
      </c>
      <c r="L789">
        <v>54</v>
      </c>
      <c r="M789" t="s">
        <v>88</v>
      </c>
      <c r="N789" t="s">
        <v>788</v>
      </c>
      <c r="O789">
        <v>5</v>
      </c>
      <c r="P789">
        <v>26.95</v>
      </c>
      <c r="Q789">
        <v>1.75</v>
      </c>
      <c r="R789">
        <v>47.162500000000001</v>
      </c>
      <c r="S789">
        <v>52.162500000000001</v>
      </c>
      <c r="T789">
        <v>5</v>
      </c>
      <c r="U789" s="91">
        <v>0</v>
      </c>
      <c r="V789" s="91">
        <v>5</v>
      </c>
      <c r="W789">
        <v>32.5</v>
      </c>
      <c r="X789">
        <v>0.9</v>
      </c>
      <c r="Y789">
        <v>29.25</v>
      </c>
      <c r="Z789" s="183">
        <v>22.912500000000001</v>
      </c>
      <c r="AA789" t="s">
        <v>5</v>
      </c>
      <c r="AB789" t="b" cm="1">
        <f t="array" ref="AB7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9">
        <f>Fares_Big_Star_Export[[#This Row],[Trip Time]]*Fares_Big_Star_Export[[#This Row],[HOURLY DATA]]/60</f>
        <v>29.25</v>
      </c>
    </row>
    <row r="790" spans="1:29" x14ac:dyDescent="0.25">
      <c r="A790" t="s">
        <v>60</v>
      </c>
      <c r="B790" t="s">
        <v>551</v>
      </c>
      <c r="C790" t="s">
        <v>478</v>
      </c>
      <c r="D790" s="3">
        <v>0</v>
      </c>
      <c r="E790" t="s">
        <v>92</v>
      </c>
      <c r="F790" t="s">
        <v>566</v>
      </c>
      <c r="G790" s="2">
        <v>45598</v>
      </c>
      <c r="H790">
        <v>4015156</v>
      </c>
      <c r="I790" t="s">
        <v>23</v>
      </c>
      <c r="J790" t="s">
        <v>80</v>
      </c>
      <c r="K790">
        <v>16.260000000000002</v>
      </c>
      <c r="L790">
        <v>32</v>
      </c>
      <c r="M790" t="s">
        <v>88</v>
      </c>
      <c r="N790" t="s">
        <v>788</v>
      </c>
      <c r="O790">
        <v>5</v>
      </c>
      <c r="P790">
        <v>16.260000000000002</v>
      </c>
      <c r="Q790">
        <v>1.75</v>
      </c>
      <c r="R790">
        <v>28.455000000000002</v>
      </c>
      <c r="S790">
        <v>33.454999999999998</v>
      </c>
      <c r="T790">
        <v>5</v>
      </c>
      <c r="U790" s="91">
        <v>0</v>
      </c>
      <c r="V790" s="91">
        <v>5</v>
      </c>
      <c r="W790">
        <v>32.5</v>
      </c>
      <c r="X790">
        <v>0.53333333333333333</v>
      </c>
      <c r="Y790">
        <v>17.333333333333332</v>
      </c>
      <c r="Z790" s="183">
        <v>16.121700000000001</v>
      </c>
      <c r="AA790" t="s">
        <v>5</v>
      </c>
      <c r="AB790" t="b" cm="1">
        <f t="array" ref="AB7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0">
        <f>Fares_Big_Star_Export[[#This Row],[Trip Time]]*Fares_Big_Star_Export[[#This Row],[HOURLY DATA]]/60</f>
        <v>17.333333333333332</v>
      </c>
    </row>
    <row r="791" spans="1:29" x14ac:dyDescent="0.25">
      <c r="A791" t="s">
        <v>406</v>
      </c>
      <c r="B791" t="s">
        <v>1051</v>
      </c>
      <c r="C791" t="s">
        <v>468</v>
      </c>
      <c r="D791" s="3">
        <v>0</v>
      </c>
      <c r="E791" t="s">
        <v>92</v>
      </c>
      <c r="F791" t="s">
        <v>385</v>
      </c>
      <c r="G791" s="2">
        <v>45598</v>
      </c>
      <c r="H791">
        <v>4015155</v>
      </c>
      <c r="I791" t="s">
        <v>212</v>
      </c>
      <c r="J791" t="s">
        <v>80</v>
      </c>
      <c r="K791">
        <v>16.260000000000002</v>
      </c>
      <c r="L791">
        <v>31</v>
      </c>
      <c r="M791" t="s">
        <v>88</v>
      </c>
      <c r="N791" t="s">
        <v>788</v>
      </c>
      <c r="O791">
        <v>5</v>
      </c>
      <c r="P791">
        <v>16.260000000000002</v>
      </c>
      <c r="Q791">
        <v>1.75</v>
      </c>
      <c r="R791">
        <v>28.455000000000002</v>
      </c>
      <c r="S791">
        <v>33.454999999999998</v>
      </c>
      <c r="T791">
        <v>3</v>
      </c>
      <c r="U791" s="91">
        <v>0</v>
      </c>
      <c r="V791" s="91">
        <v>3</v>
      </c>
      <c r="W791">
        <v>29</v>
      </c>
      <c r="X791">
        <v>0.51666666666666672</v>
      </c>
      <c r="Y791">
        <v>14.983333333333334</v>
      </c>
      <c r="Z791" s="183">
        <v>18.471699999999998</v>
      </c>
      <c r="AA791" t="s">
        <v>26</v>
      </c>
      <c r="AB791" t="b" cm="1">
        <f t="array" ref="AB7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1">
        <f>Fares_Big_Star_Export[[#This Row],[Trip Time]]*Fares_Big_Star_Export[[#This Row],[HOURLY DATA]]/60</f>
        <v>14.983333333333333</v>
      </c>
    </row>
    <row r="792" spans="1:29" x14ac:dyDescent="0.25">
      <c r="A792" t="s">
        <v>461</v>
      </c>
      <c r="B792" t="s">
        <v>364</v>
      </c>
      <c r="C792" t="s">
        <v>522</v>
      </c>
      <c r="D792" s="3">
        <v>0</v>
      </c>
      <c r="E792" t="s">
        <v>92</v>
      </c>
      <c r="F792" t="s">
        <v>421</v>
      </c>
      <c r="G792" s="2">
        <v>45598</v>
      </c>
      <c r="H792">
        <v>4014473</v>
      </c>
      <c r="I792" t="s">
        <v>290</v>
      </c>
      <c r="J792" t="s">
        <v>80</v>
      </c>
      <c r="K792">
        <v>15.03</v>
      </c>
      <c r="L792">
        <v>41</v>
      </c>
      <c r="M792" t="s">
        <v>88</v>
      </c>
      <c r="N792" t="s">
        <v>788</v>
      </c>
      <c r="O792">
        <v>5</v>
      </c>
      <c r="P792">
        <v>15.03</v>
      </c>
      <c r="Q792">
        <v>1.75</v>
      </c>
      <c r="R792">
        <v>26.302499999999998</v>
      </c>
      <c r="S792">
        <v>31.302499999999998</v>
      </c>
      <c r="T792">
        <v>0</v>
      </c>
      <c r="U792" s="91">
        <v>0</v>
      </c>
      <c r="V792" s="91">
        <v>0</v>
      </c>
      <c r="W792">
        <v>32.5</v>
      </c>
      <c r="X792">
        <v>0.68333333333333335</v>
      </c>
      <c r="Y792">
        <v>22.208333333333332</v>
      </c>
      <c r="Z792" s="183">
        <v>9.0942000000000007</v>
      </c>
      <c r="AA792" t="s">
        <v>5</v>
      </c>
      <c r="AB792" t="b" cm="1">
        <f t="array" ref="AB7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2">
        <f>Fares_Big_Star_Export[[#This Row],[Trip Time]]*Fares_Big_Star_Export[[#This Row],[HOURLY DATA]]/60</f>
        <v>22.208333333333332</v>
      </c>
    </row>
    <row r="793" spans="1:29" x14ac:dyDescent="0.25">
      <c r="A793" t="s">
        <v>60</v>
      </c>
      <c r="B793" t="s">
        <v>601</v>
      </c>
      <c r="C793" t="s">
        <v>730</v>
      </c>
      <c r="D793" s="3">
        <v>0</v>
      </c>
      <c r="E793" t="s">
        <v>92</v>
      </c>
      <c r="F793" t="s">
        <v>566</v>
      </c>
      <c r="G793" s="2">
        <v>45598</v>
      </c>
      <c r="H793">
        <v>4015987</v>
      </c>
      <c r="I793" t="s">
        <v>23</v>
      </c>
      <c r="J793" t="s">
        <v>80</v>
      </c>
      <c r="K793">
        <v>35.729999999999997</v>
      </c>
      <c r="L793">
        <v>49</v>
      </c>
      <c r="M793" t="s">
        <v>88</v>
      </c>
      <c r="N793" t="s">
        <v>788</v>
      </c>
      <c r="O793">
        <v>5</v>
      </c>
      <c r="P793">
        <v>35.729999999999997</v>
      </c>
      <c r="Q793">
        <v>1.75</v>
      </c>
      <c r="R793">
        <v>62.527499999999996</v>
      </c>
      <c r="S793">
        <v>67.527500000000003</v>
      </c>
      <c r="T793">
        <v>5.5</v>
      </c>
      <c r="U793" s="91">
        <v>0</v>
      </c>
      <c r="V793" s="91">
        <v>5.5</v>
      </c>
      <c r="W793">
        <v>32.5</v>
      </c>
      <c r="X793">
        <v>0.81666666666666665</v>
      </c>
      <c r="Y793">
        <v>26.541666666666668</v>
      </c>
      <c r="Z793" s="183">
        <v>40.985799999999998</v>
      </c>
      <c r="AA793" t="s">
        <v>5</v>
      </c>
      <c r="AB793" t="b" cm="1">
        <f t="array" ref="AB7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3">
        <f>Fares_Big_Star_Export[[#This Row],[Trip Time]]*Fares_Big_Star_Export[[#This Row],[HOURLY DATA]]/60</f>
        <v>26.541666666666668</v>
      </c>
    </row>
    <row r="794" spans="1:29" x14ac:dyDescent="0.25">
      <c r="A794" t="s">
        <v>331</v>
      </c>
      <c r="B794" t="s">
        <v>658</v>
      </c>
      <c r="C794" t="s">
        <v>603</v>
      </c>
      <c r="D794" s="3">
        <v>0</v>
      </c>
      <c r="E794" t="s">
        <v>92</v>
      </c>
      <c r="F794" t="s">
        <v>284</v>
      </c>
      <c r="G794" s="2">
        <v>45598</v>
      </c>
      <c r="H794">
        <v>4014573</v>
      </c>
      <c r="I794" t="s">
        <v>213</v>
      </c>
      <c r="J794" t="s">
        <v>86</v>
      </c>
      <c r="K794">
        <v>25.63</v>
      </c>
      <c r="L794">
        <v>38</v>
      </c>
      <c r="M794" t="s">
        <v>89</v>
      </c>
      <c r="N794" t="s">
        <v>788</v>
      </c>
      <c r="O794">
        <v>6.5</v>
      </c>
      <c r="P794">
        <v>25.63</v>
      </c>
      <c r="Q794">
        <v>2</v>
      </c>
      <c r="R794">
        <v>51.26</v>
      </c>
      <c r="S794">
        <v>57.76</v>
      </c>
      <c r="T794">
        <v>3.75</v>
      </c>
      <c r="U794" s="91">
        <v>0</v>
      </c>
      <c r="V794" s="91">
        <v>3.75</v>
      </c>
      <c r="W794">
        <v>32.5</v>
      </c>
      <c r="X794">
        <v>0.6333333333333333</v>
      </c>
      <c r="Y794">
        <v>20.583333333333332</v>
      </c>
      <c r="Z794" s="183">
        <v>37.176699999999997</v>
      </c>
      <c r="AA794" t="s">
        <v>5</v>
      </c>
      <c r="AB794" t="b" cm="1">
        <f t="array" ref="AB7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4">
        <f>Fares_Big_Star_Export[[#This Row],[Trip Time]]*Fares_Big_Star_Export[[#This Row],[HOURLY DATA]]/60</f>
        <v>20.583333333333332</v>
      </c>
    </row>
    <row r="795" spans="1:29" x14ac:dyDescent="0.25">
      <c r="A795" t="s">
        <v>406</v>
      </c>
      <c r="B795" t="s">
        <v>451</v>
      </c>
      <c r="C795" t="s">
        <v>829</v>
      </c>
      <c r="D795" s="3">
        <v>0</v>
      </c>
      <c r="E795" t="s">
        <v>92</v>
      </c>
      <c r="F795" t="s">
        <v>385</v>
      </c>
      <c r="G795" s="2">
        <v>45598</v>
      </c>
      <c r="H795">
        <v>4016574</v>
      </c>
      <c r="I795" t="s">
        <v>212</v>
      </c>
      <c r="J795" t="s">
        <v>93</v>
      </c>
      <c r="K795">
        <v>6.07</v>
      </c>
      <c r="L795">
        <v>27</v>
      </c>
      <c r="M795" t="s">
        <v>88</v>
      </c>
      <c r="N795" t="s">
        <v>788</v>
      </c>
      <c r="O795">
        <v>5</v>
      </c>
      <c r="P795">
        <v>6.07</v>
      </c>
      <c r="Q795">
        <v>1.75</v>
      </c>
      <c r="R795">
        <v>10.6225</v>
      </c>
      <c r="S795">
        <v>15.6225</v>
      </c>
      <c r="T795">
        <v>5</v>
      </c>
      <c r="U795" s="91">
        <v>0</v>
      </c>
      <c r="V795" s="91">
        <v>5</v>
      </c>
      <c r="W795">
        <v>29</v>
      </c>
      <c r="X795">
        <v>0.45</v>
      </c>
      <c r="Y795">
        <v>13.05</v>
      </c>
      <c r="Z795" s="183">
        <v>2.5724999999999998</v>
      </c>
      <c r="AA795" t="s">
        <v>26</v>
      </c>
      <c r="AB795" t="b" cm="1">
        <f t="array" ref="AB7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5">
        <f>Fares_Big_Star_Export[[#This Row],[Trip Time]]*Fares_Big_Star_Export[[#This Row],[HOURLY DATA]]/60</f>
        <v>13.05</v>
      </c>
    </row>
    <row r="796" spans="1:29" x14ac:dyDescent="0.25">
      <c r="A796" t="s">
        <v>461</v>
      </c>
      <c r="B796" t="s">
        <v>794</v>
      </c>
      <c r="C796" t="s">
        <v>863</v>
      </c>
      <c r="D796" s="3">
        <v>0</v>
      </c>
      <c r="E796" t="s">
        <v>92</v>
      </c>
      <c r="F796" t="s">
        <v>421</v>
      </c>
      <c r="G796" s="2">
        <v>45598</v>
      </c>
      <c r="H796">
        <v>4017460</v>
      </c>
      <c r="I796" t="s">
        <v>290</v>
      </c>
      <c r="J796" t="s">
        <v>80</v>
      </c>
      <c r="K796">
        <v>11.49</v>
      </c>
      <c r="L796">
        <v>33</v>
      </c>
      <c r="M796" t="s">
        <v>88</v>
      </c>
      <c r="N796" t="s">
        <v>788</v>
      </c>
      <c r="O796">
        <v>5</v>
      </c>
      <c r="P796">
        <v>11.49</v>
      </c>
      <c r="Q796">
        <v>1.75</v>
      </c>
      <c r="R796">
        <v>20.107500000000002</v>
      </c>
      <c r="S796">
        <v>25.107500000000002</v>
      </c>
      <c r="T796">
        <v>5</v>
      </c>
      <c r="U796" s="91">
        <v>0</v>
      </c>
      <c r="V796" s="91">
        <v>5</v>
      </c>
      <c r="W796">
        <v>32.5</v>
      </c>
      <c r="X796">
        <v>0.55000000000000004</v>
      </c>
      <c r="Y796">
        <v>17.875</v>
      </c>
      <c r="Z796" s="183">
        <v>7.2324999999999999</v>
      </c>
      <c r="AA796" t="s">
        <v>5</v>
      </c>
      <c r="AB796" t="b" cm="1">
        <f t="array" ref="AB7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6">
        <f>Fares_Big_Star_Export[[#This Row],[Trip Time]]*Fares_Big_Star_Export[[#This Row],[HOURLY DATA]]/60</f>
        <v>17.875</v>
      </c>
    </row>
    <row r="797" spans="1:29" x14ac:dyDescent="0.25">
      <c r="A797" t="s">
        <v>370</v>
      </c>
      <c r="B797" t="s">
        <v>876</v>
      </c>
      <c r="C797" t="s">
        <v>1065</v>
      </c>
      <c r="D797" s="3">
        <v>1</v>
      </c>
      <c r="E797" t="s">
        <v>92</v>
      </c>
      <c r="F797" t="s">
        <v>353</v>
      </c>
      <c r="G797" s="2">
        <v>45598</v>
      </c>
      <c r="H797">
        <v>4013348</v>
      </c>
      <c r="I797" t="s">
        <v>217</v>
      </c>
      <c r="J797" t="s">
        <v>80</v>
      </c>
      <c r="K797">
        <v>10.54</v>
      </c>
      <c r="L797">
        <v>0</v>
      </c>
      <c r="M797" t="s">
        <v>88</v>
      </c>
      <c r="N797" t="s">
        <v>788</v>
      </c>
      <c r="O797">
        <v>5</v>
      </c>
      <c r="P797">
        <v>10.54</v>
      </c>
      <c r="Q797">
        <v>1.75</v>
      </c>
      <c r="R797">
        <v>18.445</v>
      </c>
      <c r="S797">
        <v>23.445</v>
      </c>
      <c r="T797">
        <v>5</v>
      </c>
      <c r="U797" s="91">
        <v>5</v>
      </c>
      <c r="V797" s="91">
        <v>0</v>
      </c>
      <c r="W797">
        <v>32.5</v>
      </c>
      <c r="X797">
        <v>0</v>
      </c>
      <c r="Y797">
        <v>0</v>
      </c>
      <c r="Z797" s="183">
        <v>23.445</v>
      </c>
      <c r="AA797" t="s">
        <v>5</v>
      </c>
      <c r="AB797" t="b" cm="1">
        <f t="array" ref="AB7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7">
        <f>Fares_Big_Star_Export[[#This Row],[Trip Time]]*Fares_Big_Star_Export[[#This Row],[HOURLY DATA]]/60</f>
        <v>0</v>
      </c>
    </row>
    <row r="798" spans="1:29" x14ac:dyDescent="0.25">
      <c r="A798" t="s">
        <v>55</v>
      </c>
      <c r="B798" t="s">
        <v>487</v>
      </c>
      <c r="C798" t="s">
        <v>951</v>
      </c>
      <c r="D798" s="3">
        <v>1</v>
      </c>
      <c r="E798" t="s">
        <v>92</v>
      </c>
      <c r="F798" t="s">
        <v>789</v>
      </c>
      <c r="G798" s="2">
        <v>45598</v>
      </c>
      <c r="H798">
        <v>4017406</v>
      </c>
      <c r="I798" t="s">
        <v>291</v>
      </c>
      <c r="J798" t="s">
        <v>80</v>
      </c>
      <c r="K798">
        <v>18.48</v>
      </c>
      <c r="L798">
        <v>26</v>
      </c>
      <c r="M798" t="s">
        <v>88</v>
      </c>
      <c r="N798" t="s">
        <v>788</v>
      </c>
      <c r="O798">
        <v>6.5</v>
      </c>
      <c r="P798">
        <v>18.48</v>
      </c>
      <c r="Q798">
        <v>2</v>
      </c>
      <c r="R798">
        <v>36.96</v>
      </c>
      <c r="S798">
        <v>43.46</v>
      </c>
      <c r="T798">
        <v>5.5</v>
      </c>
      <c r="U798" s="91">
        <v>5.5</v>
      </c>
      <c r="V798" s="91">
        <v>0</v>
      </c>
      <c r="W798">
        <v>35.787500000000001</v>
      </c>
      <c r="X798">
        <v>0.43333333333333335</v>
      </c>
      <c r="Y798">
        <v>15.507916666666668</v>
      </c>
      <c r="Z798" s="183">
        <v>27.952100000000002</v>
      </c>
      <c r="AA798" t="s">
        <v>5</v>
      </c>
      <c r="AB798" t="b" cm="1">
        <f t="array" ref="AB7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8">
        <f>Fares_Big_Star_Export[[#This Row],[Trip Time]]*Fares_Big_Star_Export[[#This Row],[HOURLY DATA]]/60</f>
        <v>15.507916666666667</v>
      </c>
    </row>
    <row r="799" spans="1:29" x14ac:dyDescent="0.25">
      <c r="A799" t="s">
        <v>432</v>
      </c>
      <c r="B799" t="s">
        <v>365</v>
      </c>
      <c r="C799" t="s">
        <v>516</v>
      </c>
      <c r="D799" s="3">
        <v>0</v>
      </c>
      <c r="E799" t="s">
        <v>92</v>
      </c>
      <c r="F799" t="s">
        <v>398</v>
      </c>
      <c r="G799" s="2">
        <v>45598</v>
      </c>
      <c r="H799">
        <v>4016076</v>
      </c>
      <c r="I799" t="s">
        <v>27</v>
      </c>
      <c r="J799" t="s">
        <v>80</v>
      </c>
      <c r="K799">
        <v>7.93</v>
      </c>
      <c r="L799">
        <v>16</v>
      </c>
      <c r="M799" t="s">
        <v>88</v>
      </c>
      <c r="N799" t="s">
        <v>788</v>
      </c>
      <c r="O799">
        <v>5</v>
      </c>
      <c r="P799">
        <v>7.93</v>
      </c>
      <c r="Q799">
        <v>1.75</v>
      </c>
      <c r="R799">
        <v>13.8775</v>
      </c>
      <c r="S799">
        <v>18.877499999999998</v>
      </c>
      <c r="T799">
        <v>5.5</v>
      </c>
      <c r="U799" s="91">
        <v>0</v>
      </c>
      <c r="V799" s="91">
        <v>5.5</v>
      </c>
      <c r="W799">
        <v>29</v>
      </c>
      <c r="X799">
        <v>0.26666666666666666</v>
      </c>
      <c r="Y799">
        <v>7.7333333333333334</v>
      </c>
      <c r="Z799" s="183">
        <v>11.1442</v>
      </c>
      <c r="AA799" t="s">
        <v>26</v>
      </c>
      <c r="AB799" t="b" cm="1">
        <f t="array" ref="AB7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9">
        <f>Fares_Big_Star_Export[[#This Row],[Trip Time]]*Fares_Big_Star_Export[[#This Row],[HOURLY DATA]]/60</f>
        <v>7.7333333333333334</v>
      </c>
    </row>
    <row r="800" spans="1:29" x14ac:dyDescent="0.25">
      <c r="A800" t="s">
        <v>331</v>
      </c>
      <c r="B800" t="s">
        <v>1051</v>
      </c>
      <c r="C800" t="s">
        <v>521</v>
      </c>
      <c r="D800" s="3">
        <v>0</v>
      </c>
      <c r="E800" t="s">
        <v>92</v>
      </c>
      <c r="F800" t="s">
        <v>284</v>
      </c>
      <c r="G800" s="2">
        <v>45598</v>
      </c>
      <c r="H800">
        <v>4016575</v>
      </c>
      <c r="I800" t="s">
        <v>213</v>
      </c>
      <c r="J800" t="s">
        <v>93</v>
      </c>
      <c r="K800">
        <v>6.07</v>
      </c>
      <c r="L800">
        <v>24</v>
      </c>
      <c r="M800" t="s">
        <v>88</v>
      </c>
      <c r="N800" t="s">
        <v>788</v>
      </c>
      <c r="O800">
        <v>5</v>
      </c>
      <c r="P800">
        <v>6.07</v>
      </c>
      <c r="Q800">
        <v>1.75</v>
      </c>
      <c r="R800">
        <v>10.6225</v>
      </c>
      <c r="S800">
        <v>15.6225</v>
      </c>
      <c r="T800">
        <v>5</v>
      </c>
      <c r="U800" s="91">
        <v>0</v>
      </c>
      <c r="V800" s="91">
        <v>5</v>
      </c>
      <c r="W800">
        <v>32.5</v>
      </c>
      <c r="X800">
        <v>0.4</v>
      </c>
      <c r="Y800">
        <v>13</v>
      </c>
      <c r="Z800" s="183">
        <v>2.6225000000000001</v>
      </c>
      <c r="AA800" t="s">
        <v>5</v>
      </c>
      <c r="AB800" t="b" cm="1">
        <f t="array" ref="AB8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0">
        <f>Fares_Big_Star_Export[[#This Row],[Trip Time]]*Fares_Big_Star_Export[[#This Row],[HOURLY DATA]]/60</f>
        <v>13</v>
      </c>
    </row>
    <row r="801" spans="1:29" x14ac:dyDescent="0.25">
      <c r="A801" t="s">
        <v>406</v>
      </c>
      <c r="B801" t="s">
        <v>481</v>
      </c>
      <c r="C801" t="s">
        <v>748</v>
      </c>
      <c r="D801" s="3">
        <v>0</v>
      </c>
      <c r="E801" t="s">
        <v>92</v>
      </c>
      <c r="F801" t="s">
        <v>385</v>
      </c>
      <c r="G801" s="2">
        <v>45598</v>
      </c>
      <c r="H801">
        <v>4016077</v>
      </c>
      <c r="I801" t="s">
        <v>212</v>
      </c>
      <c r="J801" t="s">
        <v>80</v>
      </c>
      <c r="K801">
        <v>7.93</v>
      </c>
      <c r="L801">
        <v>17</v>
      </c>
      <c r="M801" t="s">
        <v>88</v>
      </c>
      <c r="N801" t="s">
        <v>788</v>
      </c>
      <c r="O801">
        <v>5</v>
      </c>
      <c r="P801">
        <v>7.93</v>
      </c>
      <c r="Q801">
        <v>1.75</v>
      </c>
      <c r="R801">
        <v>13.8775</v>
      </c>
      <c r="S801">
        <v>18.877499999999998</v>
      </c>
      <c r="T801">
        <v>5.5</v>
      </c>
      <c r="U801" s="91">
        <v>0</v>
      </c>
      <c r="V801" s="91">
        <v>5.5</v>
      </c>
      <c r="W801">
        <v>29</v>
      </c>
      <c r="X801">
        <v>0.28333333333333333</v>
      </c>
      <c r="Y801">
        <v>8.2166666666666668</v>
      </c>
      <c r="Z801" s="183">
        <v>10.6608</v>
      </c>
      <c r="AA801" t="s">
        <v>26</v>
      </c>
      <c r="AB801" t="b" cm="1">
        <f t="array" ref="AB8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1">
        <f>Fares_Big_Star_Export[[#This Row],[Trip Time]]*Fares_Big_Star_Export[[#This Row],[HOURLY DATA]]/60</f>
        <v>8.2166666666666668</v>
      </c>
    </row>
    <row r="802" spans="1:29" x14ac:dyDescent="0.25">
      <c r="A802" t="s">
        <v>370</v>
      </c>
      <c r="B802" t="s">
        <v>857</v>
      </c>
      <c r="C802" t="s">
        <v>965</v>
      </c>
      <c r="D802" s="3">
        <v>0</v>
      </c>
      <c r="E802" t="s">
        <v>92</v>
      </c>
      <c r="F802" t="s">
        <v>353</v>
      </c>
      <c r="G802" s="2">
        <v>45598</v>
      </c>
      <c r="H802">
        <v>4017531</v>
      </c>
      <c r="I802" t="s">
        <v>217</v>
      </c>
      <c r="J802" t="s">
        <v>80</v>
      </c>
      <c r="K802">
        <v>8.19</v>
      </c>
      <c r="L802">
        <v>18</v>
      </c>
      <c r="M802" t="s">
        <v>88</v>
      </c>
      <c r="N802" t="s">
        <v>788</v>
      </c>
      <c r="O802">
        <v>5</v>
      </c>
      <c r="P802">
        <v>8.19</v>
      </c>
      <c r="Q802">
        <v>1.75</v>
      </c>
      <c r="R802">
        <v>14.3325</v>
      </c>
      <c r="S802">
        <v>19.3325</v>
      </c>
      <c r="T802">
        <v>3</v>
      </c>
      <c r="U802" s="91">
        <v>0</v>
      </c>
      <c r="V802" s="91">
        <v>3</v>
      </c>
      <c r="W802">
        <v>32.5</v>
      </c>
      <c r="X802">
        <v>0.3</v>
      </c>
      <c r="Y802">
        <v>9.75</v>
      </c>
      <c r="Z802" s="183">
        <v>9.5824999999999996</v>
      </c>
      <c r="AA802" t="s">
        <v>5</v>
      </c>
      <c r="AB802" t="b" cm="1">
        <f t="array" ref="AB8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2">
        <f>Fares_Big_Star_Export[[#This Row],[Trip Time]]*Fares_Big_Star_Export[[#This Row],[HOURLY DATA]]/60</f>
        <v>9.75</v>
      </c>
    </row>
    <row r="803" spans="1:29" x14ac:dyDescent="0.25">
      <c r="A803" t="s">
        <v>461</v>
      </c>
      <c r="B803" t="s">
        <v>889</v>
      </c>
      <c r="C803" t="s">
        <v>524</v>
      </c>
      <c r="D803" s="3">
        <v>1</v>
      </c>
      <c r="E803" t="s">
        <v>92</v>
      </c>
      <c r="F803" t="s">
        <v>421</v>
      </c>
      <c r="G803" s="2">
        <v>45598</v>
      </c>
      <c r="H803">
        <v>4017538</v>
      </c>
      <c r="I803" t="s">
        <v>290</v>
      </c>
      <c r="J803" t="s">
        <v>84</v>
      </c>
      <c r="K803">
        <v>32.26</v>
      </c>
      <c r="L803">
        <v>40</v>
      </c>
      <c r="M803" t="s">
        <v>88</v>
      </c>
      <c r="N803" t="s">
        <v>788</v>
      </c>
      <c r="O803">
        <v>5</v>
      </c>
      <c r="P803">
        <v>32.26</v>
      </c>
      <c r="Q803">
        <v>1.75</v>
      </c>
      <c r="R803">
        <v>56.454999999999998</v>
      </c>
      <c r="S803">
        <v>61.454999999999998</v>
      </c>
      <c r="T803">
        <v>3</v>
      </c>
      <c r="U803" s="91">
        <v>3</v>
      </c>
      <c r="V803" s="91">
        <v>0</v>
      </c>
      <c r="W803">
        <v>32.5</v>
      </c>
      <c r="X803">
        <v>0.66666666666666663</v>
      </c>
      <c r="Y803">
        <v>21.666666666666664</v>
      </c>
      <c r="Z803" s="183">
        <v>39.7883</v>
      </c>
      <c r="AA803" t="s">
        <v>5</v>
      </c>
      <c r="AB803" t="b" cm="1">
        <f t="array" ref="AB8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3">
        <f>Fares_Big_Star_Export[[#This Row],[Trip Time]]*Fares_Big_Star_Export[[#This Row],[HOURLY DATA]]/60</f>
        <v>21.666666666666668</v>
      </c>
    </row>
    <row r="804" spans="1:29" x14ac:dyDescent="0.25">
      <c r="A804" t="s">
        <v>55</v>
      </c>
      <c r="B804" t="s">
        <v>872</v>
      </c>
      <c r="C804" t="s">
        <v>860</v>
      </c>
      <c r="D804" s="3">
        <v>1</v>
      </c>
      <c r="E804" t="s">
        <v>92</v>
      </c>
      <c r="F804" t="s">
        <v>789</v>
      </c>
      <c r="G804" s="2">
        <v>45598</v>
      </c>
      <c r="H804">
        <v>4017366</v>
      </c>
      <c r="I804" t="s">
        <v>291</v>
      </c>
      <c r="J804" t="s">
        <v>83</v>
      </c>
      <c r="K804">
        <v>24.03</v>
      </c>
      <c r="L804">
        <v>63</v>
      </c>
      <c r="M804" t="s">
        <v>88</v>
      </c>
      <c r="N804" t="s">
        <v>788</v>
      </c>
      <c r="O804">
        <v>6.5</v>
      </c>
      <c r="P804">
        <v>24.03</v>
      </c>
      <c r="Q804">
        <v>2</v>
      </c>
      <c r="R804">
        <v>48.06</v>
      </c>
      <c r="S804">
        <v>54.56</v>
      </c>
      <c r="T804">
        <v>5.5</v>
      </c>
      <c r="U804" s="91">
        <v>5.5</v>
      </c>
      <c r="V804" s="91">
        <v>0</v>
      </c>
      <c r="W804">
        <v>35.787500000000001</v>
      </c>
      <c r="X804">
        <v>1.05</v>
      </c>
      <c r="Y804">
        <v>37.576875000000001</v>
      </c>
      <c r="Z804" s="183">
        <v>16.9831</v>
      </c>
      <c r="AA804" t="s">
        <v>5</v>
      </c>
      <c r="AB804" t="b" cm="1">
        <f t="array" ref="AB8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4">
        <f>Fares_Big_Star_Export[[#This Row],[Trip Time]]*Fares_Big_Star_Export[[#This Row],[HOURLY DATA]]/60</f>
        <v>37.576875000000001</v>
      </c>
    </row>
    <row r="805" spans="1:29" x14ac:dyDescent="0.25">
      <c r="A805" t="s">
        <v>432</v>
      </c>
      <c r="B805" t="s">
        <v>791</v>
      </c>
      <c r="C805" t="s">
        <v>413</v>
      </c>
      <c r="D805" s="3">
        <v>0</v>
      </c>
      <c r="E805" t="s">
        <v>92</v>
      </c>
      <c r="F805" t="s">
        <v>398</v>
      </c>
      <c r="G805" s="2">
        <v>45598</v>
      </c>
      <c r="H805">
        <v>4017392</v>
      </c>
      <c r="I805" t="s">
        <v>27</v>
      </c>
      <c r="J805" t="s">
        <v>80</v>
      </c>
      <c r="K805">
        <v>25.12</v>
      </c>
      <c r="L805">
        <v>48</v>
      </c>
      <c r="M805" t="s">
        <v>88</v>
      </c>
      <c r="N805" t="s">
        <v>788</v>
      </c>
      <c r="O805">
        <v>5</v>
      </c>
      <c r="P805">
        <v>25.12</v>
      </c>
      <c r="Q805">
        <v>1.75</v>
      </c>
      <c r="R805">
        <v>43.96</v>
      </c>
      <c r="S805">
        <v>48.96</v>
      </c>
      <c r="T805">
        <v>5.5</v>
      </c>
      <c r="U805" s="91">
        <v>0</v>
      </c>
      <c r="V805" s="91">
        <v>5.5</v>
      </c>
      <c r="W805">
        <v>29</v>
      </c>
      <c r="X805">
        <v>0.8</v>
      </c>
      <c r="Y805">
        <v>23.200000000000003</v>
      </c>
      <c r="Z805" s="183">
        <v>25.76</v>
      </c>
      <c r="AA805" t="s">
        <v>26</v>
      </c>
      <c r="AB805" t="b" cm="1">
        <f t="array" ref="AB8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5">
        <f>Fares_Big_Star_Export[[#This Row],[Trip Time]]*Fares_Big_Star_Export[[#This Row],[HOURLY DATA]]/60</f>
        <v>23.2</v>
      </c>
    </row>
    <row r="806" spans="1:29" x14ac:dyDescent="0.25">
      <c r="A806" t="s">
        <v>432</v>
      </c>
      <c r="B806" t="s">
        <v>924</v>
      </c>
      <c r="C806" t="s">
        <v>598</v>
      </c>
      <c r="D806" s="3">
        <v>0</v>
      </c>
      <c r="E806" t="s">
        <v>92</v>
      </c>
      <c r="F806" t="s">
        <v>398</v>
      </c>
      <c r="G806" s="2">
        <v>45598</v>
      </c>
      <c r="H806">
        <v>4017521</v>
      </c>
      <c r="I806" t="s">
        <v>27</v>
      </c>
      <c r="J806" t="s">
        <v>80</v>
      </c>
      <c r="K806">
        <v>8.19</v>
      </c>
      <c r="L806">
        <v>21</v>
      </c>
      <c r="M806" t="s">
        <v>88</v>
      </c>
      <c r="N806" t="s">
        <v>788</v>
      </c>
      <c r="O806">
        <v>5</v>
      </c>
      <c r="P806">
        <v>8.19</v>
      </c>
      <c r="Q806">
        <v>1.75</v>
      </c>
      <c r="R806">
        <v>14.3325</v>
      </c>
      <c r="S806">
        <v>19.3325</v>
      </c>
      <c r="T806">
        <v>3</v>
      </c>
      <c r="U806" s="91">
        <v>0</v>
      </c>
      <c r="V806" s="91">
        <v>3</v>
      </c>
      <c r="W806">
        <v>29</v>
      </c>
      <c r="X806">
        <v>0.35</v>
      </c>
      <c r="Y806">
        <v>10.149999999999999</v>
      </c>
      <c r="Z806" s="183">
        <v>9.1824999999999992</v>
      </c>
      <c r="AA806" t="s">
        <v>26</v>
      </c>
      <c r="AB806" t="b" cm="1">
        <f t="array" ref="AB8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6">
        <f>Fares_Big_Star_Export[[#This Row],[Trip Time]]*Fares_Big_Star_Export[[#This Row],[HOURLY DATA]]/60</f>
        <v>10.15</v>
      </c>
    </row>
    <row r="807" spans="1:29" x14ac:dyDescent="0.25">
      <c r="A807" t="s">
        <v>55</v>
      </c>
      <c r="B807" t="s">
        <v>513</v>
      </c>
      <c r="C807" t="s">
        <v>436</v>
      </c>
      <c r="D807" s="3">
        <v>0</v>
      </c>
      <c r="E807" t="s">
        <v>92</v>
      </c>
      <c r="F807" t="s">
        <v>342</v>
      </c>
      <c r="G807" s="2">
        <v>45598</v>
      </c>
      <c r="H807">
        <v>4017365</v>
      </c>
      <c r="I807" t="s">
        <v>306</v>
      </c>
      <c r="J807" t="s">
        <v>83</v>
      </c>
      <c r="K807">
        <v>24.03</v>
      </c>
      <c r="L807">
        <v>32</v>
      </c>
      <c r="M807" t="s">
        <v>88</v>
      </c>
      <c r="N807" t="s">
        <v>788</v>
      </c>
      <c r="O807">
        <v>6.5</v>
      </c>
      <c r="P807">
        <v>24.03</v>
      </c>
      <c r="Q807">
        <v>2</v>
      </c>
      <c r="R807">
        <v>48.06</v>
      </c>
      <c r="S807">
        <v>54.56</v>
      </c>
      <c r="T807">
        <v>0</v>
      </c>
      <c r="U807" s="91">
        <v>0</v>
      </c>
      <c r="V807" s="91">
        <v>0</v>
      </c>
      <c r="W807">
        <v>35.787500000000001</v>
      </c>
      <c r="X807">
        <v>0.53333333333333333</v>
      </c>
      <c r="Y807">
        <v>19.086666666666666</v>
      </c>
      <c r="Z807" s="183">
        <v>35.473300000000002</v>
      </c>
      <c r="AA807" t="s">
        <v>5</v>
      </c>
      <c r="AB807" t="b" cm="1">
        <f t="array" ref="AB8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7">
        <f>Fares_Big_Star_Export[[#This Row],[Trip Time]]*Fares_Big_Star_Export[[#This Row],[HOURLY DATA]]/60</f>
        <v>19.086666666666666</v>
      </c>
    </row>
    <row r="808" spans="1:29" x14ac:dyDescent="0.25">
      <c r="A808" t="s">
        <v>55</v>
      </c>
      <c r="B808" t="s">
        <v>373</v>
      </c>
      <c r="C808" t="s">
        <v>365</v>
      </c>
      <c r="D808" s="3">
        <v>0</v>
      </c>
      <c r="E808" t="s">
        <v>92</v>
      </c>
      <c r="F808" t="s">
        <v>562</v>
      </c>
      <c r="G808" s="2">
        <v>45599</v>
      </c>
      <c r="H808">
        <v>4015843</v>
      </c>
      <c r="I808" t="s">
        <v>848</v>
      </c>
      <c r="J808" t="s">
        <v>80</v>
      </c>
      <c r="K808">
        <v>16.86</v>
      </c>
      <c r="L808">
        <v>22</v>
      </c>
      <c r="M808" t="s">
        <v>88</v>
      </c>
      <c r="N808" t="s">
        <v>788</v>
      </c>
      <c r="O808">
        <v>6.5</v>
      </c>
      <c r="P808">
        <v>16.86</v>
      </c>
      <c r="Q808">
        <v>2</v>
      </c>
      <c r="R808">
        <v>33.72</v>
      </c>
      <c r="S808">
        <v>40.22</v>
      </c>
      <c r="T808">
        <v>5.5</v>
      </c>
      <c r="U808" s="91">
        <v>0</v>
      </c>
      <c r="V808" s="91">
        <v>5.5</v>
      </c>
      <c r="W808">
        <v>35.787500000000001</v>
      </c>
      <c r="X808">
        <v>0.36666666666666664</v>
      </c>
      <c r="Y808">
        <v>13.122083333333332</v>
      </c>
      <c r="Z808" s="183">
        <v>27.097899999999999</v>
      </c>
      <c r="AA808" t="s">
        <v>5</v>
      </c>
      <c r="AB808" t="b" cm="1">
        <f t="array" ref="AB8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8">
        <f>Fares_Big_Star_Export[[#This Row],[Trip Time]]*Fares_Big_Star_Export[[#This Row],[HOURLY DATA]]/60</f>
        <v>13.122083333333334</v>
      </c>
    </row>
    <row r="809" spans="1:29" x14ac:dyDescent="0.25">
      <c r="A809" t="s">
        <v>331</v>
      </c>
      <c r="B809" t="s">
        <v>466</v>
      </c>
      <c r="C809" t="s">
        <v>466</v>
      </c>
      <c r="D809" s="3">
        <v>0</v>
      </c>
      <c r="E809" t="s">
        <v>92</v>
      </c>
      <c r="F809" t="s">
        <v>284</v>
      </c>
      <c r="G809" s="2">
        <v>45599</v>
      </c>
      <c r="H809">
        <v>4015895</v>
      </c>
      <c r="I809" t="s">
        <v>213</v>
      </c>
      <c r="J809" t="s">
        <v>84</v>
      </c>
      <c r="K809">
        <v>30.84</v>
      </c>
      <c r="L809">
        <v>3</v>
      </c>
      <c r="M809" t="s">
        <v>88</v>
      </c>
      <c r="N809" t="s">
        <v>788</v>
      </c>
      <c r="O809">
        <v>5</v>
      </c>
      <c r="P809">
        <v>30.84</v>
      </c>
      <c r="Q809">
        <v>1.75</v>
      </c>
      <c r="R809">
        <v>53.97</v>
      </c>
      <c r="S809">
        <v>58.97</v>
      </c>
      <c r="T809">
        <v>0</v>
      </c>
      <c r="U809" s="91">
        <v>0</v>
      </c>
      <c r="V809" s="91">
        <v>0</v>
      </c>
      <c r="W809">
        <v>32.5</v>
      </c>
      <c r="X809">
        <v>0.05</v>
      </c>
      <c r="Y809">
        <v>1.625</v>
      </c>
      <c r="Z809" s="183">
        <v>57.344999999999999</v>
      </c>
      <c r="AA809" t="s">
        <v>5</v>
      </c>
      <c r="AB809" t="b" cm="1">
        <f t="array" ref="AB8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9">
        <f>Fares_Big_Star_Export[[#This Row],[Trip Time]]*Fares_Big_Star_Export[[#This Row],[HOURLY DATA]]/60</f>
        <v>1.625</v>
      </c>
    </row>
    <row r="810" spans="1:29" x14ac:dyDescent="0.25">
      <c r="A810" t="s">
        <v>55</v>
      </c>
      <c r="B810" t="s">
        <v>987</v>
      </c>
      <c r="C810" t="s">
        <v>1066</v>
      </c>
      <c r="D810" s="3">
        <v>0</v>
      </c>
      <c r="E810" t="s">
        <v>92</v>
      </c>
      <c r="F810" t="s">
        <v>789</v>
      </c>
      <c r="G810" s="2">
        <v>45599</v>
      </c>
      <c r="H810">
        <v>4015988</v>
      </c>
      <c r="I810" t="s">
        <v>291</v>
      </c>
      <c r="J810" t="s">
        <v>80</v>
      </c>
      <c r="K810">
        <v>35.729999999999997</v>
      </c>
      <c r="L810">
        <v>46</v>
      </c>
      <c r="M810" t="s">
        <v>88</v>
      </c>
      <c r="N810" t="s">
        <v>788</v>
      </c>
      <c r="O810">
        <v>6.5</v>
      </c>
      <c r="P810">
        <v>35.729999999999997</v>
      </c>
      <c r="Q810">
        <v>2</v>
      </c>
      <c r="R810">
        <v>71.459999999999994</v>
      </c>
      <c r="S810">
        <v>77.959999999999994</v>
      </c>
      <c r="T810">
        <v>0</v>
      </c>
      <c r="U810" s="91">
        <v>0</v>
      </c>
      <c r="V810" s="91">
        <v>0</v>
      </c>
      <c r="W810">
        <v>35.787500000000001</v>
      </c>
      <c r="X810">
        <v>0.76666666666666672</v>
      </c>
      <c r="Y810">
        <v>27.437083333333337</v>
      </c>
      <c r="Z810" s="183">
        <v>50.5229</v>
      </c>
      <c r="AA810" t="s">
        <v>5</v>
      </c>
      <c r="AB810" t="b" cm="1">
        <f t="array" ref="AB8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0">
        <f>Fares_Big_Star_Export[[#This Row],[Trip Time]]*Fares_Big_Star_Export[[#This Row],[HOURLY DATA]]/60</f>
        <v>27.437083333333337</v>
      </c>
    </row>
    <row r="811" spans="1:29" x14ac:dyDescent="0.25">
      <c r="A811" t="s">
        <v>331</v>
      </c>
      <c r="B811" t="s">
        <v>800</v>
      </c>
      <c r="C811" t="s">
        <v>651</v>
      </c>
      <c r="D811" s="3">
        <v>0</v>
      </c>
      <c r="E811" t="s">
        <v>92</v>
      </c>
      <c r="F811" t="s">
        <v>284</v>
      </c>
      <c r="G811" s="2">
        <v>45599</v>
      </c>
      <c r="H811">
        <v>4016778</v>
      </c>
      <c r="I811" t="s">
        <v>213</v>
      </c>
      <c r="J811" t="s">
        <v>84</v>
      </c>
      <c r="K811">
        <v>31.58</v>
      </c>
      <c r="L811">
        <v>40</v>
      </c>
      <c r="M811" t="s">
        <v>88</v>
      </c>
      <c r="N811" t="s">
        <v>788</v>
      </c>
      <c r="O811">
        <v>5</v>
      </c>
      <c r="P811">
        <v>31.58</v>
      </c>
      <c r="Q811">
        <v>1.75</v>
      </c>
      <c r="R811">
        <v>55.265000000000001</v>
      </c>
      <c r="S811">
        <v>60.265000000000001</v>
      </c>
      <c r="T811">
        <v>5.5</v>
      </c>
      <c r="U811" s="91">
        <v>0</v>
      </c>
      <c r="V811" s="91">
        <v>5.5</v>
      </c>
      <c r="W811">
        <v>32.5</v>
      </c>
      <c r="X811">
        <v>0.66666666666666663</v>
      </c>
      <c r="Y811">
        <v>21.666666666666664</v>
      </c>
      <c r="Z811" s="183">
        <v>38.598300000000002</v>
      </c>
      <c r="AA811" t="s">
        <v>5</v>
      </c>
      <c r="AB811" t="b" cm="1">
        <f t="array" ref="AB8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1">
        <f>Fares_Big_Star_Export[[#This Row],[Trip Time]]*Fares_Big_Star_Export[[#This Row],[HOURLY DATA]]/60</f>
        <v>21.666666666666668</v>
      </c>
    </row>
    <row r="812" spans="1:29" x14ac:dyDescent="0.25">
      <c r="A812" t="s">
        <v>581</v>
      </c>
      <c r="B812" t="s">
        <v>922</v>
      </c>
      <c r="C812" t="s">
        <v>858</v>
      </c>
      <c r="D812" s="3">
        <v>0</v>
      </c>
      <c r="E812" t="s">
        <v>92</v>
      </c>
      <c r="F812" t="s">
        <v>563</v>
      </c>
      <c r="G812" s="2">
        <v>45599</v>
      </c>
      <c r="H812">
        <v>4017298</v>
      </c>
      <c r="I812" t="s">
        <v>564</v>
      </c>
      <c r="J812" t="s">
        <v>80</v>
      </c>
      <c r="K812">
        <v>23.23</v>
      </c>
      <c r="L812">
        <v>39</v>
      </c>
      <c r="M812" t="s">
        <v>88</v>
      </c>
      <c r="N812" t="s">
        <v>788</v>
      </c>
      <c r="O812">
        <v>5</v>
      </c>
      <c r="P812">
        <v>23.23</v>
      </c>
      <c r="Q812">
        <v>1.75</v>
      </c>
      <c r="R812">
        <v>40.652500000000003</v>
      </c>
      <c r="S812">
        <v>45.652500000000003</v>
      </c>
      <c r="T812">
        <v>3</v>
      </c>
      <c r="U812" s="91">
        <v>0</v>
      </c>
      <c r="V812" s="91">
        <v>3</v>
      </c>
      <c r="W812">
        <v>32.5</v>
      </c>
      <c r="X812">
        <v>0.65</v>
      </c>
      <c r="Y812">
        <v>21.125</v>
      </c>
      <c r="Z812" s="183">
        <v>24.5275</v>
      </c>
      <c r="AA812" t="s">
        <v>5</v>
      </c>
      <c r="AB812" t="b" cm="1">
        <f t="array" ref="AB8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2">
        <f>Fares_Big_Star_Export[[#This Row],[Trip Time]]*Fares_Big_Star_Export[[#This Row],[HOURLY DATA]]/60</f>
        <v>21.125</v>
      </c>
    </row>
    <row r="813" spans="1:29" x14ac:dyDescent="0.25">
      <c r="A813" t="s">
        <v>55</v>
      </c>
      <c r="B813" t="s">
        <v>831</v>
      </c>
      <c r="C813" t="s">
        <v>1067</v>
      </c>
      <c r="D813" s="3">
        <v>0</v>
      </c>
      <c r="E813" t="s">
        <v>92</v>
      </c>
      <c r="F813" t="s">
        <v>308</v>
      </c>
      <c r="G813" s="2">
        <v>45599</v>
      </c>
      <c r="H813">
        <v>4017410</v>
      </c>
      <c r="I813" t="s">
        <v>18</v>
      </c>
      <c r="J813" t="s">
        <v>80</v>
      </c>
      <c r="K813">
        <v>18.48</v>
      </c>
      <c r="L813">
        <v>70</v>
      </c>
      <c r="M813" t="s">
        <v>88</v>
      </c>
      <c r="N813" t="s">
        <v>788</v>
      </c>
      <c r="O813">
        <v>6.5</v>
      </c>
      <c r="P813">
        <v>18.48</v>
      </c>
      <c r="Q813">
        <v>2</v>
      </c>
      <c r="R813">
        <v>36.96</v>
      </c>
      <c r="S813">
        <v>43.46</v>
      </c>
      <c r="T813">
        <v>5</v>
      </c>
      <c r="U813" s="91">
        <v>0</v>
      </c>
      <c r="V813" s="91">
        <v>5</v>
      </c>
      <c r="W813">
        <v>35.787500000000001</v>
      </c>
      <c r="X813">
        <v>1.1666666666666667</v>
      </c>
      <c r="Y813">
        <v>41.752083333333339</v>
      </c>
      <c r="Z813" s="183">
        <v>1.7079</v>
      </c>
      <c r="AA813" t="s">
        <v>19</v>
      </c>
      <c r="AB813" t="b" cm="1">
        <f t="array" ref="AB8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3">
        <f>Fares_Big_Star_Export[[#This Row],[Trip Time]]*Fares_Big_Star_Export[[#This Row],[HOURLY DATA]]/60</f>
        <v>41.752083333333331</v>
      </c>
    </row>
    <row r="814" spans="1:29" x14ac:dyDescent="0.25">
      <c r="A814" t="s">
        <v>55</v>
      </c>
      <c r="B814" t="s">
        <v>628</v>
      </c>
      <c r="C814" t="s">
        <v>797</v>
      </c>
      <c r="D814" s="3">
        <v>0</v>
      </c>
      <c r="E814" t="s">
        <v>92</v>
      </c>
      <c r="F814" t="s">
        <v>562</v>
      </c>
      <c r="G814" s="2">
        <v>45599</v>
      </c>
      <c r="H814">
        <v>4015844</v>
      </c>
      <c r="I814" t="s">
        <v>848</v>
      </c>
      <c r="J814" t="s">
        <v>80</v>
      </c>
      <c r="K814">
        <v>16.86</v>
      </c>
      <c r="L814">
        <v>155</v>
      </c>
      <c r="M814" t="s">
        <v>88</v>
      </c>
      <c r="N814" t="s">
        <v>788</v>
      </c>
      <c r="O814">
        <v>6.5</v>
      </c>
      <c r="P814">
        <v>16.86</v>
      </c>
      <c r="Q814">
        <v>2</v>
      </c>
      <c r="R814">
        <v>33.72</v>
      </c>
      <c r="S814">
        <v>40.22</v>
      </c>
      <c r="T814">
        <v>5</v>
      </c>
      <c r="U814" s="91">
        <v>0</v>
      </c>
      <c r="V814" s="91">
        <v>5</v>
      </c>
      <c r="W814">
        <v>35.787500000000001</v>
      </c>
      <c r="X814">
        <v>2.5833333333333335</v>
      </c>
      <c r="Y814">
        <v>92.451041666666669</v>
      </c>
      <c r="Z814" s="183">
        <v>-52.231000000000002</v>
      </c>
      <c r="AA814" t="s">
        <v>5</v>
      </c>
      <c r="AB814" t="b" cm="1">
        <f t="array" ref="AB8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4">
        <f>Fares_Big_Star_Export[[#This Row],[Trip Time]]*Fares_Big_Star_Export[[#This Row],[HOURLY DATA]]/60</f>
        <v>92.451041666666669</v>
      </c>
    </row>
    <row r="815" spans="1:29" x14ac:dyDescent="0.25">
      <c r="A815" t="s">
        <v>581</v>
      </c>
      <c r="B815" t="s">
        <v>1068</v>
      </c>
      <c r="C815" t="s">
        <v>1069</v>
      </c>
      <c r="D815" s="3">
        <v>0</v>
      </c>
      <c r="E815" t="s">
        <v>92</v>
      </c>
      <c r="F815" t="s">
        <v>563</v>
      </c>
      <c r="G815" s="2">
        <v>45599</v>
      </c>
      <c r="H815">
        <v>4015132</v>
      </c>
      <c r="I815" t="s">
        <v>564</v>
      </c>
      <c r="J815" t="s">
        <v>80</v>
      </c>
      <c r="K815">
        <v>27.82</v>
      </c>
      <c r="L815">
        <v>29</v>
      </c>
      <c r="M815" t="s">
        <v>88</v>
      </c>
      <c r="N815" t="s">
        <v>788</v>
      </c>
      <c r="O815">
        <v>5</v>
      </c>
      <c r="P815">
        <v>27.82</v>
      </c>
      <c r="Q815">
        <v>1.75</v>
      </c>
      <c r="R815">
        <v>48.685000000000002</v>
      </c>
      <c r="S815">
        <v>53.685000000000002</v>
      </c>
      <c r="T815">
        <v>0</v>
      </c>
      <c r="U815" s="91">
        <v>0</v>
      </c>
      <c r="V815" s="91">
        <v>0</v>
      </c>
      <c r="W815">
        <v>32.5</v>
      </c>
      <c r="X815">
        <v>0.48333333333333334</v>
      </c>
      <c r="Y815">
        <v>15.708333333333334</v>
      </c>
      <c r="Z815" s="183">
        <v>37.976700000000001</v>
      </c>
      <c r="AA815" t="s">
        <v>5</v>
      </c>
      <c r="AB815" t="b" cm="1">
        <f t="array" ref="AB8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5">
        <f>Fares_Big_Star_Export[[#This Row],[Trip Time]]*Fares_Big_Star_Export[[#This Row],[HOURLY DATA]]/60</f>
        <v>15.708333333333334</v>
      </c>
    </row>
    <row r="816" spans="1:29" x14ac:dyDescent="0.25">
      <c r="A816" t="s">
        <v>55</v>
      </c>
      <c r="B816" t="s">
        <v>372</v>
      </c>
      <c r="C816" t="s">
        <v>492</v>
      </c>
      <c r="D816" s="3">
        <v>0</v>
      </c>
      <c r="E816" t="s">
        <v>92</v>
      </c>
      <c r="F816" t="s">
        <v>789</v>
      </c>
      <c r="G816" s="2">
        <v>45599</v>
      </c>
      <c r="H816">
        <v>4017683</v>
      </c>
      <c r="I816" t="s">
        <v>291</v>
      </c>
      <c r="J816" t="s">
        <v>80</v>
      </c>
      <c r="K816">
        <v>27.36</v>
      </c>
      <c r="L816">
        <v>35</v>
      </c>
      <c r="M816" t="s">
        <v>88</v>
      </c>
      <c r="N816" t="s">
        <v>788</v>
      </c>
      <c r="O816">
        <v>6.5</v>
      </c>
      <c r="P816">
        <v>27.36</v>
      </c>
      <c r="Q816">
        <v>2</v>
      </c>
      <c r="R816">
        <v>54.72</v>
      </c>
      <c r="S816">
        <v>61.22</v>
      </c>
      <c r="T816">
        <v>5.5</v>
      </c>
      <c r="U816" s="91">
        <v>0</v>
      </c>
      <c r="V816" s="91">
        <v>5.5</v>
      </c>
      <c r="W816">
        <v>35.787500000000001</v>
      </c>
      <c r="X816">
        <v>0.58333333333333337</v>
      </c>
      <c r="Y816">
        <v>20.876041666666669</v>
      </c>
      <c r="Z816" s="183">
        <v>40.344000000000001</v>
      </c>
      <c r="AA816" t="s">
        <v>5</v>
      </c>
      <c r="AB816" t="b" cm="1">
        <f t="array" ref="AB8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6">
        <f>Fares_Big_Star_Export[[#This Row],[Trip Time]]*Fares_Big_Star_Export[[#This Row],[HOURLY DATA]]/60</f>
        <v>20.876041666666666</v>
      </c>
    </row>
    <row r="817" spans="1:29" x14ac:dyDescent="0.25">
      <c r="A817" t="s">
        <v>55</v>
      </c>
      <c r="B817" t="s">
        <v>768</v>
      </c>
      <c r="C817" t="s">
        <v>995</v>
      </c>
      <c r="D817" s="3">
        <v>0</v>
      </c>
      <c r="E817" t="s">
        <v>92</v>
      </c>
      <c r="F817" t="s">
        <v>562</v>
      </c>
      <c r="G817" s="2">
        <v>45599</v>
      </c>
      <c r="H817">
        <v>4017545</v>
      </c>
      <c r="I817" t="s">
        <v>848</v>
      </c>
      <c r="J817" t="s">
        <v>84</v>
      </c>
      <c r="K817">
        <v>11.71</v>
      </c>
      <c r="L817">
        <v>37</v>
      </c>
      <c r="M817" t="s">
        <v>88</v>
      </c>
      <c r="N817" t="s">
        <v>788</v>
      </c>
      <c r="O817">
        <v>6.5</v>
      </c>
      <c r="P817">
        <v>11.71</v>
      </c>
      <c r="Q817">
        <v>2</v>
      </c>
      <c r="R817">
        <v>23.42</v>
      </c>
      <c r="S817">
        <v>29.92</v>
      </c>
      <c r="T817">
        <v>5</v>
      </c>
      <c r="U817" s="91">
        <v>0</v>
      </c>
      <c r="V817" s="91">
        <v>5</v>
      </c>
      <c r="W817">
        <v>35.787500000000001</v>
      </c>
      <c r="X817">
        <v>0.6166666666666667</v>
      </c>
      <c r="Y817">
        <v>22.068958333333335</v>
      </c>
      <c r="Z817" s="183">
        <v>7.851</v>
      </c>
      <c r="AA817" t="s">
        <v>5</v>
      </c>
      <c r="AB817" t="b" cm="1">
        <f t="array" ref="AB8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7">
        <f>Fares_Big_Star_Export[[#This Row],[Trip Time]]*Fares_Big_Star_Export[[#This Row],[HOURLY DATA]]/60</f>
        <v>22.068958333333335</v>
      </c>
    </row>
    <row r="818" spans="1:29" x14ac:dyDescent="0.25">
      <c r="A818" t="s">
        <v>581</v>
      </c>
      <c r="B818" t="s">
        <v>890</v>
      </c>
      <c r="C818" t="s">
        <v>576</v>
      </c>
      <c r="D818" s="3">
        <v>0</v>
      </c>
      <c r="E818" t="s">
        <v>92</v>
      </c>
      <c r="F818" t="s">
        <v>563</v>
      </c>
      <c r="G818" s="2">
        <v>45599</v>
      </c>
      <c r="H818">
        <v>4017692</v>
      </c>
      <c r="I818" t="s">
        <v>564</v>
      </c>
      <c r="J818" t="s">
        <v>80</v>
      </c>
      <c r="K818">
        <v>26.95</v>
      </c>
      <c r="L818">
        <v>42</v>
      </c>
      <c r="M818" t="s">
        <v>88</v>
      </c>
      <c r="N818" t="s">
        <v>788</v>
      </c>
      <c r="O818">
        <v>5</v>
      </c>
      <c r="P818">
        <v>26.95</v>
      </c>
      <c r="Q818">
        <v>1.75</v>
      </c>
      <c r="R818">
        <v>47.162500000000001</v>
      </c>
      <c r="S818">
        <v>52.162500000000001</v>
      </c>
      <c r="T818">
        <v>5.5</v>
      </c>
      <c r="U818" s="91">
        <v>0</v>
      </c>
      <c r="V818" s="91">
        <v>5.5</v>
      </c>
      <c r="W818">
        <v>32.5</v>
      </c>
      <c r="X818">
        <v>0.7</v>
      </c>
      <c r="Y818">
        <v>22.75</v>
      </c>
      <c r="Z818" s="183">
        <v>29.412500000000001</v>
      </c>
      <c r="AA818" t="s">
        <v>5</v>
      </c>
      <c r="AB818" t="b" cm="1">
        <f t="array" ref="AB8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8">
        <f>Fares_Big_Star_Export[[#This Row],[Trip Time]]*Fares_Big_Star_Export[[#This Row],[HOURLY DATA]]/60</f>
        <v>22.75</v>
      </c>
    </row>
    <row r="819" spans="1:29" x14ac:dyDescent="0.25">
      <c r="A819" t="s">
        <v>55</v>
      </c>
      <c r="B819" t="s">
        <v>869</v>
      </c>
      <c r="C819" t="s">
        <v>1028</v>
      </c>
      <c r="D819" s="3">
        <v>0</v>
      </c>
      <c r="E819" t="s">
        <v>92</v>
      </c>
      <c r="F819" t="s">
        <v>308</v>
      </c>
      <c r="G819" s="2">
        <v>45599</v>
      </c>
      <c r="H819">
        <v>4017687</v>
      </c>
      <c r="I819" t="s">
        <v>18</v>
      </c>
      <c r="J819" t="s">
        <v>80</v>
      </c>
      <c r="K819">
        <v>13.41</v>
      </c>
      <c r="L819">
        <v>35</v>
      </c>
      <c r="M819" t="s">
        <v>88</v>
      </c>
      <c r="N819" t="s">
        <v>788</v>
      </c>
      <c r="O819">
        <v>6.5</v>
      </c>
      <c r="P819">
        <v>13.41</v>
      </c>
      <c r="Q819">
        <v>2</v>
      </c>
      <c r="R819">
        <v>26.82</v>
      </c>
      <c r="S819">
        <v>33.32</v>
      </c>
      <c r="T819">
        <v>5</v>
      </c>
      <c r="U819" s="91">
        <v>0</v>
      </c>
      <c r="V819" s="91">
        <v>5</v>
      </c>
      <c r="W819">
        <v>35.787500000000001</v>
      </c>
      <c r="X819">
        <v>0.58333333333333337</v>
      </c>
      <c r="Y819">
        <v>20.876041666666669</v>
      </c>
      <c r="Z819" s="183">
        <v>12.444000000000001</v>
      </c>
      <c r="AA819" t="s">
        <v>19</v>
      </c>
      <c r="AB819" t="b" cm="1">
        <f t="array" ref="AB8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9">
        <f>Fares_Big_Star_Export[[#This Row],[Trip Time]]*Fares_Big_Star_Export[[#This Row],[HOURLY DATA]]/60</f>
        <v>20.876041666666666</v>
      </c>
    </row>
    <row r="820" spans="1:29" x14ac:dyDescent="0.25">
      <c r="A820" t="s">
        <v>55</v>
      </c>
      <c r="B820" t="s">
        <v>607</v>
      </c>
      <c r="C820" t="s">
        <v>384</v>
      </c>
      <c r="D820" s="3">
        <v>0</v>
      </c>
      <c r="E820" t="s">
        <v>92</v>
      </c>
      <c r="F820" t="s">
        <v>472</v>
      </c>
      <c r="G820" s="2">
        <v>45599</v>
      </c>
      <c r="H820">
        <v>4017686</v>
      </c>
      <c r="I820" t="s">
        <v>20</v>
      </c>
      <c r="J820" t="s">
        <v>80</v>
      </c>
      <c r="K820">
        <v>13.41</v>
      </c>
      <c r="L820">
        <v>30</v>
      </c>
      <c r="M820" t="s">
        <v>88</v>
      </c>
      <c r="N820" t="s">
        <v>788</v>
      </c>
      <c r="O820">
        <v>6.5</v>
      </c>
      <c r="P820">
        <v>13.41</v>
      </c>
      <c r="Q820">
        <v>2</v>
      </c>
      <c r="R820">
        <v>26.82</v>
      </c>
      <c r="S820">
        <v>33.32</v>
      </c>
      <c r="T820">
        <v>5.5</v>
      </c>
      <c r="U820" s="91">
        <v>0</v>
      </c>
      <c r="V820" s="91">
        <v>5.5</v>
      </c>
      <c r="W820">
        <v>35.787500000000001</v>
      </c>
      <c r="X820">
        <v>0.5</v>
      </c>
      <c r="Y820">
        <v>17.893750000000001</v>
      </c>
      <c r="Z820" s="183">
        <v>15.4262</v>
      </c>
      <c r="AA820" t="s">
        <v>5</v>
      </c>
      <c r="AB820" t="b" cm="1">
        <f t="array" ref="AB8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0">
        <f>Fares_Big_Star_Export[[#This Row],[Trip Time]]*Fares_Big_Star_Export[[#This Row],[HOURLY DATA]]/60</f>
        <v>17.893750000000001</v>
      </c>
    </row>
    <row r="821" spans="1:29" x14ac:dyDescent="0.25">
      <c r="A821" t="s">
        <v>55</v>
      </c>
      <c r="B821" t="s">
        <v>373</v>
      </c>
      <c r="C821" t="s">
        <v>382</v>
      </c>
      <c r="D821" s="3">
        <v>0</v>
      </c>
      <c r="E821" t="s">
        <v>92</v>
      </c>
      <c r="F821" t="s">
        <v>472</v>
      </c>
      <c r="G821" s="2">
        <v>45599</v>
      </c>
      <c r="H821">
        <v>4017680</v>
      </c>
      <c r="I821" t="s">
        <v>20</v>
      </c>
      <c r="J821" t="s">
        <v>80</v>
      </c>
      <c r="K821">
        <v>27.36</v>
      </c>
      <c r="L821">
        <v>35</v>
      </c>
      <c r="M821" t="s">
        <v>88</v>
      </c>
      <c r="N821" t="s">
        <v>788</v>
      </c>
      <c r="O821">
        <v>6.5</v>
      </c>
      <c r="P821">
        <v>27.36</v>
      </c>
      <c r="Q821">
        <v>2</v>
      </c>
      <c r="R821">
        <v>54.72</v>
      </c>
      <c r="S821">
        <v>61.22</v>
      </c>
      <c r="T821">
        <v>0</v>
      </c>
      <c r="U821" s="91">
        <v>0</v>
      </c>
      <c r="V821" s="91">
        <v>0</v>
      </c>
      <c r="W821">
        <v>35.787500000000001</v>
      </c>
      <c r="X821">
        <v>0.58333333333333337</v>
      </c>
      <c r="Y821">
        <v>20.876041666666669</v>
      </c>
      <c r="Z821" s="183">
        <v>40.344000000000001</v>
      </c>
      <c r="AA821" t="s">
        <v>5</v>
      </c>
      <c r="AB821" t="b" cm="1">
        <f t="array" ref="AB8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1">
        <f>Fares_Big_Star_Export[[#This Row],[Trip Time]]*Fares_Big_Star_Export[[#This Row],[HOURLY DATA]]/60</f>
        <v>20.876041666666666</v>
      </c>
    </row>
    <row r="822" spans="1:29" x14ac:dyDescent="0.25">
      <c r="A822" t="s">
        <v>55</v>
      </c>
      <c r="B822" t="s">
        <v>756</v>
      </c>
      <c r="C822" t="s">
        <v>1006</v>
      </c>
      <c r="D822" s="3">
        <v>0</v>
      </c>
      <c r="E822" t="s">
        <v>92</v>
      </c>
      <c r="F822" t="s">
        <v>562</v>
      </c>
      <c r="G822" s="2">
        <v>45599</v>
      </c>
      <c r="H822">
        <v>4017679</v>
      </c>
      <c r="I822" t="s">
        <v>848</v>
      </c>
      <c r="J822" t="s">
        <v>80</v>
      </c>
      <c r="K822">
        <v>24.43</v>
      </c>
      <c r="L822">
        <v>48</v>
      </c>
      <c r="M822" t="s">
        <v>88</v>
      </c>
      <c r="N822" t="s">
        <v>788</v>
      </c>
      <c r="O822">
        <v>6.5</v>
      </c>
      <c r="P822">
        <v>24.43</v>
      </c>
      <c r="Q822">
        <v>2</v>
      </c>
      <c r="R822">
        <v>48.86</v>
      </c>
      <c r="S822">
        <v>55.36</v>
      </c>
      <c r="T822">
        <v>5</v>
      </c>
      <c r="U822" s="91">
        <v>0</v>
      </c>
      <c r="V822" s="91">
        <v>5</v>
      </c>
      <c r="W822">
        <v>35.787500000000001</v>
      </c>
      <c r="X822">
        <v>0.8</v>
      </c>
      <c r="Y822">
        <v>28.630000000000003</v>
      </c>
      <c r="Z822" s="183">
        <v>26.73</v>
      </c>
      <c r="AA822" t="s">
        <v>5</v>
      </c>
      <c r="AB822" t="b" cm="1">
        <f t="array" ref="AB8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2">
        <f>Fares_Big_Star_Export[[#This Row],[Trip Time]]*Fares_Big_Star_Export[[#This Row],[HOURLY DATA]]/60</f>
        <v>28.630000000000003</v>
      </c>
    </row>
    <row r="823" spans="1:29" x14ac:dyDescent="0.25">
      <c r="A823" t="s">
        <v>55</v>
      </c>
      <c r="B823" t="s">
        <v>894</v>
      </c>
      <c r="C823" t="s">
        <v>942</v>
      </c>
      <c r="D823" s="3">
        <v>1</v>
      </c>
      <c r="E823" t="s">
        <v>92</v>
      </c>
      <c r="F823" t="s">
        <v>308</v>
      </c>
      <c r="G823" s="2">
        <v>45599</v>
      </c>
      <c r="H823">
        <v>4017554</v>
      </c>
      <c r="I823" t="s">
        <v>18</v>
      </c>
      <c r="J823" t="s">
        <v>80</v>
      </c>
      <c r="K823">
        <v>14.75</v>
      </c>
      <c r="L823">
        <v>45</v>
      </c>
      <c r="M823" t="s">
        <v>88</v>
      </c>
      <c r="N823" t="s">
        <v>788</v>
      </c>
      <c r="O823">
        <v>6.5</v>
      </c>
      <c r="P823">
        <v>14.75</v>
      </c>
      <c r="Q823">
        <v>2</v>
      </c>
      <c r="R823">
        <v>29.5</v>
      </c>
      <c r="S823">
        <v>36</v>
      </c>
      <c r="T823">
        <v>5.5</v>
      </c>
      <c r="U823" s="91">
        <v>5.5</v>
      </c>
      <c r="V823" s="91">
        <v>0</v>
      </c>
      <c r="W823">
        <v>35.787500000000001</v>
      </c>
      <c r="X823">
        <v>0.75</v>
      </c>
      <c r="Y823">
        <v>26.840625000000003</v>
      </c>
      <c r="Z823" s="183">
        <v>9.1593999999999998</v>
      </c>
      <c r="AA823" t="s">
        <v>19</v>
      </c>
      <c r="AB823" t="b" cm="1">
        <f t="array" ref="AB8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3">
        <f>Fares_Big_Star_Export[[#This Row],[Trip Time]]*Fares_Big_Star_Export[[#This Row],[HOURLY DATA]]/60</f>
        <v>26.840624999999999</v>
      </c>
    </row>
    <row r="824" spans="1:29" x14ac:dyDescent="0.25">
      <c r="A824" t="s">
        <v>331</v>
      </c>
      <c r="B824" t="s">
        <v>1070</v>
      </c>
      <c r="C824" t="s">
        <v>648</v>
      </c>
      <c r="D824" s="3">
        <v>0</v>
      </c>
      <c r="E824" t="s">
        <v>92</v>
      </c>
      <c r="F824" t="s">
        <v>284</v>
      </c>
      <c r="G824" s="2">
        <v>45599</v>
      </c>
      <c r="H824">
        <v>4015894</v>
      </c>
      <c r="I824" t="s">
        <v>213</v>
      </c>
      <c r="J824" t="s">
        <v>84</v>
      </c>
      <c r="K824">
        <v>30.84</v>
      </c>
      <c r="L824">
        <v>101</v>
      </c>
      <c r="M824" t="s">
        <v>88</v>
      </c>
      <c r="N824" t="s">
        <v>788</v>
      </c>
      <c r="O824">
        <v>5</v>
      </c>
      <c r="P824">
        <v>30.84</v>
      </c>
      <c r="Q824">
        <v>1.75</v>
      </c>
      <c r="R824">
        <v>53.97</v>
      </c>
      <c r="S824">
        <v>58.97</v>
      </c>
      <c r="T824">
        <v>5.5</v>
      </c>
      <c r="U824" s="91">
        <v>0</v>
      </c>
      <c r="V824" s="91">
        <v>5.5</v>
      </c>
      <c r="W824">
        <v>32.5</v>
      </c>
      <c r="X824">
        <v>1.6833333333333333</v>
      </c>
      <c r="Y824">
        <v>54.708333333333336</v>
      </c>
      <c r="Z824" s="183">
        <v>4.2617000000000003</v>
      </c>
      <c r="AA824" t="s">
        <v>5</v>
      </c>
      <c r="AB824" t="b" cm="1">
        <f t="array" ref="AB8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4">
        <f>Fares_Big_Star_Export[[#This Row],[Trip Time]]*Fares_Big_Star_Export[[#This Row],[HOURLY DATA]]/60</f>
        <v>54.708333333333336</v>
      </c>
    </row>
    <row r="825" spans="1:29" x14ac:dyDescent="0.25">
      <c r="A825" t="s">
        <v>331</v>
      </c>
      <c r="B825" t="s">
        <v>645</v>
      </c>
      <c r="C825" t="s">
        <v>767</v>
      </c>
      <c r="D825" s="3">
        <v>0</v>
      </c>
      <c r="E825" t="s">
        <v>92</v>
      </c>
      <c r="F825" t="s">
        <v>284</v>
      </c>
      <c r="G825" s="2">
        <v>45599</v>
      </c>
      <c r="H825">
        <v>4017490</v>
      </c>
      <c r="I825" t="s">
        <v>213</v>
      </c>
      <c r="J825" t="s">
        <v>80</v>
      </c>
      <c r="K825">
        <v>25.21</v>
      </c>
      <c r="L825">
        <v>64</v>
      </c>
      <c r="M825" t="s">
        <v>88</v>
      </c>
      <c r="N825" t="s">
        <v>788</v>
      </c>
      <c r="O825">
        <v>5</v>
      </c>
      <c r="P825">
        <v>25.21</v>
      </c>
      <c r="Q825">
        <v>1.75</v>
      </c>
      <c r="R825">
        <v>44.1175</v>
      </c>
      <c r="S825">
        <v>49.1175</v>
      </c>
      <c r="T825">
        <v>5.5</v>
      </c>
      <c r="U825" s="91">
        <v>0</v>
      </c>
      <c r="V825" s="91">
        <v>5.5</v>
      </c>
      <c r="W825">
        <v>32.5</v>
      </c>
      <c r="X825">
        <v>1.0666666666666667</v>
      </c>
      <c r="Y825">
        <v>34.666666666666664</v>
      </c>
      <c r="Z825" s="183">
        <v>14.450799999999999</v>
      </c>
      <c r="AA825" t="s">
        <v>5</v>
      </c>
      <c r="AB825" t="b" cm="1">
        <f t="array" ref="AB8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5">
        <f>Fares_Big_Star_Export[[#This Row],[Trip Time]]*Fares_Big_Star_Export[[#This Row],[HOURLY DATA]]/60</f>
        <v>34.666666666666664</v>
      </c>
    </row>
    <row r="826" spans="1:29" x14ac:dyDescent="0.25">
      <c r="A826" t="s">
        <v>55</v>
      </c>
      <c r="B826" t="s">
        <v>794</v>
      </c>
      <c r="C826" t="s">
        <v>560</v>
      </c>
      <c r="D826" s="3">
        <v>0</v>
      </c>
      <c r="E826" t="s">
        <v>92</v>
      </c>
      <c r="F826" t="s">
        <v>472</v>
      </c>
      <c r="G826" s="2">
        <v>45599</v>
      </c>
      <c r="H826">
        <v>4017491</v>
      </c>
      <c r="I826" t="s">
        <v>20</v>
      </c>
      <c r="J826" t="s">
        <v>80</v>
      </c>
      <c r="K826">
        <v>25.21</v>
      </c>
      <c r="L826">
        <v>28</v>
      </c>
      <c r="M826" t="s">
        <v>88</v>
      </c>
      <c r="N826" t="s">
        <v>788</v>
      </c>
      <c r="O826">
        <v>6.5</v>
      </c>
      <c r="P826">
        <v>25.21</v>
      </c>
      <c r="Q826">
        <v>2</v>
      </c>
      <c r="R826">
        <v>50.42</v>
      </c>
      <c r="S826">
        <v>56.92</v>
      </c>
      <c r="T826">
        <v>0</v>
      </c>
      <c r="U826" s="91">
        <v>0</v>
      </c>
      <c r="V826" s="91">
        <v>0</v>
      </c>
      <c r="W826">
        <v>35.787500000000001</v>
      </c>
      <c r="X826">
        <v>0.46666666666666667</v>
      </c>
      <c r="Y826">
        <v>16.700833333333335</v>
      </c>
      <c r="Z826" s="183">
        <v>40.219200000000001</v>
      </c>
      <c r="AA826" t="s">
        <v>5</v>
      </c>
      <c r="AB826" t="b" cm="1">
        <f t="array" ref="AB8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6">
        <f>Fares_Big_Star_Export[[#This Row],[Trip Time]]*Fares_Big_Star_Export[[#This Row],[HOURLY DATA]]/60</f>
        <v>16.700833333333335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132BD-B267-4FA8-82C1-E99998E88139}">
  <sheetPr codeName="Sheet6"/>
  <dimension ref="A1:AF7000"/>
  <sheetViews>
    <sheetView showGridLines="0" workbookViewId="0"/>
  </sheetViews>
  <sheetFormatPr defaultRowHeight="15" x14ac:dyDescent="0.25"/>
  <cols>
    <col min="1" max="1" width="3" customWidth="1"/>
    <col min="2" max="2" width="12.710937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1.28515625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72">
        <v>7755.02</v>
      </c>
      <c r="I1" s="233" t="s">
        <v>945</v>
      </c>
      <c r="J1" s="234"/>
      <c r="K1" s="235" t="s">
        <v>946</v>
      </c>
      <c r="L1" s="236"/>
    </row>
    <row r="2" spans="2:30" ht="19.5" thickBot="1" x14ac:dyDescent="0.35">
      <c r="B2" s="129" t="s">
        <v>206</v>
      </c>
      <c r="C2" s="133">
        <v>7517.43</v>
      </c>
      <c r="D2" s="2" t="s">
        <v>109</v>
      </c>
      <c r="F2" s="72">
        <v>7.5</v>
      </c>
      <c r="H2"/>
      <c r="I2" s="113" t="s">
        <v>156</v>
      </c>
      <c r="J2" s="114" t="s">
        <v>158</v>
      </c>
      <c r="K2" s="115" t="s">
        <v>156</v>
      </c>
      <c r="L2" s="116" t="s">
        <v>158</v>
      </c>
      <c r="M2" s="117" t="s">
        <v>214</v>
      </c>
      <c r="P2" s="1" t="s">
        <v>98</v>
      </c>
      <c r="R2" s="65">
        <v>2114.27</v>
      </c>
      <c r="T2" s="127" t="s">
        <v>202</v>
      </c>
      <c r="U2" s="130">
        <v>1020</v>
      </c>
      <c r="V2" s="4"/>
      <c r="W2" s="127" t="s">
        <v>301</v>
      </c>
      <c r="X2" s="130">
        <v>0</v>
      </c>
    </row>
    <row r="3" spans="2:30" ht="18.75" x14ac:dyDescent="0.3">
      <c r="B3" s="47"/>
      <c r="C3" s="8"/>
      <c r="D3" s="2" t="s">
        <v>110</v>
      </c>
      <c r="F3" s="72">
        <v>265</v>
      </c>
      <c r="H3" s="77" t="s">
        <v>5</v>
      </c>
      <c r="I3" s="119">
        <v>1333.43</v>
      </c>
      <c r="J3" s="120">
        <v>111.11916666666667</v>
      </c>
      <c r="K3" s="120">
        <v>1286.3869999999999</v>
      </c>
      <c r="L3" s="120">
        <v>107.19891666666668</v>
      </c>
      <c r="M3" s="118">
        <v>0</v>
      </c>
      <c r="P3" s="1" t="s">
        <v>99</v>
      </c>
      <c r="R3" s="65">
        <v>1352.85</v>
      </c>
      <c r="T3" s="66" t="s">
        <v>203</v>
      </c>
      <c r="U3" s="65">
        <v>0</v>
      </c>
      <c r="V3" s="4"/>
      <c r="W3" s="66" t="s">
        <v>297</v>
      </c>
      <c r="X3" s="65">
        <v>0</v>
      </c>
    </row>
    <row r="4" spans="2:30" ht="18.75" x14ac:dyDescent="0.3">
      <c r="D4" s="2" t="s">
        <v>293</v>
      </c>
      <c r="F4" s="72">
        <v>201.25</v>
      </c>
      <c r="G4" s="50"/>
      <c r="H4" s="77" t="s">
        <v>19</v>
      </c>
      <c r="I4" s="119">
        <v>0</v>
      </c>
      <c r="J4" s="120">
        <v>0</v>
      </c>
      <c r="K4" s="120">
        <v>0</v>
      </c>
      <c r="L4" s="120">
        <v>0</v>
      </c>
      <c r="M4" s="118">
        <v>0</v>
      </c>
      <c r="O4" s="6"/>
      <c r="P4" s="1" t="s">
        <v>100</v>
      </c>
      <c r="R4" s="176">
        <v>2799</v>
      </c>
      <c r="T4" s="66" t="s">
        <v>204</v>
      </c>
      <c r="U4" s="65">
        <v>1020</v>
      </c>
      <c r="V4" s="4"/>
      <c r="W4" s="66" t="s">
        <v>298</v>
      </c>
      <c r="X4" s="65">
        <v>0</v>
      </c>
    </row>
    <row r="5" spans="2:30" ht="18.75" x14ac:dyDescent="0.3">
      <c r="B5" s="34" t="s">
        <v>69</v>
      </c>
      <c r="C5" s="7"/>
      <c r="D5" s="48" t="s">
        <v>294</v>
      </c>
      <c r="F5" s="177">
        <v>473.75</v>
      </c>
      <c r="G5" s="4"/>
      <c r="H5" s="77" t="s">
        <v>26</v>
      </c>
      <c r="I5" s="119">
        <v>1038.874</v>
      </c>
      <c r="J5" s="120">
        <v>54.677578947368424</v>
      </c>
      <c r="K5" s="120">
        <v>1024.865</v>
      </c>
      <c r="L5" s="120">
        <v>53.940263157894734</v>
      </c>
      <c r="M5" s="118"/>
      <c r="P5" s="1" t="s">
        <v>107</v>
      </c>
      <c r="Q5" s="64"/>
      <c r="R5" s="51">
        <v>46.65</v>
      </c>
      <c r="T5" s="66" t="s">
        <v>205</v>
      </c>
      <c r="U5" s="65">
        <v>0</v>
      </c>
      <c r="V5" s="4"/>
      <c r="W5" s="66" t="s">
        <v>119</v>
      </c>
      <c r="X5" s="65">
        <v>0</v>
      </c>
    </row>
    <row r="6" spans="2:30" ht="19.5" thickBot="1" x14ac:dyDescent="0.35">
      <c r="B6" s="34"/>
      <c r="C6" s="7"/>
      <c r="D6" s="48" t="s">
        <v>201</v>
      </c>
      <c r="F6" s="134">
        <v>75.239999999999995</v>
      </c>
      <c r="G6" s="137"/>
      <c r="H6" s="78" t="s">
        <v>159</v>
      </c>
      <c r="I6" s="121">
        <v>2372.3040000000001</v>
      </c>
      <c r="J6" s="122">
        <v>165.7967456140351</v>
      </c>
      <c r="K6" s="122">
        <v>2311.252</v>
      </c>
      <c r="L6" s="122">
        <v>161.13917982456141</v>
      </c>
      <c r="M6" s="123">
        <v>0</v>
      </c>
      <c r="P6" s="1" t="s">
        <v>108</v>
      </c>
      <c r="Q6" s="5"/>
      <c r="R6" s="65">
        <v>1180.92</v>
      </c>
      <c r="T6" s="66" t="s">
        <v>310</v>
      </c>
      <c r="U6" s="65">
        <v>0</v>
      </c>
    </row>
    <row r="7" spans="2:30" ht="18.75" x14ac:dyDescent="0.3">
      <c r="B7" s="34"/>
      <c r="C7" s="7"/>
      <c r="F7" s="41"/>
      <c r="G7" s="237" t="s">
        <v>211</v>
      </c>
      <c r="H7" s="237"/>
      <c r="I7" s="136">
        <v>39.79</v>
      </c>
      <c r="K7" s="85">
        <v>35.450000000000003</v>
      </c>
      <c r="M7" s="135">
        <v>75.239999999999995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38" t="s">
        <v>392</v>
      </c>
      <c r="C9" s="238"/>
      <c r="D9" s="238"/>
      <c r="H9" s="41"/>
      <c r="J9" s="85"/>
    </row>
    <row r="10" spans="2:30" ht="23.45" customHeight="1" thickBot="1" x14ac:dyDescent="0.4">
      <c r="B10" s="239" t="s">
        <v>79</v>
      </c>
      <c r="C10" s="240"/>
      <c r="D10" s="240"/>
      <c r="E10" s="240"/>
      <c r="F10" s="240"/>
      <c r="G10" s="240"/>
      <c r="H10" s="240"/>
      <c r="I10" s="240"/>
      <c r="J10" s="240"/>
      <c r="K10" s="240"/>
      <c r="L10" s="240"/>
      <c r="M10" s="240"/>
      <c r="N10" s="241"/>
      <c r="P10" s="231" t="s">
        <v>77</v>
      </c>
      <c r="Q10" s="232"/>
      <c r="R10" s="232"/>
      <c r="S10" s="232"/>
      <c r="T10" s="232"/>
      <c r="U10" s="232"/>
      <c r="V10" s="232"/>
      <c r="W10" s="232"/>
      <c r="X10" s="232"/>
      <c r="Y10" s="232"/>
      <c r="Z10" s="232"/>
      <c r="AA10" s="232"/>
      <c r="AB10" s="232"/>
      <c r="AC10" s="232"/>
    </row>
    <row r="11" spans="2:30" s="32" customFormat="1" ht="43.9" customHeight="1" thickBot="1" x14ac:dyDescent="0.3">
      <c r="B11" s="38" t="s">
        <v>7</v>
      </c>
      <c r="C11" s="39" t="s">
        <v>8</v>
      </c>
      <c r="D11" s="39" t="s">
        <v>314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313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>
        <v>45572</v>
      </c>
      <c r="C12" s="10" t="s">
        <v>15</v>
      </c>
      <c r="D12" s="11" t="s">
        <v>666</v>
      </c>
      <c r="E12" s="13">
        <v>220</v>
      </c>
      <c r="F12" s="13" t="s">
        <v>26</v>
      </c>
      <c r="G12" s="13">
        <v>11</v>
      </c>
      <c r="H12" s="13">
        <v>10.55</v>
      </c>
      <c r="I12" s="82">
        <v>0</v>
      </c>
      <c r="J12" s="82">
        <v>0.53300000000000003</v>
      </c>
      <c r="K12" s="86">
        <v>221.09899999999999</v>
      </c>
      <c r="L12" s="73">
        <v>29</v>
      </c>
      <c r="M12" s="95">
        <v>10.017000000000001</v>
      </c>
      <c r="N12" s="74">
        <v>290.49</v>
      </c>
      <c r="P12" s="14" t="s">
        <v>92</v>
      </c>
      <c r="Q12" s="11" t="s">
        <v>368</v>
      </c>
      <c r="R12" s="12">
        <v>45572</v>
      </c>
      <c r="S12" s="11">
        <v>3997367</v>
      </c>
      <c r="T12" s="13">
        <v>220</v>
      </c>
      <c r="U12" s="13" t="s">
        <v>80</v>
      </c>
      <c r="V12" s="11">
        <v>14.02</v>
      </c>
      <c r="W12" s="11">
        <v>46</v>
      </c>
      <c r="X12" s="11" t="s">
        <v>88</v>
      </c>
      <c r="Y12" s="13" t="s">
        <v>788</v>
      </c>
      <c r="Z12" s="166">
        <v>5</v>
      </c>
      <c r="AA12" s="180">
        <v>14.02</v>
      </c>
      <c r="AB12" s="181">
        <v>1.75</v>
      </c>
      <c r="AC12" s="181">
        <v>24.535</v>
      </c>
      <c r="AD12">
        <v>29.535</v>
      </c>
    </row>
    <row r="13" spans="2:30" x14ac:dyDescent="0.25">
      <c r="B13" s="36">
        <v>45572</v>
      </c>
      <c r="C13" s="15" t="s">
        <v>15</v>
      </c>
      <c r="D13" s="16" t="s">
        <v>618</v>
      </c>
      <c r="E13" s="18">
        <v>204</v>
      </c>
      <c r="F13" s="18" t="s">
        <v>5</v>
      </c>
      <c r="G13" s="18">
        <v>8</v>
      </c>
      <c r="H13" s="18">
        <v>10.417</v>
      </c>
      <c r="I13" s="83">
        <v>0</v>
      </c>
      <c r="J13" s="83">
        <v>0.5</v>
      </c>
      <c r="K13" s="87">
        <v>171.67099999999999</v>
      </c>
      <c r="L13" s="75">
        <v>32.5</v>
      </c>
      <c r="M13" s="96">
        <v>9.9169999999999998</v>
      </c>
      <c r="N13" s="76">
        <v>322.3</v>
      </c>
      <c r="P13" s="15" t="s">
        <v>92</v>
      </c>
      <c r="Q13" s="16" t="s">
        <v>368</v>
      </c>
      <c r="R13" s="17">
        <v>45572</v>
      </c>
      <c r="S13" s="16">
        <v>3997381</v>
      </c>
      <c r="T13" s="18">
        <v>220</v>
      </c>
      <c r="U13" s="18" t="s">
        <v>80</v>
      </c>
      <c r="V13" s="16">
        <v>4.38</v>
      </c>
      <c r="W13" s="16">
        <v>21</v>
      </c>
      <c r="X13" s="16" t="s">
        <v>88</v>
      </c>
      <c r="Y13" s="18" t="s">
        <v>788</v>
      </c>
      <c r="Z13" s="167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">
        <v>15</v>
      </c>
      <c r="D14" s="16" t="s">
        <v>618</v>
      </c>
      <c r="E14" s="18">
        <v>204</v>
      </c>
      <c r="F14" s="18" t="s">
        <v>5</v>
      </c>
      <c r="G14" s="18">
        <v>6</v>
      </c>
      <c r="H14" s="18">
        <v>10.516999999999999</v>
      </c>
      <c r="I14" s="83">
        <v>0</v>
      </c>
      <c r="J14" s="83">
        <v>0.45</v>
      </c>
      <c r="K14" s="87">
        <v>225.9</v>
      </c>
      <c r="L14" s="75">
        <v>32.5</v>
      </c>
      <c r="M14" s="96">
        <v>10.067</v>
      </c>
      <c r="N14" s="76">
        <v>327.18</v>
      </c>
      <c r="P14" s="15" t="s">
        <v>92</v>
      </c>
      <c r="Q14" s="16" t="s">
        <v>368</v>
      </c>
      <c r="R14" s="17">
        <v>45572</v>
      </c>
      <c r="S14" s="16">
        <v>3998452</v>
      </c>
      <c r="T14" s="18">
        <v>220</v>
      </c>
      <c r="U14" s="18" t="s">
        <v>85</v>
      </c>
      <c r="V14" s="16">
        <v>15.38</v>
      </c>
      <c r="W14" s="16">
        <v>53</v>
      </c>
      <c r="X14" s="16" t="s">
        <v>89</v>
      </c>
      <c r="Y14" s="18" t="s">
        <v>788</v>
      </c>
      <c r="Z14" s="167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">
        <v>15</v>
      </c>
      <c r="D15" s="16" t="s">
        <v>368</v>
      </c>
      <c r="E15" s="18">
        <v>220</v>
      </c>
      <c r="F15" s="18" t="s">
        <v>26</v>
      </c>
      <c r="G15" s="18">
        <v>13</v>
      </c>
      <c r="H15" s="18">
        <v>10.717000000000001</v>
      </c>
      <c r="I15" s="83">
        <v>0</v>
      </c>
      <c r="J15" s="83">
        <v>0.5</v>
      </c>
      <c r="K15" s="87">
        <v>261.02300000000002</v>
      </c>
      <c r="L15" s="75">
        <v>29</v>
      </c>
      <c r="M15" s="96">
        <v>10.217000000000001</v>
      </c>
      <c r="N15" s="76">
        <v>296.29000000000002</v>
      </c>
      <c r="P15" t="s">
        <v>92</v>
      </c>
      <c r="Q15" s="16" t="s">
        <v>368</v>
      </c>
      <c r="R15" s="17">
        <v>45572</v>
      </c>
      <c r="S15" s="16">
        <v>3998507</v>
      </c>
      <c r="T15" s="18">
        <v>220</v>
      </c>
      <c r="U15" s="18" t="s">
        <v>87</v>
      </c>
      <c r="V15" s="16">
        <v>24.21</v>
      </c>
      <c r="W15" s="16">
        <v>29</v>
      </c>
      <c r="X15" s="16" t="s">
        <v>89</v>
      </c>
      <c r="Y15" s="18" t="s">
        <v>788</v>
      </c>
      <c r="Z15" s="167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">
        <v>15</v>
      </c>
      <c r="D16" s="16" t="s">
        <v>618</v>
      </c>
      <c r="E16" s="18">
        <v>204</v>
      </c>
      <c r="F16" s="18" t="s">
        <v>5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75">
        <v>32.5</v>
      </c>
      <c r="M16" s="96">
        <v>10.783000000000001</v>
      </c>
      <c r="N16" s="76">
        <v>350.45</v>
      </c>
      <c r="P16" s="15" t="s">
        <v>92</v>
      </c>
      <c r="Q16" s="16" t="s">
        <v>666</v>
      </c>
      <c r="R16" s="17">
        <v>45572</v>
      </c>
      <c r="S16" s="16">
        <v>3997256</v>
      </c>
      <c r="T16" s="18">
        <v>220</v>
      </c>
      <c r="U16" s="18" t="s">
        <v>84</v>
      </c>
      <c r="V16" s="16">
        <v>8.35</v>
      </c>
      <c r="W16" s="16">
        <v>20</v>
      </c>
      <c r="X16" s="16" t="s">
        <v>88</v>
      </c>
      <c r="Y16" s="18" t="s">
        <v>788</v>
      </c>
      <c r="Z16" s="167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">
        <v>15</v>
      </c>
      <c r="D17" s="16" t="s">
        <v>666</v>
      </c>
      <c r="E17" s="18">
        <v>220</v>
      </c>
      <c r="F17" s="18" t="s">
        <v>26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75">
        <v>29</v>
      </c>
      <c r="M17" s="96">
        <v>10.016999999999999</v>
      </c>
      <c r="N17" s="76">
        <v>290.49</v>
      </c>
      <c r="P17" s="15" t="s">
        <v>92</v>
      </c>
      <c r="Q17" s="16" t="s">
        <v>666</v>
      </c>
      <c r="R17" s="17">
        <v>45572</v>
      </c>
      <c r="S17" s="16">
        <v>3997384</v>
      </c>
      <c r="T17" s="18">
        <v>220</v>
      </c>
      <c r="U17" s="18" t="s">
        <v>93</v>
      </c>
      <c r="V17" s="16">
        <v>15.66</v>
      </c>
      <c r="W17" s="16">
        <v>42</v>
      </c>
      <c r="X17" s="16" t="s">
        <v>88</v>
      </c>
      <c r="Y17" s="18" t="s">
        <v>788</v>
      </c>
      <c r="Z17" s="167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">
        <v>15</v>
      </c>
      <c r="D18" s="16" t="s">
        <v>666</v>
      </c>
      <c r="E18" s="18">
        <v>220</v>
      </c>
      <c r="F18" s="18" t="s">
        <v>26</v>
      </c>
      <c r="G18" s="18">
        <v>14</v>
      </c>
      <c r="H18" s="18">
        <v>10.617000000000001</v>
      </c>
      <c r="I18" s="83">
        <v>0</v>
      </c>
      <c r="J18" s="83">
        <v>0.56699999999999995</v>
      </c>
      <c r="K18" s="87">
        <v>183.827</v>
      </c>
      <c r="L18" s="75">
        <v>29</v>
      </c>
      <c r="M18" s="96">
        <v>10.050000000000001</v>
      </c>
      <c r="N18" s="76">
        <v>291.45</v>
      </c>
      <c r="P18" s="15" t="s">
        <v>92</v>
      </c>
      <c r="Q18" s="16" t="s">
        <v>666</v>
      </c>
      <c r="R18" s="17">
        <v>45572</v>
      </c>
      <c r="S18" s="16">
        <v>3997413</v>
      </c>
      <c r="T18" s="18">
        <v>220</v>
      </c>
      <c r="U18" s="18" t="s">
        <v>80</v>
      </c>
      <c r="V18" s="16">
        <v>8.24</v>
      </c>
      <c r="W18" s="16">
        <v>32</v>
      </c>
      <c r="X18" s="16" t="s">
        <v>88</v>
      </c>
      <c r="Y18" s="18" t="s">
        <v>788</v>
      </c>
      <c r="Z18" s="167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">
        <v>15</v>
      </c>
      <c r="D19" s="16" t="s">
        <v>618</v>
      </c>
      <c r="E19" s="18">
        <v>204</v>
      </c>
      <c r="F19" s="18" t="s">
        <v>5</v>
      </c>
      <c r="G19" s="18">
        <v>11</v>
      </c>
      <c r="H19" s="18">
        <v>10.567</v>
      </c>
      <c r="I19" s="83">
        <v>0</v>
      </c>
      <c r="J19" s="83">
        <v>0.4</v>
      </c>
      <c r="K19" s="87">
        <v>186.345</v>
      </c>
      <c r="L19" s="75">
        <v>32.5</v>
      </c>
      <c r="M19" s="96">
        <v>10.167</v>
      </c>
      <c r="N19" s="76">
        <v>330.43</v>
      </c>
      <c r="P19" s="15" t="s">
        <v>92</v>
      </c>
      <c r="Q19" s="16" t="s">
        <v>666</v>
      </c>
      <c r="R19" s="17">
        <v>45572</v>
      </c>
      <c r="S19" s="16">
        <v>3999942</v>
      </c>
      <c r="T19" s="18">
        <v>220</v>
      </c>
      <c r="U19" s="18" t="s">
        <v>84</v>
      </c>
      <c r="V19" s="16">
        <v>11.73</v>
      </c>
      <c r="W19" s="16">
        <v>17</v>
      </c>
      <c r="X19" s="16" t="s">
        <v>88</v>
      </c>
      <c r="Y19" s="18" t="s">
        <v>788</v>
      </c>
      <c r="Z19" s="167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">
        <v>15</v>
      </c>
      <c r="D20" s="16" t="s">
        <v>368</v>
      </c>
      <c r="E20" s="18">
        <v>220</v>
      </c>
      <c r="F20" s="18" t="s">
        <v>26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75">
        <v>29</v>
      </c>
      <c r="M20" s="96">
        <v>10.266999999999999</v>
      </c>
      <c r="N20" s="76">
        <v>297.74</v>
      </c>
      <c r="P20" s="15" t="s">
        <v>92</v>
      </c>
      <c r="Q20" s="16" t="s">
        <v>666</v>
      </c>
      <c r="R20" s="17">
        <v>45572</v>
      </c>
      <c r="S20" s="16">
        <v>4001049</v>
      </c>
      <c r="T20" s="18">
        <v>220</v>
      </c>
      <c r="U20" s="18" t="s">
        <v>80</v>
      </c>
      <c r="V20" s="16">
        <v>17.97</v>
      </c>
      <c r="W20" s="16">
        <v>34</v>
      </c>
      <c r="X20" s="16" t="s">
        <v>88</v>
      </c>
      <c r="Y20" s="18" t="s">
        <v>788</v>
      </c>
      <c r="Z20" s="167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">
        <v>15</v>
      </c>
      <c r="D21" s="16" t="s">
        <v>618</v>
      </c>
      <c r="E21" s="18">
        <v>204</v>
      </c>
      <c r="F21" s="18" t="s">
        <v>5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75">
        <v>32.5</v>
      </c>
      <c r="M21" s="96">
        <v>10.132999999999999</v>
      </c>
      <c r="N21" s="76">
        <v>329.32</v>
      </c>
      <c r="P21" s="15" t="s">
        <v>92</v>
      </c>
      <c r="Q21" s="16" t="s">
        <v>666</v>
      </c>
      <c r="R21" s="17">
        <v>45572</v>
      </c>
      <c r="S21" s="16">
        <v>4001175</v>
      </c>
      <c r="T21" s="18">
        <v>220</v>
      </c>
      <c r="U21" s="18" t="s">
        <v>80</v>
      </c>
      <c r="V21" s="16">
        <v>25.33</v>
      </c>
      <c r="W21" s="16">
        <v>57</v>
      </c>
      <c r="X21" s="16" t="s">
        <v>88</v>
      </c>
      <c r="Y21" s="18" t="s">
        <v>788</v>
      </c>
      <c r="Z21" s="167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">
        <v>31</v>
      </c>
      <c r="D22" s="16" t="s">
        <v>618</v>
      </c>
      <c r="E22" s="18" t="s">
        <v>849</v>
      </c>
      <c r="F22" s="18" t="s">
        <v>5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75">
        <v>37</v>
      </c>
      <c r="M22" s="96">
        <v>11.200000000000001</v>
      </c>
      <c r="N22" s="76">
        <v>414.4</v>
      </c>
      <c r="P22" s="15" t="s">
        <v>92</v>
      </c>
      <c r="Q22" s="16" t="s">
        <v>618</v>
      </c>
      <c r="R22" s="17">
        <v>45573</v>
      </c>
      <c r="S22" s="16">
        <v>3998201</v>
      </c>
      <c r="T22" s="18">
        <v>204</v>
      </c>
      <c r="U22" s="18" t="s">
        <v>86</v>
      </c>
      <c r="V22" s="16">
        <v>4.88</v>
      </c>
      <c r="W22" s="16">
        <v>20</v>
      </c>
      <c r="X22" s="16" t="s">
        <v>89</v>
      </c>
      <c r="Y22" s="18" t="s">
        <v>788</v>
      </c>
      <c r="Z22" s="167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">
        <v>15</v>
      </c>
      <c r="D23" s="16" t="s">
        <v>618</v>
      </c>
      <c r="E23" s="18">
        <v>204</v>
      </c>
      <c r="F23" s="18" t="s">
        <v>5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75">
        <v>34.5</v>
      </c>
      <c r="M23" s="96">
        <v>10.017000000000001</v>
      </c>
      <c r="N23" s="76">
        <v>345.59</v>
      </c>
      <c r="P23" s="15" t="s">
        <v>92</v>
      </c>
      <c r="Q23" s="16" t="s">
        <v>618</v>
      </c>
      <c r="R23" s="17">
        <v>45573</v>
      </c>
      <c r="S23" s="16">
        <v>4000925</v>
      </c>
      <c r="T23" s="18">
        <v>204</v>
      </c>
      <c r="U23" s="18" t="s">
        <v>84</v>
      </c>
      <c r="V23" s="16">
        <v>17.760000000000002</v>
      </c>
      <c r="W23" s="16">
        <v>58</v>
      </c>
      <c r="X23" s="16" t="s">
        <v>88</v>
      </c>
      <c r="Y23" s="18" t="s">
        <v>788</v>
      </c>
      <c r="Z23" s="167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">
        <v>15</v>
      </c>
      <c r="D24" s="16" t="s">
        <v>666</v>
      </c>
      <c r="E24" s="18">
        <v>220</v>
      </c>
      <c r="F24" s="18" t="s">
        <v>26</v>
      </c>
      <c r="G24" s="18">
        <v>10</v>
      </c>
      <c r="H24" s="18">
        <v>10.117000000000001</v>
      </c>
      <c r="I24" s="83">
        <v>0</v>
      </c>
      <c r="J24" s="83">
        <v>0.5</v>
      </c>
      <c r="K24" s="87">
        <v>247.09200000000001</v>
      </c>
      <c r="L24" s="75">
        <v>29</v>
      </c>
      <c r="M24" s="96">
        <v>9.6170000000000009</v>
      </c>
      <c r="N24" s="76">
        <v>278.89</v>
      </c>
      <c r="P24" s="15" t="s">
        <v>92</v>
      </c>
      <c r="Q24" s="16" t="s">
        <v>618</v>
      </c>
      <c r="R24" s="17">
        <v>45573</v>
      </c>
      <c r="S24" s="16">
        <v>4001685</v>
      </c>
      <c r="T24" s="18">
        <v>204</v>
      </c>
      <c r="U24" s="18" t="s">
        <v>80</v>
      </c>
      <c r="V24" s="16">
        <v>29.93</v>
      </c>
      <c r="W24" s="16">
        <v>40</v>
      </c>
      <c r="X24" s="16" t="s">
        <v>88</v>
      </c>
      <c r="Y24" s="18" t="s">
        <v>788</v>
      </c>
      <c r="Z24" s="167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">
        <v>15</v>
      </c>
      <c r="D25" s="16" t="s">
        <v>618</v>
      </c>
      <c r="E25" s="18">
        <v>204</v>
      </c>
      <c r="F25" s="18" t="s">
        <v>5</v>
      </c>
      <c r="G25" s="18">
        <v>9</v>
      </c>
      <c r="H25" s="18">
        <v>10.45</v>
      </c>
      <c r="I25" s="83">
        <v>0</v>
      </c>
      <c r="J25" s="83">
        <v>0.45</v>
      </c>
      <c r="K25" s="87">
        <v>219.01900000000001</v>
      </c>
      <c r="L25" s="75">
        <v>32.5</v>
      </c>
      <c r="M25" s="96">
        <v>10</v>
      </c>
      <c r="N25" s="76">
        <v>325</v>
      </c>
      <c r="P25" s="15" t="s">
        <v>92</v>
      </c>
      <c r="Q25" s="16" t="s">
        <v>618</v>
      </c>
      <c r="R25" s="17">
        <v>45573</v>
      </c>
      <c r="S25" s="16">
        <v>4001703</v>
      </c>
      <c r="T25" s="18">
        <v>204</v>
      </c>
      <c r="U25" s="18" t="s">
        <v>80</v>
      </c>
      <c r="V25" s="16">
        <v>14.39</v>
      </c>
      <c r="W25" s="16">
        <v>20</v>
      </c>
      <c r="X25" s="16" t="s">
        <v>88</v>
      </c>
      <c r="Y25" s="18" t="s">
        <v>788</v>
      </c>
      <c r="Z25" s="167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">
        <v>15</v>
      </c>
      <c r="D26" s="16" t="s">
        <v>618</v>
      </c>
      <c r="E26" s="18">
        <v>204</v>
      </c>
      <c r="F26" s="18" t="s">
        <v>5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75">
        <v>32.5</v>
      </c>
      <c r="M26" s="96">
        <v>6.55</v>
      </c>
      <c r="N26" s="76">
        <v>212.88</v>
      </c>
      <c r="P26" s="15" t="s">
        <v>92</v>
      </c>
      <c r="Q26" s="16" t="s">
        <v>666</v>
      </c>
      <c r="R26" s="17">
        <v>45573</v>
      </c>
      <c r="S26" s="16">
        <v>3998137</v>
      </c>
      <c r="T26" s="18">
        <v>220</v>
      </c>
      <c r="U26" s="18" t="s">
        <v>80</v>
      </c>
      <c r="V26" s="16">
        <v>27.26</v>
      </c>
      <c r="W26" s="16">
        <v>40</v>
      </c>
      <c r="X26" s="16" t="s">
        <v>88</v>
      </c>
      <c r="Y26" s="18" t="s">
        <v>788</v>
      </c>
      <c r="Z26" s="167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">
        <v>15</v>
      </c>
      <c r="D27" s="16" t="s">
        <v>666</v>
      </c>
      <c r="E27" s="18">
        <v>220</v>
      </c>
      <c r="F27" s="18" t="s">
        <v>26</v>
      </c>
      <c r="G27" s="18">
        <v>7</v>
      </c>
      <c r="H27" s="18">
        <v>10.483000000000001</v>
      </c>
      <c r="I27" s="83">
        <v>0</v>
      </c>
      <c r="J27" s="83">
        <v>0.5</v>
      </c>
      <c r="K27" s="87">
        <v>152.78100000000001</v>
      </c>
      <c r="L27" s="75">
        <v>29</v>
      </c>
      <c r="M27" s="96">
        <v>9.9830000000000005</v>
      </c>
      <c r="N27" s="76">
        <v>289.51</v>
      </c>
      <c r="P27" s="15" t="s">
        <v>92</v>
      </c>
      <c r="Q27" s="16" t="s">
        <v>666</v>
      </c>
      <c r="R27" s="17">
        <v>45573</v>
      </c>
      <c r="S27" s="16">
        <v>3998294</v>
      </c>
      <c r="T27" s="18">
        <v>220</v>
      </c>
      <c r="U27" s="18" t="s">
        <v>80</v>
      </c>
      <c r="V27" s="16">
        <v>8.81</v>
      </c>
      <c r="W27" s="16">
        <v>33</v>
      </c>
      <c r="X27" s="16" t="s">
        <v>88</v>
      </c>
      <c r="Y27" s="18" t="s">
        <v>788</v>
      </c>
      <c r="Z27" s="167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">
        <v>31</v>
      </c>
      <c r="D28" s="16" t="s">
        <v>618</v>
      </c>
      <c r="E28" s="18" t="s">
        <v>735</v>
      </c>
      <c r="F28" s="18" t="s">
        <v>5</v>
      </c>
      <c r="G28" s="18">
        <v>8</v>
      </c>
      <c r="H28" s="18">
        <v>3.9830000000000001</v>
      </c>
      <c r="I28" s="83">
        <v>0</v>
      </c>
      <c r="J28" s="83">
        <v>0</v>
      </c>
      <c r="K28" s="87">
        <v>65.388999999999996</v>
      </c>
      <c r="L28" s="75">
        <v>35</v>
      </c>
      <c r="M28" s="96">
        <v>3.9830000000000001</v>
      </c>
      <c r="N28" s="76">
        <v>139.41</v>
      </c>
      <c r="P28" s="15" t="s">
        <v>92</v>
      </c>
      <c r="Q28" s="16" t="s">
        <v>666</v>
      </c>
      <c r="R28" s="17">
        <v>45573</v>
      </c>
      <c r="S28" s="16">
        <v>3998491</v>
      </c>
      <c r="T28" s="18">
        <v>220</v>
      </c>
      <c r="U28" s="18" t="s">
        <v>619</v>
      </c>
      <c r="V28" s="16">
        <v>9.57</v>
      </c>
      <c r="W28" s="16">
        <v>18</v>
      </c>
      <c r="X28" s="16" t="s">
        <v>88</v>
      </c>
      <c r="Y28" s="18" t="s">
        <v>788</v>
      </c>
      <c r="Z28" s="167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">
        <v>15</v>
      </c>
      <c r="D29" s="16" t="s">
        <v>368</v>
      </c>
      <c r="E29" s="18">
        <v>220</v>
      </c>
      <c r="F29" s="18" t="s">
        <v>26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75">
        <v>29</v>
      </c>
      <c r="M29" s="96">
        <v>10.016999999999999</v>
      </c>
      <c r="N29" s="76">
        <v>290.49</v>
      </c>
      <c r="P29" s="15" t="s">
        <v>92</v>
      </c>
      <c r="Q29" s="16" t="s">
        <v>666</v>
      </c>
      <c r="R29" s="17">
        <v>45573</v>
      </c>
      <c r="S29" s="16">
        <v>4000865</v>
      </c>
      <c r="T29" s="18">
        <v>220</v>
      </c>
      <c r="U29" s="18" t="s">
        <v>84</v>
      </c>
      <c r="V29" s="16">
        <v>13.7</v>
      </c>
      <c r="W29" s="16">
        <v>21</v>
      </c>
      <c r="X29" s="16" t="s">
        <v>88</v>
      </c>
      <c r="Y29" s="18" t="s">
        <v>788</v>
      </c>
      <c r="Z29" s="167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">
        <v>15</v>
      </c>
      <c r="D30" s="16" t="s">
        <v>618</v>
      </c>
      <c r="E30" s="18">
        <v>204</v>
      </c>
      <c r="F30" s="18" t="s">
        <v>5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75">
        <v>32.5</v>
      </c>
      <c r="M30" s="96">
        <v>10.25</v>
      </c>
      <c r="N30" s="76">
        <v>333.13</v>
      </c>
      <c r="P30" s="15" t="s">
        <v>92</v>
      </c>
      <c r="Q30" s="16" t="s">
        <v>666</v>
      </c>
      <c r="R30" s="17">
        <v>45573</v>
      </c>
      <c r="S30" s="16">
        <v>4001663</v>
      </c>
      <c r="T30" s="18">
        <v>220</v>
      </c>
      <c r="U30" s="18" t="s">
        <v>84</v>
      </c>
      <c r="V30" s="16">
        <v>18.010000000000002</v>
      </c>
      <c r="W30" s="16">
        <v>55</v>
      </c>
      <c r="X30" s="16" t="s">
        <v>88</v>
      </c>
      <c r="Y30" s="18" t="s">
        <v>788</v>
      </c>
      <c r="Z30" s="167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">
        <v>15</v>
      </c>
      <c r="D31" s="16" t="s">
        <v>666</v>
      </c>
      <c r="E31" s="18">
        <v>220</v>
      </c>
      <c r="F31" s="18" t="s">
        <v>26</v>
      </c>
      <c r="G31" s="18">
        <v>8</v>
      </c>
      <c r="H31" s="18">
        <v>11.282999999999999</v>
      </c>
      <c r="I31" s="83">
        <v>0</v>
      </c>
      <c r="J31" s="83">
        <v>0.5</v>
      </c>
      <c r="K31" s="87">
        <v>228.36</v>
      </c>
      <c r="L31" s="75">
        <v>29</v>
      </c>
      <c r="M31" s="96">
        <v>10.782999999999999</v>
      </c>
      <c r="N31" s="76">
        <v>312.70999999999998</v>
      </c>
      <c r="P31" s="15" t="s">
        <v>92</v>
      </c>
      <c r="Q31" s="16" t="s">
        <v>618</v>
      </c>
      <c r="R31" s="17">
        <v>45574</v>
      </c>
      <c r="S31" s="16">
        <v>4002561</v>
      </c>
      <c r="T31" s="18">
        <v>204</v>
      </c>
      <c r="U31" s="18" t="s">
        <v>81</v>
      </c>
      <c r="V31" s="16">
        <v>27.2</v>
      </c>
      <c r="W31" s="16">
        <v>52</v>
      </c>
      <c r="X31" s="16" t="s">
        <v>88</v>
      </c>
      <c r="Y31" s="18" t="s">
        <v>788</v>
      </c>
      <c r="Z31" s="167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">
        <v>15</v>
      </c>
      <c r="D32" s="16" t="s">
        <v>618</v>
      </c>
      <c r="E32" s="18">
        <v>204</v>
      </c>
      <c r="F32" s="18" t="s">
        <v>5</v>
      </c>
      <c r="G32" s="18">
        <v>10</v>
      </c>
      <c r="H32" s="18">
        <v>10.617000000000001</v>
      </c>
      <c r="I32" s="83">
        <v>0</v>
      </c>
      <c r="J32" s="83">
        <v>0.41699999999999998</v>
      </c>
      <c r="K32" s="87">
        <v>207.136</v>
      </c>
      <c r="L32" s="75">
        <v>32.5</v>
      </c>
      <c r="M32" s="96">
        <v>10.200000000000001</v>
      </c>
      <c r="N32" s="76">
        <v>331.5</v>
      </c>
      <c r="P32" s="15" t="s">
        <v>92</v>
      </c>
      <c r="Q32" s="16" t="s">
        <v>666</v>
      </c>
      <c r="R32" s="17">
        <v>45574</v>
      </c>
      <c r="S32" s="16">
        <v>3998810</v>
      </c>
      <c r="T32" s="18">
        <v>220</v>
      </c>
      <c r="U32" s="18" t="s">
        <v>84</v>
      </c>
      <c r="V32" s="16">
        <v>8.35</v>
      </c>
      <c r="W32" s="16">
        <v>37</v>
      </c>
      <c r="X32" s="16" t="s">
        <v>88</v>
      </c>
      <c r="Y32" s="18" t="s">
        <v>788</v>
      </c>
      <c r="Z32" s="167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">
        <v>15</v>
      </c>
      <c r="D33" s="16" t="s">
        <v>368</v>
      </c>
      <c r="E33" s="18">
        <v>220</v>
      </c>
      <c r="F33" s="18" t="s">
        <v>26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75">
        <v>29</v>
      </c>
      <c r="M33" s="96">
        <v>9.7160000000000011</v>
      </c>
      <c r="N33" s="76">
        <v>281.76</v>
      </c>
      <c r="P33" s="15" t="s">
        <v>92</v>
      </c>
      <c r="Q33" s="16" t="s">
        <v>666</v>
      </c>
      <c r="R33" s="17">
        <v>45574</v>
      </c>
      <c r="S33" s="16">
        <v>3998982</v>
      </c>
      <c r="T33" s="18">
        <v>220</v>
      </c>
      <c r="U33" s="18" t="s">
        <v>80</v>
      </c>
      <c r="V33" s="16">
        <v>8.24</v>
      </c>
      <c r="W33" s="16">
        <v>45</v>
      </c>
      <c r="X33" s="16" t="s">
        <v>88</v>
      </c>
      <c r="Y33" s="18" t="s">
        <v>788</v>
      </c>
      <c r="Z33" s="167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">
        <v>15</v>
      </c>
      <c r="D34" s="16" t="s">
        <v>618</v>
      </c>
      <c r="E34" s="18">
        <v>204</v>
      </c>
      <c r="F34" s="18" t="s">
        <v>5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75">
        <v>32.5</v>
      </c>
      <c r="M34" s="96">
        <v>10.016999999999999</v>
      </c>
      <c r="N34" s="76">
        <v>325.55</v>
      </c>
      <c r="P34" s="15" t="s">
        <v>92</v>
      </c>
      <c r="Q34" s="16" t="s">
        <v>666</v>
      </c>
      <c r="R34" s="17">
        <v>45574</v>
      </c>
      <c r="S34" s="16">
        <v>4000455</v>
      </c>
      <c r="T34" s="18">
        <v>220</v>
      </c>
      <c r="U34" s="18" t="s">
        <v>80</v>
      </c>
      <c r="V34" s="16">
        <v>20.89</v>
      </c>
      <c r="W34" s="16">
        <v>72</v>
      </c>
      <c r="X34" s="16" t="s">
        <v>88</v>
      </c>
      <c r="Y34" s="18" t="s">
        <v>788</v>
      </c>
      <c r="Z34" s="167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">
        <v>15</v>
      </c>
      <c r="D35" s="16" t="s">
        <v>618</v>
      </c>
      <c r="E35" s="18">
        <v>204</v>
      </c>
      <c r="F35" s="18" t="s">
        <v>5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75">
        <v>34.5</v>
      </c>
      <c r="M35" s="96">
        <v>11.433</v>
      </c>
      <c r="N35" s="76">
        <v>394.44</v>
      </c>
      <c r="P35" s="15" t="s">
        <v>92</v>
      </c>
      <c r="Q35" s="16" t="s">
        <v>666</v>
      </c>
      <c r="R35" s="17">
        <v>45574</v>
      </c>
      <c r="S35" s="16">
        <v>4001975</v>
      </c>
      <c r="T35" s="18">
        <v>220</v>
      </c>
      <c r="U35" s="18" t="s">
        <v>84</v>
      </c>
      <c r="V35" s="16">
        <v>28.54</v>
      </c>
      <c r="W35" s="16">
        <v>60</v>
      </c>
      <c r="X35" s="16" t="s">
        <v>88</v>
      </c>
      <c r="Y35" s="18" t="s">
        <v>788</v>
      </c>
      <c r="Z35" s="167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">
        <v>15</v>
      </c>
      <c r="D36" s="16" t="s">
        <v>618</v>
      </c>
      <c r="E36" s="18">
        <v>204</v>
      </c>
      <c r="F36" s="18" t="s">
        <v>5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75">
        <v>34.5</v>
      </c>
      <c r="M36" s="96">
        <v>10.25</v>
      </c>
      <c r="N36" s="76">
        <v>353.63</v>
      </c>
      <c r="P36" s="15" t="s">
        <v>92</v>
      </c>
      <c r="Q36" s="16" t="s">
        <v>618</v>
      </c>
      <c r="R36" s="17">
        <v>45575</v>
      </c>
      <c r="S36" s="16">
        <v>4000620</v>
      </c>
      <c r="T36" s="18">
        <v>204</v>
      </c>
      <c r="U36" s="18" t="s">
        <v>80</v>
      </c>
      <c r="V36" s="16">
        <v>14.12</v>
      </c>
      <c r="W36" s="16">
        <v>54</v>
      </c>
      <c r="X36" s="16" t="s">
        <v>88</v>
      </c>
      <c r="Y36" s="18" t="s">
        <v>788</v>
      </c>
      <c r="Z36" s="167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8"/>
      <c r="F37" s="18"/>
      <c r="G37" s="18"/>
      <c r="H37" s="18"/>
      <c r="I37" s="83"/>
      <c r="J37" s="83"/>
      <c r="K37" s="87"/>
      <c r="L37" s="75"/>
      <c r="M37" s="96"/>
      <c r="N37" s="76"/>
      <c r="P37" s="15" t="s">
        <v>92</v>
      </c>
      <c r="Q37" s="16" t="s">
        <v>618</v>
      </c>
      <c r="R37" s="17">
        <v>45575</v>
      </c>
      <c r="S37" s="16">
        <v>4003287</v>
      </c>
      <c r="T37" s="18">
        <v>204</v>
      </c>
      <c r="U37" s="18" t="s">
        <v>218</v>
      </c>
      <c r="V37" s="16">
        <v>8.36</v>
      </c>
      <c r="W37" s="16">
        <v>22</v>
      </c>
      <c r="X37" s="16" t="s">
        <v>88</v>
      </c>
      <c r="Y37" s="18" t="s">
        <v>788</v>
      </c>
      <c r="Z37" s="167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8"/>
      <c r="F38" s="18"/>
      <c r="G38" s="18"/>
      <c r="H38" s="18"/>
      <c r="I38" s="83"/>
      <c r="J38" s="83"/>
      <c r="K38" s="87"/>
      <c r="L38" s="75"/>
      <c r="M38" s="96"/>
      <c r="N38" s="76"/>
      <c r="P38" s="15" t="s">
        <v>92</v>
      </c>
      <c r="Q38" s="16" t="s">
        <v>618</v>
      </c>
      <c r="R38" s="17">
        <v>45575</v>
      </c>
      <c r="S38" s="16">
        <v>4003532</v>
      </c>
      <c r="T38" s="18">
        <v>204</v>
      </c>
      <c r="U38" s="18" t="s">
        <v>85</v>
      </c>
      <c r="V38" s="16">
        <v>15.43</v>
      </c>
      <c r="W38" s="16">
        <v>30</v>
      </c>
      <c r="X38" s="16" t="s">
        <v>89</v>
      </c>
      <c r="Y38" s="18" t="s">
        <v>788</v>
      </c>
      <c r="Z38" s="167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8"/>
      <c r="F39" s="18"/>
      <c r="G39" s="18"/>
      <c r="H39" s="18"/>
      <c r="I39" s="83"/>
      <c r="J39" s="83"/>
      <c r="K39" s="87"/>
      <c r="L39" s="75"/>
      <c r="M39" s="96"/>
      <c r="N39" s="76"/>
      <c r="P39" s="15" t="s">
        <v>92</v>
      </c>
      <c r="Q39" s="16" t="s">
        <v>666</v>
      </c>
      <c r="R39" s="17">
        <v>45575</v>
      </c>
      <c r="S39" s="16">
        <v>3999645</v>
      </c>
      <c r="T39" s="18">
        <v>220</v>
      </c>
      <c r="U39" s="18" t="s">
        <v>80</v>
      </c>
      <c r="V39" s="16">
        <v>8.24</v>
      </c>
      <c r="W39" s="16">
        <v>21</v>
      </c>
      <c r="X39" s="16" t="s">
        <v>88</v>
      </c>
      <c r="Y39" s="18" t="s">
        <v>788</v>
      </c>
      <c r="Z39" s="167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8"/>
      <c r="F40" s="18"/>
      <c r="G40" s="18"/>
      <c r="H40" s="18"/>
      <c r="I40" s="83"/>
      <c r="J40" s="83"/>
      <c r="K40" s="87"/>
      <c r="L40" s="75"/>
      <c r="M40" s="96"/>
      <c r="N40" s="76"/>
      <c r="P40" s="15" t="s">
        <v>92</v>
      </c>
      <c r="Q40" s="16" t="s">
        <v>666</v>
      </c>
      <c r="R40" s="17">
        <v>45575</v>
      </c>
      <c r="S40" s="16">
        <v>4002070</v>
      </c>
      <c r="T40" s="18">
        <v>220</v>
      </c>
      <c r="U40" s="18" t="s">
        <v>80</v>
      </c>
      <c r="V40" s="16">
        <v>7.93</v>
      </c>
      <c r="W40" s="16">
        <v>25</v>
      </c>
      <c r="X40" s="16" t="s">
        <v>88</v>
      </c>
      <c r="Y40" s="18" t="s">
        <v>788</v>
      </c>
      <c r="Z40" s="167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8"/>
      <c r="F41" s="18"/>
      <c r="G41" s="18"/>
      <c r="H41" s="18"/>
      <c r="I41" s="83"/>
      <c r="J41" s="83"/>
      <c r="K41" s="87"/>
      <c r="L41" s="75"/>
      <c r="M41" s="96"/>
      <c r="N41" s="76"/>
      <c r="P41" s="15" t="s">
        <v>92</v>
      </c>
      <c r="Q41" s="16" t="s">
        <v>618</v>
      </c>
      <c r="R41" s="17">
        <v>45576</v>
      </c>
      <c r="S41" s="16">
        <v>4000117</v>
      </c>
      <c r="T41" s="18">
        <v>204</v>
      </c>
      <c r="U41" s="18" t="s">
        <v>84</v>
      </c>
      <c r="V41" s="16">
        <v>6.92</v>
      </c>
      <c r="W41" s="16">
        <v>20</v>
      </c>
      <c r="X41" s="16" t="s">
        <v>88</v>
      </c>
      <c r="Y41" s="18" t="s">
        <v>788</v>
      </c>
      <c r="Z41" s="167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8"/>
      <c r="F42" s="18"/>
      <c r="G42" s="18"/>
      <c r="H42" s="18"/>
      <c r="I42" s="83"/>
      <c r="J42" s="83"/>
      <c r="K42" s="87"/>
      <c r="L42" s="75"/>
      <c r="M42" s="96"/>
      <c r="N42" s="76"/>
      <c r="P42" s="15" t="s">
        <v>92</v>
      </c>
      <c r="Q42" s="16" t="s">
        <v>618</v>
      </c>
      <c r="R42" s="17">
        <v>45576</v>
      </c>
      <c r="S42" s="16">
        <v>4003497</v>
      </c>
      <c r="T42" s="18">
        <v>204</v>
      </c>
      <c r="U42" s="18" t="s">
        <v>87</v>
      </c>
      <c r="V42" s="16">
        <v>5.7</v>
      </c>
      <c r="W42" s="16">
        <v>16</v>
      </c>
      <c r="X42" s="16" t="s">
        <v>89</v>
      </c>
      <c r="Y42" s="18" t="s">
        <v>788</v>
      </c>
      <c r="Z42" s="167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8"/>
      <c r="F43" s="18"/>
      <c r="G43" s="18"/>
      <c r="H43" s="18"/>
      <c r="I43" s="83"/>
      <c r="J43" s="83"/>
      <c r="K43" s="87"/>
      <c r="L43" s="75"/>
      <c r="M43" s="96"/>
      <c r="N43" s="76"/>
      <c r="P43" s="15" t="s">
        <v>92</v>
      </c>
      <c r="Q43" s="16" t="s">
        <v>618</v>
      </c>
      <c r="R43" s="17">
        <v>45576</v>
      </c>
      <c r="S43" s="16">
        <v>4004253</v>
      </c>
      <c r="T43" s="18">
        <v>204</v>
      </c>
      <c r="U43" s="18" t="s">
        <v>86</v>
      </c>
      <c r="V43" s="16">
        <v>17.399999999999999</v>
      </c>
      <c r="W43" s="16">
        <v>32</v>
      </c>
      <c r="X43" s="16" t="s">
        <v>89</v>
      </c>
      <c r="Y43" s="18" t="s">
        <v>788</v>
      </c>
      <c r="Z43" s="167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8"/>
      <c r="F44" s="18"/>
      <c r="G44" s="18"/>
      <c r="H44" s="18"/>
      <c r="I44" s="83"/>
      <c r="J44" s="83"/>
      <c r="K44" s="87"/>
      <c r="L44" s="75"/>
      <c r="M44" s="96"/>
      <c r="N44" s="76"/>
      <c r="P44" s="15" t="s">
        <v>92</v>
      </c>
      <c r="Q44" s="16" t="s">
        <v>618</v>
      </c>
      <c r="R44" s="17">
        <v>45577</v>
      </c>
      <c r="S44" s="16">
        <v>4000726</v>
      </c>
      <c r="T44" s="18">
        <v>204</v>
      </c>
      <c r="U44" s="18" t="s">
        <v>86</v>
      </c>
      <c r="V44" s="16">
        <v>3.5</v>
      </c>
      <c r="W44" s="16">
        <v>14</v>
      </c>
      <c r="X44" s="16" t="s">
        <v>89</v>
      </c>
      <c r="Y44" s="18" t="s">
        <v>788</v>
      </c>
      <c r="Z44" s="167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8"/>
      <c r="F45" s="18"/>
      <c r="G45" s="18"/>
      <c r="H45" s="18"/>
      <c r="I45" s="83"/>
      <c r="J45" s="83"/>
      <c r="K45" s="87"/>
      <c r="L45" s="75"/>
      <c r="M45" s="96"/>
      <c r="N45" s="76"/>
      <c r="P45" s="15" t="s">
        <v>92</v>
      </c>
      <c r="Q45" s="16" t="s">
        <v>618</v>
      </c>
      <c r="R45" s="17">
        <v>45577</v>
      </c>
      <c r="S45" s="16">
        <v>4000747</v>
      </c>
      <c r="T45" s="18">
        <v>204</v>
      </c>
      <c r="U45" s="18" t="s">
        <v>80</v>
      </c>
      <c r="V45" s="16">
        <v>23.24</v>
      </c>
      <c r="W45" s="16">
        <v>45</v>
      </c>
      <c r="X45" s="16" t="s">
        <v>88</v>
      </c>
      <c r="Y45" s="18" t="s">
        <v>788</v>
      </c>
      <c r="Z45" s="167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8"/>
      <c r="F46" s="18"/>
      <c r="G46" s="18"/>
      <c r="H46" s="18"/>
      <c r="I46" s="83"/>
      <c r="J46" s="83"/>
      <c r="K46" s="87"/>
      <c r="L46" s="75"/>
      <c r="M46" s="96"/>
      <c r="N46" s="76"/>
      <c r="P46" s="15" t="s">
        <v>92</v>
      </c>
      <c r="Q46" s="16" t="s">
        <v>618</v>
      </c>
      <c r="R46" s="17">
        <v>45577</v>
      </c>
      <c r="S46" s="16">
        <v>4004959</v>
      </c>
      <c r="T46" s="18">
        <v>204</v>
      </c>
      <c r="U46" s="18" t="s">
        <v>84</v>
      </c>
      <c r="V46" s="16">
        <v>36.29</v>
      </c>
      <c r="W46" s="16">
        <v>43</v>
      </c>
      <c r="X46" s="16" t="s">
        <v>88</v>
      </c>
      <c r="Y46" s="18" t="s">
        <v>788</v>
      </c>
      <c r="Z46" s="167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8"/>
      <c r="F47" s="18"/>
      <c r="G47" s="18"/>
      <c r="H47" s="18"/>
      <c r="I47" s="83"/>
      <c r="J47" s="83"/>
      <c r="K47" s="87"/>
      <c r="L47" s="75"/>
      <c r="M47" s="96"/>
      <c r="N47" s="76"/>
      <c r="P47" s="15" t="s">
        <v>92</v>
      </c>
      <c r="Q47" s="16" t="s">
        <v>368</v>
      </c>
      <c r="R47" s="17">
        <v>45578</v>
      </c>
      <c r="S47" s="16">
        <v>4000979</v>
      </c>
      <c r="T47" s="18">
        <v>220</v>
      </c>
      <c r="U47" s="18" t="s">
        <v>80</v>
      </c>
      <c r="V47" s="16">
        <v>23.24</v>
      </c>
      <c r="W47" s="16">
        <v>36</v>
      </c>
      <c r="X47" s="16" t="s">
        <v>88</v>
      </c>
      <c r="Y47" s="18" t="s">
        <v>788</v>
      </c>
      <c r="Z47" s="167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8"/>
      <c r="F48" s="18"/>
      <c r="G48" s="18"/>
      <c r="H48" s="18"/>
      <c r="I48" s="83"/>
      <c r="J48" s="83"/>
      <c r="K48" s="87"/>
      <c r="L48" s="75"/>
      <c r="M48" s="96"/>
      <c r="N48" s="76"/>
      <c r="P48" s="15" t="s">
        <v>92</v>
      </c>
      <c r="Q48" s="16" t="s">
        <v>368</v>
      </c>
      <c r="R48" s="17">
        <v>45578</v>
      </c>
      <c r="S48" s="16">
        <v>4003410</v>
      </c>
      <c r="T48" s="18">
        <v>220</v>
      </c>
      <c r="U48" s="18" t="s">
        <v>80</v>
      </c>
      <c r="V48" s="16">
        <v>23.23</v>
      </c>
      <c r="W48" s="16">
        <v>31</v>
      </c>
      <c r="X48" s="16" t="s">
        <v>88</v>
      </c>
      <c r="Y48" s="18" t="s">
        <v>788</v>
      </c>
      <c r="Z48" s="167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8"/>
      <c r="F49" s="18"/>
      <c r="G49" s="18"/>
      <c r="H49" s="18"/>
      <c r="I49" s="83"/>
      <c r="J49" s="83"/>
      <c r="K49" s="87"/>
      <c r="L49" s="75"/>
      <c r="M49" s="96"/>
      <c r="N49" s="76"/>
      <c r="P49" s="15" t="s">
        <v>92</v>
      </c>
      <c r="Q49" s="16" t="s">
        <v>368</v>
      </c>
      <c r="R49" s="17">
        <v>45579</v>
      </c>
      <c r="S49" s="16">
        <v>4005212</v>
      </c>
      <c r="T49" s="18">
        <v>220</v>
      </c>
      <c r="U49" s="18" t="s">
        <v>80</v>
      </c>
      <c r="V49" s="16">
        <v>14.08</v>
      </c>
      <c r="W49" s="16">
        <v>23</v>
      </c>
      <c r="X49" s="16" t="s">
        <v>88</v>
      </c>
      <c r="Y49" s="18" t="s">
        <v>788</v>
      </c>
      <c r="Z49" s="167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8"/>
      <c r="F50" s="18"/>
      <c r="G50" s="18"/>
      <c r="H50" s="18"/>
      <c r="I50" s="83"/>
      <c r="J50" s="83"/>
      <c r="K50" s="87"/>
      <c r="L50" s="75"/>
      <c r="M50" s="96"/>
      <c r="N50" s="76"/>
      <c r="P50" s="15" t="s">
        <v>92</v>
      </c>
      <c r="Q50" s="16" t="s">
        <v>368</v>
      </c>
      <c r="R50" s="17">
        <v>45579</v>
      </c>
      <c r="S50" s="16">
        <v>4005272</v>
      </c>
      <c r="T50" s="18">
        <v>220</v>
      </c>
      <c r="U50" s="18" t="s">
        <v>619</v>
      </c>
      <c r="V50" s="16">
        <v>31.27</v>
      </c>
      <c r="W50" s="16">
        <v>58</v>
      </c>
      <c r="X50" s="16" t="s">
        <v>88</v>
      </c>
      <c r="Y50" s="18" t="s">
        <v>788</v>
      </c>
      <c r="Z50" s="167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8"/>
      <c r="F51" s="18"/>
      <c r="G51" s="18"/>
      <c r="H51" s="18"/>
      <c r="I51" s="83"/>
      <c r="J51" s="83"/>
      <c r="K51" s="87"/>
      <c r="L51" s="75"/>
      <c r="M51" s="96"/>
      <c r="N51" s="76"/>
      <c r="P51" s="15" t="s">
        <v>92</v>
      </c>
      <c r="Q51" s="16" t="s">
        <v>666</v>
      </c>
      <c r="R51" s="17">
        <v>45579</v>
      </c>
      <c r="S51" s="16">
        <v>4001353</v>
      </c>
      <c r="T51" s="18">
        <v>220</v>
      </c>
      <c r="U51" s="18" t="s">
        <v>80</v>
      </c>
      <c r="V51" s="16">
        <v>10.39</v>
      </c>
      <c r="W51" s="16">
        <v>126</v>
      </c>
      <c r="X51" s="16" t="s">
        <v>88</v>
      </c>
      <c r="Y51" s="18" t="s">
        <v>788</v>
      </c>
      <c r="Z51" s="167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8"/>
      <c r="F52" s="18"/>
      <c r="G52" s="18"/>
      <c r="H52" s="18"/>
      <c r="I52" s="83"/>
      <c r="J52" s="83"/>
      <c r="K52" s="87"/>
      <c r="L52" s="75"/>
      <c r="M52" s="96"/>
      <c r="N52" s="76"/>
      <c r="P52" s="15" t="s">
        <v>92</v>
      </c>
      <c r="Q52" s="16" t="s">
        <v>666</v>
      </c>
      <c r="R52" s="17">
        <v>45579</v>
      </c>
      <c r="S52" s="16">
        <v>4001397</v>
      </c>
      <c r="T52" s="18">
        <v>220</v>
      </c>
      <c r="U52" s="18" t="s">
        <v>84</v>
      </c>
      <c r="V52" s="16">
        <v>8.35</v>
      </c>
      <c r="W52" s="16">
        <v>15</v>
      </c>
      <c r="X52" s="16" t="s">
        <v>88</v>
      </c>
      <c r="Y52" s="18" t="s">
        <v>788</v>
      </c>
      <c r="Z52" s="167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8"/>
      <c r="F53" s="18"/>
      <c r="G53" s="18"/>
      <c r="H53" s="18"/>
      <c r="I53" s="83"/>
      <c r="J53" s="83"/>
      <c r="K53" s="87"/>
      <c r="L53" s="75"/>
      <c r="M53" s="96"/>
      <c r="N53" s="182"/>
      <c r="P53" s="15" t="s">
        <v>92</v>
      </c>
      <c r="Q53" s="16" t="s">
        <v>666</v>
      </c>
      <c r="R53" s="17">
        <v>45579</v>
      </c>
      <c r="S53" s="16">
        <v>4001525</v>
      </c>
      <c r="T53" s="18">
        <v>220</v>
      </c>
      <c r="U53" s="18" t="s">
        <v>80</v>
      </c>
      <c r="V53" s="16">
        <v>17.3</v>
      </c>
      <c r="W53" s="16">
        <v>42</v>
      </c>
      <c r="X53" s="16" t="s">
        <v>88</v>
      </c>
      <c r="Y53" s="18" t="s">
        <v>788</v>
      </c>
      <c r="Z53" s="167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8"/>
      <c r="F54" s="18"/>
      <c r="G54" s="18"/>
      <c r="H54" s="18"/>
      <c r="I54" s="83"/>
      <c r="J54" s="83"/>
      <c r="K54" s="87"/>
      <c r="L54" s="75"/>
      <c r="M54" s="96"/>
      <c r="N54" s="182"/>
      <c r="P54" s="15" t="s">
        <v>92</v>
      </c>
      <c r="Q54" s="16" t="s">
        <v>666</v>
      </c>
      <c r="R54" s="17">
        <v>45579</v>
      </c>
      <c r="S54" s="16">
        <v>4001527</v>
      </c>
      <c r="T54" s="18">
        <v>220</v>
      </c>
      <c r="U54" s="18" t="s">
        <v>93</v>
      </c>
      <c r="V54" s="16">
        <v>15.66</v>
      </c>
      <c r="W54" s="16">
        <v>39</v>
      </c>
      <c r="X54" s="16" t="s">
        <v>88</v>
      </c>
      <c r="Y54" s="18" t="s">
        <v>788</v>
      </c>
      <c r="Z54" s="167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8"/>
      <c r="F55" s="18"/>
      <c r="G55" s="18"/>
      <c r="H55" s="18"/>
      <c r="I55" s="83"/>
      <c r="J55" s="83"/>
      <c r="K55" s="87"/>
      <c r="L55" s="75"/>
      <c r="M55" s="96"/>
      <c r="N55" s="182"/>
      <c r="P55" s="15" t="s">
        <v>92</v>
      </c>
      <c r="Q55" s="16" t="s">
        <v>666</v>
      </c>
      <c r="R55" s="17">
        <v>45579</v>
      </c>
      <c r="S55" s="16">
        <v>4005266</v>
      </c>
      <c r="T55" s="18">
        <v>220</v>
      </c>
      <c r="U55" s="18" t="s">
        <v>80</v>
      </c>
      <c r="V55" s="16">
        <v>29.35</v>
      </c>
      <c r="W55" s="16">
        <v>33</v>
      </c>
      <c r="X55" s="16" t="s">
        <v>88</v>
      </c>
      <c r="Y55" s="18" t="s">
        <v>788</v>
      </c>
      <c r="Z55" s="167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8"/>
      <c r="F56" s="18"/>
      <c r="G56" s="18"/>
      <c r="H56" s="18"/>
      <c r="I56" s="83"/>
      <c r="J56" s="83"/>
      <c r="K56" s="87"/>
      <c r="L56" s="75"/>
      <c r="M56" s="96"/>
      <c r="N56" s="182"/>
      <c r="P56" s="15" t="s">
        <v>92</v>
      </c>
      <c r="Q56" s="16" t="s">
        <v>618</v>
      </c>
      <c r="R56" s="17">
        <v>45580</v>
      </c>
      <c r="S56" s="16">
        <v>4005880</v>
      </c>
      <c r="T56" s="18">
        <v>204</v>
      </c>
      <c r="U56" s="18" t="s">
        <v>84</v>
      </c>
      <c r="V56" s="16">
        <v>31.58</v>
      </c>
      <c r="W56" s="16">
        <v>42</v>
      </c>
      <c r="X56" s="16" t="s">
        <v>88</v>
      </c>
      <c r="Y56" s="18" t="s">
        <v>788</v>
      </c>
      <c r="Z56" s="167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8"/>
      <c r="F57" s="18"/>
      <c r="G57" s="18"/>
      <c r="H57" s="18"/>
      <c r="I57" s="83"/>
      <c r="J57" s="83"/>
      <c r="K57" s="87"/>
      <c r="L57" s="75"/>
      <c r="M57" s="96"/>
      <c r="N57" s="182"/>
      <c r="P57" s="15" t="s">
        <v>92</v>
      </c>
      <c r="Q57" s="16" t="s">
        <v>666</v>
      </c>
      <c r="R57" s="17">
        <v>45580</v>
      </c>
      <c r="S57" s="16">
        <v>4002420</v>
      </c>
      <c r="T57" s="18">
        <v>220</v>
      </c>
      <c r="U57" s="18" t="s">
        <v>80</v>
      </c>
      <c r="V57" s="16">
        <v>17.3</v>
      </c>
      <c r="W57" s="16">
        <v>48</v>
      </c>
      <c r="X57" s="16" t="s">
        <v>88</v>
      </c>
      <c r="Y57" s="18" t="s">
        <v>788</v>
      </c>
      <c r="Z57" s="167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8"/>
      <c r="F58" s="18"/>
      <c r="G58" s="18"/>
      <c r="H58" s="18"/>
      <c r="I58" s="83"/>
      <c r="J58" s="83"/>
      <c r="K58" s="87"/>
      <c r="L58" s="75"/>
      <c r="M58" s="96"/>
      <c r="N58" s="182"/>
      <c r="P58" s="15" t="s">
        <v>92</v>
      </c>
      <c r="Q58" s="16" t="s">
        <v>666</v>
      </c>
      <c r="R58" s="17">
        <v>45580</v>
      </c>
      <c r="S58" s="16">
        <v>4002422</v>
      </c>
      <c r="T58" s="18">
        <v>220</v>
      </c>
      <c r="U58" s="18" t="s">
        <v>93</v>
      </c>
      <c r="V58" s="16">
        <v>15.66</v>
      </c>
      <c r="W58" s="16">
        <v>37</v>
      </c>
      <c r="X58" s="16" t="s">
        <v>88</v>
      </c>
      <c r="Y58" s="18" t="s">
        <v>788</v>
      </c>
      <c r="Z58" s="167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8"/>
      <c r="F59" s="18"/>
      <c r="G59" s="18"/>
      <c r="H59" s="18"/>
      <c r="I59" s="83"/>
      <c r="J59" s="83"/>
      <c r="K59" s="87"/>
      <c r="L59" s="75"/>
      <c r="M59" s="96"/>
      <c r="N59" s="182"/>
      <c r="P59" s="15" t="s">
        <v>92</v>
      </c>
      <c r="Q59" s="16" t="s">
        <v>666</v>
      </c>
      <c r="R59" s="17">
        <v>45580</v>
      </c>
      <c r="S59" s="16">
        <v>4002767</v>
      </c>
      <c r="T59" s="18">
        <v>220</v>
      </c>
      <c r="U59" s="18" t="s">
        <v>619</v>
      </c>
      <c r="V59" s="16">
        <v>9.6</v>
      </c>
      <c r="W59" s="16">
        <v>18</v>
      </c>
      <c r="X59" s="16" t="s">
        <v>88</v>
      </c>
      <c r="Y59" s="18" t="s">
        <v>788</v>
      </c>
      <c r="Z59" s="167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8"/>
      <c r="F60" s="18"/>
      <c r="G60" s="18"/>
      <c r="H60" s="18"/>
      <c r="I60" s="83"/>
      <c r="J60" s="83"/>
      <c r="K60" s="87"/>
      <c r="L60" s="75"/>
      <c r="M60" s="96"/>
      <c r="N60" s="182"/>
      <c r="P60" s="15" t="s">
        <v>92</v>
      </c>
      <c r="Q60" s="16" t="s">
        <v>618</v>
      </c>
      <c r="R60" s="17">
        <v>45581</v>
      </c>
      <c r="S60" s="16">
        <v>4003156</v>
      </c>
      <c r="T60" s="18">
        <v>204</v>
      </c>
      <c r="U60" s="18" t="s">
        <v>86</v>
      </c>
      <c r="V60" s="16">
        <v>4.88</v>
      </c>
      <c r="W60" s="16">
        <v>23</v>
      </c>
      <c r="X60" s="16" t="s">
        <v>89</v>
      </c>
      <c r="Y60" s="18" t="s">
        <v>788</v>
      </c>
      <c r="Z60" s="167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8"/>
      <c r="F61" s="18"/>
      <c r="G61" s="18"/>
      <c r="H61" s="18"/>
      <c r="I61" s="83"/>
      <c r="J61" s="83"/>
      <c r="K61" s="87"/>
      <c r="L61" s="75"/>
      <c r="M61" s="96"/>
      <c r="N61" s="182"/>
      <c r="P61" s="15" t="s">
        <v>92</v>
      </c>
      <c r="Q61" s="16" t="s">
        <v>618</v>
      </c>
      <c r="R61" s="17">
        <v>45581</v>
      </c>
      <c r="S61" s="16">
        <v>4005910</v>
      </c>
      <c r="T61" s="18">
        <v>204</v>
      </c>
      <c r="U61" s="18" t="s">
        <v>86</v>
      </c>
      <c r="V61" s="16">
        <v>9.58</v>
      </c>
      <c r="W61" s="16">
        <v>29</v>
      </c>
      <c r="X61" s="16" t="s">
        <v>89</v>
      </c>
      <c r="Y61" s="18" t="s">
        <v>788</v>
      </c>
      <c r="Z61" s="167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8"/>
      <c r="F62" s="18"/>
      <c r="G62" s="18"/>
      <c r="H62" s="18"/>
      <c r="I62" s="83"/>
      <c r="J62" s="83"/>
      <c r="K62" s="87"/>
      <c r="L62" s="75"/>
      <c r="M62" s="96"/>
      <c r="N62" s="182"/>
      <c r="P62" s="15" t="s">
        <v>92</v>
      </c>
      <c r="Q62" s="16" t="s">
        <v>666</v>
      </c>
      <c r="R62" s="17">
        <v>45581</v>
      </c>
      <c r="S62" s="16">
        <v>4003016</v>
      </c>
      <c r="T62" s="18">
        <v>220</v>
      </c>
      <c r="U62" s="18" t="s">
        <v>84</v>
      </c>
      <c r="V62" s="16">
        <v>8.35</v>
      </c>
      <c r="W62" s="16">
        <v>19</v>
      </c>
      <c r="X62" s="16" t="s">
        <v>88</v>
      </c>
      <c r="Y62" s="18" t="s">
        <v>788</v>
      </c>
      <c r="Z62" s="167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8"/>
      <c r="F63" s="18"/>
      <c r="G63" s="18"/>
      <c r="H63" s="18"/>
      <c r="I63" s="83"/>
      <c r="J63" s="83"/>
      <c r="K63" s="87"/>
      <c r="L63" s="75"/>
      <c r="M63" s="96"/>
      <c r="N63" s="182"/>
      <c r="P63" s="15" t="s">
        <v>92</v>
      </c>
      <c r="Q63" s="16" t="s">
        <v>666</v>
      </c>
      <c r="R63" s="17">
        <v>45581</v>
      </c>
      <c r="S63" s="16">
        <v>4003158</v>
      </c>
      <c r="T63" s="18">
        <v>220</v>
      </c>
      <c r="U63" s="18" t="s">
        <v>80</v>
      </c>
      <c r="V63" s="16">
        <v>17.3</v>
      </c>
      <c r="W63" s="16">
        <v>52</v>
      </c>
      <c r="X63" s="16" t="s">
        <v>88</v>
      </c>
      <c r="Y63" s="18" t="s">
        <v>788</v>
      </c>
      <c r="Z63" s="167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8"/>
      <c r="F64" s="18"/>
      <c r="G64" s="18"/>
      <c r="H64" s="18"/>
      <c r="I64" s="83"/>
      <c r="J64" s="83"/>
      <c r="K64" s="87"/>
      <c r="L64" s="75"/>
      <c r="M64" s="96"/>
      <c r="N64" s="182"/>
      <c r="P64" s="15" t="s">
        <v>92</v>
      </c>
      <c r="Q64" s="16" t="s">
        <v>666</v>
      </c>
      <c r="R64" s="17">
        <v>45581</v>
      </c>
      <c r="S64" s="16">
        <v>4003160</v>
      </c>
      <c r="T64" s="18">
        <v>220</v>
      </c>
      <c r="U64" s="18" t="s">
        <v>93</v>
      </c>
      <c r="V64" s="16">
        <v>15.66</v>
      </c>
      <c r="W64" s="16">
        <v>49</v>
      </c>
      <c r="X64" s="16" t="s">
        <v>88</v>
      </c>
      <c r="Y64" s="18" t="s">
        <v>788</v>
      </c>
      <c r="Z64" s="167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8"/>
      <c r="F65" s="18"/>
      <c r="G65" s="18"/>
      <c r="H65" s="18"/>
      <c r="I65" s="83"/>
      <c r="J65" s="83"/>
      <c r="K65" s="87"/>
      <c r="L65" s="75"/>
      <c r="M65" s="96"/>
      <c r="N65" s="182"/>
      <c r="P65" s="15" t="s">
        <v>92</v>
      </c>
      <c r="Q65" s="16" t="s">
        <v>666</v>
      </c>
      <c r="R65" s="17">
        <v>45581</v>
      </c>
      <c r="S65" s="16">
        <v>4006091</v>
      </c>
      <c r="T65" s="18">
        <v>220</v>
      </c>
      <c r="U65" s="18" t="s">
        <v>80</v>
      </c>
      <c r="V65" s="16">
        <v>25.29</v>
      </c>
      <c r="W65" s="16">
        <v>58</v>
      </c>
      <c r="X65" s="16" t="s">
        <v>88</v>
      </c>
      <c r="Y65" s="18" t="s">
        <v>788</v>
      </c>
      <c r="Z65" s="167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8"/>
      <c r="F66" s="18"/>
      <c r="G66" s="18"/>
      <c r="H66" s="18"/>
      <c r="I66" s="83"/>
      <c r="J66" s="83"/>
      <c r="K66" s="87"/>
      <c r="L66" s="75"/>
      <c r="M66" s="96"/>
      <c r="N66" s="182"/>
      <c r="P66" s="15" t="s">
        <v>92</v>
      </c>
      <c r="Q66" s="16" t="s">
        <v>666</v>
      </c>
      <c r="R66" s="17">
        <v>45581</v>
      </c>
      <c r="S66" s="16">
        <v>4006936</v>
      </c>
      <c r="T66" s="18">
        <v>220</v>
      </c>
      <c r="U66" s="18" t="s">
        <v>80</v>
      </c>
      <c r="V66" s="16">
        <v>13.8</v>
      </c>
      <c r="W66" s="16">
        <v>32</v>
      </c>
      <c r="X66" s="16" t="s">
        <v>88</v>
      </c>
      <c r="Y66" s="18" t="s">
        <v>788</v>
      </c>
      <c r="Z66" s="167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8"/>
      <c r="F67" s="18"/>
      <c r="G67" s="18"/>
      <c r="H67" s="18"/>
      <c r="I67" s="83"/>
      <c r="J67" s="83"/>
      <c r="K67" s="87"/>
      <c r="L67" s="75"/>
      <c r="M67" s="96"/>
      <c r="N67" s="182"/>
      <c r="P67" s="15" t="s">
        <v>92</v>
      </c>
      <c r="Q67" s="16" t="s">
        <v>618</v>
      </c>
      <c r="R67" s="17">
        <v>45582</v>
      </c>
      <c r="S67" s="16">
        <v>4004105</v>
      </c>
      <c r="T67" s="18">
        <v>204</v>
      </c>
      <c r="U67" s="18" t="s">
        <v>93</v>
      </c>
      <c r="V67" s="16">
        <v>15.95</v>
      </c>
      <c r="W67" s="16">
        <v>20</v>
      </c>
      <c r="X67" s="16" t="s">
        <v>88</v>
      </c>
      <c r="Y67" s="18" t="s">
        <v>788</v>
      </c>
      <c r="Z67" s="167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8"/>
      <c r="F68" s="18"/>
      <c r="G68" s="18"/>
      <c r="H68" s="18"/>
      <c r="I68" s="83"/>
      <c r="J68" s="83"/>
      <c r="K68" s="87"/>
      <c r="L68" s="75"/>
      <c r="M68" s="96"/>
      <c r="N68" s="182"/>
      <c r="P68" s="15" t="s">
        <v>92</v>
      </c>
      <c r="Q68" s="16" t="s">
        <v>618</v>
      </c>
      <c r="R68" s="17">
        <v>45582</v>
      </c>
      <c r="S68" s="16">
        <v>4006059</v>
      </c>
      <c r="T68" s="18">
        <v>204</v>
      </c>
      <c r="U68" s="18" t="s">
        <v>84</v>
      </c>
      <c r="V68" s="16">
        <v>17.760000000000002</v>
      </c>
      <c r="W68" s="16">
        <v>25</v>
      </c>
      <c r="X68" s="16" t="s">
        <v>88</v>
      </c>
      <c r="Y68" s="18" t="s">
        <v>788</v>
      </c>
      <c r="Z68" s="167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8"/>
      <c r="F69" s="18"/>
      <c r="G69" s="18"/>
      <c r="H69" s="18"/>
      <c r="I69" s="83"/>
      <c r="J69" s="83"/>
      <c r="K69" s="87"/>
      <c r="L69" s="75"/>
      <c r="M69" s="96"/>
      <c r="N69" s="182"/>
      <c r="P69" s="15" t="s">
        <v>92</v>
      </c>
      <c r="Q69" s="16" t="s">
        <v>666</v>
      </c>
      <c r="R69" s="17">
        <v>45582</v>
      </c>
      <c r="S69" s="16">
        <v>4003890</v>
      </c>
      <c r="T69" s="18">
        <v>220</v>
      </c>
      <c r="U69" s="18" t="s">
        <v>80</v>
      </c>
      <c r="V69" s="16">
        <v>17.3</v>
      </c>
      <c r="W69" s="16">
        <v>44</v>
      </c>
      <c r="X69" s="16" t="s">
        <v>88</v>
      </c>
      <c r="Y69" s="18" t="s">
        <v>788</v>
      </c>
      <c r="Z69" s="167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8"/>
      <c r="F70" s="18"/>
      <c r="G70" s="18"/>
      <c r="H70" s="18"/>
      <c r="I70" s="83"/>
      <c r="J70" s="83"/>
      <c r="K70" s="87"/>
      <c r="L70" s="75"/>
      <c r="M70" s="96"/>
      <c r="N70" s="182"/>
      <c r="P70" s="15" t="s">
        <v>92</v>
      </c>
      <c r="Q70" s="16" t="s">
        <v>666</v>
      </c>
      <c r="R70" s="17">
        <v>45582</v>
      </c>
      <c r="S70" s="16">
        <v>4003917</v>
      </c>
      <c r="T70" s="18">
        <v>220</v>
      </c>
      <c r="U70" s="18" t="s">
        <v>80</v>
      </c>
      <c r="V70" s="16">
        <v>8.24</v>
      </c>
      <c r="W70" s="16">
        <v>21</v>
      </c>
      <c r="X70" s="16" t="s">
        <v>88</v>
      </c>
      <c r="Y70" s="18" t="s">
        <v>788</v>
      </c>
      <c r="Z70" s="167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8"/>
      <c r="F71" s="18"/>
      <c r="G71" s="18"/>
      <c r="H71" s="18"/>
      <c r="I71" s="83"/>
      <c r="J71" s="83"/>
      <c r="K71" s="87"/>
      <c r="L71" s="75"/>
      <c r="M71" s="96"/>
      <c r="N71" s="182"/>
      <c r="P71" s="15" t="s">
        <v>92</v>
      </c>
      <c r="Q71" s="16" t="s">
        <v>666</v>
      </c>
      <c r="R71" s="17">
        <v>45582</v>
      </c>
      <c r="S71" s="16">
        <v>4004757</v>
      </c>
      <c r="T71" s="18">
        <v>220</v>
      </c>
      <c r="U71" s="18" t="s">
        <v>80</v>
      </c>
      <c r="V71" s="16">
        <v>26.9</v>
      </c>
      <c r="W71" s="16">
        <v>74</v>
      </c>
      <c r="X71" s="16" t="s">
        <v>88</v>
      </c>
      <c r="Y71" s="18" t="s">
        <v>788</v>
      </c>
      <c r="Z71" s="167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8"/>
      <c r="F72" s="18"/>
      <c r="G72" s="18"/>
      <c r="H72" s="18"/>
      <c r="I72" s="83"/>
      <c r="J72" s="83"/>
      <c r="K72" s="87"/>
      <c r="L72" s="75"/>
      <c r="M72" s="96"/>
      <c r="N72" s="182"/>
      <c r="P72" s="15" t="s">
        <v>92</v>
      </c>
      <c r="Q72" s="16" t="s">
        <v>666</v>
      </c>
      <c r="R72" s="17">
        <v>45582</v>
      </c>
      <c r="S72" s="16">
        <v>4006214</v>
      </c>
      <c r="T72" s="18">
        <v>220</v>
      </c>
      <c r="U72" s="18" t="s">
        <v>80</v>
      </c>
      <c r="V72" s="16">
        <v>18.03</v>
      </c>
      <c r="W72" s="16">
        <v>29</v>
      </c>
      <c r="X72" s="16" t="s">
        <v>88</v>
      </c>
      <c r="Y72" s="18" t="s">
        <v>788</v>
      </c>
      <c r="Z72" s="167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8"/>
      <c r="F73" s="18"/>
      <c r="G73" s="18"/>
      <c r="H73" s="18"/>
      <c r="I73" s="83"/>
      <c r="J73" s="83"/>
      <c r="K73" s="87"/>
      <c r="L73" s="75"/>
      <c r="M73" s="96"/>
      <c r="N73" s="182"/>
      <c r="P73" s="15" t="s">
        <v>92</v>
      </c>
      <c r="Q73" s="16" t="s">
        <v>666</v>
      </c>
      <c r="R73" s="17">
        <v>45582</v>
      </c>
      <c r="S73" s="16">
        <v>4007528</v>
      </c>
      <c r="T73" s="18">
        <v>220</v>
      </c>
      <c r="U73" s="18" t="s">
        <v>80</v>
      </c>
      <c r="V73" s="16">
        <v>12.2</v>
      </c>
      <c r="W73" s="16">
        <v>14</v>
      </c>
      <c r="X73" s="16" t="s">
        <v>88</v>
      </c>
      <c r="Y73" s="18" t="s">
        <v>788</v>
      </c>
      <c r="Z73" s="167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8"/>
      <c r="F74" s="18"/>
      <c r="G74" s="18"/>
      <c r="H74" s="18"/>
      <c r="I74" s="83"/>
      <c r="J74" s="83"/>
      <c r="K74" s="87"/>
      <c r="L74" s="75"/>
      <c r="M74" s="96"/>
      <c r="N74" s="182"/>
      <c r="P74" s="15" t="s">
        <v>92</v>
      </c>
      <c r="Q74" s="16" t="s">
        <v>618</v>
      </c>
      <c r="R74" s="17">
        <v>45583</v>
      </c>
      <c r="S74" s="16">
        <v>4004502</v>
      </c>
      <c r="T74" s="18">
        <v>204</v>
      </c>
      <c r="U74" s="18" t="s">
        <v>80</v>
      </c>
      <c r="V74" s="16">
        <v>13.63</v>
      </c>
      <c r="W74" s="16">
        <v>43</v>
      </c>
      <c r="X74" s="16" t="s">
        <v>88</v>
      </c>
      <c r="Y74" s="18" t="s">
        <v>788</v>
      </c>
      <c r="Z74" s="167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8"/>
      <c r="F75" s="18"/>
      <c r="G75" s="18"/>
      <c r="H75" s="18"/>
      <c r="I75" s="83"/>
      <c r="J75" s="83"/>
      <c r="K75" s="87"/>
      <c r="L75" s="75"/>
      <c r="M75" s="96"/>
      <c r="N75" s="182"/>
      <c r="P75" s="15" t="s">
        <v>92</v>
      </c>
      <c r="Q75" s="16" t="s">
        <v>618</v>
      </c>
      <c r="R75" s="17">
        <v>45583</v>
      </c>
      <c r="S75" s="16">
        <v>4004607</v>
      </c>
      <c r="T75" s="18">
        <v>204</v>
      </c>
      <c r="U75" s="18" t="s">
        <v>86</v>
      </c>
      <c r="V75" s="16">
        <v>4.88</v>
      </c>
      <c r="W75" s="16">
        <v>24</v>
      </c>
      <c r="X75" s="16" t="s">
        <v>89</v>
      </c>
      <c r="Y75" s="18" t="s">
        <v>788</v>
      </c>
      <c r="Z75" s="167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8"/>
      <c r="F76" s="18"/>
      <c r="G76" s="18"/>
      <c r="H76" s="18"/>
      <c r="I76" s="83"/>
      <c r="J76" s="83"/>
      <c r="K76" s="87"/>
      <c r="L76" s="75"/>
      <c r="M76" s="96"/>
      <c r="N76" s="182"/>
      <c r="P76" s="15" t="s">
        <v>92</v>
      </c>
      <c r="Q76" s="16" t="s">
        <v>666</v>
      </c>
      <c r="R76" s="17">
        <v>45583</v>
      </c>
      <c r="S76" s="16">
        <v>4004478</v>
      </c>
      <c r="T76" s="18">
        <v>220</v>
      </c>
      <c r="U76" s="18" t="s">
        <v>84</v>
      </c>
      <c r="V76" s="16">
        <v>8.35</v>
      </c>
      <c r="W76" s="16">
        <v>15</v>
      </c>
      <c r="X76" s="16" t="s">
        <v>88</v>
      </c>
      <c r="Y76" s="18" t="s">
        <v>788</v>
      </c>
      <c r="Z76" s="167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8"/>
      <c r="F77" s="18"/>
      <c r="G77" s="18"/>
      <c r="H77" s="18"/>
      <c r="I77" s="83"/>
      <c r="J77" s="83"/>
      <c r="K77" s="87"/>
      <c r="L77" s="75"/>
      <c r="M77" s="96"/>
      <c r="N77" s="182"/>
      <c r="P77" s="15" t="s">
        <v>92</v>
      </c>
      <c r="Q77" s="16" t="s">
        <v>666</v>
      </c>
      <c r="R77" s="17">
        <v>45583</v>
      </c>
      <c r="S77" s="16">
        <v>4004609</v>
      </c>
      <c r="T77" s="18">
        <v>220</v>
      </c>
      <c r="U77" s="18" t="s">
        <v>80</v>
      </c>
      <c r="V77" s="16">
        <v>17.3</v>
      </c>
      <c r="W77" s="16">
        <v>42</v>
      </c>
      <c r="X77" s="16" t="s">
        <v>88</v>
      </c>
      <c r="Y77" s="18" t="s">
        <v>788</v>
      </c>
      <c r="Z77" s="167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8"/>
      <c r="F78" s="18"/>
      <c r="G78" s="18"/>
      <c r="H78" s="18"/>
      <c r="I78" s="83"/>
      <c r="J78" s="83"/>
      <c r="K78" s="87"/>
      <c r="L78" s="75"/>
      <c r="M78" s="96"/>
      <c r="N78" s="182"/>
      <c r="P78" s="15" t="s">
        <v>92</v>
      </c>
      <c r="Q78" s="16" t="s">
        <v>666</v>
      </c>
      <c r="R78" s="17">
        <v>45583</v>
      </c>
      <c r="S78" s="16">
        <v>4004640</v>
      </c>
      <c r="T78" s="18">
        <v>220</v>
      </c>
      <c r="U78" s="18" t="s">
        <v>80</v>
      </c>
      <c r="V78" s="16">
        <v>8.24</v>
      </c>
      <c r="W78" s="16">
        <v>18</v>
      </c>
      <c r="X78" s="16" t="s">
        <v>88</v>
      </c>
      <c r="Y78" s="18" t="s">
        <v>788</v>
      </c>
      <c r="Z78" s="167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8"/>
      <c r="F79" s="18"/>
      <c r="G79" s="18"/>
      <c r="H79" s="18"/>
      <c r="I79" s="83"/>
      <c r="J79" s="83"/>
      <c r="K79" s="87"/>
      <c r="L79" s="75"/>
      <c r="M79" s="96"/>
      <c r="N79" s="182"/>
      <c r="P79" s="15" t="s">
        <v>92</v>
      </c>
      <c r="Q79" s="16" t="s">
        <v>666</v>
      </c>
      <c r="R79" s="17">
        <v>45583</v>
      </c>
      <c r="S79" s="16">
        <v>4008413</v>
      </c>
      <c r="T79" s="18">
        <v>220</v>
      </c>
      <c r="U79" s="18" t="s">
        <v>80</v>
      </c>
      <c r="V79" s="16">
        <v>12.97</v>
      </c>
      <c r="W79" s="16">
        <v>38</v>
      </c>
      <c r="X79" s="16" t="s">
        <v>88</v>
      </c>
      <c r="Y79" s="18" t="s">
        <v>788</v>
      </c>
      <c r="Z79" s="167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8"/>
      <c r="F80" s="18"/>
      <c r="G80" s="18"/>
      <c r="H80" s="18"/>
      <c r="I80" s="83"/>
      <c r="J80" s="83"/>
      <c r="K80" s="87"/>
      <c r="L80" s="75"/>
      <c r="M80" s="96"/>
      <c r="N80" s="182"/>
      <c r="P80" s="15" t="s">
        <v>92</v>
      </c>
      <c r="Q80" s="16" t="s">
        <v>618</v>
      </c>
      <c r="R80" s="17">
        <v>45584</v>
      </c>
      <c r="S80" s="16">
        <v>4005008</v>
      </c>
      <c r="T80" s="18">
        <v>204</v>
      </c>
      <c r="U80" s="18" t="s">
        <v>86</v>
      </c>
      <c r="V80" s="16">
        <v>9.02</v>
      </c>
      <c r="W80" s="16">
        <v>29</v>
      </c>
      <c r="X80" s="16" t="s">
        <v>89</v>
      </c>
      <c r="Y80" s="18" t="s">
        <v>788</v>
      </c>
      <c r="Z80" s="167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8"/>
      <c r="F81" s="18"/>
      <c r="G81" s="18"/>
      <c r="H81" s="18"/>
      <c r="I81" s="83"/>
      <c r="J81" s="83"/>
      <c r="K81" s="87"/>
      <c r="L81" s="75"/>
      <c r="M81" s="96"/>
      <c r="N81" s="182"/>
      <c r="P81" s="14" t="s">
        <v>92</v>
      </c>
      <c r="Q81" s="16" t="s">
        <v>618</v>
      </c>
      <c r="R81" s="17">
        <v>45584</v>
      </c>
      <c r="S81" s="16">
        <v>4005325</v>
      </c>
      <c r="T81" s="18">
        <v>204</v>
      </c>
      <c r="U81" s="18" t="s">
        <v>80</v>
      </c>
      <c r="V81" s="16">
        <v>5.17</v>
      </c>
      <c r="W81" s="16">
        <v>14</v>
      </c>
      <c r="X81" s="16" t="s">
        <v>88</v>
      </c>
      <c r="Y81" s="18" t="s">
        <v>788</v>
      </c>
      <c r="Z81" s="167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8"/>
      <c r="F82" s="18"/>
      <c r="G82" s="18"/>
      <c r="H82" s="18"/>
      <c r="I82" s="83"/>
      <c r="J82" s="83"/>
      <c r="K82" s="87"/>
      <c r="L82" s="75"/>
      <c r="M82" s="96"/>
      <c r="N82" s="182"/>
      <c r="P82" s="15" t="s">
        <v>92</v>
      </c>
      <c r="Q82" s="16" t="s">
        <v>618</v>
      </c>
      <c r="R82" s="17">
        <v>45584</v>
      </c>
      <c r="S82" s="16">
        <v>4008986</v>
      </c>
      <c r="T82" s="18">
        <v>204</v>
      </c>
      <c r="U82" s="18" t="s">
        <v>87</v>
      </c>
      <c r="V82" s="16">
        <v>1.92</v>
      </c>
      <c r="W82" s="16">
        <v>12</v>
      </c>
      <c r="X82" s="16" t="s">
        <v>89</v>
      </c>
      <c r="Y82" s="18" t="s">
        <v>788</v>
      </c>
      <c r="Z82" s="167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8"/>
      <c r="F83" s="18"/>
      <c r="G83" s="18"/>
      <c r="H83" s="18"/>
      <c r="I83" s="83"/>
      <c r="J83" s="83"/>
      <c r="K83" s="87"/>
      <c r="L83" s="75"/>
      <c r="M83" s="96"/>
      <c r="N83" s="182"/>
      <c r="P83" s="15" t="s">
        <v>92</v>
      </c>
      <c r="Q83" s="16" t="s">
        <v>618</v>
      </c>
      <c r="R83" s="17">
        <v>45584</v>
      </c>
      <c r="S83" s="16">
        <v>4009130</v>
      </c>
      <c r="T83" s="18">
        <v>204</v>
      </c>
      <c r="U83" s="18" t="s">
        <v>855</v>
      </c>
      <c r="V83" s="16">
        <v>3.03</v>
      </c>
      <c r="W83" s="16">
        <v>22</v>
      </c>
      <c r="X83" s="16" t="s">
        <v>88</v>
      </c>
      <c r="Y83" s="18" t="s">
        <v>788</v>
      </c>
      <c r="Z83" s="167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8"/>
      <c r="F84" s="18"/>
      <c r="G84" s="18"/>
      <c r="H84" s="18"/>
      <c r="I84" s="83"/>
      <c r="J84" s="83"/>
      <c r="K84" s="87"/>
      <c r="L84" s="75"/>
      <c r="M84" s="96"/>
      <c r="N84" s="182"/>
      <c r="P84" s="15" t="s">
        <v>92</v>
      </c>
      <c r="Q84" s="16" t="s">
        <v>618</v>
      </c>
      <c r="R84" s="17">
        <v>45584</v>
      </c>
      <c r="S84" s="16">
        <v>4009166</v>
      </c>
      <c r="T84" s="18">
        <v>204</v>
      </c>
      <c r="U84" s="18" t="s">
        <v>855</v>
      </c>
      <c r="V84" s="16">
        <v>3.03</v>
      </c>
      <c r="W84" s="16">
        <v>82</v>
      </c>
      <c r="X84" s="16" t="s">
        <v>88</v>
      </c>
      <c r="Y84" s="18" t="s">
        <v>788</v>
      </c>
      <c r="Z84" s="167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8"/>
      <c r="F85" s="18"/>
      <c r="G85" s="18"/>
      <c r="H85" s="18"/>
      <c r="I85" s="83"/>
      <c r="J85" s="83"/>
      <c r="K85" s="87"/>
      <c r="L85" s="75"/>
      <c r="M85" s="96"/>
      <c r="N85" s="182"/>
      <c r="P85" s="15" t="s">
        <v>92</v>
      </c>
      <c r="Q85" s="16" t="s">
        <v>368</v>
      </c>
      <c r="R85" s="17">
        <v>45585</v>
      </c>
      <c r="S85" s="16">
        <v>4007605</v>
      </c>
      <c r="T85" s="18">
        <v>220</v>
      </c>
      <c r="U85" s="18" t="s">
        <v>81</v>
      </c>
      <c r="V85" s="16">
        <v>11.71</v>
      </c>
      <c r="W85" s="16">
        <v>24</v>
      </c>
      <c r="X85" s="16" t="s">
        <v>88</v>
      </c>
      <c r="Y85" s="18" t="s">
        <v>788</v>
      </c>
      <c r="Z85" s="167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8"/>
      <c r="F86" s="18"/>
      <c r="G86" s="18"/>
      <c r="H86" s="18"/>
      <c r="I86" s="83"/>
      <c r="J86" s="83"/>
      <c r="K86" s="87"/>
      <c r="L86" s="75"/>
      <c r="M86" s="96"/>
      <c r="N86" s="182"/>
      <c r="P86" s="15" t="s">
        <v>92</v>
      </c>
      <c r="Q86" s="16" t="s">
        <v>368</v>
      </c>
      <c r="R86" s="17">
        <v>45585</v>
      </c>
      <c r="S86" s="16">
        <v>4008887</v>
      </c>
      <c r="T86" s="18">
        <v>220</v>
      </c>
      <c r="U86" s="18" t="s">
        <v>84</v>
      </c>
      <c r="V86" s="16">
        <v>14.64</v>
      </c>
      <c r="W86" s="16">
        <v>32</v>
      </c>
      <c r="X86" s="16" t="s">
        <v>88</v>
      </c>
      <c r="Y86" s="18" t="s">
        <v>788</v>
      </c>
      <c r="Z86" s="167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8"/>
      <c r="F87" s="18"/>
      <c r="G87" s="18"/>
      <c r="H87" s="18"/>
      <c r="I87" s="83"/>
      <c r="J87" s="83"/>
      <c r="K87" s="87"/>
      <c r="L87" s="75"/>
      <c r="M87" s="96"/>
      <c r="N87" s="182"/>
      <c r="P87" s="15" t="s">
        <v>92</v>
      </c>
      <c r="Q87" s="16" t="s">
        <v>368</v>
      </c>
      <c r="R87" s="17">
        <v>45585</v>
      </c>
      <c r="S87" s="16">
        <v>4008888</v>
      </c>
      <c r="T87" s="18">
        <v>220</v>
      </c>
      <c r="U87" s="18" t="s">
        <v>84</v>
      </c>
      <c r="V87" s="16">
        <v>14.64</v>
      </c>
      <c r="W87" s="16">
        <v>26</v>
      </c>
      <c r="X87" s="16" t="s">
        <v>88</v>
      </c>
      <c r="Y87" s="18" t="s">
        <v>788</v>
      </c>
      <c r="Z87" s="167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8"/>
      <c r="F88" s="18"/>
      <c r="G88" s="18"/>
      <c r="H88" s="18"/>
      <c r="I88" s="83"/>
      <c r="J88" s="83"/>
      <c r="K88" s="87"/>
      <c r="L88" s="75"/>
      <c r="M88" s="96"/>
      <c r="N88" s="182"/>
      <c r="P88" s="15" t="s">
        <v>92</v>
      </c>
      <c r="Q88" s="16" t="s">
        <v>368</v>
      </c>
      <c r="R88" s="17">
        <v>45585</v>
      </c>
      <c r="S88" s="16">
        <v>4009083</v>
      </c>
      <c r="T88" s="18">
        <v>220</v>
      </c>
      <c r="U88" s="18" t="s">
        <v>80</v>
      </c>
      <c r="V88" s="16">
        <v>14.75</v>
      </c>
      <c r="W88" s="16">
        <v>24</v>
      </c>
      <c r="X88" s="16" t="s">
        <v>88</v>
      </c>
      <c r="Y88" s="18" t="s">
        <v>788</v>
      </c>
      <c r="Z88" s="167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8"/>
      <c r="F89" s="18"/>
      <c r="G89" s="18"/>
      <c r="H89" s="18"/>
      <c r="I89" s="83"/>
      <c r="J89" s="83"/>
      <c r="K89" s="87"/>
      <c r="L89" s="75"/>
      <c r="M89" s="96"/>
      <c r="N89" s="182"/>
      <c r="P89" s="15" t="s">
        <v>92</v>
      </c>
      <c r="Q89" s="16" t="s">
        <v>368</v>
      </c>
      <c r="R89" s="17">
        <v>45585</v>
      </c>
      <c r="S89" s="16">
        <v>4009085</v>
      </c>
      <c r="T89" s="18">
        <v>220</v>
      </c>
      <c r="U89" s="18" t="s">
        <v>80</v>
      </c>
      <c r="V89" s="16">
        <v>14.75</v>
      </c>
      <c r="W89" s="16">
        <v>24</v>
      </c>
      <c r="X89" s="16" t="s">
        <v>88</v>
      </c>
      <c r="Y89" s="18" t="s">
        <v>788</v>
      </c>
      <c r="Z89" s="167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8"/>
      <c r="F90" s="18"/>
      <c r="G90" s="18"/>
      <c r="H90" s="18"/>
      <c r="I90" s="83"/>
      <c r="J90" s="83"/>
      <c r="K90" s="87"/>
      <c r="L90" s="75"/>
      <c r="M90" s="96"/>
      <c r="N90" s="182"/>
      <c r="P90" s="15" t="s">
        <v>92</v>
      </c>
      <c r="Q90" s="16" t="s">
        <v>368</v>
      </c>
      <c r="R90" s="17">
        <v>45585</v>
      </c>
      <c r="S90" s="16">
        <v>4009335</v>
      </c>
      <c r="T90" s="18">
        <v>220</v>
      </c>
      <c r="U90" s="18" t="s">
        <v>80</v>
      </c>
      <c r="V90" s="16">
        <v>27.25</v>
      </c>
      <c r="W90" s="16">
        <v>25</v>
      </c>
      <c r="X90" s="16" t="s">
        <v>88</v>
      </c>
      <c r="Y90" s="18" t="s">
        <v>788</v>
      </c>
      <c r="Z90" s="167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8"/>
      <c r="F91" s="18"/>
      <c r="G91" s="18"/>
      <c r="H91" s="18"/>
      <c r="I91" s="83"/>
      <c r="J91" s="83"/>
      <c r="K91" s="87"/>
      <c r="L91" s="75"/>
      <c r="M91" s="96"/>
      <c r="N91" s="182"/>
      <c r="P91" s="15" t="s">
        <v>92</v>
      </c>
      <c r="Q91" s="16" t="s">
        <v>368</v>
      </c>
      <c r="R91" s="17">
        <v>45585</v>
      </c>
      <c r="S91" s="16">
        <v>4009407</v>
      </c>
      <c r="T91" s="18">
        <v>220</v>
      </c>
      <c r="U91" s="18" t="s">
        <v>86</v>
      </c>
      <c r="V91" s="16">
        <v>15.76</v>
      </c>
      <c r="W91" s="16">
        <v>24</v>
      </c>
      <c r="X91" s="16" t="s">
        <v>89</v>
      </c>
      <c r="Y91" s="18" t="s">
        <v>788</v>
      </c>
      <c r="Z91" s="167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8"/>
      <c r="F92" s="18"/>
      <c r="G92" s="18"/>
      <c r="H92" s="18"/>
      <c r="I92" s="83"/>
      <c r="J92" s="83"/>
      <c r="K92" s="87"/>
      <c r="L92" s="75"/>
      <c r="M92" s="96"/>
      <c r="N92" s="182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7"/>
      <c r="AA92" s="31"/>
      <c r="AB92" s="23"/>
      <c r="AC92" s="23"/>
    </row>
    <row r="93" spans="2:30" x14ac:dyDescent="0.25">
      <c r="B93" s="36"/>
      <c r="C93" s="15"/>
      <c r="D93" s="16"/>
      <c r="E93" s="18"/>
      <c r="F93" s="18"/>
      <c r="G93" s="18"/>
      <c r="H93" s="18"/>
      <c r="I93" s="83"/>
      <c r="J93" s="83"/>
      <c r="K93" s="87"/>
      <c r="L93" s="75"/>
      <c r="M93" s="96"/>
      <c r="N93" s="182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7"/>
      <c r="AA93" s="31"/>
      <c r="AB93" s="23"/>
      <c r="AC93" s="23"/>
    </row>
    <row r="94" spans="2:30" x14ac:dyDescent="0.25">
      <c r="B94" s="36"/>
      <c r="C94" s="15"/>
      <c r="D94" s="16"/>
      <c r="E94" s="18"/>
      <c r="F94" s="18"/>
      <c r="G94" s="18"/>
      <c r="H94" s="18"/>
      <c r="I94" s="83"/>
      <c r="J94" s="83"/>
      <c r="K94" s="87"/>
      <c r="L94" s="75"/>
      <c r="M94" s="96"/>
      <c r="N94" s="182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7"/>
      <c r="AA94" s="31"/>
      <c r="AB94" s="23"/>
      <c r="AC94" s="23"/>
    </row>
    <row r="95" spans="2:30" x14ac:dyDescent="0.25">
      <c r="B95" s="36"/>
      <c r="C95" s="15"/>
      <c r="D95" s="16"/>
      <c r="E95" s="18"/>
      <c r="F95" s="18"/>
      <c r="G95" s="18"/>
      <c r="H95" s="18"/>
      <c r="I95" s="83"/>
      <c r="J95" s="83"/>
      <c r="K95" s="87"/>
      <c r="L95" s="75"/>
      <c r="M95" s="96"/>
      <c r="N95" s="182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7"/>
      <c r="AA95" s="31"/>
      <c r="AB95" s="23"/>
      <c r="AC95" s="23"/>
    </row>
    <row r="96" spans="2:30" x14ac:dyDescent="0.25">
      <c r="B96" s="36"/>
      <c r="C96" s="15"/>
      <c r="D96" s="16"/>
      <c r="E96" s="18"/>
      <c r="F96" s="18"/>
      <c r="G96" s="18"/>
      <c r="H96" s="18"/>
      <c r="I96" s="83"/>
      <c r="J96" s="83"/>
      <c r="K96" s="87"/>
      <c r="L96" s="75"/>
      <c r="M96" s="96"/>
      <c r="N96" s="182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7"/>
      <c r="AA96" s="31"/>
      <c r="AB96" s="23"/>
      <c r="AC96" s="23"/>
    </row>
    <row r="97" spans="2:29" x14ac:dyDescent="0.25">
      <c r="B97" s="36"/>
      <c r="C97" s="15"/>
      <c r="D97" s="16"/>
      <c r="E97" s="18"/>
      <c r="F97" s="18"/>
      <c r="G97" s="18"/>
      <c r="H97" s="18"/>
      <c r="I97" s="83"/>
      <c r="J97" s="83"/>
      <c r="K97" s="87"/>
      <c r="L97" s="75"/>
      <c r="M97" s="96"/>
      <c r="N97" s="182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7"/>
      <c r="AA97" s="31"/>
      <c r="AB97" s="23"/>
      <c r="AC97" s="23"/>
    </row>
    <row r="98" spans="2:29" x14ac:dyDescent="0.25">
      <c r="B98" s="36"/>
      <c r="C98" s="15"/>
      <c r="D98" s="16"/>
      <c r="E98" s="18"/>
      <c r="F98" s="18"/>
      <c r="G98" s="18"/>
      <c r="H98" s="18"/>
      <c r="I98" s="83"/>
      <c r="J98" s="83"/>
      <c r="K98" s="87"/>
      <c r="L98" s="75"/>
      <c r="M98" s="96"/>
      <c r="N98" s="182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7"/>
      <c r="AA98" s="31"/>
      <c r="AB98" s="23"/>
      <c r="AC98" s="23"/>
    </row>
    <row r="99" spans="2:29" x14ac:dyDescent="0.25">
      <c r="B99" s="36"/>
      <c r="C99" s="15"/>
      <c r="D99" s="16"/>
      <c r="E99" s="18"/>
      <c r="F99" s="18"/>
      <c r="G99" s="18"/>
      <c r="H99" s="18"/>
      <c r="I99" s="83"/>
      <c r="J99" s="83"/>
      <c r="K99" s="87"/>
      <c r="L99" s="75"/>
      <c r="M99" s="96"/>
      <c r="N99" s="182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7"/>
      <c r="AA99" s="31"/>
      <c r="AB99" s="23"/>
      <c r="AC99" s="23"/>
    </row>
    <row r="100" spans="2:29" x14ac:dyDescent="0.25">
      <c r="B100" s="36"/>
      <c r="C100" s="15"/>
      <c r="D100" s="16"/>
      <c r="E100" s="18"/>
      <c r="F100" s="18"/>
      <c r="G100" s="18"/>
      <c r="H100" s="18"/>
      <c r="I100" s="83"/>
      <c r="J100" s="83"/>
      <c r="K100" s="87"/>
      <c r="L100" s="75"/>
      <c r="M100" s="96"/>
      <c r="N100" s="182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7"/>
      <c r="AA100" s="31"/>
      <c r="AB100" s="23"/>
      <c r="AC100" s="23"/>
    </row>
    <row r="101" spans="2:29" x14ac:dyDescent="0.25">
      <c r="B101" s="36"/>
      <c r="C101" s="15"/>
      <c r="D101" s="16"/>
      <c r="E101" s="18"/>
      <c r="F101" s="18"/>
      <c r="G101" s="18"/>
      <c r="H101" s="18"/>
      <c r="I101" s="83"/>
      <c r="J101" s="83"/>
      <c r="K101" s="87"/>
      <c r="L101" s="75"/>
      <c r="M101" s="96"/>
      <c r="N101" s="182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7"/>
      <c r="AA101" s="31"/>
      <c r="AB101" s="23"/>
      <c r="AC101" s="23"/>
    </row>
    <row r="102" spans="2:29" x14ac:dyDescent="0.25">
      <c r="B102" s="36"/>
      <c r="C102" s="15"/>
      <c r="D102" s="16"/>
      <c r="E102" s="18"/>
      <c r="F102" s="18"/>
      <c r="G102" s="18"/>
      <c r="H102" s="18"/>
      <c r="I102" s="83"/>
      <c r="J102" s="83"/>
      <c r="K102" s="87"/>
      <c r="L102" s="75"/>
      <c r="M102" s="96"/>
      <c r="N102" s="182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7"/>
      <c r="AA102" s="31"/>
      <c r="AB102" s="23"/>
      <c r="AC102" s="23"/>
    </row>
    <row r="103" spans="2:29" x14ac:dyDescent="0.25">
      <c r="B103" s="36"/>
      <c r="C103" s="15"/>
      <c r="D103" s="16"/>
      <c r="E103" s="18"/>
      <c r="F103" s="18"/>
      <c r="G103" s="18"/>
      <c r="H103" s="18"/>
      <c r="I103" s="83"/>
      <c r="J103" s="83"/>
      <c r="K103" s="87"/>
      <c r="L103" s="75"/>
      <c r="M103" s="96"/>
      <c r="N103" s="182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7"/>
      <c r="AA103" s="31"/>
      <c r="AB103" s="23"/>
      <c r="AC103" s="23"/>
    </row>
    <row r="104" spans="2:29" x14ac:dyDescent="0.25">
      <c r="B104" s="36"/>
      <c r="C104" s="15"/>
      <c r="D104" s="16"/>
      <c r="E104" s="18"/>
      <c r="F104" s="18"/>
      <c r="G104" s="18"/>
      <c r="H104" s="18"/>
      <c r="I104" s="83"/>
      <c r="J104" s="83"/>
      <c r="K104" s="87"/>
      <c r="L104" s="75"/>
      <c r="M104" s="96"/>
      <c r="N104" s="182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7"/>
      <c r="AA104" s="31"/>
      <c r="AB104" s="23"/>
      <c r="AC104" s="23"/>
    </row>
    <row r="105" spans="2:29" x14ac:dyDescent="0.25">
      <c r="B105" s="36"/>
      <c r="C105" s="15"/>
      <c r="D105" s="16"/>
      <c r="E105" s="18"/>
      <c r="F105" s="18"/>
      <c r="G105" s="18"/>
      <c r="H105" s="18"/>
      <c r="I105" s="83"/>
      <c r="J105" s="83"/>
      <c r="K105" s="87"/>
      <c r="L105" s="75"/>
      <c r="M105" s="96"/>
      <c r="N105" s="182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7"/>
      <c r="AA105" s="31"/>
      <c r="AB105" s="23"/>
    </row>
    <row r="106" spans="2:29" x14ac:dyDescent="0.25">
      <c r="B106" s="36"/>
      <c r="C106" s="15"/>
      <c r="D106" s="16"/>
      <c r="E106" s="18"/>
      <c r="F106" s="18"/>
      <c r="G106" s="18"/>
      <c r="H106" s="18"/>
      <c r="I106" s="83"/>
      <c r="J106" s="83"/>
      <c r="K106" s="87"/>
      <c r="L106" s="75"/>
      <c r="M106" s="96"/>
      <c r="N106" s="182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7"/>
      <c r="AA106" s="31"/>
      <c r="AB106" s="23"/>
    </row>
    <row r="107" spans="2:29" x14ac:dyDescent="0.25">
      <c r="B107" s="36"/>
      <c r="C107" s="15"/>
      <c r="D107" s="16"/>
      <c r="E107" s="18"/>
      <c r="F107" s="18"/>
      <c r="G107" s="18"/>
      <c r="H107" s="18"/>
      <c r="I107" s="83"/>
      <c r="J107" s="83"/>
      <c r="K107" s="87"/>
      <c r="L107" s="75"/>
      <c r="M107" s="96"/>
      <c r="N107" s="182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7"/>
      <c r="AA107" s="31"/>
      <c r="AB107" s="23"/>
    </row>
    <row r="108" spans="2:29" x14ac:dyDescent="0.25">
      <c r="B108" s="36"/>
      <c r="C108" s="15"/>
      <c r="D108" s="16"/>
      <c r="E108" s="18"/>
      <c r="F108" s="18"/>
      <c r="G108" s="18"/>
      <c r="H108" s="18"/>
      <c r="I108" s="83"/>
      <c r="J108" s="83"/>
      <c r="K108" s="87"/>
      <c r="L108" s="75"/>
      <c r="M108" s="96"/>
      <c r="N108" s="182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7"/>
      <c r="AA108" s="31"/>
      <c r="AB108" s="23"/>
    </row>
    <row r="109" spans="2:29" x14ac:dyDescent="0.25">
      <c r="B109" s="36"/>
      <c r="C109" s="15"/>
      <c r="D109" s="16"/>
      <c r="E109" s="18"/>
      <c r="F109" s="18"/>
      <c r="G109" s="18"/>
      <c r="H109" s="18"/>
      <c r="I109" s="83"/>
      <c r="J109" s="83"/>
      <c r="K109" s="87"/>
      <c r="L109" s="75"/>
      <c r="M109" s="96"/>
      <c r="N109" s="182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7"/>
      <c r="AA109" s="31"/>
      <c r="AB109" s="23"/>
    </row>
    <row r="110" spans="2:29" x14ac:dyDescent="0.25">
      <c r="B110" s="36"/>
      <c r="C110" s="15"/>
      <c r="D110" s="16"/>
      <c r="E110" s="18"/>
      <c r="F110" s="18"/>
      <c r="G110" s="18"/>
      <c r="H110" s="18"/>
      <c r="I110" s="83"/>
      <c r="J110" s="83"/>
      <c r="K110" s="87"/>
      <c r="L110" s="75"/>
      <c r="M110" s="96"/>
      <c r="N110" s="182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7"/>
      <c r="AA110" s="31"/>
      <c r="AB110" s="23"/>
    </row>
    <row r="111" spans="2:29" x14ac:dyDescent="0.25">
      <c r="B111" s="36"/>
      <c r="C111" s="15"/>
      <c r="D111" s="16"/>
      <c r="E111" s="18"/>
      <c r="F111" s="18"/>
      <c r="G111" s="18"/>
      <c r="H111" s="18"/>
      <c r="I111" s="83"/>
      <c r="J111" s="83"/>
      <c r="K111" s="87"/>
      <c r="L111" s="75"/>
      <c r="M111" s="96"/>
      <c r="N111" s="182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7"/>
      <c r="AA111" s="31"/>
      <c r="AB111" s="23"/>
    </row>
    <row r="112" spans="2:29" x14ac:dyDescent="0.25">
      <c r="B112" s="36"/>
      <c r="C112" s="15"/>
      <c r="D112" s="16"/>
      <c r="E112" s="18"/>
      <c r="F112" s="18"/>
      <c r="G112" s="18"/>
      <c r="H112" s="18"/>
      <c r="I112" s="83"/>
      <c r="J112" s="83"/>
      <c r="K112" s="87"/>
      <c r="L112" s="75"/>
      <c r="M112" s="96"/>
      <c r="N112" s="182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7"/>
      <c r="AA112" s="31"/>
      <c r="AB112" s="23"/>
    </row>
    <row r="113" spans="2:28" x14ac:dyDescent="0.25">
      <c r="B113" s="36"/>
      <c r="C113" s="15"/>
      <c r="D113" s="16"/>
      <c r="E113" s="18"/>
      <c r="F113" s="18"/>
      <c r="G113" s="18"/>
      <c r="H113" s="18"/>
      <c r="I113" s="83"/>
      <c r="J113" s="83"/>
      <c r="K113" s="87"/>
      <c r="L113" s="75"/>
      <c r="M113" s="96"/>
      <c r="N113" s="182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7"/>
      <c r="AA113" s="31"/>
      <c r="AB113" s="23"/>
    </row>
    <row r="114" spans="2:28" x14ac:dyDescent="0.25">
      <c r="B114" s="36"/>
      <c r="C114" s="15"/>
      <c r="D114" s="16"/>
      <c r="E114" s="18"/>
      <c r="F114" s="18"/>
      <c r="G114" s="18"/>
      <c r="H114" s="18"/>
      <c r="I114" s="83"/>
      <c r="J114" s="83"/>
      <c r="K114" s="87"/>
      <c r="L114" s="75"/>
      <c r="M114" s="96"/>
      <c r="N114" s="182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7"/>
      <c r="AA114" s="31"/>
      <c r="AB114" s="23"/>
    </row>
    <row r="115" spans="2:28" x14ac:dyDescent="0.25">
      <c r="B115" s="36"/>
      <c r="C115" s="15"/>
      <c r="D115" s="16"/>
      <c r="E115" s="18"/>
      <c r="F115" s="18"/>
      <c r="G115" s="18"/>
      <c r="H115" s="18"/>
      <c r="I115" s="83"/>
      <c r="J115" s="83"/>
      <c r="K115" s="87"/>
      <c r="L115" s="75"/>
      <c r="M115" s="96"/>
      <c r="N115" s="182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7"/>
      <c r="AA115" s="31"/>
      <c r="AB115" s="23"/>
    </row>
    <row r="116" spans="2:28" x14ac:dyDescent="0.25">
      <c r="B116" s="36"/>
      <c r="C116" s="15"/>
      <c r="D116" s="16"/>
      <c r="E116" s="18"/>
      <c r="F116" s="18"/>
      <c r="G116" s="18"/>
      <c r="H116" s="18"/>
      <c r="I116" s="83"/>
      <c r="J116" s="83"/>
      <c r="K116" s="87"/>
      <c r="L116" s="75"/>
      <c r="M116" s="96"/>
      <c r="N116" s="182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7"/>
      <c r="AA116" s="31"/>
      <c r="AB116" s="23"/>
    </row>
    <row r="117" spans="2:28" x14ac:dyDescent="0.25">
      <c r="B117" s="36"/>
      <c r="C117" s="15"/>
      <c r="D117" s="16"/>
      <c r="E117" s="18"/>
      <c r="F117" s="18"/>
      <c r="G117" s="18"/>
      <c r="H117" s="18"/>
      <c r="I117" s="83"/>
      <c r="J117" s="83"/>
      <c r="K117" s="87"/>
      <c r="L117" s="75"/>
      <c r="M117" s="96"/>
      <c r="N117" s="182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7"/>
      <c r="AA117" s="31"/>
      <c r="AB117" s="23"/>
    </row>
    <row r="118" spans="2:28" x14ac:dyDescent="0.25">
      <c r="B118" s="36"/>
      <c r="C118" s="15"/>
      <c r="D118" s="16"/>
      <c r="E118" s="18"/>
      <c r="F118" s="18"/>
      <c r="G118" s="18"/>
      <c r="H118" s="18"/>
      <c r="I118" s="83"/>
      <c r="J118" s="83"/>
      <c r="K118" s="87"/>
      <c r="L118" s="75"/>
      <c r="M118" s="96"/>
      <c r="N118" s="182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7"/>
      <c r="AA118" s="31"/>
      <c r="AB118" s="23"/>
    </row>
    <row r="119" spans="2:28" x14ac:dyDescent="0.25">
      <c r="B119" s="36"/>
      <c r="C119" s="15"/>
      <c r="D119" s="16"/>
      <c r="E119" s="18"/>
      <c r="F119" s="18"/>
      <c r="G119" s="18"/>
      <c r="H119" s="18"/>
      <c r="I119" s="83"/>
      <c r="J119" s="83"/>
      <c r="K119" s="87"/>
      <c r="L119" s="75"/>
      <c r="M119" s="96"/>
      <c r="N119" s="182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7"/>
      <c r="AA119" s="31"/>
      <c r="AB119" s="23"/>
    </row>
    <row r="120" spans="2:28" x14ac:dyDescent="0.25">
      <c r="B120" s="36"/>
      <c r="C120" s="15"/>
      <c r="D120" s="16"/>
      <c r="E120" s="18"/>
      <c r="F120" s="18"/>
      <c r="G120" s="18"/>
      <c r="H120" s="18"/>
      <c r="I120" s="83"/>
      <c r="J120" s="83"/>
      <c r="K120" s="87"/>
      <c r="L120" s="75"/>
      <c r="M120" s="96"/>
      <c r="N120" s="182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7"/>
      <c r="AA120" s="31"/>
      <c r="AB120" s="23"/>
    </row>
    <row r="121" spans="2:28" x14ac:dyDescent="0.25">
      <c r="B121" s="36"/>
      <c r="C121" s="15"/>
      <c r="D121" s="16"/>
      <c r="E121" s="18"/>
      <c r="F121" s="18"/>
      <c r="G121" s="18"/>
      <c r="H121" s="18"/>
      <c r="I121" s="83"/>
      <c r="J121" s="83"/>
      <c r="K121" s="87"/>
      <c r="L121" s="75"/>
      <c r="M121" s="96"/>
      <c r="N121" s="182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7"/>
      <c r="AA121" s="31"/>
      <c r="AB121" s="23"/>
    </row>
    <row r="122" spans="2:28" x14ac:dyDescent="0.25">
      <c r="B122" s="36"/>
      <c r="C122" s="15"/>
      <c r="D122" s="16"/>
      <c r="E122" s="18"/>
      <c r="F122" s="18"/>
      <c r="G122" s="18"/>
      <c r="H122" s="18"/>
      <c r="I122" s="83"/>
      <c r="J122" s="83"/>
      <c r="K122" s="87"/>
      <c r="L122" s="75"/>
      <c r="M122" s="96"/>
      <c r="N122" s="182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7"/>
      <c r="AA122" s="31"/>
      <c r="AB122" s="23"/>
    </row>
    <row r="123" spans="2:28" x14ac:dyDescent="0.25">
      <c r="B123" s="36"/>
      <c r="C123" s="15"/>
      <c r="D123" s="16"/>
      <c r="E123" s="18"/>
      <c r="F123" s="18"/>
      <c r="G123" s="18"/>
      <c r="H123" s="18"/>
      <c r="I123" s="83"/>
      <c r="J123" s="83"/>
      <c r="K123" s="87"/>
      <c r="L123" s="75"/>
      <c r="M123" s="96"/>
      <c r="N123" s="182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7"/>
      <c r="AA123" s="31"/>
      <c r="AB123" s="23"/>
    </row>
    <row r="124" spans="2:28" x14ac:dyDescent="0.25">
      <c r="B124" s="36"/>
      <c r="C124" s="15"/>
      <c r="D124" s="16"/>
      <c r="E124" s="18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7"/>
      <c r="AA124" s="31"/>
      <c r="AB124" s="23"/>
    </row>
    <row r="125" spans="2:28" x14ac:dyDescent="0.25">
      <c r="B125" s="36"/>
      <c r="C125" s="15"/>
      <c r="D125" s="16"/>
      <c r="E125" s="18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7"/>
      <c r="AA125" s="31"/>
      <c r="AB125" s="23"/>
    </row>
    <row r="126" spans="2:28" x14ac:dyDescent="0.25">
      <c r="B126" s="36"/>
      <c r="C126" s="15"/>
      <c r="D126" s="16"/>
      <c r="E126" s="18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7"/>
      <c r="AA126" s="31"/>
      <c r="AB126" s="23"/>
    </row>
    <row r="127" spans="2:28" x14ac:dyDescent="0.25">
      <c r="B127" s="36"/>
      <c r="C127" s="15"/>
      <c r="D127" s="16"/>
      <c r="E127" s="18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7"/>
      <c r="AA127" s="31"/>
      <c r="AB127" s="23"/>
    </row>
    <row r="128" spans="2:28" x14ac:dyDescent="0.25">
      <c r="B128" s="36"/>
      <c r="C128" s="15"/>
      <c r="D128" s="16"/>
      <c r="E128" s="18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7"/>
      <c r="AA128" s="31"/>
      <c r="AB128" s="23"/>
    </row>
    <row r="129" spans="2:28" x14ac:dyDescent="0.25">
      <c r="B129" s="36"/>
      <c r="C129" s="15"/>
      <c r="D129" s="16"/>
      <c r="E129" s="18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7"/>
      <c r="AA129" s="31"/>
      <c r="AB129" s="23"/>
    </row>
    <row r="130" spans="2:28" x14ac:dyDescent="0.25">
      <c r="B130" s="36"/>
      <c r="C130" s="15"/>
      <c r="D130" s="16"/>
      <c r="E130" s="18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7"/>
      <c r="AA130" s="31"/>
      <c r="AB130" s="23"/>
    </row>
    <row r="131" spans="2:28" x14ac:dyDescent="0.25">
      <c r="B131" s="36"/>
      <c r="C131" s="15"/>
      <c r="D131" s="16"/>
      <c r="E131" s="18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7"/>
      <c r="AA131" s="31"/>
      <c r="AB131" s="23"/>
    </row>
    <row r="132" spans="2:28" x14ac:dyDescent="0.25">
      <c r="B132" s="36"/>
      <c r="C132" s="15"/>
      <c r="D132" s="16"/>
      <c r="E132" s="18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7"/>
      <c r="AA132" s="31"/>
      <c r="AB132" s="23"/>
    </row>
    <row r="133" spans="2:28" x14ac:dyDescent="0.25">
      <c r="B133" s="36"/>
      <c r="C133" s="15"/>
      <c r="D133" s="16"/>
      <c r="E133" s="18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7"/>
      <c r="AA133" s="31"/>
      <c r="AB133" s="23"/>
    </row>
    <row r="134" spans="2:28" x14ac:dyDescent="0.25">
      <c r="B134" s="36"/>
      <c r="C134" s="15"/>
      <c r="D134" s="16"/>
      <c r="E134" s="18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7"/>
      <c r="AA134" s="31"/>
      <c r="AB134" s="23"/>
    </row>
    <row r="135" spans="2:28" x14ac:dyDescent="0.25">
      <c r="B135" s="36"/>
      <c r="C135" s="15"/>
      <c r="D135" s="16"/>
      <c r="E135" s="18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7"/>
      <c r="AA135" s="31"/>
      <c r="AB135" s="23"/>
    </row>
    <row r="136" spans="2:28" x14ac:dyDescent="0.25">
      <c r="B136" s="36"/>
      <c r="C136" s="15"/>
      <c r="D136" s="16"/>
      <c r="E136" s="18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7"/>
      <c r="AA136" s="31"/>
      <c r="AB136" s="23"/>
    </row>
    <row r="137" spans="2:28" x14ac:dyDescent="0.25">
      <c r="B137" s="36"/>
      <c r="C137" s="15"/>
      <c r="D137" s="16"/>
      <c r="E137" s="18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7"/>
      <c r="AA137" s="31"/>
      <c r="AB137" s="23"/>
    </row>
    <row r="138" spans="2:28" x14ac:dyDescent="0.25">
      <c r="B138" s="36"/>
      <c r="C138" s="15"/>
      <c r="D138" s="16"/>
      <c r="E138" s="18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7"/>
      <c r="AA138" s="31"/>
      <c r="AB138" s="23"/>
    </row>
    <row r="139" spans="2:28" x14ac:dyDescent="0.25">
      <c r="B139" s="36"/>
      <c r="C139" s="15"/>
      <c r="D139" s="16"/>
      <c r="E139" s="18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7"/>
      <c r="AA139" s="31"/>
      <c r="AB139" s="23"/>
    </row>
    <row r="140" spans="2:28" x14ac:dyDescent="0.25">
      <c r="B140" s="36"/>
      <c r="C140" s="15"/>
      <c r="D140" s="16"/>
      <c r="E140" s="18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7"/>
      <c r="AA140" s="31"/>
      <c r="AB140" s="23"/>
    </row>
    <row r="141" spans="2:28" x14ac:dyDescent="0.25">
      <c r="B141" s="36"/>
      <c r="C141" s="15"/>
      <c r="D141" s="16"/>
      <c r="E141" s="18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7"/>
      <c r="AA141" s="31"/>
      <c r="AB141" s="23"/>
    </row>
    <row r="142" spans="2:28" x14ac:dyDescent="0.25">
      <c r="B142" s="36"/>
      <c r="C142" s="15"/>
      <c r="D142" s="16"/>
      <c r="E142" s="18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7"/>
      <c r="AA142" s="31"/>
      <c r="AB142" s="23"/>
    </row>
    <row r="143" spans="2:28" x14ac:dyDescent="0.25">
      <c r="B143" s="36"/>
      <c r="C143" s="15"/>
      <c r="D143" s="16"/>
      <c r="E143" s="18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7"/>
      <c r="AA143" s="31"/>
      <c r="AB143" s="23"/>
    </row>
    <row r="144" spans="2:28" x14ac:dyDescent="0.25">
      <c r="B144" s="36"/>
      <c r="C144" s="15"/>
      <c r="D144" s="16"/>
      <c r="E144" s="18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7"/>
      <c r="AA144" s="31"/>
      <c r="AB144" s="23"/>
    </row>
    <row r="145" spans="2:28" x14ac:dyDescent="0.25">
      <c r="B145" s="36"/>
      <c r="C145" s="15"/>
      <c r="D145" s="16"/>
      <c r="E145" s="18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7"/>
      <c r="AA145" s="31"/>
      <c r="AB145" s="23"/>
    </row>
    <row r="146" spans="2:28" x14ac:dyDescent="0.25">
      <c r="B146" s="36"/>
      <c r="C146" s="15"/>
      <c r="D146" s="16"/>
      <c r="E146" s="18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7"/>
      <c r="AA146" s="31"/>
      <c r="AB146" s="23"/>
    </row>
    <row r="147" spans="2:28" x14ac:dyDescent="0.25">
      <c r="B147" s="36"/>
      <c r="C147" s="15"/>
      <c r="D147" s="16"/>
      <c r="E147" s="18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7"/>
      <c r="AA147" s="31"/>
      <c r="AB147" s="23"/>
    </row>
    <row r="148" spans="2:28" x14ac:dyDescent="0.25">
      <c r="B148" s="36"/>
      <c r="C148" s="15"/>
      <c r="D148" s="16"/>
      <c r="E148" s="18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7"/>
      <c r="AA148" s="31"/>
      <c r="AB148" s="23"/>
    </row>
    <row r="149" spans="2:28" x14ac:dyDescent="0.25">
      <c r="B149" s="36"/>
      <c r="C149" s="15"/>
      <c r="D149" s="16"/>
      <c r="E149" s="18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7"/>
      <c r="AA149" s="31"/>
      <c r="AB149" s="23"/>
    </row>
    <row r="150" spans="2:28" x14ac:dyDescent="0.25">
      <c r="B150" s="36"/>
      <c r="C150" s="15"/>
      <c r="D150" s="16"/>
      <c r="E150" s="18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7"/>
      <c r="AA150" s="31"/>
      <c r="AB150" s="23"/>
    </row>
    <row r="151" spans="2:28" x14ac:dyDescent="0.25">
      <c r="B151" s="36"/>
      <c r="C151" s="15"/>
      <c r="D151" s="16"/>
      <c r="E151" s="18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7"/>
      <c r="AA151" s="31"/>
      <c r="AB151" s="23"/>
    </row>
    <row r="152" spans="2:28" x14ac:dyDescent="0.25">
      <c r="B152" s="36"/>
      <c r="C152" s="15"/>
      <c r="D152" s="16"/>
      <c r="E152" s="18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7"/>
      <c r="AA152" s="31"/>
      <c r="AB152" s="23"/>
    </row>
    <row r="153" spans="2:28" x14ac:dyDescent="0.25">
      <c r="B153" s="36"/>
      <c r="C153" s="15"/>
      <c r="D153" s="16"/>
      <c r="E153" s="18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7"/>
      <c r="AA153" s="31"/>
      <c r="AB153" s="23"/>
    </row>
    <row r="154" spans="2:28" x14ac:dyDescent="0.25">
      <c r="B154" s="36"/>
      <c r="C154" s="15"/>
      <c r="D154" s="16"/>
      <c r="E154" s="18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7"/>
      <c r="AA154" s="31"/>
      <c r="AB154" s="23"/>
    </row>
    <row r="155" spans="2:28" x14ac:dyDescent="0.25">
      <c r="B155" s="36"/>
      <c r="C155" s="15"/>
      <c r="D155" s="16"/>
      <c r="E155" s="18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7"/>
      <c r="AA155" s="31"/>
      <c r="AB155" s="23"/>
    </row>
    <row r="156" spans="2:28" x14ac:dyDescent="0.25">
      <c r="B156" s="36"/>
      <c r="C156" s="15"/>
      <c r="D156" s="16"/>
      <c r="E156" s="18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7"/>
      <c r="AA156" s="31"/>
      <c r="AB156" s="23"/>
    </row>
    <row r="157" spans="2:28" x14ac:dyDescent="0.25">
      <c r="B157" s="36"/>
      <c r="C157" s="15"/>
      <c r="D157" s="16"/>
      <c r="E157" s="18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7"/>
      <c r="AA157" s="31"/>
      <c r="AB157" s="23"/>
    </row>
    <row r="158" spans="2:28" x14ac:dyDescent="0.25">
      <c r="B158" s="36"/>
      <c r="C158" s="15"/>
      <c r="D158" s="16"/>
      <c r="E158" s="18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7"/>
      <c r="AA158" s="31"/>
      <c r="AB158" s="23"/>
    </row>
    <row r="159" spans="2:28" x14ac:dyDescent="0.25">
      <c r="B159" s="36"/>
      <c r="C159" s="15"/>
      <c r="D159" s="16"/>
      <c r="E159" s="18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7"/>
      <c r="AA159" s="31"/>
      <c r="AB159" s="23"/>
    </row>
    <row r="160" spans="2:28" x14ac:dyDescent="0.25">
      <c r="B160" s="36"/>
      <c r="C160" s="15"/>
      <c r="D160" s="16"/>
      <c r="E160" s="18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7"/>
      <c r="AA160" s="31"/>
      <c r="AB160" s="23"/>
    </row>
    <row r="161" spans="2:28" x14ac:dyDescent="0.25">
      <c r="B161" s="36"/>
      <c r="C161" s="15"/>
      <c r="D161" s="16"/>
      <c r="E161" s="18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7"/>
      <c r="AA161" s="31"/>
      <c r="AB161" s="23"/>
    </row>
    <row r="162" spans="2:28" x14ac:dyDescent="0.25">
      <c r="B162" s="36"/>
      <c r="C162" s="15"/>
      <c r="D162" s="16"/>
      <c r="E162" s="18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7"/>
      <c r="AA162" s="31"/>
      <c r="AB162" s="23"/>
    </row>
    <row r="163" spans="2:28" x14ac:dyDescent="0.25">
      <c r="B163" s="36"/>
      <c r="C163" s="15"/>
      <c r="D163" s="16"/>
      <c r="E163" s="18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7"/>
      <c r="AA163" s="31"/>
      <c r="AB163" s="23"/>
    </row>
    <row r="164" spans="2:28" x14ac:dyDescent="0.25">
      <c r="B164" s="36"/>
      <c r="C164" s="15"/>
      <c r="D164" s="16"/>
      <c r="E164" s="18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7"/>
      <c r="AA164" s="31"/>
      <c r="AB164" s="23"/>
    </row>
    <row r="165" spans="2:28" x14ac:dyDescent="0.25">
      <c r="B165" s="36"/>
      <c r="C165" s="15"/>
      <c r="D165" s="16"/>
      <c r="E165" s="18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7"/>
      <c r="AA165" s="31"/>
      <c r="AB165" s="23"/>
    </row>
    <row r="166" spans="2:28" x14ac:dyDescent="0.25">
      <c r="B166" s="36"/>
      <c r="C166" s="15"/>
      <c r="D166" s="16"/>
      <c r="E166" s="18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7"/>
      <c r="AA166" s="31"/>
      <c r="AB166" s="23"/>
    </row>
    <row r="167" spans="2:28" x14ac:dyDescent="0.25">
      <c r="B167" s="36"/>
      <c r="C167" s="15"/>
      <c r="D167" s="16"/>
      <c r="E167" s="18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7"/>
      <c r="AA167" s="31"/>
      <c r="AB167" s="23"/>
    </row>
    <row r="168" spans="2:28" x14ac:dyDescent="0.25">
      <c r="B168" s="36"/>
      <c r="C168" s="15"/>
      <c r="D168" s="16"/>
      <c r="E168" s="18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7"/>
      <c r="AA168" s="31"/>
      <c r="AB168" s="23"/>
    </row>
    <row r="169" spans="2:28" x14ac:dyDescent="0.25">
      <c r="B169" s="36"/>
      <c r="C169" s="15"/>
      <c r="D169" s="16"/>
      <c r="E169" s="18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7"/>
      <c r="AA169" s="31"/>
      <c r="AB169" s="23"/>
    </row>
    <row r="170" spans="2:28" x14ac:dyDescent="0.25">
      <c r="B170" s="36"/>
      <c r="C170" s="15"/>
      <c r="D170" s="16"/>
      <c r="E170" s="18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7"/>
      <c r="AA170" s="31"/>
      <c r="AB170" s="23"/>
    </row>
    <row r="171" spans="2:28" x14ac:dyDescent="0.25">
      <c r="B171" s="36"/>
      <c r="C171" s="15"/>
      <c r="D171" s="16"/>
      <c r="E171" s="18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7"/>
      <c r="AA171" s="31"/>
      <c r="AB171" s="23"/>
    </row>
    <row r="172" spans="2:28" x14ac:dyDescent="0.25">
      <c r="B172" s="36"/>
      <c r="C172" s="15"/>
      <c r="D172" s="16"/>
      <c r="E172" s="18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7"/>
      <c r="AA172" s="31"/>
      <c r="AB172" s="23"/>
    </row>
    <row r="173" spans="2:28" x14ac:dyDescent="0.25">
      <c r="B173" s="36"/>
      <c r="C173" s="15"/>
      <c r="D173" s="16"/>
      <c r="E173" s="18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7"/>
      <c r="AA173" s="31"/>
      <c r="AB173" s="23"/>
    </row>
    <row r="174" spans="2:28" x14ac:dyDescent="0.25">
      <c r="B174" s="36"/>
      <c r="C174" s="15"/>
      <c r="D174" s="16"/>
      <c r="E174" s="18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7"/>
      <c r="AA174" s="31"/>
      <c r="AB174" s="23"/>
    </row>
    <row r="175" spans="2:28" x14ac:dyDescent="0.25">
      <c r="B175" s="36"/>
      <c r="C175" s="15"/>
      <c r="D175" s="16"/>
      <c r="E175" s="18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7"/>
      <c r="AA175" s="31"/>
      <c r="AB175" s="23"/>
    </row>
    <row r="176" spans="2:28" x14ac:dyDescent="0.25">
      <c r="B176" s="36"/>
      <c r="C176" s="15"/>
      <c r="D176" s="16"/>
      <c r="E176" s="18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7"/>
      <c r="AA176" s="31"/>
      <c r="AB176" s="23"/>
    </row>
    <row r="177" spans="2:28" x14ac:dyDescent="0.25">
      <c r="B177" s="36"/>
      <c r="C177" s="15"/>
      <c r="D177" s="16"/>
      <c r="E177" s="18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7"/>
      <c r="AA177" s="31"/>
      <c r="AB177" s="23"/>
    </row>
    <row r="178" spans="2:28" x14ac:dyDescent="0.25">
      <c r="B178" s="36"/>
      <c r="C178" s="15"/>
      <c r="D178" s="16"/>
      <c r="E178" s="18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7"/>
      <c r="AA178" s="31"/>
      <c r="AB178" s="23"/>
    </row>
    <row r="179" spans="2:28" x14ac:dyDescent="0.25">
      <c r="B179" s="37"/>
      <c r="C179" s="19"/>
      <c r="D179" s="20"/>
      <c r="E179" s="2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7"/>
      <c r="AA179" s="31"/>
      <c r="AB179" s="23"/>
    </row>
    <row r="180" spans="2:28" x14ac:dyDescent="0.25">
      <c r="E180" s="3"/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7"/>
      <c r="AA180" s="31"/>
      <c r="AB180" s="23"/>
    </row>
    <row r="181" spans="2:28" x14ac:dyDescent="0.25">
      <c r="E181" s="3"/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7"/>
      <c r="AA181" s="31"/>
      <c r="AB181" s="23"/>
    </row>
    <row r="182" spans="2:28" x14ac:dyDescent="0.25">
      <c r="E182" s="3"/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7"/>
      <c r="AA182" s="31"/>
      <c r="AB182" s="23"/>
    </row>
    <row r="183" spans="2:28" x14ac:dyDescent="0.25">
      <c r="E183" s="3"/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7"/>
      <c r="AA183" s="31"/>
      <c r="AB183" s="23"/>
    </row>
    <row r="184" spans="2:28" x14ac:dyDescent="0.25">
      <c r="E184" s="3"/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7"/>
      <c r="AA184" s="31"/>
      <c r="AB184" s="23"/>
    </row>
    <row r="185" spans="2:28" x14ac:dyDescent="0.25">
      <c r="E185" s="3"/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7"/>
      <c r="AA185" s="31"/>
      <c r="AB185" s="23"/>
    </row>
    <row r="186" spans="2:28" x14ac:dyDescent="0.25">
      <c r="E186" s="3"/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7"/>
      <c r="AA186" s="31"/>
      <c r="AB186" s="23"/>
    </row>
    <row r="187" spans="2:28" x14ac:dyDescent="0.25">
      <c r="E187" s="3"/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7"/>
      <c r="AA187" s="31"/>
      <c r="AB187" s="23"/>
    </row>
    <row r="188" spans="2:28" x14ac:dyDescent="0.25">
      <c r="E188" s="3"/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7"/>
      <c r="AA188" s="31"/>
      <c r="AB188" s="23"/>
    </row>
    <row r="189" spans="2:28" x14ac:dyDescent="0.25">
      <c r="E189" s="3"/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7"/>
      <c r="AA189" s="31"/>
      <c r="AB189" s="23"/>
    </row>
    <row r="190" spans="2:28" x14ac:dyDescent="0.25">
      <c r="E190" s="3"/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7"/>
      <c r="AA190" s="31"/>
      <c r="AB190" s="23"/>
    </row>
    <row r="191" spans="2:28" x14ac:dyDescent="0.25">
      <c r="E191" s="3"/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7"/>
      <c r="AA191" s="31"/>
      <c r="AB191" s="23"/>
    </row>
    <row r="192" spans="2:28" x14ac:dyDescent="0.25">
      <c r="E192" s="3"/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7"/>
      <c r="AA192" s="31"/>
      <c r="AB192" s="23"/>
    </row>
    <row r="193" spans="5:28" x14ac:dyDescent="0.25">
      <c r="E193" s="3"/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7"/>
      <c r="AA193" s="31"/>
      <c r="AB193" s="23"/>
    </row>
    <row r="194" spans="5:28" x14ac:dyDescent="0.25">
      <c r="E194" s="3"/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7"/>
      <c r="AA194" s="31"/>
      <c r="AB194" s="23"/>
    </row>
    <row r="195" spans="5:28" x14ac:dyDescent="0.25">
      <c r="E195" s="3"/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7"/>
      <c r="AA195" s="31"/>
      <c r="AB195" s="23"/>
    </row>
    <row r="196" spans="5:28" x14ac:dyDescent="0.25">
      <c r="E196" s="3"/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7"/>
      <c r="AA196" s="31"/>
      <c r="AB196" s="23"/>
    </row>
    <row r="197" spans="5:28" x14ac:dyDescent="0.25">
      <c r="E197" s="3"/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7"/>
      <c r="AA197" s="31"/>
      <c r="AB197" s="23"/>
    </row>
    <row r="198" spans="5:28" x14ac:dyDescent="0.25">
      <c r="E198" s="3"/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7"/>
      <c r="AA198" s="31"/>
      <c r="AB198" s="23"/>
    </row>
    <row r="199" spans="5:28" x14ac:dyDescent="0.25">
      <c r="E199" s="3"/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7"/>
      <c r="AA199" s="31"/>
      <c r="AB199" s="23"/>
    </row>
    <row r="200" spans="5:28" x14ac:dyDescent="0.25">
      <c r="E200" s="3"/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7"/>
      <c r="AA200" s="31"/>
      <c r="AB200" s="23"/>
    </row>
    <row r="201" spans="5:28" x14ac:dyDescent="0.25">
      <c r="E201" s="3"/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7"/>
      <c r="AA201" s="31"/>
      <c r="AB201" s="23"/>
    </row>
    <row r="202" spans="5:28" x14ac:dyDescent="0.25">
      <c r="E202" s="3"/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7"/>
      <c r="AA202" s="31"/>
      <c r="AB202" s="23"/>
    </row>
    <row r="203" spans="5:28" x14ac:dyDescent="0.25">
      <c r="E203" s="3"/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7"/>
      <c r="AA203" s="31"/>
      <c r="AB203" s="23"/>
    </row>
    <row r="204" spans="5:28" x14ac:dyDescent="0.25">
      <c r="E204" s="3"/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7"/>
      <c r="AA204" s="31"/>
      <c r="AB204" s="23"/>
    </row>
    <row r="205" spans="5:28" x14ac:dyDescent="0.25">
      <c r="E205" s="3"/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7"/>
      <c r="AA205" s="31"/>
      <c r="AB205" s="23"/>
    </row>
    <row r="206" spans="5:28" x14ac:dyDescent="0.25">
      <c r="E206" s="3"/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7"/>
      <c r="AA206" s="31"/>
      <c r="AB206" s="23"/>
    </row>
    <row r="207" spans="5:28" x14ac:dyDescent="0.25">
      <c r="E207" s="3"/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7"/>
      <c r="AA207" s="31"/>
      <c r="AB207" s="23"/>
    </row>
    <row r="208" spans="5:28" x14ac:dyDescent="0.25">
      <c r="E208" s="3"/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7"/>
      <c r="AA208" s="31"/>
      <c r="AB208" s="23"/>
    </row>
    <row r="209" spans="5:28" x14ac:dyDescent="0.25">
      <c r="E209" s="3"/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7"/>
      <c r="AA209" s="31"/>
      <c r="AB209" s="23"/>
    </row>
    <row r="210" spans="5:28" x14ac:dyDescent="0.25">
      <c r="E210" s="3"/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7"/>
      <c r="AA210" s="31"/>
      <c r="AB210" s="23"/>
    </row>
    <row r="211" spans="5:28" x14ac:dyDescent="0.25">
      <c r="E211" s="3"/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7"/>
      <c r="AA211" s="31"/>
      <c r="AB211" s="23"/>
    </row>
    <row r="212" spans="5:28" x14ac:dyDescent="0.25">
      <c r="E212" s="3"/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7"/>
      <c r="AA212" s="31"/>
      <c r="AB212" s="23"/>
    </row>
    <row r="213" spans="5:28" x14ac:dyDescent="0.25">
      <c r="E213" s="3"/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7"/>
      <c r="AA213" s="31"/>
      <c r="AB213" s="23"/>
    </row>
    <row r="214" spans="5:28" x14ac:dyDescent="0.25">
      <c r="E214" s="3"/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7"/>
      <c r="AA214" s="31"/>
      <c r="AB214" s="23"/>
    </row>
    <row r="215" spans="5:28" x14ac:dyDescent="0.25">
      <c r="E215" s="3"/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7"/>
      <c r="AA215" s="31"/>
      <c r="AB215" s="23"/>
    </row>
    <row r="216" spans="5:28" x14ac:dyDescent="0.25">
      <c r="E216" s="3"/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7"/>
      <c r="AA216" s="31"/>
      <c r="AB216" s="23"/>
    </row>
    <row r="217" spans="5:28" x14ac:dyDescent="0.25">
      <c r="E217" s="3"/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7"/>
      <c r="AA217" s="31"/>
      <c r="AB217" s="23"/>
    </row>
    <row r="218" spans="5:28" x14ac:dyDescent="0.25">
      <c r="E218" s="3"/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7"/>
      <c r="AA218" s="31"/>
      <c r="AB218" s="23"/>
    </row>
    <row r="219" spans="5:28" x14ac:dyDescent="0.25">
      <c r="E219" s="3"/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7"/>
      <c r="AA219" s="31"/>
      <c r="AB219" s="23"/>
    </row>
    <row r="220" spans="5:28" x14ac:dyDescent="0.25">
      <c r="E220" s="3"/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7"/>
      <c r="AA220" s="31"/>
      <c r="AB220" s="23"/>
    </row>
    <row r="221" spans="5:28" x14ac:dyDescent="0.25">
      <c r="E221" s="3"/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7"/>
      <c r="AA221" s="31"/>
      <c r="AB221" s="23"/>
    </row>
    <row r="222" spans="5:28" x14ac:dyDescent="0.25">
      <c r="E222" s="3"/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7"/>
      <c r="AA222" s="31"/>
      <c r="AB222" s="23"/>
    </row>
    <row r="223" spans="5:28" x14ac:dyDescent="0.25">
      <c r="E223" s="3"/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7"/>
      <c r="AA223" s="31"/>
      <c r="AB223" s="23"/>
    </row>
    <row r="224" spans="5:28" x14ac:dyDescent="0.25">
      <c r="E224" s="3"/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7"/>
      <c r="AA224" s="31"/>
      <c r="AB224" s="23"/>
    </row>
    <row r="225" spans="5:28" x14ac:dyDescent="0.25">
      <c r="E225" s="3"/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7"/>
      <c r="AA225" s="31"/>
      <c r="AB225" s="23"/>
    </row>
    <row r="226" spans="5:28" x14ac:dyDescent="0.25">
      <c r="E226" s="3"/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7"/>
      <c r="AA226" s="31"/>
      <c r="AB226" s="23"/>
    </row>
    <row r="227" spans="5:28" x14ac:dyDescent="0.25">
      <c r="E227" s="3"/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7"/>
      <c r="AA227" s="31"/>
      <c r="AB227" s="23"/>
    </row>
    <row r="228" spans="5:28" x14ac:dyDescent="0.25">
      <c r="E228" s="3"/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7"/>
      <c r="AA228" s="31"/>
      <c r="AB228" s="23"/>
    </row>
    <row r="229" spans="5:28" x14ac:dyDescent="0.25">
      <c r="E229" s="3"/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7"/>
      <c r="AA229" s="31"/>
      <c r="AB229" s="23"/>
    </row>
    <row r="230" spans="5:28" x14ac:dyDescent="0.25">
      <c r="E230" s="3"/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7"/>
      <c r="AA230" s="31"/>
      <c r="AB230" s="23"/>
    </row>
    <row r="231" spans="5:28" x14ac:dyDescent="0.25">
      <c r="E231" s="3"/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7"/>
      <c r="AA231" s="31"/>
      <c r="AB231" s="23"/>
    </row>
    <row r="232" spans="5:28" x14ac:dyDescent="0.25">
      <c r="E232" s="3"/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7"/>
      <c r="AA232" s="31"/>
      <c r="AB232" s="23"/>
    </row>
    <row r="233" spans="5:28" x14ac:dyDescent="0.25">
      <c r="E233" s="3"/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7"/>
      <c r="AA233" s="31"/>
      <c r="AB233" s="23"/>
    </row>
    <row r="234" spans="5:28" x14ac:dyDescent="0.25">
      <c r="E234" s="3"/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7"/>
      <c r="AA234" s="31"/>
      <c r="AB234" s="23"/>
    </row>
    <row r="235" spans="5:28" x14ac:dyDescent="0.25">
      <c r="E235" s="3"/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7"/>
      <c r="AA235" s="31"/>
      <c r="AB235" s="23"/>
    </row>
    <row r="236" spans="5:28" x14ac:dyDescent="0.25">
      <c r="E236" s="3"/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7"/>
      <c r="AA236" s="31"/>
      <c r="AB236" s="23"/>
    </row>
    <row r="237" spans="5:28" x14ac:dyDescent="0.25">
      <c r="E237" s="3"/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7"/>
      <c r="AA237" s="31"/>
      <c r="AB237" s="23"/>
    </row>
    <row r="238" spans="5:28" x14ac:dyDescent="0.25">
      <c r="E238" s="3"/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7"/>
      <c r="AA238" s="31"/>
      <c r="AB238" s="23"/>
    </row>
    <row r="239" spans="5:28" x14ac:dyDescent="0.25">
      <c r="E239" s="3"/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7"/>
      <c r="AA239" s="31"/>
      <c r="AB239" s="23"/>
    </row>
    <row r="240" spans="5:28" x14ac:dyDescent="0.25">
      <c r="E240" s="3"/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7"/>
      <c r="AA240" s="31"/>
      <c r="AB240" s="23"/>
    </row>
    <row r="241" spans="5:28" x14ac:dyDescent="0.25">
      <c r="E241" s="3"/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7"/>
      <c r="AA241" s="31"/>
      <c r="AB241" s="23"/>
    </row>
    <row r="242" spans="5:28" x14ac:dyDescent="0.25">
      <c r="E242" s="3"/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7"/>
      <c r="AA242" s="31"/>
      <c r="AB242" s="23"/>
    </row>
    <row r="243" spans="5:28" x14ac:dyDescent="0.25">
      <c r="E243" s="3"/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7"/>
      <c r="AA243" s="31"/>
      <c r="AB243" s="23"/>
    </row>
    <row r="244" spans="5:28" x14ac:dyDescent="0.25">
      <c r="E244" s="3"/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7"/>
      <c r="AA244" s="31"/>
      <c r="AB244" s="23"/>
    </row>
    <row r="245" spans="5:28" x14ac:dyDescent="0.25">
      <c r="E245" s="3"/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7"/>
      <c r="AA245" s="31"/>
      <c r="AB245" s="23"/>
    </row>
    <row r="246" spans="5:28" x14ac:dyDescent="0.25">
      <c r="E246" s="3"/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7"/>
      <c r="AA246" s="31"/>
      <c r="AB246" s="23"/>
    </row>
    <row r="247" spans="5:28" x14ac:dyDescent="0.25">
      <c r="E247" s="3"/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7"/>
      <c r="AA247" s="31"/>
      <c r="AB247" s="23"/>
    </row>
    <row r="248" spans="5:28" x14ac:dyDescent="0.25">
      <c r="E248" s="3"/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7"/>
      <c r="AA248" s="31"/>
      <c r="AB248" s="23"/>
    </row>
    <row r="249" spans="5:28" x14ac:dyDescent="0.25">
      <c r="E249" s="3"/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7"/>
      <c r="AA249" s="31"/>
      <c r="AB249" s="23"/>
    </row>
    <row r="250" spans="5:28" x14ac:dyDescent="0.25">
      <c r="E250" s="3"/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7"/>
      <c r="AA250" s="31"/>
      <c r="AB250" s="23"/>
    </row>
    <row r="251" spans="5:28" x14ac:dyDescent="0.25">
      <c r="E251" s="3"/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7"/>
      <c r="AA251" s="31"/>
      <c r="AB251" s="23"/>
    </row>
    <row r="252" spans="5:28" x14ac:dyDescent="0.25">
      <c r="E252" s="3"/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167"/>
      <c r="AA252" s="31"/>
      <c r="AB252" s="24"/>
    </row>
    <row r="253" spans="5:28" x14ac:dyDescent="0.25">
      <c r="E253" s="3"/>
      <c r="L253" s="61"/>
      <c r="M253" s="97"/>
      <c r="N253" s="60"/>
      <c r="Z253" s="167"/>
      <c r="AA253" s="31"/>
      <c r="AB253" s="25"/>
    </row>
    <row r="254" spans="5:28" x14ac:dyDescent="0.25">
      <c r="E254" s="3"/>
      <c r="L254" s="61"/>
      <c r="M254" s="97"/>
      <c r="N254" s="60"/>
      <c r="Z254" s="167"/>
      <c r="AA254" s="31"/>
      <c r="AB254" s="25"/>
    </row>
    <row r="255" spans="5:28" x14ac:dyDescent="0.25">
      <c r="E255" s="3"/>
      <c r="L255" s="61"/>
      <c r="M255" s="97"/>
      <c r="N255" s="60"/>
      <c r="Z255" s="167"/>
      <c r="AA255" s="31"/>
      <c r="AB255" s="25"/>
    </row>
    <row r="256" spans="5:28" x14ac:dyDescent="0.25">
      <c r="E256" s="3"/>
      <c r="L256" s="61"/>
      <c r="M256" s="97"/>
      <c r="N256" s="60"/>
      <c r="Z256" s="167"/>
      <c r="AA256" s="31"/>
      <c r="AB256" s="25"/>
    </row>
    <row r="257" spans="5:28" x14ac:dyDescent="0.25">
      <c r="E257" s="3"/>
      <c r="L257" s="61"/>
      <c r="M257" s="97"/>
      <c r="N257" s="60"/>
      <c r="Z257" s="167"/>
      <c r="AA257" s="31"/>
      <c r="AB257" s="25"/>
    </row>
    <row r="258" spans="5:28" x14ac:dyDescent="0.25">
      <c r="E258" s="3"/>
      <c r="L258" s="61"/>
      <c r="M258" s="97"/>
      <c r="N258" s="60"/>
      <c r="Z258" s="167"/>
      <c r="AA258" s="31"/>
      <c r="AB258" s="25"/>
    </row>
    <row r="259" spans="5:28" x14ac:dyDescent="0.25">
      <c r="E259" s="3"/>
      <c r="L259" s="61"/>
      <c r="M259" s="97"/>
      <c r="N259" s="60"/>
      <c r="Z259" s="167"/>
      <c r="AA259" s="31"/>
      <c r="AB259" s="25"/>
    </row>
    <row r="260" spans="5:28" x14ac:dyDescent="0.25">
      <c r="E260" s="3"/>
      <c r="L260" s="61"/>
      <c r="M260" s="97"/>
      <c r="N260" s="60"/>
      <c r="Z260" s="167"/>
      <c r="AA260" s="31"/>
      <c r="AB260" s="25"/>
    </row>
    <row r="261" spans="5:28" x14ac:dyDescent="0.25">
      <c r="E261" s="3"/>
      <c r="L261" s="61"/>
      <c r="M261" s="97"/>
      <c r="N261" s="60"/>
      <c r="Z261" s="167"/>
      <c r="AA261" s="31"/>
      <c r="AB261" s="25"/>
    </row>
    <row r="262" spans="5:28" x14ac:dyDescent="0.25">
      <c r="E262" s="3"/>
      <c r="L262" s="61"/>
      <c r="M262" s="97"/>
      <c r="N262" s="60"/>
      <c r="Z262" s="167"/>
      <c r="AA262" s="31"/>
      <c r="AB262" s="25"/>
    </row>
    <row r="263" spans="5:28" x14ac:dyDescent="0.25">
      <c r="E263" s="3"/>
      <c r="L263" s="61"/>
      <c r="M263" s="97"/>
      <c r="N263" s="60"/>
      <c r="Z263" s="167"/>
      <c r="AA263" s="31"/>
      <c r="AB263" s="25"/>
    </row>
    <row r="264" spans="5:28" x14ac:dyDescent="0.25">
      <c r="E264" s="3"/>
      <c r="L264" s="61"/>
      <c r="M264" s="97"/>
      <c r="N264" s="60"/>
      <c r="Z264" s="167"/>
      <c r="AA264" s="31"/>
      <c r="AB264" s="25"/>
    </row>
    <row r="265" spans="5:28" x14ac:dyDescent="0.25">
      <c r="E265" s="3"/>
      <c r="L265" s="61"/>
      <c r="M265" s="97"/>
      <c r="N265" s="60"/>
      <c r="Z265" s="167"/>
      <c r="AA265" s="31"/>
      <c r="AB265" s="25"/>
    </row>
    <row r="266" spans="5:28" x14ac:dyDescent="0.25">
      <c r="E266" s="3"/>
      <c r="L266" s="61"/>
      <c r="M266" s="97"/>
      <c r="N266" s="60"/>
      <c r="Z266" s="167"/>
      <c r="AA266" s="31"/>
      <c r="AB266" s="25"/>
    </row>
    <row r="267" spans="5:28" x14ac:dyDescent="0.25">
      <c r="E267" s="3"/>
      <c r="L267" s="61"/>
      <c r="M267" s="97"/>
      <c r="N267" s="60"/>
      <c r="Z267" s="167"/>
      <c r="AA267" s="31"/>
      <c r="AB267" s="25"/>
    </row>
    <row r="268" spans="5:28" x14ac:dyDescent="0.25">
      <c r="E268" s="3"/>
      <c r="L268" s="61"/>
      <c r="M268" s="97"/>
      <c r="N268" s="60"/>
      <c r="Z268" s="167"/>
      <c r="AA268" s="31"/>
      <c r="AB268" s="25"/>
    </row>
    <row r="269" spans="5:28" x14ac:dyDescent="0.25">
      <c r="E269" s="3"/>
      <c r="L269" s="61"/>
      <c r="M269" s="97"/>
      <c r="N269" s="60"/>
      <c r="Z269" s="167"/>
      <c r="AA269" s="31"/>
      <c r="AB269" s="25"/>
    </row>
    <row r="270" spans="5:28" x14ac:dyDescent="0.25">
      <c r="E270" s="3"/>
      <c r="L270" s="61"/>
      <c r="M270" s="97"/>
      <c r="N270" s="60"/>
      <c r="Z270" s="167"/>
      <c r="AA270" s="31"/>
      <c r="AB270" s="25"/>
    </row>
    <row r="271" spans="5:28" x14ac:dyDescent="0.25">
      <c r="E271" s="3"/>
      <c r="L271" s="61"/>
      <c r="M271" s="97"/>
      <c r="N271" s="60"/>
      <c r="Z271" s="167"/>
      <c r="AA271" s="31"/>
      <c r="AB271" s="25"/>
    </row>
    <row r="272" spans="5:28" x14ac:dyDescent="0.25">
      <c r="E272" s="3"/>
      <c r="L272" s="61"/>
      <c r="M272" s="97"/>
      <c r="N272" s="60"/>
      <c r="Z272" s="167"/>
      <c r="AA272" s="31"/>
      <c r="AB272" s="25"/>
    </row>
    <row r="273" spans="5:28" x14ac:dyDescent="0.25">
      <c r="E273" s="3"/>
      <c r="L273" s="61"/>
      <c r="M273" s="97"/>
      <c r="N273" s="60"/>
      <c r="Z273" s="167"/>
      <c r="AA273" s="31"/>
      <c r="AB273" s="25"/>
    </row>
    <row r="274" spans="5:28" x14ac:dyDescent="0.25">
      <c r="E274" s="3"/>
      <c r="L274" s="61"/>
      <c r="M274" s="97"/>
      <c r="N274" s="60"/>
      <c r="Z274" s="167"/>
      <c r="AA274" s="31"/>
      <c r="AB274" s="25"/>
    </row>
    <row r="275" spans="5:28" x14ac:dyDescent="0.25">
      <c r="E275" s="3"/>
      <c r="L275" s="61"/>
      <c r="M275" s="97"/>
      <c r="N275" s="60"/>
      <c r="Z275" s="167"/>
      <c r="AA275" s="31"/>
      <c r="AB275" s="25"/>
    </row>
    <row r="276" spans="5:28" x14ac:dyDescent="0.25">
      <c r="E276" s="3"/>
      <c r="L276" s="61"/>
      <c r="M276" s="97"/>
      <c r="N276" s="60"/>
      <c r="Z276" s="167"/>
      <c r="AA276" s="31"/>
      <c r="AB276" s="25"/>
    </row>
    <row r="277" spans="5:28" x14ac:dyDescent="0.25">
      <c r="E277" s="3"/>
      <c r="L277" s="61"/>
      <c r="M277" s="97"/>
      <c r="N277" s="60"/>
      <c r="Z277" s="167"/>
      <c r="AA277" s="31"/>
      <c r="AB277" s="25"/>
    </row>
    <row r="278" spans="5:28" x14ac:dyDescent="0.25">
      <c r="E278" s="3"/>
      <c r="L278" s="61"/>
      <c r="M278" s="97"/>
      <c r="N278" s="60"/>
      <c r="Z278" s="167"/>
      <c r="AA278" s="31"/>
      <c r="AB278" s="25"/>
    </row>
    <row r="279" spans="5:28" x14ac:dyDescent="0.25">
      <c r="E279" s="3"/>
      <c r="L279" s="61"/>
      <c r="M279" s="97"/>
      <c r="N279" s="60"/>
      <c r="Z279" s="167"/>
      <c r="AA279" s="31"/>
      <c r="AB279" s="25"/>
    </row>
    <row r="280" spans="5:28" x14ac:dyDescent="0.25">
      <c r="E280" s="3"/>
      <c r="L280" s="61"/>
      <c r="M280" s="97"/>
      <c r="N280" s="60"/>
      <c r="Z280" s="167"/>
      <c r="AA280" s="31"/>
      <c r="AB280" s="25"/>
    </row>
    <row r="281" spans="5:28" x14ac:dyDescent="0.25">
      <c r="E281" s="3"/>
      <c r="L281" s="61"/>
      <c r="M281" s="97"/>
      <c r="N281" s="60"/>
      <c r="Z281" s="167"/>
      <c r="AA281" s="31"/>
      <c r="AB281" s="25"/>
    </row>
    <row r="282" spans="5:28" x14ac:dyDescent="0.25">
      <c r="E282" s="3"/>
      <c r="L282" s="61"/>
      <c r="M282" s="97"/>
      <c r="N282" s="60"/>
      <c r="Z282" s="167"/>
      <c r="AA282" s="31"/>
      <c r="AB282" s="25"/>
    </row>
    <row r="283" spans="5:28" x14ac:dyDescent="0.25">
      <c r="E283" s="3"/>
      <c r="L283" s="61"/>
      <c r="M283" s="97"/>
      <c r="N283" s="60"/>
      <c r="Z283" s="167"/>
      <c r="AA283" s="31"/>
      <c r="AB283" s="25"/>
    </row>
    <row r="284" spans="5:28" x14ac:dyDescent="0.25">
      <c r="E284" s="3"/>
      <c r="L284" s="61"/>
      <c r="M284" s="97"/>
      <c r="N284" s="60"/>
      <c r="Z284" s="167"/>
      <c r="AA284" s="31"/>
      <c r="AB284" s="25"/>
    </row>
    <row r="285" spans="5:28" x14ac:dyDescent="0.25">
      <c r="E285" s="3"/>
      <c r="L285" s="61"/>
      <c r="M285" s="97"/>
      <c r="N285" s="60"/>
      <c r="Z285" s="167"/>
      <c r="AA285" s="31"/>
      <c r="AB285" s="25"/>
    </row>
    <row r="286" spans="5:28" x14ac:dyDescent="0.25">
      <c r="E286" s="3"/>
      <c r="L286" s="61"/>
      <c r="M286" s="97"/>
      <c r="N286" s="60"/>
      <c r="Z286" s="167"/>
      <c r="AA286" s="31"/>
      <c r="AB286" s="25"/>
    </row>
    <row r="287" spans="5:28" x14ac:dyDescent="0.25">
      <c r="E287" s="3"/>
      <c r="L287" s="61"/>
      <c r="M287" s="97"/>
      <c r="N287" s="60"/>
      <c r="Z287" s="167"/>
      <c r="AA287" s="31"/>
      <c r="AB287" s="25"/>
    </row>
    <row r="288" spans="5:28" x14ac:dyDescent="0.25">
      <c r="E288" s="3"/>
      <c r="L288" s="61"/>
      <c r="M288" s="97"/>
      <c r="N288" s="60"/>
      <c r="Z288" s="167"/>
      <c r="AA288" s="31"/>
      <c r="AB288" s="25"/>
    </row>
    <row r="289" spans="5:28" x14ac:dyDescent="0.25">
      <c r="E289" s="3"/>
      <c r="L289" s="61"/>
      <c r="M289" s="97"/>
      <c r="N289" s="60"/>
      <c r="Z289" s="167"/>
      <c r="AA289" s="31"/>
      <c r="AB289" s="25"/>
    </row>
    <row r="290" spans="5:28" x14ac:dyDescent="0.25">
      <c r="E290" s="3"/>
      <c r="L290" s="61"/>
      <c r="M290" s="97"/>
      <c r="N290" s="60"/>
      <c r="Z290" s="167"/>
      <c r="AA290" s="31"/>
      <c r="AB290" s="25"/>
    </row>
    <row r="291" spans="5:28" x14ac:dyDescent="0.25">
      <c r="E291" s="3"/>
      <c r="L291" s="61"/>
      <c r="M291" s="97"/>
      <c r="N291" s="60"/>
      <c r="Z291" s="167"/>
      <c r="AA291" s="31"/>
      <c r="AB291" s="25"/>
    </row>
    <row r="292" spans="5:28" x14ac:dyDescent="0.25">
      <c r="E292" s="3"/>
      <c r="L292" s="61"/>
      <c r="M292" s="97"/>
      <c r="N292" s="60"/>
      <c r="Z292" s="167"/>
      <c r="AA292" s="31"/>
      <c r="AB292" s="25"/>
    </row>
    <row r="293" spans="5:28" x14ac:dyDescent="0.25">
      <c r="E293" s="3"/>
      <c r="L293" s="61"/>
      <c r="M293" s="97"/>
      <c r="N293" s="60"/>
      <c r="Z293" s="167"/>
      <c r="AA293" s="31"/>
      <c r="AB293" s="25"/>
    </row>
    <row r="294" spans="5:28" x14ac:dyDescent="0.25">
      <c r="E294" s="3"/>
      <c r="L294" s="61"/>
      <c r="M294" s="97"/>
      <c r="N294" s="60"/>
      <c r="Z294" s="167"/>
      <c r="AA294" s="31"/>
      <c r="AB294" s="25"/>
    </row>
    <row r="295" spans="5:28" x14ac:dyDescent="0.25">
      <c r="E295" s="3"/>
      <c r="L295" s="61"/>
      <c r="M295" s="97"/>
      <c r="N295" s="60"/>
      <c r="Z295" s="167"/>
      <c r="AA295" s="31"/>
      <c r="AB295" s="25"/>
    </row>
    <row r="296" spans="5:28" x14ac:dyDescent="0.25">
      <c r="E296" s="3"/>
      <c r="L296" s="61"/>
      <c r="M296" s="97"/>
      <c r="N296" s="60"/>
      <c r="Z296" s="29"/>
      <c r="AA296" s="31"/>
      <c r="AB296" s="25"/>
    </row>
    <row r="297" spans="5:28" x14ac:dyDescent="0.25">
      <c r="E297" s="3"/>
      <c r="L297" s="61"/>
      <c r="M297" s="97"/>
      <c r="N297" s="60"/>
      <c r="Z297" s="29"/>
      <c r="AA297" s="31"/>
      <c r="AB297" s="25"/>
    </row>
    <row r="298" spans="5:28" x14ac:dyDescent="0.25">
      <c r="E298" s="3"/>
      <c r="L298" s="61"/>
      <c r="M298" s="97"/>
      <c r="N298" s="60"/>
      <c r="Z298" s="29"/>
      <c r="AA298" s="31"/>
      <c r="AB298" s="25"/>
    </row>
    <row r="299" spans="5:28" x14ac:dyDescent="0.25">
      <c r="E299" s="3"/>
      <c r="L299" s="61"/>
      <c r="M299" s="97"/>
      <c r="N299" s="60"/>
      <c r="Z299" s="29"/>
      <c r="AA299" s="31"/>
      <c r="AB299" s="25"/>
    </row>
    <row r="300" spans="5:28" x14ac:dyDescent="0.25">
      <c r="E300" s="3"/>
      <c r="L300" s="61"/>
      <c r="M300" s="97"/>
      <c r="N300" s="60"/>
      <c r="Z300" s="29"/>
      <c r="AA300" s="31"/>
      <c r="AB300" s="25"/>
    </row>
    <row r="301" spans="5:28" x14ac:dyDescent="0.25">
      <c r="E301" s="3"/>
      <c r="L301" s="61"/>
      <c r="M301" s="97"/>
      <c r="N301" s="60"/>
      <c r="Z301" s="29"/>
      <c r="AA301" s="31"/>
      <c r="AB301" s="25"/>
    </row>
    <row r="302" spans="5:28" x14ac:dyDescent="0.25">
      <c r="E302" s="3"/>
      <c r="L302" s="61"/>
      <c r="M302" s="97"/>
      <c r="N302" s="60"/>
      <c r="Z302" s="29"/>
      <c r="AA302" s="31"/>
      <c r="AB302" s="25"/>
    </row>
    <row r="303" spans="5:28" x14ac:dyDescent="0.25">
      <c r="E303" s="3"/>
      <c r="L303" s="61"/>
      <c r="M303" s="97"/>
      <c r="N303" s="60"/>
      <c r="Z303" s="29"/>
      <c r="AA303" s="31"/>
      <c r="AB303" s="25"/>
    </row>
    <row r="304" spans="5:28" x14ac:dyDescent="0.25">
      <c r="E304" s="3"/>
      <c r="L304" s="61"/>
      <c r="M304" s="97"/>
      <c r="N304" s="60"/>
      <c r="Z304" s="29"/>
      <c r="AA304" s="31"/>
      <c r="AB304" s="25"/>
    </row>
    <row r="305" spans="5:28" x14ac:dyDescent="0.25">
      <c r="E305" s="3"/>
      <c r="L305" s="61"/>
      <c r="M305" s="97"/>
      <c r="N305" s="60"/>
      <c r="Z305" s="29"/>
      <c r="AA305" s="31"/>
      <c r="AB305" s="25"/>
    </row>
    <row r="306" spans="5:28" x14ac:dyDescent="0.25">
      <c r="E306" s="3"/>
      <c r="L306" s="61"/>
      <c r="M306" s="97"/>
      <c r="N306" s="60"/>
      <c r="Z306" s="29"/>
      <c r="AA306" s="31"/>
      <c r="AB306" s="25"/>
    </row>
    <row r="307" spans="5:28" x14ac:dyDescent="0.25">
      <c r="E307" s="3"/>
      <c r="L307" s="61"/>
      <c r="M307" s="97"/>
      <c r="N307" s="60"/>
      <c r="Z307" s="29"/>
      <c r="AA307" s="31"/>
      <c r="AB307" s="25"/>
    </row>
    <row r="308" spans="5:28" x14ac:dyDescent="0.25">
      <c r="E308" s="3"/>
      <c r="L308" s="61"/>
      <c r="M308" s="98"/>
      <c r="N308" s="62"/>
      <c r="Z308" s="29"/>
      <c r="AA308" s="31"/>
      <c r="AB308" s="25"/>
    </row>
    <row r="309" spans="5:28" x14ac:dyDescent="0.25">
      <c r="E309" s="3"/>
      <c r="L309" s="61"/>
      <c r="M309" s="98"/>
      <c r="N309" s="62"/>
      <c r="Z309" s="29"/>
      <c r="AA309" s="31"/>
      <c r="AB309" s="25"/>
    </row>
    <row r="310" spans="5:28" x14ac:dyDescent="0.25">
      <c r="E310" s="3"/>
      <c r="L310" s="61"/>
      <c r="M310" s="98"/>
      <c r="N310" s="62"/>
      <c r="Z310" s="29"/>
      <c r="AA310" s="31"/>
      <c r="AB310" s="25"/>
    </row>
    <row r="311" spans="5:28" x14ac:dyDescent="0.25">
      <c r="E311" s="3"/>
      <c r="L311" s="61"/>
      <c r="M311" s="98"/>
      <c r="N311" s="62"/>
      <c r="Z311" s="29"/>
      <c r="AA311" s="31"/>
      <c r="AB311" s="25"/>
    </row>
    <row r="312" spans="5:28" x14ac:dyDescent="0.25">
      <c r="E312" s="3"/>
      <c r="L312" s="61"/>
      <c r="M312" s="98"/>
      <c r="N312" s="62"/>
      <c r="Z312" s="29"/>
      <c r="AA312" s="31"/>
      <c r="AB312" s="25"/>
    </row>
    <row r="313" spans="5:28" x14ac:dyDescent="0.25">
      <c r="E313" s="3"/>
      <c r="L313" s="61"/>
      <c r="M313" s="98"/>
      <c r="N313" s="62"/>
      <c r="Z313" s="29"/>
      <c r="AA313" s="31"/>
      <c r="AB313" s="25"/>
    </row>
    <row r="314" spans="5:28" x14ac:dyDescent="0.25">
      <c r="E314" s="3"/>
      <c r="L314" s="61"/>
      <c r="M314" s="98"/>
      <c r="N314" s="62"/>
      <c r="Z314" s="29"/>
      <c r="AA314" s="31"/>
      <c r="AB314" s="25"/>
    </row>
    <row r="315" spans="5:28" x14ac:dyDescent="0.25">
      <c r="E315" s="3"/>
      <c r="L315" s="61"/>
      <c r="M315" s="98"/>
      <c r="N315" s="62"/>
      <c r="Z315" s="29"/>
      <c r="AA315" s="31"/>
      <c r="AB315" s="25"/>
    </row>
    <row r="316" spans="5:28" x14ac:dyDescent="0.25">
      <c r="E316" s="3"/>
      <c r="L316" s="61"/>
      <c r="M316" s="98"/>
      <c r="N316" s="62"/>
      <c r="Z316" s="29"/>
      <c r="AA316" s="31"/>
      <c r="AB316" s="25"/>
    </row>
    <row r="317" spans="5:28" x14ac:dyDescent="0.25">
      <c r="E317" s="3"/>
      <c r="L317" s="61"/>
      <c r="M317" s="98"/>
      <c r="N317" s="62"/>
      <c r="Z317" s="29"/>
      <c r="AA317" s="31"/>
      <c r="AB317" s="25"/>
    </row>
    <row r="318" spans="5:28" x14ac:dyDescent="0.25">
      <c r="E318" s="3"/>
      <c r="L318" s="61"/>
      <c r="M318" s="98"/>
      <c r="N318" s="62"/>
      <c r="Z318" s="29"/>
      <c r="AA318" s="31"/>
      <c r="AB318" s="25"/>
    </row>
    <row r="319" spans="5:28" x14ac:dyDescent="0.25">
      <c r="E319" s="3"/>
      <c r="L319" s="61"/>
      <c r="M319" s="98"/>
      <c r="N319" s="62"/>
      <c r="Z319" s="29"/>
      <c r="AA319" s="31"/>
      <c r="AB319" s="25"/>
    </row>
    <row r="320" spans="5:28" x14ac:dyDescent="0.25">
      <c r="E320" s="3"/>
      <c r="L320" s="61"/>
      <c r="M320" s="98"/>
      <c r="N320" s="62"/>
      <c r="Z320" s="29"/>
      <c r="AA320" s="31"/>
      <c r="AB320" s="25"/>
    </row>
    <row r="321" spans="5:28" x14ac:dyDescent="0.25">
      <c r="E321" s="3"/>
      <c r="L321" s="61"/>
      <c r="M321" s="98"/>
      <c r="N321" s="62"/>
      <c r="Z321" s="29"/>
      <c r="AA321" s="31"/>
      <c r="AB321" s="25"/>
    </row>
    <row r="322" spans="5:28" x14ac:dyDescent="0.25">
      <c r="E322" s="3"/>
      <c r="L322" s="61"/>
      <c r="M322" s="98"/>
      <c r="N322" s="62"/>
      <c r="Z322" s="29"/>
      <c r="AA322" s="31"/>
      <c r="AB322" s="25"/>
    </row>
    <row r="323" spans="5:28" x14ac:dyDescent="0.25">
      <c r="E323" s="3"/>
      <c r="L323" s="61"/>
      <c r="M323" s="98"/>
      <c r="N323" s="62"/>
      <c r="Z323" s="29"/>
      <c r="AA323" s="31"/>
      <c r="AB323" s="25"/>
    </row>
    <row r="324" spans="5:28" x14ac:dyDescent="0.25">
      <c r="E324" s="3"/>
      <c r="L324" s="61"/>
      <c r="M324" s="98"/>
      <c r="N324" s="62"/>
      <c r="Z324" s="29"/>
      <c r="AA324" s="31"/>
      <c r="AB324" s="25"/>
    </row>
    <row r="325" spans="5:28" x14ac:dyDescent="0.25">
      <c r="E325" s="3"/>
      <c r="L325" s="61"/>
      <c r="M325" s="98"/>
      <c r="N325" s="62"/>
      <c r="Z325" s="29"/>
      <c r="AA325" s="31"/>
      <c r="AB325" s="25"/>
    </row>
    <row r="326" spans="5:28" x14ac:dyDescent="0.25">
      <c r="E326" s="3"/>
      <c r="L326" s="61"/>
      <c r="M326" s="98"/>
      <c r="N326" s="62"/>
      <c r="Z326" s="29"/>
      <c r="AA326" s="31"/>
      <c r="AB326" s="25"/>
    </row>
    <row r="327" spans="5:28" x14ac:dyDescent="0.25">
      <c r="E327" s="3"/>
      <c r="L327" s="61"/>
      <c r="M327" s="98"/>
      <c r="N327" s="62"/>
      <c r="Z327" s="29"/>
      <c r="AA327" s="31"/>
      <c r="AB327" s="25"/>
    </row>
    <row r="328" spans="5:28" x14ac:dyDescent="0.25">
      <c r="E328" s="3"/>
      <c r="L328" s="61"/>
      <c r="M328" s="98"/>
      <c r="N328" s="62"/>
      <c r="Z328" s="29"/>
      <c r="AA328" s="31"/>
      <c r="AB328" s="25"/>
    </row>
    <row r="329" spans="5:28" x14ac:dyDescent="0.25">
      <c r="E329" s="3"/>
      <c r="L329" s="61"/>
      <c r="M329" s="98"/>
      <c r="N329" s="62"/>
      <c r="Z329" s="29"/>
      <c r="AA329" s="31"/>
      <c r="AB329" s="25"/>
    </row>
    <row r="330" spans="5:28" x14ac:dyDescent="0.25">
      <c r="E330" s="3"/>
      <c r="L330" s="61"/>
      <c r="M330" s="98"/>
      <c r="N330" s="62"/>
      <c r="Z330" s="29"/>
      <c r="AA330" s="31"/>
      <c r="AB330" s="25"/>
    </row>
    <row r="331" spans="5:28" x14ac:dyDescent="0.25">
      <c r="E331" s="3"/>
      <c r="L331" s="61"/>
      <c r="M331" s="98"/>
      <c r="N331" s="62"/>
      <c r="Z331" s="29"/>
      <c r="AA331" s="31"/>
      <c r="AB331" s="25"/>
    </row>
    <row r="332" spans="5:28" x14ac:dyDescent="0.25">
      <c r="E332" s="3"/>
      <c r="L332" s="61"/>
      <c r="M332" s="98"/>
      <c r="N332" s="62"/>
      <c r="Z332" s="29"/>
      <c r="AA332" s="31"/>
      <c r="AB332" s="25"/>
    </row>
    <row r="333" spans="5:28" x14ac:dyDescent="0.25">
      <c r="E333" s="3"/>
      <c r="L333" s="61"/>
      <c r="M333" s="98"/>
      <c r="N333" s="62"/>
      <c r="Z333" s="29"/>
      <c r="AA333" s="31"/>
      <c r="AB333" s="25"/>
    </row>
    <row r="334" spans="5:28" x14ac:dyDescent="0.25">
      <c r="E334" s="3"/>
      <c r="L334" s="61"/>
      <c r="M334" s="98"/>
      <c r="N334" s="62"/>
      <c r="Z334" s="29"/>
      <c r="AA334" s="31"/>
      <c r="AB334" s="25"/>
    </row>
    <row r="335" spans="5:28" x14ac:dyDescent="0.25">
      <c r="E335" s="3"/>
      <c r="L335" s="61"/>
      <c r="M335" s="98"/>
      <c r="N335" s="62"/>
      <c r="Z335" s="29"/>
      <c r="AA335" s="31"/>
      <c r="AB335" s="25"/>
    </row>
    <row r="336" spans="5:28" x14ac:dyDescent="0.25">
      <c r="E336" s="3"/>
      <c r="L336" s="61"/>
      <c r="M336" s="98"/>
      <c r="N336" s="62"/>
      <c r="Z336" s="29"/>
      <c r="AA336" s="31"/>
      <c r="AB336" s="25"/>
    </row>
    <row r="337" spans="5:28" x14ac:dyDescent="0.25">
      <c r="E337" s="3"/>
      <c r="L337" s="61"/>
      <c r="M337" s="98"/>
      <c r="N337" s="62"/>
      <c r="Z337" s="29"/>
      <c r="AA337" s="31"/>
      <c r="AB337" s="25"/>
    </row>
    <row r="338" spans="5:28" x14ac:dyDescent="0.25">
      <c r="E338" s="3"/>
      <c r="L338" s="61"/>
      <c r="M338" s="98"/>
      <c r="N338" s="62"/>
      <c r="Z338" s="29"/>
      <c r="AA338" s="31"/>
      <c r="AB338" s="25"/>
    </row>
    <row r="339" spans="5:28" x14ac:dyDescent="0.25">
      <c r="E339" s="3"/>
      <c r="L339" s="61"/>
      <c r="M339" s="98"/>
      <c r="N339" s="62"/>
      <c r="Z339" s="29"/>
      <c r="AA339" s="31"/>
      <c r="AB339" s="25"/>
    </row>
    <row r="340" spans="5:28" x14ac:dyDescent="0.25">
      <c r="E340" s="3"/>
      <c r="L340" s="61"/>
      <c r="M340" s="98"/>
      <c r="N340" s="62"/>
      <c r="Z340" s="29"/>
      <c r="AA340" s="31"/>
      <c r="AB340" s="25"/>
    </row>
    <row r="341" spans="5:28" x14ac:dyDescent="0.25">
      <c r="E341" s="3"/>
      <c r="L341" s="61"/>
      <c r="M341" s="98"/>
      <c r="N341" s="62"/>
      <c r="Z341" s="29"/>
      <c r="AA341" s="31"/>
      <c r="AB341" s="25"/>
    </row>
    <row r="342" spans="5:28" x14ac:dyDescent="0.25">
      <c r="E342" s="3"/>
      <c r="L342" s="61"/>
      <c r="M342" s="98"/>
      <c r="N342" s="62"/>
      <c r="Z342" s="29"/>
      <c r="AA342" s="31"/>
      <c r="AB342" s="25"/>
    </row>
    <row r="343" spans="5:28" x14ac:dyDescent="0.25">
      <c r="E343" s="3"/>
      <c r="L343" s="61"/>
      <c r="M343" s="98"/>
      <c r="N343" s="62"/>
      <c r="Z343" s="29"/>
      <c r="AA343" s="31"/>
      <c r="AB343" s="25"/>
    </row>
    <row r="344" spans="5:28" x14ac:dyDescent="0.25">
      <c r="E344" s="3"/>
      <c r="L344" s="61"/>
      <c r="M344" s="98"/>
      <c r="N344" s="62"/>
      <c r="Z344" s="29"/>
      <c r="AA344" s="31"/>
      <c r="AB344" s="25"/>
    </row>
    <row r="345" spans="5:28" x14ac:dyDescent="0.25">
      <c r="E345" s="3"/>
      <c r="L345" s="61"/>
      <c r="M345" s="98"/>
      <c r="N345" s="62"/>
      <c r="Z345" s="29"/>
      <c r="AA345" s="31"/>
      <c r="AB345" s="25"/>
    </row>
    <row r="346" spans="5:28" x14ac:dyDescent="0.25">
      <c r="E346" s="3"/>
      <c r="L346" s="61"/>
      <c r="M346" s="98"/>
      <c r="N346" s="62"/>
      <c r="Z346" s="29"/>
      <c r="AA346" s="31"/>
      <c r="AB346" s="25"/>
    </row>
    <row r="347" spans="5:28" x14ac:dyDescent="0.25">
      <c r="E347" s="3"/>
      <c r="L347" s="61"/>
      <c r="M347" s="98"/>
      <c r="N347" s="62"/>
      <c r="Z347" s="29"/>
      <c r="AA347" s="31"/>
      <c r="AB347" s="25"/>
    </row>
    <row r="348" spans="5:28" x14ac:dyDescent="0.25">
      <c r="E348" s="3"/>
      <c r="L348" s="61"/>
      <c r="M348" s="98"/>
      <c r="N348" s="62"/>
      <c r="Z348" s="29"/>
      <c r="AA348" s="31"/>
      <c r="AB348" s="25"/>
    </row>
    <row r="349" spans="5:28" x14ac:dyDescent="0.25">
      <c r="E349" s="3"/>
      <c r="L349" s="61"/>
      <c r="M349" s="98"/>
      <c r="N349" s="62"/>
      <c r="Z349" s="29"/>
      <c r="AA349" s="31"/>
      <c r="AB349" s="25"/>
    </row>
    <row r="350" spans="5:28" x14ac:dyDescent="0.25">
      <c r="E350" s="3"/>
      <c r="L350" s="61"/>
      <c r="M350" s="98"/>
      <c r="N350" s="62"/>
      <c r="Z350" s="29"/>
      <c r="AA350" s="31"/>
      <c r="AB350" s="25"/>
    </row>
    <row r="351" spans="5:28" x14ac:dyDescent="0.25">
      <c r="E351" s="3"/>
      <c r="L351" s="61"/>
      <c r="M351" s="98"/>
      <c r="N351" s="62"/>
      <c r="Z351" s="29"/>
      <c r="AA351" s="31"/>
      <c r="AB351" s="25"/>
    </row>
    <row r="352" spans="5:28" x14ac:dyDescent="0.25">
      <c r="E352" s="3"/>
      <c r="L352" s="61"/>
      <c r="M352" s="98"/>
      <c r="N352" s="62"/>
      <c r="Z352" s="29"/>
      <c r="AA352" s="31"/>
      <c r="AB352" s="25"/>
    </row>
    <row r="353" spans="5:28" x14ac:dyDescent="0.25">
      <c r="E353" s="3"/>
      <c r="L353" s="61"/>
      <c r="M353" s="98"/>
      <c r="N353" s="62"/>
      <c r="Z353" s="29"/>
      <c r="AA353" s="31"/>
      <c r="AB353" s="25"/>
    </row>
    <row r="354" spans="5:28" x14ac:dyDescent="0.25">
      <c r="E354" s="3"/>
      <c r="L354" s="61"/>
      <c r="M354" s="98"/>
      <c r="N354" s="62"/>
      <c r="Z354" s="29"/>
      <c r="AA354" s="31"/>
      <c r="AB354" s="25"/>
    </row>
    <row r="355" spans="5:28" x14ac:dyDescent="0.25">
      <c r="E355" s="3"/>
      <c r="L355" s="61"/>
      <c r="M355" s="98"/>
      <c r="N355" s="62"/>
      <c r="Z355" s="29"/>
      <c r="AA355" s="31"/>
      <c r="AB355" s="25"/>
    </row>
    <row r="356" spans="5:28" x14ac:dyDescent="0.25">
      <c r="E356" s="3"/>
      <c r="L356" s="61"/>
      <c r="M356" s="98"/>
      <c r="N356" s="62"/>
      <c r="Z356" s="29"/>
      <c r="AA356" s="31"/>
      <c r="AB356" s="25"/>
    </row>
    <row r="357" spans="5:28" x14ac:dyDescent="0.25">
      <c r="E357" s="3"/>
      <c r="L357" s="61"/>
      <c r="M357" s="98"/>
      <c r="N357" s="62"/>
      <c r="Z357" s="29"/>
      <c r="AA357" s="31"/>
      <c r="AB357" s="25"/>
    </row>
    <row r="358" spans="5:28" x14ac:dyDescent="0.25">
      <c r="E358" s="3"/>
      <c r="L358" s="61"/>
      <c r="M358" s="98"/>
      <c r="N358" s="62"/>
      <c r="Z358" s="29"/>
      <c r="AA358" s="31"/>
      <c r="AB358" s="25"/>
    </row>
    <row r="359" spans="5:28" x14ac:dyDescent="0.25">
      <c r="E359" s="3"/>
      <c r="L359" s="61"/>
      <c r="M359" s="98"/>
      <c r="N359" s="62"/>
      <c r="Z359" s="29"/>
      <c r="AA359" s="31"/>
      <c r="AB359" s="25"/>
    </row>
    <row r="360" spans="5:28" x14ac:dyDescent="0.25">
      <c r="E360" s="3"/>
      <c r="L360" s="61"/>
      <c r="M360" s="98"/>
      <c r="N360" s="62"/>
      <c r="Z360" s="29"/>
      <c r="AA360" s="31"/>
      <c r="AB360" s="25"/>
    </row>
    <row r="361" spans="5:28" x14ac:dyDescent="0.25">
      <c r="E361" s="3"/>
      <c r="L361" s="61"/>
      <c r="M361" s="98"/>
      <c r="N361" s="62"/>
      <c r="Z361" s="29"/>
      <c r="AA361" s="31"/>
      <c r="AB361" s="25"/>
    </row>
    <row r="362" spans="5:28" x14ac:dyDescent="0.25">
      <c r="E362" s="3"/>
      <c r="L362" s="61"/>
      <c r="M362" s="98"/>
      <c r="N362" s="62"/>
      <c r="Z362" s="29"/>
      <c r="AA362" s="31"/>
      <c r="AB362" s="25"/>
    </row>
    <row r="363" spans="5:28" x14ac:dyDescent="0.25">
      <c r="E363" s="3"/>
      <c r="L363" s="61"/>
      <c r="M363" s="98"/>
      <c r="N363" s="62"/>
      <c r="Z363" s="29"/>
      <c r="AA363" s="31"/>
      <c r="AB363" s="25"/>
    </row>
    <row r="364" spans="5:28" x14ac:dyDescent="0.25">
      <c r="E364" s="3"/>
      <c r="L364" s="61"/>
      <c r="M364" s="98"/>
      <c r="N364" s="62"/>
      <c r="Z364" s="29"/>
      <c r="AA364" s="31"/>
      <c r="AB364" s="25"/>
    </row>
    <row r="365" spans="5:28" x14ac:dyDescent="0.25">
      <c r="E365" s="3"/>
      <c r="L365" s="61"/>
      <c r="M365" s="98"/>
      <c r="N365" s="62"/>
      <c r="Z365" s="29"/>
      <c r="AA365" s="31"/>
      <c r="AB365" s="25"/>
    </row>
    <row r="366" spans="5:28" x14ac:dyDescent="0.25">
      <c r="E366" s="3"/>
      <c r="L366" s="61"/>
      <c r="M366" s="98"/>
      <c r="N366" s="62"/>
      <c r="Z366" s="29"/>
      <c r="AA366" s="31"/>
      <c r="AB366" s="25"/>
    </row>
    <row r="367" spans="5:28" x14ac:dyDescent="0.25">
      <c r="E367" s="3"/>
      <c r="L367" s="61"/>
      <c r="M367" s="98"/>
      <c r="N367" s="62"/>
      <c r="Z367" s="29"/>
      <c r="AA367" s="31"/>
      <c r="AB367" s="25"/>
    </row>
    <row r="368" spans="5:28" x14ac:dyDescent="0.25">
      <c r="E368" s="3"/>
      <c r="L368" s="61"/>
      <c r="M368" s="98"/>
      <c r="N368" s="62"/>
      <c r="Z368" s="29"/>
      <c r="AA368" s="31"/>
      <c r="AB368" s="25"/>
    </row>
    <row r="369" spans="5:28" x14ac:dyDescent="0.25">
      <c r="E369" s="3"/>
      <c r="L369" s="61"/>
      <c r="M369" s="98"/>
      <c r="N369" s="62"/>
      <c r="Z369" s="29"/>
      <c r="AA369" s="31"/>
      <c r="AB369" s="25"/>
    </row>
    <row r="370" spans="5:28" x14ac:dyDescent="0.25">
      <c r="E370" s="3"/>
      <c r="L370" s="61"/>
      <c r="M370" s="98"/>
      <c r="N370" s="62"/>
      <c r="Z370" s="29"/>
      <c r="AA370" s="31"/>
      <c r="AB370" s="25"/>
    </row>
    <row r="371" spans="5:28" x14ac:dyDescent="0.25">
      <c r="E371" s="3"/>
      <c r="L371" s="61"/>
      <c r="M371" s="98"/>
      <c r="N371" s="62"/>
      <c r="Z371" s="29"/>
      <c r="AA371" s="31"/>
      <c r="AB371" s="25"/>
    </row>
    <row r="372" spans="5:28" x14ac:dyDescent="0.25">
      <c r="E372" s="3"/>
      <c r="L372" s="61"/>
      <c r="M372" s="98"/>
      <c r="N372" s="62"/>
      <c r="Z372" s="29"/>
      <c r="AA372" s="31"/>
      <c r="AB372" s="25"/>
    </row>
    <row r="373" spans="5:28" x14ac:dyDescent="0.25">
      <c r="E373" s="3"/>
      <c r="L373" s="61"/>
      <c r="M373" s="98"/>
      <c r="N373" s="62"/>
      <c r="Z373" s="29"/>
      <c r="AA373" s="31"/>
      <c r="AB373" s="25"/>
    </row>
    <row r="374" spans="5:28" x14ac:dyDescent="0.25">
      <c r="E374" s="3"/>
      <c r="L374" s="61"/>
      <c r="M374" s="98"/>
      <c r="N374" s="62"/>
      <c r="Z374" s="29"/>
      <c r="AA374" s="31"/>
      <c r="AB374" s="25"/>
    </row>
    <row r="375" spans="5:28" x14ac:dyDescent="0.25">
      <c r="E375" s="3"/>
      <c r="L375" s="61"/>
      <c r="M375" s="98"/>
      <c r="N375" s="62"/>
      <c r="Z375" s="29"/>
      <c r="AA375" s="31"/>
      <c r="AB375" s="25"/>
    </row>
    <row r="376" spans="5:28" x14ac:dyDescent="0.25">
      <c r="E376" s="3"/>
      <c r="L376" s="61"/>
      <c r="M376" s="98"/>
      <c r="N376" s="62"/>
      <c r="Z376" s="29"/>
      <c r="AA376" s="31"/>
      <c r="AB376" s="25"/>
    </row>
    <row r="377" spans="5:28" x14ac:dyDescent="0.25">
      <c r="E377" s="3"/>
      <c r="L377" s="61"/>
      <c r="M377" s="98"/>
      <c r="N377" s="62"/>
      <c r="Z377" s="29"/>
      <c r="AA377" s="31"/>
      <c r="AB377" s="25"/>
    </row>
    <row r="378" spans="5:28" x14ac:dyDescent="0.25">
      <c r="E378" s="3"/>
      <c r="L378" s="61"/>
      <c r="M378" s="98"/>
      <c r="N378" s="62"/>
      <c r="Z378" s="29"/>
      <c r="AA378" s="31"/>
      <c r="AB378" s="25"/>
    </row>
    <row r="379" spans="5:28" x14ac:dyDescent="0.25">
      <c r="E379" s="3"/>
      <c r="L379" s="61"/>
      <c r="M379" s="98"/>
      <c r="N379" s="62"/>
      <c r="Z379" s="29"/>
      <c r="AA379" s="31"/>
      <c r="AB379" s="25"/>
    </row>
    <row r="380" spans="5:28" x14ac:dyDescent="0.25">
      <c r="E380" s="3"/>
      <c r="L380" s="61"/>
      <c r="M380" s="98"/>
      <c r="N380" s="62"/>
      <c r="Z380" s="29"/>
      <c r="AA380" s="31"/>
      <c r="AB380" s="25"/>
    </row>
    <row r="381" spans="5:28" x14ac:dyDescent="0.25">
      <c r="E381" s="3"/>
      <c r="L381" s="61"/>
      <c r="M381" s="98"/>
      <c r="N381" s="62"/>
      <c r="Z381" s="29"/>
      <c r="AA381" s="31"/>
      <c r="AB381" s="25"/>
    </row>
    <row r="382" spans="5:28" x14ac:dyDescent="0.25">
      <c r="E382" s="3"/>
      <c r="L382" s="61"/>
      <c r="M382" s="98"/>
      <c r="N382" s="62"/>
      <c r="Z382" s="29"/>
      <c r="AA382" s="31"/>
      <c r="AB382" s="25"/>
    </row>
    <row r="383" spans="5:28" x14ac:dyDescent="0.25">
      <c r="E383" s="3"/>
      <c r="L383" s="61"/>
      <c r="M383" s="98"/>
      <c r="N383" s="62"/>
      <c r="Z383" s="29"/>
      <c r="AA383" s="31"/>
      <c r="AB383" s="25"/>
    </row>
    <row r="384" spans="5:28" x14ac:dyDescent="0.25">
      <c r="E384" s="3"/>
      <c r="L384" s="61"/>
      <c r="M384" s="98"/>
      <c r="N384" s="62"/>
      <c r="Z384" s="29"/>
      <c r="AA384" s="31"/>
      <c r="AB384" s="25"/>
    </row>
    <row r="385" spans="5:28" x14ac:dyDescent="0.25">
      <c r="E385" s="3"/>
      <c r="L385" s="61"/>
      <c r="M385" s="98"/>
      <c r="N385" s="62"/>
      <c r="Z385" s="29"/>
      <c r="AA385" s="31"/>
      <c r="AB385" s="25"/>
    </row>
    <row r="386" spans="5:28" x14ac:dyDescent="0.25">
      <c r="E386" s="3"/>
      <c r="L386" s="61"/>
      <c r="M386" s="98"/>
      <c r="N386" s="62"/>
      <c r="Z386" s="29"/>
      <c r="AA386" s="31"/>
      <c r="AB386" s="25"/>
    </row>
    <row r="387" spans="5:28" x14ac:dyDescent="0.25">
      <c r="E387" s="3"/>
      <c r="L387" s="61"/>
      <c r="M387" s="98"/>
      <c r="N387" s="62"/>
      <c r="Z387" s="29"/>
      <c r="AA387" s="31"/>
      <c r="AB387" s="25"/>
    </row>
    <row r="388" spans="5:28" x14ac:dyDescent="0.25">
      <c r="E388" s="3"/>
      <c r="L388" s="61"/>
      <c r="M388" s="98"/>
      <c r="N388" s="62"/>
      <c r="Z388" s="29"/>
      <c r="AA388" s="31"/>
      <c r="AB388" s="25"/>
    </row>
    <row r="389" spans="5:28" x14ac:dyDescent="0.25">
      <c r="E389" s="3"/>
      <c r="L389" s="61"/>
      <c r="M389" s="98"/>
      <c r="N389" s="62"/>
      <c r="Z389" s="29"/>
      <c r="AA389" s="31"/>
      <c r="AB389" s="25"/>
    </row>
    <row r="390" spans="5:28" x14ac:dyDescent="0.25">
      <c r="E390" s="3"/>
      <c r="L390" s="61"/>
      <c r="M390" s="98"/>
      <c r="N390" s="62"/>
      <c r="Z390" s="29"/>
      <c r="AA390" s="31"/>
      <c r="AB390" s="25"/>
    </row>
    <row r="391" spans="5:28" x14ac:dyDescent="0.25">
      <c r="E391" s="3"/>
      <c r="L391" s="61"/>
      <c r="M391" s="98"/>
      <c r="N391" s="62"/>
      <c r="Z391" s="29"/>
      <c r="AA391" s="31"/>
      <c r="AB391" s="25"/>
    </row>
    <row r="392" spans="5:28" x14ac:dyDescent="0.25">
      <c r="E392" s="3"/>
      <c r="L392" s="61"/>
      <c r="M392" s="98"/>
      <c r="N392" s="62"/>
      <c r="Z392" s="29"/>
      <c r="AA392" s="31"/>
      <c r="AB392" s="25"/>
    </row>
    <row r="393" spans="5:28" x14ac:dyDescent="0.25">
      <c r="E393" s="3"/>
      <c r="L393" s="61"/>
      <c r="M393" s="98"/>
      <c r="N393" s="62"/>
      <c r="Z393" s="29"/>
      <c r="AA393" s="31"/>
      <c r="AB393" s="25"/>
    </row>
    <row r="394" spans="5:28" x14ac:dyDescent="0.25">
      <c r="E394" s="3"/>
      <c r="L394" s="61"/>
      <c r="M394" s="98"/>
      <c r="N394" s="62"/>
      <c r="Z394" s="29"/>
      <c r="AA394" s="31"/>
      <c r="AB394" s="25"/>
    </row>
    <row r="395" spans="5:28" x14ac:dyDescent="0.25">
      <c r="E395" s="3"/>
      <c r="L395" s="61"/>
      <c r="M395" s="98"/>
      <c r="N395" s="62"/>
      <c r="Z395" s="29"/>
      <c r="AA395" s="31"/>
      <c r="AB395" s="25"/>
    </row>
    <row r="396" spans="5:28" x14ac:dyDescent="0.25">
      <c r="E396" s="3"/>
      <c r="L396" s="61"/>
      <c r="M396" s="98"/>
      <c r="N396" s="62"/>
      <c r="Z396" s="29"/>
      <c r="AA396" s="31"/>
      <c r="AB396" s="25"/>
    </row>
    <row r="397" spans="5:28" x14ac:dyDescent="0.25">
      <c r="E397" s="3"/>
      <c r="L397" s="61"/>
      <c r="M397" s="98"/>
      <c r="N397" s="62"/>
      <c r="Z397" s="29"/>
      <c r="AA397" s="31"/>
      <c r="AB397" s="25"/>
    </row>
    <row r="398" spans="5:28" x14ac:dyDescent="0.25">
      <c r="E398" s="3"/>
      <c r="L398" s="61"/>
      <c r="M398" s="98"/>
      <c r="N398" s="62"/>
      <c r="Z398" s="29"/>
      <c r="AA398" s="31"/>
      <c r="AB398" s="25"/>
    </row>
    <row r="399" spans="5:28" x14ac:dyDescent="0.25">
      <c r="E399" s="3"/>
      <c r="L399" s="61"/>
      <c r="M399" s="98"/>
      <c r="N399" s="62"/>
      <c r="Z399" s="29"/>
      <c r="AA399" s="31"/>
      <c r="AB399" s="25"/>
    </row>
    <row r="400" spans="5:28" x14ac:dyDescent="0.25">
      <c r="E400" s="3"/>
      <c r="L400" s="61"/>
      <c r="M400" s="98"/>
      <c r="N400" s="62"/>
      <c r="Z400" s="29"/>
      <c r="AA400" s="31"/>
      <c r="AB400" s="25"/>
    </row>
    <row r="401" spans="5:28" x14ac:dyDescent="0.25">
      <c r="E401" s="3"/>
      <c r="L401" s="61"/>
      <c r="M401" s="98"/>
      <c r="N401" s="62"/>
      <c r="Z401" s="29"/>
      <c r="AA401" s="31"/>
      <c r="AB401" s="25"/>
    </row>
    <row r="402" spans="5:28" x14ac:dyDescent="0.25">
      <c r="E402" s="3"/>
      <c r="L402" s="61"/>
      <c r="M402" s="98"/>
      <c r="N402" s="62"/>
      <c r="Z402" s="29"/>
      <c r="AA402" s="31"/>
      <c r="AB402" s="25"/>
    </row>
    <row r="403" spans="5:28" x14ac:dyDescent="0.25">
      <c r="E403" s="3"/>
      <c r="L403" s="61"/>
      <c r="M403" s="98"/>
      <c r="N403" s="62"/>
      <c r="Z403" s="29"/>
      <c r="AA403" s="31"/>
      <c r="AB403" s="25"/>
    </row>
    <row r="404" spans="5:28" x14ac:dyDescent="0.25">
      <c r="E404" s="3"/>
      <c r="L404" s="61"/>
      <c r="M404" s="98"/>
      <c r="N404" s="62"/>
      <c r="Z404" s="29"/>
      <c r="AA404" s="31"/>
      <c r="AB404" s="25"/>
    </row>
    <row r="405" spans="5:28" x14ac:dyDescent="0.25">
      <c r="E405" s="3"/>
      <c r="L405" s="61"/>
      <c r="M405" s="98"/>
      <c r="N405" s="62"/>
      <c r="Z405" s="29"/>
      <c r="AA405" s="31"/>
      <c r="AB405" s="25"/>
    </row>
    <row r="406" spans="5:28" x14ac:dyDescent="0.25">
      <c r="E406" s="3"/>
      <c r="L406" s="61"/>
      <c r="M406" s="98"/>
      <c r="N406" s="62"/>
      <c r="Z406" s="29"/>
      <c r="AA406" s="31"/>
      <c r="AB406" s="25"/>
    </row>
    <row r="407" spans="5:28" x14ac:dyDescent="0.25">
      <c r="E407" s="3"/>
      <c r="L407" s="61"/>
      <c r="M407" s="98"/>
      <c r="N407" s="62"/>
      <c r="Z407" s="29"/>
      <c r="AA407" s="31"/>
      <c r="AB407" s="25"/>
    </row>
    <row r="408" spans="5:28" x14ac:dyDescent="0.25">
      <c r="E408" s="3"/>
      <c r="L408" s="61"/>
      <c r="M408" s="98"/>
      <c r="N408" s="62"/>
      <c r="Z408" s="29"/>
      <c r="AA408" s="31"/>
      <c r="AB408" s="25"/>
    </row>
    <row r="409" spans="5:28" x14ac:dyDescent="0.25">
      <c r="E409" s="3"/>
      <c r="L409" s="61"/>
      <c r="M409" s="98"/>
      <c r="N409" s="62"/>
      <c r="Z409" s="29"/>
      <c r="AA409" s="31"/>
      <c r="AB409" s="25"/>
    </row>
    <row r="410" spans="5:28" x14ac:dyDescent="0.25">
      <c r="E410" s="3"/>
      <c r="L410" s="61"/>
      <c r="M410" s="98"/>
      <c r="N410" s="62"/>
      <c r="Z410" s="29"/>
      <c r="AA410" s="31"/>
      <c r="AB410" s="25"/>
    </row>
    <row r="411" spans="5:28" x14ac:dyDescent="0.25">
      <c r="E411" s="3"/>
      <c r="L411" s="61"/>
      <c r="M411" s="98"/>
      <c r="N411" s="62"/>
      <c r="Z411" s="29"/>
      <c r="AA411" s="31"/>
      <c r="AB411" s="25"/>
    </row>
    <row r="412" spans="5:28" x14ac:dyDescent="0.25">
      <c r="E412" s="3"/>
      <c r="L412" s="61"/>
      <c r="M412" s="98"/>
      <c r="N412" s="62"/>
      <c r="Z412" s="29"/>
      <c r="AA412" s="31"/>
      <c r="AB412" s="25"/>
    </row>
    <row r="413" spans="5:28" x14ac:dyDescent="0.25">
      <c r="E413" s="3"/>
      <c r="L413" s="61"/>
      <c r="M413" s="98"/>
      <c r="N413" s="62"/>
      <c r="Z413" s="29"/>
      <c r="AA413" s="31"/>
      <c r="AB413" s="25"/>
    </row>
    <row r="414" spans="5:28" x14ac:dyDescent="0.25">
      <c r="E414" s="3"/>
      <c r="L414" s="61"/>
      <c r="M414" s="98"/>
      <c r="N414" s="62"/>
      <c r="Z414" s="29"/>
      <c r="AA414" s="31"/>
      <c r="AB414" s="25"/>
    </row>
    <row r="415" spans="5:28" x14ac:dyDescent="0.25">
      <c r="E415" s="3"/>
      <c r="L415" s="61"/>
      <c r="M415" s="98"/>
      <c r="N415" s="62"/>
      <c r="Z415" s="29"/>
      <c r="AA415" s="31"/>
      <c r="AB415" s="25"/>
    </row>
    <row r="416" spans="5:28" x14ac:dyDescent="0.25">
      <c r="E416" s="3"/>
      <c r="L416" s="61"/>
      <c r="M416" s="98"/>
      <c r="N416" s="62"/>
      <c r="Z416" s="29"/>
      <c r="AA416" s="31"/>
      <c r="AB416" s="25"/>
    </row>
    <row r="417" spans="5:28" x14ac:dyDescent="0.25">
      <c r="E417" s="3"/>
      <c r="L417" s="61"/>
      <c r="M417" s="98"/>
      <c r="N417" s="62"/>
      <c r="Z417" s="29"/>
      <c r="AA417" s="31"/>
      <c r="AB417" s="25"/>
    </row>
    <row r="418" spans="5:28" x14ac:dyDescent="0.25">
      <c r="E418" s="3"/>
      <c r="L418" s="61"/>
      <c r="M418" s="98"/>
      <c r="N418" s="62"/>
      <c r="Z418" s="29"/>
      <c r="AA418" s="31"/>
      <c r="AB418" s="25"/>
    </row>
    <row r="419" spans="5:28" x14ac:dyDescent="0.25">
      <c r="E419" s="3"/>
      <c r="L419" s="61"/>
      <c r="M419" s="98"/>
      <c r="N419" s="62"/>
      <c r="Z419" s="29"/>
      <c r="AA419" s="31"/>
      <c r="AB419" s="25"/>
    </row>
    <row r="420" spans="5:28" x14ac:dyDescent="0.25">
      <c r="E420" s="3"/>
      <c r="L420" s="61"/>
      <c r="M420" s="98"/>
      <c r="N420" s="62"/>
      <c r="Z420" s="29"/>
      <c r="AA420" s="31"/>
      <c r="AB420" s="25"/>
    </row>
    <row r="421" spans="5:28" x14ac:dyDescent="0.25">
      <c r="E421" s="3"/>
      <c r="L421" s="61"/>
      <c r="M421" s="98"/>
      <c r="N421" s="62"/>
      <c r="Z421" s="29"/>
      <c r="AA421" s="31"/>
      <c r="AB421" s="25"/>
    </row>
    <row r="422" spans="5:28" x14ac:dyDescent="0.25">
      <c r="E422" s="3"/>
      <c r="L422" s="61"/>
      <c r="M422" s="98"/>
      <c r="N422" s="62"/>
      <c r="Z422" s="29"/>
      <c r="AA422" s="31"/>
      <c r="AB422" s="25"/>
    </row>
    <row r="423" spans="5:28" x14ac:dyDescent="0.25">
      <c r="E423" s="3"/>
      <c r="L423" s="61"/>
      <c r="M423" s="98"/>
      <c r="N423" s="62"/>
      <c r="Z423" s="29"/>
      <c r="AA423" s="31"/>
      <c r="AB423" s="25"/>
    </row>
    <row r="424" spans="5:28" x14ac:dyDescent="0.25">
      <c r="E424" s="3"/>
      <c r="L424" s="61"/>
      <c r="M424" s="98"/>
      <c r="N424" s="62"/>
      <c r="Z424" s="29"/>
      <c r="AA424" s="31"/>
      <c r="AB424" s="25"/>
    </row>
    <row r="425" spans="5:28" x14ac:dyDescent="0.25">
      <c r="E425" s="3"/>
      <c r="L425" s="61"/>
      <c r="M425" s="98"/>
      <c r="N425" s="62"/>
      <c r="Z425" s="29"/>
      <c r="AA425" s="31"/>
      <c r="AB425" s="25"/>
    </row>
    <row r="426" spans="5:28" x14ac:dyDescent="0.25">
      <c r="E426" s="3"/>
      <c r="L426" s="61"/>
      <c r="M426" s="98"/>
      <c r="N426" s="62"/>
      <c r="Z426" s="29"/>
      <c r="AA426" s="31"/>
      <c r="AB426" s="25"/>
    </row>
    <row r="427" spans="5:28" x14ac:dyDescent="0.25">
      <c r="E427" s="3"/>
      <c r="L427" s="61"/>
      <c r="M427" s="98"/>
      <c r="N427" s="62"/>
      <c r="Z427" s="29"/>
      <c r="AA427" s="31"/>
      <c r="AB427" s="25"/>
    </row>
    <row r="428" spans="5:28" x14ac:dyDescent="0.25">
      <c r="E428" s="3"/>
      <c r="L428" s="61"/>
      <c r="M428" s="98"/>
      <c r="N428" s="62"/>
      <c r="Z428" s="29"/>
      <c r="AA428" s="31"/>
      <c r="AB428" s="25"/>
    </row>
    <row r="429" spans="5:28" x14ac:dyDescent="0.25">
      <c r="E429" s="3"/>
      <c r="L429" s="61"/>
      <c r="M429" s="98"/>
      <c r="N429" s="62"/>
      <c r="Z429" s="29"/>
      <c r="AA429" s="31"/>
      <c r="AB429" s="25"/>
    </row>
    <row r="430" spans="5:28" x14ac:dyDescent="0.25">
      <c r="E430" s="3"/>
      <c r="L430" s="61"/>
      <c r="M430" s="98"/>
      <c r="N430" s="62"/>
      <c r="Z430" s="29"/>
      <c r="AA430" s="31"/>
      <c r="AB430" s="25"/>
    </row>
    <row r="431" spans="5:28" x14ac:dyDescent="0.25">
      <c r="E431" s="3"/>
      <c r="L431" s="61"/>
      <c r="M431" s="98"/>
      <c r="N431" s="62"/>
      <c r="Z431" s="29"/>
      <c r="AA431" s="31"/>
      <c r="AB431" s="25"/>
    </row>
    <row r="432" spans="5:28" x14ac:dyDescent="0.25">
      <c r="E432" s="3"/>
      <c r="L432" s="61"/>
      <c r="M432" s="98"/>
      <c r="N432" s="62"/>
      <c r="Z432" s="29"/>
      <c r="AA432" s="31"/>
      <c r="AB432" s="25"/>
    </row>
    <row r="433" spans="5:28" x14ac:dyDescent="0.25">
      <c r="E433" s="3"/>
      <c r="L433" s="61"/>
      <c r="M433" s="98"/>
      <c r="N433" s="62"/>
      <c r="Z433" s="29"/>
      <c r="AA433" s="31"/>
      <c r="AB433" s="25"/>
    </row>
    <row r="434" spans="5:28" x14ac:dyDescent="0.25">
      <c r="E434" s="3"/>
      <c r="L434" s="61"/>
      <c r="M434" s="98"/>
      <c r="N434" s="62"/>
      <c r="Z434" s="29"/>
      <c r="AA434" s="31"/>
      <c r="AB434" s="25"/>
    </row>
    <row r="435" spans="5:28" x14ac:dyDescent="0.25">
      <c r="E435" s="3"/>
      <c r="L435" s="61"/>
      <c r="M435" s="98"/>
      <c r="N435" s="62"/>
      <c r="Z435" s="29"/>
      <c r="AA435" s="31"/>
      <c r="AB435" s="25"/>
    </row>
    <row r="436" spans="5:28" x14ac:dyDescent="0.25">
      <c r="E436" s="3"/>
      <c r="L436" s="61"/>
      <c r="M436" s="98"/>
      <c r="N436" s="62"/>
      <c r="Z436" s="29"/>
      <c r="AA436" s="31"/>
      <c r="AB436" s="25"/>
    </row>
    <row r="437" spans="5:28" x14ac:dyDescent="0.25">
      <c r="E437" s="3"/>
      <c r="L437" s="61"/>
      <c r="M437" s="98"/>
      <c r="N437" s="62"/>
      <c r="Z437" s="29"/>
      <c r="AA437" s="31"/>
      <c r="AB437" s="25"/>
    </row>
    <row r="438" spans="5:28" x14ac:dyDescent="0.25">
      <c r="E438" s="3"/>
      <c r="L438" s="61"/>
      <c r="M438" s="98"/>
      <c r="N438" s="62"/>
      <c r="Z438" s="29"/>
      <c r="AA438" s="31"/>
      <c r="AB438" s="25"/>
    </row>
    <row r="439" spans="5:28" x14ac:dyDescent="0.25">
      <c r="E439" s="3"/>
      <c r="L439" s="61"/>
      <c r="M439" s="98"/>
      <c r="N439" s="62"/>
      <c r="Z439" s="29"/>
      <c r="AA439" s="31"/>
      <c r="AB439" s="25"/>
    </row>
    <row r="440" spans="5:28" x14ac:dyDescent="0.25">
      <c r="E440" s="3"/>
      <c r="L440" s="61"/>
      <c r="M440" s="98"/>
      <c r="N440" s="62"/>
      <c r="Z440" s="29"/>
      <c r="AA440" s="31"/>
      <c r="AB440" s="25"/>
    </row>
    <row r="441" spans="5:28" x14ac:dyDescent="0.25">
      <c r="E441" s="3"/>
      <c r="L441" s="61"/>
      <c r="M441" s="98"/>
      <c r="N441" s="62"/>
      <c r="Z441" s="29"/>
      <c r="AA441" s="31"/>
      <c r="AB441" s="25"/>
    </row>
    <row r="442" spans="5:28" x14ac:dyDescent="0.25">
      <c r="E442" s="3"/>
      <c r="Z442" s="29"/>
      <c r="AA442" s="31"/>
      <c r="AB442" s="25"/>
    </row>
    <row r="443" spans="5:28" x14ac:dyDescent="0.25">
      <c r="E443" s="3"/>
      <c r="Z443" s="29"/>
      <c r="AA443" s="31"/>
      <c r="AB443" s="25"/>
    </row>
    <row r="444" spans="5:28" x14ac:dyDescent="0.25">
      <c r="E444" s="3"/>
      <c r="Z444" s="29"/>
      <c r="AA444" s="31"/>
      <c r="AB444" s="25"/>
    </row>
    <row r="445" spans="5:28" x14ac:dyDescent="0.25">
      <c r="E445" s="3"/>
      <c r="Z445" s="29"/>
      <c r="AA445" s="31"/>
      <c r="AB445" s="25"/>
    </row>
    <row r="446" spans="5:28" x14ac:dyDescent="0.25">
      <c r="E446" s="3"/>
      <c r="Z446" s="29"/>
      <c r="AA446" s="31"/>
      <c r="AB446" s="25"/>
    </row>
    <row r="447" spans="5:28" x14ac:dyDescent="0.25">
      <c r="E447" s="3"/>
      <c r="Z447" s="29"/>
      <c r="AA447" s="31"/>
      <c r="AB447" s="25"/>
    </row>
    <row r="448" spans="5:28" x14ac:dyDescent="0.25">
      <c r="E448" s="3"/>
      <c r="Z448" s="29"/>
      <c r="AA448" s="31"/>
      <c r="AB448" s="25"/>
    </row>
    <row r="449" spans="5:28" x14ac:dyDescent="0.25">
      <c r="E449" s="3"/>
      <c r="Z449" s="29"/>
      <c r="AA449" s="31"/>
      <c r="AB449" s="25"/>
    </row>
    <row r="450" spans="5:28" x14ac:dyDescent="0.25">
      <c r="E450" s="3"/>
      <c r="Z450" s="29"/>
      <c r="AA450" s="31"/>
      <c r="AB450" s="25"/>
    </row>
    <row r="451" spans="5:28" x14ac:dyDescent="0.25">
      <c r="E451" s="3"/>
      <c r="Z451" s="29"/>
      <c r="AA451" s="31"/>
      <c r="AB451" s="25"/>
    </row>
    <row r="452" spans="5:28" x14ac:dyDescent="0.25">
      <c r="E452" s="3"/>
      <c r="Z452" s="29"/>
      <c r="AA452" s="31"/>
      <c r="AB452" s="25"/>
    </row>
    <row r="453" spans="5:28" x14ac:dyDescent="0.25">
      <c r="E453" s="3"/>
      <c r="Z453" s="29"/>
      <c r="AA453" s="31"/>
      <c r="AB453" s="25"/>
    </row>
    <row r="454" spans="5:28" x14ac:dyDescent="0.25">
      <c r="E454" s="3"/>
      <c r="Z454" s="29"/>
      <c r="AA454" s="31"/>
      <c r="AB454" s="25"/>
    </row>
    <row r="455" spans="5:28" x14ac:dyDescent="0.25">
      <c r="E455" s="3"/>
      <c r="Z455" s="29"/>
      <c r="AA455" s="31"/>
      <c r="AB455" s="25"/>
    </row>
    <row r="456" spans="5:28" x14ac:dyDescent="0.25">
      <c r="E456" s="3"/>
      <c r="Z456" s="29"/>
      <c r="AA456" s="31"/>
      <c r="AB456" s="25"/>
    </row>
    <row r="457" spans="5:28" x14ac:dyDescent="0.25">
      <c r="E457" s="3"/>
      <c r="Z457" s="29"/>
      <c r="AA457" s="31"/>
      <c r="AB457" s="25"/>
    </row>
    <row r="458" spans="5:28" x14ac:dyDescent="0.25">
      <c r="E458" s="3"/>
      <c r="Z458" s="29"/>
      <c r="AA458" s="31"/>
      <c r="AB458" s="25"/>
    </row>
    <row r="459" spans="5:28" x14ac:dyDescent="0.25">
      <c r="E459" s="3"/>
      <c r="Z459" s="29"/>
      <c r="AA459" s="31"/>
      <c r="AB459" s="25"/>
    </row>
    <row r="460" spans="5:28" x14ac:dyDescent="0.25">
      <c r="E460" s="3"/>
      <c r="Z460" s="29"/>
      <c r="AA460" s="31"/>
      <c r="AB460" s="25"/>
    </row>
    <row r="461" spans="5:28" x14ac:dyDescent="0.25">
      <c r="E461" s="3"/>
      <c r="Z461" s="29"/>
      <c r="AA461" s="31"/>
      <c r="AB461" s="25"/>
    </row>
    <row r="462" spans="5:28" x14ac:dyDescent="0.25">
      <c r="E462" s="3"/>
      <c r="Z462" s="29"/>
      <c r="AA462" s="31"/>
      <c r="AB462" s="25"/>
    </row>
    <row r="463" spans="5:28" x14ac:dyDescent="0.25">
      <c r="E463" s="3"/>
      <c r="Z463" s="29"/>
      <c r="AA463" s="31"/>
      <c r="AB463" s="25"/>
    </row>
    <row r="464" spans="5:28" x14ac:dyDescent="0.25">
      <c r="E464" s="3"/>
      <c r="Z464" s="29"/>
      <c r="AA464" s="31"/>
      <c r="AB464" s="25"/>
    </row>
    <row r="465" spans="5:28" x14ac:dyDescent="0.25">
      <c r="E465" s="3"/>
      <c r="Z465" s="29"/>
      <c r="AA465" s="31"/>
      <c r="AB465" s="25"/>
    </row>
    <row r="466" spans="5:28" x14ac:dyDescent="0.25">
      <c r="E466" s="3"/>
      <c r="Z466" s="29"/>
      <c r="AA466" s="31"/>
      <c r="AB466" s="25"/>
    </row>
    <row r="467" spans="5:28" x14ac:dyDescent="0.25">
      <c r="E467" s="3"/>
      <c r="Z467" s="29"/>
      <c r="AA467" s="31"/>
      <c r="AB467" s="25"/>
    </row>
    <row r="468" spans="5:28" x14ac:dyDescent="0.25">
      <c r="E468" s="3"/>
      <c r="Z468" s="29"/>
      <c r="AA468" s="31"/>
      <c r="AB468" s="25"/>
    </row>
    <row r="469" spans="5:28" x14ac:dyDescent="0.25">
      <c r="E469" s="3"/>
      <c r="Z469" s="29"/>
      <c r="AA469" s="31"/>
      <c r="AB469" s="25"/>
    </row>
    <row r="470" spans="5:28" x14ac:dyDescent="0.25">
      <c r="E470" s="3"/>
      <c r="Z470" s="29"/>
      <c r="AA470" s="31"/>
      <c r="AB470" s="25"/>
    </row>
    <row r="471" spans="5:28" x14ac:dyDescent="0.25">
      <c r="E471" s="3"/>
      <c r="Z471" s="29"/>
      <c r="AA471" s="31"/>
      <c r="AB471" s="25"/>
    </row>
    <row r="472" spans="5:28" x14ac:dyDescent="0.25">
      <c r="E472" s="3"/>
      <c r="Z472" s="29"/>
      <c r="AA472" s="31"/>
      <c r="AB472" s="25"/>
    </row>
    <row r="473" spans="5:28" x14ac:dyDescent="0.25">
      <c r="E473" s="3"/>
      <c r="Z473" s="29"/>
      <c r="AA473" s="31"/>
      <c r="AB473" s="25"/>
    </row>
    <row r="474" spans="5:28" x14ac:dyDescent="0.25">
      <c r="E474" s="3"/>
      <c r="Z474" s="29"/>
      <c r="AA474" s="31"/>
      <c r="AB474" s="25"/>
    </row>
    <row r="475" spans="5:28" x14ac:dyDescent="0.25">
      <c r="E475" s="3"/>
      <c r="Z475" s="29"/>
      <c r="AA475" s="31"/>
      <c r="AB475" s="25"/>
    </row>
    <row r="476" spans="5:28" x14ac:dyDescent="0.25">
      <c r="E476" s="3"/>
      <c r="Z476" s="29"/>
      <c r="AA476" s="31"/>
      <c r="AB476" s="25"/>
    </row>
    <row r="477" spans="5:28" x14ac:dyDescent="0.25">
      <c r="E477" s="3"/>
      <c r="Z477" s="29"/>
      <c r="AA477" s="31"/>
      <c r="AB477" s="25"/>
    </row>
    <row r="478" spans="5:28" x14ac:dyDescent="0.25">
      <c r="E478" s="3"/>
      <c r="Z478" s="29"/>
      <c r="AA478" s="31"/>
      <c r="AB478" s="25"/>
    </row>
    <row r="479" spans="5:28" x14ac:dyDescent="0.25">
      <c r="E479" s="3"/>
      <c r="Z479" s="29"/>
      <c r="AA479" s="31"/>
      <c r="AB479" s="25"/>
    </row>
    <row r="480" spans="5:28" x14ac:dyDescent="0.25">
      <c r="E480" s="3"/>
      <c r="Z480" s="29"/>
      <c r="AA480" s="31"/>
      <c r="AB480" s="25"/>
    </row>
    <row r="481" spans="5:28" x14ac:dyDescent="0.25">
      <c r="E481" s="3"/>
      <c r="Z481" s="29"/>
      <c r="AA481" s="31"/>
      <c r="AB481" s="25"/>
    </row>
    <row r="482" spans="5:28" x14ac:dyDescent="0.25">
      <c r="E482" s="3"/>
      <c r="Z482" s="29"/>
      <c r="AA482" s="31"/>
      <c r="AB482" s="25"/>
    </row>
    <row r="483" spans="5:28" x14ac:dyDescent="0.25">
      <c r="E483" s="3"/>
      <c r="Z483" s="29"/>
      <c r="AA483" s="31"/>
      <c r="AB483" s="25"/>
    </row>
    <row r="484" spans="5:28" x14ac:dyDescent="0.25">
      <c r="E484" s="3"/>
      <c r="Z484" s="29"/>
      <c r="AA484" s="31"/>
      <c r="AB484" s="25"/>
    </row>
    <row r="485" spans="5:28" x14ac:dyDescent="0.25">
      <c r="E485" s="3"/>
      <c r="Z485" s="29"/>
      <c r="AA485" s="31"/>
      <c r="AB485" s="25"/>
    </row>
    <row r="486" spans="5:28" x14ac:dyDescent="0.25">
      <c r="E486" s="3"/>
      <c r="Z486" s="29"/>
      <c r="AA486" s="31"/>
      <c r="AB486" s="25"/>
    </row>
    <row r="487" spans="5:28" x14ac:dyDescent="0.25">
      <c r="E487" s="3"/>
      <c r="Z487" s="29"/>
      <c r="AA487" s="31"/>
      <c r="AB487" s="25"/>
    </row>
    <row r="488" spans="5:28" x14ac:dyDescent="0.25">
      <c r="E488" s="3"/>
      <c r="Z488" s="29"/>
      <c r="AA488" s="31"/>
      <c r="AB488" s="25"/>
    </row>
    <row r="489" spans="5:28" x14ac:dyDescent="0.25">
      <c r="E489" s="3"/>
      <c r="Z489" s="29"/>
      <c r="AA489" s="31"/>
      <c r="AB489" s="25"/>
    </row>
    <row r="490" spans="5:28" x14ac:dyDescent="0.25">
      <c r="E490" s="3"/>
      <c r="Z490" s="29"/>
      <c r="AA490" s="31"/>
      <c r="AB490" s="25"/>
    </row>
    <row r="491" spans="5:28" x14ac:dyDescent="0.25">
      <c r="E491" s="3"/>
      <c r="Z491" s="29"/>
      <c r="AA491" s="31"/>
      <c r="AB491" s="25"/>
    </row>
    <row r="492" spans="5:28" x14ac:dyDescent="0.25">
      <c r="E492" s="3"/>
      <c r="Z492" s="29"/>
      <c r="AA492" s="31"/>
      <c r="AB492" s="25"/>
    </row>
    <row r="493" spans="5:28" x14ac:dyDescent="0.25">
      <c r="E493" s="3"/>
      <c r="Z493" s="29"/>
      <c r="AA493" s="31"/>
      <c r="AB493" s="25"/>
    </row>
    <row r="494" spans="5:28" x14ac:dyDescent="0.25">
      <c r="E494" s="3"/>
      <c r="Z494" s="29"/>
      <c r="AA494" s="31"/>
      <c r="AB494" s="25"/>
    </row>
    <row r="495" spans="5:28" x14ac:dyDescent="0.25">
      <c r="E495" s="3"/>
      <c r="Z495" s="29"/>
      <c r="AA495" s="31"/>
      <c r="AB495" s="25"/>
    </row>
    <row r="496" spans="5:28" x14ac:dyDescent="0.25">
      <c r="E496" s="3"/>
      <c r="Z496" s="29"/>
      <c r="AA496" s="31"/>
      <c r="AB496" s="25"/>
    </row>
    <row r="497" spans="5:28" x14ac:dyDescent="0.25">
      <c r="E497" s="3"/>
      <c r="Z497" s="29"/>
      <c r="AA497" s="31"/>
      <c r="AB497" s="25"/>
    </row>
    <row r="498" spans="5:28" x14ac:dyDescent="0.25">
      <c r="E498" s="3"/>
      <c r="Z498" s="29"/>
      <c r="AA498" s="31"/>
      <c r="AB498" s="25"/>
    </row>
    <row r="499" spans="5:28" x14ac:dyDescent="0.25">
      <c r="E499" s="3"/>
      <c r="Z499" s="29"/>
      <c r="AA499" s="31"/>
      <c r="AB499" s="25"/>
    </row>
    <row r="500" spans="5:28" x14ac:dyDescent="0.25">
      <c r="E500" s="3"/>
      <c r="Z500" s="29"/>
      <c r="AA500" s="31"/>
      <c r="AB500" s="25"/>
    </row>
    <row r="501" spans="5:28" x14ac:dyDescent="0.25">
      <c r="E501" s="3"/>
      <c r="Z501" s="29"/>
      <c r="AA501" s="31"/>
      <c r="AB501" s="25"/>
    </row>
    <row r="502" spans="5:28" x14ac:dyDescent="0.25">
      <c r="E502" s="3"/>
      <c r="Z502" s="29"/>
      <c r="AA502" s="31"/>
      <c r="AB502" s="25"/>
    </row>
    <row r="503" spans="5:28" x14ac:dyDescent="0.25">
      <c r="E503" s="3"/>
      <c r="Z503" s="29"/>
      <c r="AA503" s="31"/>
      <c r="AB503" s="25"/>
    </row>
    <row r="504" spans="5:28" x14ac:dyDescent="0.25">
      <c r="E504" s="3"/>
      <c r="Z504" s="29"/>
      <c r="AA504" s="31"/>
      <c r="AB504" s="25"/>
    </row>
    <row r="505" spans="5:28" x14ac:dyDescent="0.25">
      <c r="E505" s="3"/>
      <c r="Z505" s="29"/>
      <c r="AA505" s="31"/>
      <c r="AB505" s="25"/>
    </row>
    <row r="506" spans="5:28" x14ac:dyDescent="0.25">
      <c r="E506" s="3"/>
      <c r="Z506" s="29"/>
      <c r="AA506" s="31"/>
      <c r="AB506" s="25"/>
    </row>
    <row r="507" spans="5:28" x14ac:dyDescent="0.25">
      <c r="E507" s="3"/>
      <c r="Z507" s="29"/>
      <c r="AA507" s="31"/>
      <c r="AB507" s="25"/>
    </row>
    <row r="508" spans="5:28" x14ac:dyDescent="0.25">
      <c r="E508" s="3"/>
      <c r="Z508" s="29"/>
      <c r="AA508" s="31"/>
      <c r="AB508" s="25"/>
    </row>
    <row r="509" spans="5:28" x14ac:dyDescent="0.25">
      <c r="E509" s="3"/>
      <c r="Z509" s="29"/>
      <c r="AA509" s="31"/>
      <c r="AB509" s="25"/>
    </row>
    <row r="510" spans="5:28" x14ac:dyDescent="0.25">
      <c r="E510" s="3"/>
      <c r="Z510" s="29"/>
      <c r="AA510" s="31"/>
      <c r="AB510" s="25"/>
    </row>
    <row r="511" spans="5:28" x14ac:dyDescent="0.25">
      <c r="E511" s="3"/>
      <c r="Z511" s="29"/>
      <c r="AA511" s="31"/>
      <c r="AB511" s="25"/>
    </row>
    <row r="512" spans="5:28" x14ac:dyDescent="0.25">
      <c r="E512" s="3"/>
      <c r="Z512" s="29"/>
      <c r="AA512" s="31"/>
      <c r="AB512" s="25"/>
    </row>
    <row r="513" spans="5:28" x14ac:dyDescent="0.25">
      <c r="E513" s="3"/>
      <c r="Z513" s="29"/>
      <c r="AA513" s="31"/>
      <c r="AB513" s="25"/>
    </row>
    <row r="514" spans="5:28" x14ac:dyDescent="0.25">
      <c r="E514" s="3"/>
      <c r="Z514" s="29"/>
      <c r="AA514" s="31"/>
      <c r="AB514" s="25"/>
    </row>
    <row r="515" spans="5:28" x14ac:dyDescent="0.25">
      <c r="E515" s="3"/>
      <c r="Z515" s="29"/>
      <c r="AA515" s="31"/>
      <c r="AB515" s="25"/>
    </row>
    <row r="516" spans="5:28" x14ac:dyDescent="0.25">
      <c r="E516" s="3"/>
      <c r="Z516" s="29"/>
      <c r="AA516" s="31"/>
      <c r="AB516" s="25"/>
    </row>
    <row r="517" spans="5:28" x14ac:dyDescent="0.25">
      <c r="E517" s="3"/>
      <c r="Z517" s="29"/>
      <c r="AA517" s="31"/>
      <c r="AB517" s="25"/>
    </row>
    <row r="518" spans="5:28" x14ac:dyDescent="0.25">
      <c r="E518" s="3"/>
      <c r="Z518" s="29"/>
      <c r="AA518" s="31"/>
      <c r="AB518" s="25"/>
    </row>
    <row r="519" spans="5:28" x14ac:dyDescent="0.25">
      <c r="E519" s="3"/>
      <c r="Z519" s="29"/>
      <c r="AA519" s="31"/>
      <c r="AB519" s="25"/>
    </row>
    <row r="520" spans="5:28" x14ac:dyDescent="0.25">
      <c r="E520" s="3"/>
      <c r="Z520" s="29"/>
      <c r="AA520" s="31"/>
      <c r="AB520" s="25"/>
    </row>
    <row r="521" spans="5:28" x14ac:dyDescent="0.25">
      <c r="E521" s="3"/>
      <c r="Z521" s="29"/>
      <c r="AA521" s="31"/>
      <c r="AB521" s="25"/>
    </row>
    <row r="522" spans="5:28" x14ac:dyDescent="0.25">
      <c r="E522" s="3"/>
      <c r="Z522" s="29"/>
      <c r="AA522" s="31"/>
      <c r="AB522" s="25"/>
    </row>
    <row r="523" spans="5:28" x14ac:dyDescent="0.25">
      <c r="E523" s="3"/>
      <c r="Z523" s="29"/>
      <c r="AA523" s="31"/>
      <c r="AB523" s="25"/>
    </row>
    <row r="524" spans="5:28" x14ac:dyDescent="0.25">
      <c r="E524" s="3"/>
      <c r="Z524" s="29"/>
      <c r="AA524" s="31"/>
      <c r="AB524" s="25"/>
    </row>
    <row r="525" spans="5:28" x14ac:dyDescent="0.25">
      <c r="E525" s="3"/>
      <c r="Z525" s="29"/>
      <c r="AA525" s="31"/>
      <c r="AB525" s="25"/>
    </row>
    <row r="526" spans="5:28" x14ac:dyDescent="0.25">
      <c r="E526" s="3"/>
      <c r="Z526" s="29"/>
      <c r="AA526" s="31"/>
      <c r="AB526" s="25"/>
    </row>
    <row r="527" spans="5:28" x14ac:dyDescent="0.25">
      <c r="E527" s="3"/>
      <c r="Z527" s="29"/>
      <c r="AA527" s="31"/>
      <c r="AB527" s="25"/>
    </row>
    <row r="528" spans="5:28" x14ac:dyDescent="0.25">
      <c r="E528" s="3"/>
      <c r="Z528" s="29"/>
      <c r="AA528" s="31"/>
      <c r="AB528" s="25"/>
    </row>
    <row r="529" spans="5:28" x14ac:dyDescent="0.25">
      <c r="E529" s="3"/>
      <c r="Z529" s="29"/>
      <c r="AA529" s="31"/>
      <c r="AB529" s="25"/>
    </row>
    <row r="530" spans="5:28" x14ac:dyDescent="0.25">
      <c r="E530" s="3"/>
      <c r="Z530" s="29"/>
      <c r="AA530" s="31"/>
      <c r="AB530" s="25"/>
    </row>
    <row r="531" spans="5:28" x14ac:dyDescent="0.25">
      <c r="E531" s="3"/>
      <c r="Z531" s="29"/>
      <c r="AA531" s="31"/>
      <c r="AB531" s="25"/>
    </row>
    <row r="532" spans="5:28" x14ac:dyDescent="0.25">
      <c r="E532" s="3"/>
      <c r="Z532" s="29"/>
      <c r="AA532" s="31"/>
      <c r="AB532" s="25"/>
    </row>
    <row r="533" spans="5:28" x14ac:dyDescent="0.25">
      <c r="E533" s="3"/>
      <c r="Z533" s="29"/>
      <c r="AA533" s="31"/>
      <c r="AB533" s="25"/>
    </row>
    <row r="534" spans="5:28" x14ac:dyDescent="0.25">
      <c r="E534" s="3"/>
      <c r="Z534" s="29"/>
      <c r="AA534" s="31"/>
      <c r="AB534" s="25"/>
    </row>
    <row r="535" spans="5:28" x14ac:dyDescent="0.25">
      <c r="E535" s="3"/>
      <c r="Z535" s="29"/>
      <c r="AA535" s="31"/>
      <c r="AB535" s="25"/>
    </row>
    <row r="536" spans="5:28" x14ac:dyDescent="0.25">
      <c r="E536" s="3"/>
      <c r="Z536" s="29"/>
      <c r="AA536" s="31"/>
      <c r="AB536" s="25"/>
    </row>
    <row r="537" spans="5:28" x14ac:dyDescent="0.25">
      <c r="E537" s="3"/>
      <c r="Z537" s="29"/>
      <c r="AA537" s="31"/>
      <c r="AB537" s="25"/>
    </row>
    <row r="538" spans="5:28" x14ac:dyDescent="0.25">
      <c r="E538" s="3"/>
      <c r="Z538" s="29"/>
      <c r="AA538" s="31"/>
      <c r="AB538" s="25"/>
    </row>
    <row r="539" spans="5:28" x14ac:dyDescent="0.25">
      <c r="E539" s="3"/>
      <c r="Z539" s="29"/>
      <c r="AA539" s="31"/>
      <c r="AB539" s="25"/>
    </row>
    <row r="540" spans="5:28" x14ac:dyDescent="0.25">
      <c r="E540" s="3"/>
      <c r="Z540" s="29"/>
      <c r="AA540" s="31"/>
      <c r="AB540" s="25"/>
    </row>
    <row r="541" spans="5:28" x14ac:dyDescent="0.25">
      <c r="E541" s="3"/>
      <c r="Z541" s="29"/>
      <c r="AA541" s="31"/>
      <c r="AB541" s="25"/>
    </row>
    <row r="542" spans="5:28" x14ac:dyDescent="0.25">
      <c r="E542" s="3"/>
      <c r="Z542" s="29"/>
      <c r="AA542" s="31"/>
      <c r="AB542" s="25"/>
    </row>
    <row r="543" spans="5:28" x14ac:dyDescent="0.25">
      <c r="E543" s="3"/>
      <c r="Z543" s="29"/>
      <c r="AA543" s="31"/>
      <c r="AB543" s="25"/>
    </row>
    <row r="544" spans="5:28" x14ac:dyDescent="0.25">
      <c r="E544" s="3"/>
      <c r="Z544" s="29"/>
      <c r="AA544" s="31"/>
      <c r="AB544" s="25"/>
    </row>
    <row r="545" spans="5:28" x14ac:dyDescent="0.25">
      <c r="E545" s="3"/>
      <c r="Z545" s="29"/>
      <c r="AA545" s="31"/>
      <c r="AB545" s="25"/>
    </row>
    <row r="546" spans="5:28" x14ac:dyDescent="0.25">
      <c r="E546" s="3"/>
      <c r="Z546" s="29"/>
      <c r="AA546" s="31"/>
      <c r="AB546" s="25"/>
    </row>
    <row r="547" spans="5:28" x14ac:dyDescent="0.25">
      <c r="E547" s="3"/>
      <c r="Z547" s="29"/>
      <c r="AA547" s="31"/>
      <c r="AB547" s="25"/>
    </row>
    <row r="548" spans="5:28" x14ac:dyDescent="0.25">
      <c r="E548" s="3"/>
      <c r="Z548" s="29"/>
      <c r="AA548" s="31"/>
      <c r="AB548" s="25"/>
    </row>
    <row r="549" spans="5:28" x14ac:dyDescent="0.25">
      <c r="E549" s="3"/>
      <c r="Z549" s="29"/>
      <c r="AA549" s="31"/>
      <c r="AB549" s="25"/>
    </row>
    <row r="550" spans="5:28" x14ac:dyDescent="0.25">
      <c r="E550" s="3"/>
      <c r="Z550" s="29"/>
      <c r="AA550" s="31"/>
      <c r="AB550" s="25"/>
    </row>
    <row r="551" spans="5:28" x14ac:dyDescent="0.25">
      <c r="E551" s="3"/>
      <c r="Z551" s="29"/>
      <c r="AA551" s="31"/>
      <c r="AB551" s="25"/>
    </row>
    <row r="552" spans="5:28" x14ac:dyDescent="0.25">
      <c r="E552" s="3"/>
      <c r="Z552" s="29"/>
      <c r="AA552" s="31"/>
      <c r="AB552" s="25"/>
    </row>
    <row r="553" spans="5:28" x14ac:dyDescent="0.25">
      <c r="E553" s="3"/>
      <c r="Z553" s="29"/>
      <c r="AA553" s="31"/>
      <c r="AB553" s="25"/>
    </row>
    <row r="554" spans="5:28" x14ac:dyDescent="0.25">
      <c r="E554" s="3"/>
      <c r="Z554" s="29"/>
      <c r="AA554" s="31"/>
      <c r="AB554" s="25"/>
    </row>
    <row r="555" spans="5:28" x14ac:dyDescent="0.25">
      <c r="E555" s="3"/>
      <c r="Z555" s="29"/>
      <c r="AA555" s="31"/>
      <c r="AB555" s="25"/>
    </row>
    <row r="556" spans="5:28" x14ac:dyDescent="0.25">
      <c r="E556" s="3"/>
      <c r="Z556" s="29"/>
      <c r="AA556" s="31"/>
      <c r="AB556" s="25"/>
    </row>
    <row r="557" spans="5:28" x14ac:dyDescent="0.25">
      <c r="E557" s="3"/>
      <c r="Z557" s="29"/>
      <c r="AA557" s="31"/>
      <c r="AB557" s="25"/>
    </row>
    <row r="558" spans="5:28" x14ac:dyDescent="0.25">
      <c r="E558" s="3"/>
      <c r="Z558" s="29"/>
      <c r="AA558" s="31"/>
      <c r="AB558" s="25"/>
    </row>
    <row r="559" spans="5:28" x14ac:dyDescent="0.25">
      <c r="E559" s="3"/>
      <c r="Z559" s="29"/>
      <c r="AA559" s="31"/>
      <c r="AB559" s="25"/>
    </row>
    <row r="560" spans="5:28" x14ac:dyDescent="0.25">
      <c r="E560" s="3"/>
      <c r="Z560" s="29"/>
      <c r="AA560" s="31"/>
      <c r="AB560" s="25"/>
    </row>
    <row r="561" spans="5:28" x14ac:dyDescent="0.25">
      <c r="E561" s="3"/>
      <c r="Z561" s="29"/>
      <c r="AA561" s="31"/>
      <c r="AB561" s="25"/>
    </row>
    <row r="562" spans="5:28" x14ac:dyDescent="0.25">
      <c r="E562" s="3"/>
      <c r="Z562" s="29"/>
      <c r="AA562" s="31"/>
      <c r="AB562" s="25"/>
    </row>
    <row r="563" spans="5:28" x14ac:dyDescent="0.25">
      <c r="E563" s="3"/>
      <c r="Z563" s="29"/>
      <c r="AA563" s="31"/>
      <c r="AB563" s="25"/>
    </row>
    <row r="564" spans="5:28" x14ac:dyDescent="0.25">
      <c r="E564" s="3"/>
      <c r="Z564" s="29"/>
      <c r="AA564" s="31"/>
      <c r="AB564" s="25"/>
    </row>
    <row r="565" spans="5:28" x14ac:dyDescent="0.25">
      <c r="E565" s="3"/>
      <c r="Z565" s="29"/>
      <c r="AA565" s="31"/>
      <c r="AB565" s="25"/>
    </row>
    <row r="566" spans="5:28" x14ac:dyDescent="0.25">
      <c r="E566" s="3"/>
      <c r="Z566" s="29"/>
      <c r="AA566" s="31"/>
      <c r="AB566" s="25"/>
    </row>
    <row r="567" spans="5:28" x14ac:dyDescent="0.25">
      <c r="E567" s="3"/>
      <c r="Z567" s="29"/>
      <c r="AA567" s="31"/>
      <c r="AB567" s="25"/>
    </row>
    <row r="568" spans="5:28" x14ac:dyDescent="0.25">
      <c r="E568" s="3"/>
      <c r="Z568" s="29"/>
      <c r="AA568" s="31"/>
      <c r="AB568" s="25"/>
    </row>
    <row r="569" spans="5:28" x14ac:dyDescent="0.25">
      <c r="E569" s="3"/>
      <c r="Z569" s="29"/>
      <c r="AA569" s="31"/>
      <c r="AB569" s="25"/>
    </row>
    <row r="570" spans="5:28" x14ac:dyDescent="0.25">
      <c r="E570" s="3"/>
      <c r="Z570" s="29"/>
      <c r="AA570" s="31"/>
      <c r="AB570" s="25"/>
    </row>
    <row r="571" spans="5:28" x14ac:dyDescent="0.25">
      <c r="E571" s="3"/>
      <c r="Z571" s="29"/>
      <c r="AA571" s="31"/>
      <c r="AB571" s="25"/>
    </row>
    <row r="572" spans="5:28" x14ac:dyDescent="0.25">
      <c r="E572" s="3"/>
      <c r="Z572" s="29"/>
      <c r="AA572" s="31"/>
      <c r="AB572" s="25"/>
    </row>
    <row r="573" spans="5:28" x14ac:dyDescent="0.25">
      <c r="E573" s="3"/>
      <c r="Z573" s="29"/>
      <c r="AA573" s="31"/>
      <c r="AB573" s="25"/>
    </row>
    <row r="574" spans="5:28" x14ac:dyDescent="0.25">
      <c r="E574" s="3"/>
      <c r="Z574" s="29"/>
      <c r="AA574" s="31"/>
      <c r="AB574" s="25"/>
    </row>
    <row r="575" spans="5:28" x14ac:dyDescent="0.25">
      <c r="E575" s="3"/>
      <c r="Z575" s="29"/>
      <c r="AA575" s="31"/>
      <c r="AB575" s="25"/>
    </row>
    <row r="576" spans="5:28" x14ac:dyDescent="0.25">
      <c r="E576" s="3"/>
      <c r="Z576" s="29"/>
      <c r="AA576" s="31"/>
      <c r="AB576" s="25"/>
    </row>
    <row r="577" spans="5:28" x14ac:dyDescent="0.25">
      <c r="E577" s="3"/>
      <c r="Z577" s="29"/>
      <c r="AA577" s="31"/>
      <c r="AB577" s="25"/>
    </row>
    <row r="578" spans="5:28" x14ac:dyDescent="0.25">
      <c r="E578" s="3"/>
      <c r="Z578" s="29"/>
      <c r="AA578" s="31"/>
      <c r="AB578" s="25"/>
    </row>
    <row r="579" spans="5:28" x14ac:dyDescent="0.25">
      <c r="E579" s="3"/>
      <c r="Z579" s="29"/>
      <c r="AA579" s="31"/>
      <c r="AB579" s="25"/>
    </row>
    <row r="580" spans="5:28" x14ac:dyDescent="0.25">
      <c r="E580" s="3"/>
      <c r="Z580" s="29"/>
      <c r="AA580" s="31"/>
      <c r="AB580" s="25"/>
    </row>
    <row r="581" spans="5:28" x14ac:dyDescent="0.25">
      <c r="E581" s="3"/>
      <c r="Z581" s="29"/>
      <c r="AA581" s="31"/>
      <c r="AB581" s="25"/>
    </row>
    <row r="582" spans="5:28" x14ac:dyDescent="0.25">
      <c r="E582" s="3"/>
      <c r="Z582" s="29"/>
      <c r="AA582" s="31"/>
      <c r="AB582" s="25"/>
    </row>
    <row r="583" spans="5:28" x14ac:dyDescent="0.25">
      <c r="E583" s="3"/>
      <c r="Z583" s="29"/>
      <c r="AA583" s="31"/>
      <c r="AB583" s="25"/>
    </row>
    <row r="584" spans="5:28" x14ac:dyDescent="0.25">
      <c r="E584" s="3"/>
      <c r="Z584" s="29"/>
      <c r="AA584" s="31"/>
      <c r="AB584" s="25"/>
    </row>
    <row r="585" spans="5:28" x14ac:dyDescent="0.25">
      <c r="E585" s="3"/>
      <c r="Z585" s="29"/>
      <c r="AA585" s="31"/>
      <c r="AB585" s="25"/>
    </row>
    <row r="586" spans="5:28" x14ac:dyDescent="0.25">
      <c r="E586" s="3"/>
      <c r="Z586" s="29"/>
      <c r="AA586" s="31"/>
      <c r="AB586" s="25"/>
    </row>
    <row r="587" spans="5:28" x14ac:dyDescent="0.25">
      <c r="E587" s="3"/>
      <c r="Z587" s="29"/>
      <c r="AA587" s="31"/>
      <c r="AB587" s="25"/>
    </row>
    <row r="588" spans="5:28" x14ac:dyDescent="0.25">
      <c r="E588" s="3"/>
      <c r="Z588" s="29"/>
      <c r="AA588" s="31"/>
      <c r="AB588" s="25"/>
    </row>
    <row r="589" spans="5:28" x14ac:dyDescent="0.25">
      <c r="E589" s="3"/>
      <c r="Z589" s="29"/>
      <c r="AA589" s="31"/>
      <c r="AB589" s="25"/>
    </row>
    <row r="590" spans="5:28" x14ac:dyDescent="0.25">
      <c r="E590" s="3"/>
      <c r="Z590" s="29"/>
      <c r="AA590" s="31"/>
      <c r="AB590" s="25"/>
    </row>
    <row r="591" spans="5:28" x14ac:dyDescent="0.25">
      <c r="E591" s="3"/>
      <c r="Z591" s="29"/>
      <c r="AA591" s="31"/>
      <c r="AB591" s="25"/>
    </row>
    <row r="592" spans="5:28" x14ac:dyDescent="0.25">
      <c r="E592" s="3"/>
      <c r="Z592" s="29"/>
      <c r="AA592" s="31"/>
      <c r="AB592" s="25"/>
    </row>
    <row r="593" spans="5:28" x14ac:dyDescent="0.25">
      <c r="E593" s="3"/>
      <c r="Z593" s="29"/>
      <c r="AA593" s="31"/>
      <c r="AB593" s="25"/>
    </row>
    <row r="594" spans="5:28" x14ac:dyDescent="0.25">
      <c r="E594" s="3"/>
      <c r="Z594" s="29"/>
      <c r="AA594" s="31"/>
      <c r="AB594" s="25"/>
    </row>
    <row r="595" spans="5:28" x14ac:dyDescent="0.25">
      <c r="E595" s="3"/>
      <c r="Z595" s="29"/>
      <c r="AA595" s="31"/>
      <c r="AB595" s="25"/>
    </row>
    <row r="596" spans="5:28" x14ac:dyDescent="0.25">
      <c r="E596" s="3"/>
      <c r="Z596" s="29"/>
      <c r="AA596" s="31"/>
      <c r="AB596" s="25"/>
    </row>
    <row r="597" spans="5:28" x14ac:dyDescent="0.25">
      <c r="E597" s="3"/>
      <c r="Z597" s="29"/>
      <c r="AA597" s="31"/>
      <c r="AB597" s="25"/>
    </row>
    <row r="598" spans="5:28" x14ac:dyDescent="0.25">
      <c r="E598" s="3"/>
      <c r="AB598" s="25"/>
    </row>
    <row r="599" spans="5:28" x14ac:dyDescent="0.25">
      <c r="E599" s="3"/>
      <c r="AB599" s="25"/>
    </row>
    <row r="600" spans="5:28" x14ac:dyDescent="0.25">
      <c r="E600" s="3"/>
      <c r="AB600" s="25"/>
    </row>
    <row r="601" spans="5:28" x14ac:dyDescent="0.25">
      <c r="E601" s="3"/>
      <c r="AB601" s="25"/>
    </row>
    <row r="602" spans="5:28" x14ac:dyDescent="0.25">
      <c r="E602" s="3"/>
      <c r="AB602" s="25"/>
    </row>
    <row r="603" spans="5:28" x14ac:dyDescent="0.25">
      <c r="E603" s="3"/>
      <c r="AB603" s="25"/>
    </row>
    <row r="604" spans="5:28" x14ac:dyDescent="0.25">
      <c r="E604" s="3"/>
      <c r="AB604" s="25"/>
    </row>
    <row r="605" spans="5:28" x14ac:dyDescent="0.25">
      <c r="E605" s="3"/>
      <c r="AB605" s="25"/>
    </row>
    <row r="606" spans="5:28" x14ac:dyDescent="0.25">
      <c r="E606" s="3"/>
      <c r="AB606" s="25"/>
    </row>
    <row r="607" spans="5:28" x14ac:dyDescent="0.25">
      <c r="E607" s="3"/>
      <c r="AB607" s="25"/>
    </row>
    <row r="608" spans="5:28" x14ac:dyDescent="0.25">
      <c r="E608" s="3"/>
      <c r="AB608" s="25"/>
    </row>
    <row r="609" spans="5:28" x14ac:dyDescent="0.25">
      <c r="E609" s="3"/>
      <c r="AB609" s="25"/>
    </row>
    <row r="610" spans="5:28" x14ac:dyDescent="0.25">
      <c r="E610" s="3"/>
      <c r="AB610" s="25"/>
    </row>
    <row r="611" spans="5:28" x14ac:dyDescent="0.25">
      <c r="E611" s="3"/>
      <c r="AB611" s="25"/>
    </row>
    <row r="612" spans="5:28" x14ac:dyDescent="0.25">
      <c r="E612" s="3"/>
      <c r="AB612" s="25"/>
    </row>
    <row r="613" spans="5:28" x14ac:dyDescent="0.25">
      <c r="E613" s="3"/>
      <c r="AB613" s="25"/>
    </row>
    <row r="614" spans="5:28" x14ac:dyDescent="0.25">
      <c r="E614" s="3"/>
      <c r="AB614" s="25"/>
    </row>
    <row r="615" spans="5:28" x14ac:dyDescent="0.25">
      <c r="E615" s="3"/>
      <c r="AB615" s="25"/>
    </row>
    <row r="616" spans="5:28" x14ac:dyDescent="0.25">
      <c r="E616" s="3"/>
      <c r="AB616" s="25"/>
    </row>
    <row r="617" spans="5:28" x14ac:dyDescent="0.25">
      <c r="E617" s="3"/>
      <c r="AB617" s="25"/>
    </row>
    <row r="618" spans="5:28" x14ac:dyDescent="0.25">
      <c r="E618" s="3"/>
      <c r="AB618" s="25"/>
    </row>
    <row r="619" spans="5:28" x14ac:dyDescent="0.25">
      <c r="E619" s="3"/>
      <c r="AB619" s="25"/>
    </row>
    <row r="620" spans="5:28" x14ac:dyDescent="0.25">
      <c r="E620" s="3"/>
      <c r="AB620" s="25"/>
    </row>
    <row r="621" spans="5:28" x14ac:dyDescent="0.25">
      <c r="E621" s="3"/>
      <c r="AB621" s="25"/>
    </row>
    <row r="622" spans="5:28" x14ac:dyDescent="0.25">
      <c r="E622" s="3"/>
      <c r="AB622" s="25"/>
    </row>
    <row r="623" spans="5:28" x14ac:dyDescent="0.25">
      <c r="E623" s="3"/>
      <c r="AB623" s="25"/>
    </row>
    <row r="624" spans="5:28" x14ac:dyDescent="0.25">
      <c r="E624" s="3"/>
      <c r="AB624" s="25"/>
    </row>
    <row r="625" spans="5:28" x14ac:dyDescent="0.25">
      <c r="E625" s="3"/>
      <c r="AB625" s="25"/>
    </row>
    <row r="626" spans="5:28" x14ac:dyDescent="0.25">
      <c r="E626" s="3"/>
      <c r="AB626" s="25"/>
    </row>
    <row r="627" spans="5:28" x14ac:dyDescent="0.25">
      <c r="E627" s="3"/>
      <c r="AB627" s="25"/>
    </row>
    <row r="628" spans="5:28" x14ac:dyDescent="0.25">
      <c r="E628" s="3"/>
      <c r="AB628" s="25"/>
    </row>
    <row r="629" spans="5:28" x14ac:dyDescent="0.25">
      <c r="E629" s="3"/>
      <c r="AB629" s="25"/>
    </row>
    <row r="630" spans="5:28" x14ac:dyDescent="0.25">
      <c r="E630" s="3"/>
      <c r="AB630" s="25"/>
    </row>
    <row r="631" spans="5:28" x14ac:dyDescent="0.25">
      <c r="E631" s="3"/>
      <c r="AB631" s="25"/>
    </row>
    <row r="632" spans="5:28" x14ac:dyDescent="0.25">
      <c r="E632" s="3"/>
      <c r="AB632" s="25"/>
    </row>
    <row r="633" spans="5:28" x14ac:dyDescent="0.25">
      <c r="E633" s="3"/>
      <c r="AB633" s="25"/>
    </row>
    <row r="634" spans="5:28" x14ac:dyDescent="0.25">
      <c r="E634" s="3"/>
      <c r="AB634" s="25"/>
    </row>
    <row r="635" spans="5:28" x14ac:dyDescent="0.25">
      <c r="E635" s="3"/>
      <c r="AB635" s="25"/>
    </row>
    <row r="636" spans="5:28" x14ac:dyDescent="0.25">
      <c r="E636" s="3"/>
      <c r="AB636" s="25"/>
    </row>
    <row r="637" spans="5:28" x14ac:dyDescent="0.25">
      <c r="E637" s="3"/>
      <c r="AB637" s="25"/>
    </row>
    <row r="638" spans="5:28" x14ac:dyDescent="0.25">
      <c r="E638" s="3"/>
      <c r="AB638" s="25"/>
    </row>
    <row r="639" spans="5:28" x14ac:dyDescent="0.25">
      <c r="E639" s="3"/>
      <c r="AB639" s="25"/>
    </row>
    <row r="640" spans="5:28" x14ac:dyDescent="0.25">
      <c r="E640" s="3"/>
      <c r="AB640" s="25"/>
    </row>
    <row r="641" spans="5:28" x14ac:dyDescent="0.25">
      <c r="E641" s="3"/>
      <c r="AB641" s="25"/>
    </row>
    <row r="642" spans="5:28" x14ac:dyDescent="0.25">
      <c r="E642" s="3"/>
      <c r="AB642" s="25"/>
    </row>
    <row r="643" spans="5:28" x14ac:dyDescent="0.25">
      <c r="E643" s="3"/>
      <c r="AB643" s="25"/>
    </row>
    <row r="644" spans="5:28" x14ac:dyDescent="0.25">
      <c r="E644" s="3"/>
      <c r="AB644" s="25"/>
    </row>
    <row r="645" spans="5:28" x14ac:dyDescent="0.25">
      <c r="E645" s="3"/>
      <c r="AB645" s="25"/>
    </row>
    <row r="646" spans="5:28" x14ac:dyDescent="0.25">
      <c r="E646" s="3"/>
      <c r="AB646" s="25"/>
    </row>
    <row r="647" spans="5:28" x14ac:dyDescent="0.25">
      <c r="E647" s="3"/>
      <c r="AB647" s="25"/>
    </row>
    <row r="648" spans="5:28" x14ac:dyDescent="0.25">
      <c r="E648" s="3"/>
      <c r="AB648" s="25"/>
    </row>
    <row r="649" spans="5:28" x14ac:dyDescent="0.25">
      <c r="E649" s="3"/>
      <c r="AB649" s="25"/>
    </row>
    <row r="650" spans="5:28" x14ac:dyDescent="0.25">
      <c r="E650" s="3"/>
      <c r="AB650" s="25"/>
    </row>
    <row r="651" spans="5:28" x14ac:dyDescent="0.25">
      <c r="E651" s="3"/>
      <c r="AB651" s="25"/>
    </row>
    <row r="652" spans="5:28" x14ac:dyDescent="0.25">
      <c r="E652" s="3"/>
      <c r="AB652" s="25"/>
    </row>
    <row r="653" spans="5:28" x14ac:dyDescent="0.25">
      <c r="E653" s="3"/>
      <c r="AB653" s="25"/>
    </row>
    <row r="654" spans="5:28" x14ac:dyDescent="0.25">
      <c r="E654" s="3"/>
      <c r="AB654" s="25"/>
    </row>
    <row r="655" spans="5:28" x14ac:dyDescent="0.25">
      <c r="E655" s="3"/>
      <c r="AB655" s="25"/>
    </row>
    <row r="656" spans="5:28" x14ac:dyDescent="0.25">
      <c r="E656" s="3"/>
      <c r="AB656" s="25"/>
    </row>
    <row r="657" spans="5:28" x14ac:dyDescent="0.25">
      <c r="E657" s="3"/>
      <c r="AB657" s="25"/>
    </row>
    <row r="658" spans="5:28" x14ac:dyDescent="0.25">
      <c r="E658" s="3"/>
      <c r="AB658" s="25"/>
    </row>
    <row r="659" spans="5:28" x14ac:dyDescent="0.25">
      <c r="E659" s="3"/>
      <c r="AB659" s="25"/>
    </row>
    <row r="660" spans="5:28" x14ac:dyDescent="0.25">
      <c r="E660" s="3"/>
      <c r="AB660" s="25"/>
    </row>
    <row r="661" spans="5:28" x14ac:dyDescent="0.25">
      <c r="E661" s="3"/>
      <c r="AB661" s="25"/>
    </row>
    <row r="662" spans="5:28" x14ac:dyDescent="0.25">
      <c r="E662" s="3"/>
      <c r="AB662" s="25"/>
    </row>
    <row r="663" spans="5:28" x14ac:dyDescent="0.25">
      <c r="E663" s="3"/>
      <c r="AB663" s="25"/>
    </row>
    <row r="664" spans="5:28" x14ac:dyDescent="0.25">
      <c r="E664" s="3"/>
      <c r="AB664" s="25"/>
    </row>
    <row r="665" spans="5:28" x14ac:dyDescent="0.25">
      <c r="E665" s="3"/>
      <c r="AB665" s="25"/>
    </row>
    <row r="666" spans="5:28" x14ac:dyDescent="0.25">
      <c r="E666" s="3"/>
      <c r="AB666" s="25"/>
    </row>
    <row r="667" spans="5:28" x14ac:dyDescent="0.25">
      <c r="E667" s="3"/>
      <c r="AB667" s="25"/>
    </row>
    <row r="668" spans="5:28" x14ac:dyDescent="0.25">
      <c r="E668" s="3"/>
      <c r="AB668" s="25"/>
    </row>
    <row r="669" spans="5:28" x14ac:dyDescent="0.25">
      <c r="E669" s="3"/>
      <c r="AB669" s="25"/>
    </row>
    <row r="670" spans="5:28" x14ac:dyDescent="0.25">
      <c r="E670" s="3"/>
      <c r="AB670" s="25"/>
    </row>
    <row r="671" spans="5:28" x14ac:dyDescent="0.25">
      <c r="E671" s="3"/>
      <c r="AB671" s="25"/>
    </row>
    <row r="672" spans="5:28" x14ac:dyDescent="0.25">
      <c r="E672" s="3"/>
      <c r="AB672" s="25"/>
    </row>
    <row r="673" spans="5:28" x14ac:dyDescent="0.25">
      <c r="E673" s="3"/>
      <c r="AB673" s="25"/>
    </row>
    <row r="674" spans="5:28" x14ac:dyDescent="0.25">
      <c r="E674" s="3"/>
      <c r="AB674" s="25"/>
    </row>
    <row r="675" spans="5:28" x14ac:dyDescent="0.25">
      <c r="E675" s="3"/>
      <c r="AB675" s="25"/>
    </row>
    <row r="676" spans="5:28" x14ac:dyDescent="0.25">
      <c r="E676" s="3"/>
      <c r="AB676" s="25"/>
    </row>
    <row r="677" spans="5:28" x14ac:dyDescent="0.25">
      <c r="E677" s="3"/>
      <c r="AB677" s="25"/>
    </row>
    <row r="678" spans="5:28" x14ac:dyDescent="0.25">
      <c r="E678" s="3"/>
      <c r="AB678" s="25"/>
    </row>
    <row r="679" spans="5:28" x14ac:dyDescent="0.25">
      <c r="E679" s="3"/>
      <c r="AB679" s="25"/>
    </row>
    <row r="680" spans="5:28" x14ac:dyDescent="0.25">
      <c r="E680" s="3"/>
      <c r="AB680" s="25"/>
    </row>
    <row r="681" spans="5:28" x14ac:dyDescent="0.25">
      <c r="E681" s="3"/>
      <c r="AB681" s="25"/>
    </row>
    <row r="682" spans="5:28" x14ac:dyDescent="0.25">
      <c r="E682" s="3"/>
      <c r="AB682" s="25"/>
    </row>
    <row r="683" spans="5:28" x14ac:dyDescent="0.25">
      <c r="E683" s="3"/>
      <c r="AB683" s="25"/>
    </row>
    <row r="684" spans="5:28" x14ac:dyDescent="0.25">
      <c r="E684" s="3"/>
      <c r="AB684" s="25"/>
    </row>
    <row r="685" spans="5:28" x14ac:dyDescent="0.25">
      <c r="E685" s="3"/>
      <c r="AB685" s="25"/>
    </row>
    <row r="686" spans="5:28" x14ac:dyDescent="0.25">
      <c r="E686" s="3"/>
      <c r="AB686" s="25"/>
    </row>
    <row r="687" spans="5:28" x14ac:dyDescent="0.25">
      <c r="E687" s="3"/>
      <c r="AB687" s="25"/>
    </row>
    <row r="688" spans="5:28" x14ac:dyDescent="0.25">
      <c r="E688" s="3"/>
      <c r="AB688" s="25"/>
    </row>
    <row r="689" spans="1:32" x14ac:dyDescent="0.25">
      <c r="E689" s="3"/>
      <c r="AB689" s="25"/>
    </row>
    <row r="690" spans="1:32" x14ac:dyDescent="0.25">
      <c r="E690" s="3"/>
      <c r="AB690" s="25"/>
    </row>
    <row r="691" spans="1:32" x14ac:dyDescent="0.25">
      <c r="E691" s="3"/>
      <c r="AB691" s="25"/>
    </row>
    <row r="692" spans="1:32" x14ac:dyDescent="0.25">
      <c r="E692" s="3"/>
      <c r="AB692" s="25"/>
    </row>
    <row r="693" spans="1:32" x14ac:dyDescent="0.25">
      <c r="E693" s="3"/>
      <c r="AB693" s="25"/>
    </row>
    <row r="694" spans="1:32" x14ac:dyDescent="0.25">
      <c r="E694" s="3"/>
      <c r="AB694" s="25"/>
    </row>
    <row r="695" spans="1:32" x14ac:dyDescent="0.25">
      <c r="E695" s="3"/>
      <c r="AB695" s="25"/>
    </row>
    <row r="696" spans="1:32" x14ac:dyDescent="0.25">
      <c r="E696" s="3"/>
      <c r="AB696" s="25"/>
    </row>
    <row r="697" spans="1:32" x14ac:dyDescent="0.25">
      <c r="E697" s="3"/>
      <c r="AB697" s="25"/>
    </row>
    <row r="698" spans="1:32" x14ac:dyDescent="0.25">
      <c r="E698" s="3"/>
      <c r="AB698" s="25"/>
    </row>
    <row r="699" spans="1:32" x14ac:dyDescent="0.25">
      <c r="E699" s="3"/>
      <c r="AB699" s="25"/>
    </row>
    <row r="700" spans="1:32" x14ac:dyDescent="0.25">
      <c r="E700" s="3"/>
      <c r="AB700" s="25"/>
    </row>
    <row r="701" spans="1:32" x14ac:dyDescent="0.25">
      <c r="A701" t="e">
        <v>#N/A</v>
      </c>
      <c r="B701" s="33" t="e">
        <v>#N/A</v>
      </c>
      <c r="C701" t="e">
        <v>#N/A</v>
      </c>
      <c r="D701" t="e">
        <v>#N/A</v>
      </c>
      <c r="E701" s="69" t="e">
        <v>#N/A</v>
      </c>
      <c r="F701" s="3" t="e">
        <v>#N/A</v>
      </c>
      <c r="G701" s="3" t="e">
        <v>#N/A</v>
      </c>
      <c r="H701" s="3" t="e">
        <v>#N/A</v>
      </c>
      <c r="I701" s="80" t="e">
        <v>#N/A</v>
      </c>
      <c r="J701" s="80" t="e">
        <v>#N/A</v>
      </c>
      <c r="K701" s="85" t="e">
        <v>#N/A</v>
      </c>
      <c r="L701" s="9" t="e">
        <v>#N/A</v>
      </c>
      <c r="M701" s="93" t="e">
        <v>#N/A</v>
      </c>
      <c r="N701" s="8" t="e">
        <v>#N/A</v>
      </c>
      <c r="O701" t="e">
        <v>#N/A</v>
      </c>
      <c r="P701" t="e">
        <v>#N/A</v>
      </c>
      <c r="Q701" t="e">
        <v>#N/A</v>
      </c>
      <c r="R701" s="2" t="e">
        <v>#N/A</v>
      </c>
      <c r="S701" t="e">
        <v>#N/A</v>
      </c>
      <c r="T701" s="3" t="e">
        <v>#N/A</v>
      </c>
      <c r="U701" s="3" t="e">
        <v>#N/A</v>
      </c>
      <c r="V701" t="e">
        <v>#N/A</v>
      </c>
      <c r="W701" t="e">
        <v>#N/A</v>
      </c>
      <c r="X701" t="e">
        <v>#N/A</v>
      </c>
      <c r="Y701" s="3" t="e">
        <v>#N/A</v>
      </c>
      <c r="Z701" s="8" t="e">
        <v>#N/A</v>
      </c>
      <c r="AA701" s="30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</row>
    <row r="702" spans="1:32" x14ac:dyDescent="0.25">
      <c r="A702" t="e">
        <v>#N/A</v>
      </c>
      <c r="B702" s="33" t="e">
        <v>#N/A</v>
      </c>
      <c r="C702" t="e">
        <v>#N/A</v>
      </c>
      <c r="D702" t="e">
        <v>#N/A</v>
      </c>
      <c r="E702" s="69" t="e">
        <v>#N/A</v>
      </c>
      <c r="F702" s="3" t="e">
        <v>#N/A</v>
      </c>
      <c r="G702" s="3" t="e">
        <v>#N/A</v>
      </c>
      <c r="H702" s="3" t="e">
        <v>#N/A</v>
      </c>
      <c r="I702" s="80" t="e">
        <v>#N/A</v>
      </c>
      <c r="J702" s="80" t="e">
        <v>#N/A</v>
      </c>
      <c r="K702" s="85" t="e">
        <v>#N/A</v>
      </c>
      <c r="L702" s="9" t="e">
        <v>#N/A</v>
      </c>
      <c r="M702" s="93" t="e">
        <v>#N/A</v>
      </c>
      <c r="N702" s="8" t="e">
        <v>#N/A</v>
      </c>
      <c r="O702" t="e">
        <v>#N/A</v>
      </c>
      <c r="P702" t="e">
        <v>#N/A</v>
      </c>
      <c r="Q702" t="e">
        <v>#N/A</v>
      </c>
      <c r="R702" s="2" t="e">
        <v>#N/A</v>
      </c>
      <c r="S702" t="e">
        <v>#N/A</v>
      </c>
      <c r="T702" s="3" t="e">
        <v>#N/A</v>
      </c>
      <c r="U702" s="3" t="e">
        <v>#N/A</v>
      </c>
      <c r="V702" t="e">
        <v>#N/A</v>
      </c>
      <c r="W702" t="e">
        <v>#N/A</v>
      </c>
      <c r="X702" t="e">
        <v>#N/A</v>
      </c>
      <c r="Y702" s="3" t="e">
        <v>#N/A</v>
      </c>
      <c r="Z702" s="8" t="e">
        <v>#N/A</v>
      </c>
      <c r="AA702" s="30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</row>
    <row r="703" spans="1:32" x14ac:dyDescent="0.25">
      <c r="A703" t="e">
        <v>#N/A</v>
      </c>
      <c r="B703" s="33" t="e">
        <v>#N/A</v>
      </c>
      <c r="C703" t="e">
        <v>#N/A</v>
      </c>
      <c r="D703" t="e">
        <v>#N/A</v>
      </c>
      <c r="E703" s="69" t="e">
        <v>#N/A</v>
      </c>
      <c r="F703" s="3" t="e">
        <v>#N/A</v>
      </c>
      <c r="G703" s="3" t="e">
        <v>#N/A</v>
      </c>
      <c r="H703" s="3" t="e">
        <v>#N/A</v>
      </c>
      <c r="I703" s="80" t="e">
        <v>#N/A</v>
      </c>
      <c r="J703" s="80" t="e">
        <v>#N/A</v>
      </c>
      <c r="K703" s="85" t="e">
        <v>#N/A</v>
      </c>
      <c r="L703" s="9" t="e">
        <v>#N/A</v>
      </c>
      <c r="M703" s="93" t="e">
        <v>#N/A</v>
      </c>
      <c r="N703" s="8" t="e">
        <v>#N/A</v>
      </c>
      <c r="O703" t="e">
        <v>#N/A</v>
      </c>
      <c r="P703" t="e">
        <v>#N/A</v>
      </c>
      <c r="Q703" t="e">
        <v>#N/A</v>
      </c>
      <c r="R703" s="2" t="e">
        <v>#N/A</v>
      </c>
      <c r="S703" t="e">
        <v>#N/A</v>
      </c>
      <c r="T703" s="3" t="e">
        <v>#N/A</v>
      </c>
      <c r="U703" s="3" t="e">
        <v>#N/A</v>
      </c>
      <c r="V703" t="e">
        <v>#N/A</v>
      </c>
      <c r="W703" t="e">
        <v>#N/A</v>
      </c>
      <c r="X703" t="e">
        <v>#N/A</v>
      </c>
      <c r="Y703" s="3" t="e">
        <v>#N/A</v>
      </c>
      <c r="Z703" s="8" t="e">
        <v>#N/A</v>
      </c>
      <c r="AA703" s="30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</row>
    <row r="704" spans="1:32" x14ac:dyDescent="0.25">
      <c r="A704" t="e">
        <v>#N/A</v>
      </c>
      <c r="B704" s="33" t="e">
        <v>#N/A</v>
      </c>
      <c r="C704" t="e">
        <v>#N/A</v>
      </c>
      <c r="D704" t="e">
        <v>#N/A</v>
      </c>
      <c r="E704" s="69" t="e">
        <v>#N/A</v>
      </c>
      <c r="F704" s="3" t="e">
        <v>#N/A</v>
      </c>
      <c r="G704" s="3" t="e">
        <v>#N/A</v>
      </c>
      <c r="H704" s="3" t="e">
        <v>#N/A</v>
      </c>
      <c r="I704" s="80" t="e">
        <v>#N/A</v>
      </c>
      <c r="J704" s="80" t="e">
        <v>#N/A</v>
      </c>
      <c r="K704" s="85" t="e">
        <v>#N/A</v>
      </c>
      <c r="L704" s="9" t="e">
        <v>#N/A</v>
      </c>
      <c r="M704" s="93" t="e">
        <v>#N/A</v>
      </c>
      <c r="N704" s="8" t="e">
        <v>#N/A</v>
      </c>
      <c r="O704" t="e">
        <v>#N/A</v>
      </c>
      <c r="P704" t="e">
        <v>#N/A</v>
      </c>
      <c r="Q704" t="e">
        <v>#N/A</v>
      </c>
      <c r="R704" s="2" t="e">
        <v>#N/A</v>
      </c>
      <c r="S704" t="e">
        <v>#N/A</v>
      </c>
      <c r="T704" s="3" t="e">
        <v>#N/A</v>
      </c>
      <c r="U704" s="3" t="e">
        <v>#N/A</v>
      </c>
      <c r="V704" t="e">
        <v>#N/A</v>
      </c>
      <c r="W704" t="e">
        <v>#N/A</v>
      </c>
      <c r="X704" t="e">
        <v>#N/A</v>
      </c>
      <c r="Y704" s="3" t="e">
        <v>#N/A</v>
      </c>
      <c r="Z704" s="8" t="e">
        <v>#N/A</v>
      </c>
      <c r="AA704" s="30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</row>
    <row r="705" spans="1:32" x14ac:dyDescent="0.25">
      <c r="A705" t="e">
        <v>#N/A</v>
      </c>
      <c r="B705" s="33" t="e">
        <v>#N/A</v>
      </c>
      <c r="C705" t="e">
        <v>#N/A</v>
      </c>
      <c r="D705" t="e">
        <v>#N/A</v>
      </c>
      <c r="E705" s="69" t="e">
        <v>#N/A</v>
      </c>
      <c r="F705" s="3" t="e">
        <v>#N/A</v>
      </c>
      <c r="G705" s="3" t="e">
        <v>#N/A</v>
      </c>
      <c r="H705" s="3" t="e">
        <v>#N/A</v>
      </c>
      <c r="I705" s="80" t="e">
        <v>#N/A</v>
      </c>
      <c r="J705" s="80" t="e">
        <v>#N/A</v>
      </c>
      <c r="K705" s="85" t="e">
        <v>#N/A</v>
      </c>
      <c r="L705" s="9" t="e">
        <v>#N/A</v>
      </c>
      <c r="M705" s="93" t="e">
        <v>#N/A</v>
      </c>
      <c r="N705" s="8" t="e">
        <v>#N/A</v>
      </c>
      <c r="O705" t="e">
        <v>#N/A</v>
      </c>
      <c r="P705" t="e">
        <v>#N/A</v>
      </c>
      <c r="Q705" t="e">
        <v>#N/A</v>
      </c>
      <c r="R705" s="2" t="e">
        <v>#N/A</v>
      </c>
      <c r="S705" t="e">
        <v>#N/A</v>
      </c>
      <c r="T705" s="3" t="e">
        <v>#N/A</v>
      </c>
      <c r="U705" s="3" t="e">
        <v>#N/A</v>
      </c>
      <c r="V705" t="e">
        <v>#N/A</v>
      </c>
      <c r="W705" t="e">
        <v>#N/A</v>
      </c>
      <c r="X705" t="e">
        <v>#N/A</v>
      </c>
      <c r="Y705" s="3" t="e">
        <v>#N/A</v>
      </c>
      <c r="Z705" s="8" t="e">
        <v>#N/A</v>
      </c>
      <c r="AA705" s="30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</row>
    <row r="706" spans="1:32" x14ac:dyDescent="0.25">
      <c r="A706" t="e">
        <v>#N/A</v>
      </c>
      <c r="B706" s="33" t="e">
        <v>#N/A</v>
      </c>
      <c r="C706" t="e">
        <v>#N/A</v>
      </c>
      <c r="D706" t="e">
        <v>#N/A</v>
      </c>
      <c r="E706" s="69" t="e">
        <v>#N/A</v>
      </c>
      <c r="F706" s="3" t="e">
        <v>#N/A</v>
      </c>
      <c r="G706" s="3" t="e">
        <v>#N/A</v>
      </c>
      <c r="H706" s="3" t="e">
        <v>#N/A</v>
      </c>
      <c r="I706" s="80" t="e">
        <v>#N/A</v>
      </c>
      <c r="J706" s="80" t="e">
        <v>#N/A</v>
      </c>
      <c r="K706" s="85" t="e">
        <v>#N/A</v>
      </c>
      <c r="L706" s="9" t="e">
        <v>#N/A</v>
      </c>
      <c r="M706" s="93" t="e">
        <v>#N/A</v>
      </c>
      <c r="N706" s="8" t="e">
        <v>#N/A</v>
      </c>
      <c r="O706" t="e">
        <v>#N/A</v>
      </c>
      <c r="P706" t="e">
        <v>#N/A</v>
      </c>
      <c r="Q706" t="e">
        <v>#N/A</v>
      </c>
      <c r="R706" s="2" t="e">
        <v>#N/A</v>
      </c>
      <c r="S706" t="e">
        <v>#N/A</v>
      </c>
      <c r="T706" s="3" t="e">
        <v>#N/A</v>
      </c>
      <c r="U706" s="3" t="e">
        <v>#N/A</v>
      </c>
      <c r="V706" t="e">
        <v>#N/A</v>
      </c>
      <c r="W706" t="e">
        <v>#N/A</v>
      </c>
      <c r="X706" t="e">
        <v>#N/A</v>
      </c>
      <c r="Y706" s="3" t="e">
        <v>#N/A</v>
      </c>
      <c r="Z706" s="8" t="e">
        <v>#N/A</v>
      </c>
      <c r="AA706" s="30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</row>
    <row r="707" spans="1:32" x14ac:dyDescent="0.25">
      <c r="A707" t="e">
        <v>#N/A</v>
      </c>
      <c r="B707" s="33" t="e">
        <v>#N/A</v>
      </c>
      <c r="C707" t="e">
        <v>#N/A</v>
      </c>
      <c r="D707" t="e">
        <v>#N/A</v>
      </c>
      <c r="E707" s="69" t="e">
        <v>#N/A</v>
      </c>
      <c r="F707" s="3" t="e">
        <v>#N/A</v>
      </c>
      <c r="G707" s="3" t="e">
        <v>#N/A</v>
      </c>
      <c r="H707" s="3" t="e">
        <v>#N/A</v>
      </c>
      <c r="I707" s="80" t="e">
        <v>#N/A</v>
      </c>
      <c r="J707" s="80" t="e">
        <v>#N/A</v>
      </c>
      <c r="K707" s="85" t="e">
        <v>#N/A</v>
      </c>
      <c r="L707" s="9" t="e">
        <v>#N/A</v>
      </c>
      <c r="M707" s="93" t="e">
        <v>#N/A</v>
      </c>
      <c r="N707" s="8" t="e">
        <v>#N/A</v>
      </c>
      <c r="O707" t="e">
        <v>#N/A</v>
      </c>
      <c r="P707" t="e">
        <v>#N/A</v>
      </c>
      <c r="Q707" t="e">
        <v>#N/A</v>
      </c>
      <c r="R707" s="2" t="e">
        <v>#N/A</v>
      </c>
      <c r="S707" t="e">
        <v>#N/A</v>
      </c>
      <c r="T707" s="3" t="e">
        <v>#N/A</v>
      </c>
      <c r="U707" s="3" t="e">
        <v>#N/A</v>
      </c>
      <c r="V707" t="e">
        <v>#N/A</v>
      </c>
      <c r="W707" t="e">
        <v>#N/A</v>
      </c>
      <c r="X707" t="e">
        <v>#N/A</v>
      </c>
      <c r="Y707" s="3" t="e">
        <v>#N/A</v>
      </c>
      <c r="Z707" s="8" t="e">
        <v>#N/A</v>
      </c>
      <c r="AA707" s="30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</row>
    <row r="708" spans="1:32" x14ac:dyDescent="0.25">
      <c r="A708" t="e">
        <v>#N/A</v>
      </c>
      <c r="B708" s="33" t="e">
        <v>#N/A</v>
      </c>
      <c r="C708" t="e">
        <v>#N/A</v>
      </c>
      <c r="D708" t="e">
        <v>#N/A</v>
      </c>
      <c r="E708" s="69" t="e">
        <v>#N/A</v>
      </c>
      <c r="F708" s="3" t="e">
        <v>#N/A</v>
      </c>
      <c r="G708" s="3" t="e">
        <v>#N/A</v>
      </c>
      <c r="H708" s="3" t="e">
        <v>#N/A</v>
      </c>
      <c r="I708" s="80" t="e">
        <v>#N/A</v>
      </c>
      <c r="J708" s="80" t="e">
        <v>#N/A</v>
      </c>
      <c r="K708" s="85" t="e">
        <v>#N/A</v>
      </c>
      <c r="L708" s="9" t="e">
        <v>#N/A</v>
      </c>
      <c r="M708" s="93" t="e">
        <v>#N/A</v>
      </c>
      <c r="N708" s="8" t="e">
        <v>#N/A</v>
      </c>
      <c r="O708" t="e">
        <v>#N/A</v>
      </c>
      <c r="P708" t="e">
        <v>#N/A</v>
      </c>
      <c r="Q708" t="e">
        <v>#N/A</v>
      </c>
      <c r="R708" s="2" t="e">
        <v>#N/A</v>
      </c>
      <c r="S708" t="e">
        <v>#N/A</v>
      </c>
      <c r="T708" s="3" t="e">
        <v>#N/A</v>
      </c>
      <c r="U708" s="3" t="e">
        <v>#N/A</v>
      </c>
      <c r="V708" t="e">
        <v>#N/A</v>
      </c>
      <c r="W708" t="e">
        <v>#N/A</v>
      </c>
      <c r="X708" t="e">
        <v>#N/A</v>
      </c>
      <c r="Y708" s="3" t="e">
        <v>#N/A</v>
      </c>
      <c r="Z708" s="8" t="e">
        <v>#N/A</v>
      </c>
      <c r="AA708" s="30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</row>
    <row r="709" spans="1:32" x14ac:dyDescent="0.25">
      <c r="A709" t="e">
        <v>#N/A</v>
      </c>
      <c r="B709" s="33" t="e">
        <v>#N/A</v>
      </c>
      <c r="C709" t="e">
        <v>#N/A</v>
      </c>
      <c r="D709" t="e">
        <v>#N/A</v>
      </c>
      <c r="E709" s="69" t="e">
        <v>#N/A</v>
      </c>
      <c r="F709" s="3" t="e">
        <v>#N/A</v>
      </c>
      <c r="G709" s="3" t="e">
        <v>#N/A</v>
      </c>
      <c r="H709" s="3" t="e">
        <v>#N/A</v>
      </c>
      <c r="I709" s="80" t="e">
        <v>#N/A</v>
      </c>
      <c r="J709" s="80" t="e">
        <v>#N/A</v>
      </c>
      <c r="K709" s="85" t="e">
        <v>#N/A</v>
      </c>
      <c r="L709" s="9" t="e">
        <v>#N/A</v>
      </c>
      <c r="M709" s="93" t="e">
        <v>#N/A</v>
      </c>
      <c r="N709" s="8" t="e">
        <v>#N/A</v>
      </c>
      <c r="O709" t="e">
        <v>#N/A</v>
      </c>
      <c r="P709" t="e">
        <v>#N/A</v>
      </c>
      <c r="Q709" t="e">
        <v>#N/A</v>
      </c>
      <c r="R709" s="2" t="e">
        <v>#N/A</v>
      </c>
      <c r="S709" t="e">
        <v>#N/A</v>
      </c>
      <c r="T709" s="3" t="e">
        <v>#N/A</v>
      </c>
      <c r="U709" s="3" t="e">
        <v>#N/A</v>
      </c>
      <c r="V709" t="e">
        <v>#N/A</v>
      </c>
      <c r="W709" t="e">
        <v>#N/A</v>
      </c>
      <c r="X709" t="e">
        <v>#N/A</v>
      </c>
      <c r="Y709" s="3" t="e">
        <v>#N/A</v>
      </c>
      <c r="Z709" s="8" t="e">
        <v>#N/A</v>
      </c>
      <c r="AA709" s="30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</row>
    <row r="710" spans="1:32" x14ac:dyDescent="0.25">
      <c r="A710" t="e">
        <v>#N/A</v>
      </c>
      <c r="B710" s="33" t="e">
        <v>#N/A</v>
      </c>
      <c r="C710" t="e">
        <v>#N/A</v>
      </c>
      <c r="D710" t="e">
        <v>#N/A</v>
      </c>
      <c r="E710" s="69" t="e">
        <v>#N/A</v>
      </c>
      <c r="F710" s="3" t="e">
        <v>#N/A</v>
      </c>
      <c r="G710" s="3" t="e">
        <v>#N/A</v>
      </c>
      <c r="H710" s="3" t="e">
        <v>#N/A</v>
      </c>
      <c r="I710" s="80" t="e">
        <v>#N/A</v>
      </c>
      <c r="J710" s="80" t="e">
        <v>#N/A</v>
      </c>
      <c r="K710" s="85" t="e">
        <v>#N/A</v>
      </c>
      <c r="L710" s="9" t="e">
        <v>#N/A</v>
      </c>
      <c r="M710" s="93" t="e">
        <v>#N/A</v>
      </c>
      <c r="N710" s="8" t="e">
        <v>#N/A</v>
      </c>
      <c r="O710" t="e">
        <v>#N/A</v>
      </c>
      <c r="P710" t="e">
        <v>#N/A</v>
      </c>
      <c r="Q710" t="e">
        <v>#N/A</v>
      </c>
      <c r="R710" s="2" t="e">
        <v>#N/A</v>
      </c>
      <c r="S710" t="e">
        <v>#N/A</v>
      </c>
      <c r="T710" s="3" t="e">
        <v>#N/A</v>
      </c>
      <c r="U710" s="3" t="e">
        <v>#N/A</v>
      </c>
      <c r="V710" t="e">
        <v>#N/A</v>
      </c>
      <c r="W710" t="e">
        <v>#N/A</v>
      </c>
      <c r="X710" t="e">
        <v>#N/A</v>
      </c>
      <c r="Y710" s="3" t="e">
        <v>#N/A</v>
      </c>
      <c r="Z710" s="8" t="e">
        <v>#N/A</v>
      </c>
      <c r="AA710" s="3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</row>
    <row r="711" spans="1:32" x14ac:dyDescent="0.25">
      <c r="A711" t="e">
        <v>#N/A</v>
      </c>
      <c r="B711" s="33" t="e">
        <v>#N/A</v>
      </c>
      <c r="C711" t="e">
        <v>#N/A</v>
      </c>
      <c r="D711" t="e">
        <v>#N/A</v>
      </c>
      <c r="E711" s="69" t="e">
        <v>#N/A</v>
      </c>
      <c r="F711" s="3" t="e">
        <v>#N/A</v>
      </c>
      <c r="G711" s="3" t="e">
        <v>#N/A</v>
      </c>
      <c r="H711" s="3" t="e">
        <v>#N/A</v>
      </c>
      <c r="I711" s="80" t="e">
        <v>#N/A</v>
      </c>
      <c r="J711" s="80" t="e">
        <v>#N/A</v>
      </c>
      <c r="K711" s="85" t="e">
        <v>#N/A</v>
      </c>
      <c r="L711" s="9" t="e">
        <v>#N/A</v>
      </c>
      <c r="M711" s="93" t="e">
        <v>#N/A</v>
      </c>
      <c r="N711" s="8" t="e">
        <v>#N/A</v>
      </c>
      <c r="O711" t="e">
        <v>#N/A</v>
      </c>
      <c r="P711" t="e">
        <v>#N/A</v>
      </c>
      <c r="Q711" t="e">
        <v>#N/A</v>
      </c>
      <c r="R711" s="2" t="e">
        <v>#N/A</v>
      </c>
      <c r="S711" t="e">
        <v>#N/A</v>
      </c>
      <c r="T711" s="3" t="e">
        <v>#N/A</v>
      </c>
      <c r="U711" s="3" t="e">
        <v>#N/A</v>
      </c>
      <c r="V711" t="e">
        <v>#N/A</v>
      </c>
      <c r="W711" t="e">
        <v>#N/A</v>
      </c>
      <c r="X711" t="e">
        <v>#N/A</v>
      </c>
      <c r="Y711" s="3" t="e">
        <v>#N/A</v>
      </c>
      <c r="Z711" s="8" t="e">
        <v>#N/A</v>
      </c>
      <c r="AA711" s="30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</row>
    <row r="712" spans="1:32" x14ac:dyDescent="0.25">
      <c r="A712" t="e">
        <v>#N/A</v>
      </c>
      <c r="B712" s="33" t="e">
        <v>#N/A</v>
      </c>
      <c r="C712" t="e">
        <v>#N/A</v>
      </c>
      <c r="D712" t="e">
        <v>#N/A</v>
      </c>
      <c r="E712" s="69" t="e">
        <v>#N/A</v>
      </c>
      <c r="F712" s="3" t="e">
        <v>#N/A</v>
      </c>
      <c r="G712" s="3" t="e">
        <v>#N/A</v>
      </c>
      <c r="H712" s="3" t="e">
        <v>#N/A</v>
      </c>
      <c r="I712" s="80" t="e">
        <v>#N/A</v>
      </c>
      <c r="J712" s="80" t="e">
        <v>#N/A</v>
      </c>
      <c r="K712" s="85" t="e">
        <v>#N/A</v>
      </c>
      <c r="L712" s="9" t="e">
        <v>#N/A</v>
      </c>
      <c r="M712" s="93" t="e">
        <v>#N/A</v>
      </c>
      <c r="N712" s="8" t="e">
        <v>#N/A</v>
      </c>
      <c r="O712" t="e">
        <v>#N/A</v>
      </c>
      <c r="P712" t="e">
        <v>#N/A</v>
      </c>
      <c r="Q712" t="e">
        <v>#N/A</v>
      </c>
      <c r="R712" s="2" t="e">
        <v>#N/A</v>
      </c>
      <c r="S712" t="e">
        <v>#N/A</v>
      </c>
      <c r="T712" s="3" t="e">
        <v>#N/A</v>
      </c>
      <c r="U712" s="3" t="e">
        <v>#N/A</v>
      </c>
      <c r="V712" t="e">
        <v>#N/A</v>
      </c>
      <c r="W712" t="e">
        <v>#N/A</v>
      </c>
      <c r="X712" t="e">
        <v>#N/A</v>
      </c>
      <c r="Y712" s="3" t="e">
        <v>#N/A</v>
      </c>
      <c r="Z712" s="8" t="e">
        <v>#N/A</v>
      </c>
      <c r="AA712" s="30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</row>
    <row r="713" spans="1:32" x14ac:dyDescent="0.25">
      <c r="A713" t="e">
        <v>#N/A</v>
      </c>
      <c r="B713" s="33" t="e">
        <v>#N/A</v>
      </c>
      <c r="C713" t="e">
        <v>#N/A</v>
      </c>
      <c r="D713" t="e">
        <v>#N/A</v>
      </c>
      <c r="E713" s="69" t="e">
        <v>#N/A</v>
      </c>
      <c r="F713" s="3" t="e">
        <v>#N/A</v>
      </c>
      <c r="G713" s="3" t="e">
        <v>#N/A</v>
      </c>
      <c r="H713" s="3" t="e">
        <v>#N/A</v>
      </c>
      <c r="I713" s="80" t="e">
        <v>#N/A</v>
      </c>
      <c r="J713" s="80" t="e">
        <v>#N/A</v>
      </c>
      <c r="K713" s="85" t="e">
        <v>#N/A</v>
      </c>
      <c r="L713" s="9" t="e">
        <v>#N/A</v>
      </c>
      <c r="M713" s="93" t="e">
        <v>#N/A</v>
      </c>
      <c r="N713" s="8" t="e">
        <v>#N/A</v>
      </c>
      <c r="O713" t="e">
        <v>#N/A</v>
      </c>
      <c r="P713" t="e">
        <v>#N/A</v>
      </c>
      <c r="Q713" t="e">
        <v>#N/A</v>
      </c>
      <c r="R713" s="2" t="e">
        <v>#N/A</v>
      </c>
      <c r="S713" t="e">
        <v>#N/A</v>
      </c>
      <c r="T713" s="3" t="e">
        <v>#N/A</v>
      </c>
      <c r="U713" s="3" t="e">
        <v>#N/A</v>
      </c>
      <c r="V713" t="e">
        <v>#N/A</v>
      </c>
      <c r="W713" t="e">
        <v>#N/A</v>
      </c>
      <c r="X713" t="e">
        <v>#N/A</v>
      </c>
      <c r="Y713" s="3" t="e">
        <v>#N/A</v>
      </c>
      <c r="Z713" s="8" t="e">
        <v>#N/A</v>
      </c>
      <c r="AA713" s="30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</row>
    <row r="714" spans="1:32" x14ac:dyDescent="0.25">
      <c r="A714" t="e">
        <v>#N/A</v>
      </c>
      <c r="B714" s="33" t="e">
        <v>#N/A</v>
      </c>
      <c r="C714" t="e">
        <v>#N/A</v>
      </c>
      <c r="D714" t="e">
        <v>#N/A</v>
      </c>
      <c r="E714" s="69" t="e">
        <v>#N/A</v>
      </c>
      <c r="F714" s="3" t="e">
        <v>#N/A</v>
      </c>
      <c r="G714" s="3" t="e">
        <v>#N/A</v>
      </c>
      <c r="H714" s="3" t="e">
        <v>#N/A</v>
      </c>
      <c r="I714" s="80" t="e">
        <v>#N/A</v>
      </c>
      <c r="J714" s="80" t="e">
        <v>#N/A</v>
      </c>
      <c r="K714" s="85" t="e">
        <v>#N/A</v>
      </c>
      <c r="L714" s="9" t="e">
        <v>#N/A</v>
      </c>
      <c r="M714" s="93" t="e">
        <v>#N/A</v>
      </c>
      <c r="N714" s="8" t="e">
        <v>#N/A</v>
      </c>
      <c r="O714" t="e">
        <v>#N/A</v>
      </c>
      <c r="P714" t="e">
        <v>#N/A</v>
      </c>
      <c r="Q714" t="e">
        <v>#N/A</v>
      </c>
      <c r="R714" s="2" t="e">
        <v>#N/A</v>
      </c>
      <c r="S714" t="e">
        <v>#N/A</v>
      </c>
      <c r="T714" s="3" t="e">
        <v>#N/A</v>
      </c>
      <c r="U714" s="3" t="e">
        <v>#N/A</v>
      </c>
      <c r="V714" t="e">
        <v>#N/A</v>
      </c>
      <c r="W714" t="e">
        <v>#N/A</v>
      </c>
      <c r="X714" t="e">
        <v>#N/A</v>
      </c>
      <c r="Y714" s="3" t="e">
        <v>#N/A</v>
      </c>
      <c r="Z714" s="8" t="e">
        <v>#N/A</v>
      </c>
      <c r="AA714" s="30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</row>
    <row r="715" spans="1:32" x14ac:dyDescent="0.25">
      <c r="A715" t="e">
        <v>#N/A</v>
      </c>
      <c r="B715" s="33" t="e">
        <v>#N/A</v>
      </c>
      <c r="C715" t="e">
        <v>#N/A</v>
      </c>
      <c r="D715" t="e">
        <v>#N/A</v>
      </c>
      <c r="E715" s="69" t="e">
        <v>#N/A</v>
      </c>
      <c r="F715" s="3" t="e">
        <v>#N/A</v>
      </c>
      <c r="G715" s="3" t="e">
        <v>#N/A</v>
      </c>
      <c r="H715" s="3" t="e">
        <v>#N/A</v>
      </c>
      <c r="I715" s="80" t="e">
        <v>#N/A</v>
      </c>
      <c r="J715" s="80" t="e">
        <v>#N/A</v>
      </c>
      <c r="K715" s="85" t="e">
        <v>#N/A</v>
      </c>
      <c r="L715" s="9" t="e">
        <v>#N/A</v>
      </c>
      <c r="M715" s="93" t="e">
        <v>#N/A</v>
      </c>
      <c r="N715" s="8" t="e">
        <v>#N/A</v>
      </c>
      <c r="O715" t="e">
        <v>#N/A</v>
      </c>
      <c r="P715" t="e">
        <v>#N/A</v>
      </c>
      <c r="Q715" t="e">
        <v>#N/A</v>
      </c>
      <c r="R715" s="2" t="e">
        <v>#N/A</v>
      </c>
      <c r="S715" t="e">
        <v>#N/A</v>
      </c>
      <c r="T715" s="3" t="e">
        <v>#N/A</v>
      </c>
      <c r="U715" s="3" t="e">
        <v>#N/A</v>
      </c>
      <c r="V715" t="e">
        <v>#N/A</v>
      </c>
      <c r="W715" t="e">
        <v>#N/A</v>
      </c>
      <c r="X715" t="e">
        <v>#N/A</v>
      </c>
      <c r="Y715" s="3" t="e">
        <v>#N/A</v>
      </c>
      <c r="Z715" s="8" t="e">
        <v>#N/A</v>
      </c>
      <c r="AA715" s="30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</row>
    <row r="716" spans="1:32" x14ac:dyDescent="0.25">
      <c r="A716" t="e">
        <v>#N/A</v>
      </c>
      <c r="B716" s="33" t="e">
        <v>#N/A</v>
      </c>
      <c r="C716" t="e">
        <v>#N/A</v>
      </c>
      <c r="D716" t="e">
        <v>#N/A</v>
      </c>
      <c r="E716" s="69" t="e">
        <v>#N/A</v>
      </c>
      <c r="F716" s="3" t="e">
        <v>#N/A</v>
      </c>
      <c r="G716" s="3" t="e">
        <v>#N/A</v>
      </c>
      <c r="H716" s="3" t="e">
        <v>#N/A</v>
      </c>
      <c r="I716" s="80" t="e">
        <v>#N/A</v>
      </c>
      <c r="J716" s="80" t="e">
        <v>#N/A</v>
      </c>
      <c r="K716" s="85" t="e">
        <v>#N/A</v>
      </c>
      <c r="L716" s="9" t="e">
        <v>#N/A</v>
      </c>
      <c r="M716" s="93" t="e">
        <v>#N/A</v>
      </c>
      <c r="N716" s="8" t="e">
        <v>#N/A</v>
      </c>
      <c r="O716" t="e">
        <v>#N/A</v>
      </c>
      <c r="P716" t="e">
        <v>#N/A</v>
      </c>
      <c r="Q716" t="e">
        <v>#N/A</v>
      </c>
      <c r="R716" s="2" t="e">
        <v>#N/A</v>
      </c>
      <c r="S716" t="e">
        <v>#N/A</v>
      </c>
      <c r="T716" s="3" t="e">
        <v>#N/A</v>
      </c>
      <c r="U716" s="3" t="e">
        <v>#N/A</v>
      </c>
      <c r="V716" t="e">
        <v>#N/A</v>
      </c>
      <c r="W716" t="e">
        <v>#N/A</v>
      </c>
      <c r="X716" t="e">
        <v>#N/A</v>
      </c>
      <c r="Y716" s="3" t="e">
        <v>#N/A</v>
      </c>
      <c r="Z716" s="8" t="e">
        <v>#N/A</v>
      </c>
      <c r="AA716" s="30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</row>
    <row r="717" spans="1:32" x14ac:dyDescent="0.25">
      <c r="A717" t="e">
        <v>#N/A</v>
      </c>
      <c r="B717" s="33" t="e">
        <v>#N/A</v>
      </c>
      <c r="C717" t="e">
        <v>#N/A</v>
      </c>
      <c r="D717" t="e">
        <v>#N/A</v>
      </c>
      <c r="E717" s="69" t="e">
        <v>#N/A</v>
      </c>
      <c r="F717" s="3" t="e">
        <v>#N/A</v>
      </c>
      <c r="G717" s="3" t="e">
        <v>#N/A</v>
      </c>
      <c r="H717" s="3" t="e">
        <v>#N/A</v>
      </c>
      <c r="I717" s="80" t="e">
        <v>#N/A</v>
      </c>
      <c r="J717" s="80" t="e">
        <v>#N/A</v>
      </c>
      <c r="K717" s="85" t="e">
        <v>#N/A</v>
      </c>
      <c r="L717" s="9" t="e">
        <v>#N/A</v>
      </c>
      <c r="M717" s="93" t="e">
        <v>#N/A</v>
      </c>
      <c r="N717" s="8" t="e">
        <v>#N/A</v>
      </c>
      <c r="O717" t="e">
        <v>#N/A</v>
      </c>
      <c r="P717" t="e">
        <v>#N/A</v>
      </c>
      <c r="Q717" t="e">
        <v>#N/A</v>
      </c>
      <c r="R717" s="2" t="e">
        <v>#N/A</v>
      </c>
      <c r="S717" t="e">
        <v>#N/A</v>
      </c>
      <c r="T717" s="3" t="e">
        <v>#N/A</v>
      </c>
      <c r="U717" s="3" t="e">
        <v>#N/A</v>
      </c>
      <c r="V717" t="e">
        <v>#N/A</v>
      </c>
      <c r="W717" t="e">
        <v>#N/A</v>
      </c>
      <c r="X717" t="e">
        <v>#N/A</v>
      </c>
      <c r="Y717" s="3" t="e">
        <v>#N/A</v>
      </c>
      <c r="Z717" s="8" t="e">
        <v>#N/A</v>
      </c>
      <c r="AA717" s="30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</row>
    <row r="718" spans="1:32" x14ac:dyDescent="0.25">
      <c r="A718" t="e">
        <v>#N/A</v>
      </c>
      <c r="B718" s="33" t="e">
        <v>#N/A</v>
      </c>
      <c r="C718" t="e">
        <v>#N/A</v>
      </c>
      <c r="D718" t="e">
        <v>#N/A</v>
      </c>
      <c r="E718" s="69" t="e">
        <v>#N/A</v>
      </c>
      <c r="F718" s="3" t="e">
        <v>#N/A</v>
      </c>
      <c r="G718" s="3" t="e">
        <v>#N/A</v>
      </c>
      <c r="H718" s="3" t="e">
        <v>#N/A</v>
      </c>
      <c r="I718" s="80" t="e">
        <v>#N/A</v>
      </c>
      <c r="J718" s="80" t="e">
        <v>#N/A</v>
      </c>
      <c r="K718" s="85" t="e">
        <v>#N/A</v>
      </c>
      <c r="L718" s="9" t="e">
        <v>#N/A</v>
      </c>
      <c r="M718" s="93" t="e">
        <v>#N/A</v>
      </c>
      <c r="N718" s="8" t="e">
        <v>#N/A</v>
      </c>
      <c r="O718" t="e">
        <v>#N/A</v>
      </c>
      <c r="P718" t="e">
        <v>#N/A</v>
      </c>
      <c r="Q718" t="e">
        <v>#N/A</v>
      </c>
      <c r="R718" s="2" t="e">
        <v>#N/A</v>
      </c>
      <c r="S718" t="e">
        <v>#N/A</v>
      </c>
      <c r="T718" s="3" t="e">
        <v>#N/A</v>
      </c>
      <c r="U718" s="3" t="e">
        <v>#N/A</v>
      </c>
      <c r="V718" t="e">
        <v>#N/A</v>
      </c>
      <c r="W718" t="e">
        <v>#N/A</v>
      </c>
      <c r="X718" t="e">
        <v>#N/A</v>
      </c>
      <c r="Y718" s="3" t="e">
        <v>#N/A</v>
      </c>
      <c r="Z718" s="8" t="e">
        <v>#N/A</v>
      </c>
      <c r="AA718" s="30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</row>
    <row r="719" spans="1:32" x14ac:dyDescent="0.25">
      <c r="A719" t="e">
        <v>#N/A</v>
      </c>
      <c r="B719" s="33" t="e">
        <v>#N/A</v>
      </c>
      <c r="C719" t="e">
        <v>#N/A</v>
      </c>
      <c r="D719" t="e">
        <v>#N/A</v>
      </c>
      <c r="E719" s="69" t="e">
        <v>#N/A</v>
      </c>
      <c r="F719" s="3" t="e">
        <v>#N/A</v>
      </c>
      <c r="G719" s="3" t="e">
        <v>#N/A</v>
      </c>
      <c r="H719" s="3" t="e">
        <v>#N/A</v>
      </c>
      <c r="I719" s="80" t="e">
        <v>#N/A</v>
      </c>
      <c r="J719" s="80" t="e">
        <v>#N/A</v>
      </c>
      <c r="K719" s="85" t="e">
        <v>#N/A</v>
      </c>
      <c r="L719" s="9" t="e">
        <v>#N/A</v>
      </c>
      <c r="M719" s="93" t="e">
        <v>#N/A</v>
      </c>
      <c r="N719" s="8" t="e">
        <v>#N/A</v>
      </c>
      <c r="O719" t="e">
        <v>#N/A</v>
      </c>
      <c r="P719" t="e">
        <v>#N/A</v>
      </c>
      <c r="Q719" t="e">
        <v>#N/A</v>
      </c>
      <c r="R719" s="2" t="e">
        <v>#N/A</v>
      </c>
      <c r="S719" t="e">
        <v>#N/A</v>
      </c>
      <c r="T719" s="3" t="e">
        <v>#N/A</v>
      </c>
      <c r="U719" s="3" t="e">
        <v>#N/A</v>
      </c>
      <c r="V719" t="e">
        <v>#N/A</v>
      </c>
      <c r="W719" t="e">
        <v>#N/A</v>
      </c>
      <c r="X719" t="e">
        <v>#N/A</v>
      </c>
      <c r="Y719" s="3" t="e">
        <v>#N/A</v>
      </c>
      <c r="Z719" s="8" t="e">
        <v>#N/A</v>
      </c>
      <c r="AA719" s="30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</row>
    <row r="720" spans="1:32" x14ac:dyDescent="0.25">
      <c r="A720" t="e">
        <v>#N/A</v>
      </c>
      <c r="B720" s="33" t="e">
        <v>#N/A</v>
      </c>
      <c r="C720" t="e">
        <v>#N/A</v>
      </c>
      <c r="D720" t="e">
        <v>#N/A</v>
      </c>
      <c r="E720" s="69" t="e">
        <v>#N/A</v>
      </c>
      <c r="F720" s="3" t="e">
        <v>#N/A</v>
      </c>
      <c r="G720" s="3" t="e">
        <v>#N/A</v>
      </c>
      <c r="H720" s="3" t="e">
        <v>#N/A</v>
      </c>
      <c r="I720" s="80" t="e">
        <v>#N/A</v>
      </c>
      <c r="J720" s="80" t="e">
        <v>#N/A</v>
      </c>
      <c r="K720" s="85" t="e">
        <v>#N/A</v>
      </c>
      <c r="L720" s="9" t="e">
        <v>#N/A</v>
      </c>
      <c r="M720" s="93" t="e">
        <v>#N/A</v>
      </c>
      <c r="N720" s="8" t="e">
        <v>#N/A</v>
      </c>
      <c r="O720" t="e">
        <v>#N/A</v>
      </c>
      <c r="P720" t="e">
        <v>#N/A</v>
      </c>
      <c r="Q720" t="e">
        <v>#N/A</v>
      </c>
      <c r="R720" s="2" t="e">
        <v>#N/A</v>
      </c>
      <c r="S720" t="e">
        <v>#N/A</v>
      </c>
      <c r="T720" s="3" t="e">
        <v>#N/A</v>
      </c>
      <c r="U720" s="3" t="e">
        <v>#N/A</v>
      </c>
      <c r="V720" t="e">
        <v>#N/A</v>
      </c>
      <c r="W720" t="e">
        <v>#N/A</v>
      </c>
      <c r="X720" t="e">
        <v>#N/A</v>
      </c>
      <c r="Y720" s="3" t="e">
        <v>#N/A</v>
      </c>
      <c r="Z720" s="8" t="e">
        <v>#N/A</v>
      </c>
      <c r="AA720" s="3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</row>
    <row r="721" spans="1:32" x14ac:dyDescent="0.25">
      <c r="A721" t="e">
        <v>#N/A</v>
      </c>
      <c r="B721" s="33" t="e">
        <v>#N/A</v>
      </c>
      <c r="C721" t="e">
        <v>#N/A</v>
      </c>
      <c r="D721" t="e">
        <v>#N/A</v>
      </c>
      <c r="E721" s="69" t="e">
        <v>#N/A</v>
      </c>
      <c r="F721" s="3" t="e">
        <v>#N/A</v>
      </c>
      <c r="G721" s="3" t="e">
        <v>#N/A</v>
      </c>
      <c r="H721" s="3" t="e">
        <v>#N/A</v>
      </c>
      <c r="I721" s="80" t="e">
        <v>#N/A</v>
      </c>
      <c r="J721" s="80" t="e">
        <v>#N/A</v>
      </c>
      <c r="K721" s="85" t="e">
        <v>#N/A</v>
      </c>
      <c r="L721" s="9" t="e">
        <v>#N/A</v>
      </c>
      <c r="M721" s="93" t="e">
        <v>#N/A</v>
      </c>
      <c r="N721" s="8" t="e">
        <v>#N/A</v>
      </c>
      <c r="O721" t="e">
        <v>#N/A</v>
      </c>
      <c r="P721" t="e">
        <v>#N/A</v>
      </c>
      <c r="Q721" t="e">
        <v>#N/A</v>
      </c>
      <c r="R721" s="2" t="e">
        <v>#N/A</v>
      </c>
      <c r="S721" t="e">
        <v>#N/A</v>
      </c>
      <c r="T721" s="3" t="e">
        <v>#N/A</v>
      </c>
      <c r="U721" s="3" t="e">
        <v>#N/A</v>
      </c>
      <c r="V721" t="e">
        <v>#N/A</v>
      </c>
      <c r="W721" t="e">
        <v>#N/A</v>
      </c>
      <c r="X721" t="e">
        <v>#N/A</v>
      </c>
      <c r="Y721" s="3" t="e">
        <v>#N/A</v>
      </c>
      <c r="Z721" s="8" t="e">
        <v>#N/A</v>
      </c>
      <c r="AA721" s="30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</row>
    <row r="722" spans="1:32" x14ac:dyDescent="0.25">
      <c r="A722" t="e">
        <v>#N/A</v>
      </c>
      <c r="B722" s="33" t="e">
        <v>#N/A</v>
      </c>
      <c r="C722" t="e">
        <v>#N/A</v>
      </c>
      <c r="D722" t="e">
        <v>#N/A</v>
      </c>
      <c r="E722" s="69" t="e">
        <v>#N/A</v>
      </c>
      <c r="F722" s="3" t="e">
        <v>#N/A</v>
      </c>
      <c r="G722" s="3" t="e">
        <v>#N/A</v>
      </c>
      <c r="H722" s="3" t="e">
        <v>#N/A</v>
      </c>
      <c r="I722" s="80" t="e">
        <v>#N/A</v>
      </c>
      <c r="J722" s="80" t="e">
        <v>#N/A</v>
      </c>
      <c r="K722" s="85" t="e">
        <v>#N/A</v>
      </c>
      <c r="L722" s="9" t="e">
        <v>#N/A</v>
      </c>
      <c r="M722" s="93" t="e">
        <v>#N/A</v>
      </c>
      <c r="N722" s="8" t="e">
        <v>#N/A</v>
      </c>
      <c r="O722" t="e">
        <v>#N/A</v>
      </c>
      <c r="P722" t="e">
        <v>#N/A</v>
      </c>
      <c r="Q722" t="e">
        <v>#N/A</v>
      </c>
      <c r="R722" s="2" t="e">
        <v>#N/A</v>
      </c>
      <c r="S722" t="e">
        <v>#N/A</v>
      </c>
      <c r="T722" s="3" t="e">
        <v>#N/A</v>
      </c>
      <c r="U722" s="3" t="e">
        <v>#N/A</v>
      </c>
      <c r="V722" t="e">
        <v>#N/A</v>
      </c>
      <c r="W722" t="e">
        <v>#N/A</v>
      </c>
      <c r="X722" t="e">
        <v>#N/A</v>
      </c>
      <c r="Y722" s="3" t="e">
        <v>#N/A</v>
      </c>
      <c r="Z722" s="8" t="e">
        <v>#N/A</v>
      </c>
      <c r="AA722" s="30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</row>
    <row r="723" spans="1:32" x14ac:dyDescent="0.25">
      <c r="A723" t="e">
        <v>#N/A</v>
      </c>
      <c r="B723" s="33" t="e">
        <v>#N/A</v>
      </c>
      <c r="C723" t="e">
        <v>#N/A</v>
      </c>
      <c r="D723" t="e">
        <v>#N/A</v>
      </c>
      <c r="E723" s="69" t="e">
        <v>#N/A</v>
      </c>
      <c r="F723" s="3" t="e">
        <v>#N/A</v>
      </c>
      <c r="G723" s="3" t="e">
        <v>#N/A</v>
      </c>
      <c r="H723" s="3" t="e">
        <v>#N/A</v>
      </c>
      <c r="I723" s="80" t="e">
        <v>#N/A</v>
      </c>
      <c r="J723" s="80" t="e">
        <v>#N/A</v>
      </c>
      <c r="K723" s="85" t="e">
        <v>#N/A</v>
      </c>
      <c r="L723" s="9" t="e">
        <v>#N/A</v>
      </c>
      <c r="M723" s="93" t="e">
        <v>#N/A</v>
      </c>
      <c r="N723" s="8" t="e">
        <v>#N/A</v>
      </c>
      <c r="O723" t="e">
        <v>#N/A</v>
      </c>
      <c r="P723" t="e">
        <v>#N/A</v>
      </c>
      <c r="Q723" t="e">
        <v>#N/A</v>
      </c>
      <c r="R723" s="2" t="e">
        <v>#N/A</v>
      </c>
      <c r="S723" t="e">
        <v>#N/A</v>
      </c>
      <c r="T723" s="3" t="e">
        <v>#N/A</v>
      </c>
      <c r="U723" s="3" t="e">
        <v>#N/A</v>
      </c>
      <c r="V723" t="e">
        <v>#N/A</v>
      </c>
      <c r="W723" t="e">
        <v>#N/A</v>
      </c>
      <c r="X723" t="e">
        <v>#N/A</v>
      </c>
      <c r="Y723" s="3" t="e">
        <v>#N/A</v>
      </c>
      <c r="Z723" s="8" t="e">
        <v>#N/A</v>
      </c>
      <c r="AA723" s="30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</row>
    <row r="724" spans="1:32" x14ac:dyDescent="0.25">
      <c r="A724" t="e">
        <v>#N/A</v>
      </c>
      <c r="B724" s="33" t="e">
        <v>#N/A</v>
      </c>
      <c r="C724" t="e">
        <v>#N/A</v>
      </c>
      <c r="D724" t="e">
        <v>#N/A</v>
      </c>
      <c r="E724" s="69" t="e">
        <v>#N/A</v>
      </c>
      <c r="F724" s="3" t="e">
        <v>#N/A</v>
      </c>
      <c r="G724" s="3" t="e">
        <v>#N/A</v>
      </c>
      <c r="H724" s="3" t="e">
        <v>#N/A</v>
      </c>
      <c r="I724" s="80" t="e">
        <v>#N/A</v>
      </c>
      <c r="J724" s="80" t="e">
        <v>#N/A</v>
      </c>
      <c r="K724" s="85" t="e">
        <v>#N/A</v>
      </c>
      <c r="L724" s="9" t="e">
        <v>#N/A</v>
      </c>
      <c r="M724" s="93" t="e">
        <v>#N/A</v>
      </c>
      <c r="N724" s="8" t="e">
        <v>#N/A</v>
      </c>
      <c r="O724" t="e">
        <v>#N/A</v>
      </c>
      <c r="P724" t="e">
        <v>#N/A</v>
      </c>
      <c r="Q724" t="e">
        <v>#N/A</v>
      </c>
      <c r="R724" s="2" t="e">
        <v>#N/A</v>
      </c>
      <c r="S724" t="e">
        <v>#N/A</v>
      </c>
      <c r="T724" s="3" t="e">
        <v>#N/A</v>
      </c>
      <c r="U724" s="3" t="e">
        <v>#N/A</v>
      </c>
      <c r="V724" t="e">
        <v>#N/A</v>
      </c>
      <c r="W724" t="e">
        <v>#N/A</v>
      </c>
      <c r="X724" t="e">
        <v>#N/A</v>
      </c>
      <c r="Y724" s="3" t="e">
        <v>#N/A</v>
      </c>
      <c r="Z724" s="8" t="e">
        <v>#N/A</v>
      </c>
      <c r="AA724" s="30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</row>
    <row r="725" spans="1:32" x14ac:dyDescent="0.25">
      <c r="A725" t="e">
        <v>#N/A</v>
      </c>
      <c r="B725" s="33" t="e">
        <v>#N/A</v>
      </c>
      <c r="C725" t="e">
        <v>#N/A</v>
      </c>
      <c r="D725" t="e">
        <v>#N/A</v>
      </c>
      <c r="E725" s="69" t="e">
        <v>#N/A</v>
      </c>
      <c r="F725" s="3" t="e">
        <v>#N/A</v>
      </c>
      <c r="G725" s="3" t="e">
        <v>#N/A</v>
      </c>
      <c r="H725" s="3" t="e">
        <v>#N/A</v>
      </c>
      <c r="I725" s="80" t="e">
        <v>#N/A</v>
      </c>
      <c r="J725" s="80" t="e">
        <v>#N/A</v>
      </c>
      <c r="K725" s="85" t="e">
        <v>#N/A</v>
      </c>
      <c r="L725" s="9" t="e">
        <v>#N/A</v>
      </c>
      <c r="M725" s="93" t="e">
        <v>#N/A</v>
      </c>
      <c r="N725" s="8" t="e">
        <v>#N/A</v>
      </c>
      <c r="O725" t="e">
        <v>#N/A</v>
      </c>
      <c r="P725" t="e">
        <v>#N/A</v>
      </c>
      <c r="Q725" t="e">
        <v>#N/A</v>
      </c>
      <c r="R725" s="2" t="e">
        <v>#N/A</v>
      </c>
      <c r="S725" t="e">
        <v>#N/A</v>
      </c>
      <c r="T725" s="3" t="e">
        <v>#N/A</v>
      </c>
      <c r="U725" s="3" t="e">
        <v>#N/A</v>
      </c>
      <c r="V725" t="e">
        <v>#N/A</v>
      </c>
      <c r="W725" t="e">
        <v>#N/A</v>
      </c>
      <c r="X725" t="e">
        <v>#N/A</v>
      </c>
      <c r="Y725" s="3" t="e">
        <v>#N/A</v>
      </c>
      <c r="Z725" s="8" t="e">
        <v>#N/A</v>
      </c>
      <c r="AA725" s="30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</row>
    <row r="726" spans="1:32" x14ac:dyDescent="0.25">
      <c r="A726" t="e">
        <v>#N/A</v>
      </c>
      <c r="B726" s="33" t="e">
        <v>#N/A</v>
      </c>
      <c r="C726" t="e">
        <v>#N/A</v>
      </c>
      <c r="D726" t="e">
        <v>#N/A</v>
      </c>
      <c r="E726" s="69" t="e">
        <v>#N/A</v>
      </c>
      <c r="F726" s="3" t="e">
        <v>#N/A</v>
      </c>
      <c r="G726" s="3" t="e">
        <v>#N/A</v>
      </c>
      <c r="H726" s="3" t="e">
        <v>#N/A</v>
      </c>
      <c r="I726" s="80" t="e">
        <v>#N/A</v>
      </c>
      <c r="J726" s="80" t="e">
        <v>#N/A</v>
      </c>
      <c r="K726" s="85" t="e">
        <v>#N/A</v>
      </c>
      <c r="L726" s="9" t="e">
        <v>#N/A</v>
      </c>
      <c r="M726" s="93" t="e">
        <v>#N/A</v>
      </c>
      <c r="N726" s="8" t="e">
        <v>#N/A</v>
      </c>
      <c r="O726" t="e">
        <v>#N/A</v>
      </c>
      <c r="P726" t="e">
        <v>#N/A</v>
      </c>
      <c r="Q726" t="e">
        <v>#N/A</v>
      </c>
      <c r="R726" s="2" t="e">
        <v>#N/A</v>
      </c>
      <c r="S726" t="e">
        <v>#N/A</v>
      </c>
      <c r="T726" s="3" t="e">
        <v>#N/A</v>
      </c>
      <c r="U726" s="3" t="e">
        <v>#N/A</v>
      </c>
      <c r="V726" t="e">
        <v>#N/A</v>
      </c>
      <c r="W726" t="e">
        <v>#N/A</v>
      </c>
      <c r="X726" t="e">
        <v>#N/A</v>
      </c>
      <c r="Y726" s="3" t="e">
        <v>#N/A</v>
      </c>
      <c r="Z726" s="8" t="e">
        <v>#N/A</v>
      </c>
      <c r="AA726" s="30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</row>
    <row r="727" spans="1:32" x14ac:dyDescent="0.25">
      <c r="A727" t="e">
        <v>#N/A</v>
      </c>
      <c r="B727" s="33" t="e">
        <v>#N/A</v>
      </c>
      <c r="C727" t="e">
        <v>#N/A</v>
      </c>
      <c r="D727" t="e">
        <v>#N/A</v>
      </c>
      <c r="E727" s="69" t="e">
        <v>#N/A</v>
      </c>
      <c r="F727" s="3" t="e">
        <v>#N/A</v>
      </c>
      <c r="G727" s="3" t="e">
        <v>#N/A</v>
      </c>
      <c r="H727" s="3" t="e">
        <v>#N/A</v>
      </c>
      <c r="I727" s="80" t="e">
        <v>#N/A</v>
      </c>
      <c r="J727" s="80" t="e">
        <v>#N/A</v>
      </c>
      <c r="K727" s="85" t="e">
        <v>#N/A</v>
      </c>
      <c r="L727" s="9" t="e">
        <v>#N/A</v>
      </c>
      <c r="M727" s="93" t="e">
        <v>#N/A</v>
      </c>
      <c r="N727" s="8" t="e">
        <v>#N/A</v>
      </c>
      <c r="O727" t="e">
        <v>#N/A</v>
      </c>
      <c r="P727" t="e">
        <v>#N/A</v>
      </c>
      <c r="Q727" t="e">
        <v>#N/A</v>
      </c>
      <c r="R727" s="2" t="e">
        <v>#N/A</v>
      </c>
      <c r="S727" t="e">
        <v>#N/A</v>
      </c>
      <c r="T727" s="3" t="e">
        <v>#N/A</v>
      </c>
      <c r="U727" s="3" t="e">
        <v>#N/A</v>
      </c>
      <c r="V727" t="e">
        <v>#N/A</v>
      </c>
      <c r="W727" t="e">
        <v>#N/A</v>
      </c>
      <c r="X727" t="e">
        <v>#N/A</v>
      </c>
      <c r="Y727" s="3" t="e">
        <v>#N/A</v>
      </c>
      <c r="Z727" s="8" t="e">
        <v>#N/A</v>
      </c>
      <c r="AA727" s="30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</row>
    <row r="728" spans="1:32" x14ac:dyDescent="0.25">
      <c r="A728" t="e">
        <v>#N/A</v>
      </c>
      <c r="B728" s="33" t="e">
        <v>#N/A</v>
      </c>
      <c r="C728" t="e">
        <v>#N/A</v>
      </c>
      <c r="D728" t="e">
        <v>#N/A</v>
      </c>
      <c r="E728" s="69" t="e">
        <v>#N/A</v>
      </c>
      <c r="F728" s="3" t="e">
        <v>#N/A</v>
      </c>
      <c r="G728" s="3" t="e">
        <v>#N/A</v>
      </c>
      <c r="H728" s="3" t="e">
        <v>#N/A</v>
      </c>
      <c r="I728" s="80" t="e">
        <v>#N/A</v>
      </c>
      <c r="J728" s="80" t="e">
        <v>#N/A</v>
      </c>
      <c r="K728" s="85" t="e">
        <v>#N/A</v>
      </c>
      <c r="L728" s="9" t="e">
        <v>#N/A</v>
      </c>
      <c r="M728" s="93" t="e">
        <v>#N/A</v>
      </c>
      <c r="N728" s="8" t="e">
        <v>#N/A</v>
      </c>
      <c r="O728" t="e">
        <v>#N/A</v>
      </c>
      <c r="P728" t="e">
        <v>#N/A</v>
      </c>
      <c r="Q728" t="e">
        <v>#N/A</v>
      </c>
      <c r="R728" s="2" t="e">
        <v>#N/A</v>
      </c>
      <c r="S728" t="e">
        <v>#N/A</v>
      </c>
      <c r="T728" s="3" t="e">
        <v>#N/A</v>
      </c>
      <c r="U728" s="3" t="e">
        <v>#N/A</v>
      </c>
      <c r="V728" t="e">
        <v>#N/A</v>
      </c>
      <c r="W728" t="e">
        <v>#N/A</v>
      </c>
      <c r="X728" t="e">
        <v>#N/A</v>
      </c>
      <c r="Y728" s="3" t="e">
        <v>#N/A</v>
      </c>
      <c r="Z728" s="8" t="e">
        <v>#N/A</v>
      </c>
      <c r="AA728" s="30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</row>
    <row r="729" spans="1:32" x14ac:dyDescent="0.25">
      <c r="A729" t="e">
        <v>#N/A</v>
      </c>
      <c r="B729" s="33" t="e">
        <v>#N/A</v>
      </c>
      <c r="C729" t="e">
        <v>#N/A</v>
      </c>
      <c r="D729" t="e">
        <v>#N/A</v>
      </c>
      <c r="E729" s="69" t="e">
        <v>#N/A</v>
      </c>
      <c r="F729" s="3" t="e">
        <v>#N/A</v>
      </c>
      <c r="G729" s="3" t="e">
        <v>#N/A</v>
      </c>
      <c r="H729" s="3" t="e">
        <v>#N/A</v>
      </c>
      <c r="I729" s="80" t="e">
        <v>#N/A</v>
      </c>
      <c r="J729" s="80" t="e">
        <v>#N/A</v>
      </c>
      <c r="K729" s="85" t="e">
        <v>#N/A</v>
      </c>
      <c r="L729" s="9" t="e">
        <v>#N/A</v>
      </c>
      <c r="M729" s="93" t="e">
        <v>#N/A</v>
      </c>
      <c r="N729" s="8" t="e">
        <v>#N/A</v>
      </c>
      <c r="O729" t="e">
        <v>#N/A</v>
      </c>
      <c r="P729" t="e">
        <v>#N/A</v>
      </c>
      <c r="Q729" t="e">
        <v>#N/A</v>
      </c>
      <c r="R729" s="2" t="e">
        <v>#N/A</v>
      </c>
      <c r="S729" t="e">
        <v>#N/A</v>
      </c>
      <c r="T729" s="3" t="e">
        <v>#N/A</v>
      </c>
      <c r="U729" s="3" t="e">
        <v>#N/A</v>
      </c>
      <c r="V729" t="e">
        <v>#N/A</v>
      </c>
      <c r="W729" t="e">
        <v>#N/A</v>
      </c>
      <c r="X729" t="e">
        <v>#N/A</v>
      </c>
      <c r="Y729" s="3" t="e">
        <v>#N/A</v>
      </c>
      <c r="Z729" s="8" t="e">
        <v>#N/A</v>
      </c>
      <c r="AA729" s="30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</row>
    <row r="730" spans="1:32" x14ac:dyDescent="0.25">
      <c r="A730" t="e">
        <v>#N/A</v>
      </c>
      <c r="B730" s="33" t="e">
        <v>#N/A</v>
      </c>
      <c r="C730" t="e">
        <v>#N/A</v>
      </c>
      <c r="D730" t="e">
        <v>#N/A</v>
      </c>
      <c r="E730" s="69" t="e">
        <v>#N/A</v>
      </c>
      <c r="F730" s="3" t="e">
        <v>#N/A</v>
      </c>
      <c r="G730" s="3" t="e">
        <v>#N/A</v>
      </c>
      <c r="H730" s="3" t="e">
        <v>#N/A</v>
      </c>
      <c r="I730" s="80" t="e">
        <v>#N/A</v>
      </c>
      <c r="J730" s="80" t="e">
        <v>#N/A</v>
      </c>
      <c r="K730" s="85" t="e">
        <v>#N/A</v>
      </c>
      <c r="L730" s="9" t="e">
        <v>#N/A</v>
      </c>
      <c r="M730" s="93" t="e">
        <v>#N/A</v>
      </c>
      <c r="N730" s="8" t="e">
        <v>#N/A</v>
      </c>
      <c r="O730" t="e">
        <v>#N/A</v>
      </c>
      <c r="P730" t="e">
        <v>#N/A</v>
      </c>
      <c r="Q730" t="e">
        <v>#N/A</v>
      </c>
      <c r="R730" s="2" t="e">
        <v>#N/A</v>
      </c>
      <c r="S730" t="e">
        <v>#N/A</v>
      </c>
      <c r="T730" s="3" t="e">
        <v>#N/A</v>
      </c>
      <c r="U730" s="3" t="e">
        <v>#N/A</v>
      </c>
      <c r="V730" t="e">
        <v>#N/A</v>
      </c>
      <c r="W730" t="e">
        <v>#N/A</v>
      </c>
      <c r="X730" t="e">
        <v>#N/A</v>
      </c>
      <c r="Y730" s="3" t="e">
        <v>#N/A</v>
      </c>
      <c r="Z730" s="8" t="e">
        <v>#N/A</v>
      </c>
      <c r="AA730" s="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</row>
    <row r="731" spans="1:32" x14ac:dyDescent="0.25">
      <c r="A731" t="e">
        <v>#N/A</v>
      </c>
      <c r="B731" s="33" t="e">
        <v>#N/A</v>
      </c>
      <c r="C731" t="e">
        <v>#N/A</v>
      </c>
      <c r="D731" t="e">
        <v>#N/A</v>
      </c>
      <c r="E731" s="69" t="e">
        <v>#N/A</v>
      </c>
      <c r="F731" s="3" t="e">
        <v>#N/A</v>
      </c>
      <c r="G731" s="3" t="e">
        <v>#N/A</v>
      </c>
      <c r="H731" s="3" t="e">
        <v>#N/A</v>
      </c>
      <c r="I731" s="80" t="e">
        <v>#N/A</v>
      </c>
      <c r="J731" s="80" t="e">
        <v>#N/A</v>
      </c>
      <c r="K731" s="85" t="e">
        <v>#N/A</v>
      </c>
      <c r="L731" s="9" t="e">
        <v>#N/A</v>
      </c>
      <c r="M731" s="93" t="e">
        <v>#N/A</v>
      </c>
      <c r="N731" s="8" t="e">
        <v>#N/A</v>
      </c>
      <c r="O731" t="e">
        <v>#N/A</v>
      </c>
      <c r="P731" t="e">
        <v>#N/A</v>
      </c>
      <c r="Q731" t="e">
        <v>#N/A</v>
      </c>
      <c r="R731" s="2" t="e">
        <v>#N/A</v>
      </c>
      <c r="S731" t="e">
        <v>#N/A</v>
      </c>
      <c r="T731" s="3" t="e">
        <v>#N/A</v>
      </c>
      <c r="U731" s="3" t="e">
        <v>#N/A</v>
      </c>
      <c r="V731" t="e">
        <v>#N/A</v>
      </c>
      <c r="W731" t="e">
        <v>#N/A</v>
      </c>
      <c r="X731" t="e">
        <v>#N/A</v>
      </c>
      <c r="Y731" s="3" t="e">
        <v>#N/A</v>
      </c>
      <c r="Z731" s="8" t="e">
        <v>#N/A</v>
      </c>
      <c r="AA731" s="30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</row>
    <row r="732" spans="1:32" x14ac:dyDescent="0.25">
      <c r="A732" t="e">
        <v>#N/A</v>
      </c>
      <c r="B732" s="33" t="e">
        <v>#N/A</v>
      </c>
      <c r="C732" t="e">
        <v>#N/A</v>
      </c>
      <c r="D732" t="e">
        <v>#N/A</v>
      </c>
      <c r="E732" s="69" t="e">
        <v>#N/A</v>
      </c>
      <c r="F732" s="3" t="e">
        <v>#N/A</v>
      </c>
      <c r="G732" s="3" t="e">
        <v>#N/A</v>
      </c>
      <c r="H732" s="3" t="e">
        <v>#N/A</v>
      </c>
      <c r="I732" s="80" t="e">
        <v>#N/A</v>
      </c>
      <c r="J732" s="80" t="e">
        <v>#N/A</v>
      </c>
      <c r="K732" s="85" t="e">
        <v>#N/A</v>
      </c>
      <c r="L732" s="9" t="e">
        <v>#N/A</v>
      </c>
      <c r="M732" s="93" t="e">
        <v>#N/A</v>
      </c>
      <c r="N732" s="8" t="e">
        <v>#N/A</v>
      </c>
      <c r="O732" t="e">
        <v>#N/A</v>
      </c>
      <c r="P732" t="e">
        <v>#N/A</v>
      </c>
      <c r="Q732" t="e">
        <v>#N/A</v>
      </c>
      <c r="R732" s="2" t="e">
        <v>#N/A</v>
      </c>
      <c r="S732" t="e">
        <v>#N/A</v>
      </c>
      <c r="T732" s="3" t="e">
        <v>#N/A</v>
      </c>
      <c r="U732" s="3" t="e">
        <v>#N/A</v>
      </c>
      <c r="V732" t="e">
        <v>#N/A</v>
      </c>
      <c r="W732" t="e">
        <v>#N/A</v>
      </c>
      <c r="X732" t="e">
        <v>#N/A</v>
      </c>
      <c r="Y732" s="3" t="e">
        <v>#N/A</v>
      </c>
      <c r="Z732" s="8" t="e">
        <v>#N/A</v>
      </c>
      <c r="AA732" s="30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</row>
    <row r="733" spans="1:32" x14ac:dyDescent="0.25">
      <c r="A733" t="e">
        <v>#N/A</v>
      </c>
      <c r="B733" s="33" t="e">
        <v>#N/A</v>
      </c>
      <c r="C733" t="e">
        <v>#N/A</v>
      </c>
      <c r="D733" t="e">
        <v>#N/A</v>
      </c>
      <c r="E733" s="69" t="e">
        <v>#N/A</v>
      </c>
      <c r="F733" s="3" t="e">
        <v>#N/A</v>
      </c>
      <c r="G733" s="3" t="e">
        <v>#N/A</v>
      </c>
      <c r="H733" s="3" t="e">
        <v>#N/A</v>
      </c>
      <c r="I733" s="80" t="e">
        <v>#N/A</v>
      </c>
      <c r="J733" s="80" t="e">
        <v>#N/A</v>
      </c>
      <c r="K733" s="85" t="e">
        <v>#N/A</v>
      </c>
      <c r="L733" s="9" t="e">
        <v>#N/A</v>
      </c>
      <c r="M733" s="93" t="e">
        <v>#N/A</v>
      </c>
      <c r="N733" s="8" t="e">
        <v>#N/A</v>
      </c>
      <c r="O733" t="e">
        <v>#N/A</v>
      </c>
      <c r="P733" t="e">
        <v>#N/A</v>
      </c>
      <c r="Q733" t="e">
        <v>#N/A</v>
      </c>
      <c r="R733" s="2" t="e">
        <v>#N/A</v>
      </c>
      <c r="S733" t="e">
        <v>#N/A</v>
      </c>
      <c r="T733" s="3" t="e">
        <v>#N/A</v>
      </c>
      <c r="U733" s="3" t="e">
        <v>#N/A</v>
      </c>
      <c r="V733" t="e">
        <v>#N/A</v>
      </c>
      <c r="W733" t="e">
        <v>#N/A</v>
      </c>
      <c r="X733" t="e">
        <v>#N/A</v>
      </c>
      <c r="Y733" s="3" t="e">
        <v>#N/A</v>
      </c>
      <c r="Z733" s="8" t="e">
        <v>#N/A</v>
      </c>
      <c r="AA733" s="30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</row>
    <row r="734" spans="1:32" x14ac:dyDescent="0.25">
      <c r="A734" t="e">
        <v>#N/A</v>
      </c>
      <c r="B734" s="33" t="e">
        <v>#N/A</v>
      </c>
      <c r="C734" t="e">
        <v>#N/A</v>
      </c>
      <c r="D734" t="e">
        <v>#N/A</v>
      </c>
      <c r="E734" s="69" t="e">
        <v>#N/A</v>
      </c>
      <c r="F734" s="3" t="e">
        <v>#N/A</v>
      </c>
      <c r="G734" s="3" t="e">
        <v>#N/A</v>
      </c>
      <c r="H734" s="3" t="e">
        <v>#N/A</v>
      </c>
      <c r="I734" s="80" t="e">
        <v>#N/A</v>
      </c>
      <c r="J734" s="80" t="e">
        <v>#N/A</v>
      </c>
      <c r="K734" s="85" t="e">
        <v>#N/A</v>
      </c>
      <c r="L734" s="9" t="e">
        <v>#N/A</v>
      </c>
      <c r="M734" s="93" t="e">
        <v>#N/A</v>
      </c>
      <c r="N734" s="8" t="e">
        <v>#N/A</v>
      </c>
      <c r="O734" t="e">
        <v>#N/A</v>
      </c>
      <c r="P734" t="e">
        <v>#N/A</v>
      </c>
      <c r="Q734" t="e">
        <v>#N/A</v>
      </c>
      <c r="R734" s="2" t="e">
        <v>#N/A</v>
      </c>
      <c r="S734" t="e">
        <v>#N/A</v>
      </c>
      <c r="T734" s="3" t="e">
        <v>#N/A</v>
      </c>
      <c r="U734" s="3" t="e">
        <v>#N/A</v>
      </c>
      <c r="V734" t="e">
        <v>#N/A</v>
      </c>
      <c r="W734" t="e">
        <v>#N/A</v>
      </c>
      <c r="X734" t="e">
        <v>#N/A</v>
      </c>
      <c r="Y734" s="3" t="e">
        <v>#N/A</v>
      </c>
      <c r="Z734" s="8" t="e">
        <v>#N/A</v>
      </c>
      <c r="AA734" s="30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</row>
    <row r="735" spans="1:32" x14ac:dyDescent="0.25">
      <c r="A735" t="e">
        <v>#N/A</v>
      </c>
      <c r="B735" s="33" t="e">
        <v>#N/A</v>
      </c>
      <c r="C735" t="e">
        <v>#N/A</v>
      </c>
      <c r="D735" t="e">
        <v>#N/A</v>
      </c>
      <c r="E735" s="69" t="e">
        <v>#N/A</v>
      </c>
      <c r="F735" s="3" t="e">
        <v>#N/A</v>
      </c>
      <c r="G735" s="3" t="e">
        <v>#N/A</v>
      </c>
      <c r="H735" s="3" t="e">
        <v>#N/A</v>
      </c>
      <c r="I735" s="80" t="e">
        <v>#N/A</v>
      </c>
      <c r="J735" s="80" t="e">
        <v>#N/A</v>
      </c>
      <c r="K735" s="85" t="e">
        <v>#N/A</v>
      </c>
      <c r="L735" s="9" t="e">
        <v>#N/A</v>
      </c>
      <c r="M735" s="93" t="e">
        <v>#N/A</v>
      </c>
      <c r="N735" s="8" t="e">
        <v>#N/A</v>
      </c>
      <c r="O735" t="e">
        <v>#N/A</v>
      </c>
      <c r="P735" t="e">
        <v>#N/A</v>
      </c>
      <c r="Q735" t="e">
        <v>#N/A</v>
      </c>
      <c r="R735" s="2" t="e">
        <v>#N/A</v>
      </c>
      <c r="S735" t="e">
        <v>#N/A</v>
      </c>
      <c r="T735" s="3" t="e">
        <v>#N/A</v>
      </c>
      <c r="U735" s="3" t="e">
        <v>#N/A</v>
      </c>
      <c r="V735" t="e">
        <v>#N/A</v>
      </c>
      <c r="W735" t="e">
        <v>#N/A</v>
      </c>
      <c r="X735" t="e">
        <v>#N/A</v>
      </c>
      <c r="Y735" s="3" t="e">
        <v>#N/A</v>
      </c>
      <c r="Z735" s="8" t="e">
        <v>#N/A</v>
      </c>
      <c r="AA735" s="30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</row>
    <row r="736" spans="1:32" x14ac:dyDescent="0.25">
      <c r="A736" t="e">
        <v>#N/A</v>
      </c>
      <c r="B736" s="33" t="e">
        <v>#N/A</v>
      </c>
      <c r="C736" t="e">
        <v>#N/A</v>
      </c>
      <c r="D736" t="e">
        <v>#N/A</v>
      </c>
      <c r="E736" s="69" t="e">
        <v>#N/A</v>
      </c>
      <c r="F736" s="3" t="e">
        <v>#N/A</v>
      </c>
      <c r="G736" s="3" t="e">
        <v>#N/A</v>
      </c>
      <c r="H736" s="3" t="e">
        <v>#N/A</v>
      </c>
      <c r="I736" s="80" t="e">
        <v>#N/A</v>
      </c>
      <c r="J736" s="80" t="e">
        <v>#N/A</v>
      </c>
      <c r="K736" s="85" t="e">
        <v>#N/A</v>
      </c>
      <c r="L736" s="9" t="e">
        <v>#N/A</v>
      </c>
      <c r="M736" s="93" t="e">
        <v>#N/A</v>
      </c>
      <c r="N736" s="8" t="e">
        <v>#N/A</v>
      </c>
      <c r="O736" t="e">
        <v>#N/A</v>
      </c>
      <c r="P736" t="e">
        <v>#N/A</v>
      </c>
      <c r="Q736" t="e">
        <v>#N/A</v>
      </c>
      <c r="R736" s="2" t="e">
        <v>#N/A</v>
      </c>
      <c r="S736" t="e">
        <v>#N/A</v>
      </c>
      <c r="T736" s="3" t="e">
        <v>#N/A</v>
      </c>
      <c r="U736" s="3" t="e">
        <v>#N/A</v>
      </c>
      <c r="V736" t="e">
        <v>#N/A</v>
      </c>
      <c r="W736" t="e">
        <v>#N/A</v>
      </c>
      <c r="X736" t="e">
        <v>#N/A</v>
      </c>
      <c r="Y736" s="3" t="e">
        <v>#N/A</v>
      </c>
      <c r="Z736" s="8" t="e">
        <v>#N/A</v>
      </c>
      <c r="AA736" s="30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</row>
    <row r="737" spans="1:32" x14ac:dyDescent="0.25">
      <c r="A737" t="e">
        <v>#N/A</v>
      </c>
      <c r="B737" s="33" t="e">
        <v>#N/A</v>
      </c>
      <c r="C737" t="e">
        <v>#N/A</v>
      </c>
      <c r="D737" t="e">
        <v>#N/A</v>
      </c>
      <c r="E737" s="69" t="e">
        <v>#N/A</v>
      </c>
      <c r="F737" s="3" t="e">
        <v>#N/A</v>
      </c>
      <c r="G737" s="3" t="e">
        <v>#N/A</v>
      </c>
      <c r="H737" s="3" t="e">
        <v>#N/A</v>
      </c>
      <c r="I737" s="80" t="e">
        <v>#N/A</v>
      </c>
      <c r="J737" s="80" t="e">
        <v>#N/A</v>
      </c>
      <c r="K737" s="85" t="e">
        <v>#N/A</v>
      </c>
      <c r="L737" s="9" t="e">
        <v>#N/A</v>
      </c>
      <c r="M737" s="93" t="e">
        <v>#N/A</v>
      </c>
      <c r="N737" s="8" t="e">
        <v>#N/A</v>
      </c>
      <c r="O737" t="e">
        <v>#N/A</v>
      </c>
      <c r="P737" t="e">
        <v>#N/A</v>
      </c>
      <c r="Q737" t="e">
        <v>#N/A</v>
      </c>
      <c r="R737" s="2" t="e">
        <v>#N/A</v>
      </c>
      <c r="S737" t="e">
        <v>#N/A</v>
      </c>
      <c r="T737" s="3" t="e">
        <v>#N/A</v>
      </c>
      <c r="U737" s="3" t="e">
        <v>#N/A</v>
      </c>
      <c r="V737" t="e">
        <v>#N/A</v>
      </c>
      <c r="W737" t="e">
        <v>#N/A</v>
      </c>
      <c r="X737" t="e">
        <v>#N/A</v>
      </c>
      <c r="Y737" s="3" t="e">
        <v>#N/A</v>
      </c>
      <c r="Z737" s="8" t="e">
        <v>#N/A</v>
      </c>
      <c r="AA737" s="30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</row>
    <row r="738" spans="1:32" x14ac:dyDescent="0.25">
      <c r="A738" t="e">
        <v>#N/A</v>
      </c>
      <c r="B738" s="33" t="e">
        <v>#N/A</v>
      </c>
      <c r="C738" t="e">
        <v>#N/A</v>
      </c>
      <c r="D738" t="e">
        <v>#N/A</v>
      </c>
      <c r="E738" s="69" t="e">
        <v>#N/A</v>
      </c>
      <c r="F738" s="3" t="e">
        <v>#N/A</v>
      </c>
      <c r="G738" s="3" t="e">
        <v>#N/A</v>
      </c>
      <c r="H738" s="3" t="e">
        <v>#N/A</v>
      </c>
      <c r="I738" s="80" t="e">
        <v>#N/A</v>
      </c>
      <c r="J738" s="80" t="e">
        <v>#N/A</v>
      </c>
      <c r="K738" s="85" t="e">
        <v>#N/A</v>
      </c>
      <c r="L738" s="9" t="e">
        <v>#N/A</v>
      </c>
      <c r="M738" s="93" t="e">
        <v>#N/A</v>
      </c>
      <c r="N738" s="8" t="e">
        <v>#N/A</v>
      </c>
      <c r="O738" t="e">
        <v>#N/A</v>
      </c>
      <c r="P738" t="e">
        <v>#N/A</v>
      </c>
      <c r="Q738" t="e">
        <v>#N/A</v>
      </c>
      <c r="R738" s="2" t="e">
        <v>#N/A</v>
      </c>
      <c r="S738" t="e">
        <v>#N/A</v>
      </c>
      <c r="T738" s="3" t="e">
        <v>#N/A</v>
      </c>
      <c r="U738" s="3" t="e">
        <v>#N/A</v>
      </c>
      <c r="V738" t="e">
        <v>#N/A</v>
      </c>
      <c r="W738" t="e">
        <v>#N/A</v>
      </c>
      <c r="X738" t="e">
        <v>#N/A</v>
      </c>
      <c r="Y738" s="3" t="e">
        <v>#N/A</v>
      </c>
      <c r="Z738" s="8" t="e">
        <v>#N/A</v>
      </c>
      <c r="AA738" s="30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</row>
    <row r="739" spans="1:32" x14ac:dyDescent="0.25">
      <c r="A739" t="e">
        <v>#N/A</v>
      </c>
      <c r="B739" s="33" t="e">
        <v>#N/A</v>
      </c>
      <c r="C739" t="e">
        <v>#N/A</v>
      </c>
      <c r="D739" t="e">
        <v>#N/A</v>
      </c>
      <c r="E739" s="69" t="e">
        <v>#N/A</v>
      </c>
      <c r="F739" s="3" t="e">
        <v>#N/A</v>
      </c>
      <c r="G739" s="3" t="e">
        <v>#N/A</v>
      </c>
      <c r="H739" s="3" t="e">
        <v>#N/A</v>
      </c>
      <c r="I739" s="80" t="e">
        <v>#N/A</v>
      </c>
      <c r="J739" s="80" t="e">
        <v>#N/A</v>
      </c>
      <c r="K739" s="85" t="e">
        <v>#N/A</v>
      </c>
      <c r="L739" s="9" t="e">
        <v>#N/A</v>
      </c>
      <c r="M739" s="93" t="e">
        <v>#N/A</v>
      </c>
      <c r="N739" s="8" t="e">
        <v>#N/A</v>
      </c>
      <c r="O739" t="e">
        <v>#N/A</v>
      </c>
      <c r="P739" t="e">
        <v>#N/A</v>
      </c>
      <c r="Q739" t="e">
        <v>#N/A</v>
      </c>
      <c r="R739" s="2" t="e">
        <v>#N/A</v>
      </c>
      <c r="S739" t="e">
        <v>#N/A</v>
      </c>
      <c r="T739" s="3" t="e">
        <v>#N/A</v>
      </c>
      <c r="U739" s="3" t="e">
        <v>#N/A</v>
      </c>
      <c r="V739" t="e">
        <v>#N/A</v>
      </c>
      <c r="W739" t="e">
        <v>#N/A</v>
      </c>
      <c r="X739" t="e">
        <v>#N/A</v>
      </c>
      <c r="Y739" s="3" t="e">
        <v>#N/A</v>
      </c>
      <c r="Z739" s="8" t="e">
        <v>#N/A</v>
      </c>
      <c r="AA739" s="30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</row>
    <row r="740" spans="1:32" x14ac:dyDescent="0.25">
      <c r="A740" t="e">
        <v>#N/A</v>
      </c>
      <c r="B740" s="33" t="e">
        <v>#N/A</v>
      </c>
      <c r="C740" t="e">
        <v>#N/A</v>
      </c>
      <c r="D740" t="e">
        <v>#N/A</v>
      </c>
      <c r="E740" s="69" t="e">
        <v>#N/A</v>
      </c>
      <c r="F740" s="3" t="e">
        <v>#N/A</v>
      </c>
      <c r="G740" s="3" t="e">
        <v>#N/A</v>
      </c>
      <c r="H740" s="3" t="e">
        <v>#N/A</v>
      </c>
      <c r="I740" s="80" t="e">
        <v>#N/A</v>
      </c>
      <c r="J740" s="80" t="e">
        <v>#N/A</v>
      </c>
      <c r="K740" s="85" t="e">
        <v>#N/A</v>
      </c>
      <c r="L740" s="9" t="e">
        <v>#N/A</v>
      </c>
      <c r="M740" s="93" t="e">
        <v>#N/A</v>
      </c>
      <c r="N740" s="8" t="e">
        <v>#N/A</v>
      </c>
      <c r="O740" t="e">
        <v>#N/A</v>
      </c>
      <c r="P740" t="e">
        <v>#N/A</v>
      </c>
      <c r="Q740" t="e">
        <v>#N/A</v>
      </c>
      <c r="R740" s="2" t="e">
        <v>#N/A</v>
      </c>
      <c r="S740" t="e">
        <v>#N/A</v>
      </c>
      <c r="T740" s="3" t="e">
        <v>#N/A</v>
      </c>
      <c r="U740" s="3" t="e">
        <v>#N/A</v>
      </c>
      <c r="V740" t="e">
        <v>#N/A</v>
      </c>
      <c r="W740" t="e">
        <v>#N/A</v>
      </c>
      <c r="X740" t="e">
        <v>#N/A</v>
      </c>
      <c r="Y740" s="3" t="e">
        <v>#N/A</v>
      </c>
      <c r="Z740" s="8" t="e">
        <v>#N/A</v>
      </c>
      <c r="AA740" s="3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</row>
    <row r="741" spans="1:32" x14ac:dyDescent="0.25">
      <c r="A741" t="e">
        <v>#N/A</v>
      </c>
      <c r="B741" s="33" t="e">
        <v>#N/A</v>
      </c>
      <c r="C741" t="e">
        <v>#N/A</v>
      </c>
      <c r="D741" t="e">
        <v>#N/A</v>
      </c>
      <c r="E741" s="69" t="e">
        <v>#N/A</v>
      </c>
      <c r="F741" s="3" t="e">
        <v>#N/A</v>
      </c>
      <c r="G741" s="3" t="e">
        <v>#N/A</v>
      </c>
      <c r="H741" s="3" t="e">
        <v>#N/A</v>
      </c>
      <c r="I741" s="80" t="e">
        <v>#N/A</v>
      </c>
      <c r="J741" s="80" t="e">
        <v>#N/A</v>
      </c>
      <c r="K741" s="85" t="e">
        <v>#N/A</v>
      </c>
      <c r="L741" s="9" t="e">
        <v>#N/A</v>
      </c>
      <c r="M741" s="93" t="e">
        <v>#N/A</v>
      </c>
      <c r="N741" s="8" t="e">
        <v>#N/A</v>
      </c>
      <c r="O741" t="e">
        <v>#N/A</v>
      </c>
      <c r="P741" t="e">
        <v>#N/A</v>
      </c>
      <c r="Q741" t="e">
        <v>#N/A</v>
      </c>
      <c r="R741" s="2" t="e">
        <v>#N/A</v>
      </c>
      <c r="S741" t="e">
        <v>#N/A</v>
      </c>
      <c r="T741" s="3" t="e">
        <v>#N/A</v>
      </c>
      <c r="U741" s="3" t="e">
        <v>#N/A</v>
      </c>
      <c r="V741" t="e">
        <v>#N/A</v>
      </c>
      <c r="W741" t="e">
        <v>#N/A</v>
      </c>
      <c r="X741" t="e">
        <v>#N/A</v>
      </c>
      <c r="Y741" s="3" t="e">
        <v>#N/A</v>
      </c>
      <c r="Z741" s="8" t="e">
        <v>#N/A</v>
      </c>
      <c r="AA741" s="30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</row>
    <row r="742" spans="1:32" x14ac:dyDescent="0.25">
      <c r="A742" t="e">
        <v>#N/A</v>
      </c>
      <c r="B742" s="33" t="e">
        <v>#N/A</v>
      </c>
      <c r="C742" t="e">
        <v>#N/A</v>
      </c>
      <c r="D742" t="e">
        <v>#N/A</v>
      </c>
      <c r="E742" s="69" t="e">
        <v>#N/A</v>
      </c>
      <c r="F742" s="3" t="e">
        <v>#N/A</v>
      </c>
      <c r="G742" s="3" t="e">
        <v>#N/A</v>
      </c>
      <c r="H742" s="3" t="e">
        <v>#N/A</v>
      </c>
      <c r="I742" s="80" t="e">
        <v>#N/A</v>
      </c>
      <c r="J742" s="80" t="e">
        <v>#N/A</v>
      </c>
      <c r="K742" s="85" t="e">
        <v>#N/A</v>
      </c>
      <c r="L742" s="9" t="e">
        <v>#N/A</v>
      </c>
      <c r="M742" s="93" t="e">
        <v>#N/A</v>
      </c>
      <c r="N742" s="8" t="e">
        <v>#N/A</v>
      </c>
      <c r="O742" t="e">
        <v>#N/A</v>
      </c>
      <c r="P742" t="e">
        <v>#N/A</v>
      </c>
      <c r="Q742" t="e">
        <v>#N/A</v>
      </c>
      <c r="R742" s="2" t="e">
        <v>#N/A</v>
      </c>
      <c r="S742" t="e">
        <v>#N/A</v>
      </c>
      <c r="T742" s="3" t="e">
        <v>#N/A</v>
      </c>
      <c r="U742" s="3" t="e">
        <v>#N/A</v>
      </c>
      <c r="V742" t="e">
        <v>#N/A</v>
      </c>
      <c r="W742" t="e">
        <v>#N/A</v>
      </c>
      <c r="X742" t="e">
        <v>#N/A</v>
      </c>
      <c r="Y742" s="3" t="e">
        <v>#N/A</v>
      </c>
      <c r="Z742" s="8" t="e">
        <v>#N/A</v>
      </c>
      <c r="AA742" s="30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</row>
    <row r="743" spans="1:32" x14ac:dyDescent="0.25">
      <c r="A743" t="e">
        <v>#N/A</v>
      </c>
      <c r="B743" s="33" t="e">
        <v>#N/A</v>
      </c>
      <c r="C743" t="e">
        <v>#N/A</v>
      </c>
      <c r="D743" t="e">
        <v>#N/A</v>
      </c>
      <c r="E743" s="69" t="e">
        <v>#N/A</v>
      </c>
      <c r="F743" s="3" t="e">
        <v>#N/A</v>
      </c>
      <c r="G743" s="3" t="e">
        <v>#N/A</v>
      </c>
      <c r="H743" s="3" t="e">
        <v>#N/A</v>
      </c>
      <c r="I743" s="80" t="e">
        <v>#N/A</v>
      </c>
      <c r="J743" s="80" t="e">
        <v>#N/A</v>
      </c>
      <c r="K743" s="85" t="e">
        <v>#N/A</v>
      </c>
      <c r="L743" s="9" t="e">
        <v>#N/A</v>
      </c>
      <c r="M743" s="93" t="e">
        <v>#N/A</v>
      </c>
      <c r="N743" s="8" t="e">
        <v>#N/A</v>
      </c>
      <c r="O743" t="e">
        <v>#N/A</v>
      </c>
      <c r="P743" t="e">
        <v>#N/A</v>
      </c>
      <c r="Q743" t="e">
        <v>#N/A</v>
      </c>
      <c r="R743" s="2" t="e">
        <v>#N/A</v>
      </c>
      <c r="S743" t="e">
        <v>#N/A</v>
      </c>
      <c r="T743" s="3" t="e">
        <v>#N/A</v>
      </c>
      <c r="U743" s="3" t="e">
        <v>#N/A</v>
      </c>
      <c r="V743" t="e">
        <v>#N/A</v>
      </c>
      <c r="W743" t="e">
        <v>#N/A</v>
      </c>
      <c r="X743" t="e">
        <v>#N/A</v>
      </c>
      <c r="Y743" s="3" t="e">
        <v>#N/A</v>
      </c>
      <c r="Z743" s="8" t="e">
        <v>#N/A</v>
      </c>
      <c r="AA743" s="30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</row>
    <row r="744" spans="1:32" x14ac:dyDescent="0.25">
      <c r="A744" t="e">
        <v>#N/A</v>
      </c>
      <c r="B744" s="33" t="e">
        <v>#N/A</v>
      </c>
      <c r="C744" t="e">
        <v>#N/A</v>
      </c>
      <c r="D744" t="e">
        <v>#N/A</v>
      </c>
      <c r="E744" s="69" t="e">
        <v>#N/A</v>
      </c>
      <c r="F744" s="3" t="e">
        <v>#N/A</v>
      </c>
      <c r="G744" s="3" t="e">
        <v>#N/A</v>
      </c>
      <c r="H744" s="3" t="e">
        <v>#N/A</v>
      </c>
      <c r="I744" s="80" t="e">
        <v>#N/A</v>
      </c>
      <c r="J744" s="80" t="e">
        <v>#N/A</v>
      </c>
      <c r="K744" s="85" t="e">
        <v>#N/A</v>
      </c>
      <c r="L744" s="9" t="e">
        <v>#N/A</v>
      </c>
      <c r="M744" s="93" t="e">
        <v>#N/A</v>
      </c>
      <c r="N744" s="8" t="e">
        <v>#N/A</v>
      </c>
      <c r="O744" t="e">
        <v>#N/A</v>
      </c>
      <c r="P744" t="e">
        <v>#N/A</v>
      </c>
      <c r="Q744" t="e">
        <v>#N/A</v>
      </c>
      <c r="R744" s="2" t="e">
        <v>#N/A</v>
      </c>
      <c r="S744" t="e">
        <v>#N/A</v>
      </c>
      <c r="T744" s="3" t="e">
        <v>#N/A</v>
      </c>
      <c r="U744" s="3" t="e">
        <v>#N/A</v>
      </c>
      <c r="V744" t="e">
        <v>#N/A</v>
      </c>
      <c r="W744" t="e">
        <v>#N/A</v>
      </c>
      <c r="X744" t="e">
        <v>#N/A</v>
      </c>
      <c r="Y744" s="3" t="e">
        <v>#N/A</v>
      </c>
      <c r="Z744" s="8" t="e">
        <v>#N/A</v>
      </c>
      <c r="AA744" s="30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</row>
    <row r="745" spans="1:32" x14ac:dyDescent="0.25">
      <c r="A745" t="e">
        <v>#N/A</v>
      </c>
      <c r="B745" s="33" t="e">
        <v>#N/A</v>
      </c>
      <c r="C745" t="e">
        <v>#N/A</v>
      </c>
      <c r="D745" t="e">
        <v>#N/A</v>
      </c>
      <c r="E745" s="69" t="e">
        <v>#N/A</v>
      </c>
      <c r="F745" s="3" t="e">
        <v>#N/A</v>
      </c>
      <c r="G745" s="3" t="e">
        <v>#N/A</v>
      </c>
      <c r="H745" s="3" t="e">
        <v>#N/A</v>
      </c>
      <c r="I745" s="80" t="e">
        <v>#N/A</v>
      </c>
      <c r="J745" s="80" t="e">
        <v>#N/A</v>
      </c>
      <c r="K745" s="85" t="e">
        <v>#N/A</v>
      </c>
      <c r="L745" s="9" t="e">
        <v>#N/A</v>
      </c>
      <c r="M745" s="93" t="e">
        <v>#N/A</v>
      </c>
      <c r="N745" s="8" t="e">
        <v>#N/A</v>
      </c>
      <c r="O745" t="e">
        <v>#N/A</v>
      </c>
      <c r="P745" t="e">
        <v>#N/A</v>
      </c>
      <c r="Q745" t="e">
        <v>#N/A</v>
      </c>
      <c r="R745" s="2" t="e">
        <v>#N/A</v>
      </c>
      <c r="S745" t="e">
        <v>#N/A</v>
      </c>
      <c r="T745" s="3" t="e">
        <v>#N/A</v>
      </c>
      <c r="U745" s="3" t="e">
        <v>#N/A</v>
      </c>
      <c r="V745" t="e">
        <v>#N/A</v>
      </c>
      <c r="W745" t="e">
        <v>#N/A</v>
      </c>
      <c r="X745" t="e">
        <v>#N/A</v>
      </c>
      <c r="Y745" s="3" t="e">
        <v>#N/A</v>
      </c>
      <c r="Z745" s="8" t="e">
        <v>#N/A</v>
      </c>
      <c r="AA745" s="30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</row>
    <row r="746" spans="1:32" x14ac:dyDescent="0.25">
      <c r="A746" t="e">
        <v>#N/A</v>
      </c>
      <c r="B746" s="33" t="e">
        <v>#N/A</v>
      </c>
      <c r="C746" t="e">
        <v>#N/A</v>
      </c>
      <c r="D746" t="e">
        <v>#N/A</v>
      </c>
      <c r="E746" s="69" t="e">
        <v>#N/A</v>
      </c>
      <c r="F746" s="3" t="e">
        <v>#N/A</v>
      </c>
      <c r="G746" s="3" t="e">
        <v>#N/A</v>
      </c>
      <c r="H746" s="3" t="e">
        <v>#N/A</v>
      </c>
      <c r="I746" s="80" t="e">
        <v>#N/A</v>
      </c>
      <c r="J746" s="80" t="e">
        <v>#N/A</v>
      </c>
      <c r="K746" s="85" t="e">
        <v>#N/A</v>
      </c>
      <c r="L746" s="9" t="e">
        <v>#N/A</v>
      </c>
      <c r="M746" s="93" t="e">
        <v>#N/A</v>
      </c>
      <c r="N746" s="8" t="e">
        <v>#N/A</v>
      </c>
      <c r="O746" t="e">
        <v>#N/A</v>
      </c>
      <c r="P746" t="e">
        <v>#N/A</v>
      </c>
      <c r="Q746" t="e">
        <v>#N/A</v>
      </c>
      <c r="R746" s="2" t="e">
        <v>#N/A</v>
      </c>
      <c r="S746" t="e">
        <v>#N/A</v>
      </c>
      <c r="T746" s="3" t="e">
        <v>#N/A</v>
      </c>
      <c r="U746" s="3" t="e">
        <v>#N/A</v>
      </c>
      <c r="V746" t="e">
        <v>#N/A</v>
      </c>
      <c r="W746" t="e">
        <v>#N/A</v>
      </c>
      <c r="X746" t="e">
        <v>#N/A</v>
      </c>
      <c r="Y746" s="3" t="e">
        <v>#N/A</v>
      </c>
      <c r="Z746" s="8" t="e">
        <v>#N/A</v>
      </c>
      <c r="AA746" s="30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</row>
    <row r="747" spans="1:32" x14ac:dyDescent="0.25">
      <c r="A747" t="e">
        <v>#N/A</v>
      </c>
      <c r="B747" s="33" t="e">
        <v>#N/A</v>
      </c>
      <c r="C747" t="e">
        <v>#N/A</v>
      </c>
      <c r="D747" t="e">
        <v>#N/A</v>
      </c>
      <c r="E747" s="69" t="e">
        <v>#N/A</v>
      </c>
      <c r="F747" s="3" t="e">
        <v>#N/A</v>
      </c>
      <c r="G747" s="3" t="e">
        <v>#N/A</v>
      </c>
      <c r="H747" s="3" t="e">
        <v>#N/A</v>
      </c>
      <c r="I747" s="80" t="e">
        <v>#N/A</v>
      </c>
      <c r="J747" s="80" t="e">
        <v>#N/A</v>
      </c>
      <c r="K747" s="85" t="e">
        <v>#N/A</v>
      </c>
      <c r="L747" s="9" t="e">
        <v>#N/A</v>
      </c>
      <c r="M747" s="93" t="e">
        <v>#N/A</v>
      </c>
      <c r="N747" s="8" t="e">
        <v>#N/A</v>
      </c>
      <c r="O747" t="e">
        <v>#N/A</v>
      </c>
      <c r="P747" t="e">
        <v>#N/A</v>
      </c>
      <c r="Q747" t="e">
        <v>#N/A</v>
      </c>
      <c r="R747" s="2" t="e">
        <v>#N/A</v>
      </c>
      <c r="S747" t="e">
        <v>#N/A</v>
      </c>
      <c r="T747" s="3" t="e">
        <v>#N/A</v>
      </c>
      <c r="U747" s="3" t="e">
        <v>#N/A</v>
      </c>
      <c r="V747" t="e">
        <v>#N/A</v>
      </c>
      <c r="W747" t="e">
        <v>#N/A</v>
      </c>
      <c r="X747" t="e">
        <v>#N/A</v>
      </c>
      <c r="Y747" s="3" t="e">
        <v>#N/A</v>
      </c>
      <c r="Z747" s="8" t="e">
        <v>#N/A</v>
      </c>
      <c r="AA747" s="30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</row>
    <row r="748" spans="1:32" x14ac:dyDescent="0.25">
      <c r="A748" t="e">
        <v>#N/A</v>
      </c>
      <c r="B748" s="33" t="e">
        <v>#N/A</v>
      </c>
      <c r="C748" t="e">
        <v>#N/A</v>
      </c>
      <c r="D748" t="e">
        <v>#N/A</v>
      </c>
      <c r="E748" s="69" t="e">
        <v>#N/A</v>
      </c>
      <c r="F748" s="3" t="e">
        <v>#N/A</v>
      </c>
      <c r="G748" s="3" t="e">
        <v>#N/A</v>
      </c>
      <c r="H748" s="3" t="e">
        <v>#N/A</v>
      </c>
      <c r="I748" s="80" t="e">
        <v>#N/A</v>
      </c>
      <c r="J748" s="80" t="e">
        <v>#N/A</v>
      </c>
      <c r="K748" s="85" t="e">
        <v>#N/A</v>
      </c>
      <c r="L748" s="9" t="e">
        <v>#N/A</v>
      </c>
      <c r="M748" s="93" t="e">
        <v>#N/A</v>
      </c>
      <c r="N748" s="8" t="e">
        <v>#N/A</v>
      </c>
      <c r="O748" t="e">
        <v>#N/A</v>
      </c>
      <c r="P748" t="e">
        <v>#N/A</v>
      </c>
      <c r="Q748" t="e">
        <v>#N/A</v>
      </c>
      <c r="R748" s="2" t="e">
        <v>#N/A</v>
      </c>
      <c r="S748" t="e">
        <v>#N/A</v>
      </c>
      <c r="T748" s="3" t="e">
        <v>#N/A</v>
      </c>
      <c r="U748" s="3" t="e">
        <v>#N/A</v>
      </c>
      <c r="V748" t="e">
        <v>#N/A</v>
      </c>
      <c r="W748" t="e">
        <v>#N/A</v>
      </c>
      <c r="X748" t="e">
        <v>#N/A</v>
      </c>
      <c r="Y748" s="3" t="e">
        <v>#N/A</v>
      </c>
      <c r="Z748" s="8" t="e">
        <v>#N/A</v>
      </c>
      <c r="AA748" s="30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</row>
    <row r="749" spans="1:32" x14ac:dyDescent="0.25">
      <c r="A749" t="e">
        <v>#N/A</v>
      </c>
      <c r="B749" s="33" t="e">
        <v>#N/A</v>
      </c>
      <c r="C749" t="e">
        <v>#N/A</v>
      </c>
      <c r="D749" t="e">
        <v>#N/A</v>
      </c>
      <c r="E749" s="69" t="e">
        <v>#N/A</v>
      </c>
      <c r="F749" s="3" t="e">
        <v>#N/A</v>
      </c>
      <c r="G749" s="3" t="e">
        <v>#N/A</v>
      </c>
      <c r="H749" s="3" t="e">
        <v>#N/A</v>
      </c>
      <c r="I749" s="80" t="e">
        <v>#N/A</v>
      </c>
      <c r="J749" s="80" t="e">
        <v>#N/A</v>
      </c>
      <c r="K749" s="85" t="e">
        <v>#N/A</v>
      </c>
      <c r="L749" s="9" t="e">
        <v>#N/A</v>
      </c>
      <c r="M749" s="93" t="e">
        <v>#N/A</v>
      </c>
      <c r="N749" s="8" t="e">
        <v>#N/A</v>
      </c>
      <c r="O749" t="e">
        <v>#N/A</v>
      </c>
      <c r="P749" t="e">
        <v>#N/A</v>
      </c>
      <c r="Q749" t="e">
        <v>#N/A</v>
      </c>
      <c r="R749" s="2" t="e">
        <v>#N/A</v>
      </c>
      <c r="S749" t="e">
        <v>#N/A</v>
      </c>
      <c r="T749" s="3" t="e">
        <v>#N/A</v>
      </c>
      <c r="U749" s="3" t="e">
        <v>#N/A</v>
      </c>
      <c r="V749" t="e">
        <v>#N/A</v>
      </c>
      <c r="W749" t="e">
        <v>#N/A</v>
      </c>
      <c r="X749" t="e">
        <v>#N/A</v>
      </c>
      <c r="Y749" s="3" t="e">
        <v>#N/A</v>
      </c>
      <c r="Z749" s="8" t="e">
        <v>#N/A</v>
      </c>
      <c r="AA749" s="30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</row>
    <row r="750" spans="1:32" x14ac:dyDescent="0.25">
      <c r="A750" t="e">
        <v>#N/A</v>
      </c>
      <c r="B750" s="33" t="e">
        <v>#N/A</v>
      </c>
      <c r="C750" t="e">
        <v>#N/A</v>
      </c>
      <c r="D750" t="e">
        <v>#N/A</v>
      </c>
      <c r="E750" s="69" t="e">
        <v>#N/A</v>
      </c>
      <c r="F750" s="3" t="e">
        <v>#N/A</v>
      </c>
      <c r="G750" s="3" t="e">
        <v>#N/A</v>
      </c>
      <c r="H750" s="3" t="e">
        <v>#N/A</v>
      </c>
      <c r="I750" s="80" t="e">
        <v>#N/A</v>
      </c>
      <c r="J750" s="80" t="e">
        <v>#N/A</v>
      </c>
      <c r="K750" s="85" t="e">
        <v>#N/A</v>
      </c>
      <c r="L750" s="9" t="e">
        <v>#N/A</v>
      </c>
      <c r="M750" s="93" t="e">
        <v>#N/A</v>
      </c>
      <c r="N750" s="8" t="e">
        <v>#N/A</v>
      </c>
      <c r="O750" t="e">
        <v>#N/A</v>
      </c>
      <c r="P750" t="e">
        <v>#N/A</v>
      </c>
      <c r="Q750" t="e">
        <v>#N/A</v>
      </c>
      <c r="R750" s="2" t="e">
        <v>#N/A</v>
      </c>
      <c r="S750" t="e">
        <v>#N/A</v>
      </c>
      <c r="T750" s="3" t="e">
        <v>#N/A</v>
      </c>
      <c r="U750" s="3" t="e">
        <v>#N/A</v>
      </c>
      <c r="V750" t="e">
        <v>#N/A</v>
      </c>
      <c r="W750" t="e">
        <v>#N/A</v>
      </c>
      <c r="X750" t="e">
        <v>#N/A</v>
      </c>
      <c r="Y750" s="3" t="e">
        <v>#N/A</v>
      </c>
      <c r="Z750" s="8" t="e">
        <v>#N/A</v>
      </c>
      <c r="AA750" s="3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</row>
    <row r="751" spans="1:32" x14ac:dyDescent="0.25">
      <c r="A751" t="e">
        <v>#N/A</v>
      </c>
      <c r="B751" s="33" t="e">
        <v>#N/A</v>
      </c>
      <c r="C751" t="e">
        <v>#N/A</v>
      </c>
      <c r="D751" t="e">
        <v>#N/A</v>
      </c>
      <c r="E751" s="69" t="e">
        <v>#N/A</v>
      </c>
      <c r="F751" s="3" t="e">
        <v>#N/A</v>
      </c>
      <c r="G751" s="3" t="e">
        <v>#N/A</v>
      </c>
      <c r="H751" s="3" t="e">
        <v>#N/A</v>
      </c>
      <c r="I751" s="80" t="e">
        <v>#N/A</v>
      </c>
      <c r="J751" s="80" t="e">
        <v>#N/A</v>
      </c>
      <c r="K751" s="85" t="e">
        <v>#N/A</v>
      </c>
      <c r="L751" s="9" t="e">
        <v>#N/A</v>
      </c>
      <c r="M751" s="93" t="e">
        <v>#N/A</v>
      </c>
      <c r="N751" s="8" t="e">
        <v>#N/A</v>
      </c>
      <c r="O751" t="e">
        <v>#N/A</v>
      </c>
      <c r="P751" t="e">
        <v>#N/A</v>
      </c>
      <c r="Q751" t="e">
        <v>#N/A</v>
      </c>
      <c r="R751" s="2" t="e">
        <v>#N/A</v>
      </c>
      <c r="S751" t="e">
        <v>#N/A</v>
      </c>
      <c r="T751" s="3" t="e">
        <v>#N/A</v>
      </c>
      <c r="U751" s="3" t="e">
        <v>#N/A</v>
      </c>
      <c r="V751" t="e">
        <v>#N/A</v>
      </c>
      <c r="W751" t="e">
        <v>#N/A</v>
      </c>
      <c r="X751" t="e">
        <v>#N/A</v>
      </c>
      <c r="Y751" s="3" t="e">
        <v>#N/A</v>
      </c>
      <c r="Z751" s="8" t="e">
        <v>#N/A</v>
      </c>
      <c r="AA751" s="30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</row>
    <row r="752" spans="1:32" x14ac:dyDescent="0.25">
      <c r="A752" t="e">
        <v>#N/A</v>
      </c>
      <c r="B752" s="33" t="e">
        <v>#N/A</v>
      </c>
      <c r="C752" t="e">
        <v>#N/A</v>
      </c>
      <c r="D752" t="e">
        <v>#N/A</v>
      </c>
      <c r="E752" s="69" t="e">
        <v>#N/A</v>
      </c>
      <c r="F752" s="3" t="e">
        <v>#N/A</v>
      </c>
      <c r="G752" s="3" t="e">
        <v>#N/A</v>
      </c>
      <c r="H752" s="3" t="e">
        <v>#N/A</v>
      </c>
      <c r="I752" s="80" t="e">
        <v>#N/A</v>
      </c>
      <c r="J752" s="80" t="e">
        <v>#N/A</v>
      </c>
      <c r="K752" s="85" t="e">
        <v>#N/A</v>
      </c>
      <c r="L752" s="9" t="e">
        <v>#N/A</v>
      </c>
      <c r="M752" s="93" t="e">
        <v>#N/A</v>
      </c>
      <c r="N752" s="8" t="e">
        <v>#N/A</v>
      </c>
      <c r="O752" t="e">
        <v>#N/A</v>
      </c>
      <c r="P752" t="e">
        <v>#N/A</v>
      </c>
      <c r="Q752" t="e">
        <v>#N/A</v>
      </c>
      <c r="R752" s="2" t="e">
        <v>#N/A</v>
      </c>
      <c r="S752" t="e">
        <v>#N/A</v>
      </c>
      <c r="T752" s="3" t="e">
        <v>#N/A</v>
      </c>
      <c r="U752" s="3" t="e">
        <v>#N/A</v>
      </c>
      <c r="V752" t="e">
        <v>#N/A</v>
      </c>
      <c r="W752" t="e">
        <v>#N/A</v>
      </c>
      <c r="X752" t="e">
        <v>#N/A</v>
      </c>
      <c r="Y752" s="3" t="e">
        <v>#N/A</v>
      </c>
      <c r="Z752" s="8" t="e">
        <v>#N/A</v>
      </c>
      <c r="AA752" s="30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</row>
    <row r="753" spans="1:32" x14ac:dyDescent="0.25">
      <c r="A753" t="e">
        <v>#N/A</v>
      </c>
      <c r="B753" s="33" t="e">
        <v>#N/A</v>
      </c>
      <c r="C753" t="e">
        <v>#N/A</v>
      </c>
      <c r="D753" t="e">
        <v>#N/A</v>
      </c>
      <c r="E753" s="69" t="e">
        <v>#N/A</v>
      </c>
      <c r="F753" s="3" t="e">
        <v>#N/A</v>
      </c>
      <c r="G753" s="3" t="e">
        <v>#N/A</v>
      </c>
      <c r="H753" s="3" t="e">
        <v>#N/A</v>
      </c>
      <c r="I753" s="80" t="e">
        <v>#N/A</v>
      </c>
      <c r="J753" s="80" t="e">
        <v>#N/A</v>
      </c>
      <c r="K753" s="85" t="e">
        <v>#N/A</v>
      </c>
      <c r="L753" s="9" t="e">
        <v>#N/A</v>
      </c>
      <c r="M753" s="93" t="e">
        <v>#N/A</v>
      </c>
      <c r="N753" s="8" t="e">
        <v>#N/A</v>
      </c>
      <c r="O753" t="e">
        <v>#N/A</v>
      </c>
      <c r="P753" t="e">
        <v>#N/A</v>
      </c>
      <c r="Q753" t="e">
        <v>#N/A</v>
      </c>
      <c r="R753" s="2" t="e">
        <v>#N/A</v>
      </c>
      <c r="S753" t="e">
        <v>#N/A</v>
      </c>
      <c r="T753" s="3" t="e">
        <v>#N/A</v>
      </c>
      <c r="U753" s="3" t="e">
        <v>#N/A</v>
      </c>
      <c r="V753" t="e">
        <v>#N/A</v>
      </c>
      <c r="W753" t="e">
        <v>#N/A</v>
      </c>
      <c r="X753" t="e">
        <v>#N/A</v>
      </c>
      <c r="Y753" s="3" t="e">
        <v>#N/A</v>
      </c>
      <c r="Z753" s="8" t="e">
        <v>#N/A</v>
      </c>
      <c r="AA753" s="30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</row>
    <row r="754" spans="1:32" x14ac:dyDescent="0.25">
      <c r="A754" t="e">
        <v>#N/A</v>
      </c>
      <c r="B754" s="33" t="e">
        <v>#N/A</v>
      </c>
      <c r="C754" t="e">
        <v>#N/A</v>
      </c>
      <c r="D754" t="e">
        <v>#N/A</v>
      </c>
      <c r="E754" s="69" t="e">
        <v>#N/A</v>
      </c>
      <c r="F754" s="3" t="e">
        <v>#N/A</v>
      </c>
      <c r="G754" s="3" t="e">
        <v>#N/A</v>
      </c>
      <c r="H754" s="3" t="e">
        <v>#N/A</v>
      </c>
      <c r="I754" s="80" t="e">
        <v>#N/A</v>
      </c>
      <c r="J754" s="80" t="e">
        <v>#N/A</v>
      </c>
      <c r="K754" s="85" t="e">
        <v>#N/A</v>
      </c>
      <c r="L754" s="9" t="e">
        <v>#N/A</v>
      </c>
      <c r="M754" s="93" t="e">
        <v>#N/A</v>
      </c>
      <c r="N754" s="8" t="e">
        <v>#N/A</v>
      </c>
      <c r="O754" t="e">
        <v>#N/A</v>
      </c>
      <c r="P754" t="e">
        <v>#N/A</v>
      </c>
      <c r="Q754" t="e">
        <v>#N/A</v>
      </c>
      <c r="R754" s="2" t="e">
        <v>#N/A</v>
      </c>
      <c r="S754" t="e">
        <v>#N/A</v>
      </c>
      <c r="T754" s="3" t="e">
        <v>#N/A</v>
      </c>
      <c r="U754" s="3" t="e">
        <v>#N/A</v>
      </c>
      <c r="V754" t="e">
        <v>#N/A</v>
      </c>
      <c r="W754" t="e">
        <v>#N/A</v>
      </c>
      <c r="X754" t="e">
        <v>#N/A</v>
      </c>
      <c r="Y754" s="3" t="e">
        <v>#N/A</v>
      </c>
      <c r="Z754" s="8" t="e">
        <v>#N/A</v>
      </c>
      <c r="AA754" s="30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</row>
    <row r="755" spans="1:32" x14ac:dyDescent="0.25">
      <c r="A755" t="e">
        <v>#N/A</v>
      </c>
      <c r="B755" s="33" t="e">
        <v>#N/A</v>
      </c>
      <c r="C755" t="e">
        <v>#N/A</v>
      </c>
      <c r="D755" t="e">
        <v>#N/A</v>
      </c>
      <c r="E755" s="69" t="e">
        <v>#N/A</v>
      </c>
      <c r="F755" s="3" t="e">
        <v>#N/A</v>
      </c>
      <c r="G755" s="3" t="e">
        <v>#N/A</v>
      </c>
      <c r="H755" s="3" t="e">
        <v>#N/A</v>
      </c>
      <c r="I755" s="80" t="e">
        <v>#N/A</v>
      </c>
      <c r="J755" s="80" t="e">
        <v>#N/A</v>
      </c>
      <c r="K755" s="85" t="e">
        <v>#N/A</v>
      </c>
      <c r="L755" s="9" t="e">
        <v>#N/A</v>
      </c>
      <c r="M755" s="93" t="e">
        <v>#N/A</v>
      </c>
      <c r="N755" s="8" t="e">
        <v>#N/A</v>
      </c>
      <c r="O755" t="e">
        <v>#N/A</v>
      </c>
      <c r="P755" t="e">
        <v>#N/A</v>
      </c>
      <c r="Q755" t="e">
        <v>#N/A</v>
      </c>
      <c r="R755" s="2" t="e">
        <v>#N/A</v>
      </c>
      <c r="S755" t="e">
        <v>#N/A</v>
      </c>
      <c r="T755" s="3" t="e">
        <v>#N/A</v>
      </c>
      <c r="U755" s="3" t="e">
        <v>#N/A</v>
      </c>
      <c r="V755" t="e">
        <v>#N/A</v>
      </c>
      <c r="W755" t="e">
        <v>#N/A</v>
      </c>
      <c r="X755" t="e">
        <v>#N/A</v>
      </c>
      <c r="Y755" s="3" t="e">
        <v>#N/A</v>
      </c>
      <c r="Z755" s="8" t="e">
        <v>#N/A</v>
      </c>
      <c r="AA755" s="30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</row>
    <row r="756" spans="1:32" x14ac:dyDescent="0.25">
      <c r="A756" t="e">
        <v>#N/A</v>
      </c>
      <c r="B756" s="33" t="e">
        <v>#N/A</v>
      </c>
      <c r="C756" t="e">
        <v>#N/A</v>
      </c>
      <c r="D756" t="e">
        <v>#N/A</v>
      </c>
      <c r="E756" s="69" t="e">
        <v>#N/A</v>
      </c>
      <c r="F756" s="3" t="e">
        <v>#N/A</v>
      </c>
      <c r="G756" s="3" t="e">
        <v>#N/A</v>
      </c>
      <c r="H756" s="3" t="e">
        <v>#N/A</v>
      </c>
      <c r="I756" s="80" t="e">
        <v>#N/A</v>
      </c>
      <c r="J756" s="80" t="e">
        <v>#N/A</v>
      </c>
      <c r="K756" s="85" t="e">
        <v>#N/A</v>
      </c>
      <c r="L756" s="9" t="e">
        <v>#N/A</v>
      </c>
      <c r="M756" s="93" t="e">
        <v>#N/A</v>
      </c>
      <c r="N756" s="8" t="e">
        <v>#N/A</v>
      </c>
      <c r="O756" t="e">
        <v>#N/A</v>
      </c>
      <c r="P756" t="e">
        <v>#N/A</v>
      </c>
      <c r="Q756" t="e">
        <v>#N/A</v>
      </c>
      <c r="R756" s="2" t="e">
        <v>#N/A</v>
      </c>
      <c r="S756" t="e">
        <v>#N/A</v>
      </c>
      <c r="T756" s="3" t="e">
        <v>#N/A</v>
      </c>
      <c r="U756" s="3" t="e">
        <v>#N/A</v>
      </c>
      <c r="V756" t="e">
        <v>#N/A</v>
      </c>
      <c r="W756" t="e">
        <v>#N/A</v>
      </c>
      <c r="X756" t="e">
        <v>#N/A</v>
      </c>
      <c r="Y756" s="3" t="e">
        <v>#N/A</v>
      </c>
      <c r="Z756" s="8" t="e">
        <v>#N/A</v>
      </c>
      <c r="AA756" s="30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</row>
    <row r="757" spans="1:32" x14ac:dyDescent="0.25">
      <c r="A757" t="e">
        <v>#N/A</v>
      </c>
      <c r="B757" s="33" t="e">
        <v>#N/A</v>
      </c>
      <c r="C757" t="e">
        <v>#N/A</v>
      </c>
      <c r="D757" t="e">
        <v>#N/A</v>
      </c>
      <c r="E757" s="69" t="e">
        <v>#N/A</v>
      </c>
      <c r="F757" s="3" t="e">
        <v>#N/A</v>
      </c>
      <c r="G757" s="3" t="e">
        <v>#N/A</v>
      </c>
      <c r="H757" s="3" t="e">
        <v>#N/A</v>
      </c>
      <c r="I757" s="80" t="e">
        <v>#N/A</v>
      </c>
      <c r="J757" s="80" t="e">
        <v>#N/A</v>
      </c>
      <c r="K757" s="85" t="e">
        <v>#N/A</v>
      </c>
      <c r="L757" s="9" t="e">
        <v>#N/A</v>
      </c>
      <c r="M757" s="93" t="e">
        <v>#N/A</v>
      </c>
      <c r="N757" s="8" t="e">
        <v>#N/A</v>
      </c>
      <c r="O757" t="e">
        <v>#N/A</v>
      </c>
      <c r="P757" t="e">
        <v>#N/A</v>
      </c>
      <c r="Q757" t="e">
        <v>#N/A</v>
      </c>
      <c r="R757" s="2" t="e">
        <v>#N/A</v>
      </c>
      <c r="S757" t="e">
        <v>#N/A</v>
      </c>
      <c r="T757" s="3" t="e">
        <v>#N/A</v>
      </c>
      <c r="U757" s="3" t="e">
        <v>#N/A</v>
      </c>
      <c r="V757" t="e">
        <v>#N/A</v>
      </c>
      <c r="W757" t="e">
        <v>#N/A</v>
      </c>
      <c r="X757" t="e">
        <v>#N/A</v>
      </c>
      <c r="Y757" s="3" t="e">
        <v>#N/A</v>
      </c>
      <c r="Z757" s="8" t="e">
        <v>#N/A</v>
      </c>
      <c r="AA757" s="30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</row>
    <row r="758" spans="1:32" x14ac:dyDescent="0.25">
      <c r="A758" t="e">
        <v>#N/A</v>
      </c>
      <c r="B758" s="33" t="e">
        <v>#N/A</v>
      </c>
      <c r="C758" t="e">
        <v>#N/A</v>
      </c>
      <c r="D758" t="e">
        <v>#N/A</v>
      </c>
      <c r="E758" s="69" t="e">
        <v>#N/A</v>
      </c>
      <c r="F758" s="3" t="e">
        <v>#N/A</v>
      </c>
      <c r="G758" s="3" t="e">
        <v>#N/A</v>
      </c>
      <c r="H758" s="3" t="e">
        <v>#N/A</v>
      </c>
      <c r="I758" s="80" t="e">
        <v>#N/A</v>
      </c>
      <c r="J758" s="80" t="e">
        <v>#N/A</v>
      </c>
      <c r="K758" s="85" t="e">
        <v>#N/A</v>
      </c>
      <c r="L758" s="9" t="e">
        <v>#N/A</v>
      </c>
      <c r="M758" s="93" t="e">
        <v>#N/A</v>
      </c>
      <c r="N758" s="8" t="e">
        <v>#N/A</v>
      </c>
      <c r="O758" t="e">
        <v>#N/A</v>
      </c>
      <c r="P758" t="e">
        <v>#N/A</v>
      </c>
      <c r="Q758" t="e">
        <v>#N/A</v>
      </c>
      <c r="R758" s="2" t="e">
        <v>#N/A</v>
      </c>
      <c r="S758" t="e">
        <v>#N/A</v>
      </c>
      <c r="T758" s="3" t="e">
        <v>#N/A</v>
      </c>
      <c r="U758" s="3" t="e">
        <v>#N/A</v>
      </c>
      <c r="V758" t="e">
        <v>#N/A</v>
      </c>
      <c r="W758" t="e">
        <v>#N/A</v>
      </c>
      <c r="X758" t="e">
        <v>#N/A</v>
      </c>
      <c r="Y758" s="3" t="e">
        <v>#N/A</v>
      </c>
      <c r="Z758" s="8" t="e">
        <v>#N/A</v>
      </c>
      <c r="AA758" s="30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</row>
    <row r="759" spans="1:32" x14ac:dyDescent="0.25">
      <c r="A759" t="e">
        <v>#N/A</v>
      </c>
      <c r="B759" s="33" t="e">
        <v>#N/A</v>
      </c>
      <c r="C759" t="e">
        <v>#N/A</v>
      </c>
      <c r="D759" t="e">
        <v>#N/A</v>
      </c>
      <c r="E759" s="69" t="e">
        <v>#N/A</v>
      </c>
      <c r="F759" s="3" t="e">
        <v>#N/A</v>
      </c>
      <c r="G759" s="3" t="e">
        <v>#N/A</v>
      </c>
      <c r="H759" s="3" t="e">
        <v>#N/A</v>
      </c>
      <c r="I759" s="80" t="e">
        <v>#N/A</v>
      </c>
      <c r="J759" s="80" t="e">
        <v>#N/A</v>
      </c>
      <c r="K759" s="85" t="e">
        <v>#N/A</v>
      </c>
      <c r="L759" s="9" t="e">
        <v>#N/A</v>
      </c>
      <c r="M759" s="93" t="e">
        <v>#N/A</v>
      </c>
      <c r="N759" s="8" t="e">
        <v>#N/A</v>
      </c>
      <c r="O759" t="e">
        <v>#N/A</v>
      </c>
      <c r="P759" t="e">
        <v>#N/A</v>
      </c>
      <c r="Q759" t="e">
        <v>#N/A</v>
      </c>
      <c r="R759" s="2" t="e">
        <v>#N/A</v>
      </c>
      <c r="S759" t="e">
        <v>#N/A</v>
      </c>
      <c r="T759" s="3" t="e">
        <v>#N/A</v>
      </c>
      <c r="U759" s="3" t="e">
        <v>#N/A</v>
      </c>
      <c r="V759" t="e">
        <v>#N/A</v>
      </c>
      <c r="W759" t="e">
        <v>#N/A</v>
      </c>
      <c r="X759" t="e">
        <v>#N/A</v>
      </c>
      <c r="Y759" s="3" t="e">
        <v>#N/A</v>
      </c>
      <c r="Z759" s="8" t="e">
        <v>#N/A</v>
      </c>
      <c r="AA759" s="30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</row>
    <row r="760" spans="1:32" x14ac:dyDescent="0.25">
      <c r="A760" t="e">
        <v>#N/A</v>
      </c>
      <c r="B760" s="33" t="e">
        <v>#N/A</v>
      </c>
      <c r="C760" t="e">
        <v>#N/A</v>
      </c>
      <c r="D760" t="e">
        <v>#N/A</v>
      </c>
      <c r="E760" s="69" t="e">
        <v>#N/A</v>
      </c>
      <c r="F760" s="3" t="e">
        <v>#N/A</v>
      </c>
      <c r="G760" s="3" t="e">
        <v>#N/A</v>
      </c>
      <c r="H760" s="3" t="e">
        <v>#N/A</v>
      </c>
      <c r="I760" s="80" t="e">
        <v>#N/A</v>
      </c>
      <c r="J760" s="80" t="e">
        <v>#N/A</v>
      </c>
      <c r="K760" s="85" t="e">
        <v>#N/A</v>
      </c>
      <c r="L760" s="9" t="e">
        <v>#N/A</v>
      </c>
      <c r="M760" s="93" t="e">
        <v>#N/A</v>
      </c>
      <c r="N760" s="8" t="e">
        <v>#N/A</v>
      </c>
      <c r="O760" t="e">
        <v>#N/A</v>
      </c>
      <c r="P760" t="e">
        <v>#N/A</v>
      </c>
      <c r="Q760" t="e">
        <v>#N/A</v>
      </c>
      <c r="R760" s="2" t="e">
        <v>#N/A</v>
      </c>
      <c r="S760" t="e">
        <v>#N/A</v>
      </c>
      <c r="T760" s="3" t="e">
        <v>#N/A</v>
      </c>
      <c r="U760" s="3" t="e">
        <v>#N/A</v>
      </c>
      <c r="V760" t="e">
        <v>#N/A</v>
      </c>
      <c r="W760" t="e">
        <v>#N/A</v>
      </c>
      <c r="X760" t="e">
        <v>#N/A</v>
      </c>
      <c r="Y760" s="3" t="e">
        <v>#N/A</v>
      </c>
      <c r="Z760" s="8" t="e">
        <v>#N/A</v>
      </c>
      <c r="AA760" s="3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</row>
    <row r="761" spans="1:32" x14ac:dyDescent="0.25">
      <c r="A761" t="e">
        <v>#N/A</v>
      </c>
      <c r="B761" s="33" t="e">
        <v>#N/A</v>
      </c>
      <c r="C761" t="e">
        <v>#N/A</v>
      </c>
      <c r="D761" t="e">
        <v>#N/A</v>
      </c>
      <c r="E761" s="69" t="e">
        <v>#N/A</v>
      </c>
      <c r="F761" s="3" t="e">
        <v>#N/A</v>
      </c>
      <c r="G761" s="3" t="e">
        <v>#N/A</v>
      </c>
      <c r="H761" s="3" t="e">
        <v>#N/A</v>
      </c>
      <c r="I761" s="80" t="e">
        <v>#N/A</v>
      </c>
      <c r="J761" s="80" t="e">
        <v>#N/A</v>
      </c>
      <c r="K761" s="85" t="e">
        <v>#N/A</v>
      </c>
      <c r="L761" s="9" t="e">
        <v>#N/A</v>
      </c>
      <c r="M761" s="93" t="e">
        <v>#N/A</v>
      </c>
      <c r="N761" s="8" t="e">
        <v>#N/A</v>
      </c>
      <c r="O761" t="e">
        <v>#N/A</v>
      </c>
      <c r="P761" t="e">
        <v>#N/A</v>
      </c>
      <c r="Q761" t="e">
        <v>#N/A</v>
      </c>
      <c r="R761" s="2" t="e">
        <v>#N/A</v>
      </c>
      <c r="S761" t="e">
        <v>#N/A</v>
      </c>
      <c r="T761" s="3" t="e">
        <v>#N/A</v>
      </c>
      <c r="U761" s="3" t="e">
        <v>#N/A</v>
      </c>
      <c r="V761" t="e">
        <v>#N/A</v>
      </c>
      <c r="W761" t="e">
        <v>#N/A</v>
      </c>
      <c r="X761" t="e">
        <v>#N/A</v>
      </c>
      <c r="Y761" s="3" t="e">
        <v>#N/A</v>
      </c>
      <c r="Z761" s="8" t="e">
        <v>#N/A</v>
      </c>
      <c r="AA761" s="30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</row>
    <row r="762" spans="1:32" x14ac:dyDescent="0.25">
      <c r="A762" t="e">
        <v>#N/A</v>
      </c>
      <c r="B762" s="33" t="e">
        <v>#N/A</v>
      </c>
      <c r="C762" t="e">
        <v>#N/A</v>
      </c>
      <c r="D762" t="e">
        <v>#N/A</v>
      </c>
      <c r="E762" s="69" t="e">
        <v>#N/A</v>
      </c>
      <c r="F762" s="3" t="e">
        <v>#N/A</v>
      </c>
      <c r="G762" s="3" t="e">
        <v>#N/A</v>
      </c>
      <c r="H762" s="3" t="e">
        <v>#N/A</v>
      </c>
      <c r="I762" s="80" t="e">
        <v>#N/A</v>
      </c>
      <c r="J762" s="80" t="e">
        <v>#N/A</v>
      </c>
      <c r="K762" s="85" t="e">
        <v>#N/A</v>
      </c>
      <c r="L762" s="9" t="e">
        <v>#N/A</v>
      </c>
      <c r="M762" s="93" t="e">
        <v>#N/A</v>
      </c>
      <c r="N762" s="8" t="e">
        <v>#N/A</v>
      </c>
      <c r="O762" t="e">
        <v>#N/A</v>
      </c>
      <c r="P762" t="e">
        <v>#N/A</v>
      </c>
      <c r="Q762" t="e">
        <v>#N/A</v>
      </c>
      <c r="R762" s="2" t="e">
        <v>#N/A</v>
      </c>
      <c r="S762" t="e">
        <v>#N/A</v>
      </c>
      <c r="T762" s="3" t="e">
        <v>#N/A</v>
      </c>
      <c r="U762" s="3" t="e">
        <v>#N/A</v>
      </c>
      <c r="V762" t="e">
        <v>#N/A</v>
      </c>
      <c r="W762" t="e">
        <v>#N/A</v>
      </c>
      <c r="X762" t="e">
        <v>#N/A</v>
      </c>
      <c r="Y762" s="3" t="e">
        <v>#N/A</v>
      </c>
      <c r="Z762" s="8" t="e">
        <v>#N/A</v>
      </c>
      <c r="AA762" s="30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</row>
    <row r="763" spans="1:32" x14ac:dyDescent="0.25">
      <c r="A763" t="e">
        <v>#N/A</v>
      </c>
      <c r="B763" s="33" t="e">
        <v>#N/A</v>
      </c>
      <c r="C763" t="e">
        <v>#N/A</v>
      </c>
      <c r="D763" t="e">
        <v>#N/A</v>
      </c>
      <c r="E763" s="69" t="e">
        <v>#N/A</v>
      </c>
      <c r="F763" s="3" t="e">
        <v>#N/A</v>
      </c>
      <c r="G763" s="3" t="e">
        <v>#N/A</v>
      </c>
      <c r="H763" s="3" t="e">
        <v>#N/A</v>
      </c>
      <c r="I763" s="80" t="e">
        <v>#N/A</v>
      </c>
      <c r="J763" s="80" t="e">
        <v>#N/A</v>
      </c>
      <c r="K763" s="85" t="e">
        <v>#N/A</v>
      </c>
      <c r="L763" s="9" t="e">
        <v>#N/A</v>
      </c>
      <c r="M763" s="93" t="e">
        <v>#N/A</v>
      </c>
      <c r="N763" s="8" t="e">
        <v>#N/A</v>
      </c>
      <c r="O763" t="e">
        <v>#N/A</v>
      </c>
      <c r="P763" t="e">
        <v>#N/A</v>
      </c>
      <c r="Q763" t="e">
        <v>#N/A</v>
      </c>
      <c r="R763" s="2" t="e">
        <v>#N/A</v>
      </c>
      <c r="S763" t="e">
        <v>#N/A</v>
      </c>
      <c r="T763" s="3" t="e">
        <v>#N/A</v>
      </c>
      <c r="U763" s="3" t="e">
        <v>#N/A</v>
      </c>
      <c r="V763" t="e">
        <v>#N/A</v>
      </c>
      <c r="W763" t="e">
        <v>#N/A</v>
      </c>
      <c r="X763" t="e">
        <v>#N/A</v>
      </c>
      <c r="Y763" s="3" t="e">
        <v>#N/A</v>
      </c>
      <c r="Z763" s="8" t="e">
        <v>#N/A</v>
      </c>
      <c r="AA763" s="30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</row>
    <row r="764" spans="1:32" x14ac:dyDescent="0.25">
      <c r="A764" t="e">
        <v>#N/A</v>
      </c>
      <c r="B764" s="33" t="e">
        <v>#N/A</v>
      </c>
      <c r="C764" t="e">
        <v>#N/A</v>
      </c>
      <c r="D764" t="e">
        <v>#N/A</v>
      </c>
      <c r="E764" s="69" t="e">
        <v>#N/A</v>
      </c>
      <c r="F764" s="3" t="e">
        <v>#N/A</v>
      </c>
      <c r="G764" s="3" t="e">
        <v>#N/A</v>
      </c>
      <c r="H764" s="3" t="e">
        <v>#N/A</v>
      </c>
      <c r="I764" s="80" t="e">
        <v>#N/A</v>
      </c>
      <c r="J764" s="80" t="e">
        <v>#N/A</v>
      </c>
      <c r="K764" s="85" t="e">
        <v>#N/A</v>
      </c>
      <c r="L764" s="9" t="e">
        <v>#N/A</v>
      </c>
      <c r="M764" s="93" t="e">
        <v>#N/A</v>
      </c>
      <c r="N764" s="8" t="e">
        <v>#N/A</v>
      </c>
      <c r="O764" t="e">
        <v>#N/A</v>
      </c>
      <c r="P764" t="e">
        <v>#N/A</v>
      </c>
      <c r="Q764" t="e">
        <v>#N/A</v>
      </c>
      <c r="R764" s="2" t="e">
        <v>#N/A</v>
      </c>
      <c r="S764" t="e">
        <v>#N/A</v>
      </c>
      <c r="T764" s="3" t="e">
        <v>#N/A</v>
      </c>
      <c r="U764" s="3" t="e">
        <v>#N/A</v>
      </c>
      <c r="V764" t="e">
        <v>#N/A</v>
      </c>
      <c r="W764" t="e">
        <v>#N/A</v>
      </c>
      <c r="X764" t="e">
        <v>#N/A</v>
      </c>
      <c r="Y764" s="3" t="e">
        <v>#N/A</v>
      </c>
      <c r="Z764" s="8" t="e">
        <v>#N/A</v>
      </c>
      <c r="AA764" s="30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</row>
    <row r="765" spans="1:32" x14ac:dyDescent="0.25">
      <c r="A765" t="e">
        <v>#N/A</v>
      </c>
      <c r="B765" s="33" t="e">
        <v>#N/A</v>
      </c>
      <c r="C765" t="e">
        <v>#N/A</v>
      </c>
      <c r="D765" t="e">
        <v>#N/A</v>
      </c>
      <c r="E765" s="69" t="e">
        <v>#N/A</v>
      </c>
      <c r="F765" s="3" t="e">
        <v>#N/A</v>
      </c>
      <c r="G765" s="3" t="e">
        <v>#N/A</v>
      </c>
      <c r="H765" s="3" t="e">
        <v>#N/A</v>
      </c>
      <c r="I765" s="80" t="e">
        <v>#N/A</v>
      </c>
      <c r="J765" s="80" t="e">
        <v>#N/A</v>
      </c>
      <c r="K765" s="85" t="e">
        <v>#N/A</v>
      </c>
      <c r="L765" s="9" t="e">
        <v>#N/A</v>
      </c>
      <c r="M765" s="93" t="e">
        <v>#N/A</v>
      </c>
      <c r="N765" s="8" t="e">
        <v>#N/A</v>
      </c>
      <c r="O765" t="e">
        <v>#N/A</v>
      </c>
      <c r="P765" t="e">
        <v>#N/A</v>
      </c>
      <c r="Q765" t="e">
        <v>#N/A</v>
      </c>
      <c r="R765" s="2" t="e">
        <v>#N/A</v>
      </c>
      <c r="S765" t="e">
        <v>#N/A</v>
      </c>
      <c r="T765" s="3" t="e">
        <v>#N/A</v>
      </c>
      <c r="U765" s="3" t="e">
        <v>#N/A</v>
      </c>
      <c r="V765" t="e">
        <v>#N/A</v>
      </c>
      <c r="W765" t="e">
        <v>#N/A</v>
      </c>
      <c r="X765" t="e">
        <v>#N/A</v>
      </c>
      <c r="Y765" s="3" t="e">
        <v>#N/A</v>
      </c>
      <c r="Z765" s="8" t="e">
        <v>#N/A</v>
      </c>
      <c r="AA765" s="30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</row>
    <row r="766" spans="1:32" x14ac:dyDescent="0.25">
      <c r="A766" t="e">
        <v>#N/A</v>
      </c>
      <c r="B766" s="33" t="e">
        <v>#N/A</v>
      </c>
      <c r="C766" t="e">
        <v>#N/A</v>
      </c>
      <c r="D766" t="e">
        <v>#N/A</v>
      </c>
      <c r="E766" s="69" t="e">
        <v>#N/A</v>
      </c>
      <c r="F766" s="3" t="e">
        <v>#N/A</v>
      </c>
      <c r="G766" s="3" t="e">
        <v>#N/A</v>
      </c>
      <c r="H766" s="3" t="e">
        <v>#N/A</v>
      </c>
      <c r="I766" s="80" t="e">
        <v>#N/A</v>
      </c>
      <c r="J766" s="80" t="e">
        <v>#N/A</v>
      </c>
      <c r="K766" s="85" t="e">
        <v>#N/A</v>
      </c>
      <c r="L766" s="9" t="e">
        <v>#N/A</v>
      </c>
      <c r="M766" s="93" t="e">
        <v>#N/A</v>
      </c>
      <c r="N766" s="8" t="e">
        <v>#N/A</v>
      </c>
      <c r="O766" t="e">
        <v>#N/A</v>
      </c>
      <c r="P766" t="e">
        <v>#N/A</v>
      </c>
      <c r="Q766" t="e">
        <v>#N/A</v>
      </c>
      <c r="R766" s="2" t="e">
        <v>#N/A</v>
      </c>
      <c r="S766" t="e">
        <v>#N/A</v>
      </c>
      <c r="T766" s="3" t="e">
        <v>#N/A</v>
      </c>
      <c r="U766" s="3" t="e">
        <v>#N/A</v>
      </c>
      <c r="V766" t="e">
        <v>#N/A</v>
      </c>
      <c r="W766" t="e">
        <v>#N/A</v>
      </c>
      <c r="X766" t="e">
        <v>#N/A</v>
      </c>
      <c r="Y766" s="3" t="e">
        <v>#N/A</v>
      </c>
      <c r="Z766" s="8" t="e">
        <v>#N/A</v>
      </c>
      <c r="AA766" s="30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</row>
    <row r="767" spans="1:32" x14ac:dyDescent="0.25">
      <c r="A767" t="e">
        <v>#N/A</v>
      </c>
      <c r="B767" s="33" t="e">
        <v>#N/A</v>
      </c>
      <c r="C767" t="e">
        <v>#N/A</v>
      </c>
      <c r="D767" t="e">
        <v>#N/A</v>
      </c>
      <c r="E767" s="69" t="e">
        <v>#N/A</v>
      </c>
      <c r="F767" s="3" t="e">
        <v>#N/A</v>
      </c>
      <c r="G767" s="3" t="e">
        <v>#N/A</v>
      </c>
      <c r="H767" s="3" t="e">
        <v>#N/A</v>
      </c>
      <c r="I767" s="80" t="e">
        <v>#N/A</v>
      </c>
      <c r="J767" s="80" t="e">
        <v>#N/A</v>
      </c>
      <c r="K767" s="85" t="e">
        <v>#N/A</v>
      </c>
      <c r="L767" s="9" t="e">
        <v>#N/A</v>
      </c>
      <c r="M767" s="93" t="e">
        <v>#N/A</v>
      </c>
      <c r="N767" s="8" t="e">
        <v>#N/A</v>
      </c>
      <c r="O767" t="e">
        <v>#N/A</v>
      </c>
      <c r="P767" t="e">
        <v>#N/A</v>
      </c>
      <c r="Q767" t="e">
        <v>#N/A</v>
      </c>
      <c r="R767" s="2" t="e">
        <v>#N/A</v>
      </c>
      <c r="S767" t="e">
        <v>#N/A</v>
      </c>
      <c r="T767" s="3" t="e">
        <v>#N/A</v>
      </c>
      <c r="U767" s="3" t="e">
        <v>#N/A</v>
      </c>
      <c r="V767" t="e">
        <v>#N/A</v>
      </c>
      <c r="W767" t="e">
        <v>#N/A</v>
      </c>
      <c r="X767" t="e">
        <v>#N/A</v>
      </c>
      <c r="Y767" s="3" t="e">
        <v>#N/A</v>
      </c>
      <c r="Z767" s="8" t="e">
        <v>#N/A</v>
      </c>
      <c r="AA767" s="30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</row>
    <row r="768" spans="1:32" x14ac:dyDescent="0.25">
      <c r="A768" t="e">
        <v>#N/A</v>
      </c>
      <c r="B768" s="33" t="e">
        <v>#N/A</v>
      </c>
      <c r="C768" t="e">
        <v>#N/A</v>
      </c>
      <c r="D768" t="e">
        <v>#N/A</v>
      </c>
      <c r="E768" s="69" t="e">
        <v>#N/A</v>
      </c>
      <c r="F768" s="3" t="e">
        <v>#N/A</v>
      </c>
      <c r="G768" s="3" t="e">
        <v>#N/A</v>
      </c>
      <c r="H768" s="3" t="e">
        <v>#N/A</v>
      </c>
      <c r="I768" s="80" t="e">
        <v>#N/A</v>
      </c>
      <c r="J768" s="80" t="e">
        <v>#N/A</v>
      </c>
      <c r="K768" s="85" t="e">
        <v>#N/A</v>
      </c>
      <c r="L768" s="9" t="e">
        <v>#N/A</v>
      </c>
      <c r="M768" s="93" t="e">
        <v>#N/A</v>
      </c>
      <c r="N768" s="8" t="e">
        <v>#N/A</v>
      </c>
      <c r="O768" t="e">
        <v>#N/A</v>
      </c>
      <c r="P768" t="e">
        <v>#N/A</v>
      </c>
      <c r="Q768" t="e">
        <v>#N/A</v>
      </c>
      <c r="R768" s="2" t="e">
        <v>#N/A</v>
      </c>
      <c r="S768" t="e">
        <v>#N/A</v>
      </c>
      <c r="T768" s="3" t="e">
        <v>#N/A</v>
      </c>
      <c r="U768" s="3" t="e">
        <v>#N/A</v>
      </c>
      <c r="V768" t="e">
        <v>#N/A</v>
      </c>
      <c r="W768" t="e">
        <v>#N/A</v>
      </c>
      <c r="X768" t="e">
        <v>#N/A</v>
      </c>
      <c r="Y768" s="3" t="e">
        <v>#N/A</v>
      </c>
      <c r="Z768" s="8" t="e">
        <v>#N/A</v>
      </c>
      <c r="AA768" s="30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</row>
    <row r="769" spans="1:32" x14ac:dyDescent="0.25">
      <c r="A769" t="e">
        <v>#N/A</v>
      </c>
      <c r="B769" s="33" t="e">
        <v>#N/A</v>
      </c>
      <c r="C769" t="e">
        <v>#N/A</v>
      </c>
      <c r="D769" t="e">
        <v>#N/A</v>
      </c>
      <c r="E769" s="69" t="e">
        <v>#N/A</v>
      </c>
      <c r="F769" s="3" t="e">
        <v>#N/A</v>
      </c>
      <c r="G769" s="3" t="e">
        <v>#N/A</v>
      </c>
      <c r="H769" s="3" t="e">
        <v>#N/A</v>
      </c>
      <c r="I769" s="80" t="e">
        <v>#N/A</v>
      </c>
      <c r="J769" s="80" t="e">
        <v>#N/A</v>
      </c>
      <c r="K769" s="85" t="e">
        <v>#N/A</v>
      </c>
      <c r="L769" s="9" t="e">
        <v>#N/A</v>
      </c>
      <c r="M769" s="93" t="e">
        <v>#N/A</v>
      </c>
      <c r="N769" s="8" t="e">
        <v>#N/A</v>
      </c>
      <c r="O769" t="e">
        <v>#N/A</v>
      </c>
      <c r="P769" t="e">
        <v>#N/A</v>
      </c>
      <c r="Q769" t="e">
        <v>#N/A</v>
      </c>
      <c r="R769" s="2" t="e">
        <v>#N/A</v>
      </c>
      <c r="S769" t="e">
        <v>#N/A</v>
      </c>
      <c r="T769" s="3" t="e">
        <v>#N/A</v>
      </c>
      <c r="U769" s="3" t="e">
        <v>#N/A</v>
      </c>
      <c r="V769" t="e">
        <v>#N/A</v>
      </c>
      <c r="W769" t="e">
        <v>#N/A</v>
      </c>
      <c r="X769" t="e">
        <v>#N/A</v>
      </c>
      <c r="Y769" s="3" t="e">
        <v>#N/A</v>
      </c>
      <c r="Z769" s="8" t="e">
        <v>#N/A</v>
      </c>
      <c r="AA769" s="30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</row>
    <row r="770" spans="1:32" x14ac:dyDescent="0.25">
      <c r="A770" t="e">
        <v>#N/A</v>
      </c>
      <c r="B770" s="33" t="e">
        <v>#N/A</v>
      </c>
      <c r="C770" t="e">
        <v>#N/A</v>
      </c>
      <c r="D770" t="e">
        <v>#N/A</v>
      </c>
      <c r="E770" s="69" t="e">
        <v>#N/A</v>
      </c>
      <c r="F770" s="3" t="e">
        <v>#N/A</v>
      </c>
      <c r="G770" s="3" t="e">
        <v>#N/A</v>
      </c>
      <c r="H770" s="3" t="e">
        <v>#N/A</v>
      </c>
      <c r="I770" s="80" t="e">
        <v>#N/A</v>
      </c>
      <c r="J770" s="80" t="e">
        <v>#N/A</v>
      </c>
      <c r="K770" s="85" t="e">
        <v>#N/A</v>
      </c>
      <c r="L770" s="9" t="e">
        <v>#N/A</v>
      </c>
      <c r="M770" s="93" t="e">
        <v>#N/A</v>
      </c>
      <c r="N770" s="8" t="e">
        <v>#N/A</v>
      </c>
      <c r="O770" t="e">
        <v>#N/A</v>
      </c>
      <c r="P770" t="e">
        <v>#N/A</v>
      </c>
      <c r="Q770" t="e">
        <v>#N/A</v>
      </c>
      <c r="R770" s="2" t="e">
        <v>#N/A</v>
      </c>
      <c r="S770" t="e">
        <v>#N/A</v>
      </c>
      <c r="T770" s="3" t="e">
        <v>#N/A</v>
      </c>
      <c r="U770" s="3" t="e">
        <v>#N/A</v>
      </c>
      <c r="V770" t="e">
        <v>#N/A</v>
      </c>
      <c r="W770" t="e">
        <v>#N/A</v>
      </c>
      <c r="X770" t="e">
        <v>#N/A</v>
      </c>
      <c r="Y770" s="3" t="e">
        <v>#N/A</v>
      </c>
      <c r="Z770" s="8" t="e">
        <v>#N/A</v>
      </c>
      <c r="AA770" s="3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</row>
    <row r="771" spans="1:32" x14ac:dyDescent="0.25">
      <c r="A771" t="e">
        <v>#N/A</v>
      </c>
      <c r="B771" s="33" t="e">
        <v>#N/A</v>
      </c>
      <c r="C771" t="e">
        <v>#N/A</v>
      </c>
      <c r="D771" t="e">
        <v>#N/A</v>
      </c>
      <c r="E771" s="69" t="e">
        <v>#N/A</v>
      </c>
      <c r="F771" s="3" t="e">
        <v>#N/A</v>
      </c>
      <c r="G771" s="3" t="e">
        <v>#N/A</v>
      </c>
      <c r="H771" s="3" t="e">
        <v>#N/A</v>
      </c>
      <c r="I771" s="80" t="e">
        <v>#N/A</v>
      </c>
      <c r="J771" s="80" t="e">
        <v>#N/A</v>
      </c>
      <c r="K771" s="85" t="e">
        <v>#N/A</v>
      </c>
      <c r="L771" s="9" t="e">
        <v>#N/A</v>
      </c>
      <c r="M771" s="93" t="e">
        <v>#N/A</v>
      </c>
      <c r="N771" s="8" t="e">
        <v>#N/A</v>
      </c>
      <c r="O771" t="e">
        <v>#N/A</v>
      </c>
      <c r="P771" t="e">
        <v>#N/A</v>
      </c>
      <c r="Q771" t="e">
        <v>#N/A</v>
      </c>
      <c r="R771" s="2" t="e">
        <v>#N/A</v>
      </c>
      <c r="S771" t="e">
        <v>#N/A</v>
      </c>
      <c r="T771" s="3" t="e">
        <v>#N/A</v>
      </c>
      <c r="U771" s="3" t="e">
        <v>#N/A</v>
      </c>
      <c r="V771" t="e">
        <v>#N/A</v>
      </c>
      <c r="W771" t="e">
        <v>#N/A</v>
      </c>
      <c r="X771" t="e">
        <v>#N/A</v>
      </c>
      <c r="Y771" s="3" t="e">
        <v>#N/A</v>
      </c>
      <c r="Z771" s="8" t="e">
        <v>#N/A</v>
      </c>
      <c r="AA771" s="30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</row>
    <row r="772" spans="1:32" x14ac:dyDescent="0.25">
      <c r="A772" t="e">
        <v>#N/A</v>
      </c>
      <c r="B772" s="33" t="e">
        <v>#N/A</v>
      </c>
      <c r="C772" t="e">
        <v>#N/A</v>
      </c>
      <c r="D772" t="e">
        <v>#N/A</v>
      </c>
      <c r="E772" s="69" t="e">
        <v>#N/A</v>
      </c>
      <c r="F772" s="3" t="e">
        <v>#N/A</v>
      </c>
      <c r="G772" s="3" t="e">
        <v>#N/A</v>
      </c>
      <c r="H772" s="3" t="e">
        <v>#N/A</v>
      </c>
      <c r="I772" s="80" t="e">
        <v>#N/A</v>
      </c>
      <c r="J772" s="80" t="e">
        <v>#N/A</v>
      </c>
      <c r="K772" s="85" t="e">
        <v>#N/A</v>
      </c>
      <c r="L772" s="9" t="e">
        <v>#N/A</v>
      </c>
      <c r="M772" s="93" t="e">
        <v>#N/A</v>
      </c>
      <c r="N772" s="8" t="e">
        <v>#N/A</v>
      </c>
      <c r="O772" t="e">
        <v>#N/A</v>
      </c>
      <c r="P772" t="e">
        <v>#N/A</v>
      </c>
      <c r="Q772" t="e">
        <v>#N/A</v>
      </c>
      <c r="R772" s="2" t="e">
        <v>#N/A</v>
      </c>
      <c r="S772" t="e">
        <v>#N/A</v>
      </c>
      <c r="T772" s="3" t="e">
        <v>#N/A</v>
      </c>
      <c r="U772" s="3" t="e">
        <v>#N/A</v>
      </c>
      <c r="V772" t="e">
        <v>#N/A</v>
      </c>
      <c r="W772" t="e">
        <v>#N/A</v>
      </c>
      <c r="X772" t="e">
        <v>#N/A</v>
      </c>
      <c r="Y772" s="3" t="e">
        <v>#N/A</v>
      </c>
      <c r="Z772" s="8" t="e">
        <v>#N/A</v>
      </c>
      <c r="AA772" s="30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</row>
    <row r="773" spans="1:32" x14ac:dyDescent="0.25">
      <c r="A773" t="e">
        <v>#N/A</v>
      </c>
      <c r="B773" s="33" t="e">
        <v>#N/A</v>
      </c>
      <c r="C773" t="e">
        <v>#N/A</v>
      </c>
      <c r="D773" t="e">
        <v>#N/A</v>
      </c>
      <c r="E773" s="69" t="e">
        <v>#N/A</v>
      </c>
      <c r="F773" s="3" t="e">
        <v>#N/A</v>
      </c>
      <c r="G773" s="3" t="e">
        <v>#N/A</v>
      </c>
      <c r="H773" s="3" t="e">
        <v>#N/A</v>
      </c>
      <c r="I773" s="80" t="e">
        <v>#N/A</v>
      </c>
      <c r="J773" s="80" t="e">
        <v>#N/A</v>
      </c>
      <c r="K773" s="85" t="e">
        <v>#N/A</v>
      </c>
      <c r="L773" s="9" t="e">
        <v>#N/A</v>
      </c>
      <c r="M773" s="93" t="e">
        <v>#N/A</v>
      </c>
      <c r="N773" s="8" t="e">
        <v>#N/A</v>
      </c>
      <c r="O773" t="e">
        <v>#N/A</v>
      </c>
      <c r="P773" t="e">
        <v>#N/A</v>
      </c>
      <c r="Q773" t="e">
        <v>#N/A</v>
      </c>
      <c r="R773" s="2" t="e">
        <v>#N/A</v>
      </c>
      <c r="S773" t="e">
        <v>#N/A</v>
      </c>
      <c r="T773" s="3" t="e">
        <v>#N/A</v>
      </c>
      <c r="U773" s="3" t="e">
        <v>#N/A</v>
      </c>
      <c r="V773" t="e">
        <v>#N/A</v>
      </c>
      <c r="W773" t="e">
        <v>#N/A</v>
      </c>
      <c r="X773" t="e">
        <v>#N/A</v>
      </c>
      <c r="Y773" s="3" t="e">
        <v>#N/A</v>
      </c>
      <c r="Z773" s="8" t="e">
        <v>#N/A</v>
      </c>
      <c r="AA773" s="30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</row>
    <row r="774" spans="1:32" x14ac:dyDescent="0.25">
      <c r="A774" t="e">
        <v>#N/A</v>
      </c>
      <c r="B774" s="33" t="e">
        <v>#N/A</v>
      </c>
      <c r="C774" t="e">
        <v>#N/A</v>
      </c>
      <c r="D774" t="e">
        <v>#N/A</v>
      </c>
      <c r="E774" s="69" t="e">
        <v>#N/A</v>
      </c>
      <c r="F774" s="3" t="e">
        <v>#N/A</v>
      </c>
      <c r="G774" s="3" t="e">
        <v>#N/A</v>
      </c>
      <c r="H774" s="3" t="e">
        <v>#N/A</v>
      </c>
      <c r="I774" s="80" t="e">
        <v>#N/A</v>
      </c>
      <c r="J774" s="80" t="e">
        <v>#N/A</v>
      </c>
      <c r="K774" s="85" t="e">
        <v>#N/A</v>
      </c>
      <c r="L774" s="9" t="e">
        <v>#N/A</v>
      </c>
      <c r="M774" s="93" t="e">
        <v>#N/A</v>
      </c>
      <c r="N774" s="8" t="e">
        <v>#N/A</v>
      </c>
      <c r="O774" t="e">
        <v>#N/A</v>
      </c>
      <c r="P774" t="e">
        <v>#N/A</v>
      </c>
      <c r="Q774" t="e">
        <v>#N/A</v>
      </c>
      <c r="R774" s="2" t="e">
        <v>#N/A</v>
      </c>
      <c r="S774" t="e">
        <v>#N/A</v>
      </c>
      <c r="T774" s="3" t="e">
        <v>#N/A</v>
      </c>
      <c r="U774" s="3" t="e">
        <v>#N/A</v>
      </c>
      <c r="V774" t="e">
        <v>#N/A</v>
      </c>
      <c r="W774" t="e">
        <v>#N/A</v>
      </c>
      <c r="X774" t="e">
        <v>#N/A</v>
      </c>
      <c r="Y774" s="3" t="e">
        <v>#N/A</v>
      </c>
      <c r="Z774" s="8" t="e">
        <v>#N/A</v>
      </c>
      <c r="AA774" s="30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</row>
    <row r="775" spans="1:32" x14ac:dyDescent="0.25">
      <c r="A775" t="e">
        <v>#N/A</v>
      </c>
      <c r="B775" s="33" t="e">
        <v>#N/A</v>
      </c>
      <c r="C775" t="e">
        <v>#N/A</v>
      </c>
      <c r="D775" t="e">
        <v>#N/A</v>
      </c>
      <c r="E775" s="69" t="e">
        <v>#N/A</v>
      </c>
      <c r="F775" s="3" t="e">
        <v>#N/A</v>
      </c>
      <c r="G775" s="3" t="e">
        <v>#N/A</v>
      </c>
      <c r="H775" s="3" t="e">
        <v>#N/A</v>
      </c>
      <c r="I775" s="80" t="e">
        <v>#N/A</v>
      </c>
      <c r="J775" s="80" t="e">
        <v>#N/A</v>
      </c>
      <c r="K775" s="85" t="e">
        <v>#N/A</v>
      </c>
      <c r="L775" s="9" t="e">
        <v>#N/A</v>
      </c>
      <c r="M775" s="93" t="e">
        <v>#N/A</v>
      </c>
      <c r="N775" s="8" t="e">
        <v>#N/A</v>
      </c>
      <c r="O775" t="e">
        <v>#N/A</v>
      </c>
      <c r="P775" t="e">
        <v>#N/A</v>
      </c>
      <c r="Q775" t="e">
        <v>#N/A</v>
      </c>
      <c r="R775" s="2" t="e">
        <v>#N/A</v>
      </c>
      <c r="S775" t="e">
        <v>#N/A</v>
      </c>
      <c r="T775" s="3" t="e">
        <v>#N/A</v>
      </c>
      <c r="U775" s="3" t="e">
        <v>#N/A</v>
      </c>
      <c r="V775" t="e">
        <v>#N/A</v>
      </c>
      <c r="W775" t="e">
        <v>#N/A</v>
      </c>
      <c r="X775" t="e">
        <v>#N/A</v>
      </c>
      <c r="Y775" s="3" t="e">
        <v>#N/A</v>
      </c>
      <c r="Z775" s="8" t="e">
        <v>#N/A</v>
      </c>
      <c r="AA775" s="30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</row>
    <row r="776" spans="1:32" x14ac:dyDescent="0.25">
      <c r="A776" t="e">
        <v>#N/A</v>
      </c>
      <c r="B776" s="33" t="e">
        <v>#N/A</v>
      </c>
      <c r="C776" t="e">
        <v>#N/A</v>
      </c>
      <c r="D776" t="e">
        <v>#N/A</v>
      </c>
      <c r="E776" s="69" t="e">
        <v>#N/A</v>
      </c>
      <c r="F776" s="3" t="e">
        <v>#N/A</v>
      </c>
      <c r="G776" s="3" t="e">
        <v>#N/A</v>
      </c>
      <c r="H776" s="3" t="e">
        <v>#N/A</v>
      </c>
      <c r="I776" s="80" t="e">
        <v>#N/A</v>
      </c>
      <c r="J776" s="80" t="e">
        <v>#N/A</v>
      </c>
      <c r="K776" s="85" t="e">
        <v>#N/A</v>
      </c>
      <c r="L776" s="9" t="e">
        <v>#N/A</v>
      </c>
      <c r="M776" s="93" t="e">
        <v>#N/A</v>
      </c>
      <c r="N776" s="8" t="e">
        <v>#N/A</v>
      </c>
      <c r="O776" t="e">
        <v>#N/A</v>
      </c>
      <c r="P776" t="e">
        <v>#N/A</v>
      </c>
      <c r="Q776" t="e">
        <v>#N/A</v>
      </c>
      <c r="R776" s="2" t="e">
        <v>#N/A</v>
      </c>
      <c r="S776" t="e">
        <v>#N/A</v>
      </c>
      <c r="T776" s="3" t="e">
        <v>#N/A</v>
      </c>
      <c r="U776" s="3" t="e">
        <v>#N/A</v>
      </c>
      <c r="V776" t="e">
        <v>#N/A</v>
      </c>
      <c r="W776" t="e">
        <v>#N/A</v>
      </c>
      <c r="X776" t="e">
        <v>#N/A</v>
      </c>
      <c r="Y776" s="3" t="e">
        <v>#N/A</v>
      </c>
      <c r="Z776" s="8" t="e">
        <v>#N/A</v>
      </c>
      <c r="AA776" s="30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</row>
    <row r="777" spans="1:32" x14ac:dyDescent="0.25">
      <c r="A777" t="e">
        <v>#N/A</v>
      </c>
      <c r="B777" s="33" t="e">
        <v>#N/A</v>
      </c>
      <c r="C777" t="e">
        <v>#N/A</v>
      </c>
      <c r="D777" t="e">
        <v>#N/A</v>
      </c>
      <c r="E777" s="69" t="e">
        <v>#N/A</v>
      </c>
      <c r="F777" s="3" t="e">
        <v>#N/A</v>
      </c>
      <c r="G777" s="3" t="e">
        <v>#N/A</v>
      </c>
      <c r="H777" s="3" t="e">
        <v>#N/A</v>
      </c>
      <c r="I777" s="80" t="e">
        <v>#N/A</v>
      </c>
      <c r="J777" s="80" t="e">
        <v>#N/A</v>
      </c>
      <c r="K777" s="85" t="e">
        <v>#N/A</v>
      </c>
      <c r="L777" s="9" t="e">
        <v>#N/A</v>
      </c>
      <c r="M777" s="93" t="e">
        <v>#N/A</v>
      </c>
      <c r="N777" s="8" t="e">
        <v>#N/A</v>
      </c>
      <c r="O777" t="e">
        <v>#N/A</v>
      </c>
      <c r="P777" t="e">
        <v>#N/A</v>
      </c>
      <c r="Q777" t="e">
        <v>#N/A</v>
      </c>
      <c r="R777" s="2" t="e">
        <v>#N/A</v>
      </c>
      <c r="S777" t="e">
        <v>#N/A</v>
      </c>
      <c r="T777" s="3" t="e">
        <v>#N/A</v>
      </c>
      <c r="U777" s="3" t="e">
        <v>#N/A</v>
      </c>
      <c r="V777" t="e">
        <v>#N/A</v>
      </c>
      <c r="W777" t="e">
        <v>#N/A</v>
      </c>
      <c r="X777" t="e">
        <v>#N/A</v>
      </c>
      <c r="Y777" s="3" t="e">
        <v>#N/A</v>
      </c>
      <c r="Z777" s="8" t="e">
        <v>#N/A</v>
      </c>
      <c r="AA777" s="30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</row>
    <row r="778" spans="1:32" x14ac:dyDescent="0.25">
      <c r="A778" t="e">
        <v>#N/A</v>
      </c>
      <c r="B778" s="33" t="e">
        <v>#N/A</v>
      </c>
      <c r="C778" t="e">
        <v>#N/A</v>
      </c>
      <c r="D778" t="e">
        <v>#N/A</v>
      </c>
      <c r="E778" s="69" t="e">
        <v>#N/A</v>
      </c>
      <c r="F778" s="3" t="e">
        <v>#N/A</v>
      </c>
      <c r="G778" s="3" t="e">
        <v>#N/A</v>
      </c>
      <c r="H778" s="3" t="e">
        <v>#N/A</v>
      </c>
      <c r="I778" s="80" t="e">
        <v>#N/A</v>
      </c>
      <c r="J778" s="80" t="e">
        <v>#N/A</v>
      </c>
      <c r="K778" s="85" t="e">
        <v>#N/A</v>
      </c>
      <c r="L778" s="9" t="e">
        <v>#N/A</v>
      </c>
      <c r="M778" s="93" t="e">
        <v>#N/A</v>
      </c>
      <c r="N778" s="8" t="e">
        <v>#N/A</v>
      </c>
      <c r="O778" t="e">
        <v>#N/A</v>
      </c>
      <c r="P778" t="e">
        <v>#N/A</v>
      </c>
      <c r="Q778" t="e">
        <v>#N/A</v>
      </c>
      <c r="R778" s="2" t="e">
        <v>#N/A</v>
      </c>
      <c r="S778" t="e">
        <v>#N/A</v>
      </c>
      <c r="T778" s="3" t="e">
        <v>#N/A</v>
      </c>
      <c r="U778" s="3" t="e">
        <v>#N/A</v>
      </c>
      <c r="V778" t="e">
        <v>#N/A</v>
      </c>
      <c r="W778" t="e">
        <v>#N/A</v>
      </c>
      <c r="X778" t="e">
        <v>#N/A</v>
      </c>
      <c r="Y778" s="3" t="e">
        <v>#N/A</v>
      </c>
      <c r="Z778" s="8" t="e">
        <v>#N/A</v>
      </c>
      <c r="AA778" s="30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</row>
    <row r="779" spans="1:32" x14ac:dyDescent="0.25">
      <c r="A779" t="e">
        <v>#N/A</v>
      </c>
      <c r="B779" s="33" t="e">
        <v>#N/A</v>
      </c>
      <c r="C779" t="e">
        <v>#N/A</v>
      </c>
      <c r="D779" t="e">
        <v>#N/A</v>
      </c>
      <c r="E779" s="69" t="e">
        <v>#N/A</v>
      </c>
      <c r="F779" s="3" t="e">
        <v>#N/A</v>
      </c>
      <c r="G779" s="3" t="e">
        <v>#N/A</v>
      </c>
      <c r="H779" s="3" t="e">
        <v>#N/A</v>
      </c>
      <c r="I779" s="80" t="e">
        <v>#N/A</v>
      </c>
      <c r="J779" s="80" t="e">
        <v>#N/A</v>
      </c>
      <c r="K779" s="85" t="e">
        <v>#N/A</v>
      </c>
      <c r="L779" s="9" t="e">
        <v>#N/A</v>
      </c>
      <c r="M779" s="93" t="e">
        <v>#N/A</v>
      </c>
      <c r="N779" s="8" t="e">
        <v>#N/A</v>
      </c>
      <c r="O779" t="e">
        <v>#N/A</v>
      </c>
      <c r="P779" t="e">
        <v>#N/A</v>
      </c>
      <c r="Q779" t="e">
        <v>#N/A</v>
      </c>
      <c r="R779" s="2" t="e">
        <v>#N/A</v>
      </c>
      <c r="S779" t="e">
        <v>#N/A</v>
      </c>
      <c r="T779" s="3" t="e">
        <v>#N/A</v>
      </c>
      <c r="U779" s="3" t="e">
        <v>#N/A</v>
      </c>
      <c r="V779" t="e">
        <v>#N/A</v>
      </c>
      <c r="W779" t="e">
        <v>#N/A</v>
      </c>
      <c r="X779" t="e">
        <v>#N/A</v>
      </c>
      <c r="Y779" s="3" t="e">
        <v>#N/A</v>
      </c>
      <c r="Z779" s="8" t="e">
        <v>#N/A</v>
      </c>
      <c r="AA779" s="30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</row>
    <row r="780" spans="1:32" x14ac:dyDescent="0.25">
      <c r="A780" t="e">
        <v>#N/A</v>
      </c>
      <c r="B780" s="33" t="e">
        <v>#N/A</v>
      </c>
      <c r="C780" t="e">
        <v>#N/A</v>
      </c>
      <c r="D780" t="e">
        <v>#N/A</v>
      </c>
      <c r="E780" s="69" t="e">
        <v>#N/A</v>
      </c>
      <c r="F780" s="3" t="e">
        <v>#N/A</v>
      </c>
      <c r="G780" s="3" t="e">
        <v>#N/A</v>
      </c>
      <c r="H780" s="3" t="e">
        <v>#N/A</v>
      </c>
      <c r="I780" s="80" t="e">
        <v>#N/A</v>
      </c>
      <c r="J780" s="80" t="e">
        <v>#N/A</v>
      </c>
      <c r="K780" s="85" t="e">
        <v>#N/A</v>
      </c>
      <c r="L780" s="9" t="e">
        <v>#N/A</v>
      </c>
      <c r="M780" s="93" t="e">
        <v>#N/A</v>
      </c>
      <c r="N780" s="8" t="e">
        <v>#N/A</v>
      </c>
      <c r="O780" t="e">
        <v>#N/A</v>
      </c>
      <c r="P780" t="e">
        <v>#N/A</v>
      </c>
      <c r="Q780" t="e">
        <v>#N/A</v>
      </c>
      <c r="R780" s="2" t="e">
        <v>#N/A</v>
      </c>
      <c r="S780" t="e">
        <v>#N/A</v>
      </c>
      <c r="T780" s="3" t="e">
        <v>#N/A</v>
      </c>
      <c r="U780" s="3" t="e">
        <v>#N/A</v>
      </c>
      <c r="V780" t="e">
        <v>#N/A</v>
      </c>
      <c r="W780" t="e">
        <v>#N/A</v>
      </c>
      <c r="X780" t="e">
        <v>#N/A</v>
      </c>
      <c r="Y780" s="3" t="e">
        <v>#N/A</v>
      </c>
      <c r="Z780" s="8" t="e">
        <v>#N/A</v>
      </c>
      <c r="AA780" s="3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</row>
    <row r="781" spans="1:32" x14ac:dyDescent="0.25">
      <c r="A781" t="e">
        <v>#N/A</v>
      </c>
      <c r="B781" s="33" t="e">
        <v>#N/A</v>
      </c>
      <c r="C781" t="e">
        <v>#N/A</v>
      </c>
      <c r="D781" t="e">
        <v>#N/A</v>
      </c>
      <c r="E781" s="69" t="e">
        <v>#N/A</v>
      </c>
      <c r="F781" s="3" t="e">
        <v>#N/A</v>
      </c>
      <c r="G781" s="3" t="e">
        <v>#N/A</v>
      </c>
      <c r="H781" s="3" t="e">
        <v>#N/A</v>
      </c>
      <c r="I781" s="80" t="e">
        <v>#N/A</v>
      </c>
      <c r="J781" s="80" t="e">
        <v>#N/A</v>
      </c>
      <c r="K781" s="85" t="e">
        <v>#N/A</v>
      </c>
      <c r="L781" s="9" t="e">
        <v>#N/A</v>
      </c>
      <c r="M781" s="93" t="e">
        <v>#N/A</v>
      </c>
      <c r="N781" s="8" t="e">
        <v>#N/A</v>
      </c>
      <c r="O781" t="e">
        <v>#N/A</v>
      </c>
      <c r="P781" t="e">
        <v>#N/A</v>
      </c>
      <c r="Q781" t="e">
        <v>#N/A</v>
      </c>
      <c r="R781" s="2" t="e">
        <v>#N/A</v>
      </c>
      <c r="S781" t="e">
        <v>#N/A</v>
      </c>
      <c r="T781" s="3" t="e">
        <v>#N/A</v>
      </c>
      <c r="U781" s="3" t="e">
        <v>#N/A</v>
      </c>
      <c r="V781" t="e">
        <v>#N/A</v>
      </c>
      <c r="W781" t="e">
        <v>#N/A</v>
      </c>
      <c r="X781" t="e">
        <v>#N/A</v>
      </c>
      <c r="Y781" s="3" t="e">
        <v>#N/A</v>
      </c>
      <c r="Z781" s="8" t="e">
        <v>#N/A</v>
      </c>
      <c r="AA781" s="30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</row>
    <row r="782" spans="1:32" x14ac:dyDescent="0.25">
      <c r="A782" t="e">
        <v>#N/A</v>
      </c>
      <c r="B782" s="33" t="e">
        <v>#N/A</v>
      </c>
      <c r="C782" t="e">
        <v>#N/A</v>
      </c>
      <c r="D782" t="e">
        <v>#N/A</v>
      </c>
      <c r="E782" s="69" t="e">
        <v>#N/A</v>
      </c>
      <c r="F782" s="3" t="e">
        <v>#N/A</v>
      </c>
      <c r="G782" s="3" t="e">
        <v>#N/A</v>
      </c>
      <c r="H782" s="3" t="e">
        <v>#N/A</v>
      </c>
      <c r="I782" s="80" t="e">
        <v>#N/A</v>
      </c>
      <c r="J782" s="80" t="e">
        <v>#N/A</v>
      </c>
      <c r="K782" s="85" t="e">
        <v>#N/A</v>
      </c>
      <c r="L782" s="9" t="e">
        <v>#N/A</v>
      </c>
      <c r="M782" s="93" t="e">
        <v>#N/A</v>
      </c>
      <c r="N782" s="8" t="e">
        <v>#N/A</v>
      </c>
      <c r="O782" t="e">
        <v>#N/A</v>
      </c>
      <c r="P782" t="e">
        <v>#N/A</v>
      </c>
      <c r="Q782" t="e">
        <v>#N/A</v>
      </c>
      <c r="R782" s="2" t="e">
        <v>#N/A</v>
      </c>
      <c r="S782" t="e">
        <v>#N/A</v>
      </c>
      <c r="T782" s="3" t="e">
        <v>#N/A</v>
      </c>
      <c r="U782" s="3" t="e">
        <v>#N/A</v>
      </c>
      <c r="V782" t="e">
        <v>#N/A</v>
      </c>
      <c r="W782" t="e">
        <v>#N/A</v>
      </c>
      <c r="X782" t="e">
        <v>#N/A</v>
      </c>
      <c r="Y782" s="3" t="e">
        <v>#N/A</v>
      </c>
      <c r="Z782" s="8" t="e">
        <v>#N/A</v>
      </c>
      <c r="AA782" s="30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</row>
    <row r="783" spans="1:32" x14ac:dyDescent="0.25">
      <c r="A783" t="e">
        <v>#N/A</v>
      </c>
      <c r="B783" s="33" t="e">
        <v>#N/A</v>
      </c>
      <c r="C783" t="e">
        <v>#N/A</v>
      </c>
      <c r="D783" t="e">
        <v>#N/A</v>
      </c>
      <c r="E783" s="69" t="e">
        <v>#N/A</v>
      </c>
      <c r="F783" s="3" t="e">
        <v>#N/A</v>
      </c>
      <c r="G783" s="3" t="e">
        <v>#N/A</v>
      </c>
      <c r="H783" s="3" t="e">
        <v>#N/A</v>
      </c>
      <c r="I783" s="80" t="e">
        <v>#N/A</v>
      </c>
      <c r="J783" s="80" t="e">
        <v>#N/A</v>
      </c>
      <c r="K783" s="85" t="e">
        <v>#N/A</v>
      </c>
      <c r="L783" s="9" t="e">
        <v>#N/A</v>
      </c>
      <c r="M783" s="93" t="e">
        <v>#N/A</v>
      </c>
      <c r="N783" s="8" t="e">
        <v>#N/A</v>
      </c>
      <c r="O783" t="e">
        <v>#N/A</v>
      </c>
      <c r="P783" t="e">
        <v>#N/A</v>
      </c>
      <c r="Q783" t="e">
        <v>#N/A</v>
      </c>
      <c r="R783" s="2" t="e">
        <v>#N/A</v>
      </c>
      <c r="S783" t="e">
        <v>#N/A</v>
      </c>
      <c r="T783" s="3" t="e">
        <v>#N/A</v>
      </c>
      <c r="U783" s="3" t="e">
        <v>#N/A</v>
      </c>
      <c r="V783" t="e">
        <v>#N/A</v>
      </c>
      <c r="W783" t="e">
        <v>#N/A</v>
      </c>
      <c r="X783" t="e">
        <v>#N/A</v>
      </c>
      <c r="Y783" s="3" t="e">
        <v>#N/A</v>
      </c>
      <c r="Z783" s="8" t="e">
        <v>#N/A</v>
      </c>
      <c r="AA783" s="30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</row>
    <row r="784" spans="1:32" x14ac:dyDescent="0.25">
      <c r="A784" t="e">
        <v>#N/A</v>
      </c>
      <c r="B784" s="33" t="e">
        <v>#N/A</v>
      </c>
      <c r="C784" t="e">
        <v>#N/A</v>
      </c>
      <c r="D784" t="e">
        <v>#N/A</v>
      </c>
      <c r="E784" s="69" t="e">
        <v>#N/A</v>
      </c>
      <c r="F784" s="3" t="e">
        <v>#N/A</v>
      </c>
      <c r="G784" s="3" t="e">
        <v>#N/A</v>
      </c>
      <c r="H784" s="3" t="e">
        <v>#N/A</v>
      </c>
      <c r="I784" s="80" t="e">
        <v>#N/A</v>
      </c>
      <c r="J784" s="80" t="e">
        <v>#N/A</v>
      </c>
      <c r="K784" s="85" t="e">
        <v>#N/A</v>
      </c>
      <c r="L784" s="9" t="e">
        <v>#N/A</v>
      </c>
      <c r="M784" s="93" t="e">
        <v>#N/A</v>
      </c>
      <c r="N784" s="8" t="e">
        <v>#N/A</v>
      </c>
      <c r="O784" t="e">
        <v>#N/A</v>
      </c>
      <c r="P784" t="e">
        <v>#N/A</v>
      </c>
      <c r="Q784" t="e">
        <v>#N/A</v>
      </c>
      <c r="R784" s="2" t="e">
        <v>#N/A</v>
      </c>
      <c r="S784" t="e">
        <v>#N/A</v>
      </c>
      <c r="T784" s="3" t="e">
        <v>#N/A</v>
      </c>
      <c r="U784" s="3" t="e">
        <v>#N/A</v>
      </c>
      <c r="V784" t="e">
        <v>#N/A</v>
      </c>
      <c r="W784" t="e">
        <v>#N/A</v>
      </c>
      <c r="X784" t="e">
        <v>#N/A</v>
      </c>
      <c r="Y784" s="3" t="e">
        <v>#N/A</v>
      </c>
      <c r="Z784" s="8" t="e">
        <v>#N/A</v>
      </c>
      <c r="AA784" s="30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</row>
    <row r="785" spans="1:32" x14ac:dyDescent="0.25">
      <c r="A785" t="e">
        <v>#N/A</v>
      </c>
      <c r="B785" s="33" t="e">
        <v>#N/A</v>
      </c>
      <c r="C785" t="e">
        <v>#N/A</v>
      </c>
      <c r="D785" t="e">
        <v>#N/A</v>
      </c>
      <c r="E785" s="69" t="e">
        <v>#N/A</v>
      </c>
      <c r="F785" s="3" t="e">
        <v>#N/A</v>
      </c>
      <c r="G785" s="3" t="e">
        <v>#N/A</v>
      </c>
      <c r="H785" s="3" t="e">
        <v>#N/A</v>
      </c>
      <c r="I785" s="80" t="e">
        <v>#N/A</v>
      </c>
      <c r="J785" s="80" t="e">
        <v>#N/A</v>
      </c>
      <c r="K785" s="85" t="e">
        <v>#N/A</v>
      </c>
      <c r="L785" s="9" t="e">
        <v>#N/A</v>
      </c>
      <c r="M785" s="93" t="e">
        <v>#N/A</v>
      </c>
      <c r="N785" s="8" t="e">
        <v>#N/A</v>
      </c>
      <c r="O785" t="e">
        <v>#N/A</v>
      </c>
      <c r="P785" t="e">
        <v>#N/A</v>
      </c>
      <c r="Q785" t="e">
        <v>#N/A</v>
      </c>
      <c r="R785" s="2" t="e">
        <v>#N/A</v>
      </c>
      <c r="S785" t="e">
        <v>#N/A</v>
      </c>
      <c r="T785" s="3" t="e">
        <v>#N/A</v>
      </c>
      <c r="U785" s="3" t="e">
        <v>#N/A</v>
      </c>
      <c r="V785" t="e">
        <v>#N/A</v>
      </c>
      <c r="W785" t="e">
        <v>#N/A</v>
      </c>
      <c r="X785" t="e">
        <v>#N/A</v>
      </c>
      <c r="Y785" s="3" t="e">
        <v>#N/A</v>
      </c>
      <c r="Z785" s="8" t="e">
        <v>#N/A</v>
      </c>
      <c r="AA785" s="30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</row>
    <row r="786" spans="1:32" x14ac:dyDescent="0.25">
      <c r="A786" t="e">
        <v>#N/A</v>
      </c>
      <c r="B786" s="33" t="e">
        <v>#N/A</v>
      </c>
      <c r="C786" t="e">
        <v>#N/A</v>
      </c>
      <c r="D786" t="e">
        <v>#N/A</v>
      </c>
      <c r="E786" s="69" t="e">
        <v>#N/A</v>
      </c>
      <c r="F786" s="3" t="e">
        <v>#N/A</v>
      </c>
      <c r="G786" s="3" t="e">
        <v>#N/A</v>
      </c>
      <c r="H786" s="3" t="e">
        <v>#N/A</v>
      </c>
      <c r="I786" s="80" t="e">
        <v>#N/A</v>
      </c>
      <c r="J786" s="80" t="e">
        <v>#N/A</v>
      </c>
      <c r="K786" s="85" t="e">
        <v>#N/A</v>
      </c>
      <c r="L786" s="9" t="e">
        <v>#N/A</v>
      </c>
      <c r="M786" s="93" t="e">
        <v>#N/A</v>
      </c>
      <c r="N786" s="8" t="e">
        <v>#N/A</v>
      </c>
      <c r="O786" t="e">
        <v>#N/A</v>
      </c>
      <c r="P786" t="e">
        <v>#N/A</v>
      </c>
      <c r="Q786" t="e">
        <v>#N/A</v>
      </c>
      <c r="R786" s="2" t="e">
        <v>#N/A</v>
      </c>
      <c r="S786" t="e">
        <v>#N/A</v>
      </c>
      <c r="T786" s="3" t="e">
        <v>#N/A</v>
      </c>
      <c r="U786" s="3" t="e">
        <v>#N/A</v>
      </c>
      <c r="V786" t="e">
        <v>#N/A</v>
      </c>
      <c r="W786" t="e">
        <v>#N/A</v>
      </c>
      <c r="X786" t="e">
        <v>#N/A</v>
      </c>
      <c r="Y786" s="3" t="e">
        <v>#N/A</v>
      </c>
      <c r="Z786" s="8" t="e">
        <v>#N/A</v>
      </c>
      <c r="AA786" s="30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</row>
    <row r="787" spans="1:32" x14ac:dyDescent="0.25">
      <c r="A787" t="e">
        <v>#N/A</v>
      </c>
      <c r="B787" s="33" t="e">
        <v>#N/A</v>
      </c>
      <c r="C787" t="e">
        <v>#N/A</v>
      </c>
      <c r="D787" t="e">
        <v>#N/A</v>
      </c>
      <c r="E787" s="69" t="e">
        <v>#N/A</v>
      </c>
      <c r="F787" s="3" t="e">
        <v>#N/A</v>
      </c>
      <c r="G787" s="3" t="e">
        <v>#N/A</v>
      </c>
      <c r="H787" s="3" t="e">
        <v>#N/A</v>
      </c>
      <c r="I787" s="80" t="e">
        <v>#N/A</v>
      </c>
      <c r="J787" s="80" t="e">
        <v>#N/A</v>
      </c>
      <c r="K787" s="85" t="e">
        <v>#N/A</v>
      </c>
      <c r="L787" s="9" t="e">
        <v>#N/A</v>
      </c>
      <c r="M787" s="93" t="e">
        <v>#N/A</v>
      </c>
      <c r="N787" s="8" t="e">
        <v>#N/A</v>
      </c>
      <c r="O787" t="e">
        <v>#N/A</v>
      </c>
      <c r="P787" t="e">
        <v>#N/A</v>
      </c>
      <c r="Q787" t="e">
        <v>#N/A</v>
      </c>
      <c r="R787" s="2" t="e">
        <v>#N/A</v>
      </c>
      <c r="S787" t="e">
        <v>#N/A</v>
      </c>
      <c r="T787" s="3" t="e">
        <v>#N/A</v>
      </c>
      <c r="U787" s="3" t="e">
        <v>#N/A</v>
      </c>
      <c r="V787" t="e">
        <v>#N/A</v>
      </c>
      <c r="W787" t="e">
        <v>#N/A</v>
      </c>
      <c r="X787" t="e">
        <v>#N/A</v>
      </c>
      <c r="Y787" s="3" t="e">
        <v>#N/A</v>
      </c>
      <c r="Z787" s="8" t="e">
        <v>#N/A</v>
      </c>
      <c r="AA787" s="30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</row>
    <row r="788" spans="1:32" x14ac:dyDescent="0.25">
      <c r="A788" t="e">
        <v>#N/A</v>
      </c>
      <c r="B788" s="33" t="e">
        <v>#N/A</v>
      </c>
      <c r="C788" t="e">
        <v>#N/A</v>
      </c>
      <c r="D788" t="e">
        <v>#N/A</v>
      </c>
      <c r="E788" s="69" t="e">
        <v>#N/A</v>
      </c>
      <c r="F788" s="3" t="e">
        <v>#N/A</v>
      </c>
      <c r="G788" s="3" t="e">
        <v>#N/A</v>
      </c>
      <c r="H788" s="3" t="e">
        <v>#N/A</v>
      </c>
      <c r="I788" s="80" t="e">
        <v>#N/A</v>
      </c>
      <c r="J788" s="80" t="e">
        <v>#N/A</v>
      </c>
      <c r="K788" s="85" t="e">
        <v>#N/A</v>
      </c>
      <c r="L788" s="9" t="e">
        <v>#N/A</v>
      </c>
      <c r="M788" s="93" t="e">
        <v>#N/A</v>
      </c>
      <c r="N788" s="8" t="e">
        <v>#N/A</v>
      </c>
      <c r="O788" t="e">
        <v>#N/A</v>
      </c>
      <c r="P788" t="e">
        <v>#N/A</v>
      </c>
      <c r="Q788" t="e">
        <v>#N/A</v>
      </c>
      <c r="R788" s="2" t="e">
        <v>#N/A</v>
      </c>
      <c r="S788" t="e">
        <v>#N/A</v>
      </c>
      <c r="T788" s="3" t="e">
        <v>#N/A</v>
      </c>
      <c r="U788" s="3" t="e">
        <v>#N/A</v>
      </c>
      <c r="V788" t="e">
        <v>#N/A</v>
      </c>
      <c r="W788" t="e">
        <v>#N/A</v>
      </c>
      <c r="X788" t="e">
        <v>#N/A</v>
      </c>
      <c r="Y788" s="3" t="e">
        <v>#N/A</v>
      </c>
      <c r="Z788" s="8" t="e">
        <v>#N/A</v>
      </c>
      <c r="AA788" s="30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</row>
    <row r="789" spans="1:32" x14ac:dyDescent="0.25">
      <c r="A789" t="e">
        <v>#N/A</v>
      </c>
      <c r="B789" s="33" t="e">
        <v>#N/A</v>
      </c>
      <c r="C789" t="e">
        <v>#N/A</v>
      </c>
      <c r="D789" t="e">
        <v>#N/A</v>
      </c>
      <c r="E789" s="69" t="e">
        <v>#N/A</v>
      </c>
      <c r="F789" s="3" t="e">
        <v>#N/A</v>
      </c>
      <c r="G789" s="3" t="e">
        <v>#N/A</v>
      </c>
      <c r="H789" s="3" t="e">
        <v>#N/A</v>
      </c>
      <c r="I789" s="80" t="e">
        <v>#N/A</v>
      </c>
      <c r="J789" s="80" t="e">
        <v>#N/A</v>
      </c>
      <c r="K789" s="85" t="e">
        <v>#N/A</v>
      </c>
      <c r="L789" s="9" t="e">
        <v>#N/A</v>
      </c>
      <c r="M789" s="93" t="e">
        <v>#N/A</v>
      </c>
      <c r="N789" s="8" t="e">
        <v>#N/A</v>
      </c>
      <c r="O789" t="e">
        <v>#N/A</v>
      </c>
      <c r="P789" t="e">
        <v>#N/A</v>
      </c>
      <c r="Q789" t="e">
        <v>#N/A</v>
      </c>
      <c r="R789" s="2" t="e">
        <v>#N/A</v>
      </c>
      <c r="S789" t="e">
        <v>#N/A</v>
      </c>
      <c r="T789" s="3" t="e">
        <v>#N/A</v>
      </c>
      <c r="U789" s="3" t="e">
        <v>#N/A</v>
      </c>
      <c r="V789" t="e">
        <v>#N/A</v>
      </c>
      <c r="W789" t="e">
        <v>#N/A</v>
      </c>
      <c r="X789" t="e">
        <v>#N/A</v>
      </c>
      <c r="Y789" s="3" t="e">
        <v>#N/A</v>
      </c>
      <c r="Z789" s="8" t="e">
        <v>#N/A</v>
      </c>
      <c r="AA789" s="30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</row>
    <row r="790" spans="1:32" x14ac:dyDescent="0.25">
      <c r="A790" t="e">
        <v>#N/A</v>
      </c>
      <c r="B790" s="33" t="e">
        <v>#N/A</v>
      </c>
      <c r="C790" t="e">
        <v>#N/A</v>
      </c>
      <c r="D790" t="e">
        <v>#N/A</v>
      </c>
      <c r="E790" s="69" t="e">
        <v>#N/A</v>
      </c>
      <c r="F790" s="3" t="e">
        <v>#N/A</v>
      </c>
      <c r="G790" s="3" t="e">
        <v>#N/A</v>
      </c>
      <c r="H790" s="3" t="e">
        <v>#N/A</v>
      </c>
      <c r="I790" s="80" t="e">
        <v>#N/A</v>
      </c>
      <c r="J790" s="80" t="e">
        <v>#N/A</v>
      </c>
      <c r="K790" s="85" t="e">
        <v>#N/A</v>
      </c>
      <c r="L790" s="9" t="e">
        <v>#N/A</v>
      </c>
      <c r="M790" s="93" t="e">
        <v>#N/A</v>
      </c>
      <c r="N790" s="8" t="e">
        <v>#N/A</v>
      </c>
      <c r="O790" t="e">
        <v>#N/A</v>
      </c>
      <c r="P790" t="e">
        <v>#N/A</v>
      </c>
      <c r="Q790" t="e">
        <v>#N/A</v>
      </c>
      <c r="R790" s="2" t="e">
        <v>#N/A</v>
      </c>
      <c r="S790" t="e">
        <v>#N/A</v>
      </c>
      <c r="T790" s="3" t="e">
        <v>#N/A</v>
      </c>
      <c r="U790" s="3" t="e">
        <v>#N/A</v>
      </c>
      <c r="V790" t="e">
        <v>#N/A</v>
      </c>
      <c r="W790" t="e">
        <v>#N/A</v>
      </c>
      <c r="X790" t="e">
        <v>#N/A</v>
      </c>
      <c r="Y790" s="3" t="e">
        <v>#N/A</v>
      </c>
      <c r="Z790" s="8" t="e">
        <v>#N/A</v>
      </c>
      <c r="AA790" s="3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</row>
    <row r="791" spans="1:32" x14ac:dyDescent="0.25">
      <c r="A791" t="e">
        <v>#N/A</v>
      </c>
      <c r="B791" s="33" t="e">
        <v>#N/A</v>
      </c>
      <c r="C791" t="e">
        <v>#N/A</v>
      </c>
      <c r="D791" t="e">
        <v>#N/A</v>
      </c>
      <c r="E791" s="69" t="e">
        <v>#N/A</v>
      </c>
      <c r="F791" s="3" t="e">
        <v>#N/A</v>
      </c>
      <c r="G791" s="3" t="e">
        <v>#N/A</v>
      </c>
      <c r="H791" s="3" t="e">
        <v>#N/A</v>
      </c>
      <c r="I791" s="80" t="e">
        <v>#N/A</v>
      </c>
      <c r="J791" s="80" t="e">
        <v>#N/A</v>
      </c>
      <c r="K791" s="85" t="e">
        <v>#N/A</v>
      </c>
      <c r="L791" s="9" t="e">
        <v>#N/A</v>
      </c>
      <c r="M791" s="93" t="e">
        <v>#N/A</v>
      </c>
      <c r="N791" s="8" t="e">
        <v>#N/A</v>
      </c>
      <c r="O791" t="e">
        <v>#N/A</v>
      </c>
      <c r="P791" t="e">
        <v>#N/A</v>
      </c>
      <c r="Q791" t="e">
        <v>#N/A</v>
      </c>
      <c r="R791" s="2" t="e">
        <v>#N/A</v>
      </c>
      <c r="S791" t="e">
        <v>#N/A</v>
      </c>
      <c r="T791" s="3" t="e">
        <v>#N/A</v>
      </c>
      <c r="U791" s="3" t="e">
        <v>#N/A</v>
      </c>
      <c r="V791" t="e">
        <v>#N/A</v>
      </c>
      <c r="W791" t="e">
        <v>#N/A</v>
      </c>
      <c r="X791" t="e">
        <v>#N/A</v>
      </c>
      <c r="Y791" s="3" t="e">
        <v>#N/A</v>
      </c>
      <c r="Z791" s="8" t="e">
        <v>#N/A</v>
      </c>
      <c r="AA791" s="30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</row>
    <row r="792" spans="1:32" x14ac:dyDescent="0.25">
      <c r="A792" t="e">
        <v>#N/A</v>
      </c>
      <c r="B792" s="33" t="e">
        <v>#N/A</v>
      </c>
      <c r="C792" t="e">
        <v>#N/A</v>
      </c>
      <c r="D792" t="e">
        <v>#N/A</v>
      </c>
      <c r="E792" s="69" t="e">
        <v>#N/A</v>
      </c>
      <c r="F792" s="3" t="e">
        <v>#N/A</v>
      </c>
      <c r="G792" s="3" t="e">
        <v>#N/A</v>
      </c>
      <c r="H792" s="3" t="e">
        <v>#N/A</v>
      </c>
      <c r="I792" s="80" t="e">
        <v>#N/A</v>
      </c>
      <c r="J792" s="80" t="e">
        <v>#N/A</v>
      </c>
      <c r="K792" s="85" t="e">
        <v>#N/A</v>
      </c>
      <c r="L792" s="9" t="e">
        <v>#N/A</v>
      </c>
      <c r="M792" s="93" t="e">
        <v>#N/A</v>
      </c>
      <c r="N792" s="8" t="e">
        <v>#N/A</v>
      </c>
      <c r="O792" t="e">
        <v>#N/A</v>
      </c>
      <c r="P792" t="e">
        <v>#N/A</v>
      </c>
      <c r="Q792" t="e">
        <v>#N/A</v>
      </c>
      <c r="R792" s="2" t="e">
        <v>#N/A</v>
      </c>
      <c r="S792" t="e">
        <v>#N/A</v>
      </c>
      <c r="T792" s="3" t="e">
        <v>#N/A</v>
      </c>
      <c r="U792" s="3" t="e">
        <v>#N/A</v>
      </c>
      <c r="V792" t="e">
        <v>#N/A</v>
      </c>
      <c r="W792" t="e">
        <v>#N/A</v>
      </c>
      <c r="X792" t="e">
        <v>#N/A</v>
      </c>
      <c r="Y792" s="3" t="e">
        <v>#N/A</v>
      </c>
      <c r="Z792" s="8" t="e">
        <v>#N/A</v>
      </c>
      <c r="AA792" s="30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</row>
    <row r="793" spans="1:32" x14ac:dyDescent="0.25">
      <c r="A793" t="e">
        <v>#N/A</v>
      </c>
      <c r="B793" s="33" t="e">
        <v>#N/A</v>
      </c>
      <c r="C793" t="e">
        <v>#N/A</v>
      </c>
      <c r="D793" t="e">
        <v>#N/A</v>
      </c>
      <c r="E793" s="69" t="e">
        <v>#N/A</v>
      </c>
      <c r="F793" s="3" t="e">
        <v>#N/A</v>
      </c>
      <c r="G793" s="3" t="e">
        <v>#N/A</v>
      </c>
      <c r="H793" s="3" t="e">
        <v>#N/A</v>
      </c>
      <c r="I793" s="80" t="e">
        <v>#N/A</v>
      </c>
      <c r="J793" s="80" t="e">
        <v>#N/A</v>
      </c>
      <c r="K793" s="85" t="e">
        <v>#N/A</v>
      </c>
      <c r="L793" s="9" t="e">
        <v>#N/A</v>
      </c>
      <c r="M793" s="93" t="e">
        <v>#N/A</v>
      </c>
      <c r="N793" s="8" t="e">
        <v>#N/A</v>
      </c>
      <c r="O793" t="e">
        <v>#N/A</v>
      </c>
      <c r="P793" t="e">
        <v>#N/A</v>
      </c>
      <c r="Q793" t="e">
        <v>#N/A</v>
      </c>
      <c r="R793" s="2" t="e">
        <v>#N/A</v>
      </c>
      <c r="S793" t="e">
        <v>#N/A</v>
      </c>
      <c r="T793" s="3" t="e">
        <v>#N/A</v>
      </c>
      <c r="U793" s="3" t="e">
        <v>#N/A</v>
      </c>
      <c r="V793" t="e">
        <v>#N/A</v>
      </c>
      <c r="W793" t="e">
        <v>#N/A</v>
      </c>
      <c r="X793" t="e">
        <v>#N/A</v>
      </c>
      <c r="Y793" s="3" t="e">
        <v>#N/A</v>
      </c>
      <c r="Z793" s="8" t="e">
        <v>#N/A</v>
      </c>
      <c r="AA793" s="30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</row>
    <row r="794" spans="1:32" x14ac:dyDescent="0.25">
      <c r="A794" t="e">
        <v>#N/A</v>
      </c>
      <c r="B794" s="33" t="e">
        <v>#N/A</v>
      </c>
      <c r="C794" t="e">
        <v>#N/A</v>
      </c>
      <c r="D794" t="e">
        <v>#N/A</v>
      </c>
      <c r="E794" s="69" t="e">
        <v>#N/A</v>
      </c>
      <c r="F794" s="3" t="e">
        <v>#N/A</v>
      </c>
      <c r="G794" s="3" t="e">
        <v>#N/A</v>
      </c>
      <c r="H794" s="3" t="e">
        <v>#N/A</v>
      </c>
      <c r="I794" s="80" t="e">
        <v>#N/A</v>
      </c>
      <c r="J794" s="80" t="e">
        <v>#N/A</v>
      </c>
      <c r="K794" s="85" t="e">
        <v>#N/A</v>
      </c>
      <c r="L794" s="9" t="e">
        <v>#N/A</v>
      </c>
      <c r="M794" s="93" t="e">
        <v>#N/A</v>
      </c>
      <c r="N794" s="8" t="e">
        <v>#N/A</v>
      </c>
      <c r="O794" t="e">
        <v>#N/A</v>
      </c>
      <c r="P794" t="e">
        <v>#N/A</v>
      </c>
      <c r="Q794" t="e">
        <v>#N/A</v>
      </c>
      <c r="R794" s="2" t="e">
        <v>#N/A</v>
      </c>
      <c r="S794" t="e">
        <v>#N/A</v>
      </c>
      <c r="T794" s="3" t="e">
        <v>#N/A</v>
      </c>
      <c r="U794" s="3" t="e">
        <v>#N/A</v>
      </c>
      <c r="V794" t="e">
        <v>#N/A</v>
      </c>
      <c r="W794" t="e">
        <v>#N/A</v>
      </c>
      <c r="X794" t="e">
        <v>#N/A</v>
      </c>
      <c r="Y794" s="3" t="e">
        <v>#N/A</v>
      </c>
      <c r="Z794" s="8" t="e">
        <v>#N/A</v>
      </c>
      <c r="AA794" s="30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</row>
    <row r="795" spans="1:32" x14ac:dyDescent="0.25">
      <c r="A795" t="e">
        <v>#N/A</v>
      </c>
      <c r="B795" s="33" t="e">
        <v>#N/A</v>
      </c>
      <c r="C795" t="e">
        <v>#N/A</v>
      </c>
      <c r="D795" t="e">
        <v>#N/A</v>
      </c>
      <c r="E795" s="69" t="e">
        <v>#N/A</v>
      </c>
      <c r="F795" s="3" t="e">
        <v>#N/A</v>
      </c>
      <c r="G795" s="3" t="e">
        <v>#N/A</v>
      </c>
      <c r="H795" s="3" t="e">
        <v>#N/A</v>
      </c>
      <c r="I795" s="80" t="e">
        <v>#N/A</v>
      </c>
      <c r="J795" s="80" t="e">
        <v>#N/A</v>
      </c>
      <c r="K795" s="85" t="e">
        <v>#N/A</v>
      </c>
      <c r="L795" s="9" t="e">
        <v>#N/A</v>
      </c>
      <c r="M795" s="93" t="e">
        <v>#N/A</v>
      </c>
      <c r="N795" s="8" t="e">
        <v>#N/A</v>
      </c>
      <c r="O795" t="e">
        <v>#N/A</v>
      </c>
      <c r="P795" t="e">
        <v>#N/A</v>
      </c>
      <c r="Q795" t="e">
        <v>#N/A</v>
      </c>
      <c r="R795" s="2" t="e">
        <v>#N/A</v>
      </c>
      <c r="S795" t="e">
        <v>#N/A</v>
      </c>
      <c r="T795" s="3" t="e">
        <v>#N/A</v>
      </c>
      <c r="U795" s="3" t="e">
        <v>#N/A</v>
      </c>
      <c r="V795" t="e">
        <v>#N/A</v>
      </c>
      <c r="W795" t="e">
        <v>#N/A</v>
      </c>
      <c r="X795" t="e">
        <v>#N/A</v>
      </c>
      <c r="Y795" s="3" t="e">
        <v>#N/A</v>
      </c>
      <c r="Z795" s="8" t="e">
        <v>#N/A</v>
      </c>
      <c r="AA795" s="30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</row>
    <row r="796" spans="1:32" x14ac:dyDescent="0.25">
      <c r="A796" t="e">
        <v>#N/A</v>
      </c>
      <c r="B796" s="33" t="e">
        <v>#N/A</v>
      </c>
      <c r="C796" t="e">
        <v>#N/A</v>
      </c>
      <c r="D796" t="e">
        <v>#N/A</v>
      </c>
      <c r="E796" s="69" t="e">
        <v>#N/A</v>
      </c>
      <c r="F796" s="3" t="e">
        <v>#N/A</v>
      </c>
      <c r="G796" s="3" t="e">
        <v>#N/A</v>
      </c>
      <c r="H796" s="3" t="e">
        <v>#N/A</v>
      </c>
      <c r="I796" s="80" t="e">
        <v>#N/A</v>
      </c>
      <c r="J796" s="80" t="e">
        <v>#N/A</v>
      </c>
      <c r="K796" s="85" t="e">
        <v>#N/A</v>
      </c>
      <c r="L796" s="9" t="e">
        <v>#N/A</v>
      </c>
      <c r="M796" s="93" t="e">
        <v>#N/A</v>
      </c>
      <c r="N796" s="8" t="e">
        <v>#N/A</v>
      </c>
      <c r="O796" t="e">
        <v>#N/A</v>
      </c>
      <c r="P796" t="e">
        <v>#N/A</v>
      </c>
      <c r="Q796" t="e">
        <v>#N/A</v>
      </c>
      <c r="R796" s="2" t="e">
        <v>#N/A</v>
      </c>
      <c r="S796" t="e">
        <v>#N/A</v>
      </c>
      <c r="T796" s="3" t="e">
        <v>#N/A</v>
      </c>
      <c r="U796" s="3" t="e">
        <v>#N/A</v>
      </c>
      <c r="V796" t="e">
        <v>#N/A</v>
      </c>
      <c r="W796" t="e">
        <v>#N/A</v>
      </c>
      <c r="X796" t="e">
        <v>#N/A</v>
      </c>
      <c r="Y796" s="3" t="e">
        <v>#N/A</v>
      </c>
      <c r="Z796" s="8" t="e">
        <v>#N/A</v>
      </c>
      <c r="AA796" s="30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</row>
    <row r="797" spans="1:32" x14ac:dyDescent="0.25">
      <c r="A797" t="e">
        <v>#N/A</v>
      </c>
      <c r="B797" s="33" t="e">
        <v>#N/A</v>
      </c>
      <c r="C797" t="e">
        <v>#N/A</v>
      </c>
      <c r="D797" t="e">
        <v>#N/A</v>
      </c>
      <c r="E797" s="69" t="e">
        <v>#N/A</v>
      </c>
      <c r="F797" s="3" t="e">
        <v>#N/A</v>
      </c>
      <c r="G797" s="3" t="e">
        <v>#N/A</v>
      </c>
      <c r="H797" s="3" t="e">
        <v>#N/A</v>
      </c>
      <c r="I797" s="80" t="e">
        <v>#N/A</v>
      </c>
      <c r="J797" s="80" t="e">
        <v>#N/A</v>
      </c>
      <c r="K797" s="85" t="e">
        <v>#N/A</v>
      </c>
      <c r="L797" s="9" t="e">
        <v>#N/A</v>
      </c>
      <c r="M797" s="93" t="e">
        <v>#N/A</v>
      </c>
      <c r="N797" s="8" t="e">
        <v>#N/A</v>
      </c>
      <c r="O797" t="e">
        <v>#N/A</v>
      </c>
      <c r="P797" t="e">
        <v>#N/A</v>
      </c>
      <c r="Q797" t="e">
        <v>#N/A</v>
      </c>
      <c r="R797" s="2" t="e">
        <v>#N/A</v>
      </c>
      <c r="S797" t="e">
        <v>#N/A</v>
      </c>
      <c r="T797" s="3" t="e">
        <v>#N/A</v>
      </c>
      <c r="U797" s="3" t="e">
        <v>#N/A</v>
      </c>
      <c r="V797" t="e">
        <v>#N/A</v>
      </c>
      <c r="W797" t="e">
        <v>#N/A</v>
      </c>
      <c r="X797" t="e">
        <v>#N/A</v>
      </c>
      <c r="Y797" s="3" t="e">
        <v>#N/A</v>
      </c>
      <c r="Z797" s="8" t="e">
        <v>#N/A</v>
      </c>
      <c r="AA797" s="30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</row>
    <row r="798" spans="1:32" x14ac:dyDescent="0.25">
      <c r="A798" t="e">
        <v>#N/A</v>
      </c>
      <c r="B798" s="33" t="e">
        <v>#N/A</v>
      </c>
      <c r="C798" t="e">
        <v>#N/A</v>
      </c>
      <c r="D798" t="e">
        <v>#N/A</v>
      </c>
      <c r="E798" s="69" t="e">
        <v>#N/A</v>
      </c>
      <c r="F798" s="3" t="e">
        <v>#N/A</v>
      </c>
      <c r="G798" s="3" t="e">
        <v>#N/A</v>
      </c>
      <c r="H798" s="3" t="e">
        <v>#N/A</v>
      </c>
      <c r="I798" s="80" t="e">
        <v>#N/A</v>
      </c>
      <c r="J798" s="80" t="e">
        <v>#N/A</v>
      </c>
      <c r="K798" s="85" t="e">
        <v>#N/A</v>
      </c>
      <c r="L798" s="9" t="e">
        <v>#N/A</v>
      </c>
      <c r="M798" s="93" t="e">
        <v>#N/A</v>
      </c>
      <c r="N798" s="8" t="e">
        <v>#N/A</v>
      </c>
      <c r="O798" t="e">
        <v>#N/A</v>
      </c>
      <c r="P798" t="e">
        <v>#N/A</v>
      </c>
      <c r="Q798" t="e">
        <v>#N/A</v>
      </c>
      <c r="R798" s="2" t="e">
        <v>#N/A</v>
      </c>
      <c r="S798" t="e">
        <v>#N/A</v>
      </c>
      <c r="T798" s="3" t="e">
        <v>#N/A</v>
      </c>
      <c r="U798" s="3" t="e">
        <v>#N/A</v>
      </c>
      <c r="V798" t="e">
        <v>#N/A</v>
      </c>
      <c r="W798" t="e">
        <v>#N/A</v>
      </c>
      <c r="X798" t="e">
        <v>#N/A</v>
      </c>
      <c r="Y798" s="3" t="e">
        <v>#N/A</v>
      </c>
      <c r="Z798" s="8" t="e">
        <v>#N/A</v>
      </c>
      <c r="AA798" s="30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</row>
    <row r="799" spans="1:32" x14ac:dyDescent="0.25">
      <c r="A799" t="e">
        <v>#N/A</v>
      </c>
      <c r="B799" s="33" t="e">
        <v>#N/A</v>
      </c>
      <c r="C799" t="e">
        <v>#N/A</v>
      </c>
      <c r="D799" t="e">
        <v>#N/A</v>
      </c>
      <c r="E799" s="69" t="e">
        <v>#N/A</v>
      </c>
      <c r="F799" s="3" t="e">
        <v>#N/A</v>
      </c>
      <c r="G799" s="3" t="e">
        <v>#N/A</v>
      </c>
      <c r="H799" s="3" t="e">
        <v>#N/A</v>
      </c>
      <c r="I799" s="80" t="e">
        <v>#N/A</v>
      </c>
      <c r="J799" s="80" t="e">
        <v>#N/A</v>
      </c>
      <c r="K799" s="85" t="e">
        <v>#N/A</v>
      </c>
      <c r="L799" s="9" t="e">
        <v>#N/A</v>
      </c>
      <c r="M799" s="93" t="e">
        <v>#N/A</v>
      </c>
      <c r="N799" s="8" t="e">
        <v>#N/A</v>
      </c>
      <c r="O799" t="e">
        <v>#N/A</v>
      </c>
      <c r="P799" t="e">
        <v>#N/A</v>
      </c>
      <c r="Q799" t="e">
        <v>#N/A</v>
      </c>
      <c r="R799" s="2" t="e">
        <v>#N/A</v>
      </c>
      <c r="S799" t="e">
        <v>#N/A</v>
      </c>
      <c r="T799" s="3" t="e">
        <v>#N/A</v>
      </c>
      <c r="U799" s="3" t="e">
        <v>#N/A</v>
      </c>
      <c r="V799" t="e">
        <v>#N/A</v>
      </c>
      <c r="W799" t="e">
        <v>#N/A</v>
      </c>
      <c r="X799" t="e">
        <v>#N/A</v>
      </c>
      <c r="Y799" s="3" t="e">
        <v>#N/A</v>
      </c>
      <c r="Z799" s="8" t="e">
        <v>#N/A</v>
      </c>
      <c r="AA799" s="30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</row>
    <row r="800" spans="1:32" x14ac:dyDescent="0.25">
      <c r="A800" t="e">
        <v>#N/A</v>
      </c>
      <c r="B800" s="33" t="e">
        <v>#N/A</v>
      </c>
      <c r="C800" t="e">
        <v>#N/A</v>
      </c>
      <c r="D800" t="e">
        <v>#N/A</v>
      </c>
      <c r="E800" s="69" t="e">
        <v>#N/A</v>
      </c>
      <c r="F800" s="3" t="e">
        <v>#N/A</v>
      </c>
      <c r="G800" s="3" t="e">
        <v>#N/A</v>
      </c>
      <c r="H800" s="3" t="e">
        <v>#N/A</v>
      </c>
      <c r="I800" s="80" t="e">
        <v>#N/A</v>
      </c>
      <c r="J800" s="80" t="e">
        <v>#N/A</v>
      </c>
      <c r="K800" s="85" t="e">
        <v>#N/A</v>
      </c>
      <c r="L800" s="9" t="e">
        <v>#N/A</v>
      </c>
      <c r="M800" s="93" t="e">
        <v>#N/A</v>
      </c>
      <c r="N800" s="8" t="e">
        <v>#N/A</v>
      </c>
      <c r="O800" t="e">
        <v>#N/A</v>
      </c>
      <c r="P800" t="e">
        <v>#N/A</v>
      </c>
      <c r="Q800" t="e">
        <v>#N/A</v>
      </c>
      <c r="R800" s="2" t="e">
        <v>#N/A</v>
      </c>
      <c r="S800" t="e">
        <v>#N/A</v>
      </c>
      <c r="T800" s="3" t="e">
        <v>#N/A</v>
      </c>
      <c r="U800" s="3" t="e">
        <v>#N/A</v>
      </c>
      <c r="V800" t="e">
        <v>#N/A</v>
      </c>
      <c r="W800" t="e">
        <v>#N/A</v>
      </c>
      <c r="X800" t="e">
        <v>#N/A</v>
      </c>
      <c r="Y800" s="3" t="e">
        <v>#N/A</v>
      </c>
      <c r="Z800" s="8" t="e">
        <v>#N/A</v>
      </c>
      <c r="AA800" s="3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</row>
    <row r="801" spans="1:32" x14ac:dyDescent="0.25">
      <c r="A801" t="e">
        <v>#N/A</v>
      </c>
      <c r="B801" s="33" t="e">
        <v>#N/A</v>
      </c>
      <c r="C801" t="e">
        <v>#N/A</v>
      </c>
      <c r="D801" t="e">
        <v>#N/A</v>
      </c>
      <c r="E801" s="69" t="e">
        <v>#N/A</v>
      </c>
      <c r="F801" s="3" t="e">
        <v>#N/A</v>
      </c>
      <c r="G801" s="3" t="e">
        <v>#N/A</v>
      </c>
      <c r="H801" s="3" t="e">
        <v>#N/A</v>
      </c>
      <c r="I801" s="80" t="e">
        <v>#N/A</v>
      </c>
      <c r="J801" s="80" t="e">
        <v>#N/A</v>
      </c>
      <c r="K801" s="85" t="e">
        <v>#N/A</v>
      </c>
      <c r="L801" s="9" t="e">
        <v>#N/A</v>
      </c>
      <c r="M801" s="93" t="e">
        <v>#N/A</v>
      </c>
      <c r="N801" s="8" t="e">
        <v>#N/A</v>
      </c>
      <c r="O801" t="e">
        <v>#N/A</v>
      </c>
      <c r="P801" t="e">
        <v>#N/A</v>
      </c>
      <c r="Q801" t="e">
        <v>#N/A</v>
      </c>
      <c r="R801" s="2" t="e">
        <v>#N/A</v>
      </c>
      <c r="S801" t="e">
        <v>#N/A</v>
      </c>
      <c r="T801" s="3" t="e">
        <v>#N/A</v>
      </c>
      <c r="U801" s="3" t="e">
        <v>#N/A</v>
      </c>
      <c r="V801" t="e">
        <v>#N/A</v>
      </c>
      <c r="W801" t="e">
        <v>#N/A</v>
      </c>
      <c r="X801" t="e">
        <v>#N/A</v>
      </c>
      <c r="Y801" s="3" t="e">
        <v>#N/A</v>
      </c>
      <c r="Z801" s="8" t="e">
        <v>#N/A</v>
      </c>
      <c r="AA801" s="30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</row>
    <row r="802" spans="1:32" x14ac:dyDescent="0.25">
      <c r="A802" t="e">
        <v>#N/A</v>
      </c>
      <c r="B802" s="33" t="e">
        <v>#N/A</v>
      </c>
      <c r="C802" t="e">
        <v>#N/A</v>
      </c>
      <c r="D802" t="e">
        <v>#N/A</v>
      </c>
      <c r="E802" s="69" t="e">
        <v>#N/A</v>
      </c>
      <c r="F802" s="3" t="e">
        <v>#N/A</v>
      </c>
      <c r="G802" s="3" t="e">
        <v>#N/A</v>
      </c>
      <c r="H802" s="3" t="e">
        <v>#N/A</v>
      </c>
      <c r="I802" s="80" t="e">
        <v>#N/A</v>
      </c>
      <c r="J802" s="80" t="e">
        <v>#N/A</v>
      </c>
      <c r="K802" s="85" t="e">
        <v>#N/A</v>
      </c>
      <c r="L802" s="9" t="e">
        <v>#N/A</v>
      </c>
      <c r="M802" s="93" t="e">
        <v>#N/A</v>
      </c>
      <c r="N802" s="8" t="e">
        <v>#N/A</v>
      </c>
      <c r="O802" t="e">
        <v>#N/A</v>
      </c>
      <c r="P802" t="e">
        <v>#N/A</v>
      </c>
      <c r="Q802" t="e">
        <v>#N/A</v>
      </c>
      <c r="R802" s="2" t="e">
        <v>#N/A</v>
      </c>
      <c r="S802" t="e">
        <v>#N/A</v>
      </c>
      <c r="T802" s="3" t="e">
        <v>#N/A</v>
      </c>
      <c r="U802" s="3" t="e">
        <v>#N/A</v>
      </c>
      <c r="V802" t="e">
        <v>#N/A</v>
      </c>
      <c r="W802" t="e">
        <v>#N/A</v>
      </c>
      <c r="X802" t="e">
        <v>#N/A</v>
      </c>
      <c r="Y802" s="3" t="e">
        <v>#N/A</v>
      </c>
      <c r="Z802" s="8" t="e">
        <v>#N/A</v>
      </c>
      <c r="AA802" s="30" t="e">
        <v>#N/A</v>
      </c>
      <c r="AB802" t="e">
        <v>#N/A</v>
      </c>
      <c r="AC802" t="e">
        <v>#N/A</v>
      </c>
      <c r="AD802" t="e">
        <v>#N/A</v>
      </c>
      <c r="AE802" t="e">
        <v>#N/A</v>
      </c>
      <c r="AF802" t="e">
        <v>#N/A</v>
      </c>
    </row>
    <row r="803" spans="1:32" x14ac:dyDescent="0.25">
      <c r="A803" t="e">
        <v>#N/A</v>
      </c>
      <c r="B803" s="33" t="e">
        <v>#N/A</v>
      </c>
      <c r="C803" t="e">
        <v>#N/A</v>
      </c>
      <c r="D803" t="e">
        <v>#N/A</v>
      </c>
      <c r="E803" s="69" t="e">
        <v>#N/A</v>
      </c>
      <c r="F803" s="3" t="e">
        <v>#N/A</v>
      </c>
      <c r="G803" s="3" t="e">
        <v>#N/A</v>
      </c>
      <c r="H803" s="3" t="e">
        <v>#N/A</v>
      </c>
      <c r="I803" s="80" t="e">
        <v>#N/A</v>
      </c>
      <c r="J803" s="80" t="e">
        <v>#N/A</v>
      </c>
      <c r="K803" s="85" t="e">
        <v>#N/A</v>
      </c>
      <c r="L803" s="9" t="e">
        <v>#N/A</v>
      </c>
      <c r="M803" s="93" t="e">
        <v>#N/A</v>
      </c>
      <c r="N803" s="8" t="e">
        <v>#N/A</v>
      </c>
      <c r="O803" t="e">
        <v>#N/A</v>
      </c>
      <c r="P803" t="e">
        <v>#N/A</v>
      </c>
      <c r="Q803" t="e">
        <v>#N/A</v>
      </c>
      <c r="R803" s="2" t="e">
        <v>#N/A</v>
      </c>
      <c r="S803" t="e">
        <v>#N/A</v>
      </c>
      <c r="T803" s="3" t="e">
        <v>#N/A</v>
      </c>
      <c r="U803" s="3" t="e">
        <v>#N/A</v>
      </c>
      <c r="V803" t="e">
        <v>#N/A</v>
      </c>
      <c r="W803" t="e">
        <v>#N/A</v>
      </c>
      <c r="X803" t="e">
        <v>#N/A</v>
      </c>
      <c r="Y803" s="3" t="e">
        <v>#N/A</v>
      </c>
      <c r="Z803" s="8" t="e">
        <v>#N/A</v>
      </c>
      <c r="AA803" s="30" t="e">
        <v>#N/A</v>
      </c>
      <c r="AB803" t="e">
        <v>#N/A</v>
      </c>
      <c r="AC803" t="e">
        <v>#N/A</v>
      </c>
      <c r="AD803" t="e">
        <v>#N/A</v>
      </c>
      <c r="AE803" t="e">
        <v>#N/A</v>
      </c>
      <c r="AF803" t="e">
        <v>#N/A</v>
      </c>
    </row>
    <row r="804" spans="1:32" x14ac:dyDescent="0.25">
      <c r="A804" t="e">
        <v>#N/A</v>
      </c>
      <c r="B804" s="33" t="e">
        <v>#N/A</v>
      </c>
      <c r="C804" t="e">
        <v>#N/A</v>
      </c>
      <c r="D804" t="e">
        <v>#N/A</v>
      </c>
      <c r="E804" s="69" t="e">
        <v>#N/A</v>
      </c>
      <c r="F804" s="3" t="e">
        <v>#N/A</v>
      </c>
      <c r="G804" s="3" t="e">
        <v>#N/A</v>
      </c>
      <c r="H804" s="3" t="e">
        <v>#N/A</v>
      </c>
      <c r="I804" s="80" t="e">
        <v>#N/A</v>
      </c>
      <c r="J804" s="80" t="e">
        <v>#N/A</v>
      </c>
      <c r="K804" s="85" t="e">
        <v>#N/A</v>
      </c>
      <c r="L804" s="9" t="e">
        <v>#N/A</v>
      </c>
      <c r="M804" s="93" t="e">
        <v>#N/A</v>
      </c>
      <c r="N804" s="8" t="e">
        <v>#N/A</v>
      </c>
      <c r="O804" t="e">
        <v>#N/A</v>
      </c>
      <c r="P804" t="e">
        <v>#N/A</v>
      </c>
      <c r="Q804" t="e">
        <v>#N/A</v>
      </c>
      <c r="R804" s="2" t="e">
        <v>#N/A</v>
      </c>
      <c r="S804" t="e">
        <v>#N/A</v>
      </c>
      <c r="T804" s="3" t="e">
        <v>#N/A</v>
      </c>
      <c r="U804" s="3" t="e">
        <v>#N/A</v>
      </c>
      <c r="V804" t="e">
        <v>#N/A</v>
      </c>
      <c r="W804" t="e">
        <v>#N/A</v>
      </c>
      <c r="X804" t="e">
        <v>#N/A</v>
      </c>
      <c r="Y804" s="3" t="e">
        <v>#N/A</v>
      </c>
      <c r="Z804" s="8" t="e">
        <v>#N/A</v>
      </c>
      <c r="AA804" s="30" t="e">
        <v>#N/A</v>
      </c>
      <c r="AB804" t="e">
        <v>#N/A</v>
      </c>
      <c r="AC804" t="e">
        <v>#N/A</v>
      </c>
      <c r="AD804" t="e">
        <v>#N/A</v>
      </c>
      <c r="AE804" t="e">
        <v>#N/A</v>
      </c>
      <c r="AF804" t="e">
        <v>#N/A</v>
      </c>
    </row>
    <row r="805" spans="1:32" x14ac:dyDescent="0.25">
      <c r="A805" t="e">
        <v>#N/A</v>
      </c>
      <c r="B805" s="33" t="e">
        <v>#N/A</v>
      </c>
      <c r="C805" t="e">
        <v>#N/A</v>
      </c>
      <c r="D805" t="e">
        <v>#N/A</v>
      </c>
      <c r="E805" s="69" t="e">
        <v>#N/A</v>
      </c>
      <c r="F805" s="3" t="e">
        <v>#N/A</v>
      </c>
      <c r="G805" s="3" t="e">
        <v>#N/A</v>
      </c>
      <c r="H805" s="3" t="e">
        <v>#N/A</v>
      </c>
      <c r="I805" s="80" t="e">
        <v>#N/A</v>
      </c>
      <c r="J805" s="80" t="e">
        <v>#N/A</v>
      </c>
      <c r="K805" s="85" t="e">
        <v>#N/A</v>
      </c>
      <c r="L805" s="9" t="e">
        <v>#N/A</v>
      </c>
      <c r="M805" s="93" t="e">
        <v>#N/A</v>
      </c>
      <c r="N805" s="8" t="e">
        <v>#N/A</v>
      </c>
      <c r="O805" t="e">
        <v>#N/A</v>
      </c>
      <c r="P805" t="e">
        <v>#N/A</v>
      </c>
      <c r="Q805" t="e">
        <v>#N/A</v>
      </c>
      <c r="R805" s="2" t="e">
        <v>#N/A</v>
      </c>
      <c r="S805" t="e">
        <v>#N/A</v>
      </c>
      <c r="T805" s="3" t="e">
        <v>#N/A</v>
      </c>
      <c r="U805" s="3" t="e">
        <v>#N/A</v>
      </c>
      <c r="V805" t="e">
        <v>#N/A</v>
      </c>
      <c r="W805" t="e">
        <v>#N/A</v>
      </c>
      <c r="X805" t="e">
        <v>#N/A</v>
      </c>
      <c r="Y805" s="3" t="e">
        <v>#N/A</v>
      </c>
      <c r="Z805" s="8" t="e">
        <v>#N/A</v>
      </c>
      <c r="AA805" s="30" t="e">
        <v>#N/A</v>
      </c>
      <c r="AB805" t="e">
        <v>#N/A</v>
      </c>
      <c r="AC805" t="e">
        <v>#N/A</v>
      </c>
      <c r="AD805" t="e">
        <v>#N/A</v>
      </c>
      <c r="AE805" t="e">
        <v>#N/A</v>
      </c>
      <c r="AF805" t="e">
        <v>#N/A</v>
      </c>
    </row>
    <row r="806" spans="1:32" x14ac:dyDescent="0.25">
      <c r="A806" t="e">
        <v>#N/A</v>
      </c>
      <c r="B806" s="33" t="e">
        <v>#N/A</v>
      </c>
      <c r="C806" t="e">
        <v>#N/A</v>
      </c>
      <c r="D806" t="e">
        <v>#N/A</v>
      </c>
      <c r="E806" s="69" t="e">
        <v>#N/A</v>
      </c>
      <c r="F806" s="3" t="e">
        <v>#N/A</v>
      </c>
      <c r="G806" s="3" t="e">
        <v>#N/A</v>
      </c>
      <c r="H806" s="3" t="e">
        <v>#N/A</v>
      </c>
      <c r="I806" s="80" t="e">
        <v>#N/A</v>
      </c>
      <c r="J806" s="80" t="e">
        <v>#N/A</v>
      </c>
      <c r="K806" s="85" t="e">
        <v>#N/A</v>
      </c>
      <c r="L806" s="9" t="e">
        <v>#N/A</v>
      </c>
      <c r="M806" s="93" t="e">
        <v>#N/A</v>
      </c>
      <c r="N806" s="8" t="e">
        <v>#N/A</v>
      </c>
      <c r="O806" t="e">
        <v>#N/A</v>
      </c>
      <c r="P806" t="e">
        <v>#N/A</v>
      </c>
      <c r="Q806" t="e">
        <v>#N/A</v>
      </c>
      <c r="R806" s="2" t="e">
        <v>#N/A</v>
      </c>
      <c r="S806" t="e">
        <v>#N/A</v>
      </c>
      <c r="T806" s="3" t="e">
        <v>#N/A</v>
      </c>
      <c r="U806" s="3" t="e">
        <v>#N/A</v>
      </c>
      <c r="V806" t="e">
        <v>#N/A</v>
      </c>
      <c r="W806" t="e">
        <v>#N/A</v>
      </c>
      <c r="X806" t="e">
        <v>#N/A</v>
      </c>
      <c r="Y806" s="3" t="e">
        <v>#N/A</v>
      </c>
      <c r="Z806" s="8" t="e">
        <v>#N/A</v>
      </c>
      <c r="AA806" s="30" t="e">
        <v>#N/A</v>
      </c>
      <c r="AB806" t="e">
        <v>#N/A</v>
      </c>
      <c r="AC806" t="e">
        <v>#N/A</v>
      </c>
      <c r="AD806" t="e">
        <v>#N/A</v>
      </c>
      <c r="AE806" t="e">
        <v>#N/A</v>
      </c>
      <c r="AF806" t="e">
        <v>#N/A</v>
      </c>
    </row>
    <row r="807" spans="1:32" x14ac:dyDescent="0.25">
      <c r="A807" t="e">
        <v>#N/A</v>
      </c>
      <c r="B807" s="33" t="e">
        <v>#N/A</v>
      </c>
      <c r="C807" t="e">
        <v>#N/A</v>
      </c>
      <c r="D807" t="e">
        <v>#N/A</v>
      </c>
      <c r="E807" s="69" t="e">
        <v>#N/A</v>
      </c>
      <c r="F807" s="3" t="e">
        <v>#N/A</v>
      </c>
      <c r="G807" s="3" t="e">
        <v>#N/A</v>
      </c>
      <c r="H807" s="3" t="e">
        <v>#N/A</v>
      </c>
      <c r="I807" s="80" t="e">
        <v>#N/A</v>
      </c>
      <c r="J807" s="80" t="e">
        <v>#N/A</v>
      </c>
      <c r="K807" s="85" t="e">
        <v>#N/A</v>
      </c>
      <c r="L807" s="9" t="e">
        <v>#N/A</v>
      </c>
      <c r="M807" s="93" t="e">
        <v>#N/A</v>
      </c>
      <c r="N807" s="8" t="e">
        <v>#N/A</v>
      </c>
      <c r="O807" t="e">
        <v>#N/A</v>
      </c>
      <c r="P807" t="e">
        <v>#N/A</v>
      </c>
      <c r="Q807" t="e">
        <v>#N/A</v>
      </c>
      <c r="R807" s="2" t="e">
        <v>#N/A</v>
      </c>
      <c r="S807" t="e">
        <v>#N/A</v>
      </c>
      <c r="T807" s="3" t="e">
        <v>#N/A</v>
      </c>
      <c r="U807" s="3" t="e">
        <v>#N/A</v>
      </c>
      <c r="V807" t="e">
        <v>#N/A</v>
      </c>
      <c r="W807" t="e">
        <v>#N/A</v>
      </c>
      <c r="X807" t="e">
        <v>#N/A</v>
      </c>
      <c r="Y807" s="3" t="e">
        <v>#N/A</v>
      </c>
      <c r="Z807" s="8" t="e">
        <v>#N/A</v>
      </c>
      <c r="AA807" s="30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</row>
    <row r="808" spans="1:32" x14ac:dyDescent="0.25">
      <c r="A808" t="e">
        <v>#N/A</v>
      </c>
      <c r="B808" s="33" t="e">
        <v>#N/A</v>
      </c>
      <c r="C808" t="e">
        <v>#N/A</v>
      </c>
      <c r="D808" t="e">
        <v>#N/A</v>
      </c>
      <c r="E808" s="69" t="e">
        <v>#N/A</v>
      </c>
      <c r="F808" s="3" t="e">
        <v>#N/A</v>
      </c>
      <c r="G808" s="3" t="e">
        <v>#N/A</v>
      </c>
      <c r="H808" s="3" t="e">
        <v>#N/A</v>
      </c>
      <c r="I808" s="80" t="e">
        <v>#N/A</v>
      </c>
      <c r="J808" s="80" t="e">
        <v>#N/A</v>
      </c>
      <c r="K808" s="85" t="e">
        <v>#N/A</v>
      </c>
      <c r="L808" s="9" t="e">
        <v>#N/A</v>
      </c>
      <c r="M808" s="93" t="e">
        <v>#N/A</v>
      </c>
      <c r="N808" s="8" t="e">
        <v>#N/A</v>
      </c>
      <c r="O808" t="e">
        <v>#N/A</v>
      </c>
      <c r="P808" t="e">
        <v>#N/A</v>
      </c>
      <c r="Q808" t="e">
        <v>#N/A</v>
      </c>
      <c r="R808" s="2" t="e">
        <v>#N/A</v>
      </c>
      <c r="S808" t="e">
        <v>#N/A</v>
      </c>
      <c r="T808" s="3" t="e">
        <v>#N/A</v>
      </c>
      <c r="U808" s="3" t="e">
        <v>#N/A</v>
      </c>
      <c r="V808" t="e">
        <v>#N/A</v>
      </c>
      <c r="W808" t="e">
        <v>#N/A</v>
      </c>
      <c r="X808" t="e">
        <v>#N/A</v>
      </c>
      <c r="Y808" s="3" t="e">
        <v>#N/A</v>
      </c>
      <c r="Z808" s="8" t="e">
        <v>#N/A</v>
      </c>
      <c r="AA808" s="30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</row>
    <row r="809" spans="1:32" x14ac:dyDescent="0.25">
      <c r="A809" t="e">
        <v>#N/A</v>
      </c>
      <c r="B809" s="33" t="e">
        <v>#N/A</v>
      </c>
      <c r="C809" t="e">
        <v>#N/A</v>
      </c>
      <c r="D809" t="e">
        <v>#N/A</v>
      </c>
      <c r="E809" s="69" t="e">
        <v>#N/A</v>
      </c>
      <c r="F809" s="3" t="e">
        <v>#N/A</v>
      </c>
      <c r="G809" s="3" t="e">
        <v>#N/A</v>
      </c>
      <c r="H809" s="3" t="e">
        <v>#N/A</v>
      </c>
      <c r="I809" s="80" t="e">
        <v>#N/A</v>
      </c>
      <c r="J809" s="80" t="e">
        <v>#N/A</v>
      </c>
      <c r="K809" s="85" t="e">
        <v>#N/A</v>
      </c>
      <c r="L809" s="9" t="e">
        <v>#N/A</v>
      </c>
      <c r="M809" s="93" t="e">
        <v>#N/A</v>
      </c>
      <c r="N809" s="8" t="e">
        <v>#N/A</v>
      </c>
      <c r="O809" t="e">
        <v>#N/A</v>
      </c>
      <c r="P809" t="e">
        <v>#N/A</v>
      </c>
      <c r="Q809" t="e">
        <v>#N/A</v>
      </c>
      <c r="R809" s="2" t="e">
        <v>#N/A</v>
      </c>
      <c r="S809" t="e">
        <v>#N/A</v>
      </c>
      <c r="T809" s="3" t="e">
        <v>#N/A</v>
      </c>
      <c r="U809" s="3" t="e">
        <v>#N/A</v>
      </c>
      <c r="V809" t="e">
        <v>#N/A</v>
      </c>
      <c r="W809" t="e">
        <v>#N/A</v>
      </c>
      <c r="X809" t="e">
        <v>#N/A</v>
      </c>
      <c r="Y809" s="3" t="e">
        <v>#N/A</v>
      </c>
      <c r="Z809" s="8" t="e">
        <v>#N/A</v>
      </c>
      <c r="AA809" s="30" t="e">
        <v>#N/A</v>
      </c>
      <c r="AB809" t="e">
        <v>#N/A</v>
      </c>
      <c r="AC809" t="e">
        <v>#N/A</v>
      </c>
      <c r="AD809" t="e">
        <v>#N/A</v>
      </c>
      <c r="AE809" t="e">
        <v>#N/A</v>
      </c>
      <c r="AF809" t="e">
        <v>#N/A</v>
      </c>
    </row>
    <row r="810" spans="1:32" x14ac:dyDescent="0.25">
      <c r="A810" t="e">
        <v>#N/A</v>
      </c>
      <c r="B810" s="33" t="e">
        <v>#N/A</v>
      </c>
      <c r="C810" t="e">
        <v>#N/A</v>
      </c>
      <c r="D810" t="e">
        <v>#N/A</v>
      </c>
      <c r="E810" s="69" t="e">
        <v>#N/A</v>
      </c>
      <c r="F810" s="3" t="e">
        <v>#N/A</v>
      </c>
      <c r="G810" s="3" t="e">
        <v>#N/A</v>
      </c>
      <c r="H810" s="3" t="e">
        <v>#N/A</v>
      </c>
      <c r="I810" s="80" t="e">
        <v>#N/A</v>
      </c>
      <c r="J810" s="80" t="e">
        <v>#N/A</v>
      </c>
      <c r="K810" s="85" t="e">
        <v>#N/A</v>
      </c>
      <c r="L810" s="9" t="e">
        <v>#N/A</v>
      </c>
      <c r="M810" s="93" t="e">
        <v>#N/A</v>
      </c>
      <c r="N810" s="8" t="e">
        <v>#N/A</v>
      </c>
      <c r="O810" t="e">
        <v>#N/A</v>
      </c>
      <c r="P810" t="e">
        <v>#N/A</v>
      </c>
      <c r="Q810" t="e">
        <v>#N/A</v>
      </c>
      <c r="R810" s="2" t="e">
        <v>#N/A</v>
      </c>
      <c r="S810" t="e">
        <v>#N/A</v>
      </c>
      <c r="T810" s="3" t="e">
        <v>#N/A</v>
      </c>
      <c r="U810" s="3" t="e">
        <v>#N/A</v>
      </c>
      <c r="V810" t="e">
        <v>#N/A</v>
      </c>
      <c r="W810" t="e">
        <v>#N/A</v>
      </c>
      <c r="X810" t="e">
        <v>#N/A</v>
      </c>
      <c r="Y810" s="3" t="e">
        <v>#N/A</v>
      </c>
      <c r="Z810" s="8" t="e">
        <v>#N/A</v>
      </c>
      <c r="AA810" s="30" t="e">
        <v>#N/A</v>
      </c>
      <c r="AB810" t="e">
        <v>#N/A</v>
      </c>
      <c r="AC810" t="e">
        <v>#N/A</v>
      </c>
      <c r="AD810" t="e">
        <v>#N/A</v>
      </c>
      <c r="AE810" t="e">
        <v>#N/A</v>
      </c>
      <c r="AF810" t="e">
        <v>#N/A</v>
      </c>
    </row>
    <row r="811" spans="1:32" x14ac:dyDescent="0.25">
      <c r="A811" t="e">
        <v>#N/A</v>
      </c>
      <c r="B811" s="33" t="e">
        <v>#N/A</v>
      </c>
      <c r="C811" t="e">
        <v>#N/A</v>
      </c>
      <c r="D811" t="e">
        <v>#N/A</v>
      </c>
      <c r="E811" s="69" t="e">
        <v>#N/A</v>
      </c>
      <c r="F811" s="3" t="e">
        <v>#N/A</v>
      </c>
      <c r="G811" s="3" t="e">
        <v>#N/A</v>
      </c>
      <c r="H811" s="3" t="e">
        <v>#N/A</v>
      </c>
      <c r="I811" s="80" t="e">
        <v>#N/A</v>
      </c>
      <c r="J811" s="80" t="e">
        <v>#N/A</v>
      </c>
      <c r="K811" s="85" t="e">
        <v>#N/A</v>
      </c>
      <c r="L811" s="9" t="e">
        <v>#N/A</v>
      </c>
      <c r="M811" s="93" t="e">
        <v>#N/A</v>
      </c>
      <c r="N811" s="8" t="e">
        <v>#N/A</v>
      </c>
      <c r="O811" t="e">
        <v>#N/A</v>
      </c>
      <c r="P811" t="e">
        <v>#N/A</v>
      </c>
      <c r="Q811" t="e">
        <v>#N/A</v>
      </c>
      <c r="R811" s="2" t="e">
        <v>#N/A</v>
      </c>
      <c r="S811" t="e">
        <v>#N/A</v>
      </c>
      <c r="T811" s="3" t="e">
        <v>#N/A</v>
      </c>
      <c r="U811" s="3" t="e">
        <v>#N/A</v>
      </c>
      <c r="V811" t="e">
        <v>#N/A</v>
      </c>
      <c r="W811" t="e">
        <v>#N/A</v>
      </c>
      <c r="X811" t="e">
        <v>#N/A</v>
      </c>
      <c r="Y811" s="3" t="e">
        <v>#N/A</v>
      </c>
      <c r="Z811" s="8" t="e">
        <v>#N/A</v>
      </c>
      <c r="AA811" s="30" t="e">
        <v>#N/A</v>
      </c>
      <c r="AB811" t="e">
        <v>#N/A</v>
      </c>
      <c r="AC811" t="e">
        <v>#N/A</v>
      </c>
      <c r="AD811" t="e">
        <v>#N/A</v>
      </c>
      <c r="AE811" t="e">
        <v>#N/A</v>
      </c>
      <c r="AF811" t="e">
        <v>#N/A</v>
      </c>
    </row>
    <row r="812" spans="1:32" x14ac:dyDescent="0.25">
      <c r="A812" t="e">
        <v>#N/A</v>
      </c>
      <c r="B812" s="33" t="e">
        <v>#N/A</v>
      </c>
      <c r="C812" t="e">
        <v>#N/A</v>
      </c>
      <c r="D812" t="e">
        <v>#N/A</v>
      </c>
      <c r="E812" s="69" t="e">
        <v>#N/A</v>
      </c>
      <c r="F812" s="3" t="e">
        <v>#N/A</v>
      </c>
      <c r="G812" s="3" t="e">
        <v>#N/A</v>
      </c>
      <c r="H812" s="3" t="e">
        <v>#N/A</v>
      </c>
      <c r="I812" s="80" t="e">
        <v>#N/A</v>
      </c>
      <c r="J812" s="80" t="e">
        <v>#N/A</v>
      </c>
      <c r="K812" s="85" t="e">
        <v>#N/A</v>
      </c>
      <c r="L812" s="9" t="e">
        <v>#N/A</v>
      </c>
      <c r="M812" s="93" t="e">
        <v>#N/A</v>
      </c>
      <c r="N812" s="8" t="e">
        <v>#N/A</v>
      </c>
      <c r="O812" t="e">
        <v>#N/A</v>
      </c>
      <c r="P812" t="e">
        <v>#N/A</v>
      </c>
      <c r="Q812" t="e">
        <v>#N/A</v>
      </c>
      <c r="R812" s="2" t="e">
        <v>#N/A</v>
      </c>
      <c r="S812" t="e">
        <v>#N/A</v>
      </c>
      <c r="T812" s="3" t="e">
        <v>#N/A</v>
      </c>
      <c r="U812" s="3" t="e">
        <v>#N/A</v>
      </c>
      <c r="V812" t="e">
        <v>#N/A</v>
      </c>
      <c r="W812" t="e">
        <v>#N/A</v>
      </c>
      <c r="X812" t="e">
        <v>#N/A</v>
      </c>
      <c r="Y812" s="3" t="e">
        <v>#N/A</v>
      </c>
      <c r="Z812" s="8" t="e">
        <v>#N/A</v>
      </c>
      <c r="AA812" s="30" t="e">
        <v>#N/A</v>
      </c>
      <c r="AB812" t="e">
        <v>#N/A</v>
      </c>
      <c r="AC812" t="e">
        <v>#N/A</v>
      </c>
      <c r="AD812" t="e">
        <v>#N/A</v>
      </c>
      <c r="AE812" t="e">
        <v>#N/A</v>
      </c>
      <c r="AF812" t="e">
        <v>#N/A</v>
      </c>
    </row>
    <row r="813" spans="1:32" x14ac:dyDescent="0.25">
      <c r="A813" t="e">
        <v>#N/A</v>
      </c>
      <c r="B813" s="33" t="e">
        <v>#N/A</v>
      </c>
      <c r="C813" t="e">
        <v>#N/A</v>
      </c>
      <c r="D813" t="e">
        <v>#N/A</v>
      </c>
      <c r="E813" s="69" t="e">
        <v>#N/A</v>
      </c>
      <c r="F813" s="3" t="e">
        <v>#N/A</v>
      </c>
      <c r="G813" s="3" t="e">
        <v>#N/A</v>
      </c>
      <c r="H813" s="3" t="e">
        <v>#N/A</v>
      </c>
      <c r="I813" s="80" t="e">
        <v>#N/A</v>
      </c>
      <c r="J813" s="80" t="e">
        <v>#N/A</v>
      </c>
      <c r="K813" s="85" t="e">
        <v>#N/A</v>
      </c>
      <c r="L813" s="9" t="e">
        <v>#N/A</v>
      </c>
      <c r="M813" s="93" t="e">
        <v>#N/A</v>
      </c>
      <c r="N813" s="8" t="e">
        <v>#N/A</v>
      </c>
      <c r="O813" t="e">
        <v>#N/A</v>
      </c>
      <c r="P813" t="e">
        <v>#N/A</v>
      </c>
      <c r="Q813" t="e">
        <v>#N/A</v>
      </c>
      <c r="R813" s="2" t="e">
        <v>#N/A</v>
      </c>
      <c r="S813" t="e">
        <v>#N/A</v>
      </c>
      <c r="T813" s="3" t="e">
        <v>#N/A</v>
      </c>
      <c r="U813" s="3" t="e">
        <v>#N/A</v>
      </c>
      <c r="V813" t="e">
        <v>#N/A</v>
      </c>
      <c r="W813" t="e">
        <v>#N/A</v>
      </c>
      <c r="X813" t="e">
        <v>#N/A</v>
      </c>
      <c r="Y813" s="3" t="e">
        <v>#N/A</v>
      </c>
      <c r="Z813" s="8" t="e">
        <v>#N/A</v>
      </c>
      <c r="AA813" s="30" t="e">
        <v>#N/A</v>
      </c>
      <c r="AB813" t="e">
        <v>#N/A</v>
      </c>
      <c r="AC813" t="e">
        <v>#N/A</v>
      </c>
      <c r="AD813" t="e">
        <v>#N/A</v>
      </c>
      <c r="AE813" t="e">
        <v>#N/A</v>
      </c>
      <c r="AF813" t="e">
        <v>#N/A</v>
      </c>
    </row>
    <row r="814" spans="1:32" x14ac:dyDescent="0.25">
      <c r="A814" t="e">
        <v>#N/A</v>
      </c>
      <c r="B814" s="33" t="e">
        <v>#N/A</v>
      </c>
      <c r="C814" t="e">
        <v>#N/A</v>
      </c>
      <c r="D814" t="e">
        <v>#N/A</v>
      </c>
      <c r="E814" s="69" t="e">
        <v>#N/A</v>
      </c>
      <c r="F814" s="3" t="e">
        <v>#N/A</v>
      </c>
      <c r="G814" s="3" t="e">
        <v>#N/A</v>
      </c>
      <c r="H814" s="3" t="e">
        <v>#N/A</v>
      </c>
      <c r="I814" s="80" t="e">
        <v>#N/A</v>
      </c>
      <c r="J814" s="80" t="e">
        <v>#N/A</v>
      </c>
      <c r="K814" s="85" t="e">
        <v>#N/A</v>
      </c>
      <c r="L814" s="9" t="e">
        <v>#N/A</v>
      </c>
      <c r="M814" s="93" t="e">
        <v>#N/A</v>
      </c>
      <c r="N814" s="8" t="e">
        <v>#N/A</v>
      </c>
      <c r="O814" t="e">
        <v>#N/A</v>
      </c>
      <c r="P814" t="e">
        <v>#N/A</v>
      </c>
      <c r="Q814" t="e">
        <v>#N/A</v>
      </c>
      <c r="R814" s="2" t="e">
        <v>#N/A</v>
      </c>
      <c r="S814" t="e">
        <v>#N/A</v>
      </c>
      <c r="T814" s="3" t="e">
        <v>#N/A</v>
      </c>
      <c r="U814" s="3" t="e">
        <v>#N/A</v>
      </c>
      <c r="V814" t="e">
        <v>#N/A</v>
      </c>
      <c r="W814" t="e">
        <v>#N/A</v>
      </c>
      <c r="X814" t="e">
        <v>#N/A</v>
      </c>
      <c r="Y814" s="3" t="e">
        <v>#N/A</v>
      </c>
      <c r="Z814" s="8" t="e">
        <v>#N/A</v>
      </c>
      <c r="AA814" s="30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</row>
    <row r="815" spans="1:32" x14ac:dyDescent="0.25">
      <c r="A815" t="e">
        <v>#N/A</v>
      </c>
      <c r="B815" s="33" t="e">
        <v>#N/A</v>
      </c>
      <c r="C815" t="e">
        <v>#N/A</v>
      </c>
      <c r="D815" t="e">
        <v>#N/A</v>
      </c>
      <c r="E815" s="69" t="e">
        <v>#N/A</v>
      </c>
      <c r="F815" s="3" t="e">
        <v>#N/A</v>
      </c>
      <c r="G815" s="3" t="e">
        <v>#N/A</v>
      </c>
      <c r="H815" s="3" t="e">
        <v>#N/A</v>
      </c>
      <c r="I815" s="80" t="e">
        <v>#N/A</v>
      </c>
      <c r="J815" s="80" t="e">
        <v>#N/A</v>
      </c>
      <c r="K815" s="85" t="e">
        <v>#N/A</v>
      </c>
      <c r="L815" s="9" t="e">
        <v>#N/A</v>
      </c>
      <c r="M815" s="93" t="e">
        <v>#N/A</v>
      </c>
      <c r="N815" s="8" t="e">
        <v>#N/A</v>
      </c>
      <c r="O815" t="e">
        <v>#N/A</v>
      </c>
      <c r="P815" t="e">
        <v>#N/A</v>
      </c>
      <c r="Q815" t="e">
        <v>#N/A</v>
      </c>
      <c r="R815" s="2" t="e">
        <v>#N/A</v>
      </c>
      <c r="S815" t="e">
        <v>#N/A</v>
      </c>
      <c r="T815" s="3" t="e">
        <v>#N/A</v>
      </c>
      <c r="U815" s="3" t="e">
        <v>#N/A</v>
      </c>
      <c r="V815" t="e">
        <v>#N/A</v>
      </c>
      <c r="W815" t="e">
        <v>#N/A</v>
      </c>
      <c r="X815" t="e">
        <v>#N/A</v>
      </c>
      <c r="Y815" s="3" t="e">
        <v>#N/A</v>
      </c>
      <c r="Z815" s="8" t="e">
        <v>#N/A</v>
      </c>
      <c r="AA815" s="30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</row>
    <row r="816" spans="1:32" x14ac:dyDescent="0.25">
      <c r="A816" t="e">
        <v>#N/A</v>
      </c>
      <c r="B816" s="33" t="e">
        <v>#N/A</v>
      </c>
      <c r="C816" t="e">
        <v>#N/A</v>
      </c>
      <c r="D816" t="e">
        <v>#N/A</v>
      </c>
      <c r="E816" s="69" t="e">
        <v>#N/A</v>
      </c>
      <c r="F816" s="3" t="e">
        <v>#N/A</v>
      </c>
      <c r="G816" s="3" t="e">
        <v>#N/A</v>
      </c>
      <c r="H816" s="3" t="e">
        <v>#N/A</v>
      </c>
      <c r="I816" s="80" t="e">
        <v>#N/A</v>
      </c>
      <c r="J816" s="80" t="e">
        <v>#N/A</v>
      </c>
      <c r="K816" s="85" t="e">
        <v>#N/A</v>
      </c>
      <c r="L816" s="9" t="e">
        <v>#N/A</v>
      </c>
      <c r="M816" s="93" t="e">
        <v>#N/A</v>
      </c>
      <c r="N816" s="8" t="e">
        <v>#N/A</v>
      </c>
      <c r="O816" t="e">
        <v>#N/A</v>
      </c>
      <c r="P816" t="e">
        <v>#N/A</v>
      </c>
      <c r="Q816" t="e">
        <v>#N/A</v>
      </c>
      <c r="R816" s="2" t="e">
        <v>#N/A</v>
      </c>
      <c r="S816" t="e">
        <v>#N/A</v>
      </c>
      <c r="T816" s="3" t="e">
        <v>#N/A</v>
      </c>
      <c r="U816" s="3" t="e">
        <v>#N/A</v>
      </c>
      <c r="V816" t="e">
        <v>#N/A</v>
      </c>
      <c r="W816" t="e">
        <v>#N/A</v>
      </c>
      <c r="X816" t="e">
        <v>#N/A</v>
      </c>
      <c r="Y816" s="3" t="e">
        <v>#N/A</v>
      </c>
      <c r="Z816" s="8" t="e">
        <v>#N/A</v>
      </c>
      <c r="AA816" s="30" t="e">
        <v>#N/A</v>
      </c>
      <c r="AB816" t="e">
        <v>#N/A</v>
      </c>
      <c r="AC816" t="e">
        <v>#N/A</v>
      </c>
      <c r="AD816" t="e">
        <v>#N/A</v>
      </c>
      <c r="AE816" t="e">
        <v>#N/A</v>
      </c>
      <c r="AF816" t="e">
        <v>#N/A</v>
      </c>
    </row>
    <row r="817" spans="1:32" x14ac:dyDescent="0.25">
      <c r="A817" t="e">
        <v>#N/A</v>
      </c>
      <c r="B817" s="33" t="e">
        <v>#N/A</v>
      </c>
      <c r="C817" t="e">
        <v>#N/A</v>
      </c>
      <c r="D817" t="e">
        <v>#N/A</v>
      </c>
      <c r="E817" s="69" t="e">
        <v>#N/A</v>
      </c>
      <c r="F817" s="3" t="e">
        <v>#N/A</v>
      </c>
      <c r="G817" s="3" t="e">
        <v>#N/A</v>
      </c>
      <c r="H817" s="3" t="e">
        <v>#N/A</v>
      </c>
      <c r="I817" s="80" t="e">
        <v>#N/A</v>
      </c>
      <c r="J817" s="80" t="e">
        <v>#N/A</v>
      </c>
      <c r="K817" s="85" t="e">
        <v>#N/A</v>
      </c>
      <c r="L817" s="9" t="e">
        <v>#N/A</v>
      </c>
      <c r="M817" s="93" t="e">
        <v>#N/A</v>
      </c>
      <c r="N817" s="8" t="e">
        <v>#N/A</v>
      </c>
      <c r="O817" t="e">
        <v>#N/A</v>
      </c>
      <c r="P817" t="e">
        <v>#N/A</v>
      </c>
      <c r="Q817" t="e">
        <v>#N/A</v>
      </c>
      <c r="R817" s="2" t="e">
        <v>#N/A</v>
      </c>
      <c r="S817" t="e">
        <v>#N/A</v>
      </c>
      <c r="T817" s="3" t="e">
        <v>#N/A</v>
      </c>
      <c r="U817" s="3" t="e">
        <v>#N/A</v>
      </c>
      <c r="V817" t="e">
        <v>#N/A</v>
      </c>
      <c r="W817" t="e">
        <v>#N/A</v>
      </c>
      <c r="X817" t="e">
        <v>#N/A</v>
      </c>
      <c r="Y817" s="3" t="e">
        <v>#N/A</v>
      </c>
      <c r="Z817" s="8" t="e">
        <v>#N/A</v>
      </c>
      <c r="AA817" s="30" t="e">
        <v>#N/A</v>
      </c>
      <c r="AB817" t="e">
        <v>#N/A</v>
      </c>
      <c r="AC817" t="e">
        <v>#N/A</v>
      </c>
      <c r="AD817" t="e">
        <v>#N/A</v>
      </c>
      <c r="AE817" t="e">
        <v>#N/A</v>
      </c>
      <c r="AF817" t="e">
        <v>#N/A</v>
      </c>
    </row>
    <row r="818" spans="1:32" x14ac:dyDescent="0.25">
      <c r="A818" t="e">
        <v>#N/A</v>
      </c>
      <c r="B818" s="33" t="e">
        <v>#N/A</v>
      </c>
      <c r="C818" t="e">
        <v>#N/A</v>
      </c>
      <c r="D818" t="e">
        <v>#N/A</v>
      </c>
      <c r="E818" s="69" t="e">
        <v>#N/A</v>
      </c>
      <c r="F818" s="3" t="e">
        <v>#N/A</v>
      </c>
      <c r="G818" s="3" t="e">
        <v>#N/A</v>
      </c>
      <c r="H818" s="3" t="e">
        <v>#N/A</v>
      </c>
      <c r="I818" s="80" t="e">
        <v>#N/A</v>
      </c>
      <c r="J818" s="80" t="e">
        <v>#N/A</v>
      </c>
      <c r="K818" s="85" t="e">
        <v>#N/A</v>
      </c>
      <c r="L818" s="9" t="e">
        <v>#N/A</v>
      </c>
      <c r="M818" s="93" t="e">
        <v>#N/A</v>
      </c>
      <c r="N818" s="8" t="e">
        <v>#N/A</v>
      </c>
      <c r="O818" t="e">
        <v>#N/A</v>
      </c>
      <c r="P818" t="e">
        <v>#N/A</v>
      </c>
      <c r="Q818" t="e">
        <v>#N/A</v>
      </c>
      <c r="R818" s="2" t="e">
        <v>#N/A</v>
      </c>
      <c r="S818" t="e">
        <v>#N/A</v>
      </c>
      <c r="T818" s="3" t="e">
        <v>#N/A</v>
      </c>
      <c r="U818" s="3" t="e">
        <v>#N/A</v>
      </c>
      <c r="V818" t="e">
        <v>#N/A</v>
      </c>
      <c r="W818" t="e">
        <v>#N/A</v>
      </c>
      <c r="X818" t="e">
        <v>#N/A</v>
      </c>
      <c r="Y818" s="3" t="e">
        <v>#N/A</v>
      </c>
      <c r="Z818" s="8" t="e">
        <v>#N/A</v>
      </c>
      <c r="AA818" s="30" t="e">
        <v>#N/A</v>
      </c>
      <c r="AB818" t="e">
        <v>#N/A</v>
      </c>
      <c r="AC818" t="e">
        <v>#N/A</v>
      </c>
      <c r="AD818" t="e">
        <v>#N/A</v>
      </c>
      <c r="AE818" t="e">
        <v>#N/A</v>
      </c>
      <c r="AF818" t="e">
        <v>#N/A</v>
      </c>
    </row>
    <row r="819" spans="1:32" x14ac:dyDescent="0.25">
      <c r="A819" t="e">
        <v>#N/A</v>
      </c>
      <c r="B819" s="33" t="e">
        <v>#N/A</v>
      </c>
      <c r="C819" t="e">
        <v>#N/A</v>
      </c>
      <c r="D819" t="e">
        <v>#N/A</v>
      </c>
      <c r="E819" s="69" t="e">
        <v>#N/A</v>
      </c>
      <c r="F819" s="3" t="e">
        <v>#N/A</v>
      </c>
      <c r="G819" s="3" t="e">
        <v>#N/A</v>
      </c>
      <c r="H819" s="3" t="e">
        <v>#N/A</v>
      </c>
      <c r="I819" s="80" t="e">
        <v>#N/A</v>
      </c>
      <c r="J819" s="80" t="e">
        <v>#N/A</v>
      </c>
      <c r="K819" s="85" t="e">
        <v>#N/A</v>
      </c>
      <c r="L819" s="9" t="e">
        <v>#N/A</v>
      </c>
      <c r="M819" s="93" t="e">
        <v>#N/A</v>
      </c>
      <c r="N819" s="8" t="e">
        <v>#N/A</v>
      </c>
      <c r="O819" t="e">
        <v>#N/A</v>
      </c>
      <c r="P819" t="e">
        <v>#N/A</v>
      </c>
      <c r="Q819" t="e">
        <v>#N/A</v>
      </c>
      <c r="R819" s="2" t="e">
        <v>#N/A</v>
      </c>
      <c r="S819" t="e">
        <v>#N/A</v>
      </c>
      <c r="T819" s="3" t="e">
        <v>#N/A</v>
      </c>
      <c r="U819" s="3" t="e">
        <v>#N/A</v>
      </c>
      <c r="V819" t="e">
        <v>#N/A</v>
      </c>
      <c r="W819" t="e">
        <v>#N/A</v>
      </c>
      <c r="X819" t="e">
        <v>#N/A</v>
      </c>
      <c r="Y819" s="3" t="e">
        <v>#N/A</v>
      </c>
      <c r="Z819" s="8" t="e">
        <v>#N/A</v>
      </c>
      <c r="AA819" s="30" t="e">
        <v>#N/A</v>
      </c>
      <c r="AB819" t="e">
        <v>#N/A</v>
      </c>
      <c r="AC819" t="e">
        <v>#N/A</v>
      </c>
      <c r="AD819" t="e">
        <v>#N/A</v>
      </c>
      <c r="AE819" t="e">
        <v>#N/A</v>
      </c>
      <c r="AF819" t="e">
        <v>#N/A</v>
      </c>
    </row>
    <row r="820" spans="1:32" x14ac:dyDescent="0.25">
      <c r="A820" t="e">
        <v>#N/A</v>
      </c>
      <c r="B820" s="33" t="e">
        <v>#N/A</v>
      </c>
      <c r="C820" t="e">
        <v>#N/A</v>
      </c>
      <c r="D820" t="e">
        <v>#N/A</v>
      </c>
      <c r="E820" s="69" t="e">
        <v>#N/A</v>
      </c>
      <c r="F820" s="3" t="e">
        <v>#N/A</v>
      </c>
      <c r="G820" s="3" t="e">
        <v>#N/A</v>
      </c>
      <c r="H820" s="3" t="e">
        <v>#N/A</v>
      </c>
      <c r="I820" s="80" t="e">
        <v>#N/A</v>
      </c>
      <c r="J820" s="80" t="e">
        <v>#N/A</v>
      </c>
      <c r="K820" s="85" t="e">
        <v>#N/A</v>
      </c>
      <c r="L820" s="9" t="e">
        <v>#N/A</v>
      </c>
      <c r="M820" s="93" t="e">
        <v>#N/A</v>
      </c>
      <c r="N820" s="8" t="e">
        <v>#N/A</v>
      </c>
      <c r="O820" t="e">
        <v>#N/A</v>
      </c>
      <c r="P820" t="e">
        <v>#N/A</v>
      </c>
      <c r="Q820" t="e">
        <v>#N/A</v>
      </c>
      <c r="R820" s="2" t="e">
        <v>#N/A</v>
      </c>
      <c r="S820" t="e">
        <v>#N/A</v>
      </c>
      <c r="T820" s="3" t="e">
        <v>#N/A</v>
      </c>
      <c r="U820" s="3" t="e">
        <v>#N/A</v>
      </c>
      <c r="V820" t="e">
        <v>#N/A</v>
      </c>
      <c r="W820" t="e">
        <v>#N/A</v>
      </c>
      <c r="X820" t="e">
        <v>#N/A</v>
      </c>
      <c r="Y820" s="3" t="e">
        <v>#N/A</v>
      </c>
      <c r="Z820" s="8" t="e">
        <v>#N/A</v>
      </c>
      <c r="AA820" s="30" t="e">
        <v>#N/A</v>
      </c>
      <c r="AB820" t="e">
        <v>#N/A</v>
      </c>
      <c r="AC820" t="e">
        <v>#N/A</v>
      </c>
      <c r="AD820" t="e">
        <v>#N/A</v>
      </c>
      <c r="AE820" t="e">
        <v>#N/A</v>
      </c>
      <c r="AF820" t="e">
        <v>#N/A</v>
      </c>
    </row>
    <row r="821" spans="1:32" x14ac:dyDescent="0.25">
      <c r="A821" t="e">
        <v>#N/A</v>
      </c>
      <c r="B821" s="33" t="e">
        <v>#N/A</v>
      </c>
      <c r="C821" t="e">
        <v>#N/A</v>
      </c>
      <c r="D821" t="e">
        <v>#N/A</v>
      </c>
      <c r="E821" s="69" t="e">
        <v>#N/A</v>
      </c>
      <c r="F821" s="3" t="e">
        <v>#N/A</v>
      </c>
      <c r="G821" s="3" t="e">
        <v>#N/A</v>
      </c>
      <c r="H821" s="3" t="e">
        <v>#N/A</v>
      </c>
      <c r="I821" s="80" t="e">
        <v>#N/A</v>
      </c>
      <c r="J821" s="80" t="e">
        <v>#N/A</v>
      </c>
      <c r="K821" s="85" t="e">
        <v>#N/A</v>
      </c>
      <c r="L821" s="9" t="e">
        <v>#N/A</v>
      </c>
      <c r="M821" s="93" t="e">
        <v>#N/A</v>
      </c>
      <c r="N821" s="8" t="e">
        <v>#N/A</v>
      </c>
      <c r="O821" t="e">
        <v>#N/A</v>
      </c>
      <c r="P821" t="e">
        <v>#N/A</v>
      </c>
      <c r="Q821" t="e">
        <v>#N/A</v>
      </c>
      <c r="R821" s="2" t="e">
        <v>#N/A</v>
      </c>
      <c r="S821" t="e">
        <v>#N/A</v>
      </c>
      <c r="T821" s="3" t="e">
        <v>#N/A</v>
      </c>
      <c r="U821" s="3" t="e">
        <v>#N/A</v>
      </c>
      <c r="V821" t="e">
        <v>#N/A</v>
      </c>
      <c r="W821" t="e">
        <v>#N/A</v>
      </c>
      <c r="X821" t="e">
        <v>#N/A</v>
      </c>
      <c r="Y821" s="3" t="e">
        <v>#N/A</v>
      </c>
      <c r="Z821" s="8" t="e">
        <v>#N/A</v>
      </c>
      <c r="AA821" s="30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</row>
    <row r="822" spans="1:32" x14ac:dyDescent="0.25">
      <c r="A822" t="e">
        <v>#N/A</v>
      </c>
      <c r="B822" s="33" t="e">
        <v>#N/A</v>
      </c>
      <c r="C822" t="e">
        <v>#N/A</v>
      </c>
      <c r="D822" t="e">
        <v>#N/A</v>
      </c>
      <c r="E822" s="69" t="e">
        <v>#N/A</v>
      </c>
      <c r="F822" s="3" t="e">
        <v>#N/A</v>
      </c>
      <c r="G822" s="3" t="e">
        <v>#N/A</v>
      </c>
      <c r="H822" s="3" t="e">
        <v>#N/A</v>
      </c>
      <c r="I822" s="80" t="e">
        <v>#N/A</v>
      </c>
      <c r="J822" s="80" t="e">
        <v>#N/A</v>
      </c>
      <c r="K822" s="85" t="e">
        <v>#N/A</v>
      </c>
      <c r="L822" s="9" t="e">
        <v>#N/A</v>
      </c>
      <c r="M822" s="93" t="e">
        <v>#N/A</v>
      </c>
      <c r="N822" s="8" t="e">
        <v>#N/A</v>
      </c>
      <c r="O822" t="e">
        <v>#N/A</v>
      </c>
      <c r="P822" t="e">
        <v>#N/A</v>
      </c>
      <c r="Q822" t="e">
        <v>#N/A</v>
      </c>
      <c r="R822" s="2" t="e">
        <v>#N/A</v>
      </c>
      <c r="S822" t="e">
        <v>#N/A</v>
      </c>
      <c r="T822" s="3" t="e">
        <v>#N/A</v>
      </c>
      <c r="U822" s="3" t="e">
        <v>#N/A</v>
      </c>
      <c r="V822" t="e">
        <v>#N/A</v>
      </c>
      <c r="W822" t="e">
        <v>#N/A</v>
      </c>
      <c r="X822" t="e">
        <v>#N/A</v>
      </c>
      <c r="Y822" s="3" t="e">
        <v>#N/A</v>
      </c>
      <c r="Z822" s="8" t="e">
        <v>#N/A</v>
      </c>
      <c r="AA822" s="30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</row>
    <row r="823" spans="1:32" x14ac:dyDescent="0.25">
      <c r="A823" t="e">
        <v>#N/A</v>
      </c>
      <c r="B823" s="33" t="e">
        <v>#N/A</v>
      </c>
      <c r="C823" t="e">
        <v>#N/A</v>
      </c>
      <c r="D823" t="e">
        <v>#N/A</v>
      </c>
      <c r="E823" s="69" t="e">
        <v>#N/A</v>
      </c>
      <c r="F823" s="3" t="e">
        <v>#N/A</v>
      </c>
      <c r="G823" s="3" t="e">
        <v>#N/A</v>
      </c>
      <c r="H823" s="3" t="e">
        <v>#N/A</v>
      </c>
      <c r="I823" s="80" t="e">
        <v>#N/A</v>
      </c>
      <c r="J823" s="80" t="e">
        <v>#N/A</v>
      </c>
      <c r="K823" s="85" t="e">
        <v>#N/A</v>
      </c>
      <c r="L823" s="9" t="e">
        <v>#N/A</v>
      </c>
      <c r="M823" s="93" t="e">
        <v>#N/A</v>
      </c>
      <c r="N823" s="8" t="e">
        <v>#N/A</v>
      </c>
      <c r="O823" t="e">
        <v>#N/A</v>
      </c>
      <c r="P823" t="e">
        <v>#N/A</v>
      </c>
      <c r="Q823" t="e">
        <v>#N/A</v>
      </c>
      <c r="R823" s="2" t="e">
        <v>#N/A</v>
      </c>
      <c r="S823" t="e">
        <v>#N/A</v>
      </c>
      <c r="T823" s="3" t="e">
        <v>#N/A</v>
      </c>
      <c r="U823" s="3" t="e">
        <v>#N/A</v>
      </c>
      <c r="V823" t="e">
        <v>#N/A</v>
      </c>
      <c r="W823" t="e">
        <v>#N/A</v>
      </c>
      <c r="X823" t="e">
        <v>#N/A</v>
      </c>
      <c r="Y823" s="3" t="e">
        <v>#N/A</v>
      </c>
      <c r="Z823" s="8" t="e">
        <v>#N/A</v>
      </c>
      <c r="AA823" s="30" t="e">
        <v>#N/A</v>
      </c>
      <c r="AB823" t="e">
        <v>#N/A</v>
      </c>
      <c r="AC823" t="e">
        <v>#N/A</v>
      </c>
      <c r="AD823" t="e">
        <v>#N/A</v>
      </c>
      <c r="AE823" t="e">
        <v>#N/A</v>
      </c>
      <c r="AF823" t="e">
        <v>#N/A</v>
      </c>
    </row>
    <row r="824" spans="1:32" x14ac:dyDescent="0.25">
      <c r="A824" t="e">
        <v>#N/A</v>
      </c>
      <c r="B824" s="33" t="e">
        <v>#N/A</v>
      </c>
      <c r="C824" t="e">
        <v>#N/A</v>
      </c>
      <c r="D824" t="e">
        <v>#N/A</v>
      </c>
      <c r="E824" s="69" t="e">
        <v>#N/A</v>
      </c>
      <c r="F824" s="3" t="e">
        <v>#N/A</v>
      </c>
      <c r="G824" s="3" t="e">
        <v>#N/A</v>
      </c>
      <c r="H824" s="3" t="e">
        <v>#N/A</v>
      </c>
      <c r="I824" s="80" t="e">
        <v>#N/A</v>
      </c>
      <c r="J824" s="80" t="e">
        <v>#N/A</v>
      </c>
      <c r="K824" s="85" t="e">
        <v>#N/A</v>
      </c>
      <c r="L824" s="9" t="e">
        <v>#N/A</v>
      </c>
      <c r="M824" s="93" t="e">
        <v>#N/A</v>
      </c>
      <c r="N824" s="8" t="e">
        <v>#N/A</v>
      </c>
      <c r="O824" t="e">
        <v>#N/A</v>
      </c>
      <c r="P824" t="e">
        <v>#N/A</v>
      </c>
      <c r="Q824" t="e">
        <v>#N/A</v>
      </c>
      <c r="R824" s="2" t="e">
        <v>#N/A</v>
      </c>
      <c r="S824" t="e">
        <v>#N/A</v>
      </c>
      <c r="T824" s="3" t="e">
        <v>#N/A</v>
      </c>
      <c r="U824" s="3" t="e">
        <v>#N/A</v>
      </c>
      <c r="V824" t="e">
        <v>#N/A</v>
      </c>
      <c r="W824" t="e">
        <v>#N/A</v>
      </c>
      <c r="X824" t="e">
        <v>#N/A</v>
      </c>
      <c r="Y824" s="3" t="e">
        <v>#N/A</v>
      </c>
      <c r="Z824" s="8" t="e">
        <v>#N/A</v>
      </c>
      <c r="AA824" s="30" t="e">
        <v>#N/A</v>
      </c>
      <c r="AB824" t="e">
        <v>#N/A</v>
      </c>
      <c r="AC824" t="e">
        <v>#N/A</v>
      </c>
      <c r="AD824" t="e">
        <v>#N/A</v>
      </c>
      <c r="AE824" t="e">
        <v>#N/A</v>
      </c>
      <c r="AF824" t="e">
        <v>#N/A</v>
      </c>
    </row>
    <row r="825" spans="1:32" x14ac:dyDescent="0.25">
      <c r="A825" t="e">
        <v>#N/A</v>
      </c>
      <c r="B825" s="33" t="e">
        <v>#N/A</v>
      </c>
      <c r="C825" t="e">
        <v>#N/A</v>
      </c>
      <c r="D825" t="e">
        <v>#N/A</v>
      </c>
      <c r="E825" s="69" t="e">
        <v>#N/A</v>
      </c>
      <c r="F825" s="3" t="e">
        <v>#N/A</v>
      </c>
      <c r="G825" s="3" t="e">
        <v>#N/A</v>
      </c>
      <c r="H825" s="3" t="e">
        <v>#N/A</v>
      </c>
      <c r="I825" s="80" t="e">
        <v>#N/A</v>
      </c>
      <c r="J825" s="80" t="e">
        <v>#N/A</v>
      </c>
      <c r="K825" s="85" t="e">
        <v>#N/A</v>
      </c>
      <c r="L825" s="9" t="e">
        <v>#N/A</v>
      </c>
      <c r="M825" s="93" t="e">
        <v>#N/A</v>
      </c>
      <c r="N825" s="8" t="e">
        <v>#N/A</v>
      </c>
      <c r="O825" t="e">
        <v>#N/A</v>
      </c>
      <c r="P825" t="e">
        <v>#N/A</v>
      </c>
      <c r="Q825" t="e">
        <v>#N/A</v>
      </c>
      <c r="R825" s="2" t="e">
        <v>#N/A</v>
      </c>
      <c r="S825" t="e">
        <v>#N/A</v>
      </c>
      <c r="T825" s="3" t="e">
        <v>#N/A</v>
      </c>
      <c r="U825" s="3" t="e">
        <v>#N/A</v>
      </c>
      <c r="V825" t="e">
        <v>#N/A</v>
      </c>
      <c r="W825" t="e">
        <v>#N/A</v>
      </c>
      <c r="X825" t="e">
        <v>#N/A</v>
      </c>
      <c r="Y825" s="3" t="e">
        <v>#N/A</v>
      </c>
      <c r="Z825" s="8" t="e">
        <v>#N/A</v>
      </c>
      <c r="AA825" s="30" t="e">
        <v>#N/A</v>
      </c>
      <c r="AB825" t="e">
        <v>#N/A</v>
      </c>
      <c r="AC825" t="e">
        <v>#N/A</v>
      </c>
      <c r="AD825" t="e">
        <v>#N/A</v>
      </c>
      <c r="AE825" t="e">
        <v>#N/A</v>
      </c>
      <c r="AF825" t="e">
        <v>#N/A</v>
      </c>
    </row>
    <row r="826" spans="1:32" x14ac:dyDescent="0.25">
      <c r="A826" t="e">
        <v>#N/A</v>
      </c>
      <c r="B826" s="33" t="e">
        <v>#N/A</v>
      </c>
      <c r="C826" t="e">
        <v>#N/A</v>
      </c>
      <c r="D826" t="e">
        <v>#N/A</v>
      </c>
      <c r="E826" s="69" t="e">
        <v>#N/A</v>
      </c>
      <c r="F826" s="3" t="e">
        <v>#N/A</v>
      </c>
      <c r="G826" s="3" t="e">
        <v>#N/A</v>
      </c>
      <c r="H826" s="3" t="e">
        <v>#N/A</v>
      </c>
      <c r="I826" s="80" t="e">
        <v>#N/A</v>
      </c>
      <c r="J826" s="80" t="e">
        <v>#N/A</v>
      </c>
      <c r="K826" s="85" t="e">
        <v>#N/A</v>
      </c>
      <c r="L826" s="9" t="e">
        <v>#N/A</v>
      </c>
      <c r="M826" s="93" t="e">
        <v>#N/A</v>
      </c>
      <c r="N826" s="8" t="e">
        <v>#N/A</v>
      </c>
      <c r="O826" t="e">
        <v>#N/A</v>
      </c>
      <c r="P826" t="e">
        <v>#N/A</v>
      </c>
      <c r="Q826" t="e">
        <v>#N/A</v>
      </c>
      <c r="R826" s="2" t="e">
        <v>#N/A</v>
      </c>
      <c r="S826" t="e">
        <v>#N/A</v>
      </c>
      <c r="T826" s="3" t="e">
        <v>#N/A</v>
      </c>
      <c r="U826" s="3" t="e">
        <v>#N/A</v>
      </c>
      <c r="V826" t="e">
        <v>#N/A</v>
      </c>
      <c r="W826" t="e">
        <v>#N/A</v>
      </c>
      <c r="X826" t="e">
        <v>#N/A</v>
      </c>
      <c r="Y826" s="3" t="e">
        <v>#N/A</v>
      </c>
      <c r="Z826" s="8" t="e">
        <v>#N/A</v>
      </c>
      <c r="AA826" s="30" t="e">
        <v>#N/A</v>
      </c>
      <c r="AB826" t="e">
        <v>#N/A</v>
      </c>
      <c r="AC826" t="e">
        <v>#N/A</v>
      </c>
      <c r="AD826" t="e">
        <v>#N/A</v>
      </c>
      <c r="AE826" t="e">
        <v>#N/A</v>
      </c>
      <c r="AF826" t="e">
        <v>#N/A</v>
      </c>
    </row>
    <row r="827" spans="1:32" x14ac:dyDescent="0.25">
      <c r="A827" t="e">
        <v>#N/A</v>
      </c>
      <c r="B827" s="33" t="e">
        <v>#N/A</v>
      </c>
      <c r="C827" t="e">
        <v>#N/A</v>
      </c>
      <c r="D827" t="e">
        <v>#N/A</v>
      </c>
      <c r="E827" s="69" t="e">
        <v>#N/A</v>
      </c>
      <c r="F827" s="3" t="e">
        <v>#N/A</v>
      </c>
      <c r="G827" s="3" t="e">
        <v>#N/A</v>
      </c>
      <c r="H827" s="3" t="e">
        <v>#N/A</v>
      </c>
      <c r="I827" s="80" t="e">
        <v>#N/A</v>
      </c>
      <c r="J827" s="80" t="e">
        <v>#N/A</v>
      </c>
      <c r="K827" s="85" t="e">
        <v>#N/A</v>
      </c>
      <c r="L827" s="9" t="e">
        <v>#N/A</v>
      </c>
      <c r="M827" s="93" t="e">
        <v>#N/A</v>
      </c>
      <c r="N827" s="8" t="e">
        <v>#N/A</v>
      </c>
      <c r="O827" t="e">
        <v>#N/A</v>
      </c>
      <c r="P827" t="e">
        <v>#N/A</v>
      </c>
      <c r="Q827" t="e">
        <v>#N/A</v>
      </c>
      <c r="R827" s="2" t="e">
        <v>#N/A</v>
      </c>
      <c r="S827" t="e">
        <v>#N/A</v>
      </c>
      <c r="T827" s="3" t="e">
        <v>#N/A</v>
      </c>
      <c r="U827" s="3" t="e">
        <v>#N/A</v>
      </c>
      <c r="V827" t="e">
        <v>#N/A</v>
      </c>
      <c r="W827" t="e">
        <v>#N/A</v>
      </c>
      <c r="X827" t="e">
        <v>#N/A</v>
      </c>
      <c r="Y827" s="3" t="e">
        <v>#N/A</v>
      </c>
      <c r="Z827" s="8" t="e">
        <v>#N/A</v>
      </c>
      <c r="AA827" s="30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</row>
    <row r="828" spans="1:32" x14ac:dyDescent="0.25">
      <c r="A828" t="e">
        <v>#N/A</v>
      </c>
      <c r="B828" s="33" t="e">
        <v>#N/A</v>
      </c>
      <c r="C828" t="e">
        <v>#N/A</v>
      </c>
      <c r="D828" t="e">
        <v>#N/A</v>
      </c>
      <c r="E828" s="69" t="e">
        <v>#N/A</v>
      </c>
      <c r="F828" s="3" t="e">
        <v>#N/A</v>
      </c>
      <c r="G828" s="3" t="e">
        <v>#N/A</v>
      </c>
      <c r="H828" s="3" t="e">
        <v>#N/A</v>
      </c>
      <c r="I828" s="80" t="e">
        <v>#N/A</v>
      </c>
      <c r="J828" s="80" t="e">
        <v>#N/A</v>
      </c>
      <c r="K828" s="85" t="e">
        <v>#N/A</v>
      </c>
      <c r="L828" s="9" t="e">
        <v>#N/A</v>
      </c>
      <c r="M828" s="93" t="e">
        <v>#N/A</v>
      </c>
      <c r="N828" s="8" t="e">
        <v>#N/A</v>
      </c>
      <c r="O828" t="e">
        <v>#N/A</v>
      </c>
      <c r="P828" t="e">
        <v>#N/A</v>
      </c>
      <c r="Q828" t="e">
        <v>#N/A</v>
      </c>
      <c r="R828" s="2" t="e">
        <v>#N/A</v>
      </c>
      <c r="S828" t="e">
        <v>#N/A</v>
      </c>
      <c r="T828" s="3" t="e">
        <v>#N/A</v>
      </c>
      <c r="U828" s="3" t="e">
        <v>#N/A</v>
      </c>
      <c r="V828" t="e">
        <v>#N/A</v>
      </c>
      <c r="W828" t="e">
        <v>#N/A</v>
      </c>
      <c r="X828" t="e">
        <v>#N/A</v>
      </c>
      <c r="Y828" s="3" t="e">
        <v>#N/A</v>
      </c>
      <c r="Z828" s="8" t="e">
        <v>#N/A</v>
      </c>
      <c r="AA828" s="30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</row>
    <row r="829" spans="1:32" x14ac:dyDescent="0.25">
      <c r="A829" t="e">
        <v>#N/A</v>
      </c>
      <c r="B829" s="33" t="e">
        <v>#N/A</v>
      </c>
      <c r="C829" t="e">
        <v>#N/A</v>
      </c>
      <c r="D829" t="e">
        <v>#N/A</v>
      </c>
      <c r="E829" s="69" t="e">
        <v>#N/A</v>
      </c>
      <c r="F829" s="3" t="e">
        <v>#N/A</v>
      </c>
      <c r="G829" s="3" t="e">
        <v>#N/A</v>
      </c>
      <c r="H829" s="3" t="e">
        <v>#N/A</v>
      </c>
      <c r="I829" s="80" t="e">
        <v>#N/A</v>
      </c>
      <c r="J829" s="80" t="e">
        <v>#N/A</v>
      </c>
      <c r="K829" s="85" t="e">
        <v>#N/A</v>
      </c>
      <c r="L829" s="9" t="e">
        <v>#N/A</v>
      </c>
      <c r="M829" s="93" t="e">
        <v>#N/A</v>
      </c>
      <c r="N829" s="8" t="e">
        <v>#N/A</v>
      </c>
      <c r="O829" t="e">
        <v>#N/A</v>
      </c>
      <c r="P829" t="e">
        <v>#N/A</v>
      </c>
      <c r="Q829" t="e">
        <v>#N/A</v>
      </c>
      <c r="R829" s="2" t="e">
        <v>#N/A</v>
      </c>
      <c r="S829" t="e">
        <v>#N/A</v>
      </c>
      <c r="T829" s="3" t="e">
        <v>#N/A</v>
      </c>
      <c r="U829" s="3" t="e">
        <v>#N/A</v>
      </c>
      <c r="V829" t="e">
        <v>#N/A</v>
      </c>
      <c r="W829" t="e">
        <v>#N/A</v>
      </c>
      <c r="X829" t="e">
        <v>#N/A</v>
      </c>
      <c r="Y829" s="3" t="e">
        <v>#N/A</v>
      </c>
      <c r="Z829" s="8" t="e">
        <v>#N/A</v>
      </c>
      <c r="AA829" s="30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</row>
    <row r="830" spans="1:32" x14ac:dyDescent="0.25">
      <c r="A830" t="e">
        <v>#N/A</v>
      </c>
      <c r="B830" s="33" t="e">
        <v>#N/A</v>
      </c>
      <c r="C830" t="e">
        <v>#N/A</v>
      </c>
      <c r="D830" t="e">
        <v>#N/A</v>
      </c>
      <c r="E830" s="69" t="e">
        <v>#N/A</v>
      </c>
      <c r="F830" s="3" t="e">
        <v>#N/A</v>
      </c>
      <c r="G830" s="3" t="e">
        <v>#N/A</v>
      </c>
      <c r="H830" s="3" t="e">
        <v>#N/A</v>
      </c>
      <c r="I830" s="80" t="e">
        <v>#N/A</v>
      </c>
      <c r="J830" s="80" t="e">
        <v>#N/A</v>
      </c>
      <c r="K830" s="85" t="e">
        <v>#N/A</v>
      </c>
      <c r="L830" s="9" t="e">
        <v>#N/A</v>
      </c>
      <c r="M830" s="93" t="e">
        <v>#N/A</v>
      </c>
      <c r="N830" s="8" t="e">
        <v>#N/A</v>
      </c>
      <c r="O830" t="e">
        <v>#N/A</v>
      </c>
      <c r="P830" t="e">
        <v>#N/A</v>
      </c>
      <c r="Q830" t="e">
        <v>#N/A</v>
      </c>
      <c r="R830" s="2" t="e">
        <v>#N/A</v>
      </c>
      <c r="S830" t="e">
        <v>#N/A</v>
      </c>
      <c r="T830" s="3" t="e">
        <v>#N/A</v>
      </c>
      <c r="U830" s="3" t="e">
        <v>#N/A</v>
      </c>
      <c r="V830" t="e">
        <v>#N/A</v>
      </c>
      <c r="W830" t="e">
        <v>#N/A</v>
      </c>
      <c r="X830" t="e">
        <v>#N/A</v>
      </c>
      <c r="Y830" s="3" t="e">
        <v>#N/A</v>
      </c>
      <c r="Z830" s="8" t="e">
        <v>#N/A</v>
      </c>
      <c r="AA830" s="30" t="e">
        <v>#N/A</v>
      </c>
      <c r="AB830" t="e">
        <v>#N/A</v>
      </c>
      <c r="AC830" t="e">
        <v>#N/A</v>
      </c>
      <c r="AD830" t="e">
        <v>#N/A</v>
      </c>
      <c r="AE830" t="e">
        <v>#N/A</v>
      </c>
      <c r="AF830" t="e">
        <v>#N/A</v>
      </c>
    </row>
    <row r="831" spans="1:32" x14ac:dyDescent="0.25">
      <c r="A831" t="e">
        <v>#N/A</v>
      </c>
      <c r="B831" s="33" t="e">
        <v>#N/A</v>
      </c>
      <c r="C831" t="e">
        <v>#N/A</v>
      </c>
      <c r="D831" t="e">
        <v>#N/A</v>
      </c>
      <c r="E831" s="69" t="e">
        <v>#N/A</v>
      </c>
      <c r="F831" s="3" t="e">
        <v>#N/A</v>
      </c>
      <c r="G831" s="3" t="e">
        <v>#N/A</v>
      </c>
      <c r="H831" s="3" t="e">
        <v>#N/A</v>
      </c>
      <c r="I831" s="80" t="e">
        <v>#N/A</v>
      </c>
      <c r="J831" s="80" t="e">
        <v>#N/A</v>
      </c>
      <c r="K831" s="85" t="e">
        <v>#N/A</v>
      </c>
      <c r="L831" s="9" t="e">
        <v>#N/A</v>
      </c>
      <c r="M831" s="93" t="e">
        <v>#N/A</v>
      </c>
      <c r="N831" s="8" t="e">
        <v>#N/A</v>
      </c>
      <c r="O831" t="e">
        <v>#N/A</v>
      </c>
      <c r="P831" t="e">
        <v>#N/A</v>
      </c>
      <c r="Q831" t="e">
        <v>#N/A</v>
      </c>
      <c r="R831" s="2" t="e">
        <v>#N/A</v>
      </c>
      <c r="S831" t="e">
        <v>#N/A</v>
      </c>
      <c r="T831" s="3" t="e">
        <v>#N/A</v>
      </c>
      <c r="U831" s="3" t="e">
        <v>#N/A</v>
      </c>
      <c r="V831" t="e">
        <v>#N/A</v>
      </c>
      <c r="W831" t="e">
        <v>#N/A</v>
      </c>
      <c r="X831" t="e">
        <v>#N/A</v>
      </c>
      <c r="Y831" s="3" t="e">
        <v>#N/A</v>
      </c>
      <c r="Z831" s="8" t="e">
        <v>#N/A</v>
      </c>
      <c r="AA831" s="30" t="e">
        <v>#N/A</v>
      </c>
      <c r="AB831" t="e">
        <v>#N/A</v>
      </c>
      <c r="AC831" t="e">
        <v>#N/A</v>
      </c>
      <c r="AD831" t="e">
        <v>#N/A</v>
      </c>
      <c r="AE831" t="e">
        <v>#N/A</v>
      </c>
      <c r="AF831" t="e">
        <v>#N/A</v>
      </c>
    </row>
    <row r="832" spans="1:32" x14ac:dyDescent="0.25">
      <c r="A832" t="e">
        <v>#N/A</v>
      </c>
      <c r="B832" s="33" t="e">
        <v>#N/A</v>
      </c>
      <c r="C832" t="e">
        <v>#N/A</v>
      </c>
      <c r="D832" t="e">
        <v>#N/A</v>
      </c>
      <c r="E832" s="69" t="e">
        <v>#N/A</v>
      </c>
      <c r="F832" s="3" t="e">
        <v>#N/A</v>
      </c>
      <c r="G832" s="3" t="e">
        <v>#N/A</v>
      </c>
      <c r="H832" s="3" t="e">
        <v>#N/A</v>
      </c>
      <c r="I832" s="80" t="e">
        <v>#N/A</v>
      </c>
      <c r="J832" s="80" t="e">
        <v>#N/A</v>
      </c>
      <c r="K832" s="85" t="e">
        <v>#N/A</v>
      </c>
      <c r="L832" s="9" t="e">
        <v>#N/A</v>
      </c>
      <c r="M832" s="93" t="e">
        <v>#N/A</v>
      </c>
      <c r="N832" s="8" t="e">
        <v>#N/A</v>
      </c>
      <c r="O832" t="e">
        <v>#N/A</v>
      </c>
      <c r="P832" t="e">
        <v>#N/A</v>
      </c>
      <c r="Q832" t="e">
        <v>#N/A</v>
      </c>
      <c r="R832" s="2" t="e">
        <v>#N/A</v>
      </c>
      <c r="S832" t="e">
        <v>#N/A</v>
      </c>
      <c r="T832" s="3" t="e">
        <v>#N/A</v>
      </c>
      <c r="U832" s="3" t="e">
        <v>#N/A</v>
      </c>
      <c r="V832" t="e">
        <v>#N/A</v>
      </c>
      <c r="W832" t="e">
        <v>#N/A</v>
      </c>
      <c r="X832" t="e">
        <v>#N/A</v>
      </c>
      <c r="Y832" s="3" t="e">
        <v>#N/A</v>
      </c>
      <c r="Z832" s="8" t="e">
        <v>#N/A</v>
      </c>
      <c r="AA832" s="30" t="e">
        <v>#N/A</v>
      </c>
      <c r="AB832" t="e">
        <v>#N/A</v>
      </c>
      <c r="AC832" t="e">
        <v>#N/A</v>
      </c>
      <c r="AD832" t="e">
        <v>#N/A</v>
      </c>
      <c r="AE832" t="e">
        <v>#N/A</v>
      </c>
      <c r="AF832" t="e">
        <v>#N/A</v>
      </c>
    </row>
    <row r="833" spans="1:32" x14ac:dyDescent="0.25">
      <c r="A833" t="e">
        <v>#N/A</v>
      </c>
      <c r="B833" s="33" t="e">
        <v>#N/A</v>
      </c>
      <c r="C833" t="e">
        <v>#N/A</v>
      </c>
      <c r="D833" t="e">
        <v>#N/A</v>
      </c>
      <c r="E833" s="69" t="e">
        <v>#N/A</v>
      </c>
      <c r="F833" s="3" t="e">
        <v>#N/A</v>
      </c>
      <c r="G833" s="3" t="e">
        <v>#N/A</v>
      </c>
      <c r="H833" s="3" t="e">
        <v>#N/A</v>
      </c>
      <c r="I833" s="80" t="e">
        <v>#N/A</v>
      </c>
      <c r="J833" s="80" t="e">
        <v>#N/A</v>
      </c>
      <c r="K833" s="85" t="e">
        <v>#N/A</v>
      </c>
      <c r="L833" s="9" t="e">
        <v>#N/A</v>
      </c>
      <c r="M833" s="93" t="e">
        <v>#N/A</v>
      </c>
      <c r="N833" s="8" t="e">
        <v>#N/A</v>
      </c>
      <c r="O833" t="e">
        <v>#N/A</v>
      </c>
      <c r="P833" t="e">
        <v>#N/A</v>
      </c>
      <c r="Q833" t="e">
        <v>#N/A</v>
      </c>
      <c r="R833" s="2" t="e">
        <v>#N/A</v>
      </c>
      <c r="S833" t="e">
        <v>#N/A</v>
      </c>
      <c r="T833" s="3" t="e">
        <v>#N/A</v>
      </c>
      <c r="U833" s="3" t="e">
        <v>#N/A</v>
      </c>
      <c r="V833" t="e">
        <v>#N/A</v>
      </c>
      <c r="W833" t="e">
        <v>#N/A</v>
      </c>
      <c r="X833" t="e">
        <v>#N/A</v>
      </c>
      <c r="Y833" s="3" t="e">
        <v>#N/A</v>
      </c>
      <c r="Z833" s="8" t="e">
        <v>#N/A</v>
      </c>
      <c r="AA833" s="30" t="e">
        <v>#N/A</v>
      </c>
      <c r="AB833" t="e">
        <v>#N/A</v>
      </c>
      <c r="AC833" t="e">
        <v>#N/A</v>
      </c>
      <c r="AD833" t="e">
        <v>#N/A</v>
      </c>
      <c r="AE833" t="e">
        <v>#N/A</v>
      </c>
      <c r="AF833" t="e">
        <v>#N/A</v>
      </c>
    </row>
    <row r="834" spans="1:32" x14ac:dyDescent="0.25">
      <c r="A834" t="e">
        <v>#N/A</v>
      </c>
      <c r="B834" s="33" t="e">
        <v>#N/A</v>
      </c>
      <c r="C834" t="e">
        <v>#N/A</v>
      </c>
      <c r="D834" t="e">
        <v>#N/A</v>
      </c>
      <c r="E834" s="69" t="e">
        <v>#N/A</v>
      </c>
      <c r="F834" s="3" t="e">
        <v>#N/A</v>
      </c>
      <c r="G834" s="3" t="e">
        <v>#N/A</v>
      </c>
      <c r="H834" s="3" t="e">
        <v>#N/A</v>
      </c>
      <c r="I834" s="80" t="e">
        <v>#N/A</v>
      </c>
      <c r="J834" s="80" t="e">
        <v>#N/A</v>
      </c>
      <c r="K834" s="85" t="e">
        <v>#N/A</v>
      </c>
      <c r="L834" s="9" t="e">
        <v>#N/A</v>
      </c>
      <c r="M834" s="93" t="e">
        <v>#N/A</v>
      </c>
      <c r="N834" s="8" t="e">
        <v>#N/A</v>
      </c>
      <c r="O834" t="e">
        <v>#N/A</v>
      </c>
      <c r="P834" t="e">
        <v>#N/A</v>
      </c>
      <c r="Q834" t="e">
        <v>#N/A</v>
      </c>
      <c r="R834" s="2" t="e">
        <v>#N/A</v>
      </c>
      <c r="S834" t="e">
        <v>#N/A</v>
      </c>
      <c r="T834" s="3" t="e">
        <v>#N/A</v>
      </c>
      <c r="U834" s="3" t="e">
        <v>#N/A</v>
      </c>
      <c r="V834" t="e">
        <v>#N/A</v>
      </c>
      <c r="W834" t="e">
        <v>#N/A</v>
      </c>
      <c r="X834" t="e">
        <v>#N/A</v>
      </c>
      <c r="Y834" s="3" t="e">
        <v>#N/A</v>
      </c>
      <c r="Z834" s="8" t="e">
        <v>#N/A</v>
      </c>
      <c r="AA834" s="30" t="e">
        <v>#N/A</v>
      </c>
      <c r="AB834" t="e">
        <v>#N/A</v>
      </c>
      <c r="AC834" t="e">
        <v>#N/A</v>
      </c>
      <c r="AD834" t="e">
        <v>#N/A</v>
      </c>
      <c r="AE834" t="e">
        <v>#N/A</v>
      </c>
      <c r="AF834" t="e">
        <v>#N/A</v>
      </c>
    </row>
    <row r="835" spans="1:32" x14ac:dyDescent="0.25">
      <c r="A835" t="e">
        <v>#N/A</v>
      </c>
      <c r="B835" s="33" t="e">
        <v>#N/A</v>
      </c>
      <c r="C835" t="e">
        <v>#N/A</v>
      </c>
      <c r="D835" t="e">
        <v>#N/A</v>
      </c>
      <c r="E835" s="69" t="e">
        <v>#N/A</v>
      </c>
      <c r="F835" s="3" t="e">
        <v>#N/A</v>
      </c>
      <c r="G835" s="3" t="e">
        <v>#N/A</v>
      </c>
      <c r="H835" s="3" t="e">
        <v>#N/A</v>
      </c>
      <c r="I835" s="80" t="e">
        <v>#N/A</v>
      </c>
      <c r="J835" s="80" t="e">
        <v>#N/A</v>
      </c>
      <c r="K835" s="85" t="e">
        <v>#N/A</v>
      </c>
      <c r="L835" s="9" t="e">
        <v>#N/A</v>
      </c>
      <c r="M835" s="93" t="e">
        <v>#N/A</v>
      </c>
      <c r="N835" s="8" t="e">
        <v>#N/A</v>
      </c>
      <c r="O835" t="e">
        <v>#N/A</v>
      </c>
      <c r="P835" t="e">
        <v>#N/A</v>
      </c>
      <c r="Q835" t="e">
        <v>#N/A</v>
      </c>
      <c r="R835" s="2" t="e">
        <v>#N/A</v>
      </c>
      <c r="S835" t="e">
        <v>#N/A</v>
      </c>
      <c r="T835" s="3" t="e">
        <v>#N/A</v>
      </c>
      <c r="U835" s="3" t="e">
        <v>#N/A</v>
      </c>
      <c r="V835" t="e">
        <v>#N/A</v>
      </c>
      <c r="W835" t="e">
        <v>#N/A</v>
      </c>
      <c r="X835" t="e">
        <v>#N/A</v>
      </c>
      <c r="Y835" s="3" t="e">
        <v>#N/A</v>
      </c>
      <c r="Z835" s="8" t="e">
        <v>#N/A</v>
      </c>
      <c r="AA835" s="30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</row>
    <row r="836" spans="1:32" x14ac:dyDescent="0.25">
      <c r="A836" t="e">
        <v>#N/A</v>
      </c>
      <c r="B836" s="33" t="e">
        <v>#N/A</v>
      </c>
      <c r="C836" t="e">
        <v>#N/A</v>
      </c>
      <c r="D836" t="e">
        <v>#N/A</v>
      </c>
      <c r="E836" s="69" t="e">
        <v>#N/A</v>
      </c>
      <c r="F836" s="3" t="e">
        <v>#N/A</v>
      </c>
      <c r="G836" s="3" t="e">
        <v>#N/A</v>
      </c>
      <c r="H836" s="3" t="e">
        <v>#N/A</v>
      </c>
      <c r="I836" s="80" t="e">
        <v>#N/A</v>
      </c>
      <c r="J836" s="80" t="e">
        <v>#N/A</v>
      </c>
      <c r="K836" s="85" t="e">
        <v>#N/A</v>
      </c>
      <c r="L836" s="9" t="e">
        <v>#N/A</v>
      </c>
      <c r="M836" s="93" t="e">
        <v>#N/A</v>
      </c>
      <c r="N836" s="8" t="e">
        <v>#N/A</v>
      </c>
      <c r="O836" t="e">
        <v>#N/A</v>
      </c>
      <c r="P836" t="e">
        <v>#N/A</v>
      </c>
      <c r="Q836" t="e">
        <v>#N/A</v>
      </c>
      <c r="R836" s="2" t="e">
        <v>#N/A</v>
      </c>
      <c r="S836" t="e">
        <v>#N/A</v>
      </c>
      <c r="T836" s="3" t="e">
        <v>#N/A</v>
      </c>
      <c r="U836" s="3" t="e">
        <v>#N/A</v>
      </c>
      <c r="V836" t="e">
        <v>#N/A</v>
      </c>
      <c r="W836" t="e">
        <v>#N/A</v>
      </c>
      <c r="X836" t="e">
        <v>#N/A</v>
      </c>
      <c r="Y836" s="3" t="e">
        <v>#N/A</v>
      </c>
      <c r="Z836" s="8" t="e">
        <v>#N/A</v>
      </c>
      <c r="AA836" s="30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</row>
    <row r="837" spans="1:32" x14ac:dyDescent="0.25">
      <c r="A837" t="e">
        <v>#N/A</v>
      </c>
      <c r="B837" s="33" t="e">
        <v>#N/A</v>
      </c>
      <c r="C837" t="e">
        <v>#N/A</v>
      </c>
      <c r="D837" t="e">
        <v>#N/A</v>
      </c>
      <c r="E837" s="69" t="e">
        <v>#N/A</v>
      </c>
      <c r="F837" s="3" t="e">
        <v>#N/A</v>
      </c>
      <c r="G837" s="3" t="e">
        <v>#N/A</v>
      </c>
      <c r="H837" s="3" t="e">
        <v>#N/A</v>
      </c>
      <c r="I837" s="80" t="e">
        <v>#N/A</v>
      </c>
      <c r="J837" s="80" t="e">
        <v>#N/A</v>
      </c>
      <c r="K837" s="85" t="e">
        <v>#N/A</v>
      </c>
      <c r="L837" s="9" t="e">
        <v>#N/A</v>
      </c>
      <c r="M837" s="93" t="e">
        <v>#N/A</v>
      </c>
      <c r="N837" s="8" t="e">
        <v>#N/A</v>
      </c>
      <c r="O837" t="e">
        <v>#N/A</v>
      </c>
      <c r="P837" t="e">
        <v>#N/A</v>
      </c>
      <c r="Q837" t="e">
        <v>#N/A</v>
      </c>
      <c r="R837" s="2" t="e">
        <v>#N/A</v>
      </c>
      <c r="S837" t="e">
        <v>#N/A</v>
      </c>
      <c r="T837" s="3" t="e">
        <v>#N/A</v>
      </c>
      <c r="U837" s="3" t="e">
        <v>#N/A</v>
      </c>
      <c r="V837" t="e">
        <v>#N/A</v>
      </c>
      <c r="W837" t="e">
        <v>#N/A</v>
      </c>
      <c r="X837" t="e">
        <v>#N/A</v>
      </c>
      <c r="Y837" s="3" t="e">
        <v>#N/A</v>
      </c>
      <c r="Z837" s="8" t="e">
        <v>#N/A</v>
      </c>
      <c r="AA837" s="30" t="e">
        <v>#N/A</v>
      </c>
      <c r="AB837" t="e">
        <v>#N/A</v>
      </c>
      <c r="AC837" t="e">
        <v>#N/A</v>
      </c>
      <c r="AD837" t="e">
        <v>#N/A</v>
      </c>
      <c r="AE837" t="e">
        <v>#N/A</v>
      </c>
      <c r="AF837" t="e">
        <v>#N/A</v>
      </c>
    </row>
    <row r="838" spans="1:32" x14ac:dyDescent="0.25">
      <c r="A838" t="e">
        <v>#N/A</v>
      </c>
      <c r="B838" s="33" t="e">
        <v>#N/A</v>
      </c>
      <c r="C838" t="e">
        <v>#N/A</v>
      </c>
      <c r="D838" t="e">
        <v>#N/A</v>
      </c>
      <c r="E838" s="69" t="e">
        <v>#N/A</v>
      </c>
      <c r="F838" s="3" t="e">
        <v>#N/A</v>
      </c>
      <c r="G838" s="3" t="e">
        <v>#N/A</v>
      </c>
      <c r="H838" s="3" t="e">
        <v>#N/A</v>
      </c>
      <c r="I838" s="80" t="e">
        <v>#N/A</v>
      </c>
      <c r="J838" s="80" t="e">
        <v>#N/A</v>
      </c>
      <c r="K838" s="85" t="e">
        <v>#N/A</v>
      </c>
      <c r="L838" s="9" t="e">
        <v>#N/A</v>
      </c>
      <c r="M838" s="93" t="e">
        <v>#N/A</v>
      </c>
      <c r="N838" s="8" t="e">
        <v>#N/A</v>
      </c>
      <c r="O838" t="e">
        <v>#N/A</v>
      </c>
      <c r="P838" t="e">
        <v>#N/A</v>
      </c>
      <c r="Q838" t="e">
        <v>#N/A</v>
      </c>
      <c r="R838" s="2" t="e">
        <v>#N/A</v>
      </c>
      <c r="S838" t="e">
        <v>#N/A</v>
      </c>
      <c r="T838" s="3" t="e">
        <v>#N/A</v>
      </c>
      <c r="U838" s="3" t="e">
        <v>#N/A</v>
      </c>
      <c r="V838" t="e">
        <v>#N/A</v>
      </c>
      <c r="W838" t="e">
        <v>#N/A</v>
      </c>
      <c r="X838" t="e">
        <v>#N/A</v>
      </c>
      <c r="Y838" s="3" t="e">
        <v>#N/A</v>
      </c>
      <c r="Z838" s="8" t="e">
        <v>#N/A</v>
      </c>
      <c r="AA838" s="30" t="e">
        <v>#N/A</v>
      </c>
      <c r="AB838" t="e">
        <v>#N/A</v>
      </c>
      <c r="AC838" t="e">
        <v>#N/A</v>
      </c>
      <c r="AD838" t="e">
        <v>#N/A</v>
      </c>
      <c r="AE838" t="e">
        <v>#N/A</v>
      </c>
      <c r="AF838" t="e">
        <v>#N/A</v>
      </c>
    </row>
    <row r="839" spans="1:32" x14ac:dyDescent="0.25">
      <c r="A839" t="e">
        <v>#N/A</v>
      </c>
      <c r="B839" s="33" t="e">
        <v>#N/A</v>
      </c>
      <c r="C839" t="e">
        <v>#N/A</v>
      </c>
      <c r="D839" t="e">
        <v>#N/A</v>
      </c>
      <c r="E839" s="69" t="e">
        <v>#N/A</v>
      </c>
      <c r="F839" s="3" t="e">
        <v>#N/A</v>
      </c>
      <c r="G839" s="3" t="e">
        <v>#N/A</v>
      </c>
      <c r="H839" s="3" t="e">
        <v>#N/A</v>
      </c>
      <c r="I839" s="80" t="e">
        <v>#N/A</v>
      </c>
      <c r="J839" s="80" t="e">
        <v>#N/A</v>
      </c>
      <c r="K839" s="85" t="e">
        <v>#N/A</v>
      </c>
      <c r="L839" s="9" t="e">
        <v>#N/A</v>
      </c>
      <c r="M839" s="93" t="e">
        <v>#N/A</v>
      </c>
      <c r="N839" s="8" t="e">
        <v>#N/A</v>
      </c>
      <c r="O839" t="e">
        <v>#N/A</v>
      </c>
      <c r="P839" t="e">
        <v>#N/A</v>
      </c>
      <c r="Q839" t="e">
        <v>#N/A</v>
      </c>
      <c r="R839" s="2" t="e">
        <v>#N/A</v>
      </c>
      <c r="S839" t="e">
        <v>#N/A</v>
      </c>
      <c r="T839" s="3" t="e">
        <v>#N/A</v>
      </c>
      <c r="U839" s="3" t="e">
        <v>#N/A</v>
      </c>
      <c r="V839" t="e">
        <v>#N/A</v>
      </c>
      <c r="W839" t="e">
        <v>#N/A</v>
      </c>
      <c r="X839" t="e">
        <v>#N/A</v>
      </c>
      <c r="Y839" s="3" t="e">
        <v>#N/A</v>
      </c>
      <c r="Z839" s="8" t="e">
        <v>#N/A</v>
      </c>
      <c r="AA839" s="30" t="e">
        <v>#N/A</v>
      </c>
      <c r="AB839" t="e">
        <v>#N/A</v>
      </c>
      <c r="AC839" t="e">
        <v>#N/A</v>
      </c>
      <c r="AD839" t="e">
        <v>#N/A</v>
      </c>
      <c r="AE839" t="e">
        <v>#N/A</v>
      </c>
      <c r="AF839" t="e">
        <v>#N/A</v>
      </c>
    </row>
    <row r="840" spans="1:32" x14ac:dyDescent="0.25">
      <c r="A840" t="e">
        <v>#N/A</v>
      </c>
      <c r="B840" s="33" t="e">
        <v>#N/A</v>
      </c>
      <c r="C840" t="e">
        <v>#N/A</v>
      </c>
      <c r="D840" t="e">
        <v>#N/A</v>
      </c>
      <c r="E840" s="69" t="e">
        <v>#N/A</v>
      </c>
      <c r="F840" s="3" t="e">
        <v>#N/A</v>
      </c>
      <c r="G840" s="3" t="e">
        <v>#N/A</v>
      </c>
      <c r="H840" s="3" t="e">
        <v>#N/A</v>
      </c>
      <c r="I840" s="80" t="e">
        <v>#N/A</v>
      </c>
      <c r="J840" s="80" t="e">
        <v>#N/A</v>
      </c>
      <c r="K840" s="85" t="e">
        <v>#N/A</v>
      </c>
      <c r="L840" s="9" t="e">
        <v>#N/A</v>
      </c>
      <c r="M840" s="93" t="e">
        <v>#N/A</v>
      </c>
      <c r="N840" s="8" t="e">
        <v>#N/A</v>
      </c>
      <c r="O840" t="e">
        <v>#N/A</v>
      </c>
      <c r="P840" t="e">
        <v>#N/A</v>
      </c>
      <c r="Q840" t="e">
        <v>#N/A</v>
      </c>
      <c r="R840" s="2" t="e">
        <v>#N/A</v>
      </c>
      <c r="S840" t="e">
        <v>#N/A</v>
      </c>
      <c r="T840" s="3" t="e">
        <v>#N/A</v>
      </c>
      <c r="U840" s="3" t="e">
        <v>#N/A</v>
      </c>
      <c r="V840" t="e">
        <v>#N/A</v>
      </c>
      <c r="W840" t="e">
        <v>#N/A</v>
      </c>
      <c r="X840" t="e">
        <v>#N/A</v>
      </c>
      <c r="Y840" s="3" t="e">
        <v>#N/A</v>
      </c>
      <c r="Z840" s="8" t="e">
        <v>#N/A</v>
      </c>
      <c r="AA840" s="30" t="e">
        <v>#N/A</v>
      </c>
      <c r="AB840" t="e">
        <v>#N/A</v>
      </c>
      <c r="AC840" t="e">
        <v>#N/A</v>
      </c>
      <c r="AD840" t="e">
        <v>#N/A</v>
      </c>
      <c r="AE840" t="e">
        <v>#N/A</v>
      </c>
      <c r="AF840" t="e">
        <v>#N/A</v>
      </c>
    </row>
    <row r="841" spans="1:32" x14ac:dyDescent="0.25">
      <c r="A841" t="e">
        <v>#N/A</v>
      </c>
      <c r="B841" s="33" t="e">
        <v>#N/A</v>
      </c>
      <c r="C841" t="e">
        <v>#N/A</v>
      </c>
      <c r="D841" t="e">
        <v>#N/A</v>
      </c>
      <c r="E841" s="69" t="e">
        <v>#N/A</v>
      </c>
      <c r="F841" s="3" t="e">
        <v>#N/A</v>
      </c>
      <c r="G841" s="3" t="e">
        <v>#N/A</v>
      </c>
      <c r="H841" s="3" t="e">
        <v>#N/A</v>
      </c>
      <c r="I841" s="80" t="e">
        <v>#N/A</v>
      </c>
      <c r="J841" s="80" t="e">
        <v>#N/A</v>
      </c>
      <c r="K841" s="85" t="e">
        <v>#N/A</v>
      </c>
      <c r="L841" s="9" t="e">
        <v>#N/A</v>
      </c>
      <c r="M841" s="93" t="e">
        <v>#N/A</v>
      </c>
      <c r="N841" s="8" t="e">
        <v>#N/A</v>
      </c>
      <c r="O841" t="e">
        <v>#N/A</v>
      </c>
      <c r="P841" t="e">
        <v>#N/A</v>
      </c>
      <c r="Q841" t="e">
        <v>#N/A</v>
      </c>
      <c r="R841" s="2" t="e">
        <v>#N/A</v>
      </c>
      <c r="S841" t="e">
        <v>#N/A</v>
      </c>
      <c r="T841" s="3" t="e">
        <v>#N/A</v>
      </c>
      <c r="U841" s="3" t="e">
        <v>#N/A</v>
      </c>
      <c r="V841" t="e">
        <v>#N/A</v>
      </c>
      <c r="W841" t="e">
        <v>#N/A</v>
      </c>
      <c r="X841" t="e">
        <v>#N/A</v>
      </c>
      <c r="Y841" s="3" t="e">
        <v>#N/A</v>
      </c>
      <c r="Z841" s="8" t="e">
        <v>#N/A</v>
      </c>
      <c r="AA841" s="30" t="e">
        <v>#N/A</v>
      </c>
      <c r="AB841" t="e">
        <v>#N/A</v>
      </c>
      <c r="AC841" t="e">
        <v>#N/A</v>
      </c>
      <c r="AD841" t="e">
        <v>#N/A</v>
      </c>
      <c r="AE841" t="e">
        <v>#N/A</v>
      </c>
      <c r="AF841" t="e">
        <v>#N/A</v>
      </c>
    </row>
    <row r="842" spans="1:32" x14ac:dyDescent="0.25">
      <c r="A842" t="e">
        <v>#N/A</v>
      </c>
      <c r="B842" s="33" t="e">
        <v>#N/A</v>
      </c>
      <c r="C842" t="e">
        <v>#N/A</v>
      </c>
      <c r="D842" t="e">
        <v>#N/A</v>
      </c>
      <c r="E842" s="69" t="e">
        <v>#N/A</v>
      </c>
      <c r="F842" s="3" t="e">
        <v>#N/A</v>
      </c>
      <c r="G842" s="3" t="e">
        <v>#N/A</v>
      </c>
      <c r="H842" s="3" t="e">
        <v>#N/A</v>
      </c>
      <c r="I842" s="80" t="e">
        <v>#N/A</v>
      </c>
      <c r="J842" s="80" t="e">
        <v>#N/A</v>
      </c>
      <c r="K842" s="85" t="e">
        <v>#N/A</v>
      </c>
      <c r="L842" s="9" t="e">
        <v>#N/A</v>
      </c>
      <c r="M842" s="93" t="e">
        <v>#N/A</v>
      </c>
      <c r="N842" s="8" t="e">
        <v>#N/A</v>
      </c>
      <c r="O842" t="e">
        <v>#N/A</v>
      </c>
      <c r="P842" t="e">
        <v>#N/A</v>
      </c>
      <c r="Q842" t="e">
        <v>#N/A</v>
      </c>
      <c r="R842" s="2" t="e">
        <v>#N/A</v>
      </c>
      <c r="S842" t="e">
        <v>#N/A</v>
      </c>
      <c r="T842" s="3" t="e">
        <v>#N/A</v>
      </c>
      <c r="U842" s="3" t="e">
        <v>#N/A</v>
      </c>
      <c r="V842" t="e">
        <v>#N/A</v>
      </c>
      <c r="W842" t="e">
        <v>#N/A</v>
      </c>
      <c r="X842" t="e">
        <v>#N/A</v>
      </c>
      <c r="Y842" s="3" t="e">
        <v>#N/A</v>
      </c>
      <c r="Z842" s="8" t="e">
        <v>#N/A</v>
      </c>
      <c r="AA842" s="30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</row>
    <row r="843" spans="1:32" x14ac:dyDescent="0.25">
      <c r="A843" t="e">
        <v>#N/A</v>
      </c>
      <c r="B843" s="33" t="e">
        <v>#N/A</v>
      </c>
      <c r="C843" t="e">
        <v>#N/A</v>
      </c>
      <c r="D843" t="e">
        <v>#N/A</v>
      </c>
      <c r="E843" s="69" t="e">
        <v>#N/A</v>
      </c>
      <c r="F843" s="3" t="e">
        <v>#N/A</v>
      </c>
      <c r="G843" s="3" t="e">
        <v>#N/A</v>
      </c>
      <c r="H843" s="3" t="e">
        <v>#N/A</v>
      </c>
      <c r="I843" s="80" t="e">
        <v>#N/A</v>
      </c>
      <c r="J843" s="80" t="e">
        <v>#N/A</v>
      </c>
      <c r="K843" s="85" t="e">
        <v>#N/A</v>
      </c>
      <c r="L843" s="9" t="e">
        <v>#N/A</v>
      </c>
      <c r="M843" s="93" t="e">
        <v>#N/A</v>
      </c>
      <c r="N843" s="8" t="e">
        <v>#N/A</v>
      </c>
      <c r="O843" t="e">
        <v>#N/A</v>
      </c>
      <c r="P843" t="e">
        <v>#N/A</v>
      </c>
      <c r="Q843" t="e">
        <v>#N/A</v>
      </c>
      <c r="R843" s="2" t="e">
        <v>#N/A</v>
      </c>
      <c r="S843" t="e">
        <v>#N/A</v>
      </c>
      <c r="T843" s="3" t="e">
        <v>#N/A</v>
      </c>
      <c r="U843" s="3" t="e">
        <v>#N/A</v>
      </c>
      <c r="V843" t="e">
        <v>#N/A</v>
      </c>
      <c r="W843" t="e">
        <v>#N/A</v>
      </c>
      <c r="X843" t="e">
        <v>#N/A</v>
      </c>
      <c r="Y843" s="3" t="e">
        <v>#N/A</v>
      </c>
      <c r="Z843" s="8" t="e">
        <v>#N/A</v>
      </c>
      <c r="AA843" s="30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</row>
    <row r="844" spans="1:32" x14ac:dyDescent="0.25">
      <c r="A844" t="e">
        <v>#N/A</v>
      </c>
      <c r="B844" s="33" t="e">
        <v>#N/A</v>
      </c>
      <c r="C844" t="e">
        <v>#N/A</v>
      </c>
      <c r="D844" t="e">
        <v>#N/A</v>
      </c>
      <c r="E844" s="69" t="e">
        <v>#N/A</v>
      </c>
      <c r="F844" s="3" t="e">
        <v>#N/A</v>
      </c>
      <c r="G844" s="3" t="e">
        <v>#N/A</v>
      </c>
      <c r="H844" s="3" t="e">
        <v>#N/A</v>
      </c>
      <c r="I844" s="80" t="e">
        <v>#N/A</v>
      </c>
      <c r="J844" s="80" t="e">
        <v>#N/A</v>
      </c>
      <c r="K844" s="85" t="e">
        <v>#N/A</v>
      </c>
      <c r="L844" s="9" t="e">
        <v>#N/A</v>
      </c>
      <c r="M844" s="93" t="e">
        <v>#N/A</v>
      </c>
      <c r="N844" s="8" t="e">
        <v>#N/A</v>
      </c>
      <c r="O844" t="e">
        <v>#N/A</v>
      </c>
      <c r="P844" t="e">
        <v>#N/A</v>
      </c>
      <c r="Q844" t="e">
        <v>#N/A</v>
      </c>
      <c r="R844" s="2" t="e">
        <v>#N/A</v>
      </c>
      <c r="S844" t="e">
        <v>#N/A</v>
      </c>
      <c r="T844" s="3" t="e">
        <v>#N/A</v>
      </c>
      <c r="U844" s="3" t="e">
        <v>#N/A</v>
      </c>
      <c r="V844" t="e">
        <v>#N/A</v>
      </c>
      <c r="W844" t="e">
        <v>#N/A</v>
      </c>
      <c r="X844" t="e">
        <v>#N/A</v>
      </c>
      <c r="Y844" s="3" t="e">
        <v>#N/A</v>
      </c>
      <c r="Z844" s="8" t="e">
        <v>#N/A</v>
      </c>
      <c r="AA844" s="30" t="e">
        <v>#N/A</v>
      </c>
      <c r="AB844" t="e">
        <v>#N/A</v>
      </c>
      <c r="AC844" t="e">
        <v>#N/A</v>
      </c>
      <c r="AD844" t="e">
        <v>#N/A</v>
      </c>
      <c r="AE844" t="e">
        <v>#N/A</v>
      </c>
      <c r="AF844" t="e">
        <v>#N/A</v>
      </c>
    </row>
    <row r="845" spans="1:32" x14ac:dyDescent="0.25">
      <c r="A845" t="e">
        <v>#N/A</v>
      </c>
      <c r="B845" s="33" t="e">
        <v>#N/A</v>
      </c>
      <c r="C845" t="e">
        <v>#N/A</v>
      </c>
      <c r="D845" t="e">
        <v>#N/A</v>
      </c>
      <c r="E845" s="69" t="e">
        <v>#N/A</v>
      </c>
      <c r="F845" s="3" t="e">
        <v>#N/A</v>
      </c>
      <c r="G845" s="3" t="e">
        <v>#N/A</v>
      </c>
      <c r="H845" s="3" t="e">
        <v>#N/A</v>
      </c>
      <c r="I845" s="80" t="e">
        <v>#N/A</v>
      </c>
      <c r="J845" s="80" t="e">
        <v>#N/A</v>
      </c>
      <c r="K845" s="85" t="e">
        <v>#N/A</v>
      </c>
      <c r="L845" s="9" t="e">
        <v>#N/A</v>
      </c>
      <c r="M845" s="93" t="e">
        <v>#N/A</v>
      </c>
      <c r="N845" s="8" t="e">
        <v>#N/A</v>
      </c>
      <c r="O845" t="e">
        <v>#N/A</v>
      </c>
      <c r="P845" t="e">
        <v>#N/A</v>
      </c>
      <c r="Q845" t="e">
        <v>#N/A</v>
      </c>
      <c r="R845" s="2" t="e">
        <v>#N/A</v>
      </c>
      <c r="S845" t="e">
        <v>#N/A</v>
      </c>
      <c r="T845" s="3" t="e">
        <v>#N/A</v>
      </c>
      <c r="U845" s="3" t="e">
        <v>#N/A</v>
      </c>
      <c r="V845" t="e">
        <v>#N/A</v>
      </c>
      <c r="W845" t="e">
        <v>#N/A</v>
      </c>
      <c r="X845" t="e">
        <v>#N/A</v>
      </c>
      <c r="Y845" s="3" t="e">
        <v>#N/A</v>
      </c>
      <c r="Z845" s="8" t="e">
        <v>#N/A</v>
      </c>
      <c r="AA845" s="30" t="e">
        <v>#N/A</v>
      </c>
      <c r="AB845" t="e">
        <v>#N/A</v>
      </c>
      <c r="AC845" t="e">
        <v>#N/A</v>
      </c>
      <c r="AD845" t="e">
        <v>#N/A</v>
      </c>
      <c r="AE845" t="e">
        <v>#N/A</v>
      </c>
      <c r="AF845" t="e">
        <v>#N/A</v>
      </c>
    </row>
    <row r="846" spans="1:32" x14ac:dyDescent="0.25">
      <c r="A846" t="e">
        <v>#N/A</v>
      </c>
      <c r="B846" s="33" t="e">
        <v>#N/A</v>
      </c>
      <c r="C846" t="e">
        <v>#N/A</v>
      </c>
      <c r="D846" t="e">
        <v>#N/A</v>
      </c>
      <c r="E846" s="69" t="e">
        <v>#N/A</v>
      </c>
      <c r="F846" s="3" t="e">
        <v>#N/A</v>
      </c>
      <c r="G846" s="3" t="e">
        <v>#N/A</v>
      </c>
      <c r="H846" s="3" t="e">
        <v>#N/A</v>
      </c>
      <c r="I846" s="80" t="e">
        <v>#N/A</v>
      </c>
      <c r="J846" s="80" t="e">
        <v>#N/A</v>
      </c>
      <c r="K846" s="85" t="e">
        <v>#N/A</v>
      </c>
      <c r="L846" s="9" t="e">
        <v>#N/A</v>
      </c>
      <c r="M846" s="93" t="e">
        <v>#N/A</v>
      </c>
      <c r="N846" s="8" t="e">
        <v>#N/A</v>
      </c>
      <c r="O846" t="e">
        <v>#N/A</v>
      </c>
      <c r="P846" t="e">
        <v>#N/A</v>
      </c>
      <c r="Q846" t="e">
        <v>#N/A</v>
      </c>
      <c r="R846" s="2" t="e">
        <v>#N/A</v>
      </c>
      <c r="S846" t="e">
        <v>#N/A</v>
      </c>
      <c r="T846" s="3" t="e">
        <v>#N/A</v>
      </c>
      <c r="U846" s="3" t="e">
        <v>#N/A</v>
      </c>
      <c r="V846" t="e">
        <v>#N/A</v>
      </c>
      <c r="W846" t="e">
        <v>#N/A</v>
      </c>
      <c r="X846" t="e">
        <v>#N/A</v>
      </c>
      <c r="Y846" s="3" t="e">
        <v>#N/A</v>
      </c>
      <c r="Z846" s="8" t="e">
        <v>#N/A</v>
      </c>
      <c r="AA846" s="30" t="e">
        <v>#N/A</v>
      </c>
      <c r="AB846" t="e">
        <v>#N/A</v>
      </c>
      <c r="AC846" t="e">
        <v>#N/A</v>
      </c>
      <c r="AD846" t="e">
        <v>#N/A</v>
      </c>
      <c r="AE846" t="e">
        <v>#N/A</v>
      </c>
      <c r="AF846" t="e">
        <v>#N/A</v>
      </c>
    </row>
    <row r="847" spans="1:32" x14ac:dyDescent="0.25">
      <c r="A847" t="e">
        <v>#N/A</v>
      </c>
      <c r="B847" s="33" t="e">
        <v>#N/A</v>
      </c>
      <c r="C847" t="e">
        <v>#N/A</v>
      </c>
      <c r="D847" t="e">
        <v>#N/A</v>
      </c>
      <c r="E847" s="69" t="e">
        <v>#N/A</v>
      </c>
      <c r="F847" s="3" t="e">
        <v>#N/A</v>
      </c>
      <c r="G847" s="3" t="e">
        <v>#N/A</v>
      </c>
      <c r="H847" s="3" t="e">
        <v>#N/A</v>
      </c>
      <c r="I847" s="80" t="e">
        <v>#N/A</v>
      </c>
      <c r="J847" s="80" t="e">
        <v>#N/A</v>
      </c>
      <c r="K847" s="85" t="e">
        <v>#N/A</v>
      </c>
      <c r="L847" s="9" t="e">
        <v>#N/A</v>
      </c>
      <c r="M847" s="93" t="e">
        <v>#N/A</v>
      </c>
      <c r="N847" s="8" t="e">
        <v>#N/A</v>
      </c>
      <c r="O847" t="e">
        <v>#N/A</v>
      </c>
      <c r="P847" t="e">
        <v>#N/A</v>
      </c>
      <c r="Q847" t="e">
        <v>#N/A</v>
      </c>
      <c r="R847" s="2" t="e">
        <v>#N/A</v>
      </c>
      <c r="S847" t="e">
        <v>#N/A</v>
      </c>
      <c r="T847" s="3" t="e">
        <v>#N/A</v>
      </c>
      <c r="U847" s="3" t="e">
        <v>#N/A</v>
      </c>
      <c r="V847" t="e">
        <v>#N/A</v>
      </c>
      <c r="W847" t="e">
        <v>#N/A</v>
      </c>
      <c r="X847" t="e">
        <v>#N/A</v>
      </c>
      <c r="Y847" s="3" t="e">
        <v>#N/A</v>
      </c>
      <c r="Z847" s="8" t="e">
        <v>#N/A</v>
      </c>
      <c r="AA847" s="30" t="e">
        <v>#N/A</v>
      </c>
      <c r="AB847" t="e">
        <v>#N/A</v>
      </c>
      <c r="AC847" t="e">
        <v>#N/A</v>
      </c>
      <c r="AD847" t="e">
        <v>#N/A</v>
      </c>
      <c r="AE847" t="e">
        <v>#N/A</v>
      </c>
      <c r="AF847" t="e">
        <v>#N/A</v>
      </c>
    </row>
    <row r="848" spans="1:32" x14ac:dyDescent="0.25">
      <c r="A848" t="e">
        <v>#N/A</v>
      </c>
      <c r="B848" s="33" t="e">
        <v>#N/A</v>
      </c>
      <c r="C848" t="e">
        <v>#N/A</v>
      </c>
      <c r="D848" t="e">
        <v>#N/A</v>
      </c>
      <c r="E848" s="69" t="e">
        <v>#N/A</v>
      </c>
      <c r="F848" s="3" t="e">
        <v>#N/A</v>
      </c>
      <c r="G848" s="3" t="e">
        <v>#N/A</v>
      </c>
      <c r="H848" s="3" t="e">
        <v>#N/A</v>
      </c>
      <c r="I848" s="80" t="e">
        <v>#N/A</v>
      </c>
      <c r="J848" s="80" t="e">
        <v>#N/A</v>
      </c>
      <c r="K848" s="85" t="e">
        <v>#N/A</v>
      </c>
      <c r="L848" s="9" t="e">
        <v>#N/A</v>
      </c>
      <c r="M848" s="93" t="e">
        <v>#N/A</v>
      </c>
      <c r="N848" s="8" t="e">
        <v>#N/A</v>
      </c>
      <c r="O848" t="e">
        <v>#N/A</v>
      </c>
      <c r="P848" t="e">
        <v>#N/A</v>
      </c>
      <c r="Q848" t="e">
        <v>#N/A</v>
      </c>
      <c r="R848" s="2" t="e">
        <v>#N/A</v>
      </c>
      <c r="S848" t="e">
        <v>#N/A</v>
      </c>
      <c r="T848" s="3" t="e">
        <v>#N/A</v>
      </c>
      <c r="U848" s="3" t="e">
        <v>#N/A</v>
      </c>
      <c r="V848" t="e">
        <v>#N/A</v>
      </c>
      <c r="W848" t="e">
        <v>#N/A</v>
      </c>
      <c r="X848" t="e">
        <v>#N/A</v>
      </c>
      <c r="Y848" s="3" t="e">
        <v>#N/A</v>
      </c>
      <c r="Z848" s="8" t="e">
        <v>#N/A</v>
      </c>
      <c r="AA848" s="30" t="e">
        <v>#N/A</v>
      </c>
      <c r="AB848" t="e">
        <v>#N/A</v>
      </c>
      <c r="AC848" t="e">
        <v>#N/A</v>
      </c>
      <c r="AD848" t="e">
        <v>#N/A</v>
      </c>
      <c r="AE848" t="e">
        <v>#N/A</v>
      </c>
      <c r="AF848" t="e">
        <v>#N/A</v>
      </c>
    </row>
    <row r="849" spans="1:32" x14ac:dyDescent="0.25">
      <c r="A849" t="e">
        <v>#N/A</v>
      </c>
      <c r="B849" s="33" t="e">
        <v>#N/A</v>
      </c>
      <c r="C849" t="e">
        <v>#N/A</v>
      </c>
      <c r="D849" t="e">
        <v>#N/A</v>
      </c>
      <c r="E849" s="69" t="e">
        <v>#N/A</v>
      </c>
      <c r="F849" s="3" t="e">
        <v>#N/A</v>
      </c>
      <c r="G849" s="3" t="e">
        <v>#N/A</v>
      </c>
      <c r="H849" s="3" t="e">
        <v>#N/A</v>
      </c>
      <c r="I849" s="80" t="e">
        <v>#N/A</v>
      </c>
      <c r="J849" s="80" t="e">
        <v>#N/A</v>
      </c>
      <c r="K849" s="85" t="e">
        <v>#N/A</v>
      </c>
      <c r="L849" s="9" t="e">
        <v>#N/A</v>
      </c>
      <c r="M849" s="93" t="e">
        <v>#N/A</v>
      </c>
      <c r="N849" s="8" t="e">
        <v>#N/A</v>
      </c>
      <c r="O849" t="e">
        <v>#N/A</v>
      </c>
      <c r="P849" t="e">
        <v>#N/A</v>
      </c>
      <c r="Q849" t="e">
        <v>#N/A</v>
      </c>
      <c r="R849" s="2" t="e">
        <v>#N/A</v>
      </c>
      <c r="S849" t="e">
        <v>#N/A</v>
      </c>
      <c r="T849" s="3" t="e">
        <v>#N/A</v>
      </c>
      <c r="U849" s="3" t="e">
        <v>#N/A</v>
      </c>
      <c r="V849" t="e">
        <v>#N/A</v>
      </c>
      <c r="W849" t="e">
        <v>#N/A</v>
      </c>
      <c r="X849" t="e">
        <v>#N/A</v>
      </c>
      <c r="Y849" s="3" t="e">
        <v>#N/A</v>
      </c>
      <c r="Z849" s="8" t="e">
        <v>#N/A</v>
      </c>
      <c r="AA849" s="30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</row>
    <row r="850" spans="1:32" x14ac:dyDescent="0.25">
      <c r="A850" t="e">
        <v>#N/A</v>
      </c>
      <c r="B850" s="33" t="e">
        <v>#N/A</v>
      </c>
      <c r="C850" t="e">
        <v>#N/A</v>
      </c>
      <c r="D850" t="e">
        <v>#N/A</v>
      </c>
      <c r="E850" s="69" t="e">
        <v>#N/A</v>
      </c>
      <c r="F850" s="3" t="e">
        <v>#N/A</v>
      </c>
      <c r="G850" s="3" t="e">
        <v>#N/A</v>
      </c>
      <c r="H850" s="3" t="e">
        <v>#N/A</v>
      </c>
      <c r="I850" s="80" t="e">
        <v>#N/A</v>
      </c>
      <c r="J850" s="80" t="e">
        <v>#N/A</v>
      </c>
      <c r="K850" s="85" t="e">
        <v>#N/A</v>
      </c>
      <c r="L850" s="9" t="e">
        <v>#N/A</v>
      </c>
      <c r="M850" s="93" t="e">
        <v>#N/A</v>
      </c>
      <c r="N850" s="8" t="e">
        <v>#N/A</v>
      </c>
      <c r="O850" t="e">
        <v>#N/A</v>
      </c>
      <c r="P850" t="e">
        <v>#N/A</v>
      </c>
      <c r="Q850" t="e">
        <v>#N/A</v>
      </c>
      <c r="R850" s="2" t="e">
        <v>#N/A</v>
      </c>
      <c r="S850" t="e">
        <v>#N/A</v>
      </c>
      <c r="T850" s="3" t="e">
        <v>#N/A</v>
      </c>
      <c r="U850" s="3" t="e">
        <v>#N/A</v>
      </c>
      <c r="V850" t="e">
        <v>#N/A</v>
      </c>
      <c r="W850" t="e">
        <v>#N/A</v>
      </c>
      <c r="X850" t="e">
        <v>#N/A</v>
      </c>
      <c r="Y850" s="3" t="e">
        <v>#N/A</v>
      </c>
      <c r="Z850" s="8" t="e">
        <v>#N/A</v>
      </c>
      <c r="AA850" s="3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</row>
    <row r="851" spans="1:32" x14ac:dyDescent="0.25">
      <c r="A851" t="e">
        <v>#N/A</v>
      </c>
      <c r="B851" s="33" t="e">
        <v>#N/A</v>
      </c>
      <c r="C851" t="e">
        <v>#N/A</v>
      </c>
      <c r="D851" t="e">
        <v>#N/A</v>
      </c>
      <c r="E851" s="69" t="e">
        <v>#N/A</v>
      </c>
      <c r="F851" s="3" t="e">
        <v>#N/A</v>
      </c>
      <c r="G851" s="3" t="e">
        <v>#N/A</v>
      </c>
      <c r="H851" s="3" t="e">
        <v>#N/A</v>
      </c>
      <c r="I851" s="80" t="e">
        <v>#N/A</v>
      </c>
      <c r="J851" s="80" t="e">
        <v>#N/A</v>
      </c>
      <c r="K851" s="85" t="e">
        <v>#N/A</v>
      </c>
      <c r="L851" s="9" t="e">
        <v>#N/A</v>
      </c>
      <c r="M851" s="93" t="e">
        <v>#N/A</v>
      </c>
      <c r="N851" s="8" t="e">
        <v>#N/A</v>
      </c>
      <c r="O851" t="e">
        <v>#N/A</v>
      </c>
      <c r="P851" t="e">
        <v>#N/A</v>
      </c>
      <c r="Q851" t="e">
        <v>#N/A</v>
      </c>
      <c r="R851" s="2" t="e">
        <v>#N/A</v>
      </c>
      <c r="S851" t="e">
        <v>#N/A</v>
      </c>
      <c r="T851" s="3" t="e">
        <v>#N/A</v>
      </c>
      <c r="U851" s="3" t="e">
        <v>#N/A</v>
      </c>
      <c r="V851" t="e">
        <v>#N/A</v>
      </c>
      <c r="W851" t="e">
        <v>#N/A</v>
      </c>
      <c r="X851" t="e">
        <v>#N/A</v>
      </c>
      <c r="Y851" s="3" t="e">
        <v>#N/A</v>
      </c>
      <c r="Z851" s="8" t="e">
        <v>#N/A</v>
      </c>
      <c r="AA851" s="30" t="e">
        <v>#N/A</v>
      </c>
      <c r="AB851" t="e">
        <v>#N/A</v>
      </c>
      <c r="AC851" t="e">
        <v>#N/A</v>
      </c>
      <c r="AD851" t="e">
        <v>#N/A</v>
      </c>
      <c r="AE851" t="e">
        <v>#N/A</v>
      </c>
      <c r="AF851" t="e">
        <v>#N/A</v>
      </c>
    </row>
    <row r="852" spans="1:32" x14ac:dyDescent="0.25">
      <c r="A852" t="e">
        <v>#N/A</v>
      </c>
      <c r="B852" s="33" t="e">
        <v>#N/A</v>
      </c>
      <c r="C852" t="e">
        <v>#N/A</v>
      </c>
      <c r="D852" t="e">
        <v>#N/A</v>
      </c>
      <c r="E852" s="69" t="e">
        <v>#N/A</v>
      </c>
      <c r="F852" s="3" t="e">
        <v>#N/A</v>
      </c>
      <c r="G852" s="3" t="e">
        <v>#N/A</v>
      </c>
      <c r="H852" s="3" t="e">
        <v>#N/A</v>
      </c>
      <c r="I852" s="80" t="e">
        <v>#N/A</v>
      </c>
      <c r="J852" s="80" t="e">
        <v>#N/A</v>
      </c>
      <c r="K852" s="85" t="e">
        <v>#N/A</v>
      </c>
      <c r="L852" s="9" t="e">
        <v>#N/A</v>
      </c>
      <c r="M852" s="93" t="e">
        <v>#N/A</v>
      </c>
      <c r="N852" s="8" t="e">
        <v>#N/A</v>
      </c>
      <c r="O852" t="e">
        <v>#N/A</v>
      </c>
      <c r="P852" t="e">
        <v>#N/A</v>
      </c>
      <c r="Q852" t="e">
        <v>#N/A</v>
      </c>
      <c r="R852" s="2" t="e">
        <v>#N/A</v>
      </c>
      <c r="S852" t="e">
        <v>#N/A</v>
      </c>
      <c r="T852" s="3" t="e">
        <v>#N/A</v>
      </c>
      <c r="U852" s="3" t="e">
        <v>#N/A</v>
      </c>
      <c r="V852" t="e">
        <v>#N/A</v>
      </c>
      <c r="W852" t="e">
        <v>#N/A</v>
      </c>
      <c r="X852" t="e">
        <v>#N/A</v>
      </c>
      <c r="Y852" s="3" t="e">
        <v>#N/A</v>
      </c>
      <c r="Z852" s="8" t="e">
        <v>#N/A</v>
      </c>
      <c r="AA852" s="30" t="e">
        <v>#N/A</v>
      </c>
      <c r="AB852" t="e">
        <v>#N/A</v>
      </c>
      <c r="AC852" t="e">
        <v>#N/A</v>
      </c>
      <c r="AD852" t="e">
        <v>#N/A</v>
      </c>
      <c r="AE852" t="e">
        <v>#N/A</v>
      </c>
      <c r="AF852" t="e">
        <v>#N/A</v>
      </c>
    </row>
    <row r="853" spans="1:32" x14ac:dyDescent="0.25">
      <c r="A853" t="e">
        <v>#N/A</v>
      </c>
      <c r="B853" s="33" t="e">
        <v>#N/A</v>
      </c>
      <c r="C853" t="e">
        <v>#N/A</v>
      </c>
      <c r="D853" t="e">
        <v>#N/A</v>
      </c>
      <c r="E853" s="69" t="e">
        <v>#N/A</v>
      </c>
      <c r="F853" s="3" t="e">
        <v>#N/A</v>
      </c>
      <c r="G853" s="3" t="e">
        <v>#N/A</v>
      </c>
      <c r="H853" s="3" t="e">
        <v>#N/A</v>
      </c>
      <c r="I853" s="80" t="e">
        <v>#N/A</v>
      </c>
      <c r="J853" s="80" t="e">
        <v>#N/A</v>
      </c>
      <c r="K853" s="85" t="e">
        <v>#N/A</v>
      </c>
      <c r="L853" s="9" t="e">
        <v>#N/A</v>
      </c>
      <c r="M853" s="93" t="e">
        <v>#N/A</v>
      </c>
      <c r="N853" s="8" t="e">
        <v>#N/A</v>
      </c>
      <c r="O853" t="e">
        <v>#N/A</v>
      </c>
      <c r="P853" t="e">
        <v>#N/A</v>
      </c>
      <c r="Q853" t="e">
        <v>#N/A</v>
      </c>
      <c r="R853" s="2" t="e">
        <v>#N/A</v>
      </c>
      <c r="S853" t="e">
        <v>#N/A</v>
      </c>
      <c r="T853" s="3" t="e">
        <v>#N/A</v>
      </c>
      <c r="U853" s="3" t="e">
        <v>#N/A</v>
      </c>
      <c r="V853" t="e">
        <v>#N/A</v>
      </c>
      <c r="W853" t="e">
        <v>#N/A</v>
      </c>
      <c r="X853" t="e">
        <v>#N/A</v>
      </c>
      <c r="Y853" s="3" t="e">
        <v>#N/A</v>
      </c>
      <c r="Z853" s="8" t="e">
        <v>#N/A</v>
      </c>
      <c r="AA853" s="30" t="e">
        <v>#N/A</v>
      </c>
      <c r="AB853" t="e">
        <v>#N/A</v>
      </c>
      <c r="AC853" t="e">
        <v>#N/A</v>
      </c>
      <c r="AD853" t="e">
        <v>#N/A</v>
      </c>
      <c r="AE853" t="e">
        <v>#N/A</v>
      </c>
      <c r="AF853" t="e">
        <v>#N/A</v>
      </c>
    </row>
    <row r="854" spans="1:32" x14ac:dyDescent="0.25">
      <c r="A854" t="e">
        <v>#N/A</v>
      </c>
      <c r="B854" s="33" t="e">
        <v>#N/A</v>
      </c>
      <c r="C854" t="e">
        <v>#N/A</v>
      </c>
      <c r="D854" t="e">
        <v>#N/A</v>
      </c>
      <c r="E854" s="69" t="e">
        <v>#N/A</v>
      </c>
      <c r="F854" s="3" t="e">
        <v>#N/A</v>
      </c>
      <c r="G854" s="3" t="e">
        <v>#N/A</v>
      </c>
      <c r="H854" s="3" t="e">
        <v>#N/A</v>
      </c>
      <c r="I854" s="80" t="e">
        <v>#N/A</v>
      </c>
      <c r="J854" s="80" t="e">
        <v>#N/A</v>
      </c>
      <c r="K854" s="85" t="e">
        <v>#N/A</v>
      </c>
      <c r="L854" s="9" t="e">
        <v>#N/A</v>
      </c>
      <c r="M854" s="93" t="e">
        <v>#N/A</v>
      </c>
      <c r="N854" s="8" t="e">
        <v>#N/A</v>
      </c>
      <c r="O854" t="e">
        <v>#N/A</v>
      </c>
      <c r="P854" t="e">
        <v>#N/A</v>
      </c>
      <c r="Q854" t="e">
        <v>#N/A</v>
      </c>
      <c r="R854" s="2" t="e">
        <v>#N/A</v>
      </c>
      <c r="S854" t="e">
        <v>#N/A</v>
      </c>
      <c r="T854" s="3" t="e">
        <v>#N/A</v>
      </c>
      <c r="U854" s="3" t="e">
        <v>#N/A</v>
      </c>
      <c r="V854" t="e">
        <v>#N/A</v>
      </c>
      <c r="W854" t="e">
        <v>#N/A</v>
      </c>
      <c r="X854" t="e">
        <v>#N/A</v>
      </c>
      <c r="Y854" s="3" t="e">
        <v>#N/A</v>
      </c>
      <c r="Z854" s="8" t="e">
        <v>#N/A</v>
      </c>
      <c r="AA854" s="30" t="e">
        <v>#N/A</v>
      </c>
      <c r="AB854" t="e">
        <v>#N/A</v>
      </c>
      <c r="AC854" t="e">
        <v>#N/A</v>
      </c>
      <c r="AD854" t="e">
        <v>#N/A</v>
      </c>
      <c r="AE854" t="e">
        <v>#N/A</v>
      </c>
      <c r="AF854" t="e">
        <v>#N/A</v>
      </c>
    </row>
    <row r="855" spans="1:32" x14ac:dyDescent="0.25">
      <c r="A855" t="e">
        <v>#N/A</v>
      </c>
      <c r="B855" s="33" t="e">
        <v>#N/A</v>
      </c>
      <c r="C855" t="e">
        <v>#N/A</v>
      </c>
      <c r="D855" t="e">
        <v>#N/A</v>
      </c>
      <c r="E855" s="69" t="e">
        <v>#N/A</v>
      </c>
      <c r="F855" s="3" t="e">
        <v>#N/A</v>
      </c>
      <c r="G855" s="3" t="e">
        <v>#N/A</v>
      </c>
      <c r="H855" s="3" t="e">
        <v>#N/A</v>
      </c>
      <c r="I855" s="80" t="e">
        <v>#N/A</v>
      </c>
      <c r="J855" s="80" t="e">
        <v>#N/A</v>
      </c>
      <c r="K855" s="85" t="e">
        <v>#N/A</v>
      </c>
      <c r="L855" s="9" t="e">
        <v>#N/A</v>
      </c>
      <c r="M855" s="93" t="e">
        <v>#N/A</v>
      </c>
      <c r="N855" s="8" t="e">
        <v>#N/A</v>
      </c>
      <c r="O855" t="e">
        <v>#N/A</v>
      </c>
      <c r="P855" t="e">
        <v>#N/A</v>
      </c>
      <c r="Q855" t="e">
        <v>#N/A</v>
      </c>
      <c r="R855" s="2" t="e">
        <v>#N/A</v>
      </c>
      <c r="S855" t="e">
        <v>#N/A</v>
      </c>
      <c r="T855" s="3" t="e">
        <v>#N/A</v>
      </c>
      <c r="U855" s="3" t="e">
        <v>#N/A</v>
      </c>
      <c r="V855" t="e">
        <v>#N/A</v>
      </c>
      <c r="W855" t="e">
        <v>#N/A</v>
      </c>
      <c r="X855" t="e">
        <v>#N/A</v>
      </c>
      <c r="Y855" s="3" t="e">
        <v>#N/A</v>
      </c>
      <c r="Z855" s="8" t="e">
        <v>#N/A</v>
      </c>
      <c r="AA855" s="30" t="e">
        <v>#N/A</v>
      </c>
      <c r="AB855" t="e">
        <v>#N/A</v>
      </c>
      <c r="AC855" t="e">
        <v>#N/A</v>
      </c>
      <c r="AD855" t="e">
        <v>#N/A</v>
      </c>
      <c r="AE855" t="e">
        <v>#N/A</v>
      </c>
      <c r="AF855" t="e">
        <v>#N/A</v>
      </c>
    </row>
    <row r="856" spans="1:32" x14ac:dyDescent="0.25">
      <c r="A856" t="e">
        <v>#N/A</v>
      </c>
      <c r="B856" s="33" t="e">
        <v>#N/A</v>
      </c>
      <c r="C856" t="e">
        <v>#N/A</v>
      </c>
      <c r="D856" t="e">
        <v>#N/A</v>
      </c>
      <c r="E856" s="69" t="e">
        <v>#N/A</v>
      </c>
      <c r="F856" s="3" t="e">
        <v>#N/A</v>
      </c>
      <c r="G856" s="3" t="e">
        <v>#N/A</v>
      </c>
      <c r="H856" s="3" t="e">
        <v>#N/A</v>
      </c>
      <c r="I856" s="80" t="e">
        <v>#N/A</v>
      </c>
      <c r="J856" s="80" t="e">
        <v>#N/A</v>
      </c>
      <c r="K856" s="85" t="e">
        <v>#N/A</v>
      </c>
      <c r="L856" s="9" t="e">
        <v>#N/A</v>
      </c>
      <c r="M856" s="93" t="e">
        <v>#N/A</v>
      </c>
      <c r="N856" s="8" t="e">
        <v>#N/A</v>
      </c>
      <c r="O856" t="e">
        <v>#N/A</v>
      </c>
      <c r="P856" t="e">
        <v>#N/A</v>
      </c>
      <c r="Q856" t="e">
        <v>#N/A</v>
      </c>
      <c r="R856" s="2" t="e">
        <v>#N/A</v>
      </c>
      <c r="S856" t="e">
        <v>#N/A</v>
      </c>
      <c r="T856" s="3" t="e">
        <v>#N/A</v>
      </c>
      <c r="U856" s="3" t="e">
        <v>#N/A</v>
      </c>
      <c r="V856" t="e">
        <v>#N/A</v>
      </c>
      <c r="W856" t="e">
        <v>#N/A</v>
      </c>
      <c r="X856" t="e">
        <v>#N/A</v>
      </c>
      <c r="Y856" s="3" t="e">
        <v>#N/A</v>
      </c>
      <c r="Z856" s="8" t="e">
        <v>#N/A</v>
      </c>
      <c r="AA856" s="30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</row>
    <row r="857" spans="1:32" x14ac:dyDescent="0.25">
      <c r="A857" t="e">
        <v>#N/A</v>
      </c>
      <c r="B857" s="33" t="e">
        <v>#N/A</v>
      </c>
      <c r="C857" t="e">
        <v>#N/A</v>
      </c>
      <c r="D857" t="e">
        <v>#N/A</v>
      </c>
      <c r="E857" s="69" t="e">
        <v>#N/A</v>
      </c>
      <c r="F857" s="3" t="e">
        <v>#N/A</v>
      </c>
      <c r="G857" s="3" t="e">
        <v>#N/A</v>
      </c>
      <c r="H857" s="3" t="e">
        <v>#N/A</v>
      </c>
      <c r="I857" s="80" t="e">
        <v>#N/A</v>
      </c>
      <c r="J857" s="80" t="e">
        <v>#N/A</v>
      </c>
      <c r="K857" s="85" t="e">
        <v>#N/A</v>
      </c>
      <c r="L857" s="9" t="e">
        <v>#N/A</v>
      </c>
      <c r="M857" s="93" t="e">
        <v>#N/A</v>
      </c>
      <c r="N857" s="8" t="e">
        <v>#N/A</v>
      </c>
      <c r="O857" t="e">
        <v>#N/A</v>
      </c>
      <c r="P857" t="e">
        <v>#N/A</v>
      </c>
      <c r="Q857" t="e">
        <v>#N/A</v>
      </c>
      <c r="R857" s="2" t="e">
        <v>#N/A</v>
      </c>
      <c r="S857" t="e">
        <v>#N/A</v>
      </c>
      <c r="T857" s="3" t="e">
        <v>#N/A</v>
      </c>
      <c r="U857" s="3" t="e">
        <v>#N/A</v>
      </c>
      <c r="V857" t="e">
        <v>#N/A</v>
      </c>
      <c r="W857" t="e">
        <v>#N/A</v>
      </c>
      <c r="X857" t="e">
        <v>#N/A</v>
      </c>
      <c r="Y857" s="3" t="e">
        <v>#N/A</v>
      </c>
      <c r="Z857" s="8" t="e">
        <v>#N/A</v>
      </c>
      <c r="AA857" s="30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</row>
    <row r="858" spans="1:32" x14ac:dyDescent="0.25">
      <c r="A858" t="e">
        <v>#N/A</v>
      </c>
      <c r="B858" s="33" t="e">
        <v>#N/A</v>
      </c>
      <c r="C858" t="e">
        <v>#N/A</v>
      </c>
      <c r="D858" t="e">
        <v>#N/A</v>
      </c>
      <c r="E858" s="69" t="e">
        <v>#N/A</v>
      </c>
      <c r="F858" s="3" t="e">
        <v>#N/A</v>
      </c>
      <c r="G858" s="3" t="e">
        <v>#N/A</v>
      </c>
      <c r="H858" s="3" t="e">
        <v>#N/A</v>
      </c>
      <c r="I858" s="80" t="e">
        <v>#N/A</v>
      </c>
      <c r="J858" s="80" t="e">
        <v>#N/A</v>
      </c>
      <c r="K858" s="85" t="e">
        <v>#N/A</v>
      </c>
      <c r="L858" s="9" t="e">
        <v>#N/A</v>
      </c>
      <c r="M858" s="93" t="e">
        <v>#N/A</v>
      </c>
      <c r="N858" s="8" t="e">
        <v>#N/A</v>
      </c>
      <c r="O858" t="e">
        <v>#N/A</v>
      </c>
      <c r="P858" t="e">
        <v>#N/A</v>
      </c>
      <c r="Q858" t="e">
        <v>#N/A</v>
      </c>
      <c r="R858" s="2" t="e">
        <v>#N/A</v>
      </c>
      <c r="S858" t="e">
        <v>#N/A</v>
      </c>
      <c r="T858" s="3" t="e">
        <v>#N/A</v>
      </c>
      <c r="U858" s="3" t="e">
        <v>#N/A</v>
      </c>
      <c r="V858" t="e">
        <v>#N/A</v>
      </c>
      <c r="W858" t="e">
        <v>#N/A</v>
      </c>
      <c r="X858" t="e">
        <v>#N/A</v>
      </c>
      <c r="Y858" s="3" t="e">
        <v>#N/A</v>
      </c>
      <c r="Z858" s="8" t="e">
        <v>#N/A</v>
      </c>
      <c r="AA858" s="30" t="e">
        <v>#N/A</v>
      </c>
      <c r="AB858" t="e">
        <v>#N/A</v>
      </c>
      <c r="AC858" t="e">
        <v>#N/A</v>
      </c>
      <c r="AD858" t="e">
        <v>#N/A</v>
      </c>
      <c r="AE858" t="e">
        <v>#N/A</v>
      </c>
      <c r="AF858" t="e">
        <v>#N/A</v>
      </c>
    </row>
    <row r="859" spans="1:32" x14ac:dyDescent="0.25">
      <c r="A859" t="e">
        <v>#N/A</v>
      </c>
      <c r="B859" s="33" t="e">
        <v>#N/A</v>
      </c>
      <c r="C859" t="e">
        <v>#N/A</v>
      </c>
      <c r="D859" t="e">
        <v>#N/A</v>
      </c>
      <c r="E859" s="69" t="e">
        <v>#N/A</v>
      </c>
      <c r="F859" s="3" t="e">
        <v>#N/A</v>
      </c>
      <c r="G859" s="3" t="e">
        <v>#N/A</v>
      </c>
      <c r="H859" s="3" t="e">
        <v>#N/A</v>
      </c>
      <c r="I859" s="80" t="e">
        <v>#N/A</v>
      </c>
      <c r="J859" s="80" t="e">
        <v>#N/A</v>
      </c>
      <c r="K859" s="85" t="e">
        <v>#N/A</v>
      </c>
      <c r="L859" s="9" t="e">
        <v>#N/A</v>
      </c>
      <c r="M859" s="93" t="e">
        <v>#N/A</v>
      </c>
      <c r="N859" s="8" t="e">
        <v>#N/A</v>
      </c>
      <c r="O859" t="e">
        <v>#N/A</v>
      </c>
      <c r="P859" t="e">
        <v>#N/A</v>
      </c>
      <c r="Q859" t="e">
        <v>#N/A</v>
      </c>
      <c r="R859" s="2" t="e">
        <v>#N/A</v>
      </c>
      <c r="S859" t="e">
        <v>#N/A</v>
      </c>
      <c r="T859" s="3" t="e">
        <v>#N/A</v>
      </c>
      <c r="U859" s="3" t="e">
        <v>#N/A</v>
      </c>
      <c r="V859" t="e">
        <v>#N/A</v>
      </c>
      <c r="W859" t="e">
        <v>#N/A</v>
      </c>
      <c r="X859" t="e">
        <v>#N/A</v>
      </c>
      <c r="Y859" s="3" t="e">
        <v>#N/A</v>
      </c>
      <c r="Z859" s="8" t="e">
        <v>#N/A</v>
      </c>
      <c r="AA859" s="30" t="e">
        <v>#N/A</v>
      </c>
      <c r="AB859" t="e">
        <v>#N/A</v>
      </c>
      <c r="AC859" t="e">
        <v>#N/A</v>
      </c>
      <c r="AD859" t="e">
        <v>#N/A</v>
      </c>
      <c r="AE859" t="e">
        <v>#N/A</v>
      </c>
      <c r="AF859" t="e">
        <v>#N/A</v>
      </c>
    </row>
    <row r="860" spans="1:32" x14ac:dyDescent="0.25">
      <c r="A860" t="e">
        <v>#N/A</v>
      </c>
      <c r="B860" s="33" t="e">
        <v>#N/A</v>
      </c>
      <c r="C860" t="e">
        <v>#N/A</v>
      </c>
      <c r="D860" t="e">
        <v>#N/A</v>
      </c>
      <c r="E860" s="69" t="e">
        <v>#N/A</v>
      </c>
      <c r="F860" s="3" t="e">
        <v>#N/A</v>
      </c>
      <c r="G860" s="3" t="e">
        <v>#N/A</v>
      </c>
      <c r="H860" s="3" t="e">
        <v>#N/A</v>
      </c>
      <c r="I860" s="80" t="e">
        <v>#N/A</v>
      </c>
      <c r="J860" s="80" t="e">
        <v>#N/A</v>
      </c>
      <c r="K860" s="85" t="e">
        <v>#N/A</v>
      </c>
      <c r="L860" s="9" t="e">
        <v>#N/A</v>
      </c>
      <c r="M860" s="93" t="e">
        <v>#N/A</v>
      </c>
      <c r="N860" s="8" t="e">
        <v>#N/A</v>
      </c>
      <c r="O860" t="e">
        <v>#N/A</v>
      </c>
      <c r="P860" t="e">
        <v>#N/A</v>
      </c>
      <c r="Q860" t="e">
        <v>#N/A</v>
      </c>
      <c r="R860" s="2" t="e">
        <v>#N/A</v>
      </c>
      <c r="S860" t="e">
        <v>#N/A</v>
      </c>
      <c r="T860" s="3" t="e">
        <v>#N/A</v>
      </c>
      <c r="U860" s="3" t="e">
        <v>#N/A</v>
      </c>
      <c r="V860" t="e">
        <v>#N/A</v>
      </c>
      <c r="W860" t="e">
        <v>#N/A</v>
      </c>
      <c r="X860" t="e">
        <v>#N/A</v>
      </c>
      <c r="Y860" s="3" t="e">
        <v>#N/A</v>
      </c>
      <c r="Z860" s="8" t="e">
        <v>#N/A</v>
      </c>
      <c r="AA860" s="30" t="e">
        <v>#N/A</v>
      </c>
      <c r="AB860" t="e">
        <v>#N/A</v>
      </c>
      <c r="AC860" t="e">
        <v>#N/A</v>
      </c>
      <c r="AD860" t="e">
        <v>#N/A</v>
      </c>
      <c r="AE860" t="e">
        <v>#N/A</v>
      </c>
      <c r="AF860" t="e">
        <v>#N/A</v>
      </c>
    </row>
    <row r="861" spans="1:32" x14ac:dyDescent="0.25">
      <c r="A861" t="e">
        <v>#N/A</v>
      </c>
      <c r="B861" s="33" t="e">
        <v>#N/A</v>
      </c>
      <c r="C861" t="e">
        <v>#N/A</v>
      </c>
      <c r="D861" t="e">
        <v>#N/A</v>
      </c>
      <c r="E861" s="69" t="e">
        <v>#N/A</v>
      </c>
      <c r="F861" s="3" t="e">
        <v>#N/A</v>
      </c>
      <c r="G861" s="3" t="e">
        <v>#N/A</v>
      </c>
      <c r="H861" s="3" t="e">
        <v>#N/A</v>
      </c>
      <c r="I861" s="80" t="e">
        <v>#N/A</v>
      </c>
      <c r="J861" s="80" t="e">
        <v>#N/A</v>
      </c>
      <c r="K861" s="85" t="e">
        <v>#N/A</v>
      </c>
      <c r="L861" s="9" t="e">
        <v>#N/A</v>
      </c>
      <c r="M861" s="93" t="e">
        <v>#N/A</v>
      </c>
      <c r="N861" s="8" t="e">
        <v>#N/A</v>
      </c>
      <c r="O861" t="e">
        <v>#N/A</v>
      </c>
      <c r="P861" t="e">
        <v>#N/A</v>
      </c>
      <c r="Q861" t="e">
        <v>#N/A</v>
      </c>
      <c r="R861" s="2" t="e">
        <v>#N/A</v>
      </c>
      <c r="S861" t="e">
        <v>#N/A</v>
      </c>
      <c r="T861" s="3" t="e">
        <v>#N/A</v>
      </c>
      <c r="U861" s="3" t="e">
        <v>#N/A</v>
      </c>
      <c r="V861" t="e">
        <v>#N/A</v>
      </c>
      <c r="W861" t="e">
        <v>#N/A</v>
      </c>
      <c r="X861" t="e">
        <v>#N/A</v>
      </c>
      <c r="Y861" s="3" t="e">
        <v>#N/A</v>
      </c>
      <c r="Z861" s="8" t="e">
        <v>#N/A</v>
      </c>
      <c r="AA861" s="30" t="e">
        <v>#N/A</v>
      </c>
      <c r="AB861" t="e">
        <v>#N/A</v>
      </c>
      <c r="AC861" t="e">
        <v>#N/A</v>
      </c>
      <c r="AD861" t="e">
        <v>#N/A</v>
      </c>
      <c r="AE861" t="e">
        <v>#N/A</v>
      </c>
      <c r="AF861" t="e">
        <v>#N/A</v>
      </c>
    </row>
    <row r="862" spans="1:32" x14ac:dyDescent="0.25">
      <c r="A862" t="e">
        <v>#N/A</v>
      </c>
      <c r="B862" s="33" t="e">
        <v>#N/A</v>
      </c>
      <c r="C862" t="e">
        <v>#N/A</v>
      </c>
      <c r="D862" t="e">
        <v>#N/A</v>
      </c>
      <c r="E862" s="69" t="e">
        <v>#N/A</v>
      </c>
      <c r="F862" s="3" t="e">
        <v>#N/A</v>
      </c>
      <c r="G862" s="3" t="e">
        <v>#N/A</v>
      </c>
      <c r="H862" s="3" t="e">
        <v>#N/A</v>
      </c>
      <c r="I862" s="80" t="e">
        <v>#N/A</v>
      </c>
      <c r="J862" s="80" t="e">
        <v>#N/A</v>
      </c>
      <c r="K862" s="85" t="e">
        <v>#N/A</v>
      </c>
      <c r="L862" s="9" t="e">
        <v>#N/A</v>
      </c>
      <c r="M862" s="93" t="e">
        <v>#N/A</v>
      </c>
      <c r="N862" s="8" t="e">
        <v>#N/A</v>
      </c>
      <c r="O862" t="e">
        <v>#N/A</v>
      </c>
      <c r="P862" t="e">
        <v>#N/A</v>
      </c>
      <c r="Q862" t="e">
        <v>#N/A</v>
      </c>
      <c r="R862" s="2" t="e">
        <v>#N/A</v>
      </c>
      <c r="S862" t="e">
        <v>#N/A</v>
      </c>
      <c r="T862" s="3" t="e">
        <v>#N/A</v>
      </c>
      <c r="U862" s="3" t="e">
        <v>#N/A</v>
      </c>
      <c r="V862" t="e">
        <v>#N/A</v>
      </c>
      <c r="W862" t="e">
        <v>#N/A</v>
      </c>
      <c r="X862" t="e">
        <v>#N/A</v>
      </c>
      <c r="Y862" s="3" t="e">
        <v>#N/A</v>
      </c>
      <c r="Z862" s="8" t="e">
        <v>#N/A</v>
      </c>
      <c r="AA862" s="30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</row>
    <row r="863" spans="1:32" x14ac:dyDescent="0.25">
      <c r="A863" t="e">
        <v>#N/A</v>
      </c>
      <c r="B863" s="33" t="e">
        <v>#N/A</v>
      </c>
      <c r="C863" t="e">
        <v>#N/A</v>
      </c>
      <c r="D863" t="e">
        <v>#N/A</v>
      </c>
      <c r="E863" s="69" t="e">
        <v>#N/A</v>
      </c>
      <c r="F863" s="3" t="e">
        <v>#N/A</v>
      </c>
      <c r="G863" s="3" t="e">
        <v>#N/A</v>
      </c>
      <c r="H863" s="3" t="e">
        <v>#N/A</v>
      </c>
      <c r="I863" s="80" t="e">
        <v>#N/A</v>
      </c>
      <c r="J863" s="80" t="e">
        <v>#N/A</v>
      </c>
      <c r="K863" s="85" t="e">
        <v>#N/A</v>
      </c>
      <c r="L863" s="9" t="e">
        <v>#N/A</v>
      </c>
      <c r="M863" s="93" t="e">
        <v>#N/A</v>
      </c>
      <c r="N863" s="8" t="e">
        <v>#N/A</v>
      </c>
      <c r="O863" t="e">
        <v>#N/A</v>
      </c>
      <c r="P863" t="e">
        <v>#N/A</v>
      </c>
      <c r="Q863" t="e">
        <v>#N/A</v>
      </c>
      <c r="R863" s="2" t="e">
        <v>#N/A</v>
      </c>
      <c r="S863" t="e">
        <v>#N/A</v>
      </c>
      <c r="T863" s="3" t="e">
        <v>#N/A</v>
      </c>
      <c r="U863" s="3" t="e">
        <v>#N/A</v>
      </c>
      <c r="V863" t="e">
        <v>#N/A</v>
      </c>
      <c r="W863" t="e">
        <v>#N/A</v>
      </c>
      <c r="X863" t="e">
        <v>#N/A</v>
      </c>
      <c r="Y863" s="3" t="e">
        <v>#N/A</v>
      </c>
      <c r="Z863" s="8" t="e">
        <v>#N/A</v>
      </c>
      <c r="AA863" s="30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</row>
    <row r="864" spans="1:32" x14ac:dyDescent="0.25">
      <c r="A864" t="e">
        <v>#N/A</v>
      </c>
      <c r="B864" s="33" t="e">
        <v>#N/A</v>
      </c>
      <c r="C864" t="e">
        <v>#N/A</v>
      </c>
      <c r="D864" t="e">
        <v>#N/A</v>
      </c>
      <c r="E864" s="69" t="e">
        <v>#N/A</v>
      </c>
      <c r="F864" s="3" t="e">
        <v>#N/A</v>
      </c>
      <c r="G864" s="3" t="e">
        <v>#N/A</v>
      </c>
      <c r="H864" s="3" t="e">
        <v>#N/A</v>
      </c>
      <c r="I864" s="80" t="e">
        <v>#N/A</v>
      </c>
      <c r="J864" s="80" t="e">
        <v>#N/A</v>
      </c>
      <c r="K864" s="85" t="e">
        <v>#N/A</v>
      </c>
      <c r="L864" s="9" t="e">
        <v>#N/A</v>
      </c>
      <c r="M864" s="93" t="e">
        <v>#N/A</v>
      </c>
      <c r="N864" s="8" t="e">
        <v>#N/A</v>
      </c>
      <c r="O864" t="e">
        <v>#N/A</v>
      </c>
      <c r="P864" t="e">
        <v>#N/A</v>
      </c>
      <c r="Q864" t="e">
        <v>#N/A</v>
      </c>
      <c r="R864" s="2" t="e">
        <v>#N/A</v>
      </c>
      <c r="S864" t="e">
        <v>#N/A</v>
      </c>
      <c r="T864" s="3" t="e">
        <v>#N/A</v>
      </c>
      <c r="U864" s="3" t="e">
        <v>#N/A</v>
      </c>
      <c r="V864" t="e">
        <v>#N/A</v>
      </c>
      <c r="W864" t="e">
        <v>#N/A</v>
      </c>
      <c r="X864" t="e">
        <v>#N/A</v>
      </c>
      <c r="Y864" s="3" t="e">
        <v>#N/A</v>
      </c>
      <c r="Z864" s="8" t="e">
        <v>#N/A</v>
      </c>
      <c r="AA864" s="30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</row>
    <row r="865" spans="1:32" x14ac:dyDescent="0.25">
      <c r="A865" t="e">
        <v>#N/A</v>
      </c>
      <c r="B865" s="33" t="e">
        <v>#N/A</v>
      </c>
      <c r="C865" t="e">
        <v>#N/A</v>
      </c>
      <c r="D865" t="e">
        <v>#N/A</v>
      </c>
      <c r="E865" s="69" t="e">
        <v>#N/A</v>
      </c>
      <c r="F865" s="3" t="e">
        <v>#N/A</v>
      </c>
      <c r="G865" s="3" t="e">
        <v>#N/A</v>
      </c>
      <c r="H865" s="3" t="e">
        <v>#N/A</v>
      </c>
      <c r="I865" s="80" t="e">
        <v>#N/A</v>
      </c>
      <c r="J865" s="80" t="e">
        <v>#N/A</v>
      </c>
      <c r="K865" s="85" t="e">
        <v>#N/A</v>
      </c>
      <c r="L865" s="9" t="e">
        <v>#N/A</v>
      </c>
      <c r="M865" s="93" t="e">
        <v>#N/A</v>
      </c>
      <c r="N865" s="8" t="e">
        <v>#N/A</v>
      </c>
      <c r="O865" t="e">
        <v>#N/A</v>
      </c>
      <c r="P865" t="e">
        <v>#N/A</v>
      </c>
      <c r="Q865" t="e">
        <v>#N/A</v>
      </c>
      <c r="R865" s="2" t="e">
        <v>#N/A</v>
      </c>
      <c r="S865" t="e">
        <v>#N/A</v>
      </c>
      <c r="T865" s="3" t="e">
        <v>#N/A</v>
      </c>
      <c r="U865" s="3" t="e">
        <v>#N/A</v>
      </c>
      <c r="V865" t="e">
        <v>#N/A</v>
      </c>
      <c r="W865" t="e">
        <v>#N/A</v>
      </c>
      <c r="X865" t="e">
        <v>#N/A</v>
      </c>
      <c r="Y865" s="3" t="e">
        <v>#N/A</v>
      </c>
      <c r="Z865" s="8" t="e">
        <v>#N/A</v>
      </c>
      <c r="AA865" s="30" t="e">
        <v>#N/A</v>
      </c>
      <c r="AB865" t="e">
        <v>#N/A</v>
      </c>
      <c r="AC865" t="e">
        <v>#N/A</v>
      </c>
      <c r="AD865" t="e">
        <v>#N/A</v>
      </c>
      <c r="AE865" t="e">
        <v>#N/A</v>
      </c>
      <c r="AF865" t="e">
        <v>#N/A</v>
      </c>
    </row>
    <row r="866" spans="1:32" x14ac:dyDescent="0.25">
      <c r="A866" t="e">
        <v>#N/A</v>
      </c>
      <c r="B866" s="33" t="e">
        <v>#N/A</v>
      </c>
      <c r="C866" t="e">
        <v>#N/A</v>
      </c>
      <c r="D866" t="e">
        <v>#N/A</v>
      </c>
      <c r="E866" s="69" t="e">
        <v>#N/A</v>
      </c>
      <c r="F866" s="3" t="e">
        <v>#N/A</v>
      </c>
      <c r="G866" s="3" t="e">
        <v>#N/A</v>
      </c>
      <c r="H866" s="3" t="e">
        <v>#N/A</v>
      </c>
      <c r="I866" s="80" t="e">
        <v>#N/A</v>
      </c>
      <c r="J866" s="80" t="e">
        <v>#N/A</v>
      </c>
      <c r="K866" s="85" t="e">
        <v>#N/A</v>
      </c>
      <c r="L866" s="9" t="e">
        <v>#N/A</v>
      </c>
      <c r="M866" s="93" t="e">
        <v>#N/A</v>
      </c>
      <c r="N866" s="8" t="e">
        <v>#N/A</v>
      </c>
      <c r="O866" t="e">
        <v>#N/A</v>
      </c>
      <c r="P866" t="e">
        <v>#N/A</v>
      </c>
      <c r="Q866" t="e">
        <v>#N/A</v>
      </c>
      <c r="R866" s="2" t="e">
        <v>#N/A</v>
      </c>
      <c r="S866" t="e">
        <v>#N/A</v>
      </c>
      <c r="T866" s="3" t="e">
        <v>#N/A</v>
      </c>
      <c r="U866" s="3" t="e">
        <v>#N/A</v>
      </c>
      <c r="V866" t="e">
        <v>#N/A</v>
      </c>
      <c r="W866" t="e">
        <v>#N/A</v>
      </c>
      <c r="X866" t="e">
        <v>#N/A</v>
      </c>
      <c r="Y866" s="3" t="e">
        <v>#N/A</v>
      </c>
      <c r="Z866" s="8" t="e">
        <v>#N/A</v>
      </c>
      <c r="AA866" s="30" t="e">
        <v>#N/A</v>
      </c>
      <c r="AB866" t="e">
        <v>#N/A</v>
      </c>
      <c r="AC866" t="e">
        <v>#N/A</v>
      </c>
      <c r="AD866" t="e">
        <v>#N/A</v>
      </c>
      <c r="AE866" t="e">
        <v>#N/A</v>
      </c>
      <c r="AF866" t="e">
        <v>#N/A</v>
      </c>
    </row>
    <row r="867" spans="1:32" x14ac:dyDescent="0.25">
      <c r="A867" t="e">
        <v>#N/A</v>
      </c>
      <c r="B867" s="33" t="e">
        <v>#N/A</v>
      </c>
      <c r="C867" t="e">
        <v>#N/A</v>
      </c>
      <c r="D867" t="e">
        <v>#N/A</v>
      </c>
      <c r="E867" s="69" t="e">
        <v>#N/A</v>
      </c>
      <c r="F867" s="3" t="e">
        <v>#N/A</v>
      </c>
      <c r="G867" s="3" t="e">
        <v>#N/A</v>
      </c>
      <c r="H867" s="3" t="e">
        <v>#N/A</v>
      </c>
      <c r="I867" s="80" t="e">
        <v>#N/A</v>
      </c>
      <c r="J867" s="80" t="e">
        <v>#N/A</v>
      </c>
      <c r="K867" s="85" t="e">
        <v>#N/A</v>
      </c>
      <c r="L867" s="9" t="e">
        <v>#N/A</v>
      </c>
      <c r="M867" s="93" t="e">
        <v>#N/A</v>
      </c>
      <c r="N867" s="8" t="e">
        <v>#N/A</v>
      </c>
      <c r="O867" t="e">
        <v>#N/A</v>
      </c>
      <c r="P867" t="e">
        <v>#N/A</v>
      </c>
      <c r="Q867" t="e">
        <v>#N/A</v>
      </c>
      <c r="R867" s="2" t="e">
        <v>#N/A</v>
      </c>
      <c r="S867" t="e">
        <v>#N/A</v>
      </c>
      <c r="T867" s="3" t="e">
        <v>#N/A</v>
      </c>
      <c r="U867" s="3" t="e">
        <v>#N/A</v>
      </c>
      <c r="V867" t="e">
        <v>#N/A</v>
      </c>
      <c r="W867" t="e">
        <v>#N/A</v>
      </c>
      <c r="X867" t="e">
        <v>#N/A</v>
      </c>
      <c r="Y867" s="3" t="e">
        <v>#N/A</v>
      </c>
      <c r="Z867" s="8" t="e">
        <v>#N/A</v>
      </c>
      <c r="AA867" s="30" t="e">
        <v>#N/A</v>
      </c>
      <c r="AB867" t="e">
        <v>#N/A</v>
      </c>
      <c r="AC867" t="e">
        <v>#N/A</v>
      </c>
      <c r="AD867" t="e">
        <v>#N/A</v>
      </c>
      <c r="AE867" t="e">
        <v>#N/A</v>
      </c>
      <c r="AF867" t="e">
        <v>#N/A</v>
      </c>
    </row>
    <row r="868" spans="1:32" x14ac:dyDescent="0.25">
      <c r="A868" t="e">
        <v>#N/A</v>
      </c>
      <c r="B868" s="33" t="e">
        <v>#N/A</v>
      </c>
      <c r="C868" t="e">
        <v>#N/A</v>
      </c>
      <c r="D868" t="e">
        <v>#N/A</v>
      </c>
      <c r="E868" s="69" t="e">
        <v>#N/A</v>
      </c>
      <c r="F868" s="3" t="e">
        <v>#N/A</v>
      </c>
      <c r="G868" s="3" t="e">
        <v>#N/A</v>
      </c>
      <c r="H868" s="3" t="e">
        <v>#N/A</v>
      </c>
      <c r="I868" s="80" t="e">
        <v>#N/A</v>
      </c>
      <c r="J868" s="80" t="e">
        <v>#N/A</v>
      </c>
      <c r="K868" s="85" t="e">
        <v>#N/A</v>
      </c>
      <c r="L868" s="9" t="e">
        <v>#N/A</v>
      </c>
      <c r="M868" s="93" t="e">
        <v>#N/A</v>
      </c>
      <c r="N868" s="8" t="e">
        <v>#N/A</v>
      </c>
      <c r="O868" t="e">
        <v>#N/A</v>
      </c>
      <c r="P868" t="e">
        <v>#N/A</v>
      </c>
      <c r="Q868" t="e">
        <v>#N/A</v>
      </c>
      <c r="R868" s="2" t="e">
        <v>#N/A</v>
      </c>
      <c r="S868" t="e">
        <v>#N/A</v>
      </c>
      <c r="T868" s="3" t="e">
        <v>#N/A</v>
      </c>
      <c r="U868" s="3" t="e">
        <v>#N/A</v>
      </c>
      <c r="V868" t="e">
        <v>#N/A</v>
      </c>
      <c r="W868" t="e">
        <v>#N/A</v>
      </c>
      <c r="X868" t="e">
        <v>#N/A</v>
      </c>
      <c r="Y868" s="3" t="e">
        <v>#N/A</v>
      </c>
      <c r="Z868" s="8" t="e">
        <v>#N/A</v>
      </c>
      <c r="AA868" s="30" t="e">
        <v>#N/A</v>
      </c>
      <c r="AB868" t="e">
        <v>#N/A</v>
      </c>
      <c r="AC868" t="e">
        <v>#N/A</v>
      </c>
      <c r="AD868" t="e">
        <v>#N/A</v>
      </c>
      <c r="AE868" t="e">
        <v>#N/A</v>
      </c>
      <c r="AF868" t="e">
        <v>#N/A</v>
      </c>
    </row>
    <row r="869" spans="1:32" x14ac:dyDescent="0.25">
      <c r="A869" t="e">
        <v>#N/A</v>
      </c>
      <c r="B869" s="33" t="e">
        <v>#N/A</v>
      </c>
      <c r="C869" t="e">
        <v>#N/A</v>
      </c>
      <c r="D869" t="e">
        <v>#N/A</v>
      </c>
      <c r="E869" s="69" t="e">
        <v>#N/A</v>
      </c>
      <c r="F869" s="3" t="e">
        <v>#N/A</v>
      </c>
      <c r="G869" s="3" t="e">
        <v>#N/A</v>
      </c>
      <c r="H869" s="3" t="e">
        <v>#N/A</v>
      </c>
      <c r="I869" s="80" t="e">
        <v>#N/A</v>
      </c>
      <c r="J869" s="80" t="e">
        <v>#N/A</v>
      </c>
      <c r="K869" s="85" t="e">
        <v>#N/A</v>
      </c>
      <c r="L869" s="9" t="e">
        <v>#N/A</v>
      </c>
      <c r="M869" s="93" t="e">
        <v>#N/A</v>
      </c>
      <c r="N869" s="8" t="e">
        <v>#N/A</v>
      </c>
      <c r="O869" t="e">
        <v>#N/A</v>
      </c>
      <c r="P869" t="e">
        <v>#N/A</v>
      </c>
      <c r="Q869" t="e">
        <v>#N/A</v>
      </c>
      <c r="R869" s="2" t="e">
        <v>#N/A</v>
      </c>
      <c r="S869" t="e">
        <v>#N/A</v>
      </c>
      <c r="T869" s="3" t="e">
        <v>#N/A</v>
      </c>
      <c r="U869" s="3" t="e">
        <v>#N/A</v>
      </c>
      <c r="V869" t="e">
        <v>#N/A</v>
      </c>
      <c r="W869" t="e">
        <v>#N/A</v>
      </c>
      <c r="X869" t="e">
        <v>#N/A</v>
      </c>
      <c r="Y869" s="3" t="e">
        <v>#N/A</v>
      </c>
      <c r="Z869" s="8" t="e">
        <v>#N/A</v>
      </c>
      <c r="AA869" s="30" t="e">
        <v>#N/A</v>
      </c>
      <c r="AB869" t="e">
        <v>#N/A</v>
      </c>
      <c r="AC869" t="e">
        <v>#N/A</v>
      </c>
      <c r="AD869" t="e">
        <v>#N/A</v>
      </c>
      <c r="AE869" t="e">
        <v>#N/A</v>
      </c>
      <c r="AF869" t="e">
        <v>#N/A</v>
      </c>
    </row>
    <row r="870" spans="1:32" x14ac:dyDescent="0.25">
      <c r="A870" t="e">
        <v>#N/A</v>
      </c>
      <c r="B870" s="33" t="e">
        <v>#N/A</v>
      </c>
      <c r="C870" t="e">
        <v>#N/A</v>
      </c>
      <c r="D870" t="e">
        <v>#N/A</v>
      </c>
      <c r="E870" s="69" t="e">
        <v>#N/A</v>
      </c>
      <c r="F870" s="3" t="e">
        <v>#N/A</v>
      </c>
      <c r="G870" s="3" t="e">
        <v>#N/A</v>
      </c>
      <c r="H870" s="3" t="e">
        <v>#N/A</v>
      </c>
      <c r="I870" s="80" t="e">
        <v>#N/A</v>
      </c>
      <c r="J870" s="80" t="e">
        <v>#N/A</v>
      </c>
      <c r="K870" s="85" t="e">
        <v>#N/A</v>
      </c>
      <c r="L870" s="9" t="e">
        <v>#N/A</v>
      </c>
      <c r="M870" s="93" t="e">
        <v>#N/A</v>
      </c>
      <c r="N870" s="8" t="e">
        <v>#N/A</v>
      </c>
      <c r="O870" t="e">
        <v>#N/A</v>
      </c>
      <c r="P870" t="e">
        <v>#N/A</v>
      </c>
      <c r="Q870" t="e">
        <v>#N/A</v>
      </c>
      <c r="R870" s="2" t="e">
        <v>#N/A</v>
      </c>
      <c r="S870" t="e">
        <v>#N/A</v>
      </c>
      <c r="T870" s="3" t="e">
        <v>#N/A</v>
      </c>
      <c r="U870" s="3" t="e">
        <v>#N/A</v>
      </c>
      <c r="V870" t="e">
        <v>#N/A</v>
      </c>
      <c r="W870" t="e">
        <v>#N/A</v>
      </c>
      <c r="X870" t="e">
        <v>#N/A</v>
      </c>
      <c r="Y870" s="3" t="e">
        <v>#N/A</v>
      </c>
      <c r="Z870" s="8" t="e">
        <v>#N/A</v>
      </c>
      <c r="AA870" s="3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</row>
    <row r="871" spans="1:32" x14ac:dyDescent="0.25">
      <c r="A871" t="e">
        <v>#N/A</v>
      </c>
      <c r="B871" s="33" t="e">
        <v>#N/A</v>
      </c>
      <c r="C871" t="e">
        <v>#N/A</v>
      </c>
      <c r="D871" t="e">
        <v>#N/A</v>
      </c>
      <c r="E871" s="69" t="e">
        <v>#N/A</v>
      </c>
      <c r="F871" s="3" t="e">
        <v>#N/A</v>
      </c>
      <c r="G871" s="3" t="e">
        <v>#N/A</v>
      </c>
      <c r="H871" s="3" t="e">
        <v>#N/A</v>
      </c>
      <c r="I871" s="80" t="e">
        <v>#N/A</v>
      </c>
      <c r="J871" s="80" t="e">
        <v>#N/A</v>
      </c>
      <c r="K871" s="85" t="e">
        <v>#N/A</v>
      </c>
      <c r="L871" s="9" t="e">
        <v>#N/A</v>
      </c>
      <c r="M871" s="93" t="e">
        <v>#N/A</v>
      </c>
      <c r="N871" s="8" t="e">
        <v>#N/A</v>
      </c>
      <c r="O871" t="e">
        <v>#N/A</v>
      </c>
      <c r="P871" t="e">
        <v>#N/A</v>
      </c>
      <c r="Q871" t="e">
        <v>#N/A</v>
      </c>
      <c r="R871" s="2" t="e">
        <v>#N/A</v>
      </c>
      <c r="S871" t="e">
        <v>#N/A</v>
      </c>
      <c r="T871" s="3" t="e">
        <v>#N/A</v>
      </c>
      <c r="U871" s="3" t="e">
        <v>#N/A</v>
      </c>
      <c r="V871" t="e">
        <v>#N/A</v>
      </c>
      <c r="W871" t="e">
        <v>#N/A</v>
      </c>
      <c r="X871" t="e">
        <v>#N/A</v>
      </c>
      <c r="Y871" s="3" t="e">
        <v>#N/A</v>
      </c>
      <c r="Z871" s="8" t="e">
        <v>#N/A</v>
      </c>
      <c r="AA871" s="30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</row>
    <row r="872" spans="1:32" x14ac:dyDescent="0.25">
      <c r="A872" t="e">
        <v>#N/A</v>
      </c>
      <c r="B872" s="33" t="e">
        <v>#N/A</v>
      </c>
      <c r="C872" t="e">
        <v>#N/A</v>
      </c>
      <c r="D872" t="e">
        <v>#N/A</v>
      </c>
      <c r="E872" s="69" t="e">
        <v>#N/A</v>
      </c>
      <c r="F872" s="3" t="e">
        <v>#N/A</v>
      </c>
      <c r="G872" s="3" t="e">
        <v>#N/A</v>
      </c>
      <c r="H872" s="3" t="e">
        <v>#N/A</v>
      </c>
      <c r="I872" s="80" t="e">
        <v>#N/A</v>
      </c>
      <c r="J872" s="80" t="e">
        <v>#N/A</v>
      </c>
      <c r="K872" s="85" t="e">
        <v>#N/A</v>
      </c>
      <c r="L872" s="9" t="e">
        <v>#N/A</v>
      </c>
      <c r="M872" s="93" t="e">
        <v>#N/A</v>
      </c>
      <c r="N872" s="8" t="e">
        <v>#N/A</v>
      </c>
      <c r="O872" t="e">
        <v>#N/A</v>
      </c>
      <c r="P872" t="e">
        <v>#N/A</v>
      </c>
      <c r="Q872" t="e">
        <v>#N/A</v>
      </c>
      <c r="R872" s="2" t="e">
        <v>#N/A</v>
      </c>
      <c r="S872" t="e">
        <v>#N/A</v>
      </c>
      <c r="T872" s="3" t="e">
        <v>#N/A</v>
      </c>
      <c r="U872" s="3" t="e">
        <v>#N/A</v>
      </c>
      <c r="V872" t="e">
        <v>#N/A</v>
      </c>
      <c r="W872" t="e">
        <v>#N/A</v>
      </c>
      <c r="X872" t="e">
        <v>#N/A</v>
      </c>
      <c r="Y872" s="3" t="e">
        <v>#N/A</v>
      </c>
      <c r="Z872" s="8" t="e">
        <v>#N/A</v>
      </c>
      <c r="AA872" s="30" t="e">
        <v>#N/A</v>
      </c>
      <c r="AB872" t="e">
        <v>#N/A</v>
      </c>
      <c r="AC872" t="e">
        <v>#N/A</v>
      </c>
      <c r="AD872" t="e">
        <v>#N/A</v>
      </c>
      <c r="AE872" t="e">
        <v>#N/A</v>
      </c>
      <c r="AF872" t="e">
        <v>#N/A</v>
      </c>
    </row>
    <row r="873" spans="1:32" x14ac:dyDescent="0.25">
      <c r="A873" t="e">
        <v>#N/A</v>
      </c>
      <c r="B873" s="33" t="e">
        <v>#N/A</v>
      </c>
      <c r="C873" t="e">
        <v>#N/A</v>
      </c>
      <c r="D873" t="e">
        <v>#N/A</v>
      </c>
      <c r="E873" s="69" t="e">
        <v>#N/A</v>
      </c>
      <c r="F873" s="3" t="e">
        <v>#N/A</v>
      </c>
      <c r="G873" s="3" t="e">
        <v>#N/A</v>
      </c>
      <c r="H873" s="3" t="e">
        <v>#N/A</v>
      </c>
      <c r="I873" s="80" t="e">
        <v>#N/A</v>
      </c>
      <c r="J873" s="80" t="e">
        <v>#N/A</v>
      </c>
      <c r="K873" s="85" t="e">
        <v>#N/A</v>
      </c>
      <c r="L873" s="9" t="e">
        <v>#N/A</v>
      </c>
      <c r="M873" s="93" t="e">
        <v>#N/A</v>
      </c>
      <c r="N873" s="8" t="e">
        <v>#N/A</v>
      </c>
      <c r="O873" t="e">
        <v>#N/A</v>
      </c>
      <c r="P873" t="e">
        <v>#N/A</v>
      </c>
      <c r="Q873" t="e">
        <v>#N/A</v>
      </c>
      <c r="R873" s="2" t="e">
        <v>#N/A</v>
      </c>
      <c r="S873" t="e">
        <v>#N/A</v>
      </c>
      <c r="T873" s="3" t="e">
        <v>#N/A</v>
      </c>
      <c r="U873" s="3" t="e">
        <v>#N/A</v>
      </c>
      <c r="V873" t="e">
        <v>#N/A</v>
      </c>
      <c r="W873" t="e">
        <v>#N/A</v>
      </c>
      <c r="X873" t="e">
        <v>#N/A</v>
      </c>
      <c r="Y873" s="3" t="e">
        <v>#N/A</v>
      </c>
      <c r="Z873" s="8" t="e">
        <v>#N/A</v>
      </c>
      <c r="AA873" s="30" t="e">
        <v>#N/A</v>
      </c>
      <c r="AB873" t="e">
        <v>#N/A</v>
      </c>
      <c r="AC873" t="e">
        <v>#N/A</v>
      </c>
      <c r="AD873" t="e">
        <v>#N/A</v>
      </c>
      <c r="AE873" t="e">
        <v>#N/A</v>
      </c>
      <c r="AF873" t="e">
        <v>#N/A</v>
      </c>
    </row>
    <row r="874" spans="1:32" x14ac:dyDescent="0.25">
      <c r="A874" t="e">
        <v>#N/A</v>
      </c>
      <c r="B874" s="33" t="e">
        <v>#N/A</v>
      </c>
      <c r="C874" t="e">
        <v>#N/A</v>
      </c>
      <c r="D874" t="e">
        <v>#N/A</v>
      </c>
      <c r="E874" s="69" t="e">
        <v>#N/A</v>
      </c>
      <c r="F874" s="3" t="e">
        <v>#N/A</v>
      </c>
      <c r="G874" s="3" t="e">
        <v>#N/A</v>
      </c>
      <c r="H874" s="3" t="e">
        <v>#N/A</v>
      </c>
      <c r="I874" s="80" t="e">
        <v>#N/A</v>
      </c>
      <c r="J874" s="80" t="e">
        <v>#N/A</v>
      </c>
      <c r="K874" s="85" t="e">
        <v>#N/A</v>
      </c>
      <c r="L874" s="9" t="e">
        <v>#N/A</v>
      </c>
      <c r="M874" s="93" t="e">
        <v>#N/A</v>
      </c>
      <c r="N874" s="8" t="e">
        <v>#N/A</v>
      </c>
      <c r="O874" t="e">
        <v>#N/A</v>
      </c>
      <c r="P874" t="e">
        <v>#N/A</v>
      </c>
      <c r="Q874" t="e">
        <v>#N/A</v>
      </c>
      <c r="R874" s="2" t="e">
        <v>#N/A</v>
      </c>
      <c r="S874" t="e">
        <v>#N/A</v>
      </c>
      <c r="T874" s="3" t="e">
        <v>#N/A</v>
      </c>
      <c r="U874" s="3" t="e">
        <v>#N/A</v>
      </c>
      <c r="V874" t="e">
        <v>#N/A</v>
      </c>
      <c r="W874" t="e">
        <v>#N/A</v>
      </c>
      <c r="X874" t="e">
        <v>#N/A</v>
      </c>
      <c r="Y874" s="3" t="e">
        <v>#N/A</v>
      </c>
      <c r="Z874" s="8" t="e">
        <v>#N/A</v>
      </c>
      <c r="AA874" s="30" t="e">
        <v>#N/A</v>
      </c>
      <c r="AB874" t="e">
        <v>#N/A</v>
      </c>
      <c r="AC874" t="e">
        <v>#N/A</v>
      </c>
      <c r="AD874" t="e">
        <v>#N/A</v>
      </c>
      <c r="AE874" t="e">
        <v>#N/A</v>
      </c>
      <c r="AF874" t="e">
        <v>#N/A</v>
      </c>
    </row>
    <row r="875" spans="1:32" x14ac:dyDescent="0.25">
      <c r="A875" t="e">
        <v>#N/A</v>
      </c>
      <c r="B875" s="33" t="e">
        <v>#N/A</v>
      </c>
      <c r="C875" t="e">
        <v>#N/A</v>
      </c>
      <c r="D875" t="e">
        <v>#N/A</v>
      </c>
      <c r="E875" s="69" t="e">
        <v>#N/A</v>
      </c>
      <c r="F875" s="3" t="e">
        <v>#N/A</v>
      </c>
      <c r="G875" s="3" t="e">
        <v>#N/A</v>
      </c>
      <c r="H875" s="3" t="e">
        <v>#N/A</v>
      </c>
      <c r="I875" s="80" t="e">
        <v>#N/A</v>
      </c>
      <c r="J875" s="80" t="e">
        <v>#N/A</v>
      </c>
      <c r="K875" s="85" t="e">
        <v>#N/A</v>
      </c>
      <c r="L875" s="9" t="e">
        <v>#N/A</v>
      </c>
      <c r="M875" s="93" t="e">
        <v>#N/A</v>
      </c>
      <c r="N875" s="8" t="e">
        <v>#N/A</v>
      </c>
      <c r="O875" t="e">
        <v>#N/A</v>
      </c>
      <c r="P875" t="e">
        <v>#N/A</v>
      </c>
      <c r="Q875" t="e">
        <v>#N/A</v>
      </c>
      <c r="R875" s="2" t="e">
        <v>#N/A</v>
      </c>
      <c r="S875" t="e">
        <v>#N/A</v>
      </c>
      <c r="T875" s="3" t="e">
        <v>#N/A</v>
      </c>
      <c r="U875" s="3" t="e">
        <v>#N/A</v>
      </c>
      <c r="V875" t="e">
        <v>#N/A</v>
      </c>
      <c r="W875" t="e">
        <v>#N/A</v>
      </c>
      <c r="X875" t="e">
        <v>#N/A</v>
      </c>
      <c r="Y875" s="3" t="e">
        <v>#N/A</v>
      </c>
      <c r="Z875" s="8" t="e">
        <v>#N/A</v>
      </c>
      <c r="AA875" s="30" t="e">
        <v>#N/A</v>
      </c>
      <c r="AB875" t="e">
        <v>#N/A</v>
      </c>
      <c r="AC875" t="e">
        <v>#N/A</v>
      </c>
      <c r="AD875" t="e">
        <v>#N/A</v>
      </c>
      <c r="AE875" t="e">
        <v>#N/A</v>
      </c>
      <c r="AF875" t="e">
        <v>#N/A</v>
      </c>
    </row>
    <row r="876" spans="1:32" x14ac:dyDescent="0.25">
      <c r="A876" t="e">
        <v>#N/A</v>
      </c>
      <c r="B876" s="33" t="e">
        <v>#N/A</v>
      </c>
      <c r="C876" t="e">
        <v>#N/A</v>
      </c>
      <c r="D876" t="e">
        <v>#N/A</v>
      </c>
      <c r="E876" s="69" t="e">
        <v>#N/A</v>
      </c>
      <c r="F876" s="3" t="e">
        <v>#N/A</v>
      </c>
      <c r="G876" s="3" t="e">
        <v>#N/A</v>
      </c>
      <c r="H876" s="3" t="e">
        <v>#N/A</v>
      </c>
      <c r="I876" s="80" t="e">
        <v>#N/A</v>
      </c>
      <c r="J876" s="80" t="e">
        <v>#N/A</v>
      </c>
      <c r="K876" s="85" t="e">
        <v>#N/A</v>
      </c>
      <c r="L876" s="9" t="e">
        <v>#N/A</v>
      </c>
      <c r="M876" s="93" t="e">
        <v>#N/A</v>
      </c>
      <c r="N876" s="8" t="e">
        <v>#N/A</v>
      </c>
      <c r="O876" t="e">
        <v>#N/A</v>
      </c>
      <c r="P876" t="e">
        <v>#N/A</v>
      </c>
      <c r="Q876" t="e">
        <v>#N/A</v>
      </c>
      <c r="R876" s="2" t="e">
        <v>#N/A</v>
      </c>
      <c r="S876" t="e">
        <v>#N/A</v>
      </c>
      <c r="T876" s="3" t="e">
        <v>#N/A</v>
      </c>
      <c r="U876" s="3" t="e">
        <v>#N/A</v>
      </c>
      <c r="V876" t="e">
        <v>#N/A</v>
      </c>
      <c r="W876" t="e">
        <v>#N/A</v>
      </c>
      <c r="X876" t="e">
        <v>#N/A</v>
      </c>
      <c r="Y876" s="3" t="e">
        <v>#N/A</v>
      </c>
      <c r="Z876" s="8" t="e">
        <v>#N/A</v>
      </c>
      <c r="AA876" s="30" t="e">
        <v>#N/A</v>
      </c>
      <c r="AB876" t="e">
        <v>#N/A</v>
      </c>
      <c r="AC876" t="e">
        <v>#N/A</v>
      </c>
      <c r="AD876" t="e">
        <v>#N/A</v>
      </c>
      <c r="AE876" t="e">
        <v>#N/A</v>
      </c>
      <c r="AF876" t="e">
        <v>#N/A</v>
      </c>
    </row>
    <row r="877" spans="1:32" x14ac:dyDescent="0.25">
      <c r="A877" t="e">
        <v>#N/A</v>
      </c>
      <c r="B877" s="33" t="e">
        <v>#N/A</v>
      </c>
      <c r="C877" t="e">
        <v>#N/A</v>
      </c>
      <c r="D877" t="e">
        <v>#N/A</v>
      </c>
      <c r="E877" s="69" t="e">
        <v>#N/A</v>
      </c>
      <c r="F877" s="3" t="e">
        <v>#N/A</v>
      </c>
      <c r="G877" s="3" t="e">
        <v>#N/A</v>
      </c>
      <c r="H877" s="3" t="e">
        <v>#N/A</v>
      </c>
      <c r="I877" s="80" t="e">
        <v>#N/A</v>
      </c>
      <c r="J877" s="80" t="e">
        <v>#N/A</v>
      </c>
      <c r="K877" s="85" t="e">
        <v>#N/A</v>
      </c>
      <c r="L877" s="9" t="e">
        <v>#N/A</v>
      </c>
      <c r="M877" s="93" t="e">
        <v>#N/A</v>
      </c>
      <c r="N877" s="8" t="e">
        <v>#N/A</v>
      </c>
      <c r="O877" t="e">
        <v>#N/A</v>
      </c>
      <c r="P877" t="e">
        <v>#N/A</v>
      </c>
      <c r="Q877" t="e">
        <v>#N/A</v>
      </c>
      <c r="R877" s="2" t="e">
        <v>#N/A</v>
      </c>
      <c r="S877" t="e">
        <v>#N/A</v>
      </c>
      <c r="T877" s="3" t="e">
        <v>#N/A</v>
      </c>
      <c r="U877" s="3" t="e">
        <v>#N/A</v>
      </c>
      <c r="V877" t="e">
        <v>#N/A</v>
      </c>
      <c r="W877" t="e">
        <v>#N/A</v>
      </c>
      <c r="X877" t="e">
        <v>#N/A</v>
      </c>
      <c r="Y877" s="3" t="e">
        <v>#N/A</v>
      </c>
      <c r="Z877" s="8" t="e">
        <v>#N/A</v>
      </c>
      <c r="AA877" s="30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</row>
    <row r="878" spans="1:32" x14ac:dyDescent="0.25">
      <c r="A878" t="e">
        <v>#N/A</v>
      </c>
      <c r="B878" s="33" t="e">
        <v>#N/A</v>
      </c>
      <c r="C878" t="e">
        <v>#N/A</v>
      </c>
      <c r="D878" t="e">
        <v>#N/A</v>
      </c>
      <c r="E878" s="69" t="e">
        <v>#N/A</v>
      </c>
      <c r="F878" s="3" t="e">
        <v>#N/A</v>
      </c>
      <c r="G878" s="3" t="e">
        <v>#N/A</v>
      </c>
      <c r="H878" s="3" t="e">
        <v>#N/A</v>
      </c>
      <c r="I878" s="80" t="e">
        <v>#N/A</v>
      </c>
      <c r="J878" s="80" t="e">
        <v>#N/A</v>
      </c>
      <c r="K878" s="85" t="e">
        <v>#N/A</v>
      </c>
      <c r="L878" s="9" t="e">
        <v>#N/A</v>
      </c>
      <c r="M878" s="93" t="e">
        <v>#N/A</v>
      </c>
      <c r="N878" s="8" t="e">
        <v>#N/A</v>
      </c>
      <c r="O878" t="e">
        <v>#N/A</v>
      </c>
      <c r="P878" t="e">
        <v>#N/A</v>
      </c>
      <c r="Q878" t="e">
        <v>#N/A</v>
      </c>
      <c r="R878" s="2" t="e">
        <v>#N/A</v>
      </c>
      <c r="S878" t="e">
        <v>#N/A</v>
      </c>
      <c r="T878" s="3" t="e">
        <v>#N/A</v>
      </c>
      <c r="U878" s="3" t="e">
        <v>#N/A</v>
      </c>
      <c r="V878" t="e">
        <v>#N/A</v>
      </c>
      <c r="W878" t="e">
        <v>#N/A</v>
      </c>
      <c r="X878" t="e">
        <v>#N/A</v>
      </c>
      <c r="Y878" s="3" t="e">
        <v>#N/A</v>
      </c>
      <c r="Z878" s="8" t="e">
        <v>#N/A</v>
      </c>
      <c r="AA878" s="30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</row>
    <row r="879" spans="1:32" x14ac:dyDescent="0.25">
      <c r="A879" t="e">
        <v>#N/A</v>
      </c>
      <c r="B879" s="33" t="e">
        <v>#N/A</v>
      </c>
      <c r="C879" t="e">
        <v>#N/A</v>
      </c>
      <c r="D879" t="e">
        <v>#N/A</v>
      </c>
      <c r="E879" s="69" t="e">
        <v>#N/A</v>
      </c>
      <c r="F879" s="3" t="e">
        <v>#N/A</v>
      </c>
      <c r="G879" s="3" t="e">
        <v>#N/A</v>
      </c>
      <c r="H879" s="3" t="e">
        <v>#N/A</v>
      </c>
      <c r="I879" s="80" t="e">
        <v>#N/A</v>
      </c>
      <c r="J879" s="80" t="e">
        <v>#N/A</v>
      </c>
      <c r="K879" s="85" t="e">
        <v>#N/A</v>
      </c>
      <c r="L879" s="9" t="e">
        <v>#N/A</v>
      </c>
      <c r="M879" s="93" t="e">
        <v>#N/A</v>
      </c>
      <c r="N879" s="8" t="e">
        <v>#N/A</v>
      </c>
      <c r="O879" t="e">
        <v>#N/A</v>
      </c>
      <c r="P879" t="e">
        <v>#N/A</v>
      </c>
      <c r="Q879" t="e">
        <v>#N/A</v>
      </c>
      <c r="R879" s="2" t="e">
        <v>#N/A</v>
      </c>
      <c r="S879" t="e">
        <v>#N/A</v>
      </c>
      <c r="T879" s="3" t="e">
        <v>#N/A</v>
      </c>
      <c r="U879" s="3" t="e">
        <v>#N/A</v>
      </c>
      <c r="V879" t="e">
        <v>#N/A</v>
      </c>
      <c r="W879" t="e">
        <v>#N/A</v>
      </c>
      <c r="X879" t="e">
        <v>#N/A</v>
      </c>
      <c r="Y879" s="3" t="e">
        <v>#N/A</v>
      </c>
      <c r="Z879" s="8" t="e">
        <v>#N/A</v>
      </c>
      <c r="AA879" s="30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</row>
    <row r="880" spans="1:32" x14ac:dyDescent="0.25">
      <c r="A880" t="e">
        <v>#N/A</v>
      </c>
      <c r="B880" s="33" t="e">
        <v>#N/A</v>
      </c>
      <c r="C880" t="e">
        <v>#N/A</v>
      </c>
      <c r="D880" t="e">
        <v>#N/A</v>
      </c>
      <c r="E880" s="69" t="e">
        <v>#N/A</v>
      </c>
      <c r="F880" s="3" t="e">
        <v>#N/A</v>
      </c>
      <c r="G880" s="3" t="e">
        <v>#N/A</v>
      </c>
      <c r="H880" s="3" t="e">
        <v>#N/A</v>
      </c>
      <c r="I880" s="80" t="e">
        <v>#N/A</v>
      </c>
      <c r="J880" s="80" t="e">
        <v>#N/A</v>
      </c>
      <c r="K880" s="85" t="e">
        <v>#N/A</v>
      </c>
      <c r="L880" s="9" t="e">
        <v>#N/A</v>
      </c>
      <c r="M880" s="93" t="e">
        <v>#N/A</v>
      </c>
      <c r="N880" s="8" t="e">
        <v>#N/A</v>
      </c>
      <c r="O880" t="e">
        <v>#N/A</v>
      </c>
      <c r="P880" t="e">
        <v>#N/A</v>
      </c>
      <c r="Q880" t="e">
        <v>#N/A</v>
      </c>
      <c r="R880" s="2" t="e">
        <v>#N/A</v>
      </c>
      <c r="S880" t="e">
        <v>#N/A</v>
      </c>
      <c r="T880" s="3" t="e">
        <v>#N/A</v>
      </c>
      <c r="U880" s="3" t="e">
        <v>#N/A</v>
      </c>
      <c r="V880" t="e">
        <v>#N/A</v>
      </c>
      <c r="W880" t="e">
        <v>#N/A</v>
      </c>
      <c r="X880" t="e">
        <v>#N/A</v>
      </c>
      <c r="Y880" s="3" t="e">
        <v>#N/A</v>
      </c>
      <c r="Z880" s="8" t="e">
        <v>#N/A</v>
      </c>
      <c r="AA880" s="3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</row>
    <row r="881" spans="1:32" x14ac:dyDescent="0.25">
      <c r="A881" t="e">
        <v>#N/A</v>
      </c>
      <c r="B881" s="33" t="e">
        <v>#N/A</v>
      </c>
      <c r="C881" t="e">
        <v>#N/A</v>
      </c>
      <c r="D881" t="e">
        <v>#N/A</v>
      </c>
      <c r="E881" s="69" t="e">
        <v>#N/A</v>
      </c>
      <c r="F881" s="3" t="e">
        <v>#N/A</v>
      </c>
      <c r="G881" s="3" t="e">
        <v>#N/A</v>
      </c>
      <c r="H881" s="3" t="e">
        <v>#N/A</v>
      </c>
      <c r="I881" s="80" t="e">
        <v>#N/A</v>
      </c>
      <c r="J881" s="80" t="e">
        <v>#N/A</v>
      </c>
      <c r="K881" s="85" t="e">
        <v>#N/A</v>
      </c>
      <c r="L881" s="9" t="e">
        <v>#N/A</v>
      </c>
      <c r="M881" s="93" t="e">
        <v>#N/A</v>
      </c>
      <c r="N881" s="8" t="e">
        <v>#N/A</v>
      </c>
      <c r="O881" t="e">
        <v>#N/A</v>
      </c>
      <c r="P881" t="e">
        <v>#N/A</v>
      </c>
      <c r="Q881" t="e">
        <v>#N/A</v>
      </c>
      <c r="R881" s="2" t="e">
        <v>#N/A</v>
      </c>
      <c r="S881" t="e">
        <v>#N/A</v>
      </c>
      <c r="T881" s="3" t="e">
        <v>#N/A</v>
      </c>
      <c r="U881" s="3" t="e">
        <v>#N/A</v>
      </c>
      <c r="V881" t="e">
        <v>#N/A</v>
      </c>
      <c r="W881" t="e">
        <v>#N/A</v>
      </c>
      <c r="X881" t="e">
        <v>#N/A</v>
      </c>
      <c r="Y881" s="3" t="e">
        <v>#N/A</v>
      </c>
      <c r="Z881" s="8" t="e">
        <v>#N/A</v>
      </c>
      <c r="AA881" s="30" t="e">
        <v>#N/A</v>
      </c>
      <c r="AB881" t="e">
        <v>#N/A</v>
      </c>
      <c r="AC881" t="e">
        <v>#N/A</v>
      </c>
      <c r="AD881" t="e">
        <v>#N/A</v>
      </c>
      <c r="AE881" t="e">
        <v>#N/A</v>
      </c>
      <c r="AF881" t="e">
        <v>#N/A</v>
      </c>
    </row>
    <row r="882" spans="1:32" x14ac:dyDescent="0.25">
      <c r="A882" t="e">
        <v>#N/A</v>
      </c>
      <c r="B882" s="33" t="e">
        <v>#N/A</v>
      </c>
      <c r="C882" t="e">
        <v>#N/A</v>
      </c>
      <c r="D882" t="e">
        <v>#N/A</v>
      </c>
      <c r="E882" s="69" t="e">
        <v>#N/A</v>
      </c>
      <c r="F882" s="3" t="e">
        <v>#N/A</v>
      </c>
      <c r="G882" s="3" t="e">
        <v>#N/A</v>
      </c>
      <c r="H882" s="3" t="e">
        <v>#N/A</v>
      </c>
      <c r="I882" s="80" t="e">
        <v>#N/A</v>
      </c>
      <c r="J882" s="80" t="e">
        <v>#N/A</v>
      </c>
      <c r="K882" s="85" t="e">
        <v>#N/A</v>
      </c>
      <c r="L882" s="9" t="e">
        <v>#N/A</v>
      </c>
      <c r="M882" s="93" t="e">
        <v>#N/A</v>
      </c>
      <c r="N882" s="8" t="e">
        <v>#N/A</v>
      </c>
      <c r="O882" t="e">
        <v>#N/A</v>
      </c>
      <c r="P882" t="e">
        <v>#N/A</v>
      </c>
      <c r="Q882" t="e">
        <v>#N/A</v>
      </c>
      <c r="R882" s="2" t="e">
        <v>#N/A</v>
      </c>
      <c r="S882" t="e">
        <v>#N/A</v>
      </c>
      <c r="T882" s="3" t="e">
        <v>#N/A</v>
      </c>
      <c r="U882" s="3" t="e">
        <v>#N/A</v>
      </c>
      <c r="V882" t="e">
        <v>#N/A</v>
      </c>
      <c r="W882" t="e">
        <v>#N/A</v>
      </c>
      <c r="X882" t="e">
        <v>#N/A</v>
      </c>
      <c r="Y882" s="3" t="e">
        <v>#N/A</v>
      </c>
      <c r="Z882" s="8" t="e">
        <v>#N/A</v>
      </c>
      <c r="AA882" s="30" t="e">
        <v>#N/A</v>
      </c>
      <c r="AB882" t="e">
        <v>#N/A</v>
      </c>
      <c r="AC882" t="e">
        <v>#N/A</v>
      </c>
      <c r="AD882" t="e">
        <v>#N/A</v>
      </c>
      <c r="AE882" t="e">
        <v>#N/A</v>
      </c>
      <c r="AF882" t="e">
        <v>#N/A</v>
      </c>
    </row>
    <row r="883" spans="1:32" x14ac:dyDescent="0.25">
      <c r="A883" t="e">
        <v>#N/A</v>
      </c>
      <c r="B883" s="33" t="e">
        <v>#N/A</v>
      </c>
      <c r="C883" t="e">
        <v>#N/A</v>
      </c>
      <c r="D883" t="e">
        <v>#N/A</v>
      </c>
      <c r="E883" s="69" t="e">
        <v>#N/A</v>
      </c>
      <c r="F883" s="3" t="e">
        <v>#N/A</v>
      </c>
      <c r="G883" s="3" t="e">
        <v>#N/A</v>
      </c>
      <c r="H883" s="3" t="e">
        <v>#N/A</v>
      </c>
      <c r="I883" s="80" t="e">
        <v>#N/A</v>
      </c>
      <c r="J883" s="80" t="e">
        <v>#N/A</v>
      </c>
      <c r="K883" s="85" t="e">
        <v>#N/A</v>
      </c>
      <c r="L883" s="9" t="e">
        <v>#N/A</v>
      </c>
      <c r="M883" s="93" t="e">
        <v>#N/A</v>
      </c>
      <c r="N883" s="8" t="e">
        <v>#N/A</v>
      </c>
      <c r="O883" t="e">
        <v>#N/A</v>
      </c>
      <c r="P883" t="e">
        <v>#N/A</v>
      </c>
      <c r="Q883" t="e">
        <v>#N/A</v>
      </c>
      <c r="R883" s="2" t="e">
        <v>#N/A</v>
      </c>
      <c r="S883" t="e">
        <v>#N/A</v>
      </c>
      <c r="T883" s="3" t="e">
        <v>#N/A</v>
      </c>
      <c r="U883" s="3" t="e">
        <v>#N/A</v>
      </c>
      <c r="V883" t="e">
        <v>#N/A</v>
      </c>
      <c r="W883" t="e">
        <v>#N/A</v>
      </c>
      <c r="X883" t="e">
        <v>#N/A</v>
      </c>
      <c r="Y883" s="3" t="e">
        <v>#N/A</v>
      </c>
      <c r="Z883" s="8" t="e">
        <v>#N/A</v>
      </c>
      <c r="AA883" s="30" t="e">
        <v>#N/A</v>
      </c>
      <c r="AB883" t="e">
        <v>#N/A</v>
      </c>
      <c r="AC883" t="e">
        <v>#N/A</v>
      </c>
      <c r="AD883" t="e">
        <v>#N/A</v>
      </c>
      <c r="AE883" t="e">
        <v>#N/A</v>
      </c>
      <c r="AF883" t="e">
        <v>#N/A</v>
      </c>
    </row>
    <row r="884" spans="1:32" x14ac:dyDescent="0.25">
      <c r="A884" t="e">
        <v>#N/A</v>
      </c>
      <c r="B884" s="33" t="e">
        <v>#N/A</v>
      </c>
      <c r="C884" t="e">
        <v>#N/A</v>
      </c>
      <c r="D884" t="e">
        <v>#N/A</v>
      </c>
      <c r="E884" s="69" t="e">
        <v>#N/A</v>
      </c>
      <c r="F884" s="3" t="e">
        <v>#N/A</v>
      </c>
      <c r="G884" s="3" t="e">
        <v>#N/A</v>
      </c>
      <c r="H884" s="3" t="e">
        <v>#N/A</v>
      </c>
      <c r="I884" s="80" t="e">
        <v>#N/A</v>
      </c>
      <c r="J884" s="80" t="e">
        <v>#N/A</v>
      </c>
      <c r="K884" s="85" t="e">
        <v>#N/A</v>
      </c>
      <c r="L884" s="9" t="e">
        <v>#N/A</v>
      </c>
      <c r="M884" s="93" t="e">
        <v>#N/A</v>
      </c>
      <c r="N884" s="8" t="e">
        <v>#N/A</v>
      </c>
      <c r="O884" t="e">
        <v>#N/A</v>
      </c>
      <c r="P884" t="e">
        <v>#N/A</v>
      </c>
      <c r="Q884" t="e">
        <v>#N/A</v>
      </c>
      <c r="R884" s="2" t="e">
        <v>#N/A</v>
      </c>
      <c r="S884" t="e">
        <v>#N/A</v>
      </c>
      <c r="T884" s="3" t="e">
        <v>#N/A</v>
      </c>
      <c r="U884" s="3" t="e">
        <v>#N/A</v>
      </c>
      <c r="V884" t="e">
        <v>#N/A</v>
      </c>
      <c r="W884" t="e">
        <v>#N/A</v>
      </c>
      <c r="X884" t="e">
        <v>#N/A</v>
      </c>
      <c r="Y884" s="3" t="e">
        <v>#N/A</v>
      </c>
      <c r="Z884" s="8" t="e">
        <v>#N/A</v>
      </c>
      <c r="AA884" s="30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</row>
    <row r="885" spans="1:32" x14ac:dyDescent="0.25">
      <c r="A885" t="e">
        <v>#N/A</v>
      </c>
      <c r="B885" s="33" t="e">
        <v>#N/A</v>
      </c>
      <c r="C885" t="e">
        <v>#N/A</v>
      </c>
      <c r="D885" t="e">
        <v>#N/A</v>
      </c>
      <c r="E885" s="69" t="e">
        <v>#N/A</v>
      </c>
      <c r="F885" s="3" t="e">
        <v>#N/A</v>
      </c>
      <c r="G885" s="3" t="e">
        <v>#N/A</v>
      </c>
      <c r="H885" s="3" t="e">
        <v>#N/A</v>
      </c>
      <c r="I885" s="80" t="e">
        <v>#N/A</v>
      </c>
      <c r="J885" s="80" t="e">
        <v>#N/A</v>
      </c>
      <c r="K885" s="85" t="e">
        <v>#N/A</v>
      </c>
      <c r="L885" s="9" t="e">
        <v>#N/A</v>
      </c>
      <c r="M885" s="93" t="e">
        <v>#N/A</v>
      </c>
      <c r="N885" s="8" t="e">
        <v>#N/A</v>
      </c>
      <c r="O885" t="e">
        <v>#N/A</v>
      </c>
      <c r="P885" t="e">
        <v>#N/A</v>
      </c>
      <c r="Q885" t="e">
        <v>#N/A</v>
      </c>
      <c r="R885" s="2" t="e">
        <v>#N/A</v>
      </c>
      <c r="S885" t="e">
        <v>#N/A</v>
      </c>
      <c r="T885" s="3" t="e">
        <v>#N/A</v>
      </c>
      <c r="U885" s="3" t="e">
        <v>#N/A</v>
      </c>
      <c r="V885" t="e">
        <v>#N/A</v>
      </c>
      <c r="W885" t="e">
        <v>#N/A</v>
      </c>
      <c r="X885" t="e">
        <v>#N/A</v>
      </c>
      <c r="Y885" s="3" t="e">
        <v>#N/A</v>
      </c>
      <c r="Z885" s="8" t="e">
        <v>#N/A</v>
      </c>
      <c r="AA885" s="30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</row>
    <row r="886" spans="1:32" x14ac:dyDescent="0.25">
      <c r="A886" t="e">
        <v>#N/A</v>
      </c>
      <c r="B886" s="33" t="e">
        <v>#N/A</v>
      </c>
      <c r="C886" t="e">
        <v>#N/A</v>
      </c>
      <c r="D886" t="e">
        <v>#N/A</v>
      </c>
      <c r="E886" s="69" t="e">
        <v>#N/A</v>
      </c>
      <c r="F886" s="3" t="e">
        <v>#N/A</v>
      </c>
      <c r="G886" s="3" t="e">
        <v>#N/A</v>
      </c>
      <c r="H886" s="3" t="e">
        <v>#N/A</v>
      </c>
      <c r="I886" s="80" t="e">
        <v>#N/A</v>
      </c>
      <c r="J886" s="80" t="e">
        <v>#N/A</v>
      </c>
      <c r="K886" s="85" t="e">
        <v>#N/A</v>
      </c>
      <c r="L886" s="9" t="e">
        <v>#N/A</v>
      </c>
      <c r="M886" s="93" t="e">
        <v>#N/A</v>
      </c>
      <c r="N886" s="8" t="e">
        <v>#N/A</v>
      </c>
      <c r="O886" t="e">
        <v>#N/A</v>
      </c>
      <c r="P886" t="e">
        <v>#N/A</v>
      </c>
      <c r="Q886" t="e">
        <v>#N/A</v>
      </c>
      <c r="R886" s="2" t="e">
        <v>#N/A</v>
      </c>
      <c r="S886" t="e">
        <v>#N/A</v>
      </c>
      <c r="T886" s="3" t="e">
        <v>#N/A</v>
      </c>
      <c r="U886" s="3" t="e">
        <v>#N/A</v>
      </c>
      <c r="V886" t="e">
        <v>#N/A</v>
      </c>
      <c r="W886" t="e">
        <v>#N/A</v>
      </c>
      <c r="X886" t="e">
        <v>#N/A</v>
      </c>
      <c r="Y886" s="3" t="e">
        <v>#N/A</v>
      </c>
      <c r="Z886" s="8" t="e">
        <v>#N/A</v>
      </c>
      <c r="AA886" s="30" t="e">
        <v>#N/A</v>
      </c>
      <c r="AB886" t="e">
        <v>#N/A</v>
      </c>
      <c r="AC886" t="e">
        <v>#N/A</v>
      </c>
      <c r="AD886" t="e">
        <v>#N/A</v>
      </c>
      <c r="AE886" t="e">
        <v>#N/A</v>
      </c>
      <c r="AF886" t="e">
        <v>#N/A</v>
      </c>
    </row>
    <row r="887" spans="1:32" x14ac:dyDescent="0.25">
      <c r="A887" t="e">
        <v>#N/A</v>
      </c>
      <c r="B887" s="33" t="e">
        <v>#N/A</v>
      </c>
      <c r="C887" t="e">
        <v>#N/A</v>
      </c>
      <c r="D887" t="e">
        <v>#N/A</v>
      </c>
      <c r="E887" s="69" t="e">
        <v>#N/A</v>
      </c>
      <c r="F887" s="3" t="e">
        <v>#N/A</v>
      </c>
      <c r="G887" s="3" t="e">
        <v>#N/A</v>
      </c>
      <c r="H887" s="3" t="e">
        <v>#N/A</v>
      </c>
      <c r="I887" s="80" t="e">
        <v>#N/A</v>
      </c>
      <c r="J887" s="80" t="e">
        <v>#N/A</v>
      </c>
      <c r="K887" s="85" t="e">
        <v>#N/A</v>
      </c>
      <c r="L887" s="9" t="e">
        <v>#N/A</v>
      </c>
      <c r="M887" s="93" t="e">
        <v>#N/A</v>
      </c>
      <c r="N887" s="8" t="e">
        <v>#N/A</v>
      </c>
      <c r="O887" t="e">
        <v>#N/A</v>
      </c>
      <c r="P887" t="e">
        <v>#N/A</v>
      </c>
      <c r="Q887" t="e">
        <v>#N/A</v>
      </c>
      <c r="R887" s="2" t="e">
        <v>#N/A</v>
      </c>
      <c r="S887" t="e">
        <v>#N/A</v>
      </c>
      <c r="T887" s="3" t="e">
        <v>#N/A</v>
      </c>
      <c r="U887" s="3" t="e">
        <v>#N/A</v>
      </c>
      <c r="V887" t="e">
        <v>#N/A</v>
      </c>
      <c r="W887" t="e">
        <v>#N/A</v>
      </c>
      <c r="X887" t="e">
        <v>#N/A</v>
      </c>
      <c r="Y887" s="3" t="e">
        <v>#N/A</v>
      </c>
      <c r="Z887" s="8" t="e">
        <v>#N/A</v>
      </c>
      <c r="AA887" s="30" t="e">
        <v>#N/A</v>
      </c>
      <c r="AB887" t="e">
        <v>#N/A</v>
      </c>
      <c r="AC887" t="e">
        <v>#N/A</v>
      </c>
      <c r="AD887" t="e">
        <v>#N/A</v>
      </c>
      <c r="AE887" t="e">
        <v>#N/A</v>
      </c>
      <c r="AF887" t="e">
        <v>#N/A</v>
      </c>
    </row>
    <row r="888" spans="1:32" x14ac:dyDescent="0.25">
      <c r="A888" t="e">
        <v>#N/A</v>
      </c>
      <c r="B888" s="33" t="e">
        <v>#N/A</v>
      </c>
      <c r="C888" t="e">
        <v>#N/A</v>
      </c>
      <c r="D888" t="e">
        <v>#N/A</v>
      </c>
      <c r="E888" s="69" t="e">
        <v>#N/A</v>
      </c>
      <c r="F888" s="3" t="e">
        <v>#N/A</v>
      </c>
      <c r="G888" s="3" t="e">
        <v>#N/A</v>
      </c>
      <c r="H888" s="3" t="e">
        <v>#N/A</v>
      </c>
      <c r="I888" s="80" t="e">
        <v>#N/A</v>
      </c>
      <c r="J888" s="80" t="e">
        <v>#N/A</v>
      </c>
      <c r="K888" s="85" t="e">
        <v>#N/A</v>
      </c>
      <c r="L888" s="9" t="e">
        <v>#N/A</v>
      </c>
      <c r="M888" s="93" t="e">
        <v>#N/A</v>
      </c>
      <c r="N888" s="8" t="e">
        <v>#N/A</v>
      </c>
      <c r="O888" t="e">
        <v>#N/A</v>
      </c>
      <c r="P888" t="e">
        <v>#N/A</v>
      </c>
      <c r="Q888" t="e">
        <v>#N/A</v>
      </c>
      <c r="R888" s="2" t="e">
        <v>#N/A</v>
      </c>
      <c r="S888" t="e">
        <v>#N/A</v>
      </c>
      <c r="T888" s="3" t="e">
        <v>#N/A</v>
      </c>
      <c r="U888" s="3" t="e">
        <v>#N/A</v>
      </c>
      <c r="V888" t="e">
        <v>#N/A</v>
      </c>
      <c r="W888" t="e">
        <v>#N/A</v>
      </c>
      <c r="X888" t="e">
        <v>#N/A</v>
      </c>
      <c r="Y888" s="3" t="e">
        <v>#N/A</v>
      </c>
      <c r="Z888" s="8" t="e">
        <v>#N/A</v>
      </c>
      <c r="AA888" s="30" t="e">
        <v>#N/A</v>
      </c>
      <c r="AB888" t="e">
        <v>#N/A</v>
      </c>
      <c r="AC888" t="e">
        <v>#N/A</v>
      </c>
      <c r="AD888" t="e">
        <v>#N/A</v>
      </c>
      <c r="AE888" t="e">
        <v>#N/A</v>
      </c>
      <c r="AF888" t="e">
        <v>#N/A</v>
      </c>
    </row>
    <row r="889" spans="1:32" x14ac:dyDescent="0.25">
      <c r="A889" t="e">
        <v>#N/A</v>
      </c>
      <c r="B889" s="33" t="e">
        <v>#N/A</v>
      </c>
      <c r="C889" t="e">
        <v>#N/A</v>
      </c>
      <c r="D889" t="e">
        <v>#N/A</v>
      </c>
      <c r="E889" s="69" t="e">
        <v>#N/A</v>
      </c>
      <c r="F889" s="3" t="e">
        <v>#N/A</v>
      </c>
      <c r="G889" s="3" t="e">
        <v>#N/A</v>
      </c>
      <c r="H889" s="3" t="e">
        <v>#N/A</v>
      </c>
      <c r="I889" s="80" t="e">
        <v>#N/A</v>
      </c>
      <c r="J889" s="80" t="e">
        <v>#N/A</v>
      </c>
      <c r="K889" s="85" t="e">
        <v>#N/A</v>
      </c>
      <c r="L889" s="9" t="e">
        <v>#N/A</v>
      </c>
      <c r="M889" s="93" t="e">
        <v>#N/A</v>
      </c>
      <c r="N889" s="8" t="e">
        <v>#N/A</v>
      </c>
      <c r="O889" t="e">
        <v>#N/A</v>
      </c>
      <c r="P889" t="e">
        <v>#N/A</v>
      </c>
      <c r="Q889" t="e">
        <v>#N/A</v>
      </c>
      <c r="R889" s="2" t="e">
        <v>#N/A</v>
      </c>
      <c r="S889" t="e">
        <v>#N/A</v>
      </c>
      <c r="T889" s="3" t="e">
        <v>#N/A</v>
      </c>
      <c r="U889" s="3" t="e">
        <v>#N/A</v>
      </c>
      <c r="V889" t="e">
        <v>#N/A</v>
      </c>
      <c r="W889" t="e">
        <v>#N/A</v>
      </c>
      <c r="X889" t="e">
        <v>#N/A</v>
      </c>
      <c r="Y889" s="3" t="e">
        <v>#N/A</v>
      </c>
      <c r="Z889" s="8" t="e">
        <v>#N/A</v>
      </c>
      <c r="AA889" s="30" t="e">
        <v>#N/A</v>
      </c>
      <c r="AB889" t="e">
        <v>#N/A</v>
      </c>
      <c r="AC889" t="e">
        <v>#N/A</v>
      </c>
      <c r="AD889" t="e">
        <v>#N/A</v>
      </c>
      <c r="AE889" t="e">
        <v>#N/A</v>
      </c>
      <c r="AF889" t="e">
        <v>#N/A</v>
      </c>
    </row>
    <row r="890" spans="1:32" x14ac:dyDescent="0.25">
      <c r="A890" t="e">
        <v>#N/A</v>
      </c>
      <c r="B890" s="33" t="e">
        <v>#N/A</v>
      </c>
      <c r="C890" t="e">
        <v>#N/A</v>
      </c>
      <c r="D890" t="e">
        <v>#N/A</v>
      </c>
      <c r="E890" s="69" t="e">
        <v>#N/A</v>
      </c>
      <c r="F890" s="3" t="e">
        <v>#N/A</v>
      </c>
      <c r="G890" s="3" t="e">
        <v>#N/A</v>
      </c>
      <c r="H890" s="3" t="e">
        <v>#N/A</v>
      </c>
      <c r="I890" s="80" t="e">
        <v>#N/A</v>
      </c>
      <c r="J890" s="80" t="e">
        <v>#N/A</v>
      </c>
      <c r="K890" s="85" t="e">
        <v>#N/A</v>
      </c>
      <c r="L890" s="9" t="e">
        <v>#N/A</v>
      </c>
      <c r="M890" s="93" t="e">
        <v>#N/A</v>
      </c>
      <c r="N890" s="8" t="e">
        <v>#N/A</v>
      </c>
      <c r="O890" t="e">
        <v>#N/A</v>
      </c>
      <c r="P890" t="e">
        <v>#N/A</v>
      </c>
      <c r="Q890" t="e">
        <v>#N/A</v>
      </c>
      <c r="R890" s="2" t="e">
        <v>#N/A</v>
      </c>
      <c r="S890" t="e">
        <v>#N/A</v>
      </c>
      <c r="T890" s="3" t="e">
        <v>#N/A</v>
      </c>
      <c r="U890" s="3" t="e">
        <v>#N/A</v>
      </c>
      <c r="V890" t="e">
        <v>#N/A</v>
      </c>
      <c r="W890" t="e">
        <v>#N/A</v>
      </c>
      <c r="X890" t="e">
        <v>#N/A</v>
      </c>
      <c r="Y890" s="3" t="e">
        <v>#N/A</v>
      </c>
      <c r="Z890" s="8" t="e">
        <v>#N/A</v>
      </c>
      <c r="AA890" s="30" t="e">
        <v>#N/A</v>
      </c>
      <c r="AB890" t="e">
        <v>#N/A</v>
      </c>
      <c r="AC890" t="e">
        <v>#N/A</v>
      </c>
      <c r="AD890" t="e">
        <v>#N/A</v>
      </c>
      <c r="AE890" t="e">
        <v>#N/A</v>
      </c>
      <c r="AF890" t="e">
        <v>#N/A</v>
      </c>
    </row>
    <row r="891" spans="1:32" x14ac:dyDescent="0.25">
      <c r="A891" t="e">
        <v>#N/A</v>
      </c>
      <c r="B891" s="33" t="e">
        <v>#N/A</v>
      </c>
      <c r="C891" t="e">
        <v>#N/A</v>
      </c>
      <c r="D891" t="e">
        <v>#N/A</v>
      </c>
      <c r="E891" s="69" t="e">
        <v>#N/A</v>
      </c>
      <c r="F891" s="3" t="e">
        <v>#N/A</v>
      </c>
      <c r="G891" s="3" t="e">
        <v>#N/A</v>
      </c>
      <c r="H891" s="3" t="e">
        <v>#N/A</v>
      </c>
      <c r="I891" s="80" t="e">
        <v>#N/A</v>
      </c>
      <c r="J891" s="80" t="e">
        <v>#N/A</v>
      </c>
      <c r="K891" s="85" t="e">
        <v>#N/A</v>
      </c>
      <c r="L891" s="9" t="e">
        <v>#N/A</v>
      </c>
      <c r="M891" s="93" t="e">
        <v>#N/A</v>
      </c>
      <c r="N891" s="8" t="e">
        <v>#N/A</v>
      </c>
      <c r="O891" t="e">
        <v>#N/A</v>
      </c>
      <c r="P891" t="e">
        <v>#N/A</v>
      </c>
      <c r="Q891" t="e">
        <v>#N/A</v>
      </c>
      <c r="R891" s="2" t="e">
        <v>#N/A</v>
      </c>
      <c r="S891" t="e">
        <v>#N/A</v>
      </c>
      <c r="T891" s="3" t="e">
        <v>#N/A</v>
      </c>
      <c r="U891" s="3" t="e">
        <v>#N/A</v>
      </c>
      <c r="V891" t="e">
        <v>#N/A</v>
      </c>
      <c r="W891" t="e">
        <v>#N/A</v>
      </c>
      <c r="X891" t="e">
        <v>#N/A</v>
      </c>
      <c r="Y891" s="3" t="e">
        <v>#N/A</v>
      </c>
      <c r="Z891" s="8" t="e">
        <v>#N/A</v>
      </c>
      <c r="AA891" s="30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</row>
    <row r="892" spans="1:32" x14ac:dyDescent="0.25">
      <c r="A892" t="e">
        <v>#N/A</v>
      </c>
      <c r="B892" s="33" t="e">
        <v>#N/A</v>
      </c>
      <c r="C892" t="e">
        <v>#N/A</v>
      </c>
      <c r="D892" t="e">
        <v>#N/A</v>
      </c>
      <c r="E892" s="69" t="e">
        <v>#N/A</v>
      </c>
      <c r="F892" s="3" t="e">
        <v>#N/A</v>
      </c>
      <c r="G892" s="3" t="e">
        <v>#N/A</v>
      </c>
      <c r="H892" s="3" t="e">
        <v>#N/A</v>
      </c>
      <c r="I892" s="80" t="e">
        <v>#N/A</v>
      </c>
      <c r="J892" s="80" t="e">
        <v>#N/A</v>
      </c>
      <c r="K892" s="85" t="e">
        <v>#N/A</v>
      </c>
      <c r="L892" s="9" t="e">
        <v>#N/A</v>
      </c>
      <c r="M892" s="93" t="e">
        <v>#N/A</v>
      </c>
      <c r="N892" s="8" t="e">
        <v>#N/A</v>
      </c>
      <c r="O892" t="e">
        <v>#N/A</v>
      </c>
      <c r="P892" t="e">
        <v>#N/A</v>
      </c>
      <c r="Q892" t="e">
        <v>#N/A</v>
      </c>
      <c r="R892" s="2" t="e">
        <v>#N/A</v>
      </c>
      <c r="S892" t="e">
        <v>#N/A</v>
      </c>
      <c r="T892" s="3" t="e">
        <v>#N/A</v>
      </c>
      <c r="U892" s="3" t="e">
        <v>#N/A</v>
      </c>
      <c r="V892" t="e">
        <v>#N/A</v>
      </c>
      <c r="W892" t="e">
        <v>#N/A</v>
      </c>
      <c r="X892" t="e">
        <v>#N/A</v>
      </c>
      <c r="Y892" s="3" t="e">
        <v>#N/A</v>
      </c>
      <c r="Z892" s="8" t="e">
        <v>#N/A</v>
      </c>
      <c r="AA892" s="30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</row>
    <row r="893" spans="1:32" x14ac:dyDescent="0.25">
      <c r="A893" t="e">
        <v>#N/A</v>
      </c>
      <c r="B893" s="33" t="e">
        <v>#N/A</v>
      </c>
      <c r="C893" t="e">
        <v>#N/A</v>
      </c>
      <c r="D893" t="e">
        <v>#N/A</v>
      </c>
      <c r="E893" s="69" t="e">
        <v>#N/A</v>
      </c>
      <c r="F893" s="3" t="e">
        <v>#N/A</v>
      </c>
      <c r="G893" s="3" t="e">
        <v>#N/A</v>
      </c>
      <c r="H893" s="3" t="e">
        <v>#N/A</v>
      </c>
      <c r="I893" s="80" t="e">
        <v>#N/A</v>
      </c>
      <c r="J893" s="80" t="e">
        <v>#N/A</v>
      </c>
      <c r="K893" s="85" t="e">
        <v>#N/A</v>
      </c>
      <c r="L893" s="9" t="e">
        <v>#N/A</v>
      </c>
      <c r="M893" s="93" t="e">
        <v>#N/A</v>
      </c>
      <c r="N893" s="8" t="e">
        <v>#N/A</v>
      </c>
      <c r="O893" t="e">
        <v>#N/A</v>
      </c>
      <c r="P893" t="e">
        <v>#N/A</v>
      </c>
      <c r="Q893" t="e">
        <v>#N/A</v>
      </c>
      <c r="R893" s="2" t="e">
        <v>#N/A</v>
      </c>
      <c r="S893" t="e">
        <v>#N/A</v>
      </c>
      <c r="T893" s="3" t="e">
        <v>#N/A</v>
      </c>
      <c r="U893" s="3" t="e">
        <v>#N/A</v>
      </c>
      <c r="V893" t="e">
        <v>#N/A</v>
      </c>
      <c r="W893" t="e">
        <v>#N/A</v>
      </c>
      <c r="X893" t="e">
        <v>#N/A</v>
      </c>
      <c r="Y893" s="3" t="e">
        <v>#N/A</v>
      </c>
      <c r="Z893" s="8" t="e">
        <v>#N/A</v>
      </c>
      <c r="AA893" s="30" t="e">
        <v>#N/A</v>
      </c>
      <c r="AB893" t="e">
        <v>#N/A</v>
      </c>
      <c r="AC893" t="e">
        <v>#N/A</v>
      </c>
      <c r="AD893" t="e">
        <v>#N/A</v>
      </c>
      <c r="AE893" t="e">
        <v>#N/A</v>
      </c>
      <c r="AF893" t="e">
        <v>#N/A</v>
      </c>
    </row>
    <row r="894" spans="1:32" x14ac:dyDescent="0.25">
      <c r="A894" t="e">
        <v>#N/A</v>
      </c>
      <c r="B894" s="33" t="e">
        <v>#N/A</v>
      </c>
      <c r="C894" t="e">
        <v>#N/A</v>
      </c>
      <c r="D894" t="e">
        <v>#N/A</v>
      </c>
      <c r="E894" s="69" t="e">
        <v>#N/A</v>
      </c>
      <c r="F894" s="3" t="e">
        <v>#N/A</v>
      </c>
      <c r="G894" s="3" t="e">
        <v>#N/A</v>
      </c>
      <c r="H894" s="3" t="e">
        <v>#N/A</v>
      </c>
      <c r="I894" s="80" t="e">
        <v>#N/A</v>
      </c>
      <c r="J894" s="80" t="e">
        <v>#N/A</v>
      </c>
      <c r="K894" s="85" t="e">
        <v>#N/A</v>
      </c>
      <c r="L894" s="9" t="e">
        <v>#N/A</v>
      </c>
      <c r="M894" s="93" t="e">
        <v>#N/A</v>
      </c>
      <c r="N894" s="8" t="e">
        <v>#N/A</v>
      </c>
      <c r="O894" t="e">
        <v>#N/A</v>
      </c>
      <c r="P894" t="e">
        <v>#N/A</v>
      </c>
      <c r="Q894" t="e">
        <v>#N/A</v>
      </c>
      <c r="R894" s="2" t="e">
        <v>#N/A</v>
      </c>
      <c r="S894" t="e">
        <v>#N/A</v>
      </c>
      <c r="T894" s="3" t="e">
        <v>#N/A</v>
      </c>
      <c r="U894" s="3" t="e">
        <v>#N/A</v>
      </c>
      <c r="V894" t="e">
        <v>#N/A</v>
      </c>
      <c r="W894" t="e">
        <v>#N/A</v>
      </c>
      <c r="X894" t="e">
        <v>#N/A</v>
      </c>
      <c r="Y894" s="3" t="e">
        <v>#N/A</v>
      </c>
      <c r="Z894" s="8" t="e">
        <v>#N/A</v>
      </c>
      <c r="AA894" s="30" t="e">
        <v>#N/A</v>
      </c>
      <c r="AB894" t="e">
        <v>#N/A</v>
      </c>
      <c r="AC894" t="e">
        <v>#N/A</v>
      </c>
      <c r="AD894" t="e">
        <v>#N/A</v>
      </c>
      <c r="AE894" t="e">
        <v>#N/A</v>
      </c>
      <c r="AF894" t="e">
        <v>#N/A</v>
      </c>
    </row>
    <row r="895" spans="1:32" x14ac:dyDescent="0.25">
      <c r="A895" t="e">
        <v>#N/A</v>
      </c>
      <c r="B895" s="33" t="e">
        <v>#N/A</v>
      </c>
      <c r="C895" t="e">
        <v>#N/A</v>
      </c>
      <c r="D895" t="e">
        <v>#N/A</v>
      </c>
      <c r="E895" s="69" t="e">
        <v>#N/A</v>
      </c>
      <c r="F895" s="3" t="e">
        <v>#N/A</v>
      </c>
      <c r="G895" s="3" t="e">
        <v>#N/A</v>
      </c>
      <c r="H895" s="3" t="e">
        <v>#N/A</v>
      </c>
      <c r="I895" s="80" t="e">
        <v>#N/A</v>
      </c>
      <c r="J895" s="80" t="e">
        <v>#N/A</v>
      </c>
      <c r="K895" s="85" t="e">
        <v>#N/A</v>
      </c>
      <c r="L895" s="9" t="e">
        <v>#N/A</v>
      </c>
      <c r="M895" s="93" t="e">
        <v>#N/A</v>
      </c>
      <c r="N895" s="8" t="e">
        <v>#N/A</v>
      </c>
      <c r="O895" t="e">
        <v>#N/A</v>
      </c>
      <c r="P895" t="e">
        <v>#N/A</v>
      </c>
      <c r="Q895" t="e">
        <v>#N/A</v>
      </c>
      <c r="R895" s="2" t="e">
        <v>#N/A</v>
      </c>
      <c r="S895" t="e">
        <v>#N/A</v>
      </c>
      <c r="T895" s="3" t="e">
        <v>#N/A</v>
      </c>
      <c r="U895" s="3" t="e">
        <v>#N/A</v>
      </c>
      <c r="V895" t="e">
        <v>#N/A</v>
      </c>
      <c r="W895" t="e">
        <v>#N/A</v>
      </c>
      <c r="X895" t="e">
        <v>#N/A</v>
      </c>
      <c r="Y895" s="3" t="e">
        <v>#N/A</v>
      </c>
      <c r="Z895" s="8" t="e">
        <v>#N/A</v>
      </c>
      <c r="AA895" s="30" t="e">
        <v>#N/A</v>
      </c>
      <c r="AB895" t="e">
        <v>#N/A</v>
      </c>
      <c r="AC895" t="e">
        <v>#N/A</v>
      </c>
      <c r="AD895" t="e">
        <v>#N/A</v>
      </c>
      <c r="AE895" t="e">
        <v>#N/A</v>
      </c>
      <c r="AF895" t="e">
        <v>#N/A</v>
      </c>
    </row>
    <row r="896" spans="1:32" x14ac:dyDescent="0.25">
      <c r="A896" t="e">
        <v>#N/A</v>
      </c>
      <c r="B896" s="33" t="e">
        <v>#N/A</v>
      </c>
      <c r="C896" t="e">
        <v>#N/A</v>
      </c>
      <c r="D896" t="e">
        <v>#N/A</v>
      </c>
      <c r="E896" s="69" t="e">
        <v>#N/A</v>
      </c>
      <c r="F896" s="3" t="e">
        <v>#N/A</v>
      </c>
      <c r="G896" s="3" t="e">
        <v>#N/A</v>
      </c>
      <c r="H896" s="3" t="e">
        <v>#N/A</v>
      </c>
      <c r="I896" s="80" t="e">
        <v>#N/A</v>
      </c>
      <c r="J896" s="80" t="e">
        <v>#N/A</v>
      </c>
      <c r="K896" s="85" t="e">
        <v>#N/A</v>
      </c>
      <c r="L896" s="9" t="e">
        <v>#N/A</v>
      </c>
      <c r="M896" s="93" t="e">
        <v>#N/A</v>
      </c>
      <c r="N896" s="8" t="e">
        <v>#N/A</v>
      </c>
      <c r="O896" t="e">
        <v>#N/A</v>
      </c>
      <c r="P896" t="e">
        <v>#N/A</v>
      </c>
      <c r="Q896" t="e">
        <v>#N/A</v>
      </c>
      <c r="R896" s="2" t="e">
        <v>#N/A</v>
      </c>
      <c r="S896" t="e">
        <v>#N/A</v>
      </c>
      <c r="T896" s="3" t="e">
        <v>#N/A</v>
      </c>
      <c r="U896" s="3" t="e">
        <v>#N/A</v>
      </c>
      <c r="V896" t="e">
        <v>#N/A</v>
      </c>
      <c r="W896" t="e">
        <v>#N/A</v>
      </c>
      <c r="X896" t="e">
        <v>#N/A</v>
      </c>
      <c r="Y896" s="3" t="e">
        <v>#N/A</v>
      </c>
      <c r="Z896" s="8" t="e">
        <v>#N/A</v>
      </c>
      <c r="AA896" s="30" t="e">
        <v>#N/A</v>
      </c>
      <c r="AB896" t="e">
        <v>#N/A</v>
      </c>
      <c r="AC896" t="e">
        <v>#N/A</v>
      </c>
      <c r="AD896" t="e">
        <v>#N/A</v>
      </c>
      <c r="AE896" t="e">
        <v>#N/A</v>
      </c>
      <c r="AF896" t="e">
        <v>#N/A</v>
      </c>
    </row>
    <row r="897" spans="1:32" x14ac:dyDescent="0.25">
      <c r="A897" t="e">
        <v>#N/A</v>
      </c>
      <c r="B897" s="33" t="e">
        <v>#N/A</v>
      </c>
      <c r="C897" t="e">
        <v>#N/A</v>
      </c>
      <c r="D897" t="e">
        <v>#N/A</v>
      </c>
      <c r="E897" s="69" t="e">
        <v>#N/A</v>
      </c>
      <c r="F897" s="3" t="e">
        <v>#N/A</v>
      </c>
      <c r="G897" s="3" t="e">
        <v>#N/A</v>
      </c>
      <c r="H897" s="3" t="e">
        <v>#N/A</v>
      </c>
      <c r="I897" s="80" t="e">
        <v>#N/A</v>
      </c>
      <c r="J897" s="80" t="e">
        <v>#N/A</v>
      </c>
      <c r="K897" s="85" t="e">
        <v>#N/A</v>
      </c>
      <c r="L897" s="9" t="e">
        <v>#N/A</v>
      </c>
      <c r="M897" s="93" t="e">
        <v>#N/A</v>
      </c>
      <c r="N897" s="8" t="e">
        <v>#N/A</v>
      </c>
      <c r="O897" t="e">
        <v>#N/A</v>
      </c>
      <c r="P897" t="e">
        <v>#N/A</v>
      </c>
      <c r="Q897" t="e">
        <v>#N/A</v>
      </c>
      <c r="R897" s="2" t="e">
        <v>#N/A</v>
      </c>
      <c r="S897" t="e">
        <v>#N/A</v>
      </c>
      <c r="T897" s="3" t="e">
        <v>#N/A</v>
      </c>
      <c r="U897" s="3" t="e">
        <v>#N/A</v>
      </c>
      <c r="V897" t="e">
        <v>#N/A</v>
      </c>
      <c r="W897" t="e">
        <v>#N/A</v>
      </c>
      <c r="X897" t="e">
        <v>#N/A</v>
      </c>
      <c r="Y897" s="3" t="e">
        <v>#N/A</v>
      </c>
      <c r="Z897" s="8" t="e">
        <v>#N/A</v>
      </c>
      <c r="AA897" s="30" t="e">
        <v>#N/A</v>
      </c>
      <c r="AB897" t="e">
        <v>#N/A</v>
      </c>
      <c r="AC897" t="e">
        <v>#N/A</v>
      </c>
      <c r="AD897" t="e">
        <v>#N/A</v>
      </c>
      <c r="AE897" t="e">
        <v>#N/A</v>
      </c>
      <c r="AF897" t="e">
        <v>#N/A</v>
      </c>
    </row>
    <row r="898" spans="1:32" x14ac:dyDescent="0.25">
      <c r="A898" t="e">
        <v>#N/A</v>
      </c>
      <c r="B898" s="33" t="e">
        <v>#N/A</v>
      </c>
      <c r="C898" t="e">
        <v>#N/A</v>
      </c>
      <c r="D898" t="e">
        <v>#N/A</v>
      </c>
      <c r="E898" s="69" t="e">
        <v>#N/A</v>
      </c>
      <c r="F898" s="3" t="e">
        <v>#N/A</v>
      </c>
      <c r="G898" s="3" t="e">
        <v>#N/A</v>
      </c>
      <c r="H898" s="3" t="e">
        <v>#N/A</v>
      </c>
      <c r="I898" s="80" t="e">
        <v>#N/A</v>
      </c>
      <c r="J898" s="80" t="e">
        <v>#N/A</v>
      </c>
      <c r="K898" s="85" t="e">
        <v>#N/A</v>
      </c>
      <c r="L898" s="9" t="e">
        <v>#N/A</v>
      </c>
      <c r="M898" s="93" t="e">
        <v>#N/A</v>
      </c>
      <c r="N898" s="8" t="e">
        <v>#N/A</v>
      </c>
      <c r="O898" t="e">
        <v>#N/A</v>
      </c>
      <c r="P898" t="e">
        <v>#N/A</v>
      </c>
      <c r="Q898" t="e">
        <v>#N/A</v>
      </c>
      <c r="R898" s="2" t="e">
        <v>#N/A</v>
      </c>
      <c r="S898" t="e">
        <v>#N/A</v>
      </c>
      <c r="T898" s="3" t="e">
        <v>#N/A</v>
      </c>
      <c r="U898" s="3" t="e">
        <v>#N/A</v>
      </c>
      <c r="V898" t="e">
        <v>#N/A</v>
      </c>
      <c r="W898" t="e">
        <v>#N/A</v>
      </c>
      <c r="X898" t="e">
        <v>#N/A</v>
      </c>
      <c r="Y898" s="3" t="e">
        <v>#N/A</v>
      </c>
      <c r="Z898" s="8" t="e">
        <v>#N/A</v>
      </c>
      <c r="AA898" s="30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</row>
    <row r="899" spans="1:32" x14ac:dyDescent="0.25">
      <c r="A899" t="e">
        <v>#N/A</v>
      </c>
      <c r="B899" s="33" t="e">
        <v>#N/A</v>
      </c>
      <c r="C899" t="e">
        <v>#N/A</v>
      </c>
      <c r="D899" t="e">
        <v>#N/A</v>
      </c>
      <c r="E899" s="69" t="e">
        <v>#N/A</v>
      </c>
      <c r="F899" s="3" t="e">
        <v>#N/A</v>
      </c>
      <c r="G899" s="3" t="e">
        <v>#N/A</v>
      </c>
      <c r="H899" s="3" t="e">
        <v>#N/A</v>
      </c>
      <c r="I899" s="80" t="e">
        <v>#N/A</v>
      </c>
      <c r="J899" s="80" t="e">
        <v>#N/A</v>
      </c>
      <c r="K899" s="85" t="e">
        <v>#N/A</v>
      </c>
      <c r="L899" s="9" t="e">
        <v>#N/A</v>
      </c>
      <c r="M899" s="93" t="e">
        <v>#N/A</v>
      </c>
      <c r="N899" s="8" t="e">
        <v>#N/A</v>
      </c>
      <c r="O899" t="e">
        <v>#N/A</v>
      </c>
      <c r="P899" t="e">
        <v>#N/A</v>
      </c>
      <c r="Q899" t="e">
        <v>#N/A</v>
      </c>
      <c r="R899" s="2" t="e">
        <v>#N/A</v>
      </c>
      <c r="S899" t="e">
        <v>#N/A</v>
      </c>
      <c r="T899" s="3" t="e">
        <v>#N/A</v>
      </c>
      <c r="U899" s="3" t="e">
        <v>#N/A</v>
      </c>
      <c r="V899" t="e">
        <v>#N/A</v>
      </c>
      <c r="W899" t="e">
        <v>#N/A</v>
      </c>
      <c r="X899" t="e">
        <v>#N/A</v>
      </c>
      <c r="Y899" s="3" t="e">
        <v>#N/A</v>
      </c>
      <c r="Z899" s="8" t="e">
        <v>#N/A</v>
      </c>
      <c r="AA899" s="30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</row>
    <row r="900" spans="1:32" x14ac:dyDescent="0.25">
      <c r="A900" t="e">
        <v>#N/A</v>
      </c>
      <c r="B900" s="33" t="e">
        <v>#N/A</v>
      </c>
      <c r="C900" t="e">
        <v>#N/A</v>
      </c>
      <c r="D900" t="e">
        <v>#N/A</v>
      </c>
      <c r="E900" s="69" t="e">
        <v>#N/A</v>
      </c>
      <c r="F900" s="3" t="e">
        <v>#N/A</v>
      </c>
      <c r="G900" s="3" t="e">
        <v>#N/A</v>
      </c>
      <c r="H900" s="3" t="e">
        <v>#N/A</v>
      </c>
      <c r="I900" s="80" t="e">
        <v>#N/A</v>
      </c>
      <c r="J900" s="80" t="e">
        <v>#N/A</v>
      </c>
      <c r="K900" s="85" t="e">
        <v>#N/A</v>
      </c>
      <c r="L900" s="9" t="e">
        <v>#N/A</v>
      </c>
      <c r="M900" s="93" t="e">
        <v>#N/A</v>
      </c>
      <c r="N900" s="8" t="e">
        <v>#N/A</v>
      </c>
      <c r="O900" t="e">
        <v>#N/A</v>
      </c>
      <c r="P900" t="e">
        <v>#N/A</v>
      </c>
      <c r="Q900" t="e">
        <v>#N/A</v>
      </c>
      <c r="R900" s="2" t="e">
        <v>#N/A</v>
      </c>
      <c r="S900" t="e">
        <v>#N/A</v>
      </c>
      <c r="T900" s="3" t="e">
        <v>#N/A</v>
      </c>
      <c r="U900" s="3" t="e">
        <v>#N/A</v>
      </c>
      <c r="V900" t="e">
        <v>#N/A</v>
      </c>
      <c r="W900" t="e">
        <v>#N/A</v>
      </c>
      <c r="X900" t="e">
        <v>#N/A</v>
      </c>
      <c r="Y900" s="3" t="e">
        <v>#N/A</v>
      </c>
      <c r="Z900" s="8" t="e">
        <v>#N/A</v>
      </c>
      <c r="AA900" s="30" t="e">
        <v>#N/A</v>
      </c>
      <c r="AB900" t="e">
        <v>#N/A</v>
      </c>
      <c r="AC900" t="e">
        <v>#N/A</v>
      </c>
      <c r="AD900" t="e">
        <v>#N/A</v>
      </c>
      <c r="AE900" t="e">
        <v>#N/A</v>
      </c>
      <c r="AF900" t="e">
        <v>#N/A</v>
      </c>
    </row>
    <row r="901" spans="1:32" x14ac:dyDescent="0.25">
      <c r="A901" t="e">
        <v>#N/A</v>
      </c>
      <c r="B901" s="33" t="e">
        <v>#N/A</v>
      </c>
      <c r="C901" t="e">
        <v>#N/A</v>
      </c>
      <c r="D901" t="e">
        <v>#N/A</v>
      </c>
      <c r="E901" s="69" t="e">
        <v>#N/A</v>
      </c>
      <c r="F901" s="3" t="e">
        <v>#N/A</v>
      </c>
      <c r="G901" s="3" t="e">
        <v>#N/A</v>
      </c>
      <c r="H901" s="3" t="e">
        <v>#N/A</v>
      </c>
      <c r="I901" s="80" t="e">
        <v>#N/A</v>
      </c>
      <c r="J901" s="80" t="e">
        <v>#N/A</v>
      </c>
      <c r="K901" s="85" t="e">
        <v>#N/A</v>
      </c>
      <c r="L901" s="9" t="e">
        <v>#N/A</v>
      </c>
      <c r="M901" s="93" t="e">
        <v>#N/A</v>
      </c>
      <c r="N901" s="8" t="e">
        <v>#N/A</v>
      </c>
      <c r="O901" t="e">
        <v>#N/A</v>
      </c>
      <c r="P901" t="e">
        <v>#N/A</v>
      </c>
      <c r="Q901" t="e">
        <v>#N/A</v>
      </c>
      <c r="R901" s="2" t="e">
        <v>#N/A</v>
      </c>
      <c r="S901" t="e">
        <v>#N/A</v>
      </c>
      <c r="T901" s="3" t="e">
        <v>#N/A</v>
      </c>
      <c r="U901" s="3" t="e">
        <v>#N/A</v>
      </c>
      <c r="V901" t="e">
        <v>#N/A</v>
      </c>
      <c r="W901" t="e">
        <v>#N/A</v>
      </c>
      <c r="X901" t="e">
        <v>#N/A</v>
      </c>
      <c r="Y901" s="3" t="e">
        <v>#N/A</v>
      </c>
      <c r="Z901" s="8" t="e">
        <v>#N/A</v>
      </c>
      <c r="AA901" s="30" t="e">
        <v>#N/A</v>
      </c>
      <c r="AB901" t="e">
        <v>#N/A</v>
      </c>
      <c r="AC901" t="e">
        <v>#N/A</v>
      </c>
      <c r="AD901" t="e">
        <v>#N/A</v>
      </c>
      <c r="AE901" t="e">
        <v>#N/A</v>
      </c>
      <c r="AF901" t="e">
        <v>#N/A</v>
      </c>
    </row>
    <row r="902" spans="1:32" x14ac:dyDescent="0.25">
      <c r="A902" t="e">
        <v>#N/A</v>
      </c>
      <c r="B902" s="33" t="e">
        <v>#N/A</v>
      </c>
      <c r="C902" t="e">
        <v>#N/A</v>
      </c>
      <c r="D902" t="e">
        <v>#N/A</v>
      </c>
      <c r="E902" s="69" t="e">
        <v>#N/A</v>
      </c>
      <c r="F902" s="3" t="e">
        <v>#N/A</v>
      </c>
      <c r="G902" s="3" t="e">
        <v>#N/A</v>
      </c>
      <c r="H902" s="3" t="e">
        <v>#N/A</v>
      </c>
      <c r="I902" s="80" t="e">
        <v>#N/A</v>
      </c>
      <c r="J902" s="80" t="e">
        <v>#N/A</v>
      </c>
      <c r="K902" s="85" t="e">
        <v>#N/A</v>
      </c>
      <c r="L902" s="9" t="e">
        <v>#N/A</v>
      </c>
      <c r="M902" s="93" t="e">
        <v>#N/A</v>
      </c>
      <c r="N902" s="8" t="e">
        <v>#N/A</v>
      </c>
      <c r="O902" t="e">
        <v>#N/A</v>
      </c>
      <c r="P902" t="e">
        <v>#N/A</v>
      </c>
      <c r="Q902" t="e">
        <v>#N/A</v>
      </c>
      <c r="R902" s="2" t="e">
        <v>#N/A</v>
      </c>
      <c r="S902" t="e">
        <v>#N/A</v>
      </c>
      <c r="T902" s="3" t="e">
        <v>#N/A</v>
      </c>
      <c r="U902" s="3" t="e">
        <v>#N/A</v>
      </c>
      <c r="V902" t="e">
        <v>#N/A</v>
      </c>
      <c r="W902" t="e">
        <v>#N/A</v>
      </c>
      <c r="X902" t="e">
        <v>#N/A</v>
      </c>
      <c r="Y902" s="3" t="e">
        <v>#N/A</v>
      </c>
      <c r="Z902" s="8" t="e">
        <v>#N/A</v>
      </c>
      <c r="AA902" s="30" t="e">
        <v>#N/A</v>
      </c>
      <c r="AB902" t="e">
        <v>#N/A</v>
      </c>
      <c r="AC902" t="e">
        <v>#N/A</v>
      </c>
      <c r="AD902" t="e">
        <v>#N/A</v>
      </c>
      <c r="AE902" t="e">
        <v>#N/A</v>
      </c>
      <c r="AF902" t="e">
        <v>#N/A</v>
      </c>
    </row>
    <row r="903" spans="1:32" x14ac:dyDescent="0.25">
      <c r="A903" t="e">
        <v>#N/A</v>
      </c>
      <c r="B903" s="33" t="e">
        <v>#N/A</v>
      </c>
      <c r="C903" t="e">
        <v>#N/A</v>
      </c>
      <c r="D903" t="e">
        <v>#N/A</v>
      </c>
      <c r="E903" s="69" t="e">
        <v>#N/A</v>
      </c>
      <c r="F903" s="3" t="e">
        <v>#N/A</v>
      </c>
      <c r="G903" s="3" t="e">
        <v>#N/A</v>
      </c>
      <c r="H903" s="3" t="e">
        <v>#N/A</v>
      </c>
      <c r="I903" s="80" t="e">
        <v>#N/A</v>
      </c>
      <c r="J903" s="80" t="e">
        <v>#N/A</v>
      </c>
      <c r="K903" s="85" t="e">
        <v>#N/A</v>
      </c>
      <c r="L903" s="9" t="e">
        <v>#N/A</v>
      </c>
      <c r="M903" s="93" t="e">
        <v>#N/A</v>
      </c>
      <c r="N903" s="8" t="e">
        <v>#N/A</v>
      </c>
      <c r="O903" t="e">
        <v>#N/A</v>
      </c>
      <c r="P903" t="e">
        <v>#N/A</v>
      </c>
      <c r="Q903" t="e">
        <v>#N/A</v>
      </c>
      <c r="R903" s="2" t="e">
        <v>#N/A</v>
      </c>
      <c r="S903" t="e">
        <v>#N/A</v>
      </c>
      <c r="T903" s="3" t="e">
        <v>#N/A</v>
      </c>
      <c r="U903" s="3" t="e">
        <v>#N/A</v>
      </c>
      <c r="V903" t="e">
        <v>#N/A</v>
      </c>
      <c r="W903" t="e">
        <v>#N/A</v>
      </c>
      <c r="X903" t="e">
        <v>#N/A</v>
      </c>
      <c r="Y903" s="3" t="e">
        <v>#N/A</v>
      </c>
      <c r="Z903" s="8" t="e">
        <v>#N/A</v>
      </c>
      <c r="AA903" s="30" t="e">
        <v>#N/A</v>
      </c>
      <c r="AB903" t="e">
        <v>#N/A</v>
      </c>
      <c r="AC903" t="e">
        <v>#N/A</v>
      </c>
      <c r="AD903" t="e">
        <v>#N/A</v>
      </c>
      <c r="AE903" t="e">
        <v>#N/A</v>
      </c>
      <c r="AF903" t="e">
        <v>#N/A</v>
      </c>
    </row>
    <row r="904" spans="1:32" x14ac:dyDescent="0.25">
      <c r="A904" t="e">
        <v>#N/A</v>
      </c>
      <c r="B904" s="33" t="e">
        <v>#N/A</v>
      </c>
      <c r="C904" t="e">
        <v>#N/A</v>
      </c>
      <c r="D904" t="e">
        <v>#N/A</v>
      </c>
      <c r="E904" s="69" t="e">
        <v>#N/A</v>
      </c>
      <c r="F904" s="3" t="e">
        <v>#N/A</v>
      </c>
      <c r="G904" s="3" t="e">
        <v>#N/A</v>
      </c>
      <c r="H904" s="3" t="e">
        <v>#N/A</v>
      </c>
      <c r="I904" s="80" t="e">
        <v>#N/A</v>
      </c>
      <c r="J904" s="80" t="e">
        <v>#N/A</v>
      </c>
      <c r="K904" s="85" t="e">
        <v>#N/A</v>
      </c>
      <c r="L904" s="9" t="e">
        <v>#N/A</v>
      </c>
      <c r="M904" s="93" t="e">
        <v>#N/A</v>
      </c>
      <c r="N904" s="8" t="e">
        <v>#N/A</v>
      </c>
      <c r="O904" t="e">
        <v>#N/A</v>
      </c>
      <c r="P904" t="e">
        <v>#N/A</v>
      </c>
      <c r="Q904" t="e">
        <v>#N/A</v>
      </c>
      <c r="R904" s="2" t="e">
        <v>#N/A</v>
      </c>
      <c r="S904" t="e">
        <v>#N/A</v>
      </c>
      <c r="T904" s="3" t="e">
        <v>#N/A</v>
      </c>
      <c r="U904" s="3" t="e">
        <v>#N/A</v>
      </c>
      <c r="V904" t="e">
        <v>#N/A</v>
      </c>
      <c r="W904" t="e">
        <v>#N/A</v>
      </c>
      <c r="X904" t="e">
        <v>#N/A</v>
      </c>
      <c r="Y904" s="3" t="e">
        <v>#N/A</v>
      </c>
      <c r="Z904" s="8" t="e">
        <v>#N/A</v>
      </c>
      <c r="AA904" s="30" t="e">
        <v>#N/A</v>
      </c>
      <c r="AB904" t="e">
        <v>#N/A</v>
      </c>
      <c r="AC904" t="e">
        <v>#N/A</v>
      </c>
      <c r="AD904" t="e">
        <v>#N/A</v>
      </c>
      <c r="AE904" t="e">
        <v>#N/A</v>
      </c>
      <c r="AF904" t="e">
        <v>#N/A</v>
      </c>
    </row>
    <row r="905" spans="1:32" x14ac:dyDescent="0.25">
      <c r="A905" t="e">
        <v>#N/A</v>
      </c>
      <c r="B905" s="33" t="e">
        <v>#N/A</v>
      </c>
      <c r="C905" t="e">
        <v>#N/A</v>
      </c>
      <c r="D905" t="e">
        <v>#N/A</v>
      </c>
      <c r="E905" s="69" t="e">
        <v>#N/A</v>
      </c>
      <c r="F905" s="3" t="e">
        <v>#N/A</v>
      </c>
      <c r="G905" s="3" t="e">
        <v>#N/A</v>
      </c>
      <c r="H905" s="3" t="e">
        <v>#N/A</v>
      </c>
      <c r="I905" s="80" t="e">
        <v>#N/A</v>
      </c>
      <c r="J905" s="80" t="e">
        <v>#N/A</v>
      </c>
      <c r="K905" s="85" t="e">
        <v>#N/A</v>
      </c>
      <c r="L905" s="9" t="e">
        <v>#N/A</v>
      </c>
      <c r="M905" s="93" t="e">
        <v>#N/A</v>
      </c>
      <c r="N905" s="8" t="e">
        <v>#N/A</v>
      </c>
      <c r="O905" t="e">
        <v>#N/A</v>
      </c>
      <c r="P905" t="e">
        <v>#N/A</v>
      </c>
      <c r="Q905" t="e">
        <v>#N/A</v>
      </c>
      <c r="R905" s="2" t="e">
        <v>#N/A</v>
      </c>
      <c r="S905" t="e">
        <v>#N/A</v>
      </c>
      <c r="T905" s="3" t="e">
        <v>#N/A</v>
      </c>
      <c r="U905" s="3" t="e">
        <v>#N/A</v>
      </c>
      <c r="V905" t="e">
        <v>#N/A</v>
      </c>
      <c r="W905" t="e">
        <v>#N/A</v>
      </c>
      <c r="X905" t="e">
        <v>#N/A</v>
      </c>
      <c r="Y905" s="3" t="e">
        <v>#N/A</v>
      </c>
      <c r="Z905" s="8" t="e">
        <v>#N/A</v>
      </c>
      <c r="AA905" s="30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</row>
    <row r="906" spans="1:32" x14ac:dyDescent="0.25">
      <c r="A906" t="e">
        <v>#N/A</v>
      </c>
      <c r="B906" s="33" t="e">
        <v>#N/A</v>
      </c>
      <c r="C906" t="e">
        <v>#N/A</v>
      </c>
      <c r="D906" t="e">
        <v>#N/A</v>
      </c>
      <c r="E906" s="69" t="e">
        <v>#N/A</v>
      </c>
      <c r="F906" s="3" t="e">
        <v>#N/A</v>
      </c>
      <c r="G906" s="3" t="e">
        <v>#N/A</v>
      </c>
      <c r="H906" s="3" t="e">
        <v>#N/A</v>
      </c>
      <c r="I906" s="80" t="e">
        <v>#N/A</v>
      </c>
      <c r="J906" s="80" t="e">
        <v>#N/A</v>
      </c>
      <c r="K906" s="85" t="e">
        <v>#N/A</v>
      </c>
      <c r="L906" s="9" t="e">
        <v>#N/A</v>
      </c>
      <c r="M906" s="93" t="e">
        <v>#N/A</v>
      </c>
      <c r="N906" s="8" t="e">
        <v>#N/A</v>
      </c>
      <c r="O906" t="e">
        <v>#N/A</v>
      </c>
      <c r="P906" t="e">
        <v>#N/A</v>
      </c>
      <c r="Q906" t="e">
        <v>#N/A</v>
      </c>
      <c r="R906" s="2" t="e">
        <v>#N/A</v>
      </c>
      <c r="S906" t="e">
        <v>#N/A</v>
      </c>
      <c r="T906" s="3" t="e">
        <v>#N/A</v>
      </c>
      <c r="U906" s="3" t="e">
        <v>#N/A</v>
      </c>
      <c r="V906" t="e">
        <v>#N/A</v>
      </c>
      <c r="W906" t="e">
        <v>#N/A</v>
      </c>
      <c r="X906" t="e">
        <v>#N/A</v>
      </c>
      <c r="Y906" s="3" t="e">
        <v>#N/A</v>
      </c>
      <c r="Z906" s="8" t="e">
        <v>#N/A</v>
      </c>
      <c r="AA906" s="30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</row>
    <row r="907" spans="1:32" x14ac:dyDescent="0.25">
      <c r="A907" t="e">
        <v>#N/A</v>
      </c>
      <c r="B907" s="33" t="e">
        <v>#N/A</v>
      </c>
      <c r="C907" t="e">
        <v>#N/A</v>
      </c>
      <c r="D907" t="e">
        <v>#N/A</v>
      </c>
      <c r="E907" s="69" t="e">
        <v>#N/A</v>
      </c>
      <c r="F907" s="3" t="e">
        <v>#N/A</v>
      </c>
      <c r="G907" s="3" t="e">
        <v>#N/A</v>
      </c>
      <c r="H907" s="3" t="e">
        <v>#N/A</v>
      </c>
      <c r="I907" s="80" t="e">
        <v>#N/A</v>
      </c>
      <c r="J907" s="80" t="e">
        <v>#N/A</v>
      </c>
      <c r="K907" s="85" t="e">
        <v>#N/A</v>
      </c>
      <c r="L907" s="9" t="e">
        <v>#N/A</v>
      </c>
      <c r="M907" s="93" t="e">
        <v>#N/A</v>
      </c>
      <c r="N907" s="8" t="e">
        <v>#N/A</v>
      </c>
      <c r="O907" t="e">
        <v>#N/A</v>
      </c>
      <c r="P907" t="e">
        <v>#N/A</v>
      </c>
      <c r="Q907" t="e">
        <v>#N/A</v>
      </c>
      <c r="R907" s="2" t="e">
        <v>#N/A</v>
      </c>
      <c r="S907" t="e">
        <v>#N/A</v>
      </c>
      <c r="T907" s="3" t="e">
        <v>#N/A</v>
      </c>
      <c r="U907" s="3" t="e">
        <v>#N/A</v>
      </c>
      <c r="V907" t="e">
        <v>#N/A</v>
      </c>
      <c r="W907" t="e">
        <v>#N/A</v>
      </c>
      <c r="X907" t="e">
        <v>#N/A</v>
      </c>
      <c r="Y907" s="3" t="e">
        <v>#N/A</v>
      </c>
      <c r="Z907" s="8" t="e">
        <v>#N/A</v>
      </c>
      <c r="AA907" s="30" t="e">
        <v>#N/A</v>
      </c>
      <c r="AB907" t="e">
        <v>#N/A</v>
      </c>
      <c r="AC907" t="e">
        <v>#N/A</v>
      </c>
      <c r="AD907" t="e">
        <v>#N/A</v>
      </c>
      <c r="AE907" t="e">
        <v>#N/A</v>
      </c>
      <c r="AF907" t="e">
        <v>#N/A</v>
      </c>
    </row>
    <row r="908" spans="1:32" x14ac:dyDescent="0.25">
      <c r="A908" t="e">
        <v>#N/A</v>
      </c>
      <c r="B908" s="33" t="e">
        <v>#N/A</v>
      </c>
      <c r="C908" t="e">
        <v>#N/A</v>
      </c>
      <c r="D908" t="e">
        <v>#N/A</v>
      </c>
      <c r="E908" s="69" t="e">
        <v>#N/A</v>
      </c>
      <c r="F908" s="3" t="e">
        <v>#N/A</v>
      </c>
      <c r="G908" s="3" t="e">
        <v>#N/A</v>
      </c>
      <c r="H908" s="3" t="e">
        <v>#N/A</v>
      </c>
      <c r="I908" s="80" t="e">
        <v>#N/A</v>
      </c>
      <c r="J908" s="80" t="e">
        <v>#N/A</v>
      </c>
      <c r="K908" s="85" t="e">
        <v>#N/A</v>
      </c>
      <c r="L908" s="9" t="e">
        <v>#N/A</v>
      </c>
      <c r="M908" s="93" t="e">
        <v>#N/A</v>
      </c>
      <c r="N908" s="8" t="e">
        <v>#N/A</v>
      </c>
      <c r="O908" t="e">
        <v>#N/A</v>
      </c>
      <c r="P908" t="e">
        <v>#N/A</v>
      </c>
      <c r="Q908" t="e">
        <v>#N/A</v>
      </c>
      <c r="R908" s="2" t="e">
        <v>#N/A</v>
      </c>
      <c r="S908" t="e">
        <v>#N/A</v>
      </c>
      <c r="T908" s="3" t="e">
        <v>#N/A</v>
      </c>
      <c r="U908" s="3" t="e">
        <v>#N/A</v>
      </c>
      <c r="V908" t="e">
        <v>#N/A</v>
      </c>
      <c r="W908" t="e">
        <v>#N/A</v>
      </c>
      <c r="X908" t="e">
        <v>#N/A</v>
      </c>
      <c r="Y908" s="3" t="e">
        <v>#N/A</v>
      </c>
      <c r="Z908" s="8" t="e">
        <v>#N/A</v>
      </c>
      <c r="AA908" s="30" t="e">
        <v>#N/A</v>
      </c>
      <c r="AB908" t="e">
        <v>#N/A</v>
      </c>
      <c r="AC908" t="e">
        <v>#N/A</v>
      </c>
      <c r="AD908" t="e">
        <v>#N/A</v>
      </c>
      <c r="AE908" t="e">
        <v>#N/A</v>
      </c>
      <c r="AF908" t="e">
        <v>#N/A</v>
      </c>
    </row>
    <row r="909" spans="1:32" x14ac:dyDescent="0.25">
      <c r="A909" t="e">
        <v>#N/A</v>
      </c>
      <c r="B909" s="33" t="e">
        <v>#N/A</v>
      </c>
      <c r="C909" t="e">
        <v>#N/A</v>
      </c>
      <c r="D909" t="e">
        <v>#N/A</v>
      </c>
      <c r="E909" s="69" t="e">
        <v>#N/A</v>
      </c>
      <c r="F909" s="3" t="e">
        <v>#N/A</v>
      </c>
      <c r="G909" s="3" t="e">
        <v>#N/A</v>
      </c>
      <c r="H909" s="3" t="e">
        <v>#N/A</v>
      </c>
      <c r="I909" s="80" t="e">
        <v>#N/A</v>
      </c>
      <c r="J909" s="80" t="e">
        <v>#N/A</v>
      </c>
      <c r="K909" s="85" t="e">
        <v>#N/A</v>
      </c>
      <c r="L909" s="9" t="e">
        <v>#N/A</v>
      </c>
      <c r="M909" s="93" t="e">
        <v>#N/A</v>
      </c>
      <c r="N909" s="8" t="e">
        <v>#N/A</v>
      </c>
      <c r="O909" t="e">
        <v>#N/A</v>
      </c>
      <c r="P909" t="e">
        <v>#N/A</v>
      </c>
      <c r="Q909" t="e">
        <v>#N/A</v>
      </c>
      <c r="R909" s="2" t="e">
        <v>#N/A</v>
      </c>
      <c r="S909" t="e">
        <v>#N/A</v>
      </c>
      <c r="T909" s="3" t="e">
        <v>#N/A</v>
      </c>
      <c r="U909" s="3" t="e">
        <v>#N/A</v>
      </c>
      <c r="V909" t="e">
        <v>#N/A</v>
      </c>
      <c r="W909" t="e">
        <v>#N/A</v>
      </c>
      <c r="X909" t="e">
        <v>#N/A</v>
      </c>
      <c r="Y909" s="3" t="e">
        <v>#N/A</v>
      </c>
      <c r="Z909" s="8" t="e">
        <v>#N/A</v>
      </c>
      <c r="AA909" s="30" t="e">
        <v>#N/A</v>
      </c>
      <c r="AB909" t="e">
        <v>#N/A</v>
      </c>
      <c r="AC909" t="e">
        <v>#N/A</v>
      </c>
      <c r="AD909" t="e">
        <v>#N/A</v>
      </c>
      <c r="AE909" t="e">
        <v>#N/A</v>
      </c>
      <c r="AF909" t="e">
        <v>#N/A</v>
      </c>
    </row>
    <row r="910" spans="1:32" x14ac:dyDescent="0.25">
      <c r="A910" t="e">
        <v>#N/A</v>
      </c>
      <c r="B910" s="33" t="e">
        <v>#N/A</v>
      </c>
      <c r="C910" t="e">
        <v>#N/A</v>
      </c>
      <c r="D910" t="e">
        <v>#N/A</v>
      </c>
      <c r="E910" s="69" t="e">
        <v>#N/A</v>
      </c>
      <c r="F910" s="3" t="e">
        <v>#N/A</v>
      </c>
      <c r="G910" s="3" t="e">
        <v>#N/A</v>
      </c>
      <c r="H910" s="3" t="e">
        <v>#N/A</v>
      </c>
      <c r="I910" s="80" t="e">
        <v>#N/A</v>
      </c>
      <c r="J910" s="80" t="e">
        <v>#N/A</v>
      </c>
      <c r="K910" s="85" t="e">
        <v>#N/A</v>
      </c>
      <c r="L910" s="9" t="e">
        <v>#N/A</v>
      </c>
      <c r="M910" s="93" t="e">
        <v>#N/A</v>
      </c>
      <c r="N910" s="8" t="e">
        <v>#N/A</v>
      </c>
      <c r="O910" t="e">
        <v>#N/A</v>
      </c>
      <c r="P910" t="e">
        <v>#N/A</v>
      </c>
      <c r="Q910" t="e">
        <v>#N/A</v>
      </c>
      <c r="R910" s="2" t="e">
        <v>#N/A</v>
      </c>
      <c r="S910" t="e">
        <v>#N/A</v>
      </c>
      <c r="T910" s="3" t="e">
        <v>#N/A</v>
      </c>
      <c r="U910" s="3" t="e">
        <v>#N/A</v>
      </c>
      <c r="V910" t="e">
        <v>#N/A</v>
      </c>
      <c r="W910" t="e">
        <v>#N/A</v>
      </c>
      <c r="X910" t="e">
        <v>#N/A</v>
      </c>
      <c r="Y910" s="3" t="e">
        <v>#N/A</v>
      </c>
      <c r="Z910" s="8" t="e">
        <v>#N/A</v>
      </c>
      <c r="AA910" s="30" t="e">
        <v>#N/A</v>
      </c>
      <c r="AB910" t="e">
        <v>#N/A</v>
      </c>
      <c r="AC910" t="e">
        <v>#N/A</v>
      </c>
      <c r="AD910" t="e">
        <v>#N/A</v>
      </c>
      <c r="AE910" t="e">
        <v>#N/A</v>
      </c>
      <c r="AF910" t="e">
        <v>#N/A</v>
      </c>
    </row>
    <row r="911" spans="1:32" x14ac:dyDescent="0.25">
      <c r="A911" t="e">
        <v>#N/A</v>
      </c>
      <c r="B911" s="33" t="e">
        <v>#N/A</v>
      </c>
      <c r="C911" t="e">
        <v>#N/A</v>
      </c>
      <c r="D911" t="e">
        <v>#N/A</v>
      </c>
      <c r="E911" s="69" t="e">
        <v>#N/A</v>
      </c>
      <c r="F911" s="3" t="e">
        <v>#N/A</v>
      </c>
      <c r="G911" s="3" t="e">
        <v>#N/A</v>
      </c>
      <c r="H911" s="3" t="e">
        <v>#N/A</v>
      </c>
      <c r="I911" s="80" t="e">
        <v>#N/A</v>
      </c>
      <c r="J911" s="80" t="e">
        <v>#N/A</v>
      </c>
      <c r="K911" s="85" t="e">
        <v>#N/A</v>
      </c>
      <c r="L911" s="9" t="e">
        <v>#N/A</v>
      </c>
      <c r="M911" s="93" t="e">
        <v>#N/A</v>
      </c>
      <c r="N911" s="8" t="e">
        <v>#N/A</v>
      </c>
      <c r="O911" t="e">
        <v>#N/A</v>
      </c>
      <c r="P911" t="e">
        <v>#N/A</v>
      </c>
      <c r="Q911" t="e">
        <v>#N/A</v>
      </c>
      <c r="R911" s="2" t="e">
        <v>#N/A</v>
      </c>
      <c r="S911" t="e">
        <v>#N/A</v>
      </c>
      <c r="T911" s="3" t="e">
        <v>#N/A</v>
      </c>
      <c r="U911" s="3" t="e">
        <v>#N/A</v>
      </c>
      <c r="V911" t="e">
        <v>#N/A</v>
      </c>
      <c r="W911" t="e">
        <v>#N/A</v>
      </c>
      <c r="X911" t="e">
        <v>#N/A</v>
      </c>
      <c r="Y911" s="3" t="e">
        <v>#N/A</v>
      </c>
      <c r="Z911" s="8" t="e">
        <v>#N/A</v>
      </c>
      <c r="AA911" s="30" t="e">
        <v>#N/A</v>
      </c>
      <c r="AB911" t="e">
        <v>#N/A</v>
      </c>
      <c r="AC911" t="e">
        <v>#N/A</v>
      </c>
      <c r="AD911" t="e">
        <v>#N/A</v>
      </c>
      <c r="AE911" t="e">
        <v>#N/A</v>
      </c>
      <c r="AF911" t="e">
        <v>#N/A</v>
      </c>
    </row>
    <row r="912" spans="1:32" x14ac:dyDescent="0.25">
      <c r="A912" t="e">
        <v>#N/A</v>
      </c>
      <c r="B912" s="33" t="e">
        <v>#N/A</v>
      </c>
      <c r="C912" t="e">
        <v>#N/A</v>
      </c>
      <c r="D912" t="e">
        <v>#N/A</v>
      </c>
      <c r="E912" s="69" t="e">
        <v>#N/A</v>
      </c>
      <c r="F912" s="3" t="e">
        <v>#N/A</v>
      </c>
      <c r="G912" s="3" t="e">
        <v>#N/A</v>
      </c>
      <c r="H912" s="3" t="e">
        <v>#N/A</v>
      </c>
      <c r="I912" s="80" t="e">
        <v>#N/A</v>
      </c>
      <c r="J912" s="80" t="e">
        <v>#N/A</v>
      </c>
      <c r="K912" s="85" t="e">
        <v>#N/A</v>
      </c>
      <c r="L912" s="9" t="e">
        <v>#N/A</v>
      </c>
      <c r="M912" s="93" t="e">
        <v>#N/A</v>
      </c>
      <c r="N912" s="8" t="e">
        <v>#N/A</v>
      </c>
      <c r="O912" t="e">
        <v>#N/A</v>
      </c>
      <c r="P912" t="e">
        <v>#N/A</v>
      </c>
      <c r="Q912" t="e">
        <v>#N/A</v>
      </c>
      <c r="R912" s="2" t="e">
        <v>#N/A</v>
      </c>
      <c r="S912" t="e">
        <v>#N/A</v>
      </c>
      <c r="T912" s="3" t="e">
        <v>#N/A</v>
      </c>
      <c r="U912" s="3" t="e">
        <v>#N/A</v>
      </c>
      <c r="V912" t="e">
        <v>#N/A</v>
      </c>
      <c r="W912" t="e">
        <v>#N/A</v>
      </c>
      <c r="X912" t="e">
        <v>#N/A</v>
      </c>
      <c r="Y912" s="3" t="e">
        <v>#N/A</v>
      </c>
      <c r="Z912" s="8" t="e">
        <v>#N/A</v>
      </c>
      <c r="AA912" s="30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</row>
    <row r="913" spans="1:32" x14ac:dyDescent="0.25">
      <c r="A913" t="e">
        <v>#N/A</v>
      </c>
      <c r="B913" s="33" t="e">
        <v>#N/A</v>
      </c>
      <c r="C913" t="e">
        <v>#N/A</v>
      </c>
      <c r="D913" t="e">
        <v>#N/A</v>
      </c>
      <c r="E913" s="69" t="e">
        <v>#N/A</v>
      </c>
      <c r="F913" s="3" t="e">
        <v>#N/A</v>
      </c>
      <c r="G913" s="3" t="e">
        <v>#N/A</v>
      </c>
      <c r="H913" s="3" t="e">
        <v>#N/A</v>
      </c>
      <c r="I913" s="80" t="e">
        <v>#N/A</v>
      </c>
      <c r="J913" s="80" t="e">
        <v>#N/A</v>
      </c>
      <c r="K913" s="85" t="e">
        <v>#N/A</v>
      </c>
      <c r="L913" s="9" t="e">
        <v>#N/A</v>
      </c>
      <c r="M913" s="93" t="e">
        <v>#N/A</v>
      </c>
      <c r="N913" s="8" t="e">
        <v>#N/A</v>
      </c>
      <c r="O913" t="e">
        <v>#N/A</v>
      </c>
      <c r="P913" t="e">
        <v>#N/A</v>
      </c>
      <c r="Q913" t="e">
        <v>#N/A</v>
      </c>
      <c r="R913" s="2" t="e">
        <v>#N/A</v>
      </c>
      <c r="S913" t="e">
        <v>#N/A</v>
      </c>
      <c r="T913" s="3" t="e">
        <v>#N/A</v>
      </c>
      <c r="U913" s="3" t="e">
        <v>#N/A</v>
      </c>
      <c r="V913" t="e">
        <v>#N/A</v>
      </c>
      <c r="W913" t="e">
        <v>#N/A</v>
      </c>
      <c r="X913" t="e">
        <v>#N/A</v>
      </c>
      <c r="Y913" s="3" t="e">
        <v>#N/A</v>
      </c>
      <c r="Z913" s="8" t="e">
        <v>#N/A</v>
      </c>
      <c r="AA913" s="30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</row>
    <row r="914" spans="1:32" x14ac:dyDescent="0.25">
      <c r="A914" t="e">
        <v>#N/A</v>
      </c>
      <c r="B914" s="33" t="e">
        <v>#N/A</v>
      </c>
      <c r="C914" t="e">
        <v>#N/A</v>
      </c>
      <c r="D914" t="e">
        <v>#N/A</v>
      </c>
      <c r="E914" s="69" t="e">
        <v>#N/A</v>
      </c>
      <c r="F914" s="3" t="e">
        <v>#N/A</v>
      </c>
      <c r="G914" s="3" t="e">
        <v>#N/A</v>
      </c>
      <c r="H914" s="3" t="e">
        <v>#N/A</v>
      </c>
      <c r="I914" s="80" t="e">
        <v>#N/A</v>
      </c>
      <c r="J914" s="80" t="e">
        <v>#N/A</v>
      </c>
      <c r="K914" s="85" t="e">
        <v>#N/A</v>
      </c>
      <c r="L914" s="9" t="e">
        <v>#N/A</v>
      </c>
      <c r="M914" s="93" t="e">
        <v>#N/A</v>
      </c>
      <c r="N914" s="8" t="e">
        <v>#N/A</v>
      </c>
      <c r="O914" t="e">
        <v>#N/A</v>
      </c>
      <c r="P914" t="e">
        <v>#N/A</v>
      </c>
      <c r="Q914" t="e">
        <v>#N/A</v>
      </c>
      <c r="R914" s="2" t="e">
        <v>#N/A</v>
      </c>
      <c r="S914" t="e">
        <v>#N/A</v>
      </c>
      <c r="T914" s="3" t="e">
        <v>#N/A</v>
      </c>
      <c r="U914" s="3" t="e">
        <v>#N/A</v>
      </c>
      <c r="V914" t="e">
        <v>#N/A</v>
      </c>
      <c r="W914" t="e">
        <v>#N/A</v>
      </c>
      <c r="X914" t="e">
        <v>#N/A</v>
      </c>
      <c r="Y914" s="3" t="e">
        <v>#N/A</v>
      </c>
      <c r="Z914" s="8" t="e">
        <v>#N/A</v>
      </c>
      <c r="AA914" s="30" t="e">
        <v>#N/A</v>
      </c>
      <c r="AB914" t="e">
        <v>#N/A</v>
      </c>
      <c r="AC914" t="e">
        <v>#N/A</v>
      </c>
      <c r="AD914" t="e">
        <v>#N/A</v>
      </c>
      <c r="AE914" t="e">
        <v>#N/A</v>
      </c>
      <c r="AF914" t="e">
        <v>#N/A</v>
      </c>
    </row>
    <row r="915" spans="1:32" x14ac:dyDescent="0.25">
      <c r="A915" t="e">
        <v>#N/A</v>
      </c>
      <c r="B915" s="33" t="e">
        <v>#N/A</v>
      </c>
      <c r="C915" t="e">
        <v>#N/A</v>
      </c>
      <c r="D915" t="e">
        <v>#N/A</v>
      </c>
      <c r="E915" s="69" t="e">
        <v>#N/A</v>
      </c>
      <c r="F915" s="3" t="e">
        <v>#N/A</v>
      </c>
      <c r="G915" s="3" t="e">
        <v>#N/A</v>
      </c>
      <c r="H915" s="3" t="e">
        <v>#N/A</v>
      </c>
      <c r="I915" s="80" t="e">
        <v>#N/A</v>
      </c>
      <c r="J915" s="80" t="e">
        <v>#N/A</v>
      </c>
      <c r="K915" s="85" t="e">
        <v>#N/A</v>
      </c>
      <c r="L915" s="9" t="e">
        <v>#N/A</v>
      </c>
      <c r="M915" s="93" t="e">
        <v>#N/A</v>
      </c>
      <c r="N915" s="8" t="e">
        <v>#N/A</v>
      </c>
      <c r="O915" t="e">
        <v>#N/A</v>
      </c>
      <c r="P915" t="e">
        <v>#N/A</v>
      </c>
      <c r="Q915" t="e">
        <v>#N/A</v>
      </c>
      <c r="R915" s="2" t="e">
        <v>#N/A</v>
      </c>
      <c r="S915" t="e">
        <v>#N/A</v>
      </c>
      <c r="T915" s="3" t="e">
        <v>#N/A</v>
      </c>
      <c r="U915" s="3" t="e">
        <v>#N/A</v>
      </c>
      <c r="V915" t="e">
        <v>#N/A</v>
      </c>
      <c r="W915" t="e">
        <v>#N/A</v>
      </c>
      <c r="X915" t="e">
        <v>#N/A</v>
      </c>
      <c r="Y915" s="3" t="e">
        <v>#N/A</v>
      </c>
      <c r="Z915" s="8" t="e">
        <v>#N/A</v>
      </c>
      <c r="AA915" s="30" t="e">
        <v>#N/A</v>
      </c>
      <c r="AB915" t="e">
        <v>#N/A</v>
      </c>
      <c r="AC915" t="e">
        <v>#N/A</v>
      </c>
      <c r="AD915" t="e">
        <v>#N/A</v>
      </c>
      <c r="AE915" t="e">
        <v>#N/A</v>
      </c>
      <c r="AF915" t="e">
        <v>#N/A</v>
      </c>
    </row>
    <row r="916" spans="1:32" x14ac:dyDescent="0.25">
      <c r="A916" t="e">
        <v>#N/A</v>
      </c>
      <c r="B916" s="33" t="e">
        <v>#N/A</v>
      </c>
      <c r="C916" t="e">
        <v>#N/A</v>
      </c>
      <c r="D916" t="e">
        <v>#N/A</v>
      </c>
      <c r="E916" s="69" t="e">
        <v>#N/A</v>
      </c>
      <c r="F916" s="3" t="e">
        <v>#N/A</v>
      </c>
      <c r="G916" s="3" t="e">
        <v>#N/A</v>
      </c>
      <c r="H916" s="3" t="e">
        <v>#N/A</v>
      </c>
      <c r="I916" s="80" t="e">
        <v>#N/A</v>
      </c>
      <c r="J916" s="80" t="e">
        <v>#N/A</v>
      </c>
      <c r="K916" s="85" t="e">
        <v>#N/A</v>
      </c>
      <c r="L916" s="9" t="e">
        <v>#N/A</v>
      </c>
      <c r="M916" s="93" t="e">
        <v>#N/A</v>
      </c>
      <c r="N916" s="8" t="e">
        <v>#N/A</v>
      </c>
      <c r="O916" t="e">
        <v>#N/A</v>
      </c>
      <c r="P916" t="e">
        <v>#N/A</v>
      </c>
      <c r="Q916" t="e">
        <v>#N/A</v>
      </c>
      <c r="R916" s="2" t="e">
        <v>#N/A</v>
      </c>
      <c r="S916" t="e">
        <v>#N/A</v>
      </c>
      <c r="T916" s="3" t="e">
        <v>#N/A</v>
      </c>
      <c r="U916" s="3" t="e">
        <v>#N/A</v>
      </c>
      <c r="V916" t="e">
        <v>#N/A</v>
      </c>
      <c r="W916" t="e">
        <v>#N/A</v>
      </c>
      <c r="X916" t="e">
        <v>#N/A</v>
      </c>
      <c r="Y916" s="3" t="e">
        <v>#N/A</v>
      </c>
      <c r="Z916" s="8" t="e">
        <v>#N/A</v>
      </c>
      <c r="AA916" s="30" t="e">
        <v>#N/A</v>
      </c>
      <c r="AB916" t="e">
        <v>#N/A</v>
      </c>
      <c r="AC916" t="e">
        <v>#N/A</v>
      </c>
      <c r="AD916" t="e">
        <v>#N/A</v>
      </c>
      <c r="AE916" t="e">
        <v>#N/A</v>
      </c>
      <c r="AF916" t="e">
        <v>#N/A</v>
      </c>
    </row>
    <row r="917" spans="1:32" x14ac:dyDescent="0.25">
      <c r="A917" t="e">
        <v>#N/A</v>
      </c>
      <c r="B917" s="33" t="e">
        <v>#N/A</v>
      </c>
      <c r="C917" t="e">
        <v>#N/A</v>
      </c>
      <c r="D917" t="e">
        <v>#N/A</v>
      </c>
      <c r="E917" s="69" t="e">
        <v>#N/A</v>
      </c>
      <c r="F917" s="3" t="e">
        <v>#N/A</v>
      </c>
      <c r="G917" s="3" t="e">
        <v>#N/A</v>
      </c>
      <c r="H917" s="3" t="e">
        <v>#N/A</v>
      </c>
      <c r="I917" s="80" t="e">
        <v>#N/A</v>
      </c>
      <c r="J917" s="80" t="e">
        <v>#N/A</v>
      </c>
      <c r="K917" s="85" t="e">
        <v>#N/A</v>
      </c>
      <c r="L917" s="9" t="e">
        <v>#N/A</v>
      </c>
      <c r="M917" s="93" t="e">
        <v>#N/A</v>
      </c>
      <c r="N917" s="8" t="e">
        <v>#N/A</v>
      </c>
      <c r="O917" t="e">
        <v>#N/A</v>
      </c>
      <c r="P917" t="e">
        <v>#N/A</v>
      </c>
      <c r="Q917" t="e">
        <v>#N/A</v>
      </c>
      <c r="R917" s="2" t="e">
        <v>#N/A</v>
      </c>
      <c r="S917" t="e">
        <v>#N/A</v>
      </c>
      <c r="T917" s="3" t="e">
        <v>#N/A</v>
      </c>
      <c r="U917" s="3" t="e">
        <v>#N/A</v>
      </c>
      <c r="V917" t="e">
        <v>#N/A</v>
      </c>
      <c r="W917" t="e">
        <v>#N/A</v>
      </c>
      <c r="X917" t="e">
        <v>#N/A</v>
      </c>
      <c r="Y917" s="3" t="e">
        <v>#N/A</v>
      </c>
      <c r="Z917" s="8" t="e">
        <v>#N/A</v>
      </c>
      <c r="AA917" s="30" t="e">
        <v>#N/A</v>
      </c>
      <c r="AB917" t="e">
        <v>#N/A</v>
      </c>
      <c r="AC917" t="e">
        <v>#N/A</v>
      </c>
      <c r="AD917" t="e">
        <v>#N/A</v>
      </c>
      <c r="AE917" t="e">
        <v>#N/A</v>
      </c>
      <c r="AF917" t="e">
        <v>#N/A</v>
      </c>
    </row>
    <row r="918" spans="1:32" x14ac:dyDescent="0.25">
      <c r="A918" t="e">
        <v>#N/A</v>
      </c>
      <c r="B918" s="33" t="e">
        <v>#N/A</v>
      </c>
      <c r="C918" t="e">
        <v>#N/A</v>
      </c>
      <c r="D918" t="e">
        <v>#N/A</v>
      </c>
      <c r="E918" s="69" t="e">
        <v>#N/A</v>
      </c>
      <c r="F918" s="3" t="e">
        <v>#N/A</v>
      </c>
      <c r="G918" s="3" t="e">
        <v>#N/A</v>
      </c>
      <c r="H918" s="3" t="e">
        <v>#N/A</v>
      </c>
      <c r="I918" s="80" t="e">
        <v>#N/A</v>
      </c>
      <c r="J918" s="80" t="e">
        <v>#N/A</v>
      </c>
      <c r="K918" s="85" t="e">
        <v>#N/A</v>
      </c>
      <c r="L918" s="9" t="e">
        <v>#N/A</v>
      </c>
      <c r="M918" s="93" t="e">
        <v>#N/A</v>
      </c>
      <c r="N918" s="8" t="e">
        <v>#N/A</v>
      </c>
      <c r="O918" t="e">
        <v>#N/A</v>
      </c>
      <c r="P918" t="e">
        <v>#N/A</v>
      </c>
      <c r="Q918" t="e">
        <v>#N/A</v>
      </c>
      <c r="R918" s="2" t="e">
        <v>#N/A</v>
      </c>
      <c r="S918" t="e">
        <v>#N/A</v>
      </c>
      <c r="T918" s="3" t="e">
        <v>#N/A</v>
      </c>
      <c r="U918" s="3" t="e">
        <v>#N/A</v>
      </c>
      <c r="V918" t="e">
        <v>#N/A</v>
      </c>
      <c r="W918" t="e">
        <v>#N/A</v>
      </c>
      <c r="X918" t="e">
        <v>#N/A</v>
      </c>
      <c r="Y918" s="3" t="e">
        <v>#N/A</v>
      </c>
      <c r="Z918" s="8" t="e">
        <v>#N/A</v>
      </c>
      <c r="AA918" s="30" t="e">
        <v>#N/A</v>
      </c>
      <c r="AB918" t="e">
        <v>#N/A</v>
      </c>
      <c r="AC918" t="e">
        <v>#N/A</v>
      </c>
      <c r="AD918" t="e">
        <v>#N/A</v>
      </c>
      <c r="AE918" t="e">
        <v>#N/A</v>
      </c>
      <c r="AF918" t="e">
        <v>#N/A</v>
      </c>
    </row>
    <row r="919" spans="1:32" x14ac:dyDescent="0.25">
      <c r="A919" t="e">
        <v>#N/A</v>
      </c>
      <c r="B919" s="33" t="e">
        <v>#N/A</v>
      </c>
      <c r="C919" t="e">
        <v>#N/A</v>
      </c>
      <c r="D919" t="e">
        <v>#N/A</v>
      </c>
      <c r="E919" s="69" t="e">
        <v>#N/A</v>
      </c>
      <c r="F919" s="3" t="e">
        <v>#N/A</v>
      </c>
      <c r="G919" s="3" t="e">
        <v>#N/A</v>
      </c>
      <c r="H919" s="3" t="e">
        <v>#N/A</v>
      </c>
      <c r="I919" s="80" t="e">
        <v>#N/A</v>
      </c>
      <c r="J919" s="80" t="e">
        <v>#N/A</v>
      </c>
      <c r="K919" s="85" t="e">
        <v>#N/A</v>
      </c>
      <c r="L919" s="9" t="e">
        <v>#N/A</v>
      </c>
      <c r="M919" s="93" t="e">
        <v>#N/A</v>
      </c>
      <c r="N919" s="8" t="e">
        <v>#N/A</v>
      </c>
      <c r="O919" t="e">
        <v>#N/A</v>
      </c>
      <c r="P919" t="e">
        <v>#N/A</v>
      </c>
      <c r="Q919" t="e">
        <v>#N/A</v>
      </c>
      <c r="R919" s="2" t="e">
        <v>#N/A</v>
      </c>
      <c r="S919" t="e">
        <v>#N/A</v>
      </c>
      <c r="T919" s="3" t="e">
        <v>#N/A</v>
      </c>
      <c r="U919" s="3" t="e">
        <v>#N/A</v>
      </c>
      <c r="V919" t="e">
        <v>#N/A</v>
      </c>
      <c r="W919" t="e">
        <v>#N/A</v>
      </c>
      <c r="X919" t="e">
        <v>#N/A</v>
      </c>
      <c r="Y919" s="3" t="e">
        <v>#N/A</v>
      </c>
      <c r="Z919" s="8" t="e">
        <v>#N/A</v>
      </c>
      <c r="AA919" s="30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</row>
    <row r="920" spans="1:32" x14ac:dyDescent="0.25">
      <c r="A920" t="e">
        <v>#N/A</v>
      </c>
      <c r="B920" s="33" t="e">
        <v>#N/A</v>
      </c>
      <c r="C920" t="e">
        <v>#N/A</v>
      </c>
      <c r="D920" t="e">
        <v>#N/A</v>
      </c>
      <c r="E920" s="69" t="e">
        <v>#N/A</v>
      </c>
      <c r="F920" s="3" t="e">
        <v>#N/A</v>
      </c>
      <c r="G920" s="3" t="e">
        <v>#N/A</v>
      </c>
      <c r="H920" s="3" t="e">
        <v>#N/A</v>
      </c>
      <c r="I920" s="80" t="e">
        <v>#N/A</v>
      </c>
      <c r="J920" s="80" t="e">
        <v>#N/A</v>
      </c>
      <c r="K920" s="85" t="e">
        <v>#N/A</v>
      </c>
      <c r="L920" s="9" t="e">
        <v>#N/A</v>
      </c>
      <c r="M920" s="93" t="e">
        <v>#N/A</v>
      </c>
      <c r="N920" s="8" t="e">
        <v>#N/A</v>
      </c>
      <c r="O920" t="e">
        <v>#N/A</v>
      </c>
      <c r="P920" t="e">
        <v>#N/A</v>
      </c>
      <c r="Q920" t="e">
        <v>#N/A</v>
      </c>
      <c r="R920" s="2" t="e">
        <v>#N/A</v>
      </c>
      <c r="S920" t="e">
        <v>#N/A</v>
      </c>
      <c r="T920" s="3" t="e">
        <v>#N/A</v>
      </c>
      <c r="U920" s="3" t="e">
        <v>#N/A</v>
      </c>
      <c r="V920" t="e">
        <v>#N/A</v>
      </c>
      <c r="W920" t="e">
        <v>#N/A</v>
      </c>
      <c r="X920" t="e">
        <v>#N/A</v>
      </c>
      <c r="Y920" s="3" t="e">
        <v>#N/A</v>
      </c>
      <c r="Z920" s="8" t="e">
        <v>#N/A</v>
      </c>
      <c r="AA920" s="3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</row>
    <row r="921" spans="1:32" x14ac:dyDescent="0.25">
      <c r="A921" t="e">
        <v>#N/A</v>
      </c>
      <c r="B921" s="33" t="e">
        <v>#N/A</v>
      </c>
      <c r="C921" t="e">
        <v>#N/A</v>
      </c>
      <c r="D921" t="e">
        <v>#N/A</v>
      </c>
      <c r="E921" s="69" t="e">
        <v>#N/A</v>
      </c>
      <c r="F921" s="3" t="e">
        <v>#N/A</v>
      </c>
      <c r="G921" s="3" t="e">
        <v>#N/A</v>
      </c>
      <c r="H921" s="3" t="e">
        <v>#N/A</v>
      </c>
      <c r="I921" s="80" t="e">
        <v>#N/A</v>
      </c>
      <c r="J921" s="80" t="e">
        <v>#N/A</v>
      </c>
      <c r="K921" s="85" t="e">
        <v>#N/A</v>
      </c>
      <c r="L921" s="9" t="e">
        <v>#N/A</v>
      </c>
      <c r="M921" s="93" t="e">
        <v>#N/A</v>
      </c>
      <c r="N921" s="8" t="e">
        <v>#N/A</v>
      </c>
      <c r="O921" t="e">
        <v>#N/A</v>
      </c>
      <c r="P921" t="e">
        <v>#N/A</v>
      </c>
      <c r="Q921" t="e">
        <v>#N/A</v>
      </c>
      <c r="R921" s="2" t="e">
        <v>#N/A</v>
      </c>
      <c r="S921" t="e">
        <v>#N/A</v>
      </c>
      <c r="T921" s="3" t="e">
        <v>#N/A</v>
      </c>
      <c r="U921" s="3" t="e">
        <v>#N/A</v>
      </c>
      <c r="V921" t="e">
        <v>#N/A</v>
      </c>
      <c r="W921" t="e">
        <v>#N/A</v>
      </c>
      <c r="X921" t="e">
        <v>#N/A</v>
      </c>
      <c r="Y921" s="3" t="e">
        <v>#N/A</v>
      </c>
      <c r="Z921" s="8" t="e">
        <v>#N/A</v>
      </c>
      <c r="AA921" s="30" t="e">
        <v>#N/A</v>
      </c>
      <c r="AB921" t="e">
        <v>#N/A</v>
      </c>
      <c r="AC921" t="e">
        <v>#N/A</v>
      </c>
      <c r="AD921" t="e">
        <v>#N/A</v>
      </c>
      <c r="AE921" t="e">
        <v>#N/A</v>
      </c>
      <c r="AF921" t="e">
        <v>#N/A</v>
      </c>
    </row>
    <row r="922" spans="1:32" x14ac:dyDescent="0.25">
      <c r="A922" t="e">
        <v>#N/A</v>
      </c>
      <c r="B922" s="33" t="e">
        <v>#N/A</v>
      </c>
      <c r="C922" t="e">
        <v>#N/A</v>
      </c>
      <c r="D922" t="e">
        <v>#N/A</v>
      </c>
      <c r="E922" s="69" t="e">
        <v>#N/A</v>
      </c>
      <c r="F922" s="3" t="e">
        <v>#N/A</v>
      </c>
      <c r="G922" s="3" t="e">
        <v>#N/A</v>
      </c>
      <c r="H922" s="3" t="e">
        <v>#N/A</v>
      </c>
      <c r="I922" s="80" t="e">
        <v>#N/A</v>
      </c>
      <c r="J922" s="80" t="e">
        <v>#N/A</v>
      </c>
      <c r="K922" s="85" t="e">
        <v>#N/A</v>
      </c>
      <c r="L922" s="9" t="e">
        <v>#N/A</v>
      </c>
      <c r="M922" s="93" t="e">
        <v>#N/A</v>
      </c>
      <c r="N922" s="8" t="e">
        <v>#N/A</v>
      </c>
      <c r="O922" t="e">
        <v>#N/A</v>
      </c>
      <c r="P922" t="e">
        <v>#N/A</v>
      </c>
      <c r="Q922" t="e">
        <v>#N/A</v>
      </c>
      <c r="R922" s="2" t="e">
        <v>#N/A</v>
      </c>
      <c r="S922" t="e">
        <v>#N/A</v>
      </c>
      <c r="T922" s="3" t="e">
        <v>#N/A</v>
      </c>
      <c r="U922" s="3" t="e">
        <v>#N/A</v>
      </c>
      <c r="V922" t="e">
        <v>#N/A</v>
      </c>
      <c r="W922" t="e">
        <v>#N/A</v>
      </c>
      <c r="X922" t="e">
        <v>#N/A</v>
      </c>
      <c r="Y922" s="3" t="e">
        <v>#N/A</v>
      </c>
      <c r="Z922" s="8" t="e">
        <v>#N/A</v>
      </c>
      <c r="AA922" s="30" t="e">
        <v>#N/A</v>
      </c>
      <c r="AB922" t="e">
        <v>#N/A</v>
      </c>
      <c r="AC922" t="e">
        <v>#N/A</v>
      </c>
      <c r="AD922" t="e">
        <v>#N/A</v>
      </c>
      <c r="AE922" t="e">
        <v>#N/A</v>
      </c>
      <c r="AF922" t="e">
        <v>#N/A</v>
      </c>
    </row>
    <row r="923" spans="1:32" x14ac:dyDescent="0.25">
      <c r="A923" t="e">
        <v>#N/A</v>
      </c>
      <c r="B923" s="33" t="e">
        <v>#N/A</v>
      </c>
      <c r="C923" t="e">
        <v>#N/A</v>
      </c>
      <c r="D923" t="e">
        <v>#N/A</v>
      </c>
      <c r="E923" s="69" t="e">
        <v>#N/A</v>
      </c>
      <c r="F923" s="3" t="e">
        <v>#N/A</v>
      </c>
      <c r="G923" s="3" t="e">
        <v>#N/A</v>
      </c>
      <c r="H923" s="3" t="e">
        <v>#N/A</v>
      </c>
      <c r="I923" s="80" t="e">
        <v>#N/A</v>
      </c>
      <c r="J923" s="80" t="e">
        <v>#N/A</v>
      </c>
      <c r="K923" s="85" t="e">
        <v>#N/A</v>
      </c>
      <c r="L923" s="9" t="e">
        <v>#N/A</v>
      </c>
      <c r="M923" s="93" t="e">
        <v>#N/A</v>
      </c>
      <c r="N923" s="8" t="e">
        <v>#N/A</v>
      </c>
      <c r="O923" t="e">
        <v>#N/A</v>
      </c>
      <c r="P923" t="e">
        <v>#N/A</v>
      </c>
      <c r="Q923" t="e">
        <v>#N/A</v>
      </c>
      <c r="R923" s="2" t="e">
        <v>#N/A</v>
      </c>
      <c r="S923" t="e">
        <v>#N/A</v>
      </c>
      <c r="T923" s="3" t="e">
        <v>#N/A</v>
      </c>
      <c r="U923" s="3" t="e">
        <v>#N/A</v>
      </c>
      <c r="V923" t="e">
        <v>#N/A</v>
      </c>
      <c r="W923" t="e">
        <v>#N/A</v>
      </c>
      <c r="X923" t="e">
        <v>#N/A</v>
      </c>
      <c r="Y923" s="3" t="e">
        <v>#N/A</v>
      </c>
      <c r="Z923" s="8" t="e">
        <v>#N/A</v>
      </c>
      <c r="AA923" s="30" t="e">
        <v>#N/A</v>
      </c>
      <c r="AB923" t="e">
        <v>#N/A</v>
      </c>
      <c r="AC923" t="e">
        <v>#N/A</v>
      </c>
      <c r="AD923" t="e">
        <v>#N/A</v>
      </c>
      <c r="AE923" t="e">
        <v>#N/A</v>
      </c>
      <c r="AF923" t="e">
        <v>#N/A</v>
      </c>
    </row>
    <row r="924" spans="1:32" x14ac:dyDescent="0.25">
      <c r="A924" t="e">
        <v>#N/A</v>
      </c>
      <c r="B924" s="33" t="e">
        <v>#N/A</v>
      </c>
      <c r="C924" t="e">
        <v>#N/A</v>
      </c>
      <c r="D924" t="e">
        <v>#N/A</v>
      </c>
      <c r="E924" s="69" t="e">
        <v>#N/A</v>
      </c>
      <c r="F924" s="3" t="e">
        <v>#N/A</v>
      </c>
      <c r="G924" s="3" t="e">
        <v>#N/A</v>
      </c>
      <c r="H924" s="3" t="e">
        <v>#N/A</v>
      </c>
      <c r="I924" s="80" t="e">
        <v>#N/A</v>
      </c>
      <c r="J924" s="80" t="e">
        <v>#N/A</v>
      </c>
      <c r="K924" s="85" t="e">
        <v>#N/A</v>
      </c>
      <c r="L924" s="9" t="e">
        <v>#N/A</v>
      </c>
      <c r="M924" s="93" t="e">
        <v>#N/A</v>
      </c>
      <c r="N924" s="8" t="e">
        <v>#N/A</v>
      </c>
      <c r="O924" t="e">
        <v>#N/A</v>
      </c>
      <c r="P924" t="e">
        <v>#N/A</v>
      </c>
      <c r="Q924" t="e">
        <v>#N/A</v>
      </c>
      <c r="R924" s="2" t="e">
        <v>#N/A</v>
      </c>
      <c r="S924" t="e">
        <v>#N/A</v>
      </c>
      <c r="T924" s="3" t="e">
        <v>#N/A</v>
      </c>
      <c r="U924" s="3" t="e">
        <v>#N/A</v>
      </c>
      <c r="V924" t="e">
        <v>#N/A</v>
      </c>
      <c r="W924" t="e">
        <v>#N/A</v>
      </c>
      <c r="X924" t="e">
        <v>#N/A</v>
      </c>
      <c r="Y924" s="3" t="e">
        <v>#N/A</v>
      </c>
      <c r="Z924" s="8" t="e">
        <v>#N/A</v>
      </c>
      <c r="AA924" s="30" t="e">
        <v>#N/A</v>
      </c>
      <c r="AB924" t="e">
        <v>#N/A</v>
      </c>
      <c r="AC924" t="e">
        <v>#N/A</v>
      </c>
      <c r="AD924" t="e">
        <v>#N/A</v>
      </c>
      <c r="AE924" t="e">
        <v>#N/A</v>
      </c>
      <c r="AF924" t="e">
        <v>#N/A</v>
      </c>
    </row>
    <row r="925" spans="1:32" x14ac:dyDescent="0.25">
      <c r="A925" t="e">
        <v>#N/A</v>
      </c>
      <c r="B925" s="33" t="e">
        <v>#N/A</v>
      </c>
      <c r="C925" t="e">
        <v>#N/A</v>
      </c>
      <c r="D925" t="e">
        <v>#N/A</v>
      </c>
      <c r="E925" s="69" t="e">
        <v>#N/A</v>
      </c>
      <c r="F925" s="3" t="e">
        <v>#N/A</v>
      </c>
      <c r="G925" s="3" t="e">
        <v>#N/A</v>
      </c>
      <c r="H925" s="3" t="e">
        <v>#N/A</v>
      </c>
      <c r="I925" s="80" t="e">
        <v>#N/A</v>
      </c>
      <c r="J925" s="80" t="e">
        <v>#N/A</v>
      </c>
      <c r="K925" s="85" t="e">
        <v>#N/A</v>
      </c>
      <c r="L925" s="9" t="e">
        <v>#N/A</v>
      </c>
      <c r="M925" s="93" t="e">
        <v>#N/A</v>
      </c>
      <c r="N925" s="8" t="e">
        <v>#N/A</v>
      </c>
      <c r="O925" t="e">
        <v>#N/A</v>
      </c>
      <c r="P925" t="e">
        <v>#N/A</v>
      </c>
      <c r="Q925" t="e">
        <v>#N/A</v>
      </c>
      <c r="R925" s="2" t="e">
        <v>#N/A</v>
      </c>
      <c r="S925" t="e">
        <v>#N/A</v>
      </c>
      <c r="T925" s="3" t="e">
        <v>#N/A</v>
      </c>
      <c r="U925" s="3" t="e">
        <v>#N/A</v>
      </c>
      <c r="V925" t="e">
        <v>#N/A</v>
      </c>
      <c r="W925" t="e">
        <v>#N/A</v>
      </c>
      <c r="X925" t="e">
        <v>#N/A</v>
      </c>
      <c r="Y925" s="3" t="e">
        <v>#N/A</v>
      </c>
      <c r="Z925" s="8" t="e">
        <v>#N/A</v>
      </c>
      <c r="AA925" s="30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</row>
    <row r="926" spans="1:32" x14ac:dyDescent="0.25">
      <c r="A926" t="e">
        <v>#N/A</v>
      </c>
      <c r="B926" s="33" t="e">
        <v>#N/A</v>
      </c>
      <c r="C926" t="e">
        <v>#N/A</v>
      </c>
      <c r="D926" t="e">
        <v>#N/A</v>
      </c>
      <c r="E926" s="69" t="e">
        <v>#N/A</v>
      </c>
      <c r="F926" s="3" t="e">
        <v>#N/A</v>
      </c>
      <c r="G926" s="3" t="e">
        <v>#N/A</v>
      </c>
      <c r="H926" s="3" t="e">
        <v>#N/A</v>
      </c>
      <c r="I926" s="80" t="e">
        <v>#N/A</v>
      </c>
      <c r="J926" s="80" t="e">
        <v>#N/A</v>
      </c>
      <c r="K926" s="85" t="e">
        <v>#N/A</v>
      </c>
      <c r="L926" s="9" t="e">
        <v>#N/A</v>
      </c>
      <c r="M926" s="93" t="e">
        <v>#N/A</v>
      </c>
      <c r="N926" s="8" t="e">
        <v>#N/A</v>
      </c>
      <c r="O926" t="e">
        <v>#N/A</v>
      </c>
      <c r="P926" t="e">
        <v>#N/A</v>
      </c>
      <c r="Q926" t="e">
        <v>#N/A</v>
      </c>
      <c r="R926" s="2" t="e">
        <v>#N/A</v>
      </c>
      <c r="S926" t="e">
        <v>#N/A</v>
      </c>
      <c r="T926" s="3" t="e">
        <v>#N/A</v>
      </c>
      <c r="U926" s="3" t="e">
        <v>#N/A</v>
      </c>
      <c r="V926" t="e">
        <v>#N/A</v>
      </c>
      <c r="W926" t="e">
        <v>#N/A</v>
      </c>
      <c r="X926" t="e">
        <v>#N/A</v>
      </c>
      <c r="Y926" s="3" t="e">
        <v>#N/A</v>
      </c>
      <c r="Z926" s="8" t="e">
        <v>#N/A</v>
      </c>
      <c r="AA926" s="30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</row>
    <row r="927" spans="1:32" x14ac:dyDescent="0.25">
      <c r="A927" t="e">
        <v>#N/A</v>
      </c>
      <c r="B927" s="33" t="e">
        <v>#N/A</v>
      </c>
      <c r="C927" t="e">
        <v>#N/A</v>
      </c>
      <c r="D927" t="e">
        <v>#N/A</v>
      </c>
      <c r="E927" s="69" t="e">
        <v>#N/A</v>
      </c>
      <c r="F927" s="3" t="e">
        <v>#N/A</v>
      </c>
      <c r="G927" s="3" t="e">
        <v>#N/A</v>
      </c>
      <c r="H927" s="3" t="e">
        <v>#N/A</v>
      </c>
      <c r="I927" s="80" t="e">
        <v>#N/A</v>
      </c>
      <c r="J927" s="80" t="e">
        <v>#N/A</v>
      </c>
      <c r="K927" s="85" t="e">
        <v>#N/A</v>
      </c>
      <c r="L927" s="9" t="e">
        <v>#N/A</v>
      </c>
      <c r="M927" s="93" t="e">
        <v>#N/A</v>
      </c>
      <c r="N927" s="8" t="e">
        <v>#N/A</v>
      </c>
      <c r="O927" t="e">
        <v>#N/A</v>
      </c>
      <c r="P927" t="e">
        <v>#N/A</v>
      </c>
      <c r="Q927" t="e">
        <v>#N/A</v>
      </c>
      <c r="R927" s="2" t="e">
        <v>#N/A</v>
      </c>
      <c r="S927" t="e">
        <v>#N/A</v>
      </c>
      <c r="T927" s="3" t="e">
        <v>#N/A</v>
      </c>
      <c r="U927" s="3" t="e">
        <v>#N/A</v>
      </c>
      <c r="V927" t="e">
        <v>#N/A</v>
      </c>
      <c r="W927" t="e">
        <v>#N/A</v>
      </c>
      <c r="X927" t="e">
        <v>#N/A</v>
      </c>
      <c r="Y927" s="3" t="e">
        <v>#N/A</v>
      </c>
      <c r="Z927" s="8" t="e">
        <v>#N/A</v>
      </c>
      <c r="AA927" s="30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</row>
    <row r="928" spans="1:32" x14ac:dyDescent="0.25">
      <c r="A928" t="e">
        <v>#N/A</v>
      </c>
      <c r="B928" s="33" t="e">
        <v>#N/A</v>
      </c>
      <c r="C928" t="e">
        <v>#N/A</v>
      </c>
      <c r="D928" t="e">
        <v>#N/A</v>
      </c>
      <c r="E928" s="69" t="e">
        <v>#N/A</v>
      </c>
      <c r="F928" s="3" t="e">
        <v>#N/A</v>
      </c>
      <c r="G928" s="3" t="e">
        <v>#N/A</v>
      </c>
      <c r="H928" s="3" t="e">
        <v>#N/A</v>
      </c>
      <c r="I928" s="80" t="e">
        <v>#N/A</v>
      </c>
      <c r="J928" s="80" t="e">
        <v>#N/A</v>
      </c>
      <c r="K928" s="85" t="e">
        <v>#N/A</v>
      </c>
      <c r="L928" s="9" t="e">
        <v>#N/A</v>
      </c>
      <c r="M928" s="93" t="e">
        <v>#N/A</v>
      </c>
      <c r="N928" s="8" t="e">
        <v>#N/A</v>
      </c>
      <c r="O928" t="e">
        <v>#N/A</v>
      </c>
      <c r="P928" t="e">
        <v>#N/A</v>
      </c>
      <c r="Q928" t="e">
        <v>#N/A</v>
      </c>
      <c r="R928" s="2" t="e">
        <v>#N/A</v>
      </c>
      <c r="S928" t="e">
        <v>#N/A</v>
      </c>
      <c r="T928" s="3" t="e">
        <v>#N/A</v>
      </c>
      <c r="U928" s="3" t="e">
        <v>#N/A</v>
      </c>
      <c r="V928" t="e">
        <v>#N/A</v>
      </c>
      <c r="W928" t="e">
        <v>#N/A</v>
      </c>
      <c r="X928" t="e">
        <v>#N/A</v>
      </c>
      <c r="Y928" s="3" t="e">
        <v>#N/A</v>
      </c>
      <c r="Z928" s="8" t="e">
        <v>#N/A</v>
      </c>
      <c r="AA928" s="30" t="e">
        <v>#N/A</v>
      </c>
      <c r="AB928" t="e">
        <v>#N/A</v>
      </c>
      <c r="AC928" t="e">
        <v>#N/A</v>
      </c>
      <c r="AD928" t="e">
        <v>#N/A</v>
      </c>
      <c r="AE928" t="e">
        <v>#N/A</v>
      </c>
      <c r="AF928" t="e">
        <v>#N/A</v>
      </c>
    </row>
    <row r="929" spans="1:32" x14ac:dyDescent="0.25">
      <c r="A929" t="e">
        <v>#N/A</v>
      </c>
      <c r="B929" s="33" t="e">
        <v>#N/A</v>
      </c>
      <c r="C929" t="e">
        <v>#N/A</v>
      </c>
      <c r="D929" t="e">
        <v>#N/A</v>
      </c>
      <c r="E929" s="69" t="e">
        <v>#N/A</v>
      </c>
      <c r="F929" s="3" t="e">
        <v>#N/A</v>
      </c>
      <c r="G929" s="3" t="e">
        <v>#N/A</v>
      </c>
      <c r="H929" s="3" t="e">
        <v>#N/A</v>
      </c>
      <c r="I929" s="80" t="e">
        <v>#N/A</v>
      </c>
      <c r="J929" s="80" t="e">
        <v>#N/A</v>
      </c>
      <c r="K929" s="85" t="e">
        <v>#N/A</v>
      </c>
      <c r="L929" s="9" t="e">
        <v>#N/A</v>
      </c>
      <c r="M929" s="93" t="e">
        <v>#N/A</v>
      </c>
      <c r="N929" s="8" t="e">
        <v>#N/A</v>
      </c>
      <c r="O929" t="e">
        <v>#N/A</v>
      </c>
      <c r="P929" t="e">
        <v>#N/A</v>
      </c>
      <c r="Q929" t="e">
        <v>#N/A</v>
      </c>
      <c r="R929" s="2" t="e">
        <v>#N/A</v>
      </c>
      <c r="S929" t="e">
        <v>#N/A</v>
      </c>
      <c r="T929" s="3" t="e">
        <v>#N/A</v>
      </c>
      <c r="U929" s="3" t="e">
        <v>#N/A</v>
      </c>
      <c r="V929" t="e">
        <v>#N/A</v>
      </c>
      <c r="W929" t="e">
        <v>#N/A</v>
      </c>
      <c r="X929" t="e">
        <v>#N/A</v>
      </c>
      <c r="Y929" s="3" t="e">
        <v>#N/A</v>
      </c>
      <c r="Z929" s="8" t="e">
        <v>#N/A</v>
      </c>
      <c r="AA929" s="30" t="e">
        <v>#N/A</v>
      </c>
      <c r="AB929" t="e">
        <v>#N/A</v>
      </c>
      <c r="AC929" t="e">
        <v>#N/A</v>
      </c>
      <c r="AD929" t="e">
        <v>#N/A</v>
      </c>
      <c r="AE929" t="e">
        <v>#N/A</v>
      </c>
      <c r="AF929" t="e">
        <v>#N/A</v>
      </c>
    </row>
    <row r="930" spans="1:32" x14ac:dyDescent="0.25">
      <c r="A930" t="e">
        <v>#N/A</v>
      </c>
      <c r="B930" s="33" t="e">
        <v>#N/A</v>
      </c>
      <c r="C930" t="e">
        <v>#N/A</v>
      </c>
      <c r="D930" t="e">
        <v>#N/A</v>
      </c>
      <c r="E930" s="69" t="e">
        <v>#N/A</v>
      </c>
      <c r="F930" s="3" t="e">
        <v>#N/A</v>
      </c>
      <c r="G930" s="3" t="e">
        <v>#N/A</v>
      </c>
      <c r="H930" s="3" t="e">
        <v>#N/A</v>
      </c>
      <c r="I930" s="80" t="e">
        <v>#N/A</v>
      </c>
      <c r="J930" s="80" t="e">
        <v>#N/A</v>
      </c>
      <c r="K930" s="85" t="e">
        <v>#N/A</v>
      </c>
      <c r="L930" s="9" t="e">
        <v>#N/A</v>
      </c>
      <c r="M930" s="93" t="e">
        <v>#N/A</v>
      </c>
      <c r="N930" s="8" t="e">
        <v>#N/A</v>
      </c>
      <c r="O930" t="e">
        <v>#N/A</v>
      </c>
      <c r="P930" t="e">
        <v>#N/A</v>
      </c>
      <c r="Q930" t="e">
        <v>#N/A</v>
      </c>
      <c r="R930" s="2" t="e">
        <v>#N/A</v>
      </c>
      <c r="S930" t="e">
        <v>#N/A</v>
      </c>
      <c r="T930" s="3" t="e">
        <v>#N/A</v>
      </c>
      <c r="U930" s="3" t="e">
        <v>#N/A</v>
      </c>
      <c r="V930" t="e">
        <v>#N/A</v>
      </c>
      <c r="W930" t="e">
        <v>#N/A</v>
      </c>
      <c r="X930" t="e">
        <v>#N/A</v>
      </c>
      <c r="Y930" s="3" t="e">
        <v>#N/A</v>
      </c>
      <c r="Z930" s="8" t="e">
        <v>#N/A</v>
      </c>
      <c r="AA930" s="30" t="e">
        <v>#N/A</v>
      </c>
      <c r="AB930" t="e">
        <v>#N/A</v>
      </c>
      <c r="AC930" t="e">
        <v>#N/A</v>
      </c>
      <c r="AD930" t="e">
        <v>#N/A</v>
      </c>
      <c r="AE930" t="e">
        <v>#N/A</v>
      </c>
      <c r="AF930" t="e">
        <v>#N/A</v>
      </c>
    </row>
    <row r="931" spans="1:32" x14ac:dyDescent="0.25">
      <c r="A931" t="e">
        <v>#N/A</v>
      </c>
      <c r="B931" s="33" t="e">
        <v>#N/A</v>
      </c>
      <c r="C931" t="e">
        <v>#N/A</v>
      </c>
      <c r="D931" t="e">
        <v>#N/A</v>
      </c>
      <c r="E931" s="69" t="e">
        <v>#N/A</v>
      </c>
      <c r="F931" s="3" t="e">
        <v>#N/A</v>
      </c>
      <c r="G931" s="3" t="e">
        <v>#N/A</v>
      </c>
      <c r="H931" s="3" t="e">
        <v>#N/A</v>
      </c>
      <c r="I931" s="80" t="e">
        <v>#N/A</v>
      </c>
      <c r="J931" s="80" t="e">
        <v>#N/A</v>
      </c>
      <c r="K931" s="85" t="e">
        <v>#N/A</v>
      </c>
      <c r="L931" s="9" t="e">
        <v>#N/A</v>
      </c>
      <c r="M931" s="93" t="e">
        <v>#N/A</v>
      </c>
      <c r="N931" s="8" t="e">
        <v>#N/A</v>
      </c>
      <c r="O931" t="e">
        <v>#N/A</v>
      </c>
      <c r="P931" t="e">
        <v>#N/A</v>
      </c>
      <c r="Q931" t="e">
        <v>#N/A</v>
      </c>
      <c r="R931" s="2" t="e">
        <v>#N/A</v>
      </c>
      <c r="S931" t="e">
        <v>#N/A</v>
      </c>
      <c r="T931" s="3" t="e">
        <v>#N/A</v>
      </c>
      <c r="U931" s="3" t="e">
        <v>#N/A</v>
      </c>
      <c r="V931" t="e">
        <v>#N/A</v>
      </c>
      <c r="W931" t="e">
        <v>#N/A</v>
      </c>
      <c r="X931" t="e">
        <v>#N/A</v>
      </c>
      <c r="Y931" s="3" t="e">
        <v>#N/A</v>
      </c>
      <c r="Z931" s="8" t="e">
        <v>#N/A</v>
      </c>
      <c r="AA931" s="30" t="e">
        <v>#N/A</v>
      </c>
      <c r="AB931" t="e">
        <v>#N/A</v>
      </c>
      <c r="AC931" t="e">
        <v>#N/A</v>
      </c>
      <c r="AD931" t="e">
        <v>#N/A</v>
      </c>
      <c r="AE931" t="e">
        <v>#N/A</v>
      </c>
      <c r="AF931" t="e">
        <v>#N/A</v>
      </c>
    </row>
    <row r="932" spans="1:32" x14ac:dyDescent="0.25">
      <c r="A932" t="e">
        <v>#N/A</v>
      </c>
      <c r="B932" s="33" t="e">
        <v>#N/A</v>
      </c>
      <c r="C932" t="e">
        <v>#N/A</v>
      </c>
      <c r="D932" t="e">
        <v>#N/A</v>
      </c>
      <c r="E932" s="69" t="e">
        <v>#N/A</v>
      </c>
      <c r="F932" s="3" t="e">
        <v>#N/A</v>
      </c>
      <c r="G932" s="3" t="e">
        <v>#N/A</v>
      </c>
      <c r="H932" s="3" t="e">
        <v>#N/A</v>
      </c>
      <c r="I932" s="80" t="e">
        <v>#N/A</v>
      </c>
      <c r="J932" s="80" t="e">
        <v>#N/A</v>
      </c>
      <c r="K932" s="85" t="e">
        <v>#N/A</v>
      </c>
      <c r="L932" s="9" t="e">
        <v>#N/A</v>
      </c>
      <c r="M932" s="93" t="e">
        <v>#N/A</v>
      </c>
      <c r="N932" s="8" t="e">
        <v>#N/A</v>
      </c>
      <c r="O932" t="e">
        <v>#N/A</v>
      </c>
      <c r="P932" t="e">
        <v>#N/A</v>
      </c>
      <c r="Q932" t="e">
        <v>#N/A</v>
      </c>
      <c r="R932" s="2" t="e">
        <v>#N/A</v>
      </c>
      <c r="S932" t="e">
        <v>#N/A</v>
      </c>
      <c r="T932" s="3" t="e">
        <v>#N/A</v>
      </c>
      <c r="U932" s="3" t="e">
        <v>#N/A</v>
      </c>
      <c r="V932" t="e">
        <v>#N/A</v>
      </c>
      <c r="W932" t="e">
        <v>#N/A</v>
      </c>
      <c r="X932" t="e">
        <v>#N/A</v>
      </c>
      <c r="Y932" s="3" t="e">
        <v>#N/A</v>
      </c>
      <c r="Z932" s="8" t="e">
        <v>#N/A</v>
      </c>
      <c r="AA932" s="30" t="e">
        <v>#N/A</v>
      </c>
      <c r="AB932" t="e">
        <v>#N/A</v>
      </c>
      <c r="AC932" t="e">
        <v>#N/A</v>
      </c>
      <c r="AD932" t="e">
        <v>#N/A</v>
      </c>
      <c r="AE932" t="e">
        <v>#N/A</v>
      </c>
      <c r="AF932" t="e">
        <v>#N/A</v>
      </c>
    </row>
    <row r="933" spans="1:32" x14ac:dyDescent="0.25">
      <c r="A933" t="e">
        <v>#N/A</v>
      </c>
      <c r="B933" s="33" t="e">
        <v>#N/A</v>
      </c>
      <c r="C933" t="e">
        <v>#N/A</v>
      </c>
      <c r="D933" t="e">
        <v>#N/A</v>
      </c>
      <c r="E933" s="69" t="e">
        <v>#N/A</v>
      </c>
      <c r="F933" s="3" t="e">
        <v>#N/A</v>
      </c>
      <c r="G933" s="3" t="e">
        <v>#N/A</v>
      </c>
      <c r="H933" s="3" t="e">
        <v>#N/A</v>
      </c>
      <c r="I933" s="80" t="e">
        <v>#N/A</v>
      </c>
      <c r="J933" s="80" t="e">
        <v>#N/A</v>
      </c>
      <c r="K933" s="85" t="e">
        <v>#N/A</v>
      </c>
      <c r="L933" s="9" t="e">
        <v>#N/A</v>
      </c>
      <c r="M933" s="93" t="e">
        <v>#N/A</v>
      </c>
      <c r="N933" s="8" t="e">
        <v>#N/A</v>
      </c>
      <c r="O933" t="e">
        <v>#N/A</v>
      </c>
      <c r="P933" t="e">
        <v>#N/A</v>
      </c>
      <c r="Q933" t="e">
        <v>#N/A</v>
      </c>
      <c r="R933" s="2" t="e">
        <v>#N/A</v>
      </c>
      <c r="S933" t="e">
        <v>#N/A</v>
      </c>
      <c r="T933" s="3" t="e">
        <v>#N/A</v>
      </c>
      <c r="U933" s="3" t="e">
        <v>#N/A</v>
      </c>
      <c r="V933" t="e">
        <v>#N/A</v>
      </c>
      <c r="W933" t="e">
        <v>#N/A</v>
      </c>
      <c r="X933" t="e">
        <v>#N/A</v>
      </c>
      <c r="Y933" s="3" t="e">
        <v>#N/A</v>
      </c>
      <c r="Z933" s="8" t="e">
        <v>#N/A</v>
      </c>
      <c r="AA933" s="30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</row>
    <row r="934" spans="1:32" x14ac:dyDescent="0.25">
      <c r="A934" t="e">
        <v>#N/A</v>
      </c>
      <c r="B934" s="33" t="e">
        <v>#N/A</v>
      </c>
      <c r="C934" t="e">
        <v>#N/A</v>
      </c>
      <c r="D934" t="e">
        <v>#N/A</v>
      </c>
      <c r="E934" s="69" t="e">
        <v>#N/A</v>
      </c>
      <c r="F934" s="3" t="e">
        <v>#N/A</v>
      </c>
      <c r="G934" s="3" t="e">
        <v>#N/A</v>
      </c>
      <c r="H934" s="3" t="e">
        <v>#N/A</v>
      </c>
      <c r="I934" s="80" t="e">
        <v>#N/A</v>
      </c>
      <c r="J934" s="80" t="e">
        <v>#N/A</v>
      </c>
      <c r="K934" s="85" t="e">
        <v>#N/A</v>
      </c>
      <c r="L934" s="9" t="e">
        <v>#N/A</v>
      </c>
      <c r="M934" s="93" t="e">
        <v>#N/A</v>
      </c>
      <c r="N934" s="8" t="e">
        <v>#N/A</v>
      </c>
      <c r="O934" t="e">
        <v>#N/A</v>
      </c>
      <c r="P934" t="e">
        <v>#N/A</v>
      </c>
      <c r="Q934" t="e">
        <v>#N/A</v>
      </c>
      <c r="R934" s="2" t="e">
        <v>#N/A</v>
      </c>
      <c r="S934" t="e">
        <v>#N/A</v>
      </c>
      <c r="T934" s="3" t="e">
        <v>#N/A</v>
      </c>
      <c r="U934" s="3" t="e">
        <v>#N/A</v>
      </c>
      <c r="V934" t="e">
        <v>#N/A</v>
      </c>
      <c r="W934" t="e">
        <v>#N/A</v>
      </c>
      <c r="X934" t="e">
        <v>#N/A</v>
      </c>
      <c r="Y934" s="3" t="e">
        <v>#N/A</v>
      </c>
      <c r="Z934" s="8" t="e">
        <v>#N/A</v>
      </c>
      <c r="AA934" s="30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</row>
    <row r="935" spans="1:32" x14ac:dyDescent="0.25">
      <c r="A935" t="e">
        <v>#N/A</v>
      </c>
      <c r="B935" s="33" t="e">
        <v>#N/A</v>
      </c>
      <c r="C935" t="e">
        <v>#N/A</v>
      </c>
      <c r="D935" t="e">
        <v>#N/A</v>
      </c>
      <c r="E935" s="69" t="e">
        <v>#N/A</v>
      </c>
      <c r="F935" s="3" t="e">
        <v>#N/A</v>
      </c>
      <c r="G935" s="3" t="e">
        <v>#N/A</v>
      </c>
      <c r="H935" s="3" t="e">
        <v>#N/A</v>
      </c>
      <c r="I935" s="80" t="e">
        <v>#N/A</v>
      </c>
      <c r="J935" s="80" t="e">
        <v>#N/A</v>
      </c>
      <c r="K935" s="85" t="e">
        <v>#N/A</v>
      </c>
      <c r="L935" s="9" t="e">
        <v>#N/A</v>
      </c>
      <c r="M935" s="93" t="e">
        <v>#N/A</v>
      </c>
      <c r="N935" s="8" t="e">
        <v>#N/A</v>
      </c>
      <c r="O935" t="e">
        <v>#N/A</v>
      </c>
      <c r="P935" t="e">
        <v>#N/A</v>
      </c>
      <c r="Q935" t="e">
        <v>#N/A</v>
      </c>
      <c r="R935" s="2" t="e">
        <v>#N/A</v>
      </c>
      <c r="S935" t="e">
        <v>#N/A</v>
      </c>
      <c r="T935" s="3" t="e">
        <v>#N/A</v>
      </c>
      <c r="U935" s="3" t="e">
        <v>#N/A</v>
      </c>
      <c r="V935" t="e">
        <v>#N/A</v>
      </c>
      <c r="W935" t="e">
        <v>#N/A</v>
      </c>
      <c r="X935" t="e">
        <v>#N/A</v>
      </c>
      <c r="Y935" s="3" t="e">
        <v>#N/A</v>
      </c>
      <c r="Z935" s="8" t="e">
        <v>#N/A</v>
      </c>
      <c r="AA935" s="30" t="e">
        <v>#N/A</v>
      </c>
      <c r="AB935" t="e">
        <v>#N/A</v>
      </c>
      <c r="AC935" t="e">
        <v>#N/A</v>
      </c>
      <c r="AD935" t="e">
        <v>#N/A</v>
      </c>
      <c r="AE935" t="e">
        <v>#N/A</v>
      </c>
      <c r="AF935" t="e">
        <v>#N/A</v>
      </c>
    </row>
    <row r="936" spans="1:32" x14ac:dyDescent="0.25">
      <c r="A936" t="e">
        <v>#N/A</v>
      </c>
      <c r="B936" s="33" t="e">
        <v>#N/A</v>
      </c>
      <c r="C936" t="e">
        <v>#N/A</v>
      </c>
      <c r="D936" t="e">
        <v>#N/A</v>
      </c>
      <c r="E936" s="69" t="e">
        <v>#N/A</v>
      </c>
      <c r="F936" s="3" t="e">
        <v>#N/A</v>
      </c>
      <c r="G936" s="3" t="e">
        <v>#N/A</v>
      </c>
      <c r="H936" s="3" t="e">
        <v>#N/A</v>
      </c>
      <c r="I936" s="80" t="e">
        <v>#N/A</v>
      </c>
      <c r="J936" s="80" t="e">
        <v>#N/A</v>
      </c>
      <c r="K936" s="85" t="e">
        <v>#N/A</v>
      </c>
      <c r="L936" s="9" t="e">
        <v>#N/A</v>
      </c>
      <c r="M936" s="93" t="e">
        <v>#N/A</v>
      </c>
      <c r="N936" s="8" t="e">
        <v>#N/A</v>
      </c>
      <c r="O936" t="e">
        <v>#N/A</v>
      </c>
      <c r="P936" t="e">
        <v>#N/A</v>
      </c>
      <c r="Q936" t="e">
        <v>#N/A</v>
      </c>
      <c r="R936" s="2" t="e">
        <v>#N/A</v>
      </c>
      <c r="S936" t="e">
        <v>#N/A</v>
      </c>
      <c r="T936" s="3" t="e">
        <v>#N/A</v>
      </c>
      <c r="U936" s="3" t="e">
        <v>#N/A</v>
      </c>
      <c r="V936" t="e">
        <v>#N/A</v>
      </c>
      <c r="W936" t="e">
        <v>#N/A</v>
      </c>
      <c r="X936" t="e">
        <v>#N/A</v>
      </c>
      <c r="Y936" s="3" t="e">
        <v>#N/A</v>
      </c>
      <c r="Z936" s="8" t="e">
        <v>#N/A</v>
      </c>
      <c r="AA936" s="30" t="e">
        <v>#N/A</v>
      </c>
      <c r="AB936" t="e">
        <v>#N/A</v>
      </c>
      <c r="AC936" t="e">
        <v>#N/A</v>
      </c>
      <c r="AD936" t="e">
        <v>#N/A</v>
      </c>
      <c r="AE936" t="e">
        <v>#N/A</v>
      </c>
      <c r="AF936" t="e">
        <v>#N/A</v>
      </c>
    </row>
    <row r="937" spans="1:32" x14ac:dyDescent="0.25">
      <c r="A937" t="e">
        <v>#N/A</v>
      </c>
      <c r="B937" s="33" t="e">
        <v>#N/A</v>
      </c>
      <c r="C937" t="e">
        <v>#N/A</v>
      </c>
      <c r="D937" t="e">
        <v>#N/A</v>
      </c>
      <c r="E937" s="69" t="e">
        <v>#N/A</v>
      </c>
      <c r="F937" s="3" t="e">
        <v>#N/A</v>
      </c>
      <c r="G937" s="3" t="e">
        <v>#N/A</v>
      </c>
      <c r="H937" s="3" t="e">
        <v>#N/A</v>
      </c>
      <c r="I937" s="80" t="e">
        <v>#N/A</v>
      </c>
      <c r="J937" s="80" t="e">
        <v>#N/A</v>
      </c>
      <c r="K937" s="85" t="e">
        <v>#N/A</v>
      </c>
      <c r="L937" s="9" t="e">
        <v>#N/A</v>
      </c>
      <c r="M937" s="93" t="e">
        <v>#N/A</v>
      </c>
      <c r="N937" s="8" t="e">
        <v>#N/A</v>
      </c>
      <c r="O937" t="e">
        <v>#N/A</v>
      </c>
      <c r="P937" t="e">
        <v>#N/A</v>
      </c>
      <c r="Q937" t="e">
        <v>#N/A</v>
      </c>
      <c r="R937" s="2" t="e">
        <v>#N/A</v>
      </c>
      <c r="S937" t="e">
        <v>#N/A</v>
      </c>
      <c r="T937" s="3" t="e">
        <v>#N/A</v>
      </c>
      <c r="U937" s="3" t="e">
        <v>#N/A</v>
      </c>
      <c r="V937" t="e">
        <v>#N/A</v>
      </c>
      <c r="W937" t="e">
        <v>#N/A</v>
      </c>
      <c r="X937" t="e">
        <v>#N/A</v>
      </c>
      <c r="Y937" s="3" t="e">
        <v>#N/A</v>
      </c>
      <c r="Z937" s="8" t="e">
        <v>#N/A</v>
      </c>
      <c r="AA937" s="30" t="e">
        <v>#N/A</v>
      </c>
      <c r="AB937" t="e">
        <v>#N/A</v>
      </c>
      <c r="AC937" t="e">
        <v>#N/A</v>
      </c>
      <c r="AD937" t="e">
        <v>#N/A</v>
      </c>
      <c r="AE937" t="e">
        <v>#N/A</v>
      </c>
      <c r="AF937" t="e">
        <v>#N/A</v>
      </c>
    </row>
    <row r="938" spans="1:32" x14ac:dyDescent="0.25">
      <c r="A938" t="e">
        <v>#N/A</v>
      </c>
      <c r="B938" s="33" t="e">
        <v>#N/A</v>
      </c>
      <c r="C938" t="e">
        <v>#N/A</v>
      </c>
      <c r="D938" t="e">
        <v>#N/A</v>
      </c>
      <c r="E938" s="69" t="e">
        <v>#N/A</v>
      </c>
      <c r="F938" s="3" t="e">
        <v>#N/A</v>
      </c>
      <c r="G938" s="3" t="e">
        <v>#N/A</v>
      </c>
      <c r="H938" s="3" t="e">
        <v>#N/A</v>
      </c>
      <c r="I938" s="80" t="e">
        <v>#N/A</v>
      </c>
      <c r="J938" s="80" t="e">
        <v>#N/A</v>
      </c>
      <c r="K938" s="85" t="e">
        <v>#N/A</v>
      </c>
      <c r="L938" s="9" t="e">
        <v>#N/A</v>
      </c>
      <c r="M938" s="93" t="e">
        <v>#N/A</v>
      </c>
      <c r="N938" s="8" t="e">
        <v>#N/A</v>
      </c>
      <c r="O938" t="e">
        <v>#N/A</v>
      </c>
      <c r="P938" t="e">
        <v>#N/A</v>
      </c>
      <c r="Q938" t="e">
        <v>#N/A</v>
      </c>
      <c r="R938" s="2" t="e">
        <v>#N/A</v>
      </c>
      <c r="S938" t="e">
        <v>#N/A</v>
      </c>
      <c r="T938" s="3" t="e">
        <v>#N/A</v>
      </c>
      <c r="U938" s="3" t="e">
        <v>#N/A</v>
      </c>
      <c r="V938" t="e">
        <v>#N/A</v>
      </c>
      <c r="W938" t="e">
        <v>#N/A</v>
      </c>
      <c r="X938" t="e">
        <v>#N/A</v>
      </c>
      <c r="Y938" s="3" t="e">
        <v>#N/A</v>
      </c>
      <c r="Z938" s="8" t="e">
        <v>#N/A</v>
      </c>
      <c r="AA938" s="30" t="e">
        <v>#N/A</v>
      </c>
      <c r="AB938" t="e">
        <v>#N/A</v>
      </c>
      <c r="AC938" t="e">
        <v>#N/A</v>
      </c>
      <c r="AD938" t="e">
        <v>#N/A</v>
      </c>
      <c r="AE938" t="e">
        <v>#N/A</v>
      </c>
      <c r="AF938" t="e">
        <v>#N/A</v>
      </c>
    </row>
    <row r="939" spans="1:32" x14ac:dyDescent="0.25">
      <c r="A939" t="e">
        <v>#N/A</v>
      </c>
      <c r="B939" s="33" t="e">
        <v>#N/A</v>
      </c>
      <c r="C939" t="e">
        <v>#N/A</v>
      </c>
      <c r="D939" t="e">
        <v>#N/A</v>
      </c>
      <c r="E939" s="69" t="e">
        <v>#N/A</v>
      </c>
      <c r="F939" s="3" t="e">
        <v>#N/A</v>
      </c>
      <c r="G939" s="3" t="e">
        <v>#N/A</v>
      </c>
      <c r="H939" s="3" t="e">
        <v>#N/A</v>
      </c>
      <c r="I939" s="80" t="e">
        <v>#N/A</v>
      </c>
      <c r="J939" s="80" t="e">
        <v>#N/A</v>
      </c>
      <c r="K939" s="85" t="e">
        <v>#N/A</v>
      </c>
      <c r="L939" s="9" t="e">
        <v>#N/A</v>
      </c>
      <c r="M939" s="93" t="e">
        <v>#N/A</v>
      </c>
      <c r="N939" s="8" t="e">
        <v>#N/A</v>
      </c>
      <c r="O939" t="e">
        <v>#N/A</v>
      </c>
      <c r="P939" t="e">
        <v>#N/A</v>
      </c>
      <c r="Q939" t="e">
        <v>#N/A</v>
      </c>
      <c r="R939" s="2" t="e">
        <v>#N/A</v>
      </c>
      <c r="S939" t="e">
        <v>#N/A</v>
      </c>
      <c r="T939" s="3" t="e">
        <v>#N/A</v>
      </c>
      <c r="U939" s="3" t="e">
        <v>#N/A</v>
      </c>
      <c r="V939" t="e">
        <v>#N/A</v>
      </c>
      <c r="W939" t="e">
        <v>#N/A</v>
      </c>
      <c r="X939" t="e">
        <v>#N/A</v>
      </c>
      <c r="Y939" s="3" t="e">
        <v>#N/A</v>
      </c>
      <c r="Z939" s="8" t="e">
        <v>#N/A</v>
      </c>
      <c r="AA939" s="30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</row>
    <row r="940" spans="1:32" x14ac:dyDescent="0.25">
      <c r="A940" t="e">
        <v>#N/A</v>
      </c>
      <c r="B940" s="33" t="e">
        <v>#N/A</v>
      </c>
      <c r="C940" t="e">
        <v>#N/A</v>
      </c>
      <c r="D940" t="e">
        <v>#N/A</v>
      </c>
      <c r="E940" s="69" t="e">
        <v>#N/A</v>
      </c>
      <c r="F940" s="3" t="e">
        <v>#N/A</v>
      </c>
      <c r="G940" s="3" t="e">
        <v>#N/A</v>
      </c>
      <c r="H940" s="3" t="e">
        <v>#N/A</v>
      </c>
      <c r="I940" s="80" t="e">
        <v>#N/A</v>
      </c>
      <c r="J940" s="80" t="e">
        <v>#N/A</v>
      </c>
      <c r="K940" s="85" t="e">
        <v>#N/A</v>
      </c>
      <c r="L940" s="9" t="e">
        <v>#N/A</v>
      </c>
      <c r="M940" s="93" t="e">
        <v>#N/A</v>
      </c>
      <c r="N940" s="8" t="e">
        <v>#N/A</v>
      </c>
      <c r="O940" t="e">
        <v>#N/A</v>
      </c>
      <c r="P940" t="e">
        <v>#N/A</v>
      </c>
      <c r="Q940" t="e">
        <v>#N/A</v>
      </c>
      <c r="R940" s="2" t="e">
        <v>#N/A</v>
      </c>
      <c r="S940" t="e">
        <v>#N/A</v>
      </c>
      <c r="T940" s="3" t="e">
        <v>#N/A</v>
      </c>
      <c r="U940" s="3" t="e">
        <v>#N/A</v>
      </c>
      <c r="V940" t="e">
        <v>#N/A</v>
      </c>
      <c r="W940" t="e">
        <v>#N/A</v>
      </c>
      <c r="X940" t="e">
        <v>#N/A</v>
      </c>
      <c r="Y940" s="3" t="e">
        <v>#N/A</v>
      </c>
      <c r="Z940" s="8" t="e">
        <v>#N/A</v>
      </c>
      <c r="AA940" s="3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</row>
    <row r="941" spans="1:32" x14ac:dyDescent="0.25">
      <c r="A941" t="e">
        <v>#N/A</v>
      </c>
      <c r="B941" s="33" t="e">
        <v>#N/A</v>
      </c>
      <c r="C941" t="e">
        <v>#N/A</v>
      </c>
      <c r="D941" t="e">
        <v>#N/A</v>
      </c>
      <c r="E941" s="69" t="e">
        <v>#N/A</v>
      </c>
      <c r="F941" s="3" t="e">
        <v>#N/A</v>
      </c>
      <c r="G941" s="3" t="e">
        <v>#N/A</v>
      </c>
      <c r="H941" s="3" t="e">
        <v>#N/A</v>
      </c>
      <c r="I941" s="80" t="e">
        <v>#N/A</v>
      </c>
      <c r="J941" s="80" t="e">
        <v>#N/A</v>
      </c>
      <c r="K941" s="85" t="e">
        <v>#N/A</v>
      </c>
      <c r="L941" s="9" t="e">
        <v>#N/A</v>
      </c>
      <c r="M941" s="93" t="e">
        <v>#N/A</v>
      </c>
      <c r="N941" s="8" t="e">
        <v>#N/A</v>
      </c>
      <c r="O941" t="e">
        <v>#N/A</v>
      </c>
      <c r="P941" t="e">
        <v>#N/A</v>
      </c>
      <c r="Q941" t="e">
        <v>#N/A</v>
      </c>
      <c r="R941" s="2" t="e">
        <v>#N/A</v>
      </c>
      <c r="S941" t="e">
        <v>#N/A</v>
      </c>
      <c r="T941" s="3" t="e">
        <v>#N/A</v>
      </c>
      <c r="U941" s="3" t="e">
        <v>#N/A</v>
      </c>
      <c r="V941" t="e">
        <v>#N/A</v>
      </c>
      <c r="W941" t="e">
        <v>#N/A</v>
      </c>
      <c r="X941" t="e">
        <v>#N/A</v>
      </c>
      <c r="Y941" s="3" t="e">
        <v>#N/A</v>
      </c>
      <c r="Z941" s="8" t="e">
        <v>#N/A</v>
      </c>
      <c r="AA941" s="30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</row>
    <row r="942" spans="1:32" x14ac:dyDescent="0.25">
      <c r="A942" t="e">
        <v>#N/A</v>
      </c>
      <c r="B942" s="33" t="e">
        <v>#N/A</v>
      </c>
      <c r="C942" t="e">
        <v>#N/A</v>
      </c>
      <c r="D942" t="e">
        <v>#N/A</v>
      </c>
      <c r="E942" s="69" t="e">
        <v>#N/A</v>
      </c>
      <c r="F942" s="3" t="e">
        <v>#N/A</v>
      </c>
      <c r="G942" s="3" t="e">
        <v>#N/A</v>
      </c>
      <c r="H942" s="3" t="e">
        <v>#N/A</v>
      </c>
      <c r="I942" s="80" t="e">
        <v>#N/A</v>
      </c>
      <c r="J942" s="80" t="e">
        <v>#N/A</v>
      </c>
      <c r="K942" s="85" t="e">
        <v>#N/A</v>
      </c>
      <c r="L942" s="9" t="e">
        <v>#N/A</v>
      </c>
      <c r="M942" s="93" t="e">
        <v>#N/A</v>
      </c>
      <c r="N942" s="8" t="e">
        <v>#N/A</v>
      </c>
      <c r="O942" t="e">
        <v>#N/A</v>
      </c>
      <c r="P942" t="e">
        <v>#N/A</v>
      </c>
      <c r="Q942" t="e">
        <v>#N/A</v>
      </c>
      <c r="R942" s="2" t="e">
        <v>#N/A</v>
      </c>
      <c r="S942" t="e">
        <v>#N/A</v>
      </c>
      <c r="T942" s="3" t="e">
        <v>#N/A</v>
      </c>
      <c r="U942" s="3" t="e">
        <v>#N/A</v>
      </c>
      <c r="V942" t="e">
        <v>#N/A</v>
      </c>
      <c r="W942" t="e">
        <v>#N/A</v>
      </c>
      <c r="X942" t="e">
        <v>#N/A</v>
      </c>
      <c r="Y942" s="3" t="e">
        <v>#N/A</v>
      </c>
      <c r="Z942" s="8" t="e">
        <v>#N/A</v>
      </c>
      <c r="AA942" s="30" t="e">
        <v>#N/A</v>
      </c>
      <c r="AB942" t="e">
        <v>#N/A</v>
      </c>
      <c r="AC942" t="e">
        <v>#N/A</v>
      </c>
      <c r="AD942" t="e">
        <v>#N/A</v>
      </c>
      <c r="AE942" t="e">
        <v>#N/A</v>
      </c>
      <c r="AF942" t="e">
        <v>#N/A</v>
      </c>
    </row>
    <row r="943" spans="1:32" x14ac:dyDescent="0.25">
      <c r="A943" t="e">
        <v>#N/A</v>
      </c>
      <c r="B943" s="33" t="e">
        <v>#N/A</v>
      </c>
      <c r="C943" t="e">
        <v>#N/A</v>
      </c>
      <c r="D943" t="e">
        <v>#N/A</v>
      </c>
      <c r="E943" s="69" t="e">
        <v>#N/A</v>
      </c>
      <c r="F943" s="3" t="e">
        <v>#N/A</v>
      </c>
      <c r="G943" s="3" t="e">
        <v>#N/A</v>
      </c>
      <c r="H943" s="3" t="e">
        <v>#N/A</v>
      </c>
      <c r="I943" s="80" t="e">
        <v>#N/A</v>
      </c>
      <c r="J943" s="80" t="e">
        <v>#N/A</v>
      </c>
      <c r="K943" s="85" t="e">
        <v>#N/A</v>
      </c>
      <c r="L943" s="9" t="e">
        <v>#N/A</v>
      </c>
      <c r="M943" s="93" t="e">
        <v>#N/A</v>
      </c>
      <c r="N943" s="8" t="e">
        <v>#N/A</v>
      </c>
      <c r="O943" t="e">
        <v>#N/A</v>
      </c>
      <c r="P943" t="e">
        <v>#N/A</v>
      </c>
      <c r="Q943" t="e">
        <v>#N/A</v>
      </c>
      <c r="R943" s="2" t="e">
        <v>#N/A</v>
      </c>
      <c r="S943" t="e">
        <v>#N/A</v>
      </c>
      <c r="T943" s="3" t="e">
        <v>#N/A</v>
      </c>
      <c r="U943" s="3" t="e">
        <v>#N/A</v>
      </c>
      <c r="V943" t="e">
        <v>#N/A</v>
      </c>
      <c r="W943" t="e">
        <v>#N/A</v>
      </c>
      <c r="X943" t="e">
        <v>#N/A</v>
      </c>
      <c r="Y943" s="3" t="e">
        <v>#N/A</v>
      </c>
      <c r="Z943" s="8" t="e">
        <v>#N/A</v>
      </c>
      <c r="AA943" s="30" t="e">
        <v>#N/A</v>
      </c>
      <c r="AB943" t="e">
        <v>#N/A</v>
      </c>
      <c r="AC943" t="e">
        <v>#N/A</v>
      </c>
      <c r="AD943" t="e">
        <v>#N/A</v>
      </c>
      <c r="AE943" t="e">
        <v>#N/A</v>
      </c>
      <c r="AF943" t="e">
        <v>#N/A</v>
      </c>
    </row>
    <row r="944" spans="1:32" x14ac:dyDescent="0.25">
      <c r="A944" t="e">
        <v>#N/A</v>
      </c>
      <c r="B944" s="33" t="e">
        <v>#N/A</v>
      </c>
      <c r="C944" t="e">
        <v>#N/A</v>
      </c>
      <c r="D944" t="e">
        <v>#N/A</v>
      </c>
      <c r="E944" s="69" t="e">
        <v>#N/A</v>
      </c>
      <c r="F944" s="3" t="e">
        <v>#N/A</v>
      </c>
      <c r="G944" s="3" t="e">
        <v>#N/A</v>
      </c>
      <c r="H944" s="3" t="e">
        <v>#N/A</v>
      </c>
      <c r="I944" s="80" t="e">
        <v>#N/A</v>
      </c>
      <c r="J944" s="80" t="e">
        <v>#N/A</v>
      </c>
      <c r="K944" s="85" t="e">
        <v>#N/A</v>
      </c>
      <c r="L944" s="9" t="e">
        <v>#N/A</v>
      </c>
      <c r="M944" s="93" t="e">
        <v>#N/A</v>
      </c>
      <c r="N944" s="8" t="e">
        <v>#N/A</v>
      </c>
      <c r="O944" t="e">
        <v>#N/A</v>
      </c>
      <c r="P944" t="e">
        <v>#N/A</v>
      </c>
      <c r="Q944" t="e">
        <v>#N/A</v>
      </c>
      <c r="R944" s="2" t="e">
        <v>#N/A</v>
      </c>
      <c r="S944" t="e">
        <v>#N/A</v>
      </c>
      <c r="T944" s="3" t="e">
        <v>#N/A</v>
      </c>
      <c r="U944" s="3" t="e">
        <v>#N/A</v>
      </c>
      <c r="V944" t="e">
        <v>#N/A</v>
      </c>
      <c r="W944" t="e">
        <v>#N/A</v>
      </c>
      <c r="X944" t="e">
        <v>#N/A</v>
      </c>
      <c r="Y944" s="3" t="e">
        <v>#N/A</v>
      </c>
      <c r="Z944" s="8" t="e">
        <v>#N/A</v>
      </c>
      <c r="AA944" s="30" t="e">
        <v>#N/A</v>
      </c>
      <c r="AB944" t="e">
        <v>#N/A</v>
      </c>
      <c r="AC944" t="e">
        <v>#N/A</v>
      </c>
      <c r="AD944" t="e">
        <v>#N/A</v>
      </c>
      <c r="AE944" t="e">
        <v>#N/A</v>
      </c>
      <c r="AF944" t="e">
        <v>#N/A</v>
      </c>
    </row>
    <row r="945" spans="1:32" x14ac:dyDescent="0.25">
      <c r="A945" t="e">
        <v>#N/A</v>
      </c>
      <c r="B945" s="33" t="e">
        <v>#N/A</v>
      </c>
      <c r="C945" t="e">
        <v>#N/A</v>
      </c>
      <c r="D945" t="e">
        <v>#N/A</v>
      </c>
      <c r="E945" s="69" t="e">
        <v>#N/A</v>
      </c>
      <c r="F945" s="3" t="e">
        <v>#N/A</v>
      </c>
      <c r="G945" s="3" t="e">
        <v>#N/A</v>
      </c>
      <c r="H945" s="3" t="e">
        <v>#N/A</v>
      </c>
      <c r="I945" s="80" t="e">
        <v>#N/A</v>
      </c>
      <c r="J945" s="80" t="e">
        <v>#N/A</v>
      </c>
      <c r="K945" s="85" t="e">
        <v>#N/A</v>
      </c>
      <c r="L945" s="9" t="e">
        <v>#N/A</v>
      </c>
      <c r="M945" s="93" t="e">
        <v>#N/A</v>
      </c>
      <c r="N945" s="8" t="e">
        <v>#N/A</v>
      </c>
      <c r="O945" t="e">
        <v>#N/A</v>
      </c>
      <c r="P945" t="e">
        <v>#N/A</v>
      </c>
      <c r="Q945" t="e">
        <v>#N/A</v>
      </c>
      <c r="R945" s="2" t="e">
        <v>#N/A</v>
      </c>
      <c r="S945" t="e">
        <v>#N/A</v>
      </c>
      <c r="T945" s="3" t="e">
        <v>#N/A</v>
      </c>
      <c r="U945" s="3" t="e">
        <v>#N/A</v>
      </c>
      <c r="V945" t="e">
        <v>#N/A</v>
      </c>
      <c r="W945" t="e">
        <v>#N/A</v>
      </c>
      <c r="X945" t="e">
        <v>#N/A</v>
      </c>
      <c r="Y945" s="3" t="e">
        <v>#N/A</v>
      </c>
      <c r="Z945" s="8" t="e">
        <v>#N/A</v>
      </c>
      <c r="AA945" s="30" t="e">
        <v>#N/A</v>
      </c>
      <c r="AB945" t="e">
        <v>#N/A</v>
      </c>
      <c r="AC945" t="e">
        <v>#N/A</v>
      </c>
      <c r="AD945" t="e">
        <v>#N/A</v>
      </c>
      <c r="AE945" t="e">
        <v>#N/A</v>
      </c>
      <c r="AF945" t="e">
        <v>#N/A</v>
      </c>
    </row>
    <row r="946" spans="1:32" x14ac:dyDescent="0.25">
      <c r="A946" t="e">
        <v>#N/A</v>
      </c>
      <c r="B946" s="33" t="e">
        <v>#N/A</v>
      </c>
      <c r="C946" t="e">
        <v>#N/A</v>
      </c>
      <c r="D946" t="e">
        <v>#N/A</v>
      </c>
      <c r="E946" s="69" t="e">
        <v>#N/A</v>
      </c>
      <c r="F946" s="3" t="e">
        <v>#N/A</v>
      </c>
      <c r="G946" s="3" t="e">
        <v>#N/A</v>
      </c>
      <c r="H946" s="3" t="e">
        <v>#N/A</v>
      </c>
      <c r="I946" s="80" t="e">
        <v>#N/A</v>
      </c>
      <c r="J946" s="80" t="e">
        <v>#N/A</v>
      </c>
      <c r="K946" s="85" t="e">
        <v>#N/A</v>
      </c>
      <c r="L946" s="9" t="e">
        <v>#N/A</v>
      </c>
      <c r="M946" s="93" t="e">
        <v>#N/A</v>
      </c>
      <c r="N946" s="8" t="e">
        <v>#N/A</v>
      </c>
      <c r="O946" t="e">
        <v>#N/A</v>
      </c>
      <c r="P946" t="e">
        <v>#N/A</v>
      </c>
      <c r="Q946" t="e">
        <v>#N/A</v>
      </c>
      <c r="R946" s="2" t="e">
        <v>#N/A</v>
      </c>
      <c r="S946" t="e">
        <v>#N/A</v>
      </c>
      <c r="T946" s="3" t="e">
        <v>#N/A</v>
      </c>
      <c r="U946" s="3" t="e">
        <v>#N/A</v>
      </c>
      <c r="V946" t="e">
        <v>#N/A</v>
      </c>
      <c r="W946" t="e">
        <v>#N/A</v>
      </c>
      <c r="X946" t="e">
        <v>#N/A</v>
      </c>
      <c r="Y946" s="3" t="e">
        <v>#N/A</v>
      </c>
      <c r="Z946" s="8" t="e">
        <v>#N/A</v>
      </c>
      <c r="AA946" s="30" t="e">
        <v>#N/A</v>
      </c>
      <c r="AB946" t="e">
        <v>#N/A</v>
      </c>
      <c r="AC946" t="e">
        <v>#N/A</v>
      </c>
      <c r="AD946" t="e">
        <v>#N/A</v>
      </c>
      <c r="AE946" t="e">
        <v>#N/A</v>
      </c>
      <c r="AF946" t="e">
        <v>#N/A</v>
      </c>
    </row>
    <row r="947" spans="1:32" x14ac:dyDescent="0.25">
      <c r="A947" t="e">
        <v>#N/A</v>
      </c>
      <c r="B947" s="33" t="e">
        <v>#N/A</v>
      </c>
      <c r="C947" t="e">
        <v>#N/A</v>
      </c>
      <c r="D947" t="e">
        <v>#N/A</v>
      </c>
      <c r="E947" s="69" t="e">
        <v>#N/A</v>
      </c>
      <c r="F947" s="3" t="e">
        <v>#N/A</v>
      </c>
      <c r="G947" s="3" t="e">
        <v>#N/A</v>
      </c>
      <c r="H947" s="3" t="e">
        <v>#N/A</v>
      </c>
      <c r="I947" s="80" t="e">
        <v>#N/A</v>
      </c>
      <c r="J947" s="80" t="e">
        <v>#N/A</v>
      </c>
      <c r="K947" s="85" t="e">
        <v>#N/A</v>
      </c>
      <c r="L947" s="9" t="e">
        <v>#N/A</v>
      </c>
      <c r="M947" s="93" t="e">
        <v>#N/A</v>
      </c>
      <c r="N947" s="8" t="e">
        <v>#N/A</v>
      </c>
      <c r="O947" t="e">
        <v>#N/A</v>
      </c>
      <c r="P947" t="e">
        <v>#N/A</v>
      </c>
      <c r="Q947" t="e">
        <v>#N/A</v>
      </c>
      <c r="R947" s="2" t="e">
        <v>#N/A</v>
      </c>
      <c r="S947" t="e">
        <v>#N/A</v>
      </c>
      <c r="T947" s="3" t="e">
        <v>#N/A</v>
      </c>
      <c r="U947" s="3" t="e">
        <v>#N/A</v>
      </c>
      <c r="V947" t="e">
        <v>#N/A</v>
      </c>
      <c r="W947" t="e">
        <v>#N/A</v>
      </c>
      <c r="X947" t="e">
        <v>#N/A</v>
      </c>
      <c r="Y947" s="3" t="e">
        <v>#N/A</v>
      </c>
      <c r="Z947" s="8" t="e">
        <v>#N/A</v>
      </c>
      <c r="AA947" s="30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</row>
    <row r="948" spans="1:32" x14ac:dyDescent="0.25">
      <c r="A948" t="e">
        <v>#N/A</v>
      </c>
      <c r="B948" s="33" t="e">
        <v>#N/A</v>
      </c>
      <c r="C948" t="e">
        <v>#N/A</v>
      </c>
      <c r="D948" t="e">
        <v>#N/A</v>
      </c>
      <c r="E948" s="69" t="e">
        <v>#N/A</v>
      </c>
      <c r="F948" s="3" t="e">
        <v>#N/A</v>
      </c>
      <c r="G948" s="3" t="e">
        <v>#N/A</v>
      </c>
      <c r="H948" s="3" t="e">
        <v>#N/A</v>
      </c>
      <c r="I948" s="80" t="e">
        <v>#N/A</v>
      </c>
      <c r="J948" s="80" t="e">
        <v>#N/A</v>
      </c>
      <c r="K948" s="85" t="e">
        <v>#N/A</v>
      </c>
      <c r="L948" s="9" t="e">
        <v>#N/A</v>
      </c>
      <c r="M948" s="93" t="e">
        <v>#N/A</v>
      </c>
      <c r="N948" s="8" t="e">
        <v>#N/A</v>
      </c>
      <c r="O948" t="e">
        <v>#N/A</v>
      </c>
      <c r="P948" t="e">
        <v>#N/A</v>
      </c>
      <c r="Q948" t="e">
        <v>#N/A</v>
      </c>
      <c r="R948" s="2" t="e">
        <v>#N/A</v>
      </c>
      <c r="S948" t="e">
        <v>#N/A</v>
      </c>
      <c r="T948" s="3" t="e">
        <v>#N/A</v>
      </c>
      <c r="U948" s="3" t="e">
        <v>#N/A</v>
      </c>
      <c r="V948" t="e">
        <v>#N/A</v>
      </c>
      <c r="W948" t="e">
        <v>#N/A</v>
      </c>
      <c r="X948" t="e">
        <v>#N/A</v>
      </c>
      <c r="Y948" s="3" t="e">
        <v>#N/A</v>
      </c>
      <c r="Z948" s="8" t="e">
        <v>#N/A</v>
      </c>
      <c r="AA948" s="30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</row>
    <row r="949" spans="1:32" x14ac:dyDescent="0.25">
      <c r="A949" t="e">
        <v>#N/A</v>
      </c>
      <c r="B949" s="33" t="e">
        <v>#N/A</v>
      </c>
      <c r="C949" t="e">
        <v>#N/A</v>
      </c>
      <c r="D949" t="e">
        <v>#N/A</v>
      </c>
      <c r="E949" s="69" t="e">
        <v>#N/A</v>
      </c>
      <c r="F949" s="3" t="e">
        <v>#N/A</v>
      </c>
      <c r="G949" s="3" t="e">
        <v>#N/A</v>
      </c>
      <c r="H949" s="3" t="e">
        <v>#N/A</v>
      </c>
      <c r="I949" s="80" t="e">
        <v>#N/A</v>
      </c>
      <c r="J949" s="80" t="e">
        <v>#N/A</v>
      </c>
      <c r="K949" s="85" t="e">
        <v>#N/A</v>
      </c>
      <c r="L949" s="9" t="e">
        <v>#N/A</v>
      </c>
      <c r="M949" s="93" t="e">
        <v>#N/A</v>
      </c>
      <c r="N949" s="8" t="e">
        <v>#N/A</v>
      </c>
      <c r="O949" t="e">
        <v>#N/A</v>
      </c>
      <c r="P949" t="e">
        <v>#N/A</v>
      </c>
      <c r="Q949" t="e">
        <v>#N/A</v>
      </c>
      <c r="R949" s="2" t="e">
        <v>#N/A</v>
      </c>
      <c r="S949" t="e">
        <v>#N/A</v>
      </c>
      <c r="T949" s="3" t="e">
        <v>#N/A</v>
      </c>
      <c r="U949" s="3" t="e">
        <v>#N/A</v>
      </c>
      <c r="V949" t="e">
        <v>#N/A</v>
      </c>
      <c r="W949" t="e">
        <v>#N/A</v>
      </c>
      <c r="X949" t="e">
        <v>#N/A</v>
      </c>
      <c r="Y949" s="3" t="e">
        <v>#N/A</v>
      </c>
      <c r="Z949" s="8" t="e">
        <v>#N/A</v>
      </c>
      <c r="AA949" s="30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</row>
    <row r="950" spans="1:32" x14ac:dyDescent="0.25">
      <c r="A950" t="e">
        <v>#N/A</v>
      </c>
      <c r="B950" s="33" t="e">
        <v>#N/A</v>
      </c>
      <c r="C950" t="e">
        <v>#N/A</v>
      </c>
      <c r="D950" t="e">
        <v>#N/A</v>
      </c>
      <c r="E950" s="69" t="e">
        <v>#N/A</v>
      </c>
      <c r="F950" s="3" t="e">
        <v>#N/A</v>
      </c>
      <c r="G950" s="3" t="e">
        <v>#N/A</v>
      </c>
      <c r="H950" s="3" t="e">
        <v>#N/A</v>
      </c>
      <c r="I950" s="80" t="e">
        <v>#N/A</v>
      </c>
      <c r="J950" s="80" t="e">
        <v>#N/A</v>
      </c>
      <c r="K950" s="85" t="e">
        <v>#N/A</v>
      </c>
      <c r="L950" s="9" t="e">
        <v>#N/A</v>
      </c>
      <c r="M950" s="93" t="e">
        <v>#N/A</v>
      </c>
      <c r="N950" s="8" t="e">
        <v>#N/A</v>
      </c>
      <c r="O950" t="e">
        <v>#N/A</v>
      </c>
      <c r="P950" t="e">
        <v>#N/A</v>
      </c>
      <c r="Q950" t="e">
        <v>#N/A</v>
      </c>
      <c r="R950" s="2" t="e">
        <v>#N/A</v>
      </c>
      <c r="S950" t="e">
        <v>#N/A</v>
      </c>
      <c r="T950" s="3" t="e">
        <v>#N/A</v>
      </c>
      <c r="U950" s="3" t="e">
        <v>#N/A</v>
      </c>
      <c r="V950" t="e">
        <v>#N/A</v>
      </c>
      <c r="W950" t="e">
        <v>#N/A</v>
      </c>
      <c r="X950" t="e">
        <v>#N/A</v>
      </c>
      <c r="Y950" s="3" t="e">
        <v>#N/A</v>
      </c>
      <c r="Z950" s="8" t="e">
        <v>#N/A</v>
      </c>
      <c r="AA950" s="30" t="e">
        <v>#N/A</v>
      </c>
      <c r="AB950" t="e">
        <v>#N/A</v>
      </c>
      <c r="AC950" t="e">
        <v>#N/A</v>
      </c>
      <c r="AD950" t="e">
        <v>#N/A</v>
      </c>
      <c r="AE950" t="e">
        <v>#N/A</v>
      </c>
      <c r="AF950" t="e">
        <v>#N/A</v>
      </c>
    </row>
    <row r="951" spans="1:32" x14ac:dyDescent="0.25">
      <c r="A951" t="e">
        <v>#N/A</v>
      </c>
      <c r="B951" s="33" t="e">
        <v>#N/A</v>
      </c>
      <c r="C951" t="e">
        <v>#N/A</v>
      </c>
      <c r="D951" t="e">
        <v>#N/A</v>
      </c>
      <c r="E951" s="69" t="e">
        <v>#N/A</v>
      </c>
      <c r="F951" s="3" t="e">
        <v>#N/A</v>
      </c>
      <c r="G951" s="3" t="e">
        <v>#N/A</v>
      </c>
      <c r="H951" s="3" t="e">
        <v>#N/A</v>
      </c>
      <c r="I951" s="80" t="e">
        <v>#N/A</v>
      </c>
      <c r="J951" s="80" t="e">
        <v>#N/A</v>
      </c>
      <c r="K951" s="85" t="e">
        <v>#N/A</v>
      </c>
      <c r="L951" s="9" t="e">
        <v>#N/A</v>
      </c>
      <c r="M951" s="93" t="e">
        <v>#N/A</v>
      </c>
      <c r="N951" s="8" t="e">
        <v>#N/A</v>
      </c>
      <c r="O951" t="e">
        <v>#N/A</v>
      </c>
      <c r="P951" t="e">
        <v>#N/A</v>
      </c>
      <c r="Q951" t="e">
        <v>#N/A</v>
      </c>
      <c r="R951" s="2" t="e">
        <v>#N/A</v>
      </c>
      <c r="S951" t="e">
        <v>#N/A</v>
      </c>
      <c r="T951" s="3" t="e">
        <v>#N/A</v>
      </c>
      <c r="U951" s="3" t="e">
        <v>#N/A</v>
      </c>
      <c r="V951" t="e">
        <v>#N/A</v>
      </c>
      <c r="W951" t="e">
        <v>#N/A</v>
      </c>
      <c r="X951" t="e">
        <v>#N/A</v>
      </c>
      <c r="Y951" s="3" t="e">
        <v>#N/A</v>
      </c>
      <c r="Z951" s="8" t="e">
        <v>#N/A</v>
      </c>
      <c r="AA951" s="30" t="e">
        <v>#N/A</v>
      </c>
      <c r="AB951" t="e">
        <v>#N/A</v>
      </c>
      <c r="AC951" t="e">
        <v>#N/A</v>
      </c>
      <c r="AD951" t="e">
        <v>#N/A</v>
      </c>
      <c r="AE951" t="e">
        <v>#N/A</v>
      </c>
      <c r="AF951" t="e">
        <v>#N/A</v>
      </c>
    </row>
    <row r="952" spans="1:32" x14ac:dyDescent="0.25">
      <c r="A952" t="e">
        <v>#N/A</v>
      </c>
      <c r="B952" s="33" t="e">
        <v>#N/A</v>
      </c>
      <c r="C952" t="e">
        <v>#N/A</v>
      </c>
      <c r="D952" t="e">
        <v>#N/A</v>
      </c>
      <c r="E952" s="69" t="e">
        <v>#N/A</v>
      </c>
      <c r="F952" s="3" t="e">
        <v>#N/A</v>
      </c>
      <c r="G952" s="3" t="e">
        <v>#N/A</v>
      </c>
      <c r="H952" s="3" t="e">
        <v>#N/A</v>
      </c>
      <c r="I952" s="80" t="e">
        <v>#N/A</v>
      </c>
      <c r="J952" s="80" t="e">
        <v>#N/A</v>
      </c>
      <c r="K952" s="85" t="e">
        <v>#N/A</v>
      </c>
      <c r="L952" s="9" t="e">
        <v>#N/A</v>
      </c>
      <c r="M952" s="93" t="e">
        <v>#N/A</v>
      </c>
      <c r="N952" s="8" t="e">
        <v>#N/A</v>
      </c>
      <c r="O952" t="e">
        <v>#N/A</v>
      </c>
      <c r="P952" t="e">
        <v>#N/A</v>
      </c>
      <c r="Q952" t="e">
        <v>#N/A</v>
      </c>
      <c r="R952" s="2" t="e">
        <v>#N/A</v>
      </c>
      <c r="S952" t="e">
        <v>#N/A</v>
      </c>
      <c r="T952" s="3" t="e">
        <v>#N/A</v>
      </c>
      <c r="U952" s="3" t="e">
        <v>#N/A</v>
      </c>
      <c r="V952" t="e">
        <v>#N/A</v>
      </c>
      <c r="W952" t="e">
        <v>#N/A</v>
      </c>
      <c r="X952" t="e">
        <v>#N/A</v>
      </c>
      <c r="Y952" s="3" t="e">
        <v>#N/A</v>
      </c>
      <c r="Z952" s="8" t="e">
        <v>#N/A</v>
      </c>
      <c r="AA952" s="30" t="e">
        <v>#N/A</v>
      </c>
      <c r="AB952" t="e">
        <v>#N/A</v>
      </c>
      <c r="AC952" t="e">
        <v>#N/A</v>
      </c>
      <c r="AD952" t="e">
        <v>#N/A</v>
      </c>
      <c r="AE952" t="e">
        <v>#N/A</v>
      </c>
      <c r="AF952" t="e">
        <v>#N/A</v>
      </c>
    </row>
    <row r="953" spans="1:32" x14ac:dyDescent="0.25">
      <c r="A953" t="e">
        <v>#N/A</v>
      </c>
      <c r="B953" s="33" t="e">
        <v>#N/A</v>
      </c>
      <c r="C953" t="e">
        <v>#N/A</v>
      </c>
      <c r="D953" t="e">
        <v>#N/A</v>
      </c>
      <c r="E953" s="69" t="e">
        <v>#N/A</v>
      </c>
      <c r="F953" s="3" t="e">
        <v>#N/A</v>
      </c>
      <c r="G953" s="3" t="e">
        <v>#N/A</v>
      </c>
      <c r="H953" s="3" t="e">
        <v>#N/A</v>
      </c>
      <c r="I953" s="80" t="e">
        <v>#N/A</v>
      </c>
      <c r="J953" s="80" t="e">
        <v>#N/A</v>
      </c>
      <c r="K953" s="85" t="e">
        <v>#N/A</v>
      </c>
      <c r="L953" s="9" t="e">
        <v>#N/A</v>
      </c>
      <c r="M953" s="93" t="e">
        <v>#N/A</v>
      </c>
      <c r="N953" s="8" t="e">
        <v>#N/A</v>
      </c>
      <c r="O953" t="e">
        <v>#N/A</v>
      </c>
      <c r="P953" t="e">
        <v>#N/A</v>
      </c>
      <c r="Q953" t="e">
        <v>#N/A</v>
      </c>
      <c r="R953" s="2" t="e">
        <v>#N/A</v>
      </c>
      <c r="S953" t="e">
        <v>#N/A</v>
      </c>
      <c r="T953" s="3" t="e">
        <v>#N/A</v>
      </c>
      <c r="U953" s="3" t="e">
        <v>#N/A</v>
      </c>
      <c r="V953" t="e">
        <v>#N/A</v>
      </c>
      <c r="W953" t="e">
        <v>#N/A</v>
      </c>
      <c r="X953" t="e">
        <v>#N/A</v>
      </c>
      <c r="Y953" s="3" t="e">
        <v>#N/A</v>
      </c>
      <c r="Z953" s="8" t="e">
        <v>#N/A</v>
      </c>
      <c r="AA953" s="30" t="e">
        <v>#N/A</v>
      </c>
      <c r="AB953" t="e">
        <v>#N/A</v>
      </c>
      <c r="AC953" t="e">
        <v>#N/A</v>
      </c>
      <c r="AD953" t="e">
        <v>#N/A</v>
      </c>
      <c r="AE953" t="e">
        <v>#N/A</v>
      </c>
      <c r="AF953" t="e">
        <v>#N/A</v>
      </c>
    </row>
    <row r="954" spans="1:32" x14ac:dyDescent="0.25">
      <c r="A954" t="e">
        <v>#N/A</v>
      </c>
      <c r="B954" s="33" t="e">
        <v>#N/A</v>
      </c>
      <c r="C954" t="e">
        <v>#N/A</v>
      </c>
      <c r="D954" t="e">
        <v>#N/A</v>
      </c>
      <c r="E954" s="69" t="e">
        <v>#N/A</v>
      </c>
      <c r="F954" s="3" t="e">
        <v>#N/A</v>
      </c>
      <c r="G954" s="3" t="e">
        <v>#N/A</v>
      </c>
      <c r="H954" s="3" t="e">
        <v>#N/A</v>
      </c>
      <c r="I954" s="80" t="e">
        <v>#N/A</v>
      </c>
      <c r="J954" s="80" t="e">
        <v>#N/A</v>
      </c>
      <c r="K954" s="85" t="e">
        <v>#N/A</v>
      </c>
      <c r="L954" s="9" t="e">
        <v>#N/A</v>
      </c>
      <c r="M954" s="93" t="e">
        <v>#N/A</v>
      </c>
      <c r="N954" s="8" t="e">
        <v>#N/A</v>
      </c>
      <c r="O954" t="e">
        <v>#N/A</v>
      </c>
      <c r="P954" t="e">
        <v>#N/A</v>
      </c>
      <c r="Q954" t="e">
        <v>#N/A</v>
      </c>
      <c r="R954" s="2" t="e">
        <v>#N/A</v>
      </c>
      <c r="S954" t="e">
        <v>#N/A</v>
      </c>
      <c r="T954" s="3" t="e">
        <v>#N/A</v>
      </c>
      <c r="U954" s="3" t="e">
        <v>#N/A</v>
      </c>
      <c r="V954" t="e">
        <v>#N/A</v>
      </c>
      <c r="W954" t="e">
        <v>#N/A</v>
      </c>
      <c r="X954" t="e">
        <v>#N/A</v>
      </c>
      <c r="Y954" s="3" t="e">
        <v>#N/A</v>
      </c>
      <c r="Z954" s="8" t="e">
        <v>#N/A</v>
      </c>
      <c r="AA954" s="30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</row>
    <row r="955" spans="1:32" x14ac:dyDescent="0.25">
      <c r="A955" t="e">
        <v>#N/A</v>
      </c>
      <c r="B955" s="33" t="e">
        <v>#N/A</v>
      </c>
      <c r="C955" t="e">
        <v>#N/A</v>
      </c>
      <c r="D955" t="e">
        <v>#N/A</v>
      </c>
      <c r="E955" s="69" t="e">
        <v>#N/A</v>
      </c>
      <c r="F955" s="3" t="e">
        <v>#N/A</v>
      </c>
      <c r="G955" s="3" t="e">
        <v>#N/A</v>
      </c>
      <c r="H955" s="3" t="e">
        <v>#N/A</v>
      </c>
      <c r="I955" s="80" t="e">
        <v>#N/A</v>
      </c>
      <c r="J955" s="80" t="e">
        <v>#N/A</v>
      </c>
      <c r="K955" s="85" t="e">
        <v>#N/A</v>
      </c>
      <c r="L955" s="9" t="e">
        <v>#N/A</v>
      </c>
      <c r="M955" s="93" t="e">
        <v>#N/A</v>
      </c>
      <c r="N955" s="8" t="e">
        <v>#N/A</v>
      </c>
      <c r="O955" t="e">
        <v>#N/A</v>
      </c>
      <c r="P955" t="e">
        <v>#N/A</v>
      </c>
      <c r="Q955" t="e">
        <v>#N/A</v>
      </c>
      <c r="R955" s="2" t="e">
        <v>#N/A</v>
      </c>
      <c r="S955" t="e">
        <v>#N/A</v>
      </c>
      <c r="T955" s="3" t="e">
        <v>#N/A</v>
      </c>
      <c r="U955" s="3" t="e">
        <v>#N/A</v>
      </c>
      <c r="V955" t="e">
        <v>#N/A</v>
      </c>
      <c r="W955" t="e">
        <v>#N/A</v>
      </c>
      <c r="X955" t="e">
        <v>#N/A</v>
      </c>
      <c r="Y955" s="3" t="e">
        <v>#N/A</v>
      </c>
      <c r="Z955" s="8" t="e">
        <v>#N/A</v>
      </c>
      <c r="AA955" s="30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</row>
    <row r="956" spans="1:32" x14ac:dyDescent="0.25">
      <c r="A956" t="e">
        <v>#N/A</v>
      </c>
      <c r="B956" s="33" t="e">
        <v>#N/A</v>
      </c>
      <c r="C956" t="e">
        <v>#N/A</v>
      </c>
      <c r="D956" t="e">
        <v>#N/A</v>
      </c>
      <c r="E956" s="69" t="e">
        <v>#N/A</v>
      </c>
      <c r="F956" s="3" t="e">
        <v>#N/A</v>
      </c>
      <c r="G956" s="3" t="e">
        <v>#N/A</v>
      </c>
      <c r="H956" s="3" t="e">
        <v>#N/A</v>
      </c>
      <c r="I956" s="80" t="e">
        <v>#N/A</v>
      </c>
      <c r="J956" s="80" t="e">
        <v>#N/A</v>
      </c>
      <c r="K956" s="85" t="e">
        <v>#N/A</v>
      </c>
      <c r="L956" s="9" t="e">
        <v>#N/A</v>
      </c>
      <c r="M956" s="93" t="e">
        <v>#N/A</v>
      </c>
      <c r="N956" s="8" t="e">
        <v>#N/A</v>
      </c>
      <c r="O956" t="e">
        <v>#N/A</v>
      </c>
      <c r="P956" t="e">
        <v>#N/A</v>
      </c>
      <c r="Q956" t="e">
        <v>#N/A</v>
      </c>
      <c r="R956" s="2" t="e">
        <v>#N/A</v>
      </c>
      <c r="S956" t="e">
        <v>#N/A</v>
      </c>
      <c r="T956" s="3" t="e">
        <v>#N/A</v>
      </c>
      <c r="U956" s="3" t="e">
        <v>#N/A</v>
      </c>
      <c r="V956" t="e">
        <v>#N/A</v>
      </c>
      <c r="W956" t="e">
        <v>#N/A</v>
      </c>
      <c r="X956" t="e">
        <v>#N/A</v>
      </c>
      <c r="Y956" s="3" t="e">
        <v>#N/A</v>
      </c>
      <c r="Z956" s="8" t="e">
        <v>#N/A</v>
      </c>
      <c r="AA956" s="30" t="e">
        <v>#N/A</v>
      </c>
      <c r="AB956" t="e">
        <v>#N/A</v>
      </c>
      <c r="AC956" t="e">
        <v>#N/A</v>
      </c>
      <c r="AD956" t="e">
        <v>#N/A</v>
      </c>
      <c r="AE956" t="e">
        <v>#N/A</v>
      </c>
      <c r="AF956" t="e">
        <v>#N/A</v>
      </c>
    </row>
    <row r="957" spans="1:32" x14ac:dyDescent="0.25">
      <c r="A957" t="e">
        <v>#N/A</v>
      </c>
      <c r="B957" s="33" t="e">
        <v>#N/A</v>
      </c>
      <c r="C957" t="e">
        <v>#N/A</v>
      </c>
      <c r="D957" t="e">
        <v>#N/A</v>
      </c>
      <c r="E957" s="69" t="e">
        <v>#N/A</v>
      </c>
      <c r="F957" s="3" t="e">
        <v>#N/A</v>
      </c>
      <c r="G957" s="3" t="e">
        <v>#N/A</v>
      </c>
      <c r="H957" s="3" t="e">
        <v>#N/A</v>
      </c>
      <c r="I957" s="80" t="e">
        <v>#N/A</v>
      </c>
      <c r="J957" s="80" t="e">
        <v>#N/A</v>
      </c>
      <c r="K957" s="85" t="e">
        <v>#N/A</v>
      </c>
      <c r="L957" s="9" t="e">
        <v>#N/A</v>
      </c>
      <c r="M957" s="93" t="e">
        <v>#N/A</v>
      </c>
      <c r="N957" s="8" t="e">
        <v>#N/A</v>
      </c>
      <c r="O957" t="e">
        <v>#N/A</v>
      </c>
      <c r="P957" t="e">
        <v>#N/A</v>
      </c>
      <c r="Q957" t="e">
        <v>#N/A</v>
      </c>
      <c r="R957" s="2" t="e">
        <v>#N/A</v>
      </c>
      <c r="S957" t="e">
        <v>#N/A</v>
      </c>
      <c r="T957" s="3" t="e">
        <v>#N/A</v>
      </c>
      <c r="U957" s="3" t="e">
        <v>#N/A</v>
      </c>
      <c r="V957" t="e">
        <v>#N/A</v>
      </c>
      <c r="W957" t="e">
        <v>#N/A</v>
      </c>
      <c r="X957" t="e">
        <v>#N/A</v>
      </c>
      <c r="Y957" s="3" t="e">
        <v>#N/A</v>
      </c>
      <c r="Z957" s="8" t="e">
        <v>#N/A</v>
      </c>
      <c r="AA957" s="30" t="e">
        <v>#N/A</v>
      </c>
      <c r="AB957" t="e">
        <v>#N/A</v>
      </c>
      <c r="AC957" t="e">
        <v>#N/A</v>
      </c>
      <c r="AD957" t="e">
        <v>#N/A</v>
      </c>
      <c r="AE957" t="e">
        <v>#N/A</v>
      </c>
      <c r="AF957" t="e">
        <v>#N/A</v>
      </c>
    </row>
    <row r="958" spans="1:32" x14ac:dyDescent="0.25">
      <c r="A958" t="e">
        <v>#N/A</v>
      </c>
      <c r="B958" s="33" t="e">
        <v>#N/A</v>
      </c>
      <c r="C958" t="e">
        <v>#N/A</v>
      </c>
      <c r="D958" t="e">
        <v>#N/A</v>
      </c>
      <c r="E958" s="69" t="e">
        <v>#N/A</v>
      </c>
      <c r="F958" s="3" t="e">
        <v>#N/A</v>
      </c>
      <c r="G958" s="3" t="e">
        <v>#N/A</v>
      </c>
      <c r="H958" s="3" t="e">
        <v>#N/A</v>
      </c>
      <c r="I958" s="80" t="e">
        <v>#N/A</v>
      </c>
      <c r="J958" s="80" t="e">
        <v>#N/A</v>
      </c>
      <c r="K958" s="85" t="e">
        <v>#N/A</v>
      </c>
      <c r="L958" s="9" t="e">
        <v>#N/A</v>
      </c>
      <c r="M958" s="93" t="e">
        <v>#N/A</v>
      </c>
      <c r="N958" s="8" t="e">
        <v>#N/A</v>
      </c>
      <c r="O958" t="e">
        <v>#N/A</v>
      </c>
      <c r="P958" t="e">
        <v>#N/A</v>
      </c>
      <c r="Q958" t="e">
        <v>#N/A</v>
      </c>
      <c r="R958" s="2" t="e">
        <v>#N/A</v>
      </c>
      <c r="S958" t="e">
        <v>#N/A</v>
      </c>
      <c r="T958" s="3" t="e">
        <v>#N/A</v>
      </c>
      <c r="U958" s="3" t="e">
        <v>#N/A</v>
      </c>
      <c r="V958" t="e">
        <v>#N/A</v>
      </c>
      <c r="W958" t="e">
        <v>#N/A</v>
      </c>
      <c r="X958" t="e">
        <v>#N/A</v>
      </c>
      <c r="Y958" s="3" t="e">
        <v>#N/A</v>
      </c>
      <c r="Z958" s="8" t="e">
        <v>#N/A</v>
      </c>
      <c r="AA958" s="30" t="e">
        <v>#N/A</v>
      </c>
      <c r="AB958" t="e">
        <v>#N/A</v>
      </c>
      <c r="AC958" t="e">
        <v>#N/A</v>
      </c>
      <c r="AD958" t="e">
        <v>#N/A</v>
      </c>
      <c r="AE958" t="e">
        <v>#N/A</v>
      </c>
      <c r="AF958" t="e">
        <v>#N/A</v>
      </c>
    </row>
    <row r="959" spans="1:32" x14ac:dyDescent="0.25">
      <c r="A959" t="e">
        <v>#N/A</v>
      </c>
      <c r="B959" s="33" t="e">
        <v>#N/A</v>
      </c>
      <c r="C959" t="e">
        <v>#N/A</v>
      </c>
      <c r="D959" t="e">
        <v>#N/A</v>
      </c>
      <c r="E959" s="69" t="e">
        <v>#N/A</v>
      </c>
      <c r="F959" s="3" t="e">
        <v>#N/A</v>
      </c>
      <c r="G959" s="3" t="e">
        <v>#N/A</v>
      </c>
      <c r="H959" s="3" t="e">
        <v>#N/A</v>
      </c>
      <c r="I959" s="80" t="e">
        <v>#N/A</v>
      </c>
      <c r="J959" s="80" t="e">
        <v>#N/A</v>
      </c>
      <c r="K959" s="85" t="e">
        <v>#N/A</v>
      </c>
      <c r="L959" s="9" t="e">
        <v>#N/A</v>
      </c>
      <c r="M959" s="93" t="e">
        <v>#N/A</v>
      </c>
      <c r="N959" s="8" t="e">
        <v>#N/A</v>
      </c>
      <c r="O959" t="e">
        <v>#N/A</v>
      </c>
      <c r="P959" t="e">
        <v>#N/A</v>
      </c>
      <c r="Q959" t="e">
        <v>#N/A</v>
      </c>
      <c r="R959" s="2" t="e">
        <v>#N/A</v>
      </c>
      <c r="S959" t="e">
        <v>#N/A</v>
      </c>
      <c r="T959" s="3" t="e">
        <v>#N/A</v>
      </c>
      <c r="U959" s="3" t="e">
        <v>#N/A</v>
      </c>
      <c r="V959" t="e">
        <v>#N/A</v>
      </c>
      <c r="W959" t="e">
        <v>#N/A</v>
      </c>
      <c r="X959" t="e">
        <v>#N/A</v>
      </c>
      <c r="Y959" s="3" t="e">
        <v>#N/A</v>
      </c>
      <c r="Z959" s="8" t="e">
        <v>#N/A</v>
      </c>
      <c r="AA959" s="30" t="e">
        <v>#N/A</v>
      </c>
      <c r="AB959" t="e">
        <v>#N/A</v>
      </c>
      <c r="AC959" t="e">
        <v>#N/A</v>
      </c>
      <c r="AD959" t="e">
        <v>#N/A</v>
      </c>
      <c r="AE959" t="e">
        <v>#N/A</v>
      </c>
      <c r="AF959" t="e">
        <v>#N/A</v>
      </c>
    </row>
    <row r="960" spans="1:32" x14ac:dyDescent="0.25">
      <c r="A960" t="e">
        <v>#N/A</v>
      </c>
      <c r="B960" s="33" t="e">
        <v>#N/A</v>
      </c>
      <c r="C960" t="e">
        <v>#N/A</v>
      </c>
      <c r="D960" t="e">
        <v>#N/A</v>
      </c>
      <c r="E960" s="69" t="e">
        <v>#N/A</v>
      </c>
      <c r="F960" s="3" t="e">
        <v>#N/A</v>
      </c>
      <c r="G960" s="3" t="e">
        <v>#N/A</v>
      </c>
      <c r="H960" s="3" t="e">
        <v>#N/A</v>
      </c>
      <c r="I960" s="80" t="e">
        <v>#N/A</v>
      </c>
      <c r="J960" s="80" t="e">
        <v>#N/A</v>
      </c>
      <c r="K960" s="85" t="e">
        <v>#N/A</v>
      </c>
      <c r="L960" s="9" t="e">
        <v>#N/A</v>
      </c>
      <c r="M960" s="93" t="e">
        <v>#N/A</v>
      </c>
      <c r="N960" s="8" t="e">
        <v>#N/A</v>
      </c>
      <c r="O960" t="e">
        <v>#N/A</v>
      </c>
      <c r="P960" t="e">
        <v>#N/A</v>
      </c>
      <c r="Q960" t="e">
        <v>#N/A</v>
      </c>
      <c r="R960" s="2" t="e">
        <v>#N/A</v>
      </c>
      <c r="S960" t="e">
        <v>#N/A</v>
      </c>
      <c r="T960" s="3" t="e">
        <v>#N/A</v>
      </c>
      <c r="U960" s="3" t="e">
        <v>#N/A</v>
      </c>
      <c r="V960" t="e">
        <v>#N/A</v>
      </c>
      <c r="W960" t="e">
        <v>#N/A</v>
      </c>
      <c r="X960" t="e">
        <v>#N/A</v>
      </c>
      <c r="Y960" s="3" t="e">
        <v>#N/A</v>
      </c>
      <c r="Z960" s="8" t="e">
        <v>#N/A</v>
      </c>
      <c r="AA960" s="30" t="e">
        <v>#N/A</v>
      </c>
      <c r="AB960" t="e">
        <v>#N/A</v>
      </c>
      <c r="AC960" t="e">
        <v>#N/A</v>
      </c>
      <c r="AD960" t="e">
        <v>#N/A</v>
      </c>
      <c r="AE960" t="e">
        <v>#N/A</v>
      </c>
      <c r="AF960" t="e">
        <v>#N/A</v>
      </c>
    </row>
    <row r="961" spans="1:32" x14ac:dyDescent="0.25">
      <c r="A961" t="e">
        <v>#N/A</v>
      </c>
      <c r="B961" s="33" t="e">
        <v>#N/A</v>
      </c>
      <c r="C961" t="e">
        <v>#N/A</v>
      </c>
      <c r="D961" t="e">
        <v>#N/A</v>
      </c>
      <c r="E961" s="69" t="e">
        <v>#N/A</v>
      </c>
      <c r="F961" s="3" t="e">
        <v>#N/A</v>
      </c>
      <c r="G961" s="3" t="e">
        <v>#N/A</v>
      </c>
      <c r="H961" s="3" t="e">
        <v>#N/A</v>
      </c>
      <c r="I961" s="80" t="e">
        <v>#N/A</v>
      </c>
      <c r="J961" s="80" t="e">
        <v>#N/A</v>
      </c>
      <c r="K961" s="85" t="e">
        <v>#N/A</v>
      </c>
      <c r="L961" s="9" t="e">
        <v>#N/A</v>
      </c>
      <c r="M961" s="93" t="e">
        <v>#N/A</v>
      </c>
      <c r="N961" s="8" t="e">
        <v>#N/A</v>
      </c>
      <c r="O961" t="e">
        <v>#N/A</v>
      </c>
      <c r="P961" t="e">
        <v>#N/A</v>
      </c>
      <c r="Q961" t="e">
        <v>#N/A</v>
      </c>
      <c r="R961" s="2" t="e">
        <v>#N/A</v>
      </c>
      <c r="S961" t="e">
        <v>#N/A</v>
      </c>
      <c r="T961" s="3" t="e">
        <v>#N/A</v>
      </c>
      <c r="U961" s="3" t="e">
        <v>#N/A</v>
      </c>
      <c r="V961" t="e">
        <v>#N/A</v>
      </c>
      <c r="W961" t="e">
        <v>#N/A</v>
      </c>
      <c r="X961" t="e">
        <v>#N/A</v>
      </c>
      <c r="Y961" s="3" t="e">
        <v>#N/A</v>
      </c>
      <c r="Z961" s="8" t="e">
        <v>#N/A</v>
      </c>
      <c r="AA961" s="30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</row>
    <row r="962" spans="1:32" x14ac:dyDescent="0.25">
      <c r="A962" t="e">
        <v>#N/A</v>
      </c>
      <c r="B962" s="33" t="e">
        <v>#N/A</v>
      </c>
      <c r="C962" t="e">
        <v>#N/A</v>
      </c>
      <c r="D962" t="e">
        <v>#N/A</v>
      </c>
      <c r="E962" s="69" t="e">
        <v>#N/A</v>
      </c>
      <c r="F962" s="3" t="e">
        <v>#N/A</v>
      </c>
      <c r="G962" s="3" t="e">
        <v>#N/A</v>
      </c>
      <c r="H962" s="3" t="e">
        <v>#N/A</v>
      </c>
      <c r="I962" s="80" t="e">
        <v>#N/A</v>
      </c>
      <c r="J962" s="80" t="e">
        <v>#N/A</v>
      </c>
      <c r="K962" s="85" t="e">
        <v>#N/A</v>
      </c>
      <c r="L962" s="9" t="e">
        <v>#N/A</v>
      </c>
      <c r="M962" s="93" t="e">
        <v>#N/A</v>
      </c>
      <c r="N962" s="8" t="e">
        <v>#N/A</v>
      </c>
      <c r="O962" t="e">
        <v>#N/A</v>
      </c>
      <c r="P962" t="e">
        <v>#N/A</v>
      </c>
      <c r="Q962" t="e">
        <v>#N/A</v>
      </c>
      <c r="R962" s="2" t="e">
        <v>#N/A</v>
      </c>
      <c r="S962" t="e">
        <v>#N/A</v>
      </c>
      <c r="T962" s="3" t="e">
        <v>#N/A</v>
      </c>
      <c r="U962" s="3" t="e">
        <v>#N/A</v>
      </c>
      <c r="V962" t="e">
        <v>#N/A</v>
      </c>
      <c r="W962" t="e">
        <v>#N/A</v>
      </c>
      <c r="X962" t="e">
        <v>#N/A</v>
      </c>
      <c r="Y962" s="3" t="e">
        <v>#N/A</v>
      </c>
      <c r="Z962" s="8" t="e">
        <v>#N/A</v>
      </c>
      <c r="AA962" s="30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</row>
    <row r="963" spans="1:32" x14ac:dyDescent="0.25">
      <c r="A963" t="e">
        <v>#N/A</v>
      </c>
      <c r="B963" s="33" t="e">
        <v>#N/A</v>
      </c>
      <c r="C963" t="e">
        <v>#N/A</v>
      </c>
      <c r="D963" t="e">
        <v>#N/A</v>
      </c>
      <c r="E963" s="69" t="e">
        <v>#N/A</v>
      </c>
      <c r="F963" s="3" t="e">
        <v>#N/A</v>
      </c>
      <c r="G963" s="3" t="e">
        <v>#N/A</v>
      </c>
      <c r="H963" s="3" t="e">
        <v>#N/A</v>
      </c>
      <c r="I963" s="80" t="e">
        <v>#N/A</v>
      </c>
      <c r="J963" s="80" t="e">
        <v>#N/A</v>
      </c>
      <c r="K963" s="85" t="e">
        <v>#N/A</v>
      </c>
      <c r="L963" s="9" t="e">
        <v>#N/A</v>
      </c>
      <c r="M963" s="93" t="e">
        <v>#N/A</v>
      </c>
      <c r="N963" s="8" t="e">
        <v>#N/A</v>
      </c>
      <c r="O963" t="e">
        <v>#N/A</v>
      </c>
      <c r="P963" t="e">
        <v>#N/A</v>
      </c>
      <c r="Q963" t="e">
        <v>#N/A</v>
      </c>
      <c r="R963" s="2" t="e">
        <v>#N/A</v>
      </c>
      <c r="S963" t="e">
        <v>#N/A</v>
      </c>
      <c r="T963" s="3" t="e">
        <v>#N/A</v>
      </c>
      <c r="U963" s="3" t="e">
        <v>#N/A</v>
      </c>
      <c r="V963" t="e">
        <v>#N/A</v>
      </c>
      <c r="W963" t="e">
        <v>#N/A</v>
      </c>
      <c r="X963" t="e">
        <v>#N/A</v>
      </c>
      <c r="Y963" s="3" t="e">
        <v>#N/A</v>
      </c>
      <c r="Z963" s="8" t="e">
        <v>#N/A</v>
      </c>
      <c r="AA963" s="30" t="e">
        <v>#N/A</v>
      </c>
      <c r="AB963" t="e">
        <v>#N/A</v>
      </c>
      <c r="AC963" t="e">
        <v>#N/A</v>
      </c>
      <c r="AD963" t="e">
        <v>#N/A</v>
      </c>
      <c r="AE963" t="e">
        <v>#N/A</v>
      </c>
      <c r="AF963" t="e">
        <v>#N/A</v>
      </c>
    </row>
    <row r="964" spans="1:32" x14ac:dyDescent="0.25">
      <c r="A964" t="e">
        <v>#N/A</v>
      </c>
      <c r="B964" s="33" t="e">
        <v>#N/A</v>
      </c>
      <c r="C964" t="e">
        <v>#N/A</v>
      </c>
      <c r="D964" t="e">
        <v>#N/A</v>
      </c>
      <c r="E964" s="69" t="e">
        <v>#N/A</v>
      </c>
      <c r="F964" s="3" t="e">
        <v>#N/A</v>
      </c>
      <c r="G964" s="3" t="e">
        <v>#N/A</v>
      </c>
      <c r="H964" s="3" t="e">
        <v>#N/A</v>
      </c>
      <c r="I964" s="80" t="e">
        <v>#N/A</v>
      </c>
      <c r="J964" s="80" t="e">
        <v>#N/A</v>
      </c>
      <c r="K964" s="85" t="e">
        <v>#N/A</v>
      </c>
      <c r="L964" s="9" t="e">
        <v>#N/A</v>
      </c>
      <c r="M964" s="93" t="e">
        <v>#N/A</v>
      </c>
      <c r="N964" s="8" t="e">
        <v>#N/A</v>
      </c>
      <c r="O964" t="e">
        <v>#N/A</v>
      </c>
      <c r="P964" t="e">
        <v>#N/A</v>
      </c>
      <c r="Q964" t="e">
        <v>#N/A</v>
      </c>
      <c r="R964" s="2" t="e">
        <v>#N/A</v>
      </c>
      <c r="S964" t="e">
        <v>#N/A</v>
      </c>
      <c r="T964" s="3" t="e">
        <v>#N/A</v>
      </c>
      <c r="U964" s="3" t="e">
        <v>#N/A</v>
      </c>
      <c r="V964" t="e">
        <v>#N/A</v>
      </c>
      <c r="W964" t="e">
        <v>#N/A</v>
      </c>
      <c r="X964" t="e">
        <v>#N/A</v>
      </c>
      <c r="Y964" s="3" t="e">
        <v>#N/A</v>
      </c>
      <c r="Z964" s="8" t="e">
        <v>#N/A</v>
      </c>
      <c r="AA964" s="30" t="e">
        <v>#N/A</v>
      </c>
      <c r="AB964" t="e">
        <v>#N/A</v>
      </c>
      <c r="AC964" t="e">
        <v>#N/A</v>
      </c>
      <c r="AD964" t="e">
        <v>#N/A</v>
      </c>
      <c r="AE964" t="e">
        <v>#N/A</v>
      </c>
      <c r="AF964" t="e">
        <v>#N/A</v>
      </c>
    </row>
    <row r="965" spans="1:32" x14ac:dyDescent="0.25">
      <c r="A965" t="e">
        <v>#N/A</v>
      </c>
      <c r="B965" s="33" t="e">
        <v>#N/A</v>
      </c>
      <c r="C965" t="e">
        <v>#N/A</v>
      </c>
      <c r="D965" t="e">
        <v>#N/A</v>
      </c>
      <c r="E965" s="69" t="e">
        <v>#N/A</v>
      </c>
      <c r="F965" s="3" t="e">
        <v>#N/A</v>
      </c>
      <c r="G965" s="3" t="e">
        <v>#N/A</v>
      </c>
      <c r="H965" s="3" t="e">
        <v>#N/A</v>
      </c>
      <c r="I965" s="80" t="e">
        <v>#N/A</v>
      </c>
      <c r="J965" s="80" t="e">
        <v>#N/A</v>
      </c>
      <c r="K965" s="85" t="e">
        <v>#N/A</v>
      </c>
      <c r="L965" s="9" t="e">
        <v>#N/A</v>
      </c>
      <c r="M965" s="93" t="e">
        <v>#N/A</v>
      </c>
      <c r="N965" s="8" t="e">
        <v>#N/A</v>
      </c>
      <c r="O965" t="e">
        <v>#N/A</v>
      </c>
      <c r="P965" t="e">
        <v>#N/A</v>
      </c>
      <c r="Q965" t="e">
        <v>#N/A</v>
      </c>
      <c r="R965" s="2" t="e">
        <v>#N/A</v>
      </c>
      <c r="S965" t="e">
        <v>#N/A</v>
      </c>
      <c r="T965" s="3" t="e">
        <v>#N/A</v>
      </c>
      <c r="U965" s="3" t="e">
        <v>#N/A</v>
      </c>
      <c r="V965" t="e">
        <v>#N/A</v>
      </c>
      <c r="W965" t="e">
        <v>#N/A</v>
      </c>
      <c r="X965" t="e">
        <v>#N/A</v>
      </c>
      <c r="Y965" s="3" t="e">
        <v>#N/A</v>
      </c>
      <c r="Z965" s="8" t="e">
        <v>#N/A</v>
      </c>
      <c r="AA965" s="30" t="e">
        <v>#N/A</v>
      </c>
      <c r="AB965" t="e">
        <v>#N/A</v>
      </c>
      <c r="AC965" t="e">
        <v>#N/A</v>
      </c>
      <c r="AD965" t="e">
        <v>#N/A</v>
      </c>
      <c r="AE965" t="e">
        <v>#N/A</v>
      </c>
      <c r="AF965" t="e">
        <v>#N/A</v>
      </c>
    </row>
    <row r="966" spans="1:32" x14ac:dyDescent="0.25">
      <c r="A966" t="e">
        <v>#N/A</v>
      </c>
      <c r="B966" s="33" t="e">
        <v>#N/A</v>
      </c>
      <c r="C966" t="e">
        <v>#N/A</v>
      </c>
      <c r="D966" t="e">
        <v>#N/A</v>
      </c>
      <c r="E966" s="69" t="e">
        <v>#N/A</v>
      </c>
      <c r="F966" s="3" t="e">
        <v>#N/A</v>
      </c>
      <c r="G966" s="3" t="e">
        <v>#N/A</v>
      </c>
      <c r="H966" s="3" t="e">
        <v>#N/A</v>
      </c>
      <c r="I966" s="80" t="e">
        <v>#N/A</v>
      </c>
      <c r="J966" s="80" t="e">
        <v>#N/A</v>
      </c>
      <c r="K966" s="85" t="e">
        <v>#N/A</v>
      </c>
      <c r="L966" s="9" t="e">
        <v>#N/A</v>
      </c>
      <c r="M966" s="93" t="e">
        <v>#N/A</v>
      </c>
      <c r="N966" s="8" t="e">
        <v>#N/A</v>
      </c>
      <c r="O966" t="e">
        <v>#N/A</v>
      </c>
      <c r="P966" t="e">
        <v>#N/A</v>
      </c>
      <c r="Q966" t="e">
        <v>#N/A</v>
      </c>
      <c r="R966" s="2" t="e">
        <v>#N/A</v>
      </c>
      <c r="S966" t="e">
        <v>#N/A</v>
      </c>
      <c r="T966" s="3" t="e">
        <v>#N/A</v>
      </c>
      <c r="U966" s="3" t="e">
        <v>#N/A</v>
      </c>
      <c r="V966" t="e">
        <v>#N/A</v>
      </c>
      <c r="W966" t="e">
        <v>#N/A</v>
      </c>
      <c r="X966" t="e">
        <v>#N/A</v>
      </c>
      <c r="Y966" s="3" t="e">
        <v>#N/A</v>
      </c>
      <c r="Z966" s="8" t="e">
        <v>#N/A</v>
      </c>
      <c r="AA966" s="30" t="e">
        <v>#N/A</v>
      </c>
      <c r="AB966" t="e">
        <v>#N/A</v>
      </c>
      <c r="AC966" t="e">
        <v>#N/A</v>
      </c>
      <c r="AD966" t="e">
        <v>#N/A</v>
      </c>
      <c r="AE966" t="e">
        <v>#N/A</v>
      </c>
      <c r="AF966" t="e">
        <v>#N/A</v>
      </c>
    </row>
    <row r="967" spans="1:32" x14ac:dyDescent="0.25">
      <c r="A967" t="e">
        <v>#N/A</v>
      </c>
      <c r="B967" s="33" t="e">
        <v>#N/A</v>
      </c>
      <c r="C967" t="e">
        <v>#N/A</v>
      </c>
      <c r="D967" t="e">
        <v>#N/A</v>
      </c>
      <c r="E967" s="69" t="e">
        <v>#N/A</v>
      </c>
      <c r="F967" s="3" t="e">
        <v>#N/A</v>
      </c>
      <c r="G967" s="3" t="e">
        <v>#N/A</v>
      </c>
      <c r="H967" s="3" t="e">
        <v>#N/A</v>
      </c>
      <c r="I967" s="80" t="e">
        <v>#N/A</v>
      </c>
      <c r="J967" s="80" t="e">
        <v>#N/A</v>
      </c>
      <c r="K967" s="85" t="e">
        <v>#N/A</v>
      </c>
      <c r="L967" s="9" t="e">
        <v>#N/A</v>
      </c>
      <c r="M967" s="93" t="e">
        <v>#N/A</v>
      </c>
      <c r="N967" s="8" t="e">
        <v>#N/A</v>
      </c>
      <c r="O967" t="e">
        <v>#N/A</v>
      </c>
      <c r="P967" t="e">
        <v>#N/A</v>
      </c>
      <c r="Q967" t="e">
        <v>#N/A</v>
      </c>
      <c r="R967" s="2" t="e">
        <v>#N/A</v>
      </c>
      <c r="S967" t="e">
        <v>#N/A</v>
      </c>
      <c r="T967" s="3" t="e">
        <v>#N/A</v>
      </c>
      <c r="U967" s="3" t="e">
        <v>#N/A</v>
      </c>
      <c r="V967" t="e">
        <v>#N/A</v>
      </c>
      <c r="W967" t="e">
        <v>#N/A</v>
      </c>
      <c r="X967" t="e">
        <v>#N/A</v>
      </c>
      <c r="Y967" s="3" t="e">
        <v>#N/A</v>
      </c>
      <c r="Z967" s="8" t="e">
        <v>#N/A</v>
      </c>
      <c r="AA967" s="30" t="e">
        <v>#N/A</v>
      </c>
      <c r="AB967" t="e">
        <v>#N/A</v>
      </c>
      <c r="AC967" t="e">
        <v>#N/A</v>
      </c>
      <c r="AD967" t="e">
        <v>#N/A</v>
      </c>
      <c r="AE967" t="e">
        <v>#N/A</v>
      </c>
      <c r="AF967" t="e">
        <v>#N/A</v>
      </c>
    </row>
    <row r="968" spans="1:32" x14ac:dyDescent="0.25">
      <c r="A968" t="e">
        <v>#N/A</v>
      </c>
      <c r="B968" s="33" t="e">
        <v>#N/A</v>
      </c>
      <c r="C968" t="e">
        <v>#N/A</v>
      </c>
      <c r="D968" t="e">
        <v>#N/A</v>
      </c>
      <c r="E968" s="69" t="e">
        <v>#N/A</v>
      </c>
      <c r="F968" s="3" t="e">
        <v>#N/A</v>
      </c>
      <c r="G968" s="3" t="e">
        <v>#N/A</v>
      </c>
      <c r="H968" s="3" t="e">
        <v>#N/A</v>
      </c>
      <c r="I968" s="80" t="e">
        <v>#N/A</v>
      </c>
      <c r="J968" s="80" t="e">
        <v>#N/A</v>
      </c>
      <c r="K968" s="85" t="e">
        <v>#N/A</v>
      </c>
      <c r="L968" s="9" t="e">
        <v>#N/A</v>
      </c>
      <c r="M968" s="93" t="e">
        <v>#N/A</v>
      </c>
      <c r="N968" s="8" t="e">
        <v>#N/A</v>
      </c>
      <c r="O968" t="e">
        <v>#N/A</v>
      </c>
      <c r="P968" t="e">
        <v>#N/A</v>
      </c>
      <c r="Q968" t="e">
        <v>#N/A</v>
      </c>
      <c r="R968" s="2" t="e">
        <v>#N/A</v>
      </c>
      <c r="S968" t="e">
        <v>#N/A</v>
      </c>
      <c r="T968" s="3" t="e">
        <v>#N/A</v>
      </c>
      <c r="U968" s="3" t="e">
        <v>#N/A</v>
      </c>
      <c r="V968" t="e">
        <v>#N/A</v>
      </c>
      <c r="W968" t="e">
        <v>#N/A</v>
      </c>
      <c r="X968" t="e">
        <v>#N/A</v>
      </c>
      <c r="Y968" s="3" t="e">
        <v>#N/A</v>
      </c>
      <c r="Z968" s="8" t="e">
        <v>#N/A</v>
      </c>
      <c r="AA968" s="30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</row>
    <row r="969" spans="1:32" x14ac:dyDescent="0.25">
      <c r="A969" t="e">
        <v>#N/A</v>
      </c>
      <c r="B969" s="33" t="e">
        <v>#N/A</v>
      </c>
      <c r="C969" t="e">
        <v>#N/A</v>
      </c>
      <c r="D969" t="e">
        <v>#N/A</v>
      </c>
      <c r="E969" s="69" t="e">
        <v>#N/A</v>
      </c>
      <c r="F969" s="3" t="e">
        <v>#N/A</v>
      </c>
      <c r="G969" s="3" t="e">
        <v>#N/A</v>
      </c>
      <c r="H969" s="3" t="e">
        <v>#N/A</v>
      </c>
      <c r="I969" s="80" t="e">
        <v>#N/A</v>
      </c>
      <c r="J969" s="80" t="e">
        <v>#N/A</v>
      </c>
      <c r="K969" s="85" t="e">
        <v>#N/A</v>
      </c>
      <c r="L969" s="9" t="e">
        <v>#N/A</v>
      </c>
      <c r="M969" s="93" t="e">
        <v>#N/A</v>
      </c>
      <c r="N969" s="8" t="e">
        <v>#N/A</v>
      </c>
      <c r="O969" t="e">
        <v>#N/A</v>
      </c>
      <c r="P969" t="e">
        <v>#N/A</v>
      </c>
      <c r="Q969" t="e">
        <v>#N/A</v>
      </c>
      <c r="R969" s="2" t="e">
        <v>#N/A</v>
      </c>
      <c r="S969" t="e">
        <v>#N/A</v>
      </c>
      <c r="T969" s="3" t="e">
        <v>#N/A</v>
      </c>
      <c r="U969" s="3" t="e">
        <v>#N/A</v>
      </c>
      <c r="V969" t="e">
        <v>#N/A</v>
      </c>
      <c r="W969" t="e">
        <v>#N/A</v>
      </c>
      <c r="X969" t="e">
        <v>#N/A</v>
      </c>
      <c r="Y969" s="3" t="e">
        <v>#N/A</v>
      </c>
      <c r="Z969" s="8" t="e">
        <v>#N/A</v>
      </c>
      <c r="AA969" s="30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</row>
    <row r="970" spans="1:32" x14ac:dyDescent="0.25">
      <c r="A970" t="e">
        <v>#N/A</v>
      </c>
      <c r="B970" s="33" t="e">
        <v>#N/A</v>
      </c>
      <c r="C970" t="e">
        <v>#N/A</v>
      </c>
      <c r="D970" t="e">
        <v>#N/A</v>
      </c>
      <c r="E970" s="69" t="e">
        <v>#N/A</v>
      </c>
      <c r="F970" s="3" t="e">
        <v>#N/A</v>
      </c>
      <c r="G970" s="3" t="e">
        <v>#N/A</v>
      </c>
      <c r="H970" s="3" t="e">
        <v>#N/A</v>
      </c>
      <c r="I970" s="80" t="e">
        <v>#N/A</v>
      </c>
      <c r="J970" s="80" t="e">
        <v>#N/A</v>
      </c>
      <c r="K970" s="85" t="e">
        <v>#N/A</v>
      </c>
      <c r="L970" s="9" t="e">
        <v>#N/A</v>
      </c>
      <c r="M970" s="93" t="e">
        <v>#N/A</v>
      </c>
      <c r="N970" s="8" t="e">
        <v>#N/A</v>
      </c>
      <c r="O970" t="e">
        <v>#N/A</v>
      </c>
      <c r="P970" t="e">
        <v>#N/A</v>
      </c>
      <c r="Q970" t="e">
        <v>#N/A</v>
      </c>
      <c r="R970" s="2" t="e">
        <v>#N/A</v>
      </c>
      <c r="S970" t="e">
        <v>#N/A</v>
      </c>
      <c r="T970" s="3" t="e">
        <v>#N/A</v>
      </c>
      <c r="U970" s="3" t="e">
        <v>#N/A</v>
      </c>
      <c r="V970" t="e">
        <v>#N/A</v>
      </c>
      <c r="W970" t="e">
        <v>#N/A</v>
      </c>
      <c r="X970" t="e">
        <v>#N/A</v>
      </c>
      <c r="Y970" s="3" t="e">
        <v>#N/A</v>
      </c>
      <c r="Z970" s="8" t="e">
        <v>#N/A</v>
      </c>
      <c r="AA970" s="30" t="e">
        <v>#N/A</v>
      </c>
      <c r="AB970" t="e">
        <v>#N/A</v>
      </c>
      <c r="AC970" t="e">
        <v>#N/A</v>
      </c>
      <c r="AD970" t="e">
        <v>#N/A</v>
      </c>
      <c r="AE970" t="e">
        <v>#N/A</v>
      </c>
      <c r="AF970" t="e">
        <v>#N/A</v>
      </c>
    </row>
    <row r="971" spans="1:32" x14ac:dyDescent="0.25">
      <c r="A971" t="e">
        <v>#N/A</v>
      </c>
      <c r="B971" s="33" t="e">
        <v>#N/A</v>
      </c>
      <c r="C971" t="e">
        <v>#N/A</v>
      </c>
      <c r="D971" t="e">
        <v>#N/A</v>
      </c>
      <c r="E971" s="69" t="e">
        <v>#N/A</v>
      </c>
      <c r="F971" s="3" t="e">
        <v>#N/A</v>
      </c>
      <c r="G971" s="3" t="e">
        <v>#N/A</v>
      </c>
      <c r="H971" s="3" t="e">
        <v>#N/A</v>
      </c>
      <c r="I971" s="80" t="e">
        <v>#N/A</v>
      </c>
      <c r="J971" s="80" t="e">
        <v>#N/A</v>
      </c>
      <c r="K971" s="85" t="e">
        <v>#N/A</v>
      </c>
      <c r="L971" s="9" t="e">
        <v>#N/A</v>
      </c>
      <c r="M971" s="93" t="e">
        <v>#N/A</v>
      </c>
      <c r="N971" s="8" t="e">
        <v>#N/A</v>
      </c>
      <c r="O971" t="e">
        <v>#N/A</v>
      </c>
      <c r="P971" t="e">
        <v>#N/A</v>
      </c>
      <c r="Q971" t="e">
        <v>#N/A</v>
      </c>
      <c r="R971" s="2" t="e">
        <v>#N/A</v>
      </c>
      <c r="S971" t="e">
        <v>#N/A</v>
      </c>
      <c r="T971" s="3" t="e">
        <v>#N/A</v>
      </c>
      <c r="U971" s="3" t="e">
        <v>#N/A</v>
      </c>
      <c r="V971" t="e">
        <v>#N/A</v>
      </c>
      <c r="W971" t="e">
        <v>#N/A</v>
      </c>
      <c r="X971" t="e">
        <v>#N/A</v>
      </c>
      <c r="Y971" s="3" t="e">
        <v>#N/A</v>
      </c>
      <c r="Z971" s="8" t="e">
        <v>#N/A</v>
      </c>
      <c r="AA971" s="30" t="e">
        <v>#N/A</v>
      </c>
      <c r="AB971" t="e">
        <v>#N/A</v>
      </c>
      <c r="AC971" t="e">
        <v>#N/A</v>
      </c>
      <c r="AD971" t="e">
        <v>#N/A</v>
      </c>
      <c r="AE971" t="e">
        <v>#N/A</v>
      </c>
      <c r="AF971" t="e">
        <v>#N/A</v>
      </c>
    </row>
    <row r="972" spans="1:32" x14ac:dyDescent="0.25">
      <c r="A972" t="e">
        <v>#N/A</v>
      </c>
      <c r="B972" s="33" t="e">
        <v>#N/A</v>
      </c>
      <c r="C972" t="e">
        <v>#N/A</v>
      </c>
      <c r="D972" t="e">
        <v>#N/A</v>
      </c>
      <c r="E972" s="69" t="e">
        <v>#N/A</v>
      </c>
      <c r="F972" s="3" t="e">
        <v>#N/A</v>
      </c>
      <c r="G972" s="3" t="e">
        <v>#N/A</v>
      </c>
      <c r="H972" s="3" t="e">
        <v>#N/A</v>
      </c>
      <c r="I972" s="80" t="e">
        <v>#N/A</v>
      </c>
      <c r="J972" s="80" t="e">
        <v>#N/A</v>
      </c>
      <c r="K972" s="85" t="e">
        <v>#N/A</v>
      </c>
      <c r="L972" s="9" t="e">
        <v>#N/A</v>
      </c>
      <c r="M972" s="93" t="e">
        <v>#N/A</v>
      </c>
      <c r="N972" s="8" t="e">
        <v>#N/A</v>
      </c>
      <c r="O972" t="e">
        <v>#N/A</v>
      </c>
      <c r="P972" t="e">
        <v>#N/A</v>
      </c>
      <c r="Q972" t="e">
        <v>#N/A</v>
      </c>
      <c r="R972" s="2" t="e">
        <v>#N/A</v>
      </c>
      <c r="S972" t="e">
        <v>#N/A</v>
      </c>
      <c r="T972" s="3" t="e">
        <v>#N/A</v>
      </c>
      <c r="U972" s="3" t="e">
        <v>#N/A</v>
      </c>
      <c r="V972" t="e">
        <v>#N/A</v>
      </c>
      <c r="W972" t="e">
        <v>#N/A</v>
      </c>
      <c r="X972" t="e">
        <v>#N/A</v>
      </c>
      <c r="Y972" s="3" t="e">
        <v>#N/A</v>
      </c>
      <c r="Z972" s="8" t="e">
        <v>#N/A</v>
      </c>
      <c r="AA972" s="30" t="e">
        <v>#N/A</v>
      </c>
      <c r="AB972" t="e">
        <v>#N/A</v>
      </c>
      <c r="AC972" t="e">
        <v>#N/A</v>
      </c>
      <c r="AD972" t="e">
        <v>#N/A</v>
      </c>
      <c r="AE972" t="e">
        <v>#N/A</v>
      </c>
      <c r="AF972" t="e">
        <v>#N/A</v>
      </c>
    </row>
    <row r="973" spans="1:32" x14ac:dyDescent="0.25">
      <c r="A973" t="e">
        <v>#N/A</v>
      </c>
      <c r="B973" s="33" t="e">
        <v>#N/A</v>
      </c>
      <c r="C973" t="e">
        <v>#N/A</v>
      </c>
      <c r="D973" t="e">
        <v>#N/A</v>
      </c>
      <c r="E973" s="69" t="e">
        <v>#N/A</v>
      </c>
      <c r="F973" s="3" t="e">
        <v>#N/A</v>
      </c>
      <c r="G973" s="3" t="e">
        <v>#N/A</v>
      </c>
      <c r="H973" s="3" t="e">
        <v>#N/A</v>
      </c>
      <c r="I973" s="80" t="e">
        <v>#N/A</v>
      </c>
      <c r="J973" s="80" t="e">
        <v>#N/A</v>
      </c>
      <c r="K973" s="85" t="e">
        <v>#N/A</v>
      </c>
      <c r="L973" s="9" t="e">
        <v>#N/A</v>
      </c>
      <c r="M973" s="93" t="e">
        <v>#N/A</v>
      </c>
      <c r="N973" s="8" t="e">
        <v>#N/A</v>
      </c>
      <c r="O973" t="e">
        <v>#N/A</v>
      </c>
      <c r="P973" t="e">
        <v>#N/A</v>
      </c>
      <c r="Q973" t="e">
        <v>#N/A</v>
      </c>
      <c r="R973" s="2" t="e">
        <v>#N/A</v>
      </c>
      <c r="S973" t="e">
        <v>#N/A</v>
      </c>
      <c r="T973" s="3" t="e">
        <v>#N/A</v>
      </c>
      <c r="U973" s="3" t="e">
        <v>#N/A</v>
      </c>
      <c r="V973" t="e">
        <v>#N/A</v>
      </c>
      <c r="W973" t="e">
        <v>#N/A</v>
      </c>
      <c r="X973" t="e">
        <v>#N/A</v>
      </c>
      <c r="Y973" s="3" t="e">
        <v>#N/A</v>
      </c>
      <c r="Z973" s="8" t="e">
        <v>#N/A</v>
      </c>
      <c r="AA973" s="30" t="e">
        <v>#N/A</v>
      </c>
      <c r="AB973" t="e">
        <v>#N/A</v>
      </c>
      <c r="AC973" t="e">
        <v>#N/A</v>
      </c>
      <c r="AD973" t="e">
        <v>#N/A</v>
      </c>
      <c r="AE973" t="e">
        <v>#N/A</v>
      </c>
      <c r="AF973" t="e">
        <v>#N/A</v>
      </c>
    </row>
    <row r="974" spans="1:32" x14ac:dyDescent="0.25">
      <c r="A974" t="e">
        <v>#N/A</v>
      </c>
      <c r="B974" s="33" t="e">
        <v>#N/A</v>
      </c>
      <c r="C974" t="e">
        <v>#N/A</v>
      </c>
      <c r="D974" t="e">
        <v>#N/A</v>
      </c>
      <c r="E974" s="69" t="e">
        <v>#N/A</v>
      </c>
      <c r="F974" s="3" t="e">
        <v>#N/A</v>
      </c>
      <c r="G974" s="3" t="e">
        <v>#N/A</v>
      </c>
      <c r="H974" s="3" t="e">
        <v>#N/A</v>
      </c>
      <c r="I974" s="80" t="e">
        <v>#N/A</v>
      </c>
      <c r="J974" s="80" t="e">
        <v>#N/A</v>
      </c>
      <c r="K974" s="85" t="e">
        <v>#N/A</v>
      </c>
      <c r="L974" s="9" t="e">
        <v>#N/A</v>
      </c>
      <c r="M974" s="93" t="e">
        <v>#N/A</v>
      </c>
      <c r="N974" s="8" t="e">
        <v>#N/A</v>
      </c>
      <c r="O974" t="e">
        <v>#N/A</v>
      </c>
      <c r="P974" t="e">
        <v>#N/A</v>
      </c>
      <c r="Q974" t="e">
        <v>#N/A</v>
      </c>
      <c r="R974" s="2" t="e">
        <v>#N/A</v>
      </c>
      <c r="S974" t="e">
        <v>#N/A</v>
      </c>
      <c r="T974" s="3" t="e">
        <v>#N/A</v>
      </c>
      <c r="U974" s="3" t="e">
        <v>#N/A</v>
      </c>
      <c r="V974" t="e">
        <v>#N/A</v>
      </c>
      <c r="W974" t="e">
        <v>#N/A</v>
      </c>
      <c r="X974" t="e">
        <v>#N/A</v>
      </c>
      <c r="Y974" s="3" t="e">
        <v>#N/A</v>
      </c>
      <c r="Z974" s="8" t="e">
        <v>#N/A</v>
      </c>
      <c r="AA974" s="30" t="e">
        <v>#N/A</v>
      </c>
      <c r="AB974" t="e">
        <v>#N/A</v>
      </c>
      <c r="AC974" t="e">
        <v>#N/A</v>
      </c>
      <c r="AD974" t="e">
        <v>#N/A</v>
      </c>
      <c r="AE974" t="e">
        <v>#N/A</v>
      </c>
      <c r="AF974" t="e">
        <v>#N/A</v>
      </c>
    </row>
    <row r="975" spans="1:32" x14ac:dyDescent="0.25">
      <c r="A975" t="e">
        <v>#N/A</v>
      </c>
      <c r="B975" s="33" t="e">
        <v>#N/A</v>
      </c>
      <c r="C975" t="e">
        <v>#N/A</v>
      </c>
      <c r="D975" t="e">
        <v>#N/A</v>
      </c>
      <c r="E975" s="69" t="e">
        <v>#N/A</v>
      </c>
      <c r="F975" s="3" t="e">
        <v>#N/A</v>
      </c>
      <c r="G975" s="3" t="e">
        <v>#N/A</v>
      </c>
      <c r="H975" s="3" t="e">
        <v>#N/A</v>
      </c>
      <c r="I975" s="80" t="e">
        <v>#N/A</v>
      </c>
      <c r="J975" s="80" t="e">
        <v>#N/A</v>
      </c>
      <c r="K975" s="85" t="e">
        <v>#N/A</v>
      </c>
      <c r="L975" s="9" t="e">
        <v>#N/A</v>
      </c>
      <c r="M975" s="93" t="e">
        <v>#N/A</v>
      </c>
      <c r="N975" s="8" t="e">
        <v>#N/A</v>
      </c>
      <c r="O975" t="e">
        <v>#N/A</v>
      </c>
      <c r="P975" t="e">
        <v>#N/A</v>
      </c>
      <c r="Q975" t="e">
        <v>#N/A</v>
      </c>
      <c r="R975" s="2" t="e">
        <v>#N/A</v>
      </c>
      <c r="S975" t="e">
        <v>#N/A</v>
      </c>
      <c r="T975" s="3" t="e">
        <v>#N/A</v>
      </c>
      <c r="U975" s="3" t="e">
        <v>#N/A</v>
      </c>
      <c r="V975" t="e">
        <v>#N/A</v>
      </c>
      <c r="W975" t="e">
        <v>#N/A</v>
      </c>
      <c r="X975" t="e">
        <v>#N/A</v>
      </c>
      <c r="Y975" s="3" t="e">
        <v>#N/A</v>
      </c>
      <c r="Z975" s="8" t="e">
        <v>#N/A</v>
      </c>
      <c r="AA975" s="30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</row>
    <row r="976" spans="1:32" x14ac:dyDescent="0.25">
      <c r="A976" t="e">
        <v>#N/A</v>
      </c>
      <c r="B976" s="33" t="e">
        <v>#N/A</v>
      </c>
      <c r="C976" t="e">
        <v>#N/A</v>
      </c>
      <c r="D976" t="e">
        <v>#N/A</v>
      </c>
      <c r="E976" s="69" t="e">
        <v>#N/A</v>
      </c>
      <c r="F976" s="3" t="e">
        <v>#N/A</v>
      </c>
      <c r="G976" s="3" t="e">
        <v>#N/A</v>
      </c>
      <c r="H976" s="3" t="e">
        <v>#N/A</v>
      </c>
      <c r="I976" s="80" t="e">
        <v>#N/A</v>
      </c>
      <c r="J976" s="80" t="e">
        <v>#N/A</v>
      </c>
      <c r="K976" s="85" t="e">
        <v>#N/A</v>
      </c>
      <c r="L976" s="9" t="e">
        <v>#N/A</v>
      </c>
      <c r="M976" s="93" t="e">
        <v>#N/A</v>
      </c>
      <c r="N976" s="8" t="e">
        <v>#N/A</v>
      </c>
      <c r="O976" t="e">
        <v>#N/A</v>
      </c>
      <c r="P976" t="e">
        <v>#N/A</v>
      </c>
      <c r="Q976" t="e">
        <v>#N/A</v>
      </c>
      <c r="R976" s="2" t="e">
        <v>#N/A</v>
      </c>
      <c r="S976" t="e">
        <v>#N/A</v>
      </c>
      <c r="T976" s="3" t="e">
        <v>#N/A</v>
      </c>
      <c r="U976" s="3" t="e">
        <v>#N/A</v>
      </c>
      <c r="V976" t="e">
        <v>#N/A</v>
      </c>
      <c r="W976" t="e">
        <v>#N/A</v>
      </c>
      <c r="X976" t="e">
        <v>#N/A</v>
      </c>
      <c r="Y976" s="3" t="e">
        <v>#N/A</v>
      </c>
      <c r="Z976" s="8" t="e">
        <v>#N/A</v>
      </c>
      <c r="AA976" s="30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</row>
    <row r="977" spans="1:32" x14ac:dyDescent="0.25">
      <c r="A977" t="e">
        <v>#N/A</v>
      </c>
      <c r="B977" s="33" t="e">
        <v>#N/A</v>
      </c>
      <c r="C977" t="e">
        <v>#N/A</v>
      </c>
      <c r="D977" t="e">
        <v>#N/A</v>
      </c>
      <c r="E977" s="69" t="e">
        <v>#N/A</v>
      </c>
      <c r="F977" s="3" t="e">
        <v>#N/A</v>
      </c>
      <c r="G977" s="3" t="e">
        <v>#N/A</v>
      </c>
      <c r="H977" s="3" t="e">
        <v>#N/A</v>
      </c>
      <c r="I977" s="80" t="e">
        <v>#N/A</v>
      </c>
      <c r="J977" s="80" t="e">
        <v>#N/A</v>
      </c>
      <c r="K977" s="85" t="e">
        <v>#N/A</v>
      </c>
      <c r="L977" s="9" t="e">
        <v>#N/A</v>
      </c>
      <c r="M977" s="93" t="e">
        <v>#N/A</v>
      </c>
      <c r="N977" s="8" t="e">
        <v>#N/A</v>
      </c>
      <c r="O977" t="e">
        <v>#N/A</v>
      </c>
      <c r="P977" t="e">
        <v>#N/A</v>
      </c>
      <c r="Q977" t="e">
        <v>#N/A</v>
      </c>
      <c r="R977" s="2" t="e">
        <v>#N/A</v>
      </c>
      <c r="S977" t="e">
        <v>#N/A</v>
      </c>
      <c r="T977" s="3" t="e">
        <v>#N/A</v>
      </c>
      <c r="U977" s="3" t="e">
        <v>#N/A</v>
      </c>
      <c r="V977" t="e">
        <v>#N/A</v>
      </c>
      <c r="W977" t="e">
        <v>#N/A</v>
      </c>
      <c r="X977" t="e">
        <v>#N/A</v>
      </c>
      <c r="Y977" s="3" t="e">
        <v>#N/A</v>
      </c>
      <c r="Z977" s="8" t="e">
        <v>#N/A</v>
      </c>
      <c r="AA977" s="30" t="e">
        <v>#N/A</v>
      </c>
      <c r="AB977" t="e">
        <v>#N/A</v>
      </c>
      <c r="AC977" t="e">
        <v>#N/A</v>
      </c>
      <c r="AD977" t="e">
        <v>#N/A</v>
      </c>
      <c r="AE977" t="e">
        <v>#N/A</v>
      </c>
      <c r="AF977" t="e">
        <v>#N/A</v>
      </c>
    </row>
    <row r="978" spans="1:32" x14ac:dyDescent="0.25">
      <c r="A978" t="e">
        <v>#N/A</v>
      </c>
      <c r="B978" s="33" t="e">
        <v>#N/A</v>
      </c>
      <c r="C978" t="e">
        <v>#N/A</v>
      </c>
      <c r="D978" t="e">
        <v>#N/A</v>
      </c>
      <c r="E978" s="69" t="e">
        <v>#N/A</v>
      </c>
      <c r="F978" s="3" t="e">
        <v>#N/A</v>
      </c>
      <c r="G978" s="3" t="e">
        <v>#N/A</v>
      </c>
      <c r="H978" s="3" t="e">
        <v>#N/A</v>
      </c>
      <c r="I978" s="80" t="e">
        <v>#N/A</v>
      </c>
      <c r="J978" s="80" t="e">
        <v>#N/A</v>
      </c>
      <c r="K978" s="85" t="e">
        <v>#N/A</v>
      </c>
      <c r="L978" s="9" t="e">
        <v>#N/A</v>
      </c>
      <c r="M978" s="93" t="e">
        <v>#N/A</v>
      </c>
      <c r="N978" s="8" t="e">
        <v>#N/A</v>
      </c>
      <c r="O978" t="e">
        <v>#N/A</v>
      </c>
      <c r="P978" t="e">
        <v>#N/A</v>
      </c>
      <c r="Q978" t="e">
        <v>#N/A</v>
      </c>
      <c r="R978" s="2" t="e">
        <v>#N/A</v>
      </c>
      <c r="S978" t="e">
        <v>#N/A</v>
      </c>
      <c r="T978" s="3" t="e">
        <v>#N/A</v>
      </c>
      <c r="U978" s="3" t="e">
        <v>#N/A</v>
      </c>
      <c r="V978" t="e">
        <v>#N/A</v>
      </c>
      <c r="W978" t="e">
        <v>#N/A</v>
      </c>
      <c r="X978" t="e">
        <v>#N/A</v>
      </c>
      <c r="Y978" s="3" t="e">
        <v>#N/A</v>
      </c>
      <c r="Z978" s="8" t="e">
        <v>#N/A</v>
      </c>
      <c r="AA978" s="30" t="e">
        <v>#N/A</v>
      </c>
      <c r="AB978" t="e">
        <v>#N/A</v>
      </c>
      <c r="AC978" t="e">
        <v>#N/A</v>
      </c>
      <c r="AD978" t="e">
        <v>#N/A</v>
      </c>
      <c r="AE978" t="e">
        <v>#N/A</v>
      </c>
      <c r="AF978" t="e">
        <v>#N/A</v>
      </c>
    </row>
    <row r="979" spans="1:32" x14ac:dyDescent="0.25">
      <c r="A979" t="e">
        <v>#N/A</v>
      </c>
      <c r="B979" s="33" t="e">
        <v>#N/A</v>
      </c>
      <c r="C979" t="e">
        <v>#N/A</v>
      </c>
      <c r="D979" t="e">
        <v>#N/A</v>
      </c>
      <c r="E979" s="69" t="e">
        <v>#N/A</v>
      </c>
      <c r="F979" s="3" t="e">
        <v>#N/A</v>
      </c>
      <c r="G979" s="3" t="e">
        <v>#N/A</v>
      </c>
      <c r="H979" s="3" t="e">
        <v>#N/A</v>
      </c>
      <c r="I979" s="80" t="e">
        <v>#N/A</v>
      </c>
      <c r="J979" s="80" t="e">
        <v>#N/A</v>
      </c>
      <c r="K979" s="85" t="e">
        <v>#N/A</v>
      </c>
      <c r="L979" s="9" t="e">
        <v>#N/A</v>
      </c>
      <c r="M979" s="93" t="e">
        <v>#N/A</v>
      </c>
      <c r="N979" s="8" t="e">
        <v>#N/A</v>
      </c>
      <c r="O979" t="e">
        <v>#N/A</v>
      </c>
      <c r="P979" t="e">
        <v>#N/A</v>
      </c>
      <c r="Q979" t="e">
        <v>#N/A</v>
      </c>
      <c r="R979" s="2" t="e">
        <v>#N/A</v>
      </c>
      <c r="S979" t="e">
        <v>#N/A</v>
      </c>
      <c r="T979" s="3" t="e">
        <v>#N/A</v>
      </c>
      <c r="U979" s="3" t="e">
        <v>#N/A</v>
      </c>
      <c r="V979" t="e">
        <v>#N/A</v>
      </c>
      <c r="W979" t="e">
        <v>#N/A</v>
      </c>
      <c r="X979" t="e">
        <v>#N/A</v>
      </c>
      <c r="Y979" s="3" t="e">
        <v>#N/A</v>
      </c>
      <c r="Z979" s="8" t="e">
        <v>#N/A</v>
      </c>
      <c r="AA979" s="30" t="e">
        <v>#N/A</v>
      </c>
      <c r="AB979" t="e">
        <v>#N/A</v>
      </c>
      <c r="AC979" t="e">
        <v>#N/A</v>
      </c>
      <c r="AD979" t="e">
        <v>#N/A</v>
      </c>
      <c r="AE979" t="e">
        <v>#N/A</v>
      </c>
      <c r="AF979" t="e">
        <v>#N/A</v>
      </c>
    </row>
    <row r="980" spans="1:32" x14ac:dyDescent="0.25">
      <c r="A980" t="e">
        <v>#N/A</v>
      </c>
      <c r="B980" s="33" t="e">
        <v>#N/A</v>
      </c>
      <c r="C980" t="e">
        <v>#N/A</v>
      </c>
      <c r="D980" t="e">
        <v>#N/A</v>
      </c>
      <c r="E980" s="69" t="e">
        <v>#N/A</v>
      </c>
      <c r="F980" s="3" t="e">
        <v>#N/A</v>
      </c>
      <c r="G980" s="3" t="e">
        <v>#N/A</v>
      </c>
      <c r="H980" s="3" t="e">
        <v>#N/A</v>
      </c>
      <c r="I980" s="80" t="e">
        <v>#N/A</v>
      </c>
      <c r="J980" s="80" t="e">
        <v>#N/A</v>
      </c>
      <c r="K980" s="85" t="e">
        <v>#N/A</v>
      </c>
      <c r="L980" s="9" t="e">
        <v>#N/A</v>
      </c>
      <c r="M980" s="93" t="e">
        <v>#N/A</v>
      </c>
      <c r="N980" s="8" t="e">
        <v>#N/A</v>
      </c>
      <c r="O980" t="e">
        <v>#N/A</v>
      </c>
      <c r="P980" t="e">
        <v>#N/A</v>
      </c>
      <c r="Q980" t="e">
        <v>#N/A</v>
      </c>
      <c r="R980" s="2" t="e">
        <v>#N/A</v>
      </c>
      <c r="S980" t="e">
        <v>#N/A</v>
      </c>
      <c r="T980" s="3" t="e">
        <v>#N/A</v>
      </c>
      <c r="U980" s="3" t="e">
        <v>#N/A</v>
      </c>
      <c r="V980" t="e">
        <v>#N/A</v>
      </c>
      <c r="W980" t="e">
        <v>#N/A</v>
      </c>
      <c r="X980" t="e">
        <v>#N/A</v>
      </c>
      <c r="Y980" s="3" t="e">
        <v>#N/A</v>
      </c>
      <c r="Z980" s="8" t="e">
        <v>#N/A</v>
      </c>
      <c r="AA980" s="30" t="e">
        <v>#N/A</v>
      </c>
      <c r="AB980" t="e">
        <v>#N/A</v>
      </c>
      <c r="AC980" t="e">
        <v>#N/A</v>
      </c>
      <c r="AD980" t="e">
        <v>#N/A</v>
      </c>
      <c r="AE980" t="e">
        <v>#N/A</v>
      </c>
      <c r="AF980" t="e">
        <v>#N/A</v>
      </c>
    </row>
    <row r="981" spans="1:32" x14ac:dyDescent="0.25">
      <c r="A981" t="e">
        <v>#N/A</v>
      </c>
      <c r="B981" s="33" t="e">
        <v>#N/A</v>
      </c>
      <c r="C981" t="e">
        <v>#N/A</v>
      </c>
      <c r="D981" t="e">
        <v>#N/A</v>
      </c>
      <c r="E981" s="69" t="e">
        <v>#N/A</v>
      </c>
      <c r="F981" s="3" t="e">
        <v>#N/A</v>
      </c>
      <c r="G981" s="3" t="e">
        <v>#N/A</v>
      </c>
      <c r="H981" s="3" t="e">
        <v>#N/A</v>
      </c>
      <c r="I981" s="80" t="e">
        <v>#N/A</v>
      </c>
      <c r="J981" s="80" t="e">
        <v>#N/A</v>
      </c>
      <c r="K981" s="85" t="e">
        <v>#N/A</v>
      </c>
      <c r="L981" s="9" t="e">
        <v>#N/A</v>
      </c>
      <c r="M981" s="93" t="e">
        <v>#N/A</v>
      </c>
      <c r="N981" s="8" t="e">
        <v>#N/A</v>
      </c>
      <c r="O981" t="e">
        <v>#N/A</v>
      </c>
      <c r="P981" t="e">
        <v>#N/A</v>
      </c>
      <c r="Q981" t="e">
        <v>#N/A</v>
      </c>
      <c r="R981" s="2" t="e">
        <v>#N/A</v>
      </c>
      <c r="S981" t="e">
        <v>#N/A</v>
      </c>
      <c r="T981" s="3" t="e">
        <v>#N/A</v>
      </c>
      <c r="U981" s="3" t="e">
        <v>#N/A</v>
      </c>
      <c r="V981" t="e">
        <v>#N/A</v>
      </c>
      <c r="W981" t="e">
        <v>#N/A</v>
      </c>
      <c r="X981" t="e">
        <v>#N/A</v>
      </c>
      <c r="Y981" s="3" t="e">
        <v>#N/A</v>
      </c>
      <c r="Z981" s="8" t="e">
        <v>#N/A</v>
      </c>
      <c r="AA981" s="30" t="e">
        <v>#N/A</v>
      </c>
      <c r="AB981" t="e">
        <v>#N/A</v>
      </c>
      <c r="AC981" t="e">
        <v>#N/A</v>
      </c>
      <c r="AD981" t="e">
        <v>#N/A</v>
      </c>
      <c r="AE981" t="e">
        <v>#N/A</v>
      </c>
      <c r="AF981" t="e">
        <v>#N/A</v>
      </c>
    </row>
    <row r="982" spans="1:32" x14ac:dyDescent="0.25">
      <c r="A982" t="e">
        <v>#N/A</v>
      </c>
      <c r="B982" s="33" t="e">
        <v>#N/A</v>
      </c>
      <c r="C982" t="e">
        <v>#N/A</v>
      </c>
      <c r="D982" t="e">
        <v>#N/A</v>
      </c>
      <c r="E982" s="69" t="e">
        <v>#N/A</v>
      </c>
      <c r="F982" s="3" t="e">
        <v>#N/A</v>
      </c>
      <c r="G982" s="3" t="e">
        <v>#N/A</v>
      </c>
      <c r="H982" s="3" t="e">
        <v>#N/A</v>
      </c>
      <c r="I982" s="80" t="e">
        <v>#N/A</v>
      </c>
      <c r="J982" s="80" t="e">
        <v>#N/A</v>
      </c>
      <c r="K982" s="85" t="e">
        <v>#N/A</v>
      </c>
      <c r="L982" s="9" t="e">
        <v>#N/A</v>
      </c>
      <c r="M982" s="93" t="e">
        <v>#N/A</v>
      </c>
      <c r="N982" s="8" t="e">
        <v>#N/A</v>
      </c>
      <c r="O982" t="e">
        <v>#N/A</v>
      </c>
      <c r="P982" t="e">
        <v>#N/A</v>
      </c>
      <c r="Q982" t="e">
        <v>#N/A</v>
      </c>
      <c r="R982" s="2" t="e">
        <v>#N/A</v>
      </c>
      <c r="S982" t="e">
        <v>#N/A</v>
      </c>
      <c r="T982" s="3" t="e">
        <v>#N/A</v>
      </c>
      <c r="U982" s="3" t="e">
        <v>#N/A</v>
      </c>
      <c r="V982" t="e">
        <v>#N/A</v>
      </c>
      <c r="W982" t="e">
        <v>#N/A</v>
      </c>
      <c r="X982" t="e">
        <v>#N/A</v>
      </c>
      <c r="Y982" s="3" t="e">
        <v>#N/A</v>
      </c>
      <c r="Z982" s="8" t="e">
        <v>#N/A</v>
      </c>
      <c r="AA982" s="30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</row>
    <row r="983" spans="1:32" x14ac:dyDescent="0.25">
      <c r="A983" t="e">
        <v>#N/A</v>
      </c>
      <c r="B983" s="33" t="e">
        <v>#N/A</v>
      </c>
      <c r="C983" t="e">
        <v>#N/A</v>
      </c>
      <c r="D983" t="e">
        <v>#N/A</v>
      </c>
      <c r="E983" s="69" t="e">
        <v>#N/A</v>
      </c>
      <c r="F983" s="3" t="e">
        <v>#N/A</v>
      </c>
      <c r="G983" s="3" t="e">
        <v>#N/A</v>
      </c>
      <c r="H983" s="3" t="e">
        <v>#N/A</v>
      </c>
      <c r="I983" s="80" t="e">
        <v>#N/A</v>
      </c>
      <c r="J983" s="80" t="e">
        <v>#N/A</v>
      </c>
      <c r="K983" s="85" t="e">
        <v>#N/A</v>
      </c>
      <c r="L983" s="9" t="e">
        <v>#N/A</v>
      </c>
      <c r="M983" s="93" t="e">
        <v>#N/A</v>
      </c>
      <c r="N983" s="8" t="e">
        <v>#N/A</v>
      </c>
      <c r="O983" t="e">
        <v>#N/A</v>
      </c>
      <c r="P983" t="e">
        <v>#N/A</v>
      </c>
      <c r="Q983" t="e">
        <v>#N/A</v>
      </c>
      <c r="R983" s="2" t="e">
        <v>#N/A</v>
      </c>
      <c r="S983" t="e">
        <v>#N/A</v>
      </c>
      <c r="T983" s="3" t="e">
        <v>#N/A</v>
      </c>
      <c r="U983" s="3" t="e">
        <v>#N/A</v>
      </c>
      <c r="V983" t="e">
        <v>#N/A</v>
      </c>
      <c r="W983" t="e">
        <v>#N/A</v>
      </c>
      <c r="X983" t="e">
        <v>#N/A</v>
      </c>
      <c r="Y983" s="3" t="e">
        <v>#N/A</v>
      </c>
      <c r="Z983" s="8" t="e">
        <v>#N/A</v>
      </c>
      <c r="AA983" s="30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</row>
    <row r="984" spans="1:32" x14ac:dyDescent="0.25">
      <c r="A984" t="e">
        <v>#N/A</v>
      </c>
      <c r="B984" s="33" t="e">
        <v>#N/A</v>
      </c>
      <c r="C984" t="e">
        <v>#N/A</v>
      </c>
      <c r="D984" t="e">
        <v>#N/A</v>
      </c>
      <c r="E984" s="69" t="e">
        <v>#N/A</v>
      </c>
      <c r="F984" s="3" t="e">
        <v>#N/A</v>
      </c>
      <c r="G984" s="3" t="e">
        <v>#N/A</v>
      </c>
      <c r="H984" s="3" t="e">
        <v>#N/A</v>
      </c>
      <c r="I984" s="80" t="e">
        <v>#N/A</v>
      </c>
      <c r="J984" s="80" t="e">
        <v>#N/A</v>
      </c>
      <c r="K984" s="85" t="e">
        <v>#N/A</v>
      </c>
      <c r="L984" s="9" t="e">
        <v>#N/A</v>
      </c>
      <c r="M984" s="93" t="e">
        <v>#N/A</v>
      </c>
      <c r="N984" s="8" t="e">
        <v>#N/A</v>
      </c>
      <c r="O984" t="e">
        <v>#N/A</v>
      </c>
      <c r="P984" t="e">
        <v>#N/A</v>
      </c>
      <c r="Q984" t="e">
        <v>#N/A</v>
      </c>
      <c r="R984" s="2" t="e">
        <v>#N/A</v>
      </c>
      <c r="S984" t="e">
        <v>#N/A</v>
      </c>
      <c r="T984" s="3" t="e">
        <v>#N/A</v>
      </c>
      <c r="U984" s="3" t="e">
        <v>#N/A</v>
      </c>
      <c r="V984" t="e">
        <v>#N/A</v>
      </c>
      <c r="W984" t="e">
        <v>#N/A</v>
      </c>
      <c r="X984" t="e">
        <v>#N/A</v>
      </c>
      <c r="Y984" s="3" t="e">
        <v>#N/A</v>
      </c>
      <c r="Z984" s="8" t="e">
        <v>#N/A</v>
      </c>
      <c r="AA984" s="30" t="e">
        <v>#N/A</v>
      </c>
      <c r="AB984" t="e">
        <v>#N/A</v>
      </c>
      <c r="AC984" t="e">
        <v>#N/A</v>
      </c>
      <c r="AD984" t="e">
        <v>#N/A</v>
      </c>
      <c r="AE984" t="e">
        <v>#N/A</v>
      </c>
      <c r="AF984" t="e">
        <v>#N/A</v>
      </c>
    </row>
    <row r="985" spans="1:32" x14ac:dyDescent="0.25">
      <c r="A985" t="e">
        <v>#N/A</v>
      </c>
      <c r="B985" s="33" t="e">
        <v>#N/A</v>
      </c>
      <c r="C985" t="e">
        <v>#N/A</v>
      </c>
      <c r="D985" t="e">
        <v>#N/A</v>
      </c>
      <c r="E985" s="69" t="e">
        <v>#N/A</v>
      </c>
      <c r="F985" s="3" t="e">
        <v>#N/A</v>
      </c>
      <c r="G985" s="3" t="e">
        <v>#N/A</v>
      </c>
      <c r="H985" s="3" t="e">
        <v>#N/A</v>
      </c>
      <c r="I985" s="80" t="e">
        <v>#N/A</v>
      </c>
      <c r="J985" s="80" t="e">
        <v>#N/A</v>
      </c>
      <c r="K985" s="85" t="e">
        <v>#N/A</v>
      </c>
      <c r="L985" s="9" t="e">
        <v>#N/A</v>
      </c>
      <c r="M985" s="93" t="e">
        <v>#N/A</v>
      </c>
      <c r="N985" s="8" t="e">
        <v>#N/A</v>
      </c>
      <c r="O985" t="e">
        <v>#N/A</v>
      </c>
      <c r="P985" t="e">
        <v>#N/A</v>
      </c>
      <c r="Q985" t="e">
        <v>#N/A</v>
      </c>
      <c r="R985" s="2" t="e">
        <v>#N/A</v>
      </c>
      <c r="S985" t="e">
        <v>#N/A</v>
      </c>
      <c r="T985" s="3" t="e">
        <v>#N/A</v>
      </c>
      <c r="U985" s="3" t="e">
        <v>#N/A</v>
      </c>
      <c r="V985" t="e">
        <v>#N/A</v>
      </c>
      <c r="W985" t="e">
        <v>#N/A</v>
      </c>
      <c r="X985" t="e">
        <v>#N/A</v>
      </c>
      <c r="Y985" s="3" t="e">
        <v>#N/A</v>
      </c>
      <c r="Z985" s="8" t="e">
        <v>#N/A</v>
      </c>
      <c r="AA985" s="30" t="e">
        <v>#N/A</v>
      </c>
      <c r="AB985" t="e">
        <v>#N/A</v>
      </c>
      <c r="AC985" t="e">
        <v>#N/A</v>
      </c>
      <c r="AD985" t="e">
        <v>#N/A</v>
      </c>
      <c r="AE985" t="e">
        <v>#N/A</v>
      </c>
      <c r="AF985" t="e">
        <v>#N/A</v>
      </c>
    </row>
    <row r="986" spans="1:32" x14ac:dyDescent="0.25">
      <c r="A986" t="e">
        <v>#N/A</v>
      </c>
      <c r="B986" s="33" t="e">
        <v>#N/A</v>
      </c>
      <c r="C986" t="e">
        <v>#N/A</v>
      </c>
      <c r="D986" t="e">
        <v>#N/A</v>
      </c>
      <c r="E986" s="69" t="e">
        <v>#N/A</v>
      </c>
      <c r="F986" s="3" t="e">
        <v>#N/A</v>
      </c>
      <c r="G986" s="3" t="e">
        <v>#N/A</v>
      </c>
      <c r="H986" s="3" t="e">
        <v>#N/A</v>
      </c>
      <c r="I986" s="80" t="e">
        <v>#N/A</v>
      </c>
      <c r="J986" s="80" t="e">
        <v>#N/A</v>
      </c>
      <c r="K986" s="85" t="e">
        <v>#N/A</v>
      </c>
      <c r="L986" s="9" t="e">
        <v>#N/A</v>
      </c>
      <c r="M986" s="93" t="e">
        <v>#N/A</v>
      </c>
      <c r="N986" s="8" t="e">
        <v>#N/A</v>
      </c>
      <c r="O986" t="e">
        <v>#N/A</v>
      </c>
      <c r="P986" t="e">
        <v>#N/A</v>
      </c>
      <c r="Q986" t="e">
        <v>#N/A</v>
      </c>
      <c r="R986" s="2" t="e">
        <v>#N/A</v>
      </c>
      <c r="S986" t="e">
        <v>#N/A</v>
      </c>
      <c r="T986" s="3" t="e">
        <v>#N/A</v>
      </c>
      <c r="U986" s="3" t="e">
        <v>#N/A</v>
      </c>
      <c r="V986" t="e">
        <v>#N/A</v>
      </c>
      <c r="W986" t="e">
        <v>#N/A</v>
      </c>
      <c r="X986" t="e">
        <v>#N/A</v>
      </c>
      <c r="Y986" s="3" t="e">
        <v>#N/A</v>
      </c>
      <c r="Z986" s="8" t="e">
        <v>#N/A</v>
      </c>
      <c r="AA986" s="30" t="e">
        <v>#N/A</v>
      </c>
      <c r="AB986" t="e">
        <v>#N/A</v>
      </c>
      <c r="AC986" t="e">
        <v>#N/A</v>
      </c>
      <c r="AD986" t="e">
        <v>#N/A</v>
      </c>
      <c r="AE986" t="e">
        <v>#N/A</v>
      </c>
      <c r="AF986" t="e">
        <v>#N/A</v>
      </c>
    </row>
    <row r="987" spans="1:32" x14ac:dyDescent="0.25">
      <c r="A987" t="e">
        <v>#N/A</v>
      </c>
      <c r="B987" s="33" t="e">
        <v>#N/A</v>
      </c>
      <c r="C987" t="e">
        <v>#N/A</v>
      </c>
      <c r="D987" t="e">
        <v>#N/A</v>
      </c>
      <c r="E987" s="69" t="e">
        <v>#N/A</v>
      </c>
      <c r="F987" s="3" t="e">
        <v>#N/A</v>
      </c>
      <c r="G987" s="3" t="e">
        <v>#N/A</v>
      </c>
      <c r="H987" s="3" t="e">
        <v>#N/A</v>
      </c>
      <c r="I987" s="80" t="e">
        <v>#N/A</v>
      </c>
      <c r="J987" s="80" t="e">
        <v>#N/A</v>
      </c>
      <c r="K987" s="85" t="e">
        <v>#N/A</v>
      </c>
      <c r="L987" s="9" t="e">
        <v>#N/A</v>
      </c>
      <c r="M987" s="93" t="e">
        <v>#N/A</v>
      </c>
      <c r="N987" s="8" t="e">
        <v>#N/A</v>
      </c>
      <c r="O987" t="e">
        <v>#N/A</v>
      </c>
      <c r="P987" t="e">
        <v>#N/A</v>
      </c>
      <c r="Q987" t="e">
        <v>#N/A</v>
      </c>
      <c r="R987" s="2" t="e">
        <v>#N/A</v>
      </c>
      <c r="S987" t="e">
        <v>#N/A</v>
      </c>
      <c r="T987" s="3" t="e">
        <v>#N/A</v>
      </c>
      <c r="U987" s="3" t="e">
        <v>#N/A</v>
      </c>
      <c r="V987" t="e">
        <v>#N/A</v>
      </c>
      <c r="W987" t="e">
        <v>#N/A</v>
      </c>
      <c r="X987" t="e">
        <v>#N/A</v>
      </c>
      <c r="Y987" s="3" t="e">
        <v>#N/A</v>
      </c>
      <c r="Z987" s="8" t="e">
        <v>#N/A</v>
      </c>
      <c r="AA987" s="30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</row>
    <row r="988" spans="1:32" x14ac:dyDescent="0.25">
      <c r="A988" t="e">
        <v>#N/A</v>
      </c>
      <c r="B988" s="33" t="e">
        <v>#N/A</v>
      </c>
      <c r="C988" t="e">
        <v>#N/A</v>
      </c>
      <c r="D988" t="e">
        <v>#N/A</v>
      </c>
      <c r="E988" s="69" t="e">
        <v>#N/A</v>
      </c>
      <c r="F988" s="3" t="e">
        <v>#N/A</v>
      </c>
      <c r="G988" s="3" t="e">
        <v>#N/A</v>
      </c>
      <c r="H988" s="3" t="e">
        <v>#N/A</v>
      </c>
      <c r="I988" s="80" t="e">
        <v>#N/A</v>
      </c>
      <c r="J988" s="80" t="e">
        <v>#N/A</v>
      </c>
      <c r="K988" s="85" t="e">
        <v>#N/A</v>
      </c>
      <c r="L988" s="9" t="e">
        <v>#N/A</v>
      </c>
      <c r="M988" s="93" t="e">
        <v>#N/A</v>
      </c>
      <c r="N988" s="8" t="e">
        <v>#N/A</v>
      </c>
      <c r="O988" t="e">
        <v>#N/A</v>
      </c>
      <c r="P988" t="e">
        <v>#N/A</v>
      </c>
      <c r="Q988" t="e">
        <v>#N/A</v>
      </c>
      <c r="R988" s="2" t="e">
        <v>#N/A</v>
      </c>
      <c r="S988" t="e">
        <v>#N/A</v>
      </c>
      <c r="T988" s="3" t="e">
        <v>#N/A</v>
      </c>
      <c r="U988" s="3" t="e">
        <v>#N/A</v>
      </c>
      <c r="V988" t="e">
        <v>#N/A</v>
      </c>
      <c r="W988" t="e">
        <v>#N/A</v>
      </c>
      <c r="X988" t="e">
        <v>#N/A</v>
      </c>
      <c r="Y988" s="3" t="e">
        <v>#N/A</v>
      </c>
      <c r="Z988" s="8" t="e">
        <v>#N/A</v>
      </c>
      <c r="AA988" s="30" t="e">
        <v>#N/A</v>
      </c>
      <c r="AB988" t="e">
        <v>#N/A</v>
      </c>
      <c r="AC988" t="e">
        <v>#N/A</v>
      </c>
      <c r="AD988" t="e">
        <v>#N/A</v>
      </c>
      <c r="AE988" t="e">
        <v>#N/A</v>
      </c>
      <c r="AF988" t="e">
        <v>#N/A</v>
      </c>
    </row>
    <row r="989" spans="1:32" x14ac:dyDescent="0.25">
      <c r="A989" t="e">
        <v>#N/A</v>
      </c>
      <c r="B989" s="33" t="e">
        <v>#N/A</v>
      </c>
      <c r="C989" t="e">
        <v>#N/A</v>
      </c>
      <c r="D989" t="e">
        <v>#N/A</v>
      </c>
      <c r="E989" s="69" t="e">
        <v>#N/A</v>
      </c>
      <c r="F989" s="3" t="e">
        <v>#N/A</v>
      </c>
      <c r="G989" s="3" t="e">
        <v>#N/A</v>
      </c>
      <c r="H989" s="3" t="e">
        <v>#N/A</v>
      </c>
      <c r="I989" s="80" t="e">
        <v>#N/A</v>
      </c>
      <c r="J989" s="80" t="e">
        <v>#N/A</v>
      </c>
      <c r="K989" s="85" t="e">
        <v>#N/A</v>
      </c>
      <c r="L989" s="9" t="e">
        <v>#N/A</v>
      </c>
      <c r="M989" s="93" t="e">
        <v>#N/A</v>
      </c>
      <c r="N989" s="8" t="e">
        <v>#N/A</v>
      </c>
      <c r="O989" t="e">
        <v>#N/A</v>
      </c>
      <c r="P989" t="e">
        <v>#N/A</v>
      </c>
      <c r="Q989" t="e">
        <v>#N/A</v>
      </c>
      <c r="R989" s="2" t="e">
        <v>#N/A</v>
      </c>
      <c r="S989" t="e">
        <v>#N/A</v>
      </c>
      <c r="T989" s="3" t="e">
        <v>#N/A</v>
      </c>
      <c r="U989" s="3" t="e">
        <v>#N/A</v>
      </c>
      <c r="V989" t="e">
        <v>#N/A</v>
      </c>
      <c r="W989" t="e">
        <v>#N/A</v>
      </c>
      <c r="X989" t="e">
        <v>#N/A</v>
      </c>
      <c r="Y989" s="3" t="e">
        <v>#N/A</v>
      </c>
      <c r="Z989" s="8" t="e">
        <v>#N/A</v>
      </c>
      <c r="AA989" s="30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</row>
    <row r="990" spans="1:32" x14ac:dyDescent="0.25">
      <c r="A990" t="e">
        <v>#N/A</v>
      </c>
      <c r="B990" s="33" t="e">
        <v>#N/A</v>
      </c>
      <c r="C990" t="e">
        <v>#N/A</v>
      </c>
      <c r="D990" t="e">
        <v>#N/A</v>
      </c>
      <c r="E990" s="69" t="e">
        <v>#N/A</v>
      </c>
      <c r="F990" s="3" t="e">
        <v>#N/A</v>
      </c>
      <c r="G990" s="3" t="e">
        <v>#N/A</v>
      </c>
      <c r="H990" s="3" t="e">
        <v>#N/A</v>
      </c>
      <c r="I990" s="80" t="e">
        <v>#N/A</v>
      </c>
      <c r="J990" s="80" t="e">
        <v>#N/A</v>
      </c>
      <c r="K990" s="85" t="e">
        <v>#N/A</v>
      </c>
      <c r="L990" s="9" t="e">
        <v>#N/A</v>
      </c>
      <c r="M990" s="93" t="e">
        <v>#N/A</v>
      </c>
      <c r="N990" s="8" t="e">
        <v>#N/A</v>
      </c>
      <c r="O990" t="e">
        <v>#N/A</v>
      </c>
      <c r="P990" t="e">
        <v>#N/A</v>
      </c>
      <c r="Q990" t="e">
        <v>#N/A</v>
      </c>
      <c r="R990" s="2" t="e">
        <v>#N/A</v>
      </c>
      <c r="S990" t="e">
        <v>#N/A</v>
      </c>
      <c r="T990" s="3" t="e">
        <v>#N/A</v>
      </c>
      <c r="U990" s="3" t="e">
        <v>#N/A</v>
      </c>
      <c r="V990" t="e">
        <v>#N/A</v>
      </c>
      <c r="W990" t="e">
        <v>#N/A</v>
      </c>
      <c r="X990" t="e">
        <v>#N/A</v>
      </c>
      <c r="Y990" s="3" t="e">
        <v>#N/A</v>
      </c>
      <c r="Z990" s="8" t="e">
        <v>#N/A</v>
      </c>
      <c r="AA990" s="3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</row>
    <row r="991" spans="1:32" x14ac:dyDescent="0.25">
      <c r="A991" t="e">
        <v>#N/A</v>
      </c>
      <c r="B991" s="33" t="e">
        <v>#N/A</v>
      </c>
      <c r="C991" t="e">
        <v>#N/A</v>
      </c>
      <c r="D991" t="e">
        <v>#N/A</v>
      </c>
      <c r="E991" s="69" t="e">
        <v>#N/A</v>
      </c>
      <c r="F991" s="3" t="e">
        <v>#N/A</v>
      </c>
      <c r="G991" s="3" t="e">
        <v>#N/A</v>
      </c>
      <c r="H991" s="3" t="e">
        <v>#N/A</v>
      </c>
      <c r="I991" s="80" t="e">
        <v>#N/A</v>
      </c>
      <c r="J991" s="80" t="e">
        <v>#N/A</v>
      </c>
      <c r="K991" s="85" t="e">
        <v>#N/A</v>
      </c>
      <c r="L991" s="9" t="e">
        <v>#N/A</v>
      </c>
      <c r="M991" s="93" t="e">
        <v>#N/A</v>
      </c>
      <c r="N991" s="8" t="e">
        <v>#N/A</v>
      </c>
      <c r="O991" t="e">
        <v>#N/A</v>
      </c>
      <c r="P991" t="e">
        <v>#N/A</v>
      </c>
      <c r="Q991" t="e">
        <v>#N/A</v>
      </c>
      <c r="R991" s="2" t="e">
        <v>#N/A</v>
      </c>
      <c r="S991" t="e">
        <v>#N/A</v>
      </c>
      <c r="T991" s="3" t="e">
        <v>#N/A</v>
      </c>
      <c r="U991" s="3" t="e">
        <v>#N/A</v>
      </c>
      <c r="V991" t="e">
        <v>#N/A</v>
      </c>
      <c r="W991" t="e">
        <v>#N/A</v>
      </c>
      <c r="X991" t="e">
        <v>#N/A</v>
      </c>
      <c r="Y991" s="3" t="e">
        <v>#N/A</v>
      </c>
      <c r="Z991" s="8" t="e">
        <v>#N/A</v>
      </c>
      <c r="AA991" s="30" t="e">
        <v>#N/A</v>
      </c>
      <c r="AB991" t="e">
        <v>#N/A</v>
      </c>
      <c r="AC991" t="e">
        <v>#N/A</v>
      </c>
      <c r="AD991" t="e">
        <v>#N/A</v>
      </c>
      <c r="AE991" t="e">
        <v>#N/A</v>
      </c>
      <c r="AF991" t="e">
        <v>#N/A</v>
      </c>
    </row>
    <row r="992" spans="1:32" x14ac:dyDescent="0.25">
      <c r="A992" t="e">
        <v>#N/A</v>
      </c>
      <c r="B992" s="33" t="e">
        <v>#N/A</v>
      </c>
      <c r="C992" t="e">
        <v>#N/A</v>
      </c>
      <c r="D992" t="e">
        <v>#N/A</v>
      </c>
      <c r="E992" s="69" t="e">
        <v>#N/A</v>
      </c>
      <c r="F992" s="3" t="e">
        <v>#N/A</v>
      </c>
      <c r="G992" s="3" t="e">
        <v>#N/A</v>
      </c>
      <c r="H992" s="3" t="e">
        <v>#N/A</v>
      </c>
      <c r="I992" s="80" t="e">
        <v>#N/A</v>
      </c>
      <c r="J992" s="80" t="e">
        <v>#N/A</v>
      </c>
      <c r="K992" s="85" t="e">
        <v>#N/A</v>
      </c>
      <c r="L992" s="9" t="e">
        <v>#N/A</v>
      </c>
      <c r="M992" s="93" t="e">
        <v>#N/A</v>
      </c>
      <c r="N992" s="8" t="e">
        <v>#N/A</v>
      </c>
      <c r="O992" t="e">
        <v>#N/A</v>
      </c>
      <c r="P992" t="e">
        <v>#N/A</v>
      </c>
      <c r="Q992" t="e">
        <v>#N/A</v>
      </c>
      <c r="R992" s="2" t="e">
        <v>#N/A</v>
      </c>
      <c r="S992" t="e">
        <v>#N/A</v>
      </c>
      <c r="T992" s="3" t="e">
        <v>#N/A</v>
      </c>
      <c r="U992" s="3" t="e">
        <v>#N/A</v>
      </c>
      <c r="V992" t="e">
        <v>#N/A</v>
      </c>
      <c r="W992" t="e">
        <v>#N/A</v>
      </c>
      <c r="X992" t="e">
        <v>#N/A</v>
      </c>
      <c r="Y992" s="3" t="e">
        <v>#N/A</v>
      </c>
      <c r="Z992" s="8" t="e">
        <v>#N/A</v>
      </c>
      <c r="AA992" s="30" t="e">
        <v>#N/A</v>
      </c>
      <c r="AB992" t="e">
        <v>#N/A</v>
      </c>
      <c r="AC992" t="e">
        <v>#N/A</v>
      </c>
      <c r="AD992" t="e">
        <v>#N/A</v>
      </c>
      <c r="AE992" t="e">
        <v>#N/A</v>
      </c>
      <c r="AF992" t="e">
        <v>#N/A</v>
      </c>
    </row>
    <row r="993" spans="1:32" x14ac:dyDescent="0.25">
      <c r="A993" t="e">
        <v>#N/A</v>
      </c>
      <c r="B993" s="33" t="e">
        <v>#N/A</v>
      </c>
      <c r="C993" t="e">
        <v>#N/A</v>
      </c>
      <c r="D993" t="e">
        <v>#N/A</v>
      </c>
      <c r="E993" s="69" t="e">
        <v>#N/A</v>
      </c>
      <c r="F993" s="3" t="e">
        <v>#N/A</v>
      </c>
      <c r="G993" s="3" t="e">
        <v>#N/A</v>
      </c>
      <c r="H993" s="3" t="e">
        <v>#N/A</v>
      </c>
      <c r="I993" s="80" t="e">
        <v>#N/A</v>
      </c>
      <c r="J993" s="80" t="e">
        <v>#N/A</v>
      </c>
      <c r="K993" s="85" t="e">
        <v>#N/A</v>
      </c>
      <c r="L993" s="9" t="e">
        <v>#N/A</v>
      </c>
      <c r="M993" s="93" t="e">
        <v>#N/A</v>
      </c>
      <c r="N993" s="8" t="e">
        <v>#N/A</v>
      </c>
      <c r="O993" t="e">
        <v>#N/A</v>
      </c>
      <c r="P993" t="e">
        <v>#N/A</v>
      </c>
      <c r="Q993" t="e">
        <v>#N/A</v>
      </c>
      <c r="R993" s="2" t="e">
        <v>#N/A</v>
      </c>
      <c r="S993" t="e">
        <v>#N/A</v>
      </c>
      <c r="T993" s="3" t="e">
        <v>#N/A</v>
      </c>
      <c r="U993" s="3" t="e">
        <v>#N/A</v>
      </c>
      <c r="V993" t="e">
        <v>#N/A</v>
      </c>
      <c r="W993" t="e">
        <v>#N/A</v>
      </c>
      <c r="X993" t="e">
        <v>#N/A</v>
      </c>
      <c r="Y993" s="3" t="e">
        <v>#N/A</v>
      </c>
      <c r="Z993" s="8" t="e">
        <v>#N/A</v>
      </c>
      <c r="AA993" s="30" t="e">
        <v>#N/A</v>
      </c>
      <c r="AB993" t="e">
        <v>#N/A</v>
      </c>
      <c r="AC993" t="e">
        <v>#N/A</v>
      </c>
      <c r="AD993" t="e">
        <v>#N/A</v>
      </c>
      <c r="AE993" t="e">
        <v>#N/A</v>
      </c>
      <c r="AF993" t="e">
        <v>#N/A</v>
      </c>
    </row>
    <row r="994" spans="1:32" x14ac:dyDescent="0.25">
      <c r="A994" t="e">
        <v>#N/A</v>
      </c>
      <c r="B994" s="33" t="e">
        <v>#N/A</v>
      </c>
      <c r="C994" t="e">
        <v>#N/A</v>
      </c>
      <c r="D994" t="e">
        <v>#N/A</v>
      </c>
      <c r="E994" s="69" t="e">
        <v>#N/A</v>
      </c>
      <c r="F994" s="3" t="e">
        <v>#N/A</v>
      </c>
      <c r="G994" s="3" t="e">
        <v>#N/A</v>
      </c>
      <c r="H994" s="3" t="e">
        <v>#N/A</v>
      </c>
      <c r="I994" s="80" t="e">
        <v>#N/A</v>
      </c>
      <c r="J994" s="80" t="e">
        <v>#N/A</v>
      </c>
      <c r="K994" s="85" t="e">
        <v>#N/A</v>
      </c>
      <c r="L994" s="9" t="e">
        <v>#N/A</v>
      </c>
      <c r="M994" s="93" t="e">
        <v>#N/A</v>
      </c>
      <c r="N994" s="8" t="e">
        <v>#N/A</v>
      </c>
      <c r="O994" t="e">
        <v>#N/A</v>
      </c>
      <c r="P994" t="e">
        <v>#N/A</v>
      </c>
      <c r="Q994" t="e">
        <v>#N/A</v>
      </c>
      <c r="R994" s="2" t="e">
        <v>#N/A</v>
      </c>
      <c r="S994" t="e">
        <v>#N/A</v>
      </c>
      <c r="T994" s="3" t="e">
        <v>#N/A</v>
      </c>
      <c r="U994" s="3" t="e">
        <v>#N/A</v>
      </c>
      <c r="V994" t="e">
        <v>#N/A</v>
      </c>
      <c r="W994" t="e">
        <v>#N/A</v>
      </c>
      <c r="X994" t="e">
        <v>#N/A</v>
      </c>
      <c r="Y994" s="3" t="e">
        <v>#N/A</v>
      </c>
      <c r="Z994" s="8" t="e">
        <v>#N/A</v>
      </c>
      <c r="AA994" s="30" t="e">
        <v>#N/A</v>
      </c>
      <c r="AB994" t="e">
        <v>#N/A</v>
      </c>
      <c r="AC994" t="e">
        <v>#N/A</v>
      </c>
      <c r="AD994" t="e">
        <v>#N/A</v>
      </c>
      <c r="AE994" t="e">
        <v>#N/A</v>
      </c>
      <c r="AF994" t="e">
        <v>#N/A</v>
      </c>
    </row>
    <row r="995" spans="1:32" x14ac:dyDescent="0.25">
      <c r="A995" t="e">
        <v>#N/A</v>
      </c>
      <c r="B995" s="33" t="e">
        <v>#N/A</v>
      </c>
      <c r="C995" t="e">
        <v>#N/A</v>
      </c>
      <c r="D995" t="e">
        <v>#N/A</v>
      </c>
      <c r="E995" s="69" t="e">
        <v>#N/A</v>
      </c>
      <c r="F995" s="3" t="e">
        <v>#N/A</v>
      </c>
      <c r="G995" s="3" t="e">
        <v>#N/A</v>
      </c>
      <c r="H995" s="3" t="e">
        <v>#N/A</v>
      </c>
      <c r="I995" s="80" t="e">
        <v>#N/A</v>
      </c>
      <c r="J995" s="80" t="e">
        <v>#N/A</v>
      </c>
      <c r="K995" s="85" t="e">
        <v>#N/A</v>
      </c>
      <c r="L995" s="9" t="e">
        <v>#N/A</v>
      </c>
      <c r="M995" s="93" t="e">
        <v>#N/A</v>
      </c>
      <c r="N995" s="8" t="e">
        <v>#N/A</v>
      </c>
      <c r="O995" t="e">
        <v>#N/A</v>
      </c>
      <c r="P995" t="e">
        <v>#N/A</v>
      </c>
      <c r="Q995" t="e">
        <v>#N/A</v>
      </c>
      <c r="R995" s="2" t="e">
        <v>#N/A</v>
      </c>
      <c r="S995" t="e">
        <v>#N/A</v>
      </c>
      <c r="T995" s="3" t="e">
        <v>#N/A</v>
      </c>
      <c r="U995" s="3" t="e">
        <v>#N/A</v>
      </c>
      <c r="V995" t="e">
        <v>#N/A</v>
      </c>
      <c r="W995" t="e">
        <v>#N/A</v>
      </c>
      <c r="X995" t="e">
        <v>#N/A</v>
      </c>
      <c r="Y995" s="3" t="e">
        <v>#N/A</v>
      </c>
      <c r="Z995" s="8" t="e">
        <v>#N/A</v>
      </c>
      <c r="AA995" s="30" t="e">
        <v>#N/A</v>
      </c>
      <c r="AB995" t="e">
        <v>#N/A</v>
      </c>
      <c r="AC995" t="e">
        <v>#N/A</v>
      </c>
      <c r="AD995" t="e">
        <v>#N/A</v>
      </c>
      <c r="AE995" t="e">
        <v>#N/A</v>
      </c>
      <c r="AF995" t="e">
        <v>#N/A</v>
      </c>
    </row>
    <row r="996" spans="1:32" x14ac:dyDescent="0.25">
      <c r="A996" t="e">
        <v>#N/A</v>
      </c>
      <c r="B996" s="33" t="e">
        <v>#N/A</v>
      </c>
      <c r="C996" t="e">
        <v>#N/A</v>
      </c>
      <c r="D996" t="e">
        <v>#N/A</v>
      </c>
      <c r="E996" s="69" t="e">
        <v>#N/A</v>
      </c>
      <c r="F996" s="3" t="e">
        <v>#N/A</v>
      </c>
      <c r="G996" s="3" t="e">
        <v>#N/A</v>
      </c>
      <c r="H996" s="3" t="e">
        <v>#N/A</v>
      </c>
      <c r="I996" s="80" t="e">
        <v>#N/A</v>
      </c>
      <c r="J996" s="80" t="e">
        <v>#N/A</v>
      </c>
      <c r="K996" s="85" t="e">
        <v>#N/A</v>
      </c>
      <c r="L996" s="9" t="e">
        <v>#N/A</v>
      </c>
      <c r="M996" s="93" t="e">
        <v>#N/A</v>
      </c>
      <c r="N996" s="8" t="e">
        <v>#N/A</v>
      </c>
      <c r="O996" t="e">
        <v>#N/A</v>
      </c>
      <c r="P996" t="e">
        <v>#N/A</v>
      </c>
      <c r="Q996" t="e">
        <v>#N/A</v>
      </c>
      <c r="R996" s="2" t="e">
        <v>#N/A</v>
      </c>
      <c r="S996" t="e">
        <v>#N/A</v>
      </c>
      <c r="T996" s="3" t="e">
        <v>#N/A</v>
      </c>
      <c r="U996" s="3" t="e">
        <v>#N/A</v>
      </c>
      <c r="V996" t="e">
        <v>#N/A</v>
      </c>
      <c r="W996" t="e">
        <v>#N/A</v>
      </c>
      <c r="X996" t="e">
        <v>#N/A</v>
      </c>
      <c r="Y996" s="3" t="e">
        <v>#N/A</v>
      </c>
      <c r="Z996" s="8" t="e">
        <v>#N/A</v>
      </c>
      <c r="AA996" s="30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</row>
    <row r="997" spans="1:32" x14ac:dyDescent="0.25">
      <c r="A997" t="e">
        <v>#N/A</v>
      </c>
      <c r="B997" s="33" t="e">
        <v>#N/A</v>
      </c>
      <c r="C997" t="e">
        <v>#N/A</v>
      </c>
      <c r="D997" t="e">
        <v>#N/A</v>
      </c>
      <c r="E997" s="69" t="e">
        <v>#N/A</v>
      </c>
      <c r="F997" s="3" t="e">
        <v>#N/A</v>
      </c>
      <c r="G997" s="3" t="e">
        <v>#N/A</v>
      </c>
      <c r="H997" s="3" t="e">
        <v>#N/A</v>
      </c>
      <c r="I997" s="80" t="e">
        <v>#N/A</v>
      </c>
      <c r="J997" s="80" t="e">
        <v>#N/A</v>
      </c>
      <c r="K997" s="85" t="e">
        <v>#N/A</v>
      </c>
      <c r="L997" s="9" t="e">
        <v>#N/A</v>
      </c>
      <c r="M997" s="93" t="e">
        <v>#N/A</v>
      </c>
      <c r="N997" s="8" t="e">
        <v>#N/A</v>
      </c>
      <c r="O997" t="e">
        <v>#N/A</v>
      </c>
      <c r="P997" t="e">
        <v>#N/A</v>
      </c>
      <c r="Q997" t="e">
        <v>#N/A</v>
      </c>
      <c r="R997" s="2" t="e">
        <v>#N/A</v>
      </c>
      <c r="S997" t="e">
        <v>#N/A</v>
      </c>
      <c r="T997" s="3" t="e">
        <v>#N/A</v>
      </c>
      <c r="U997" s="3" t="e">
        <v>#N/A</v>
      </c>
      <c r="V997" t="e">
        <v>#N/A</v>
      </c>
      <c r="W997" t="e">
        <v>#N/A</v>
      </c>
      <c r="X997" t="e">
        <v>#N/A</v>
      </c>
      <c r="Y997" s="3" t="e">
        <v>#N/A</v>
      </c>
      <c r="Z997" s="8" t="e">
        <v>#N/A</v>
      </c>
      <c r="AA997" s="30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</row>
    <row r="998" spans="1:32" x14ac:dyDescent="0.25">
      <c r="A998" t="e">
        <v>#N/A</v>
      </c>
      <c r="B998" s="33" t="e">
        <v>#N/A</v>
      </c>
      <c r="C998" t="e">
        <v>#N/A</v>
      </c>
      <c r="D998" t="e">
        <v>#N/A</v>
      </c>
      <c r="E998" s="69" t="e">
        <v>#N/A</v>
      </c>
      <c r="F998" s="3" t="e">
        <v>#N/A</v>
      </c>
      <c r="G998" s="3" t="e">
        <v>#N/A</v>
      </c>
      <c r="H998" s="3" t="e">
        <v>#N/A</v>
      </c>
      <c r="I998" s="80" t="e">
        <v>#N/A</v>
      </c>
      <c r="J998" s="80" t="e">
        <v>#N/A</v>
      </c>
      <c r="K998" s="85" t="e">
        <v>#N/A</v>
      </c>
      <c r="L998" s="9" t="e">
        <v>#N/A</v>
      </c>
      <c r="M998" s="93" t="e">
        <v>#N/A</v>
      </c>
      <c r="N998" s="8" t="e">
        <v>#N/A</v>
      </c>
      <c r="O998" t="e">
        <v>#N/A</v>
      </c>
      <c r="P998" t="e">
        <v>#N/A</v>
      </c>
      <c r="Q998" t="e">
        <v>#N/A</v>
      </c>
      <c r="R998" s="2" t="e">
        <v>#N/A</v>
      </c>
      <c r="S998" t="e">
        <v>#N/A</v>
      </c>
      <c r="T998" s="3" t="e">
        <v>#N/A</v>
      </c>
      <c r="U998" s="3" t="e">
        <v>#N/A</v>
      </c>
      <c r="V998" t="e">
        <v>#N/A</v>
      </c>
      <c r="W998" t="e">
        <v>#N/A</v>
      </c>
      <c r="X998" t="e">
        <v>#N/A</v>
      </c>
      <c r="Y998" s="3" t="e">
        <v>#N/A</v>
      </c>
      <c r="Z998" s="8" t="e">
        <v>#N/A</v>
      </c>
      <c r="AA998" s="30" t="e">
        <v>#N/A</v>
      </c>
      <c r="AB998" t="e">
        <v>#N/A</v>
      </c>
      <c r="AC998" t="e">
        <v>#N/A</v>
      </c>
      <c r="AD998" t="e">
        <v>#N/A</v>
      </c>
      <c r="AE998" t="e">
        <v>#N/A</v>
      </c>
      <c r="AF998" t="e">
        <v>#N/A</v>
      </c>
    </row>
    <row r="999" spans="1:32" x14ac:dyDescent="0.25">
      <c r="A999" t="e">
        <v>#N/A</v>
      </c>
      <c r="B999" s="33" t="e">
        <v>#N/A</v>
      </c>
      <c r="C999" t="e">
        <v>#N/A</v>
      </c>
      <c r="D999" t="e">
        <v>#N/A</v>
      </c>
      <c r="E999" s="69" t="e">
        <v>#N/A</v>
      </c>
      <c r="F999" s="3" t="e">
        <v>#N/A</v>
      </c>
      <c r="G999" s="3" t="e">
        <v>#N/A</v>
      </c>
      <c r="H999" s="3" t="e">
        <v>#N/A</v>
      </c>
      <c r="I999" s="80" t="e">
        <v>#N/A</v>
      </c>
      <c r="J999" s="80" t="e">
        <v>#N/A</v>
      </c>
      <c r="K999" s="85" t="e">
        <v>#N/A</v>
      </c>
      <c r="L999" s="9" t="e">
        <v>#N/A</v>
      </c>
      <c r="M999" s="93" t="e">
        <v>#N/A</v>
      </c>
      <c r="N999" s="8" t="e">
        <v>#N/A</v>
      </c>
      <c r="O999" t="e">
        <v>#N/A</v>
      </c>
      <c r="P999" t="e">
        <v>#N/A</v>
      </c>
      <c r="Q999" t="e">
        <v>#N/A</v>
      </c>
      <c r="R999" s="2" t="e">
        <v>#N/A</v>
      </c>
      <c r="S999" t="e">
        <v>#N/A</v>
      </c>
      <c r="T999" s="3" t="e">
        <v>#N/A</v>
      </c>
      <c r="U999" s="3" t="e">
        <v>#N/A</v>
      </c>
      <c r="V999" t="e">
        <v>#N/A</v>
      </c>
      <c r="W999" t="e">
        <v>#N/A</v>
      </c>
      <c r="X999" t="e">
        <v>#N/A</v>
      </c>
      <c r="Y999" s="3" t="e">
        <v>#N/A</v>
      </c>
      <c r="Z999" s="8" t="e">
        <v>#N/A</v>
      </c>
      <c r="AA999" s="30" t="e">
        <v>#N/A</v>
      </c>
      <c r="AB999" t="e">
        <v>#N/A</v>
      </c>
      <c r="AC999" t="e">
        <v>#N/A</v>
      </c>
      <c r="AD999" t="e">
        <v>#N/A</v>
      </c>
      <c r="AE999" t="e">
        <v>#N/A</v>
      </c>
      <c r="AF999" t="e">
        <v>#N/A</v>
      </c>
    </row>
    <row r="1000" spans="1:32" x14ac:dyDescent="0.25">
      <c r="A1000" t="e">
        <v>#N/A</v>
      </c>
      <c r="B1000" s="33" t="e">
        <v>#N/A</v>
      </c>
      <c r="C1000" t="e">
        <v>#N/A</v>
      </c>
      <c r="D1000" t="e">
        <v>#N/A</v>
      </c>
      <c r="E1000" s="69" t="e">
        <v>#N/A</v>
      </c>
      <c r="F1000" s="3" t="e">
        <v>#N/A</v>
      </c>
      <c r="G1000" s="3" t="e">
        <v>#N/A</v>
      </c>
      <c r="H1000" s="3" t="e">
        <v>#N/A</v>
      </c>
      <c r="I1000" s="80" t="e">
        <v>#N/A</v>
      </c>
      <c r="J1000" s="80" t="e">
        <v>#N/A</v>
      </c>
      <c r="K1000" s="85" t="e">
        <v>#N/A</v>
      </c>
      <c r="L1000" s="9" t="e">
        <v>#N/A</v>
      </c>
      <c r="M1000" s="93" t="e">
        <v>#N/A</v>
      </c>
      <c r="N1000" s="8" t="e">
        <v>#N/A</v>
      </c>
      <c r="O1000" t="e">
        <v>#N/A</v>
      </c>
      <c r="P1000" t="e">
        <v>#N/A</v>
      </c>
      <c r="Q1000" t="e">
        <v>#N/A</v>
      </c>
      <c r="R1000" s="2" t="e">
        <v>#N/A</v>
      </c>
      <c r="S1000" t="e">
        <v>#N/A</v>
      </c>
      <c r="T1000" s="3" t="e">
        <v>#N/A</v>
      </c>
      <c r="U1000" s="3" t="e">
        <v>#N/A</v>
      </c>
      <c r="V1000" t="e">
        <v>#N/A</v>
      </c>
      <c r="W1000" t="e">
        <v>#N/A</v>
      </c>
      <c r="X1000" t="e">
        <v>#N/A</v>
      </c>
      <c r="Y1000" s="3" t="e">
        <v>#N/A</v>
      </c>
      <c r="Z1000" s="8" t="e">
        <v>#N/A</v>
      </c>
      <c r="AA1000" s="30" t="e">
        <v>#N/A</v>
      </c>
      <c r="AB1000" t="e">
        <v>#N/A</v>
      </c>
      <c r="AC1000" t="e">
        <v>#N/A</v>
      </c>
      <c r="AD1000" t="e">
        <v>#N/A</v>
      </c>
      <c r="AE1000" t="e">
        <v>#N/A</v>
      </c>
      <c r="AF1000" t="e">
        <v>#N/A</v>
      </c>
    </row>
    <row r="1001" spans="1:32" x14ac:dyDescent="0.25">
      <c r="A1001" t="e">
        <v>#N/A</v>
      </c>
      <c r="B1001" s="33" t="e">
        <v>#N/A</v>
      </c>
      <c r="C1001" t="e">
        <v>#N/A</v>
      </c>
      <c r="D1001" t="e">
        <v>#N/A</v>
      </c>
      <c r="E1001" s="69" t="e">
        <v>#N/A</v>
      </c>
      <c r="F1001" s="3" t="e">
        <v>#N/A</v>
      </c>
      <c r="G1001" s="3" t="e">
        <v>#N/A</v>
      </c>
      <c r="H1001" s="3" t="e">
        <v>#N/A</v>
      </c>
      <c r="I1001" s="80" t="e">
        <v>#N/A</v>
      </c>
      <c r="J1001" s="80" t="e">
        <v>#N/A</v>
      </c>
      <c r="K1001" s="85" t="e">
        <v>#N/A</v>
      </c>
      <c r="L1001" s="9" t="e">
        <v>#N/A</v>
      </c>
      <c r="M1001" s="93" t="e">
        <v>#N/A</v>
      </c>
      <c r="N1001" s="8" t="e">
        <v>#N/A</v>
      </c>
      <c r="O1001" t="e">
        <v>#N/A</v>
      </c>
      <c r="P1001" t="e">
        <v>#N/A</v>
      </c>
      <c r="Q1001" t="e">
        <v>#N/A</v>
      </c>
      <c r="R1001" s="2" t="e">
        <v>#N/A</v>
      </c>
      <c r="S1001" t="e">
        <v>#N/A</v>
      </c>
      <c r="T1001" s="3" t="e">
        <v>#N/A</v>
      </c>
      <c r="U1001" s="3" t="e">
        <v>#N/A</v>
      </c>
      <c r="V1001" t="e">
        <v>#N/A</v>
      </c>
      <c r="W1001" t="e">
        <v>#N/A</v>
      </c>
      <c r="X1001" t="e">
        <v>#N/A</v>
      </c>
      <c r="Y1001" s="3" t="e">
        <v>#N/A</v>
      </c>
      <c r="Z1001" s="8" t="e">
        <v>#N/A</v>
      </c>
      <c r="AA1001" s="30" t="e">
        <v>#N/A</v>
      </c>
      <c r="AB1001" t="e">
        <v>#N/A</v>
      </c>
      <c r="AC1001" t="e">
        <v>#N/A</v>
      </c>
      <c r="AD1001" t="e">
        <v>#N/A</v>
      </c>
      <c r="AE1001" t="e">
        <v>#N/A</v>
      </c>
      <c r="AF1001" t="e">
        <v>#N/A</v>
      </c>
    </row>
    <row r="1002" spans="1:32" x14ac:dyDescent="0.25">
      <c r="A1002" t="e">
        <v>#N/A</v>
      </c>
      <c r="B1002" s="33" t="e">
        <v>#N/A</v>
      </c>
      <c r="C1002" t="e">
        <v>#N/A</v>
      </c>
      <c r="D1002" t="e">
        <v>#N/A</v>
      </c>
      <c r="E1002" s="69" t="e">
        <v>#N/A</v>
      </c>
      <c r="F1002" s="3" t="e">
        <v>#N/A</v>
      </c>
      <c r="G1002" s="3" t="e">
        <v>#N/A</v>
      </c>
      <c r="H1002" s="3" t="e">
        <v>#N/A</v>
      </c>
      <c r="I1002" s="80" t="e">
        <v>#N/A</v>
      </c>
      <c r="J1002" s="80" t="e">
        <v>#N/A</v>
      </c>
      <c r="K1002" s="85" t="e">
        <v>#N/A</v>
      </c>
      <c r="L1002" s="9" t="e">
        <v>#N/A</v>
      </c>
      <c r="M1002" s="93" t="e">
        <v>#N/A</v>
      </c>
      <c r="N1002" s="8" t="e">
        <v>#N/A</v>
      </c>
      <c r="O1002" t="e">
        <v>#N/A</v>
      </c>
      <c r="P1002" t="e">
        <v>#N/A</v>
      </c>
      <c r="Q1002" t="e">
        <v>#N/A</v>
      </c>
      <c r="R1002" s="2" t="e">
        <v>#N/A</v>
      </c>
      <c r="S1002" t="e">
        <v>#N/A</v>
      </c>
      <c r="T1002" s="3" t="e">
        <v>#N/A</v>
      </c>
      <c r="U1002" s="3" t="e">
        <v>#N/A</v>
      </c>
      <c r="V1002" t="e">
        <v>#N/A</v>
      </c>
      <c r="W1002" t="e">
        <v>#N/A</v>
      </c>
      <c r="X1002" t="e">
        <v>#N/A</v>
      </c>
      <c r="Y1002" s="3" t="e">
        <v>#N/A</v>
      </c>
      <c r="Z1002" s="8" t="e">
        <v>#N/A</v>
      </c>
      <c r="AA1002" s="30" t="e">
        <v>#N/A</v>
      </c>
      <c r="AB1002" t="e">
        <v>#N/A</v>
      </c>
      <c r="AC1002" t="e">
        <v>#N/A</v>
      </c>
      <c r="AD1002" t="e">
        <v>#N/A</v>
      </c>
      <c r="AE1002" t="e">
        <v>#N/A</v>
      </c>
      <c r="AF1002" t="e">
        <v>#N/A</v>
      </c>
    </row>
    <row r="1003" spans="1:32" x14ac:dyDescent="0.25">
      <c r="A1003" t="e">
        <v>#N/A</v>
      </c>
      <c r="B1003" s="33" t="e">
        <v>#N/A</v>
      </c>
      <c r="C1003" t="e">
        <v>#N/A</v>
      </c>
      <c r="D1003" t="e">
        <v>#N/A</v>
      </c>
      <c r="E1003" s="69" t="e">
        <v>#N/A</v>
      </c>
      <c r="F1003" s="3" t="e">
        <v>#N/A</v>
      </c>
      <c r="G1003" s="3" t="e">
        <v>#N/A</v>
      </c>
      <c r="H1003" s="3" t="e">
        <v>#N/A</v>
      </c>
      <c r="I1003" s="80" t="e">
        <v>#N/A</v>
      </c>
      <c r="J1003" s="80" t="e">
        <v>#N/A</v>
      </c>
      <c r="K1003" s="85" t="e">
        <v>#N/A</v>
      </c>
      <c r="L1003" s="9" t="e">
        <v>#N/A</v>
      </c>
      <c r="M1003" s="93" t="e">
        <v>#N/A</v>
      </c>
      <c r="N1003" s="8" t="e">
        <v>#N/A</v>
      </c>
      <c r="O1003" t="e">
        <v>#N/A</v>
      </c>
      <c r="P1003" t="e">
        <v>#N/A</v>
      </c>
      <c r="Q1003" t="e">
        <v>#N/A</v>
      </c>
      <c r="R1003" s="2" t="e">
        <v>#N/A</v>
      </c>
      <c r="S1003" t="e">
        <v>#N/A</v>
      </c>
      <c r="T1003" s="3" t="e">
        <v>#N/A</v>
      </c>
      <c r="U1003" s="3" t="e">
        <v>#N/A</v>
      </c>
      <c r="V1003" t="e">
        <v>#N/A</v>
      </c>
      <c r="W1003" t="e">
        <v>#N/A</v>
      </c>
      <c r="X1003" t="e">
        <v>#N/A</v>
      </c>
      <c r="Y1003" s="3" t="e">
        <v>#N/A</v>
      </c>
      <c r="Z1003" s="8" t="e">
        <v>#N/A</v>
      </c>
      <c r="AA1003" s="30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</row>
    <row r="1004" spans="1:32" x14ac:dyDescent="0.25">
      <c r="A1004" t="e">
        <v>#N/A</v>
      </c>
      <c r="B1004" s="33" t="e">
        <v>#N/A</v>
      </c>
      <c r="C1004" t="e">
        <v>#N/A</v>
      </c>
      <c r="D1004" t="e">
        <v>#N/A</v>
      </c>
      <c r="E1004" s="69" t="e">
        <v>#N/A</v>
      </c>
      <c r="F1004" s="3" t="e">
        <v>#N/A</v>
      </c>
      <c r="G1004" s="3" t="e">
        <v>#N/A</v>
      </c>
      <c r="H1004" s="3" t="e">
        <v>#N/A</v>
      </c>
      <c r="I1004" s="80" t="e">
        <v>#N/A</v>
      </c>
      <c r="J1004" s="80" t="e">
        <v>#N/A</v>
      </c>
      <c r="K1004" s="85" t="e">
        <v>#N/A</v>
      </c>
      <c r="L1004" s="9" t="e">
        <v>#N/A</v>
      </c>
      <c r="M1004" s="93" t="e">
        <v>#N/A</v>
      </c>
      <c r="N1004" s="8" t="e">
        <v>#N/A</v>
      </c>
      <c r="O1004" t="e">
        <v>#N/A</v>
      </c>
      <c r="P1004" t="e">
        <v>#N/A</v>
      </c>
      <c r="Q1004" t="e">
        <v>#N/A</v>
      </c>
      <c r="R1004" s="2" t="e">
        <v>#N/A</v>
      </c>
      <c r="S1004" t="e">
        <v>#N/A</v>
      </c>
      <c r="T1004" s="3" t="e">
        <v>#N/A</v>
      </c>
      <c r="U1004" s="3" t="e">
        <v>#N/A</v>
      </c>
      <c r="V1004" t="e">
        <v>#N/A</v>
      </c>
      <c r="W1004" t="e">
        <v>#N/A</v>
      </c>
      <c r="X1004" t="e">
        <v>#N/A</v>
      </c>
      <c r="Y1004" s="3" t="e">
        <v>#N/A</v>
      </c>
      <c r="Z1004" s="8" t="e">
        <v>#N/A</v>
      </c>
      <c r="AA1004" s="30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</row>
    <row r="1005" spans="1:32" x14ac:dyDescent="0.25">
      <c r="A1005" t="e">
        <v>#N/A</v>
      </c>
      <c r="B1005" s="33" t="e">
        <v>#N/A</v>
      </c>
      <c r="C1005" t="e">
        <v>#N/A</v>
      </c>
      <c r="D1005" t="e">
        <v>#N/A</v>
      </c>
      <c r="E1005" s="69" t="e">
        <v>#N/A</v>
      </c>
      <c r="F1005" s="3" t="e">
        <v>#N/A</v>
      </c>
      <c r="G1005" s="3" t="e">
        <v>#N/A</v>
      </c>
      <c r="H1005" s="3" t="e">
        <v>#N/A</v>
      </c>
      <c r="I1005" s="80" t="e">
        <v>#N/A</v>
      </c>
      <c r="J1005" s="80" t="e">
        <v>#N/A</v>
      </c>
      <c r="K1005" s="85" t="e">
        <v>#N/A</v>
      </c>
      <c r="L1005" s="9" t="e">
        <v>#N/A</v>
      </c>
      <c r="M1005" s="93" t="e">
        <v>#N/A</v>
      </c>
      <c r="N1005" s="8" t="e">
        <v>#N/A</v>
      </c>
      <c r="O1005" t="e">
        <v>#N/A</v>
      </c>
      <c r="P1005" t="e">
        <v>#N/A</v>
      </c>
      <c r="Q1005" t="e">
        <v>#N/A</v>
      </c>
      <c r="R1005" s="2" t="e">
        <v>#N/A</v>
      </c>
      <c r="S1005" t="e">
        <v>#N/A</v>
      </c>
      <c r="T1005" s="3" t="e">
        <v>#N/A</v>
      </c>
      <c r="U1005" s="3" t="e">
        <v>#N/A</v>
      </c>
      <c r="V1005" t="e">
        <v>#N/A</v>
      </c>
      <c r="W1005" t="e">
        <v>#N/A</v>
      </c>
      <c r="X1005" t="e">
        <v>#N/A</v>
      </c>
      <c r="Y1005" s="3" t="e">
        <v>#N/A</v>
      </c>
      <c r="Z1005" s="8" t="e">
        <v>#N/A</v>
      </c>
      <c r="AA1005" s="30" t="e">
        <v>#N/A</v>
      </c>
      <c r="AB1005" t="e">
        <v>#N/A</v>
      </c>
      <c r="AC1005" t="e">
        <v>#N/A</v>
      </c>
      <c r="AD1005" t="e">
        <v>#N/A</v>
      </c>
      <c r="AE1005" t="e">
        <v>#N/A</v>
      </c>
      <c r="AF1005" t="e">
        <v>#N/A</v>
      </c>
    </row>
    <row r="1006" spans="1:32" x14ac:dyDescent="0.25">
      <c r="A1006" t="e">
        <v>#N/A</v>
      </c>
      <c r="B1006" s="33" t="e">
        <v>#N/A</v>
      </c>
      <c r="C1006" t="e">
        <v>#N/A</v>
      </c>
      <c r="D1006" t="e">
        <v>#N/A</v>
      </c>
      <c r="E1006" s="69" t="e">
        <v>#N/A</v>
      </c>
      <c r="F1006" s="3" t="e">
        <v>#N/A</v>
      </c>
      <c r="G1006" s="3" t="e">
        <v>#N/A</v>
      </c>
      <c r="H1006" s="3" t="e">
        <v>#N/A</v>
      </c>
      <c r="I1006" s="80" t="e">
        <v>#N/A</v>
      </c>
      <c r="J1006" s="80" t="e">
        <v>#N/A</v>
      </c>
      <c r="K1006" s="85" t="e">
        <v>#N/A</v>
      </c>
      <c r="L1006" s="9" t="e">
        <v>#N/A</v>
      </c>
      <c r="M1006" s="93" t="e">
        <v>#N/A</v>
      </c>
      <c r="N1006" s="8" t="e">
        <v>#N/A</v>
      </c>
      <c r="O1006" t="e">
        <v>#N/A</v>
      </c>
      <c r="P1006" t="e">
        <v>#N/A</v>
      </c>
      <c r="Q1006" t="e">
        <v>#N/A</v>
      </c>
      <c r="R1006" s="2" t="e">
        <v>#N/A</v>
      </c>
      <c r="S1006" t="e">
        <v>#N/A</v>
      </c>
      <c r="T1006" s="3" t="e">
        <v>#N/A</v>
      </c>
      <c r="U1006" s="3" t="e">
        <v>#N/A</v>
      </c>
      <c r="V1006" t="e">
        <v>#N/A</v>
      </c>
      <c r="W1006" t="e">
        <v>#N/A</v>
      </c>
      <c r="X1006" t="e">
        <v>#N/A</v>
      </c>
      <c r="Y1006" s="3" t="e">
        <v>#N/A</v>
      </c>
      <c r="Z1006" s="8" t="e">
        <v>#N/A</v>
      </c>
      <c r="AA1006" s="30" t="e">
        <v>#N/A</v>
      </c>
      <c r="AB1006" t="e">
        <v>#N/A</v>
      </c>
      <c r="AC1006" t="e">
        <v>#N/A</v>
      </c>
      <c r="AD1006" t="e">
        <v>#N/A</v>
      </c>
      <c r="AE1006" t="e">
        <v>#N/A</v>
      </c>
      <c r="AF1006" t="e">
        <v>#N/A</v>
      </c>
    </row>
    <row r="1007" spans="1:32" x14ac:dyDescent="0.25">
      <c r="A1007" t="e">
        <v>#N/A</v>
      </c>
      <c r="B1007" s="33" t="e">
        <v>#N/A</v>
      </c>
      <c r="C1007" t="e">
        <v>#N/A</v>
      </c>
      <c r="D1007" t="e">
        <v>#N/A</v>
      </c>
      <c r="E1007" s="69" t="e">
        <v>#N/A</v>
      </c>
      <c r="F1007" s="3" t="e">
        <v>#N/A</v>
      </c>
      <c r="G1007" s="3" t="e">
        <v>#N/A</v>
      </c>
      <c r="H1007" s="3" t="e">
        <v>#N/A</v>
      </c>
      <c r="I1007" s="80" t="e">
        <v>#N/A</v>
      </c>
      <c r="J1007" s="80" t="e">
        <v>#N/A</v>
      </c>
      <c r="K1007" s="85" t="e">
        <v>#N/A</v>
      </c>
      <c r="L1007" s="9" t="e">
        <v>#N/A</v>
      </c>
      <c r="M1007" s="93" t="e">
        <v>#N/A</v>
      </c>
      <c r="N1007" s="8" t="e">
        <v>#N/A</v>
      </c>
      <c r="O1007" t="e">
        <v>#N/A</v>
      </c>
      <c r="P1007" t="e">
        <v>#N/A</v>
      </c>
      <c r="Q1007" t="e">
        <v>#N/A</v>
      </c>
      <c r="R1007" s="2" t="e">
        <v>#N/A</v>
      </c>
      <c r="S1007" t="e">
        <v>#N/A</v>
      </c>
      <c r="T1007" s="3" t="e">
        <v>#N/A</v>
      </c>
      <c r="U1007" s="3" t="e">
        <v>#N/A</v>
      </c>
      <c r="V1007" t="e">
        <v>#N/A</v>
      </c>
      <c r="W1007" t="e">
        <v>#N/A</v>
      </c>
      <c r="X1007" t="e">
        <v>#N/A</v>
      </c>
      <c r="Y1007" s="3" t="e">
        <v>#N/A</v>
      </c>
      <c r="Z1007" s="8" t="e">
        <v>#N/A</v>
      </c>
      <c r="AA1007" s="30" t="e">
        <v>#N/A</v>
      </c>
      <c r="AB1007" t="e">
        <v>#N/A</v>
      </c>
      <c r="AC1007" t="e">
        <v>#N/A</v>
      </c>
      <c r="AD1007" t="e">
        <v>#N/A</v>
      </c>
      <c r="AE1007" t="e">
        <v>#N/A</v>
      </c>
      <c r="AF1007" t="e">
        <v>#N/A</v>
      </c>
    </row>
    <row r="1008" spans="1:32" x14ac:dyDescent="0.25">
      <c r="A1008" t="e">
        <v>#N/A</v>
      </c>
      <c r="B1008" s="33" t="e">
        <v>#N/A</v>
      </c>
      <c r="C1008" t="e">
        <v>#N/A</v>
      </c>
      <c r="D1008" t="e">
        <v>#N/A</v>
      </c>
      <c r="E1008" s="69" t="e">
        <v>#N/A</v>
      </c>
      <c r="F1008" s="3" t="e">
        <v>#N/A</v>
      </c>
      <c r="G1008" s="3" t="e">
        <v>#N/A</v>
      </c>
      <c r="H1008" s="3" t="e">
        <v>#N/A</v>
      </c>
      <c r="I1008" s="80" t="e">
        <v>#N/A</v>
      </c>
      <c r="J1008" s="80" t="e">
        <v>#N/A</v>
      </c>
      <c r="K1008" s="85" t="e">
        <v>#N/A</v>
      </c>
      <c r="L1008" s="9" t="e">
        <v>#N/A</v>
      </c>
      <c r="M1008" s="93" t="e">
        <v>#N/A</v>
      </c>
      <c r="N1008" s="8" t="e">
        <v>#N/A</v>
      </c>
      <c r="O1008" t="e">
        <v>#N/A</v>
      </c>
      <c r="P1008" t="e">
        <v>#N/A</v>
      </c>
      <c r="Q1008" t="e">
        <v>#N/A</v>
      </c>
      <c r="R1008" s="2" t="e">
        <v>#N/A</v>
      </c>
      <c r="S1008" t="e">
        <v>#N/A</v>
      </c>
      <c r="T1008" s="3" t="e">
        <v>#N/A</v>
      </c>
      <c r="U1008" s="3" t="e">
        <v>#N/A</v>
      </c>
      <c r="V1008" t="e">
        <v>#N/A</v>
      </c>
      <c r="W1008" t="e">
        <v>#N/A</v>
      </c>
      <c r="X1008" t="e">
        <v>#N/A</v>
      </c>
      <c r="Y1008" s="3" t="e">
        <v>#N/A</v>
      </c>
      <c r="Z1008" s="8" t="e">
        <v>#N/A</v>
      </c>
      <c r="AA1008" s="30" t="e">
        <v>#N/A</v>
      </c>
      <c r="AB1008" t="e">
        <v>#N/A</v>
      </c>
      <c r="AC1008" t="e">
        <v>#N/A</v>
      </c>
      <c r="AD1008" t="e">
        <v>#N/A</v>
      </c>
      <c r="AE1008" t="e">
        <v>#N/A</v>
      </c>
      <c r="AF1008" t="e">
        <v>#N/A</v>
      </c>
    </row>
    <row r="1009" spans="1:32" x14ac:dyDescent="0.25">
      <c r="A1009" t="e">
        <v>#N/A</v>
      </c>
      <c r="B1009" s="33" t="e">
        <v>#N/A</v>
      </c>
      <c r="C1009" t="e">
        <v>#N/A</v>
      </c>
      <c r="D1009" t="e">
        <v>#N/A</v>
      </c>
      <c r="E1009" s="69" t="e">
        <v>#N/A</v>
      </c>
      <c r="F1009" s="3" t="e">
        <v>#N/A</v>
      </c>
      <c r="G1009" s="3" t="e">
        <v>#N/A</v>
      </c>
      <c r="H1009" s="3" t="e">
        <v>#N/A</v>
      </c>
      <c r="I1009" s="80" t="e">
        <v>#N/A</v>
      </c>
      <c r="J1009" s="80" t="e">
        <v>#N/A</v>
      </c>
      <c r="K1009" s="85" t="e">
        <v>#N/A</v>
      </c>
      <c r="L1009" s="9" t="e">
        <v>#N/A</v>
      </c>
      <c r="M1009" s="93" t="e">
        <v>#N/A</v>
      </c>
      <c r="N1009" s="8" t="e">
        <v>#N/A</v>
      </c>
      <c r="O1009" t="e">
        <v>#N/A</v>
      </c>
      <c r="P1009" t="e">
        <v>#N/A</v>
      </c>
      <c r="Q1009" t="e">
        <v>#N/A</v>
      </c>
      <c r="R1009" s="2" t="e">
        <v>#N/A</v>
      </c>
      <c r="S1009" t="e">
        <v>#N/A</v>
      </c>
      <c r="T1009" s="3" t="e">
        <v>#N/A</v>
      </c>
      <c r="U1009" s="3" t="e">
        <v>#N/A</v>
      </c>
      <c r="V1009" t="e">
        <v>#N/A</v>
      </c>
      <c r="W1009" t="e">
        <v>#N/A</v>
      </c>
      <c r="X1009" t="e">
        <v>#N/A</v>
      </c>
      <c r="Y1009" s="3" t="e">
        <v>#N/A</v>
      </c>
      <c r="Z1009" s="8" t="e">
        <v>#N/A</v>
      </c>
      <c r="AA1009" s="30" t="e">
        <v>#N/A</v>
      </c>
      <c r="AB1009" t="e">
        <v>#N/A</v>
      </c>
      <c r="AC1009" t="e">
        <v>#N/A</v>
      </c>
      <c r="AD1009" t="e">
        <v>#N/A</v>
      </c>
      <c r="AE1009" t="e">
        <v>#N/A</v>
      </c>
      <c r="AF1009" t="e">
        <v>#N/A</v>
      </c>
    </row>
    <row r="1010" spans="1:32" x14ac:dyDescent="0.25">
      <c r="A1010" t="e">
        <v>#N/A</v>
      </c>
      <c r="B1010" s="33" t="e">
        <v>#N/A</v>
      </c>
      <c r="C1010" t="e">
        <v>#N/A</v>
      </c>
      <c r="D1010" t="e">
        <v>#N/A</v>
      </c>
      <c r="E1010" s="69" t="e">
        <v>#N/A</v>
      </c>
      <c r="F1010" s="3" t="e">
        <v>#N/A</v>
      </c>
      <c r="G1010" s="3" t="e">
        <v>#N/A</v>
      </c>
      <c r="H1010" s="3" t="e">
        <v>#N/A</v>
      </c>
      <c r="I1010" s="80" t="e">
        <v>#N/A</v>
      </c>
      <c r="J1010" s="80" t="e">
        <v>#N/A</v>
      </c>
      <c r="K1010" s="85" t="e">
        <v>#N/A</v>
      </c>
      <c r="L1010" s="9" t="e">
        <v>#N/A</v>
      </c>
      <c r="M1010" s="93" t="e">
        <v>#N/A</v>
      </c>
      <c r="N1010" s="8" t="e">
        <v>#N/A</v>
      </c>
      <c r="O1010" t="e">
        <v>#N/A</v>
      </c>
      <c r="P1010" t="e">
        <v>#N/A</v>
      </c>
      <c r="Q1010" t="e">
        <v>#N/A</v>
      </c>
      <c r="R1010" s="2" t="e">
        <v>#N/A</v>
      </c>
      <c r="S1010" t="e">
        <v>#N/A</v>
      </c>
      <c r="T1010" s="3" t="e">
        <v>#N/A</v>
      </c>
      <c r="U1010" s="3" t="e">
        <v>#N/A</v>
      </c>
      <c r="V1010" t="e">
        <v>#N/A</v>
      </c>
      <c r="W1010" t="e">
        <v>#N/A</v>
      </c>
      <c r="X1010" t="e">
        <v>#N/A</v>
      </c>
      <c r="Y1010" s="3" t="e">
        <v>#N/A</v>
      </c>
      <c r="Z1010" s="8" t="e">
        <v>#N/A</v>
      </c>
      <c r="AA1010" s="3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</row>
    <row r="1011" spans="1:32" x14ac:dyDescent="0.25">
      <c r="A1011" t="e">
        <v>#N/A</v>
      </c>
      <c r="B1011" s="33" t="e">
        <v>#N/A</v>
      </c>
      <c r="C1011" t="e">
        <v>#N/A</v>
      </c>
      <c r="D1011" t="e">
        <v>#N/A</v>
      </c>
      <c r="E1011" s="69" t="e">
        <v>#N/A</v>
      </c>
      <c r="F1011" s="3" t="e">
        <v>#N/A</v>
      </c>
      <c r="G1011" s="3" t="e">
        <v>#N/A</v>
      </c>
      <c r="H1011" s="3" t="e">
        <v>#N/A</v>
      </c>
      <c r="I1011" s="80" t="e">
        <v>#N/A</v>
      </c>
      <c r="J1011" s="80" t="e">
        <v>#N/A</v>
      </c>
      <c r="K1011" s="85" t="e">
        <v>#N/A</v>
      </c>
      <c r="L1011" s="9" t="e">
        <v>#N/A</v>
      </c>
      <c r="M1011" s="93" t="e">
        <v>#N/A</v>
      </c>
      <c r="N1011" s="8" t="e">
        <v>#N/A</v>
      </c>
      <c r="O1011" t="e">
        <v>#N/A</v>
      </c>
      <c r="P1011" t="e">
        <v>#N/A</v>
      </c>
      <c r="Q1011" t="e">
        <v>#N/A</v>
      </c>
      <c r="R1011" s="2" t="e">
        <v>#N/A</v>
      </c>
      <c r="S1011" t="e">
        <v>#N/A</v>
      </c>
      <c r="T1011" s="3" t="e">
        <v>#N/A</v>
      </c>
      <c r="U1011" s="3" t="e">
        <v>#N/A</v>
      </c>
      <c r="V1011" t="e">
        <v>#N/A</v>
      </c>
      <c r="W1011" t="e">
        <v>#N/A</v>
      </c>
      <c r="X1011" t="e">
        <v>#N/A</v>
      </c>
      <c r="Y1011" s="3" t="e">
        <v>#N/A</v>
      </c>
      <c r="Z1011" s="8" t="e">
        <v>#N/A</v>
      </c>
      <c r="AA1011" s="30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</row>
    <row r="1012" spans="1:32" x14ac:dyDescent="0.25">
      <c r="A1012" t="e">
        <v>#N/A</v>
      </c>
      <c r="B1012" s="33" t="e">
        <v>#N/A</v>
      </c>
      <c r="C1012" t="e">
        <v>#N/A</v>
      </c>
      <c r="D1012" t="e">
        <v>#N/A</v>
      </c>
      <c r="E1012" s="69" t="e">
        <v>#N/A</v>
      </c>
      <c r="F1012" s="3" t="e">
        <v>#N/A</v>
      </c>
      <c r="G1012" s="3" t="e">
        <v>#N/A</v>
      </c>
      <c r="H1012" s="3" t="e">
        <v>#N/A</v>
      </c>
      <c r="I1012" s="80" t="e">
        <v>#N/A</v>
      </c>
      <c r="J1012" s="80" t="e">
        <v>#N/A</v>
      </c>
      <c r="K1012" s="85" t="e">
        <v>#N/A</v>
      </c>
      <c r="L1012" s="9" t="e">
        <v>#N/A</v>
      </c>
      <c r="M1012" s="93" t="e">
        <v>#N/A</v>
      </c>
      <c r="N1012" s="8" t="e">
        <v>#N/A</v>
      </c>
      <c r="O1012" t="e">
        <v>#N/A</v>
      </c>
      <c r="P1012" t="e">
        <v>#N/A</v>
      </c>
      <c r="Q1012" t="e">
        <v>#N/A</v>
      </c>
      <c r="R1012" s="2" t="e">
        <v>#N/A</v>
      </c>
      <c r="S1012" t="e">
        <v>#N/A</v>
      </c>
      <c r="T1012" s="3" t="e">
        <v>#N/A</v>
      </c>
      <c r="U1012" s="3" t="e">
        <v>#N/A</v>
      </c>
      <c r="V1012" t="e">
        <v>#N/A</v>
      </c>
      <c r="W1012" t="e">
        <v>#N/A</v>
      </c>
      <c r="X1012" t="e">
        <v>#N/A</v>
      </c>
      <c r="Y1012" s="3" t="e">
        <v>#N/A</v>
      </c>
      <c r="Z1012" s="8" t="e">
        <v>#N/A</v>
      </c>
      <c r="AA1012" s="30" t="e">
        <v>#N/A</v>
      </c>
      <c r="AB1012" t="e">
        <v>#N/A</v>
      </c>
      <c r="AC1012" t="e">
        <v>#N/A</v>
      </c>
      <c r="AD1012" t="e">
        <v>#N/A</v>
      </c>
      <c r="AE1012" t="e">
        <v>#N/A</v>
      </c>
      <c r="AF1012" t="e">
        <v>#N/A</v>
      </c>
    </row>
    <row r="1013" spans="1:32" x14ac:dyDescent="0.25">
      <c r="A1013" t="e">
        <v>#N/A</v>
      </c>
      <c r="B1013" s="33" t="e">
        <v>#N/A</v>
      </c>
      <c r="C1013" t="e">
        <v>#N/A</v>
      </c>
      <c r="D1013" t="e">
        <v>#N/A</v>
      </c>
      <c r="E1013" s="69" t="e">
        <v>#N/A</v>
      </c>
      <c r="F1013" s="3" t="e">
        <v>#N/A</v>
      </c>
      <c r="G1013" s="3" t="e">
        <v>#N/A</v>
      </c>
      <c r="H1013" s="3" t="e">
        <v>#N/A</v>
      </c>
      <c r="I1013" s="80" t="e">
        <v>#N/A</v>
      </c>
      <c r="J1013" s="80" t="e">
        <v>#N/A</v>
      </c>
      <c r="K1013" s="85" t="e">
        <v>#N/A</v>
      </c>
      <c r="L1013" s="9" t="e">
        <v>#N/A</v>
      </c>
      <c r="M1013" s="93" t="e">
        <v>#N/A</v>
      </c>
      <c r="N1013" s="8" t="e">
        <v>#N/A</v>
      </c>
      <c r="O1013" t="e">
        <v>#N/A</v>
      </c>
      <c r="P1013" t="e">
        <v>#N/A</v>
      </c>
      <c r="Q1013" t="e">
        <v>#N/A</v>
      </c>
      <c r="R1013" s="2" t="e">
        <v>#N/A</v>
      </c>
      <c r="S1013" t="e">
        <v>#N/A</v>
      </c>
      <c r="T1013" s="3" t="e">
        <v>#N/A</v>
      </c>
      <c r="U1013" s="3" t="e">
        <v>#N/A</v>
      </c>
      <c r="V1013" t="e">
        <v>#N/A</v>
      </c>
      <c r="W1013" t="e">
        <v>#N/A</v>
      </c>
      <c r="X1013" t="e">
        <v>#N/A</v>
      </c>
      <c r="Y1013" s="3" t="e">
        <v>#N/A</v>
      </c>
      <c r="Z1013" s="8" t="e">
        <v>#N/A</v>
      </c>
      <c r="AA1013" s="30" t="e">
        <v>#N/A</v>
      </c>
      <c r="AB1013" t="e">
        <v>#N/A</v>
      </c>
      <c r="AC1013" t="e">
        <v>#N/A</v>
      </c>
      <c r="AD1013" t="e">
        <v>#N/A</v>
      </c>
      <c r="AE1013" t="e">
        <v>#N/A</v>
      </c>
      <c r="AF1013" t="e">
        <v>#N/A</v>
      </c>
    </row>
    <row r="1014" spans="1:32" x14ac:dyDescent="0.25">
      <c r="A1014" t="e">
        <v>#N/A</v>
      </c>
      <c r="B1014" s="33" t="e">
        <v>#N/A</v>
      </c>
      <c r="C1014" t="e">
        <v>#N/A</v>
      </c>
      <c r="D1014" t="e">
        <v>#N/A</v>
      </c>
      <c r="E1014" s="69" t="e">
        <v>#N/A</v>
      </c>
      <c r="F1014" s="3" t="e">
        <v>#N/A</v>
      </c>
      <c r="G1014" s="3" t="e">
        <v>#N/A</v>
      </c>
      <c r="H1014" s="3" t="e">
        <v>#N/A</v>
      </c>
      <c r="I1014" s="80" t="e">
        <v>#N/A</v>
      </c>
      <c r="J1014" s="80" t="e">
        <v>#N/A</v>
      </c>
      <c r="K1014" s="85" t="e">
        <v>#N/A</v>
      </c>
      <c r="L1014" s="9" t="e">
        <v>#N/A</v>
      </c>
      <c r="M1014" s="93" t="e">
        <v>#N/A</v>
      </c>
      <c r="N1014" s="8" t="e">
        <v>#N/A</v>
      </c>
      <c r="O1014" t="e">
        <v>#N/A</v>
      </c>
      <c r="P1014" t="e">
        <v>#N/A</v>
      </c>
      <c r="Q1014" t="e">
        <v>#N/A</v>
      </c>
      <c r="R1014" s="2" t="e">
        <v>#N/A</v>
      </c>
      <c r="S1014" t="e">
        <v>#N/A</v>
      </c>
      <c r="T1014" s="3" t="e">
        <v>#N/A</v>
      </c>
      <c r="U1014" s="3" t="e">
        <v>#N/A</v>
      </c>
      <c r="V1014" t="e">
        <v>#N/A</v>
      </c>
      <c r="W1014" t="e">
        <v>#N/A</v>
      </c>
      <c r="X1014" t="e">
        <v>#N/A</v>
      </c>
      <c r="Y1014" s="3" t="e">
        <v>#N/A</v>
      </c>
      <c r="Z1014" s="8" t="e">
        <v>#N/A</v>
      </c>
      <c r="AA1014" s="30" t="e">
        <v>#N/A</v>
      </c>
      <c r="AB1014" t="e">
        <v>#N/A</v>
      </c>
      <c r="AC1014" t="e">
        <v>#N/A</v>
      </c>
      <c r="AD1014" t="e">
        <v>#N/A</v>
      </c>
      <c r="AE1014" t="e">
        <v>#N/A</v>
      </c>
      <c r="AF1014" t="e">
        <v>#N/A</v>
      </c>
    </row>
    <row r="1015" spans="1:32" x14ac:dyDescent="0.25">
      <c r="A1015" t="e">
        <v>#N/A</v>
      </c>
      <c r="B1015" s="33" t="e">
        <v>#N/A</v>
      </c>
      <c r="C1015" t="e">
        <v>#N/A</v>
      </c>
      <c r="D1015" t="e">
        <v>#N/A</v>
      </c>
      <c r="E1015" s="69" t="e">
        <v>#N/A</v>
      </c>
      <c r="F1015" s="3" t="e">
        <v>#N/A</v>
      </c>
      <c r="G1015" s="3" t="e">
        <v>#N/A</v>
      </c>
      <c r="H1015" s="3" t="e">
        <v>#N/A</v>
      </c>
      <c r="I1015" s="80" t="e">
        <v>#N/A</v>
      </c>
      <c r="J1015" s="80" t="e">
        <v>#N/A</v>
      </c>
      <c r="K1015" s="85" t="e">
        <v>#N/A</v>
      </c>
      <c r="L1015" s="9" t="e">
        <v>#N/A</v>
      </c>
      <c r="M1015" s="93" t="e">
        <v>#N/A</v>
      </c>
      <c r="N1015" s="8" t="e">
        <v>#N/A</v>
      </c>
      <c r="O1015" t="e">
        <v>#N/A</v>
      </c>
      <c r="P1015" t="e">
        <v>#N/A</v>
      </c>
      <c r="Q1015" t="e">
        <v>#N/A</v>
      </c>
      <c r="R1015" s="2" t="e">
        <v>#N/A</v>
      </c>
      <c r="S1015" t="e">
        <v>#N/A</v>
      </c>
      <c r="T1015" s="3" t="e">
        <v>#N/A</v>
      </c>
      <c r="U1015" s="3" t="e">
        <v>#N/A</v>
      </c>
      <c r="V1015" t="e">
        <v>#N/A</v>
      </c>
      <c r="W1015" t="e">
        <v>#N/A</v>
      </c>
      <c r="X1015" t="e">
        <v>#N/A</v>
      </c>
      <c r="Y1015" s="3" t="e">
        <v>#N/A</v>
      </c>
      <c r="Z1015" s="8" t="e">
        <v>#N/A</v>
      </c>
      <c r="AA1015" s="30" t="e">
        <v>#N/A</v>
      </c>
      <c r="AB1015" t="e">
        <v>#N/A</v>
      </c>
      <c r="AC1015" t="e">
        <v>#N/A</v>
      </c>
      <c r="AD1015" t="e">
        <v>#N/A</v>
      </c>
      <c r="AE1015" t="e">
        <v>#N/A</v>
      </c>
      <c r="AF1015" t="e">
        <v>#N/A</v>
      </c>
    </row>
    <row r="1016" spans="1:32" x14ac:dyDescent="0.25">
      <c r="A1016" t="e">
        <v>#N/A</v>
      </c>
      <c r="B1016" s="33" t="e">
        <v>#N/A</v>
      </c>
      <c r="C1016" t="e">
        <v>#N/A</v>
      </c>
      <c r="D1016" t="e">
        <v>#N/A</v>
      </c>
      <c r="E1016" s="69" t="e">
        <v>#N/A</v>
      </c>
      <c r="F1016" s="3" t="e">
        <v>#N/A</v>
      </c>
      <c r="G1016" s="3" t="e">
        <v>#N/A</v>
      </c>
      <c r="H1016" s="3" t="e">
        <v>#N/A</v>
      </c>
      <c r="I1016" s="80" t="e">
        <v>#N/A</v>
      </c>
      <c r="J1016" s="80" t="e">
        <v>#N/A</v>
      </c>
      <c r="K1016" s="85" t="e">
        <v>#N/A</v>
      </c>
      <c r="L1016" s="9" t="e">
        <v>#N/A</v>
      </c>
      <c r="M1016" s="93" t="e">
        <v>#N/A</v>
      </c>
      <c r="N1016" s="8" t="e">
        <v>#N/A</v>
      </c>
      <c r="O1016" t="e">
        <v>#N/A</v>
      </c>
      <c r="P1016" t="e">
        <v>#N/A</v>
      </c>
      <c r="Q1016" t="e">
        <v>#N/A</v>
      </c>
      <c r="R1016" s="2" t="e">
        <v>#N/A</v>
      </c>
      <c r="S1016" t="e">
        <v>#N/A</v>
      </c>
      <c r="T1016" s="3" t="e">
        <v>#N/A</v>
      </c>
      <c r="U1016" s="3" t="e">
        <v>#N/A</v>
      </c>
      <c r="V1016" t="e">
        <v>#N/A</v>
      </c>
      <c r="W1016" t="e">
        <v>#N/A</v>
      </c>
      <c r="X1016" t="e">
        <v>#N/A</v>
      </c>
      <c r="Y1016" s="3" t="e">
        <v>#N/A</v>
      </c>
      <c r="Z1016" s="8" t="e">
        <v>#N/A</v>
      </c>
      <c r="AA1016" s="30" t="e">
        <v>#N/A</v>
      </c>
      <c r="AB1016" t="e">
        <v>#N/A</v>
      </c>
      <c r="AC1016" t="e">
        <v>#N/A</v>
      </c>
      <c r="AD1016" t="e">
        <v>#N/A</v>
      </c>
      <c r="AE1016" t="e">
        <v>#N/A</v>
      </c>
      <c r="AF1016" t="e">
        <v>#N/A</v>
      </c>
    </row>
    <row r="1017" spans="1:32" x14ac:dyDescent="0.25">
      <c r="A1017" t="e">
        <v>#N/A</v>
      </c>
      <c r="B1017" s="33" t="e">
        <v>#N/A</v>
      </c>
      <c r="C1017" t="e">
        <v>#N/A</v>
      </c>
      <c r="D1017" t="e">
        <v>#N/A</v>
      </c>
      <c r="E1017" s="69" t="e">
        <v>#N/A</v>
      </c>
      <c r="F1017" s="3" t="e">
        <v>#N/A</v>
      </c>
      <c r="G1017" s="3" t="e">
        <v>#N/A</v>
      </c>
      <c r="H1017" s="3" t="e">
        <v>#N/A</v>
      </c>
      <c r="I1017" s="80" t="e">
        <v>#N/A</v>
      </c>
      <c r="J1017" s="80" t="e">
        <v>#N/A</v>
      </c>
      <c r="K1017" s="85" t="e">
        <v>#N/A</v>
      </c>
      <c r="L1017" s="9" t="e">
        <v>#N/A</v>
      </c>
      <c r="M1017" s="93" t="e">
        <v>#N/A</v>
      </c>
      <c r="N1017" s="8" t="e">
        <v>#N/A</v>
      </c>
      <c r="O1017" t="e">
        <v>#N/A</v>
      </c>
      <c r="P1017" t="e">
        <v>#N/A</v>
      </c>
      <c r="Q1017" t="e">
        <v>#N/A</v>
      </c>
      <c r="R1017" s="2" t="e">
        <v>#N/A</v>
      </c>
      <c r="S1017" t="e">
        <v>#N/A</v>
      </c>
      <c r="T1017" s="3" t="e">
        <v>#N/A</v>
      </c>
      <c r="U1017" s="3" t="e">
        <v>#N/A</v>
      </c>
      <c r="V1017" t="e">
        <v>#N/A</v>
      </c>
      <c r="W1017" t="e">
        <v>#N/A</v>
      </c>
      <c r="X1017" t="e">
        <v>#N/A</v>
      </c>
      <c r="Y1017" s="3" t="e">
        <v>#N/A</v>
      </c>
      <c r="Z1017" s="8" t="e">
        <v>#N/A</v>
      </c>
      <c r="AA1017" s="30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</row>
    <row r="1018" spans="1:32" x14ac:dyDescent="0.25">
      <c r="A1018" t="e">
        <v>#N/A</v>
      </c>
      <c r="B1018" s="33" t="e">
        <v>#N/A</v>
      </c>
      <c r="C1018" t="e">
        <v>#N/A</v>
      </c>
      <c r="D1018" t="e">
        <v>#N/A</v>
      </c>
      <c r="E1018" s="69" t="e">
        <v>#N/A</v>
      </c>
      <c r="F1018" s="3" t="e">
        <v>#N/A</v>
      </c>
      <c r="G1018" s="3" t="e">
        <v>#N/A</v>
      </c>
      <c r="H1018" s="3" t="e">
        <v>#N/A</v>
      </c>
      <c r="I1018" s="80" t="e">
        <v>#N/A</v>
      </c>
      <c r="J1018" s="80" t="e">
        <v>#N/A</v>
      </c>
      <c r="K1018" s="85" t="e">
        <v>#N/A</v>
      </c>
      <c r="L1018" s="9" t="e">
        <v>#N/A</v>
      </c>
      <c r="M1018" s="93" t="e">
        <v>#N/A</v>
      </c>
      <c r="N1018" s="8" t="e">
        <v>#N/A</v>
      </c>
      <c r="O1018" t="e">
        <v>#N/A</v>
      </c>
      <c r="P1018" t="e">
        <v>#N/A</v>
      </c>
      <c r="Q1018" t="e">
        <v>#N/A</v>
      </c>
      <c r="R1018" s="2" t="e">
        <v>#N/A</v>
      </c>
      <c r="S1018" t="e">
        <v>#N/A</v>
      </c>
      <c r="T1018" s="3" t="e">
        <v>#N/A</v>
      </c>
      <c r="U1018" s="3" t="e">
        <v>#N/A</v>
      </c>
      <c r="V1018" t="e">
        <v>#N/A</v>
      </c>
      <c r="W1018" t="e">
        <v>#N/A</v>
      </c>
      <c r="X1018" t="e">
        <v>#N/A</v>
      </c>
      <c r="Y1018" s="3" t="e">
        <v>#N/A</v>
      </c>
      <c r="Z1018" s="8" t="e">
        <v>#N/A</v>
      </c>
      <c r="AA1018" s="30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</row>
    <row r="1019" spans="1:32" x14ac:dyDescent="0.25">
      <c r="A1019" t="e">
        <v>#N/A</v>
      </c>
      <c r="B1019" s="33" t="e">
        <v>#N/A</v>
      </c>
      <c r="C1019" t="e">
        <v>#N/A</v>
      </c>
      <c r="D1019" t="e">
        <v>#N/A</v>
      </c>
      <c r="E1019" s="69" t="e">
        <v>#N/A</v>
      </c>
      <c r="F1019" s="3" t="e">
        <v>#N/A</v>
      </c>
      <c r="G1019" s="3" t="e">
        <v>#N/A</v>
      </c>
      <c r="H1019" s="3" t="e">
        <v>#N/A</v>
      </c>
      <c r="I1019" s="80" t="e">
        <v>#N/A</v>
      </c>
      <c r="J1019" s="80" t="e">
        <v>#N/A</v>
      </c>
      <c r="K1019" s="85" t="e">
        <v>#N/A</v>
      </c>
      <c r="L1019" s="9" t="e">
        <v>#N/A</v>
      </c>
      <c r="M1019" s="93" t="e">
        <v>#N/A</v>
      </c>
      <c r="N1019" s="8" t="e">
        <v>#N/A</v>
      </c>
      <c r="O1019" t="e">
        <v>#N/A</v>
      </c>
      <c r="P1019" t="e">
        <v>#N/A</v>
      </c>
      <c r="Q1019" t="e">
        <v>#N/A</v>
      </c>
      <c r="R1019" s="2" t="e">
        <v>#N/A</v>
      </c>
      <c r="S1019" t="e">
        <v>#N/A</v>
      </c>
      <c r="T1019" s="3" t="e">
        <v>#N/A</v>
      </c>
      <c r="U1019" s="3" t="e">
        <v>#N/A</v>
      </c>
      <c r="V1019" t="e">
        <v>#N/A</v>
      </c>
      <c r="W1019" t="e">
        <v>#N/A</v>
      </c>
      <c r="X1019" t="e">
        <v>#N/A</v>
      </c>
      <c r="Y1019" s="3" t="e">
        <v>#N/A</v>
      </c>
      <c r="Z1019" s="8" t="e">
        <v>#N/A</v>
      </c>
      <c r="AA1019" s="30" t="e">
        <v>#N/A</v>
      </c>
      <c r="AB1019" t="e">
        <v>#N/A</v>
      </c>
      <c r="AC1019" t="e">
        <v>#N/A</v>
      </c>
      <c r="AD1019" t="e">
        <v>#N/A</v>
      </c>
      <c r="AE1019" t="e">
        <v>#N/A</v>
      </c>
      <c r="AF1019" t="e">
        <v>#N/A</v>
      </c>
    </row>
    <row r="1020" spans="1:32" x14ac:dyDescent="0.25">
      <c r="A1020" t="e">
        <v>#N/A</v>
      </c>
      <c r="B1020" s="33" t="e">
        <v>#N/A</v>
      </c>
      <c r="C1020" t="e">
        <v>#N/A</v>
      </c>
      <c r="D1020" t="e">
        <v>#N/A</v>
      </c>
      <c r="E1020" s="69" t="e">
        <v>#N/A</v>
      </c>
      <c r="F1020" s="3" t="e">
        <v>#N/A</v>
      </c>
      <c r="G1020" s="3" t="e">
        <v>#N/A</v>
      </c>
      <c r="H1020" s="3" t="e">
        <v>#N/A</v>
      </c>
      <c r="I1020" s="80" t="e">
        <v>#N/A</v>
      </c>
      <c r="J1020" s="80" t="e">
        <v>#N/A</v>
      </c>
      <c r="K1020" s="85" t="e">
        <v>#N/A</v>
      </c>
      <c r="L1020" s="9" t="e">
        <v>#N/A</v>
      </c>
      <c r="M1020" s="93" t="e">
        <v>#N/A</v>
      </c>
      <c r="N1020" s="8" t="e">
        <v>#N/A</v>
      </c>
      <c r="O1020" t="e">
        <v>#N/A</v>
      </c>
      <c r="P1020" t="e">
        <v>#N/A</v>
      </c>
      <c r="Q1020" t="e">
        <v>#N/A</v>
      </c>
      <c r="R1020" s="2" t="e">
        <v>#N/A</v>
      </c>
      <c r="S1020" t="e">
        <v>#N/A</v>
      </c>
      <c r="T1020" s="3" t="e">
        <v>#N/A</v>
      </c>
      <c r="U1020" s="3" t="e">
        <v>#N/A</v>
      </c>
      <c r="V1020" t="e">
        <v>#N/A</v>
      </c>
      <c r="W1020" t="e">
        <v>#N/A</v>
      </c>
      <c r="X1020" t="e">
        <v>#N/A</v>
      </c>
      <c r="Y1020" s="3" t="e">
        <v>#N/A</v>
      </c>
      <c r="Z1020" s="8" t="e">
        <v>#N/A</v>
      </c>
      <c r="AA1020" s="30" t="e">
        <v>#N/A</v>
      </c>
      <c r="AB1020" t="e">
        <v>#N/A</v>
      </c>
      <c r="AC1020" t="e">
        <v>#N/A</v>
      </c>
      <c r="AD1020" t="e">
        <v>#N/A</v>
      </c>
      <c r="AE1020" t="e">
        <v>#N/A</v>
      </c>
      <c r="AF1020" t="e">
        <v>#N/A</v>
      </c>
    </row>
    <row r="1021" spans="1:32" x14ac:dyDescent="0.25">
      <c r="A1021" t="e">
        <v>#N/A</v>
      </c>
      <c r="B1021" s="33" t="e">
        <v>#N/A</v>
      </c>
      <c r="C1021" t="e">
        <v>#N/A</v>
      </c>
      <c r="D1021" t="e">
        <v>#N/A</v>
      </c>
      <c r="E1021" s="69" t="e">
        <v>#N/A</v>
      </c>
      <c r="F1021" s="3" t="e">
        <v>#N/A</v>
      </c>
      <c r="G1021" s="3" t="e">
        <v>#N/A</v>
      </c>
      <c r="H1021" s="3" t="e">
        <v>#N/A</v>
      </c>
      <c r="I1021" s="80" t="e">
        <v>#N/A</v>
      </c>
      <c r="J1021" s="80" t="e">
        <v>#N/A</v>
      </c>
      <c r="K1021" s="85" t="e">
        <v>#N/A</v>
      </c>
      <c r="L1021" s="9" t="e">
        <v>#N/A</v>
      </c>
      <c r="M1021" s="93" t="e">
        <v>#N/A</v>
      </c>
      <c r="N1021" s="8" t="e">
        <v>#N/A</v>
      </c>
      <c r="O1021" t="e">
        <v>#N/A</v>
      </c>
      <c r="P1021" t="e">
        <v>#N/A</v>
      </c>
      <c r="Q1021" t="e">
        <v>#N/A</v>
      </c>
      <c r="R1021" s="2" t="e">
        <v>#N/A</v>
      </c>
      <c r="S1021" t="e">
        <v>#N/A</v>
      </c>
      <c r="T1021" s="3" t="e">
        <v>#N/A</v>
      </c>
      <c r="U1021" s="3" t="e">
        <v>#N/A</v>
      </c>
      <c r="V1021" t="e">
        <v>#N/A</v>
      </c>
      <c r="W1021" t="e">
        <v>#N/A</v>
      </c>
      <c r="X1021" t="e">
        <v>#N/A</v>
      </c>
      <c r="Y1021" s="3" t="e">
        <v>#N/A</v>
      </c>
      <c r="Z1021" s="8" t="e">
        <v>#N/A</v>
      </c>
      <c r="AA1021" s="30" t="e">
        <v>#N/A</v>
      </c>
      <c r="AB1021" t="e">
        <v>#N/A</v>
      </c>
      <c r="AC1021" t="e">
        <v>#N/A</v>
      </c>
      <c r="AD1021" t="e">
        <v>#N/A</v>
      </c>
      <c r="AE1021" t="e">
        <v>#N/A</v>
      </c>
      <c r="AF1021" t="e">
        <v>#N/A</v>
      </c>
    </row>
    <row r="1022" spans="1:32" x14ac:dyDescent="0.25">
      <c r="A1022" t="e">
        <v>#N/A</v>
      </c>
      <c r="B1022" s="33" t="e">
        <v>#N/A</v>
      </c>
      <c r="C1022" t="e">
        <v>#N/A</v>
      </c>
      <c r="D1022" t="e">
        <v>#N/A</v>
      </c>
      <c r="E1022" s="69" t="e">
        <v>#N/A</v>
      </c>
      <c r="F1022" s="3" t="e">
        <v>#N/A</v>
      </c>
      <c r="G1022" s="3" t="e">
        <v>#N/A</v>
      </c>
      <c r="H1022" s="3" t="e">
        <v>#N/A</v>
      </c>
      <c r="I1022" s="80" t="e">
        <v>#N/A</v>
      </c>
      <c r="J1022" s="80" t="e">
        <v>#N/A</v>
      </c>
      <c r="K1022" s="85" t="e">
        <v>#N/A</v>
      </c>
      <c r="L1022" s="9" t="e">
        <v>#N/A</v>
      </c>
      <c r="M1022" s="93" t="e">
        <v>#N/A</v>
      </c>
      <c r="N1022" s="8" t="e">
        <v>#N/A</v>
      </c>
      <c r="O1022" t="e">
        <v>#N/A</v>
      </c>
      <c r="P1022" t="e">
        <v>#N/A</v>
      </c>
      <c r="Q1022" t="e">
        <v>#N/A</v>
      </c>
      <c r="R1022" s="2" t="e">
        <v>#N/A</v>
      </c>
      <c r="S1022" t="e">
        <v>#N/A</v>
      </c>
      <c r="T1022" s="3" t="e">
        <v>#N/A</v>
      </c>
      <c r="U1022" s="3" t="e">
        <v>#N/A</v>
      </c>
      <c r="V1022" t="e">
        <v>#N/A</v>
      </c>
      <c r="W1022" t="e">
        <v>#N/A</v>
      </c>
      <c r="X1022" t="e">
        <v>#N/A</v>
      </c>
      <c r="Y1022" s="3" t="e">
        <v>#N/A</v>
      </c>
      <c r="Z1022" s="8" t="e">
        <v>#N/A</v>
      </c>
      <c r="AA1022" s="30" t="e">
        <v>#N/A</v>
      </c>
      <c r="AB1022" t="e">
        <v>#N/A</v>
      </c>
      <c r="AC1022" t="e">
        <v>#N/A</v>
      </c>
      <c r="AD1022" t="e">
        <v>#N/A</v>
      </c>
      <c r="AE1022" t="e">
        <v>#N/A</v>
      </c>
      <c r="AF1022" t="e">
        <v>#N/A</v>
      </c>
    </row>
    <row r="1023" spans="1:32" x14ac:dyDescent="0.25">
      <c r="A1023" t="e">
        <v>#N/A</v>
      </c>
      <c r="B1023" s="33" t="e">
        <v>#N/A</v>
      </c>
      <c r="C1023" t="e">
        <v>#N/A</v>
      </c>
      <c r="D1023" t="e">
        <v>#N/A</v>
      </c>
      <c r="E1023" s="69" t="e">
        <v>#N/A</v>
      </c>
      <c r="F1023" s="3" t="e">
        <v>#N/A</v>
      </c>
      <c r="G1023" s="3" t="e">
        <v>#N/A</v>
      </c>
      <c r="H1023" s="3" t="e">
        <v>#N/A</v>
      </c>
      <c r="I1023" s="80" t="e">
        <v>#N/A</v>
      </c>
      <c r="J1023" s="80" t="e">
        <v>#N/A</v>
      </c>
      <c r="K1023" s="85" t="e">
        <v>#N/A</v>
      </c>
      <c r="L1023" s="9" t="e">
        <v>#N/A</v>
      </c>
      <c r="M1023" s="93" t="e">
        <v>#N/A</v>
      </c>
      <c r="N1023" s="8" t="e">
        <v>#N/A</v>
      </c>
      <c r="O1023" t="e">
        <v>#N/A</v>
      </c>
      <c r="P1023" t="e">
        <v>#N/A</v>
      </c>
      <c r="Q1023" t="e">
        <v>#N/A</v>
      </c>
      <c r="R1023" s="2" t="e">
        <v>#N/A</v>
      </c>
      <c r="S1023" t="e">
        <v>#N/A</v>
      </c>
      <c r="T1023" s="3" t="e">
        <v>#N/A</v>
      </c>
      <c r="U1023" s="3" t="e">
        <v>#N/A</v>
      </c>
      <c r="V1023" t="e">
        <v>#N/A</v>
      </c>
      <c r="W1023" t="e">
        <v>#N/A</v>
      </c>
      <c r="X1023" t="e">
        <v>#N/A</v>
      </c>
      <c r="Y1023" s="3" t="e">
        <v>#N/A</v>
      </c>
      <c r="Z1023" s="8" t="e">
        <v>#N/A</v>
      </c>
      <c r="AA1023" s="30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</row>
    <row r="1024" spans="1:32" x14ac:dyDescent="0.25">
      <c r="A1024" t="e">
        <v>#N/A</v>
      </c>
      <c r="B1024" s="33" t="e">
        <v>#N/A</v>
      </c>
      <c r="C1024" t="e">
        <v>#N/A</v>
      </c>
      <c r="D1024" t="e">
        <v>#N/A</v>
      </c>
      <c r="E1024" s="69" t="e">
        <v>#N/A</v>
      </c>
      <c r="F1024" s="3" t="e">
        <v>#N/A</v>
      </c>
      <c r="G1024" s="3" t="e">
        <v>#N/A</v>
      </c>
      <c r="H1024" s="3" t="e">
        <v>#N/A</v>
      </c>
      <c r="I1024" s="80" t="e">
        <v>#N/A</v>
      </c>
      <c r="J1024" s="80" t="e">
        <v>#N/A</v>
      </c>
      <c r="K1024" s="85" t="e">
        <v>#N/A</v>
      </c>
      <c r="L1024" s="9" t="e">
        <v>#N/A</v>
      </c>
      <c r="M1024" s="93" t="e">
        <v>#N/A</v>
      </c>
      <c r="N1024" s="8" t="e">
        <v>#N/A</v>
      </c>
      <c r="O1024" t="e">
        <v>#N/A</v>
      </c>
      <c r="P1024" t="e">
        <v>#N/A</v>
      </c>
      <c r="Q1024" t="e">
        <v>#N/A</v>
      </c>
      <c r="R1024" s="2" t="e">
        <v>#N/A</v>
      </c>
      <c r="S1024" t="e">
        <v>#N/A</v>
      </c>
      <c r="T1024" s="3" t="e">
        <v>#N/A</v>
      </c>
      <c r="U1024" s="3" t="e">
        <v>#N/A</v>
      </c>
      <c r="V1024" t="e">
        <v>#N/A</v>
      </c>
      <c r="W1024" t="e">
        <v>#N/A</v>
      </c>
      <c r="X1024" t="e">
        <v>#N/A</v>
      </c>
      <c r="Y1024" s="3" t="e">
        <v>#N/A</v>
      </c>
      <c r="Z1024" s="8" t="e">
        <v>#N/A</v>
      </c>
      <c r="AA1024" s="30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</row>
    <row r="1025" spans="1:32" x14ac:dyDescent="0.25">
      <c r="A1025" t="e">
        <v>#N/A</v>
      </c>
      <c r="B1025" s="33" t="e">
        <v>#N/A</v>
      </c>
      <c r="C1025" t="e">
        <v>#N/A</v>
      </c>
      <c r="D1025" t="e">
        <v>#N/A</v>
      </c>
      <c r="E1025" s="69" t="e">
        <v>#N/A</v>
      </c>
      <c r="F1025" s="3" t="e">
        <v>#N/A</v>
      </c>
      <c r="G1025" s="3" t="e">
        <v>#N/A</v>
      </c>
      <c r="H1025" s="3" t="e">
        <v>#N/A</v>
      </c>
      <c r="I1025" s="80" t="e">
        <v>#N/A</v>
      </c>
      <c r="J1025" s="80" t="e">
        <v>#N/A</v>
      </c>
      <c r="K1025" s="85" t="e">
        <v>#N/A</v>
      </c>
      <c r="L1025" s="9" t="e">
        <v>#N/A</v>
      </c>
      <c r="M1025" s="93" t="e">
        <v>#N/A</v>
      </c>
      <c r="N1025" s="8" t="e">
        <v>#N/A</v>
      </c>
      <c r="O1025" t="e">
        <v>#N/A</v>
      </c>
      <c r="P1025" t="e">
        <v>#N/A</v>
      </c>
      <c r="Q1025" t="e">
        <v>#N/A</v>
      </c>
      <c r="R1025" s="2" t="e">
        <v>#N/A</v>
      </c>
      <c r="S1025" t="e">
        <v>#N/A</v>
      </c>
      <c r="T1025" s="3" t="e">
        <v>#N/A</v>
      </c>
      <c r="U1025" s="3" t="e">
        <v>#N/A</v>
      </c>
      <c r="V1025" t="e">
        <v>#N/A</v>
      </c>
      <c r="W1025" t="e">
        <v>#N/A</v>
      </c>
      <c r="X1025" t="e">
        <v>#N/A</v>
      </c>
      <c r="Y1025" s="3" t="e">
        <v>#N/A</v>
      </c>
      <c r="Z1025" s="8" t="e">
        <v>#N/A</v>
      </c>
      <c r="AA1025" s="30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</row>
    <row r="1026" spans="1:32" x14ac:dyDescent="0.25">
      <c r="A1026" t="e">
        <v>#N/A</v>
      </c>
      <c r="B1026" s="33" t="e">
        <v>#N/A</v>
      </c>
      <c r="C1026" t="e">
        <v>#N/A</v>
      </c>
      <c r="D1026" t="e">
        <v>#N/A</v>
      </c>
      <c r="E1026" s="69" t="e">
        <v>#N/A</v>
      </c>
      <c r="F1026" s="3" t="e">
        <v>#N/A</v>
      </c>
      <c r="G1026" s="3" t="e">
        <v>#N/A</v>
      </c>
      <c r="H1026" s="3" t="e">
        <v>#N/A</v>
      </c>
      <c r="I1026" s="80" t="e">
        <v>#N/A</v>
      </c>
      <c r="J1026" s="80" t="e">
        <v>#N/A</v>
      </c>
      <c r="K1026" s="85" t="e">
        <v>#N/A</v>
      </c>
      <c r="L1026" s="9" t="e">
        <v>#N/A</v>
      </c>
      <c r="M1026" s="93" t="e">
        <v>#N/A</v>
      </c>
      <c r="N1026" s="8" t="e">
        <v>#N/A</v>
      </c>
      <c r="O1026" t="e">
        <v>#N/A</v>
      </c>
      <c r="P1026" t="e">
        <v>#N/A</v>
      </c>
      <c r="Q1026" t="e">
        <v>#N/A</v>
      </c>
      <c r="R1026" s="2" t="e">
        <v>#N/A</v>
      </c>
      <c r="S1026" t="e">
        <v>#N/A</v>
      </c>
      <c r="T1026" s="3" t="e">
        <v>#N/A</v>
      </c>
      <c r="U1026" s="3" t="e">
        <v>#N/A</v>
      </c>
      <c r="V1026" t="e">
        <v>#N/A</v>
      </c>
      <c r="W1026" t="e">
        <v>#N/A</v>
      </c>
      <c r="X1026" t="e">
        <v>#N/A</v>
      </c>
      <c r="Y1026" s="3" t="e">
        <v>#N/A</v>
      </c>
      <c r="Z1026" s="8" t="e">
        <v>#N/A</v>
      </c>
      <c r="AA1026" s="30" t="e">
        <v>#N/A</v>
      </c>
      <c r="AB1026" t="e">
        <v>#N/A</v>
      </c>
      <c r="AC1026" t="e">
        <v>#N/A</v>
      </c>
      <c r="AD1026" t="e">
        <v>#N/A</v>
      </c>
      <c r="AE1026" t="e">
        <v>#N/A</v>
      </c>
      <c r="AF1026" t="e">
        <v>#N/A</v>
      </c>
    </row>
    <row r="1027" spans="1:32" x14ac:dyDescent="0.25">
      <c r="A1027" t="e">
        <v>#N/A</v>
      </c>
      <c r="B1027" s="33" t="e">
        <v>#N/A</v>
      </c>
      <c r="C1027" t="e">
        <v>#N/A</v>
      </c>
      <c r="D1027" t="e">
        <v>#N/A</v>
      </c>
      <c r="E1027" s="69" t="e">
        <v>#N/A</v>
      </c>
      <c r="F1027" s="3" t="e">
        <v>#N/A</v>
      </c>
      <c r="G1027" s="3" t="e">
        <v>#N/A</v>
      </c>
      <c r="H1027" s="3" t="e">
        <v>#N/A</v>
      </c>
      <c r="I1027" s="80" t="e">
        <v>#N/A</v>
      </c>
      <c r="J1027" s="80" t="e">
        <v>#N/A</v>
      </c>
      <c r="K1027" s="85" t="e">
        <v>#N/A</v>
      </c>
      <c r="L1027" s="9" t="e">
        <v>#N/A</v>
      </c>
      <c r="M1027" s="93" t="e">
        <v>#N/A</v>
      </c>
      <c r="N1027" s="8" t="e">
        <v>#N/A</v>
      </c>
      <c r="O1027" t="e">
        <v>#N/A</v>
      </c>
      <c r="P1027" t="e">
        <v>#N/A</v>
      </c>
      <c r="Q1027" t="e">
        <v>#N/A</v>
      </c>
      <c r="R1027" s="2" t="e">
        <v>#N/A</v>
      </c>
      <c r="S1027" t="e">
        <v>#N/A</v>
      </c>
      <c r="T1027" s="3" t="e">
        <v>#N/A</v>
      </c>
      <c r="U1027" s="3" t="e">
        <v>#N/A</v>
      </c>
      <c r="V1027" t="e">
        <v>#N/A</v>
      </c>
      <c r="W1027" t="e">
        <v>#N/A</v>
      </c>
      <c r="X1027" t="e">
        <v>#N/A</v>
      </c>
      <c r="Y1027" s="3" t="e">
        <v>#N/A</v>
      </c>
      <c r="Z1027" s="8" t="e">
        <v>#N/A</v>
      </c>
      <c r="AA1027" s="30" t="e">
        <v>#N/A</v>
      </c>
      <c r="AB1027" t="e">
        <v>#N/A</v>
      </c>
      <c r="AC1027" t="e">
        <v>#N/A</v>
      </c>
      <c r="AD1027" t="e">
        <v>#N/A</v>
      </c>
      <c r="AE1027" t="e">
        <v>#N/A</v>
      </c>
      <c r="AF1027" t="e">
        <v>#N/A</v>
      </c>
    </row>
    <row r="1028" spans="1:32" x14ac:dyDescent="0.25">
      <c r="A1028" t="e">
        <v>#N/A</v>
      </c>
      <c r="B1028" s="33" t="e">
        <v>#N/A</v>
      </c>
      <c r="C1028" t="e">
        <v>#N/A</v>
      </c>
      <c r="D1028" t="e">
        <v>#N/A</v>
      </c>
      <c r="E1028" s="69" t="e">
        <v>#N/A</v>
      </c>
      <c r="F1028" s="3" t="e">
        <v>#N/A</v>
      </c>
      <c r="G1028" s="3" t="e">
        <v>#N/A</v>
      </c>
      <c r="H1028" s="3" t="e">
        <v>#N/A</v>
      </c>
      <c r="I1028" s="80" t="e">
        <v>#N/A</v>
      </c>
      <c r="J1028" s="80" t="e">
        <v>#N/A</v>
      </c>
      <c r="K1028" s="85" t="e">
        <v>#N/A</v>
      </c>
      <c r="L1028" s="9" t="e">
        <v>#N/A</v>
      </c>
      <c r="M1028" s="93" t="e">
        <v>#N/A</v>
      </c>
      <c r="N1028" s="8" t="e">
        <v>#N/A</v>
      </c>
      <c r="O1028" t="e">
        <v>#N/A</v>
      </c>
      <c r="P1028" t="e">
        <v>#N/A</v>
      </c>
      <c r="Q1028" t="e">
        <v>#N/A</v>
      </c>
      <c r="R1028" s="2" t="e">
        <v>#N/A</v>
      </c>
      <c r="S1028" t="e">
        <v>#N/A</v>
      </c>
      <c r="T1028" s="3" t="e">
        <v>#N/A</v>
      </c>
      <c r="U1028" s="3" t="e">
        <v>#N/A</v>
      </c>
      <c r="V1028" t="e">
        <v>#N/A</v>
      </c>
      <c r="W1028" t="e">
        <v>#N/A</v>
      </c>
      <c r="X1028" t="e">
        <v>#N/A</v>
      </c>
      <c r="Y1028" s="3" t="e">
        <v>#N/A</v>
      </c>
      <c r="Z1028" s="8" t="e">
        <v>#N/A</v>
      </c>
      <c r="AA1028" s="30" t="e">
        <v>#N/A</v>
      </c>
      <c r="AB1028" t="e">
        <v>#N/A</v>
      </c>
      <c r="AC1028" t="e">
        <v>#N/A</v>
      </c>
      <c r="AD1028" t="e">
        <v>#N/A</v>
      </c>
      <c r="AE1028" t="e">
        <v>#N/A</v>
      </c>
      <c r="AF1028" t="e">
        <v>#N/A</v>
      </c>
    </row>
    <row r="1029" spans="1:32" x14ac:dyDescent="0.25">
      <c r="A1029" t="e">
        <v>#N/A</v>
      </c>
      <c r="B1029" s="33" t="e">
        <v>#N/A</v>
      </c>
      <c r="C1029" t="e">
        <v>#N/A</v>
      </c>
      <c r="D1029" t="e">
        <v>#N/A</v>
      </c>
      <c r="E1029" s="69" t="e">
        <v>#N/A</v>
      </c>
      <c r="F1029" s="3" t="e">
        <v>#N/A</v>
      </c>
      <c r="G1029" s="3" t="e">
        <v>#N/A</v>
      </c>
      <c r="H1029" s="3" t="e">
        <v>#N/A</v>
      </c>
      <c r="I1029" s="80" t="e">
        <v>#N/A</v>
      </c>
      <c r="J1029" s="80" t="e">
        <v>#N/A</v>
      </c>
      <c r="K1029" s="85" t="e">
        <v>#N/A</v>
      </c>
      <c r="L1029" s="9" t="e">
        <v>#N/A</v>
      </c>
      <c r="M1029" s="93" t="e">
        <v>#N/A</v>
      </c>
      <c r="N1029" s="8" t="e">
        <v>#N/A</v>
      </c>
      <c r="O1029" t="e">
        <v>#N/A</v>
      </c>
      <c r="P1029" t="e">
        <v>#N/A</v>
      </c>
      <c r="Q1029" t="e">
        <v>#N/A</v>
      </c>
      <c r="R1029" s="2" t="e">
        <v>#N/A</v>
      </c>
      <c r="S1029" t="e">
        <v>#N/A</v>
      </c>
      <c r="T1029" s="3" t="e">
        <v>#N/A</v>
      </c>
      <c r="U1029" s="3" t="e">
        <v>#N/A</v>
      </c>
      <c r="V1029" t="e">
        <v>#N/A</v>
      </c>
      <c r="W1029" t="e">
        <v>#N/A</v>
      </c>
      <c r="X1029" t="e">
        <v>#N/A</v>
      </c>
      <c r="Y1029" s="3" t="e">
        <v>#N/A</v>
      </c>
      <c r="Z1029" s="8" t="e">
        <v>#N/A</v>
      </c>
      <c r="AA1029" s="30" t="e">
        <v>#N/A</v>
      </c>
      <c r="AB1029" t="e">
        <v>#N/A</v>
      </c>
      <c r="AC1029" t="e">
        <v>#N/A</v>
      </c>
      <c r="AD1029" t="e">
        <v>#N/A</v>
      </c>
      <c r="AE1029" t="e">
        <v>#N/A</v>
      </c>
      <c r="AF1029" t="e">
        <v>#N/A</v>
      </c>
    </row>
    <row r="1030" spans="1:32" x14ac:dyDescent="0.25">
      <c r="A1030" t="e">
        <v>#N/A</v>
      </c>
      <c r="B1030" s="33" t="e">
        <v>#N/A</v>
      </c>
      <c r="C1030" t="e">
        <v>#N/A</v>
      </c>
      <c r="D1030" t="e">
        <v>#N/A</v>
      </c>
      <c r="E1030" s="69" t="e">
        <v>#N/A</v>
      </c>
      <c r="F1030" s="3" t="e">
        <v>#N/A</v>
      </c>
      <c r="G1030" s="3" t="e">
        <v>#N/A</v>
      </c>
      <c r="H1030" s="3" t="e">
        <v>#N/A</v>
      </c>
      <c r="I1030" s="80" t="e">
        <v>#N/A</v>
      </c>
      <c r="J1030" s="80" t="e">
        <v>#N/A</v>
      </c>
      <c r="K1030" s="85" t="e">
        <v>#N/A</v>
      </c>
      <c r="L1030" s="9" t="e">
        <v>#N/A</v>
      </c>
      <c r="M1030" s="93" t="e">
        <v>#N/A</v>
      </c>
      <c r="N1030" s="8" t="e">
        <v>#N/A</v>
      </c>
      <c r="O1030" t="e">
        <v>#N/A</v>
      </c>
      <c r="P1030" t="e">
        <v>#N/A</v>
      </c>
      <c r="Q1030" t="e">
        <v>#N/A</v>
      </c>
      <c r="R1030" s="2" t="e">
        <v>#N/A</v>
      </c>
      <c r="S1030" t="e">
        <v>#N/A</v>
      </c>
      <c r="T1030" s="3" t="e">
        <v>#N/A</v>
      </c>
      <c r="U1030" s="3" t="e">
        <v>#N/A</v>
      </c>
      <c r="V1030" t="e">
        <v>#N/A</v>
      </c>
      <c r="W1030" t="e">
        <v>#N/A</v>
      </c>
      <c r="X1030" t="e">
        <v>#N/A</v>
      </c>
      <c r="Y1030" s="3" t="e">
        <v>#N/A</v>
      </c>
      <c r="Z1030" s="8" t="e">
        <v>#N/A</v>
      </c>
      <c r="AA1030" s="30" t="e">
        <v>#N/A</v>
      </c>
      <c r="AB1030" t="e">
        <v>#N/A</v>
      </c>
      <c r="AC1030" t="e">
        <v>#N/A</v>
      </c>
      <c r="AD1030" t="e">
        <v>#N/A</v>
      </c>
      <c r="AE1030" t="e">
        <v>#N/A</v>
      </c>
      <c r="AF1030" t="e">
        <v>#N/A</v>
      </c>
    </row>
    <row r="1031" spans="1:32" x14ac:dyDescent="0.25">
      <c r="A1031" t="e">
        <v>#N/A</v>
      </c>
      <c r="B1031" s="33" t="e">
        <v>#N/A</v>
      </c>
      <c r="C1031" t="e">
        <v>#N/A</v>
      </c>
      <c r="D1031" t="e">
        <v>#N/A</v>
      </c>
      <c r="E1031" s="69" t="e">
        <v>#N/A</v>
      </c>
      <c r="F1031" s="3" t="e">
        <v>#N/A</v>
      </c>
      <c r="G1031" s="3" t="e">
        <v>#N/A</v>
      </c>
      <c r="H1031" s="3" t="e">
        <v>#N/A</v>
      </c>
      <c r="I1031" s="80" t="e">
        <v>#N/A</v>
      </c>
      <c r="J1031" s="80" t="e">
        <v>#N/A</v>
      </c>
      <c r="K1031" s="85" t="e">
        <v>#N/A</v>
      </c>
      <c r="L1031" s="9" t="e">
        <v>#N/A</v>
      </c>
      <c r="M1031" s="93" t="e">
        <v>#N/A</v>
      </c>
      <c r="N1031" s="8" t="e">
        <v>#N/A</v>
      </c>
      <c r="O1031" t="e">
        <v>#N/A</v>
      </c>
      <c r="P1031" t="e">
        <v>#N/A</v>
      </c>
      <c r="Q1031" t="e">
        <v>#N/A</v>
      </c>
      <c r="R1031" s="2" t="e">
        <v>#N/A</v>
      </c>
      <c r="S1031" t="e">
        <v>#N/A</v>
      </c>
      <c r="T1031" s="3" t="e">
        <v>#N/A</v>
      </c>
      <c r="U1031" s="3" t="e">
        <v>#N/A</v>
      </c>
      <c r="V1031" t="e">
        <v>#N/A</v>
      </c>
      <c r="W1031" t="e">
        <v>#N/A</v>
      </c>
      <c r="X1031" t="e">
        <v>#N/A</v>
      </c>
      <c r="Y1031" s="3" t="e">
        <v>#N/A</v>
      </c>
      <c r="Z1031" s="8" t="e">
        <v>#N/A</v>
      </c>
      <c r="AA1031" s="30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</row>
    <row r="1032" spans="1:32" x14ac:dyDescent="0.25">
      <c r="A1032" t="e">
        <v>#N/A</v>
      </c>
      <c r="B1032" s="33" t="e">
        <v>#N/A</v>
      </c>
      <c r="C1032" t="e">
        <v>#N/A</v>
      </c>
      <c r="D1032" t="e">
        <v>#N/A</v>
      </c>
      <c r="E1032" s="69" t="e">
        <v>#N/A</v>
      </c>
      <c r="F1032" s="3" t="e">
        <v>#N/A</v>
      </c>
      <c r="G1032" s="3" t="e">
        <v>#N/A</v>
      </c>
      <c r="H1032" s="3" t="e">
        <v>#N/A</v>
      </c>
      <c r="I1032" s="80" t="e">
        <v>#N/A</v>
      </c>
      <c r="J1032" s="80" t="e">
        <v>#N/A</v>
      </c>
      <c r="K1032" s="85" t="e">
        <v>#N/A</v>
      </c>
      <c r="L1032" s="9" t="e">
        <v>#N/A</v>
      </c>
      <c r="M1032" s="93" t="e">
        <v>#N/A</v>
      </c>
      <c r="N1032" s="8" t="e">
        <v>#N/A</v>
      </c>
      <c r="O1032" t="e">
        <v>#N/A</v>
      </c>
      <c r="P1032" t="e">
        <v>#N/A</v>
      </c>
      <c r="Q1032" t="e">
        <v>#N/A</v>
      </c>
      <c r="R1032" s="2" t="e">
        <v>#N/A</v>
      </c>
      <c r="S1032" t="e">
        <v>#N/A</v>
      </c>
      <c r="T1032" s="3" t="e">
        <v>#N/A</v>
      </c>
      <c r="U1032" s="3" t="e">
        <v>#N/A</v>
      </c>
      <c r="V1032" t="e">
        <v>#N/A</v>
      </c>
      <c r="W1032" t="e">
        <v>#N/A</v>
      </c>
      <c r="X1032" t="e">
        <v>#N/A</v>
      </c>
      <c r="Y1032" s="3" t="e">
        <v>#N/A</v>
      </c>
      <c r="Z1032" s="8" t="e">
        <v>#N/A</v>
      </c>
      <c r="AA1032" s="30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</row>
    <row r="1033" spans="1:32" x14ac:dyDescent="0.25">
      <c r="A1033" t="e">
        <v>#N/A</v>
      </c>
      <c r="B1033" s="33" t="e">
        <v>#N/A</v>
      </c>
      <c r="C1033" t="e">
        <v>#N/A</v>
      </c>
      <c r="D1033" t="e">
        <v>#N/A</v>
      </c>
      <c r="E1033" s="69" t="e">
        <v>#N/A</v>
      </c>
      <c r="F1033" s="3" t="e">
        <v>#N/A</v>
      </c>
      <c r="G1033" s="3" t="e">
        <v>#N/A</v>
      </c>
      <c r="H1033" s="3" t="e">
        <v>#N/A</v>
      </c>
      <c r="I1033" s="80" t="e">
        <v>#N/A</v>
      </c>
      <c r="J1033" s="80" t="e">
        <v>#N/A</v>
      </c>
      <c r="K1033" s="85" t="e">
        <v>#N/A</v>
      </c>
      <c r="L1033" s="9" t="e">
        <v>#N/A</v>
      </c>
      <c r="M1033" s="93" t="e">
        <v>#N/A</v>
      </c>
      <c r="N1033" s="8" t="e">
        <v>#N/A</v>
      </c>
      <c r="O1033" t="e">
        <v>#N/A</v>
      </c>
      <c r="P1033" t="e">
        <v>#N/A</v>
      </c>
      <c r="Q1033" t="e">
        <v>#N/A</v>
      </c>
      <c r="R1033" s="2" t="e">
        <v>#N/A</v>
      </c>
      <c r="S1033" t="e">
        <v>#N/A</v>
      </c>
      <c r="T1033" s="3" t="e">
        <v>#N/A</v>
      </c>
      <c r="U1033" s="3" t="e">
        <v>#N/A</v>
      </c>
      <c r="V1033" t="e">
        <v>#N/A</v>
      </c>
      <c r="W1033" t="e">
        <v>#N/A</v>
      </c>
      <c r="X1033" t="e">
        <v>#N/A</v>
      </c>
      <c r="Y1033" s="3" t="e">
        <v>#N/A</v>
      </c>
      <c r="Z1033" s="8" t="e">
        <v>#N/A</v>
      </c>
      <c r="AA1033" s="30" t="e">
        <v>#N/A</v>
      </c>
      <c r="AB1033" t="e">
        <v>#N/A</v>
      </c>
      <c r="AC1033" t="e">
        <v>#N/A</v>
      </c>
      <c r="AD1033" t="e">
        <v>#N/A</v>
      </c>
      <c r="AE1033" t="e">
        <v>#N/A</v>
      </c>
      <c r="AF1033" t="e">
        <v>#N/A</v>
      </c>
    </row>
    <row r="1034" spans="1:32" x14ac:dyDescent="0.25">
      <c r="A1034" t="e">
        <v>#N/A</v>
      </c>
      <c r="B1034" s="33" t="e">
        <v>#N/A</v>
      </c>
      <c r="C1034" t="e">
        <v>#N/A</v>
      </c>
      <c r="D1034" t="e">
        <v>#N/A</v>
      </c>
      <c r="E1034" s="69" t="e">
        <v>#N/A</v>
      </c>
      <c r="F1034" s="3" t="e">
        <v>#N/A</v>
      </c>
      <c r="G1034" s="3" t="e">
        <v>#N/A</v>
      </c>
      <c r="H1034" s="3" t="e">
        <v>#N/A</v>
      </c>
      <c r="I1034" s="80" t="e">
        <v>#N/A</v>
      </c>
      <c r="J1034" s="80" t="e">
        <v>#N/A</v>
      </c>
      <c r="K1034" s="85" t="e">
        <v>#N/A</v>
      </c>
      <c r="L1034" s="9" t="e">
        <v>#N/A</v>
      </c>
      <c r="M1034" s="93" t="e">
        <v>#N/A</v>
      </c>
      <c r="N1034" s="8" t="e">
        <v>#N/A</v>
      </c>
      <c r="O1034" t="e">
        <v>#N/A</v>
      </c>
      <c r="P1034" t="e">
        <v>#N/A</v>
      </c>
      <c r="Q1034" t="e">
        <v>#N/A</v>
      </c>
      <c r="R1034" s="2" t="e">
        <v>#N/A</v>
      </c>
      <c r="S1034" t="e">
        <v>#N/A</v>
      </c>
      <c r="T1034" s="3" t="e">
        <v>#N/A</v>
      </c>
      <c r="U1034" s="3" t="e">
        <v>#N/A</v>
      </c>
      <c r="V1034" t="e">
        <v>#N/A</v>
      </c>
      <c r="W1034" t="e">
        <v>#N/A</v>
      </c>
      <c r="X1034" t="e">
        <v>#N/A</v>
      </c>
      <c r="Y1034" s="3" t="e">
        <v>#N/A</v>
      </c>
      <c r="Z1034" s="8" t="e">
        <v>#N/A</v>
      </c>
      <c r="AA1034" s="30" t="e">
        <v>#N/A</v>
      </c>
      <c r="AB1034" t="e">
        <v>#N/A</v>
      </c>
      <c r="AC1034" t="e">
        <v>#N/A</v>
      </c>
      <c r="AD1034" t="e">
        <v>#N/A</v>
      </c>
      <c r="AE1034" t="e">
        <v>#N/A</v>
      </c>
      <c r="AF1034" t="e">
        <v>#N/A</v>
      </c>
    </row>
    <row r="1035" spans="1:32" x14ac:dyDescent="0.25">
      <c r="A1035" t="e">
        <v>#N/A</v>
      </c>
      <c r="B1035" s="33" t="e">
        <v>#N/A</v>
      </c>
      <c r="C1035" t="e">
        <v>#N/A</v>
      </c>
      <c r="D1035" t="e">
        <v>#N/A</v>
      </c>
      <c r="E1035" s="69" t="e">
        <v>#N/A</v>
      </c>
      <c r="F1035" s="3" t="e">
        <v>#N/A</v>
      </c>
      <c r="G1035" s="3" t="e">
        <v>#N/A</v>
      </c>
      <c r="H1035" s="3" t="e">
        <v>#N/A</v>
      </c>
      <c r="I1035" s="80" t="e">
        <v>#N/A</v>
      </c>
      <c r="J1035" s="80" t="e">
        <v>#N/A</v>
      </c>
      <c r="K1035" s="85" t="e">
        <v>#N/A</v>
      </c>
      <c r="L1035" s="9" t="e">
        <v>#N/A</v>
      </c>
      <c r="M1035" s="93" t="e">
        <v>#N/A</v>
      </c>
      <c r="N1035" s="8" t="e">
        <v>#N/A</v>
      </c>
      <c r="O1035" t="e">
        <v>#N/A</v>
      </c>
      <c r="P1035" t="e">
        <v>#N/A</v>
      </c>
      <c r="Q1035" t="e">
        <v>#N/A</v>
      </c>
      <c r="R1035" s="2" t="e">
        <v>#N/A</v>
      </c>
      <c r="S1035" t="e">
        <v>#N/A</v>
      </c>
      <c r="T1035" s="3" t="e">
        <v>#N/A</v>
      </c>
      <c r="U1035" s="3" t="e">
        <v>#N/A</v>
      </c>
      <c r="V1035" t="e">
        <v>#N/A</v>
      </c>
      <c r="W1035" t="e">
        <v>#N/A</v>
      </c>
      <c r="X1035" t="e">
        <v>#N/A</v>
      </c>
      <c r="Y1035" s="3" t="e">
        <v>#N/A</v>
      </c>
      <c r="Z1035" s="8" t="e">
        <v>#N/A</v>
      </c>
      <c r="AA1035" s="30" t="e">
        <v>#N/A</v>
      </c>
      <c r="AB1035" t="e">
        <v>#N/A</v>
      </c>
      <c r="AC1035" t="e">
        <v>#N/A</v>
      </c>
      <c r="AD1035" t="e">
        <v>#N/A</v>
      </c>
      <c r="AE1035" t="e">
        <v>#N/A</v>
      </c>
      <c r="AF1035" t="e">
        <v>#N/A</v>
      </c>
    </row>
    <row r="1036" spans="1:32" x14ac:dyDescent="0.25">
      <c r="A1036" t="e">
        <v>#N/A</v>
      </c>
      <c r="B1036" s="33" t="e">
        <v>#N/A</v>
      </c>
      <c r="C1036" t="e">
        <v>#N/A</v>
      </c>
      <c r="D1036" t="e">
        <v>#N/A</v>
      </c>
      <c r="E1036" s="69" t="e">
        <v>#N/A</v>
      </c>
      <c r="F1036" s="3" t="e">
        <v>#N/A</v>
      </c>
      <c r="G1036" s="3" t="e">
        <v>#N/A</v>
      </c>
      <c r="H1036" s="3" t="e">
        <v>#N/A</v>
      </c>
      <c r="I1036" s="80" t="e">
        <v>#N/A</v>
      </c>
      <c r="J1036" s="80" t="e">
        <v>#N/A</v>
      </c>
      <c r="K1036" s="85" t="e">
        <v>#N/A</v>
      </c>
      <c r="L1036" s="9" t="e">
        <v>#N/A</v>
      </c>
      <c r="M1036" s="93" t="e">
        <v>#N/A</v>
      </c>
      <c r="N1036" s="8" t="e">
        <v>#N/A</v>
      </c>
      <c r="O1036" t="e">
        <v>#N/A</v>
      </c>
      <c r="P1036" t="e">
        <v>#N/A</v>
      </c>
      <c r="Q1036" t="e">
        <v>#N/A</v>
      </c>
      <c r="R1036" s="2" t="e">
        <v>#N/A</v>
      </c>
      <c r="S1036" t="e">
        <v>#N/A</v>
      </c>
      <c r="T1036" s="3" t="e">
        <v>#N/A</v>
      </c>
      <c r="U1036" s="3" t="e">
        <v>#N/A</v>
      </c>
      <c r="V1036" t="e">
        <v>#N/A</v>
      </c>
      <c r="W1036" t="e">
        <v>#N/A</v>
      </c>
      <c r="X1036" t="e">
        <v>#N/A</v>
      </c>
      <c r="Y1036" s="3" t="e">
        <v>#N/A</v>
      </c>
      <c r="Z1036" s="8" t="e">
        <v>#N/A</v>
      </c>
      <c r="AA1036" s="30" t="e">
        <v>#N/A</v>
      </c>
      <c r="AB1036" t="e">
        <v>#N/A</v>
      </c>
      <c r="AC1036" t="e">
        <v>#N/A</v>
      </c>
      <c r="AD1036" t="e">
        <v>#N/A</v>
      </c>
      <c r="AE1036" t="e">
        <v>#N/A</v>
      </c>
      <c r="AF1036" t="e">
        <v>#N/A</v>
      </c>
    </row>
    <row r="1037" spans="1:32" x14ac:dyDescent="0.25">
      <c r="A1037" t="e">
        <v>#N/A</v>
      </c>
      <c r="B1037" s="33" t="e">
        <v>#N/A</v>
      </c>
      <c r="C1037" t="e">
        <v>#N/A</v>
      </c>
      <c r="D1037" t="e">
        <v>#N/A</v>
      </c>
      <c r="E1037" s="69" t="e">
        <v>#N/A</v>
      </c>
      <c r="F1037" s="3" t="e">
        <v>#N/A</v>
      </c>
      <c r="G1037" s="3" t="e">
        <v>#N/A</v>
      </c>
      <c r="H1037" s="3" t="e">
        <v>#N/A</v>
      </c>
      <c r="I1037" s="80" t="e">
        <v>#N/A</v>
      </c>
      <c r="J1037" s="80" t="e">
        <v>#N/A</v>
      </c>
      <c r="K1037" s="85" t="e">
        <v>#N/A</v>
      </c>
      <c r="L1037" s="9" t="e">
        <v>#N/A</v>
      </c>
      <c r="M1037" s="93" t="e">
        <v>#N/A</v>
      </c>
      <c r="N1037" s="8" t="e">
        <v>#N/A</v>
      </c>
      <c r="O1037" t="e">
        <v>#N/A</v>
      </c>
      <c r="P1037" t="e">
        <v>#N/A</v>
      </c>
      <c r="Q1037" t="e">
        <v>#N/A</v>
      </c>
      <c r="R1037" s="2" t="e">
        <v>#N/A</v>
      </c>
      <c r="S1037" t="e">
        <v>#N/A</v>
      </c>
      <c r="T1037" s="3" t="e">
        <v>#N/A</v>
      </c>
      <c r="U1037" s="3" t="e">
        <v>#N/A</v>
      </c>
      <c r="V1037" t="e">
        <v>#N/A</v>
      </c>
      <c r="W1037" t="e">
        <v>#N/A</v>
      </c>
      <c r="X1037" t="e">
        <v>#N/A</v>
      </c>
      <c r="Y1037" s="3" t="e">
        <v>#N/A</v>
      </c>
      <c r="Z1037" s="8" t="e">
        <v>#N/A</v>
      </c>
      <c r="AA1037" s="30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</row>
    <row r="1038" spans="1:32" x14ac:dyDescent="0.25">
      <c r="A1038" t="e">
        <v>#N/A</v>
      </c>
      <c r="B1038" s="33" t="e">
        <v>#N/A</v>
      </c>
      <c r="C1038" t="e">
        <v>#N/A</v>
      </c>
      <c r="D1038" t="e">
        <v>#N/A</v>
      </c>
      <c r="E1038" s="69" t="e">
        <v>#N/A</v>
      </c>
      <c r="F1038" s="3" t="e">
        <v>#N/A</v>
      </c>
      <c r="G1038" s="3" t="e">
        <v>#N/A</v>
      </c>
      <c r="H1038" s="3" t="e">
        <v>#N/A</v>
      </c>
      <c r="I1038" s="80" t="e">
        <v>#N/A</v>
      </c>
      <c r="J1038" s="80" t="e">
        <v>#N/A</v>
      </c>
      <c r="K1038" s="85" t="e">
        <v>#N/A</v>
      </c>
      <c r="L1038" s="9" t="e">
        <v>#N/A</v>
      </c>
      <c r="M1038" s="93" t="e">
        <v>#N/A</v>
      </c>
      <c r="N1038" s="8" t="e">
        <v>#N/A</v>
      </c>
      <c r="O1038" t="e">
        <v>#N/A</v>
      </c>
      <c r="P1038" t="e">
        <v>#N/A</v>
      </c>
      <c r="Q1038" t="e">
        <v>#N/A</v>
      </c>
      <c r="R1038" s="2" t="e">
        <v>#N/A</v>
      </c>
      <c r="S1038" t="e">
        <v>#N/A</v>
      </c>
      <c r="T1038" s="3" t="e">
        <v>#N/A</v>
      </c>
      <c r="U1038" s="3" t="e">
        <v>#N/A</v>
      </c>
      <c r="V1038" t="e">
        <v>#N/A</v>
      </c>
      <c r="W1038" t="e">
        <v>#N/A</v>
      </c>
      <c r="X1038" t="e">
        <v>#N/A</v>
      </c>
      <c r="Y1038" s="3" t="e">
        <v>#N/A</v>
      </c>
      <c r="Z1038" s="8" t="e">
        <v>#N/A</v>
      </c>
      <c r="AA1038" s="30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</row>
    <row r="1039" spans="1:32" x14ac:dyDescent="0.25">
      <c r="A1039" t="e">
        <v>#N/A</v>
      </c>
      <c r="B1039" s="33" t="e">
        <v>#N/A</v>
      </c>
      <c r="C1039" t="e">
        <v>#N/A</v>
      </c>
      <c r="D1039" t="e">
        <v>#N/A</v>
      </c>
      <c r="E1039" s="69" t="e">
        <v>#N/A</v>
      </c>
      <c r="F1039" s="3" t="e">
        <v>#N/A</v>
      </c>
      <c r="G1039" s="3" t="e">
        <v>#N/A</v>
      </c>
      <c r="H1039" s="3" t="e">
        <v>#N/A</v>
      </c>
      <c r="I1039" s="80" t="e">
        <v>#N/A</v>
      </c>
      <c r="J1039" s="80" t="e">
        <v>#N/A</v>
      </c>
      <c r="K1039" s="85" t="e">
        <v>#N/A</v>
      </c>
      <c r="L1039" s="9" t="e">
        <v>#N/A</v>
      </c>
      <c r="M1039" s="93" t="e">
        <v>#N/A</v>
      </c>
      <c r="N1039" s="8" t="e">
        <v>#N/A</v>
      </c>
      <c r="O1039" t="e">
        <v>#N/A</v>
      </c>
      <c r="P1039" t="e">
        <v>#N/A</v>
      </c>
      <c r="Q1039" t="e">
        <v>#N/A</v>
      </c>
      <c r="R1039" s="2" t="e">
        <v>#N/A</v>
      </c>
      <c r="S1039" t="e">
        <v>#N/A</v>
      </c>
      <c r="T1039" s="3" t="e">
        <v>#N/A</v>
      </c>
      <c r="U1039" s="3" t="e">
        <v>#N/A</v>
      </c>
      <c r="V1039" t="e">
        <v>#N/A</v>
      </c>
      <c r="W1039" t="e">
        <v>#N/A</v>
      </c>
      <c r="X1039" t="e">
        <v>#N/A</v>
      </c>
      <c r="Y1039" s="3" t="e">
        <v>#N/A</v>
      </c>
      <c r="Z1039" s="8" t="e">
        <v>#N/A</v>
      </c>
      <c r="AA1039" s="30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</row>
    <row r="1040" spans="1:32" x14ac:dyDescent="0.25">
      <c r="A1040" t="e">
        <v>#N/A</v>
      </c>
      <c r="B1040" s="33" t="e">
        <v>#N/A</v>
      </c>
      <c r="C1040" t="e">
        <v>#N/A</v>
      </c>
      <c r="D1040" t="e">
        <v>#N/A</v>
      </c>
      <c r="E1040" s="69" t="e">
        <v>#N/A</v>
      </c>
      <c r="F1040" s="3" t="e">
        <v>#N/A</v>
      </c>
      <c r="G1040" s="3" t="e">
        <v>#N/A</v>
      </c>
      <c r="H1040" s="3" t="e">
        <v>#N/A</v>
      </c>
      <c r="I1040" s="80" t="e">
        <v>#N/A</v>
      </c>
      <c r="J1040" s="80" t="e">
        <v>#N/A</v>
      </c>
      <c r="K1040" s="85" t="e">
        <v>#N/A</v>
      </c>
      <c r="L1040" s="9" t="e">
        <v>#N/A</v>
      </c>
      <c r="M1040" s="93" t="e">
        <v>#N/A</v>
      </c>
      <c r="N1040" s="8" t="e">
        <v>#N/A</v>
      </c>
      <c r="O1040" t="e">
        <v>#N/A</v>
      </c>
      <c r="P1040" t="e">
        <v>#N/A</v>
      </c>
      <c r="Q1040" t="e">
        <v>#N/A</v>
      </c>
      <c r="R1040" s="2" t="e">
        <v>#N/A</v>
      </c>
      <c r="S1040" t="e">
        <v>#N/A</v>
      </c>
      <c r="T1040" s="3" t="e">
        <v>#N/A</v>
      </c>
      <c r="U1040" s="3" t="e">
        <v>#N/A</v>
      </c>
      <c r="V1040" t="e">
        <v>#N/A</v>
      </c>
      <c r="W1040" t="e">
        <v>#N/A</v>
      </c>
      <c r="X1040" t="e">
        <v>#N/A</v>
      </c>
      <c r="Y1040" s="3" t="e">
        <v>#N/A</v>
      </c>
      <c r="Z1040" s="8" t="e">
        <v>#N/A</v>
      </c>
      <c r="AA1040" s="30" t="e">
        <v>#N/A</v>
      </c>
      <c r="AB1040" t="e">
        <v>#N/A</v>
      </c>
      <c r="AC1040" t="e">
        <v>#N/A</v>
      </c>
      <c r="AD1040" t="e">
        <v>#N/A</v>
      </c>
      <c r="AE1040" t="e">
        <v>#N/A</v>
      </c>
      <c r="AF1040" t="e">
        <v>#N/A</v>
      </c>
    </row>
    <row r="1041" spans="1:32" x14ac:dyDescent="0.25">
      <c r="A1041" t="e">
        <v>#N/A</v>
      </c>
      <c r="B1041" s="33" t="e">
        <v>#N/A</v>
      </c>
      <c r="C1041" t="e">
        <v>#N/A</v>
      </c>
      <c r="D1041" t="e">
        <v>#N/A</v>
      </c>
      <c r="E1041" s="69" t="e">
        <v>#N/A</v>
      </c>
      <c r="F1041" s="3" t="e">
        <v>#N/A</v>
      </c>
      <c r="G1041" s="3" t="e">
        <v>#N/A</v>
      </c>
      <c r="H1041" s="3" t="e">
        <v>#N/A</v>
      </c>
      <c r="I1041" s="80" t="e">
        <v>#N/A</v>
      </c>
      <c r="J1041" s="80" t="e">
        <v>#N/A</v>
      </c>
      <c r="K1041" s="85" t="e">
        <v>#N/A</v>
      </c>
      <c r="L1041" s="9" t="e">
        <v>#N/A</v>
      </c>
      <c r="M1041" s="93" t="e">
        <v>#N/A</v>
      </c>
      <c r="N1041" s="8" t="e">
        <v>#N/A</v>
      </c>
      <c r="O1041" t="e">
        <v>#N/A</v>
      </c>
      <c r="P1041" t="e">
        <v>#N/A</v>
      </c>
      <c r="Q1041" t="e">
        <v>#N/A</v>
      </c>
      <c r="R1041" s="2" t="e">
        <v>#N/A</v>
      </c>
      <c r="S1041" t="e">
        <v>#N/A</v>
      </c>
      <c r="T1041" s="3" t="e">
        <v>#N/A</v>
      </c>
      <c r="U1041" s="3" t="e">
        <v>#N/A</v>
      </c>
      <c r="V1041" t="e">
        <v>#N/A</v>
      </c>
      <c r="W1041" t="e">
        <v>#N/A</v>
      </c>
      <c r="X1041" t="e">
        <v>#N/A</v>
      </c>
      <c r="Y1041" s="3" t="e">
        <v>#N/A</v>
      </c>
      <c r="Z1041" s="8" t="e">
        <v>#N/A</v>
      </c>
      <c r="AA1041" s="30" t="e">
        <v>#N/A</v>
      </c>
      <c r="AB1041" t="e">
        <v>#N/A</v>
      </c>
      <c r="AC1041" t="e">
        <v>#N/A</v>
      </c>
      <c r="AD1041" t="e">
        <v>#N/A</v>
      </c>
      <c r="AE1041" t="e">
        <v>#N/A</v>
      </c>
      <c r="AF1041" t="e">
        <v>#N/A</v>
      </c>
    </row>
    <row r="1042" spans="1:32" x14ac:dyDescent="0.25">
      <c r="A1042" t="e">
        <v>#N/A</v>
      </c>
      <c r="B1042" s="33" t="e">
        <v>#N/A</v>
      </c>
      <c r="C1042" t="e">
        <v>#N/A</v>
      </c>
      <c r="D1042" t="e">
        <v>#N/A</v>
      </c>
      <c r="E1042" s="69" t="e">
        <v>#N/A</v>
      </c>
      <c r="F1042" s="3" t="e">
        <v>#N/A</v>
      </c>
      <c r="G1042" s="3" t="e">
        <v>#N/A</v>
      </c>
      <c r="H1042" s="3" t="e">
        <v>#N/A</v>
      </c>
      <c r="I1042" s="80" t="e">
        <v>#N/A</v>
      </c>
      <c r="J1042" s="80" t="e">
        <v>#N/A</v>
      </c>
      <c r="K1042" s="85" t="e">
        <v>#N/A</v>
      </c>
      <c r="L1042" s="9" t="e">
        <v>#N/A</v>
      </c>
      <c r="M1042" s="93" t="e">
        <v>#N/A</v>
      </c>
      <c r="N1042" s="8" t="e">
        <v>#N/A</v>
      </c>
      <c r="O1042" t="e">
        <v>#N/A</v>
      </c>
      <c r="P1042" t="e">
        <v>#N/A</v>
      </c>
      <c r="Q1042" t="e">
        <v>#N/A</v>
      </c>
      <c r="R1042" s="2" t="e">
        <v>#N/A</v>
      </c>
      <c r="S1042" t="e">
        <v>#N/A</v>
      </c>
      <c r="T1042" s="3" t="e">
        <v>#N/A</v>
      </c>
      <c r="U1042" s="3" t="e">
        <v>#N/A</v>
      </c>
      <c r="V1042" t="e">
        <v>#N/A</v>
      </c>
      <c r="W1042" t="e">
        <v>#N/A</v>
      </c>
      <c r="X1042" t="e">
        <v>#N/A</v>
      </c>
      <c r="Y1042" s="3" t="e">
        <v>#N/A</v>
      </c>
      <c r="Z1042" s="8" t="e">
        <v>#N/A</v>
      </c>
      <c r="AA1042" s="30" t="e">
        <v>#N/A</v>
      </c>
      <c r="AB1042" t="e">
        <v>#N/A</v>
      </c>
      <c r="AC1042" t="e">
        <v>#N/A</v>
      </c>
      <c r="AD1042" t="e">
        <v>#N/A</v>
      </c>
      <c r="AE1042" t="e">
        <v>#N/A</v>
      </c>
      <c r="AF1042" t="e">
        <v>#N/A</v>
      </c>
    </row>
    <row r="1043" spans="1:32" x14ac:dyDescent="0.25">
      <c r="A1043" t="e">
        <v>#N/A</v>
      </c>
      <c r="B1043" s="33" t="e">
        <v>#N/A</v>
      </c>
      <c r="C1043" t="e">
        <v>#N/A</v>
      </c>
      <c r="D1043" t="e">
        <v>#N/A</v>
      </c>
      <c r="E1043" s="69" t="e">
        <v>#N/A</v>
      </c>
      <c r="F1043" s="3" t="e">
        <v>#N/A</v>
      </c>
      <c r="G1043" s="3" t="e">
        <v>#N/A</v>
      </c>
      <c r="H1043" s="3" t="e">
        <v>#N/A</v>
      </c>
      <c r="I1043" s="80" t="e">
        <v>#N/A</v>
      </c>
      <c r="J1043" s="80" t="e">
        <v>#N/A</v>
      </c>
      <c r="K1043" s="85" t="e">
        <v>#N/A</v>
      </c>
      <c r="L1043" s="9" t="e">
        <v>#N/A</v>
      </c>
      <c r="M1043" s="93" t="e">
        <v>#N/A</v>
      </c>
      <c r="N1043" s="8" t="e">
        <v>#N/A</v>
      </c>
      <c r="O1043" t="e">
        <v>#N/A</v>
      </c>
      <c r="P1043" t="e">
        <v>#N/A</v>
      </c>
      <c r="Q1043" t="e">
        <v>#N/A</v>
      </c>
      <c r="R1043" s="2" t="e">
        <v>#N/A</v>
      </c>
      <c r="S1043" t="e">
        <v>#N/A</v>
      </c>
      <c r="T1043" s="3" t="e">
        <v>#N/A</v>
      </c>
      <c r="U1043" s="3" t="e">
        <v>#N/A</v>
      </c>
      <c r="V1043" t="e">
        <v>#N/A</v>
      </c>
      <c r="W1043" t="e">
        <v>#N/A</v>
      </c>
      <c r="X1043" t="e">
        <v>#N/A</v>
      </c>
      <c r="Y1043" s="3" t="e">
        <v>#N/A</v>
      </c>
      <c r="Z1043" s="8" t="e">
        <v>#N/A</v>
      </c>
      <c r="AA1043" s="30" t="e">
        <v>#N/A</v>
      </c>
      <c r="AB1043" t="e">
        <v>#N/A</v>
      </c>
      <c r="AC1043" t="e">
        <v>#N/A</v>
      </c>
      <c r="AD1043" t="e">
        <v>#N/A</v>
      </c>
      <c r="AE1043" t="e">
        <v>#N/A</v>
      </c>
      <c r="AF1043" t="e">
        <v>#N/A</v>
      </c>
    </row>
    <row r="1044" spans="1:32" x14ac:dyDescent="0.25">
      <c r="A1044" t="e">
        <v>#N/A</v>
      </c>
      <c r="B1044" s="33" t="e">
        <v>#N/A</v>
      </c>
      <c r="C1044" t="e">
        <v>#N/A</v>
      </c>
      <c r="D1044" t="e">
        <v>#N/A</v>
      </c>
      <c r="E1044" s="69" t="e">
        <v>#N/A</v>
      </c>
      <c r="F1044" s="3" t="e">
        <v>#N/A</v>
      </c>
      <c r="G1044" s="3" t="e">
        <v>#N/A</v>
      </c>
      <c r="H1044" s="3" t="e">
        <v>#N/A</v>
      </c>
      <c r="I1044" s="80" t="e">
        <v>#N/A</v>
      </c>
      <c r="J1044" s="80" t="e">
        <v>#N/A</v>
      </c>
      <c r="K1044" s="85" t="e">
        <v>#N/A</v>
      </c>
      <c r="L1044" s="9" t="e">
        <v>#N/A</v>
      </c>
      <c r="M1044" s="93" t="e">
        <v>#N/A</v>
      </c>
      <c r="N1044" s="8" t="e">
        <v>#N/A</v>
      </c>
      <c r="O1044" t="e">
        <v>#N/A</v>
      </c>
      <c r="P1044" t="e">
        <v>#N/A</v>
      </c>
      <c r="Q1044" t="e">
        <v>#N/A</v>
      </c>
      <c r="R1044" s="2" t="e">
        <v>#N/A</v>
      </c>
      <c r="S1044" t="e">
        <v>#N/A</v>
      </c>
      <c r="T1044" s="3" t="e">
        <v>#N/A</v>
      </c>
      <c r="U1044" s="3" t="e">
        <v>#N/A</v>
      </c>
      <c r="V1044" t="e">
        <v>#N/A</v>
      </c>
      <c r="W1044" t="e">
        <v>#N/A</v>
      </c>
      <c r="X1044" t="e">
        <v>#N/A</v>
      </c>
      <c r="Y1044" s="3" t="e">
        <v>#N/A</v>
      </c>
      <c r="Z1044" s="8" t="e">
        <v>#N/A</v>
      </c>
      <c r="AA1044" s="30" t="e">
        <v>#N/A</v>
      </c>
      <c r="AB1044" t="e">
        <v>#N/A</v>
      </c>
      <c r="AC1044" t="e">
        <v>#N/A</v>
      </c>
      <c r="AD1044" t="e">
        <v>#N/A</v>
      </c>
      <c r="AE1044" t="e">
        <v>#N/A</v>
      </c>
      <c r="AF1044" t="e">
        <v>#N/A</v>
      </c>
    </row>
    <row r="1045" spans="1:32" x14ac:dyDescent="0.25">
      <c r="A1045" t="e">
        <v>#N/A</v>
      </c>
      <c r="B1045" s="33" t="e">
        <v>#N/A</v>
      </c>
      <c r="C1045" t="e">
        <v>#N/A</v>
      </c>
      <c r="D1045" t="e">
        <v>#N/A</v>
      </c>
      <c r="E1045" s="69" t="e">
        <v>#N/A</v>
      </c>
      <c r="F1045" s="3" t="e">
        <v>#N/A</v>
      </c>
      <c r="G1045" s="3" t="e">
        <v>#N/A</v>
      </c>
      <c r="H1045" s="3" t="e">
        <v>#N/A</v>
      </c>
      <c r="I1045" s="80" t="e">
        <v>#N/A</v>
      </c>
      <c r="J1045" s="80" t="e">
        <v>#N/A</v>
      </c>
      <c r="K1045" s="85" t="e">
        <v>#N/A</v>
      </c>
      <c r="L1045" s="9" t="e">
        <v>#N/A</v>
      </c>
      <c r="M1045" s="93" t="e">
        <v>#N/A</v>
      </c>
      <c r="N1045" s="8" t="e">
        <v>#N/A</v>
      </c>
      <c r="O1045" t="e">
        <v>#N/A</v>
      </c>
      <c r="P1045" t="e">
        <v>#N/A</v>
      </c>
      <c r="Q1045" t="e">
        <v>#N/A</v>
      </c>
      <c r="R1045" s="2" t="e">
        <v>#N/A</v>
      </c>
      <c r="S1045" t="e">
        <v>#N/A</v>
      </c>
      <c r="T1045" s="3" t="e">
        <v>#N/A</v>
      </c>
      <c r="U1045" s="3" t="e">
        <v>#N/A</v>
      </c>
      <c r="V1045" t="e">
        <v>#N/A</v>
      </c>
      <c r="W1045" t="e">
        <v>#N/A</v>
      </c>
      <c r="X1045" t="e">
        <v>#N/A</v>
      </c>
      <c r="Y1045" s="3" t="e">
        <v>#N/A</v>
      </c>
      <c r="Z1045" s="8" t="e">
        <v>#N/A</v>
      </c>
      <c r="AA1045" s="30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</row>
    <row r="1046" spans="1:32" x14ac:dyDescent="0.25">
      <c r="A1046" t="e">
        <v>#N/A</v>
      </c>
      <c r="B1046" s="33" t="e">
        <v>#N/A</v>
      </c>
      <c r="C1046" t="e">
        <v>#N/A</v>
      </c>
      <c r="D1046" t="e">
        <v>#N/A</v>
      </c>
      <c r="E1046" s="69" t="e">
        <v>#N/A</v>
      </c>
      <c r="F1046" s="3" t="e">
        <v>#N/A</v>
      </c>
      <c r="G1046" s="3" t="e">
        <v>#N/A</v>
      </c>
      <c r="H1046" s="3" t="e">
        <v>#N/A</v>
      </c>
      <c r="I1046" s="80" t="e">
        <v>#N/A</v>
      </c>
      <c r="J1046" s="80" t="e">
        <v>#N/A</v>
      </c>
      <c r="K1046" s="85" t="e">
        <v>#N/A</v>
      </c>
      <c r="L1046" s="9" t="e">
        <v>#N/A</v>
      </c>
      <c r="M1046" s="93" t="e">
        <v>#N/A</v>
      </c>
      <c r="N1046" s="8" t="e">
        <v>#N/A</v>
      </c>
      <c r="O1046" t="e">
        <v>#N/A</v>
      </c>
      <c r="P1046" t="e">
        <v>#N/A</v>
      </c>
      <c r="Q1046" t="e">
        <v>#N/A</v>
      </c>
      <c r="R1046" s="2" t="e">
        <v>#N/A</v>
      </c>
      <c r="S1046" t="e">
        <v>#N/A</v>
      </c>
      <c r="T1046" s="3" t="e">
        <v>#N/A</v>
      </c>
      <c r="U1046" s="3" t="e">
        <v>#N/A</v>
      </c>
      <c r="V1046" t="e">
        <v>#N/A</v>
      </c>
      <c r="W1046" t="e">
        <v>#N/A</v>
      </c>
      <c r="X1046" t="e">
        <v>#N/A</v>
      </c>
      <c r="Y1046" s="3" t="e">
        <v>#N/A</v>
      </c>
      <c r="Z1046" s="8" t="e">
        <v>#N/A</v>
      </c>
      <c r="AA1046" s="30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</row>
    <row r="1047" spans="1:32" x14ac:dyDescent="0.25">
      <c r="A1047" t="e">
        <v>#N/A</v>
      </c>
      <c r="B1047" s="33" t="e">
        <v>#N/A</v>
      </c>
      <c r="C1047" t="e">
        <v>#N/A</v>
      </c>
      <c r="D1047" t="e">
        <v>#N/A</v>
      </c>
      <c r="E1047" s="69" t="e">
        <v>#N/A</v>
      </c>
      <c r="F1047" s="3" t="e">
        <v>#N/A</v>
      </c>
      <c r="G1047" s="3" t="e">
        <v>#N/A</v>
      </c>
      <c r="H1047" s="3" t="e">
        <v>#N/A</v>
      </c>
      <c r="I1047" s="80" t="e">
        <v>#N/A</v>
      </c>
      <c r="J1047" s="80" t="e">
        <v>#N/A</v>
      </c>
      <c r="K1047" s="85" t="e">
        <v>#N/A</v>
      </c>
      <c r="L1047" s="9" t="e">
        <v>#N/A</v>
      </c>
      <c r="M1047" s="93" t="e">
        <v>#N/A</v>
      </c>
      <c r="N1047" s="8" t="e">
        <v>#N/A</v>
      </c>
      <c r="O1047" t="e">
        <v>#N/A</v>
      </c>
      <c r="P1047" t="e">
        <v>#N/A</v>
      </c>
      <c r="Q1047" t="e">
        <v>#N/A</v>
      </c>
      <c r="R1047" s="2" t="e">
        <v>#N/A</v>
      </c>
      <c r="S1047" t="e">
        <v>#N/A</v>
      </c>
      <c r="T1047" s="3" t="e">
        <v>#N/A</v>
      </c>
      <c r="U1047" s="3" t="e">
        <v>#N/A</v>
      </c>
      <c r="V1047" t="e">
        <v>#N/A</v>
      </c>
      <c r="W1047" t="e">
        <v>#N/A</v>
      </c>
      <c r="X1047" t="e">
        <v>#N/A</v>
      </c>
      <c r="Y1047" s="3" t="e">
        <v>#N/A</v>
      </c>
      <c r="Z1047" s="8" t="e">
        <v>#N/A</v>
      </c>
      <c r="AA1047" s="30" t="e">
        <v>#N/A</v>
      </c>
      <c r="AB1047" t="e">
        <v>#N/A</v>
      </c>
      <c r="AC1047" t="e">
        <v>#N/A</v>
      </c>
      <c r="AD1047" t="e">
        <v>#N/A</v>
      </c>
      <c r="AE1047" t="e">
        <v>#N/A</v>
      </c>
      <c r="AF1047" t="e">
        <v>#N/A</v>
      </c>
    </row>
    <row r="1048" spans="1:32" x14ac:dyDescent="0.25">
      <c r="A1048" t="e">
        <v>#N/A</v>
      </c>
      <c r="B1048" s="33" t="e">
        <v>#N/A</v>
      </c>
      <c r="C1048" t="e">
        <v>#N/A</v>
      </c>
      <c r="D1048" t="e">
        <v>#N/A</v>
      </c>
      <c r="E1048" s="69" t="e">
        <v>#N/A</v>
      </c>
      <c r="F1048" s="3" t="e">
        <v>#N/A</v>
      </c>
      <c r="G1048" s="3" t="e">
        <v>#N/A</v>
      </c>
      <c r="H1048" s="3" t="e">
        <v>#N/A</v>
      </c>
      <c r="I1048" s="80" t="e">
        <v>#N/A</v>
      </c>
      <c r="J1048" s="80" t="e">
        <v>#N/A</v>
      </c>
      <c r="K1048" s="85" t="e">
        <v>#N/A</v>
      </c>
      <c r="L1048" s="9" t="e">
        <v>#N/A</v>
      </c>
      <c r="M1048" s="93" t="e">
        <v>#N/A</v>
      </c>
      <c r="N1048" s="8" t="e">
        <v>#N/A</v>
      </c>
      <c r="O1048" t="e">
        <v>#N/A</v>
      </c>
      <c r="P1048" t="e">
        <v>#N/A</v>
      </c>
      <c r="Q1048" t="e">
        <v>#N/A</v>
      </c>
      <c r="R1048" s="2" t="e">
        <v>#N/A</v>
      </c>
      <c r="S1048" t="e">
        <v>#N/A</v>
      </c>
      <c r="T1048" s="3" t="e">
        <v>#N/A</v>
      </c>
      <c r="U1048" s="3" t="e">
        <v>#N/A</v>
      </c>
      <c r="V1048" t="e">
        <v>#N/A</v>
      </c>
      <c r="W1048" t="e">
        <v>#N/A</v>
      </c>
      <c r="X1048" t="e">
        <v>#N/A</v>
      </c>
      <c r="Y1048" s="3" t="e">
        <v>#N/A</v>
      </c>
      <c r="Z1048" s="8" t="e">
        <v>#N/A</v>
      </c>
      <c r="AA1048" s="30" t="e">
        <v>#N/A</v>
      </c>
      <c r="AB1048" t="e">
        <v>#N/A</v>
      </c>
      <c r="AC1048" t="e">
        <v>#N/A</v>
      </c>
      <c r="AD1048" t="e">
        <v>#N/A</v>
      </c>
      <c r="AE1048" t="e">
        <v>#N/A</v>
      </c>
      <c r="AF1048" t="e">
        <v>#N/A</v>
      </c>
    </row>
    <row r="1049" spans="1:32" x14ac:dyDescent="0.25">
      <c r="A1049" t="e">
        <v>#N/A</v>
      </c>
      <c r="B1049" s="33" t="e">
        <v>#N/A</v>
      </c>
      <c r="C1049" t="e">
        <v>#N/A</v>
      </c>
      <c r="D1049" t="e">
        <v>#N/A</v>
      </c>
      <c r="E1049" s="69" t="e">
        <v>#N/A</v>
      </c>
      <c r="F1049" s="3" t="e">
        <v>#N/A</v>
      </c>
      <c r="G1049" s="3" t="e">
        <v>#N/A</v>
      </c>
      <c r="H1049" s="3" t="e">
        <v>#N/A</v>
      </c>
      <c r="I1049" s="80" t="e">
        <v>#N/A</v>
      </c>
      <c r="J1049" s="80" t="e">
        <v>#N/A</v>
      </c>
      <c r="K1049" s="85" t="e">
        <v>#N/A</v>
      </c>
      <c r="L1049" s="9" t="e">
        <v>#N/A</v>
      </c>
      <c r="M1049" s="93" t="e">
        <v>#N/A</v>
      </c>
      <c r="N1049" s="8" t="e">
        <v>#N/A</v>
      </c>
      <c r="O1049" t="e">
        <v>#N/A</v>
      </c>
      <c r="P1049" t="e">
        <v>#N/A</v>
      </c>
      <c r="Q1049" t="e">
        <v>#N/A</v>
      </c>
      <c r="R1049" s="2" t="e">
        <v>#N/A</v>
      </c>
      <c r="S1049" t="e">
        <v>#N/A</v>
      </c>
      <c r="T1049" s="3" t="e">
        <v>#N/A</v>
      </c>
      <c r="U1049" s="3" t="e">
        <v>#N/A</v>
      </c>
      <c r="V1049" t="e">
        <v>#N/A</v>
      </c>
      <c r="W1049" t="e">
        <v>#N/A</v>
      </c>
      <c r="X1049" t="e">
        <v>#N/A</v>
      </c>
      <c r="Y1049" s="3" t="e">
        <v>#N/A</v>
      </c>
      <c r="Z1049" s="8" t="e">
        <v>#N/A</v>
      </c>
      <c r="AA1049" s="30" t="e">
        <v>#N/A</v>
      </c>
      <c r="AB1049" t="e">
        <v>#N/A</v>
      </c>
      <c r="AC1049" t="e">
        <v>#N/A</v>
      </c>
      <c r="AD1049" t="e">
        <v>#N/A</v>
      </c>
      <c r="AE1049" t="e">
        <v>#N/A</v>
      </c>
      <c r="AF1049" t="e">
        <v>#N/A</v>
      </c>
    </row>
    <row r="1050" spans="1:32" x14ac:dyDescent="0.25">
      <c r="A1050" t="e">
        <v>#N/A</v>
      </c>
      <c r="B1050" s="33" t="e">
        <v>#N/A</v>
      </c>
      <c r="C1050" t="e">
        <v>#N/A</v>
      </c>
      <c r="D1050" t="e">
        <v>#N/A</v>
      </c>
      <c r="E1050" s="69" t="e">
        <v>#N/A</v>
      </c>
      <c r="F1050" s="3" t="e">
        <v>#N/A</v>
      </c>
      <c r="G1050" s="3" t="e">
        <v>#N/A</v>
      </c>
      <c r="H1050" s="3" t="e">
        <v>#N/A</v>
      </c>
      <c r="I1050" s="80" t="e">
        <v>#N/A</v>
      </c>
      <c r="J1050" s="80" t="e">
        <v>#N/A</v>
      </c>
      <c r="K1050" s="85" t="e">
        <v>#N/A</v>
      </c>
      <c r="L1050" s="9" t="e">
        <v>#N/A</v>
      </c>
      <c r="M1050" s="93" t="e">
        <v>#N/A</v>
      </c>
      <c r="N1050" s="8" t="e">
        <v>#N/A</v>
      </c>
      <c r="O1050" t="e">
        <v>#N/A</v>
      </c>
      <c r="P1050" t="e">
        <v>#N/A</v>
      </c>
      <c r="Q1050" t="e">
        <v>#N/A</v>
      </c>
      <c r="R1050" s="2" t="e">
        <v>#N/A</v>
      </c>
      <c r="S1050" t="e">
        <v>#N/A</v>
      </c>
      <c r="T1050" s="3" t="e">
        <v>#N/A</v>
      </c>
      <c r="U1050" s="3" t="e">
        <v>#N/A</v>
      </c>
      <c r="V1050" t="e">
        <v>#N/A</v>
      </c>
      <c r="W1050" t="e">
        <v>#N/A</v>
      </c>
      <c r="X1050" t="e">
        <v>#N/A</v>
      </c>
      <c r="Y1050" s="3" t="e">
        <v>#N/A</v>
      </c>
      <c r="Z1050" s="8" t="e">
        <v>#N/A</v>
      </c>
      <c r="AA1050" s="30" t="e">
        <v>#N/A</v>
      </c>
      <c r="AB1050" t="e">
        <v>#N/A</v>
      </c>
      <c r="AC1050" t="e">
        <v>#N/A</v>
      </c>
      <c r="AD1050" t="e">
        <v>#N/A</v>
      </c>
      <c r="AE1050" t="e">
        <v>#N/A</v>
      </c>
      <c r="AF1050" t="e">
        <v>#N/A</v>
      </c>
    </row>
    <row r="1051" spans="1:32" x14ac:dyDescent="0.25">
      <c r="A1051" t="e">
        <v>#N/A</v>
      </c>
      <c r="B1051" s="33" t="e">
        <v>#N/A</v>
      </c>
      <c r="C1051" t="e">
        <v>#N/A</v>
      </c>
      <c r="D1051" t="e">
        <v>#N/A</v>
      </c>
      <c r="E1051" s="69" t="e">
        <v>#N/A</v>
      </c>
      <c r="F1051" s="3" t="e">
        <v>#N/A</v>
      </c>
      <c r="G1051" s="3" t="e">
        <v>#N/A</v>
      </c>
      <c r="H1051" s="3" t="e">
        <v>#N/A</v>
      </c>
      <c r="I1051" s="80" t="e">
        <v>#N/A</v>
      </c>
      <c r="J1051" s="80" t="e">
        <v>#N/A</v>
      </c>
      <c r="K1051" s="85" t="e">
        <v>#N/A</v>
      </c>
      <c r="L1051" s="9" t="e">
        <v>#N/A</v>
      </c>
      <c r="M1051" s="93" t="e">
        <v>#N/A</v>
      </c>
      <c r="N1051" s="8" t="e">
        <v>#N/A</v>
      </c>
      <c r="O1051" t="e">
        <v>#N/A</v>
      </c>
      <c r="P1051" t="e">
        <v>#N/A</v>
      </c>
      <c r="Q1051" t="e">
        <v>#N/A</v>
      </c>
      <c r="R1051" s="2" t="e">
        <v>#N/A</v>
      </c>
      <c r="S1051" t="e">
        <v>#N/A</v>
      </c>
      <c r="T1051" s="3" t="e">
        <v>#N/A</v>
      </c>
      <c r="U1051" s="3" t="e">
        <v>#N/A</v>
      </c>
      <c r="V1051" t="e">
        <v>#N/A</v>
      </c>
      <c r="W1051" t="e">
        <v>#N/A</v>
      </c>
      <c r="X1051" t="e">
        <v>#N/A</v>
      </c>
      <c r="Y1051" s="3" t="e">
        <v>#N/A</v>
      </c>
      <c r="Z1051" s="8" t="e">
        <v>#N/A</v>
      </c>
      <c r="AA1051" s="30" t="e">
        <v>#N/A</v>
      </c>
      <c r="AB1051" t="e">
        <v>#N/A</v>
      </c>
      <c r="AC1051" t="e">
        <v>#N/A</v>
      </c>
      <c r="AD1051" t="e">
        <v>#N/A</v>
      </c>
      <c r="AE1051" t="e">
        <v>#N/A</v>
      </c>
      <c r="AF1051" t="e">
        <v>#N/A</v>
      </c>
    </row>
    <row r="1052" spans="1:32" x14ac:dyDescent="0.25">
      <c r="A1052" t="e">
        <v>#N/A</v>
      </c>
      <c r="B1052" s="33" t="e">
        <v>#N/A</v>
      </c>
      <c r="C1052" t="e">
        <v>#N/A</v>
      </c>
      <c r="D1052" t="e">
        <v>#N/A</v>
      </c>
      <c r="E1052" s="69" t="e">
        <v>#N/A</v>
      </c>
      <c r="F1052" s="3" t="e">
        <v>#N/A</v>
      </c>
      <c r="G1052" s="3" t="e">
        <v>#N/A</v>
      </c>
      <c r="H1052" s="3" t="e">
        <v>#N/A</v>
      </c>
      <c r="I1052" s="80" t="e">
        <v>#N/A</v>
      </c>
      <c r="J1052" s="80" t="e">
        <v>#N/A</v>
      </c>
      <c r="K1052" s="85" t="e">
        <v>#N/A</v>
      </c>
      <c r="L1052" s="9" t="e">
        <v>#N/A</v>
      </c>
      <c r="M1052" s="93" t="e">
        <v>#N/A</v>
      </c>
      <c r="N1052" s="8" t="e">
        <v>#N/A</v>
      </c>
      <c r="O1052" t="e">
        <v>#N/A</v>
      </c>
      <c r="P1052" t="e">
        <v>#N/A</v>
      </c>
      <c r="Q1052" t="e">
        <v>#N/A</v>
      </c>
      <c r="R1052" s="2" t="e">
        <v>#N/A</v>
      </c>
      <c r="S1052" t="e">
        <v>#N/A</v>
      </c>
      <c r="T1052" s="3" t="e">
        <v>#N/A</v>
      </c>
      <c r="U1052" s="3" t="e">
        <v>#N/A</v>
      </c>
      <c r="V1052" t="e">
        <v>#N/A</v>
      </c>
      <c r="W1052" t="e">
        <v>#N/A</v>
      </c>
      <c r="X1052" t="e">
        <v>#N/A</v>
      </c>
      <c r="Y1052" s="3" t="e">
        <v>#N/A</v>
      </c>
      <c r="Z1052" s="8" t="e">
        <v>#N/A</v>
      </c>
      <c r="AA1052" s="30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</row>
    <row r="1053" spans="1:32" x14ac:dyDescent="0.25">
      <c r="A1053" t="e">
        <v>#N/A</v>
      </c>
      <c r="B1053" s="33" t="e">
        <v>#N/A</v>
      </c>
      <c r="C1053" t="e">
        <v>#N/A</v>
      </c>
      <c r="D1053" t="e">
        <v>#N/A</v>
      </c>
      <c r="E1053" s="69" t="e">
        <v>#N/A</v>
      </c>
      <c r="F1053" s="3" t="e">
        <v>#N/A</v>
      </c>
      <c r="G1053" s="3" t="e">
        <v>#N/A</v>
      </c>
      <c r="H1053" s="3" t="e">
        <v>#N/A</v>
      </c>
      <c r="I1053" s="80" t="e">
        <v>#N/A</v>
      </c>
      <c r="J1053" s="80" t="e">
        <v>#N/A</v>
      </c>
      <c r="K1053" s="85" t="e">
        <v>#N/A</v>
      </c>
      <c r="L1053" s="9" t="e">
        <v>#N/A</v>
      </c>
      <c r="M1053" s="93" t="e">
        <v>#N/A</v>
      </c>
      <c r="N1053" s="8" t="e">
        <v>#N/A</v>
      </c>
      <c r="O1053" t="e">
        <v>#N/A</v>
      </c>
      <c r="P1053" t="e">
        <v>#N/A</v>
      </c>
      <c r="Q1053" t="e">
        <v>#N/A</v>
      </c>
      <c r="R1053" s="2" t="e">
        <v>#N/A</v>
      </c>
      <c r="S1053" t="e">
        <v>#N/A</v>
      </c>
      <c r="T1053" s="3" t="e">
        <v>#N/A</v>
      </c>
      <c r="U1053" s="3" t="e">
        <v>#N/A</v>
      </c>
      <c r="V1053" t="e">
        <v>#N/A</v>
      </c>
      <c r="W1053" t="e">
        <v>#N/A</v>
      </c>
      <c r="X1053" t="e">
        <v>#N/A</v>
      </c>
      <c r="Y1053" s="3" t="e">
        <v>#N/A</v>
      </c>
      <c r="Z1053" s="8" t="e">
        <v>#N/A</v>
      </c>
      <c r="AA1053" s="30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</row>
    <row r="1054" spans="1:32" x14ac:dyDescent="0.25">
      <c r="A1054" t="e">
        <v>#N/A</v>
      </c>
      <c r="B1054" s="33" t="e">
        <v>#N/A</v>
      </c>
      <c r="C1054" t="e">
        <v>#N/A</v>
      </c>
      <c r="D1054" t="e">
        <v>#N/A</v>
      </c>
      <c r="E1054" s="69" t="e">
        <v>#N/A</v>
      </c>
      <c r="F1054" s="3" t="e">
        <v>#N/A</v>
      </c>
      <c r="G1054" s="3" t="e">
        <v>#N/A</v>
      </c>
      <c r="H1054" s="3" t="e">
        <v>#N/A</v>
      </c>
      <c r="I1054" s="80" t="e">
        <v>#N/A</v>
      </c>
      <c r="J1054" s="80" t="e">
        <v>#N/A</v>
      </c>
      <c r="K1054" s="85" t="e">
        <v>#N/A</v>
      </c>
      <c r="L1054" s="9" t="e">
        <v>#N/A</v>
      </c>
      <c r="M1054" s="93" t="e">
        <v>#N/A</v>
      </c>
      <c r="N1054" s="8" t="e">
        <v>#N/A</v>
      </c>
      <c r="O1054" t="e">
        <v>#N/A</v>
      </c>
      <c r="P1054" t="e">
        <v>#N/A</v>
      </c>
      <c r="Q1054" t="e">
        <v>#N/A</v>
      </c>
      <c r="R1054" s="2" t="e">
        <v>#N/A</v>
      </c>
      <c r="S1054" t="e">
        <v>#N/A</v>
      </c>
      <c r="T1054" s="3" t="e">
        <v>#N/A</v>
      </c>
      <c r="U1054" s="3" t="e">
        <v>#N/A</v>
      </c>
      <c r="V1054" t="e">
        <v>#N/A</v>
      </c>
      <c r="W1054" t="e">
        <v>#N/A</v>
      </c>
      <c r="X1054" t="e">
        <v>#N/A</v>
      </c>
      <c r="Y1054" s="3" t="e">
        <v>#N/A</v>
      </c>
      <c r="Z1054" s="8" t="e">
        <v>#N/A</v>
      </c>
      <c r="AA1054" s="30" t="e">
        <v>#N/A</v>
      </c>
      <c r="AB1054" t="e">
        <v>#N/A</v>
      </c>
      <c r="AC1054" t="e">
        <v>#N/A</v>
      </c>
      <c r="AD1054" t="e">
        <v>#N/A</v>
      </c>
      <c r="AE1054" t="e">
        <v>#N/A</v>
      </c>
      <c r="AF1054" t="e">
        <v>#N/A</v>
      </c>
    </row>
    <row r="1055" spans="1:32" x14ac:dyDescent="0.25">
      <c r="A1055" t="e">
        <v>#N/A</v>
      </c>
      <c r="B1055" s="33" t="e">
        <v>#N/A</v>
      </c>
      <c r="C1055" t="e">
        <v>#N/A</v>
      </c>
      <c r="D1055" t="e">
        <v>#N/A</v>
      </c>
      <c r="E1055" s="69" t="e">
        <v>#N/A</v>
      </c>
      <c r="F1055" s="3" t="e">
        <v>#N/A</v>
      </c>
      <c r="G1055" s="3" t="e">
        <v>#N/A</v>
      </c>
      <c r="H1055" s="3" t="e">
        <v>#N/A</v>
      </c>
      <c r="I1055" s="80" t="e">
        <v>#N/A</v>
      </c>
      <c r="J1055" s="80" t="e">
        <v>#N/A</v>
      </c>
      <c r="K1055" s="85" t="e">
        <v>#N/A</v>
      </c>
      <c r="L1055" s="9" t="e">
        <v>#N/A</v>
      </c>
      <c r="M1055" s="93" t="e">
        <v>#N/A</v>
      </c>
      <c r="N1055" s="8" t="e">
        <v>#N/A</v>
      </c>
      <c r="O1055" t="e">
        <v>#N/A</v>
      </c>
      <c r="P1055" t="e">
        <v>#N/A</v>
      </c>
      <c r="Q1055" t="e">
        <v>#N/A</v>
      </c>
      <c r="R1055" s="2" t="e">
        <v>#N/A</v>
      </c>
      <c r="S1055" t="e">
        <v>#N/A</v>
      </c>
      <c r="T1055" s="3" t="e">
        <v>#N/A</v>
      </c>
      <c r="U1055" s="3" t="e">
        <v>#N/A</v>
      </c>
      <c r="V1055" t="e">
        <v>#N/A</v>
      </c>
      <c r="W1055" t="e">
        <v>#N/A</v>
      </c>
      <c r="X1055" t="e">
        <v>#N/A</v>
      </c>
      <c r="Y1055" s="3" t="e">
        <v>#N/A</v>
      </c>
      <c r="Z1055" s="8" t="e">
        <v>#N/A</v>
      </c>
      <c r="AA1055" s="30" t="e">
        <v>#N/A</v>
      </c>
      <c r="AB1055" t="e">
        <v>#N/A</v>
      </c>
      <c r="AC1055" t="e">
        <v>#N/A</v>
      </c>
      <c r="AD1055" t="e">
        <v>#N/A</v>
      </c>
      <c r="AE1055" t="e">
        <v>#N/A</v>
      </c>
      <c r="AF1055" t="e">
        <v>#N/A</v>
      </c>
    </row>
    <row r="1056" spans="1:32" x14ac:dyDescent="0.25">
      <c r="A1056" t="e">
        <v>#N/A</v>
      </c>
      <c r="B1056" s="33" t="e">
        <v>#N/A</v>
      </c>
      <c r="C1056" t="e">
        <v>#N/A</v>
      </c>
      <c r="D1056" t="e">
        <v>#N/A</v>
      </c>
      <c r="E1056" s="69" t="e">
        <v>#N/A</v>
      </c>
      <c r="F1056" s="3" t="e">
        <v>#N/A</v>
      </c>
      <c r="G1056" s="3" t="e">
        <v>#N/A</v>
      </c>
      <c r="H1056" s="3" t="e">
        <v>#N/A</v>
      </c>
      <c r="I1056" s="80" t="e">
        <v>#N/A</v>
      </c>
      <c r="J1056" s="80" t="e">
        <v>#N/A</v>
      </c>
      <c r="K1056" s="85" t="e">
        <v>#N/A</v>
      </c>
      <c r="L1056" s="9" t="e">
        <v>#N/A</v>
      </c>
      <c r="M1056" s="93" t="e">
        <v>#N/A</v>
      </c>
      <c r="N1056" s="8" t="e">
        <v>#N/A</v>
      </c>
      <c r="O1056" t="e">
        <v>#N/A</v>
      </c>
      <c r="P1056" t="e">
        <v>#N/A</v>
      </c>
      <c r="Q1056" t="e">
        <v>#N/A</v>
      </c>
      <c r="R1056" s="2" t="e">
        <v>#N/A</v>
      </c>
      <c r="S1056" t="e">
        <v>#N/A</v>
      </c>
      <c r="T1056" s="3" t="e">
        <v>#N/A</v>
      </c>
      <c r="U1056" s="3" t="e">
        <v>#N/A</v>
      </c>
      <c r="V1056" t="e">
        <v>#N/A</v>
      </c>
      <c r="W1056" t="e">
        <v>#N/A</v>
      </c>
      <c r="X1056" t="e">
        <v>#N/A</v>
      </c>
      <c r="Y1056" s="3" t="e">
        <v>#N/A</v>
      </c>
      <c r="Z1056" s="8" t="e">
        <v>#N/A</v>
      </c>
      <c r="AA1056" s="30" t="e">
        <v>#N/A</v>
      </c>
      <c r="AB1056" t="e">
        <v>#N/A</v>
      </c>
      <c r="AC1056" t="e">
        <v>#N/A</v>
      </c>
      <c r="AD1056" t="e">
        <v>#N/A</v>
      </c>
      <c r="AE1056" t="e">
        <v>#N/A</v>
      </c>
      <c r="AF1056" t="e">
        <v>#N/A</v>
      </c>
    </row>
    <row r="1057" spans="1:32" x14ac:dyDescent="0.25">
      <c r="A1057" t="e">
        <v>#N/A</v>
      </c>
      <c r="B1057" s="33" t="e">
        <v>#N/A</v>
      </c>
      <c r="C1057" t="e">
        <v>#N/A</v>
      </c>
      <c r="D1057" t="e">
        <v>#N/A</v>
      </c>
      <c r="E1057" s="69" t="e">
        <v>#N/A</v>
      </c>
      <c r="F1057" s="3" t="e">
        <v>#N/A</v>
      </c>
      <c r="G1057" s="3" t="e">
        <v>#N/A</v>
      </c>
      <c r="H1057" s="3" t="e">
        <v>#N/A</v>
      </c>
      <c r="I1057" s="80" t="e">
        <v>#N/A</v>
      </c>
      <c r="J1057" s="80" t="e">
        <v>#N/A</v>
      </c>
      <c r="K1057" s="85" t="e">
        <v>#N/A</v>
      </c>
      <c r="L1057" s="9" t="e">
        <v>#N/A</v>
      </c>
      <c r="M1057" s="93" t="e">
        <v>#N/A</v>
      </c>
      <c r="N1057" s="8" t="e">
        <v>#N/A</v>
      </c>
      <c r="O1057" t="e">
        <v>#N/A</v>
      </c>
      <c r="P1057" t="e">
        <v>#N/A</v>
      </c>
      <c r="Q1057" t="e">
        <v>#N/A</v>
      </c>
      <c r="R1057" s="2" t="e">
        <v>#N/A</v>
      </c>
      <c r="S1057" t="e">
        <v>#N/A</v>
      </c>
      <c r="T1057" s="3" t="e">
        <v>#N/A</v>
      </c>
      <c r="U1057" s="3" t="e">
        <v>#N/A</v>
      </c>
      <c r="V1057" t="e">
        <v>#N/A</v>
      </c>
      <c r="W1057" t="e">
        <v>#N/A</v>
      </c>
      <c r="X1057" t="e">
        <v>#N/A</v>
      </c>
      <c r="Y1057" s="3" t="e">
        <v>#N/A</v>
      </c>
      <c r="Z1057" s="8" t="e">
        <v>#N/A</v>
      </c>
      <c r="AA1057" s="30" t="e">
        <v>#N/A</v>
      </c>
      <c r="AB1057" t="e">
        <v>#N/A</v>
      </c>
      <c r="AC1057" t="e">
        <v>#N/A</v>
      </c>
      <c r="AD1057" t="e">
        <v>#N/A</v>
      </c>
      <c r="AE1057" t="e">
        <v>#N/A</v>
      </c>
      <c r="AF1057" t="e">
        <v>#N/A</v>
      </c>
    </row>
    <row r="1058" spans="1:32" x14ac:dyDescent="0.25">
      <c r="A1058" t="e">
        <v>#N/A</v>
      </c>
      <c r="B1058" s="33" t="e">
        <v>#N/A</v>
      </c>
      <c r="C1058" t="e">
        <v>#N/A</v>
      </c>
      <c r="D1058" t="e">
        <v>#N/A</v>
      </c>
      <c r="E1058" s="69" t="e">
        <v>#N/A</v>
      </c>
      <c r="F1058" s="3" t="e">
        <v>#N/A</v>
      </c>
      <c r="G1058" s="3" t="e">
        <v>#N/A</v>
      </c>
      <c r="H1058" s="3" t="e">
        <v>#N/A</v>
      </c>
      <c r="I1058" s="80" t="e">
        <v>#N/A</v>
      </c>
      <c r="J1058" s="80" t="e">
        <v>#N/A</v>
      </c>
      <c r="K1058" s="85" t="e">
        <v>#N/A</v>
      </c>
      <c r="L1058" s="9" t="e">
        <v>#N/A</v>
      </c>
      <c r="M1058" s="93" t="e">
        <v>#N/A</v>
      </c>
      <c r="N1058" s="8" t="e">
        <v>#N/A</v>
      </c>
      <c r="O1058" t="e">
        <v>#N/A</v>
      </c>
      <c r="P1058" t="e">
        <v>#N/A</v>
      </c>
      <c r="Q1058" t="e">
        <v>#N/A</v>
      </c>
      <c r="R1058" s="2" t="e">
        <v>#N/A</v>
      </c>
      <c r="S1058" t="e">
        <v>#N/A</v>
      </c>
      <c r="T1058" s="3" t="e">
        <v>#N/A</v>
      </c>
      <c r="U1058" s="3" t="e">
        <v>#N/A</v>
      </c>
      <c r="V1058" t="e">
        <v>#N/A</v>
      </c>
      <c r="W1058" t="e">
        <v>#N/A</v>
      </c>
      <c r="X1058" t="e">
        <v>#N/A</v>
      </c>
      <c r="Y1058" s="3" t="e">
        <v>#N/A</v>
      </c>
      <c r="Z1058" s="8" t="e">
        <v>#N/A</v>
      </c>
      <c r="AA1058" s="30" t="e">
        <v>#N/A</v>
      </c>
      <c r="AB1058" t="e">
        <v>#N/A</v>
      </c>
      <c r="AC1058" t="e">
        <v>#N/A</v>
      </c>
      <c r="AD1058" t="e">
        <v>#N/A</v>
      </c>
      <c r="AE1058" t="e">
        <v>#N/A</v>
      </c>
      <c r="AF1058" t="e">
        <v>#N/A</v>
      </c>
    </row>
    <row r="1059" spans="1:32" x14ac:dyDescent="0.25">
      <c r="A1059" t="e">
        <v>#N/A</v>
      </c>
      <c r="B1059" s="33" t="e">
        <v>#N/A</v>
      </c>
      <c r="C1059" t="e">
        <v>#N/A</v>
      </c>
      <c r="D1059" t="e">
        <v>#N/A</v>
      </c>
      <c r="E1059" s="69" t="e">
        <v>#N/A</v>
      </c>
      <c r="F1059" s="3" t="e">
        <v>#N/A</v>
      </c>
      <c r="G1059" s="3" t="e">
        <v>#N/A</v>
      </c>
      <c r="H1059" s="3" t="e">
        <v>#N/A</v>
      </c>
      <c r="I1059" s="80" t="e">
        <v>#N/A</v>
      </c>
      <c r="J1059" s="80" t="e">
        <v>#N/A</v>
      </c>
      <c r="K1059" s="85" t="e">
        <v>#N/A</v>
      </c>
      <c r="L1059" s="9" t="e">
        <v>#N/A</v>
      </c>
      <c r="M1059" s="93" t="e">
        <v>#N/A</v>
      </c>
      <c r="N1059" s="8" t="e">
        <v>#N/A</v>
      </c>
      <c r="O1059" t="e">
        <v>#N/A</v>
      </c>
      <c r="P1059" t="e">
        <v>#N/A</v>
      </c>
      <c r="Q1059" t="e">
        <v>#N/A</v>
      </c>
      <c r="R1059" s="2" t="e">
        <v>#N/A</v>
      </c>
      <c r="S1059" t="e">
        <v>#N/A</v>
      </c>
      <c r="T1059" s="3" t="e">
        <v>#N/A</v>
      </c>
      <c r="U1059" s="3" t="e">
        <v>#N/A</v>
      </c>
      <c r="V1059" t="e">
        <v>#N/A</v>
      </c>
      <c r="W1059" t="e">
        <v>#N/A</v>
      </c>
      <c r="X1059" t="e">
        <v>#N/A</v>
      </c>
      <c r="Y1059" s="3" t="e">
        <v>#N/A</v>
      </c>
      <c r="Z1059" s="8" t="e">
        <v>#N/A</v>
      </c>
      <c r="AA1059" s="30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</row>
    <row r="1060" spans="1:32" x14ac:dyDescent="0.25">
      <c r="A1060" t="e">
        <v>#N/A</v>
      </c>
      <c r="B1060" s="33" t="e">
        <v>#N/A</v>
      </c>
      <c r="C1060" t="e">
        <v>#N/A</v>
      </c>
      <c r="D1060" t="e">
        <v>#N/A</v>
      </c>
      <c r="E1060" s="69" t="e">
        <v>#N/A</v>
      </c>
      <c r="F1060" s="3" t="e">
        <v>#N/A</v>
      </c>
      <c r="G1060" s="3" t="e">
        <v>#N/A</v>
      </c>
      <c r="H1060" s="3" t="e">
        <v>#N/A</v>
      </c>
      <c r="I1060" s="80" t="e">
        <v>#N/A</v>
      </c>
      <c r="J1060" s="80" t="e">
        <v>#N/A</v>
      </c>
      <c r="K1060" s="85" t="e">
        <v>#N/A</v>
      </c>
      <c r="L1060" s="9" t="e">
        <v>#N/A</v>
      </c>
      <c r="M1060" s="93" t="e">
        <v>#N/A</v>
      </c>
      <c r="N1060" s="8" t="e">
        <v>#N/A</v>
      </c>
      <c r="O1060" t="e">
        <v>#N/A</v>
      </c>
      <c r="P1060" t="e">
        <v>#N/A</v>
      </c>
      <c r="Q1060" t="e">
        <v>#N/A</v>
      </c>
      <c r="R1060" s="2" t="e">
        <v>#N/A</v>
      </c>
      <c r="S1060" t="e">
        <v>#N/A</v>
      </c>
      <c r="T1060" s="3" t="e">
        <v>#N/A</v>
      </c>
      <c r="U1060" s="3" t="e">
        <v>#N/A</v>
      </c>
      <c r="V1060" t="e">
        <v>#N/A</v>
      </c>
      <c r="W1060" t="e">
        <v>#N/A</v>
      </c>
      <c r="X1060" t="e">
        <v>#N/A</v>
      </c>
      <c r="Y1060" s="3" t="e">
        <v>#N/A</v>
      </c>
      <c r="Z1060" s="8" t="e">
        <v>#N/A</v>
      </c>
      <c r="AA1060" s="3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</row>
    <row r="1061" spans="1:32" x14ac:dyDescent="0.25">
      <c r="A1061" t="e">
        <v>#N/A</v>
      </c>
      <c r="B1061" s="33" t="e">
        <v>#N/A</v>
      </c>
      <c r="C1061" t="e">
        <v>#N/A</v>
      </c>
      <c r="D1061" t="e">
        <v>#N/A</v>
      </c>
      <c r="E1061" s="69" t="e">
        <v>#N/A</v>
      </c>
      <c r="F1061" s="3" t="e">
        <v>#N/A</v>
      </c>
      <c r="G1061" s="3" t="e">
        <v>#N/A</v>
      </c>
      <c r="H1061" s="3" t="e">
        <v>#N/A</v>
      </c>
      <c r="I1061" s="80" t="e">
        <v>#N/A</v>
      </c>
      <c r="J1061" s="80" t="e">
        <v>#N/A</v>
      </c>
      <c r="K1061" s="85" t="e">
        <v>#N/A</v>
      </c>
      <c r="L1061" s="9" t="e">
        <v>#N/A</v>
      </c>
      <c r="M1061" s="93" t="e">
        <v>#N/A</v>
      </c>
      <c r="N1061" s="8" t="e">
        <v>#N/A</v>
      </c>
      <c r="O1061" t="e">
        <v>#N/A</v>
      </c>
      <c r="P1061" t="e">
        <v>#N/A</v>
      </c>
      <c r="Q1061" t="e">
        <v>#N/A</v>
      </c>
      <c r="R1061" s="2" t="e">
        <v>#N/A</v>
      </c>
      <c r="S1061" t="e">
        <v>#N/A</v>
      </c>
      <c r="T1061" s="3" t="e">
        <v>#N/A</v>
      </c>
      <c r="U1061" s="3" t="e">
        <v>#N/A</v>
      </c>
      <c r="V1061" t="e">
        <v>#N/A</v>
      </c>
      <c r="W1061" t="e">
        <v>#N/A</v>
      </c>
      <c r="X1061" t="e">
        <v>#N/A</v>
      </c>
      <c r="Y1061" s="3" t="e">
        <v>#N/A</v>
      </c>
      <c r="Z1061" s="8" t="e">
        <v>#N/A</v>
      </c>
      <c r="AA1061" s="30" t="e">
        <v>#N/A</v>
      </c>
      <c r="AB1061" t="e">
        <v>#N/A</v>
      </c>
      <c r="AC1061" t="e">
        <v>#N/A</v>
      </c>
      <c r="AD1061" t="e">
        <v>#N/A</v>
      </c>
      <c r="AE1061" t="e">
        <v>#N/A</v>
      </c>
      <c r="AF1061" t="e">
        <v>#N/A</v>
      </c>
    </row>
    <row r="1062" spans="1:32" x14ac:dyDescent="0.25">
      <c r="A1062" t="e">
        <v>#N/A</v>
      </c>
      <c r="B1062" s="33" t="e">
        <v>#N/A</v>
      </c>
      <c r="C1062" t="e">
        <v>#N/A</v>
      </c>
      <c r="D1062" t="e">
        <v>#N/A</v>
      </c>
      <c r="E1062" s="69" t="e">
        <v>#N/A</v>
      </c>
      <c r="F1062" s="3" t="e">
        <v>#N/A</v>
      </c>
      <c r="G1062" s="3" t="e">
        <v>#N/A</v>
      </c>
      <c r="H1062" s="3" t="e">
        <v>#N/A</v>
      </c>
      <c r="I1062" s="80" t="e">
        <v>#N/A</v>
      </c>
      <c r="J1062" s="80" t="e">
        <v>#N/A</v>
      </c>
      <c r="K1062" s="85" t="e">
        <v>#N/A</v>
      </c>
      <c r="L1062" s="9" t="e">
        <v>#N/A</v>
      </c>
      <c r="M1062" s="93" t="e">
        <v>#N/A</v>
      </c>
      <c r="N1062" s="8" t="e">
        <v>#N/A</v>
      </c>
      <c r="O1062" t="e">
        <v>#N/A</v>
      </c>
      <c r="P1062" t="e">
        <v>#N/A</v>
      </c>
      <c r="Q1062" t="e">
        <v>#N/A</v>
      </c>
      <c r="R1062" s="2" t="e">
        <v>#N/A</v>
      </c>
      <c r="S1062" t="e">
        <v>#N/A</v>
      </c>
      <c r="T1062" s="3" t="e">
        <v>#N/A</v>
      </c>
      <c r="U1062" s="3" t="e">
        <v>#N/A</v>
      </c>
      <c r="V1062" t="e">
        <v>#N/A</v>
      </c>
      <c r="W1062" t="e">
        <v>#N/A</v>
      </c>
      <c r="X1062" t="e">
        <v>#N/A</v>
      </c>
      <c r="Y1062" s="3" t="e">
        <v>#N/A</v>
      </c>
      <c r="Z1062" s="8" t="e">
        <v>#N/A</v>
      </c>
      <c r="AA1062" s="30" t="e">
        <v>#N/A</v>
      </c>
      <c r="AB1062" t="e">
        <v>#N/A</v>
      </c>
      <c r="AC1062" t="e">
        <v>#N/A</v>
      </c>
      <c r="AD1062" t="e">
        <v>#N/A</v>
      </c>
      <c r="AE1062" t="e">
        <v>#N/A</v>
      </c>
      <c r="AF1062" t="e">
        <v>#N/A</v>
      </c>
    </row>
    <row r="1063" spans="1:32" x14ac:dyDescent="0.25">
      <c r="A1063" t="e">
        <v>#N/A</v>
      </c>
      <c r="B1063" s="33" t="e">
        <v>#N/A</v>
      </c>
      <c r="C1063" t="e">
        <v>#N/A</v>
      </c>
      <c r="D1063" t="e">
        <v>#N/A</v>
      </c>
      <c r="E1063" s="69" t="e">
        <v>#N/A</v>
      </c>
      <c r="F1063" s="3" t="e">
        <v>#N/A</v>
      </c>
      <c r="G1063" s="3" t="e">
        <v>#N/A</v>
      </c>
      <c r="H1063" s="3" t="e">
        <v>#N/A</v>
      </c>
      <c r="I1063" s="80" t="e">
        <v>#N/A</v>
      </c>
      <c r="J1063" s="80" t="e">
        <v>#N/A</v>
      </c>
      <c r="K1063" s="85" t="e">
        <v>#N/A</v>
      </c>
      <c r="L1063" s="9" t="e">
        <v>#N/A</v>
      </c>
      <c r="M1063" s="93" t="e">
        <v>#N/A</v>
      </c>
      <c r="N1063" s="8" t="e">
        <v>#N/A</v>
      </c>
      <c r="O1063" t="e">
        <v>#N/A</v>
      </c>
      <c r="P1063" t="e">
        <v>#N/A</v>
      </c>
      <c r="Q1063" t="e">
        <v>#N/A</v>
      </c>
      <c r="R1063" s="2" t="e">
        <v>#N/A</v>
      </c>
      <c r="S1063" t="e">
        <v>#N/A</v>
      </c>
      <c r="T1063" s="3" t="e">
        <v>#N/A</v>
      </c>
      <c r="U1063" s="3" t="e">
        <v>#N/A</v>
      </c>
      <c r="V1063" t="e">
        <v>#N/A</v>
      </c>
      <c r="W1063" t="e">
        <v>#N/A</v>
      </c>
      <c r="X1063" t="e">
        <v>#N/A</v>
      </c>
      <c r="Y1063" s="3" t="e">
        <v>#N/A</v>
      </c>
      <c r="Z1063" s="8" t="e">
        <v>#N/A</v>
      </c>
      <c r="AA1063" s="30" t="e">
        <v>#N/A</v>
      </c>
      <c r="AB1063" t="e">
        <v>#N/A</v>
      </c>
      <c r="AC1063" t="e">
        <v>#N/A</v>
      </c>
      <c r="AD1063" t="e">
        <v>#N/A</v>
      </c>
      <c r="AE1063" t="e">
        <v>#N/A</v>
      </c>
      <c r="AF1063" t="e">
        <v>#N/A</v>
      </c>
    </row>
    <row r="1064" spans="1:32" x14ac:dyDescent="0.25">
      <c r="A1064" t="e">
        <v>#N/A</v>
      </c>
      <c r="B1064" s="33" t="e">
        <v>#N/A</v>
      </c>
      <c r="C1064" t="e">
        <v>#N/A</v>
      </c>
      <c r="D1064" t="e">
        <v>#N/A</v>
      </c>
      <c r="E1064" s="69" t="e">
        <v>#N/A</v>
      </c>
      <c r="F1064" s="3" t="e">
        <v>#N/A</v>
      </c>
      <c r="G1064" s="3" t="e">
        <v>#N/A</v>
      </c>
      <c r="H1064" s="3" t="e">
        <v>#N/A</v>
      </c>
      <c r="I1064" s="80" t="e">
        <v>#N/A</v>
      </c>
      <c r="J1064" s="80" t="e">
        <v>#N/A</v>
      </c>
      <c r="K1064" s="85" t="e">
        <v>#N/A</v>
      </c>
      <c r="L1064" s="9" t="e">
        <v>#N/A</v>
      </c>
      <c r="M1064" s="93" t="e">
        <v>#N/A</v>
      </c>
      <c r="N1064" s="8" t="e">
        <v>#N/A</v>
      </c>
      <c r="O1064" t="e">
        <v>#N/A</v>
      </c>
      <c r="P1064" t="e">
        <v>#N/A</v>
      </c>
      <c r="Q1064" t="e">
        <v>#N/A</v>
      </c>
      <c r="R1064" s="2" t="e">
        <v>#N/A</v>
      </c>
      <c r="S1064" t="e">
        <v>#N/A</v>
      </c>
      <c r="T1064" s="3" t="e">
        <v>#N/A</v>
      </c>
      <c r="U1064" s="3" t="e">
        <v>#N/A</v>
      </c>
      <c r="V1064" t="e">
        <v>#N/A</v>
      </c>
      <c r="W1064" t="e">
        <v>#N/A</v>
      </c>
      <c r="X1064" t="e">
        <v>#N/A</v>
      </c>
      <c r="Y1064" s="3" t="e">
        <v>#N/A</v>
      </c>
      <c r="Z1064" s="8" t="e">
        <v>#N/A</v>
      </c>
      <c r="AA1064" s="30" t="e">
        <v>#N/A</v>
      </c>
      <c r="AB1064" t="e">
        <v>#N/A</v>
      </c>
      <c r="AC1064" t="e">
        <v>#N/A</v>
      </c>
      <c r="AD1064" t="e">
        <v>#N/A</v>
      </c>
      <c r="AE1064" t="e">
        <v>#N/A</v>
      </c>
      <c r="AF1064" t="e">
        <v>#N/A</v>
      </c>
    </row>
    <row r="1065" spans="1:32" x14ac:dyDescent="0.25">
      <c r="A1065" t="e">
        <v>#N/A</v>
      </c>
      <c r="B1065" s="33" t="e">
        <v>#N/A</v>
      </c>
      <c r="C1065" t="e">
        <v>#N/A</v>
      </c>
      <c r="D1065" t="e">
        <v>#N/A</v>
      </c>
      <c r="E1065" s="69" t="e">
        <v>#N/A</v>
      </c>
      <c r="F1065" s="3" t="e">
        <v>#N/A</v>
      </c>
      <c r="G1065" s="3" t="e">
        <v>#N/A</v>
      </c>
      <c r="H1065" s="3" t="e">
        <v>#N/A</v>
      </c>
      <c r="I1065" s="80" t="e">
        <v>#N/A</v>
      </c>
      <c r="J1065" s="80" t="e">
        <v>#N/A</v>
      </c>
      <c r="K1065" s="85" t="e">
        <v>#N/A</v>
      </c>
      <c r="L1065" s="9" t="e">
        <v>#N/A</v>
      </c>
      <c r="M1065" s="93" t="e">
        <v>#N/A</v>
      </c>
      <c r="N1065" s="8" t="e">
        <v>#N/A</v>
      </c>
      <c r="O1065" t="e">
        <v>#N/A</v>
      </c>
      <c r="P1065" t="e">
        <v>#N/A</v>
      </c>
      <c r="Q1065" t="e">
        <v>#N/A</v>
      </c>
      <c r="R1065" s="2" t="e">
        <v>#N/A</v>
      </c>
      <c r="S1065" t="e">
        <v>#N/A</v>
      </c>
      <c r="T1065" s="3" t="e">
        <v>#N/A</v>
      </c>
      <c r="U1065" s="3" t="e">
        <v>#N/A</v>
      </c>
      <c r="V1065" t="e">
        <v>#N/A</v>
      </c>
      <c r="W1065" t="e">
        <v>#N/A</v>
      </c>
      <c r="X1065" t="e">
        <v>#N/A</v>
      </c>
      <c r="Y1065" s="3" t="e">
        <v>#N/A</v>
      </c>
      <c r="Z1065" s="8" t="e">
        <v>#N/A</v>
      </c>
      <c r="AA1065" s="30" t="e">
        <v>#N/A</v>
      </c>
      <c r="AB1065" t="e">
        <v>#N/A</v>
      </c>
      <c r="AC1065" t="e">
        <v>#N/A</v>
      </c>
      <c r="AD1065" t="e">
        <v>#N/A</v>
      </c>
      <c r="AE1065" t="e">
        <v>#N/A</v>
      </c>
      <c r="AF1065" t="e">
        <v>#N/A</v>
      </c>
    </row>
    <row r="1066" spans="1:32" x14ac:dyDescent="0.25">
      <c r="A1066" t="e">
        <v>#N/A</v>
      </c>
      <c r="B1066" s="33" t="e">
        <v>#N/A</v>
      </c>
      <c r="C1066" t="e">
        <v>#N/A</v>
      </c>
      <c r="D1066" t="e">
        <v>#N/A</v>
      </c>
      <c r="E1066" s="69" t="e">
        <v>#N/A</v>
      </c>
      <c r="F1066" s="3" t="e">
        <v>#N/A</v>
      </c>
      <c r="G1066" s="3" t="e">
        <v>#N/A</v>
      </c>
      <c r="H1066" s="3" t="e">
        <v>#N/A</v>
      </c>
      <c r="I1066" s="80" t="e">
        <v>#N/A</v>
      </c>
      <c r="J1066" s="80" t="e">
        <v>#N/A</v>
      </c>
      <c r="K1066" s="85" t="e">
        <v>#N/A</v>
      </c>
      <c r="L1066" s="9" t="e">
        <v>#N/A</v>
      </c>
      <c r="M1066" s="93" t="e">
        <v>#N/A</v>
      </c>
      <c r="N1066" s="8" t="e">
        <v>#N/A</v>
      </c>
      <c r="O1066" t="e">
        <v>#N/A</v>
      </c>
      <c r="P1066" t="e">
        <v>#N/A</v>
      </c>
      <c r="Q1066" t="e">
        <v>#N/A</v>
      </c>
      <c r="R1066" s="2" t="e">
        <v>#N/A</v>
      </c>
      <c r="S1066" t="e">
        <v>#N/A</v>
      </c>
      <c r="T1066" s="3" t="e">
        <v>#N/A</v>
      </c>
      <c r="U1066" s="3" t="e">
        <v>#N/A</v>
      </c>
      <c r="V1066" t="e">
        <v>#N/A</v>
      </c>
      <c r="W1066" t="e">
        <v>#N/A</v>
      </c>
      <c r="X1066" t="e">
        <v>#N/A</v>
      </c>
      <c r="Y1066" s="3" t="e">
        <v>#N/A</v>
      </c>
      <c r="Z1066" s="8" t="e">
        <v>#N/A</v>
      </c>
      <c r="AA1066" s="30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</row>
    <row r="1067" spans="1:32" x14ac:dyDescent="0.25">
      <c r="A1067" t="e">
        <v>#N/A</v>
      </c>
      <c r="B1067" s="33" t="e">
        <v>#N/A</v>
      </c>
      <c r="C1067" t="e">
        <v>#N/A</v>
      </c>
      <c r="D1067" t="e">
        <v>#N/A</v>
      </c>
      <c r="E1067" s="69" t="e">
        <v>#N/A</v>
      </c>
      <c r="F1067" s="3" t="e">
        <v>#N/A</v>
      </c>
      <c r="G1067" s="3" t="e">
        <v>#N/A</v>
      </c>
      <c r="H1067" s="3" t="e">
        <v>#N/A</v>
      </c>
      <c r="I1067" s="80" t="e">
        <v>#N/A</v>
      </c>
      <c r="J1067" s="80" t="e">
        <v>#N/A</v>
      </c>
      <c r="K1067" s="85" t="e">
        <v>#N/A</v>
      </c>
      <c r="L1067" s="9" t="e">
        <v>#N/A</v>
      </c>
      <c r="M1067" s="93" t="e">
        <v>#N/A</v>
      </c>
      <c r="N1067" s="8" t="e">
        <v>#N/A</v>
      </c>
      <c r="O1067" t="e">
        <v>#N/A</v>
      </c>
      <c r="P1067" t="e">
        <v>#N/A</v>
      </c>
      <c r="Q1067" t="e">
        <v>#N/A</v>
      </c>
      <c r="R1067" s="2" t="e">
        <v>#N/A</v>
      </c>
      <c r="S1067" t="e">
        <v>#N/A</v>
      </c>
      <c r="T1067" s="3" t="e">
        <v>#N/A</v>
      </c>
      <c r="U1067" s="3" t="e">
        <v>#N/A</v>
      </c>
      <c r="V1067" t="e">
        <v>#N/A</v>
      </c>
      <c r="W1067" t="e">
        <v>#N/A</v>
      </c>
      <c r="X1067" t="e">
        <v>#N/A</v>
      </c>
      <c r="Y1067" s="3" t="e">
        <v>#N/A</v>
      </c>
      <c r="Z1067" s="8" t="e">
        <v>#N/A</v>
      </c>
      <c r="AA1067" s="30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</row>
    <row r="1068" spans="1:32" x14ac:dyDescent="0.25">
      <c r="A1068" t="e">
        <v>#N/A</v>
      </c>
      <c r="B1068" s="33" t="e">
        <v>#N/A</v>
      </c>
      <c r="C1068" t="e">
        <v>#N/A</v>
      </c>
      <c r="D1068" t="e">
        <v>#N/A</v>
      </c>
      <c r="E1068" s="69" t="e">
        <v>#N/A</v>
      </c>
      <c r="F1068" s="3" t="e">
        <v>#N/A</v>
      </c>
      <c r="G1068" s="3" t="e">
        <v>#N/A</v>
      </c>
      <c r="H1068" s="3" t="e">
        <v>#N/A</v>
      </c>
      <c r="I1068" s="80" t="e">
        <v>#N/A</v>
      </c>
      <c r="J1068" s="80" t="e">
        <v>#N/A</v>
      </c>
      <c r="K1068" s="85" t="e">
        <v>#N/A</v>
      </c>
      <c r="L1068" s="9" t="e">
        <v>#N/A</v>
      </c>
      <c r="M1068" s="93" t="e">
        <v>#N/A</v>
      </c>
      <c r="N1068" s="8" t="e">
        <v>#N/A</v>
      </c>
      <c r="O1068" t="e">
        <v>#N/A</v>
      </c>
      <c r="P1068" t="e">
        <v>#N/A</v>
      </c>
      <c r="Q1068" t="e">
        <v>#N/A</v>
      </c>
      <c r="R1068" s="2" t="e">
        <v>#N/A</v>
      </c>
      <c r="S1068" t="e">
        <v>#N/A</v>
      </c>
      <c r="T1068" s="3" t="e">
        <v>#N/A</v>
      </c>
      <c r="U1068" s="3" t="e">
        <v>#N/A</v>
      </c>
      <c r="V1068" t="e">
        <v>#N/A</v>
      </c>
      <c r="W1068" t="e">
        <v>#N/A</v>
      </c>
      <c r="X1068" t="e">
        <v>#N/A</v>
      </c>
      <c r="Y1068" s="3" t="e">
        <v>#N/A</v>
      </c>
      <c r="Z1068" s="8" t="e">
        <v>#N/A</v>
      </c>
      <c r="AA1068" s="30" t="e">
        <v>#N/A</v>
      </c>
      <c r="AB1068" t="e">
        <v>#N/A</v>
      </c>
      <c r="AC1068" t="e">
        <v>#N/A</v>
      </c>
      <c r="AD1068" t="e">
        <v>#N/A</v>
      </c>
      <c r="AE1068" t="e">
        <v>#N/A</v>
      </c>
      <c r="AF1068" t="e">
        <v>#N/A</v>
      </c>
    </row>
    <row r="1069" spans="1:32" x14ac:dyDescent="0.25">
      <c r="A1069" t="e">
        <v>#N/A</v>
      </c>
      <c r="B1069" s="33" t="e">
        <v>#N/A</v>
      </c>
      <c r="C1069" t="e">
        <v>#N/A</v>
      </c>
      <c r="D1069" t="e">
        <v>#N/A</v>
      </c>
      <c r="E1069" s="69" t="e">
        <v>#N/A</v>
      </c>
      <c r="F1069" s="3" t="e">
        <v>#N/A</v>
      </c>
      <c r="G1069" s="3" t="e">
        <v>#N/A</v>
      </c>
      <c r="H1069" s="3" t="e">
        <v>#N/A</v>
      </c>
      <c r="I1069" s="80" t="e">
        <v>#N/A</v>
      </c>
      <c r="J1069" s="80" t="e">
        <v>#N/A</v>
      </c>
      <c r="K1069" s="85" t="e">
        <v>#N/A</v>
      </c>
      <c r="L1069" s="9" t="e">
        <v>#N/A</v>
      </c>
      <c r="M1069" s="93" t="e">
        <v>#N/A</v>
      </c>
      <c r="N1069" s="8" t="e">
        <v>#N/A</v>
      </c>
      <c r="O1069" t="e">
        <v>#N/A</v>
      </c>
      <c r="P1069" t="e">
        <v>#N/A</v>
      </c>
      <c r="Q1069" t="e">
        <v>#N/A</v>
      </c>
      <c r="R1069" s="2" t="e">
        <v>#N/A</v>
      </c>
      <c r="S1069" t="e">
        <v>#N/A</v>
      </c>
      <c r="T1069" s="3" t="e">
        <v>#N/A</v>
      </c>
      <c r="U1069" s="3" t="e">
        <v>#N/A</v>
      </c>
      <c r="V1069" t="e">
        <v>#N/A</v>
      </c>
      <c r="W1069" t="e">
        <v>#N/A</v>
      </c>
      <c r="X1069" t="e">
        <v>#N/A</v>
      </c>
      <c r="Y1069" s="3" t="e">
        <v>#N/A</v>
      </c>
      <c r="Z1069" s="8" t="e">
        <v>#N/A</v>
      </c>
      <c r="AA1069" s="30" t="e">
        <v>#N/A</v>
      </c>
      <c r="AB1069" t="e">
        <v>#N/A</v>
      </c>
      <c r="AC1069" t="e">
        <v>#N/A</v>
      </c>
      <c r="AD1069" t="e">
        <v>#N/A</v>
      </c>
      <c r="AE1069" t="e">
        <v>#N/A</v>
      </c>
      <c r="AF1069" t="e">
        <v>#N/A</v>
      </c>
    </row>
    <row r="1070" spans="1:32" x14ac:dyDescent="0.25">
      <c r="A1070" t="e">
        <v>#N/A</v>
      </c>
      <c r="B1070" s="33" t="e">
        <v>#N/A</v>
      </c>
      <c r="C1070" t="e">
        <v>#N/A</v>
      </c>
      <c r="D1070" t="e">
        <v>#N/A</v>
      </c>
      <c r="E1070" s="69" t="e">
        <v>#N/A</v>
      </c>
      <c r="F1070" s="3" t="e">
        <v>#N/A</v>
      </c>
      <c r="G1070" s="3" t="e">
        <v>#N/A</v>
      </c>
      <c r="H1070" s="3" t="e">
        <v>#N/A</v>
      </c>
      <c r="I1070" s="80" t="e">
        <v>#N/A</v>
      </c>
      <c r="J1070" s="80" t="e">
        <v>#N/A</v>
      </c>
      <c r="K1070" s="85" t="e">
        <v>#N/A</v>
      </c>
      <c r="L1070" s="9" t="e">
        <v>#N/A</v>
      </c>
      <c r="M1070" s="93" t="e">
        <v>#N/A</v>
      </c>
      <c r="N1070" s="8" t="e">
        <v>#N/A</v>
      </c>
      <c r="O1070" t="e">
        <v>#N/A</v>
      </c>
      <c r="P1070" t="e">
        <v>#N/A</v>
      </c>
      <c r="Q1070" t="e">
        <v>#N/A</v>
      </c>
      <c r="R1070" s="2" t="e">
        <v>#N/A</v>
      </c>
      <c r="S1070" t="e">
        <v>#N/A</v>
      </c>
      <c r="T1070" s="3" t="e">
        <v>#N/A</v>
      </c>
      <c r="U1070" s="3" t="e">
        <v>#N/A</v>
      </c>
      <c r="V1070" t="e">
        <v>#N/A</v>
      </c>
      <c r="W1070" t="e">
        <v>#N/A</v>
      </c>
      <c r="X1070" t="e">
        <v>#N/A</v>
      </c>
      <c r="Y1070" s="3" t="e">
        <v>#N/A</v>
      </c>
      <c r="Z1070" s="8" t="e">
        <v>#N/A</v>
      </c>
      <c r="AA1070" s="30" t="e">
        <v>#N/A</v>
      </c>
      <c r="AB1070" t="e">
        <v>#N/A</v>
      </c>
      <c r="AC1070" t="e">
        <v>#N/A</v>
      </c>
      <c r="AD1070" t="e">
        <v>#N/A</v>
      </c>
      <c r="AE1070" t="e">
        <v>#N/A</v>
      </c>
      <c r="AF1070" t="e">
        <v>#N/A</v>
      </c>
    </row>
    <row r="1071" spans="1:32" x14ac:dyDescent="0.25">
      <c r="A1071" t="e">
        <v>#N/A</v>
      </c>
      <c r="B1071" s="33" t="e">
        <v>#N/A</v>
      </c>
      <c r="C1071" t="e">
        <v>#N/A</v>
      </c>
      <c r="D1071" t="e">
        <v>#N/A</v>
      </c>
      <c r="E1071" s="69" t="e">
        <v>#N/A</v>
      </c>
      <c r="F1071" s="3" t="e">
        <v>#N/A</v>
      </c>
      <c r="G1071" s="3" t="e">
        <v>#N/A</v>
      </c>
      <c r="H1071" s="3" t="e">
        <v>#N/A</v>
      </c>
      <c r="I1071" s="80" t="e">
        <v>#N/A</v>
      </c>
      <c r="J1071" s="80" t="e">
        <v>#N/A</v>
      </c>
      <c r="K1071" s="85" t="e">
        <v>#N/A</v>
      </c>
      <c r="L1071" s="9" t="e">
        <v>#N/A</v>
      </c>
      <c r="M1071" s="93" t="e">
        <v>#N/A</v>
      </c>
      <c r="N1071" s="8" t="e">
        <v>#N/A</v>
      </c>
      <c r="O1071" t="e">
        <v>#N/A</v>
      </c>
      <c r="P1071" t="e">
        <v>#N/A</v>
      </c>
      <c r="Q1071" t="e">
        <v>#N/A</v>
      </c>
      <c r="R1071" s="2" t="e">
        <v>#N/A</v>
      </c>
      <c r="S1071" t="e">
        <v>#N/A</v>
      </c>
      <c r="T1071" s="3" t="e">
        <v>#N/A</v>
      </c>
      <c r="U1071" s="3" t="e">
        <v>#N/A</v>
      </c>
      <c r="V1071" t="e">
        <v>#N/A</v>
      </c>
      <c r="W1071" t="e">
        <v>#N/A</v>
      </c>
      <c r="X1071" t="e">
        <v>#N/A</v>
      </c>
      <c r="Y1071" s="3" t="e">
        <v>#N/A</v>
      </c>
      <c r="Z1071" s="8" t="e">
        <v>#N/A</v>
      </c>
      <c r="AA1071" s="30" t="e">
        <v>#N/A</v>
      </c>
      <c r="AB1071" t="e">
        <v>#N/A</v>
      </c>
      <c r="AC1071" t="e">
        <v>#N/A</v>
      </c>
      <c r="AD1071" t="e">
        <v>#N/A</v>
      </c>
      <c r="AE1071" t="e">
        <v>#N/A</v>
      </c>
      <c r="AF1071" t="e">
        <v>#N/A</v>
      </c>
    </row>
    <row r="1072" spans="1:32" x14ac:dyDescent="0.25">
      <c r="A1072" t="e">
        <v>#N/A</v>
      </c>
      <c r="B1072" s="33" t="e">
        <v>#N/A</v>
      </c>
      <c r="C1072" t="e">
        <v>#N/A</v>
      </c>
      <c r="D1072" t="e">
        <v>#N/A</v>
      </c>
      <c r="E1072" s="69" t="e">
        <v>#N/A</v>
      </c>
      <c r="F1072" s="3" t="e">
        <v>#N/A</v>
      </c>
      <c r="G1072" s="3" t="e">
        <v>#N/A</v>
      </c>
      <c r="H1072" s="3" t="e">
        <v>#N/A</v>
      </c>
      <c r="I1072" s="80" t="e">
        <v>#N/A</v>
      </c>
      <c r="J1072" s="80" t="e">
        <v>#N/A</v>
      </c>
      <c r="K1072" s="85" t="e">
        <v>#N/A</v>
      </c>
      <c r="L1072" s="9" t="e">
        <v>#N/A</v>
      </c>
      <c r="M1072" s="93" t="e">
        <v>#N/A</v>
      </c>
      <c r="N1072" s="8" t="e">
        <v>#N/A</v>
      </c>
      <c r="O1072" t="e">
        <v>#N/A</v>
      </c>
      <c r="P1072" t="e">
        <v>#N/A</v>
      </c>
      <c r="Q1072" t="e">
        <v>#N/A</v>
      </c>
      <c r="R1072" s="2" t="e">
        <v>#N/A</v>
      </c>
      <c r="S1072" t="e">
        <v>#N/A</v>
      </c>
      <c r="T1072" s="3" t="e">
        <v>#N/A</v>
      </c>
      <c r="U1072" s="3" t="e">
        <v>#N/A</v>
      </c>
      <c r="V1072" t="e">
        <v>#N/A</v>
      </c>
      <c r="W1072" t="e">
        <v>#N/A</v>
      </c>
      <c r="X1072" t="e">
        <v>#N/A</v>
      </c>
      <c r="Y1072" s="3" t="e">
        <v>#N/A</v>
      </c>
      <c r="Z1072" s="8" t="e">
        <v>#N/A</v>
      </c>
      <c r="AA1072" s="30" t="e">
        <v>#N/A</v>
      </c>
      <c r="AB1072" t="e">
        <v>#N/A</v>
      </c>
      <c r="AC1072" t="e">
        <v>#N/A</v>
      </c>
      <c r="AD1072" t="e">
        <v>#N/A</v>
      </c>
      <c r="AE1072" t="e">
        <v>#N/A</v>
      </c>
      <c r="AF1072" t="e">
        <v>#N/A</v>
      </c>
    </row>
    <row r="1073" spans="1:32" x14ac:dyDescent="0.25">
      <c r="A1073" t="e">
        <v>#N/A</v>
      </c>
      <c r="B1073" s="33" t="e">
        <v>#N/A</v>
      </c>
      <c r="C1073" t="e">
        <v>#N/A</v>
      </c>
      <c r="D1073" t="e">
        <v>#N/A</v>
      </c>
      <c r="E1073" s="69" t="e">
        <v>#N/A</v>
      </c>
      <c r="F1073" s="3" t="e">
        <v>#N/A</v>
      </c>
      <c r="G1073" s="3" t="e">
        <v>#N/A</v>
      </c>
      <c r="H1073" s="3" t="e">
        <v>#N/A</v>
      </c>
      <c r="I1073" s="80" t="e">
        <v>#N/A</v>
      </c>
      <c r="J1073" s="80" t="e">
        <v>#N/A</v>
      </c>
      <c r="K1073" s="85" t="e">
        <v>#N/A</v>
      </c>
      <c r="L1073" s="9" t="e">
        <v>#N/A</v>
      </c>
      <c r="M1073" s="93" t="e">
        <v>#N/A</v>
      </c>
      <c r="N1073" s="8" t="e">
        <v>#N/A</v>
      </c>
      <c r="O1073" t="e">
        <v>#N/A</v>
      </c>
      <c r="P1073" t="e">
        <v>#N/A</v>
      </c>
      <c r="Q1073" t="e">
        <v>#N/A</v>
      </c>
      <c r="R1073" s="2" t="e">
        <v>#N/A</v>
      </c>
      <c r="S1073" t="e">
        <v>#N/A</v>
      </c>
      <c r="T1073" s="3" t="e">
        <v>#N/A</v>
      </c>
      <c r="U1073" s="3" t="e">
        <v>#N/A</v>
      </c>
      <c r="V1073" t="e">
        <v>#N/A</v>
      </c>
      <c r="W1073" t="e">
        <v>#N/A</v>
      </c>
      <c r="X1073" t="e">
        <v>#N/A</v>
      </c>
      <c r="Y1073" s="3" t="e">
        <v>#N/A</v>
      </c>
      <c r="Z1073" s="8" t="e">
        <v>#N/A</v>
      </c>
      <c r="AA1073" s="30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</row>
    <row r="1074" spans="1:32" x14ac:dyDescent="0.25">
      <c r="A1074" t="e">
        <v>#N/A</v>
      </c>
      <c r="B1074" s="33" t="e">
        <v>#N/A</v>
      </c>
      <c r="C1074" t="e">
        <v>#N/A</v>
      </c>
      <c r="D1074" t="e">
        <v>#N/A</v>
      </c>
      <c r="E1074" s="69" t="e">
        <v>#N/A</v>
      </c>
      <c r="F1074" s="3" t="e">
        <v>#N/A</v>
      </c>
      <c r="G1074" s="3" t="e">
        <v>#N/A</v>
      </c>
      <c r="H1074" s="3" t="e">
        <v>#N/A</v>
      </c>
      <c r="I1074" s="80" t="e">
        <v>#N/A</v>
      </c>
      <c r="J1074" s="80" t="e">
        <v>#N/A</v>
      </c>
      <c r="K1074" s="85" t="e">
        <v>#N/A</v>
      </c>
      <c r="L1074" s="9" t="e">
        <v>#N/A</v>
      </c>
      <c r="M1074" s="93" t="e">
        <v>#N/A</v>
      </c>
      <c r="N1074" s="8" t="e">
        <v>#N/A</v>
      </c>
      <c r="O1074" t="e">
        <v>#N/A</v>
      </c>
      <c r="P1074" t="e">
        <v>#N/A</v>
      </c>
      <c r="Q1074" t="e">
        <v>#N/A</v>
      </c>
      <c r="R1074" s="2" t="e">
        <v>#N/A</v>
      </c>
      <c r="S1074" t="e">
        <v>#N/A</v>
      </c>
      <c r="T1074" s="3" t="e">
        <v>#N/A</v>
      </c>
      <c r="U1074" s="3" t="e">
        <v>#N/A</v>
      </c>
      <c r="V1074" t="e">
        <v>#N/A</v>
      </c>
      <c r="W1074" t="e">
        <v>#N/A</v>
      </c>
      <c r="X1074" t="e">
        <v>#N/A</v>
      </c>
      <c r="Y1074" s="3" t="e">
        <v>#N/A</v>
      </c>
      <c r="Z1074" s="8" t="e">
        <v>#N/A</v>
      </c>
      <c r="AA1074" s="30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</row>
    <row r="1075" spans="1:32" x14ac:dyDescent="0.25">
      <c r="A1075" t="e">
        <v>#N/A</v>
      </c>
      <c r="B1075" s="33" t="e">
        <v>#N/A</v>
      </c>
      <c r="C1075" t="e">
        <v>#N/A</v>
      </c>
      <c r="D1075" t="e">
        <v>#N/A</v>
      </c>
      <c r="E1075" s="69" t="e">
        <v>#N/A</v>
      </c>
      <c r="F1075" s="3" t="e">
        <v>#N/A</v>
      </c>
      <c r="G1075" s="3" t="e">
        <v>#N/A</v>
      </c>
      <c r="H1075" s="3" t="e">
        <v>#N/A</v>
      </c>
      <c r="I1075" s="80" t="e">
        <v>#N/A</v>
      </c>
      <c r="J1075" s="80" t="e">
        <v>#N/A</v>
      </c>
      <c r="K1075" s="85" t="e">
        <v>#N/A</v>
      </c>
      <c r="L1075" s="9" t="e">
        <v>#N/A</v>
      </c>
      <c r="M1075" s="93" t="e">
        <v>#N/A</v>
      </c>
      <c r="N1075" s="8" t="e">
        <v>#N/A</v>
      </c>
      <c r="O1075" t="e">
        <v>#N/A</v>
      </c>
      <c r="P1075" t="e">
        <v>#N/A</v>
      </c>
      <c r="Q1075" t="e">
        <v>#N/A</v>
      </c>
      <c r="R1075" s="2" t="e">
        <v>#N/A</v>
      </c>
      <c r="S1075" t="e">
        <v>#N/A</v>
      </c>
      <c r="T1075" s="3" t="e">
        <v>#N/A</v>
      </c>
      <c r="U1075" s="3" t="e">
        <v>#N/A</v>
      </c>
      <c r="V1075" t="e">
        <v>#N/A</v>
      </c>
      <c r="W1075" t="e">
        <v>#N/A</v>
      </c>
      <c r="X1075" t="e">
        <v>#N/A</v>
      </c>
      <c r="Y1075" s="3" t="e">
        <v>#N/A</v>
      </c>
      <c r="Z1075" s="8" t="e">
        <v>#N/A</v>
      </c>
      <c r="AA1075" s="30" t="e">
        <v>#N/A</v>
      </c>
      <c r="AB1075" t="e">
        <v>#N/A</v>
      </c>
      <c r="AC1075" t="e">
        <v>#N/A</v>
      </c>
      <c r="AD1075" t="e">
        <v>#N/A</v>
      </c>
      <c r="AE1075" t="e">
        <v>#N/A</v>
      </c>
      <c r="AF1075" t="e">
        <v>#N/A</v>
      </c>
    </row>
    <row r="1076" spans="1:32" x14ac:dyDescent="0.25">
      <c r="A1076" t="e">
        <v>#N/A</v>
      </c>
      <c r="B1076" s="33" t="e">
        <v>#N/A</v>
      </c>
      <c r="C1076" t="e">
        <v>#N/A</v>
      </c>
      <c r="D1076" t="e">
        <v>#N/A</v>
      </c>
      <c r="E1076" s="69" t="e">
        <v>#N/A</v>
      </c>
      <c r="F1076" s="3" t="e">
        <v>#N/A</v>
      </c>
      <c r="G1076" s="3" t="e">
        <v>#N/A</v>
      </c>
      <c r="H1076" s="3" t="e">
        <v>#N/A</v>
      </c>
      <c r="I1076" s="80" t="e">
        <v>#N/A</v>
      </c>
      <c r="J1076" s="80" t="e">
        <v>#N/A</v>
      </c>
      <c r="K1076" s="85" t="e">
        <v>#N/A</v>
      </c>
      <c r="L1076" s="9" t="e">
        <v>#N/A</v>
      </c>
      <c r="M1076" s="93" t="e">
        <v>#N/A</v>
      </c>
      <c r="N1076" s="8" t="e">
        <v>#N/A</v>
      </c>
      <c r="O1076" t="e">
        <v>#N/A</v>
      </c>
      <c r="P1076" t="e">
        <v>#N/A</v>
      </c>
      <c r="Q1076" t="e">
        <v>#N/A</v>
      </c>
      <c r="R1076" s="2" t="e">
        <v>#N/A</v>
      </c>
      <c r="S1076" t="e">
        <v>#N/A</v>
      </c>
      <c r="T1076" s="3" t="e">
        <v>#N/A</v>
      </c>
      <c r="U1076" s="3" t="e">
        <v>#N/A</v>
      </c>
      <c r="V1076" t="e">
        <v>#N/A</v>
      </c>
      <c r="W1076" t="e">
        <v>#N/A</v>
      </c>
      <c r="X1076" t="e">
        <v>#N/A</v>
      </c>
      <c r="Y1076" s="3" t="e">
        <v>#N/A</v>
      </c>
      <c r="Z1076" s="8" t="e">
        <v>#N/A</v>
      </c>
      <c r="AA1076" s="30" t="e">
        <v>#N/A</v>
      </c>
      <c r="AB1076" t="e">
        <v>#N/A</v>
      </c>
      <c r="AC1076" t="e">
        <v>#N/A</v>
      </c>
      <c r="AD1076" t="e">
        <v>#N/A</v>
      </c>
      <c r="AE1076" t="e">
        <v>#N/A</v>
      </c>
      <c r="AF1076" t="e">
        <v>#N/A</v>
      </c>
    </row>
    <row r="1077" spans="1:32" x14ac:dyDescent="0.25">
      <c r="A1077" t="e">
        <v>#N/A</v>
      </c>
      <c r="B1077" s="33" t="e">
        <v>#N/A</v>
      </c>
      <c r="C1077" t="e">
        <v>#N/A</v>
      </c>
      <c r="D1077" t="e">
        <v>#N/A</v>
      </c>
      <c r="E1077" s="69" t="e">
        <v>#N/A</v>
      </c>
      <c r="F1077" s="3" t="e">
        <v>#N/A</v>
      </c>
      <c r="G1077" s="3" t="e">
        <v>#N/A</v>
      </c>
      <c r="H1077" s="3" t="e">
        <v>#N/A</v>
      </c>
      <c r="I1077" s="80" t="e">
        <v>#N/A</v>
      </c>
      <c r="J1077" s="80" t="e">
        <v>#N/A</v>
      </c>
      <c r="K1077" s="85" t="e">
        <v>#N/A</v>
      </c>
      <c r="L1077" s="9" t="e">
        <v>#N/A</v>
      </c>
      <c r="M1077" s="93" t="e">
        <v>#N/A</v>
      </c>
      <c r="N1077" s="8" t="e">
        <v>#N/A</v>
      </c>
      <c r="O1077" t="e">
        <v>#N/A</v>
      </c>
      <c r="P1077" t="e">
        <v>#N/A</v>
      </c>
      <c r="Q1077" t="e">
        <v>#N/A</v>
      </c>
      <c r="R1077" s="2" t="e">
        <v>#N/A</v>
      </c>
      <c r="S1077" t="e">
        <v>#N/A</v>
      </c>
      <c r="T1077" s="3" t="e">
        <v>#N/A</v>
      </c>
      <c r="U1077" s="3" t="e">
        <v>#N/A</v>
      </c>
      <c r="V1077" t="e">
        <v>#N/A</v>
      </c>
      <c r="W1077" t="e">
        <v>#N/A</v>
      </c>
      <c r="X1077" t="e">
        <v>#N/A</v>
      </c>
      <c r="Y1077" s="3" t="e">
        <v>#N/A</v>
      </c>
      <c r="Z1077" s="8" t="e">
        <v>#N/A</v>
      </c>
      <c r="AA1077" s="30" t="e">
        <v>#N/A</v>
      </c>
      <c r="AB1077" t="e">
        <v>#N/A</v>
      </c>
      <c r="AC1077" t="e">
        <v>#N/A</v>
      </c>
      <c r="AD1077" t="e">
        <v>#N/A</v>
      </c>
      <c r="AE1077" t="e">
        <v>#N/A</v>
      </c>
      <c r="AF1077" t="e">
        <v>#N/A</v>
      </c>
    </row>
    <row r="1078" spans="1:32" x14ac:dyDescent="0.25">
      <c r="A1078" t="e">
        <v>#N/A</v>
      </c>
      <c r="B1078" s="33" t="e">
        <v>#N/A</v>
      </c>
      <c r="C1078" t="e">
        <v>#N/A</v>
      </c>
      <c r="D1078" t="e">
        <v>#N/A</v>
      </c>
      <c r="E1078" s="69" t="e">
        <v>#N/A</v>
      </c>
      <c r="F1078" s="3" t="e">
        <v>#N/A</v>
      </c>
      <c r="G1078" s="3" t="e">
        <v>#N/A</v>
      </c>
      <c r="H1078" s="3" t="e">
        <v>#N/A</v>
      </c>
      <c r="I1078" s="80" t="e">
        <v>#N/A</v>
      </c>
      <c r="J1078" s="80" t="e">
        <v>#N/A</v>
      </c>
      <c r="K1078" s="85" t="e">
        <v>#N/A</v>
      </c>
      <c r="L1078" s="9" t="e">
        <v>#N/A</v>
      </c>
      <c r="M1078" s="93" t="e">
        <v>#N/A</v>
      </c>
      <c r="N1078" s="8" t="e">
        <v>#N/A</v>
      </c>
      <c r="O1078" t="e">
        <v>#N/A</v>
      </c>
      <c r="P1078" t="e">
        <v>#N/A</v>
      </c>
      <c r="Q1078" t="e">
        <v>#N/A</v>
      </c>
      <c r="R1078" s="2" t="e">
        <v>#N/A</v>
      </c>
      <c r="S1078" t="e">
        <v>#N/A</v>
      </c>
      <c r="T1078" s="3" t="e">
        <v>#N/A</v>
      </c>
      <c r="U1078" s="3" t="e">
        <v>#N/A</v>
      </c>
      <c r="V1078" t="e">
        <v>#N/A</v>
      </c>
      <c r="W1078" t="e">
        <v>#N/A</v>
      </c>
      <c r="X1078" t="e">
        <v>#N/A</v>
      </c>
      <c r="Y1078" s="3" t="e">
        <v>#N/A</v>
      </c>
      <c r="Z1078" s="8" t="e">
        <v>#N/A</v>
      </c>
      <c r="AA1078" s="30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</row>
    <row r="1079" spans="1:32" x14ac:dyDescent="0.25">
      <c r="A1079" t="e">
        <v>#N/A</v>
      </c>
      <c r="B1079" s="33" t="e">
        <v>#N/A</v>
      </c>
      <c r="C1079" t="e">
        <v>#N/A</v>
      </c>
      <c r="D1079" t="e">
        <v>#N/A</v>
      </c>
      <c r="E1079" s="69" t="e">
        <v>#N/A</v>
      </c>
      <c r="F1079" s="3" t="e">
        <v>#N/A</v>
      </c>
      <c r="G1079" s="3" t="e">
        <v>#N/A</v>
      </c>
      <c r="H1079" s="3" t="e">
        <v>#N/A</v>
      </c>
      <c r="I1079" s="80" t="e">
        <v>#N/A</v>
      </c>
      <c r="J1079" s="80" t="e">
        <v>#N/A</v>
      </c>
      <c r="K1079" s="85" t="e">
        <v>#N/A</v>
      </c>
      <c r="L1079" s="9" t="e">
        <v>#N/A</v>
      </c>
      <c r="M1079" s="93" t="e">
        <v>#N/A</v>
      </c>
      <c r="N1079" s="8" t="e">
        <v>#N/A</v>
      </c>
      <c r="O1079" t="e">
        <v>#N/A</v>
      </c>
      <c r="P1079" t="e">
        <v>#N/A</v>
      </c>
      <c r="Q1079" t="e">
        <v>#N/A</v>
      </c>
      <c r="R1079" s="2" t="e">
        <v>#N/A</v>
      </c>
      <c r="S1079" t="e">
        <v>#N/A</v>
      </c>
      <c r="T1079" s="3" t="e">
        <v>#N/A</v>
      </c>
      <c r="U1079" s="3" t="e">
        <v>#N/A</v>
      </c>
      <c r="V1079" t="e">
        <v>#N/A</v>
      </c>
      <c r="W1079" t="e">
        <v>#N/A</v>
      </c>
      <c r="X1079" t="e">
        <v>#N/A</v>
      </c>
      <c r="Y1079" s="3" t="e">
        <v>#N/A</v>
      </c>
      <c r="Z1079" s="8" t="e">
        <v>#N/A</v>
      </c>
      <c r="AA1079" s="30" t="e">
        <v>#N/A</v>
      </c>
      <c r="AB1079" t="e">
        <v>#N/A</v>
      </c>
      <c r="AC1079" t="e">
        <v>#N/A</v>
      </c>
      <c r="AD1079" t="e">
        <v>#N/A</v>
      </c>
      <c r="AE1079" t="e">
        <v>#N/A</v>
      </c>
      <c r="AF1079" t="e">
        <v>#N/A</v>
      </c>
    </row>
    <row r="1080" spans="1:32" x14ac:dyDescent="0.25">
      <c r="A1080" t="e">
        <v>#N/A</v>
      </c>
      <c r="B1080" s="33" t="e">
        <v>#N/A</v>
      </c>
      <c r="C1080" t="e">
        <v>#N/A</v>
      </c>
      <c r="D1080" t="e">
        <v>#N/A</v>
      </c>
      <c r="E1080" s="69" t="e">
        <v>#N/A</v>
      </c>
      <c r="F1080" s="3" t="e">
        <v>#N/A</v>
      </c>
      <c r="G1080" s="3" t="e">
        <v>#N/A</v>
      </c>
      <c r="H1080" s="3" t="e">
        <v>#N/A</v>
      </c>
      <c r="I1080" s="80" t="e">
        <v>#N/A</v>
      </c>
      <c r="J1080" s="80" t="e">
        <v>#N/A</v>
      </c>
      <c r="K1080" s="85" t="e">
        <v>#N/A</v>
      </c>
      <c r="L1080" s="9" t="e">
        <v>#N/A</v>
      </c>
      <c r="M1080" s="93" t="e">
        <v>#N/A</v>
      </c>
      <c r="N1080" s="8" t="e">
        <v>#N/A</v>
      </c>
      <c r="O1080" t="e">
        <v>#N/A</v>
      </c>
      <c r="P1080" t="e">
        <v>#N/A</v>
      </c>
      <c r="Q1080" t="e">
        <v>#N/A</v>
      </c>
      <c r="R1080" s="2" t="e">
        <v>#N/A</v>
      </c>
      <c r="S1080" t="e">
        <v>#N/A</v>
      </c>
      <c r="T1080" s="3" t="e">
        <v>#N/A</v>
      </c>
      <c r="U1080" s="3" t="e">
        <v>#N/A</v>
      </c>
      <c r="V1080" t="e">
        <v>#N/A</v>
      </c>
      <c r="W1080" t="e">
        <v>#N/A</v>
      </c>
      <c r="X1080" t="e">
        <v>#N/A</v>
      </c>
      <c r="Y1080" s="3" t="e">
        <v>#N/A</v>
      </c>
      <c r="Z1080" s="8" t="e">
        <v>#N/A</v>
      </c>
      <c r="AA1080" s="3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</row>
    <row r="1081" spans="1:32" x14ac:dyDescent="0.25">
      <c r="A1081" t="e">
        <v>#N/A</v>
      </c>
      <c r="B1081" s="33" t="e">
        <v>#N/A</v>
      </c>
      <c r="C1081" t="e">
        <v>#N/A</v>
      </c>
      <c r="D1081" t="e">
        <v>#N/A</v>
      </c>
      <c r="E1081" s="69" t="e">
        <v>#N/A</v>
      </c>
      <c r="F1081" s="3" t="e">
        <v>#N/A</v>
      </c>
      <c r="G1081" s="3" t="e">
        <v>#N/A</v>
      </c>
      <c r="H1081" s="3" t="e">
        <v>#N/A</v>
      </c>
      <c r="I1081" s="80" t="e">
        <v>#N/A</v>
      </c>
      <c r="J1081" s="80" t="e">
        <v>#N/A</v>
      </c>
      <c r="K1081" s="85" t="e">
        <v>#N/A</v>
      </c>
      <c r="L1081" s="9" t="e">
        <v>#N/A</v>
      </c>
      <c r="M1081" s="93" t="e">
        <v>#N/A</v>
      </c>
      <c r="N1081" s="8" t="e">
        <v>#N/A</v>
      </c>
      <c r="O1081" t="e">
        <v>#N/A</v>
      </c>
      <c r="P1081" t="e">
        <v>#N/A</v>
      </c>
      <c r="Q1081" t="e">
        <v>#N/A</v>
      </c>
      <c r="R1081" s="2" t="e">
        <v>#N/A</v>
      </c>
      <c r="S1081" t="e">
        <v>#N/A</v>
      </c>
      <c r="T1081" s="3" t="e">
        <v>#N/A</v>
      </c>
      <c r="U1081" s="3" t="e">
        <v>#N/A</v>
      </c>
      <c r="V1081" t="e">
        <v>#N/A</v>
      </c>
      <c r="W1081" t="e">
        <v>#N/A</v>
      </c>
      <c r="X1081" t="e">
        <v>#N/A</v>
      </c>
      <c r="Y1081" s="3" t="e">
        <v>#N/A</v>
      </c>
      <c r="Z1081" s="8" t="e">
        <v>#N/A</v>
      </c>
      <c r="AA1081" s="30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</row>
    <row r="1082" spans="1:32" x14ac:dyDescent="0.25">
      <c r="A1082" t="e">
        <v>#N/A</v>
      </c>
      <c r="B1082" s="33" t="e">
        <v>#N/A</v>
      </c>
      <c r="C1082" t="e">
        <v>#N/A</v>
      </c>
      <c r="D1082" t="e">
        <v>#N/A</v>
      </c>
      <c r="E1082" s="69" t="e">
        <v>#N/A</v>
      </c>
      <c r="F1082" s="3" t="e">
        <v>#N/A</v>
      </c>
      <c r="G1082" s="3" t="e">
        <v>#N/A</v>
      </c>
      <c r="H1082" s="3" t="e">
        <v>#N/A</v>
      </c>
      <c r="I1082" s="80" t="e">
        <v>#N/A</v>
      </c>
      <c r="J1082" s="80" t="e">
        <v>#N/A</v>
      </c>
      <c r="K1082" s="85" t="e">
        <v>#N/A</v>
      </c>
      <c r="L1082" s="9" t="e">
        <v>#N/A</v>
      </c>
      <c r="M1082" s="93" t="e">
        <v>#N/A</v>
      </c>
      <c r="N1082" s="8" t="e">
        <v>#N/A</v>
      </c>
      <c r="O1082" t="e">
        <v>#N/A</v>
      </c>
      <c r="P1082" t="e">
        <v>#N/A</v>
      </c>
      <c r="Q1082" t="e">
        <v>#N/A</v>
      </c>
      <c r="R1082" s="2" t="e">
        <v>#N/A</v>
      </c>
      <c r="S1082" t="e">
        <v>#N/A</v>
      </c>
      <c r="T1082" s="3" t="e">
        <v>#N/A</v>
      </c>
      <c r="U1082" s="3" t="e">
        <v>#N/A</v>
      </c>
      <c r="V1082" t="e">
        <v>#N/A</v>
      </c>
      <c r="W1082" t="e">
        <v>#N/A</v>
      </c>
      <c r="X1082" t="e">
        <v>#N/A</v>
      </c>
      <c r="Y1082" s="3" t="e">
        <v>#N/A</v>
      </c>
      <c r="Z1082" s="8" t="e">
        <v>#N/A</v>
      </c>
      <c r="AA1082" s="30" t="e">
        <v>#N/A</v>
      </c>
      <c r="AB1082" t="e">
        <v>#N/A</v>
      </c>
      <c r="AC1082" t="e">
        <v>#N/A</v>
      </c>
      <c r="AD1082" t="e">
        <v>#N/A</v>
      </c>
      <c r="AE1082" t="e">
        <v>#N/A</v>
      </c>
      <c r="AF1082" t="e">
        <v>#N/A</v>
      </c>
    </row>
    <row r="1083" spans="1:32" x14ac:dyDescent="0.25">
      <c r="A1083" t="e">
        <v>#N/A</v>
      </c>
      <c r="B1083" s="33" t="e">
        <v>#N/A</v>
      </c>
      <c r="C1083" t="e">
        <v>#N/A</v>
      </c>
      <c r="D1083" t="e">
        <v>#N/A</v>
      </c>
      <c r="E1083" s="69" t="e">
        <v>#N/A</v>
      </c>
      <c r="F1083" s="3" t="e">
        <v>#N/A</v>
      </c>
      <c r="G1083" s="3" t="e">
        <v>#N/A</v>
      </c>
      <c r="H1083" s="3" t="e">
        <v>#N/A</v>
      </c>
      <c r="I1083" s="80" t="e">
        <v>#N/A</v>
      </c>
      <c r="J1083" s="80" t="e">
        <v>#N/A</v>
      </c>
      <c r="K1083" s="85" t="e">
        <v>#N/A</v>
      </c>
      <c r="L1083" s="9" t="e">
        <v>#N/A</v>
      </c>
      <c r="M1083" s="93" t="e">
        <v>#N/A</v>
      </c>
      <c r="N1083" s="8" t="e">
        <v>#N/A</v>
      </c>
      <c r="O1083" t="e">
        <v>#N/A</v>
      </c>
      <c r="P1083" t="e">
        <v>#N/A</v>
      </c>
      <c r="Q1083" t="e">
        <v>#N/A</v>
      </c>
      <c r="R1083" s="2" t="e">
        <v>#N/A</v>
      </c>
      <c r="S1083" t="e">
        <v>#N/A</v>
      </c>
      <c r="T1083" s="3" t="e">
        <v>#N/A</v>
      </c>
      <c r="U1083" s="3" t="e">
        <v>#N/A</v>
      </c>
      <c r="V1083" t="e">
        <v>#N/A</v>
      </c>
      <c r="W1083" t="e">
        <v>#N/A</v>
      </c>
      <c r="X1083" t="e">
        <v>#N/A</v>
      </c>
      <c r="Y1083" s="3" t="e">
        <v>#N/A</v>
      </c>
      <c r="Z1083" s="8" t="e">
        <v>#N/A</v>
      </c>
      <c r="AA1083" s="30" t="e">
        <v>#N/A</v>
      </c>
      <c r="AB1083" t="e">
        <v>#N/A</v>
      </c>
      <c r="AC1083" t="e">
        <v>#N/A</v>
      </c>
      <c r="AD1083" t="e">
        <v>#N/A</v>
      </c>
      <c r="AE1083" t="e">
        <v>#N/A</v>
      </c>
      <c r="AF1083" t="e">
        <v>#N/A</v>
      </c>
    </row>
    <row r="1084" spans="1:32" x14ac:dyDescent="0.25">
      <c r="A1084" t="e">
        <v>#N/A</v>
      </c>
      <c r="B1084" s="33" t="e">
        <v>#N/A</v>
      </c>
      <c r="C1084" t="e">
        <v>#N/A</v>
      </c>
      <c r="D1084" t="e">
        <v>#N/A</v>
      </c>
      <c r="E1084" s="69" t="e">
        <v>#N/A</v>
      </c>
      <c r="F1084" s="3" t="e">
        <v>#N/A</v>
      </c>
      <c r="G1084" s="3" t="e">
        <v>#N/A</v>
      </c>
      <c r="H1084" s="3" t="e">
        <v>#N/A</v>
      </c>
      <c r="I1084" s="80" t="e">
        <v>#N/A</v>
      </c>
      <c r="J1084" s="80" t="e">
        <v>#N/A</v>
      </c>
      <c r="K1084" s="85" t="e">
        <v>#N/A</v>
      </c>
      <c r="L1084" s="9" t="e">
        <v>#N/A</v>
      </c>
      <c r="M1084" s="93" t="e">
        <v>#N/A</v>
      </c>
      <c r="N1084" s="8" t="e">
        <v>#N/A</v>
      </c>
      <c r="O1084" t="e">
        <v>#N/A</v>
      </c>
      <c r="P1084" t="e">
        <v>#N/A</v>
      </c>
      <c r="Q1084" t="e">
        <v>#N/A</v>
      </c>
      <c r="R1084" s="2" t="e">
        <v>#N/A</v>
      </c>
      <c r="S1084" t="e">
        <v>#N/A</v>
      </c>
      <c r="T1084" s="3" t="e">
        <v>#N/A</v>
      </c>
      <c r="U1084" s="3" t="e">
        <v>#N/A</v>
      </c>
      <c r="V1084" t="e">
        <v>#N/A</v>
      </c>
      <c r="W1084" t="e">
        <v>#N/A</v>
      </c>
      <c r="X1084" t="e">
        <v>#N/A</v>
      </c>
      <c r="Y1084" s="3" t="e">
        <v>#N/A</v>
      </c>
      <c r="Z1084" s="8" t="e">
        <v>#N/A</v>
      </c>
      <c r="AA1084" s="30" t="e">
        <v>#N/A</v>
      </c>
      <c r="AB1084" t="e">
        <v>#N/A</v>
      </c>
      <c r="AC1084" t="e">
        <v>#N/A</v>
      </c>
      <c r="AD1084" t="e">
        <v>#N/A</v>
      </c>
      <c r="AE1084" t="e">
        <v>#N/A</v>
      </c>
      <c r="AF1084" t="e">
        <v>#N/A</v>
      </c>
    </row>
    <row r="1085" spans="1:32" x14ac:dyDescent="0.25">
      <c r="A1085" t="e">
        <v>#N/A</v>
      </c>
      <c r="B1085" s="33" t="e">
        <v>#N/A</v>
      </c>
      <c r="C1085" t="e">
        <v>#N/A</v>
      </c>
      <c r="D1085" t="e">
        <v>#N/A</v>
      </c>
      <c r="E1085" s="69" t="e">
        <v>#N/A</v>
      </c>
      <c r="F1085" s="3" t="e">
        <v>#N/A</v>
      </c>
      <c r="G1085" s="3" t="e">
        <v>#N/A</v>
      </c>
      <c r="H1085" s="3" t="e">
        <v>#N/A</v>
      </c>
      <c r="I1085" s="80" t="e">
        <v>#N/A</v>
      </c>
      <c r="J1085" s="80" t="e">
        <v>#N/A</v>
      </c>
      <c r="K1085" s="85" t="e">
        <v>#N/A</v>
      </c>
      <c r="L1085" s="9" t="e">
        <v>#N/A</v>
      </c>
      <c r="M1085" s="93" t="e">
        <v>#N/A</v>
      </c>
      <c r="N1085" s="8" t="e">
        <v>#N/A</v>
      </c>
      <c r="O1085" t="e">
        <v>#N/A</v>
      </c>
      <c r="P1085" t="e">
        <v>#N/A</v>
      </c>
      <c r="Q1085" t="e">
        <v>#N/A</v>
      </c>
      <c r="R1085" s="2" t="e">
        <v>#N/A</v>
      </c>
      <c r="S1085" t="e">
        <v>#N/A</v>
      </c>
      <c r="T1085" s="3" t="e">
        <v>#N/A</v>
      </c>
      <c r="U1085" s="3" t="e">
        <v>#N/A</v>
      </c>
      <c r="V1085" t="e">
        <v>#N/A</v>
      </c>
      <c r="W1085" t="e">
        <v>#N/A</v>
      </c>
      <c r="X1085" t="e">
        <v>#N/A</v>
      </c>
      <c r="Y1085" s="3" t="e">
        <v>#N/A</v>
      </c>
      <c r="Z1085" s="8" t="e">
        <v>#N/A</v>
      </c>
      <c r="AA1085" s="30" t="e">
        <v>#N/A</v>
      </c>
      <c r="AB1085" t="e">
        <v>#N/A</v>
      </c>
      <c r="AC1085" t="e">
        <v>#N/A</v>
      </c>
      <c r="AD1085" t="e">
        <v>#N/A</v>
      </c>
      <c r="AE1085" t="e">
        <v>#N/A</v>
      </c>
      <c r="AF1085" t="e">
        <v>#N/A</v>
      </c>
    </row>
    <row r="1086" spans="1:32" x14ac:dyDescent="0.25">
      <c r="A1086" t="e">
        <v>#N/A</v>
      </c>
      <c r="B1086" s="33" t="e">
        <v>#N/A</v>
      </c>
      <c r="C1086" t="e">
        <v>#N/A</v>
      </c>
      <c r="D1086" t="e">
        <v>#N/A</v>
      </c>
      <c r="E1086" s="69" t="e">
        <v>#N/A</v>
      </c>
      <c r="F1086" s="3" t="e">
        <v>#N/A</v>
      </c>
      <c r="G1086" s="3" t="e">
        <v>#N/A</v>
      </c>
      <c r="H1086" s="3" t="e">
        <v>#N/A</v>
      </c>
      <c r="I1086" s="80" t="e">
        <v>#N/A</v>
      </c>
      <c r="J1086" s="80" t="e">
        <v>#N/A</v>
      </c>
      <c r="K1086" s="85" t="e">
        <v>#N/A</v>
      </c>
      <c r="L1086" s="9" t="e">
        <v>#N/A</v>
      </c>
      <c r="M1086" s="93" t="e">
        <v>#N/A</v>
      </c>
      <c r="N1086" s="8" t="e">
        <v>#N/A</v>
      </c>
      <c r="O1086" t="e">
        <v>#N/A</v>
      </c>
      <c r="P1086" t="e">
        <v>#N/A</v>
      </c>
      <c r="Q1086" t="e">
        <v>#N/A</v>
      </c>
      <c r="R1086" s="2" t="e">
        <v>#N/A</v>
      </c>
      <c r="S1086" t="e">
        <v>#N/A</v>
      </c>
      <c r="T1086" s="3" t="e">
        <v>#N/A</v>
      </c>
      <c r="U1086" s="3" t="e">
        <v>#N/A</v>
      </c>
      <c r="V1086" t="e">
        <v>#N/A</v>
      </c>
      <c r="W1086" t="e">
        <v>#N/A</v>
      </c>
      <c r="X1086" t="e">
        <v>#N/A</v>
      </c>
      <c r="Y1086" s="3" t="e">
        <v>#N/A</v>
      </c>
      <c r="Z1086" s="8" t="e">
        <v>#N/A</v>
      </c>
      <c r="AA1086" s="30" t="e">
        <v>#N/A</v>
      </c>
      <c r="AB1086" t="e">
        <v>#N/A</v>
      </c>
      <c r="AC1086" t="e">
        <v>#N/A</v>
      </c>
      <c r="AD1086" t="e">
        <v>#N/A</v>
      </c>
      <c r="AE1086" t="e">
        <v>#N/A</v>
      </c>
      <c r="AF1086" t="e">
        <v>#N/A</v>
      </c>
    </row>
    <row r="1087" spans="1:32" x14ac:dyDescent="0.25">
      <c r="A1087" t="e">
        <v>#N/A</v>
      </c>
      <c r="B1087" s="33" t="e">
        <v>#N/A</v>
      </c>
      <c r="C1087" t="e">
        <v>#N/A</v>
      </c>
      <c r="D1087" t="e">
        <v>#N/A</v>
      </c>
      <c r="E1087" s="69" t="e">
        <v>#N/A</v>
      </c>
      <c r="F1087" s="3" t="e">
        <v>#N/A</v>
      </c>
      <c r="G1087" s="3" t="e">
        <v>#N/A</v>
      </c>
      <c r="H1087" s="3" t="e">
        <v>#N/A</v>
      </c>
      <c r="I1087" s="80" t="e">
        <v>#N/A</v>
      </c>
      <c r="J1087" s="80" t="e">
        <v>#N/A</v>
      </c>
      <c r="K1087" s="85" t="e">
        <v>#N/A</v>
      </c>
      <c r="L1087" s="9" t="e">
        <v>#N/A</v>
      </c>
      <c r="M1087" s="93" t="e">
        <v>#N/A</v>
      </c>
      <c r="N1087" s="8" t="e">
        <v>#N/A</v>
      </c>
      <c r="O1087" t="e">
        <v>#N/A</v>
      </c>
      <c r="P1087" t="e">
        <v>#N/A</v>
      </c>
      <c r="Q1087" t="e">
        <v>#N/A</v>
      </c>
      <c r="R1087" s="2" t="e">
        <v>#N/A</v>
      </c>
      <c r="S1087" t="e">
        <v>#N/A</v>
      </c>
      <c r="T1087" s="3" t="e">
        <v>#N/A</v>
      </c>
      <c r="U1087" s="3" t="e">
        <v>#N/A</v>
      </c>
      <c r="V1087" t="e">
        <v>#N/A</v>
      </c>
      <c r="W1087" t="e">
        <v>#N/A</v>
      </c>
      <c r="X1087" t="e">
        <v>#N/A</v>
      </c>
      <c r="Y1087" s="3" t="e">
        <v>#N/A</v>
      </c>
      <c r="Z1087" s="8" t="e">
        <v>#N/A</v>
      </c>
      <c r="AA1087" s="30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</row>
    <row r="1088" spans="1:32" x14ac:dyDescent="0.25">
      <c r="A1088" t="e">
        <v>#N/A</v>
      </c>
      <c r="B1088" s="33" t="e">
        <v>#N/A</v>
      </c>
      <c r="C1088" t="e">
        <v>#N/A</v>
      </c>
      <c r="D1088" t="e">
        <v>#N/A</v>
      </c>
      <c r="E1088" s="69" t="e">
        <v>#N/A</v>
      </c>
      <c r="F1088" s="3" t="e">
        <v>#N/A</v>
      </c>
      <c r="G1088" s="3" t="e">
        <v>#N/A</v>
      </c>
      <c r="H1088" s="3" t="e">
        <v>#N/A</v>
      </c>
      <c r="I1088" s="80" t="e">
        <v>#N/A</v>
      </c>
      <c r="J1088" s="80" t="e">
        <v>#N/A</v>
      </c>
      <c r="K1088" s="85" t="e">
        <v>#N/A</v>
      </c>
      <c r="L1088" s="9" t="e">
        <v>#N/A</v>
      </c>
      <c r="M1088" s="93" t="e">
        <v>#N/A</v>
      </c>
      <c r="N1088" s="8" t="e">
        <v>#N/A</v>
      </c>
      <c r="O1088" t="e">
        <v>#N/A</v>
      </c>
      <c r="P1088" t="e">
        <v>#N/A</v>
      </c>
      <c r="Q1088" t="e">
        <v>#N/A</v>
      </c>
      <c r="R1088" s="2" t="e">
        <v>#N/A</v>
      </c>
      <c r="S1088" t="e">
        <v>#N/A</v>
      </c>
      <c r="T1088" s="3" t="e">
        <v>#N/A</v>
      </c>
      <c r="U1088" s="3" t="e">
        <v>#N/A</v>
      </c>
      <c r="V1088" t="e">
        <v>#N/A</v>
      </c>
      <c r="W1088" t="e">
        <v>#N/A</v>
      </c>
      <c r="X1088" t="e">
        <v>#N/A</v>
      </c>
      <c r="Y1088" s="3" t="e">
        <v>#N/A</v>
      </c>
      <c r="Z1088" s="8" t="e">
        <v>#N/A</v>
      </c>
      <c r="AA1088" s="30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</row>
    <row r="1089" spans="1:32" x14ac:dyDescent="0.25">
      <c r="A1089" t="e">
        <v>#N/A</v>
      </c>
      <c r="B1089" s="33" t="e">
        <v>#N/A</v>
      </c>
      <c r="C1089" t="e">
        <v>#N/A</v>
      </c>
      <c r="D1089" t="e">
        <v>#N/A</v>
      </c>
      <c r="E1089" s="69" t="e">
        <v>#N/A</v>
      </c>
      <c r="F1089" s="3" t="e">
        <v>#N/A</v>
      </c>
      <c r="G1089" s="3" t="e">
        <v>#N/A</v>
      </c>
      <c r="H1089" s="3" t="e">
        <v>#N/A</v>
      </c>
      <c r="I1089" s="80" t="e">
        <v>#N/A</v>
      </c>
      <c r="J1089" s="80" t="e">
        <v>#N/A</v>
      </c>
      <c r="K1089" s="85" t="e">
        <v>#N/A</v>
      </c>
      <c r="L1089" s="9" t="e">
        <v>#N/A</v>
      </c>
      <c r="M1089" s="93" t="e">
        <v>#N/A</v>
      </c>
      <c r="N1089" s="8" t="e">
        <v>#N/A</v>
      </c>
      <c r="O1089" t="e">
        <v>#N/A</v>
      </c>
      <c r="P1089" t="e">
        <v>#N/A</v>
      </c>
      <c r="Q1089" t="e">
        <v>#N/A</v>
      </c>
      <c r="R1089" s="2" t="e">
        <v>#N/A</v>
      </c>
      <c r="S1089" t="e">
        <v>#N/A</v>
      </c>
      <c r="T1089" s="3" t="e">
        <v>#N/A</v>
      </c>
      <c r="U1089" s="3" t="e">
        <v>#N/A</v>
      </c>
      <c r="V1089" t="e">
        <v>#N/A</v>
      </c>
      <c r="W1089" t="e">
        <v>#N/A</v>
      </c>
      <c r="X1089" t="e">
        <v>#N/A</v>
      </c>
      <c r="Y1089" s="3" t="e">
        <v>#N/A</v>
      </c>
      <c r="Z1089" s="8" t="e">
        <v>#N/A</v>
      </c>
      <c r="AA1089" s="30" t="e">
        <v>#N/A</v>
      </c>
      <c r="AB1089" t="e">
        <v>#N/A</v>
      </c>
      <c r="AC1089" t="e">
        <v>#N/A</v>
      </c>
      <c r="AD1089" t="e">
        <v>#N/A</v>
      </c>
      <c r="AE1089" t="e">
        <v>#N/A</v>
      </c>
      <c r="AF1089" t="e">
        <v>#N/A</v>
      </c>
    </row>
    <row r="1090" spans="1:32" x14ac:dyDescent="0.25">
      <c r="A1090" t="e">
        <v>#N/A</v>
      </c>
      <c r="B1090" s="33" t="e">
        <v>#N/A</v>
      </c>
      <c r="C1090" t="e">
        <v>#N/A</v>
      </c>
      <c r="D1090" t="e">
        <v>#N/A</v>
      </c>
      <c r="E1090" s="69" t="e">
        <v>#N/A</v>
      </c>
      <c r="F1090" s="3" t="e">
        <v>#N/A</v>
      </c>
      <c r="G1090" s="3" t="e">
        <v>#N/A</v>
      </c>
      <c r="H1090" s="3" t="e">
        <v>#N/A</v>
      </c>
      <c r="I1090" s="80" t="e">
        <v>#N/A</v>
      </c>
      <c r="J1090" s="80" t="e">
        <v>#N/A</v>
      </c>
      <c r="K1090" s="85" t="e">
        <v>#N/A</v>
      </c>
      <c r="L1090" s="9" t="e">
        <v>#N/A</v>
      </c>
      <c r="M1090" s="93" t="e">
        <v>#N/A</v>
      </c>
      <c r="N1090" s="8" t="e">
        <v>#N/A</v>
      </c>
      <c r="O1090" t="e">
        <v>#N/A</v>
      </c>
      <c r="P1090" t="e">
        <v>#N/A</v>
      </c>
      <c r="Q1090" t="e">
        <v>#N/A</v>
      </c>
      <c r="R1090" s="2" t="e">
        <v>#N/A</v>
      </c>
      <c r="S1090" t="e">
        <v>#N/A</v>
      </c>
      <c r="T1090" s="3" t="e">
        <v>#N/A</v>
      </c>
      <c r="U1090" s="3" t="e">
        <v>#N/A</v>
      </c>
      <c r="V1090" t="e">
        <v>#N/A</v>
      </c>
      <c r="W1090" t="e">
        <v>#N/A</v>
      </c>
      <c r="X1090" t="e">
        <v>#N/A</v>
      </c>
      <c r="Y1090" s="3" t="e">
        <v>#N/A</v>
      </c>
      <c r="Z1090" s="8" t="e">
        <v>#N/A</v>
      </c>
      <c r="AA1090" s="30" t="e">
        <v>#N/A</v>
      </c>
      <c r="AB1090" t="e">
        <v>#N/A</v>
      </c>
      <c r="AC1090" t="e">
        <v>#N/A</v>
      </c>
      <c r="AD1090" t="e">
        <v>#N/A</v>
      </c>
      <c r="AE1090" t="e">
        <v>#N/A</v>
      </c>
      <c r="AF1090" t="e">
        <v>#N/A</v>
      </c>
    </row>
    <row r="1091" spans="1:32" x14ac:dyDescent="0.25">
      <c r="A1091" t="e">
        <v>#N/A</v>
      </c>
      <c r="B1091" s="33" t="e">
        <v>#N/A</v>
      </c>
      <c r="C1091" t="e">
        <v>#N/A</v>
      </c>
      <c r="D1091" t="e">
        <v>#N/A</v>
      </c>
      <c r="E1091" s="69" t="e">
        <v>#N/A</v>
      </c>
      <c r="F1091" s="3" t="e">
        <v>#N/A</v>
      </c>
      <c r="G1091" s="3" t="e">
        <v>#N/A</v>
      </c>
      <c r="H1091" s="3" t="e">
        <v>#N/A</v>
      </c>
      <c r="I1091" s="80" t="e">
        <v>#N/A</v>
      </c>
      <c r="J1091" s="80" t="e">
        <v>#N/A</v>
      </c>
      <c r="K1091" s="85" t="e">
        <v>#N/A</v>
      </c>
      <c r="L1091" s="9" t="e">
        <v>#N/A</v>
      </c>
      <c r="M1091" s="93" t="e">
        <v>#N/A</v>
      </c>
      <c r="N1091" s="8" t="e">
        <v>#N/A</v>
      </c>
      <c r="O1091" t="e">
        <v>#N/A</v>
      </c>
      <c r="P1091" t="e">
        <v>#N/A</v>
      </c>
      <c r="Q1091" t="e">
        <v>#N/A</v>
      </c>
      <c r="R1091" s="2" t="e">
        <v>#N/A</v>
      </c>
      <c r="S1091" t="e">
        <v>#N/A</v>
      </c>
      <c r="T1091" s="3" t="e">
        <v>#N/A</v>
      </c>
      <c r="U1091" s="3" t="e">
        <v>#N/A</v>
      </c>
      <c r="V1091" t="e">
        <v>#N/A</v>
      </c>
      <c r="W1091" t="e">
        <v>#N/A</v>
      </c>
      <c r="X1091" t="e">
        <v>#N/A</v>
      </c>
      <c r="Y1091" s="3" t="e">
        <v>#N/A</v>
      </c>
      <c r="Z1091" s="8" t="e">
        <v>#N/A</v>
      </c>
      <c r="AA1091" s="30" t="e">
        <v>#N/A</v>
      </c>
      <c r="AB1091" t="e">
        <v>#N/A</v>
      </c>
      <c r="AC1091" t="e">
        <v>#N/A</v>
      </c>
      <c r="AD1091" t="e">
        <v>#N/A</v>
      </c>
      <c r="AE1091" t="e">
        <v>#N/A</v>
      </c>
      <c r="AF1091" t="e">
        <v>#N/A</v>
      </c>
    </row>
    <row r="1092" spans="1:32" x14ac:dyDescent="0.25">
      <c r="A1092" t="e">
        <v>#N/A</v>
      </c>
      <c r="B1092" s="33" t="e">
        <v>#N/A</v>
      </c>
      <c r="C1092" t="e">
        <v>#N/A</v>
      </c>
      <c r="D1092" t="e">
        <v>#N/A</v>
      </c>
      <c r="E1092" s="69" t="e">
        <v>#N/A</v>
      </c>
      <c r="F1092" s="3" t="e">
        <v>#N/A</v>
      </c>
      <c r="G1092" s="3" t="e">
        <v>#N/A</v>
      </c>
      <c r="H1092" s="3" t="e">
        <v>#N/A</v>
      </c>
      <c r="I1092" s="80" t="e">
        <v>#N/A</v>
      </c>
      <c r="J1092" s="80" t="e">
        <v>#N/A</v>
      </c>
      <c r="K1092" s="85" t="e">
        <v>#N/A</v>
      </c>
      <c r="L1092" s="9" t="e">
        <v>#N/A</v>
      </c>
      <c r="M1092" s="93" t="e">
        <v>#N/A</v>
      </c>
      <c r="N1092" s="8" t="e">
        <v>#N/A</v>
      </c>
      <c r="O1092" t="e">
        <v>#N/A</v>
      </c>
      <c r="P1092" t="e">
        <v>#N/A</v>
      </c>
      <c r="Q1092" t="e">
        <v>#N/A</v>
      </c>
      <c r="R1092" s="2" t="e">
        <v>#N/A</v>
      </c>
      <c r="S1092" t="e">
        <v>#N/A</v>
      </c>
      <c r="T1092" s="3" t="e">
        <v>#N/A</v>
      </c>
      <c r="U1092" s="3" t="e">
        <v>#N/A</v>
      </c>
      <c r="V1092" t="e">
        <v>#N/A</v>
      </c>
      <c r="W1092" t="e">
        <v>#N/A</v>
      </c>
      <c r="X1092" t="e">
        <v>#N/A</v>
      </c>
      <c r="Y1092" s="3" t="e">
        <v>#N/A</v>
      </c>
      <c r="Z1092" s="8" t="e">
        <v>#N/A</v>
      </c>
      <c r="AA1092" s="30" t="e">
        <v>#N/A</v>
      </c>
      <c r="AB1092" t="e">
        <v>#N/A</v>
      </c>
      <c r="AC1092" t="e">
        <v>#N/A</v>
      </c>
      <c r="AD1092" t="e">
        <v>#N/A</v>
      </c>
      <c r="AE1092" t="e">
        <v>#N/A</v>
      </c>
      <c r="AF1092" t="e">
        <v>#N/A</v>
      </c>
    </row>
    <row r="1093" spans="1:32" x14ac:dyDescent="0.25">
      <c r="A1093" t="e">
        <v>#N/A</v>
      </c>
      <c r="B1093" s="33" t="e">
        <v>#N/A</v>
      </c>
      <c r="C1093" t="e">
        <v>#N/A</v>
      </c>
      <c r="D1093" t="e">
        <v>#N/A</v>
      </c>
      <c r="E1093" s="69" t="e">
        <v>#N/A</v>
      </c>
      <c r="F1093" s="3" t="e">
        <v>#N/A</v>
      </c>
      <c r="G1093" s="3" t="e">
        <v>#N/A</v>
      </c>
      <c r="H1093" s="3" t="e">
        <v>#N/A</v>
      </c>
      <c r="I1093" s="80" t="e">
        <v>#N/A</v>
      </c>
      <c r="J1093" s="80" t="e">
        <v>#N/A</v>
      </c>
      <c r="K1093" s="85" t="e">
        <v>#N/A</v>
      </c>
      <c r="L1093" s="9" t="e">
        <v>#N/A</v>
      </c>
      <c r="M1093" s="93" t="e">
        <v>#N/A</v>
      </c>
      <c r="N1093" s="8" t="e">
        <v>#N/A</v>
      </c>
      <c r="O1093" t="e">
        <v>#N/A</v>
      </c>
      <c r="P1093" t="e">
        <v>#N/A</v>
      </c>
      <c r="Q1093" t="e">
        <v>#N/A</v>
      </c>
      <c r="R1093" s="2" t="e">
        <v>#N/A</v>
      </c>
      <c r="S1093" t="e">
        <v>#N/A</v>
      </c>
      <c r="T1093" s="3" t="e">
        <v>#N/A</v>
      </c>
      <c r="U1093" s="3" t="e">
        <v>#N/A</v>
      </c>
      <c r="V1093" t="e">
        <v>#N/A</v>
      </c>
      <c r="W1093" t="e">
        <v>#N/A</v>
      </c>
      <c r="X1093" t="e">
        <v>#N/A</v>
      </c>
      <c r="Y1093" s="3" t="e">
        <v>#N/A</v>
      </c>
      <c r="Z1093" s="8" t="e">
        <v>#N/A</v>
      </c>
      <c r="AA1093" s="30" t="e">
        <v>#N/A</v>
      </c>
      <c r="AB1093" t="e">
        <v>#N/A</v>
      </c>
      <c r="AC1093" t="e">
        <v>#N/A</v>
      </c>
      <c r="AD1093" t="e">
        <v>#N/A</v>
      </c>
      <c r="AE1093" t="e">
        <v>#N/A</v>
      </c>
      <c r="AF1093" t="e">
        <v>#N/A</v>
      </c>
    </row>
    <row r="1094" spans="1:32" x14ac:dyDescent="0.25">
      <c r="A1094" t="e">
        <v>#N/A</v>
      </c>
      <c r="B1094" s="33" t="e">
        <v>#N/A</v>
      </c>
      <c r="C1094" t="e">
        <v>#N/A</v>
      </c>
      <c r="D1094" t="e">
        <v>#N/A</v>
      </c>
      <c r="E1094" s="69" t="e">
        <v>#N/A</v>
      </c>
      <c r="F1094" s="3" t="e">
        <v>#N/A</v>
      </c>
      <c r="G1094" s="3" t="e">
        <v>#N/A</v>
      </c>
      <c r="H1094" s="3" t="e">
        <v>#N/A</v>
      </c>
      <c r="I1094" s="80" t="e">
        <v>#N/A</v>
      </c>
      <c r="J1094" s="80" t="e">
        <v>#N/A</v>
      </c>
      <c r="K1094" s="85" t="e">
        <v>#N/A</v>
      </c>
      <c r="L1094" s="9" t="e">
        <v>#N/A</v>
      </c>
      <c r="M1094" s="93" t="e">
        <v>#N/A</v>
      </c>
      <c r="N1094" s="8" t="e">
        <v>#N/A</v>
      </c>
      <c r="O1094" t="e">
        <v>#N/A</v>
      </c>
      <c r="P1094" t="e">
        <v>#N/A</v>
      </c>
      <c r="Q1094" t="e">
        <v>#N/A</v>
      </c>
      <c r="R1094" s="2" t="e">
        <v>#N/A</v>
      </c>
      <c r="S1094" t="e">
        <v>#N/A</v>
      </c>
      <c r="T1094" s="3" t="e">
        <v>#N/A</v>
      </c>
      <c r="U1094" s="3" t="e">
        <v>#N/A</v>
      </c>
      <c r="V1094" t="e">
        <v>#N/A</v>
      </c>
      <c r="W1094" t="e">
        <v>#N/A</v>
      </c>
      <c r="X1094" t="e">
        <v>#N/A</v>
      </c>
      <c r="Y1094" s="3" t="e">
        <v>#N/A</v>
      </c>
      <c r="Z1094" s="8" t="e">
        <v>#N/A</v>
      </c>
      <c r="AA1094" s="30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</row>
    <row r="1095" spans="1:32" x14ac:dyDescent="0.25">
      <c r="A1095" t="e">
        <v>#N/A</v>
      </c>
      <c r="B1095" s="33" t="e">
        <v>#N/A</v>
      </c>
      <c r="C1095" t="e">
        <v>#N/A</v>
      </c>
      <c r="D1095" t="e">
        <v>#N/A</v>
      </c>
      <c r="E1095" s="69" t="e">
        <v>#N/A</v>
      </c>
      <c r="F1095" s="3" t="e">
        <v>#N/A</v>
      </c>
      <c r="G1095" s="3" t="e">
        <v>#N/A</v>
      </c>
      <c r="H1095" s="3" t="e">
        <v>#N/A</v>
      </c>
      <c r="I1095" s="80" t="e">
        <v>#N/A</v>
      </c>
      <c r="J1095" s="80" t="e">
        <v>#N/A</v>
      </c>
      <c r="K1095" s="85" t="e">
        <v>#N/A</v>
      </c>
      <c r="L1095" s="9" t="e">
        <v>#N/A</v>
      </c>
      <c r="M1095" s="93" t="e">
        <v>#N/A</v>
      </c>
      <c r="N1095" s="8" t="e">
        <v>#N/A</v>
      </c>
      <c r="O1095" t="e">
        <v>#N/A</v>
      </c>
      <c r="P1095" t="e">
        <v>#N/A</v>
      </c>
      <c r="Q1095" t="e">
        <v>#N/A</v>
      </c>
      <c r="R1095" s="2" t="e">
        <v>#N/A</v>
      </c>
      <c r="S1095" t="e">
        <v>#N/A</v>
      </c>
      <c r="T1095" s="3" t="e">
        <v>#N/A</v>
      </c>
      <c r="U1095" s="3" t="e">
        <v>#N/A</v>
      </c>
      <c r="V1095" t="e">
        <v>#N/A</v>
      </c>
      <c r="W1095" t="e">
        <v>#N/A</v>
      </c>
      <c r="X1095" t="e">
        <v>#N/A</v>
      </c>
      <c r="Y1095" s="3" t="e">
        <v>#N/A</v>
      </c>
      <c r="Z1095" s="8" t="e">
        <v>#N/A</v>
      </c>
      <c r="AA1095" s="30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</row>
    <row r="1096" spans="1:32" x14ac:dyDescent="0.25">
      <c r="A1096" t="e">
        <v>#N/A</v>
      </c>
      <c r="B1096" s="33" t="e">
        <v>#N/A</v>
      </c>
      <c r="C1096" t="e">
        <v>#N/A</v>
      </c>
      <c r="D1096" t="e">
        <v>#N/A</v>
      </c>
      <c r="E1096" s="69" t="e">
        <v>#N/A</v>
      </c>
      <c r="F1096" s="3" t="e">
        <v>#N/A</v>
      </c>
      <c r="G1096" s="3" t="e">
        <v>#N/A</v>
      </c>
      <c r="H1096" s="3" t="e">
        <v>#N/A</v>
      </c>
      <c r="I1096" s="80" t="e">
        <v>#N/A</v>
      </c>
      <c r="J1096" s="80" t="e">
        <v>#N/A</v>
      </c>
      <c r="K1096" s="85" t="e">
        <v>#N/A</v>
      </c>
      <c r="L1096" s="9" t="e">
        <v>#N/A</v>
      </c>
      <c r="M1096" s="93" t="e">
        <v>#N/A</v>
      </c>
      <c r="N1096" s="8" t="e">
        <v>#N/A</v>
      </c>
      <c r="O1096" t="e">
        <v>#N/A</v>
      </c>
      <c r="P1096" t="e">
        <v>#N/A</v>
      </c>
      <c r="Q1096" t="e">
        <v>#N/A</v>
      </c>
      <c r="R1096" s="2" t="e">
        <v>#N/A</v>
      </c>
      <c r="S1096" t="e">
        <v>#N/A</v>
      </c>
      <c r="T1096" s="3" t="e">
        <v>#N/A</v>
      </c>
      <c r="U1096" s="3" t="e">
        <v>#N/A</v>
      </c>
      <c r="V1096" t="e">
        <v>#N/A</v>
      </c>
      <c r="W1096" t="e">
        <v>#N/A</v>
      </c>
      <c r="X1096" t="e">
        <v>#N/A</v>
      </c>
      <c r="Y1096" s="3" t="e">
        <v>#N/A</v>
      </c>
      <c r="Z1096" s="8" t="e">
        <v>#N/A</v>
      </c>
      <c r="AA1096" s="30" t="e">
        <v>#N/A</v>
      </c>
      <c r="AB1096" t="e">
        <v>#N/A</v>
      </c>
      <c r="AC1096" t="e">
        <v>#N/A</v>
      </c>
      <c r="AD1096" t="e">
        <v>#N/A</v>
      </c>
      <c r="AE1096" t="e">
        <v>#N/A</v>
      </c>
      <c r="AF1096" t="e">
        <v>#N/A</v>
      </c>
    </row>
    <row r="1097" spans="1:32" x14ac:dyDescent="0.25">
      <c r="A1097" t="e">
        <v>#N/A</v>
      </c>
      <c r="B1097" s="33" t="e">
        <v>#N/A</v>
      </c>
      <c r="C1097" t="e">
        <v>#N/A</v>
      </c>
      <c r="D1097" t="e">
        <v>#N/A</v>
      </c>
      <c r="E1097" s="69" t="e">
        <v>#N/A</v>
      </c>
      <c r="F1097" s="3" t="e">
        <v>#N/A</v>
      </c>
      <c r="G1097" s="3" t="e">
        <v>#N/A</v>
      </c>
      <c r="H1097" s="3" t="e">
        <v>#N/A</v>
      </c>
      <c r="I1097" s="80" t="e">
        <v>#N/A</v>
      </c>
      <c r="J1097" s="80" t="e">
        <v>#N/A</v>
      </c>
      <c r="K1097" s="85" t="e">
        <v>#N/A</v>
      </c>
      <c r="L1097" s="9" t="e">
        <v>#N/A</v>
      </c>
      <c r="M1097" s="93" t="e">
        <v>#N/A</v>
      </c>
      <c r="N1097" s="8" t="e">
        <v>#N/A</v>
      </c>
      <c r="O1097" t="e">
        <v>#N/A</v>
      </c>
      <c r="P1097" t="e">
        <v>#N/A</v>
      </c>
      <c r="Q1097" t="e">
        <v>#N/A</v>
      </c>
      <c r="R1097" s="2" t="e">
        <v>#N/A</v>
      </c>
      <c r="S1097" t="e">
        <v>#N/A</v>
      </c>
      <c r="T1097" s="3" t="e">
        <v>#N/A</v>
      </c>
      <c r="U1097" s="3" t="e">
        <v>#N/A</v>
      </c>
      <c r="V1097" t="e">
        <v>#N/A</v>
      </c>
      <c r="W1097" t="e">
        <v>#N/A</v>
      </c>
      <c r="X1097" t="e">
        <v>#N/A</v>
      </c>
      <c r="Y1097" s="3" t="e">
        <v>#N/A</v>
      </c>
      <c r="Z1097" s="8" t="e">
        <v>#N/A</v>
      </c>
      <c r="AA1097" s="30" t="e">
        <v>#N/A</v>
      </c>
      <c r="AB1097" t="e">
        <v>#N/A</v>
      </c>
      <c r="AC1097" t="e">
        <v>#N/A</v>
      </c>
      <c r="AD1097" t="e">
        <v>#N/A</v>
      </c>
      <c r="AE1097" t="e">
        <v>#N/A</v>
      </c>
      <c r="AF1097" t="e">
        <v>#N/A</v>
      </c>
    </row>
    <row r="1098" spans="1:32" x14ac:dyDescent="0.25">
      <c r="A1098" t="e">
        <v>#N/A</v>
      </c>
      <c r="B1098" s="33" t="e">
        <v>#N/A</v>
      </c>
      <c r="C1098" t="e">
        <v>#N/A</v>
      </c>
      <c r="D1098" t="e">
        <v>#N/A</v>
      </c>
      <c r="E1098" s="69" t="e">
        <v>#N/A</v>
      </c>
      <c r="F1098" s="3" t="e">
        <v>#N/A</v>
      </c>
      <c r="G1098" s="3" t="e">
        <v>#N/A</v>
      </c>
      <c r="H1098" s="3" t="e">
        <v>#N/A</v>
      </c>
      <c r="I1098" s="80" t="e">
        <v>#N/A</v>
      </c>
      <c r="J1098" s="80" t="e">
        <v>#N/A</v>
      </c>
      <c r="K1098" s="85" t="e">
        <v>#N/A</v>
      </c>
      <c r="L1098" s="9" t="e">
        <v>#N/A</v>
      </c>
      <c r="M1098" s="93" t="e">
        <v>#N/A</v>
      </c>
      <c r="N1098" s="8" t="e">
        <v>#N/A</v>
      </c>
      <c r="O1098" t="e">
        <v>#N/A</v>
      </c>
      <c r="P1098" t="e">
        <v>#N/A</v>
      </c>
      <c r="Q1098" t="e">
        <v>#N/A</v>
      </c>
      <c r="R1098" s="2" t="e">
        <v>#N/A</v>
      </c>
      <c r="S1098" t="e">
        <v>#N/A</v>
      </c>
      <c r="T1098" s="3" t="e">
        <v>#N/A</v>
      </c>
      <c r="U1098" s="3" t="e">
        <v>#N/A</v>
      </c>
      <c r="V1098" t="e">
        <v>#N/A</v>
      </c>
      <c r="W1098" t="e">
        <v>#N/A</v>
      </c>
      <c r="X1098" t="e">
        <v>#N/A</v>
      </c>
      <c r="Y1098" s="3" t="e">
        <v>#N/A</v>
      </c>
      <c r="Z1098" s="8" t="e">
        <v>#N/A</v>
      </c>
      <c r="AA1098" s="30" t="e">
        <v>#N/A</v>
      </c>
      <c r="AB1098" t="e">
        <v>#N/A</v>
      </c>
      <c r="AC1098" t="e">
        <v>#N/A</v>
      </c>
      <c r="AD1098" t="e">
        <v>#N/A</v>
      </c>
      <c r="AE1098" t="e">
        <v>#N/A</v>
      </c>
      <c r="AF1098" t="e">
        <v>#N/A</v>
      </c>
    </row>
    <row r="1099" spans="1:32" x14ac:dyDescent="0.25">
      <c r="A1099" t="e">
        <v>#N/A</v>
      </c>
      <c r="B1099" s="33" t="e">
        <v>#N/A</v>
      </c>
      <c r="C1099" t="e">
        <v>#N/A</v>
      </c>
      <c r="D1099" t="e">
        <v>#N/A</v>
      </c>
      <c r="E1099" s="69" t="e">
        <v>#N/A</v>
      </c>
      <c r="F1099" s="3" t="e">
        <v>#N/A</v>
      </c>
      <c r="G1099" s="3" t="e">
        <v>#N/A</v>
      </c>
      <c r="H1099" s="3" t="e">
        <v>#N/A</v>
      </c>
      <c r="I1099" s="80" t="e">
        <v>#N/A</v>
      </c>
      <c r="J1099" s="80" t="e">
        <v>#N/A</v>
      </c>
      <c r="K1099" s="85" t="e">
        <v>#N/A</v>
      </c>
      <c r="L1099" s="9" t="e">
        <v>#N/A</v>
      </c>
      <c r="M1099" s="93" t="e">
        <v>#N/A</v>
      </c>
      <c r="N1099" s="8" t="e">
        <v>#N/A</v>
      </c>
      <c r="O1099" t="e">
        <v>#N/A</v>
      </c>
      <c r="P1099" t="e">
        <v>#N/A</v>
      </c>
      <c r="Q1099" t="e">
        <v>#N/A</v>
      </c>
      <c r="R1099" s="2" t="e">
        <v>#N/A</v>
      </c>
      <c r="S1099" t="e">
        <v>#N/A</v>
      </c>
      <c r="T1099" s="3" t="e">
        <v>#N/A</v>
      </c>
      <c r="U1099" s="3" t="e">
        <v>#N/A</v>
      </c>
      <c r="V1099" t="e">
        <v>#N/A</v>
      </c>
      <c r="W1099" t="e">
        <v>#N/A</v>
      </c>
      <c r="X1099" t="e">
        <v>#N/A</v>
      </c>
      <c r="Y1099" s="3" t="e">
        <v>#N/A</v>
      </c>
      <c r="Z1099" s="8" t="e">
        <v>#N/A</v>
      </c>
      <c r="AA1099" s="30" t="e">
        <v>#N/A</v>
      </c>
      <c r="AB1099" t="e">
        <v>#N/A</v>
      </c>
      <c r="AC1099" t="e">
        <v>#N/A</v>
      </c>
      <c r="AD1099" t="e">
        <v>#N/A</v>
      </c>
      <c r="AE1099" t="e">
        <v>#N/A</v>
      </c>
      <c r="AF1099" t="e">
        <v>#N/A</v>
      </c>
    </row>
    <row r="1100" spans="1:32" x14ac:dyDescent="0.25">
      <c r="A1100" t="e">
        <v>#N/A</v>
      </c>
      <c r="B1100" s="33" t="e">
        <v>#N/A</v>
      </c>
      <c r="C1100" t="e">
        <v>#N/A</v>
      </c>
      <c r="D1100" t="e">
        <v>#N/A</v>
      </c>
      <c r="E1100" s="69" t="e">
        <v>#N/A</v>
      </c>
      <c r="F1100" s="3" t="e">
        <v>#N/A</v>
      </c>
      <c r="G1100" s="3" t="e">
        <v>#N/A</v>
      </c>
      <c r="H1100" s="3" t="e">
        <v>#N/A</v>
      </c>
      <c r="I1100" s="80" t="e">
        <v>#N/A</v>
      </c>
      <c r="J1100" s="80" t="e">
        <v>#N/A</v>
      </c>
      <c r="K1100" s="85" t="e">
        <v>#N/A</v>
      </c>
      <c r="L1100" s="9" t="e">
        <v>#N/A</v>
      </c>
      <c r="M1100" s="93" t="e">
        <v>#N/A</v>
      </c>
      <c r="N1100" s="8" t="e">
        <v>#N/A</v>
      </c>
      <c r="O1100" t="e">
        <v>#N/A</v>
      </c>
      <c r="P1100" t="e">
        <v>#N/A</v>
      </c>
      <c r="Q1100" t="e">
        <v>#N/A</v>
      </c>
      <c r="R1100" s="2" t="e">
        <v>#N/A</v>
      </c>
      <c r="S1100" t="e">
        <v>#N/A</v>
      </c>
      <c r="T1100" s="3" t="e">
        <v>#N/A</v>
      </c>
      <c r="U1100" s="3" t="e">
        <v>#N/A</v>
      </c>
      <c r="V1100" t="e">
        <v>#N/A</v>
      </c>
      <c r="W1100" t="e">
        <v>#N/A</v>
      </c>
      <c r="X1100" t="e">
        <v>#N/A</v>
      </c>
      <c r="Y1100" s="3" t="e">
        <v>#N/A</v>
      </c>
      <c r="Z1100" s="8" t="e">
        <v>#N/A</v>
      </c>
      <c r="AA1100" s="30" t="e">
        <v>#N/A</v>
      </c>
      <c r="AB1100" t="e">
        <v>#N/A</v>
      </c>
      <c r="AC1100" t="e">
        <v>#N/A</v>
      </c>
      <c r="AD1100" t="e">
        <v>#N/A</v>
      </c>
      <c r="AE1100" t="e">
        <v>#N/A</v>
      </c>
      <c r="AF1100" t="e">
        <v>#N/A</v>
      </c>
    </row>
    <row r="1101" spans="1:32" x14ac:dyDescent="0.25">
      <c r="A1101" t="e">
        <v>#N/A</v>
      </c>
      <c r="B1101" s="33" t="e">
        <v>#N/A</v>
      </c>
      <c r="C1101" t="e">
        <v>#N/A</v>
      </c>
      <c r="D1101" t="e">
        <v>#N/A</v>
      </c>
      <c r="E1101" s="69" t="e">
        <v>#N/A</v>
      </c>
      <c r="F1101" s="3" t="e">
        <v>#N/A</v>
      </c>
      <c r="G1101" s="3" t="e">
        <v>#N/A</v>
      </c>
      <c r="H1101" s="3" t="e">
        <v>#N/A</v>
      </c>
      <c r="I1101" s="80" t="e">
        <v>#N/A</v>
      </c>
      <c r="J1101" s="80" t="e">
        <v>#N/A</v>
      </c>
      <c r="K1101" s="85" t="e">
        <v>#N/A</v>
      </c>
      <c r="L1101" s="9" t="e">
        <v>#N/A</v>
      </c>
      <c r="M1101" s="93" t="e">
        <v>#N/A</v>
      </c>
      <c r="N1101" s="8" t="e">
        <v>#N/A</v>
      </c>
      <c r="O1101" t="e">
        <v>#N/A</v>
      </c>
      <c r="P1101" t="e">
        <v>#N/A</v>
      </c>
      <c r="Q1101" t="e">
        <v>#N/A</v>
      </c>
      <c r="R1101" s="2" t="e">
        <v>#N/A</v>
      </c>
      <c r="S1101" t="e">
        <v>#N/A</v>
      </c>
      <c r="T1101" s="3" t="e">
        <v>#N/A</v>
      </c>
      <c r="U1101" s="3" t="e">
        <v>#N/A</v>
      </c>
      <c r="V1101" t="e">
        <v>#N/A</v>
      </c>
      <c r="W1101" t="e">
        <v>#N/A</v>
      </c>
      <c r="X1101" t="e">
        <v>#N/A</v>
      </c>
      <c r="Y1101" s="3" t="e">
        <v>#N/A</v>
      </c>
      <c r="Z1101" s="8" t="e">
        <v>#N/A</v>
      </c>
      <c r="AA1101" s="30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</row>
    <row r="1102" spans="1:32" x14ac:dyDescent="0.25">
      <c r="A1102" t="e">
        <v>#N/A</v>
      </c>
      <c r="B1102" s="33" t="e">
        <v>#N/A</v>
      </c>
      <c r="C1102" t="e">
        <v>#N/A</v>
      </c>
      <c r="D1102" t="e">
        <v>#N/A</v>
      </c>
      <c r="E1102" s="69" t="e">
        <v>#N/A</v>
      </c>
      <c r="F1102" s="3" t="e">
        <v>#N/A</v>
      </c>
      <c r="G1102" s="3" t="e">
        <v>#N/A</v>
      </c>
      <c r="H1102" s="3" t="e">
        <v>#N/A</v>
      </c>
      <c r="I1102" s="80" t="e">
        <v>#N/A</v>
      </c>
      <c r="J1102" s="80" t="e">
        <v>#N/A</v>
      </c>
      <c r="K1102" s="85" t="e">
        <v>#N/A</v>
      </c>
      <c r="L1102" s="9" t="e">
        <v>#N/A</v>
      </c>
      <c r="M1102" s="93" t="e">
        <v>#N/A</v>
      </c>
      <c r="N1102" s="8" t="e">
        <v>#N/A</v>
      </c>
      <c r="O1102" t="e">
        <v>#N/A</v>
      </c>
      <c r="P1102" t="e">
        <v>#N/A</v>
      </c>
      <c r="Q1102" t="e">
        <v>#N/A</v>
      </c>
      <c r="R1102" s="2" t="e">
        <v>#N/A</v>
      </c>
      <c r="S1102" t="e">
        <v>#N/A</v>
      </c>
      <c r="T1102" s="3" t="e">
        <v>#N/A</v>
      </c>
      <c r="U1102" s="3" t="e">
        <v>#N/A</v>
      </c>
      <c r="V1102" t="e">
        <v>#N/A</v>
      </c>
      <c r="W1102" t="e">
        <v>#N/A</v>
      </c>
      <c r="X1102" t="e">
        <v>#N/A</v>
      </c>
      <c r="Y1102" s="3" t="e">
        <v>#N/A</v>
      </c>
      <c r="Z1102" s="8" t="e">
        <v>#N/A</v>
      </c>
      <c r="AA1102" s="30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</row>
    <row r="1103" spans="1:32" x14ac:dyDescent="0.25">
      <c r="A1103" t="e">
        <v>#N/A</v>
      </c>
      <c r="B1103" s="33" t="e">
        <v>#N/A</v>
      </c>
      <c r="C1103" t="e">
        <v>#N/A</v>
      </c>
      <c r="D1103" t="e">
        <v>#N/A</v>
      </c>
      <c r="E1103" s="69" t="e">
        <v>#N/A</v>
      </c>
      <c r="F1103" s="3" t="e">
        <v>#N/A</v>
      </c>
      <c r="G1103" s="3" t="e">
        <v>#N/A</v>
      </c>
      <c r="H1103" s="3" t="e">
        <v>#N/A</v>
      </c>
      <c r="I1103" s="80" t="e">
        <v>#N/A</v>
      </c>
      <c r="J1103" s="80" t="e">
        <v>#N/A</v>
      </c>
      <c r="K1103" s="85" t="e">
        <v>#N/A</v>
      </c>
      <c r="L1103" s="9" t="e">
        <v>#N/A</v>
      </c>
      <c r="M1103" s="93" t="e">
        <v>#N/A</v>
      </c>
      <c r="N1103" s="8" t="e">
        <v>#N/A</v>
      </c>
      <c r="O1103" t="e">
        <v>#N/A</v>
      </c>
      <c r="P1103" t="e">
        <v>#N/A</v>
      </c>
      <c r="Q1103" t="e">
        <v>#N/A</v>
      </c>
      <c r="R1103" s="2" t="e">
        <v>#N/A</v>
      </c>
      <c r="S1103" t="e">
        <v>#N/A</v>
      </c>
      <c r="T1103" s="3" t="e">
        <v>#N/A</v>
      </c>
      <c r="U1103" s="3" t="e">
        <v>#N/A</v>
      </c>
      <c r="V1103" t="e">
        <v>#N/A</v>
      </c>
      <c r="W1103" t="e">
        <v>#N/A</v>
      </c>
      <c r="X1103" t="e">
        <v>#N/A</v>
      </c>
      <c r="Y1103" s="3" t="e">
        <v>#N/A</v>
      </c>
      <c r="Z1103" s="8" t="e">
        <v>#N/A</v>
      </c>
      <c r="AA1103" s="30" t="e">
        <v>#N/A</v>
      </c>
      <c r="AB1103" t="e">
        <v>#N/A</v>
      </c>
      <c r="AC1103" t="e">
        <v>#N/A</v>
      </c>
      <c r="AD1103" t="e">
        <v>#N/A</v>
      </c>
      <c r="AE1103" t="e">
        <v>#N/A</v>
      </c>
      <c r="AF1103" t="e">
        <v>#N/A</v>
      </c>
    </row>
    <row r="1104" spans="1:32" x14ac:dyDescent="0.25">
      <c r="A1104" t="e">
        <v>#N/A</v>
      </c>
      <c r="B1104" s="33" t="e">
        <v>#N/A</v>
      </c>
      <c r="C1104" t="e">
        <v>#N/A</v>
      </c>
      <c r="D1104" t="e">
        <v>#N/A</v>
      </c>
      <c r="E1104" s="69" t="e">
        <v>#N/A</v>
      </c>
      <c r="F1104" s="3" t="e">
        <v>#N/A</v>
      </c>
      <c r="G1104" s="3" t="e">
        <v>#N/A</v>
      </c>
      <c r="H1104" s="3" t="e">
        <v>#N/A</v>
      </c>
      <c r="I1104" s="80" t="e">
        <v>#N/A</v>
      </c>
      <c r="J1104" s="80" t="e">
        <v>#N/A</v>
      </c>
      <c r="K1104" s="85" t="e">
        <v>#N/A</v>
      </c>
      <c r="L1104" s="9" t="e">
        <v>#N/A</v>
      </c>
      <c r="M1104" s="93" t="e">
        <v>#N/A</v>
      </c>
      <c r="N1104" s="8" t="e">
        <v>#N/A</v>
      </c>
      <c r="O1104" t="e">
        <v>#N/A</v>
      </c>
      <c r="P1104" t="e">
        <v>#N/A</v>
      </c>
      <c r="Q1104" t="e">
        <v>#N/A</v>
      </c>
      <c r="R1104" s="2" t="e">
        <v>#N/A</v>
      </c>
      <c r="S1104" t="e">
        <v>#N/A</v>
      </c>
      <c r="T1104" s="3" t="e">
        <v>#N/A</v>
      </c>
      <c r="U1104" s="3" t="e">
        <v>#N/A</v>
      </c>
      <c r="V1104" t="e">
        <v>#N/A</v>
      </c>
      <c r="W1104" t="e">
        <v>#N/A</v>
      </c>
      <c r="X1104" t="e">
        <v>#N/A</v>
      </c>
      <c r="Y1104" s="3" t="e">
        <v>#N/A</v>
      </c>
      <c r="Z1104" s="8" t="e">
        <v>#N/A</v>
      </c>
      <c r="AA1104" s="30" t="e">
        <v>#N/A</v>
      </c>
      <c r="AB1104" t="e">
        <v>#N/A</v>
      </c>
      <c r="AC1104" t="e">
        <v>#N/A</v>
      </c>
      <c r="AD1104" t="e">
        <v>#N/A</v>
      </c>
      <c r="AE1104" t="e">
        <v>#N/A</v>
      </c>
      <c r="AF1104" t="e">
        <v>#N/A</v>
      </c>
    </row>
    <row r="1105" spans="1:32" x14ac:dyDescent="0.25">
      <c r="A1105" t="e">
        <v>#N/A</v>
      </c>
      <c r="B1105" s="33" t="e">
        <v>#N/A</v>
      </c>
      <c r="C1105" t="e">
        <v>#N/A</v>
      </c>
      <c r="D1105" t="e">
        <v>#N/A</v>
      </c>
      <c r="E1105" s="69" t="e">
        <v>#N/A</v>
      </c>
      <c r="F1105" s="3" t="e">
        <v>#N/A</v>
      </c>
      <c r="G1105" s="3" t="e">
        <v>#N/A</v>
      </c>
      <c r="H1105" s="3" t="e">
        <v>#N/A</v>
      </c>
      <c r="I1105" s="80" t="e">
        <v>#N/A</v>
      </c>
      <c r="J1105" s="80" t="e">
        <v>#N/A</v>
      </c>
      <c r="K1105" s="85" t="e">
        <v>#N/A</v>
      </c>
      <c r="L1105" s="9" t="e">
        <v>#N/A</v>
      </c>
      <c r="M1105" s="93" t="e">
        <v>#N/A</v>
      </c>
      <c r="N1105" s="8" t="e">
        <v>#N/A</v>
      </c>
      <c r="O1105" t="e">
        <v>#N/A</v>
      </c>
      <c r="P1105" t="e">
        <v>#N/A</v>
      </c>
      <c r="Q1105" t="e">
        <v>#N/A</v>
      </c>
      <c r="R1105" s="2" t="e">
        <v>#N/A</v>
      </c>
      <c r="S1105" t="e">
        <v>#N/A</v>
      </c>
      <c r="T1105" s="3" t="e">
        <v>#N/A</v>
      </c>
      <c r="U1105" s="3" t="e">
        <v>#N/A</v>
      </c>
      <c r="V1105" t="e">
        <v>#N/A</v>
      </c>
      <c r="W1105" t="e">
        <v>#N/A</v>
      </c>
      <c r="X1105" t="e">
        <v>#N/A</v>
      </c>
      <c r="Y1105" s="3" t="e">
        <v>#N/A</v>
      </c>
      <c r="Z1105" s="8" t="e">
        <v>#N/A</v>
      </c>
      <c r="AA1105" s="30" t="e">
        <v>#N/A</v>
      </c>
      <c r="AB1105" t="e">
        <v>#N/A</v>
      </c>
      <c r="AC1105" t="e">
        <v>#N/A</v>
      </c>
      <c r="AD1105" t="e">
        <v>#N/A</v>
      </c>
      <c r="AE1105" t="e">
        <v>#N/A</v>
      </c>
      <c r="AF1105" t="e">
        <v>#N/A</v>
      </c>
    </row>
    <row r="1106" spans="1:32" x14ac:dyDescent="0.25">
      <c r="A1106" t="e">
        <v>#N/A</v>
      </c>
      <c r="B1106" s="33" t="e">
        <v>#N/A</v>
      </c>
      <c r="C1106" t="e">
        <v>#N/A</v>
      </c>
      <c r="D1106" t="e">
        <v>#N/A</v>
      </c>
      <c r="E1106" s="69" t="e">
        <v>#N/A</v>
      </c>
      <c r="F1106" s="3" t="e">
        <v>#N/A</v>
      </c>
      <c r="G1106" s="3" t="e">
        <v>#N/A</v>
      </c>
      <c r="H1106" s="3" t="e">
        <v>#N/A</v>
      </c>
      <c r="I1106" s="80" t="e">
        <v>#N/A</v>
      </c>
      <c r="J1106" s="80" t="e">
        <v>#N/A</v>
      </c>
      <c r="K1106" s="85" t="e">
        <v>#N/A</v>
      </c>
      <c r="L1106" s="9" t="e">
        <v>#N/A</v>
      </c>
      <c r="M1106" s="93" t="e">
        <v>#N/A</v>
      </c>
      <c r="N1106" s="8" t="e">
        <v>#N/A</v>
      </c>
      <c r="O1106" t="e">
        <v>#N/A</v>
      </c>
      <c r="P1106" t="e">
        <v>#N/A</v>
      </c>
      <c r="Q1106" t="e">
        <v>#N/A</v>
      </c>
      <c r="R1106" s="2" t="e">
        <v>#N/A</v>
      </c>
      <c r="S1106" t="e">
        <v>#N/A</v>
      </c>
      <c r="T1106" s="3" t="e">
        <v>#N/A</v>
      </c>
      <c r="U1106" s="3" t="e">
        <v>#N/A</v>
      </c>
      <c r="V1106" t="e">
        <v>#N/A</v>
      </c>
      <c r="W1106" t="e">
        <v>#N/A</v>
      </c>
      <c r="X1106" t="e">
        <v>#N/A</v>
      </c>
      <c r="Y1106" s="3" t="e">
        <v>#N/A</v>
      </c>
      <c r="Z1106" s="8" t="e">
        <v>#N/A</v>
      </c>
      <c r="AA1106" s="30" t="e">
        <v>#N/A</v>
      </c>
      <c r="AB1106" t="e">
        <v>#N/A</v>
      </c>
      <c r="AC1106" t="e">
        <v>#N/A</v>
      </c>
      <c r="AD1106" t="e">
        <v>#N/A</v>
      </c>
      <c r="AE1106" t="e">
        <v>#N/A</v>
      </c>
      <c r="AF1106" t="e">
        <v>#N/A</v>
      </c>
    </row>
    <row r="1107" spans="1:32" x14ac:dyDescent="0.25">
      <c r="A1107" t="e">
        <v>#N/A</v>
      </c>
      <c r="B1107" s="33" t="e">
        <v>#N/A</v>
      </c>
      <c r="C1107" t="e">
        <v>#N/A</v>
      </c>
      <c r="D1107" t="e">
        <v>#N/A</v>
      </c>
      <c r="E1107" s="69" t="e">
        <v>#N/A</v>
      </c>
      <c r="F1107" s="3" t="e">
        <v>#N/A</v>
      </c>
      <c r="G1107" s="3" t="e">
        <v>#N/A</v>
      </c>
      <c r="H1107" s="3" t="e">
        <v>#N/A</v>
      </c>
      <c r="I1107" s="80" t="e">
        <v>#N/A</v>
      </c>
      <c r="J1107" s="80" t="e">
        <v>#N/A</v>
      </c>
      <c r="K1107" s="85" t="e">
        <v>#N/A</v>
      </c>
      <c r="L1107" s="9" t="e">
        <v>#N/A</v>
      </c>
      <c r="M1107" s="93" t="e">
        <v>#N/A</v>
      </c>
      <c r="N1107" s="8" t="e">
        <v>#N/A</v>
      </c>
      <c r="O1107" t="e">
        <v>#N/A</v>
      </c>
      <c r="P1107" t="e">
        <v>#N/A</v>
      </c>
      <c r="Q1107" t="e">
        <v>#N/A</v>
      </c>
      <c r="R1107" s="2" t="e">
        <v>#N/A</v>
      </c>
      <c r="S1107" t="e">
        <v>#N/A</v>
      </c>
      <c r="T1107" s="3" t="e">
        <v>#N/A</v>
      </c>
      <c r="U1107" s="3" t="e">
        <v>#N/A</v>
      </c>
      <c r="V1107" t="e">
        <v>#N/A</v>
      </c>
      <c r="W1107" t="e">
        <v>#N/A</v>
      </c>
      <c r="X1107" t="e">
        <v>#N/A</v>
      </c>
      <c r="Y1107" s="3" t="e">
        <v>#N/A</v>
      </c>
      <c r="Z1107" s="8" t="e">
        <v>#N/A</v>
      </c>
      <c r="AA1107" s="30" t="e">
        <v>#N/A</v>
      </c>
      <c r="AB1107" t="e">
        <v>#N/A</v>
      </c>
      <c r="AC1107" t="e">
        <v>#N/A</v>
      </c>
      <c r="AD1107" t="e">
        <v>#N/A</v>
      </c>
      <c r="AE1107" t="e">
        <v>#N/A</v>
      </c>
      <c r="AF1107" t="e">
        <v>#N/A</v>
      </c>
    </row>
    <row r="1108" spans="1:32" x14ac:dyDescent="0.25">
      <c r="A1108" t="e">
        <v>#N/A</v>
      </c>
      <c r="B1108" s="33" t="e">
        <v>#N/A</v>
      </c>
      <c r="C1108" t="e">
        <v>#N/A</v>
      </c>
      <c r="D1108" t="e">
        <v>#N/A</v>
      </c>
      <c r="E1108" s="69" t="e">
        <v>#N/A</v>
      </c>
      <c r="F1108" s="3" t="e">
        <v>#N/A</v>
      </c>
      <c r="G1108" s="3" t="e">
        <v>#N/A</v>
      </c>
      <c r="H1108" s="3" t="e">
        <v>#N/A</v>
      </c>
      <c r="I1108" s="80" t="e">
        <v>#N/A</v>
      </c>
      <c r="J1108" s="80" t="e">
        <v>#N/A</v>
      </c>
      <c r="K1108" s="85" t="e">
        <v>#N/A</v>
      </c>
      <c r="L1108" s="9" t="e">
        <v>#N/A</v>
      </c>
      <c r="M1108" s="93" t="e">
        <v>#N/A</v>
      </c>
      <c r="N1108" s="8" t="e">
        <v>#N/A</v>
      </c>
      <c r="O1108" t="e">
        <v>#N/A</v>
      </c>
      <c r="P1108" t="e">
        <v>#N/A</v>
      </c>
      <c r="Q1108" t="e">
        <v>#N/A</v>
      </c>
      <c r="R1108" s="2" t="e">
        <v>#N/A</v>
      </c>
      <c r="S1108" t="e">
        <v>#N/A</v>
      </c>
      <c r="T1108" s="3" t="e">
        <v>#N/A</v>
      </c>
      <c r="U1108" s="3" t="e">
        <v>#N/A</v>
      </c>
      <c r="V1108" t="e">
        <v>#N/A</v>
      </c>
      <c r="W1108" t="e">
        <v>#N/A</v>
      </c>
      <c r="X1108" t="e">
        <v>#N/A</v>
      </c>
      <c r="Y1108" s="3" t="e">
        <v>#N/A</v>
      </c>
      <c r="Z1108" s="8" t="e">
        <v>#N/A</v>
      </c>
      <c r="AA1108" s="30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</row>
    <row r="1109" spans="1:32" x14ac:dyDescent="0.25">
      <c r="A1109" t="e">
        <v>#N/A</v>
      </c>
      <c r="B1109" s="33" t="e">
        <v>#N/A</v>
      </c>
      <c r="C1109" t="e">
        <v>#N/A</v>
      </c>
      <c r="D1109" t="e">
        <v>#N/A</v>
      </c>
      <c r="E1109" s="69" t="e">
        <v>#N/A</v>
      </c>
      <c r="F1109" s="3" t="e">
        <v>#N/A</v>
      </c>
      <c r="G1109" s="3" t="e">
        <v>#N/A</v>
      </c>
      <c r="H1109" s="3" t="e">
        <v>#N/A</v>
      </c>
      <c r="I1109" s="80" t="e">
        <v>#N/A</v>
      </c>
      <c r="J1109" s="80" t="e">
        <v>#N/A</v>
      </c>
      <c r="K1109" s="85" t="e">
        <v>#N/A</v>
      </c>
      <c r="L1109" s="9" t="e">
        <v>#N/A</v>
      </c>
      <c r="M1109" s="93" t="e">
        <v>#N/A</v>
      </c>
      <c r="N1109" s="8" t="e">
        <v>#N/A</v>
      </c>
      <c r="O1109" t="e">
        <v>#N/A</v>
      </c>
      <c r="P1109" t="e">
        <v>#N/A</v>
      </c>
      <c r="Q1109" t="e">
        <v>#N/A</v>
      </c>
      <c r="R1109" s="2" t="e">
        <v>#N/A</v>
      </c>
      <c r="S1109" t="e">
        <v>#N/A</v>
      </c>
      <c r="T1109" s="3" t="e">
        <v>#N/A</v>
      </c>
      <c r="U1109" s="3" t="e">
        <v>#N/A</v>
      </c>
      <c r="V1109" t="e">
        <v>#N/A</v>
      </c>
      <c r="W1109" t="e">
        <v>#N/A</v>
      </c>
      <c r="X1109" t="e">
        <v>#N/A</v>
      </c>
      <c r="Y1109" s="3" t="e">
        <v>#N/A</v>
      </c>
      <c r="Z1109" s="8" t="e">
        <v>#N/A</v>
      </c>
      <c r="AA1109" s="30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</row>
    <row r="1110" spans="1:32" x14ac:dyDescent="0.25">
      <c r="A1110" t="e">
        <v>#N/A</v>
      </c>
      <c r="B1110" s="33" t="e">
        <v>#N/A</v>
      </c>
      <c r="C1110" t="e">
        <v>#N/A</v>
      </c>
      <c r="D1110" t="e">
        <v>#N/A</v>
      </c>
      <c r="E1110" s="69" t="e">
        <v>#N/A</v>
      </c>
      <c r="F1110" s="3" t="e">
        <v>#N/A</v>
      </c>
      <c r="G1110" s="3" t="e">
        <v>#N/A</v>
      </c>
      <c r="H1110" s="3" t="e">
        <v>#N/A</v>
      </c>
      <c r="I1110" s="80" t="e">
        <v>#N/A</v>
      </c>
      <c r="J1110" s="80" t="e">
        <v>#N/A</v>
      </c>
      <c r="K1110" s="85" t="e">
        <v>#N/A</v>
      </c>
      <c r="L1110" s="9" t="e">
        <v>#N/A</v>
      </c>
      <c r="M1110" s="93" t="e">
        <v>#N/A</v>
      </c>
      <c r="N1110" s="8" t="e">
        <v>#N/A</v>
      </c>
      <c r="O1110" t="e">
        <v>#N/A</v>
      </c>
      <c r="P1110" t="e">
        <v>#N/A</v>
      </c>
      <c r="Q1110" t="e">
        <v>#N/A</v>
      </c>
      <c r="R1110" s="2" t="e">
        <v>#N/A</v>
      </c>
      <c r="S1110" t="e">
        <v>#N/A</v>
      </c>
      <c r="T1110" s="3" t="e">
        <v>#N/A</v>
      </c>
      <c r="U1110" s="3" t="e">
        <v>#N/A</v>
      </c>
      <c r="V1110" t="e">
        <v>#N/A</v>
      </c>
      <c r="W1110" t="e">
        <v>#N/A</v>
      </c>
      <c r="X1110" t="e">
        <v>#N/A</v>
      </c>
      <c r="Y1110" s="3" t="e">
        <v>#N/A</v>
      </c>
      <c r="Z1110" s="8" t="e">
        <v>#N/A</v>
      </c>
      <c r="AA1110" s="30" t="e">
        <v>#N/A</v>
      </c>
      <c r="AB1110" t="e">
        <v>#N/A</v>
      </c>
      <c r="AC1110" t="e">
        <v>#N/A</v>
      </c>
      <c r="AD1110" t="e">
        <v>#N/A</v>
      </c>
      <c r="AE1110" t="e">
        <v>#N/A</v>
      </c>
      <c r="AF1110" t="e">
        <v>#N/A</v>
      </c>
    </row>
    <row r="1111" spans="1:32" x14ac:dyDescent="0.25">
      <c r="A1111" t="e">
        <v>#N/A</v>
      </c>
      <c r="B1111" s="33" t="e">
        <v>#N/A</v>
      </c>
      <c r="C1111" t="e">
        <v>#N/A</v>
      </c>
      <c r="D1111" t="e">
        <v>#N/A</v>
      </c>
      <c r="E1111" s="69" t="e">
        <v>#N/A</v>
      </c>
      <c r="F1111" s="3" t="e">
        <v>#N/A</v>
      </c>
      <c r="G1111" s="3" t="e">
        <v>#N/A</v>
      </c>
      <c r="H1111" s="3" t="e">
        <v>#N/A</v>
      </c>
      <c r="I1111" s="80" t="e">
        <v>#N/A</v>
      </c>
      <c r="J1111" s="80" t="e">
        <v>#N/A</v>
      </c>
      <c r="K1111" s="85" t="e">
        <v>#N/A</v>
      </c>
      <c r="L1111" s="9" t="e">
        <v>#N/A</v>
      </c>
      <c r="M1111" s="93" t="e">
        <v>#N/A</v>
      </c>
      <c r="N1111" s="8" t="e">
        <v>#N/A</v>
      </c>
      <c r="O1111" t="e">
        <v>#N/A</v>
      </c>
      <c r="P1111" t="e">
        <v>#N/A</v>
      </c>
      <c r="Q1111" t="e">
        <v>#N/A</v>
      </c>
      <c r="R1111" s="2" t="e">
        <v>#N/A</v>
      </c>
      <c r="S1111" t="e">
        <v>#N/A</v>
      </c>
      <c r="T1111" s="3" t="e">
        <v>#N/A</v>
      </c>
      <c r="U1111" s="3" t="e">
        <v>#N/A</v>
      </c>
      <c r="V1111" t="e">
        <v>#N/A</v>
      </c>
      <c r="W1111" t="e">
        <v>#N/A</v>
      </c>
      <c r="X1111" t="e">
        <v>#N/A</v>
      </c>
      <c r="Y1111" s="3" t="e">
        <v>#N/A</v>
      </c>
      <c r="Z1111" s="8" t="e">
        <v>#N/A</v>
      </c>
      <c r="AA1111" s="30" t="e">
        <v>#N/A</v>
      </c>
      <c r="AB1111" t="e">
        <v>#N/A</v>
      </c>
      <c r="AC1111" t="e">
        <v>#N/A</v>
      </c>
      <c r="AD1111" t="e">
        <v>#N/A</v>
      </c>
      <c r="AE1111" t="e">
        <v>#N/A</v>
      </c>
      <c r="AF1111" t="e">
        <v>#N/A</v>
      </c>
    </row>
    <row r="1112" spans="1:32" x14ac:dyDescent="0.25">
      <c r="A1112" t="e">
        <v>#N/A</v>
      </c>
      <c r="B1112" s="33" t="e">
        <v>#N/A</v>
      </c>
      <c r="C1112" t="e">
        <v>#N/A</v>
      </c>
      <c r="D1112" t="e">
        <v>#N/A</v>
      </c>
      <c r="E1112" s="69" t="e">
        <v>#N/A</v>
      </c>
      <c r="F1112" s="3" t="e">
        <v>#N/A</v>
      </c>
      <c r="G1112" s="3" t="e">
        <v>#N/A</v>
      </c>
      <c r="H1112" s="3" t="e">
        <v>#N/A</v>
      </c>
      <c r="I1112" s="80" t="e">
        <v>#N/A</v>
      </c>
      <c r="J1112" s="80" t="e">
        <v>#N/A</v>
      </c>
      <c r="K1112" s="85" t="e">
        <v>#N/A</v>
      </c>
      <c r="L1112" s="9" t="e">
        <v>#N/A</v>
      </c>
      <c r="M1112" s="93" t="e">
        <v>#N/A</v>
      </c>
      <c r="N1112" s="8" t="e">
        <v>#N/A</v>
      </c>
      <c r="O1112" t="e">
        <v>#N/A</v>
      </c>
      <c r="P1112" t="e">
        <v>#N/A</v>
      </c>
      <c r="Q1112" t="e">
        <v>#N/A</v>
      </c>
      <c r="R1112" s="2" t="e">
        <v>#N/A</v>
      </c>
      <c r="S1112" t="e">
        <v>#N/A</v>
      </c>
      <c r="T1112" s="3" t="e">
        <v>#N/A</v>
      </c>
      <c r="U1112" s="3" t="e">
        <v>#N/A</v>
      </c>
      <c r="V1112" t="e">
        <v>#N/A</v>
      </c>
      <c r="W1112" t="e">
        <v>#N/A</v>
      </c>
      <c r="X1112" t="e">
        <v>#N/A</v>
      </c>
      <c r="Y1112" s="3" t="e">
        <v>#N/A</v>
      </c>
      <c r="Z1112" s="8" t="e">
        <v>#N/A</v>
      </c>
      <c r="AA1112" s="30" t="e">
        <v>#N/A</v>
      </c>
      <c r="AB1112" t="e">
        <v>#N/A</v>
      </c>
      <c r="AC1112" t="e">
        <v>#N/A</v>
      </c>
      <c r="AD1112" t="e">
        <v>#N/A</v>
      </c>
      <c r="AE1112" t="e">
        <v>#N/A</v>
      </c>
      <c r="AF1112" t="e">
        <v>#N/A</v>
      </c>
    </row>
    <row r="1113" spans="1:32" x14ac:dyDescent="0.25">
      <c r="A1113" t="e">
        <v>#N/A</v>
      </c>
      <c r="B1113" s="33" t="e">
        <v>#N/A</v>
      </c>
      <c r="C1113" t="e">
        <v>#N/A</v>
      </c>
      <c r="D1113" t="e">
        <v>#N/A</v>
      </c>
      <c r="E1113" s="69" t="e">
        <v>#N/A</v>
      </c>
      <c r="F1113" s="3" t="e">
        <v>#N/A</v>
      </c>
      <c r="G1113" s="3" t="e">
        <v>#N/A</v>
      </c>
      <c r="H1113" s="3" t="e">
        <v>#N/A</v>
      </c>
      <c r="I1113" s="80" t="e">
        <v>#N/A</v>
      </c>
      <c r="J1113" s="80" t="e">
        <v>#N/A</v>
      </c>
      <c r="K1113" s="85" t="e">
        <v>#N/A</v>
      </c>
      <c r="L1113" s="9" t="e">
        <v>#N/A</v>
      </c>
      <c r="M1113" s="93" t="e">
        <v>#N/A</v>
      </c>
      <c r="N1113" s="8" t="e">
        <v>#N/A</v>
      </c>
      <c r="O1113" t="e">
        <v>#N/A</v>
      </c>
      <c r="P1113" t="e">
        <v>#N/A</v>
      </c>
      <c r="Q1113" t="e">
        <v>#N/A</v>
      </c>
      <c r="R1113" s="2" t="e">
        <v>#N/A</v>
      </c>
      <c r="S1113" t="e">
        <v>#N/A</v>
      </c>
      <c r="T1113" s="3" t="e">
        <v>#N/A</v>
      </c>
      <c r="U1113" s="3" t="e">
        <v>#N/A</v>
      </c>
      <c r="V1113" t="e">
        <v>#N/A</v>
      </c>
      <c r="W1113" t="e">
        <v>#N/A</v>
      </c>
      <c r="X1113" t="e">
        <v>#N/A</v>
      </c>
      <c r="Y1113" s="3" t="e">
        <v>#N/A</v>
      </c>
      <c r="Z1113" s="8" t="e">
        <v>#N/A</v>
      </c>
      <c r="AA1113" s="30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</row>
    <row r="1114" spans="1:32" x14ac:dyDescent="0.25">
      <c r="A1114" t="e">
        <v>#N/A</v>
      </c>
      <c r="B1114" s="33" t="e">
        <v>#N/A</v>
      </c>
      <c r="C1114" t="e">
        <v>#N/A</v>
      </c>
      <c r="D1114" t="e">
        <v>#N/A</v>
      </c>
      <c r="E1114" s="69" t="e">
        <v>#N/A</v>
      </c>
      <c r="F1114" s="3" t="e">
        <v>#N/A</v>
      </c>
      <c r="G1114" s="3" t="e">
        <v>#N/A</v>
      </c>
      <c r="H1114" s="3" t="e">
        <v>#N/A</v>
      </c>
      <c r="I1114" s="80" t="e">
        <v>#N/A</v>
      </c>
      <c r="J1114" s="80" t="e">
        <v>#N/A</v>
      </c>
      <c r="K1114" s="85" t="e">
        <v>#N/A</v>
      </c>
      <c r="L1114" s="9" t="e">
        <v>#N/A</v>
      </c>
      <c r="M1114" s="93" t="e">
        <v>#N/A</v>
      </c>
      <c r="N1114" s="8" t="e">
        <v>#N/A</v>
      </c>
      <c r="O1114" t="e">
        <v>#N/A</v>
      </c>
      <c r="P1114" t="e">
        <v>#N/A</v>
      </c>
      <c r="Q1114" t="e">
        <v>#N/A</v>
      </c>
      <c r="R1114" s="2" t="e">
        <v>#N/A</v>
      </c>
      <c r="S1114" t="e">
        <v>#N/A</v>
      </c>
      <c r="T1114" s="3" t="e">
        <v>#N/A</v>
      </c>
      <c r="U1114" s="3" t="e">
        <v>#N/A</v>
      </c>
      <c r="V1114" t="e">
        <v>#N/A</v>
      </c>
      <c r="W1114" t="e">
        <v>#N/A</v>
      </c>
      <c r="X1114" t="e">
        <v>#N/A</v>
      </c>
      <c r="Y1114" s="3" t="e">
        <v>#N/A</v>
      </c>
      <c r="Z1114" s="8" t="e">
        <v>#N/A</v>
      </c>
      <c r="AA1114" s="30" t="e">
        <v>#N/A</v>
      </c>
      <c r="AB1114" t="e">
        <v>#N/A</v>
      </c>
      <c r="AC1114" t="e">
        <v>#N/A</v>
      </c>
      <c r="AD1114" t="e">
        <v>#N/A</v>
      </c>
      <c r="AE1114" t="e">
        <v>#N/A</v>
      </c>
      <c r="AF1114" t="e">
        <v>#N/A</v>
      </c>
    </row>
    <row r="1115" spans="1:32" x14ac:dyDescent="0.25">
      <c r="A1115" t="e">
        <v>#N/A</v>
      </c>
      <c r="B1115" s="33" t="e">
        <v>#N/A</v>
      </c>
      <c r="C1115" t="e">
        <v>#N/A</v>
      </c>
      <c r="D1115" t="e">
        <v>#N/A</v>
      </c>
      <c r="E1115" s="69" t="e">
        <v>#N/A</v>
      </c>
      <c r="F1115" s="3" t="e">
        <v>#N/A</v>
      </c>
      <c r="G1115" s="3" t="e">
        <v>#N/A</v>
      </c>
      <c r="H1115" s="3" t="e">
        <v>#N/A</v>
      </c>
      <c r="I1115" s="80" t="e">
        <v>#N/A</v>
      </c>
      <c r="J1115" s="80" t="e">
        <v>#N/A</v>
      </c>
      <c r="K1115" s="85" t="e">
        <v>#N/A</v>
      </c>
      <c r="L1115" s="9" t="e">
        <v>#N/A</v>
      </c>
      <c r="M1115" s="93" t="e">
        <v>#N/A</v>
      </c>
      <c r="N1115" s="8" t="e">
        <v>#N/A</v>
      </c>
      <c r="O1115" t="e">
        <v>#N/A</v>
      </c>
      <c r="P1115" t="e">
        <v>#N/A</v>
      </c>
      <c r="Q1115" t="e">
        <v>#N/A</v>
      </c>
      <c r="R1115" s="2" t="e">
        <v>#N/A</v>
      </c>
      <c r="S1115" t="e">
        <v>#N/A</v>
      </c>
      <c r="T1115" s="3" t="e">
        <v>#N/A</v>
      </c>
      <c r="U1115" s="3" t="e">
        <v>#N/A</v>
      </c>
      <c r="V1115" t="e">
        <v>#N/A</v>
      </c>
      <c r="W1115" t="e">
        <v>#N/A</v>
      </c>
      <c r="X1115" t="e">
        <v>#N/A</v>
      </c>
      <c r="Y1115" s="3" t="e">
        <v>#N/A</v>
      </c>
      <c r="Z1115" s="8" t="e">
        <v>#N/A</v>
      </c>
      <c r="AA1115" s="30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</row>
    <row r="1116" spans="1:32" x14ac:dyDescent="0.25">
      <c r="A1116" t="e">
        <v>#N/A</v>
      </c>
      <c r="B1116" s="33" t="e">
        <v>#N/A</v>
      </c>
      <c r="C1116" t="e">
        <v>#N/A</v>
      </c>
      <c r="D1116" t="e">
        <v>#N/A</v>
      </c>
      <c r="E1116" s="69" t="e">
        <v>#N/A</v>
      </c>
      <c r="F1116" s="3" t="e">
        <v>#N/A</v>
      </c>
      <c r="G1116" s="3" t="e">
        <v>#N/A</v>
      </c>
      <c r="H1116" s="3" t="e">
        <v>#N/A</v>
      </c>
      <c r="I1116" s="80" t="e">
        <v>#N/A</v>
      </c>
      <c r="J1116" s="80" t="e">
        <v>#N/A</v>
      </c>
      <c r="K1116" s="85" t="e">
        <v>#N/A</v>
      </c>
      <c r="L1116" s="9" t="e">
        <v>#N/A</v>
      </c>
      <c r="M1116" s="93" t="e">
        <v>#N/A</v>
      </c>
      <c r="N1116" s="8" t="e">
        <v>#N/A</v>
      </c>
      <c r="O1116" t="e">
        <v>#N/A</v>
      </c>
      <c r="P1116" t="e">
        <v>#N/A</v>
      </c>
      <c r="Q1116" t="e">
        <v>#N/A</v>
      </c>
      <c r="R1116" s="2" t="e">
        <v>#N/A</v>
      </c>
      <c r="S1116" t="e">
        <v>#N/A</v>
      </c>
      <c r="T1116" s="3" t="e">
        <v>#N/A</v>
      </c>
      <c r="U1116" s="3" t="e">
        <v>#N/A</v>
      </c>
      <c r="V1116" t="e">
        <v>#N/A</v>
      </c>
      <c r="W1116" t="e">
        <v>#N/A</v>
      </c>
      <c r="X1116" t="e">
        <v>#N/A</v>
      </c>
      <c r="Y1116" s="3" t="e">
        <v>#N/A</v>
      </c>
      <c r="Z1116" s="8" t="e">
        <v>#N/A</v>
      </c>
      <c r="AA1116" s="30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</row>
    <row r="1117" spans="1:32" x14ac:dyDescent="0.25">
      <c r="A1117" t="e">
        <v>#N/A</v>
      </c>
      <c r="B1117" s="33" t="e">
        <v>#N/A</v>
      </c>
      <c r="C1117" t="e">
        <v>#N/A</v>
      </c>
      <c r="D1117" t="e">
        <v>#N/A</v>
      </c>
      <c r="E1117" s="69" t="e">
        <v>#N/A</v>
      </c>
      <c r="F1117" s="3" t="e">
        <v>#N/A</v>
      </c>
      <c r="G1117" s="3" t="e">
        <v>#N/A</v>
      </c>
      <c r="H1117" s="3" t="e">
        <v>#N/A</v>
      </c>
      <c r="I1117" s="80" t="e">
        <v>#N/A</v>
      </c>
      <c r="J1117" s="80" t="e">
        <v>#N/A</v>
      </c>
      <c r="K1117" s="85" t="e">
        <v>#N/A</v>
      </c>
      <c r="L1117" s="9" t="e">
        <v>#N/A</v>
      </c>
      <c r="M1117" s="93" t="e">
        <v>#N/A</v>
      </c>
      <c r="N1117" s="8" t="e">
        <v>#N/A</v>
      </c>
      <c r="O1117" t="e">
        <v>#N/A</v>
      </c>
      <c r="P1117" t="e">
        <v>#N/A</v>
      </c>
      <c r="Q1117" t="e">
        <v>#N/A</v>
      </c>
      <c r="R1117" s="2" t="e">
        <v>#N/A</v>
      </c>
      <c r="S1117" t="e">
        <v>#N/A</v>
      </c>
      <c r="T1117" s="3" t="e">
        <v>#N/A</v>
      </c>
      <c r="U1117" s="3" t="e">
        <v>#N/A</v>
      </c>
      <c r="V1117" t="e">
        <v>#N/A</v>
      </c>
      <c r="W1117" t="e">
        <v>#N/A</v>
      </c>
      <c r="X1117" t="e">
        <v>#N/A</v>
      </c>
      <c r="Y1117" s="3" t="e">
        <v>#N/A</v>
      </c>
      <c r="Z1117" s="8" t="e">
        <v>#N/A</v>
      </c>
      <c r="AA1117" s="30" t="e">
        <v>#N/A</v>
      </c>
      <c r="AB1117" t="e">
        <v>#N/A</v>
      </c>
      <c r="AC1117" t="e">
        <v>#N/A</v>
      </c>
      <c r="AD1117" t="e">
        <v>#N/A</v>
      </c>
      <c r="AE1117" t="e">
        <v>#N/A</v>
      </c>
      <c r="AF1117" t="e">
        <v>#N/A</v>
      </c>
    </row>
    <row r="1118" spans="1:32" x14ac:dyDescent="0.25">
      <c r="A1118" t="e">
        <v>#N/A</v>
      </c>
      <c r="B1118" s="33" t="e">
        <v>#N/A</v>
      </c>
      <c r="C1118" t="e">
        <v>#N/A</v>
      </c>
      <c r="D1118" t="e">
        <v>#N/A</v>
      </c>
      <c r="E1118" s="69" t="e">
        <v>#N/A</v>
      </c>
      <c r="F1118" s="3" t="e">
        <v>#N/A</v>
      </c>
      <c r="G1118" s="3" t="e">
        <v>#N/A</v>
      </c>
      <c r="H1118" s="3" t="e">
        <v>#N/A</v>
      </c>
      <c r="I1118" s="80" t="e">
        <v>#N/A</v>
      </c>
      <c r="J1118" s="80" t="e">
        <v>#N/A</v>
      </c>
      <c r="K1118" s="85" t="e">
        <v>#N/A</v>
      </c>
      <c r="L1118" s="9" t="e">
        <v>#N/A</v>
      </c>
      <c r="M1118" s="93" t="e">
        <v>#N/A</v>
      </c>
      <c r="N1118" s="8" t="e">
        <v>#N/A</v>
      </c>
      <c r="O1118" t="e">
        <v>#N/A</v>
      </c>
      <c r="P1118" t="e">
        <v>#N/A</v>
      </c>
      <c r="Q1118" t="e">
        <v>#N/A</v>
      </c>
      <c r="R1118" s="2" t="e">
        <v>#N/A</v>
      </c>
      <c r="S1118" t="e">
        <v>#N/A</v>
      </c>
      <c r="T1118" s="3" t="e">
        <v>#N/A</v>
      </c>
      <c r="U1118" s="3" t="e">
        <v>#N/A</v>
      </c>
      <c r="V1118" t="e">
        <v>#N/A</v>
      </c>
      <c r="W1118" t="e">
        <v>#N/A</v>
      </c>
      <c r="X1118" t="e">
        <v>#N/A</v>
      </c>
      <c r="Y1118" s="3" t="e">
        <v>#N/A</v>
      </c>
      <c r="Z1118" s="8" t="e">
        <v>#N/A</v>
      </c>
      <c r="AA1118" s="30" t="e">
        <v>#N/A</v>
      </c>
      <c r="AB1118" t="e">
        <v>#N/A</v>
      </c>
      <c r="AC1118" t="e">
        <v>#N/A</v>
      </c>
      <c r="AD1118" t="e">
        <v>#N/A</v>
      </c>
      <c r="AE1118" t="e">
        <v>#N/A</v>
      </c>
      <c r="AF1118" t="e">
        <v>#N/A</v>
      </c>
    </row>
    <row r="1119" spans="1:32" x14ac:dyDescent="0.25">
      <c r="A1119" t="e">
        <v>#N/A</v>
      </c>
      <c r="B1119" s="33" t="e">
        <v>#N/A</v>
      </c>
      <c r="C1119" t="e">
        <v>#N/A</v>
      </c>
      <c r="D1119" t="e">
        <v>#N/A</v>
      </c>
      <c r="E1119" s="69" t="e">
        <v>#N/A</v>
      </c>
      <c r="F1119" s="3" t="e">
        <v>#N/A</v>
      </c>
      <c r="G1119" s="3" t="e">
        <v>#N/A</v>
      </c>
      <c r="H1119" s="3" t="e">
        <v>#N/A</v>
      </c>
      <c r="I1119" s="80" t="e">
        <v>#N/A</v>
      </c>
      <c r="J1119" s="80" t="e">
        <v>#N/A</v>
      </c>
      <c r="K1119" s="85" t="e">
        <v>#N/A</v>
      </c>
      <c r="L1119" s="9" t="e">
        <v>#N/A</v>
      </c>
      <c r="M1119" s="93" t="e">
        <v>#N/A</v>
      </c>
      <c r="N1119" s="8" t="e">
        <v>#N/A</v>
      </c>
      <c r="O1119" t="e">
        <v>#N/A</v>
      </c>
      <c r="P1119" t="e">
        <v>#N/A</v>
      </c>
      <c r="Q1119" t="e">
        <v>#N/A</v>
      </c>
      <c r="R1119" s="2" t="e">
        <v>#N/A</v>
      </c>
      <c r="S1119" t="e">
        <v>#N/A</v>
      </c>
      <c r="T1119" s="3" t="e">
        <v>#N/A</v>
      </c>
      <c r="U1119" s="3" t="e">
        <v>#N/A</v>
      </c>
      <c r="V1119" t="e">
        <v>#N/A</v>
      </c>
      <c r="W1119" t="e">
        <v>#N/A</v>
      </c>
      <c r="X1119" t="e">
        <v>#N/A</v>
      </c>
      <c r="Y1119" s="3" t="e">
        <v>#N/A</v>
      </c>
      <c r="Z1119" s="8" t="e">
        <v>#N/A</v>
      </c>
      <c r="AA1119" s="30" t="e">
        <v>#N/A</v>
      </c>
      <c r="AB1119" t="e">
        <v>#N/A</v>
      </c>
      <c r="AC1119" t="e">
        <v>#N/A</v>
      </c>
      <c r="AD1119" t="e">
        <v>#N/A</v>
      </c>
      <c r="AE1119" t="e">
        <v>#N/A</v>
      </c>
      <c r="AF1119" t="e">
        <v>#N/A</v>
      </c>
    </row>
    <row r="1120" spans="1:32" x14ac:dyDescent="0.25">
      <c r="A1120" t="e">
        <v>#N/A</v>
      </c>
      <c r="B1120" s="33" t="e">
        <v>#N/A</v>
      </c>
      <c r="C1120" t="e">
        <v>#N/A</v>
      </c>
      <c r="D1120" t="e">
        <v>#N/A</v>
      </c>
      <c r="E1120" s="69" t="e">
        <v>#N/A</v>
      </c>
      <c r="F1120" s="3" t="e">
        <v>#N/A</v>
      </c>
      <c r="G1120" s="3" t="e">
        <v>#N/A</v>
      </c>
      <c r="H1120" s="3" t="e">
        <v>#N/A</v>
      </c>
      <c r="I1120" s="80" t="e">
        <v>#N/A</v>
      </c>
      <c r="J1120" s="80" t="e">
        <v>#N/A</v>
      </c>
      <c r="K1120" s="85" t="e">
        <v>#N/A</v>
      </c>
      <c r="L1120" s="9" t="e">
        <v>#N/A</v>
      </c>
      <c r="M1120" s="93" t="e">
        <v>#N/A</v>
      </c>
      <c r="N1120" s="8" t="e">
        <v>#N/A</v>
      </c>
      <c r="O1120" t="e">
        <v>#N/A</v>
      </c>
      <c r="P1120" t="e">
        <v>#N/A</v>
      </c>
      <c r="Q1120" t="e">
        <v>#N/A</v>
      </c>
      <c r="R1120" s="2" t="e">
        <v>#N/A</v>
      </c>
      <c r="S1120" t="e">
        <v>#N/A</v>
      </c>
      <c r="T1120" s="3" t="e">
        <v>#N/A</v>
      </c>
      <c r="U1120" s="3" t="e">
        <v>#N/A</v>
      </c>
      <c r="V1120" t="e">
        <v>#N/A</v>
      </c>
      <c r="W1120" t="e">
        <v>#N/A</v>
      </c>
      <c r="X1120" t="e">
        <v>#N/A</v>
      </c>
      <c r="Y1120" s="3" t="e">
        <v>#N/A</v>
      </c>
      <c r="Z1120" s="8" t="e">
        <v>#N/A</v>
      </c>
      <c r="AA1120" s="30" t="e">
        <v>#N/A</v>
      </c>
      <c r="AB1120" t="e">
        <v>#N/A</v>
      </c>
      <c r="AC1120" t="e">
        <v>#N/A</v>
      </c>
      <c r="AD1120" t="e">
        <v>#N/A</v>
      </c>
      <c r="AE1120" t="e">
        <v>#N/A</v>
      </c>
      <c r="AF1120" t="e">
        <v>#N/A</v>
      </c>
    </row>
    <row r="1121" spans="1:32" x14ac:dyDescent="0.25">
      <c r="A1121" t="e">
        <v>#N/A</v>
      </c>
      <c r="B1121" s="33" t="e">
        <v>#N/A</v>
      </c>
      <c r="C1121" t="e">
        <v>#N/A</v>
      </c>
      <c r="D1121" t="e">
        <v>#N/A</v>
      </c>
      <c r="E1121" s="69" t="e">
        <v>#N/A</v>
      </c>
      <c r="F1121" s="3" t="e">
        <v>#N/A</v>
      </c>
      <c r="G1121" s="3" t="e">
        <v>#N/A</v>
      </c>
      <c r="H1121" s="3" t="e">
        <v>#N/A</v>
      </c>
      <c r="I1121" s="80" t="e">
        <v>#N/A</v>
      </c>
      <c r="J1121" s="80" t="e">
        <v>#N/A</v>
      </c>
      <c r="K1121" s="85" t="e">
        <v>#N/A</v>
      </c>
      <c r="L1121" s="9" t="e">
        <v>#N/A</v>
      </c>
      <c r="M1121" s="93" t="e">
        <v>#N/A</v>
      </c>
      <c r="N1121" s="8" t="e">
        <v>#N/A</v>
      </c>
      <c r="O1121" t="e">
        <v>#N/A</v>
      </c>
      <c r="P1121" t="e">
        <v>#N/A</v>
      </c>
      <c r="Q1121" t="e">
        <v>#N/A</v>
      </c>
      <c r="R1121" s="2" t="e">
        <v>#N/A</v>
      </c>
      <c r="S1121" t="e">
        <v>#N/A</v>
      </c>
      <c r="T1121" s="3" t="e">
        <v>#N/A</v>
      </c>
      <c r="U1121" s="3" t="e">
        <v>#N/A</v>
      </c>
      <c r="V1121" t="e">
        <v>#N/A</v>
      </c>
      <c r="W1121" t="e">
        <v>#N/A</v>
      </c>
      <c r="X1121" t="e">
        <v>#N/A</v>
      </c>
      <c r="Y1121" s="3" t="e">
        <v>#N/A</v>
      </c>
      <c r="Z1121" s="8" t="e">
        <v>#N/A</v>
      </c>
      <c r="AA1121" s="30" t="e">
        <v>#N/A</v>
      </c>
      <c r="AB1121" t="e">
        <v>#N/A</v>
      </c>
      <c r="AC1121" t="e">
        <v>#N/A</v>
      </c>
      <c r="AD1121" t="e">
        <v>#N/A</v>
      </c>
      <c r="AE1121" t="e">
        <v>#N/A</v>
      </c>
      <c r="AF1121" t="e">
        <v>#N/A</v>
      </c>
    </row>
    <row r="1122" spans="1:32" x14ac:dyDescent="0.25">
      <c r="A1122" t="e">
        <v>#N/A</v>
      </c>
      <c r="B1122" s="33" t="e">
        <v>#N/A</v>
      </c>
      <c r="C1122" t="e">
        <v>#N/A</v>
      </c>
      <c r="D1122" t="e">
        <v>#N/A</v>
      </c>
      <c r="E1122" s="69" t="e">
        <v>#N/A</v>
      </c>
      <c r="F1122" s="3" t="e">
        <v>#N/A</v>
      </c>
      <c r="G1122" s="3" t="e">
        <v>#N/A</v>
      </c>
      <c r="H1122" s="3" t="e">
        <v>#N/A</v>
      </c>
      <c r="I1122" s="80" t="e">
        <v>#N/A</v>
      </c>
      <c r="J1122" s="80" t="e">
        <v>#N/A</v>
      </c>
      <c r="K1122" s="85" t="e">
        <v>#N/A</v>
      </c>
      <c r="L1122" s="9" t="e">
        <v>#N/A</v>
      </c>
      <c r="M1122" s="93" t="e">
        <v>#N/A</v>
      </c>
      <c r="N1122" s="8" t="e">
        <v>#N/A</v>
      </c>
      <c r="O1122" t="e">
        <v>#N/A</v>
      </c>
      <c r="P1122" t="e">
        <v>#N/A</v>
      </c>
      <c r="Q1122" t="e">
        <v>#N/A</v>
      </c>
      <c r="R1122" s="2" t="e">
        <v>#N/A</v>
      </c>
      <c r="S1122" t="e">
        <v>#N/A</v>
      </c>
      <c r="T1122" s="3" t="e">
        <v>#N/A</v>
      </c>
      <c r="U1122" s="3" t="e">
        <v>#N/A</v>
      </c>
      <c r="V1122" t="e">
        <v>#N/A</v>
      </c>
      <c r="W1122" t="e">
        <v>#N/A</v>
      </c>
      <c r="X1122" t="e">
        <v>#N/A</v>
      </c>
      <c r="Y1122" s="3" t="e">
        <v>#N/A</v>
      </c>
      <c r="Z1122" s="8" t="e">
        <v>#N/A</v>
      </c>
      <c r="AA1122" s="30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</row>
    <row r="1123" spans="1:32" x14ac:dyDescent="0.25">
      <c r="A1123" t="e">
        <v>#N/A</v>
      </c>
      <c r="B1123" s="33" t="e">
        <v>#N/A</v>
      </c>
      <c r="C1123" t="e">
        <v>#N/A</v>
      </c>
      <c r="D1123" t="e">
        <v>#N/A</v>
      </c>
      <c r="E1123" s="69" t="e">
        <v>#N/A</v>
      </c>
      <c r="F1123" s="3" t="e">
        <v>#N/A</v>
      </c>
      <c r="G1123" s="3" t="e">
        <v>#N/A</v>
      </c>
      <c r="H1123" s="3" t="e">
        <v>#N/A</v>
      </c>
      <c r="I1123" s="80" t="e">
        <v>#N/A</v>
      </c>
      <c r="J1123" s="80" t="e">
        <v>#N/A</v>
      </c>
      <c r="K1123" s="85" t="e">
        <v>#N/A</v>
      </c>
      <c r="L1123" s="9" t="e">
        <v>#N/A</v>
      </c>
      <c r="M1123" s="93" t="e">
        <v>#N/A</v>
      </c>
      <c r="N1123" s="8" t="e">
        <v>#N/A</v>
      </c>
      <c r="O1123" t="e">
        <v>#N/A</v>
      </c>
      <c r="P1123" t="e">
        <v>#N/A</v>
      </c>
      <c r="Q1123" t="e">
        <v>#N/A</v>
      </c>
      <c r="R1123" s="2" t="e">
        <v>#N/A</v>
      </c>
      <c r="S1123" t="e">
        <v>#N/A</v>
      </c>
      <c r="T1123" s="3" t="e">
        <v>#N/A</v>
      </c>
      <c r="U1123" s="3" t="e">
        <v>#N/A</v>
      </c>
      <c r="V1123" t="e">
        <v>#N/A</v>
      </c>
      <c r="W1123" t="e">
        <v>#N/A</v>
      </c>
      <c r="X1123" t="e">
        <v>#N/A</v>
      </c>
      <c r="Y1123" s="3" t="e">
        <v>#N/A</v>
      </c>
      <c r="Z1123" s="8" t="e">
        <v>#N/A</v>
      </c>
      <c r="AA1123" s="30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</row>
    <row r="1124" spans="1:32" x14ac:dyDescent="0.25">
      <c r="A1124" t="e">
        <v>#N/A</v>
      </c>
      <c r="B1124" s="33" t="e">
        <v>#N/A</v>
      </c>
      <c r="C1124" t="e">
        <v>#N/A</v>
      </c>
      <c r="D1124" t="e">
        <v>#N/A</v>
      </c>
      <c r="E1124" s="69" t="e">
        <v>#N/A</v>
      </c>
      <c r="F1124" s="3" t="e">
        <v>#N/A</v>
      </c>
      <c r="G1124" s="3" t="e">
        <v>#N/A</v>
      </c>
      <c r="H1124" s="3" t="e">
        <v>#N/A</v>
      </c>
      <c r="I1124" s="80" t="e">
        <v>#N/A</v>
      </c>
      <c r="J1124" s="80" t="e">
        <v>#N/A</v>
      </c>
      <c r="K1124" s="85" t="e">
        <v>#N/A</v>
      </c>
      <c r="L1124" s="9" t="e">
        <v>#N/A</v>
      </c>
      <c r="M1124" s="93" t="e">
        <v>#N/A</v>
      </c>
      <c r="N1124" s="8" t="e">
        <v>#N/A</v>
      </c>
      <c r="O1124" t="e">
        <v>#N/A</v>
      </c>
      <c r="P1124" t="e">
        <v>#N/A</v>
      </c>
      <c r="Q1124" t="e">
        <v>#N/A</v>
      </c>
      <c r="R1124" s="2" t="e">
        <v>#N/A</v>
      </c>
      <c r="S1124" t="e">
        <v>#N/A</v>
      </c>
      <c r="T1124" s="3" t="e">
        <v>#N/A</v>
      </c>
      <c r="U1124" s="3" t="e">
        <v>#N/A</v>
      </c>
      <c r="V1124" t="e">
        <v>#N/A</v>
      </c>
      <c r="W1124" t="e">
        <v>#N/A</v>
      </c>
      <c r="X1124" t="e">
        <v>#N/A</v>
      </c>
      <c r="Y1124" s="3" t="e">
        <v>#N/A</v>
      </c>
      <c r="Z1124" s="8" t="e">
        <v>#N/A</v>
      </c>
      <c r="AA1124" s="30" t="e">
        <v>#N/A</v>
      </c>
      <c r="AB1124" t="e">
        <v>#N/A</v>
      </c>
      <c r="AC1124" t="e">
        <v>#N/A</v>
      </c>
      <c r="AD1124" t="e">
        <v>#N/A</v>
      </c>
      <c r="AE1124" t="e">
        <v>#N/A</v>
      </c>
      <c r="AF1124" t="e">
        <v>#N/A</v>
      </c>
    </row>
    <row r="1125" spans="1:32" x14ac:dyDescent="0.25">
      <c r="A1125" t="e">
        <v>#N/A</v>
      </c>
      <c r="B1125" s="33" t="e">
        <v>#N/A</v>
      </c>
      <c r="C1125" t="e">
        <v>#N/A</v>
      </c>
      <c r="D1125" t="e">
        <v>#N/A</v>
      </c>
      <c r="E1125" s="69" t="e">
        <v>#N/A</v>
      </c>
      <c r="F1125" s="3" t="e">
        <v>#N/A</v>
      </c>
      <c r="G1125" s="3" t="e">
        <v>#N/A</v>
      </c>
      <c r="H1125" s="3" t="e">
        <v>#N/A</v>
      </c>
      <c r="I1125" s="80" t="e">
        <v>#N/A</v>
      </c>
      <c r="J1125" s="80" t="e">
        <v>#N/A</v>
      </c>
      <c r="K1125" s="85" t="e">
        <v>#N/A</v>
      </c>
      <c r="L1125" s="9" t="e">
        <v>#N/A</v>
      </c>
      <c r="M1125" s="93" t="e">
        <v>#N/A</v>
      </c>
      <c r="N1125" s="8" t="e">
        <v>#N/A</v>
      </c>
      <c r="O1125" t="e">
        <v>#N/A</v>
      </c>
      <c r="P1125" t="e">
        <v>#N/A</v>
      </c>
      <c r="Q1125" t="e">
        <v>#N/A</v>
      </c>
      <c r="R1125" s="2" t="e">
        <v>#N/A</v>
      </c>
      <c r="S1125" t="e">
        <v>#N/A</v>
      </c>
      <c r="T1125" s="3" t="e">
        <v>#N/A</v>
      </c>
      <c r="U1125" s="3" t="e">
        <v>#N/A</v>
      </c>
      <c r="V1125" t="e">
        <v>#N/A</v>
      </c>
      <c r="W1125" t="e">
        <v>#N/A</v>
      </c>
      <c r="X1125" t="e">
        <v>#N/A</v>
      </c>
      <c r="Y1125" s="3" t="e">
        <v>#N/A</v>
      </c>
      <c r="Z1125" s="8" t="e">
        <v>#N/A</v>
      </c>
      <c r="AA1125" s="30" t="e">
        <v>#N/A</v>
      </c>
      <c r="AB1125" t="e">
        <v>#N/A</v>
      </c>
      <c r="AC1125" t="e">
        <v>#N/A</v>
      </c>
      <c r="AD1125" t="e">
        <v>#N/A</v>
      </c>
      <c r="AE1125" t="e">
        <v>#N/A</v>
      </c>
      <c r="AF1125" t="e">
        <v>#N/A</v>
      </c>
    </row>
    <row r="1126" spans="1:32" x14ac:dyDescent="0.25">
      <c r="A1126" t="e">
        <v>#N/A</v>
      </c>
      <c r="B1126" s="33" t="e">
        <v>#N/A</v>
      </c>
      <c r="C1126" t="e">
        <v>#N/A</v>
      </c>
      <c r="D1126" t="e">
        <v>#N/A</v>
      </c>
      <c r="E1126" s="69" t="e">
        <v>#N/A</v>
      </c>
      <c r="F1126" s="3" t="e">
        <v>#N/A</v>
      </c>
      <c r="G1126" s="3" t="e">
        <v>#N/A</v>
      </c>
      <c r="H1126" s="3" t="e">
        <v>#N/A</v>
      </c>
      <c r="I1126" s="80" t="e">
        <v>#N/A</v>
      </c>
      <c r="J1126" s="80" t="e">
        <v>#N/A</v>
      </c>
      <c r="K1126" s="85" t="e">
        <v>#N/A</v>
      </c>
      <c r="L1126" s="9" t="e">
        <v>#N/A</v>
      </c>
      <c r="M1126" s="93" t="e">
        <v>#N/A</v>
      </c>
      <c r="N1126" s="8" t="e">
        <v>#N/A</v>
      </c>
      <c r="O1126" t="e">
        <v>#N/A</v>
      </c>
      <c r="P1126" t="e">
        <v>#N/A</v>
      </c>
      <c r="Q1126" t="e">
        <v>#N/A</v>
      </c>
      <c r="R1126" s="2" t="e">
        <v>#N/A</v>
      </c>
      <c r="S1126" t="e">
        <v>#N/A</v>
      </c>
      <c r="T1126" s="3" t="e">
        <v>#N/A</v>
      </c>
      <c r="U1126" s="3" t="e">
        <v>#N/A</v>
      </c>
      <c r="V1126" t="e">
        <v>#N/A</v>
      </c>
      <c r="W1126" t="e">
        <v>#N/A</v>
      </c>
      <c r="X1126" t="e">
        <v>#N/A</v>
      </c>
      <c r="Y1126" s="3" t="e">
        <v>#N/A</v>
      </c>
      <c r="Z1126" s="8" t="e">
        <v>#N/A</v>
      </c>
      <c r="AA1126" s="30" t="e">
        <v>#N/A</v>
      </c>
      <c r="AB1126" t="e">
        <v>#N/A</v>
      </c>
      <c r="AC1126" t="e">
        <v>#N/A</v>
      </c>
      <c r="AD1126" t="e">
        <v>#N/A</v>
      </c>
      <c r="AE1126" t="e">
        <v>#N/A</v>
      </c>
      <c r="AF1126" t="e">
        <v>#N/A</v>
      </c>
    </row>
    <row r="1127" spans="1:32" x14ac:dyDescent="0.25">
      <c r="A1127" t="e">
        <v>#N/A</v>
      </c>
      <c r="B1127" s="33" t="e">
        <v>#N/A</v>
      </c>
      <c r="C1127" t="e">
        <v>#N/A</v>
      </c>
      <c r="D1127" t="e">
        <v>#N/A</v>
      </c>
      <c r="E1127" s="69" t="e">
        <v>#N/A</v>
      </c>
      <c r="F1127" s="3" t="e">
        <v>#N/A</v>
      </c>
      <c r="G1127" s="3" t="e">
        <v>#N/A</v>
      </c>
      <c r="H1127" s="3" t="e">
        <v>#N/A</v>
      </c>
      <c r="I1127" s="80" t="e">
        <v>#N/A</v>
      </c>
      <c r="J1127" s="80" t="e">
        <v>#N/A</v>
      </c>
      <c r="K1127" s="85" t="e">
        <v>#N/A</v>
      </c>
      <c r="L1127" s="9" t="e">
        <v>#N/A</v>
      </c>
      <c r="M1127" s="93" t="e">
        <v>#N/A</v>
      </c>
      <c r="N1127" s="8" t="e">
        <v>#N/A</v>
      </c>
      <c r="O1127" t="e">
        <v>#N/A</v>
      </c>
      <c r="P1127" t="e">
        <v>#N/A</v>
      </c>
      <c r="Q1127" t="e">
        <v>#N/A</v>
      </c>
      <c r="R1127" s="2" t="e">
        <v>#N/A</v>
      </c>
      <c r="S1127" t="e">
        <v>#N/A</v>
      </c>
      <c r="T1127" s="3" t="e">
        <v>#N/A</v>
      </c>
      <c r="U1127" s="3" t="e">
        <v>#N/A</v>
      </c>
      <c r="V1127" t="e">
        <v>#N/A</v>
      </c>
      <c r="W1127" t="e">
        <v>#N/A</v>
      </c>
      <c r="X1127" t="e">
        <v>#N/A</v>
      </c>
      <c r="Y1127" s="3" t="e">
        <v>#N/A</v>
      </c>
      <c r="Z1127" s="8" t="e">
        <v>#N/A</v>
      </c>
      <c r="AA1127" s="30" t="e">
        <v>#N/A</v>
      </c>
      <c r="AB1127" t="e">
        <v>#N/A</v>
      </c>
      <c r="AC1127" t="e">
        <v>#N/A</v>
      </c>
      <c r="AD1127" t="e">
        <v>#N/A</v>
      </c>
      <c r="AE1127" t="e">
        <v>#N/A</v>
      </c>
      <c r="AF1127" t="e">
        <v>#N/A</v>
      </c>
    </row>
    <row r="1128" spans="1:32" x14ac:dyDescent="0.25">
      <c r="A1128" t="e">
        <v>#N/A</v>
      </c>
      <c r="B1128" s="33" t="e">
        <v>#N/A</v>
      </c>
      <c r="C1128" t="e">
        <v>#N/A</v>
      </c>
      <c r="D1128" t="e">
        <v>#N/A</v>
      </c>
      <c r="E1128" s="69" t="e">
        <v>#N/A</v>
      </c>
      <c r="F1128" s="3" t="e">
        <v>#N/A</v>
      </c>
      <c r="G1128" s="3" t="e">
        <v>#N/A</v>
      </c>
      <c r="H1128" s="3" t="e">
        <v>#N/A</v>
      </c>
      <c r="I1128" s="80" t="e">
        <v>#N/A</v>
      </c>
      <c r="J1128" s="80" t="e">
        <v>#N/A</v>
      </c>
      <c r="K1128" s="85" t="e">
        <v>#N/A</v>
      </c>
      <c r="L1128" s="9" t="e">
        <v>#N/A</v>
      </c>
      <c r="M1128" s="93" t="e">
        <v>#N/A</v>
      </c>
      <c r="N1128" s="8" t="e">
        <v>#N/A</v>
      </c>
      <c r="O1128" t="e">
        <v>#N/A</v>
      </c>
      <c r="P1128" t="e">
        <v>#N/A</v>
      </c>
      <c r="Q1128" t="e">
        <v>#N/A</v>
      </c>
      <c r="R1128" s="2" t="e">
        <v>#N/A</v>
      </c>
      <c r="S1128" t="e">
        <v>#N/A</v>
      </c>
      <c r="T1128" s="3" t="e">
        <v>#N/A</v>
      </c>
      <c r="U1128" s="3" t="e">
        <v>#N/A</v>
      </c>
      <c r="V1128" t="e">
        <v>#N/A</v>
      </c>
      <c r="W1128" t="e">
        <v>#N/A</v>
      </c>
      <c r="X1128" t="e">
        <v>#N/A</v>
      </c>
      <c r="Y1128" s="3" t="e">
        <v>#N/A</v>
      </c>
      <c r="Z1128" s="8" t="e">
        <v>#N/A</v>
      </c>
      <c r="AA1128" s="30" t="e">
        <v>#N/A</v>
      </c>
      <c r="AB1128" t="e">
        <v>#N/A</v>
      </c>
      <c r="AC1128" t="e">
        <v>#N/A</v>
      </c>
      <c r="AD1128" t="e">
        <v>#N/A</v>
      </c>
      <c r="AE1128" t="e">
        <v>#N/A</v>
      </c>
      <c r="AF1128" t="e">
        <v>#N/A</v>
      </c>
    </row>
    <row r="1129" spans="1:32" x14ac:dyDescent="0.25">
      <c r="A1129" t="e">
        <v>#N/A</v>
      </c>
      <c r="B1129" s="33" t="e">
        <v>#N/A</v>
      </c>
      <c r="C1129" t="e">
        <v>#N/A</v>
      </c>
      <c r="D1129" t="e">
        <v>#N/A</v>
      </c>
      <c r="E1129" s="69" t="e">
        <v>#N/A</v>
      </c>
      <c r="F1129" s="3" t="e">
        <v>#N/A</v>
      </c>
      <c r="G1129" s="3" t="e">
        <v>#N/A</v>
      </c>
      <c r="H1129" s="3" t="e">
        <v>#N/A</v>
      </c>
      <c r="I1129" s="80" t="e">
        <v>#N/A</v>
      </c>
      <c r="J1129" s="80" t="e">
        <v>#N/A</v>
      </c>
      <c r="K1129" s="85" t="e">
        <v>#N/A</v>
      </c>
      <c r="L1129" s="9" t="e">
        <v>#N/A</v>
      </c>
      <c r="M1129" s="93" t="e">
        <v>#N/A</v>
      </c>
      <c r="N1129" s="8" t="e">
        <v>#N/A</v>
      </c>
      <c r="O1129" t="e">
        <v>#N/A</v>
      </c>
      <c r="P1129" t="e">
        <v>#N/A</v>
      </c>
      <c r="Q1129" t="e">
        <v>#N/A</v>
      </c>
      <c r="R1129" s="2" t="e">
        <v>#N/A</v>
      </c>
      <c r="S1129" t="e">
        <v>#N/A</v>
      </c>
      <c r="T1129" s="3" t="e">
        <v>#N/A</v>
      </c>
      <c r="U1129" s="3" t="e">
        <v>#N/A</v>
      </c>
      <c r="V1129" t="e">
        <v>#N/A</v>
      </c>
      <c r="W1129" t="e">
        <v>#N/A</v>
      </c>
      <c r="X1129" t="e">
        <v>#N/A</v>
      </c>
      <c r="Y1129" s="3" t="e">
        <v>#N/A</v>
      </c>
      <c r="Z1129" s="8" t="e">
        <v>#N/A</v>
      </c>
      <c r="AA1129" s="30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</row>
    <row r="1130" spans="1:32" x14ac:dyDescent="0.25">
      <c r="A1130" t="e">
        <v>#N/A</v>
      </c>
      <c r="B1130" s="33" t="e">
        <v>#N/A</v>
      </c>
      <c r="C1130" t="e">
        <v>#N/A</v>
      </c>
      <c r="D1130" t="e">
        <v>#N/A</v>
      </c>
      <c r="E1130" s="69" t="e">
        <v>#N/A</v>
      </c>
      <c r="F1130" s="3" t="e">
        <v>#N/A</v>
      </c>
      <c r="G1130" s="3" t="e">
        <v>#N/A</v>
      </c>
      <c r="H1130" s="3" t="e">
        <v>#N/A</v>
      </c>
      <c r="I1130" s="80" t="e">
        <v>#N/A</v>
      </c>
      <c r="J1130" s="80" t="e">
        <v>#N/A</v>
      </c>
      <c r="K1130" s="85" t="e">
        <v>#N/A</v>
      </c>
      <c r="L1130" s="9" t="e">
        <v>#N/A</v>
      </c>
      <c r="M1130" s="93" t="e">
        <v>#N/A</v>
      </c>
      <c r="N1130" s="8" t="e">
        <v>#N/A</v>
      </c>
      <c r="O1130" t="e">
        <v>#N/A</v>
      </c>
      <c r="P1130" t="e">
        <v>#N/A</v>
      </c>
      <c r="Q1130" t="e">
        <v>#N/A</v>
      </c>
      <c r="R1130" s="2" t="e">
        <v>#N/A</v>
      </c>
      <c r="S1130" t="e">
        <v>#N/A</v>
      </c>
      <c r="T1130" s="3" t="e">
        <v>#N/A</v>
      </c>
      <c r="U1130" s="3" t="e">
        <v>#N/A</v>
      </c>
      <c r="V1130" t="e">
        <v>#N/A</v>
      </c>
      <c r="W1130" t="e">
        <v>#N/A</v>
      </c>
      <c r="X1130" t="e">
        <v>#N/A</v>
      </c>
      <c r="Y1130" s="3" t="e">
        <v>#N/A</v>
      </c>
      <c r="Z1130" s="8" t="e">
        <v>#N/A</v>
      </c>
      <c r="AA1130" s="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</row>
    <row r="1131" spans="1:32" x14ac:dyDescent="0.25">
      <c r="A1131" t="e">
        <v>#N/A</v>
      </c>
      <c r="B1131" s="33" t="e">
        <v>#N/A</v>
      </c>
      <c r="C1131" t="e">
        <v>#N/A</v>
      </c>
      <c r="D1131" t="e">
        <v>#N/A</v>
      </c>
      <c r="E1131" s="69" t="e">
        <v>#N/A</v>
      </c>
      <c r="F1131" s="3" t="e">
        <v>#N/A</v>
      </c>
      <c r="G1131" s="3" t="e">
        <v>#N/A</v>
      </c>
      <c r="H1131" s="3" t="e">
        <v>#N/A</v>
      </c>
      <c r="I1131" s="80" t="e">
        <v>#N/A</v>
      </c>
      <c r="J1131" s="80" t="e">
        <v>#N/A</v>
      </c>
      <c r="K1131" s="85" t="e">
        <v>#N/A</v>
      </c>
      <c r="L1131" s="9" t="e">
        <v>#N/A</v>
      </c>
      <c r="M1131" s="93" t="e">
        <v>#N/A</v>
      </c>
      <c r="N1131" s="8" t="e">
        <v>#N/A</v>
      </c>
      <c r="O1131" t="e">
        <v>#N/A</v>
      </c>
      <c r="P1131" t="e">
        <v>#N/A</v>
      </c>
      <c r="Q1131" t="e">
        <v>#N/A</v>
      </c>
      <c r="R1131" s="2" t="e">
        <v>#N/A</v>
      </c>
      <c r="S1131" t="e">
        <v>#N/A</v>
      </c>
      <c r="T1131" s="3" t="e">
        <v>#N/A</v>
      </c>
      <c r="U1131" s="3" t="e">
        <v>#N/A</v>
      </c>
      <c r="V1131" t="e">
        <v>#N/A</v>
      </c>
      <c r="W1131" t="e">
        <v>#N/A</v>
      </c>
      <c r="X1131" t="e">
        <v>#N/A</v>
      </c>
      <c r="Y1131" s="3" t="e">
        <v>#N/A</v>
      </c>
      <c r="Z1131" s="8" t="e">
        <v>#N/A</v>
      </c>
      <c r="AA1131" s="30" t="e">
        <v>#N/A</v>
      </c>
      <c r="AB1131" t="e">
        <v>#N/A</v>
      </c>
      <c r="AC1131" t="e">
        <v>#N/A</v>
      </c>
      <c r="AD1131" t="e">
        <v>#N/A</v>
      </c>
      <c r="AE1131" t="e">
        <v>#N/A</v>
      </c>
      <c r="AF1131" t="e">
        <v>#N/A</v>
      </c>
    </row>
    <row r="1132" spans="1:32" x14ac:dyDescent="0.25">
      <c r="A1132" t="e">
        <v>#N/A</v>
      </c>
      <c r="B1132" s="33" t="e">
        <v>#N/A</v>
      </c>
      <c r="C1132" t="e">
        <v>#N/A</v>
      </c>
      <c r="D1132" t="e">
        <v>#N/A</v>
      </c>
      <c r="E1132" s="69" t="e">
        <v>#N/A</v>
      </c>
      <c r="F1132" s="3" t="e">
        <v>#N/A</v>
      </c>
      <c r="G1132" s="3" t="e">
        <v>#N/A</v>
      </c>
      <c r="H1132" s="3" t="e">
        <v>#N/A</v>
      </c>
      <c r="I1132" s="80" t="e">
        <v>#N/A</v>
      </c>
      <c r="J1132" s="80" t="e">
        <v>#N/A</v>
      </c>
      <c r="K1132" s="85" t="e">
        <v>#N/A</v>
      </c>
      <c r="L1132" s="9" t="e">
        <v>#N/A</v>
      </c>
      <c r="M1132" s="93" t="e">
        <v>#N/A</v>
      </c>
      <c r="N1132" s="8" t="e">
        <v>#N/A</v>
      </c>
      <c r="O1132" t="e">
        <v>#N/A</v>
      </c>
      <c r="P1132" t="e">
        <v>#N/A</v>
      </c>
      <c r="Q1132" t="e">
        <v>#N/A</v>
      </c>
      <c r="R1132" s="2" t="e">
        <v>#N/A</v>
      </c>
      <c r="S1132" t="e">
        <v>#N/A</v>
      </c>
      <c r="T1132" s="3" t="e">
        <v>#N/A</v>
      </c>
      <c r="U1132" s="3" t="e">
        <v>#N/A</v>
      </c>
      <c r="V1132" t="e">
        <v>#N/A</v>
      </c>
      <c r="W1132" t="e">
        <v>#N/A</v>
      </c>
      <c r="X1132" t="e">
        <v>#N/A</v>
      </c>
      <c r="Y1132" s="3" t="e">
        <v>#N/A</v>
      </c>
      <c r="Z1132" s="8" t="e">
        <v>#N/A</v>
      </c>
      <c r="AA1132" s="30" t="e">
        <v>#N/A</v>
      </c>
      <c r="AB1132" t="e">
        <v>#N/A</v>
      </c>
      <c r="AC1132" t="e">
        <v>#N/A</v>
      </c>
      <c r="AD1132" t="e">
        <v>#N/A</v>
      </c>
      <c r="AE1132" t="e">
        <v>#N/A</v>
      </c>
      <c r="AF1132" t="e">
        <v>#N/A</v>
      </c>
    </row>
    <row r="1133" spans="1:32" x14ac:dyDescent="0.25">
      <c r="A1133" t="e">
        <v>#N/A</v>
      </c>
      <c r="B1133" s="33" t="e">
        <v>#N/A</v>
      </c>
      <c r="C1133" t="e">
        <v>#N/A</v>
      </c>
      <c r="D1133" t="e">
        <v>#N/A</v>
      </c>
      <c r="E1133" s="69" t="e">
        <v>#N/A</v>
      </c>
      <c r="F1133" s="3" t="e">
        <v>#N/A</v>
      </c>
      <c r="G1133" s="3" t="e">
        <v>#N/A</v>
      </c>
      <c r="H1133" s="3" t="e">
        <v>#N/A</v>
      </c>
      <c r="I1133" s="80" t="e">
        <v>#N/A</v>
      </c>
      <c r="J1133" s="80" t="e">
        <v>#N/A</v>
      </c>
      <c r="K1133" s="85" t="e">
        <v>#N/A</v>
      </c>
      <c r="L1133" s="9" t="e">
        <v>#N/A</v>
      </c>
      <c r="M1133" s="93" t="e">
        <v>#N/A</v>
      </c>
      <c r="N1133" s="8" t="e">
        <v>#N/A</v>
      </c>
      <c r="O1133" t="e">
        <v>#N/A</v>
      </c>
      <c r="P1133" t="e">
        <v>#N/A</v>
      </c>
      <c r="Q1133" t="e">
        <v>#N/A</v>
      </c>
      <c r="R1133" s="2" t="e">
        <v>#N/A</v>
      </c>
      <c r="S1133" t="e">
        <v>#N/A</v>
      </c>
      <c r="T1133" s="3" t="e">
        <v>#N/A</v>
      </c>
      <c r="U1133" s="3" t="e">
        <v>#N/A</v>
      </c>
      <c r="V1133" t="e">
        <v>#N/A</v>
      </c>
      <c r="W1133" t="e">
        <v>#N/A</v>
      </c>
      <c r="X1133" t="e">
        <v>#N/A</v>
      </c>
      <c r="Y1133" s="3" t="e">
        <v>#N/A</v>
      </c>
      <c r="Z1133" s="8" t="e">
        <v>#N/A</v>
      </c>
      <c r="AA1133" s="30" t="e">
        <v>#N/A</v>
      </c>
      <c r="AB1133" t="e">
        <v>#N/A</v>
      </c>
      <c r="AC1133" t="e">
        <v>#N/A</v>
      </c>
      <c r="AD1133" t="e">
        <v>#N/A</v>
      </c>
      <c r="AE1133" t="e">
        <v>#N/A</v>
      </c>
      <c r="AF1133" t="e">
        <v>#N/A</v>
      </c>
    </row>
    <row r="1134" spans="1:32" x14ac:dyDescent="0.25">
      <c r="A1134" t="e">
        <v>#N/A</v>
      </c>
      <c r="B1134" s="33" t="e">
        <v>#N/A</v>
      </c>
      <c r="C1134" t="e">
        <v>#N/A</v>
      </c>
      <c r="D1134" t="e">
        <v>#N/A</v>
      </c>
      <c r="E1134" s="69" t="e">
        <v>#N/A</v>
      </c>
      <c r="F1134" s="3" t="e">
        <v>#N/A</v>
      </c>
      <c r="G1134" s="3" t="e">
        <v>#N/A</v>
      </c>
      <c r="H1134" s="3" t="e">
        <v>#N/A</v>
      </c>
      <c r="I1134" s="80" t="e">
        <v>#N/A</v>
      </c>
      <c r="J1134" s="80" t="e">
        <v>#N/A</v>
      </c>
      <c r="K1134" s="85" t="e">
        <v>#N/A</v>
      </c>
      <c r="L1134" s="9" t="e">
        <v>#N/A</v>
      </c>
      <c r="M1134" s="93" t="e">
        <v>#N/A</v>
      </c>
      <c r="N1134" s="8" t="e">
        <v>#N/A</v>
      </c>
      <c r="O1134" t="e">
        <v>#N/A</v>
      </c>
      <c r="P1134" t="e">
        <v>#N/A</v>
      </c>
      <c r="Q1134" t="e">
        <v>#N/A</v>
      </c>
      <c r="R1134" s="2" t="e">
        <v>#N/A</v>
      </c>
      <c r="S1134" t="e">
        <v>#N/A</v>
      </c>
      <c r="T1134" s="3" t="e">
        <v>#N/A</v>
      </c>
      <c r="U1134" s="3" t="e">
        <v>#N/A</v>
      </c>
      <c r="V1134" t="e">
        <v>#N/A</v>
      </c>
      <c r="W1134" t="e">
        <v>#N/A</v>
      </c>
      <c r="X1134" t="e">
        <v>#N/A</v>
      </c>
      <c r="Y1134" s="3" t="e">
        <v>#N/A</v>
      </c>
      <c r="Z1134" s="8" t="e">
        <v>#N/A</v>
      </c>
      <c r="AA1134" s="30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</row>
    <row r="1135" spans="1:32" x14ac:dyDescent="0.25">
      <c r="A1135" t="e">
        <v>#N/A</v>
      </c>
      <c r="B1135" s="33" t="e">
        <v>#N/A</v>
      </c>
      <c r="C1135" t="e">
        <v>#N/A</v>
      </c>
      <c r="D1135" t="e">
        <v>#N/A</v>
      </c>
      <c r="E1135" s="69" t="e">
        <v>#N/A</v>
      </c>
      <c r="F1135" s="3" t="e">
        <v>#N/A</v>
      </c>
      <c r="G1135" s="3" t="e">
        <v>#N/A</v>
      </c>
      <c r="H1135" s="3" t="e">
        <v>#N/A</v>
      </c>
      <c r="I1135" s="80" t="e">
        <v>#N/A</v>
      </c>
      <c r="J1135" s="80" t="e">
        <v>#N/A</v>
      </c>
      <c r="K1135" s="85" t="e">
        <v>#N/A</v>
      </c>
      <c r="L1135" s="9" t="e">
        <v>#N/A</v>
      </c>
      <c r="M1135" s="93" t="e">
        <v>#N/A</v>
      </c>
      <c r="N1135" s="8" t="e">
        <v>#N/A</v>
      </c>
      <c r="O1135" t="e">
        <v>#N/A</v>
      </c>
      <c r="P1135" t="e">
        <v>#N/A</v>
      </c>
      <c r="Q1135" t="e">
        <v>#N/A</v>
      </c>
      <c r="R1135" s="2" t="e">
        <v>#N/A</v>
      </c>
      <c r="S1135" t="e">
        <v>#N/A</v>
      </c>
      <c r="T1135" s="3" t="e">
        <v>#N/A</v>
      </c>
      <c r="U1135" s="3" t="e">
        <v>#N/A</v>
      </c>
      <c r="V1135" t="e">
        <v>#N/A</v>
      </c>
      <c r="W1135" t="e">
        <v>#N/A</v>
      </c>
      <c r="X1135" t="e">
        <v>#N/A</v>
      </c>
      <c r="Y1135" s="3" t="e">
        <v>#N/A</v>
      </c>
      <c r="Z1135" s="8" t="e">
        <v>#N/A</v>
      </c>
      <c r="AA1135" s="30" t="e">
        <v>#N/A</v>
      </c>
      <c r="AB1135" t="e">
        <v>#N/A</v>
      </c>
      <c r="AC1135" t="e">
        <v>#N/A</v>
      </c>
      <c r="AD1135" t="e">
        <v>#N/A</v>
      </c>
      <c r="AE1135" t="e">
        <v>#N/A</v>
      </c>
      <c r="AF1135" t="e">
        <v>#N/A</v>
      </c>
    </row>
    <row r="1136" spans="1:32" x14ac:dyDescent="0.25">
      <c r="A1136" t="e">
        <v>#N/A</v>
      </c>
      <c r="B1136" s="33" t="e">
        <v>#N/A</v>
      </c>
      <c r="C1136" t="e">
        <v>#N/A</v>
      </c>
      <c r="D1136" t="e">
        <v>#N/A</v>
      </c>
      <c r="E1136" s="69" t="e">
        <v>#N/A</v>
      </c>
      <c r="F1136" s="3" t="e">
        <v>#N/A</v>
      </c>
      <c r="G1136" s="3" t="e">
        <v>#N/A</v>
      </c>
      <c r="H1136" s="3" t="e">
        <v>#N/A</v>
      </c>
      <c r="I1136" s="80" t="e">
        <v>#N/A</v>
      </c>
      <c r="J1136" s="80" t="e">
        <v>#N/A</v>
      </c>
      <c r="K1136" s="85" t="e">
        <v>#N/A</v>
      </c>
      <c r="L1136" s="9" t="e">
        <v>#N/A</v>
      </c>
      <c r="M1136" s="93" t="e">
        <v>#N/A</v>
      </c>
      <c r="N1136" s="8" t="e">
        <v>#N/A</v>
      </c>
      <c r="O1136" t="e">
        <v>#N/A</v>
      </c>
      <c r="P1136" t="e">
        <v>#N/A</v>
      </c>
      <c r="Q1136" t="e">
        <v>#N/A</v>
      </c>
      <c r="R1136" s="2" t="e">
        <v>#N/A</v>
      </c>
      <c r="S1136" t="e">
        <v>#N/A</v>
      </c>
      <c r="T1136" s="3" t="e">
        <v>#N/A</v>
      </c>
      <c r="U1136" s="3" t="e">
        <v>#N/A</v>
      </c>
      <c r="V1136" t="e">
        <v>#N/A</v>
      </c>
      <c r="W1136" t="e">
        <v>#N/A</v>
      </c>
      <c r="X1136" t="e">
        <v>#N/A</v>
      </c>
      <c r="Y1136" s="3" t="e">
        <v>#N/A</v>
      </c>
      <c r="Z1136" s="8" t="e">
        <v>#N/A</v>
      </c>
      <c r="AA1136" s="30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</row>
    <row r="1137" spans="1:32" x14ac:dyDescent="0.25">
      <c r="A1137" t="e">
        <v>#N/A</v>
      </c>
      <c r="B1137" s="33" t="e">
        <v>#N/A</v>
      </c>
      <c r="C1137" t="e">
        <v>#N/A</v>
      </c>
      <c r="D1137" t="e">
        <v>#N/A</v>
      </c>
      <c r="E1137" s="69" t="e">
        <v>#N/A</v>
      </c>
      <c r="F1137" s="3" t="e">
        <v>#N/A</v>
      </c>
      <c r="G1137" s="3" t="e">
        <v>#N/A</v>
      </c>
      <c r="H1137" s="3" t="e">
        <v>#N/A</v>
      </c>
      <c r="I1137" s="80" t="e">
        <v>#N/A</v>
      </c>
      <c r="J1137" s="80" t="e">
        <v>#N/A</v>
      </c>
      <c r="K1137" s="85" t="e">
        <v>#N/A</v>
      </c>
      <c r="L1137" s="9" t="e">
        <v>#N/A</v>
      </c>
      <c r="M1137" s="93" t="e">
        <v>#N/A</v>
      </c>
      <c r="N1137" s="8" t="e">
        <v>#N/A</v>
      </c>
      <c r="O1137" t="e">
        <v>#N/A</v>
      </c>
      <c r="P1137" t="e">
        <v>#N/A</v>
      </c>
      <c r="Q1137" t="e">
        <v>#N/A</v>
      </c>
      <c r="R1137" s="2" t="e">
        <v>#N/A</v>
      </c>
      <c r="S1137" t="e">
        <v>#N/A</v>
      </c>
      <c r="T1137" s="3" t="e">
        <v>#N/A</v>
      </c>
      <c r="U1137" s="3" t="e">
        <v>#N/A</v>
      </c>
      <c r="V1137" t="e">
        <v>#N/A</v>
      </c>
      <c r="W1137" t="e">
        <v>#N/A</v>
      </c>
      <c r="X1137" t="e">
        <v>#N/A</v>
      </c>
      <c r="Y1137" s="3" t="e">
        <v>#N/A</v>
      </c>
      <c r="Z1137" s="8" t="e">
        <v>#N/A</v>
      </c>
      <c r="AA1137" s="30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</row>
    <row r="1138" spans="1:32" x14ac:dyDescent="0.25">
      <c r="A1138" t="e">
        <v>#N/A</v>
      </c>
      <c r="B1138" s="33" t="e">
        <v>#N/A</v>
      </c>
      <c r="C1138" t="e">
        <v>#N/A</v>
      </c>
      <c r="D1138" t="e">
        <v>#N/A</v>
      </c>
      <c r="E1138" s="69" t="e">
        <v>#N/A</v>
      </c>
      <c r="F1138" s="3" t="e">
        <v>#N/A</v>
      </c>
      <c r="G1138" s="3" t="e">
        <v>#N/A</v>
      </c>
      <c r="H1138" s="3" t="e">
        <v>#N/A</v>
      </c>
      <c r="I1138" s="80" t="e">
        <v>#N/A</v>
      </c>
      <c r="J1138" s="80" t="e">
        <v>#N/A</v>
      </c>
      <c r="K1138" s="85" t="e">
        <v>#N/A</v>
      </c>
      <c r="L1138" s="9" t="e">
        <v>#N/A</v>
      </c>
      <c r="M1138" s="93" t="e">
        <v>#N/A</v>
      </c>
      <c r="N1138" s="8" t="e">
        <v>#N/A</v>
      </c>
      <c r="O1138" t="e">
        <v>#N/A</v>
      </c>
      <c r="P1138" t="e">
        <v>#N/A</v>
      </c>
      <c r="Q1138" t="e">
        <v>#N/A</v>
      </c>
      <c r="R1138" s="2" t="e">
        <v>#N/A</v>
      </c>
      <c r="S1138" t="e">
        <v>#N/A</v>
      </c>
      <c r="T1138" s="3" t="e">
        <v>#N/A</v>
      </c>
      <c r="U1138" s="3" t="e">
        <v>#N/A</v>
      </c>
      <c r="V1138" t="e">
        <v>#N/A</v>
      </c>
      <c r="W1138" t="e">
        <v>#N/A</v>
      </c>
      <c r="X1138" t="e">
        <v>#N/A</v>
      </c>
      <c r="Y1138" s="3" t="e">
        <v>#N/A</v>
      </c>
      <c r="Z1138" s="8" t="e">
        <v>#N/A</v>
      </c>
      <c r="AA1138" s="30" t="e">
        <v>#N/A</v>
      </c>
      <c r="AB1138" t="e">
        <v>#N/A</v>
      </c>
      <c r="AC1138" t="e">
        <v>#N/A</v>
      </c>
      <c r="AD1138" t="e">
        <v>#N/A</v>
      </c>
      <c r="AE1138" t="e">
        <v>#N/A</v>
      </c>
      <c r="AF1138" t="e">
        <v>#N/A</v>
      </c>
    </row>
    <row r="1139" spans="1:32" x14ac:dyDescent="0.25">
      <c r="A1139" t="e">
        <v>#N/A</v>
      </c>
      <c r="B1139" s="33" t="e">
        <v>#N/A</v>
      </c>
      <c r="C1139" t="e">
        <v>#N/A</v>
      </c>
      <c r="D1139" t="e">
        <v>#N/A</v>
      </c>
      <c r="E1139" s="69" t="e">
        <v>#N/A</v>
      </c>
      <c r="F1139" s="3" t="e">
        <v>#N/A</v>
      </c>
      <c r="G1139" s="3" t="e">
        <v>#N/A</v>
      </c>
      <c r="H1139" s="3" t="e">
        <v>#N/A</v>
      </c>
      <c r="I1139" s="80" t="e">
        <v>#N/A</v>
      </c>
      <c r="J1139" s="80" t="e">
        <v>#N/A</v>
      </c>
      <c r="K1139" s="85" t="e">
        <v>#N/A</v>
      </c>
      <c r="L1139" s="9" t="e">
        <v>#N/A</v>
      </c>
      <c r="M1139" s="93" t="e">
        <v>#N/A</v>
      </c>
      <c r="N1139" s="8" t="e">
        <v>#N/A</v>
      </c>
      <c r="O1139" t="e">
        <v>#N/A</v>
      </c>
      <c r="P1139" t="e">
        <v>#N/A</v>
      </c>
      <c r="Q1139" t="e">
        <v>#N/A</v>
      </c>
      <c r="R1139" s="2" t="e">
        <v>#N/A</v>
      </c>
      <c r="S1139" t="e">
        <v>#N/A</v>
      </c>
      <c r="T1139" s="3" t="e">
        <v>#N/A</v>
      </c>
      <c r="U1139" s="3" t="e">
        <v>#N/A</v>
      </c>
      <c r="V1139" t="e">
        <v>#N/A</v>
      </c>
      <c r="W1139" t="e">
        <v>#N/A</v>
      </c>
      <c r="X1139" t="e">
        <v>#N/A</v>
      </c>
      <c r="Y1139" s="3" t="e">
        <v>#N/A</v>
      </c>
      <c r="Z1139" s="8" t="e">
        <v>#N/A</v>
      </c>
      <c r="AA1139" s="30" t="e">
        <v>#N/A</v>
      </c>
      <c r="AB1139" t="e">
        <v>#N/A</v>
      </c>
      <c r="AC1139" t="e">
        <v>#N/A</v>
      </c>
      <c r="AD1139" t="e">
        <v>#N/A</v>
      </c>
      <c r="AE1139" t="e">
        <v>#N/A</v>
      </c>
      <c r="AF1139" t="e">
        <v>#N/A</v>
      </c>
    </row>
    <row r="1140" spans="1:32" x14ac:dyDescent="0.25">
      <c r="A1140" t="e">
        <v>#N/A</v>
      </c>
      <c r="B1140" s="33" t="e">
        <v>#N/A</v>
      </c>
      <c r="C1140" t="e">
        <v>#N/A</v>
      </c>
      <c r="D1140" t="e">
        <v>#N/A</v>
      </c>
      <c r="E1140" s="69" t="e">
        <v>#N/A</v>
      </c>
      <c r="F1140" s="3" t="e">
        <v>#N/A</v>
      </c>
      <c r="G1140" s="3" t="e">
        <v>#N/A</v>
      </c>
      <c r="H1140" s="3" t="e">
        <v>#N/A</v>
      </c>
      <c r="I1140" s="80" t="e">
        <v>#N/A</v>
      </c>
      <c r="J1140" s="80" t="e">
        <v>#N/A</v>
      </c>
      <c r="K1140" s="85" t="e">
        <v>#N/A</v>
      </c>
      <c r="L1140" s="9" t="e">
        <v>#N/A</v>
      </c>
      <c r="M1140" s="93" t="e">
        <v>#N/A</v>
      </c>
      <c r="N1140" s="8" t="e">
        <v>#N/A</v>
      </c>
      <c r="O1140" t="e">
        <v>#N/A</v>
      </c>
      <c r="P1140" t="e">
        <v>#N/A</v>
      </c>
      <c r="Q1140" t="e">
        <v>#N/A</v>
      </c>
      <c r="R1140" s="2" t="e">
        <v>#N/A</v>
      </c>
      <c r="S1140" t="e">
        <v>#N/A</v>
      </c>
      <c r="T1140" s="3" t="e">
        <v>#N/A</v>
      </c>
      <c r="U1140" s="3" t="e">
        <v>#N/A</v>
      </c>
      <c r="V1140" t="e">
        <v>#N/A</v>
      </c>
      <c r="W1140" t="e">
        <v>#N/A</v>
      </c>
      <c r="X1140" t="e">
        <v>#N/A</v>
      </c>
      <c r="Y1140" s="3" t="e">
        <v>#N/A</v>
      </c>
      <c r="Z1140" s="8" t="e">
        <v>#N/A</v>
      </c>
      <c r="AA1140" s="30" t="e">
        <v>#N/A</v>
      </c>
      <c r="AB1140" t="e">
        <v>#N/A</v>
      </c>
      <c r="AC1140" t="e">
        <v>#N/A</v>
      </c>
      <c r="AD1140" t="e">
        <v>#N/A</v>
      </c>
      <c r="AE1140" t="e">
        <v>#N/A</v>
      </c>
      <c r="AF1140" t="e">
        <v>#N/A</v>
      </c>
    </row>
    <row r="1141" spans="1:32" x14ac:dyDescent="0.25">
      <c r="A1141" t="e">
        <v>#N/A</v>
      </c>
      <c r="B1141" s="33" t="e">
        <v>#N/A</v>
      </c>
      <c r="C1141" t="e">
        <v>#N/A</v>
      </c>
      <c r="D1141" t="e">
        <v>#N/A</v>
      </c>
      <c r="E1141" s="69" t="e">
        <v>#N/A</v>
      </c>
      <c r="F1141" s="3" t="e">
        <v>#N/A</v>
      </c>
      <c r="G1141" s="3" t="e">
        <v>#N/A</v>
      </c>
      <c r="H1141" s="3" t="e">
        <v>#N/A</v>
      </c>
      <c r="I1141" s="80" t="e">
        <v>#N/A</v>
      </c>
      <c r="J1141" s="80" t="e">
        <v>#N/A</v>
      </c>
      <c r="K1141" s="85" t="e">
        <v>#N/A</v>
      </c>
      <c r="L1141" s="9" t="e">
        <v>#N/A</v>
      </c>
      <c r="M1141" s="93" t="e">
        <v>#N/A</v>
      </c>
      <c r="N1141" s="8" t="e">
        <v>#N/A</v>
      </c>
      <c r="O1141" t="e">
        <v>#N/A</v>
      </c>
      <c r="P1141" t="e">
        <v>#N/A</v>
      </c>
      <c r="Q1141" t="e">
        <v>#N/A</v>
      </c>
      <c r="R1141" s="2" t="e">
        <v>#N/A</v>
      </c>
      <c r="S1141" t="e">
        <v>#N/A</v>
      </c>
      <c r="T1141" s="3" t="e">
        <v>#N/A</v>
      </c>
      <c r="U1141" s="3" t="e">
        <v>#N/A</v>
      </c>
      <c r="V1141" t="e">
        <v>#N/A</v>
      </c>
      <c r="W1141" t="e">
        <v>#N/A</v>
      </c>
      <c r="X1141" t="e">
        <v>#N/A</v>
      </c>
      <c r="Y1141" s="3" t="e">
        <v>#N/A</v>
      </c>
      <c r="Z1141" s="8" t="e">
        <v>#N/A</v>
      </c>
      <c r="AA1141" s="30" t="e">
        <v>#N/A</v>
      </c>
      <c r="AB1141" t="e">
        <v>#N/A</v>
      </c>
      <c r="AC1141" t="e">
        <v>#N/A</v>
      </c>
      <c r="AD1141" t="e">
        <v>#N/A</v>
      </c>
      <c r="AE1141" t="e">
        <v>#N/A</v>
      </c>
      <c r="AF1141" t="e">
        <v>#N/A</v>
      </c>
    </row>
    <row r="1142" spans="1:32" x14ac:dyDescent="0.25">
      <c r="A1142" t="e">
        <v>#N/A</v>
      </c>
      <c r="B1142" s="33" t="e">
        <v>#N/A</v>
      </c>
      <c r="C1142" t="e">
        <v>#N/A</v>
      </c>
      <c r="D1142" t="e">
        <v>#N/A</v>
      </c>
      <c r="E1142" s="69" t="e">
        <v>#N/A</v>
      </c>
      <c r="F1142" s="3" t="e">
        <v>#N/A</v>
      </c>
      <c r="G1142" s="3" t="e">
        <v>#N/A</v>
      </c>
      <c r="H1142" s="3" t="e">
        <v>#N/A</v>
      </c>
      <c r="I1142" s="80" t="e">
        <v>#N/A</v>
      </c>
      <c r="J1142" s="80" t="e">
        <v>#N/A</v>
      </c>
      <c r="K1142" s="85" t="e">
        <v>#N/A</v>
      </c>
      <c r="L1142" s="9" t="e">
        <v>#N/A</v>
      </c>
      <c r="M1142" s="93" t="e">
        <v>#N/A</v>
      </c>
      <c r="N1142" s="8" t="e">
        <v>#N/A</v>
      </c>
      <c r="O1142" t="e">
        <v>#N/A</v>
      </c>
      <c r="P1142" t="e">
        <v>#N/A</v>
      </c>
      <c r="Q1142" t="e">
        <v>#N/A</v>
      </c>
      <c r="R1142" s="2" t="e">
        <v>#N/A</v>
      </c>
      <c r="S1142" t="e">
        <v>#N/A</v>
      </c>
      <c r="T1142" s="3" t="e">
        <v>#N/A</v>
      </c>
      <c r="U1142" s="3" t="e">
        <v>#N/A</v>
      </c>
      <c r="V1142" t="e">
        <v>#N/A</v>
      </c>
      <c r="W1142" t="e">
        <v>#N/A</v>
      </c>
      <c r="X1142" t="e">
        <v>#N/A</v>
      </c>
      <c r="Y1142" s="3" t="e">
        <v>#N/A</v>
      </c>
      <c r="Z1142" s="8" t="e">
        <v>#N/A</v>
      </c>
      <c r="AA1142" s="30" t="e">
        <v>#N/A</v>
      </c>
      <c r="AB1142" t="e">
        <v>#N/A</v>
      </c>
      <c r="AC1142" t="e">
        <v>#N/A</v>
      </c>
      <c r="AD1142" t="e">
        <v>#N/A</v>
      </c>
      <c r="AE1142" t="e">
        <v>#N/A</v>
      </c>
      <c r="AF1142" t="e">
        <v>#N/A</v>
      </c>
    </row>
    <row r="1143" spans="1:32" x14ac:dyDescent="0.25">
      <c r="A1143" t="e">
        <v>#N/A</v>
      </c>
      <c r="B1143" s="33" t="e">
        <v>#N/A</v>
      </c>
      <c r="C1143" t="e">
        <v>#N/A</v>
      </c>
      <c r="D1143" t="e">
        <v>#N/A</v>
      </c>
      <c r="E1143" s="69" t="e">
        <v>#N/A</v>
      </c>
      <c r="F1143" s="3" t="e">
        <v>#N/A</v>
      </c>
      <c r="G1143" s="3" t="e">
        <v>#N/A</v>
      </c>
      <c r="H1143" s="3" t="e">
        <v>#N/A</v>
      </c>
      <c r="I1143" s="80" t="e">
        <v>#N/A</v>
      </c>
      <c r="J1143" s="80" t="e">
        <v>#N/A</v>
      </c>
      <c r="K1143" s="85" t="e">
        <v>#N/A</v>
      </c>
      <c r="L1143" s="9" t="e">
        <v>#N/A</v>
      </c>
      <c r="M1143" s="93" t="e">
        <v>#N/A</v>
      </c>
      <c r="N1143" s="8" t="e">
        <v>#N/A</v>
      </c>
      <c r="O1143" t="e">
        <v>#N/A</v>
      </c>
      <c r="P1143" t="e">
        <v>#N/A</v>
      </c>
      <c r="Q1143" t="e">
        <v>#N/A</v>
      </c>
      <c r="R1143" s="2" t="e">
        <v>#N/A</v>
      </c>
      <c r="S1143" t="e">
        <v>#N/A</v>
      </c>
      <c r="T1143" s="3" t="e">
        <v>#N/A</v>
      </c>
      <c r="U1143" s="3" t="e">
        <v>#N/A</v>
      </c>
      <c r="V1143" t="e">
        <v>#N/A</v>
      </c>
      <c r="W1143" t="e">
        <v>#N/A</v>
      </c>
      <c r="X1143" t="e">
        <v>#N/A</v>
      </c>
      <c r="Y1143" s="3" t="e">
        <v>#N/A</v>
      </c>
      <c r="Z1143" s="8" t="e">
        <v>#N/A</v>
      </c>
      <c r="AA1143" s="30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</row>
    <row r="1144" spans="1:32" x14ac:dyDescent="0.25">
      <c r="A1144" t="e">
        <v>#N/A</v>
      </c>
      <c r="B1144" s="33" t="e">
        <v>#N/A</v>
      </c>
      <c r="C1144" t="e">
        <v>#N/A</v>
      </c>
      <c r="D1144" t="e">
        <v>#N/A</v>
      </c>
      <c r="E1144" s="69" t="e">
        <v>#N/A</v>
      </c>
      <c r="F1144" s="3" t="e">
        <v>#N/A</v>
      </c>
      <c r="G1144" s="3" t="e">
        <v>#N/A</v>
      </c>
      <c r="H1144" s="3" t="e">
        <v>#N/A</v>
      </c>
      <c r="I1144" s="80" t="e">
        <v>#N/A</v>
      </c>
      <c r="J1144" s="80" t="e">
        <v>#N/A</v>
      </c>
      <c r="K1144" s="85" t="e">
        <v>#N/A</v>
      </c>
      <c r="L1144" s="9" t="e">
        <v>#N/A</v>
      </c>
      <c r="M1144" s="93" t="e">
        <v>#N/A</v>
      </c>
      <c r="N1144" s="8" t="e">
        <v>#N/A</v>
      </c>
      <c r="O1144" t="e">
        <v>#N/A</v>
      </c>
      <c r="P1144" t="e">
        <v>#N/A</v>
      </c>
      <c r="Q1144" t="e">
        <v>#N/A</v>
      </c>
      <c r="R1144" s="2" t="e">
        <v>#N/A</v>
      </c>
      <c r="S1144" t="e">
        <v>#N/A</v>
      </c>
      <c r="T1144" s="3" t="e">
        <v>#N/A</v>
      </c>
      <c r="U1144" s="3" t="e">
        <v>#N/A</v>
      </c>
      <c r="V1144" t="e">
        <v>#N/A</v>
      </c>
      <c r="W1144" t="e">
        <v>#N/A</v>
      </c>
      <c r="X1144" t="e">
        <v>#N/A</v>
      </c>
      <c r="Y1144" s="3" t="e">
        <v>#N/A</v>
      </c>
      <c r="Z1144" s="8" t="e">
        <v>#N/A</v>
      </c>
      <c r="AA1144" s="30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</row>
    <row r="1145" spans="1:32" x14ac:dyDescent="0.25">
      <c r="A1145" t="e">
        <v>#N/A</v>
      </c>
      <c r="B1145" s="33" t="e">
        <v>#N/A</v>
      </c>
      <c r="C1145" t="e">
        <v>#N/A</v>
      </c>
      <c r="D1145" t="e">
        <v>#N/A</v>
      </c>
      <c r="E1145" s="69" t="e">
        <v>#N/A</v>
      </c>
      <c r="F1145" s="3" t="e">
        <v>#N/A</v>
      </c>
      <c r="G1145" s="3" t="e">
        <v>#N/A</v>
      </c>
      <c r="H1145" s="3" t="e">
        <v>#N/A</v>
      </c>
      <c r="I1145" s="80" t="e">
        <v>#N/A</v>
      </c>
      <c r="J1145" s="80" t="e">
        <v>#N/A</v>
      </c>
      <c r="K1145" s="85" t="e">
        <v>#N/A</v>
      </c>
      <c r="L1145" s="9" t="e">
        <v>#N/A</v>
      </c>
      <c r="M1145" s="93" t="e">
        <v>#N/A</v>
      </c>
      <c r="N1145" s="8" t="e">
        <v>#N/A</v>
      </c>
      <c r="O1145" t="e">
        <v>#N/A</v>
      </c>
      <c r="P1145" t="e">
        <v>#N/A</v>
      </c>
      <c r="Q1145" t="e">
        <v>#N/A</v>
      </c>
      <c r="R1145" s="2" t="e">
        <v>#N/A</v>
      </c>
      <c r="S1145" t="e">
        <v>#N/A</v>
      </c>
      <c r="T1145" s="3" t="e">
        <v>#N/A</v>
      </c>
      <c r="U1145" s="3" t="e">
        <v>#N/A</v>
      </c>
      <c r="V1145" t="e">
        <v>#N/A</v>
      </c>
      <c r="W1145" t="e">
        <v>#N/A</v>
      </c>
      <c r="X1145" t="e">
        <v>#N/A</v>
      </c>
      <c r="Y1145" s="3" t="e">
        <v>#N/A</v>
      </c>
      <c r="Z1145" s="8" t="e">
        <v>#N/A</v>
      </c>
      <c r="AA1145" s="30" t="e">
        <v>#N/A</v>
      </c>
      <c r="AB1145" t="e">
        <v>#N/A</v>
      </c>
      <c r="AC1145" t="e">
        <v>#N/A</v>
      </c>
      <c r="AD1145" t="e">
        <v>#N/A</v>
      </c>
      <c r="AE1145" t="e">
        <v>#N/A</v>
      </c>
      <c r="AF1145" t="e">
        <v>#N/A</v>
      </c>
    </row>
    <row r="1146" spans="1:32" x14ac:dyDescent="0.25">
      <c r="A1146" t="e">
        <v>#N/A</v>
      </c>
      <c r="B1146" s="33" t="e">
        <v>#N/A</v>
      </c>
      <c r="C1146" t="e">
        <v>#N/A</v>
      </c>
      <c r="D1146" t="e">
        <v>#N/A</v>
      </c>
      <c r="E1146" s="69" t="e">
        <v>#N/A</v>
      </c>
      <c r="F1146" s="3" t="e">
        <v>#N/A</v>
      </c>
      <c r="G1146" s="3" t="e">
        <v>#N/A</v>
      </c>
      <c r="H1146" s="3" t="e">
        <v>#N/A</v>
      </c>
      <c r="I1146" s="80" t="e">
        <v>#N/A</v>
      </c>
      <c r="J1146" s="80" t="e">
        <v>#N/A</v>
      </c>
      <c r="K1146" s="85" t="e">
        <v>#N/A</v>
      </c>
      <c r="L1146" s="9" t="e">
        <v>#N/A</v>
      </c>
      <c r="M1146" s="93" t="e">
        <v>#N/A</v>
      </c>
      <c r="N1146" s="8" t="e">
        <v>#N/A</v>
      </c>
      <c r="O1146" t="e">
        <v>#N/A</v>
      </c>
      <c r="P1146" t="e">
        <v>#N/A</v>
      </c>
      <c r="Q1146" t="e">
        <v>#N/A</v>
      </c>
      <c r="R1146" s="2" t="e">
        <v>#N/A</v>
      </c>
      <c r="S1146" t="e">
        <v>#N/A</v>
      </c>
      <c r="T1146" s="3" t="e">
        <v>#N/A</v>
      </c>
      <c r="U1146" s="3" t="e">
        <v>#N/A</v>
      </c>
      <c r="V1146" t="e">
        <v>#N/A</v>
      </c>
      <c r="W1146" t="e">
        <v>#N/A</v>
      </c>
      <c r="X1146" t="e">
        <v>#N/A</v>
      </c>
      <c r="Y1146" s="3" t="e">
        <v>#N/A</v>
      </c>
      <c r="Z1146" s="8" t="e">
        <v>#N/A</v>
      </c>
      <c r="AA1146" s="30" t="e">
        <v>#N/A</v>
      </c>
      <c r="AB1146" t="e">
        <v>#N/A</v>
      </c>
      <c r="AC1146" t="e">
        <v>#N/A</v>
      </c>
      <c r="AD1146" t="e">
        <v>#N/A</v>
      </c>
      <c r="AE1146" t="e">
        <v>#N/A</v>
      </c>
      <c r="AF1146" t="e">
        <v>#N/A</v>
      </c>
    </row>
    <row r="1147" spans="1:32" x14ac:dyDescent="0.25">
      <c r="A1147" t="e">
        <v>#N/A</v>
      </c>
      <c r="B1147" s="33" t="e">
        <v>#N/A</v>
      </c>
      <c r="C1147" t="e">
        <v>#N/A</v>
      </c>
      <c r="D1147" t="e">
        <v>#N/A</v>
      </c>
      <c r="E1147" s="69" t="e">
        <v>#N/A</v>
      </c>
      <c r="F1147" s="3" t="e">
        <v>#N/A</v>
      </c>
      <c r="G1147" s="3" t="e">
        <v>#N/A</v>
      </c>
      <c r="H1147" s="3" t="e">
        <v>#N/A</v>
      </c>
      <c r="I1147" s="80" t="e">
        <v>#N/A</v>
      </c>
      <c r="J1147" s="80" t="e">
        <v>#N/A</v>
      </c>
      <c r="K1147" s="85" t="e">
        <v>#N/A</v>
      </c>
      <c r="L1147" s="9" t="e">
        <v>#N/A</v>
      </c>
      <c r="M1147" s="93" t="e">
        <v>#N/A</v>
      </c>
      <c r="N1147" s="8" t="e">
        <v>#N/A</v>
      </c>
      <c r="O1147" t="e">
        <v>#N/A</v>
      </c>
      <c r="P1147" t="e">
        <v>#N/A</v>
      </c>
      <c r="Q1147" t="e">
        <v>#N/A</v>
      </c>
      <c r="R1147" s="2" t="e">
        <v>#N/A</v>
      </c>
      <c r="S1147" t="e">
        <v>#N/A</v>
      </c>
      <c r="T1147" s="3" t="e">
        <v>#N/A</v>
      </c>
      <c r="U1147" s="3" t="e">
        <v>#N/A</v>
      </c>
      <c r="V1147" t="e">
        <v>#N/A</v>
      </c>
      <c r="W1147" t="e">
        <v>#N/A</v>
      </c>
      <c r="X1147" t="e">
        <v>#N/A</v>
      </c>
      <c r="Y1147" s="3" t="e">
        <v>#N/A</v>
      </c>
      <c r="Z1147" s="8" t="e">
        <v>#N/A</v>
      </c>
      <c r="AA1147" s="30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</row>
    <row r="1148" spans="1:32" x14ac:dyDescent="0.25">
      <c r="A1148" t="e">
        <v>#N/A</v>
      </c>
      <c r="B1148" s="33" t="e">
        <v>#N/A</v>
      </c>
      <c r="C1148" t="e">
        <v>#N/A</v>
      </c>
      <c r="D1148" t="e">
        <v>#N/A</v>
      </c>
      <c r="E1148" s="69" t="e">
        <v>#N/A</v>
      </c>
      <c r="F1148" s="3" t="e">
        <v>#N/A</v>
      </c>
      <c r="G1148" s="3" t="e">
        <v>#N/A</v>
      </c>
      <c r="H1148" s="3" t="e">
        <v>#N/A</v>
      </c>
      <c r="I1148" s="80" t="e">
        <v>#N/A</v>
      </c>
      <c r="J1148" s="80" t="e">
        <v>#N/A</v>
      </c>
      <c r="K1148" s="85" t="e">
        <v>#N/A</v>
      </c>
      <c r="L1148" s="9" t="e">
        <v>#N/A</v>
      </c>
      <c r="M1148" s="93" t="e">
        <v>#N/A</v>
      </c>
      <c r="N1148" s="8" t="e">
        <v>#N/A</v>
      </c>
      <c r="O1148" t="e">
        <v>#N/A</v>
      </c>
      <c r="P1148" t="e">
        <v>#N/A</v>
      </c>
      <c r="Q1148" t="e">
        <v>#N/A</v>
      </c>
      <c r="R1148" s="2" t="e">
        <v>#N/A</v>
      </c>
      <c r="S1148" t="e">
        <v>#N/A</v>
      </c>
      <c r="T1148" s="3" t="e">
        <v>#N/A</v>
      </c>
      <c r="U1148" s="3" t="e">
        <v>#N/A</v>
      </c>
      <c r="V1148" t="e">
        <v>#N/A</v>
      </c>
      <c r="W1148" t="e">
        <v>#N/A</v>
      </c>
      <c r="X1148" t="e">
        <v>#N/A</v>
      </c>
      <c r="Y1148" s="3" t="e">
        <v>#N/A</v>
      </c>
      <c r="Z1148" s="8" t="e">
        <v>#N/A</v>
      </c>
      <c r="AA1148" s="30" t="e">
        <v>#N/A</v>
      </c>
      <c r="AB1148" t="e">
        <v>#N/A</v>
      </c>
      <c r="AC1148" t="e">
        <v>#N/A</v>
      </c>
      <c r="AD1148" t="e">
        <v>#N/A</v>
      </c>
      <c r="AE1148" t="e">
        <v>#N/A</v>
      </c>
      <c r="AF1148" t="e">
        <v>#N/A</v>
      </c>
    </row>
    <row r="1149" spans="1:32" x14ac:dyDescent="0.25">
      <c r="A1149" t="e">
        <v>#N/A</v>
      </c>
      <c r="B1149" s="33" t="e">
        <v>#N/A</v>
      </c>
      <c r="C1149" t="e">
        <v>#N/A</v>
      </c>
      <c r="D1149" t="e">
        <v>#N/A</v>
      </c>
      <c r="E1149" s="69" t="e">
        <v>#N/A</v>
      </c>
      <c r="F1149" s="3" t="e">
        <v>#N/A</v>
      </c>
      <c r="G1149" s="3" t="e">
        <v>#N/A</v>
      </c>
      <c r="H1149" s="3" t="e">
        <v>#N/A</v>
      </c>
      <c r="I1149" s="80" t="e">
        <v>#N/A</v>
      </c>
      <c r="J1149" s="80" t="e">
        <v>#N/A</v>
      </c>
      <c r="K1149" s="85" t="e">
        <v>#N/A</v>
      </c>
      <c r="L1149" s="9" t="e">
        <v>#N/A</v>
      </c>
      <c r="M1149" s="93" t="e">
        <v>#N/A</v>
      </c>
      <c r="N1149" s="8" t="e">
        <v>#N/A</v>
      </c>
      <c r="O1149" t="e">
        <v>#N/A</v>
      </c>
      <c r="P1149" t="e">
        <v>#N/A</v>
      </c>
      <c r="Q1149" t="e">
        <v>#N/A</v>
      </c>
      <c r="R1149" s="2" t="e">
        <v>#N/A</v>
      </c>
      <c r="S1149" t="e">
        <v>#N/A</v>
      </c>
      <c r="T1149" s="3" t="e">
        <v>#N/A</v>
      </c>
      <c r="U1149" s="3" t="e">
        <v>#N/A</v>
      </c>
      <c r="V1149" t="e">
        <v>#N/A</v>
      </c>
      <c r="W1149" t="e">
        <v>#N/A</v>
      </c>
      <c r="X1149" t="e">
        <v>#N/A</v>
      </c>
      <c r="Y1149" s="3" t="e">
        <v>#N/A</v>
      </c>
      <c r="Z1149" s="8" t="e">
        <v>#N/A</v>
      </c>
      <c r="AA1149" s="30" t="e">
        <v>#N/A</v>
      </c>
      <c r="AB1149" t="e">
        <v>#N/A</v>
      </c>
      <c r="AC1149" t="e">
        <v>#N/A</v>
      </c>
      <c r="AD1149" t="e">
        <v>#N/A</v>
      </c>
      <c r="AE1149" t="e">
        <v>#N/A</v>
      </c>
      <c r="AF1149" t="e">
        <v>#N/A</v>
      </c>
    </row>
    <row r="1150" spans="1:32" x14ac:dyDescent="0.25">
      <c r="A1150" t="e">
        <v>#N/A</v>
      </c>
      <c r="B1150" s="33" t="e">
        <v>#N/A</v>
      </c>
      <c r="C1150" t="e">
        <v>#N/A</v>
      </c>
      <c r="D1150" t="e">
        <v>#N/A</v>
      </c>
      <c r="E1150" s="69" t="e">
        <v>#N/A</v>
      </c>
      <c r="F1150" s="3" t="e">
        <v>#N/A</v>
      </c>
      <c r="G1150" s="3" t="e">
        <v>#N/A</v>
      </c>
      <c r="H1150" s="3" t="e">
        <v>#N/A</v>
      </c>
      <c r="I1150" s="80" t="e">
        <v>#N/A</v>
      </c>
      <c r="J1150" s="80" t="e">
        <v>#N/A</v>
      </c>
      <c r="K1150" s="85" t="e">
        <v>#N/A</v>
      </c>
      <c r="L1150" s="9" t="e">
        <v>#N/A</v>
      </c>
      <c r="M1150" s="93" t="e">
        <v>#N/A</v>
      </c>
      <c r="N1150" s="8" t="e">
        <v>#N/A</v>
      </c>
      <c r="O1150" t="e">
        <v>#N/A</v>
      </c>
      <c r="P1150" t="e">
        <v>#N/A</v>
      </c>
      <c r="Q1150" t="e">
        <v>#N/A</v>
      </c>
      <c r="R1150" s="2" t="e">
        <v>#N/A</v>
      </c>
      <c r="S1150" t="e">
        <v>#N/A</v>
      </c>
      <c r="T1150" s="3" t="e">
        <v>#N/A</v>
      </c>
      <c r="U1150" s="3" t="e">
        <v>#N/A</v>
      </c>
      <c r="V1150" t="e">
        <v>#N/A</v>
      </c>
      <c r="W1150" t="e">
        <v>#N/A</v>
      </c>
      <c r="X1150" t="e">
        <v>#N/A</v>
      </c>
      <c r="Y1150" s="3" t="e">
        <v>#N/A</v>
      </c>
      <c r="Z1150" s="8" t="e">
        <v>#N/A</v>
      </c>
      <c r="AA1150" s="3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</row>
    <row r="1151" spans="1:32" x14ac:dyDescent="0.25">
      <c r="A1151" t="e">
        <v>#N/A</v>
      </c>
      <c r="B1151" s="33" t="e">
        <v>#N/A</v>
      </c>
      <c r="C1151" t="e">
        <v>#N/A</v>
      </c>
      <c r="D1151" t="e">
        <v>#N/A</v>
      </c>
      <c r="E1151" s="69" t="e">
        <v>#N/A</v>
      </c>
      <c r="F1151" s="3" t="e">
        <v>#N/A</v>
      </c>
      <c r="G1151" s="3" t="e">
        <v>#N/A</v>
      </c>
      <c r="H1151" s="3" t="e">
        <v>#N/A</v>
      </c>
      <c r="I1151" s="80" t="e">
        <v>#N/A</v>
      </c>
      <c r="J1151" s="80" t="e">
        <v>#N/A</v>
      </c>
      <c r="K1151" s="85" t="e">
        <v>#N/A</v>
      </c>
      <c r="L1151" s="9" t="e">
        <v>#N/A</v>
      </c>
      <c r="M1151" s="93" t="e">
        <v>#N/A</v>
      </c>
      <c r="N1151" s="8" t="e">
        <v>#N/A</v>
      </c>
      <c r="O1151" t="e">
        <v>#N/A</v>
      </c>
      <c r="P1151" t="e">
        <v>#N/A</v>
      </c>
      <c r="Q1151" t="e">
        <v>#N/A</v>
      </c>
      <c r="R1151" s="2" t="e">
        <v>#N/A</v>
      </c>
      <c r="S1151" t="e">
        <v>#N/A</v>
      </c>
      <c r="T1151" s="3" t="e">
        <v>#N/A</v>
      </c>
      <c r="U1151" s="3" t="e">
        <v>#N/A</v>
      </c>
      <c r="V1151" t="e">
        <v>#N/A</v>
      </c>
      <c r="W1151" t="e">
        <v>#N/A</v>
      </c>
      <c r="X1151" t="e">
        <v>#N/A</v>
      </c>
      <c r="Y1151" s="3" t="e">
        <v>#N/A</v>
      </c>
      <c r="Z1151" s="8" t="e">
        <v>#N/A</v>
      </c>
      <c r="AA1151" s="30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</row>
    <row r="1152" spans="1:32" x14ac:dyDescent="0.25">
      <c r="A1152" t="e">
        <v>#N/A</v>
      </c>
      <c r="B1152" s="33" t="e">
        <v>#N/A</v>
      </c>
      <c r="C1152" t="e">
        <v>#N/A</v>
      </c>
      <c r="D1152" t="e">
        <v>#N/A</v>
      </c>
      <c r="E1152" s="69" t="e">
        <v>#N/A</v>
      </c>
      <c r="F1152" s="3" t="e">
        <v>#N/A</v>
      </c>
      <c r="G1152" s="3" t="e">
        <v>#N/A</v>
      </c>
      <c r="H1152" s="3" t="e">
        <v>#N/A</v>
      </c>
      <c r="I1152" s="80" t="e">
        <v>#N/A</v>
      </c>
      <c r="J1152" s="80" t="e">
        <v>#N/A</v>
      </c>
      <c r="K1152" s="85" t="e">
        <v>#N/A</v>
      </c>
      <c r="L1152" s="9" t="e">
        <v>#N/A</v>
      </c>
      <c r="M1152" s="93" t="e">
        <v>#N/A</v>
      </c>
      <c r="N1152" s="8" t="e">
        <v>#N/A</v>
      </c>
      <c r="O1152" t="e">
        <v>#N/A</v>
      </c>
      <c r="P1152" t="e">
        <v>#N/A</v>
      </c>
      <c r="Q1152" t="e">
        <v>#N/A</v>
      </c>
      <c r="R1152" s="2" t="e">
        <v>#N/A</v>
      </c>
      <c r="S1152" t="e">
        <v>#N/A</v>
      </c>
      <c r="T1152" s="3" t="e">
        <v>#N/A</v>
      </c>
      <c r="U1152" s="3" t="e">
        <v>#N/A</v>
      </c>
      <c r="V1152" t="e">
        <v>#N/A</v>
      </c>
      <c r="W1152" t="e">
        <v>#N/A</v>
      </c>
      <c r="X1152" t="e">
        <v>#N/A</v>
      </c>
      <c r="Y1152" s="3" t="e">
        <v>#N/A</v>
      </c>
      <c r="Z1152" s="8" t="e">
        <v>#N/A</v>
      </c>
      <c r="AA1152" s="30" t="e">
        <v>#N/A</v>
      </c>
      <c r="AB1152" t="e">
        <v>#N/A</v>
      </c>
      <c r="AC1152" t="e">
        <v>#N/A</v>
      </c>
      <c r="AD1152" t="e">
        <v>#N/A</v>
      </c>
      <c r="AE1152" t="e">
        <v>#N/A</v>
      </c>
      <c r="AF1152" t="e">
        <v>#N/A</v>
      </c>
    </row>
    <row r="1153" spans="1:32" x14ac:dyDescent="0.25">
      <c r="A1153" t="e">
        <v>#N/A</v>
      </c>
      <c r="B1153" s="33" t="e">
        <v>#N/A</v>
      </c>
      <c r="C1153" t="e">
        <v>#N/A</v>
      </c>
      <c r="D1153" t="e">
        <v>#N/A</v>
      </c>
      <c r="E1153" s="69" t="e">
        <v>#N/A</v>
      </c>
      <c r="F1153" s="3" t="e">
        <v>#N/A</v>
      </c>
      <c r="G1153" s="3" t="e">
        <v>#N/A</v>
      </c>
      <c r="H1153" s="3" t="e">
        <v>#N/A</v>
      </c>
      <c r="I1153" s="80" t="e">
        <v>#N/A</v>
      </c>
      <c r="J1153" s="80" t="e">
        <v>#N/A</v>
      </c>
      <c r="K1153" s="85" t="e">
        <v>#N/A</v>
      </c>
      <c r="L1153" s="9" t="e">
        <v>#N/A</v>
      </c>
      <c r="M1153" s="93" t="e">
        <v>#N/A</v>
      </c>
      <c r="N1153" s="8" t="e">
        <v>#N/A</v>
      </c>
      <c r="O1153" t="e">
        <v>#N/A</v>
      </c>
      <c r="P1153" t="e">
        <v>#N/A</v>
      </c>
      <c r="Q1153" t="e">
        <v>#N/A</v>
      </c>
      <c r="R1153" s="2" t="e">
        <v>#N/A</v>
      </c>
      <c r="S1153" t="e">
        <v>#N/A</v>
      </c>
      <c r="T1153" s="3" t="e">
        <v>#N/A</v>
      </c>
      <c r="U1153" s="3" t="e">
        <v>#N/A</v>
      </c>
      <c r="V1153" t="e">
        <v>#N/A</v>
      </c>
      <c r="W1153" t="e">
        <v>#N/A</v>
      </c>
      <c r="X1153" t="e">
        <v>#N/A</v>
      </c>
      <c r="Y1153" s="3" t="e">
        <v>#N/A</v>
      </c>
      <c r="Z1153" s="8" t="e">
        <v>#N/A</v>
      </c>
      <c r="AA1153" s="30" t="e">
        <v>#N/A</v>
      </c>
      <c r="AB1153" t="e">
        <v>#N/A</v>
      </c>
      <c r="AC1153" t="e">
        <v>#N/A</v>
      </c>
      <c r="AD1153" t="e">
        <v>#N/A</v>
      </c>
      <c r="AE1153" t="e">
        <v>#N/A</v>
      </c>
      <c r="AF1153" t="e">
        <v>#N/A</v>
      </c>
    </row>
    <row r="1154" spans="1:32" x14ac:dyDescent="0.25">
      <c r="A1154" t="e">
        <v>#N/A</v>
      </c>
      <c r="B1154" s="33" t="e">
        <v>#N/A</v>
      </c>
      <c r="C1154" t="e">
        <v>#N/A</v>
      </c>
      <c r="D1154" t="e">
        <v>#N/A</v>
      </c>
      <c r="E1154" s="69" t="e">
        <v>#N/A</v>
      </c>
      <c r="F1154" s="3" t="e">
        <v>#N/A</v>
      </c>
      <c r="G1154" s="3" t="e">
        <v>#N/A</v>
      </c>
      <c r="H1154" s="3" t="e">
        <v>#N/A</v>
      </c>
      <c r="I1154" s="80" t="e">
        <v>#N/A</v>
      </c>
      <c r="J1154" s="80" t="e">
        <v>#N/A</v>
      </c>
      <c r="K1154" s="85" t="e">
        <v>#N/A</v>
      </c>
      <c r="L1154" s="9" t="e">
        <v>#N/A</v>
      </c>
      <c r="M1154" s="93" t="e">
        <v>#N/A</v>
      </c>
      <c r="N1154" s="8" t="e">
        <v>#N/A</v>
      </c>
      <c r="O1154" t="e">
        <v>#N/A</v>
      </c>
      <c r="P1154" t="e">
        <v>#N/A</v>
      </c>
      <c r="Q1154" t="e">
        <v>#N/A</v>
      </c>
      <c r="R1154" s="2" t="e">
        <v>#N/A</v>
      </c>
      <c r="S1154" t="e">
        <v>#N/A</v>
      </c>
      <c r="T1154" s="3" t="e">
        <v>#N/A</v>
      </c>
      <c r="U1154" s="3" t="e">
        <v>#N/A</v>
      </c>
      <c r="V1154" t="e">
        <v>#N/A</v>
      </c>
      <c r="W1154" t="e">
        <v>#N/A</v>
      </c>
      <c r="X1154" t="e">
        <v>#N/A</v>
      </c>
      <c r="Y1154" s="3" t="e">
        <v>#N/A</v>
      </c>
      <c r="Z1154" s="8" t="e">
        <v>#N/A</v>
      </c>
      <c r="AA1154" s="30" t="e">
        <v>#N/A</v>
      </c>
      <c r="AB1154" t="e">
        <v>#N/A</v>
      </c>
      <c r="AC1154" t="e">
        <v>#N/A</v>
      </c>
      <c r="AD1154" t="e">
        <v>#N/A</v>
      </c>
      <c r="AE1154" t="e">
        <v>#N/A</v>
      </c>
      <c r="AF1154" t="e">
        <v>#N/A</v>
      </c>
    </row>
    <row r="1155" spans="1:32" x14ac:dyDescent="0.25">
      <c r="A1155" t="e">
        <v>#N/A</v>
      </c>
      <c r="B1155" s="33" t="e">
        <v>#N/A</v>
      </c>
      <c r="C1155" t="e">
        <v>#N/A</v>
      </c>
      <c r="D1155" t="e">
        <v>#N/A</v>
      </c>
      <c r="E1155" s="69" t="e">
        <v>#N/A</v>
      </c>
      <c r="F1155" s="3" t="e">
        <v>#N/A</v>
      </c>
      <c r="G1155" s="3" t="e">
        <v>#N/A</v>
      </c>
      <c r="H1155" s="3" t="e">
        <v>#N/A</v>
      </c>
      <c r="I1155" s="80" t="e">
        <v>#N/A</v>
      </c>
      <c r="J1155" s="80" t="e">
        <v>#N/A</v>
      </c>
      <c r="K1155" s="85" t="e">
        <v>#N/A</v>
      </c>
      <c r="L1155" s="9" t="e">
        <v>#N/A</v>
      </c>
      <c r="M1155" s="93" t="e">
        <v>#N/A</v>
      </c>
      <c r="N1155" s="8" t="e">
        <v>#N/A</v>
      </c>
      <c r="O1155" t="e">
        <v>#N/A</v>
      </c>
      <c r="P1155" t="e">
        <v>#N/A</v>
      </c>
      <c r="Q1155" t="e">
        <v>#N/A</v>
      </c>
      <c r="R1155" s="2" t="e">
        <v>#N/A</v>
      </c>
      <c r="S1155" t="e">
        <v>#N/A</v>
      </c>
      <c r="T1155" s="3" t="e">
        <v>#N/A</v>
      </c>
      <c r="U1155" s="3" t="e">
        <v>#N/A</v>
      </c>
      <c r="V1155" t="e">
        <v>#N/A</v>
      </c>
      <c r="W1155" t="e">
        <v>#N/A</v>
      </c>
      <c r="X1155" t="e">
        <v>#N/A</v>
      </c>
      <c r="Y1155" s="3" t="e">
        <v>#N/A</v>
      </c>
      <c r="Z1155" s="8" t="e">
        <v>#N/A</v>
      </c>
      <c r="AA1155" s="30" t="e">
        <v>#N/A</v>
      </c>
      <c r="AB1155" t="e">
        <v>#N/A</v>
      </c>
      <c r="AC1155" t="e">
        <v>#N/A</v>
      </c>
      <c r="AD1155" t="e">
        <v>#N/A</v>
      </c>
      <c r="AE1155" t="e">
        <v>#N/A</v>
      </c>
      <c r="AF1155" t="e">
        <v>#N/A</v>
      </c>
    </row>
    <row r="1156" spans="1:32" x14ac:dyDescent="0.25">
      <c r="A1156" t="e">
        <v>#N/A</v>
      </c>
      <c r="B1156" s="33" t="e">
        <v>#N/A</v>
      </c>
      <c r="C1156" t="e">
        <v>#N/A</v>
      </c>
      <c r="D1156" t="e">
        <v>#N/A</v>
      </c>
      <c r="E1156" s="69" t="e">
        <v>#N/A</v>
      </c>
      <c r="F1156" s="3" t="e">
        <v>#N/A</v>
      </c>
      <c r="G1156" s="3" t="e">
        <v>#N/A</v>
      </c>
      <c r="H1156" s="3" t="e">
        <v>#N/A</v>
      </c>
      <c r="I1156" s="80" t="e">
        <v>#N/A</v>
      </c>
      <c r="J1156" s="80" t="e">
        <v>#N/A</v>
      </c>
      <c r="K1156" s="85" t="e">
        <v>#N/A</v>
      </c>
      <c r="L1156" s="9" t="e">
        <v>#N/A</v>
      </c>
      <c r="M1156" s="93" t="e">
        <v>#N/A</v>
      </c>
      <c r="N1156" s="8" t="e">
        <v>#N/A</v>
      </c>
      <c r="O1156" t="e">
        <v>#N/A</v>
      </c>
      <c r="P1156" t="e">
        <v>#N/A</v>
      </c>
      <c r="Q1156" t="e">
        <v>#N/A</v>
      </c>
      <c r="R1156" s="2" t="e">
        <v>#N/A</v>
      </c>
      <c r="S1156" t="e">
        <v>#N/A</v>
      </c>
      <c r="T1156" s="3" t="e">
        <v>#N/A</v>
      </c>
      <c r="U1156" s="3" t="e">
        <v>#N/A</v>
      </c>
      <c r="V1156" t="e">
        <v>#N/A</v>
      </c>
      <c r="W1156" t="e">
        <v>#N/A</v>
      </c>
      <c r="X1156" t="e">
        <v>#N/A</v>
      </c>
      <c r="Y1156" s="3" t="e">
        <v>#N/A</v>
      </c>
      <c r="Z1156" s="8" t="e">
        <v>#N/A</v>
      </c>
      <c r="AA1156" s="30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</row>
    <row r="1157" spans="1:32" x14ac:dyDescent="0.25">
      <c r="A1157" t="e">
        <v>#N/A</v>
      </c>
      <c r="B1157" s="33" t="e">
        <v>#N/A</v>
      </c>
      <c r="C1157" t="e">
        <v>#N/A</v>
      </c>
      <c r="D1157" t="e">
        <v>#N/A</v>
      </c>
      <c r="E1157" s="69" t="e">
        <v>#N/A</v>
      </c>
      <c r="F1157" s="3" t="e">
        <v>#N/A</v>
      </c>
      <c r="G1157" s="3" t="e">
        <v>#N/A</v>
      </c>
      <c r="H1157" s="3" t="e">
        <v>#N/A</v>
      </c>
      <c r="I1157" s="80" t="e">
        <v>#N/A</v>
      </c>
      <c r="J1157" s="80" t="e">
        <v>#N/A</v>
      </c>
      <c r="K1157" s="85" t="e">
        <v>#N/A</v>
      </c>
      <c r="L1157" s="9" t="e">
        <v>#N/A</v>
      </c>
      <c r="M1157" s="93" t="e">
        <v>#N/A</v>
      </c>
      <c r="N1157" s="8" t="e">
        <v>#N/A</v>
      </c>
      <c r="O1157" t="e">
        <v>#N/A</v>
      </c>
      <c r="P1157" t="e">
        <v>#N/A</v>
      </c>
      <c r="Q1157" t="e">
        <v>#N/A</v>
      </c>
      <c r="R1157" s="2" t="e">
        <v>#N/A</v>
      </c>
      <c r="S1157" t="e">
        <v>#N/A</v>
      </c>
      <c r="T1157" s="3" t="e">
        <v>#N/A</v>
      </c>
      <c r="U1157" s="3" t="e">
        <v>#N/A</v>
      </c>
      <c r="V1157" t="e">
        <v>#N/A</v>
      </c>
      <c r="W1157" t="e">
        <v>#N/A</v>
      </c>
      <c r="X1157" t="e">
        <v>#N/A</v>
      </c>
      <c r="Y1157" s="3" t="e">
        <v>#N/A</v>
      </c>
      <c r="Z1157" s="8" t="e">
        <v>#N/A</v>
      </c>
      <c r="AA1157" s="30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</row>
    <row r="1158" spans="1:32" x14ac:dyDescent="0.25">
      <c r="A1158" t="e">
        <v>#N/A</v>
      </c>
      <c r="B1158" s="33" t="e">
        <v>#N/A</v>
      </c>
      <c r="C1158" t="e">
        <v>#N/A</v>
      </c>
      <c r="D1158" t="e">
        <v>#N/A</v>
      </c>
      <c r="E1158" s="69" t="e">
        <v>#N/A</v>
      </c>
      <c r="F1158" s="3" t="e">
        <v>#N/A</v>
      </c>
      <c r="G1158" s="3" t="e">
        <v>#N/A</v>
      </c>
      <c r="H1158" s="3" t="e">
        <v>#N/A</v>
      </c>
      <c r="I1158" s="80" t="e">
        <v>#N/A</v>
      </c>
      <c r="J1158" s="80" t="e">
        <v>#N/A</v>
      </c>
      <c r="K1158" s="85" t="e">
        <v>#N/A</v>
      </c>
      <c r="L1158" s="9" t="e">
        <v>#N/A</v>
      </c>
      <c r="M1158" s="93" t="e">
        <v>#N/A</v>
      </c>
      <c r="N1158" s="8" t="e">
        <v>#N/A</v>
      </c>
      <c r="O1158" t="e">
        <v>#N/A</v>
      </c>
      <c r="P1158" t="e">
        <v>#N/A</v>
      </c>
      <c r="Q1158" t="e">
        <v>#N/A</v>
      </c>
      <c r="R1158" s="2" t="e">
        <v>#N/A</v>
      </c>
      <c r="S1158" t="e">
        <v>#N/A</v>
      </c>
      <c r="T1158" s="3" t="e">
        <v>#N/A</v>
      </c>
      <c r="U1158" s="3" t="e">
        <v>#N/A</v>
      </c>
      <c r="V1158" t="e">
        <v>#N/A</v>
      </c>
      <c r="W1158" t="e">
        <v>#N/A</v>
      </c>
      <c r="X1158" t="e">
        <v>#N/A</v>
      </c>
      <c r="Y1158" s="3" t="e">
        <v>#N/A</v>
      </c>
      <c r="Z1158" s="8" t="e">
        <v>#N/A</v>
      </c>
      <c r="AA1158" s="30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</row>
    <row r="1159" spans="1:32" x14ac:dyDescent="0.25">
      <c r="A1159" t="e">
        <v>#N/A</v>
      </c>
      <c r="B1159" s="33" t="e">
        <v>#N/A</v>
      </c>
      <c r="C1159" t="e">
        <v>#N/A</v>
      </c>
      <c r="D1159" t="e">
        <v>#N/A</v>
      </c>
      <c r="E1159" s="69" t="e">
        <v>#N/A</v>
      </c>
      <c r="F1159" s="3" t="e">
        <v>#N/A</v>
      </c>
      <c r="G1159" s="3" t="e">
        <v>#N/A</v>
      </c>
      <c r="H1159" s="3" t="e">
        <v>#N/A</v>
      </c>
      <c r="I1159" s="80" t="e">
        <v>#N/A</v>
      </c>
      <c r="J1159" s="80" t="e">
        <v>#N/A</v>
      </c>
      <c r="K1159" s="85" t="e">
        <v>#N/A</v>
      </c>
      <c r="L1159" s="9" t="e">
        <v>#N/A</v>
      </c>
      <c r="M1159" s="93" t="e">
        <v>#N/A</v>
      </c>
      <c r="N1159" s="8" t="e">
        <v>#N/A</v>
      </c>
      <c r="O1159" t="e">
        <v>#N/A</v>
      </c>
      <c r="P1159" t="e">
        <v>#N/A</v>
      </c>
      <c r="Q1159" t="e">
        <v>#N/A</v>
      </c>
      <c r="R1159" s="2" t="e">
        <v>#N/A</v>
      </c>
      <c r="S1159" t="e">
        <v>#N/A</v>
      </c>
      <c r="T1159" s="3" t="e">
        <v>#N/A</v>
      </c>
      <c r="U1159" s="3" t="e">
        <v>#N/A</v>
      </c>
      <c r="V1159" t="e">
        <v>#N/A</v>
      </c>
      <c r="W1159" t="e">
        <v>#N/A</v>
      </c>
      <c r="X1159" t="e">
        <v>#N/A</v>
      </c>
      <c r="Y1159" s="3" t="e">
        <v>#N/A</v>
      </c>
      <c r="Z1159" s="8" t="e">
        <v>#N/A</v>
      </c>
      <c r="AA1159" s="30" t="e">
        <v>#N/A</v>
      </c>
      <c r="AB1159" t="e">
        <v>#N/A</v>
      </c>
      <c r="AC1159" t="e">
        <v>#N/A</v>
      </c>
      <c r="AD1159" t="e">
        <v>#N/A</v>
      </c>
      <c r="AE1159" t="e">
        <v>#N/A</v>
      </c>
      <c r="AF1159" t="e">
        <v>#N/A</v>
      </c>
    </row>
    <row r="1160" spans="1:32" x14ac:dyDescent="0.25">
      <c r="A1160" t="e">
        <v>#N/A</v>
      </c>
      <c r="B1160" s="33" t="e">
        <v>#N/A</v>
      </c>
      <c r="C1160" t="e">
        <v>#N/A</v>
      </c>
      <c r="D1160" t="e">
        <v>#N/A</v>
      </c>
      <c r="E1160" s="69" t="e">
        <v>#N/A</v>
      </c>
      <c r="F1160" s="3" t="e">
        <v>#N/A</v>
      </c>
      <c r="G1160" s="3" t="e">
        <v>#N/A</v>
      </c>
      <c r="H1160" s="3" t="e">
        <v>#N/A</v>
      </c>
      <c r="I1160" s="80" t="e">
        <v>#N/A</v>
      </c>
      <c r="J1160" s="80" t="e">
        <v>#N/A</v>
      </c>
      <c r="K1160" s="85" t="e">
        <v>#N/A</v>
      </c>
      <c r="L1160" s="9" t="e">
        <v>#N/A</v>
      </c>
      <c r="M1160" s="93" t="e">
        <v>#N/A</v>
      </c>
      <c r="N1160" s="8" t="e">
        <v>#N/A</v>
      </c>
      <c r="O1160" t="e">
        <v>#N/A</v>
      </c>
      <c r="P1160" t="e">
        <v>#N/A</v>
      </c>
      <c r="Q1160" t="e">
        <v>#N/A</v>
      </c>
      <c r="R1160" s="2" t="e">
        <v>#N/A</v>
      </c>
      <c r="S1160" t="e">
        <v>#N/A</v>
      </c>
      <c r="T1160" s="3" t="e">
        <v>#N/A</v>
      </c>
      <c r="U1160" s="3" t="e">
        <v>#N/A</v>
      </c>
      <c r="V1160" t="e">
        <v>#N/A</v>
      </c>
      <c r="W1160" t="e">
        <v>#N/A</v>
      </c>
      <c r="X1160" t="e">
        <v>#N/A</v>
      </c>
      <c r="Y1160" s="3" t="e">
        <v>#N/A</v>
      </c>
      <c r="Z1160" s="8" t="e">
        <v>#N/A</v>
      </c>
      <c r="AA1160" s="30" t="e">
        <v>#N/A</v>
      </c>
      <c r="AB1160" t="e">
        <v>#N/A</v>
      </c>
      <c r="AC1160" t="e">
        <v>#N/A</v>
      </c>
      <c r="AD1160" t="e">
        <v>#N/A</v>
      </c>
      <c r="AE1160" t="e">
        <v>#N/A</v>
      </c>
      <c r="AF1160" t="e">
        <v>#N/A</v>
      </c>
    </row>
    <row r="1161" spans="1:32" x14ac:dyDescent="0.25">
      <c r="A1161" t="e">
        <v>#N/A</v>
      </c>
      <c r="B1161" s="33" t="e">
        <v>#N/A</v>
      </c>
      <c r="C1161" t="e">
        <v>#N/A</v>
      </c>
      <c r="D1161" t="e">
        <v>#N/A</v>
      </c>
      <c r="E1161" s="69" t="e">
        <v>#N/A</v>
      </c>
      <c r="F1161" s="3" t="e">
        <v>#N/A</v>
      </c>
      <c r="G1161" s="3" t="e">
        <v>#N/A</v>
      </c>
      <c r="H1161" s="3" t="e">
        <v>#N/A</v>
      </c>
      <c r="I1161" s="80" t="e">
        <v>#N/A</v>
      </c>
      <c r="J1161" s="80" t="e">
        <v>#N/A</v>
      </c>
      <c r="K1161" s="85" t="e">
        <v>#N/A</v>
      </c>
      <c r="L1161" s="9" t="e">
        <v>#N/A</v>
      </c>
      <c r="M1161" s="93" t="e">
        <v>#N/A</v>
      </c>
      <c r="N1161" s="8" t="e">
        <v>#N/A</v>
      </c>
      <c r="O1161" t="e">
        <v>#N/A</v>
      </c>
      <c r="P1161" t="e">
        <v>#N/A</v>
      </c>
      <c r="Q1161" t="e">
        <v>#N/A</v>
      </c>
      <c r="R1161" s="2" t="e">
        <v>#N/A</v>
      </c>
      <c r="S1161" t="e">
        <v>#N/A</v>
      </c>
      <c r="T1161" s="3" t="e">
        <v>#N/A</v>
      </c>
      <c r="U1161" s="3" t="e">
        <v>#N/A</v>
      </c>
      <c r="V1161" t="e">
        <v>#N/A</v>
      </c>
      <c r="W1161" t="e">
        <v>#N/A</v>
      </c>
      <c r="X1161" t="e">
        <v>#N/A</v>
      </c>
      <c r="Y1161" s="3" t="e">
        <v>#N/A</v>
      </c>
      <c r="Z1161" s="8" t="e">
        <v>#N/A</v>
      </c>
      <c r="AA1161" s="30" t="e">
        <v>#N/A</v>
      </c>
      <c r="AB1161" t="e">
        <v>#N/A</v>
      </c>
      <c r="AC1161" t="e">
        <v>#N/A</v>
      </c>
      <c r="AD1161" t="e">
        <v>#N/A</v>
      </c>
      <c r="AE1161" t="e">
        <v>#N/A</v>
      </c>
      <c r="AF1161" t="e">
        <v>#N/A</v>
      </c>
    </row>
    <row r="1162" spans="1:32" x14ac:dyDescent="0.25">
      <c r="A1162" t="e">
        <v>#N/A</v>
      </c>
      <c r="B1162" s="33" t="e">
        <v>#N/A</v>
      </c>
      <c r="C1162" t="e">
        <v>#N/A</v>
      </c>
      <c r="D1162" t="e">
        <v>#N/A</v>
      </c>
      <c r="E1162" s="69" t="e">
        <v>#N/A</v>
      </c>
      <c r="F1162" s="3" t="e">
        <v>#N/A</v>
      </c>
      <c r="G1162" s="3" t="e">
        <v>#N/A</v>
      </c>
      <c r="H1162" s="3" t="e">
        <v>#N/A</v>
      </c>
      <c r="I1162" s="80" t="e">
        <v>#N/A</v>
      </c>
      <c r="J1162" s="80" t="e">
        <v>#N/A</v>
      </c>
      <c r="K1162" s="85" t="e">
        <v>#N/A</v>
      </c>
      <c r="L1162" s="9" t="e">
        <v>#N/A</v>
      </c>
      <c r="M1162" s="93" t="e">
        <v>#N/A</v>
      </c>
      <c r="N1162" s="8" t="e">
        <v>#N/A</v>
      </c>
      <c r="O1162" t="e">
        <v>#N/A</v>
      </c>
      <c r="P1162" t="e">
        <v>#N/A</v>
      </c>
      <c r="Q1162" t="e">
        <v>#N/A</v>
      </c>
      <c r="R1162" s="2" t="e">
        <v>#N/A</v>
      </c>
      <c r="S1162" t="e">
        <v>#N/A</v>
      </c>
      <c r="T1162" s="3" t="e">
        <v>#N/A</v>
      </c>
      <c r="U1162" s="3" t="e">
        <v>#N/A</v>
      </c>
      <c r="V1162" t="e">
        <v>#N/A</v>
      </c>
      <c r="W1162" t="e">
        <v>#N/A</v>
      </c>
      <c r="X1162" t="e">
        <v>#N/A</v>
      </c>
      <c r="Y1162" s="3" t="e">
        <v>#N/A</v>
      </c>
      <c r="Z1162" s="8" t="e">
        <v>#N/A</v>
      </c>
      <c r="AA1162" s="30" t="e">
        <v>#N/A</v>
      </c>
      <c r="AB1162" t="e">
        <v>#N/A</v>
      </c>
      <c r="AC1162" t="e">
        <v>#N/A</v>
      </c>
      <c r="AD1162" t="e">
        <v>#N/A</v>
      </c>
      <c r="AE1162" t="e">
        <v>#N/A</v>
      </c>
      <c r="AF1162" t="e">
        <v>#N/A</v>
      </c>
    </row>
    <row r="1163" spans="1:32" x14ac:dyDescent="0.25">
      <c r="A1163" t="e">
        <v>#N/A</v>
      </c>
      <c r="B1163" s="33" t="e">
        <v>#N/A</v>
      </c>
      <c r="C1163" t="e">
        <v>#N/A</v>
      </c>
      <c r="D1163" t="e">
        <v>#N/A</v>
      </c>
      <c r="E1163" s="69" t="e">
        <v>#N/A</v>
      </c>
      <c r="F1163" s="3" t="e">
        <v>#N/A</v>
      </c>
      <c r="G1163" s="3" t="e">
        <v>#N/A</v>
      </c>
      <c r="H1163" s="3" t="e">
        <v>#N/A</v>
      </c>
      <c r="I1163" s="80" t="e">
        <v>#N/A</v>
      </c>
      <c r="J1163" s="80" t="e">
        <v>#N/A</v>
      </c>
      <c r="K1163" s="85" t="e">
        <v>#N/A</v>
      </c>
      <c r="L1163" s="9" t="e">
        <v>#N/A</v>
      </c>
      <c r="M1163" s="93" t="e">
        <v>#N/A</v>
      </c>
      <c r="N1163" s="8" t="e">
        <v>#N/A</v>
      </c>
      <c r="O1163" t="e">
        <v>#N/A</v>
      </c>
      <c r="P1163" t="e">
        <v>#N/A</v>
      </c>
      <c r="Q1163" t="e">
        <v>#N/A</v>
      </c>
      <c r="R1163" s="2" t="e">
        <v>#N/A</v>
      </c>
      <c r="S1163" t="e">
        <v>#N/A</v>
      </c>
      <c r="T1163" s="3" t="e">
        <v>#N/A</v>
      </c>
      <c r="U1163" s="3" t="e">
        <v>#N/A</v>
      </c>
      <c r="V1163" t="e">
        <v>#N/A</v>
      </c>
      <c r="W1163" t="e">
        <v>#N/A</v>
      </c>
      <c r="X1163" t="e">
        <v>#N/A</v>
      </c>
      <c r="Y1163" s="3" t="e">
        <v>#N/A</v>
      </c>
      <c r="Z1163" s="8" t="e">
        <v>#N/A</v>
      </c>
      <c r="AA1163" s="30" t="e">
        <v>#N/A</v>
      </c>
      <c r="AB1163" t="e">
        <v>#N/A</v>
      </c>
      <c r="AC1163" t="e">
        <v>#N/A</v>
      </c>
      <c r="AD1163" t="e">
        <v>#N/A</v>
      </c>
      <c r="AE1163" t="e">
        <v>#N/A</v>
      </c>
      <c r="AF1163" t="e">
        <v>#N/A</v>
      </c>
    </row>
    <row r="1164" spans="1:32" x14ac:dyDescent="0.25">
      <c r="A1164" t="e">
        <v>#N/A</v>
      </c>
      <c r="B1164" s="33" t="e">
        <v>#N/A</v>
      </c>
      <c r="C1164" t="e">
        <v>#N/A</v>
      </c>
      <c r="D1164" t="e">
        <v>#N/A</v>
      </c>
      <c r="E1164" s="69" t="e">
        <v>#N/A</v>
      </c>
      <c r="F1164" s="3" t="e">
        <v>#N/A</v>
      </c>
      <c r="G1164" s="3" t="e">
        <v>#N/A</v>
      </c>
      <c r="H1164" s="3" t="e">
        <v>#N/A</v>
      </c>
      <c r="I1164" s="80" t="e">
        <v>#N/A</v>
      </c>
      <c r="J1164" s="80" t="e">
        <v>#N/A</v>
      </c>
      <c r="K1164" s="85" t="e">
        <v>#N/A</v>
      </c>
      <c r="L1164" s="9" t="e">
        <v>#N/A</v>
      </c>
      <c r="M1164" s="93" t="e">
        <v>#N/A</v>
      </c>
      <c r="N1164" s="8" t="e">
        <v>#N/A</v>
      </c>
      <c r="O1164" t="e">
        <v>#N/A</v>
      </c>
      <c r="P1164" t="e">
        <v>#N/A</v>
      </c>
      <c r="Q1164" t="e">
        <v>#N/A</v>
      </c>
      <c r="R1164" s="2" t="e">
        <v>#N/A</v>
      </c>
      <c r="S1164" t="e">
        <v>#N/A</v>
      </c>
      <c r="T1164" s="3" t="e">
        <v>#N/A</v>
      </c>
      <c r="U1164" s="3" t="e">
        <v>#N/A</v>
      </c>
      <c r="V1164" t="e">
        <v>#N/A</v>
      </c>
      <c r="W1164" t="e">
        <v>#N/A</v>
      </c>
      <c r="X1164" t="e">
        <v>#N/A</v>
      </c>
      <c r="Y1164" s="3" t="e">
        <v>#N/A</v>
      </c>
      <c r="Z1164" s="8" t="e">
        <v>#N/A</v>
      </c>
      <c r="AA1164" s="30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</row>
    <row r="1165" spans="1:32" x14ac:dyDescent="0.25">
      <c r="A1165" t="e">
        <v>#N/A</v>
      </c>
      <c r="B1165" s="33" t="e">
        <v>#N/A</v>
      </c>
      <c r="C1165" t="e">
        <v>#N/A</v>
      </c>
      <c r="D1165" t="e">
        <v>#N/A</v>
      </c>
      <c r="E1165" s="69" t="e">
        <v>#N/A</v>
      </c>
      <c r="F1165" s="3" t="e">
        <v>#N/A</v>
      </c>
      <c r="G1165" s="3" t="e">
        <v>#N/A</v>
      </c>
      <c r="H1165" s="3" t="e">
        <v>#N/A</v>
      </c>
      <c r="I1165" s="80" t="e">
        <v>#N/A</v>
      </c>
      <c r="J1165" s="80" t="e">
        <v>#N/A</v>
      </c>
      <c r="K1165" s="85" t="e">
        <v>#N/A</v>
      </c>
      <c r="L1165" s="9" t="e">
        <v>#N/A</v>
      </c>
      <c r="M1165" s="93" t="e">
        <v>#N/A</v>
      </c>
      <c r="N1165" s="8" t="e">
        <v>#N/A</v>
      </c>
      <c r="O1165" t="e">
        <v>#N/A</v>
      </c>
      <c r="P1165" t="e">
        <v>#N/A</v>
      </c>
      <c r="Q1165" t="e">
        <v>#N/A</v>
      </c>
      <c r="R1165" s="2" t="e">
        <v>#N/A</v>
      </c>
      <c r="S1165" t="e">
        <v>#N/A</v>
      </c>
      <c r="T1165" s="3" t="e">
        <v>#N/A</v>
      </c>
      <c r="U1165" s="3" t="e">
        <v>#N/A</v>
      </c>
      <c r="V1165" t="e">
        <v>#N/A</v>
      </c>
      <c r="W1165" t="e">
        <v>#N/A</v>
      </c>
      <c r="X1165" t="e">
        <v>#N/A</v>
      </c>
      <c r="Y1165" s="3" t="e">
        <v>#N/A</v>
      </c>
      <c r="Z1165" s="8" t="e">
        <v>#N/A</v>
      </c>
      <c r="AA1165" s="30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</row>
    <row r="1166" spans="1:32" x14ac:dyDescent="0.25">
      <c r="A1166" t="e">
        <v>#N/A</v>
      </c>
      <c r="B1166" s="33" t="e">
        <v>#N/A</v>
      </c>
      <c r="C1166" t="e">
        <v>#N/A</v>
      </c>
      <c r="D1166" t="e">
        <v>#N/A</v>
      </c>
      <c r="E1166" s="69" t="e">
        <v>#N/A</v>
      </c>
      <c r="F1166" s="3" t="e">
        <v>#N/A</v>
      </c>
      <c r="G1166" s="3" t="e">
        <v>#N/A</v>
      </c>
      <c r="H1166" s="3" t="e">
        <v>#N/A</v>
      </c>
      <c r="I1166" s="80" t="e">
        <v>#N/A</v>
      </c>
      <c r="J1166" s="80" t="e">
        <v>#N/A</v>
      </c>
      <c r="K1166" s="85" t="e">
        <v>#N/A</v>
      </c>
      <c r="L1166" s="9" t="e">
        <v>#N/A</v>
      </c>
      <c r="M1166" s="93" t="e">
        <v>#N/A</v>
      </c>
      <c r="N1166" s="8" t="e">
        <v>#N/A</v>
      </c>
      <c r="O1166" t="e">
        <v>#N/A</v>
      </c>
      <c r="P1166" t="e">
        <v>#N/A</v>
      </c>
      <c r="Q1166" t="e">
        <v>#N/A</v>
      </c>
      <c r="R1166" s="2" t="e">
        <v>#N/A</v>
      </c>
      <c r="S1166" t="e">
        <v>#N/A</v>
      </c>
      <c r="T1166" s="3" t="e">
        <v>#N/A</v>
      </c>
      <c r="U1166" s="3" t="e">
        <v>#N/A</v>
      </c>
      <c r="V1166" t="e">
        <v>#N/A</v>
      </c>
      <c r="W1166" t="e">
        <v>#N/A</v>
      </c>
      <c r="X1166" t="e">
        <v>#N/A</v>
      </c>
      <c r="Y1166" s="3" t="e">
        <v>#N/A</v>
      </c>
      <c r="Z1166" s="8" t="e">
        <v>#N/A</v>
      </c>
      <c r="AA1166" s="30" t="e">
        <v>#N/A</v>
      </c>
      <c r="AB1166" t="e">
        <v>#N/A</v>
      </c>
      <c r="AC1166" t="e">
        <v>#N/A</v>
      </c>
      <c r="AD1166" t="e">
        <v>#N/A</v>
      </c>
      <c r="AE1166" t="e">
        <v>#N/A</v>
      </c>
      <c r="AF1166" t="e">
        <v>#N/A</v>
      </c>
    </row>
    <row r="1167" spans="1:32" x14ac:dyDescent="0.25">
      <c r="A1167" t="e">
        <v>#N/A</v>
      </c>
      <c r="B1167" s="33" t="e">
        <v>#N/A</v>
      </c>
      <c r="C1167" t="e">
        <v>#N/A</v>
      </c>
      <c r="D1167" t="e">
        <v>#N/A</v>
      </c>
      <c r="E1167" s="69" t="e">
        <v>#N/A</v>
      </c>
      <c r="F1167" s="3" t="e">
        <v>#N/A</v>
      </c>
      <c r="G1167" s="3" t="e">
        <v>#N/A</v>
      </c>
      <c r="H1167" s="3" t="e">
        <v>#N/A</v>
      </c>
      <c r="I1167" s="80" t="e">
        <v>#N/A</v>
      </c>
      <c r="J1167" s="80" t="e">
        <v>#N/A</v>
      </c>
      <c r="K1167" s="85" t="e">
        <v>#N/A</v>
      </c>
      <c r="L1167" s="9" t="e">
        <v>#N/A</v>
      </c>
      <c r="M1167" s="93" t="e">
        <v>#N/A</v>
      </c>
      <c r="N1167" s="8" t="e">
        <v>#N/A</v>
      </c>
      <c r="O1167" t="e">
        <v>#N/A</v>
      </c>
      <c r="P1167" t="e">
        <v>#N/A</v>
      </c>
      <c r="Q1167" t="e">
        <v>#N/A</v>
      </c>
      <c r="R1167" s="2" t="e">
        <v>#N/A</v>
      </c>
      <c r="S1167" t="e">
        <v>#N/A</v>
      </c>
      <c r="T1167" s="3" t="e">
        <v>#N/A</v>
      </c>
      <c r="U1167" s="3" t="e">
        <v>#N/A</v>
      </c>
      <c r="V1167" t="e">
        <v>#N/A</v>
      </c>
      <c r="W1167" t="e">
        <v>#N/A</v>
      </c>
      <c r="X1167" t="e">
        <v>#N/A</v>
      </c>
      <c r="Y1167" s="3" t="e">
        <v>#N/A</v>
      </c>
      <c r="Z1167" s="8" t="e">
        <v>#N/A</v>
      </c>
      <c r="AA1167" s="30" t="e">
        <v>#N/A</v>
      </c>
      <c r="AB1167" t="e">
        <v>#N/A</v>
      </c>
      <c r="AC1167" t="e">
        <v>#N/A</v>
      </c>
      <c r="AD1167" t="e">
        <v>#N/A</v>
      </c>
      <c r="AE1167" t="e">
        <v>#N/A</v>
      </c>
      <c r="AF1167" t="e">
        <v>#N/A</v>
      </c>
    </row>
    <row r="1168" spans="1:32" x14ac:dyDescent="0.25">
      <c r="A1168" t="e">
        <v>#N/A</v>
      </c>
      <c r="B1168" s="33" t="e">
        <v>#N/A</v>
      </c>
      <c r="C1168" t="e">
        <v>#N/A</v>
      </c>
      <c r="D1168" t="e">
        <v>#N/A</v>
      </c>
      <c r="E1168" s="69" t="e">
        <v>#N/A</v>
      </c>
      <c r="F1168" s="3" t="e">
        <v>#N/A</v>
      </c>
      <c r="G1168" s="3" t="e">
        <v>#N/A</v>
      </c>
      <c r="H1168" s="3" t="e">
        <v>#N/A</v>
      </c>
      <c r="I1168" s="80" t="e">
        <v>#N/A</v>
      </c>
      <c r="J1168" s="80" t="e">
        <v>#N/A</v>
      </c>
      <c r="K1168" s="85" t="e">
        <v>#N/A</v>
      </c>
      <c r="L1168" s="9" t="e">
        <v>#N/A</v>
      </c>
      <c r="M1168" s="93" t="e">
        <v>#N/A</v>
      </c>
      <c r="N1168" s="8" t="e">
        <v>#N/A</v>
      </c>
      <c r="O1168" t="e">
        <v>#N/A</v>
      </c>
      <c r="P1168" t="e">
        <v>#N/A</v>
      </c>
      <c r="Q1168" t="e">
        <v>#N/A</v>
      </c>
      <c r="R1168" s="2" t="e">
        <v>#N/A</v>
      </c>
      <c r="S1168" t="e">
        <v>#N/A</v>
      </c>
      <c r="T1168" s="3" t="e">
        <v>#N/A</v>
      </c>
      <c r="U1168" s="3" t="e">
        <v>#N/A</v>
      </c>
      <c r="V1168" t="e">
        <v>#N/A</v>
      </c>
      <c r="W1168" t="e">
        <v>#N/A</v>
      </c>
      <c r="X1168" t="e">
        <v>#N/A</v>
      </c>
      <c r="Y1168" s="3" t="e">
        <v>#N/A</v>
      </c>
      <c r="Z1168" s="8" t="e">
        <v>#N/A</v>
      </c>
      <c r="AA1168" s="30" t="e">
        <v>#N/A</v>
      </c>
      <c r="AB1168" t="e">
        <v>#N/A</v>
      </c>
      <c r="AC1168" t="e">
        <v>#N/A</v>
      </c>
      <c r="AD1168" t="e">
        <v>#N/A</v>
      </c>
      <c r="AE1168" t="e">
        <v>#N/A</v>
      </c>
      <c r="AF1168" t="e">
        <v>#N/A</v>
      </c>
    </row>
    <row r="1169" spans="1:32" x14ac:dyDescent="0.25">
      <c r="A1169" t="e">
        <v>#N/A</v>
      </c>
      <c r="B1169" s="33" t="e">
        <v>#N/A</v>
      </c>
      <c r="C1169" t="e">
        <v>#N/A</v>
      </c>
      <c r="D1169" t="e">
        <v>#N/A</v>
      </c>
      <c r="E1169" s="69" t="e">
        <v>#N/A</v>
      </c>
      <c r="F1169" s="3" t="e">
        <v>#N/A</v>
      </c>
      <c r="G1169" s="3" t="e">
        <v>#N/A</v>
      </c>
      <c r="H1169" s="3" t="e">
        <v>#N/A</v>
      </c>
      <c r="I1169" s="80" t="e">
        <v>#N/A</v>
      </c>
      <c r="J1169" s="80" t="e">
        <v>#N/A</v>
      </c>
      <c r="K1169" s="85" t="e">
        <v>#N/A</v>
      </c>
      <c r="L1169" s="9" t="e">
        <v>#N/A</v>
      </c>
      <c r="M1169" s="93" t="e">
        <v>#N/A</v>
      </c>
      <c r="N1169" s="8" t="e">
        <v>#N/A</v>
      </c>
      <c r="O1169" t="e">
        <v>#N/A</v>
      </c>
      <c r="P1169" t="e">
        <v>#N/A</v>
      </c>
      <c r="Q1169" t="e">
        <v>#N/A</v>
      </c>
      <c r="R1169" s="2" t="e">
        <v>#N/A</v>
      </c>
      <c r="S1169" t="e">
        <v>#N/A</v>
      </c>
      <c r="T1169" s="3" t="e">
        <v>#N/A</v>
      </c>
      <c r="U1169" s="3" t="e">
        <v>#N/A</v>
      </c>
      <c r="V1169" t="e">
        <v>#N/A</v>
      </c>
      <c r="W1169" t="e">
        <v>#N/A</v>
      </c>
      <c r="X1169" t="e">
        <v>#N/A</v>
      </c>
      <c r="Y1169" s="3" t="e">
        <v>#N/A</v>
      </c>
      <c r="Z1169" s="8" t="e">
        <v>#N/A</v>
      </c>
      <c r="AA1169" s="30" t="e">
        <v>#N/A</v>
      </c>
      <c r="AB1169" t="e">
        <v>#N/A</v>
      </c>
      <c r="AC1169" t="e">
        <v>#N/A</v>
      </c>
      <c r="AD1169" t="e">
        <v>#N/A</v>
      </c>
      <c r="AE1169" t="e">
        <v>#N/A</v>
      </c>
      <c r="AF1169" t="e">
        <v>#N/A</v>
      </c>
    </row>
    <row r="1170" spans="1:32" x14ac:dyDescent="0.25">
      <c r="A1170" t="e">
        <v>#N/A</v>
      </c>
      <c r="B1170" s="33" t="e">
        <v>#N/A</v>
      </c>
      <c r="C1170" t="e">
        <v>#N/A</v>
      </c>
      <c r="D1170" t="e">
        <v>#N/A</v>
      </c>
      <c r="E1170" s="69" t="e">
        <v>#N/A</v>
      </c>
      <c r="F1170" s="3" t="e">
        <v>#N/A</v>
      </c>
      <c r="G1170" s="3" t="e">
        <v>#N/A</v>
      </c>
      <c r="H1170" s="3" t="e">
        <v>#N/A</v>
      </c>
      <c r="I1170" s="80" t="e">
        <v>#N/A</v>
      </c>
      <c r="J1170" s="80" t="e">
        <v>#N/A</v>
      </c>
      <c r="K1170" s="85" t="e">
        <v>#N/A</v>
      </c>
      <c r="L1170" s="9" t="e">
        <v>#N/A</v>
      </c>
      <c r="M1170" s="93" t="e">
        <v>#N/A</v>
      </c>
      <c r="N1170" s="8" t="e">
        <v>#N/A</v>
      </c>
      <c r="O1170" t="e">
        <v>#N/A</v>
      </c>
      <c r="P1170" t="e">
        <v>#N/A</v>
      </c>
      <c r="Q1170" t="e">
        <v>#N/A</v>
      </c>
      <c r="R1170" s="2" t="e">
        <v>#N/A</v>
      </c>
      <c r="S1170" t="e">
        <v>#N/A</v>
      </c>
      <c r="T1170" s="3" t="e">
        <v>#N/A</v>
      </c>
      <c r="U1170" s="3" t="e">
        <v>#N/A</v>
      </c>
      <c r="V1170" t="e">
        <v>#N/A</v>
      </c>
      <c r="W1170" t="e">
        <v>#N/A</v>
      </c>
      <c r="X1170" t="e">
        <v>#N/A</v>
      </c>
      <c r="Y1170" s="3" t="e">
        <v>#N/A</v>
      </c>
      <c r="Z1170" s="8" t="e">
        <v>#N/A</v>
      </c>
      <c r="AA1170" s="30" t="e">
        <v>#N/A</v>
      </c>
      <c r="AB1170" t="e">
        <v>#N/A</v>
      </c>
      <c r="AC1170" t="e">
        <v>#N/A</v>
      </c>
      <c r="AD1170" t="e">
        <v>#N/A</v>
      </c>
      <c r="AE1170" t="e">
        <v>#N/A</v>
      </c>
      <c r="AF1170" t="e">
        <v>#N/A</v>
      </c>
    </row>
    <row r="1171" spans="1:32" x14ac:dyDescent="0.25">
      <c r="A1171" t="e">
        <v>#N/A</v>
      </c>
      <c r="B1171" s="33" t="e">
        <v>#N/A</v>
      </c>
      <c r="C1171" t="e">
        <v>#N/A</v>
      </c>
      <c r="D1171" t="e">
        <v>#N/A</v>
      </c>
      <c r="E1171" s="69" t="e">
        <v>#N/A</v>
      </c>
      <c r="F1171" s="3" t="e">
        <v>#N/A</v>
      </c>
      <c r="G1171" s="3" t="e">
        <v>#N/A</v>
      </c>
      <c r="H1171" s="3" t="e">
        <v>#N/A</v>
      </c>
      <c r="I1171" s="80" t="e">
        <v>#N/A</v>
      </c>
      <c r="J1171" s="80" t="e">
        <v>#N/A</v>
      </c>
      <c r="K1171" s="85" t="e">
        <v>#N/A</v>
      </c>
      <c r="L1171" s="9" t="e">
        <v>#N/A</v>
      </c>
      <c r="M1171" s="93" t="e">
        <v>#N/A</v>
      </c>
      <c r="N1171" s="8" t="e">
        <v>#N/A</v>
      </c>
      <c r="O1171" t="e">
        <v>#N/A</v>
      </c>
      <c r="P1171" t="e">
        <v>#N/A</v>
      </c>
      <c r="Q1171" t="e">
        <v>#N/A</v>
      </c>
      <c r="R1171" s="2" t="e">
        <v>#N/A</v>
      </c>
      <c r="S1171" t="e">
        <v>#N/A</v>
      </c>
      <c r="T1171" s="3" t="e">
        <v>#N/A</v>
      </c>
      <c r="U1171" s="3" t="e">
        <v>#N/A</v>
      </c>
      <c r="V1171" t="e">
        <v>#N/A</v>
      </c>
      <c r="W1171" t="e">
        <v>#N/A</v>
      </c>
      <c r="X1171" t="e">
        <v>#N/A</v>
      </c>
      <c r="Y1171" s="3" t="e">
        <v>#N/A</v>
      </c>
      <c r="Z1171" s="8" t="e">
        <v>#N/A</v>
      </c>
      <c r="AA1171" s="30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</row>
    <row r="1172" spans="1:32" x14ac:dyDescent="0.25">
      <c r="A1172" t="e">
        <v>#N/A</v>
      </c>
      <c r="B1172" s="33" t="e">
        <v>#N/A</v>
      </c>
      <c r="C1172" t="e">
        <v>#N/A</v>
      </c>
      <c r="D1172" t="e">
        <v>#N/A</v>
      </c>
      <c r="E1172" s="69" t="e">
        <v>#N/A</v>
      </c>
      <c r="F1172" s="3" t="e">
        <v>#N/A</v>
      </c>
      <c r="G1172" s="3" t="e">
        <v>#N/A</v>
      </c>
      <c r="H1172" s="3" t="e">
        <v>#N/A</v>
      </c>
      <c r="I1172" s="80" t="e">
        <v>#N/A</v>
      </c>
      <c r="J1172" s="80" t="e">
        <v>#N/A</v>
      </c>
      <c r="K1172" s="85" t="e">
        <v>#N/A</v>
      </c>
      <c r="L1172" s="9" t="e">
        <v>#N/A</v>
      </c>
      <c r="M1172" s="93" t="e">
        <v>#N/A</v>
      </c>
      <c r="N1172" s="8" t="e">
        <v>#N/A</v>
      </c>
      <c r="O1172" t="e">
        <v>#N/A</v>
      </c>
      <c r="P1172" t="e">
        <v>#N/A</v>
      </c>
      <c r="Q1172" t="e">
        <v>#N/A</v>
      </c>
      <c r="R1172" s="2" t="e">
        <v>#N/A</v>
      </c>
      <c r="S1172" t="e">
        <v>#N/A</v>
      </c>
      <c r="T1172" s="3" t="e">
        <v>#N/A</v>
      </c>
      <c r="U1172" s="3" t="e">
        <v>#N/A</v>
      </c>
      <c r="V1172" t="e">
        <v>#N/A</v>
      </c>
      <c r="W1172" t="e">
        <v>#N/A</v>
      </c>
      <c r="X1172" t="e">
        <v>#N/A</v>
      </c>
      <c r="Y1172" s="3" t="e">
        <v>#N/A</v>
      </c>
      <c r="Z1172" s="8" t="e">
        <v>#N/A</v>
      </c>
      <c r="AA1172" s="30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</row>
    <row r="1173" spans="1:32" x14ac:dyDescent="0.25">
      <c r="A1173" t="e">
        <v>#N/A</v>
      </c>
      <c r="B1173" s="33" t="e">
        <v>#N/A</v>
      </c>
      <c r="C1173" t="e">
        <v>#N/A</v>
      </c>
      <c r="D1173" t="e">
        <v>#N/A</v>
      </c>
      <c r="E1173" s="69" t="e">
        <v>#N/A</v>
      </c>
      <c r="F1173" s="3" t="e">
        <v>#N/A</v>
      </c>
      <c r="G1173" s="3" t="e">
        <v>#N/A</v>
      </c>
      <c r="H1173" s="3" t="e">
        <v>#N/A</v>
      </c>
      <c r="I1173" s="80" t="e">
        <v>#N/A</v>
      </c>
      <c r="J1173" s="80" t="e">
        <v>#N/A</v>
      </c>
      <c r="K1173" s="85" t="e">
        <v>#N/A</v>
      </c>
      <c r="L1173" s="9" t="e">
        <v>#N/A</v>
      </c>
      <c r="M1173" s="93" t="e">
        <v>#N/A</v>
      </c>
      <c r="N1173" s="8" t="e">
        <v>#N/A</v>
      </c>
      <c r="O1173" t="e">
        <v>#N/A</v>
      </c>
      <c r="P1173" t="e">
        <v>#N/A</v>
      </c>
      <c r="Q1173" t="e">
        <v>#N/A</v>
      </c>
      <c r="R1173" s="2" t="e">
        <v>#N/A</v>
      </c>
      <c r="S1173" t="e">
        <v>#N/A</v>
      </c>
      <c r="T1173" s="3" t="e">
        <v>#N/A</v>
      </c>
      <c r="U1173" s="3" t="e">
        <v>#N/A</v>
      </c>
      <c r="V1173" t="e">
        <v>#N/A</v>
      </c>
      <c r="W1173" t="e">
        <v>#N/A</v>
      </c>
      <c r="X1173" t="e">
        <v>#N/A</v>
      </c>
      <c r="Y1173" s="3" t="e">
        <v>#N/A</v>
      </c>
      <c r="Z1173" s="8" t="e">
        <v>#N/A</v>
      </c>
      <c r="AA1173" s="30" t="e">
        <v>#N/A</v>
      </c>
      <c r="AB1173" t="e">
        <v>#N/A</v>
      </c>
      <c r="AC1173" t="e">
        <v>#N/A</v>
      </c>
      <c r="AD1173" t="e">
        <v>#N/A</v>
      </c>
      <c r="AE1173" t="e">
        <v>#N/A</v>
      </c>
      <c r="AF1173" t="e">
        <v>#N/A</v>
      </c>
    </row>
    <row r="1174" spans="1:32" x14ac:dyDescent="0.25">
      <c r="A1174" t="e">
        <v>#N/A</v>
      </c>
      <c r="B1174" s="33" t="e">
        <v>#N/A</v>
      </c>
      <c r="C1174" t="e">
        <v>#N/A</v>
      </c>
      <c r="D1174" t="e">
        <v>#N/A</v>
      </c>
      <c r="E1174" s="69" t="e">
        <v>#N/A</v>
      </c>
      <c r="F1174" s="3" t="e">
        <v>#N/A</v>
      </c>
      <c r="G1174" s="3" t="e">
        <v>#N/A</v>
      </c>
      <c r="H1174" s="3" t="e">
        <v>#N/A</v>
      </c>
      <c r="I1174" s="80" t="e">
        <v>#N/A</v>
      </c>
      <c r="J1174" s="80" t="e">
        <v>#N/A</v>
      </c>
      <c r="K1174" s="85" t="e">
        <v>#N/A</v>
      </c>
      <c r="L1174" s="9" t="e">
        <v>#N/A</v>
      </c>
      <c r="M1174" s="93" t="e">
        <v>#N/A</v>
      </c>
      <c r="N1174" s="8" t="e">
        <v>#N/A</v>
      </c>
      <c r="O1174" t="e">
        <v>#N/A</v>
      </c>
      <c r="P1174" t="e">
        <v>#N/A</v>
      </c>
      <c r="Q1174" t="e">
        <v>#N/A</v>
      </c>
      <c r="R1174" s="2" t="e">
        <v>#N/A</v>
      </c>
      <c r="S1174" t="e">
        <v>#N/A</v>
      </c>
      <c r="T1174" s="3" t="e">
        <v>#N/A</v>
      </c>
      <c r="U1174" s="3" t="e">
        <v>#N/A</v>
      </c>
      <c r="V1174" t="e">
        <v>#N/A</v>
      </c>
      <c r="W1174" t="e">
        <v>#N/A</v>
      </c>
      <c r="X1174" t="e">
        <v>#N/A</v>
      </c>
      <c r="Y1174" s="3" t="e">
        <v>#N/A</v>
      </c>
      <c r="Z1174" s="8" t="e">
        <v>#N/A</v>
      </c>
      <c r="AA1174" s="30" t="e">
        <v>#N/A</v>
      </c>
      <c r="AB1174" t="e">
        <v>#N/A</v>
      </c>
      <c r="AC1174" t="e">
        <v>#N/A</v>
      </c>
      <c r="AD1174" t="e">
        <v>#N/A</v>
      </c>
      <c r="AE1174" t="e">
        <v>#N/A</v>
      </c>
      <c r="AF1174" t="e">
        <v>#N/A</v>
      </c>
    </row>
    <row r="1175" spans="1:32" x14ac:dyDescent="0.25">
      <c r="A1175" t="e">
        <v>#N/A</v>
      </c>
      <c r="B1175" s="33" t="e">
        <v>#N/A</v>
      </c>
      <c r="C1175" t="e">
        <v>#N/A</v>
      </c>
      <c r="D1175" t="e">
        <v>#N/A</v>
      </c>
      <c r="E1175" s="69" t="e">
        <v>#N/A</v>
      </c>
      <c r="F1175" s="3" t="e">
        <v>#N/A</v>
      </c>
      <c r="G1175" s="3" t="e">
        <v>#N/A</v>
      </c>
      <c r="H1175" s="3" t="e">
        <v>#N/A</v>
      </c>
      <c r="I1175" s="80" t="e">
        <v>#N/A</v>
      </c>
      <c r="J1175" s="80" t="e">
        <v>#N/A</v>
      </c>
      <c r="K1175" s="85" t="e">
        <v>#N/A</v>
      </c>
      <c r="L1175" s="9" t="e">
        <v>#N/A</v>
      </c>
      <c r="M1175" s="93" t="e">
        <v>#N/A</v>
      </c>
      <c r="N1175" s="8" t="e">
        <v>#N/A</v>
      </c>
      <c r="O1175" t="e">
        <v>#N/A</v>
      </c>
      <c r="P1175" t="e">
        <v>#N/A</v>
      </c>
      <c r="Q1175" t="e">
        <v>#N/A</v>
      </c>
      <c r="R1175" s="2" t="e">
        <v>#N/A</v>
      </c>
      <c r="S1175" t="e">
        <v>#N/A</v>
      </c>
      <c r="T1175" s="3" t="e">
        <v>#N/A</v>
      </c>
      <c r="U1175" s="3" t="e">
        <v>#N/A</v>
      </c>
      <c r="V1175" t="e">
        <v>#N/A</v>
      </c>
      <c r="W1175" t="e">
        <v>#N/A</v>
      </c>
      <c r="X1175" t="e">
        <v>#N/A</v>
      </c>
      <c r="Y1175" s="3" t="e">
        <v>#N/A</v>
      </c>
      <c r="Z1175" s="8" t="e">
        <v>#N/A</v>
      </c>
      <c r="AA1175" s="30" t="e">
        <v>#N/A</v>
      </c>
      <c r="AB1175" t="e">
        <v>#N/A</v>
      </c>
      <c r="AC1175" t="e">
        <v>#N/A</v>
      </c>
      <c r="AD1175" t="e">
        <v>#N/A</v>
      </c>
      <c r="AE1175" t="e">
        <v>#N/A</v>
      </c>
      <c r="AF1175" t="e">
        <v>#N/A</v>
      </c>
    </row>
    <row r="1176" spans="1:32" x14ac:dyDescent="0.25">
      <c r="A1176" t="e">
        <v>#N/A</v>
      </c>
      <c r="B1176" s="33" t="e">
        <v>#N/A</v>
      </c>
      <c r="C1176" t="e">
        <v>#N/A</v>
      </c>
      <c r="D1176" t="e">
        <v>#N/A</v>
      </c>
      <c r="E1176" s="69" t="e">
        <v>#N/A</v>
      </c>
      <c r="F1176" s="3" t="e">
        <v>#N/A</v>
      </c>
      <c r="G1176" s="3" t="e">
        <v>#N/A</v>
      </c>
      <c r="H1176" s="3" t="e">
        <v>#N/A</v>
      </c>
      <c r="I1176" s="80" t="e">
        <v>#N/A</v>
      </c>
      <c r="J1176" s="80" t="e">
        <v>#N/A</v>
      </c>
      <c r="K1176" s="85" t="e">
        <v>#N/A</v>
      </c>
      <c r="L1176" s="9" t="e">
        <v>#N/A</v>
      </c>
      <c r="M1176" s="93" t="e">
        <v>#N/A</v>
      </c>
      <c r="N1176" s="8" t="e">
        <v>#N/A</v>
      </c>
      <c r="O1176" t="e">
        <v>#N/A</v>
      </c>
      <c r="P1176" t="e">
        <v>#N/A</v>
      </c>
      <c r="Q1176" t="e">
        <v>#N/A</v>
      </c>
      <c r="R1176" s="2" t="e">
        <v>#N/A</v>
      </c>
      <c r="S1176" t="e">
        <v>#N/A</v>
      </c>
      <c r="T1176" s="3" t="e">
        <v>#N/A</v>
      </c>
      <c r="U1176" s="3" t="e">
        <v>#N/A</v>
      </c>
      <c r="V1176" t="e">
        <v>#N/A</v>
      </c>
      <c r="W1176" t="e">
        <v>#N/A</v>
      </c>
      <c r="X1176" t="e">
        <v>#N/A</v>
      </c>
      <c r="Y1176" s="3" t="e">
        <v>#N/A</v>
      </c>
      <c r="Z1176" s="8" t="e">
        <v>#N/A</v>
      </c>
      <c r="AA1176" s="30" t="e">
        <v>#N/A</v>
      </c>
      <c r="AB1176" t="e">
        <v>#N/A</v>
      </c>
      <c r="AC1176" t="e">
        <v>#N/A</v>
      </c>
      <c r="AD1176" t="e">
        <v>#N/A</v>
      </c>
      <c r="AE1176" t="e">
        <v>#N/A</v>
      </c>
      <c r="AF1176" t="e">
        <v>#N/A</v>
      </c>
    </row>
    <row r="1177" spans="1:32" x14ac:dyDescent="0.25">
      <c r="A1177" t="e">
        <v>#N/A</v>
      </c>
      <c r="B1177" s="33" t="e">
        <v>#N/A</v>
      </c>
      <c r="C1177" t="e">
        <v>#N/A</v>
      </c>
      <c r="D1177" t="e">
        <v>#N/A</v>
      </c>
      <c r="E1177" s="69" t="e">
        <v>#N/A</v>
      </c>
      <c r="F1177" s="3" t="e">
        <v>#N/A</v>
      </c>
      <c r="G1177" s="3" t="e">
        <v>#N/A</v>
      </c>
      <c r="H1177" s="3" t="e">
        <v>#N/A</v>
      </c>
      <c r="I1177" s="80" t="e">
        <v>#N/A</v>
      </c>
      <c r="J1177" s="80" t="e">
        <v>#N/A</v>
      </c>
      <c r="K1177" s="85" t="e">
        <v>#N/A</v>
      </c>
      <c r="L1177" s="9" t="e">
        <v>#N/A</v>
      </c>
      <c r="M1177" s="93" t="e">
        <v>#N/A</v>
      </c>
      <c r="N1177" s="8" t="e">
        <v>#N/A</v>
      </c>
      <c r="O1177" t="e">
        <v>#N/A</v>
      </c>
      <c r="P1177" t="e">
        <v>#N/A</v>
      </c>
      <c r="Q1177" t="e">
        <v>#N/A</v>
      </c>
      <c r="R1177" s="2" t="e">
        <v>#N/A</v>
      </c>
      <c r="S1177" t="e">
        <v>#N/A</v>
      </c>
      <c r="T1177" s="3" t="e">
        <v>#N/A</v>
      </c>
      <c r="U1177" s="3" t="e">
        <v>#N/A</v>
      </c>
      <c r="V1177" t="e">
        <v>#N/A</v>
      </c>
      <c r="W1177" t="e">
        <v>#N/A</v>
      </c>
      <c r="X1177" t="e">
        <v>#N/A</v>
      </c>
      <c r="Y1177" s="3" t="e">
        <v>#N/A</v>
      </c>
      <c r="Z1177" s="8" t="e">
        <v>#N/A</v>
      </c>
      <c r="AA1177" s="30" t="e">
        <v>#N/A</v>
      </c>
      <c r="AB1177" t="e">
        <v>#N/A</v>
      </c>
      <c r="AC1177" t="e">
        <v>#N/A</v>
      </c>
      <c r="AD1177" t="e">
        <v>#N/A</v>
      </c>
      <c r="AE1177" t="e">
        <v>#N/A</v>
      </c>
      <c r="AF1177" t="e">
        <v>#N/A</v>
      </c>
    </row>
    <row r="1178" spans="1:32" x14ac:dyDescent="0.25">
      <c r="A1178" t="e">
        <v>#N/A</v>
      </c>
      <c r="B1178" s="33" t="e">
        <v>#N/A</v>
      </c>
      <c r="C1178" t="e">
        <v>#N/A</v>
      </c>
      <c r="D1178" t="e">
        <v>#N/A</v>
      </c>
      <c r="E1178" s="69" t="e">
        <v>#N/A</v>
      </c>
      <c r="F1178" s="3" t="e">
        <v>#N/A</v>
      </c>
      <c r="G1178" s="3" t="e">
        <v>#N/A</v>
      </c>
      <c r="H1178" s="3" t="e">
        <v>#N/A</v>
      </c>
      <c r="I1178" s="80" t="e">
        <v>#N/A</v>
      </c>
      <c r="J1178" s="80" t="e">
        <v>#N/A</v>
      </c>
      <c r="K1178" s="85" t="e">
        <v>#N/A</v>
      </c>
      <c r="L1178" s="9" t="e">
        <v>#N/A</v>
      </c>
      <c r="M1178" s="93" t="e">
        <v>#N/A</v>
      </c>
      <c r="N1178" s="8" t="e">
        <v>#N/A</v>
      </c>
      <c r="O1178" t="e">
        <v>#N/A</v>
      </c>
      <c r="P1178" t="e">
        <v>#N/A</v>
      </c>
      <c r="Q1178" t="e">
        <v>#N/A</v>
      </c>
      <c r="R1178" s="2" t="e">
        <v>#N/A</v>
      </c>
      <c r="S1178" t="e">
        <v>#N/A</v>
      </c>
      <c r="T1178" s="3" t="e">
        <v>#N/A</v>
      </c>
      <c r="U1178" s="3" t="e">
        <v>#N/A</v>
      </c>
      <c r="V1178" t="e">
        <v>#N/A</v>
      </c>
      <c r="W1178" t="e">
        <v>#N/A</v>
      </c>
      <c r="X1178" t="e">
        <v>#N/A</v>
      </c>
      <c r="Y1178" s="3" t="e">
        <v>#N/A</v>
      </c>
      <c r="Z1178" s="8" t="e">
        <v>#N/A</v>
      </c>
      <c r="AA1178" s="30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</row>
    <row r="1179" spans="1:32" x14ac:dyDescent="0.25">
      <c r="A1179" t="e">
        <v>#N/A</v>
      </c>
      <c r="B1179" s="33" t="e">
        <v>#N/A</v>
      </c>
      <c r="C1179" t="e">
        <v>#N/A</v>
      </c>
      <c r="D1179" t="e">
        <v>#N/A</v>
      </c>
      <c r="E1179" s="69" t="e">
        <v>#N/A</v>
      </c>
      <c r="F1179" s="3" t="e">
        <v>#N/A</v>
      </c>
      <c r="G1179" s="3" t="e">
        <v>#N/A</v>
      </c>
      <c r="H1179" s="3" t="e">
        <v>#N/A</v>
      </c>
      <c r="I1179" s="80" t="e">
        <v>#N/A</v>
      </c>
      <c r="J1179" s="80" t="e">
        <v>#N/A</v>
      </c>
      <c r="K1179" s="85" t="e">
        <v>#N/A</v>
      </c>
      <c r="L1179" s="9" t="e">
        <v>#N/A</v>
      </c>
      <c r="M1179" s="93" t="e">
        <v>#N/A</v>
      </c>
      <c r="N1179" s="8" t="e">
        <v>#N/A</v>
      </c>
      <c r="O1179" t="e">
        <v>#N/A</v>
      </c>
      <c r="P1179" t="e">
        <v>#N/A</v>
      </c>
      <c r="Q1179" t="e">
        <v>#N/A</v>
      </c>
      <c r="R1179" s="2" t="e">
        <v>#N/A</v>
      </c>
      <c r="S1179" t="e">
        <v>#N/A</v>
      </c>
      <c r="T1179" s="3" t="e">
        <v>#N/A</v>
      </c>
      <c r="U1179" s="3" t="e">
        <v>#N/A</v>
      </c>
      <c r="V1179" t="e">
        <v>#N/A</v>
      </c>
      <c r="W1179" t="e">
        <v>#N/A</v>
      </c>
      <c r="X1179" t="e">
        <v>#N/A</v>
      </c>
      <c r="Y1179" s="3" t="e">
        <v>#N/A</v>
      </c>
      <c r="Z1179" s="8" t="e">
        <v>#N/A</v>
      </c>
      <c r="AA1179" s="30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</row>
    <row r="1180" spans="1:32" x14ac:dyDescent="0.25">
      <c r="A1180" t="e">
        <v>#N/A</v>
      </c>
      <c r="B1180" s="33" t="e">
        <v>#N/A</v>
      </c>
      <c r="C1180" t="e">
        <v>#N/A</v>
      </c>
      <c r="D1180" t="e">
        <v>#N/A</v>
      </c>
      <c r="E1180" s="69" t="e">
        <v>#N/A</v>
      </c>
      <c r="F1180" s="3" t="e">
        <v>#N/A</v>
      </c>
      <c r="G1180" s="3" t="e">
        <v>#N/A</v>
      </c>
      <c r="H1180" s="3" t="e">
        <v>#N/A</v>
      </c>
      <c r="I1180" s="80" t="e">
        <v>#N/A</v>
      </c>
      <c r="J1180" s="80" t="e">
        <v>#N/A</v>
      </c>
      <c r="K1180" s="85" t="e">
        <v>#N/A</v>
      </c>
      <c r="L1180" s="9" t="e">
        <v>#N/A</v>
      </c>
      <c r="M1180" s="93" t="e">
        <v>#N/A</v>
      </c>
      <c r="N1180" s="8" t="e">
        <v>#N/A</v>
      </c>
      <c r="O1180" t="e">
        <v>#N/A</v>
      </c>
      <c r="P1180" t="e">
        <v>#N/A</v>
      </c>
      <c r="Q1180" t="e">
        <v>#N/A</v>
      </c>
      <c r="R1180" s="2" t="e">
        <v>#N/A</v>
      </c>
      <c r="S1180" t="e">
        <v>#N/A</v>
      </c>
      <c r="T1180" s="3" t="e">
        <v>#N/A</v>
      </c>
      <c r="U1180" s="3" t="e">
        <v>#N/A</v>
      </c>
      <c r="V1180" t="e">
        <v>#N/A</v>
      </c>
      <c r="W1180" t="e">
        <v>#N/A</v>
      </c>
      <c r="X1180" t="e">
        <v>#N/A</v>
      </c>
      <c r="Y1180" s="3" t="e">
        <v>#N/A</v>
      </c>
      <c r="Z1180" s="8" t="e">
        <v>#N/A</v>
      </c>
      <c r="AA1180" s="30" t="e">
        <v>#N/A</v>
      </c>
      <c r="AB1180" t="e">
        <v>#N/A</v>
      </c>
      <c r="AC1180" t="e">
        <v>#N/A</v>
      </c>
      <c r="AD1180" t="e">
        <v>#N/A</v>
      </c>
      <c r="AE1180" t="e">
        <v>#N/A</v>
      </c>
      <c r="AF1180" t="e">
        <v>#N/A</v>
      </c>
    </row>
    <row r="1181" spans="1:32" x14ac:dyDescent="0.25">
      <c r="A1181" t="e">
        <v>#N/A</v>
      </c>
      <c r="B1181" s="33" t="e">
        <v>#N/A</v>
      </c>
      <c r="C1181" t="e">
        <v>#N/A</v>
      </c>
      <c r="D1181" t="e">
        <v>#N/A</v>
      </c>
      <c r="E1181" s="69" t="e">
        <v>#N/A</v>
      </c>
      <c r="F1181" s="3" t="e">
        <v>#N/A</v>
      </c>
      <c r="G1181" s="3" t="e">
        <v>#N/A</v>
      </c>
      <c r="H1181" s="3" t="e">
        <v>#N/A</v>
      </c>
      <c r="I1181" s="80" t="e">
        <v>#N/A</v>
      </c>
      <c r="J1181" s="80" t="e">
        <v>#N/A</v>
      </c>
      <c r="K1181" s="85" t="e">
        <v>#N/A</v>
      </c>
      <c r="L1181" s="9" t="e">
        <v>#N/A</v>
      </c>
      <c r="M1181" s="93" t="e">
        <v>#N/A</v>
      </c>
      <c r="N1181" s="8" t="e">
        <v>#N/A</v>
      </c>
      <c r="O1181" t="e">
        <v>#N/A</v>
      </c>
      <c r="P1181" t="e">
        <v>#N/A</v>
      </c>
      <c r="Q1181" t="e">
        <v>#N/A</v>
      </c>
      <c r="R1181" s="2" t="e">
        <v>#N/A</v>
      </c>
      <c r="S1181" t="e">
        <v>#N/A</v>
      </c>
      <c r="T1181" s="3" t="e">
        <v>#N/A</v>
      </c>
      <c r="U1181" s="3" t="e">
        <v>#N/A</v>
      </c>
      <c r="V1181" t="e">
        <v>#N/A</v>
      </c>
      <c r="W1181" t="e">
        <v>#N/A</v>
      </c>
      <c r="X1181" t="e">
        <v>#N/A</v>
      </c>
      <c r="Y1181" s="3" t="e">
        <v>#N/A</v>
      </c>
      <c r="Z1181" s="8" t="e">
        <v>#N/A</v>
      </c>
      <c r="AA1181" s="30" t="e">
        <v>#N/A</v>
      </c>
      <c r="AB1181" t="e">
        <v>#N/A</v>
      </c>
      <c r="AC1181" t="e">
        <v>#N/A</v>
      </c>
      <c r="AD1181" t="e">
        <v>#N/A</v>
      </c>
      <c r="AE1181" t="e">
        <v>#N/A</v>
      </c>
      <c r="AF1181" t="e">
        <v>#N/A</v>
      </c>
    </row>
    <row r="1182" spans="1:32" x14ac:dyDescent="0.25">
      <c r="A1182" t="e">
        <v>#N/A</v>
      </c>
      <c r="B1182" s="33" t="e">
        <v>#N/A</v>
      </c>
      <c r="C1182" t="e">
        <v>#N/A</v>
      </c>
      <c r="D1182" t="e">
        <v>#N/A</v>
      </c>
      <c r="E1182" s="69" t="e">
        <v>#N/A</v>
      </c>
      <c r="F1182" s="3" t="e">
        <v>#N/A</v>
      </c>
      <c r="G1182" s="3" t="e">
        <v>#N/A</v>
      </c>
      <c r="H1182" s="3" t="e">
        <v>#N/A</v>
      </c>
      <c r="I1182" s="80" t="e">
        <v>#N/A</v>
      </c>
      <c r="J1182" s="80" t="e">
        <v>#N/A</v>
      </c>
      <c r="K1182" s="85" t="e">
        <v>#N/A</v>
      </c>
      <c r="L1182" s="9" t="e">
        <v>#N/A</v>
      </c>
      <c r="M1182" s="93" t="e">
        <v>#N/A</v>
      </c>
      <c r="N1182" s="8" t="e">
        <v>#N/A</v>
      </c>
      <c r="O1182" t="e">
        <v>#N/A</v>
      </c>
      <c r="P1182" t="e">
        <v>#N/A</v>
      </c>
      <c r="Q1182" t="e">
        <v>#N/A</v>
      </c>
      <c r="R1182" s="2" t="e">
        <v>#N/A</v>
      </c>
      <c r="S1182" t="e">
        <v>#N/A</v>
      </c>
      <c r="T1182" s="3" t="e">
        <v>#N/A</v>
      </c>
      <c r="U1182" s="3" t="e">
        <v>#N/A</v>
      </c>
      <c r="V1182" t="e">
        <v>#N/A</v>
      </c>
      <c r="W1182" t="e">
        <v>#N/A</v>
      </c>
      <c r="X1182" t="e">
        <v>#N/A</v>
      </c>
      <c r="Y1182" s="3" t="e">
        <v>#N/A</v>
      </c>
      <c r="Z1182" s="8" t="e">
        <v>#N/A</v>
      </c>
      <c r="AA1182" s="30" t="e">
        <v>#N/A</v>
      </c>
      <c r="AB1182" t="e">
        <v>#N/A</v>
      </c>
      <c r="AC1182" t="e">
        <v>#N/A</v>
      </c>
      <c r="AD1182" t="e">
        <v>#N/A</v>
      </c>
      <c r="AE1182" t="e">
        <v>#N/A</v>
      </c>
      <c r="AF1182" t="e">
        <v>#N/A</v>
      </c>
    </row>
    <row r="1183" spans="1:32" x14ac:dyDescent="0.25">
      <c r="A1183" t="e">
        <v>#N/A</v>
      </c>
      <c r="B1183" s="33" t="e">
        <v>#N/A</v>
      </c>
      <c r="C1183" t="e">
        <v>#N/A</v>
      </c>
      <c r="D1183" t="e">
        <v>#N/A</v>
      </c>
      <c r="E1183" s="69" t="e">
        <v>#N/A</v>
      </c>
      <c r="F1183" s="3" t="e">
        <v>#N/A</v>
      </c>
      <c r="G1183" s="3" t="e">
        <v>#N/A</v>
      </c>
      <c r="H1183" s="3" t="e">
        <v>#N/A</v>
      </c>
      <c r="I1183" s="80" t="e">
        <v>#N/A</v>
      </c>
      <c r="J1183" s="80" t="e">
        <v>#N/A</v>
      </c>
      <c r="K1183" s="85" t="e">
        <v>#N/A</v>
      </c>
      <c r="L1183" s="9" t="e">
        <v>#N/A</v>
      </c>
      <c r="M1183" s="93" t="e">
        <v>#N/A</v>
      </c>
      <c r="N1183" s="8" t="e">
        <v>#N/A</v>
      </c>
      <c r="O1183" t="e">
        <v>#N/A</v>
      </c>
      <c r="P1183" t="e">
        <v>#N/A</v>
      </c>
      <c r="Q1183" t="e">
        <v>#N/A</v>
      </c>
      <c r="R1183" s="2" t="e">
        <v>#N/A</v>
      </c>
      <c r="S1183" t="e">
        <v>#N/A</v>
      </c>
      <c r="T1183" s="3" t="e">
        <v>#N/A</v>
      </c>
      <c r="U1183" s="3" t="e">
        <v>#N/A</v>
      </c>
      <c r="V1183" t="e">
        <v>#N/A</v>
      </c>
      <c r="W1183" t="e">
        <v>#N/A</v>
      </c>
      <c r="X1183" t="e">
        <v>#N/A</v>
      </c>
      <c r="Y1183" s="3" t="e">
        <v>#N/A</v>
      </c>
      <c r="Z1183" s="8" t="e">
        <v>#N/A</v>
      </c>
      <c r="AA1183" s="30" t="e">
        <v>#N/A</v>
      </c>
      <c r="AB1183" t="e">
        <v>#N/A</v>
      </c>
      <c r="AC1183" t="e">
        <v>#N/A</v>
      </c>
      <c r="AD1183" t="e">
        <v>#N/A</v>
      </c>
      <c r="AE1183" t="e">
        <v>#N/A</v>
      </c>
      <c r="AF1183" t="e">
        <v>#N/A</v>
      </c>
    </row>
    <row r="1184" spans="1:32" x14ac:dyDescent="0.25">
      <c r="A1184" t="e">
        <v>#N/A</v>
      </c>
      <c r="B1184" s="33" t="e">
        <v>#N/A</v>
      </c>
      <c r="C1184" t="e">
        <v>#N/A</v>
      </c>
      <c r="D1184" t="e">
        <v>#N/A</v>
      </c>
      <c r="E1184" s="69" t="e">
        <v>#N/A</v>
      </c>
      <c r="F1184" s="3" t="e">
        <v>#N/A</v>
      </c>
      <c r="G1184" s="3" t="e">
        <v>#N/A</v>
      </c>
      <c r="H1184" s="3" t="e">
        <v>#N/A</v>
      </c>
      <c r="I1184" s="80" t="e">
        <v>#N/A</v>
      </c>
      <c r="J1184" s="80" t="e">
        <v>#N/A</v>
      </c>
      <c r="K1184" s="85" t="e">
        <v>#N/A</v>
      </c>
      <c r="L1184" s="9" t="e">
        <v>#N/A</v>
      </c>
      <c r="M1184" s="93" t="e">
        <v>#N/A</v>
      </c>
      <c r="N1184" s="8" t="e">
        <v>#N/A</v>
      </c>
      <c r="O1184" t="e">
        <v>#N/A</v>
      </c>
      <c r="P1184" t="e">
        <v>#N/A</v>
      </c>
      <c r="Q1184" t="e">
        <v>#N/A</v>
      </c>
      <c r="R1184" s="2" t="e">
        <v>#N/A</v>
      </c>
      <c r="S1184" t="e">
        <v>#N/A</v>
      </c>
      <c r="T1184" s="3" t="e">
        <v>#N/A</v>
      </c>
      <c r="U1184" s="3" t="e">
        <v>#N/A</v>
      </c>
      <c r="V1184" t="e">
        <v>#N/A</v>
      </c>
      <c r="W1184" t="e">
        <v>#N/A</v>
      </c>
      <c r="X1184" t="e">
        <v>#N/A</v>
      </c>
      <c r="Y1184" s="3" t="e">
        <v>#N/A</v>
      </c>
      <c r="Z1184" s="8" t="e">
        <v>#N/A</v>
      </c>
      <c r="AA1184" s="30" t="e">
        <v>#N/A</v>
      </c>
      <c r="AB1184" t="e">
        <v>#N/A</v>
      </c>
      <c r="AC1184" t="e">
        <v>#N/A</v>
      </c>
      <c r="AD1184" t="e">
        <v>#N/A</v>
      </c>
      <c r="AE1184" t="e">
        <v>#N/A</v>
      </c>
      <c r="AF1184" t="e">
        <v>#N/A</v>
      </c>
    </row>
    <row r="1185" spans="1:32" x14ac:dyDescent="0.25">
      <c r="A1185" t="e">
        <v>#N/A</v>
      </c>
      <c r="B1185" s="33" t="e">
        <v>#N/A</v>
      </c>
      <c r="C1185" t="e">
        <v>#N/A</v>
      </c>
      <c r="D1185" t="e">
        <v>#N/A</v>
      </c>
      <c r="E1185" s="69" t="e">
        <v>#N/A</v>
      </c>
      <c r="F1185" s="3" t="e">
        <v>#N/A</v>
      </c>
      <c r="G1185" s="3" t="e">
        <v>#N/A</v>
      </c>
      <c r="H1185" s="3" t="e">
        <v>#N/A</v>
      </c>
      <c r="I1185" s="80" t="e">
        <v>#N/A</v>
      </c>
      <c r="J1185" s="80" t="e">
        <v>#N/A</v>
      </c>
      <c r="K1185" s="85" t="e">
        <v>#N/A</v>
      </c>
      <c r="L1185" s="9" t="e">
        <v>#N/A</v>
      </c>
      <c r="M1185" s="93" t="e">
        <v>#N/A</v>
      </c>
      <c r="N1185" s="8" t="e">
        <v>#N/A</v>
      </c>
      <c r="O1185" t="e">
        <v>#N/A</v>
      </c>
      <c r="P1185" t="e">
        <v>#N/A</v>
      </c>
      <c r="Q1185" t="e">
        <v>#N/A</v>
      </c>
      <c r="R1185" s="2" t="e">
        <v>#N/A</v>
      </c>
      <c r="S1185" t="e">
        <v>#N/A</v>
      </c>
      <c r="T1185" s="3" t="e">
        <v>#N/A</v>
      </c>
      <c r="U1185" s="3" t="e">
        <v>#N/A</v>
      </c>
      <c r="V1185" t="e">
        <v>#N/A</v>
      </c>
      <c r="W1185" t="e">
        <v>#N/A</v>
      </c>
      <c r="X1185" t="e">
        <v>#N/A</v>
      </c>
      <c r="Y1185" s="3" t="e">
        <v>#N/A</v>
      </c>
      <c r="Z1185" s="8" t="e">
        <v>#N/A</v>
      </c>
      <c r="AA1185" s="30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</row>
    <row r="1186" spans="1:32" x14ac:dyDescent="0.25">
      <c r="A1186" t="e">
        <v>#N/A</v>
      </c>
      <c r="B1186" s="33" t="e">
        <v>#N/A</v>
      </c>
      <c r="C1186" t="e">
        <v>#N/A</v>
      </c>
      <c r="D1186" t="e">
        <v>#N/A</v>
      </c>
      <c r="E1186" s="69" t="e">
        <v>#N/A</v>
      </c>
      <c r="F1186" s="3" t="e">
        <v>#N/A</v>
      </c>
      <c r="G1186" s="3" t="e">
        <v>#N/A</v>
      </c>
      <c r="H1186" s="3" t="e">
        <v>#N/A</v>
      </c>
      <c r="I1186" s="80" t="e">
        <v>#N/A</v>
      </c>
      <c r="J1186" s="80" t="e">
        <v>#N/A</v>
      </c>
      <c r="K1186" s="85" t="e">
        <v>#N/A</v>
      </c>
      <c r="L1186" s="9" t="e">
        <v>#N/A</v>
      </c>
      <c r="M1186" s="93" t="e">
        <v>#N/A</v>
      </c>
      <c r="N1186" s="8" t="e">
        <v>#N/A</v>
      </c>
      <c r="O1186" t="e">
        <v>#N/A</v>
      </c>
      <c r="P1186" t="e">
        <v>#N/A</v>
      </c>
      <c r="Q1186" t="e">
        <v>#N/A</v>
      </c>
      <c r="R1186" s="2" t="e">
        <v>#N/A</v>
      </c>
      <c r="S1186" t="e">
        <v>#N/A</v>
      </c>
      <c r="T1186" s="3" t="e">
        <v>#N/A</v>
      </c>
      <c r="U1186" s="3" t="e">
        <v>#N/A</v>
      </c>
      <c r="V1186" t="e">
        <v>#N/A</v>
      </c>
      <c r="W1186" t="e">
        <v>#N/A</v>
      </c>
      <c r="X1186" t="e">
        <v>#N/A</v>
      </c>
      <c r="Y1186" s="3" t="e">
        <v>#N/A</v>
      </c>
      <c r="Z1186" s="8" t="e">
        <v>#N/A</v>
      </c>
      <c r="AA1186" s="30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</row>
    <row r="1187" spans="1:32" x14ac:dyDescent="0.25">
      <c r="A1187" t="e">
        <v>#N/A</v>
      </c>
      <c r="B1187" s="33" t="e">
        <v>#N/A</v>
      </c>
      <c r="C1187" t="e">
        <v>#N/A</v>
      </c>
      <c r="D1187" t="e">
        <v>#N/A</v>
      </c>
      <c r="E1187" s="69" t="e">
        <v>#N/A</v>
      </c>
      <c r="F1187" s="3" t="e">
        <v>#N/A</v>
      </c>
      <c r="G1187" s="3" t="e">
        <v>#N/A</v>
      </c>
      <c r="H1187" s="3" t="e">
        <v>#N/A</v>
      </c>
      <c r="I1187" s="80" t="e">
        <v>#N/A</v>
      </c>
      <c r="J1187" s="80" t="e">
        <v>#N/A</v>
      </c>
      <c r="K1187" s="85" t="e">
        <v>#N/A</v>
      </c>
      <c r="L1187" s="9" t="e">
        <v>#N/A</v>
      </c>
      <c r="M1187" s="93" t="e">
        <v>#N/A</v>
      </c>
      <c r="N1187" s="8" t="e">
        <v>#N/A</v>
      </c>
      <c r="O1187" t="e">
        <v>#N/A</v>
      </c>
      <c r="P1187" t="e">
        <v>#N/A</v>
      </c>
      <c r="Q1187" t="e">
        <v>#N/A</v>
      </c>
      <c r="R1187" s="2" t="e">
        <v>#N/A</v>
      </c>
      <c r="S1187" t="e">
        <v>#N/A</v>
      </c>
      <c r="T1187" s="3" t="e">
        <v>#N/A</v>
      </c>
      <c r="U1187" s="3" t="e">
        <v>#N/A</v>
      </c>
      <c r="V1187" t="e">
        <v>#N/A</v>
      </c>
      <c r="W1187" t="e">
        <v>#N/A</v>
      </c>
      <c r="X1187" t="e">
        <v>#N/A</v>
      </c>
      <c r="Y1187" s="3" t="e">
        <v>#N/A</v>
      </c>
      <c r="Z1187" s="8" t="e">
        <v>#N/A</v>
      </c>
      <c r="AA1187" s="30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</row>
    <row r="1188" spans="1:32" x14ac:dyDescent="0.25">
      <c r="A1188" t="e">
        <v>#N/A</v>
      </c>
      <c r="B1188" s="33" t="e">
        <v>#N/A</v>
      </c>
      <c r="C1188" t="e">
        <v>#N/A</v>
      </c>
      <c r="D1188" t="e">
        <v>#N/A</v>
      </c>
      <c r="E1188" s="69" t="e">
        <v>#N/A</v>
      </c>
      <c r="F1188" s="3" t="e">
        <v>#N/A</v>
      </c>
      <c r="G1188" s="3" t="e">
        <v>#N/A</v>
      </c>
      <c r="H1188" s="3" t="e">
        <v>#N/A</v>
      </c>
      <c r="I1188" s="80" t="e">
        <v>#N/A</v>
      </c>
      <c r="J1188" s="80" t="e">
        <v>#N/A</v>
      </c>
      <c r="K1188" s="85" t="e">
        <v>#N/A</v>
      </c>
      <c r="L1188" s="9" t="e">
        <v>#N/A</v>
      </c>
      <c r="M1188" s="93" t="e">
        <v>#N/A</v>
      </c>
      <c r="N1188" s="8" t="e">
        <v>#N/A</v>
      </c>
      <c r="O1188" t="e">
        <v>#N/A</v>
      </c>
      <c r="P1188" t="e">
        <v>#N/A</v>
      </c>
      <c r="Q1188" t="e">
        <v>#N/A</v>
      </c>
      <c r="R1188" s="2" t="e">
        <v>#N/A</v>
      </c>
      <c r="S1188" t="e">
        <v>#N/A</v>
      </c>
      <c r="T1188" s="3" t="e">
        <v>#N/A</v>
      </c>
      <c r="U1188" s="3" t="e">
        <v>#N/A</v>
      </c>
      <c r="V1188" t="e">
        <v>#N/A</v>
      </c>
      <c r="W1188" t="e">
        <v>#N/A</v>
      </c>
      <c r="X1188" t="e">
        <v>#N/A</v>
      </c>
      <c r="Y1188" s="3" t="e">
        <v>#N/A</v>
      </c>
      <c r="Z1188" s="8" t="e">
        <v>#N/A</v>
      </c>
      <c r="AA1188" s="30" t="e">
        <v>#N/A</v>
      </c>
      <c r="AB1188" t="e">
        <v>#N/A</v>
      </c>
      <c r="AC1188" t="e">
        <v>#N/A</v>
      </c>
      <c r="AD1188" t="e">
        <v>#N/A</v>
      </c>
      <c r="AE1188" t="e">
        <v>#N/A</v>
      </c>
      <c r="AF1188" t="e">
        <v>#N/A</v>
      </c>
    </row>
    <row r="1189" spans="1:32" x14ac:dyDescent="0.25">
      <c r="A1189" t="e">
        <v>#N/A</v>
      </c>
      <c r="B1189" s="33" t="e">
        <v>#N/A</v>
      </c>
      <c r="C1189" t="e">
        <v>#N/A</v>
      </c>
      <c r="D1189" t="e">
        <v>#N/A</v>
      </c>
      <c r="E1189" s="69" t="e">
        <v>#N/A</v>
      </c>
      <c r="F1189" s="3" t="e">
        <v>#N/A</v>
      </c>
      <c r="G1189" s="3" t="e">
        <v>#N/A</v>
      </c>
      <c r="H1189" s="3" t="e">
        <v>#N/A</v>
      </c>
      <c r="I1189" s="80" t="e">
        <v>#N/A</v>
      </c>
      <c r="J1189" s="80" t="e">
        <v>#N/A</v>
      </c>
      <c r="K1189" s="85" t="e">
        <v>#N/A</v>
      </c>
      <c r="L1189" s="9" t="e">
        <v>#N/A</v>
      </c>
      <c r="M1189" s="93" t="e">
        <v>#N/A</v>
      </c>
      <c r="N1189" s="8" t="e">
        <v>#N/A</v>
      </c>
      <c r="O1189" t="e">
        <v>#N/A</v>
      </c>
      <c r="P1189" t="e">
        <v>#N/A</v>
      </c>
      <c r="Q1189" t="e">
        <v>#N/A</v>
      </c>
      <c r="R1189" s="2" t="e">
        <v>#N/A</v>
      </c>
      <c r="S1189" t="e">
        <v>#N/A</v>
      </c>
      <c r="T1189" s="3" t="e">
        <v>#N/A</v>
      </c>
      <c r="U1189" s="3" t="e">
        <v>#N/A</v>
      </c>
      <c r="V1189" t="e">
        <v>#N/A</v>
      </c>
      <c r="W1189" t="e">
        <v>#N/A</v>
      </c>
      <c r="X1189" t="e">
        <v>#N/A</v>
      </c>
      <c r="Y1189" s="3" t="e">
        <v>#N/A</v>
      </c>
      <c r="Z1189" s="8" t="e">
        <v>#N/A</v>
      </c>
      <c r="AA1189" s="30" t="e">
        <v>#N/A</v>
      </c>
      <c r="AB1189" t="e">
        <v>#N/A</v>
      </c>
      <c r="AC1189" t="e">
        <v>#N/A</v>
      </c>
      <c r="AD1189" t="e">
        <v>#N/A</v>
      </c>
      <c r="AE1189" t="e">
        <v>#N/A</v>
      </c>
      <c r="AF1189" t="e">
        <v>#N/A</v>
      </c>
    </row>
    <row r="1190" spans="1:32" x14ac:dyDescent="0.25">
      <c r="A1190" t="e">
        <v>#N/A</v>
      </c>
      <c r="B1190" s="33" t="e">
        <v>#N/A</v>
      </c>
      <c r="C1190" t="e">
        <v>#N/A</v>
      </c>
      <c r="D1190" t="e">
        <v>#N/A</v>
      </c>
      <c r="E1190" s="69" t="e">
        <v>#N/A</v>
      </c>
      <c r="F1190" s="3" t="e">
        <v>#N/A</v>
      </c>
      <c r="G1190" s="3" t="e">
        <v>#N/A</v>
      </c>
      <c r="H1190" s="3" t="e">
        <v>#N/A</v>
      </c>
      <c r="I1190" s="80" t="e">
        <v>#N/A</v>
      </c>
      <c r="J1190" s="80" t="e">
        <v>#N/A</v>
      </c>
      <c r="K1190" s="85" t="e">
        <v>#N/A</v>
      </c>
      <c r="L1190" s="9" t="e">
        <v>#N/A</v>
      </c>
      <c r="M1190" s="93" t="e">
        <v>#N/A</v>
      </c>
      <c r="N1190" s="8" t="e">
        <v>#N/A</v>
      </c>
      <c r="O1190" t="e">
        <v>#N/A</v>
      </c>
      <c r="P1190" t="e">
        <v>#N/A</v>
      </c>
      <c r="Q1190" t="e">
        <v>#N/A</v>
      </c>
      <c r="R1190" s="2" t="e">
        <v>#N/A</v>
      </c>
      <c r="S1190" t="e">
        <v>#N/A</v>
      </c>
      <c r="T1190" s="3" t="e">
        <v>#N/A</v>
      </c>
      <c r="U1190" s="3" t="e">
        <v>#N/A</v>
      </c>
      <c r="V1190" t="e">
        <v>#N/A</v>
      </c>
      <c r="W1190" t="e">
        <v>#N/A</v>
      </c>
      <c r="X1190" t="e">
        <v>#N/A</v>
      </c>
      <c r="Y1190" s="3" t="e">
        <v>#N/A</v>
      </c>
      <c r="Z1190" s="8" t="e">
        <v>#N/A</v>
      </c>
      <c r="AA1190" s="30" t="e">
        <v>#N/A</v>
      </c>
      <c r="AB1190" t="e">
        <v>#N/A</v>
      </c>
      <c r="AC1190" t="e">
        <v>#N/A</v>
      </c>
      <c r="AD1190" t="e">
        <v>#N/A</v>
      </c>
      <c r="AE1190" t="e">
        <v>#N/A</v>
      </c>
      <c r="AF1190" t="e">
        <v>#N/A</v>
      </c>
    </row>
    <row r="1191" spans="1:32" x14ac:dyDescent="0.25">
      <c r="A1191" t="e">
        <v>#N/A</v>
      </c>
      <c r="B1191" s="33" t="e">
        <v>#N/A</v>
      </c>
      <c r="C1191" t="e">
        <v>#N/A</v>
      </c>
      <c r="D1191" t="e">
        <v>#N/A</v>
      </c>
      <c r="E1191" s="69" t="e">
        <v>#N/A</v>
      </c>
      <c r="F1191" s="3" t="e">
        <v>#N/A</v>
      </c>
      <c r="G1191" s="3" t="e">
        <v>#N/A</v>
      </c>
      <c r="H1191" s="3" t="e">
        <v>#N/A</v>
      </c>
      <c r="I1191" s="80" t="e">
        <v>#N/A</v>
      </c>
      <c r="J1191" s="80" t="e">
        <v>#N/A</v>
      </c>
      <c r="K1191" s="85" t="e">
        <v>#N/A</v>
      </c>
      <c r="L1191" s="9" t="e">
        <v>#N/A</v>
      </c>
      <c r="M1191" s="93" t="e">
        <v>#N/A</v>
      </c>
      <c r="N1191" s="8" t="e">
        <v>#N/A</v>
      </c>
      <c r="O1191" t="e">
        <v>#N/A</v>
      </c>
      <c r="P1191" t="e">
        <v>#N/A</v>
      </c>
      <c r="Q1191" t="e">
        <v>#N/A</v>
      </c>
      <c r="R1191" s="2" t="e">
        <v>#N/A</v>
      </c>
      <c r="S1191" t="e">
        <v>#N/A</v>
      </c>
      <c r="T1191" s="3" t="e">
        <v>#N/A</v>
      </c>
      <c r="U1191" s="3" t="e">
        <v>#N/A</v>
      </c>
      <c r="V1191" t="e">
        <v>#N/A</v>
      </c>
      <c r="W1191" t="e">
        <v>#N/A</v>
      </c>
      <c r="X1191" t="e">
        <v>#N/A</v>
      </c>
      <c r="Y1191" s="3" t="e">
        <v>#N/A</v>
      </c>
      <c r="Z1191" s="8" t="e">
        <v>#N/A</v>
      </c>
      <c r="AA1191" s="30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</row>
    <row r="1192" spans="1:32" x14ac:dyDescent="0.25">
      <c r="A1192" t="e">
        <v>#N/A</v>
      </c>
      <c r="B1192" s="33" t="e">
        <v>#N/A</v>
      </c>
      <c r="C1192" t="e">
        <v>#N/A</v>
      </c>
      <c r="D1192" t="e">
        <v>#N/A</v>
      </c>
      <c r="E1192" s="69" t="e">
        <v>#N/A</v>
      </c>
      <c r="F1192" s="3" t="e">
        <v>#N/A</v>
      </c>
      <c r="G1192" s="3" t="e">
        <v>#N/A</v>
      </c>
      <c r="H1192" s="3" t="e">
        <v>#N/A</v>
      </c>
      <c r="I1192" s="80" t="e">
        <v>#N/A</v>
      </c>
      <c r="J1192" s="80" t="e">
        <v>#N/A</v>
      </c>
      <c r="K1192" s="85" t="e">
        <v>#N/A</v>
      </c>
      <c r="L1192" s="9" t="e">
        <v>#N/A</v>
      </c>
      <c r="M1192" s="93" t="e">
        <v>#N/A</v>
      </c>
      <c r="N1192" s="8" t="e">
        <v>#N/A</v>
      </c>
      <c r="O1192" t="e">
        <v>#N/A</v>
      </c>
      <c r="P1192" t="e">
        <v>#N/A</v>
      </c>
      <c r="Q1192" t="e">
        <v>#N/A</v>
      </c>
      <c r="R1192" s="2" t="e">
        <v>#N/A</v>
      </c>
      <c r="S1192" t="e">
        <v>#N/A</v>
      </c>
      <c r="T1192" s="3" t="e">
        <v>#N/A</v>
      </c>
      <c r="U1192" s="3" t="e">
        <v>#N/A</v>
      </c>
      <c r="V1192" t="e">
        <v>#N/A</v>
      </c>
      <c r="W1192" t="e">
        <v>#N/A</v>
      </c>
      <c r="X1192" t="e">
        <v>#N/A</v>
      </c>
      <c r="Y1192" s="3" t="e">
        <v>#N/A</v>
      </c>
      <c r="Z1192" s="8" t="e">
        <v>#N/A</v>
      </c>
      <c r="AA1192" s="30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</row>
    <row r="1193" spans="1:32" x14ac:dyDescent="0.25">
      <c r="A1193" t="e">
        <v>#N/A</v>
      </c>
      <c r="B1193" s="33" t="e">
        <v>#N/A</v>
      </c>
      <c r="C1193" t="e">
        <v>#N/A</v>
      </c>
      <c r="D1193" t="e">
        <v>#N/A</v>
      </c>
      <c r="E1193" s="69" t="e">
        <v>#N/A</v>
      </c>
      <c r="F1193" s="3" t="e">
        <v>#N/A</v>
      </c>
      <c r="G1193" s="3" t="e">
        <v>#N/A</v>
      </c>
      <c r="H1193" s="3" t="e">
        <v>#N/A</v>
      </c>
      <c r="I1193" s="80" t="e">
        <v>#N/A</v>
      </c>
      <c r="J1193" s="80" t="e">
        <v>#N/A</v>
      </c>
      <c r="K1193" s="85" t="e">
        <v>#N/A</v>
      </c>
      <c r="L1193" s="9" t="e">
        <v>#N/A</v>
      </c>
      <c r="M1193" s="93" t="e">
        <v>#N/A</v>
      </c>
      <c r="N1193" s="8" t="e">
        <v>#N/A</v>
      </c>
      <c r="O1193" t="e">
        <v>#N/A</v>
      </c>
      <c r="P1193" t="e">
        <v>#N/A</v>
      </c>
      <c r="Q1193" t="e">
        <v>#N/A</v>
      </c>
      <c r="R1193" s="2" t="e">
        <v>#N/A</v>
      </c>
      <c r="S1193" t="e">
        <v>#N/A</v>
      </c>
      <c r="T1193" s="3" t="e">
        <v>#N/A</v>
      </c>
      <c r="U1193" s="3" t="e">
        <v>#N/A</v>
      </c>
      <c r="V1193" t="e">
        <v>#N/A</v>
      </c>
      <c r="W1193" t="e">
        <v>#N/A</v>
      </c>
      <c r="X1193" t="e">
        <v>#N/A</v>
      </c>
      <c r="Y1193" s="3" t="e">
        <v>#N/A</v>
      </c>
      <c r="Z1193" s="8" t="e">
        <v>#N/A</v>
      </c>
      <c r="AA1193" s="30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</row>
    <row r="1194" spans="1:32" x14ac:dyDescent="0.25">
      <c r="A1194" t="e">
        <v>#N/A</v>
      </c>
      <c r="B1194" s="33" t="e">
        <v>#N/A</v>
      </c>
      <c r="C1194" t="e">
        <v>#N/A</v>
      </c>
      <c r="D1194" t="e">
        <v>#N/A</v>
      </c>
      <c r="E1194" s="69" t="e">
        <v>#N/A</v>
      </c>
      <c r="F1194" s="3" t="e">
        <v>#N/A</v>
      </c>
      <c r="G1194" s="3" t="e">
        <v>#N/A</v>
      </c>
      <c r="H1194" s="3" t="e">
        <v>#N/A</v>
      </c>
      <c r="I1194" s="80" t="e">
        <v>#N/A</v>
      </c>
      <c r="J1194" s="80" t="e">
        <v>#N/A</v>
      </c>
      <c r="K1194" s="85" t="e">
        <v>#N/A</v>
      </c>
      <c r="L1194" s="9" t="e">
        <v>#N/A</v>
      </c>
      <c r="M1194" s="93" t="e">
        <v>#N/A</v>
      </c>
      <c r="N1194" s="8" t="e">
        <v>#N/A</v>
      </c>
      <c r="O1194" t="e">
        <v>#N/A</v>
      </c>
      <c r="P1194" t="e">
        <v>#N/A</v>
      </c>
      <c r="Q1194" t="e">
        <v>#N/A</v>
      </c>
      <c r="R1194" s="2" t="e">
        <v>#N/A</v>
      </c>
      <c r="S1194" t="e">
        <v>#N/A</v>
      </c>
      <c r="T1194" s="3" t="e">
        <v>#N/A</v>
      </c>
      <c r="U1194" s="3" t="e">
        <v>#N/A</v>
      </c>
      <c r="V1194" t="e">
        <v>#N/A</v>
      </c>
      <c r="W1194" t="e">
        <v>#N/A</v>
      </c>
      <c r="X1194" t="e">
        <v>#N/A</v>
      </c>
      <c r="Y1194" s="3" t="e">
        <v>#N/A</v>
      </c>
      <c r="Z1194" s="8" t="e">
        <v>#N/A</v>
      </c>
      <c r="AA1194" s="30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</row>
    <row r="1195" spans="1:32" x14ac:dyDescent="0.25">
      <c r="A1195" t="e">
        <v>#N/A</v>
      </c>
      <c r="B1195" s="33" t="e">
        <v>#N/A</v>
      </c>
      <c r="C1195" t="e">
        <v>#N/A</v>
      </c>
      <c r="D1195" t="e">
        <v>#N/A</v>
      </c>
      <c r="E1195" s="69" t="e">
        <v>#N/A</v>
      </c>
      <c r="F1195" s="3" t="e">
        <v>#N/A</v>
      </c>
      <c r="G1195" s="3" t="e">
        <v>#N/A</v>
      </c>
      <c r="H1195" s="3" t="e">
        <v>#N/A</v>
      </c>
      <c r="I1195" s="80" t="e">
        <v>#N/A</v>
      </c>
      <c r="J1195" s="80" t="e">
        <v>#N/A</v>
      </c>
      <c r="K1195" s="85" t="e">
        <v>#N/A</v>
      </c>
      <c r="L1195" s="9" t="e">
        <v>#N/A</v>
      </c>
      <c r="M1195" s="93" t="e">
        <v>#N/A</v>
      </c>
      <c r="N1195" s="8" t="e">
        <v>#N/A</v>
      </c>
      <c r="O1195" t="e">
        <v>#N/A</v>
      </c>
      <c r="P1195" t="e">
        <v>#N/A</v>
      </c>
      <c r="Q1195" t="e">
        <v>#N/A</v>
      </c>
      <c r="R1195" s="2" t="e">
        <v>#N/A</v>
      </c>
      <c r="S1195" t="e">
        <v>#N/A</v>
      </c>
      <c r="T1195" s="3" t="e">
        <v>#N/A</v>
      </c>
      <c r="U1195" s="3" t="e">
        <v>#N/A</v>
      </c>
      <c r="V1195" t="e">
        <v>#N/A</v>
      </c>
      <c r="W1195" t="e">
        <v>#N/A</v>
      </c>
      <c r="X1195" t="e">
        <v>#N/A</v>
      </c>
      <c r="Y1195" s="3" t="e">
        <v>#N/A</v>
      </c>
      <c r="Z1195" s="8" t="e">
        <v>#N/A</v>
      </c>
      <c r="AA1195" s="30" t="e">
        <v>#N/A</v>
      </c>
      <c r="AB1195" t="e">
        <v>#N/A</v>
      </c>
      <c r="AC1195" t="e">
        <v>#N/A</v>
      </c>
      <c r="AD1195" t="e">
        <v>#N/A</v>
      </c>
      <c r="AE1195" t="e">
        <v>#N/A</v>
      </c>
      <c r="AF1195" t="e">
        <v>#N/A</v>
      </c>
    </row>
    <row r="1196" spans="1:32" x14ac:dyDescent="0.25">
      <c r="A1196" t="e">
        <v>#N/A</v>
      </c>
      <c r="B1196" s="33" t="e">
        <v>#N/A</v>
      </c>
      <c r="C1196" t="e">
        <v>#N/A</v>
      </c>
      <c r="D1196" t="e">
        <v>#N/A</v>
      </c>
      <c r="E1196" s="69" t="e">
        <v>#N/A</v>
      </c>
      <c r="F1196" s="3" t="e">
        <v>#N/A</v>
      </c>
      <c r="G1196" s="3" t="e">
        <v>#N/A</v>
      </c>
      <c r="H1196" s="3" t="e">
        <v>#N/A</v>
      </c>
      <c r="I1196" s="80" t="e">
        <v>#N/A</v>
      </c>
      <c r="J1196" s="80" t="e">
        <v>#N/A</v>
      </c>
      <c r="K1196" s="85" t="e">
        <v>#N/A</v>
      </c>
      <c r="L1196" s="9" t="e">
        <v>#N/A</v>
      </c>
      <c r="M1196" s="93" t="e">
        <v>#N/A</v>
      </c>
      <c r="N1196" s="8" t="e">
        <v>#N/A</v>
      </c>
      <c r="O1196" t="e">
        <v>#N/A</v>
      </c>
      <c r="P1196" t="e">
        <v>#N/A</v>
      </c>
      <c r="Q1196" t="e">
        <v>#N/A</v>
      </c>
      <c r="R1196" s="2" t="e">
        <v>#N/A</v>
      </c>
      <c r="S1196" t="e">
        <v>#N/A</v>
      </c>
      <c r="T1196" s="3" t="e">
        <v>#N/A</v>
      </c>
      <c r="U1196" s="3" t="e">
        <v>#N/A</v>
      </c>
      <c r="V1196" t="e">
        <v>#N/A</v>
      </c>
      <c r="W1196" t="e">
        <v>#N/A</v>
      </c>
      <c r="X1196" t="e">
        <v>#N/A</v>
      </c>
      <c r="Y1196" s="3" t="e">
        <v>#N/A</v>
      </c>
      <c r="Z1196" s="8" t="e">
        <v>#N/A</v>
      </c>
      <c r="AA1196" s="30" t="e">
        <v>#N/A</v>
      </c>
      <c r="AB1196" t="e">
        <v>#N/A</v>
      </c>
      <c r="AC1196" t="e">
        <v>#N/A</v>
      </c>
      <c r="AD1196" t="e">
        <v>#N/A</v>
      </c>
      <c r="AE1196" t="e">
        <v>#N/A</v>
      </c>
      <c r="AF1196" t="e">
        <v>#N/A</v>
      </c>
    </row>
    <row r="1197" spans="1:32" x14ac:dyDescent="0.25">
      <c r="A1197" t="e">
        <v>#N/A</v>
      </c>
      <c r="B1197" s="33" t="e">
        <v>#N/A</v>
      </c>
      <c r="C1197" t="e">
        <v>#N/A</v>
      </c>
      <c r="D1197" t="e">
        <v>#N/A</v>
      </c>
      <c r="E1197" s="69" t="e">
        <v>#N/A</v>
      </c>
      <c r="F1197" s="3" t="e">
        <v>#N/A</v>
      </c>
      <c r="G1197" s="3" t="e">
        <v>#N/A</v>
      </c>
      <c r="H1197" s="3" t="e">
        <v>#N/A</v>
      </c>
      <c r="I1197" s="80" t="e">
        <v>#N/A</v>
      </c>
      <c r="J1197" s="80" t="e">
        <v>#N/A</v>
      </c>
      <c r="K1197" s="85" t="e">
        <v>#N/A</v>
      </c>
      <c r="L1197" s="9" t="e">
        <v>#N/A</v>
      </c>
      <c r="M1197" s="93" t="e">
        <v>#N/A</v>
      </c>
      <c r="N1197" s="8" t="e">
        <v>#N/A</v>
      </c>
      <c r="O1197" t="e">
        <v>#N/A</v>
      </c>
      <c r="P1197" t="e">
        <v>#N/A</v>
      </c>
      <c r="Q1197" t="e">
        <v>#N/A</v>
      </c>
      <c r="R1197" s="2" t="e">
        <v>#N/A</v>
      </c>
      <c r="S1197" t="e">
        <v>#N/A</v>
      </c>
      <c r="T1197" s="3" t="e">
        <v>#N/A</v>
      </c>
      <c r="U1197" s="3" t="e">
        <v>#N/A</v>
      </c>
      <c r="V1197" t="e">
        <v>#N/A</v>
      </c>
      <c r="W1197" t="e">
        <v>#N/A</v>
      </c>
      <c r="X1197" t="e">
        <v>#N/A</v>
      </c>
      <c r="Y1197" s="3" t="e">
        <v>#N/A</v>
      </c>
      <c r="Z1197" s="8" t="e">
        <v>#N/A</v>
      </c>
      <c r="AA1197" s="30" t="e">
        <v>#N/A</v>
      </c>
      <c r="AB1197" t="e">
        <v>#N/A</v>
      </c>
      <c r="AC1197" t="e">
        <v>#N/A</v>
      </c>
      <c r="AD1197" t="e">
        <v>#N/A</v>
      </c>
      <c r="AE1197" t="e">
        <v>#N/A</v>
      </c>
      <c r="AF1197" t="e">
        <v>#N/A</v>
      </c>
    </row>
    <row r="1198" spans="1:32" x14ac:dyDescent="0.25">
      <c r="A1198" t="e">
        <v>#N/A</v>
      </c>
      <c r="B1198" s="33" t="e">
        <v>#N/A</v>
      </c>
      <c r="C1198" t="e">
        <v>#N/A</v>
      </c>
      <c r="D1198" t="e">
        <v>#N/A</v>
      </c>
      <c r="E1198" s="69" t="e">
        <v>#N/A</v>
      </c>
      <c r="F1198" s="3" t="e">
        <v>#N/A</v>
      </c>
      <c r="G1198" s="3" t="e">
        <v>#N/A</v>
      </c>
      <c r="H1198" s="3" t="e">
        <v>#N/A</v>
      </c>
      <c r="I1198" s="80" t="e">
        <v>#N/A</v>
      </c>
      <c r="J1198" s="80" t="e">
        <v>#N/A</v>
      </c>
      <c r="K1198" s="85" t="e">
        <v>#N/A</v>
      </c>
      <c r="L1198" s="9" t="e">
        <v>#N/A</v>
      </c>
      <c r="M1198" s="93" t="e">
        <v>#N/A</v>
      </c>
      <c r="N1198" s="8" t="e">
        <v>#N/A</v>
      </c>
      <c r="O1198" t="e">
        <v>#N/A</v>
      </c>
      <c r="P1198" t="e">
        <v>#N/A</v>
      </c>
      <c r="Q1198" t="e">
        <v>#N/A</v>
      </c>
      <c r="R1198" s="2" t="e">
        <v>#N/A</v>
      </c>
      <c r="S1198" t="e">
        <v>#N/A</v>
      </c>
      <c r="T1198" s="3" t="e">
        <v>#N/A</v>
      </c>
      <c r="U1198" s="3" t="e">
        <v>#N/A</v>
      </c>
      <c r="V1198" t="e">
        <v>#N/A</v>
      </c>
      <c r="W1198" t="e">
        <v>#N/A</v>
      </c>
      <c r="X1198" t="e">
        <v>#N/A</v>
      </c>
      <c r="Y1198" s="3" t="e">
        <v>#N/A</v>
      </c>
      <c r="Z1198" s="8" t="e">
        <v>#N/A</v>
      </c>
      <c r="AA1198" s="30" t="e">
        <v>#N/A</v>
      </c>
      <c r="AB1198" t="e">
        <v>#N/A</v>
      </c>
      <c r="AC1198" t="e">
        <v>#N/A</v>
      </c>
      <c r="AD1198" t="e">
        <v>#N/A</v>
      </c>
      <c r="AE1198" t="e">
        <v>#N/A</v>
      </c>
      <c r="AF1198" t="e">
        <v>#N/A</v>
      </c>
    </row>
    <row r="1199" spans="1:32" x14ac:dyDescent="0.25">
      <c r="A1199" t="e">
        <v>#N/A</v>
      </c>
      <c r="B1199" s="33" t="e">
        <v>#N/A</v>
      </c>
      <c r="C1199" t="e">
        <v>#N/A</v>
      </c>
      <c r="D1199" t="e">
        <v>#N/A</v>
      </c>
      <c r="E1199" s="69" t="e">
        <v>#N/A</v>
      </c>
      <c r="F1199" s="3" t="e">
        <v>#N/A</v>
      </c>
      <c r="G1199" s="3" t="e">
        <v>#N/A</v>
      </c>
      <c r="H1199" s="3" t="e">
        <v>#N/A</v>
      </c>
      <c r="I1199" s="80" t="e">
        <v>#N/A</v>
      </c>
      <c r="J1199" s="80" t="e">
        <v>#N/A</v>
      </c>
      <c r="K1199" s="85" t="e">
        <v>#N/A</v>
      </c>
      <c r="L1199" s="9" t="e">
        <v>#N/A</v>
      </c>
      <c r="M1199" s="93" t="e">
        <v>#N/A</v>
      </c>
      <c r="N1199" s="8" t="e">
        <v>#N/A</v>
      </c>
      <c r="O1199" t="e">
        <v>#N/A</v>
      </c>
      <c r="P1199" t="e">
        <v>#N/A</v>
      </c>
      <c r="Q1199" t="e">
        <v>#N/A</v>
      </c>
      <c r="R1199" s="2" t="e">
        <v>#N/A</v>
      </c>
      <c r="S1199" t="e">
        <v>#N/A</v>
      </c>
      <c r="T1199" s="3" t="e">
        <v>#N/A</v>
      </c>
      <c r="U1199" s="3" t="e">
        <v>#N/A</v>
      </c>
      <c r="V1199" t="e">
        <v>#N/A</v>
      </c>
      <c r="W1199" t="e">
        <v>#N/A</v>
      </c>
      <c r="X1199" t="e">
        <v>#N/A</v>
      </c>
      <c r="Y1199" s="3" t="e">
        <v>#N/A</v>
      </c>
      <c r="Z1199" s="8" t="e">
        <v>#N/A</v>
      </c>
      <c r="AA1199" s="30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</row>
    <row r="1200" spans="1:32" x14ac:dyDescent="0.25">
      <c r="A1200" t="e">
        <v>#N/A</v>
      </c>
      <c r="B1200" s="33" t="e">
        <v>#N/A</v>
      </c>
      <c r="C1200" t="e">
        <v>#N/A</v>
      </c>
      <c r="D1200" t="e">
        <v>#N/A</v>
      </c>
      <c r="E1200" s="69" t="e">
        <v>#N/A</v>
      </c>
      <c r="F1200" s="3" t="e">
        <v>#N/A</v>
      </c>
      <c r="G1200" s="3" t="e">
        <v>#N/A</v>
      </c>
      <c r="H1200" s="3" t="e">
        <v>#N/A</v>
      </c>
      <c r="I1200" s="80" t="e">
        <v>#N/A</v>
      </c>
      <c r="J1200" s="80" t="e">
        <v>#N/A</v>
      </c>
      <c r="K1200" s="85" t="e">
        <v>#N/A</v>
      </c>
      <c r="L1200" s="9" t="e">
        <v>#N/A</v>
      </c>
      <c r="M1200" s="93" t="e">
        <v>#N/A</v>
      </c>
      <c r="N1200" s="8" t="e">
        <v>#N/A</v>
      </c>
      <c r="O1200" t="e">
        <v>#N/A</v>
      </c>
      <c r="P1200" t="e">
        <v>#N/A</v>
      </c>
      <c r="Q1200" t="e">
        <v>#N/A</v>
      </c>
      <c r="R1200" s="2" t="e">
        <v>#N/A</v>
      </c>
      <c r="S1200" t="e">
        <v>#N/A</v>
      </c>
      <c r="T1200" s="3" t="e">
        <v>#N/A</v>
      </c>
      <c r="U1200" s="3" t="e">
        <v>#N/A</v>
      </c>
      <c r="V1200" t="e">
        <v>#N/A</v>
      </c>
      <c r="W1200" t="e">
        <v>#N/A</v>
      </c>
      <c r="X1200" t="e">
        <v>#N/A</v>
      </c>
      <c r="Y1200" s="3" t="e">
        <v>#N/A</v>
      </c>
      <c r="Z1200" s="8" t="e">
        <v>#N/A</v>
      </c>
      <c r="AA1200" s="3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</row>
    <row r="1201" spans="1:32" x14ac:dyDescent="0.25">
      <c r="A1201" t="e">
        <v>#N/A</v>
      </c>
      <c r="B1201" s="33" t="e">
        <v>#N/A</v>
      </c>
      <c r="C1201" t="e">
        <v>#N/A</v>
      </c>
      <c r="D1201" t="e">
        <v>#N/A</v>
      </c>
      <c r="E1201" s="69" t="e">
        <v>#N/A</v>
      </c>
      <c r="F1201" s="3" t="e">
        <v>#N/A</v>
      </c>
      <c r="G1201" s="3" t="e">
        <v>#N/A</v>
      </c>
      <c r="H1201" s="3" t="e">
        <v>#N/A</v>
      </c>
      <c r="I1201" s="80" t="e">
        <v>#N/A</v>
      </c>
      <c r="J1201" s="80" t="e">
        <v>#N/A</v>
      </c>
      <c r="K1201" s="85" t="e">
        <v>#N/A</v>
      </c>
      <c r="L1201" s="9" t="e">
        <v>#N/A</v>
      </c>
      <c r="M1201" s="93" t="e">
        <v>#N/A</v>
      </c>
      <c r="N1201" s="8" t="e">
        <v>#N/A</v>
      </c>
      <c r="O1201" t="e">
        <v>#N/A</v>
      </c>
      <c r="P1201" t="e">
        <v>#N/A</v>
      </c>
      <c r="Q1201" t="e">
        <v>#N/A</v>
      </c>
      <c r="R1201" s="2" t="e">
        <v>#N/A</v>
      </c>
      <c r="S1201" t="e">
        <v>#N/A</v>
      </c>
      <c r="T1201" s="3" t="e">
        <v>#N/A</v>
      </c>
      <c r="U1201" s="3" t="e">
        <v>#N/A</v>
      </c>
      <c r="V1201" t="e">
        <v>#N/A</v>
      </c>
      <c r="W1201" t="e">
        <v>#N/A</v>
      </c>
      <c r="X1201" t="e">
        <v>#N/A</v>
      </c>
      <c r="Y1201" s="3" t="e">
        <v>#N/A</v>
      </c>
      <c r="Z1201" s="8" t="e">
        <v>#N/A</v>
      </c>
      <c r="AA1201" s="30" t="e">
        <v>#N/A</v>
      </c>
      <c r="AB1201" t="e">
        <v>#N/A</v>
      </c>
      <c r="AC1201" t="e">
        <v>#N/A</v>
      </c>
      <c r="AD1201" t="e">
        <v>#N/A</v>
      </c>
      <c r="AE1201" t="e">
        <v>#N/A</v>
      </c>
      <c r="AF1201" t="e">
        <v>#N/A</v>
      </c>
    </row>
    <row r="1202" spans="1:32" x14ac:dyDescent="0.25">
      <c r="A1202" t="e">
        <v>#N/A</v>
      </c>
      <c r="B1202" s="33" t="e">
        <v>#N/A</v>
      </c>
      <c r="C1202" t="e">
        <v>#N/A</v>
      </c>
      <c r="D1202" t="e">
        <v>#N/A</v>
      </c>
      <c r="E1202" s="69" t="e">
        <v>#N/A</v>
      </c>
      <c r="F1202" s="3" t="e">
        <v>#N/A</v>
      </c>
      <c r="G1202" s="3" t="e">
        <v>#N/A</v>
      </c>
      <c r="H1202" s="3" t="e">
        <v>#N/A</v>
      </c>
      <c r="I1202" s="80" t="e">
        <v>#N/A</v>
      </c>
      <c r="J1202" s="80" t="e">
        <v>#N/A</v>
      </c>
      <c r="K1202" s="85" t="e">
        <v>#N/A</v>
      </c>
      <c r="L1202" s="9" t="e">
        <v>#N/A</v>
      </c>
      <c r="M1202" s="93" t="e">
        <v>#N/A</v>
      </c>
      <c r="N1202" s="8" t="e">
        <v>#N/A</v>
      </c>
      <c r="O1202" t="e">
        <v>#N/A</v>
      </c>
      <c r="P1202" t="e">
        <v>#N/A</v>
      </c>
      <c r="Q1202" t="e">
        <v>#N/A</v>
      </c>
      <c r="R1202" s="2" t="e">
        <v>#N/A</v>
      </c>
      <c r="S1202" t="e">
        <v>#N/A</v>
      </c>
      <c r="T1202" s="3" t="e">
        <v>#N/A</v>
      </c>
      <c r="U1202" s="3" t="e">
        <v>#N/A</v>
      </c>
      <c r="V1202" t="e">
        <v>#N/A</v>
      </c>
      <c r="W1202" t="e">
        <v>#N/A</v>
      </c>
      <c r="X1202" t="e">
        <v>#N/A</v>
      </c>
      <c r="Y1202" s="3" t="e">
        <v>#N/A</v>
      </c>
      <c r="Z1202" s="8" t="e">
        <v>#N/A</v>
      </c>
      <c r="AA1202" s="30" t="e">
        <v>#N/A</v>
      </c>
      <c r="AB1202" t="e">
        <v>#N/A</v>
      </c>
      <c r="AC1202" t="e">
        <v>#N/A</v>
      </c>
      <c r="AD1202" t="e">
        <v>#N/A</v>
      </c>
      <c r="AE1202" t="e">
        <v>#N/A</v>
      </c>
      <c r="AF1202" t="e">
        <v>#N/A</v>
      </c>
    </row>
    <row r="1203" spans="1:32" x14ac:dyDescent="0.25">
      <c r="A1203" t="e">
        <v>#N/A</v>
      </c>
      <c r="B1203" s="33" t="e">
        <v>#N/A</v>
      </c>
      <c r="C1203" t="e">
        <v>#N/A</v>
      </c>
      <c r="D1203" t="e">
        <v>#N/A</v>
      </c>
      <c r="E1203" s="69" t="e">
        <v>#N/A</v>
      </c>
      <c r="F1203" s="3" t="e">
        <v>#N/A</v>
      </c>
      <c r="G1203" s="3" t="e">
        <v>#N/A</v>
      </c>
      <c r="H1203" s="3" t="e">
        <v>#N/A</v>
      </c>
      <c r="I1203" s="80" t="e">
        <v>#N/A</v>
      </c>
      <c r="J1203" s="80" t="e">
        <v>#N/A</v>
      </c>
      <c r="K1203" s="85" t="e">
        <v>#N/A</v>
      </c>
      <c r="L1203" s="9" t="e">
        <v>#N/A</v>
      </c>
      <c r="M1203" s="93" t="e">
        <v>#N/A</v>
      </c>
      <c r="N1203" s="8" t="e">
        <v>#N/A</v>
      </c>
      <c r="O1203" t="e">
        <v>#N/A</v>
      </c>
      <c r="P1203" t="e">
        <v>#N/A</v>
      </c>
      <c r="Q1203" t="e">
        <v>#N/A</v>
      </c>
      <c r="R1203" s="2" t="e">
        <v>#N/A</v>
      </c>
      <c r="S1203" t="e">
        <v>#N/A</v>
      </c>
      <c r="T1203" s="3" t="e">
        <v>#N/A</v>
      </c>
      <c r="U1203" s="3" t="e">
        <v>#N/A</v>
      </c>
      <c r="V1203" t="e">
        <v>#N/A</v>
      </c>
      <c r="W1203" t="e">
        <v>#N/A</v>
      </c>
      <c r="X1203" t="e">
        <v>#N/A</v>
      </c>
      <c r="Y1203" s="3" t="e">
        <v>#N/A</v>
      </c>
      <c r="Z1203" s="8" t="e">
        <v>#N/A</v>
      </c>
      <c r="AA1203" s="30" t="e">
        <v>#N/A</v>
      </c>
      <c r="AB1203" t="e">
        <v>#N/A</v>
      </c>
      <c r="AC1203" t="e">
        <v>#N/A</v>
      </c>
      <c r="AD1203" t="e">
        <v>#N/A</v>
      </c>
      <c r="AE1203" t="e">
        <v>#N/A</v>
      </c>
      <c r="AF1203" t="e">
        <v>#N/A</v>
      </c>
    </row>
    <row r="1204" spans="1:32" x14ac:dyDescent="0.25">
      <c r="A1204" t="e">
        <v>#N/A</v>
      </c>
      <c r="B1204" s="33" t="e">
        <v>#N/A</v>
      </c>
      <c r="C1204" t="e">
        <v>#N/A</v>
      </c>
      <c r="D1204" t="e">
        <v>#N/A</v>
      </c>
      <c r="E1204" s="69" t="e">
        <v>#N/A</v>
      </c>
      <c r="F1204" s="3" t="e">
        <v>#N/A</v>
      </c>
      <c r="G1204" s="3" t="e">
        <v>#N/A</v>
      </c>
      <c r="H1204" s="3" t="e">
        <v>#N/A</v>
      </c>
      <c r="I1204" s="80" t="e">
        <v>#N/A</v>
      </c>
      <c r="J1204" s="80" t="e">
        <v>#N/A</v>
      </c>
      <c r="K1204" s="85" t="e">
        <v>#N/A</v>
      </c>
      <c r="L1204" s="9" t="e">
        <v>#N/A</v>
      </c>
      <c r="M1204" s="93" t="e">
        <v>#N/A</v>
      </c>
      <c r="N1204" s="8" t="e">
        <v>#N/A</v>
      </c>
      <c r="O1204" t="e">
        <v>#N/A</v>
      </c>
      <c r="P1204" t="e">
        <v>#N/A</v>
      </c>
      <c r="Q1204" t="e">
        <v>#N/A</v>
      </c>
      <c r="R1204" s="2" t="e">
        <v>#N/A</v>
      </c>
      <c r="S1204" t="e">
        <v>#N/A</v>
      </c>
      <c r="T1204" s="3" t="e">
        <v>#N/A</v>
      </c>
      <c r="U1204" s="3" t="e">
        <v>#N/A</v>
      </c>
      <c r="V1204" t="e">
        <v>#N/A</v>
      </c>
      <c r="W1204" t="e">
        <v>#N/A</v>
      </c>
      <c r="X1204" t="e">
        <v>#N/A</v>
      </c>
      <c r="Y1204" s="3" t="e">
        <v>#N/A</v>
      </c>
      <c r="Z1204" s="8" t="e">
        <v>#N/A</v>
      </c>
      <c r="AA1204" s="30" t="e">
        <v>#N/A</v>
      </c>
      <c r="AB1204" t="e">
        <v>#N/A</v>
      </c>
      <c r="AC1204" t="e">
        <v>#N/A</v>
      </c>
      <c r="AD1204" t="e">
        <v>#N/A</v>
      </c>
      <c r="AE1204" t="e">
        <v>#N/A</v>
      </c>
      <c r="AF1204" t="e">
        <v>#N/A</v>
      </c>
    </row>
    <row r="1205" spans="1:32" x14ac:dyDescent="0.25">
      <c r="A1205" t="e">
        <v>#N/A</v>
      </c>
      <c r="B1205" s="33" t="e">
        <v>#N/A</v>
      </c>
      <c r="C1205" t="e">
        <v>#N/A</v>
      </c>
      <c r="D1205" t="e">
        <v>#N/A</v>
      </c>
      <c r="E1205" s="69" t="e">
        <v>#N/A</v>
      </c>
      <c r="F1205" s="3" t="e">
        <v>#N/A</v>
      </c>
      <c r="G1205" s="3" t="e">
        <v>#N/A</v>
      </c>
      <c r="H1205" s="3" t="e">
        <v>#N/A</v>
      </c>
      <c r="I1205" s="80" t="e">
        <v>#N/A</v>
      </c>
      <c r="J1205" s="80" t="e">
        <v>#N/A</v>
      </c>
      <c r="K1205" s="85" t="e">
        <v>#N/A</v>
      </c>
      <c r="L1205" s="9" t="e">
        <v>#N/A</v>
      </c>
      <c r="M1205" s="93" t="e">
        <v>#N/A</v>
      </c>
      <c r="N1205" s="8" t="e">
        <v>#N/A</v>
      </c>
      <c r="O1205" t="e">
        <v>#N/A</v>
      </c>
      <c r="P1205" t="e">
        <v>#N/A</v>
      </c>
      <c r="Q1205" t="e">
        <v>#N/A</v>
      </c>
      <c r="R1205" s="2" t="e">
        <v>#N/A</v>
      </c>
      <c r="S1205" t="e">
        <v>#N/A</v>
      </c>
      <c r="T1205" s="3" t="e">
        <v>#N/A</v>
      </c>
      <c r="U1205" s="3" t="e">
        <v>#N/A</v>
      </c>
      <c r="V1205" t="e">
        <v>#N/A</v>
      </c>
      <c r="W1205" t="e">
        <v>#N/A</v>
      </c>
      <c r="X1205" t="e">
        <v>#N/A</v>
      </c>
      <c r="Y1205" s="3" t="e">
        <v>#N/A</v>
      </c>
      <c r="Z1205" s="8" t="e">
        <v>#N/A</v>
      </c>
      <c r="AA1205" s="30" t="e">
        <v>#N/A</v>
      </c>
      <c r="AB1205" t="e">
        <v>#N/A</v>
      </c>
      <c r="AC1205" t="e">
        <v>#N/A</v>
      </c>
      <c r="AD1205" t="e">
        <v>#N/A</v>
      </c>
      <c r="AE1205" t="e">
        <v>#N/A</v>
      </c>
      <c r="AF1205" t="e">
        <v>#N/A</v>
      </c>
    </row>
    <row r="1206" spans="1:32" x14ac:dyDescent="0.25">
      <c r="A1206" t="e">
        <v>#N/A</v>
      </c>
      <c r="B1206" s="33" t="e">
        <v>#N/A</v>
      </c>
      <c r="C1206" t="e">
        <v>#N/A</v>
      </c>
      <c r="D1206" t="e">
        <v>#N/A</v>
      </c>
      <c r="E1206" s="69" t="e">
        <v>#N/A</v>
      </c>
      <c r="F1206" s="3" t="e">
        <v>#N/A</v>
      </c>
      <c r="G1206" s="3" t="e">
        <v>#N/A</v>
      </c>
      <c r="H1206" s="3" t="e">
        <v>#N/A</v>
      </c>
      <c r="I1206" s="80" t="e">
        <v>#N/A</v>
      </c>
      <c r="J1206" s="80" t="e">
        <v>#N/A</v>
      </c>
      <c r="K1206" s="85" t="e">
        <v>#N/A</v>
      </c>
      <c r="L1206" s="9" t="e">
        <v>#N/A</v>
      </c>
      <c r="M1206" s="93" t="e">
        <v>#N/A</v>
      </c>
      <c r="N1206" s="8" t="e">
        <v>#N/A</v>
      </c>
      <c r="O1206" t="e">
        <v>#N/A</v>
      </c>
      <c r="P1206" t="e">
        <v>#N/A</v>
      </c>
      <c r="Q1206" t="e">
        <v>#N/A</v>
      </c>
      <c r="R1206" s="2" t="e">
        <v>#N/A</v>
      </c>
      <c r="S1206" t="e">
        <v>#N/A</v>
      </c>
      <c r="T1206" s="3" t="e">
        <v>#N/A</v>
      </c>
      <c r="U1206" s="3" t="e">
        <v>#N/A</v>
      </c>
      <c r="V1206" t="e">
        <v>#N/A</v>
      </c>
      <c r="W1206" t="e">
        <v>#N/A</v>
      </c>
      <c r="X1206" t="e">
        <v>#N/A</v>
      </c>
      <c r="Y1206" s="3" t="e">
        <v>#N/A</v>
      </c>
      <c r="Z1206" s="8" t="e">
        <v>#N/A</v>
      </c>
      <c r="AA1206" s="30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</row>
    <row r="1207" spans="1:32" x14ac:dyDescent="0.25">
      <c r="A1207" t="e">
        <v>#N/A</v>
      </c>
      <c r="B1207" s="33" t="e">
        <v>#N/A</v>
      </c>
      <c r="C1207" t="e">
        <v>#N/A</v>
      </c>
      <c r="D1207" t="e">
        <v>#N/A</v>
      </c>
      <c r="E1207" s="69" t="e">
        <v>#N/A</v>
      </c>
      <c r="F1207" s="3" t="e">
        <v>#N/A</v>
      </c>
      <c r="G1207" s="3" t="e">
        <v>#N/A</v>
      </c>
      <c r="H1207" s="3" t="e">
        <v>#N/A</v>
      </c>
      <c r="I1207" s="80" t="e">
        <v>#N/A</v>
      </c>
      <c r="J1207" s="80" t="e">
        <v>#N/A</v>
      </c>
      <c r="K1207" s="85" t="e">
        <v>#N/A</v>
      </c>
      <c r="L1207" s="9" t="e">
        <v>#N/A</v>
      </c>
      <c r="M1207" s="93" t="e">
        <v>#N/A</v>
      </c>
      <c r="N1207" s="8" t="e">
        <v>#N/A</v>
      </c>
      <c r="O1207" t="e">
        <v>#N/A</v>
      </c>
      <c r="P1207" t="e">
        <v>#N/A</v>
      </c>
      <c r="Q1207" t="e">
        <v>#N/A</v>
      </c>
      <c r="R1207" s="2" t="e">
        <v>#N/A</v>
      </c>
      <c r="S1207" t="e">
        <v>#N/A</v>
      </c>
      <c r="T1207" s="3" t="e">
        <v>#N/A</v>
      </c>
      <c r="U1207" s="3" t="e">
        <v>#N/A</v>
      </c>
      <c r="V1207" t="e">
        <v>#N/A</v>
      </c>
      <c r="W1207" t="e">
        <v>#N/A</v>
      </c>
      <c r="X1207" t="e">
        <v>#N/A</v>
      </c>
      <c r="Y1207" s="3" t="e">
        <v>#N/A</v>
      </c>
      <c r="Z1207" s="8" t="e">
        <v>#N/A</v>
      </c>
      <c r="AA1207" s="30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</row>
    <row r="1208" spans="1:32" x14ac:dyDescent="0.25">
      <c r="A1208" t="e">
        <v>#N/A</v>
      </c>
      <c r="B1208" s="33" t="e">
        <v>#N/A</v>
      </c>
      <c r="C1208" t="e">
        <v>#N/A</v>
      </c>
      <c r="D1208" t="e">
        <v>#N/A</v>
      </c>
      <c r="E1208" s="69" t="e">
        <v>#N/A</v>
      </c>
      <c r="F1208" s="3" t="e">
        <v>#N/A</v>
      </c>
      <c r="G1208" s="3" t="e">
        <v>#N/A</v>
      </c>
      <c r="H1208" s="3" t="e">
        <v>#N/A</v>
      </c>
      <c r="I1208" s="80" t="e">
        <v>#N/A</v>
      </c>
      <c r="J1208" s="80" t="e">
        <v>#N/A</v>
      </c>
      <c r="K1208" s="85" t="e">
        <v>#N/A</v>
      </c>
      <c r="L1208" s="9" t="e">
        <v>#N/A</v>
      </c>
      <c r="M1208" s="93" t="e">
        <v>#N/A</v>
      </c>
      <c r="N1208" s="8" t="e">
        <v>#N/A</v>
      </c>
      <c r="O1208" t="e">
        <v>#N/A</v>
      </c>
      <c r="P1208" t="e">
        <v>#N/A</v>
      </c>
      <c r="Q1208" t="e">
        <v>#N/A</v>
      </c>
      <c r="R1208" s="2" t="e">
        <v>#N/A</v>
      </c>
      <c r="S1208" t="e">
        <v>#N/A</v>
      </c>
      <c r="T1208" s="3" t="e">
        <v>#N/A</v>
      </c>
      <c r="U1208" s="3" t="e">
        <v>#N/A</v>
      </c>
      <c r="V1208" t="e">
        <v>#N/A</v>
      </c>
      <c r="W1208" t="e">
        <v>#N/A</v>
      </c>
      <c r="X1208" t="e">
        <v>#N/A</v>
      </c>
      <c r="Y1208" s="3" t="e">
        <v>#N/A</v>
      </c>
      <c r="Z1208" s="8" t="e">
        <v>#N/A</v>
      </c>
      <c r="AA1208" s="30" t="e">
        <v>#N/A</v>
      </c>
      <c r="AB1208" t="e">
        <v>#N/A</v>
      </c>
      <c r="AC1208" t="e">
        <v>#N/A</v>
      </c>
      <c r="AD1208" t="e">
        <v>#N/A</v>
      </c>
      <c r="AE1208" t="e">
        <v>#N/A</v>
      </c>
      <c r="AF1208" t="e">
        <v>#N/A</v>
      </c>
    </row>
    <row r="1209" spans="1:32" x14ac:dyDescent="0.25">
      <c r="A1209" t="e">
        <v>#N/A</v>
      </c>
      <c r="B1209" s="33" t="e">
        <v>#N/A</v>
      </c>
      <c r="C1209" t="e">
        <v>#N/A</v>
      </c>
      <c r="D1209" t="e">
        <v>#N/A</v>
      </c>
      <c r="E1209" s="69" t="e">
        <v>#N/A</v>
      </c>
      <c r="F1209" s="3" t="e">
        <v>#N/A</v>
      </c>
      <c r="G1209" s="3" t="e">
        <v>#N/A</v>
      </c>
      <c r="H1209" s="3" t="e">
        <v>#N/A</v>
      </c>
      <c r="I1209" s="80" t="e">
        <v>#N/A</v>
      </c>
      <c r="J1209" s="80" t="e">
        <v>#N/A</v>
      </c>
      <c r="K1209" s="85" t="e">
        <v>#N/A</v>
      </c>
      <c r="L1209" s="9" t="e">
        <v>#N/A</v>
      </c>
      <c r="M1209" s="93" t="e">
        <v>#N/A</v>
      </c>
      <c r="N1209" s="8" t="e">
        <v>#N/A</v>
      </c>
      <c r="O1209" t="e">
        <v>#N/A</v>
      </c>
      <c r="P1209" t="e">
        <v>#N/A</v>
      </c>
      <c r="Q1209" t="e">
        <v>#N/A</v>
      </c>
      <c r="R1209" s="2" t="e">
        <v>#N/A</v>
      </c>
      <c r="S1209" t="e">
        <v>#N/A</v>
      </c>
      <c r="T1209" s="3" t="e">
        <v>#N/A</v>
      </c>
      <c r="U1209" s="3" t="e">
        <v>#N/A</v>
      </c>
      <c r="V1209" t="e">
        <v>#N/A</v>
      </c>
      <c r="W1209" t="e">
        <v>#N/A</v>
      </c>
      <c r="X1209" t="e">
        <v>#N/A</v>
      </c>
      <c r="Y1209" s="3" t="e">
        <v>#N/A</v>
      </c>
      <c r="Z1209" s="8" t="e">
        <v>#N/A</v>
      </c>
      <c r="AA1209" s="30" t="e">
        <v>#N/A</v>
      </c>
      <c r="AB1209" t="e">
        <v>#N/A</v>
      </c>
      <c r="AC1209" t="e">
        <v>#N/A</v>
      </c>
      <c r="AD1209" t="e">
        <v>#N/A</v>
      </c>
      <c r="AE1209" t="e">
        <v>#N/A</v>
      </c>
      <c r="AF1209" t="e">
        <v>#N/A</v>
      </c>
    </row>
    <row r="1210" spans="1:32" x14ac:dyDescent="0.25">
      <c r="A1210" t="e">
        <v>#N/A</v>
      </c>
      <c r="B1210" s="33" t="e">
        <v>#N/A</v>
      </c>
      <c r="C1210" t="e">
        <v>#N/A</v>
      </c>
      <c r="D1210" t="e">
        <v>#N/A</v>
      </c>
      <c r="E1210" s="69" t="e">
        <v>#N/A</v>
      </c>
      <c r="F1210" s="3" t="e">
        <v>#N/A</v>
      </c>
      <c r="G1210" s="3" t="e">
        <v>#N/A</v>
      </c>
      <c r="H1210" s="3" t="e">
        <v>#N/A</v>
      </c>
      <c r="I1210" s="80" t="e">
        <v>#N/A</v>
      </c>
      <c r="J1210" s="80" t="e">
        <v>#N/A</v>
      </c>
      <c r="K1210" s="85" t="e">
        <v>#N/A</v>
      </c>
      <c r="L1210" s="9" t="e">
        <v>#N/A</v>
      </c>
      <c r="M1210" s="93" t="e">
        <v>#N/A</v>
      </c>
      <c r="N1210" s="8" t="e">
        <v>#N/A</v>
      </c>
      <c r="O1210" t="e">
        <v>#N/A</v>
      </c>
      <c r="P1210" t="e">
        <v>#N/A</v>
      </c>
      <c r="Q1210" t="e">
        <v>#N/A</v>
      </c>
      <c r="R1210" s="2" t="e">
        <v>#N/A</v>
      </c>
      <c r="S1210" t="e">
        <v>#N/A</v>
      </c>
      <c r="T1210" s="3" t="e">
        <v>#N/A</v>
      </c>
      <c r="U1210" s="3" t="e">
        <v>#N/A</v>
      </c>
      <c r="V1210" t="e">
        <v>#N/A</v>
      </c>
      <c r="W1210" t="e">
        <v>#N/A</v>
      </c>
      <c r="X1210" t="e">
        <v>#N/A</v>
      </c>
      <c r="Y1210" s="3" t="e">
        <v>#N/A</v>
      </c>
      <c r="Z1210" s="8" t="e">
        <v>#N/A</v>
      </c>
      <c r="AA1210" s="30" t="e">
        <v>#N/A</v>
      </c>
      <c r="AB1210" t="e">
        <v>#N/A</v>
      </c>
      <c r="AC1210" t="e">
        <v>#N/A</v>
      </c>
      <c r="AD1210" t="e">
        <v>#N/A</v>
      </c>
      <c r="AE1210" t="e">
        <v>#N/A</v>
      </c>
      <c r="AF1210" t="e">
        <v>#N/A</v>
      </c>
    </row>
    <row r="1211" spans="1:32" x14ac:dyDescent="0.25">
      <c r="A1211" t="e">
        <v>#N/A</v>
      </c>
      <c r="B1211" s="33" t="e">
        <v>#N/A</v>
      </c>
      <c r="C1211" t="e">
        <v>#N/A</v>
      </c>
      <c r="D1211" t="e">
        <v>#N/A</v>
      </c>
      <c r="E1211" s="69" t="e">
        <v>#N/A</v>
      </c>
      <c r="F1211" s="3" t="e">
        <v>#N/A</v>
      </c>
      <c r="G1211" s="3" t="e">
        <v>#N/A</v>
      </c>
      <c r="H1211" s="3" t="e">
        <v>#N/A</v>
      </c>
      <c r="I1211" s="80" t="e">
        <v>#N/A</v>
      </c>
      <c r="J1211" s="80" t="e">
        <v>#N/A</v>
      </c>
      <c r="K1211" s="85" t="e">
        <v>#N/A</v>
      </c>
      <c r="L1211" s="9" t="e">
        <v>#N/A</v>
      </c>
      <c r="M1211" s="93" t="e">
        <v>#N/A</v>
      </c>
      <c r="N1211" s="8" t="e">
        <v>#N/A</v>
      </c>
      <c r="O1211" t="e">
        <v>#N/A</v>
      </c>
      <c r="P1211" t="e">
        <v>#N/A</v>
      </c>
      <c r="Q1211" t="e">
        <v>#N/A</v>
      </c>
      <c r="R1211" s="2" t="e">
        <v>#N/A</v>
      </c>
      <c r="S1211" t="e">
        <v>#N/A</v>
      </c>
      <c r="T1211" s="3" t="e">
        <v>#N/A</v>
      </c>
      <c r="U1211" s="3" t="e">
        <v>#N/A</v>
      </c>
      <c r="V1211" t="e">
        <v>#N/A</v>
      </c>
      <c r="W1211" t="e">
        <v>#N/A</v>
      </c>
      <c r="X1211" t="e">
        <v>#N/A</v>
      </c>
      <c r="Y1211" s="3" t="e">
        <v>#N/A</v>
      </c>
      <c r="Z1211" s="8" t="e">
        <v>#N/A</v>
      </c>
      <c r="AA1211" s="30" t="e">
        <v>#N/A</v>
      </c>
      <c r="AB1211" t="e">
        <v>#N/A</v>
      </c>
      <c r="AC1211" t="e">
        <v>#N/A</v>
      </c>
      <c r="AD1211" t="e">
        <v>#N/A</v>
      </c>
      <c r="AE1211" t="e">
        <v>#N/A</v>
      </c>
      <c r="AF1211" t="e">
        <v>#N/A</v>
      </c>
    </row>
    <row r="1212" spans="1:32" x14ac:dyDescent="0.25">
      <c r="A1212" t="e">
        <v>#N/A</v>
      </c>
      <c r="B1212" s="33" t="e">
        <v>#N/A</v>
      </c>
      <c r="C1212" t="e">
        <v>#N/A</v>
      </c>
      <c r="D1212" t="e">
        <v>#N/A</v>
      </c>
      <c r="E1212" s="69" t="e">
        <v>#N/A</v>
      </c>
      <c r="F1212" s="3" t="e">
        <v>#N/A</v>
      </c>
      <c r="G1212" s="3" t="e">
        <v>#N/A</v>
      </c>
      <c r="H1212" s="3" t="e">
        <v>#N/A</v>
      </c>
      <c r="I1212" s="80" t="e">
        <v>#N/A</v>
      </c>
      <c r="J1212" s="80" t="e">
        <v>#N/A</v>
      </c>
      <c r="K1212" s="85" t="e">
        <v>#N/A</v>
      </c>
      <c r="L1212" s="9" t="e">
        <v>#N/A</v>
      </c>
      <c r="M1212" s="93" t="e">
        <v>#N/A</v>
      </c>
      <c r="N1212" s="8" t="e">
        <v>#N/A</v>
      </c>
      <c r="O1212" t="e">
        <v>#N/A</v>
      </c>
      <c r="P1212" t="e">
        <v>#N/A</v>
      </c>
      <c r="Q1212" t="e">
        <v>#N/A</v>
      </c>
      <c r="R1212" s="2" t="e">
        <v>#N/A</v>
      </c>
      <c r="S1212" t="e">
        <v>#N/A</v>
      </c>
      <c r="T1212" s="3" t="e">
        <v>#N/A</v>
      </c>
      <c r="U1212" s="3" t="e">
        <v>#N/A</v>
      </c>
      <c r="V1212" t="e">
        <v>#N/A</v>
      </c>
      <c r="W1212" t="e">
        <v>#N/A</v>
      </c>
      <c r="X1212" t="e">
        <v>#N/A</v>
      </c>
      <c r="Y1212" s="3" t="e">
        <v>#N/A</v>
      </c>
      <c r="Z1212" s="8" t="e">
        <v>#N/A</v>
      </c>
      <c r="AA1212" s="30" t="e">
        <v>#N/A</v>
      </c>
      <c r="AB1212" t="e">
        <v>#N/A</v>
      </c>
      <c r="AC1212" t="e">
        <v>#N/A</v>
      </c>
      <c r="AD1212" t="e">
        <v>#N/A</v>
      </c>
      <c r="AE1212" t="e">
        <v>#N/A</v>
      </c>
      <c r="AF1212" t="e">
        <v>#N/A</v>
      </c>
    </row>
    <row r="1213" spans="1:32" x14ac:dyDescent="0.25">
      <c r="A1213" t="e">
        <v>#N/A</v>
      </c>
      <c r="B1213" s="33" t="e">
        <v>#N/A</v>
      </c>
      <c r="C1213" t="e">
        <v>#N/A</v>
      </c>
      <c r="D1213" t="e">
        <v>#N/A</v>
      </c>
      <c r="E1213" s="69" t="e">
        <v>#N/A</v>
      </c>
      <c r="F1213" s="3" t="e">
        <v>#N/A</v>
      </c>
      <c r="G1213" s="3" t="e">
        <v>#N/A</v>
      </c>
      <c r="H1213" s="3" t="e">
        <v>#N/A</v>
      </c>
      <c r="I1213" s="80" t="e">
        <v>#N/A</v>
      </c>
      <c r="J1213" s="80" t="e">
        <v>#N/A</v>
      </c>
      <c r="K1213" s="85" t="e">
        <v>#N/A</v>
      </c>
      <c r="L1213" s="9" t="e">
        <v>#N/A</v>
      </c>
      <c r="M1213" s="93" t="e">
        <v>#N/A</v>
      </c>
      <c r="N1213" s="8" t="e">
        <v>#N/A</v>
      </c>
      <c r="O1213" t="e">
        <v>#N/A</v>
      </c>
      <c r="P1213" t="e">
        <v>#N/A</v>
      </c>
      <c r="Q1213" t="e">
        <v>#N/A</v>
      </c>
      <c r="R1213" s="2" t="e">
        <v>#N/A</v>
      </c>
      <c r="S1213" t="e">
        <v>#N/A</v>
      </c>
      <c r="T1213" s="3" t="e">
        <v>#N/A</v>
      </c>
      <c r="U1213" s="3" t="e">
        <v>#N/A</v>
      </c>
      <c r="V1213" t="e">
        <v>#N/A</v>
      </c>
      <c r="W1213" t="e">
        <v>#N/A</v>
      </c>
      <c r="X1213" t="e">
        <v>#N/A</v>
      </c>
      <c r="Y1213" s="3" t="e">
        <v>#N/A</v>
      </c>
      <c r="Z1213" s="8" t="e">
        <v>#N/A</v>
      </c>
      <c r="AA1213" s="30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</row>
    <row r="1214" spans="1:32" x14ac:dyDescent="0.25">
      <c r="A1214" t="e">
        <v>#N/A</v>
      </c>
      <c r="B1214" s="33" t="e">
        <v>#N/A</v>
      </c>
      <c r="C1214" t="e">
        <v>#N/A</v>
      </c>
      <c r="D1214" t="e">
        <v>#N/A</v>
      </c>
      <c r="E1214" s="69" t="e">
        <v>#N/A</v>
      </c>
      <c r="F1214" s="3" t="e">
        <v>#N/A</v>
      </c>
      <c r="G1214" s="3" t="e">
        <v>#N/A</v>
      </c>
      <c r="H1214" s="3" t="e">
        <v>#N/A</v>
      </c>
      <c r="I1214" s="80" t="e">
        <v>#N/A</v>
      </c>
      <c r="J1214" s="80" t="e">
        <v>#N/A</v>
      </c>
      <c r="K1214" s="85" t="e">
        <v>#N/A</v>
      </c>
      <c r="L1214" s="9" t="e">
        <v>#N/A</v>
      </c>
      <c r="M1214" s="93" t="e">
        <v>#N/A</v>
      </c>
      <c r="N1214" s="8" t="e">
        <v>#N/A</v>
      </c>
      <c r="O1214" t="e">
        <v>#N/A</v>
      </c>
      <c r="P1214" t="e">
        <v>#N/A</v>
      </c>
      <c r="Q1214" t="e">
        <v>#N/A</v>
      </c>
      <c r="R1214" s="2" t="e">
        <v>#N/A</v>
      </c>
      <c r="S1214" t="e">
        <v>#N/A</v>
      </c>
      <c r="T1214" s="3" t="e">
        <v>#N/A</v>
      </c>
      <c r="U1214" s="3" t="e">
        <v>#N/A</v>
      </c>
      <c r="V1214" t="e">
        <v>#N/A</v>
      </c>
      <c r="W1214" t="e">
        <v>#N/A</v>
      </c>
      <c r="X1214" t="e">
        <v>#N/A</v>
      </c>
      <c r="Y1214" s="3" t="e">
        <v>#N/A</v>
      </c>
      <c r="Z1214" s="8" t="e">
        <v>#N/A</v>
      </c>
      <c r="AA1214" s="30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</row>
    <row r="1215" spans="1:32" x14ac:dyDescent="0.25">
      <c r="A1215" t="e">
        <v>#N/A</v>
      </c>
      <c r="B1215" s="33" t="e">
        <v>#N/A</v>
      </c>
      <c r="C1215" t="e">
        <v>#N/A</v>
      </c>
      <c r="D1215" t="e">
        <v>#N/A</v>
      </c>
      <c r="E1215" s="69" t="e">
        <v>#N/A</v>
      </c>
      <c r="F1215" s="3" t="e">
        <v>#N/A</v>
      </c>
      <c r="G1215" s="3" t="e">
        <v>#N/A</v>
      </c>
      <c r="H1215" s="3" t="e">
        <v>#N/A</v>
      </c>
      <c r="I1215" s="80" t="e">
        <v>#N/A</v>
      </c>
      <c r="J1215" s="80" t="e">
        <v>#N/A</v>
      </c>
      <c r="K1215" s="85" t="e">
        <v>#N/A</v>
      </c>
      <c r="L1215" s="9" t="e">
        <v>#N/A</v>
      </c>
      <c r="M1215" s="93" t="e">
        <v>#N/A</v>
      </c>
      <c r="N1215" s="8" t="e">
        <v>#N/A</v>
      </c>
      <c r="O1215" t="e">
        <v>#N/A</v>
      </c>
      <c r="P1215" t="e">
        <v>#N/A</v>
      </c>
      <c r="Q1215" t="e">
        <v>#N/A</v>
      </c>
      <c r="R1215" s="2" t="e">
        <v>#N/A</v>
      </c>
      <c r="S1215" t="e">
        <v>#N/A</v>
      </c>
      <c r="T1215" s="3" t="e">
        <v>#N/A</v>
      </c>
      <c r="U1215" s="3" t="e">
        <v>#N/A</v>
      </c>
      <c r="V1215" t="e">
        <v>#N/A</v>
      </c>
      <c r="W1215" t="e">
        <v>#N/A</v>
      </c>
      <c r="X1215" t="e">
        <v>#N/A</v>
      </c>
      <c r="Y1215" s="3" t="e">
        <v>#N/A</v>
      </c>
      <c r="Z1215" s="8" t="e">
        <v>#N/A</v>
      </c>
      <c r="AA1215" s="30" t="e">
        <v>#N/A</v>
      </c>
      <c r="AB1215" t="e">
        <v>#N/A</v>
      </c>
      <c r="AC1215" t="e">
        <v>#N/A</v>
      </c>
      <c r="AD1215" t="e">
        <v>#N/A</v>
      </c>
      <c r="AE1215" t="e">
        <v>#N/A</v>
      </c>
      <c r="AF1215" t="e">
        <v>#N/A</v>
      </c>
    </row>
    <row r="1216" spans="1:32" x14ac:dyDescent="0.25">
      <c r="A1216" t="e">
        <v>#N/A</v>
      </c>
      <c r="B1216" s="33" t="e">
        <v>#N/A</v>
      </c>
      <c r="C1216" t="e">
        <v>#N/A</v>
      </c>
      <c r="D1216" t="e">
        <v>#N/A</v>
      </c>
      <c r="E1216" s="69" t="e">
        <v>#N/A</v>
      </c>
      <c r="F1216" s="3" t="e">
        <v>#N/A</v>
      </c>
      <c r="G1216" s="3" t="e">
        <v>#N/A</v>
      </c>
      <c r="H1216" s="3" t="e">
        <v>#N/A</v>
      </c>
      <c r="I1216" s="80" t="e">
        <v>#N/A</v>
      </c>
      <c r="J1216" s="80" t="e">
        <v>#N/A</v>
      </c>
      <c r="K1216" s="85" t="e">
        <v>#N/A</v>
      </c>
      <c r="L1216" s="9" t="e">
        <v>#N/A</v>
      </c>
      <c r="M1216" s="93" t="e">
        <v>#N/A</v>
      </c>
      <c r="N1216" s="8" t="e">
        <v>#N/A</v>
      </c>
      <c r="O1216" t="e">
        <v>#N/A</v>
      </c>
      <c r="P1216" t="e">
        <v>#N/A</v>
      </c>
      <c r="Q1216" t="e">
        <v>#N/A</v>
      </c>
      <c r="R1216" s="2" t="e">
        <v>#N/A</v>
      </c>
      <c r="S1216" t="e">
        <v>#N/A</v>
      </c>
      <c r="T1216" s="3" t="e">
        <v>#N/A</v>
      </c>
      <c r="U1216" s="3" t="e">
        <v>#N/A</v>
      </c>
      <c r="V1216" t="e">
        <v>#N/A</v>
      </c>
      <c r="W1216" t="e">
        <v>#N/A</v>
      </c>
      <c r="X1216" t="e">
        <v>#N/A</v>
      </c>
      <c r="Y1216" s="3" t="e">
        <v>#N/A</v>
      </c>
      <c r="Z1216" s="8" t="e">
        <v>#N/A</v>
      </c>
      <c r="AA1216" s="30" t="e">
        <v>#N/A</v>
      </c>
      <c r="AB1216" t="e">
        <v>#N/A</v>
      </c>
      <c r="AC1216" t="e">
        <v>#N/A</v>
      </c>
      <c r="AD1216" t="e">
        <v>#N/A</v>
      </c>
      <c r="AE1216" t="e">
        <v>#N/A</v>
      </c>
      <c r="AF1216" t="e">
        <v>#N/A</v>
      </c>
    </row>
    <row r="1217" spans="1:32" x14ac:dyDescent="0.25">
      <c r="A1217" t="e">
        <v>#N/A</v>
      </c>
      <c r="B1217" s="33" t="e">
        <v>#N/A</v>
      </c>
      <c r="C1217" t="e">
        <v>#N/A</v>
      </c>
      <c r="D1217" t="e">
        <v>#N/A</v>
      </c>
      <c r="E1217" s="69" t="e">
        <v>#N/A</v>
      </c>
      <c r="F1217" s="3" t="e">
        <v>#N/A</v>
      </c>
      <c r="G1217" s="3" t="e">
        <v>#N/A</v>
      </c>
      <c r="H1217" s="3" t="e">
        <v>#N/A</v>
      </c>
      <c r="I1217" s="80" t="e">
        <v>#N/A</v>
      </c>
      <c r="J1217" s="80" t="e">
        <v>#N/A</v>
      </c>
      <c r="K1217" s="85" t="e">
        <v>#N/A</v>
      </c>
      <c r="L1217" s="9" t="e">
        <v>#N/A</v>
      </c>
      <c r="M1217" s="93" t="e">
        <v>#N/A</v>
      </c>
      <c r="N1217" s="8" t="e">
        <v>#N/A</v>
      </c>
      <c r="O1217" t="e">
        <v>#N/A</v>
      </c>
      <c r="P1217" t="e">
        <v>#N/A</v>
      </c>
      <c r="Q1217" t="e">
        <v>#N/A</v>
      </c>
      <c r="R1217" s="2" t="e">
        <v>#N/A</v>
      </c>
      <c r="S1217" t="e">
        <v>#N/A</v>
      </c>
      <c r="T1217" s="3" t="e">
        <v>#N/A</v>
      </c>
      <c r="U1217" s="3" t="e">
        <v>#N/A</v>
      </c>
      <c r="V1217" t="e">
        <v>#N/A</v>
      </c>
      <c r="W1217" t="e">
        <v>#N/A</v>
      </c>
      <c r="X1217" t="e">
        <v>#N/A</v>
      </c>
      <c r="Y1217" s="3" t="e">
        <v>#N/A</v>
      </c>
      <c r="Z1217" s="8" t="e">
        <v>#N/A</v>
      </c>
      <c r="AA1217" s="30" t="e">
        <v>#N/A</v>
      </c>
      <c r="AB1217" t="e">
        <v>#N/A</v>
      </c>
      <c r="AC1217" t="e">
        <v>#N/A</v>
      </c>
      <c r="AD1217" t="e">
        <v>#N/A</v>
      </c>
      <c r="AE1217" t="e">
        <v>#N/A</v>
      </c>
      <c r="AF1217" t="e">
        <v>#N/A</v>
      </c>
    </row>
    <row r="1218" spans="1:32" x14ac:dyDescent="0.25">
      <c r="A1218" t="e">
        <v>#N/A</v>
      </c>
      <c r="B1218" s="33" t="e">
        <v>#N/A</v>
      </c>
      <c r="C1218" t="e">
        <v>#N/A</v>
      </c>
      <c r="D1218" t="e">
        <v>#N/A</v>
      </c>
      <c r="E1218" s="69" t="e">
        <v>#N/A</v>
      </c>
      <c r="F1218" s="3" t="e">
        <v>#N/A</v>
      </c>
      <c r="G1218" s="3" t="e">
        <v>#N/A</v>
      </c>
      <c r="H1218" s="3" t="e">
        <v>#N/A</v>
      </c>
      <c r="I1218" s="80" t="e">
        <v>#N/A</v>
      </c>
      <c r="J1218" s="80" t="e">
        <v>#N/A</v>
      </c>
      <c r="K1218" s="85" t="e">
        <v>#N/A</v>
      </c>
      <c r="L1218" s="9" t="e">
        <v>#N/A</v>
      </c>
      <c r="M1218" s="93" t="e">
        <v>#N/A</v>
      </c>
      <c r="N1218" s="8" t="e">
        <v>#N/A</v>
      </c>
      <c r="O1218" t="e">
        <v>#N/A</v>
      </c>
      <c r="P1218" t="e">
        <v>#N/A</v>
      </c>
      <c r="Q1218" t="e">
        <v>#N/A</v>
      </c>
      <c r="R1218" s="2" t="e">
        <v>#N/A</v>
      </c>
      <c r="S1218" t="e">
        <v>#N/A</v>
      </c>
      <c r="T1218" s="3" t="e">
        <v>#N/A</v>
      </c>
      <c r="U1218" s="3" t="e">
        <v>#N/A</v>
      </c>
      <c r="V1218" t="e">
        <v>#N/A</v>
      </c>
      <c r="W1218" t="e">
        <v>#N/A</v>
      </c>
      <c r="X1218" t="e">
        <v>#N/A</v>
      </c>
      <c r="Y1218" s="3" t="e">
        <v>#N/A</v>
      </c>
      <c r="Z1218" s="8" t="e">
        <v>#N/A</v>
      </c>
      <c r="AA1218" s="30" t="e">
        <v>#N/A</v>
      </c>
      <c r="AB1218" t="e">
        <v>#N/A</v>
      </c>
      <c r="AC1218" t="e">
        <v>#N/A</v>
      </c>
      <c r="AD1218" t="e">
        <v>#N/A</v>
      </c>
      <c r="AE1218" t="e">
        <v>#N/A</v>
      </c>
      <c r="AF1218" t="e">
        <v>#N/A</v>
      </c>
    </row>
    <row r="1219" spans="1:32" x14ac:dyDescent="0.25">
      <c r="A1219" t="e">
        <v>#N/A</v>
      </c>
      <c r="B1219" s="33" t="e">
        <v>#N/A</v>
      </c>
      <c r="C1219" t="e">
        <v>#N/A</v>
      </c>
      <c r="D1219" t="e">
        <v>#N/A</v>
      </c>
      <c r="E1219" s="69" t="e">
        <v>#N/A</v>
      </c>
      <c r="F1219" s="3" t="e">
        <v>#N/A</v>
      </c>
      <c r="G1219" s="3" t="e">
        <v>#N/A</v>
      </c>
      <c r="H1219" s="3" t="e">
        <v>#N/A</v>
      </c>
      <c r="I1219" s="80" t="e">
        <v>#N/A</v>
      </c>
      <c r="J1219" s="80" t="e">
        <v>#N/A</v>
      </c>
      <c r="K1219" s="85" t="e">
        <v>#N/A</v>
      </c>
      <c r="L1219" s="9" t="e">
        <v>#N/A</v>
      </c>
      <c r="M1219" s="93" t="e">
        <v>#N/A</v>
      </c>
      <c r="N1219" s="8" t="e">
        <v>#N/A</v>
      </c>
      <c r="O1219" t="e">
        <v>#N/A</v>
      </c>
      <c r="P1219" t="e">
        <v>#N/A</v>
      </c>
      <c r="Q1219" t="e">
        <v>#N/A</v>
      </c>
      <c r="R1219" s="2" t="e">
        <v>#N/A</v>
      </c>
      <c r="S1219" t="e">
        <v>#N/A</v>
      </c>
      <c r="T1219" s="3" t="e">
        <v>#N/A</v>
      </c>
      <c r="U1219" s="3" t="e">
        <v>#N/A</v>
      </c>
      <c r="V1219" t="e">
        <v>#N/A</v>
      </c>
      <c r="W1219" t="e">
        <v>#N/A</v>
      </c>
      <c r="X1219" t="e">
        <v>#N/A</v>
      </c>
      <c r="Y1219" s="3" t="e">
        <v>#N/A</v>
      </c>
      <c r="Z1219" s="8" t="e">
        <v>#N/A</v>
      </c>
      <c r="AA1219" s="30" t="e">
        <v>#N/A</v>
      </c>
      <c r="AB1219" t="e">
        <v>#N/A</v>
      </c>
      <c r="AC1219" t="e">
        <v>#N/A</v>
      </c>
      <c r="AD1219" t="e">
        <v>#N/A</v>
      </c>
      <c r="AE1219" t="e">
        <v>#N/A</v>
      </c>
      <c r="AF1219" t="e">
        <v>#N/A</v>
      </c>
    </row>
    <row r="1220" spans="1:32" x14ac:dyDescent="0.25">
      <c r="A1220" t="e">
        <v>#N/A</v>
      </c>
      <c r="B1220" s="33" t="e">
        <v>#N/A</v>
      </c>
      <c r="C1220" t="e">
        <v>#N/A</v>
      </c>
      <c r="D1220" t="e">
        <v>#N/A</v>
      </c>
      <c r="E1220" s="69" t="e">
        <v>#N/A</v>
      </c>
      <c r="F1220" s="3" t="e">
        <v>#N/A</v>
      </c>
      <c r="G1220" s="3" t="e">
        <v>#N/A</v>
      </c>
      <c r="H1220" s="3" t="e">
        <v>#N/A</v>
      </c>
      <c r="I1220" s="80" t="e">
        <v>#N/A</v>
      </c>
      <c r="J1220" s="80" t="e">
        <v>#N/A</v>
      </c>
      <c r="K1220" s="85" t="e">
        <v>#N/A</v>
      </c>
      <c r="L1220" s="9" t="e">
        <v>#N/A</v>
      </c>
      <c r="M1220" s="93" t="e">
        <v>#N/A</v>
      </c>
      <c r="N1220" s="8" t="e">
        <v>#N/A</v>
      </c>
      <c r="O1220" t="e">
        <v>#N/A</v>
      </c>
      <c r="P1220" t="e">
        <v>#N/A</v>
      </c>
      <c r="Q1220" t="e">
        <v>#N/A</v>
      </c>
      <c r="R1220" s="2" t="e">
        <v>#N/A</v>
      </c>
      <c r="S1220" t="e">
        <v>#N/A</v>
      </c>
      <c r="T1220" s="3" t="e">
        <v>#N/A</v>
      </c>
      <c r="U1220" s="3" t="e">
        <v>#N/A</v>
      </c>
      <c r="V1220" t="e">
        <v>#N/A</v>
      </c>
      <c r="W1220" t="e">
        <v>#N/A</v>
      </c>
      <c r="X1220" t="e">
        <v>#N/A</v>
      </c>
      <c r="Y1220" s="3" t="e">
        <v>#N/A</v>
      </c>
      <c r="Z1220" s="8" t="e">
        <v>#N/A</v>
      </c>
      <c r="AA1220" s="3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</row>
    <row r="1221" spans="1:32" x14ac:dyDescent="0.25">
      <c r="A1221" t="e">
        <v>#N/A</v>
      </c>
      <c r="B1221" s="33" t="e">
        <v>#N/A</v>
      </c>
      <c r="C1221" t="e">
        <v>#N/A</v>
      </c>
      <c r="D1221" t="e">
        <v>#N/A</v>
      </c>
      <c r="E1221" s="69" t="e">
        <v>#N/A</v>
      </c>
      <c r="F1221" s="3" t="e">
        <v>#N/A</v>
      </c>
      <c r="G1221" s="3" t="e">
        <v>#N/A</v>
      </c>
      <c r="H1221" s="3" t="e">
        <v>#N/A</v>
      </c>
      <c r="I1221" s="80" t="e">
        <v>#N/A</v>
      </c>
      <c r="J1221" s="80" t="e">
        <v>#N/A</v>
      </c>
      <c r="K1221" s="85" t="e">
        <v>#N/A</v>
      </c>
      <c r="L1221" s="9" t="e">
        <v>#N/A</v>
      </c>
      <c r="M1221" s="93" t="e">
        <v>#N/A</v>
      </c>
      <c r="N1221" s="8" t="e">
        <v>#N/A</v>
      </c>
      <c r="O1221" t="e">
        <v>#N/A</v>
      </c>
      <c r="P1221" t="e">
        <v>#N/A</v>
      </c>
      <c r="Q1221" t="e">
        <v>#N/A</v>
      </c>
      <c r="R1221" s="2" t="e">
        <v>#N/A</v>
      </c>
      <c r="S1221" t="e">
        <v>#N/A</v>
      </c>
      <c r="T1221" s="3" t="e">
        <v>#N/A</v>
      </c>
      <c r="U1221" s="3" t="e">
        <v>#N/A</v>
      </c>
      <c r="V1221" t="e">
        <v>#N/A</v>
      </c>
      <c r="W1221" t="e">
        <v>#N/A</v>
      </c>
      <c r="X1221" t="e">
        <v>#N/A</v>
      </c>
      <c r="Y1221" s="3" t="e">
        <v>#N/A</v>
      </c>
      <c r="Z1221" s="8" t="e">
        <v>#N/A</v>
      </c>
      <c r="AA1221" s="30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</row>
    <row r="1222" spans="1:32" x14ac:dyDescent="0.25">
      <c r="A1222" t="e">
        <v>#N/A</v>
      </c>
      <c r="B1222" s="33" t="e">
        <v>#N/A</v>
      </c>
      <c r="C1222" t="e">
        <v>#N/A</v>
      </c>
      <c r="D1222" t="e">
        <v>#N/A</v>
      </c>
      <c r="E1222" s="69" t="e">
        <v>#N/A</v>
      </c>
      <c r="F1222" s="3" t="e">
        <v>#N/A</v>
      </c>
      <c r="G1222" s="3" t="e">
        <v>#N/A</v>
      </c>
      <c r="H1222" s="3" t="e">
        <v>#N/A</v>
      </c>
      <c r="I1222" s="80" t="e">
        <v>#N/A</v>
      </c>
      <c r="J1222" s="80" t="e">
        <v>#N/A</v>
      </c>
      <c r="K1222" s="85" t="e">
        <v>#N/A</v>
      </c>
      <c r="L1222" s="9" t="e">
        <v>#N/A</v>
      </c>
      <c r="M1222" s="93" t="e">
        <v>#N/A</v>
      </c>
      <c r="N1222" s="8" t="e">
        <v>#N/A</v>
      </c>
      <c r="O1222" t="e">
        <v>#N/A</v>
      </c>
      <c r="P1222" t="e">
        <v>#N/A</v>
      </c>
      <c r="Q1222" t="e">
        <v>#N/A</v>
      </c>
      <c r="R1222" s="2" t="e">
        <v>#N/A</v>
      </c>
      <c r="S1222" t="e">
        <v>#N/A</v>
      </c>
      <c r="T1222" s="3" t="e">
        <v>#N/A</v>
      </c>
      <c r="U1222" s="3" t="e">
        <v>#N/A</v>
      </c>
      <c r="V1222" t="e">
        <v>#N/A</v>
      </c>
      <c r="W1222" t="e">
        <v>#N/A</v>
      </c>
      <c r="X1222" t="e">
        <v>#N/A</v>
      </c>
      <c r="Y1222" s="3" t="e">
        <v>#N/A</v>
      </c>
      <c r="Z1222" s="8" t="e">
        <v>#N/A</v>
      </c>
      <c r="AA1222" s="30" t="e">
        <v>#N/A</v>
      </c>
      <c r="AB1222" t="e">
        <v>#N/A</v>
      </c>
      <c r="AC1222" t="e">
        <v>#N/A</v>
      </c>
      <c r="AD1222" t="e">
        <v>#N/A</v>
      </c>
      <c r="AE1222" t="e">
        <v>#N/A</v>
      </c>
      <c r="AF1222" t="e">
        <v>#N/A</v>
      </c>
    </row>
    <row r="1223" spans="1:32" x14ac:dyDescent="0.25">
      <c r="A1223" t="e">
        <v>#N/A</v>
      </c>
      <c r="B1223" s="33" t="e">
        <v>#N/A</v>
      </c>
      <c r="C1223" t="e">
        <v>#N/A</v>
      </c>
      <c r="D1223" t="e">
        <v>#N/A</v>
      </c>
      <c r="E1223" s="69" t="e">
        <v>#N/A</v>
      </c>
      <c r="F1223" s="3" t="e">
        <v>#N/A</v>
      </c>
      <c r="G1223" s="3" t="e">
        <v>#N/A</v>
      </c>
      <c r="H1223" s="3" t="e">
        <v>#N/A</v>
      </c>
      <c r="I1223" s="80" t="e">
        <v>#N/A</v>
      </c>
      <c r="J1223" s="80" t="e">
        <v>#N/A</v>
      </c>
      <c r="K1223" s="85" t="e">
        <v>#N/A</v>
      </c>
      <c r="L1223" s="9" t="e">
        <v>#N/A</v>
      </c>
      <c r="M1223" s="93" t="e">
        <v>#N/A</v>
      </c>
      <c r="N1223" s="8" t="e">
        <v>#N/A</v>
      </c>
      <c r="O1223" t="e">
        <v>#N/A</v>
      </c>
      <c r="P1223" t="e">
        <v>#N/A</v>
      </c>
      <c r="Q1223" t="e">
        <v>#N/A</v>
      </c>
      <c r="R1223" s="2" t="e">
        <v>#N/A</v>
      </c>
      <c r="S1223" t="e">
        <v>#N/A</v>
      </c>
      <c r="T1223" s="3" t="e">
        <v>#N/A</v>
      </c>
      <c r="U1223" s="3" t="e">
        <v>#N/A</v>
      </c>
      <c r="V1223" t="e">
        <v>#N/A</v>
      </c>
      <c r="W1223" t="e">
        <v>#N/A</v>
      </c>
      <c r="X1223" t="e">
        <v>#N/A</v>
      </c>
      <c r="Y1223" s="3" t="e">
        <v>#N/A</v>
      </c>
      <c r="Z1223" s="8" t="e">
        <v>#N/A</v>
      </c>
      <c r="AA1223" s="30" t="e">
        <v>#N/A</v>
      </c>
      <c r="AB1223" t="e">
        <v>#N/A</v>
      </c>
      <c r="AC1223" t="e">
        <v>#N/A</v>
      </c>
      <c r="AD1223" t="e">
        <v>#N/A</v>
      </c>
      <c r="AE1223" t="e">
        <v>#N/A</v>
      </c>
      <c r="AF1223" t="e">
        <v>#N/A</v>
      </c>
    </row>
    <row r="1224" spans="1:32" x14ac:dyDescent="0.25">
      <c r="A1224" t="e">
        <v>#N/A</v>
      </c>
      <c r="B1224" s="33" t="e">
        <v>#N/A</v>
      </c>
      <c r="C1224" t="e">
        <v>#N/A</v>
      </c>
      <c r="D1224" t="e">
        <v>#N/A</v>
      </c>
      <c r="E1224" s="69" t="e">
        <v>#N/A</v>
      </c>
      <c r="F1224" s="3" t="e">
        <v>#N/A</v>
      </c>
      <c r="G1224" s="3" t="e">
        <v>#N/A</v>
      </c>
      <c r="H1224" s="3" t="e">
        <v>#N/A</v>
      </c>
      <c r="I1224" s="80" t="e">
        <v>#N/A</v>
      </c>
      <c r="J1224" s="80" t="e">
        <v>#N/A</v>
      </c>
      <c r="K1224" s="85" t="e">
        <v>#N/A</v>
      </c>
      <c r="L1224" s="9" t="e">
        <v>#N/A</v>
      </c>
      <c r="M1224" s="93" t="e">
        <v>#N/A</v>
      </c>
      <c r="N1224" s="8" t="e">
        <v>#N/A</v>
      </c>
      <c r="O1224" t="e">
        <v>#N/A</v>
      </c>
      <c r="P1224" t="e">
        <v>#N/A</v>
      </c>
      <c r="Q1224" t="e">
        <v>#N/A</v>
      </c>
      <c r="R1224" s="2" t="e">
        <v>#N/A</v>
      </c>
      <c r="S1224" t="e">
        <v>#N/A</v>
      </c>
      <c r="T1224" s="3" t="e">
        <v>#N/A</v>
      </c>
      <c r="U1224" s="3" t="e">
        <v>#N/A</v>
      </c>
      <c r="V1224" t="e">
        <v>#N/A</v>
      </c>
      <c r="W1224" t="e">
        <v>#N/A</v>
      </c>
      <c r="X1224" t="e">
        <v>#N/A</v>
      </c>
      <c r="Y1224" s="3" t="e">
        <v>#N/A</v>
      </c>
      <c r="Z1224" s="8" t="e">
        <v>#N/A</v>
      </c>
      <c r="AA1224" s="30" t="e">
        <v>#N/A</v>
      </c>
      <c r="AB1224" t="e">
        <v>#N/A</v>
      </c>
      <c r="AC1224" t="e">
        <v>#N/A</v>
      </c>
      <c r="AD1224" t="e">
        <v>#N/A</v>
      </c>
      <c r="AE1224" t="e">
        <v>#N/A</v>
      </c>
      <c r="AF1224" t="e">
        <v>#N/A</v>
      </c>
    </row>
    <row r="1225" spans="1:32" x14ac:dyDescent="0.25">
      <c r="A1225" t="e">
        <v>#N/A</v>
      </c>
      <c r="B1225" s="33" t="e">
        <v>#N/A</v>
      </c>
      <c r="C1225" t="e">
        <v>#N/A</v>
      </c>
      <c r="D1225" t="e">
        <v>#N/A</v>
      </c>
      <c r="E1225" s="69" t="e">
        <v>#N/A</v>
      </c>
      <c r="F1225" s="3" t="e">
        <v>#N/A</v>
      </c>
      <c r="G1225" s="3" t="e">
        <v>#N/A</v>
      </c>
      <c r="H1225" s="3" t="e">
        <v>#N/A</v>
      </c>
      <c r="I1225" s="80" t="e">
        <v>#N/A</v>
      </c>
      <c r="J1225" s="80" t="e">
        <v>#N/A</v>
      </c>
      <c r="K1225" s="85" t="e">
        <v>#N/A</v>
      </c>
      <c r="L1225" s="9" t="e">
        <v>#N/A</v>
      </c>
      <c r="M1225" s="93" t="e">
        <v>#N/A</v>
      </c>
      <c r="N1225" s="8" t="e">
        <v>#N/A</v>
      </c>
      <c r="O1225" t="e">
        <v>#N/A</v>
      </c>
      <c r="P1225" t="e">
        <v>#N/A</v>
      </c>
      <c r="Q1225" t="e">
        <v>#N/A</v>
      </c>
      <c r="R1225" s="2" t="e">
        <v>#N/A</v>
      </c>
      <c r="S1225" t="e">
        <v>#N/A</v>
      </c>
      <c r="T1225" s="3" t="e">
        <v>#N/A</v>
      </c>
      <c r="U1225" s="3" t="e">
        <v>#N/A</v>
      </c>
      <c r="V1225" t="e">
        <v>#N/A</v>
      </c>
      <c r="W1225" t="e">
        <v>#N/A</v>
      </c>
      <c r="X1225" t="e">
        <v>#N/A</v>
      </c>
      <c r="Y1225" s="3" t="e">
        <v>#N/A</v>
      </c>
      <c r="Z1225" s="8" t="e">
        <v>#N/A</v>
      </c>
      <c r="AA1225" s="30" t="e">
        <v>#N/A</v>
      </c>
      <c r="AB1225" t="e">
        <v>#N/A</v>
      </c>
      <c r="AC1225" t="e">
        <v>#N/A</v>
      </c>
      <c r="AD1225" t="e">
        <v>#N/A</v>
      </c>
      <c r="AE1225" t="e">
        <v>#N/A</v>
      </c>
      <c r="AF1225" t="e">
        <v>#N/A</v>
      </c>
    </row>
    <row r="1226" spans="1:32" x14ac:dyDescent="0.25">
      <c r="A1226" t="e">
        <v>#N/A</v>
      </c>
      <c r="B1226" s="33" t="e">
        <v>#N/A</v>
      </c>
      <c r="C1226" t="e">
        <v>#N/A</v>
      </c>
      <c r="D1226" t="e">
        <v>#N/A</v>
      </c>
      <c r="E1226" s="69" t="e">
        <v>#N/A</v>
      </c>
      <c r="F1226" s="3" t="e">
        <v>#N/A</v>
      </c>
      <c r="G1226" s="3" t="e">
        <v>#N/A</v>
      </c>
      <c r="H1226" s="3" t="e">
        <v>#N/A</v>
      </c>
      <c r="I1226" s="80" t="e">
        <v>#N/A</v>
      </c>
      <c r="J1226" s="80" t="e">
        <v>#N/A</v>
      </c>
      <c r="K1226" s="85" t="e">
        <v>#N/A</v>
      </c>
      <c r="L1226" s="9" t="e">
        <v>#N/A</v>
      </c>
      <c r="M1226" s="93" t="e">
        <v>#N/A</v>
      </c>
      <c r="N1226" s="8" t="e">
        <v>#N/A</v>
      </c>
      <c r="O1226" t="e">
        <v>#N/A</v>
      </c>
      <c r="P1226" t="e">
        <v>#N/A</v>
      </c>
      <c r="Q1226" t="e">
        <v>#N/A</v>
      </c>
      <c r="R1226" s="2" t="e">
        <v>#N/A</v>
      </c>
      <c r="S1226" t="e">
        <v>#N/A</v>
      </c>
      <c r="T1226" s="3" t="e">
        <v>#N/A</v>
      </c>
      <c r="U1226" s="3" t="e">
        <v>#N/A</v>
      </c>
      <c r="V1226" t="e">
        <v>#N/A</v>
      </c>
      <c r="W1226" t="e">
        <v>#N/A</v>
      </c>
      <c r="X1226" t="e">
        <v>#N/A</v>
      </c>
      <c r="Y1226" s="3" t="e">
        <v>#N/A</v>
      </c>
      <c r="Z1226" s="8" t="e">
        <v>#N/A</v>
      </c>
      <c r="AA1226" s="30" t="e">
        <v>#N/A</v>
      </c>
      <c r="AB1226" t="e">
        <v>#N/A</v>
      </c>
      <c r="AC1226" t="e">
        <v>#N/A</v>
      </c>
      <c r="AD1226" t="e">
        <v>#N/A</v>
      </c>
      <c r="AE1226" t="e">
        <v>#N/A</v>
      </c>
      <c r="AF1226" t="e">
        <v>#N/A</v>
      </c>
    </row>
    <row r="1227" spans="1:32" x14ac:dyDescent="0.25">
      <c r="A1227" t="e">
        <v>#N/A</v>
      </c>
      <c r="B1227" s="33" t="e">
        <v>#N/A</v>
      </c>
      <c r="C1227" t="e">
        <v>#N/A</v>
      </c>
      <c r="D1227" t="e">
        <v>#N/A</v>
      </c>
      <c r="E1227" s="69" t="e">
        <v>#N/A</v>
      </c>
      <c r="F1227" s="3" t="e">
        <v>#N/A</v>
      </c>
      <c r="G1227" s="3" t="e">
        <v>#N/A</v>
      </c>
      <c r="H1227" s="3" t="e">
        <v>#N/A</v>
      </c>
      <c r="I1227" s="80" t="e">
        <v>#N/A</v>
      </c>
      <c r="J1227" s="80" t="e">
        <v>#N/A</v>
      </c>
      <c r="K1227" s="85" t="e">
        <v>#N/A</v>
      </c>
      <c r="L1227" s="9" t="e">
        <v>#N/A</v>
      </c>
      <c r="M1227" s="93" t="e">
        <v>#N/A</v>
      </c>
      <c r="N1227" s="8" t="e">
        <v>#N/A</v>
      </c>
      <c r="O1227" t="e">
        <v>#N/A</v>
      </c>
      <c r="P1227" t="e">
        <v>#N/A</v>
      </c>
      <c r="Q1227" t="e">
        <v>#N/A</v>
      </c>
      <c r="R1227" s="2" t="e">
        <v>#N/A</v>
      </c>
      <c r="S1227" t="e">
        <v>#N/A</v>
      </c>
      <c r="T1227" s="3" t="e">
        <v>#N/A</v>
      </c>
      <c r="U1227" s="3" t="e">
        <v>#N/A</v>
      </c>
      <c r="V1227" t="e">
        <v>#N/A</v>
      </c>
      <c r="W1227" t="e">
        <v>#N/A</v>
      </c>
      <c r="X1227" t="e">
        <v>#N/A</v>
      </c>
      <c r="Y1227" s="3" t="e">
        <v>#N/A</v>
      </c>
      <c r="Z1227" s="8" t="e">
        <v>#N/A</v>
      </c>
      <c r="AA1227" s="30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</row>
    <row r="1228" spans="1:32" x14ac:dyDescent="0.25">
      <c r="A1228" t="e">
        <v>#N/A</v>
      </c>
      <c r="B1228" s="33" t="e">
        <v>#N/A</v>
      </c>
      <c r="C1228" t="e">
        <v>#N/A</v>
      </c>
      <c r="D1228" t="e">
        <v>#N/A</v>
      </c>
      <c r="E1228" s="69" t="e">
        <v>#N/A</v>
      </c>
      <c r="F1228" s="3" t="e">
        <v>#N/A</v>
      </c>
      <c r="G1228" s="3" t="e">
        <v>#N/A</v>
      </c>
      <c r="H1228" s="3" t="e">
        <v>#N/A</v>
      </c>
      <c r="I1228" s="80" t="e">
        <v>#N/A</v>
      </c>
      <c r="J1228" s="80" t="e">
        <v>#N/A</v>
      </c>
      <c r="K1228" s="85" t="e">
        <v>#N/A</v>
      </c>
      <c r="L1228" s="9" t="e">
        <v>#N/A</v>
      </c>
      <c r="M1228" s="93" t="e">
        <v>#N/A</v>
      </c>
      <c r="N1228" s="8" t="e">
        <v>#N/A</v>
      </c>
      <c r="O1228" t="e">
        <v>#N/A</v>
      </c>
      <c r="P1228" t="e">
        <v>#N/A</v>
      </c>
      <c r="Q1228" t="e">
        <v>#N/A</v>
      </c>
      <c r="R1228" s="2" t="e">
        <v>#N/A</v>
      </c>
      <c r="S1228" t="e">
        <v>#N/A</v>
      </c>
      <c r="T1228" s="3" t="e">
        <v>#N/A</v>
      </c>
      <c r="U1228" s="3" t="e">
        <v>#N/A</v>
      </c>
      <c r="V1228" t="e">
        <v>#N/A</v>
      </c>
      <c r="W1228" t="e">
        <v>#N/A</v>
      </c>
      <c r="X1228" t="e">
        <v>#N/A</v>
      </c>
      <c r="Y1228" s="3" t="e">
        <v>#N/A</v>
      </c>
      <c r="Z1228" s="8" t="e">
        <v>#N/A</v>
      </c>
      <c r="AA1228" s="30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</row>
    <row r="1229" spans="1:32" x14ac:dyDescent="0.25">
      <c r="A1229" t="e">
        <v>#N/A</v>
      </c>
      <c r="B1229" s="33" t="e">
        <v>#N/A</v>
      </c>
      <c r="C1229" t="e">
        <v>#N/A</v>
      </c>
      <c r="D1229" t="e">
        <v>#N/A</v>
      </c>
      <c r="E1229" s="69" t="e">
        <v>#N/A</v>
      </c>
      <c r="F1229" s="3" t="e">
        <v>#N/A</v>
      </c>
      <c r="G1229" s="3" t="e">
        <v>#N/A</v>
      </c>
      <c r="H1229" s="3" t="e">
        <v>#N/A</v>
      </c>
      <c r="I1229" s="80" t="e">
        <v>#N/A</v>
      </c>
      <c r="J1229" s="80" t="e">
        <v>#N/A</v>
      </c>
      <c r="K1229" s="85" t="e">
        <v>#N/A</v>
      </c>
      <c r="L1229" s="9" t="e">
        <v>#N/A</v>
      </c>
      <c r="M1229" s="93" t="e">
        <v>#N/A</v>
      </c>
      <c r="N1229" s="8" t="e">
        <v>#N/A</v>
      </c>
      <c r="O1229" t="e">
        <v>#N/A</v>
      </c>
      <c r="P1229" t="e">
        <v>#N/A</v>
      </c>
      <c r="Q1229" t="e">
        <v>#N/A</v>
      </c>
      <c r="R1229" s="2" t="e">
        <v>#N/A</v>
      </c>
      <c r="S1229" t="e">
        <v>#N/A</v>
      </c>
      <c r="T1229" s="3" t="e">
        <v>#N/A</v>
      </c>
      <c r="U1229" s="3" t="e">
        <v>#N/A</v>
      </c>
      <c r="V1229" t="e">
        <v>#N/A</v>
      </c>
      <c r="W1229" t="e">
        <v>#N/A</v>
      </c>
      <c r="X1229" t="e">
        <v>#N/A</v>
      </c>
      <c r="Y1229" s="3" t="e">
        <v>#N/A</v>
      </c>
      <c r="Z1229" s="8" t="e">
        <v>#N/A</v>
      </c>
      <c r="AA1229" s="30" t="e">
        <v>#N/A</v>
      </c>
      <c r="AB1229" t="e">
        <v>#N/A</v>
      </c>
      <c r="AC1229" t="e">
        <v>#N/A</v>
      </c>
      <c r="AD1229" t="e">
        <v>#N/A</v>
      </c>
      <c r="AE1229" t="e">
        <v>#N/A</v>
      </c>
      <c r="AF1229" t="e">
        <v>#N/A</v>
      </c>
    </row>
    <row r="1230" spans="1:32" x14ac:dyDescent="0.25">
      <c r="A1230" t="e">
        <v>#N/A</v>
      </c>
      <c r="B1230" s="33" t="e">
        <v>#N/A</v>
      </c>
      <c r="C1230" t="e">
        <v>#N/A</v>
      </c>
      <c r="D1230" t="e">
        <v>#N/A</v>
      </c>
      <c r="E1230" s="69" t="e">
        <v>#N/A</v>
      </c>
      <c r="F1230" s="3" t="e">
        <v>#N/A</v>
      </c>
      <c r="G1230" s="3" t="e">
        <v>#N/A</v>
      </c>
      <c r="H1230" s="3" t="e">
        <v>#N/A</v>
      </c>
      <c r="I1230" s="80" t="e">
        <v>#N/A</v>
      </c>
      <c r="J1230" s="80" t="e">
        <v>#N/A</v>
      </c>
      <c r="K1230" s="85" t="e">
        <v>#N/A</v>
      </c>
      <c r="L1230" s="9" t="e">
        <v>#N/A</v>
      </c>
      <c r="M1230" s="93" t="e">
        <v>#N/A</v>
      </c>
      <c r="N1230" s="8" t="e">
        <v>#N/A</v>
      </c>
      <c r="O1230" t="e">
        <v>#N/A</v>
      </c>
      <c r="P1230" t="e">
        <v>#N/A</v>
      </c>
      <c r="Q1230" t="e">
        <v>#N/A</v>
      </c>
      <c r="R1230" s="2" t="e">
        <v>#N/A</v>
      </c>
      <c r="S1230" t="e">
        <v>#N/A</v>
      </c>
      <c r="T1230" s="3" t="e">
        <v>#N/A</v>
      </c>
      <c r="U1230" s="3" t="e">
        <v>#N/A</v>
      </c>
      <c r="V1230" t="e">
        <v>#N/A</v>
      </c>
      <c r="W1230" t="e">
        <v>#N/A</v>
      </c>
      <c r="X1230" t="e">
        <v>#N/A</v>
      </c>
      <c r="Y1230" s="3" t="e">
        <v>#N/A</v>
      </c>
      <c r="Z1230" s="8" t="e">
        <v>#N/A</v>
      </c>
      <c r="AA1230" s="30" t="e">
        <v>#N/A</v>
      </c>
      <c r="AB1230" t="e">
        <v>#N/A</v>
      </c>
      <c r="AC1230" t="e">
        <v>#N/A</v>
      </c>
      <c r="AD1230" t="e">
        <v>#N/A</v>
      </c>
      <c r="AE1230" t="e">
        <v>#N/A</v>
      </c>
      <c r="AF1230" t="e">
        <v>#N/A</v>
      </c>
    </row>
    <row r="1231" spans="1:32" x14ac:dyDescent="0.25">
      <c r="A1231" t="e">
        <v>#N/A</v>
      </c>
      <c r="B1231" s="33" t="e">
        <v>#N/A</v>
      </c>
      <c r="C1231" t="e">
        <v>#N/A</v>
      </c>
      <c r="D1231" t="e">
        <v>#N/A</v>
      </c>
      <c r="E1231" s="69" t="e">
        <v>#N/A</v>
      </c>
      <c r="F1231" s="3" t="e">
        <v>#N/A</v>
      </c>
      <c r="G1231" s="3" t="e">
        <v>#N/A</v>
      </c>
      <c r="H1231" s="3" t="e">
        <v>#N/A</v>
      </c>
      <c r="I1231" s="80" t="e">
        <v>#N/A</v>
      </c>
      <c r="J1231" s="80" t="e">
        <v>#N/A</v>
      </c>
      <c r="K1231" s="85" t="e">
        <v>#N/A</v>
      </c>
      <c r="L1231" s="9" t="e">
        <v>#N/A</v>
      </c>
      <c r="M1231" s="93" t="e">
        <v>#N/A</v>
      </c>
      <c r="N1231" s="8" t="e">
        <v>#N/A</v>
      </c>
      <c r="O1231" t="e">
        <v>#N/A</v>
      </c>
      <c r="P1231" t="e">
        <v>#N/A</v>
      </c>
      <c r="Q1231" t="e">
        <v>#N/A</v>
      </c>
      <c r="R1231" s="2" t="e">
        <v>#N/A</v>
      </c>
      <c r="S1231" t="e">
        <v>#N/A</v>
      </c>
      <c r="T1231" s="3" t="e">
        <v>#N/A</v>
      </c>
      <c r="U1231" s="3" t="e">
        <v>#N/A</v>
      </c>
      <c r="V1231" t="e">
        <v>#N/A</v>
      </c>
      <c r="W1231" t="e">
        <v>#N/A</v>
      </c>
      <c r="X1231" t="e">
        <v>#N/A</v>
      </c>
      <c r="Y1231" s="3" t="e">
        <v>#N/A</v>
      </c>
      <c r="Z1231" s="8" t="e">
        <v>#N/A</v>
      </c>
      <c r="AA1231" s="30" t="e">
        <v>#N/A</v>
      </c>
      <c r="AB1231" t="e">
        <v>#N/A</v>
      </c>
      <c r="AC1231" t="e">
        <v>#N/A</v>
      </c>
      <c r="AD1231" t="e">
        <v>#N/A</v>
      </c>
      <c r="AE1231" t="e">
        <v>#N/A</v>
      </c>
      <c r="AF1231" t="e">
        <v>#N/A</v>
      </c>
    </row>
    <row r="1232" spans="1:32" x14ac:dyDescent="0.25">
      <c r="A1232" t="e">
        <v>#N/A</v>
      </c>
      <c r="B1232" s="33" t="e">
        <v>#N/A</v>
      </c>
      <c r="C1232" t="e">
        <v>#N/A</v>
      </c>
      <c r="D1232" t="e">
        <v>#N/A</v>
      </c>
      <c r="E1232" s="69" t="e">
        <v>#N/A</v>
      </c>
      <c r="F1232" s="3" t="e">
        <v>#N/A</v>
      </c>
      <c r="G1232" s="3" t="e">
        <v>#N/A</v>
      </c>
      <c r="H1232" s="3" t="e">
        <v>#N/A</v>
      </c>
      <c r="I1232" s="80" t="e">
        <v>#N/A</v>
      </c>
      <c r="J1232" s="80" t="e">
        <v>#N/A</v>
      </c>
      <c r="K1232" s="85" t="e">
        <v>#N/A</v>
      </c>
      <c r="L1232" s="9" t="e">
        <v>#N/A</v>
      </c>
      <c r="M1232" s="93" t="e">
        <v>#N/A</v>
      </c>
      <c r="N1232" s="8" t="e">
        <v>#N/A</v>
      </c>
      <c r="O1232" t="e">
        <v>#N/A</v>
      </c>
      <c r="P1232" t="e">
        <v>#N/A</v>
      </c>
      <c r="Q1232" t="e">
        <v>#N/A</v>
      </c>
      <c r="R1232" s="2" t="e">
        <v>#N/A</v>
      </c>
      <c r="S1232" t="e">
        <v>#N/A</v>
      </c>
      <c r="T1232" s="3" t="e">
        <v>#N/A</v>
      </c>
      <c r="U1232" s="3" t="e">
        <v>#N/A</v>
      </c>
      <c r="V1232" t="e">
        <v>#N/A</v>
      </c>
      <c r="W1232" t="e">
        <v>#N/A</v>
      </c>
      <c r="X1232" t="e">
        <v>#N/A</v>
      </c>
      <c r="Y1232" s="3" t="e">
        <v>#N/A</v>
      </c>
      <c r="Z1232" s="8" t="e">
        <v>#N/A</v>
      </c>
      <c r="AA1232" s="30" t="e">
        <v>#N/A</v>
      </c>
      <c r="AB1232" t="e">
        <v>#N/A</v>
      </c>
      <c r="AC1232" t="e">
        <v>#N/A</v>
      </c>
      <c r="AD1232" t="e">
        <v>#N/A</v>
      </c>
      <c r="AE1232" t="e">
        <v>#N/A</v>
      </c>
      <c r="AF1232" t="e">
        <v>#N/A</v>
      </c>
    </row>
    <row r="1233" spans="1:32" x14ac:dyDescent="0.25">
      <c r="A1233" t="e">
        <v>#N/A</v>
      </c>
      <c r="B1233" s="33" t="e">
        <v>#N/A</v>
      </c>
      <c r="C1233" t="e">
        <v>#N/A</v>
      </c>
      <c r="D1233" t="e">
        <v>#N/A</v>
      </c>
      <c r="E1233" s="69" t="e">
        <v>#N/A</v>
      </c>
      <c r="F1233" s="3" t="e">
        <v>#N/A</v>
      </c>
      <c r="G1233" s="3" t="e">
        <v>#N/A</v>
      </c>
      <c r="H1233" s="3" t="e">
        <v>#N/A</v>
      </c>
      <c r="I1233" s="80" t="e">
        <v>#N/A</v>
      </c>
      <c r="J1233" s="80" t="e">
        <v>#N/A</v>
      </c>
      <c r="K1233" s="85" t="e">
        <v>#N/A</v>
      </c>
      <c r="L1233" s="9" t="e">
        <v>#N/A</v>
      </c>
      <c r="M1233" s="93" t="e">
        <v>#N/A</v>
      </c>
      <c r="N1233" s="8" t="e">
        <v>#N/A</v>
      </c>
      <c r="O1233" t="e">
        <v>#N/A</v>
      </c>
      <c r="P1233" t="e">
        <v>#N/A</v>
      </c>
      <c r="Q1233" t="e">
        <v>#N/A</v>
      </c>
      <c r="R1233" s="2" t="e">
        <v>#N/A</v>
      </c>
      <c r="S1233" t="e">
        <v>#N/A</v>
      </c>
      <c r="T1233" s="3" t="e">
        <v>#N/A</v>
      </c>
      <c r="U1233" s="3" t="e">
        <v>#N/A</v>
      </c>
      <c r="V1233" t="e">
        <v>#N/A</v>
      </c>
      <c r="W1233" t="e">
        <v>#N/A</v>
      </c>
      <c r="X1233" t="e">
        <v>#N/A</v>
      </c>
      <c r="Y1233" s="3" t="e">
        <v>#N/A</v>
      </c>
      <c r="Z1233" s="8" t="e">
        <v>#N/A</v>
      </c>
      <c r="AA1233" s="30" t="e">
        <v>#N/A</v>
      </c>
      <c r="AB1233" t="e">
        <v>#N/A</v>
      </c>
      <c r="AC1233" t="e">
        <v>#N/A</v>
      </c>
      <c r="AD1233" t="e">
        <v>#N/A</v>
      </c>
      <c r="AE1233" t="e">
        <v>#N/A</v>
      </c>
      <c r="AF1233" t="e">
        <v>#N/A</v>
      </c>
    </row>
    <row r="1234" spans="1:32" x14ac:dyDescent="0.25">
      <c r="A1234" t="e">
        <v>#N/A</v>
      </c>
      <c r="B1234" s="33" t="e">
        <v>#N/A</v>
      </c>
      <c r="C1234" t="e">
        <v>#N/A</v>
      </c>
      <c r="D1234" t="e">
        <v>#N/A</v>
      </c>
      <c r="E1234" s="69" t="e">
        <v>#N/A</v>
      </c>
      <c r="F1234" s="3" t="e">
        <v>#N/A</v>
      </c>
      <c r="G1234" s="3" t="e">
        <v>#N/A</v>
      </c>
      <c r="H1234" s="3" t="e">
        <v>#N/A</v>
      </c>
      <c r="I1234" s="80" t="e">
        <v>#N/A</v>
      </c>
      <c r="J1234" s="80" t="e">
        <v>#N/A</v>
      </c>
      <c r="K1234" s="85" t="e">
        <v>#N/A</v>
      </c>
      <c r="L1234" s="9" t="e">
        <v>#N/A</v>
      </c>
      <c r="M1234" s="93" t="e">
        <v>#N/A</v>
      </c>
      <c r="N1234" s="8" t="e">
        <v>#N/A</v>
      </c>
      <c r="O1234" t="e">
        <v>#N/A</v>
      </c>
      <c r="P1234" t="e">
        <v>#N/A</v>
      </c>
      <c r="Q1234" t="e">
        <v>#N/A</v>
      </c>
      <c r="R1234" s="2" t="e">
        <v>#N/A</v>
      </c>
      <c r="S1234" t="e">
        <v>#N/A</v>
      </c>
      <c r="T1234" s="3" t="e">
        <v>#N/A</v>
      </c>
      <c r="U1234" s="3" t="e">
        <v>#N/A</v>
      </c>
      <c r="V1234" t="e">
        <v>#N/A</v>
      </c>
      <c r="W1234" t="e">
        <v>#N/A</v>
      </c>
      <c r="X1234" t="e">
        <v>#N/A</v>
      </c>
      <c r="Y1234" s="3" t="e">
        <v>#N/A</v>
      </c>
      <c r="Z1234" s="8" t="e">
        <v>#N/A</v>
      </c>
      <c r="AA1234" s="30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</row>
    <row r="1235" spans="1:32" x14ac:dyDescent="0.25">
      <c r="A1235" t="e">
        <v>#N/A</v>
      </c>
      <c r="B1235" s="33" t="e">
        <v>#N/A</v>
      </c>
      <c r="C1235" t="e">
        <v>#N/A</v>
      </c>
      <c r="D1235" t="e">
        <v>#N/A</v>
      </c>
      <c r="E1235" s="69" t="e">
        <v>#N/A</v>
      </c>
      <c r="F1235" s="3" t="e">
        <v>#N/A</v>
      </c>
      <c r="G1235" s="3" t="e">
        <v>#N/A</v>
      </c>
      <c r="H1235" s="3" t="e">
        <v>#N/A</v>
      </c>
      <c r="I1235" s="80" t="e">
        <v>#N/A</v>
      </c>
      <c r="J1235" s="80" t="e">
        <v>#N/A</v>
      </c>
      <c r="K1235" s="85" t="e">
        <v>#N/A</v>
      </c>
      <c r="L1235" s="9" t="e">
        <v>#N/A</v>
      </c>
      <c r="M1235" s="93" t="e">
        <v>#N/A</v>
      </c>
      <c r="N1235" s="8" t="e">
        <v>#N/A</v>
      </c>
      <c r="O1235" t="e">
        <v>#N/A</v>
      </c>
      <c r="P1235" t="e">
        <v>#N/A</v>
      </c>
      <c r="Q1235" t="e">
        <v>#N/A</v>
      </c>
      <c r="R1235" s="2" t="e">
        <v>#N/A</v>
      </c>
      <c r="S1235" t="e">
        <v>#N/A</v>
      </c>
      <c r="T1235" s="3" t="e">
        <v>#N/A</v>
      </c>
      <c r="U1235" s="3" t="e">
        <v>#N/A</v>
      </c>
      <c r="V1235" t="e">
        <v>#N/A</v>
      </c>
      <c r="W1235" t="e">
        <v>#N/A</v>
      </c>
      <c r="X1235" t="e">
        <v>#N/A</v>
      </c>
      <c r="Y1235" s="3" t="e">
        <v>#N/A</v>
      </c>
      <c r="Z1235" s="8" t="e">
        <v>#N/A</v>
      </c>
      <c r="AA1235" s="30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</row>
    <row r="1236" spans="1:32" x14ac:dyDescent="0.25">
      <c r="A1236" t="e">
        <v>#N/A</v>
      </c>
      <c r="B1236" s="33" t="e">
        <v>#N/A</v>
      </c>
      <c r="C1236" t="e">
        <v>#N/A</v>
      </c>
      <c r="D1236" t="e">
        <v>#N/A</v>
      </c>
      <c r="E1236" s="69" t="e">
        <v>#N/A</v>
      </c>
      <c r="F1236" s="3" t="e">
        <v>#N/A</v>
      </c>
      <c r="G1236" s="3" t="e">
        <v>#N/A</v>
      </c>
      <c r="H1236" s="3" t="e">
        <v>#N/A</v>
      </c>
      <c r="I1236" s="80" t="e">
        <v>#N/A</v>
      </c>
      <c r="J1236" s="80" t="e">
        <v>#N/A</v>
      </c>
      <c r="K1236" s="85" t="e">
        <v>#N/A</v>
      </c>
      <c r="L1236" s="9" t="e">
        <v>#N/A</v>
      </c>
      <c r="M1236" s="93" t="e">
        <v>#N/A</v>
      </c>
      <c r="N1236" s="8" t="e">
        <v>#N/A</v>
      </c>
      <c r="O1236" t="e">
        <v>#N/A</v>
      </c>
      <c r="P1236" t="e">
        <v>#N/A</v>
      </c>
      <c r="Q1236" t="e">
        <v>#N/A</v>
      </c>
      <c r="R1236" s="2" t="e">
        <v>#N/A</v>
      </c>
      <c r="S1236" t="e">
        <v>#N/A</v>
      </c>
      <c r="T1236" s="3" t="e">
        <v>#N/A</v>
      </c>
      <c r="U1236" s="3" t="e">
        <v>#N/A</v>
      </c>
      <c r="V1236" t="e">
        <v>#N/A</v>
      </c>
      <c r="W1236" t="e">
        <v>#N/A</v>
      </c>
      <c r="X1236" t="e">
        <v>#N/A</v>
      </c>
      <c r="Y1236" s="3" t="e">
        <v>#N/A</v>
      </c>
      <c r="Z1236" s="8" t="e">
        <v>#N/A</v>
      </c>
      <c r="AA1236" s="30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</row>
    <row r="1237" spans="1:32" x14ac:dyDescent="0.25">
      <c r="A1237" t="e">
        <v>#N/A</v>
      </c>
      <c r="B1237" s="33" t="e">
        <v>#N/A</v>
      </c>
      <c r="C1237" t="e">
        <v>#N/A</v>
      </c>
      <c r="D1237" t="e">
        <v>#N/A</v>
      </c>
      <c r="E1237" s="69" t="e">
        <v>#N/A</v>
      </c>
      <c r="F1237" s="3" t="e">
        <v>#N/A</v>
      </c>
      <c r="G1237" s="3" t="e">
        <v>#N/A</v>
      </c>
      <c r="H1237" s="3" t="e">
        <v>#N/A</v>
      </c>
      <c r="I1237" s="80" t="e">
        <v>#N/A</v>
      </c>
      <c r="J1237" s="80" t="e">
        <v>#N/A</v>
      </c>
      <c r="K1237" s="85" t="e">
        <v>#N/A</v>
      </c>
      <c r="L1237" s="9" t="e">
        <v>#N/A</v>
      </c>
      <c r="M1237" s="93" t="e">
        <v>#N/A</v>
      </c>
      <c r="N1237" s="8" t="e">
        <v>#N/A</v>
      </c>
      <c r="O1237" t="e">
        <v>#N/A</v>
      </c>
      <c r="P1237" t="e">
        <v>#N/A</v>
      </c>
      <c r="Q1237" t="e">
        <v>#N/A</v>
      </c>
      <c r="R1237" s="2" t="e">
        <v>#N/A</v>
      </c>
      <c r="S1237" t="e">
        <v>#N/A</v>
      </c>
      <c r="T1237" s="3" t="e">
        <v>#N/A</v>
      </c>
      <c r="U1237" s="3" t="e">
        <v>#N/A</v>
      </c>
      <c r="V1237" t="e">
        <v>#N/A</v>
      </c>
      <c r="W1237" t="e">
        <v>#N/A</v>
      </c>
      <c r="X1237" t="e">
        <v>#N/A</v>
      </c>
      <c r="Y1237" s="3" t="e">
        <v>#N/A</v>
      </c>
      <c r="Z1237" s="8" t="e">
        <v>#N/A</v>
      </c>
      <c r="AA1237" s="30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</row>
    <row r="1238" spans="1:32" x14ac:dyDescent="0.25">
      <c r="A1238" t="e">
        <v>#N/A</v>
      </c>
      <c r="B1238" s="33" t="e">
        <v>#N/A</v>
      </c>
      <c r="C1238" t="e">
        <v>#N/A</v>
      </c>
      <c r="D1238" t="e">
        <v>#N/A</v>
      </c>
      <c r="E1238" s="69" t="e">
        <v>#N/A</v>
      </c>
      <c r="F1238" s="3" t="e">
        <v>#N/A</v>
      </c>
      <c r="G1238" s="3" t="e">
        <v>#N/A</v>
      </c>
      <c r="H1238" s="3" t="e">
        <v>#N/A</v>
      </c>
      <c r="I1238" s="80" t="e">
        <v>#N/A</v>
      </c>
      <c r="J1238" s="80" t="e">
        <v>#N/A</v>
      </c>
      <c r="K1238" s="85" t="e">
        <v>#N/A</v>
      </c>
      <c r="L1238" s="9" t="e">
        <v>#N/A</v>
      </c>
      <c r="M1238" s="93" t="e">
        <v>#N/A</v>
      </c>
      <c r="N1238" s="8" t="e">
        <v>#N/A</v>
      </c>
      <c r="O1238" t="e">
        <v>#N/A</v>
      </c>
      <c r="P1238" t="e">
        <v>#N/A</v>
      </c>
      <c r="Q1238" t="e">
        <v>#N/A</v>
      </c>
      <c r="R1238" s="2" t="e">
        <v>#N/A</v>
      </c>
      <c r="S1238" t="e">
        <v>#N/A</v>
      </c>
      <c r="T1238" s="3" t="e">
        <v>#N/A</v>
      </c>
      <c r="U1238" s="3" t="e">
        <v>#N/A</v>
      </c>
      <c r="V1238" t="e">
        <v>#N/A</v>
      </c>
      <c r="W1238" t="e">
        <v>#N/A</v>
      </c>
      <c r="X1238" t="e">
        <v>#N/A</v>
      </c>
      <c r="Y1238" s="3" t="e">
        <v>#N/A</v>
      </c>
      <c r="Z1238" s="8" t="e">
        <v>#N/A</v>
      </c>
      <c r="AA1238" s="30" t="e">
        <v>#N/A</v>
      </c>
      <c r="AB1238" t="e">
        <v>#N/A</v>
      </c>
      <c r="AC1238" t="e">
        <v>#N/A</v>
      </c>
      <c r="AD1238" t="e">
        <v>#N/A</v>
      </c>
      <c r="AE1238" t="e">
        <v>#N/A</v>
      </c>
      <c r="AF1238" t="e">
        <v>#N/A</v>
      </c>
    </row>
    <row r="1239" spans="1:32" x14ac:dyDescent="0.25">
      <c r="A1239" t="e">
        <v>#N/A</v>
      </c>
      <c r="B1239" s="33" t="e">
        <v>#N/A</v>
      </c>
      <c r="C1239" t="e">
        <v>#N/A</v>
      </c>
      <c r="D1239" t="e">
        <v>#N/A</v>
      </c>
      <c r="E1239" s="69" t="e">
        <v>#N/A</v>
      </c>
      <c r="F1239" s="3" t="e">
        <v>#N/A</v>
      </c>
      <c r="G1239" s="3" t="e">
        <v>#N/A</v>
      </c>
      <c r="H1239" s="3" t="e">
        <v>#N/A</v>
      </c>
      <c r="I1239" s="80" t="e">
        <v>#N/A</v>
      </c>
      <c r="J1239" s="80" t="e">
        <v>#N/A</v>
      </c>
      <c r="K1239" s="85" t="e">
        <v>#N/A</v>
      </c>
      <c r="L1239" s="9" t="e">
        <v>#N/A</v>
      </c>
      <c r="M1239" s="93" t="e">
        <v>#N/A</v>
      </c>
      <c r="N1239" s="8" t="e">
        <v>#N/A</v>
      </c>
      <c r="O1239" t="e">
        <v>#N/A</v>
      </c>
      <c r="P1239" t="e">
        <v>#N/A</v>
      </c>
      <c r="Q1239" t="e">
        <v>#N/A</v>
      </c>
      <c r="R1239" s="2" t="e">
        <v>#N/A</v>
      </c>
      <c r="S1239" t="e">
        <v>#N/A</v>
      </c>
      <c r="T1239" s="3" t="e">
        <v>#N/A</v>
      </c>
      <c r="U1239" s="3" t="e">
        <v>#N/A</v>
      </c>
      <c r="V1239" t="e">
        <v>#N/A</v>
      </c>
      <c r="W1239" t="e">
        <v>#N/A</v>
      </c>
      <c r="X1239" t="e">
        <v>#N/A</v>
      </c>
      <c r="Y1239" s="3" t="e">
        <v>#N/A</v>
      </c>
      <c r="Z1239" s="8" t="e">
        <v>#N/A</v>
      </c>
      <c r="AA1239" s="30" t="e">
        <v>#N/A</v>
      </c>
      <c r="AB1239" t="e">
        <v>#N/A</v>
      </c>
      <c r="AC1239" t="e">
        <v>#N/A</v>
      </c>
      <c r="AD1239" t="e">
        <v>#N/A</v>
      </c>
      <c r="AE1239" t="e">
        <v>#N/A</v>
      </c>
      <c r="AF1239" t="e">
        <v>#N/A</v>
      </c>
    </row>
    <row r="1240" spans="1:32" x14ac:dyDescent="0.25">
      <c r="A1240" t="e">
        <v>#N/A</v>
      </c>
      <c r="B1240" s="33" t="e">
        <v>#N/A</v>
      </c>
      <c r="C1240" t="e">
        <v>#N/A</v>
      </c>
      <c r="D1240" t="e">
        <v>#N/A</v>
      </c>
      <c r="E1240" s="69" t="e">
        <v>#N/A</v>
      </c>
      <c r="F1240" s="3" t="e">
        <v>#N/A</v>
      </c>
      <c r="G1240" s="3" t="e">
        <v>#N/A</v>
      </c>
      <c r="H1240" s="3" t="e">
        <v>#N/A</v>
      </c>
      <c r="I1240" s="80" t="e">
        <v>#N/A</v>
      </c>
      <c r="J1240" s="80" t="e">
        <v>#N/A</v>
      </c>
      <c r="K1240" s="85" t="e">
        <v>#N/A</v>
      </c>
      <c r="L1240" s="9" t="e">
        <v>#N/A</v>
      </c>
      <c r="M1240" s="93" t="e">
        <v>#N/A</v>
      </c>
      <c r="N1240" s="8" t="e">
        <v>#N/A</v>
      </c>
      <c r="O1240" t="e">
        <v>#N/A</v>
      </c>
      <c r="P1240" t="e">
        <v>#N/A</v>
      </c>
      <c r="Q1240" t="e">
        <v>#N/A</v>
      </c>
      <c r="R1240" s="2" t="e">
        <v>#N/A</v>
      </c>
      <c r="S1240" t="e">
        <v>#N/A</v>
      </c>
      <c r="T1240" s="3" t="e">
        <v>#N/A</v>
      </c>
      <c r="U1240" s="3" t="e">
        <v>#N/A</v>
      </c>
      <c r="V1240" t="e">
        <v>#N/A</v>
      </c>
      <c r="W1240" t="e">
        <v>#N/A</v>
      </c>
      <c r="X1240" t="e">
        <v>#N/A</v>
      </c>
      <c r="Y1240" s="3" t="e">
        <v>#N/A</v>
      </c>
      <c r="Z1240" s="8" t="e">
        <v>#N/A</v>
      </c>
      <c r="AA1240" s="30" t="e">
        <v>#N/A</v>
      </c>
      <c r="AB1240" t="e">
        <v>#N/A</v>
      </c>
      <c r="AC1240" t="e">
        <v>#N/A</v>
      </c>
      <c r="AD1240" t="e">
        <v>#N/A</v>
      </c>
      <c r="AE1240" t="e">
        <v>#N/A</v>
      </c>
      <c r="AF1240" t="e">
        <v>#N/A</v>
      </c>
    </row>
    <row r="1241" spans="1:32" x14ac:dyDescent="0.25">
      <c r="A1241" t="e">
        <v>#N/A</v>
      </c>
      <c r="B1241" s="33" t="e">
        <v>#N/A</v>
      </c>
      <c r="C1241" t="e">
        <v>#N/A</v>
      </c>
      <c r="D1241" t="e">
        <v>#N/A</v>
      </c>
      <c r="E1241" s="69" t="e">
        <v>#N/A</v>
      </c>
      <c r="F1241" s="3" t="e">
        <v>#N/A</v>
      </c>
      <c r="G1241" s="3" t="e">
        <v>#N/A</v>
      </c>
      <c r="H1241" s="3" t="e">
        <v>#N/A</v>
      </c>
      <c r="I1241" s="80" t="e">
        <v>#N/A</v>
      </c>
      <c r="J1241" s="80" t="e">
        <v>#N/A</v>
      </c>
      <c r="K1241" s="85" t="e">
        <v>#N/A</v>
      </c>
      <c r="L1241" s="9" t="e">
        <v>#N/A</v>
      </c>
      <c r="M1241" s="93" t="e">
        <v>#N/A</v>
      </c>
      <c r="N1241" s="8" t="e">
        <v>#N/A</v>
      </c>
      <c r="O1241" t="e">
        <v>#N/A</v>
      </c>
      <c r="P1241" t="e">
        <v>#N/A</v>
      </c>
      <c r="Q1241" t="e">
        <v>#N/A</v>
      </c>
      <c r="R1241" s="2" t="e">
        <v>#N/A</v>
      </c>
      <c r="S1241" t="e">
        <v>#N/A</v>
      </c>
      <c r="T1241" s="3" t="e">
        <v>#N/A</v>
      </c>
      <c r="U1241" s="3" t="e">
        <v>#N/A</v>
      </c>
      <c r="V1241" t="e">
        <v>#N/A</v>
      </c>
      <c r="W1241" t="e">
        <v>#N/A</v>
      </c>
      <c r="X1241" t="e">
        <v>#N/A</v>
      </c>
      <c r="Y1241" s="3" t="e">
        <v>#N/A</v>
      </c>
      <c r="Z1241" s="8" t="e">
        <v>#N/A</v>
      </c>
      <c r="AA1241" s="30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</row>
    <row r="1242" spans="1:32" x14ac:dyDescent="0.25">
      <c r="A1242" t="e">
        <v>#N/A</v>
      </c>
      <c r="B1242" s="33" t="e">
        <v>#N/A</v>
      </c>
      <c r="C1242" t="e">
        <v>#N/A</v>
      </c>
      <c r="D1242" t="e">
        <v>#N/A</v>
      </c>
      <c r="E1242" s="69" t="e">
        <v>#N/A</v>
      </c>
      <c r="F1242" s="3" t="e">
        <v>#N/A</v>
      </c>
      <c r="G1242" s="3" t="e">
        <v>#N/A</v>
      </c>
      <c r="H1242" s="3" t="e">
        <v>#N/A</v>
      </c>
      <c r="I1242" s="80" t="e">
        <v>#N/A</v>
      </c>
      <c r="J1242" s="80" t="e">
        <v>#N/A</v>
      </c>
      <c r="K1242" s="85" t="e">
        <v>#N/A</v>
      </c>
      <c r="L1242" s="9" t="e">
        <v>#N/A</v>
      </c>
      <c r="M1242" s="93" t="e">
        <v>#N/A</v>
      </c>
      <c r="N1242" s="8" t="e">
        <v>#N/A</v>
      </c>
      <c r="O1242" t="e">
        <v>#N/A</v>
      </c>
      <c r="P1242" t="e">
        <v>#N/A</v>
      </c>
      <c r="Q1242" t="e">
        <v>#N/A</v>
      </c>
      <c r="R1242" s="2" t="e">
        <v>#N/A</v>
      </c>
      <c r="S1242" t="e">
        <v>#N/A</v>
      </c>
      <c r="T1242" s="3" t="e">
        <v>#N/A</v>
      </c>
      <c r="U1242" s="3" t="e">
        <v>#N/A</v>
      </c>
      <c r="V1242" t="e">
        <v>#N/A</v>
      </c>
      <c r="W1242" t="e">
        <v>#N/A</v>
      </c>
      <c r="X1242" t="e">
        <v>#N/A</v>
      </c>
      <c r="Y1242" s="3" t="e">
        <v>#N/A</v>
      </c>
      <c r="Z1242" s="8" t="e">
        <v>#N/A</v>
      </c>
      <c r="AA1242" s="30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</row>
    <row r="1243" spans="1:32" x14ac:dyDescent="0.25">
      <c r="A1243" t="e">
        <v>#N/A</v>
      </c>
      <c r="B1243" s="33" t="e">
        <v>#N/A</v>
      </c>
      <c r="C1243" t="e">
        <v>#N/A</v>
      </c>
      <c r="D1243" t="e">
        <v>#N/A</v>
      </c>
      <c r="E1243" s="69" t="e">
        <v>#N/A</v>
      </c>
      <c r="F1243" s="3" t="e">
        <v>#N/A</v>
      </c>
      <c r="G1243" s="3" t="e">
        <v>#N/A</v>
      </c>
      <c r="H1243" s="3" t="e">
        <v>#N/A</v>
      </c>
      <c r="I1243" s="80" t="e">
        <v>#N/A</v>
      </c>
      <c r="J1243" s="80" t="e">
        <v>#N/A</v>
      </c>
      <c r="K1243" s="85" t="e">
        <v>#N/A</v>
      </c>
      <c r="L1243" s="9" t="e">
        <v>#N/A</v>
      </c>
      <c r="M1243" s="93" t="e">
        <v>#N/A</v>
      </c>
      <c r="N1243" s="8" t="e">
        <v>#N/A</v>
      </c>
      <c r="O1243" t="e">
        <v>#N/A</v>
      </c>
      <c r="P1243" t="e">
        <v>#N/A</v>
      </c>
      <c r="Q1243" t="e">
        <v>#N/A</v>
      </c>
      <c r="R1243" s="2" t="e">
        <v>#N/A</v>
      </c>
      <c r="S1243" t="e">
        <v>#N/A</v>
      </c>
      <c r="T1243" s="3" t="e">
        <v>#N/A</v>
      </c>
      <c r="U1243" s="3" t="e">
        <v>#N/A</v>
      </c>
      <c r="V1243" t="e">
        <v>#N/A</v>
      </c>
      <c r="W1243" t="e">
        <v>#N/A</v>
      </c>
      <c r="X1243" t="e">
        <v>#N/A</v>
      </c>
      <c r="Y1243" s="3" t="e">
        <v>#N/A</v>
      </c>
      <c r="Z1243" s="8" t="e">
        <v>#N/A</v>
      </c>
      <c r="AA1243" s="30" t="e">
        <v>#N/A</v>
      </c>
      <c r="AB1243" t="e">
        <v>#N/A</v>
      </c>
      <c r="AC1243" t="e">
        <v>#N/A</v>
      </c>
      <c r="AD1243" t="e">
        <v>#N/A</v>
      </c>
      <c r="AE1243" t="e">
        <v>#N/A</v>
      </c>
      <c r="AF1243" t="e">
        <v>#N/A</v>
      </c>
    </row>
    <row r="1244" spans="1:32" x14ac:dyDescent="0.25">
      <c r="A1244" t="e">
        <v>#N/A</v>
      </c>
      <c r="B1244" s="33" t="e">
        <v>#N/A</v>
      </c>
      <c r="C1244" t="e">
        <v>#N/A</v>
      </c>
      <c r="D1244" t="e">
        <v>#N/A</v>
      </c>
      <c r="E1244" s="69" t="e">
        <v>#N/A</v>
      </c>
      <c r="F1244" s="3" t="e">
        <v>#N/A</v>
      </c>
      <c r="G1244" s="3" t="e">
        <v>#N/A</v>
      </c>
      <c r="H1244" s="3" t="e">
        <v>#N/A</v>
      </c>
      <c r="I1244" s="80" t="e">
        <v>#N/A</v>
      </c>
      <c r="J1244" s="80" t="e">
        <v>#N/A</v>
      </c>
      <c r="K1244" s="85" t="e">
        <v>#N/A</v>
      </c>
      <c r="L1244" s="9" t="e">
        <v>#N/A</v>
      </c>
      <c r="M1244" s="93" t="e">
        <v>#N/A</v>
      </c>
      <c r="N1244" s="8" t="e">
        <v>#N/A</v>
      </c>
      <c r="O1244" t="e">
        <v>#N/A</v>
      </c>
      <c r="P1244" t="e">
        <v>#N/A</v>
      </c>
      <c r="Q1244" t="e">
        <v>#N/A</v>
      </c>
      <c r="R1244" s="2" t="e">
        <v>#N/A</v>
      </c>
      <c r="S1244" t="e">
        <v>#N/A</v>
      </c>
      <c r="T1244" s="3" t="e">
        <v>#N/A</v>
      </c>
      <c r="U1244" s="3" t="e">
        <v>#N/A</v>
      </c>
      <c r="V1244" t="e">
        <v>#N/A</v>
      </c>
      <c r="W1244" t="e">
        <v>#N/A</v>
      </c>
      <c r="X1244" t="e">
        <v>#N/A</v>
      </c>
      <c r="Y1244" s="3" t="e">
        <v>#N/A</v>
      </c>
      <c r="Z1244" s="8" t="e">
        <v>#N/A</v>
      </c>
      <c r="AA1244" s="30" t="e">
        <v>#N/A</v>
      </c>
      <c r="AB1244" t="e">
        <v>#N/A</v>
      </c>
      <c r="AC1244" t="e">
        <v>#N/A</v>
      </c>
      <c r="AD1244" t="e">
        <v>#N/A</v>
      </c>
      <c r="AE1244" t="e">
        <v>#N/A</v>
      </c>
      <c r="AF1244" t="e">
        <v>#N/A</v>
      </c>
    </row>
    <row r="1245" spans="1:32" x14ac:dyDescent="0.25">
      <c r="A1245" t="e">
        <v>#N/A</v>
      </c>
      <c r="B1245" s="33" t="e">
        <v>#N/A</v>
      </c>
      <c r="C1245" t="e">
        <v>#N/A</v>
      </c>
      <c r="D1245" t="e">
        <v>#N/A</v>
      </c>
      <c r="E1245" s="69" t="e">
        <v>#N/A</v>
      </c>
      <c r="F1245" s="3" t="e">
        <v>#N/A</v>
      </c>
      <c r="G1245" s="3" t="e">
        <v>#N/A</v>
      </c>
      <c r="H1245" s="3" t="e">
        <v>#N/A</v>
      </c>
      <c r="I1245" s="80" t="e">
        <v>#N/A</v>
      </c>
      <c r="J1245" s="80" t="e">
        <v>#N/A</v>
      </c>
      <c r="K1245" s="85" t="e">
        <v>#N/A</v>
      </c>
      <c r="L1245" s="9" t="e">
        <v>#N/A</v>
      </c>
      <c r="M1245" s="93" t="e">
        <v>#N/A</v>
      </c>
      <c r="N1245" s="8" t="e">
        <v>#N/A</v>
      </c>
      <c r="O1245" t="e">
        <v>#N/A</v>
      </c>
      <c r="P1245" t="e">
        <v>#N/A</v>
      </c>
      <c r="Q1245" t="e">
        <v>#N/A</v>
      </c>
      <c r="R1245" s="2" t="e">
        <v>#N/A</v>
      </c>
      <c r="S1245" t="e">
        <v>#N/A</v>
      </c>
      <c r="T1245" s="3" t="e">
        <v>#N/A</v>
      </c>
      <c r="U1245" s="3" t="e">
        <v>#N/A</v>
      </c>
      <c r="V1245" t="e">
        <v>#N/A</v>
      </c>
      <c r="W1245" t="e">
        <v>#N/A</v>
      </c>
      <c r="X1245" t="e">
        <v>#N/A</v>
      </c>
      <c r="Y1245" s="3" t="e">
        <v>#N/A</v>
      </c>
      <c r="Z1245" s="8" t="e">
        <v>#N/A</v>
      </c>
      <c r="AA1245" s="30" t="e">
        <v>#N/A</v>
      </c>
      <c r="AB1245" t="e">
        <v>#N/A</v>
      </c>
      <c r="AC1245" t="e">
        <v>#N/A</v>
      </c>
      <c r="AD1245" t="e">
        <v>#N/A</v>
      </c>
      <c r="AE1245" t="e">
        <v>#N/A</v>
      </c>
      <c r="AF1245" t="e">
        <v>#N/A</v>
      </c>
    </row>
    <row r="1246" spans="1:32" x14ac:dyDescent="0.25">
      <c r="A1246" t="e">
        <v>#N/A</v>
      </c>
      <c r="B1246" s="33" t="e">
        <v>#N/A</v>
      </c>
      <c r="C1246" t="e">
        <v>#N/A</v>
      </c>
      <c r="D1246" t="e">
        <v>#N/A</v>
      </c>
      <c r="E1246" s="69" t="e">
        <v>#N/A</v>
      </c>
      <c r="F1246" s="3" t="e">
        <v>#N/A</v>
      </c>
      <c r="G1246" s="3" t="e">
        <v>#N/A</v>
      </c>
      <c r="H1246" s="3" t="e">
        <v>#N/A</v>
      </c>
      <c r="I1246" s="80" t="e">
        <v>#N/A</v>
      </c>
      <c r="J1246" s="80" t="e">
        <v>#N/A</v>
      </c>
      <c r="K1246" s="85" t="e">
        <v>#N/A</v>
      </c>
      <c r="L1246" s="9" t="e">
        <v>#N/A</v>
      </c>
      <c r="M1246" s="93" t="e">
        <v>#N/A</v>
      </c>
      <c r="N1246" s="8" t="e">
        <v>#N/A</v>
      </c>
      <c r="O1246" t="e">
        <v>#N/A</v>
      </c>
      <c r="P1246" t="e">
        <v>#N/A</v>
      </c>
      <c r="Q1246" t="e">
        <v>#N/A</v>
      </c>
      <c r="R1246" s="2" t="e">
        <v>#N/A</v>
      </c>
      <c r="S1246" t="e">
        <v>#N/A</v>
      </c>
      <c r="T1246" s="3" t="e">
        <v>#N/A</v>
      </c>
      <c r="U1246" s="3" t="e">
        <v>#N/A</v>
      </c>
      <c r="V1246" t="e">
        <v>#N/A</v>
      </c>
      <c r="W1246" t="e">
        <v>#N/A</v>
      </c>
      <c r="X1246" t="e">
        <v>#N/A</v>
      </c>
      <c r="Y1246" s="3" t="e">
        <v>#N/A</v>
      </c>
      <c r="Z1246" s="8" t="e">
        <v>#N/A</v>
      </c>
      <c r="AA1246" s="30" t="e">
        <v>#N/A</v>
      </c>
      <c r="AB1246" t="e">
        <v>#N/A</v>
      </c>
      <c r="AC1246" t="e">
        <v>#N/A</v>
      </c>
      <c r="AD1246" t="e">
        <v>#N/A</v>
      </c>
      <c r="AE1246" t="e">
        <v>#N/A</v>
      </c>
      <c r="AF1246" t="e">
        <v>#N/A</v>
      </c>
    </row>
    <row r="1247" spans="1:32" x14ac:dyDescent="0.25">
      <c r="A1247" t="e">
        <v>#N/A</v>
      </c>
      <c r="B1247" s="33" t="e">
        <v>#N/A</v>
      </c>
      <c r="C1247" t="e">
        <v>#N/A</v>
      </c>
      <c r="D1247" t="e">
        <v>#N/A</v>
      </c>
      <c r="E1247" s="69" t="e">
        <v>#N/A</v>
      </c>
      <c r="F1247" s="3" t="e">
        <v>#N/A</v>
      </c>
      <c r="G1247" s="3" t="e">
        <v>#N/A</v>
      </c>
      <c r="H1247" s="3" t="e">
        <v>#N/A</v>
      </c>
      <c r="I1247" s="80" t="e">
        <v>#N/A</v>
      </c>
      <c r="J1247" s="80" t="e">
        <v>#N/A</v>
      </c>
      <c r="K1247" s="85" t="e">
        <v>#N/A</v>
      </c>
      <c r="L1247" s="9" t="e">
        <v>#N/A</v>
      </c>
      <c r="M1247" s="93" t="e">
        <v>#N/A</v>
      </c>
      <c r="N1247" s="8" t="e">
        <v>#N/A</v>
      </c>
      <c r="O1247" t="e">
        <v>#N/A</v>
      </c>
      <c r="P1247" t="e">
        <v>#N/A</v>
      </c>
      <c r="Q1247" t="e">
        <v>#N/A</v>
      </c>
      <c r="R1247" s="2" t="e">
        <v>#N/A</v>
      </c>
      <c r="S1247" t="e">
        <v>#N/A</v>
      </c>
      <c r="T1247" s="3" t="e">
        <v>#N/A</v>
      </c>
      <c r="U1247" s="3" t="e">
        <v>#N/A</v>
      </c>
      <c r="V1247" t="e">
        <v>#N/A</v>
      </c>
      <c r="W1247" t="e">
        <v>#N/A</v>
      </c>
      <c r="X1247" t="e">
        <v>#N/A</v>
      </c>
      <c r="Y1247" s="3" t="e">
        <v>#N/A</v>
      </c>
      <c r="Z1247" s="8" t="e">
        <v>#N/A</v>
      </c>
      <c r="AA1247" s="30" t="e">
        <v>#N/A</v>
      </c>
      <c r="AB1247" t="e">
        <v>#N/A</v>
      </c>
      <c r="AC1247" t="e">
        <v>#N/A</v>
      </c>
      <c r="AD1247" t="e">
        <v>#N/A</v>
      </c>
      <c r="AE1247" t="e">
        <v>#N/A</v>
      </c>
      <c r="AF1247" t="e">
        <v>#N/A</v>
      </c>
    </row>
    <row r="1248" spans="1:32" x14ac:dyDescent="0.25">
      <c r="A1248" t="e">
        <v>#N/A</v>
      </c>
      <c r="B1248" s="33" t="e">
        <v>#N/A</v>
      </c>
      <c r="C1248" t="e">
        <v>#N/A</v>
      </c>
      <c r="D1248" t="e">
        <v>#N/A</v>
      </c>
      <c r="E1248" s="69" t="e">
        <v>#N/A</v>
      </c>
      <c r="F1248" s="3" t="e">
        <v>#N/A</v>
      </c>
      <c r="G1248" s="3" t="e">
        <v>#N/A</v>
      </c>
      <c r="H1248" s="3" t="e">
        <v>#N/A</v>
      </c>
      <c r="I1248" s="80" t="e">
        <v>#N/A</v>
      </c>
      <c r="J1248" s="80" t="e">
        <v>#N/A</v>
      </c>
      <c r="K1248" s="85" t="e">
        <v>#N/A</v>
      </c>
      <c r="L1248" s="9" t="e">
        <v>#N/A</v>
      </c>
      <c r="M1248" s="93" t="e">
        <v>#N/A</v>
      </c>
      <c r="N1248" s="8" t="e">
        <v>#N/A</v>
      </c>
      <c r="O1248" t="e">
        <v>#N/A</v>
      </c>
      <c r="P1248" t="e">
        <v>#N/A</v>
      </c>
      <c r="Q1248" t="e">
        <v>#N/A</v>
      </c>
      <c r="R1248" s="2" t="e">
        <v>#N/A</v>
      </c>
      <c r="S1248" t="e">
        <v>#N/A</v>
      </c>
      <c r="T1248" s="3" t="e">
        <v>#N/A</v>
      </c>
      <c r="U1248" s="3" t="e">
        <v>#N/A</v>
      </c>
      <c r="V1248" t="e">
        <v>#N/A</v>
      </c>
      <c r="W1248" t="e">
        <v>#N/A</v>
      </c>
      <c r="X1248" t="e">
        <v>#N/A</v>
      </c>
      <c r="Y1248" s="3" t="e">
        <v>#N/A</v>
      </c>
      <c r="Z1248" s="8" t="e">
        <v>#N/A</v>
      </c>
      <c r="AA1248" s="30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</row>
    <row r="1249" spans="1:32" x14ac:dyDescent="0.25">
      <c r="A1249" t="e">
        <v>#N/A</v>
      </c>
      <c r="B1249" s="33" t="e">
        <v>#N/A</v>
      </c>
      <c r="C1249" t="e">
        <v>#N/A</v>
      </c>
      <c r="D1249" t="e">
        <v>#N/A</v>
      </c>
      <c r="E1249" s="69" t="e">
        <v>#N/A</v>
      </c>
      <c r="F1249" s="3" t="e">
        <v>#N/A</v>
      </c>
      <c r="G1249" s="3" t="e">
        <v>#N/A</v>
      </c>
      <c r="H1249" s="3" t="e">
        <v>#N/A</v>
      </c>
      <c r="I1249" s="80" t="e">
        <v>#N/A</v>
      </c>
      <c r="J1249" s="80" t="e">
        <v>#N/A</v>
      </c>
      <c r="K1249" s="85" t="e">
        <v>#N/A</v>
      </c>
      <c r="L1249" s="9" t="e">
        <v>#N/A</v>
      </c>
      <c r="M1249" s="93" t="e">
        <v>#N/A</v>
      </c>
      <c r="N1249" s="8" t="e">
        <v>#N/A</v>
      </c>
      <c r="O1249" t="e">
        <v>#N/A</v>
      </c>
      <c r="P1249" t="e">
        <v>#N/A</v>
      </c>
      <c r="Q1249" t="e">
        <v>#N/A</v>
      </c>
      <c r="R1249" s="2" t="e">
        <v>#N/A</v>
      </c>
      <c r="S1249" t="e">
        <v>#N/A</v>
      </c>
      <c r="T1249" s="3" t="e">
        <v>#N/A</v>
      </c>
      <c r="U1249" s="3" t="e">
        <v>#N/A</v>
      </c>
      <c r="V1249" t="e">
        <v>#N/A</v>
      </c>
      <c r="W1249" t="e">
        <v>#N/A</v>
      </c>
      <c r="X1249" t="e">
        <v>#N/A</v>
      </c>
      <c r="Y1249" s="3" t="e">
        <v>#N/A</v>
      </c>
      <c r="Z1249" s="8" t="e">
        <v>#N/A</v>
      </c>
      <c r="AA1249" s="30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</row>
    <row r="1250" spans="1:32" x14ac:dyDescent="0.25">
      <c r="A1250" t="e">
        <v>#N/A</v>
      </c>
      <c r="B1250" s="33" t="e">
        <v>#N/A</v>
      </c>
      <c r="C1250" t="e">
        <v>#N/A</v>
      </c>
      <c r="D1250" t="e">
        <v>#N/A</v>
      </c>
      <c r="E1250" s="69" t="e">
        <v>#N/A</v>
      </c>
      <c r="F1250" s="3" t="e">
        <v>#N/A</v>
      </c>
      <c r="G1250" s="3" t="e">
        <v>#N/A</v>
      </c>
      <c r="H1250" s="3" t="e">
        <v>#N/A</v>
      </c>
      <c r="I1250" s="80" t="e">
        <v>#N/A</v>
      </c>
      <c r="J1250" s="80" t="e">
        <v>#N/A</v>
      </c>
      <c r="K1250" s="85" t="e">
        <v>#N/A</v>
      </c>
      <c r="L1250" s="9" t="e">
        <v>#N/A</v>
      </c>
      <c r="M1250" s="93" t="e">
        <v>#N/A</v>
      </c>
      <c r="N1250" s="8" t="e">
        <v>#N/A</v>
      </c>
      <c r="O1250" t="e">
        <v>#N/A</v>
      </c>
      <c r="P1250" t="e">
        <v>#N/A</v>
      </c>
      <c r="Q1250" t="e">
        <v>#N/A</v>
      </c>
      <c r="R1250" s="2" t="e">
        <v>#N/A</v>
      </c>
      <c r="S1250" t="e">
        <v>#N/A</v>
      </c>
      <c r="T1250" s="3" t="e">
        <v>#N/A</v>
      </c>
      <c r="U1250" s="3" t="e">
        <v>#N/A</v>
      </c>
      <c r="V1250" t="e">
        <v>#N/A</v>
      </c>
      <c r="W1250" t="e">
        <v>#N/A</v>
      </c>
      <c r="X1250" t="e">
        <v>#N/A</v>
      </c>
      <c r="Y1250" s="3" t="e">
        <v>#N/A</v>
      </c>
      <c r="Z1250" s="8" t="e">
        <v>#N/A</v>
      </c>
      <c r="AA1250" s="30" t="e">
        <v>#N/A</v>
      </c>
      <c r="AB1250" t="e">
        <v>#N/A</v>
      </c>
      <c r="AC1250" t="e">
        <v>#N/A</v>
      </c>
      <c r="AD1250" t="e">
        <v>#N/A</v>
      </c>
      <c r="AE1250" t="e">
        <v>#N/A</v>
      </c>
      <c r="AF1250" t="e">
        <v>#N/A</v>
      </c>
    </row>
    <row r="1251" spans="1:32" x14ac:dyDescent="0.25">
      <c r="A1251" t="e">
        <v>#N/A</v>
      </c>
      <c r="B1251" s="33" t="e">
        <v>#N/A</v>
      </c>
      <c r="C1251" t="e">
        <v>#N/A</v>
      </c>
      <c r="D1251" t="e">
        <v>#N/A</v>
      </c>
      <c r="E1251" s="69" t="e">
        <v>#N/A</v>
      </c>
      <c r="F1251" s="3" t="e">
        <v>#N/A</v>
      </c>
      <c r="G1251" s="3" t="e">
        <v>#N/A</v>
      </c>
      <c r="H1251" s="3" t="e">
        <v>#N/A</v>
      </c>
      <c r="I1251" s="80" t="e">
        <v>#N/A</v>
      </c>
      <c r="J1251" s="80" t="e">
        <v>#N/A</v>
      </c>
      <c r="K1251" s="85" t="e">
        <v>#N/A</v>
      </c>
      <c r="L1251" s="9" t="e">
        <v>#N/A</v>
      </c>
      <c r="M1251" s="93" t="e">
        <v>#N/A</v>
      </c>
      <c r="N1251" s="8" t="e">
        <v>#N/A</v>
      </c>
      <c r="O1251" t="e">
        <v>#N/A</v>
      </c>
      <c r="P1251" t="e">
        <v>#N/A</v>
      </c>
      <c r="Q1251" t="e">
        <v>#N/A</v>
      </c>
      <c r="R1251" s="2" t="e">
        <v>#N/A</v>
      </c>
      <c r="S1251" t="e">
        <v>#N/A</v>
      </c>
      <c r="T1251" s="3" t="e">
        <v>#N/A</v>
      </c>
      <c r="U1251" s="3" t="e">
        <v>#N/A</v>
      </c>
      <c r="V1251" t="e">
        <v>#N/A</v>
      </c>
      <c r="W1251" t="e">
        <v>#N/A</v>
      </c>
      <c r="X1251" t="e">
        <v>#N/A</v>
      </c>
      <c r="Y1251" s="3" t="e">
        <v>#N/A</v>
      </c>
      <c r="Z1251" s="8" t="e">
        <v>#N/A</v>
      </c>
      <c r="AA1251" s="30" t="e">
        <v>#N/A</v>
      </c>
      <c r="AB1251" t="e">
        <v>#N/A</v>
      </c>
      <c r="AC1251" t="e">
        <v>#N/A</v>
      </c>
      <c r="AD1251" t="e">
        <v>#N/A</v>
      </c>
      <c r="AE1251" t="e">
        <v>#N/A</v>
      </c>
      <c r="AF1251" t="e">
        <v>#N/A</v>
      </c>
    </row>
    <row r="1252" spans="1:32" x14ac:dyDescent="0.25">
      <c r="A1252" t="e">
        <v>#N/A</v>
      </c>
      <c r="B1252" s="33" t="e">
        <v>#N/A</v>
      </c>
      <c r="C1252" t="e">
        <v>#N/A</v>
      </c>
      <c r="D1252" t="e">
        <v>#N/A</v>
      </c>
      <c r="E1252" s="69" t="e">
        <v>#N/A</v>
      </c>
      <c r="F1252" s="3" t="e">
        <v>#N/A</v>
      </c>
      <c r="G1252" s="3" t="e">
        <v>#N/A</v>
      </c>
      <c r="H1252" s="3" t="e">
        <v>#N/A</v>
      </c>
      <c r="I1252" s="80" t="e">
        <v>#N/A</v>
      </c>
      <c r="J1252" s="80" t="e">
        <v>#N/A</v>
      </c>
      <c r="K1252" s="85" t="e">
        <v>#N/A</v>
      </c>
      <c r="L1252" s="9" t="e">
        <v>#N/A</v>
      </c>
      <c r="M1252" s="93" t="e">
        <v>#N/A</v>
      </c>
      <c r="N1252" s="8" t="e">
        <v>#N/A</v>
      </c>
      <c r="O1252" t="e">
        <v>#N/A</v>
      </c>
      <c r="P1252" t="e">
        <v>#N/A</v>
      </c>
      <c r="Q1252" t="e">
        <v>#N/A</v>
      </c>
      <c r="R1252" s="2" t="e">
        <v>#N/A</v>
      </c>
      <c r="S1252" t="e">
        <v>#N/A</v>
      </c>
      <c r="T1252" s="3" t="e">
        <v>#N/A</v>
      </c>
      <c r="U1252" s="3" t="e">
        <v>#N/A</v>
      </c>
      <c r="V1252" t="e">
        <v>#N/A</v>
      </c>
      <c r="W1252" t="e">
        <v>#N/A</v>
      </c>
      <c r="X1252" t="e">
        <v>#N/A</v>
      </c>
      <c r="Y1252" s="3" t="e">
        <v>#N/A</v>
      </c>
      <c r="Z1252" s="8" t="e">
        <v>#N/A</v>
      </c>
      <c r="AA1252" s="30" t="e">
        <v>#N/A</v>
      </c>
      <c r="AB1252" t="e">
        <v>#N/A</v>
      </c>
      <c r="AC1252" t="e">
        <v>#N/A</v>
      </c>
      <c r="AD1252" t="e">
        <v>#N/A</v>
      </c>
      <c r="AE1252" t="e">
        <v>#N/A</v>
      </c>
      <c r="AF1252" t="e">
        <v>#N/A</v>
      </c>
    </row>
    <row r="1253" spans="1:32" x14ac:dyDescent="0.25">
      <c r="A1253" t="e">
        <v>#N/A</v>
      </c>
      <c r="B1253" s="33" t="e">
        <v>#N/A</v>
      </c>
      <c r="C1253" t="e">
        <v>#N/A</v>
      </c>
      <c r="D1253" t="e">
        <v>#N/A</v>
      </c>
      <c r="E1253" s="69" t="e">
        <v>#N/A</v>
      </c>
      <c r="F1253" s="3" t="e">
        <v>#N/A</v>
      </c>
      <c r="G1253" s="3" t="e">
        <v>#N/A</v>
      </c>
      <c r="H1253" s="3" t="e">
        <v>#N/A</v>
      </c>
      <c r="I1253" s="80" t="e">
        <v>#N/A</v>
      </c>
      <c r="J1253" s="80" t="e">
        <v>#N/A</v>
      </c>
      <c r="K1253" s="85" t="e">
        <v>#N/A</v>
      </c>
      <c r="L1253" s="9" t="e">
        <v>#N/A</v>
      </c>
      <c r="M1253" s="93" t="e">
        <v>#N/A</v>
      </c>
      <c r="N1253" s="8" t="e">
        <v>#N/A</v>
      </c>
      <c r="O1253" t="e">
        <v>#N/A</v>
      </c>
      <c r="P1253" t="e">
        <v>#N/A</v>
      </c>
      <c r="Q1253" t="e">
        <v>#N/A</v>
      </c>
      <c r="R1253" s="2" t="e">
        <v>#N/A</v>
      </c>
      <c r="S1253" t="e">
        <v>#N/A</v>
      </c>
      <c r="T1253" s="3" t="e">
        <v>#N/A</v>
      </c>
      <c r="U1253" s="3" t="e">
        <v>#N/A</v>
      </c>
      <c r="V1253" t="e">
        <v>#N/A</v>
      </c>
      <c r="W1253" t="e">
        <v>#N/A</v>
      </c>
      <c r="X1253" t="e">
        <v>#N/A</v>
      </c>
      <c r="Y1253" s="3" t="e">
        <v>#N/A</v>
      </c>
      <c r="Z1253" s="8" t="e">
        <v>#N/A</v>
      </c>
      <c r="AA1253" s="30" t="e">
        <v>#N/A</v>
      </c>
      <c r="AB1253" t="e">
        <v>#N/A</v>
      </c>
      <c r="AC1253" t="e">
        <v>#N/A</v>
      </c>
      <c r="AD1253" t="e">
        <v>#N/A</v>
      </c>
      <c r="AE1253" t="e">
        <v>#N/A</v>
      </c>
      <c r="AF1253" t="e">
        <v>#N/A</v>
      </c>
    </row>
    <row r="1254" spans="1:32" x14ac:dyDescent="0.25">
      <c r="A1254" t="e">
        <v>#N/A</v>
      </c>
      <c r="B1254" s="33" t="e">
        <v>#N/A</v>
      </c>
      <c r="C1254" t="e">
        <v>#N/A</v>
      </c>
      <c r="D1254" t="e">
        <v>#N/A</v>
      </c>
      <c r="E1254" s="69" t="e">
        <v>#N/A</v>
      </c>
      <c r="F1254" s="3" t="e">
        <v>#N/A</v>
      </c>
      <c r="G1254" s="3" t="e">
        <v>#N/A</v>
      </c>
      <c r="H1254" s="3" t="e">
        <v>#N/A</v>
      </c>
      <c r="I1254" s="80" t="e">
        <v>#N/A</v>
      </c>
      <c r="J1254" s="80" t="e">
        <v>#N/A</v>
      </c>
      <c r="K1254" s="85" t="e">
        <v>#N/A</v>
      </c>
      <c r="L1254" s="9" t="e">
        <v>#N/A</v>
      </c>
      <c r="M1254" s="93" t="e">
        <v>#N/A</v>
      </c>
      <c r="N1254" s="8" t="e">
        <v>#N/A</v>
      </c>
      <c r="O1254" t="e">
        <v>#N/A</v>
      </c>
      <c r="P1254" t="e">
        <v>#N/A</v>
      </c>
      <c r="Q1254" t="e">
        <v>#N/A</v>
      </c>
      <c r="R1254" s="2" t="e">
        <v>#N/A</v>
      </c>
      <c r="S1254" t="e">
        <v>#N/A</v>
      </c>
      <c r="T1254" s="3" t="e">
        <v>#N/A</v>
      </c>
      <c r="U1254" s="3" t="e">
        <v>#N/A</v>
      </c>
      <c r="V1254" t="e">
        <v>#N/A</v>
      </c>
      <c r="W1254" t="e">
        <v>#N/A</v>
      </c>
      <c r="X1254" t="e">
        <v>#N/A</v>
      </c>
      <c r="Y1254" s="3" t="e">
        <v>#N/A</v>
      </c>
      <c r="Z1254" s="8" t="e">
        <v>#N/A</v>
      </c>
      <c r="AA1254" s="30" t="e">
        <v>#N/A</v>
      </c>
      <c r="AB1254" t="e">
        <v>#N/A</v>
      </c>
      <c r="AC1254" t="e">
        <v>#N/A</v>
      </c>
      <c r="AD1254" t="e">
        <v>#N/A</v>
      </c>
      <c r="AE1254" t="e">
        <v>#N/A</v>
      </c>
      <c r="AF1254" t="e">
        <v>#N/A</v>
      </c>
    </row>
    <row r="1255" spans="1:32" x14ac:dyDescent="0.25">
      <c r="A1255" t="e">
        <v>#N/A</v>
      </c>
      <c r="B1255" s="33" t="e">
        <v>#N/A</v>
      </c>
      <c r="C1255" t="e">
        <v>#N/A</v>
      </c>
      <c r="D1255" t="e">
        <v>#N/A</v>
      </c>
      <c r="E1255" s="69" t="e">
        <v>#N/A</v>
      </c>
      <c r="F1255" s="3" t="e">
        <v>#N/A</v>
      </c>
      <c r="G1255" s="3" t="e">
        <v>#N/A</v>
      </c>
      <c r="H1255" s="3" t="e">
        <v>#N/A</v>
      </c>
      <c r="I1255" s="80" t="e">
        <v>#N/A</v>
      </c>
      <c r="J1255" s="80" t="e">
        <v>#N/A</v>
      </c>
      <c r="K1255" s="85" t="e">
        <v>#N/A</v>
      </c>
      <c r="L1255" s="9" t="e">
        <v>#N/A</v>
      </c>
      <c r="M1255" s="93" t="e">
        <v>#N/A</v>
      </c>
      <c r="N1255" s="8" t="e">
        <v>#N/A</v>
      </c>
      <c r="O1255" t="e">
        <v>#N/A</v>
      </c>
      <c r="P1255" t="e">
        <v>#N/A</v>
      </c>
      <c r="Q1255" t="e">
        <v>#N/A</v>
      </c>
      <c r="R1255" s="2" t="e">
        <v>#N/A</v>
      </c>
      <c r="S1255" t="e">
        <v>#N/A</v>
      </c>
      <c r="T1255" s="3" t="e">
        <v>#N/A</v>
      </c>
      <c r="U1255" s="3" t="e">
        <v>#N/A</v>
      </c>
      <c r="V1255" t="e">
        <v>#N/A</v>
      </c>
      <c r="W1255" t="e">
        <v>#N/A</v>
      </c>
      <c r="X1255" t="e">
        <v>#N/A</v>
      </c>
      <c r="Y1255" s="3" t="e">
        <v>#N/A</v>
      </c>
      <c r="Z1255" s="8" t="e">
        <v>#N/A</v>
      </c>
      <c r="AA1255" s="30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</row>
    <row r="1256" spans="1:32" x14ac:dyDescent="0.25">
      <c r="A1256" t="e">
        <v>#N/A</v>
      </c>
      <c r="B1256" s="33" t="e">
        <v>#N/A</v>
      </c>
      <c r="C1256" t="e">
        <v>#N/A</v>
      </c>
      <c r="D1256" t="e">
        <v>#N/A</v>
      </c>
      <c r="E1256" s="69" t="e">
        <v>#N/A</v>
      </c>
      <c r="F1256" s="3" t="e">
        <v>#N/A</v>
      </c>
      <c r="G1256" s="3" t="e">
        <v>#N/A</v>
      </c>
      <c r="H1256" s="3" t="e">
        <v>#N/A</v>
      </c>
      <c r="I1256" s="80" t="e">
        <v>#N/A</v>
      </c>
      <c r="J1256" s="80" t="e">
        <v>#N/A</v>
      </c>
      <c r="K1256" s="85" t="e">
        <v>#N/A</v>
      </c>
      <c r="L1256" s="9" t="e">
        <v>#N/A</v>
      </c>
      <c r="M1256" s="93" t="e">
        <v>#N/A</v>
      </c>
      <c r="N1256" s="8" t="e">
        <v>#N/A</v>
      </c>
      <c r="O1256" t="e">
        <v>#N/A</v>
      </c>
      <c r="P1256" t="e">
        <v>#N/A</v>
      </c>
      <c r="Q1256" t="e">
        <v>#N/A</v>
      </c>
      <c r="R1256" s="2" t="e">
        <v>#N/A</v>
      </c>
      <c r="S1256" t="e">
        <v>#N/A</v>
      </c>
      <c r="T1256" s="3" t="e">
        <v>#N/A</v>
      </c>
      <c r="U1256" s="3" t="e">
        <v>#N/A</v>
      </c>
      <c r="V1256" t="e">
        <v>#N/A</v>
      </c>
      <c r="W1256" t="e">
        <v>#N/A</v>
      </c>
      <c r="X1256" t="e">
        <v>#N/A</v>
      </c>
      <c r="Y1256" s="3" t="e">
        <v>#N/A</v>
      </c>
      <c r="Z1256" s="8" t="e">
        <v>#N/A</v>
      </c>
      <c r="AA1256" s="30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</row>
    <row r="1257" spans="1:32" x14ac:dyDescent="0.25">
      <c r="A1257" t="e">
        <v>#N/A</v>
      </c>
      <c r="B1257" s="33" t="e">
        <v>#N/A</v>
      </c>
      <c r="C1257" t="e">
        <v>#N/A</v>
      </c>
      <c r="D1257" t="e">
        <v>#N/A</v>
      </c>
      <c r="E1257" s="69" t="e">
        <v>#N/A</v>
      </c>
      <c r="F1257" s="3" t="e">
        <v>#N/A</v>
      </c>
      <c r="G1257" s="3" t="e">
        <v>#N/A</v>
      </c>
      <c r="H1257" s="3" t="e">
        <v>#N/A</v>
      </c>
      <c r="I1257" s="80" t="e">
        <v>#N/A</v>
      </c>
      <c r="J1257" s="80" t="e">
        <v>#N/A</v>
      </c>
      <c r="K1257" s="85" t="e">
        <v>#N/A</v>
      </c>
      <c r="L1257" s="9" t="e">
        <v>#N/A</v>
      </c>
      <c r="M1257" s="93" t="e">
        <v>#N/A</v>
      </c>
      <c r="N1257" s="8" t="e">
        <v>#N/A</v>
      </c>
      <c r="O1257" t="e">
        <v>#N/A</v>
      </c>
      <c r="P1257" t="e">
        <v>#N/A</v>
      </c>
      <c r="Q1257" t="e">
        <v>#N/A</v>
      </c>
      <c r="R1257" s="2" t="e">
        <v>#N/A</v>
      </c>
      <c r="S1257" t="e">
        <v>#N/A</v>
      </c>
      <c r="T1257" s="3" t="e">
        <v>#N/A</v>
      </c>
      <c r="U1257" s="3" t="e">
        <v>#N/A</v>
      </c>
      <c r="V1257" t="e">
        <v>#N/A</v>
      </c>
      <c r="W1257" t="e">
        <v>#N/A</v>
      </c>
      <c r="X1257" t="e">
        <v>#N/A</v>
      </c>
      <c r="Y1257" s="3" t="e">
        <v>#N/A</v>
      </c>
      <c r="Z1257" s="8" t="e">
        <v>#N/A</v>
      </c>
      <c r="AA1257" s="30" t="e">
        <v>#N/A</v>
      </c>
      <c r="AB1257" t="e">
        <v>#N/A</v>
      </c>
      <c r="AC1257" t="e">
        <v>#N/A</v>
      </c>
      <c r="AD1257" t="e">
        <v>#N/A</v>
      </c>
      <c r="AE1257" t="e">
        <v>#N/A</v>
      </c>
      <c r="AF1257" t="e">
        <v>#N/A</v>
      </c>
    </row>
    <row r="1258" spans="1:32" x14ac:dyDescent="0.25">
      <c r="A1258" t="e">
        <v>#N/A</v>
      </c>
      <c r="B1258" s="33" t="e">
        <v>#N/A</v>
      </c>
      <c r="C1258" t="e">
        <v>#N/A</v>
      </c>
      <c r="D1258" t="e">
        <v>#N/A</v>
      </c>
      <c r="E1258" s="69" t="e">
        <v>#N/A</v>
      </c>
      <c r="F1258" s="3" t="e">
        <v>#N/A</v>
      </c>
      <c r="G1258" s="3" t="e">
        <v>#N/A</v>
      </c>
      <c r="H1258" s="3" t="e">
        <v>#N/A</v>
      </c>
      <c r="I1258" s="80" t="e">
        <v>#N/A</v>
      </c>
      <c r="J1258" s="80" t="e">
        <v>#N/A</v>
      </c>
      <c r="K1258" s="85" t="e">
        <v>#N/A</v>
      </c>
      <c r="L1258" s="9" t="e">
        <v>#N/A</v>
      </c>
      <c r="M1258" s="93" t="e">
        <v>#N/A</v>
      </c>
      <c r="N1258" s="8" t="e">
        <v>#N/A</v>
      </c>
      <c r="O1258" t="e">
        <v>#N/A</v>
      </c>
      <c r="P1258" t="e">
        <v>#N/A</v>
      </c>
      <c r="Q1258" t="e">
        <v>#N/A</v>
      </c>
      <c r="R1258" s="2" t="e">
        <v>#N/A</v>
      </c>
      <c r="S1258" t="e">
        <v>#N/A</v>
      </c>
      <c r="T1258" s="3" t="e">
        <v>#N/A</v>
      </c>
      <c r="U1258" s="3" t="e">
        <v>#N/A</v>
      </c>
      <c r="V1258" t="e">
        <v>#N/A</v>
      </c>
      <c r="W1258" t="e">
        <v>#N/A</v>
      </c>
      <c r="X1258" t="e">
        <v>#N/A</v>
      </c>
      <c r="Y1258" s="3" t="e">
        <v>#N/A</v>
      </c>
      <c r="Z1258" s="8" t="e">
        <v>#N/A</v>
      </c>
      <c r="AA1258" s="30" t="e">
        <v>#N/A</v>
      </c>
      <c r="AB1258" t="e">
        <v>#N/A</v>
      </c>
      <c r="AC1258" t="e">
        <v>#N/A</v>
      </c>
      <c r="AD1258" t="e">
        <v>#N/A</v>
      </c>
      <c r="AE1258" t="e">
        <v>#N/A</v>
      </c>
      <c r="AF1258" t="e">
        <v>#N/A</v>
      </c>
    </row>
    <row r="1259" spans="1:32" x14ac:dyDescent="0.25">
      <c r="A1259" t="e">
        <v>#N/A</v>
      </c>
      <c r="B1259" s="33" t="e">
        <v>#N/A</v>
      </c>
      <c r="C1259" t="e">
        <v>#N/A</v>
      </c>
      <c r="D1259" t="e">
        <v>#N/A</v>
      </c>
      <c r="E1259" s="69" t="e">
        <v>#N/A</v>
      </c>
      <c r="F1259" s="3" t="e">
        <v>#N/A</v>
      </c>
      <c r="G1259" s="3" t="e">
        <v>#N/A</v>
      </c>
      <c r="H1259" s="3" t="e">
        <v>#N/A</v>
      </c>
      <c r="I1259" s="80" t="e">
        <v>#N/A</v>
      </c>
      <c r="J1259" s="80" t="e">
        <v>#N/A</v>
      </c>
      <c r="K1259" s="85" t="e">
        <v>#N/A</v>
      </c>
      <c r="L1259" s="9" t="e">
        <v>#N/A</v>
      </c>
      <c r="M1259" s="93" t="e">
        <v>#N/A</v>
      </c>
      <c r="N1259" s="8" t="e">
        <v>#N/A</v>
      </c>
      <c r="O1259" t="e">
        <v>#N/A</v>
      </c>
      <c r="P1259" t="e">
        <v>#N/A</v>
      </c>
      <c r="Q1259" t="e">
        <v>#N/A</v>
      </c>
      <c r="R1259" s="2" t="e">
        <v>#N/A</v>
      </c>
      <c r="S1259" t="e">
        <v>#N/A</v>
      </c>
      <c r="T1259" s="3" t="e">
        <v>#N/A</v>
      </c>
      <c r="U1259" s="3" t="e">
        <v>#N/A</v>
      </c>
      <c r="V1259" t="e">
        <v>#N/A</v>
      </c>
      <c r="W1259" t="e">
        <v>#N/A</v>
      </c>
      <c r="X1259" t="e">
        <v>#N/A</v>
      </c>
      <c r="Y1259" s="3" t="e">
        <v>#N/A</v>
      </c>
      <c r="Z1259" s="8" t="e">
        <v>#N/A</v>
      </c>
      <c r="AA1259" s="30" t="e">
        <v>#N/A</v>
      </c>
      <c r="AB1259" t="e">
        <v>#N/A</v>
      </c>
      <c r="AC1259" t="e">
        <v>#N/A</v>
      </c>
      <c r="AD1259" t="e">
        <v>#N/A</v>
      </c>
      <c r="AE1259" t="e">
        <v>#N/A</v>
      </c>
      <c r="AF1259" t="e">
        <v>#N/A</v>
      </c>
    </row>
    <row r="1260" spans="1:32" x14ac:dyDescent="0.25">
      <c r="A1260" t="e">
        <v>#N/A</v>
      </c>
      <c r="B1260" s="33" t="e">
        <v>#N/A</v>
      </c>
      <c r="C1260" t="e">
        <v>#N/A</v>
      </c>
      <c r="D1260" t="e">
        <v>#N/A</v>
      </c>
      <c r="E1260" s="69" t="e">
        <v>#N/A</v>
      </c>
      <c r="F1260" s="3" t="e">
        <v>#N/A</v>
      </c>
      <c r="G1260" s="3" t="e">
        <v>#N/A</v>
      </c>
      <c r="H1260" s="3" t="e">
        <v>#N/A</v>
      </c>
      <c r="I1260" s="80" t="e">
        <v>#N/A</v>
      </c>
      <c r="J1260" s="80" t="e">
        <v>#N/A</v>
      </c>
      <c r="K1260" s="85" t="e">
        <v>#N/A</v>
      </c>
      <c r="L1260" s="9" t="e">
        <v>#N/A</v>
      </c>
      <c r="M1260" s="93" t="e">
        <v>#N/A</v>
      </c>
      <c r="N1260" s="8" t="e">
        <v>#N/A</v>
      </c>
      <c r="O1260" t="e">
        <v>#N/A</v>
      </c>
      <c r="P1260" t="e">
        <v>#N/A</v>
      </c>
      <c r="Q1260" t="e">
        <v>#N/A</v>
      </c>
      <c r="R1260" s="2" t="e">
        <v>#N/A</v>
      </c>
      <c r="S1260" t="e">
        <v>#N/A</v>
      </c>
      <c r="T1260" s="3" t="e">
        <v>#N/A</v>
      </c>
      <c r="U1260" s="3" t="e">
        <v>#N/A</v>
      </c>
      <c r="V1260" t="e">
        <v>#N/A</v>
      </c>
      <c r="W1260" t="e">
        <v>#N/A</v>
      </c>
      <c r="X1260" t="e">
        <v>#N/A</v>
      </c>
      <c r="Y1260" s="3" t="e">
        <v>#N/A</v>
      </c>
      <c r="Z1260" s="8" t="e">
        <v>#N/A</v>
      </c>
      <c r="AA1260" s="30" t="e">
        <v>#N/A</v>
      </c>
      <c r="AB1260" t="e">
        <v>#N/A</v>
      </c>
      <c r="AC1260" t="e">
        <v>#N/A</v>
      </c>
      <c r="AD1260" t="e">
        <v>#N/A</v>
      </c>
      <c r="AE1260" t="e">
        <v>#N/A</v>
      </c>
      <c r="AF1260" t="e">
        <v>#N/A</v>
      </c>
    </row>
    <row r="1261" spans="1:32" x14ac:dyDescent="0.25">
      <c r="A1261" t="e">
        <v>#N/A</v>
      </c>
      <c r="B1261" s="33" t="e">
        <v>#N/A</v>
      </c>
      <c r="C1261" t="e">
        <v>#N/A</v>
      </c>
      <c r="D1261" t="e">
        <v>#N/A</v>
      </c>
      <c r="E1261" s="69" t="e">
        <v>#N/A</v>
      </c>
      <c r="F1261" s="3" t="e">
        <v>#N/A</v>
      </c>
      <c r="G1261" s="3" t="e">
        <v>#N/A</v>
      </c>
      <c r="H1261" s="3" t="e">
        <v>#N/A</v>
      </c>
      <c r="I1261" s="80" t="e">
        <v>#N/A</v>
      </c>
      <c r="J1261" s="80" t="e">
        <v>#N/A</v>
      </c>
      <c r="K1261" s="85" t="e">
        <v>#N/A</v>
      </c>
      <c r="L1261" s="9" t="e">
        <v>#N/A</v>
      </c>
      <c r="M1261" s="93" t="e">
        <v>#N/A</v>
      </c>
      <c r="N1261" s="8" t="e">
        <v>#N/A</v>
      </c>
      <c r="O1261" t="e">
        <v>#N/A</v>
      </c>
      <c r="P1261" t="e">
        <v>#N/A</v>
      </c>
      <c r="Q1261" t="e">
        <v>#N/A</v>
      </c>
      <c r="R1261" s="2" t="e">
        <v>#N/A</v>
      </c>
      <c r="S1261" t="e">
        <v>#N/A</v>
      </c>
      <c r="T1261" s="3" t="e">
        <v>#N/A</v>
      </c>
      <c r="U1261" s="3" t="e">
        <v>#N/A</v>
      </c>
      <c r="V1261" t="e">
        <v>#N/A</v>
      </c>
      <c r="W1261" t="e">
        <v>#N/A</v>
      </c>
      <c r="X1261" t="e">
        <v>#N/A</v>
      </c>
      <c r="Y1261" s="3" t="e">
        <v>#N/A</v>
      </c>
      <c r="Z1261" s="8" t="e">
        <v>#N/A</v>
      </c>
      <c r="AA1261" s="30" t="e">
        <v>#N/A</v>
      </c>
      <c r="AB1261" t="e">
        <v>#N/A</v>
      </c>
      <c r="AC1261" t="e">
        <v>#N/A</v>
      </c>
      <c r="AD1261" t="e">
        <v>#N/A</v>
      </c>
      <c r="AE1261" t="e">
        <v>#N/A</v>
      </c>
      <c r="AF1261" t="e">
        <v>#N/A</v>
      </c>
    </row>
    <row r="1262" spans="1:32" x14ac:dyDescent="0.25">
      <c r="A1262" t="e">
        <v>#N/A</v>
      </c>
      <c r="B1262" s="33" t="e">
        <v>#N/A</v>
      </c>
      <c r="C1262" t="e">
        <v>#N/A</v>
      </c>
      <c r="D1262" t="e">
        <v>#N/A</v>
      </c>
      <c r="E1262" s="69" t="e">
        <v>#N/A</v>
      </c>
      <c r="F1262" s="3" t="e">
        <v>#N/A</v>
      </c>
      <c r="G1262" s="3" t="e">
        <v>#N/A</v>
      </c>
      <c r="H1262" s="3" t="e">
        <v>#N/A</v>
      </c>
      <c r="I1262" s="80" t="e">
        <v>#N/A</v>
      </c>
      <c r="J1262" s="80" t="e">
        <v>#N/A</v>
      </c>
      <c r="K1262" s="85" t="e">
        <v>#N/A</v>
      </c>
      <c r="L1262" s="9" t="e">
        <v>#N/A</v>
      </c>
      <c r="M1262" s="93" t="e">
        <v>#N/A</v>
      </c>
      <c r="N1262" s="8" t="e">
        <v>#N/A</v>
      </c>
      <c r="O1262" t="e">
        <v>#N/A</v>
      </c>
      <c r="P1262" t="e">
        <v>#N/A</v>
      </c>
      <c r="Q1262" t="e">
        <v>#N/A</v>
      </c>
      <c r="R1262" s="2" t="e">
        <v>#N/A</v>
      </c>
      <c r="S1262" t="e">
        <v>#N/A</v>
      </c>
      <c r="T1262" s="3" t="e">
        <v>#N/A</v>
      </c>
      <c r="U1262" s="3" t="e">
        <v>#N/A</v>
      </c>
      <c r="V1262" t="e">
        <v>#N/A</v>
      </c>
      <c r="W1262" t="e">
        <v>#N/A</v>
      </c>
      <c r="X1262" t="e">
        <v>#N/A</v>
      </c>
      <c r="Y1262" s="3" t="e">
        <v>#N/A</v>
      </c>
      <c r="Z1262" s="8" t="e">
        <v>#N/A</v>
      </c>
      <c r="AA1262" s="30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</row>
    <row r="1263" spans="1:32" x14ac:dyDescent="0.25">
      <c r="A1263" t="e">
        <v>#N/A</v>
      </c>
      <c r="B1263" s="33" t="e">
        <v>#N/A</v>
      </c>
      <c r="C1263" t="e">
        <v>#N/A</v>
      </c>
      <c r="D1263" t="e">
        <v>#N/A</v>
      </c>
      <c r="E1263" s="69" t="e">
        <v>#N/A</v>
      </c>
      <c r="F1263" s="3" t="e">
        <v>#N/A</v>
      </c>
      <c r="G1263" s="3" t="e">
        <v>#N/A</v>
      </c>
      <c r="H1263" s="3" t="e">
        <v>#N/A</v>
      </c>
      <c r="I1263" s="80" t="e">
        <v>#N/A</v>
      </c>
      <c r="J1263" s="80" t="e">
        <v>#N/A</v>
      </c>
      <c r="K1263" s="85" t="e">
        <v>#N/A</v>
      </c>
      <c r="L1263" s="9" t="e">
        <v>#N/A</v>
      </c>
      <c r="M1263" s="93" t="e">
        <v>#N/A</v>
      </c>
      <c r="N1263" s="8" t="e">
        <v>#N/A</v>
      </c>
      <c r="O1263" t="e">
        <v>#N/A</v>
      </c>
      <c r="P1263" t="e">
        <v>#N/A</v>
      </c>
      <c r="Q1263" t="e">
        <v>#N/A</v>
      </c>
      <c r="R1263" s="2" t="e">
        <v>#N/A</v>
      </c>
      <c r="S1263" t="e">
        <v>#N/A</v>
      </c>
      <c r="T1263" s="3" t="e">
        <v>#N/A</v>
      </c>
      <c r="U1263" s="3" t="e">
        <v>#N/A</v>
      </c>
      <c r="V1263" t="e">
        <v>#N/A</v>
      </c>
      <c r="W1263" t="e">
        <v>#N/A</v>
      </c>
      <c r="X1263" t="e">
        <v>#N/A</v>
      </c>
      <c r="Y1263" s="3" t="e">
        <v>#N/A</v>
      </c>
      <c r="Z1263" s="8" t="e">
        <v>#N/A</v>
      </c>
      <c r="AA1263" s="30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</row>
    <row r="1264" spans="1:32" x14ac:dyDescent="0.25">
      <c r="A1264" t="e">
        <v>#N/A</v>
      </c>
      <c r="B1264" s="33" t="e">
        <v>#N/A</v>
      </c>
      <c r="C1264" t="e">
        <v>#N/A</v>
      </c>
      <c r="D1264" t="e">
        <v>#N/A</v>
      </c>
      <c r="E1264" s="69" t="e">
        <v>#N/A</v>
      </c>
      <c r="F1264" s="3" t="e">
        <v>#N/A</v>
      </c>
      <c r="G1264" s="3" t="e">
        <v>#N/A</v>
      </c>
      <c r="H1264" s="3" t="e">
        <v>#N/A</v>
      </c>
      <c r="I1264" s="80" t="e">
        <v>#N/A</v>
      </c>
      <c r="J1264" s="80" t="e">
        <v>#N/A</v>
      </c>
      <c r="K1264" s="85" t="e">
        <v>#N/A</v>
      </c>
      <c r="L1264" s="9" t="e">
        <v>#N/A</v>
      </c>
      <c r="M1264" s="93" t="e">
        <v>#N/A</v>
      </c>
      <c r="N1264" s="8" t="e">
        <v>#N/A</v>
      </c>
      <c r="O1264" t="e">
        <v>#N/A</v>
      </c>
      <c r="P1264" t="e">
        <v>#N/A</v>
      </c>
      <c r="Q1264" t="e">
        <v>#N/A</v>
      </c>
      <c r="R1264" s="2" t="e">
        <v>#N/A</v>
      </c>
      <c r="S1264" t="e">
        <v>#N/A</v>
      </c>
      <c r="T1264" s="3" t="e">
        <v>#N/A</v>
      </c>
      <c r="U1264" s="3" t="e">
        <v>#N/A</v>
      </c>
      <c r="V1264" t="e">
        <v>#N/A</v>
      </c>
      <c r="W1264" t="e">
        <v>#N/A</v>
      </c>
      <c r="X1264" t="e">
        <v>#N/A</v>
      </c>
      <c r="Y1264" s="3" t="e">
        <v>#N/A</v>
      </c>
      <c r="Z1264" s="8" t="e">
        <v>#N/A</v>
      </c>
      <c r="AA1264" s="30" t="e">
        <v>#N/A</v>
      </c>
      <c r="AB1264" t="e">
        <v>#N/A</v>
      </c>
      <c r="AC1264" t="e">
        <v>#N/A</v>
      </c>
      <c r="AD1264" t="e">
        <v>#N/A</v>
      </c>
      <c r="AE1264" t="e">
        <v>#N/A</v>
      </c>
      <c r="AF1264" t="e">
        <v>#N/A</v>
      </c>
    </row>
    <row r="1265" spans="1:32" x14ac:dyDescent="0.25">
      <c r="A1265" t="e">
        <v>#N/A</v>
      </c>
      <c r="B1265" s="33" t="e">
        <v>#N/A</v>
      </c>
      <c r="C1265" t="e">
        <v>#N/A</v>
      </c>
      <c r="D1265" t="e">
        <v>#N/A</v>
      </c>
      <c r="E1265" s="69" t="e">
        <v>#N/A</v>
      </c>
      <c r="F1265" s="3" t="e">
        <v>#N/A</v>
      </c>
      <c r="G1265" s="3" t="e">
        <v>#N/A</v>
      </c>
      <c r="H1265" s="3" t="e">
        <v>#N/A</v>
      </c>
      <c r="I1265" s="80" t="e">
        <v>#N/A</v>
      </c>
      <c r="J1265" s="80" t="e">
        <v>#N/A</v>
      </c>
      <c r="K1265" s="85" t="e">
        <v>#N/A</v>
      </c>
      <c r="L1265" s="9" t="e">
        <v>#N/A</v>
      </c>
      <c r="M1265" s="93" t="e">
        <v>#N/A</v>
      </c>
      <c r="N1265" s="8" t="e">
        <v>#N/A</v>
      </c>
      <c r="O1265" t="e">
        <v>#N/A</v>
      </c>
      <c r="P1265" t="e">
        <v>#N/A</v>
      </c>
      <c r="Q1265" t="e">
        <v>#N/A</v>
      </c>
      <c r="R1265" s="2" t="e">
        <v>#N/A</v>
      </c>
      <c r="S1265" t="e">
        <v>#N/A</v>
      </c>
      <c r="T1265" s="3" t="e">
        <v>#N/A</v>
      </c>
      <c r="U1265" s="3" t="e">
        <v>#N/A</v>
      </c>
      <c r="V1265" t="e">
        <v>#N/A</v>
      </c>
      <c r="W1265" t="e">
        <v>#N/A</v>
      </c>
      <c r="X1265" t="e">
        <v>#N/A</v>
      </c>
      <c r="Y1265" s="3" t="e">
        <v>#N/A</v>
      </c>
      <c r="Z1265" s="8" t="e">
        <v>#N/A</v>
      </c>
      <c r="AA1265" s="30" t="e">
        <v>#N/A</v>
      </c>
      <c r="AB1265" t="e">
        <v>#N/A</v>
      </c>
      <c r="AC1265" t="e">
        <v>#N/A</v>
      </c>
      <c r="AD1265" t="e">
        <v>#N/A</v>
      </c>
      <c r="AE1265" t="e">
        <v>#N/A</v>
      </c>
      <c r="AF1265" t="e">
        <v>#N/A</v>
      </c>
    </row>
    <row r="1266" spans="1:32" x14ac:dyDescent="0.25">
      <c r="A1266" t="e">
        <v>#N/A</v>
      </c>
      <c r="B1266" s="33" t="e">
        <v>#N/A</v>
      </c>
      <c r="C1266" t="e">
        <v>#N/A</v>
      </c>
      <c r="D1266" t="e">
        <v>#N/A</v>
      </c>
      <c r="E1266" s="69" t="e">
        <v>#N/A</v>
      </c>
      <c r="F1266" s="3" t="e">
        <v>#N/A</v>
      </c>
      <c r="G1266" s="3" t="e">
        <v>#N/A</v>
      </c>
      <c r="H1266" s="3" t="e">
        <v>#N/A</v>
      </c>
      <c r="I1266" s="80" t="e">
        <v>#N/A</v>
      </c>
      <c r="J1266" s="80" t="e">
        <v>#N/A</v>
      </c>
      <c r="K1266" s="85" t="e">
        <v>#N/A</v>
      </c>
      <c r="L1266" s="9" t="e">
        <v>#N/A</v>
      </c>
      <c r="M1266" s="93" t="e">
        <v>#N/A</v>
      </c>
      <c r="N1266" s="8" t="e">
        <v>#N/A</v>
      </c>
      <c r="O1266" t="e">
        <v>#N/A</v>
      </c>
      <c r="P1266" t="e">
        <v>#N/A</v>
      </c>
      <c r="Q1266" t="e">
        <v>#N/A</v>
      </c>
      <c r="R1266" s="2" t="e">
        <v>#N/A</v>
      </c>
      <c r="S1266" t="e">
        <v>#N/A</v>
      </c>
      <c r="T1266" s="3" t="e">
        <v>#N/A</v>
      </c>
      <c r="U1266" s="3" t="e">
        <v>#N/A</v>
      </c>
      <c r="V1266" t="e">
        <v>#N/A</v>
      </c>
      <c r="W1266" t="e">
        <v>#N/A</v>
      </c>
      <c r="X1266" t="e">
        <v>#N/A</v>
      </c>
      <c r="Y1266" s="3" t="e">
        <v>#N/A</v>
      </c>
      <c r="Z1266" s="8" t="e">
        <v>#N/A</v>
      </c>
      <c r="AA1266" s="30" t="e">
        <v>#N/A</v>
      </c>
      <c r="AB1266" t="e">
        <v>#N/A</v>
      </c>
      <c r="AC1266" t="e">
        <v>#N/A</v>
      </c>
      <c r="AD1266" t="e">
        <v>#N/A</v>
      </c>
      <c r="AE1266" t="e">
        <v>#N/A</v>
      </c>
      <c r="AF1266" t="e">
        <v>#N/A</v>
      </c>
    </row>
    <row r="1267" spans="1:32" x14ac:dyDescent="0.25">
      <c r="A1267" t="e">
        <v>#N/A</v>
      </c>
      <c r="B1267" s="33" t="e">
        <v>#N/A</v>
      </c>
      <c r="C1267" t="e">
        <v>#N/A</v>
      </c>
      <c r="D1267" t="e">
        <v>#N/A</v>
      </c>
      <c r="E1267" s="69" t="e">
        <v>#N/A</v>
      </c>
      <c r="F1267" s="3" t="e">
        <v>#N/A</v>
      </c>
      <c r="G1267" s="3" t="e">
        <v>#N/A</v>
      </c>
      <c r="H1267" s="3" t="e">
        <v>#N/A</v>
      </c>
      <c r="I1267" s="80" t="e">
        <v>#N/A</v>
      </c>
      <c r="J1267" s="80" t="e">
        <v>#N/A</v>
      </c>
      <c r="K1267" s="85" t="e">
        <v>#N/A</v>
      </c>
      <c r="L1267" s="9" t="e">
        <v>#N/A</v>
      </c>
      <c r="M1267" s="93" t="e">
        <v>#N/A</v>
      </c>
      <c r="N1267" s="8" t="e">
        <v>#N/A</v>
      </c>
      <c r="O1267" t="e">
        <v>#N/A</v>
      </c>
      <c r="P1267" t="e">
        <v>#N/A</v>
      </c>
      <c r="Q1267" t="e">
        <v>#N/A</v>
      </c>
      <c r="R1267" s="2" t="e">
        <v>#N/A</v>
      </c>
      <c r="S1267" t="e">
        <v>#N/A</v>
      </c>
      <c r="T1267" s="3" t="e">
        <v>#N/A</v>
      </c>
      <c r="U1267" s="3" t="e">
        <v>#N/A</v>
      </c>
      <c r="V1267" t="e">
        <v>#N/A</v>
      </c>
      <c r="W1267" t="e">
        <v>#N/A</v>
      </c>
      <c r="X1267" t="e">
        <v>#N/A</v>
      </c>
      <c r="Y1267" s="3" t="e">
        <v>#N/A</v>
      </c>
      <c r="Z1267" s="8" t="e">
        <v>#N/A</v>
      </c>
      <c r="AA1267" s="30" t="e">
        <v>#N/A</v>
      </c>
      <c r="AB1267" t="e">
        <v>#N/A</v>
      </c>
      <c r="AC1267" t="e">
        <v>#N/A</v>
      </c>
      <c r="AD1267" t="e">
        <v>#N/A</v>
      </c>
      <c r="AE1267" t="e">
        <v>#N/A</v>
      </c>
      <c r="AF1267" t="e">
        <v>#N/A</v>
      </c>
    </row>
    <row r="1268" spans="1:32" x14ac:dyDescent="0.25">
      <c r="A1268" t="e">
        <v>#N/A</v>
      </c>
      <c r="B1268" s="33" t="e">
        <v>#N/A</v>
      </c>
      <c r="C1268" t="e">
        <v>#N/A</v>
      </c>
      <c r="D1268" t="e">
        <v>#N/A</v>
      </c>
      <c r="E1268" s="69" t="e">
        <v>#N/A</v>
      </c>
      <c r="F1268" s="3" t="e">
        <v>#N/A</v>
      </c>
      <c r="G1268" s="3" t="e">
        <v>#N/A</v>
      </c>
      <c r="H1268" s="3" t="e">
        <v>#N/A</v>
      </c>
      <c r="I1268" s="80" t="e">
        <v>#N/A</v>
      </c>
      <c r="J1268" s="80" t="e">
        <v>#N/A</v>
      </c>
      <c r="K1268" s="85" t="e">
        <v>#N/A</v>
      </c>
      <c r="L1268" s="9" t="e">
        <v>#N/A</v>
      </c>
      <c r="M1268" s="93" t="e">
        <v>#N/A</v>
      </c>
      <c r="N1268" s="8" t="e">
        <v>#N/A</v>
      </c>
      <c r="O1268" t="e">
        <v>#N/A</v>
      </c>
      <c r="P1268" t="e">
        <v>#N/A</v>
      </c>
      <c r="Q1268" t="e">
        <v>#N/A</v>
      </c>
      <c r="R1268" s="2" t="e">
        <v>#N/A</v>
      </c>
      <c r="S1268" t="e">
        <v>#N/A</v>
      </c>
      <c r="T1268" s="3" t="e">
        <v>#N/A</v>
      </c>
      <c r="U1268" s="3" t="e">
        <v>#N/A</v>
      </c>
      <c r="V1268" t="e">
        <v>#N/A</v>
      </c>
      <c r="W1268" t="e">
        <v>#N/A</v>
      </c>
      <c r="X1268" t="e">
        <v>#N/A</v>
      </c>
      <c r="Y1268" s="3" t="e">
        <v>#N/A</v>
      </c>
      <c r="Z1268" s="8" t="e">
        <v>#N/A</v>
      </c>
      <c r="AA1268" s="30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</row>
    <row r="1269" spans="1:32" x14ac:dyDescent="0.25">
      <c r="A1269" t="e">
        <v>#N/A</v>
      </c>
      <c r="B1269" s="33" t="e">
        <v>#N/A</v>
      </c>
      <c r="C1269" t="e">
        <v>#N/A</v>
      </c>
      <c r="D1269" t="e">
        <v>#N/A</v>
      </c>
      <c r="E1269" s="69" t="e">
        <v>#N/A</v>
      </c>
      <c r="F1269" s="3" t="e">
        <v>#N/A</v>
      </c>
      <c r="G1269" s="3" t="e">
        <v>#N/A</v>
      </c>
      <c r="H1269" s="3" t="e">
        <v>#N/A</v>
      </c>
      <c r="I1269" s="80" t="e">
        <v>#N/A</v>
      </c>
      <c r="J1269" s="80" t="e">
        <v>#N/A</v>
      </c>
      <c r="K1269" s="85" t="e">
        <v>#N/A</v>
      </c>
      <c r="L1269" s="9" t="e">
        <v>#N/A</v>
      </c>
      <c r="M1269" s="93" t="e">
        <v>#N/A</v>
      </c>
      <c r="N1269" s="8" t="e">
        <v>#N/A</v>
      </c>
      <c r="O1269" t="e">
        <v>#N/A</v>
      </c>
      <c r="P1269" t="e">
        <v>#N/A</v>
      </c>
      <c r="Q1269" t="e">
        <v>#N/A</v>
      </c>
      <c r="R1269" s="2" t="e">
        <v>#N/A</v>
      </c>
      <c r="S1269" t="e">
        <v>#N/A</v>
      </c>
      <c r="T1269" s="3" t="e">
        <v>#N/A</v>
      </c>
      <c r="U1269" s="3" t="e">
        <v>#N/A</v>
      </c>
      <c r="V1269" t="e">
        <v>#N/A</v>
      </c>
      <c r="W1269" t="e">
        <v>#N/A</v>
      </c>
      <c r="X1269" t="e">
        <v>#N/A</v>
      </c>
      <c r="Y1269" s="3" t="e">
        <v>#N/A</v>
      </c>
      <c r="Z1269" s="8" t="e">
        <v>#N/A</v>
      </c>
      <c r="AA1269" s="30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</row>
    <row r="1270" spans="1:32" x14ac:dyDescent="0.25">
      <c r="A1270" t="e">
        <v>#N/A</v>
      </c>
      <c r="B1270" s="33" t="e">
        <v>#N/A</v>
      </c>
      <c r="C1270" t="e">
        <v>#N/A</v>
      </c>
      <c r="D1270" t="e">
        <v>#N/A</v>
      </c>
      <c r="E1270" s="69" t="e">
        <v>#N/A</v>
      </c>
      <c r="F1270" s="3" t="e">
        <v>#N/A</v>
      </c>
      <c r="G1270" s="3" t="e">
        <v>#N/A</v>
      </c>
      <c r="H1270" s="3" t="e">
        <v>#N/A</v>
      </c>
      <c r="I1270" s="80" t="e">
        <v>#N/A</v>
      </c>
      <c r="J1270" s="80" t="e">
        <v>#N/A</v>
      </c>
      <c r="K1270" s="85" t="e">
        <v>#N/A</v>
      </c>
      <c r="L1270" s="9" t="e">
        <v>#N/A</v>
      </c>
      <c r="M1270" s="93" t="e">
        <v>#N/A</v>
      </c>
      <c r="N1270" s="8" t="e">
        <v>#N/A</v>
      </c>
      <c r="O1270" t="e">
        <v>#N/A</v>
      </c>
      <c r="P1270" t="e">
        <v>#N/A</v>
      </c>
      <c r="Q1270" t="e">
        <v>#N/A</v>
      </c>
      <c r="R1270" s="2" t="e">
        <v>#N/A</v>
      </c>
      <c r="S1270" t="e">
        <v>#N/A</v>
      </c>
      <c r="T1270" s="3" t="e">
        <v>#N/A</v>
      </c>
      <c r="U1270" s="3" t="e">
        <v>#N/A</v>
      </c>
      <c r="V1270" t="e">
        <v>#N/A</v>
      </c>
      <c r="W1270" t="e">
        <v>#N/A</v>
      </c>
      <c r="X1270" t="e">
        <v>#N/A</v>
      </c>
      <c r="Y1270" s="3" t="e">
        <v>#N/A</v>
      </c>
      <c r="Z1270" s="8" t="e">
        <v>#N/A</v>
      </c>
      <c r="AA1270" s="3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</row>
    <row r="1271" spans="1:32" x14ac:dyDescent="0.25">
      <c r="A1271" t="e">
        <v>#N/A</v>
      </c>
      <c r="B1271" s="33" t="e">
        <v>#N/A</v>
      </c>
      <c r="C1271" t="e">
        <v>#N/A</v>
      </c>
      <c r="D1271" t="e">
        <v>#N/A</v>
      </c>
      <c r="E1271" s="69" t="e">
        <v>#N/A</v>
      </c>
      <c r="F1271" s="3" t="e">
        <v>#N/A</v>
      </c>
      <c r="G1271" s="3" t="e">
        <v>#N/A</v>
      </c>
      <c r="H1271" s="3" t="e">
        <v>#N/A</v>
      </c>
      <c r="I1271" s="80" t="e">
        <v>#N/A</v>
      </c>
      <c r="J1271" s="80" t="e">
        <v>#N/A</v>
      </c>
      <c r="K1271" s="85" t="e">
        <v>#N/A</v>
      </c>
      <c r="L1271" s="9" t="e">
        <v>#N/A</v>
      </c>
      <c r="M1271" s="93" t="e">
        <v>#N/A</v>
      </c>
      <c r="N1271" s="8" t="e">
        <v>#N/A</v>
      </c>
      <c r="O1271" t="e">
        <v>#N/A</v>
      </c>
      <c r="P1271" t="e">
        <v>#N/A</v>
      </c>
      <c r="Q1271" t="e">
        <v>#N/A</v>
      </c>
      <c r="R1271" s="2" t="e">
        <v>#N/A</v>
      </c>
      <c r="S1271" t="e">
        <v>#N/A</v>
      </c>
      <c r="T1271" s="3" t="e">
        <v>#N/A</v>
      </c>
      <c r="U1271" s="3" t="e">
        <v>#N/A</v>
      </c>
      <c r="V1271" t="e">
        <v>#N/A</v>
      </c>
      <c r="W1271" t="e">
        <v>#N/A</v>
      </c>
      <c r="X1271" t="e">
        <v>#N/A</v>
      </c>
      <c r="Y1271" s="3" t="e">
        <v>#N/A</v>
      </c>
      <c r="Z1271" s="8" t="e">
        <v>#N/A</v>
      </c>
      <c r="AA1271" s="30" t="e">
        <v>#N/A</v>
      </c>
      <c r="AB1271" t="e">
        <v>#N/A</v>
      </c>
      <c r="AC1271" t="e">
        <v>#N/A</v>
      </c>
      <c r="AD1271" t="e">
        <v>#N/A</v>
      </c>
      <c r="AE1271" t="e">
        <v>#N/A</v>
      </c>
      <c r="AF1271" t="e">
        <v>#N/A</v>
      </c>
    </row>
    <row r="1272" spans="1:32" x14ac:dyDescent="0.25">
      <c r="A1272" t="e">
        <v>#N/A</v>
      </c>
      <c r="B1272" s="33" t="e">
        <v>#N/A</v>
      </c>
      <c r="C1272" t="e">
        <v>#N/A</v>
      </c>
      <c r="D1272" t="e">
        <v>#N/A</v>
      </c>
      <c r="E1272" s="69" t="e">
        <v>#N/A</v>
      </c>
      <c r="F1272" s="3" t="e">
        <v>#N/A</v>
      </c>
      <c r="G1272" s="3" t="e">
        <v>#N/A</v>
      </c>
      <c r="H1272" s="3" t="e">
        <v>#N/A</v>
      </c>
      <c r="I1272" s="80" t="e">
        <v>#N/A</v>
      </c>
      <c r="J1272" s="80" t="e">
        <v>#N/A</v>
      </c>
      <c r="K1272" s="85" t="e">
        <v>#N/A</v>
      </c>
      <c r="L1272" s="9" t="e">
        <v>#N/A</v>
      </c>
      <c r="M1272" s="93" t="e">
        <v>#N/A</v>
      </c>
      <c r="N1272" s="8" t="e">
        <v>#N/A</v>
      </c>
      <c r="O1272" t="e">
        <v>#N/A</v>
      </c>
      <c r="P1272" t="e">
        <v>#N/A</v>
      </c>
      <c r="Q1272" t="e">
        <v>#N/A</v>
      </c>
      <c r="R1272" s="2" t="e">
        <v>#N/A</v>
      </c>
      <c r="S1272" t="e">
        <v>#N/A</v>
      </c>
      <c r="T1272" s="3" t="e">
        <v>#N/A</v>
      </c>
      <c r="U1272" s="3" t="e">
        <v>#N/A</v>
      </c>
      <c r="V1272" t="e">
        <v>#N/A</v>
      </c>
      <c r="W1272" t="e">
        <v>#N/A</v>
      </c>
      <c r="X1272" t="e">
        <v>#N/A</v>
      </c>
      <c r="Y1272" s="3" t="e">
        <v>#N/A</v>
      </c>
      <c r="Z1272" s="8" t="e">
        <v>#N/A</v>
      </c>
      <c r="AA1272" s="30" t="e">
        <v>#N/A</v>
      </c>
      <c r="AB1272" t="e">
        <v>#N/A</v>
      </c>
      <c r="AC1272" t="e">
        <v>#N/A</v>
      </c>
      <c r="AD1272" t="e">
        <v>#N/A</v>
      </c>
      <c r="AE1272" t="e">
        <v>#N/A</v>
      </c>
      <c r="AF1272" t="e">
        <v>#N/A</v>
      </c>
    </row>
    <row r="1273" spans="1:32" x14ac:dyDescent="0.25">
      <c r="A1273" t="e">
        <v>#N/A</v>
      </c>
      <c r="B1273" s="33" t="e">
        <v>#N/A</v>
      </c>
      <c r="C1273" t="e">
        <v>#N/A</v>
      </c>
      <c r="D1273" t="e">
        <v>#N/A</v>
      </c>
      <c r="E1273" s="69" t="e">
        <v>#N/A</v>
      </c>
      <c r="F1273" s="3" t="e">
        <v>#N/A</v>
      </c>
      <c r="G1273" s="3" t="e">
        <v>#N/A</v>
      </c>
      <c r="H1273" s="3" t="e">
        <v>#N/A</v>
      </c>
      <c r="I1273" s="80" t="e">
        <v>#N/A</v>
      </c>
      <c r="J1273" s="80" t="e">
        <v>#N/A</v>
      </c>
      <c r="K1273" s="85" t="e">
        <v>#N/A</v>
      </c>
      <c r="L1273" s="9" t="e">
        <v>#N/A</v>
      </c>
      <c r="M1273" s="93" t="e">
        <v>#N/A</v>
      </c>
      <c r="N1273" s="8" t="e">
        <v>#N/A</v>
      </c>
      <c r="O1273" t="e">
        <v>#N/A</v>
      </c>
      <c r="P1273" t="e">
        <v>#N/A</v>
      </c>
      <c r="Q1273" t="e">
        <v>#N/A</v>
      </c>
      <c r="R1273" s="2" t="e">
        <v>#N/A</v>
      </c>
      <c r="S1273" t="e">
        <v>#N/A</v>
      </c>
      <c r="T1273" s="3" t="e">
        <v>#N/A</v>
      </c>
      <c r="U1273" s="3" t="e">
        <v>#N/A</v>
      </c>
      <c r="V1273" t="e">
        <v>#N/A</v>
      </c>
      <c r="W1273" t="e">
        <v>#N/A</v>
      </c>
      <c r="X1273" t="e">
        <v>#N/A</v>
      </c>
      <c r="Y1273" s="3" t="e">
        <v>#N/A</v>
      </c>
      <c r="Z1273" s="8" t="e">
        <v>#N/A</v>
      </c>
      <c r="AA1273" s="30" t="e">
        <v>#N/A</v>
      </c>
      <c r="AB1273" t="e">
        <v>#N/A</v>
      </c>
      <c r="AC1273" t="e">
        <v>#N/A</v>
      </c>
      <c r="AD1273" t="e">
        <v>#N/A</v>
      </c>
      <c r="AE1273" t="e">
        <v>#N/A</v>
      </c>
      <c r="AF1273" t="e">
        <v>#N/A</v>
      </c>
    </row>
    <row r="1274" spans="1:32" x14ac:dyDescent="0.25">
      <c r="A1274" t="e">
        <v>#N/A</v>
      </c>
      <c r="B1274" s="33" t="e">
        <v>#N/A</v>
      </c>
      <c r="C1274" t="e">
        <v>#N/A</v>
      </c>
      <c r="D1274" t="e">
        <v>#N/A</v>
      </c>
      <c r="E1274" s="69" t="e">
        <v>#N/A</v>
      </c>
      <c r="F1274" s="3" t="e">
        <v>#N/A</v>
      </c>
      <c r="G1274" s="3" t="e">
        <v>#N/A</v>
      </c>
      <c r="H1274" s="3" t="e">
        <v>#N/A</v>
      </c>
      <c r="I1274" s="80" t="e">
        <v>#N/A</v>
      </c>
      <c r="J1274" s="80" t="e">
        <v>#N/A</v>
      </c>
      <c r="K1274" s="85" t="e">
        <v>#N/A</v>
      </c>
      <c r="L1274" s="9" t="e">
        <v>#N/A</v>
      </c>
      <c r="M1274" s="93" t="e">
        <v>#N/A</v>
      </c>
      <c r="N1274" s="8" t="e">
        <v>#N/A</v>
      </c>
      <c r="O1274" t="e">
        <v>#N/A</v>
      </c>
      <c r="P1274" t="e">
        <v>#N/A</v>
      </c>
      <c r="Q1274" t="e">
        <v>#N/A</v>
      </c>
      <c r="R1274" s="2" t="e">
        <v>#N/A</v>
      </c>
      <c r="S1274" t="e">
        <v>#N/A</v>
      </c>
      <c r="T1274" s="3" t="e">
        <v>#N/A</v>
      </c>
      <c r="U1274" s="3" t="e">
        <v>#N/A</v>
      </c>
      <c r="V1274" t="e">
        <v>#N/A</v>
      </c>
      <c r="W1274" t="e">
        <v>#N/A</v>
      </c>
      <c r="X1274" t="e">
        <v>#N/A</v>
      </c>
      <c r="Y1274" s="3" t="e">
        <v>#N/A</v>
      </c>
      <c r="Z1274" s="8" t="e">
        <v>#N/A</v>
      </c>
      <c r="AA1274" s="30" t="e">
        <v>#N/A</v>
      </c>
      <c r="AB1274" t="e">
        <v>#N/A</v>
      </c>
      <c r="AC1274" t="e">
        <v>#N/A</v>
      </c>
      <c r="AD1274" t="e">
        <v>#N/A</v>
      </c>
      <c r="AE1274" t="e">
        <v>#N/A</v>
      </c>
      <c r="AF1274" t="e">
        <v>#N/A</v>
      </c>
    </row>
    <row r="1275" spans="1:32" x14ac:dyDescent="0.25">
      <c r="A1275" t="e">
        <v>#N/A</v>
      </c>
      <c r="B1275" s="33" t="e">
        <v>#N/A</v>
      </c>
      <c r="C1275" t="e">
        <v>#N/A</v>
      </c>
      <c r="D1275" t="e">
        <v>#N/A</v>
      </c>
      <c r="E1275" s="69" t="e">
        <v>#N/A</v>
      </c>
      <c r="F1275" s="3" t="e">
        <v>#N/A</v>
      </c>
      <c r="G1275" s="3" t="e">
        <v>#N/A</v>
      </c>
      <c r="H1275" s="3" t="e">
        <v>#N/A</v>
      </c>
      <c r="I1275" s="80" t="e">
        <v>#N/A</v>
      </c>
      <c r="J1275" s="80" t="e">
        <v>#N/A</v>
      </c>
      <c r="K1275" s="85" t="e">
        <v>#N/A</v>
      </c>
      <c r="L1275" s="9" t="e">
        <v>#N/A</v>
      </c>
      <c r="M1275" s="93" t="e">
        <v>#N/A</v>
      </c>
      <c r="N1275" s="8" t="e">
        <v>#N/A</v>
      </c>
      <c r="O1275" t="e">
        <v>#N/A</v>
      </c>
      <c r="P1275" t="e">
        <v>#N/A</v>
      </c>
      <c r="Q1275" t="e">
        <v>#N/A</v>
      </c>
      <c r="R1275" s="2" t="e">
        <v>#N/A</v>
      </c>
      <c r="S1275" t="e">
        <v>#N/A</v>
      </c>
      <c r="T1275" s="3" t="e">
        <v>#N/A</v>
      </c>
      <c r="U1275" s="3" t="e">
        <v>#N/A</v>
      </c>
      <c r="V1275" t="e">
        <v>#N/A</v>
      </c>
      <c r="W1275" t="e">
        <v>#N/A</v>
      </c>
      <c r="X1275" t="e">
        <v>#N/A</v>
      </c>
      <c r="Y1275" s="3" t="e">
        <v>#N/A</v>
      </c>
      <c r="Z1275" s="8" t="e">
        <v>#N/A</v>
      </c>
      <c r="AA1275" s="30" t="e">
        <v>#N/A</v>
      </c>
      <c r="AB1275" t="e">
        <v>#N/A</v>
      </c>
      <c r="AC1275" t="e">
        <v>#N/A</v>
      </c>
      <c r="AD1275" t="e">
        <v>#N/A</v>
      </c>
      <c r="AE1275" t="e">
        <v>#N/A</v>
      </c>
      <c r="AF1275" t="e">
        <v>#N/A</v>
      </c>
    </row>
    <row r="1276" spans="1:32" x14ac:dyDescent="0.25">
      <c r="A1276" t="e">
        <v>#N/A</v>
      </c>
      <c r="B1276" s="33" t="e">
        <v>#N/A</v>
      </c>
      <c r="C1276" t="e">
        <v>#N/A</v>
      </c>
      <c r="D1276" t="e">
        <v>#N/A</v>
      </c>
      <c r="E1276" s="69" t="e">
        <v>#N/A</v>
      </c>
      <c r="F1276" s="3" t="e">
        <v>#N/A</v>
      </c>
      <c r="G1276" s="3" t="e">
        <v>#N/A</v>
      </c>
      <c r="H1276" s="3" t="e">
        <v>#N/A</v>
      </c>
      <c r="I1276" s="80" t="e">
        <v>#N/A</v>
      </c>
      <c r="J1276" s="80" t="e">
        <v>#N/A</v>
      </c>
      <c r="K1276" s="85" t="e">
        <v>#N/A</v>
      </c>
      <c r="L1276" s="9" t="e">
        <v>#N/A</v>
      </c>
      <c r="M1276" s="93" t="e">
        <v>#N/A</v>
      </c>
      <c r="N1276" s="8" t="e">
        <v>#N/A</v>
      </c>
      <c r="O1276" t="e">
        <v>#N/A</v>
      </c>
      <c r="P1276" t="e">
        <v>#N/A</v>
      </c>
      <c r="Q1276" t="e">
        <v>#N/A</v>
      </c>
      <c r="R1276" s="2" t="e">
        <v>#N/A</v>
      </c>
      <c r="S1276" t="e">
        <v>#N/A</v>
      </c>
      <c r="T1276" s="3" t="e">
        <v>#N/A</v>
      </c>
      <c r="U1276" s="3" t="e">
        <v>#N/A</v>
      </c>
      <c r="V1276" t="e">
        <v>#N/A</v>
      </c>
      <c r="W1276" t="e">
        <v>#N/A</v>
      </c>
      <c r="X1276" t="e">
        <v>#N/A</v>
      </c>
      <c r="Y1276" s="3" t="e">
        <v>#N/A</v>
      </c>
      <c r="Z1276" s="8" t="e">
        <v>#N/A</v>
      </c>
      <c r="AA1276" s="30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</row>
    <row r="1277" spans="1:32" x14ac:dyDescent="0.25">
      <c r="A1277" t="e">
        <v>#N/A</v>
      </c>
      <c r="B1277" s="33" t="e">
        <v>#N/A</v>
      </c>
      <c r="C1277" t="e">
        <v>#N/A</v>
      </c>
      <c r="D1277" t="e">
        <v>#N/A</v>
      </c>
      <c r="E1277" s="69" t="e">
        <v>#N/A</v>
      </c>
      <c r="F1277" s="3" t="e">
        <v>#N/A</v>
      </c>
      <c r="G1277" s="3" t="e">
        <v>#N/A</v>
      </c>
      <c r="H1277" s="3" t="e">
        <v>#N/A</v>
      </c>
      <c r="I1277" s="80" t="e">
        <v>#N/A</v>
      </c>
      <c r="J1277" s="80" t="e">
        <v>#N/A</v>
      </c>
      <c r="K1277" s="85" t="e">
        <v>#N/A</v>
      </c>
      <c r="L1277" s="9" t="e">
        <v>#N/A</v>
      </c>
      <c r="M1277" s="93" t="e">
        <v>#N/A</v>
      </c>
      <c r="N1277" s="8" t="e">
        <v>#N/A</v>
      </c>
      <c r="O1277" t="e">
        <v>#N/A</v>
      </c>
      <c r="P1277" t="e">
        <v>#N/A</v>
      </c>
      <c r="Q1277" t="e">
        <v>#N/A</v>
      </c>
      <c r="R1277" s="2" t="e">
        <v>#N/A</v>
      </c>
      <c r="S1277" t="e">
        <v>#N/A</v>
      </c>
      <c r="T1277" s="3" t="e">
        <v>#N/A</v>
      </c>
      <c r="U1277" s="3" t="e">
        <v>#N/A</v>
      </c>
      <c r="V1277" t="e">
        <v>#N/A</v>
      </c>
      <c r="W1277" t="e">
        <v>#N/A</v>
      </c>
      <c r="X1277" t="e">
        <v>#N/A</v>
      </c>
      <c r="Y1277" s="3" t="e">
        <v>#N/A</v>
      </c>
      <c r="Z1277" s="8" t="e">
        <v>#N/A</v>
      </c>
      <c r="AA1277" s="30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</row>
    <row r="1278" spans="1:32" x14ac:dyDescent="0.25">
      <c r="A1278" t="e">
        <v>#N/A</v>
      </c>
      <c r="B1278" s="33" t="e">
        <v>#N/A</v>
      </c>
      <c r="C1278" t="e">
        <v>#N/A</v>
      </c>
      <c r="D1278" t="e">
        <v>#N/A</v>
      </c>
      <c r="E1278" s="69" t="e">
        <v>#N/A</v>
      </c>
      <c r="F1278" s="3" t="e">
        <v>#N/A</v>
      </c>
      <c r="G1278" s="3" t="e">
        <v>#N/A</v>
      </c>
      <c r="H1278" s="3" t="e">
        <v>#N/A</v>
      </c>
      <c r="I1278" s="80" t="e">
        <v>#N/A</v>
      </c>
      <c r="J1278" s="80" t="e">
        <v>#N/A</v>
      </c>
      <c r="K1278" s="85" t="e">
        <v>#N/A</v>
      </c>
      <c r="L1278" s="9" t="e">
        <v>#N/A</v>
      </c>
      <c r="M1278" s="93" t="e">
        <v>#N/A</v>
      </c>
      <c r="N1278" s="8" t="e">
        <v>#N/A</v>
      </c>
      <c r="O1278" t="e">
        <v>#N/A</v>
      </c>
      <c r="P1278" t="e">
        <v>#N/A</v>
      </c>
      <c r="Q1278" t="e">
        <v>#N/A</v>
      </c>
      <c r="R1278" s="2" t="e">
        <v>#N/A</v>
      </c>
      <c r="S1278" t="e">
        <v>#N/A</v>
      </c>
      <c r="T1278" s="3" t="e">
        <v>#N/A</v>
      </c>
      <c r="U1278" s="3" t="e">
        <v>#N/A</v>
      </c>
      <c r="V1278" t="e">
        <v>#N/A</v>
      </c>
      <c r="W1278" t="e">
        <v>#N/A</v>
      </c>
      <c r="X1278" t="e">
        <v>#N/A</v>
      </c>
      <c r="Y1278" s="3" t="e">
        <v>#N/A</v>
      </c>
      <c r="Z1278" s="8" t="e">
        <v>#N/A</v>
      </c>
      <c r="AA1278" s="30" t="e">
        <v>#N/A</v>
      </c>
      <c r="AB1278" t="e">
        <v>#N/A</v>
      </c>
      <c r="AC1278" t="e">
        <v>#N/A</v>
      </c>
      <c r="AD1278" t="e">
        <v>#N/A</v>
      </c>
      <c r="AE1278" t="e">
        <v>#N/A</v>
      </c>
      <c r="AF1278" t="e">
        <v>#N/A</v>
      </c>
    </row>
    <row r="1279" spans="1:32" x14ac:dyDescent="0.25">
      <c r="A1279" t="e">
        <v>#N/A</v>
      </c>
      <c r="B1279" s="33" t="e">
        <v>#N/A</v>
      </c>
      <c r="C1279" t="e">
        <v>#N/A</v>
      </c>
      <c r="D1279" t="e">
        <v>#N/A</v>
      </c>
      <c r="E1279" s="69" t="e">
        <v>#N/A</v>
      </c>
      <c r="F1279" s="3" t="e">
        <v>#N/A</v>
      </c>
      <c r="G1279" s="3" t="e">
        <v>#N/A</v>
      </c>
      <c r="H1279" s="3" t="e">
        <v>#N/A</v>
      </c>
      <c r="I1279" s="80" t="e">
        <v>#N/A</v>
      </c>
      <c r="J1279" s="80" t="e">
        <v>#N/A</v>
      </c>
      <c r="K1279" s="85" t="e">
        <v>#N/A</v>
      </c>
      <c r="L1279" s="9" t="e">
        <v>#N/A</v>
      </c>
      <c r="M1279" s="93" t="e">
        <v>#N/A</v>
      </c>
      <c r="N1279" s="8" t="e">
        <v>#N/A</v>
      </c>
      <c r="O1279" t="e">
        <v>#N/A</v>
      </c>
      <c r="P1279" t="e">
        <v>#N/A</v>
      </c>
      <c r="Q1279" t="e">
        <v>#N/A</v>
      </c>
      <c r="R1279" s="2" t="e">
        <v>#N/A</v>
      </c>
      <c r="S1279" t="e">
        <v>#N/A</v>
      </c>
      <c r="T1279" s="3" t="e">
        <v>#N/A</v>
      </c>
      <c r="U1279" s="3" t="e">
        <v>#N/A</v>
      </c>
      <c r="V1279" t="e">
        <v>#N/A</v>
      </c>
      <c r="W1279" t="e">
        <v>#N/A</v>
      </c>
      <c r="X1279" t="e">
        <v>#N/A</v>
      </c>
      <c r="Y1279" s="3" t="e">
        <v>#N/A</v>
      </c>
      <c r="Z1279" s="8" t="e">
        <v>#N/A</v>
      </c>
      <c r="AA1279" s="30" t="e">
        <v>#N/A</v>
      </c>
      <c r="AB1279" t="e">
        <v>#N/A</v>
      </c>
      <c r="AC1279" t="e">
        <v>#N/A</v>
      </c>
      <c r="AD1279" t="e">
        <v>#N/A</v>
      </c>
      <c r="AE1279" t="e">
        <v>#N/A</v>
      </c>
      <c r="AF1279" t="e">
        <v>#N/A</v>
      </c>
    </row>
    <row r="1280" spans="1:32" x14ac:dyDescent="0.25">
      <c r="A1280" t="e">
        <v>#N/A</v>
      </c>
      <c r="B1280" s="33" t="e">
        <v>#N/A</v>
      </c>
      <c r="C1280" t="e">
        <v>#N/A</v>
      </c>
      <c r="D1280" t="e">
        <v>#N/A</v>
      </c>
      <c r="E1280" s="69" t="e">
        <v>#N/A</v>
      </c>
      <c r="F1280" s="3" t="e">
        <v>#N/A</v>
      </c>
      <c r="G1280" s="3" t="e">
        <v>#N/A</v>
      </c>
      <c r="H1280" s="3" t="e">
        <v>#N/A</v>
      </c>
      <c r="I1280" s="80" t="e">
        <v>#N/A</v>
      </c>
      <c r="J1280" s="80" t="e">
        <v>#N/A</v>
      </c>
      <c r="K1280" s="85" t="e">
        <v>#N/A</v>
      </c>
      <c r="L1280" s="9" t="e">
        <v>#N/A</v>
      </c>
      <c r="M1280" s="93" t="e">
        <v>#N/A</v>
      </c>
      <c r="N1280" s="8" t="e">
        <v>#N/A</v>
      </c>
      <c r="O1280" t="e">
        <v>#N/A</v>
      </c>
      <c r="P1280" t="e">
        <v>#N/A</v>
      </c>
      <c r="Q1280" t="e">
        <v>#N/A</v>
      </c>
      <c r="R1280" s="2" t="e">
        <v>#N/A</v>
      </c>
      <c r="S1280" t="e">
        <v>#N/A</v>
      </c>
      <c r="T1280" s="3" t="e">
        <v>#N/A</v>
      </c>
      <c r="U1280" s="3" t="e">
        <v>#N/A</v>
      </c>
      <c r="V1280" t="e">
        <v>#N/A</v>
      </c>
      <c r="W1280" t="e">
        <v>#N/A</v>
      </c>
      <c r="X1280" t="e">
        <v>#N/A</v>
      </c>
      <c r="Y1280" s="3" t="e">
        <v>#N/A</v>
      </c>
      <c r="Z1280" s="8" t="e">
        <v>#N/A</v>
      </c>
      <c r="AA1280" s="30" t="e">
        <v>#N/A</v>
      </c>
      <c r="AB1280" t="e">
        <v>#N/A</v>
      </c>
      <c r="AC1280" t="e">
        <v>#N/A</v>
      </c>
      <c r="AD1280" t="e">
        <v>#N/A</v>
      </c>
      <c r="AE1280" t="e">
        <v>#N/A</v>
      </c>
      <c r="AF1280" t="e">
        <v>#N/A</v>
      </c>
    </row>
    <row r="1281" spans="1:32" x14ac:dyDescent="0.25">
      <c r="A1281" t="e">
        <v>#N/A</v>
      </c>
      <c r="B1281" s="33" t="e">
        <v>#N/A</v>
      </c>
      <c r="C1281" t="e">
        <v>#N/A</v>
      </c>
      <c r="D1281" t="e">
        <v>#N/A</v>
      </c>
      <c r="E1281" s="69" t="e">
        <v>#N/A</v>
      </c>
      <c r="F1281" s="3" t="e">
        <v>#N/A</v>
      </c>
      <c r="G1281" s="3" t="e">
        <v>#N/A</v>
      </c>
      <c r="H1281" s="3" t="e">
        <v>#N/A</v>
      </c>
      <c r="I1281" s="80" t="e">
        <v>#N/A</v>
      </c>
      <c r="J1281" s="80" t="e">
        <v>#N/A</v>
      </c>
      <c r="K1281" s="85" t="e">
        <v>#N/A</v>
      </c>
      <c r="L1281" s="9" t="e">
        <v>#N/A</v>
      </c>
      <c r="M1281" s="93" t="e">
        <v>#N/A</v>
      </c>
      <c r="N1281" s="8" t="e">
        <v>#N/A</v>
      </c>
      <c r="O1281" t="e">
        <v>#N/A</v>
      </c>
      <c r="P1281" t="e">
        <v>#N/A</v>
      </c>
      <c r="Q1281" t="e">
        <v>#N/A</v>
      </c>
      <c r="R1281" s="2" t="e">
        <v>#N/A</v>
      </c>
      <c r="S1281" t="e">
        <v>#N/A</v>
      </c>
      <c r="T1281" s="3" t="e">
        <v>#N/A</v>
      </c>
      <c r="U1281" s="3" t="e">
        <v>#N/A</v>
      </c>
      <c r="V1281" t="e">
        <v>#N/A</v>
      </c>
      <c r="W1281" t="e">
        <v>#N/A</v>
      </c>
      <c r="X1281" t="e">
        <v>#N/A</v>
      </c>
      <c r="Y1281" s="3" t="e">
        <v>#N/A</v>
      </c>
      <c r="Z1281" s="8" t="e">
        <v>#N/A</v>
      </c>
      <c r="AA1281" s="30" t="e">
        <v>#N/A</v>
      </c>
      <c r="AB1281" t="e">
        <v>#N/A</v>
      </c>
      <c r="AC1281" t="e">
        <v>#N/A</v>
      </c>
      <c r="AD1281" t="e">
        <v>#N/A</v>
      </c>
      <c r="AE1281" t="e">
        <v>#N/A</v>
      </c>
      <c r="AF1281" t="e">
        <v>#N/A</v>
      </c>
    </row>
    <row r="1282" spans="1:32" x14ac:dyDescent="0.25">
      <c r="A1282" t="e">
        <v>#N/A</v>
      </c>
      <c r="B1282" s="33" t="e">
        <v>#N/A</v>
      </c>
      <c r="C1282" t="e">
        <v>#N/A</v>
      </c>
      <c r="D1282" t="e">
        <v>#N/A</v>
      </c>
      <c r="E1282" s="69" t="e">
        <v>#N/A</v>
      </c>
      <c r="F1282" s="3" t="e">
        <v>#N/A</v>
      </c>
      <c r="G1282" s="3" t="e">
        <v>#N/A</v>
      </c>
      <c r="H1282" s="3" t="e">
        <v>#N/A</v>
      </c>
      <c r="I1282" s="80" t="e">
        <v>#N/A</v>
      </c>
      <c r="J1282" s="80" t="e">
        <v>#N/A</v>
      </c>
      <c r="K1282" s="85" t="e">
        <v>#N/A</v>
      </c>
      <c r="L1282" s="9" t="e">
        <v>#N/A</v>
      </c>
      <c r="M1282" s="93" t="e">
        <v>#N/A</v>
      </c>
      <c r="N1282" s="8" t="e">
        <v>#N/A</v>
      </c>
      <c r="O1282" t="e">
        <v>#N/A</v>
      </c>
      <c r="P1282" t="e">
        <v>#N/A</v>
      </c>
      <c r="Q1282" t="e">
        <v>#N/A</v>
      </c>
      <c r="R1282" s="2" t="e">
        <v>#N/A</v>
      </c>
      <c r="S1282" t="e">
        <v>#N/A</v>
      </c>
      <c r="T1282" s="3" t="e">
        <v>#N/A</v>
      </c>
      <c r="U1282" s="3" t="e">
        <v>#N/A</v>
      </c>
      <c r="V1282" t="e">
        <v>#N/A</v>
      </c>
      <c r="W1282" t="e">
        <v>#N/A</v>
      </c>
      <c r="X1282" t="e">
        <v>#N/A</v>
      </c>
      <c r="Y1282" s="3" t="e">
        <v>#N/A</v>
      </c>
      <c r="Z1282" s="8" t="e">
        <v>#N/A</v>
      </c>
      <c r="AA1282" s="30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</row>
    <row r="1283" spans="1:32" x14ac:dyDescent="0.25">
      <c r="A1283" t="e">
        <v>#N/A</v>
      </c>
      <c r="B1283" s="33" t="e">
        <v>#N/A</v>
      </c>
      <c r="C1283" t="e">
        <v>#N/A</v>
      </c>
      <c r="D1283" t="e">
        <v>#N/A</v>
      </c>
      <c r="E1283" s="69" t="e">
        <v>#N/A</v>
      </c>
      <c r="F1283" s="3" t="e">
        <v>#N/A</v>
      </c>
      <c r="G1283" s="3" t="e">
        <v>#N/A</v>
      </c>
      <c r="H1283" s="3" t="e">
        <v>#N/A</v>
      </c>
      <c r="I1283" s="80" t="e">
        <v>#N/A</v>
      </c>
      <c r="J1283" s="80" t="e">
        <v>#N/A</v>
      </c>
      <c r="K1283" s="85" t="e">
        <v>#N/A</v>
      </c>
      <c r="L1283" s="9" t="e">
        <v>#N/A</v>
      </c>
      <c r="M1283" s="93" t="e">
        <v>#N/A</v>
      </c>
      <c r="N1283" s="8" t="e">
        <v>#N/A</v>
      </c>
      <c r="O1283" t="e">
        <v>#N/A</v>
      </c>
      <c r="P1283" t="e">
        <v>#N/A</v>
      </c>
      <c r="Q1283" t="e">
        <v>#N/A</v>
      </c>
      <c r="R1283" s="2" t="e">
        <v>#N/A</v>
      </c>
      <c r="S1283" t="e">
        <v>#N/A</v>
      </c>
      <c r="T1283" s="3" t="e">
        <v>#N/A</v>
      </c>
      <c r="U1283" s="3" t="e">
        <v>#N/A</v>
      </c>
      <c r="V1283" t="e">
        <v>#N/A</v>
      </c>
      <c r="W1283" t="e">
        <v>#N/A</v>
      </c>
      <c r="X1283" t="e">
        <v>#N/A</v>
      </c>
      <c r="Y1283" s="3" t="e">
        <v>#N/A</v>
      </c>
      <c r="Z1283" s="8" t="e">
        <v>#N/A</v>
      </c>
      <c r="AA1283" s="30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</row>
    <row r="1284" spans="1:32" x14ac:dyDescent="0.25">
      <c r="A1284" t="e">
        <v>#N/A</v>
      </c>
      <c r="B1284" s="33" t="e">
        <v>#N/A</v>
      </c>
      <c r="C1284" t="e">
        <v>#N/A</v>
      </c>
      <c r="D1284" t="e">
        <v>#N/A</v>
      </c>
      <c r="E1284" s="69" t="e">
        <v>#N/A</v>
      </c>
      <c r="F1284" s="3" t="e">
        <v>#N/A</v>
      </c>
      <c r="G1284" s="3" t="e">
        <v>#N/A</v>
      </c>
      <c r="H1284" s="3" t="e">
        <v>#N/A</v>
      </c>
      <c r="I1284" s="80" t="e">
        <v>#N/A</v>
      </c>
      <c r="J1284" s="80" t="e">
        <v>#N/A</v>
      </c>
      <c r="K1284" s="85" t="e">
        <v>#N/A</v>
      </c>
      <c r="L1284" s="9" t="e">
        <v>#N/A</v>
      </c>
      <c r="M1284" s="93" t="e">
        <v>#N/A</v>
      </c>
      <c r="N1284" s="8" t="e">
        <v>#N/A</v>
      </c>
      <c r="O1284" t="e">
        <v>#N/A</v>
      </c>
      <c r="P1284" t="e">
        <v>#N/A</v>
      </c>
      <c r="Q1284" t="e">
        <v>#N/A</v>
      </c>
      <c r="R1284" s="2" t="e">
        <v>#N/A</v>
      </c>
      <c r="S1284" t="e">
        <v>#N/A</v>
      </c>
      <c r="T1284" s="3" t="e">
        <v>#N/A</v>
      </c>
      <c r="U1284" s="3" t="e">
        <v>#N/A</v>
      </c>
      <c r="V1284" t="e">
        <v>#N/A</v>
      </c>
      <c r="W1284" t="e">
        <v>#N/A</v>
      </c>
      <c r="X1284" t="e">
        <v>#N/A</v>
      </c>
      <c r="Y1284" s="3" t="e">
        <v>#N/A</v>
      </c>
      <c r="Z1284" s="8" t="e">
        <v>#N/A</v>
      </c>
      <c r="AA1284" s="30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</row>
    <row r="1285" spans="1:32" x14ac:dyDescent="0.25">
      <c r="A1285" t="e">
        <v>#N/A</v>
      </c>
      <c r="B1285" s="33" t="e">
        <v>#N/A</v>
      </c>
      <c r="C1285" t="e">
        <v>#N/A</v>
      </c>
      <c r="D1285" t="e">
        <v>#N/A</v>
      </c>
      <c r="E1285" s="69" t="e">
        <v>#N/A</v>
      </c>
      <c r="F1285" s="3" t="e">
        <v>#N/A</v>
      </c>
      <c r="G1285" s="3" t="e">
        <v>#N/A</v>
      </c>
      <c r="H1285" s="3" t="e">
        <v>#N/A</v>
      </c>
      <c r="I1285" s="80" t="e">
        <v>#N/A</v>
      </c>
      <c r="J1285" s="80" t="e">
        <v>#N/A</v>
      </c>
      <c r="K1285" s="85" t="e">
        <v>#N/A</v>
      </c>
      <c r="L1285" s="9" t="e">
        <v>#N/A</v>
      </c>
      <c r="M1285" s="93" t="e">
        <v>#N/A</v>
      </c>
      <c r="N1285" s="8" t="e">
        <v>#N/A</v>
      </c>
      <c r="O1285" t="e">
        <v>#N/A</v>
      </c>
      <c r="P1285" t="e">
        <v>#N/A</v>
      </c>
      <c r="Q1285" t="e">
        <v>#N/A</v>
      </c>
      <c r="R1285" s="2" t="e">
        <v>#N/A</v>
      </c>
      <c r="S1285" t="e">
        <v>#N/A</v>
      </c>
      <c r="T1285" s="3" t="e">
        <v>#N/A</v>
      </c>
      <c r="U1285" s="3" t="e">
        <v>#N/A</v>
      </c>
      <c r="V1285" t="e">
        <v>#N/A</v>
      </c>
      <c r="W1285" t="e">
        <v>#N/A</v>
      </c>
      <c r="X1285" t="e">
        <v>#N/A</v>
      </c>
      <c r="Y1285" s="3" t="e">
        <v>#N/A</v>
      </c>
      <c r="Z1285" s="8" t="e">
        <v>#N/A</v>
      </c>
      <c r="AA1285" s="30" t="e">
        <v>#N/A</v>
      </c>
      <c r="AB1285" t="e">
        <v>#N/A</v>
      </c>
      <c r="AC1285" t="e">
        <v>#N/A</v>
      </c>
      <c r="AD1285" t="e">
        <v>#N/A</v>
      </c>
      <c r="AE1285" t="e">
        <v>#N/A</v>
      </c>
      <c r="AF1285" t="e">
        <v>#N/A</v>
      </c>
    </row>
    <row r="1286" spans="1:32" x14ac:dyDescent="0.25">
      <c r="A1286" t="e">
        <v>#N/A</v>
      </c>
      <c r="B1286" s="33" t="e">
        <v>#N/A</v>
      </c>
      <c r="C1286" t="e">
        <v>#N/A</v>
      </c>
      <c r="D1286" t="e">
        <v>#N/A</v>
      </c>
      <c r="E1286" s="69" t="e">
        <v>#N/A</v>
      </c>
      <c r="F1286" s="3" t="e">
        <v>#N/A</v>
      </c>
      <c r="G1286" s="3" t="e">
        <v>#N/A</v>
      </c>
      <c r="H1286" s="3" t="e">
        <v>#N/A</v>
      </c>
      <c r="I1286" s="80" t="e">
        <v>#N/A</v>
      </c>
      <c r="J1286" s="80" t="e">
        <v>#N/A</v>
      </c>
      <c r="K1286" s="85" t="e">
        <v>#N/A</v>
      </c>
      <c r="L1286" s="9" t="e">
        <v>#N/A</v>
      </c>
      <c r="M1286" s="93" t="e">
        <v>#N/A</v>
      </c>
      <c r="N1286" s="8" t="e">
        <v>#N/A</v>
      </c>
      <c r="O1286" t="e">
        <v>#N/A</v>
      </c>
      <c r="P1286" t="e">
        <v>#N/A</v>
      </c>
      <c r="Q1286" t="e">
        <v>#N/A</v>
      </c>
      <c r="R1286" s="2" t="e">
        <v>#N/A</v>
      </c>
      <c r="S1286" t="e">
        <v>#N/A</v>
      </c>
      <c r="T1286" s="3" t="e">
        <v>#N/A</v>
      </c>
      <c r="U1286" s="3" t="e">
        <v>#N/A</v>
      </c>
      <c r="V1286" t="e">
        <v>#N/A</v>
      </c>
      <c r="W1286" t="e">
        <v>#N/A</v>
      </c>
      <c r="X1286" t="e">
        <v>#N/A</v>
      </c>
      <c r="Y1286" s="3" t="e">
        <v>#N/A</v>
      </c>
      <c r="Z1286" s="8" t="e">
        <v>#N/A</v>
      </c>
      <c r="AA1286" s="30" t="e">
        <v>#N/A</v>
      </c>
      <c r="AB1286" t="e">
        <v>#N/A</v>
      </c>
      <c r="AC1286" t="e">
        <v>#N/A</v>
      </c>
      <c r="AD1286" t="e">
        <v>#N/A</v>
      </c>
      <c r="AE1286" t="e">
        <v>#N/A</v>
      </c>
      <c r="AF1286" t="e">
        <v>#N/A</v>
      </c>
    </row>
    <row r="1287" spans="1:32" x14ac:dyDescent="0.25">
      <c r="A1287" t="e">
        <v>#N/A</v>
      </c>
      <c r="B1287" s="33" t="e">
        <v>#N/A</v>
      </c>
      <c r="C1287" t="e">
        <v>#N/A</v>
      </c>
      <c r="D1287" t="e">
        <v>#N/A</v>
      </c>
      <c r="E1287" s="69" t="e">
        <v>#N/A</v>
      </c>
      <c r="F1287" s="3" t="e">
        <v>#N/A</v>
      </c>
      <c r="G1287" s="3" t="e">
        <v>#N/A</v>
      </c>
      <c r="H1287" s="3" t="e">
        <v>#N/A</v>
      </c>
      <c r="I1287" s="80" t="e">
        <v>#N/A</v>
      </c>
      <c r="J1287" s="80" t="e">
        <v>#N/A</v>
      </c>
      <c r="K1287" s="85" t="e">
        <v>#N/A</v>
      </c>
      <c r="L1287" s="9" t="e">
        <v>#N/A</v>
      </c>
      <c r="M1287" s="93" t="e">
        <v>#N/A</v>
      </c>
      <c r="N1287" s="8" t="e">
        <v>#N/A</v>
      </c>
      <c r="O1287" t="e">
        <v>#N/A</v>
      </c>
      <c r="P1287" t="e">
        <v>#N/A</v>
      </c>
      <c r="Q1287" t="e">
        <v>#N/A</v>
      </c>
      <c r="R1287" s="2" t="e">
        <v>#N/A</v>
      </c>
      <c r="S1287" t="e">
        <v>#N/A</v>
      </c>
      <c r="T1287" s="3" t="e">
        <v>#N/A</v>
      </c>
      <c r="U1287" s="3" t="e">
        <v>#N/A</v>
      </c>
      <c r="V1287" t="e">
        <v>#N/A</v>
      </c>
      <c r="W1287" t="e">
        <v>#N/A</v>
      </c>
      <c r="X1287" t="e">
        <v>#N/A</v>
      </c>
      <c r="Y1287" s="3" t="e">
        <v>#N/A</v>
      </c>
      <c r="Z1287" s="8" t="e">
        <v>#N/A</v>
      </c>
      <c r="AA1287" s="30" t="e">
        <v>#N/A</v>
      </c>
      <c r="AB1287" t="e">
        <v>#N/A</v>
      </c>
      <c r="AC1287" t="e">
        <v>#N/A</v>
      </c>
      <c r="AD1287" t="e">
        <v>#N/A</v>
      </c>
      <c r="AE1287" t="e">
        <v>#N/A</v>
      </c>
      <c r="AF1287" t="e">
        <v>#N/A</v>
      </c>
    </row>
    <row r="1288" spans="1:32" x14ac:dyDescent="0.25">
      <c r="A1288" t="e">
        <v>#N/A</v>
      </c>
      <c r="B1288" s="33" t="e">
        <v>#N/A</v>
      </c>
      <c r="C1288" t="e">
        <v>#N/A</v>
      </c>
      <c r="D1288" t="e">
        <v>#N/A</v>
      </c>
      <c r="E1288" s="69" t="e">
        <v>#N/A</v>
      </c>
      <c r="F1288" s="3" t="e">
        <v>#N/A</v>
      </c>
      <c r="G1288" s="3" t="e">
        <v>#N/A</v>
      </c>
      <c r="H1288" s="3" t="e">
        <v>#N/A</v>
      </c>
      <c r="I1288" s="80" t="e">
        <v>#N/A</v>
      </c>
      <c r="J1288" s="80" t="e">
        <v>#N/A</v>
      </c>
      <c r="K1288" s="85" t="e">
        <v>#N/A</v>
      </c>
      <c r="L1288" s="9" t="e">
        <v>#N/A</v>
      </c>
      <c r="M1288" s="93" t="e">
        <v>#N/A</v>
      </c>
      <c r="N1288" s="8" t="e">
        <v>#N/A</v>
      </c>
      <c r="O1288" t="e">
        <v>#N/A</v>
      </c>
      <c r="P1288" t="e">
        <v>#N/A</v>
      </c>
      <c r="Q1288" t="e">
        <v>#N/A</v>
      </c>
      <c r="R1288" s="2" t="e">
        <v>#N/A</v>
      </c>
      <c r="S1288" t="e">
        <v>#N/A</v>
      </c>
      <c r="T1288" s="3" t="e">
        <v>#N/A</v>
      </c>
      <c r="U1288" s="3" t="e">
        <v>#N/A</v>
      </c>
      <c r="V1288" t="e">
        <v>#N/A</v>
      </c>
      <c r="W1288" t="e">
        <v>#N/A</v>
      </c>
      <c r="X1288" t="e">
        <v>#N/A</v>
      </c>
      <c r="Y1288" s="3" t="e">
        <v>#N/A</v>
      </c>
      <c r="Z1288" s="8" t="e">
        <v>#N/A</v>
      </c>
      <c r="AA1288" s="30" t="e">
        <v>#N/A</v>
      </c>
      <c r="AB1288" t="e">
        <v>#N/A</v>
      </c>
      <c r="AC1288" t="e">
        <v>#N/A</v>
      </c>
      <c r="AD1288" t="e">
        <v>#N/A</v>
      </c>
      <c r="AE1288" t="e">
        <v>#N/A</v>
      </c>
      <c r="AF1288" t="e">
        <v>#N/A</v>
      </c>
    </row>
    <row r="1289" spans="1:32" x14ac:dyDescent="0.25">
      <c r="A1289" t="e">
        <v>#N/A</v>
      </c>
      <c r="B1289" s="33" t="e">
        <v>#N/A</v>
      </c>
      <c r="C1289" t="e">
        <v>#N/A</v>
      </c>
      <c r="D1289" t="e">
        <v>#N/A</v>
      </c>
      <c r="E1289" s="69" t="e">
        <v>#N/A</v>
      </c>
      <c r="F1289" s="3" t="e">
        <v>#N/A</v>
      </c>
      <c r="G1289" s="3" t="e">
        <v>#N/A</v>
      </c>
      <c r="H1289" s="3" t="e">
        <v>#N/A</v>
      </c>
      <c r="I1289" s="80" t="e">
        <v>#N/A</v>
      </c>
      <c r="J1289" s="80" t="e">
        <v>#N/A</v>
      </c>
      <c r="K1289" s="85" t="e">
        <v>#N/A</v>
      </c>
      <c r="L1289" s="9" t="e">
        <v>#N/A</v>
      </c>
      <c r="M1289" s="93" t="e">
        <v>#N/A</v>
      </c>
      <c r="N1289" s="8" t="e">
        <v>#N/A</v>
      </c>
      <c r="O1289" t="e">
        <v>#N/A</v>
      </c>
      <c r="P1289" t="e">
        <v>#N/A</v>
      </c>
      <c r="Q1289" t="e">
        <v>#N/A</v>
      </c>
      <c r="R1289" s="2" t="e">
        <v>#N/A</v>
      </c>
      <c r="S1289" t="e">
        <v>#N/A</v>
      </c>
      <c r="T1289" s="3" t="e">
        <v>#N/A</v>
      </c>
      <c r="U1289" s="3" t="e">
        <v>#N/A</v>
      </c>
      <c r="V1289" t="e">
        <v>#N/A</v>
      </c>
      <c r="W1289" t="e">
        <v>#N/A</v>
      </c>
      <c r="X1289" t="e">
        <v>#N/A</v>
      </c>
      <c r="Y1289" s="3" t="e">
        <v>#N/A</v>
      </c>
      <c r="Z1289" s="8" t="e">
        <v>#N/A</v>
      </c>
      <c r="AA1289" s="30" t="e">
        <v>#N/A</v>
      </c>
      <c r="AB1289" t="e">
        <v>#N/A</v>
      </c>
      <c r="AC1289" t="e">
        <v>#N/A</v>
      </c>
      <c r="AD1289" t="e">
        <v>#N/A</v>
      </c>
      <c r="AE1289" t="e">
        <v>#N/A</v>
      </c>
      <c r="AF1289" t="e">
        <v>#N/A</v>
      </c>
    </row>
    <row r="1290" spans="1:32" x14ac:dyDescent="0.25">
      <c r="A1290" t="e">
        <v>#N/A</v>
      </c>
      <c r="B1290" s="33" t="e">
        <v>#N/A</v>
      </c>
      <c r="C1290" t="e">
        <v>#N/A</v>
      </c>
      <c r="D1290" t="e">
        <v>#N/A</v>
      </c>
      <c r="E1290" s="69" t="e">
        <v>#N/A</v>
      </c>
      <c r="F1290" s="3" t="e">
        <v>#N/A</v>
      </c>
      <c r="G1290" s="3" t="e">
        <v>#N/A</v>
      </c>
      <c r="H1290" s="3" t="e">
        <v>#N/A</v>
      </c>
      <c r="I1290" s="80" t="e">
        <v>#N/A</v>
      </c>
      <c r="J1290" s="80" t="e">
        <v>#N/A</v>
      </c>
      <c r="K1290" s="85" t="e">
        <v>#N/A</v>
      </c>
      <c r="L1290" s="9" t="e">
        <v>#N/A</v>
      </c>
      <c r="M1290" s="93" t="e">
        <v>#N/A</v>
      </c>
      <c r="N1290" s="8" t="e">
        <v>#N/A</v>
      </c>
      <c r="O1290" t="e">
        <v>#N/A</v>
      </c>
      <c r="P1290" t="e">
        <v>#N/A</v>
      </c>
      <c r="Q1290" t="e">
        <v>#N/A</v>
      </c>
      <c r="R1290" s="2" t="e">
        <v>#N/A</v>
      </c>
      <c r="S1290" t="e">
        <v>#N/A</v>
      </c>
      <c r="T1290" s="3" t="e">
        <v>#N/A</v>
      </c>
      <c r="U1290" s="3" t="e">
        <v>#N/A</v>
      </c>
      <c r="V1290" t="e">
        <v>#N/A</v>
      </c>
      <c r="W1290" t="e">
        <v>#N/A</v>
      </c>
      <c r="X1290" t="e">
        <v>#N/A</v>
      </c>
      <c r="Y1290" s="3" t="e">
        <v>#N/A</v>
      </c>
      <c r="Z1290" s="8" t="e">
        <v>#N/A</v>
      </c>
      <c r="AA1290" s="3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</row>
    <row r="1291" spans="1:32" x14ac:dyDescent="0.25">
      <c r="A1291" t="e">
        <v>#N/A</v>
      </c>
      <c r="B1291" s="33" t="e">
        <v>#N/A</v>
      </c>
      <c r="C1291" t="e">
        <v>#N/A</v>
      </c>
      <c r="D1291" t="e">
        <v>#N/A</v>
      </c>
      <c r="E1291" s="69" t="e">
        <v>#N/A</v>
      </c>
      <c r="F1291" s="3" t="e">
        <v>#N/A</v>
      </c>
      <c r="G1291" s="3" t="e">
        <v>#N/A</v>
      </c>
      <c r="H1291" s="3" t="e">
        <v>#N/A</v>
      </c>
      <c r="I1291" s="80" t="e">
        <v>#N/A</v>
      </c>
      <c r="J1291" s="80" t="e">
        <v>#N/A</v>
      </c>
      <c r="K1291" s="85" t="e">
        <v>#N/A</v>
      </c>
      <c r="L1291" s="9" t="e">
        <v>#N/A</v>
      </c>
      <c r="M1291" s="93" t="e">
        <v>#N/A</v>
      </c>
      <c r="N1291" s="8" t="e">
        <v>#N/A</v>
      </c>
      <c r="O1291" t="e">
        <v>#N/A</v>
      </c>
      <c r="P1291" t="e">
        <v>#N/A</v>
      </c>
      <c r="Q1291" t="e">
        <v>#N/A</v>
      </c>
      <c r="R1291" s="2" t="e">
        <v>#N/A</v>
      </c>
      <c r="S1291" t="e">
        <v>#N/A</v>
      </c>
      <c r="T1291" s="3" t="e">
        <v>#N/A</v>
      </c>
      <c r="U1291" s="3" t="e">
        <v>#N/A</v>
      </c>
      <c r="V1291" t="e">
        <v>#N/A</v>
      </c>
      <c r="W1291" t="e">
        <v>#N/A</v>
      </c>
      <c r="X1291" t="e">
        <v>#N/A</v>
      </c>
      <c r="Y1291" s="3" t="e">
        <v>#N/A</v>
      </c>
      <c r="Z1291" s="8" t="e">
        <v>#N/A</v>
      </c>
      <c r="AA1291" s="30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</row>
    <row r="1292" spans="1:32" x14ac:dyDescent="0.25">
      <c r="A1292" t="e">
        <v>#N/A</v>
      </c>
      <c r="B1292" s="33" t="e">
        <v>#N/A</v>
      </c>
      <c r="C1292" t="e">
        <v>#N/A</v>
      </c>
      <c r="D1292" t="e">
        <v>#N/A</v>
      </c>
      <c r="E1292" s="69" t="e">
        <v>#N/A</v>
      </c>
      <c r="F1292" s="3" t="e">
        <v>#N/A</v>
      </c>
      <c r="G1292" s="3" t="e">
        <v>#N/A</v>
      </c>
      <c r="H1292" s="3" t="e">
        <v>#N/A</v>
      </c>
      <c r="I1292" s="80" t="e">
        <v>#N/A</v>
      </c>
      <c r="J1292" s="80" t="e">
        <v>#N/A</v>
      </c>
      <c r="K1292" s="85" t="e">
        <v>#N/A</v>
      </c>
      <c r="L1292" s="9" t="e">
        <v>#N/A</v>
      </c>
      <c r="M1292" s="93" t="e">
        <v>#N/A</v>
      </c>
      <c r="N1292" s="8" t="e">
        <v>#N/A</v>
      </c>
      <c r="O1292" t="e">
        <v>#N/A</v>
      </c>
      <c r="P1292" t="e">
        <v>#N/A</v>
      </c>
      <c r="Q1292" t="e">
        <v>#N/A</v>
      </c>
      <c r="R1292" s="2" t="e">
        <v>#N/A</v>
      </c>
      <c r="S1292" t="e">
        <v>#N/A</v>
      </c>
      <c r="T1292" s="3" t="e">
        <v>#N/A</v>
      </c>
      <c r="U1292" s="3" t="e">
        <v>#N/A</v>
      </c>
      <c r="V1292" t="e">
        <v>#N/A</v>
      </c>
      <c r="W1292" t="e">
        <v>#N/A</v>
      </c>
      <c r="X1292" t="e">
        <v>#N/A</v>
      </c>
      <c r="Y1292" s="3" t="e">
        <v>#N/A</v>
      </c>
      <c r="Z1292" s="8" t="e">
        <v>#N/A</v>
      </c>
      <c r="AA1292" s="30" t="e">
        <v>#N/A</v>
      </c>
      <c r="AB1292" t="e">
        <v>#N/A</v>
      </c>
      <c r="AC1292" t="e">
        <v>#N/A</v>
      </c>
      <c r="AD1292" t="e">
        <v>#N/A</v>
      </c>
      <c r="AE1292" t="e">
        <v>#N/A</v>
      </c>
      <c r="AF1292" t="e">
        <v>#N/A</v>
      </c>
    </row>
    <row r="1293" spans="1:32" x14ac:dyDescent="0.25">
      <c r="A1293" t="e">
        <v>#N/A</v>
      </c>
      <c r="B1293" s="33" t="e">
        <v>#N/A</v>
      </c>
      <c r="C1293" t="e">
        <v>#N/A</v>
      </c>
      <c r="D1293" t="e">
        <v>#N/A</v>
      </c>
      <c r="E1293" s="69" t="e">
        <v>#N/A</v>
      </c>
      <c r="F1293" s="3" t="e">
        <v>#N/A</v>
      </c>
      <c r="G1293" s="3" t="e">
        <v>#N/A</v>
      </c>
      <c r="H1293" s="3" t="e">
        <v>#N/A</v>
      </c>
      <c r="I1293" s="80" t="e">
        <v>#N/A</v>
      </c>
      <c r="J1293" s="80" t="e">
        <v>#N/A</v>
      </c>
      <c r="K1293" s="85" t="e">
        <v>#N/A</v>
      </c>
      <c r="L1293" s="9" t="e">
        <v>#N/A</v>
      </c>
      <c r="M1293" s="93" t="e">
        <v>#N/A</v>
      </c>
      <c r="N1293" s="8" t="e">
        <v>#N/A</v>
      </c>
      <c r="O1293" t="e">
        <v>#N/A</v>
      </c>
      <c r="P1293" t="e">
        <v>#N/A</v>
      </c>
      <c r="Q1293" t="e">
        <v>#N/A</v>
      </c>
      <c r="R1293" s="2" t="e">
        <v>#N/A</v>
      </c>
      <c r="S1293" t="e">
        <v>#N/A</v>
      </c>
      <c r="T1293" s="3" t="e">
        <v>#N/A</v>
      </c>
      <c r="U1293" s="3" t="e">
        <v>#N/A</v>
      </c>
      <c r="V1293" t="e">
        <v>#N/A</v>
      </c>
      <c r="W1293" t="e">
        <v>#N/A</v>
      </c>
      <c r="X1293" t="e">
        <v>#N/A</v>
      </c>
      <c r="Y1293" s="3" t="e">
        <v>#N/A</v>
      </c>
      <c r="Z1293" s="8" t="e">
        <v>#N/A</v>
      </c>
      <c r="AA1293" s="30" t="e">
        <v>#N/A</v>
      </c>
      <c r="AB1293" t="e">
        <v>#N/A</v>
      </c>
      <c r="AC1293" t="e">
        <v>#N/A</v>
      </c>
      <c r="AD1293" t="e">
        <v>#N/A</v>
      </c>
      <c r="AE1293" t="e">
        <v>#N/A</v>
      </c>
      <c r="AF1293" t="e">
        <v>#N/A</v>
      </c>
    </row>
    <row r="1294" spans="1:32" x14ac:dyDescent="0.25">
      <c r="A1294" t="e">
        <v>#N/A</v>
      </c>
      <c r="B1294" s="33" t="e">
        <v>#N/A</v>
      </c>
      <c r="C1294" t="e">
        <v>#N/A</v>
      </c>
      <c r="D1294" t="e">
        <v>#N/A</v>
      </c>
      <c r="E1294" s="69" t="e">
        <v>#N/A</v>
      </c>
      <c r="F1294" s="3" t="e">
        <v>#N/A</v>
      </c>
      <c r="G1294" s="3" t="e">
        <v>#N/A</v>
      </c>
      <c r="H1294" s="3" t="e">
        <v>#N/A</v>
      </c>
      <c r="I1294" s="80" t="e">
        <v>#N/A</v>
      </c>
      <c r="J1294" s="80" t="e">
        <v>#N/A</v>
      </c>
      <c r="K1294" s="85" t="e">
        <v>#N/A</v>
      </c>
      <c r="L1294" s="9" t="e">
        <v>#N/A</v>
      </c>
      <c r="M1294" s="93" t="e">
        <v>#N/A</v>
      </c>
      <c r="N1294" s="8" t="e">
        <v>#N/A</v>
      </c>
      <c r="O1294" t="e">
        <v>#N/A</v>
      </c>
      <c r="P1294" t="e">
        <v>#N/A</v>
      </c>
      <c r="Q1294" t="e">
        <v>#N/A</v>
      </c>
      <c r="R1294" s="2" t="e">
        <v>#N/A</v>
      </c>
      <c r="S1294" t="e">
        <v>#N/A</v>
      </c>
      <c r="T1294" s="3" t="e">
        <v>#N/A</v>
      </c>
      <c r="U1294" s="3" t="e">
        <v>#N/A</v>
      </c>
      <c r="V1294" t="e">
        <v>#N/A</v>
      </c>
      <c r="W1294" t="e">
        <v>#N/A</v>
      </c>
      <c r="X1294" t="e">
        <v>#N/A</v>
      </c>
      <c r="Y1294" s="3" t="e">
        <v>#N/A</v>
      </c>
      <c r="Z1294" s="8" t="e">
        <v>#N/A</v>
      </c>
      <c r="AA1294" s="30" t="e">
        <v>#N/A</v>
      </c>
      <c r="AB1294" t="e">
        <v>#N/A</v>
      </c>
      <c r="AC1294" t="e">
        <v>#N/A</v>
      </c>
      <c r="AD1294" t="e">
        <v>#N/A</v>
      </c>
      <c r="AE1294" t="e">
        <v>#N/A</v>
      </c>
      <c r="AF1294" t="e">
        <v>#N/A</v>
      </c>
    </row>
    <row r="1295" spans="1:32" x14ac:dyDescent="0.25">
      <c r="A1295" t="e">
        <v>#N/A</v>
      </c>
      <c r="B1295" s="33" t="e">
        <v>#N/A</v>
      </c>
      <c r="C1295" t="e">
        <v>#N/A</v>
      </c>
      <c r="D1295" t="e">
        <v>#N/A</v>
      </c>
      <c r="E1295" s="69" t="e">
        <v>#N/A</v>
      </c>
      <c r="F1295" s="3" t="e">
        <v>#N/A</v>
      </c>
      <c r="G1295" s="3" t="e">
        <v>#N/A</v>
      </c>
      <c r="H1295" s="3" t="e">
        <v>#N/A</v>
      </c>
      <c r="I1295" s="80" t="e">
        <v>#N/A</v>
      </c>
      <c r="J1295" s="80" t="e">
        <v>#N/A</v>
      </c>
      <c r="K1295" s="85" t="e">
        <v>#N/A</v>
      </c>
      <c r="L1295" s="9" t="e">
        <v>#N/A</v>
      </c>
      <c r="M1295" s="93" t="e">
        <v>#N/A</v>
      </c>
      <c r="N1295" s="8" t="e">
        <v>#N/A</v>
      </c>
      <c r="O1295" t="e">
        <v>#N/A</v>
      </c>
      <c r="P1295" t="e">
        <v>#N/A</v>
      </c>
      <c r="Q1295" t="e">
        <v>#N/A</v>
      </c>
      <c r="R1295" s="2" t="e">
        <v>#N/A</v>
      </c>
      <c r="S1295" t="e">
        <v>#N/A</v>
      </c>
      <c r="T1295" s="3" t="e">
        <v>#N/A</v>
      </c>
      <c r="U1295" s="3" t="e">
        <v>#N/A</v>
      </c>
      <c r="V1295" t="e">
        <v>#N/A</v>
      </c>
      <c r="W1295" t="e">
        <v>#N/A</v>
      </c>
      <c r="X1295" t="e">
        <v>#N/A</v>
      </c>
      <c r="Y1295" s="3" t="e">
        <v>#N/A</v>
      </c>
      <c r="Z1295" s="8" t="e">
        <v>#N/A</v>
      </c>
      <c r="AA1295" s="30" t="e">
        <v>#N/A</v>
      </c>
      <c r="AB1295" t="e">
        <v>#N/A</v>
      </c>
      <c r="AC1295" t="e">
        <v>#N/A</v>
      </c>
      <c r="AD1295" t="e">
        <v>#N/A</v>
      </c>
      <c r="AE1295" t="e">
        <v>#N/A</v>
      </c>
      <c r="AF1295" t="e">
        <v>#N/A</v>
      </c>
    </row>
    <row r="1296" spans="1:32" x14ac:dyDescent="0.25">
      <c r="A1296" t="e">
        <v>#N/A</v>
      </c>
      <c r="B1296" s="33" t="e">
        <v>#N/A</v>
      </c>
      <c r="C1296" t="e">
        <v>#N/A</v>
      </c>
      <c r="D1296" t="e">
        <v>#N/A</v>
      </c>
      <c r="E1296" s="69" t="e">
        <v>#N/A</v>
      </c>
      <c r="F1296" s="3" t="e">
        <v>#N/A</v>
      </c>
      <c r="G1296" s="3" t="e">
        <v>#N/A</v>
      </c>
      <c r="H1296" s="3" t="e">
        <v>#N/A</v>
      </c>
      <c r="I1296" s="80" t="e">
        <v>#N/A</v>
      </c>
      <c r="J1296" s="80" t="e">
        <v>#N/A</v>
      </c>
      <c r="K1296" s="85" t="e">
        <v>#N/A</v>
      </c>
      <c r="L1296" s="9" t="e">
        <v>#N/A</v>
      </c>
      <c r="M1296" s="93" t="e">
        <v>#N/A</v>
      </c>
      <c r="N1296" s="8" t="e">
        <v>#N/A</v>
      </c>
      <c r="O1296" t="e">
        <v>#N/A</v>
      </c>
      <c r="P1296" t="e">
        <v>#N/A</v>
      </c>
      <c r="Q1296" t="e">
        <v>#N/A</v>
      </c>
      <c r="R1296" s="2" t="e">
        <v>#N/A</v>
      </c>
      <c r="S1296" t="e">
        <v>#N/A</v>
      </c>
      <c r="T1296" s="3" t="e">
        <v>#N/A</v>
      </c>
      <c r="U1296" s="3" t="e">
        <v>#N/A</v>
      </c>
      <c r="V1296" t="e">
        <v>#N/A</v>
      </c>
      <c r="W1296" t="e">
        <v>#N/A</v>
      </c>
      <c r="X1296" t="e">
        <v>#N/A</v>
      </c>
      <c r="Y1296" s="3" t="e">
        <v>#N/A</v>
      </c>
      <c r="Z1296" s="8" t="e">
        <v>#N/A</v>
      </c>
      <c r="AA1296" s="30" t="e">
        <v>#N/A</v>
      </c>
      <c r="AB1296" t="e">
        <v>#N/A</v>
      </c>
      <c r="AC1296" t="e">
        <v>#N/A</v>
      </c>
      <c r="AD1296" t="e">
        <v>#N/A</v>
      </c>
      <c r="AE1296" t="e">
        <v>#N/A</v>
      </c>
      <c r="AF1296" t="e">
        <v>#N/A</v>
      </c>
    </row>
    <row r="1297" spans="1:32" x14ac:dyDescent="0.25">
      <c r="A1297" t="e">
        <v>#N/A</v>
      </c>
      <c r="B1297" s="33" t="e">
        <v>#N/A</v>
      </c>
      <c r="C1297" t="e">
        <v>#N/A</v>
      </c>
      <c r="D1297" t="e">
        <v>#N/A</v>
      </c>
      <c r="E1297" s="69" t="e">
        <v>#N/A</v>
      </c>
      <c r="F1297" s="3" t="e">
        <v>#N/A</v>
      </c>
      <c r="G1297" s="3" t="e">
        <v>#N/A</v>
      </c>
      <c r="H1297" s="3" t="e">
        <v>#N/A</v>
      </c>
      <c r="I1297" s="80" t="e">
        <v>#N/A</v>
      </c>
      <c r="J1297" s="80" t="e">
        <v>#N/A</v>
      </c>
      <c r="K1297" s="85" t="e">
        <v>#N/A</v>
      </c>
      <c r="L1297" s="9" t="e">
        <v>#N/A</v>
      </c>
      <c r="M1297" s="93" t="e">
        <v>#N/A</v>
      </c>
      <c r="N1297" s="8" t="e">
        <v>#N/A</v>
      </c>
      <c r="O1297" t="e">
        <v>#N/A</v>
      </c>
      <c r="P1297" t="e">
        <v>#N/A</v>
      </c>
      <c r="Q1297" t="e">
        <v>#N/A</v>
      </c>
      <c r="R1297" s="2" t="e">
        <v>#N/A</v>
      </c>
      <c r="S1297" t="e">
        <v>#N/A</v>
      </c>
      <c r="T1297" s="3" t="e">
        <v>#N/A</v>
      </c>
      <c r="U1297" s="3" t="e">
        <v>#N/A</v>
      </c>
      <c r="V1297" t="e">
        <v>#N/A</v>
      </c>
      <c r="W1297" t="e">
        <v>#N/A</v>
      </c>
      <c r="X1297" t="e">
        <v>#N/A</v>
      </c>
      <c r="Y1297" s="3" t="e">
        <v>#N/A</v>
      </c>
      <c r="Z1297" s="8" t="e">
        <v>#N/A</v>
      </c>
      <c r="AA1297" s="30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</row>
    <row r="1298" spans="1:32" x14ac:dyDescent="0.25">
      <c r="A1298" t="e">
        <v>#N/A</v>
      </c>
      <c r="B1298" s="33" t="e">
        <v>#N/A</v>
      </c>
      <c r="C1298" t="e">
        <v>#N/A</v>
      </c>
      <c r="D1298" t="e">
        <v>#N/A</v>
      </c>
      <c r="E1298" s="69" t="e">
        <v>#N/A</v>
      </c>
      <c r="F1298" s="3" t="e">
        <v>#N/A</v>
      </c>
      <c r="G1298" s="3" t="e">
        <v>#N/A</v>
      </c>
      <c r="H1298" s="3" t="e">
        <v>#N/A</v>
      </c>
      <c r="I1298" s="80" t="e">
        <v>#N/A</v>
      </c>
      <c r="J1298" s="80" t="e">
        <v>#N/A</v>
      </c>
      <c r="K1298" s="85" t="e">
        <v>#N/A</v>
      </c>
      <c r="L1298" s="9" t="e">
        <v>#N/A</v>
      </c>
      <c r="M1298" s="93" t="e">
        <v>#N/A</v>
      </c>
      <c r="N1298" s="8" t="e">
        <v>#N/A</v>
      </c>
      <c r="O1298" t="e">
        <v>#N/A</v>
      </c>
      <c r="P1298" t="e">
        <v>#N/A</v>
      </c>
      <c r="Q1298" t="e">
        <v>#N/A</v>
      </c>
      <c r="R1298" s="2" t="e">
        <v>#N/A</v>
      </c>
      <c r="S1298" t="e">
        <v>#N/A</v>
      </c>
      <c r="T1298" s="3" t="e">
        <v>#N/A</v>
      </c>
      <c r="U1298" s="3" t="e">
        <v>#N/A</v>
      </c>
      <c r="V1298" t="e">
        <v>#N/A</v>
      </c>
      <c r="W1298" t="e">
        <v>#N/A</v>
      </c>
      <c r="X1298" t="e">
        <v>#N/A</v>
      </c>
      <c r="Y1298" s="3" t="e">
        <v>#N/A</v>
      </c>
      <c r="Z1298" s="8" t="e">
        <v>#N/A</v>
      </c>
      <c r="AA1298" s="30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</row>
    <row r="1299" spans="1:32" x14ac:dyDescent="0.25">
      <c r="A1299" t="e">
        <v>#N/A</v>
      </c>
      <c r="B1299" s="33" t="e">
        <v>#N/A</v>
      </c>
      <c r="C1299" t="e">
        <v>#N/A</v>
      </c>
      <c r="D1299" t="e">
        <v>#N/A</v>
      </c>
      <c r="E1299" s="69" t="e">
        <v>#N/A</v>
      </c>
      <c r="F1299" s="3" t="e">
        <v>#N/A</v>
      </c>
      <c r="G1299" s="3" t="e">
        <v>#N/A</v>
      </c>
      <c r="H1299" s="3" t="e">
        <v>#N/A</v>
      </c>
      <c r="I1299" s="80" t="e">
        <v>#N/A</v>
      </c>
      <c r="J1299" s="80" t="e">
        <v>#N/A</v>
      </c>
      <c r="K1299" s="85" t="e">
        <v>#N/A</v>
      </c>
      <c r="L1299" s="9" t="e">
        <v>#N/A</v>
      </c>
      <c r="M1299" s="93" t="e">
        <v>#N/A</v>
      </c>
      <c r="N1299" s="8" t="e">
        <v>#N/A</v>
      </c>
      <c r="O1299" t="e">
        <v>#N/A</v>
      </c>
      <c r="P1299" t="e">
        <v>#N/A</v>
      </c>
      <c r="Q1299" t="e">
        <v>#N/A</v>
      </c>
      <c r="R1299" s="2" t="e">
        <v>#N/A</v>
      </c>
      <c r="S1299" t="e">
        <v>#N/A</v>
      </c>
      <c r="T1299" s="3" t="e">
        <v>#N/A</v>
      </c>
      <c r="U1299" s="3" t="e">
        <v>#N/A</v>
      </c>
      <c r="V1299" t="e">
        <v>#N/A</v>
      </c>
      <c r="W1299" t="e">
        <v>#N/A</v>
      </c>
      <c r="X1299" t="e">
        <v>#N/A</v>
      </c>
      <c r="Y1299" s="3" t="e">
        <v>#N/A</v>
      </c>
      <c r="Z1299" s="8" t="e">
        <v>#N/A</v>
      </c>
      <c r="AA1299" s="30" t="e">
        <v>#N/A</v>
      </c>
      <c r="AB1299" t="e">
        <v>#N/A</v>
      </c>
      <c r="AC1299" t="e">
        <v>#N/A</v>
      </c>
      <c r="AD1299" t="e">
        <v>#N/A</v>
      </c>
      <c r="AE1299" t="e">
        <v>#N/A</v>
      </c>
      <c r="AF1299" t="e">
        <v>#N/A</v>
      </c>
    </row>
    <row r="1300" spans="1:32" x14ac:dyDescent="0.25">
      <c r="A1300" t="e">
        <v>#N/A</v>
      </c>
      <c r="B1300" s="33" t="e">
        <v>#N/A</v>
      </c>
      <c r="C1300" t="e">
        <v>#N/A</v>
      </c>
      <c r="D1300" t="e">
        <v>#N/A</v>
      </c>
      <c r="E1300" s="69" t="e">
        <v>#N/A</v>
      </c>
      <c r="F1300" s="3" t="e">
        <v>#N/A</v>
      </c>
      <c r="G1300" s="3" t="e">
        <v>#N/A</v>
      </c>
      <c r="H1300" s="3" t="e">
        <v>#N/A</v>
      </c>
      <c r="I1300" s="80" t="e">
        <v>#N/A</v>
      </c>
      <c r="J1300" s="80" t="e">
        <v>#N/A</v>
      </c>
      <c r="K1300" s="85" t="e">
        <v>#N/A</v>
      </c>
      <c r="L1300" s="9" t="e">
        <v>#N/A</v>
      </c>
      <c r="M1300" s="93" t="e">
        <v>#N/A</v>
      </c>
      <c r="N1300" s="8" t="e">
        <v>#N/A</v>
      </c>
      <c r="O1300" t="e">
        <v>#N/A</v>
      </c>
      <c r="P1300" t="e">
        <v>#N/A</v>
      </c>
      <c r="Q1300" t="e">
        <v>#N/A</v>
      </c>
      <c r="R1300" s="2" t="e">
        <v>#N/A</v>
      </c>
      <c r="S1300" t="e">
        <v>#N/A</v>
      </c>
      <c r="T1300" s="3" t="e">
        <v>#N/A</v>
      </c>
      <c r="U1300" s="3" t="e">
        <v>#N/A</v>
      </c>
      <c r="V1300" t="e">
        <v>#N/A</v>
      </c>
      <c r="W1300" t="e">
        <v>#N/A</v>
      </c>
      <c r="X1300" t="e">
        <v>#N/A</v>
      </c>
      <c r="Y1300" s="3" t="e">
        <v>#N/A</v>
      </c>
      <c r="Z1300" s="8" t="e">
        <v>#N/A</v>
      </c>
      <c r="AA1300" s="30" t="e">
        <v>#N/A</v>
      </c>
      <c r="AB1300" t="e">
        <v>#N/A</v>
      </c>
      <c r="AC1300" t="e">
        <v>#N/A</v>
      </c>
      <c r="AD1300" t="e">
        <v>#N/A</v>
      </c>
      <c r="AE1300" t="e">
        <v>#N/A</v>
      </c>
      <c r="AF1300" t="e">
        <v>#N/A</v>
      </c>
    </row>
    <row r="1301" spans="1:32" x14ac:dyDescent="0.25">
      <c r="A1301" t="e">
        <v>#N/A</v>
      </c>
      <c r="B1301" s="33" t="e">
        <v>#N/A</v>
      </c>
      <c r="C1301" t="e">
        <v>#N/A</v>
      </c>
      <c r="D1301" t="e">
        <v>#N/A</v>
      </c>
      <c r="E1301" s="69" t="e">
        <v>#N/A</v>
      </c>
      <c r="F1301" s="3" t="e">
        <v>#N/A</v>
      </c>
      <c r="G1301" s="3" t="e">
        <v>#N/A</v>
      </c>
      <c r="H1301" s="3" t="e">
        <v>#N/A</v>
      </c>
      <c r="I1301" s="80" t="e">
        <v>#N/A</v>
      </c>
      <c r="J1301" s="80" t="e">
        <v>#N/A</v>
      </c>
      <c r="K1301" s="85" t="e">
        <v>#N/A</v>
      </c>
      <c r="L1301" s="9" t="e">
        <v>#N/A</v>
      </c>
      <c r="M1301" s="93" t="e">
        <v>#N/A</v>
      </c>
      <c r="N1301" s="8" t="e">
        <v>#N/A</v>
      </c>
      <c r="O1301" t="e">
        <v>#N/A</v>
      </c>
      <c r="P1301" t="e">
        <v>#N/A</v>
      </c>
      <c r="Q1301" t="e">
        <v>#N/A</v>
      </c>
      <c r="R1301" s="2" t="e">
        <v>#N/A</v>
      </c>
      <c r="S1301" t="e">
        <v>#N/A</v>
      </c>
      <c r="T1301" s="3" t="e">
        <v>#N/A</v>
      </c>
      <c r="U1301" s="3" t="e">
        <v>#N/A</v>
      </c>
      <c r="V1301" t="e">
        <v>#N/A</v>
      </c>
      <c r="W1301" t="e">
        <v>#N/A</v>
      </c>
      <c r="X1301" t="e">
        <v>#N/A</v>
      </c>
      <c r="Y1301" s="3" t="e">
        <v>#N/A</v>
      </c>
      <c r="Z1301" s="8" t="e">
        <v>#N/A</v>
      </c>
      <c r="AA1301" s="30" t="e">
        <v>#N/A</v>
      </c>
      <c r="AB1301" t="e">
        <v>#N/A</v>
      </c>
      <c r="AC1301" t="e">
        <v>#N/A</v>
      </c>
      <c r="AD1301" t="e">
        <v>#N/A</v>
      </c>
      <c r="AE1301" t="e">
        <v>#N/A</v>
      </c>
      <c r="AF1301" t="e">
        <v>#N/A</v>
      </c>
    </row>
    <row r="1302" spans="1:32" x14ac:dyDescent="0.25">
      <c r="A1302" t="e">
        <v>#N/A</v>
      </c>
      <c r="B1302" s="33" t="e">
        <v>#N/A</v>
      </c>
      <c r="C1302" t="e">
        <v>#N/A</v>
      </c>
      <c r="D1302" t="e">
        <v>#N/A</v>
      </c>
      <c r="E1302" s="69" t="e">
        <v>#N/A</v>
      </c>
      <c r="F1302" s="3" t="e">
        <v>#N/A</v>
      </c>
      <c r="G1302" s="3" t="e">
        <v>#N/A</v>
      </c>
      <c r="H1302" s="3" t="e">
        <v>#N/A</v>
      </c>
      <c r="I1302" s="80" t="e">
        <v>#N/A</v>
      </c>
      <c r="J1302" s="80" t="e">
        <v>#N/A</v>
      </c>
      <c r="K1302" s="85" t="e">
        <v>#N/A</v>
      </c>
      <c r="L1302" s="9" t="e">
        <v>#N/A</v>
      </c>
      <c r="M1302" s="93" t="e">
        <v>#N/A</v>
      </c>
      <c r="N1302" s="8" t="e">
        <v>#N/A</v>
      </c>
      <c r="O1302" t="e">
        <v>#N/A</v>
      </c>
      <c r="P1302" t="e">
        <v>#N/A</v>
      </c>
      <c r="Q1302" t="e">
        <v>#N/A</v>
      </c>
      <c r="R1302" s="2" t="e">
        <v>#N/A</v>
      </c>
      <c r="S1302" t="e">
        <v>#N/A</v>
      </c>
      <c r="T1302" s="3" t="e">
        <v>#N/A</v>
      </c>
      <c r="U1302" s="3" t="e">
        <v>#N/A</v>
      </c>
      <c r="V1302" t="e">
        <v>#N/A</v>
      </c>
      <c r="W1302" t="e">
        <v>#N/A</v>
      </c>
      <c r="X1302" t="e">
        <v>#N/A</v>
      </c>
      <c r="Y1302" s="3" t="e">
        <v>#N/A</v>
      </c>
      <c r="Z1302" s="8" t="e">
        <v>#N/A</v>
      </c>
      <c r="AA1302" s="30" t="e">
        <v>#N/A</v>
      </c>
      <c r="AB1302" t="e">
        <v>#N/A</v>
      </c>
      <c r="AC1302" t="e">
        <v>#N/A</v>
      </c>
      <c r="AD1302" t="e">
        <v>#N/A</v>
      </c>
      <c r="AE1302" t="e">
        <v>#N/A</v>
      </c>
      <c r="AF1302" t="e">
        <v>#N/A</v>
      </c>
    </row>
    <row r="1303" spans="1:32" x14ac:dyDescent="0.25">
      <c r="A1303" t="e">
        <v>#N/A</v>
      </c>
      <c r="B1303" s="33" t="e">
        <v>#N/A</v>
      </c>
      <c r="C1303" t="e">
        <v>#N/A</v>
      </c>
      <c r="D1303" t="e">
        <v>#N/A</v>
      </c>
      <c r="E1303" s="69" t="e">
        <v>#N/A</v>
      </c>
      <c r="F1303" s="3" t="e">
        <v>#N/A</v>
      </c>
      <c r="G1303" s="3" t="e">
        <v>#N/A</v>
      </c>
      <c r="H1303" s="3" t="e">
        <v>#N/A</v>
      </c>
      <c r="I1303" s="80" t="e">
        <v>#N/A</v>
      </c>
      <c r="J1303" s="80" t="e">
        <v>#N/A</v>
      </c>
      <c r="K1303" s="85" t="e">
        <v>#N/A</v>
      </c>
      <c r="L1303" s="9" t="e">
        <v>#N/A</v>
      </c>
      <c r="M1303" s="93" t="e">
        <v>#N/A</v>
      </c>
      <c r="N1303" s="8" t="e">
        <v>#N/A</v>
      </c>
      <c r="O1303" t="e">
        <v>#N/A</v>
      </c>
      <c r="P1303" t="e">
        <v>#N/A</v>
      </c>
      <c r="Q1303" t="e">
        <v>#N/A</v>
      </c>
      <c r="R1303" s="2" t="e">
        <v>#N/A</v>
      </c>
      <c r="S1303" t="e">
        <v>#N/A</v>
      </c>
      <c r="T1303" s="3" t="e">
        <v>#N/A</v>
      </c>
      <c r="U1303" s="3" t="e">
        <v>#N/A</v>
      </c>
      <c r="V1303" t="e">
        <v>#N/A</v>
      </c>
      <c r="W1303" t="e">
        <v>#N/A</v>
      </c>
      <c r="X1303" t="e">
        <v>#N/A</v>
      </c>
      <c r="Y1303" s="3" t="e">
        <v>#N/A</v>
      </c>
      <c r="Z1303" s="8" t="e">
        <v>#N/A</v>
      </c>
      <c r="AA1303" s="30" t="e">
        <v>#N/A</v>
      </c>
      <c r="AB1303" t="e">
        <v>#N/A</v>
      </c>
      <c r="AC1303" t="e">
        <v>#N/A</v>
      </c>
      <c r="AD1303" t="e">
        <v>#N/A</v>
      </c>
      <c r="AE1303" t="e">
        <v>#N/A</v>
      </c>
      <c r="AF1303" t="e">
        <v>#N/A</v>
      </c>
    </row>
    <row r="1304" spans="1:32" x14ac:dyDescent="0.25">
      <c r="A1304" t="e">
        <v>#N/A</v>
      </c>
      <c r="B1304" s="33" t="e">
        <v>#N/A</v>
      </c>
      <c r="C1304" t="e">
        <v>#N/A</v>
      </c>
      <c r="D1304" t="e">
        <v>#N/A</v>
      </c>
      <c r="E1304" s="69" t="e">
        <v>#N/A</v>
      </c>
      <c r="F1304" s="3" t="e">
        <v>#N/A</v>
      </c>
      <c r="G1304" s="3" t="e">
        <v>#N/A</v>
      </c>
      <c r="H1304" s="3" t="e">
        <v>#N/A</v>
      </c>
      <c r="I1304" s="80" t="e">
        <v>#N/A</v>
      </c>
      <c r="J1304" s="80" t="e">
        <v>#N/A</v>
      </c>
      <c r="K1304" s="85" t="e">
        <v>#N/A</v>
      </c>
      <c r="L1304" s="9" t="e">
        <v>#N/A</v>
      </c>
      <c r="M1304" s="93" t="e">
        <v>#N/A</v>
      </c>
      <c r="N1304" s="8" t="e">
        <v>#N/A</v>
      </c>
      <c r="O1304" t="e">
        <v>#N/A</v>
      </c>
      <c r="P1304" t="e">
        <v>#N/A</v>
      </c>
      <c r="Q1304" t="e">
        <v>#N/A</v>
      </c>
      <c r="R1304" s="2" t="e">
        <v>#N/A</v>
      </c>
      <c r="S1304" t="e">
        <v>#N/A</v>
      </c>
      <c r="T1304" s="3" t="e">
        <v>#N/A</v>
      </c>
      <c r="U1304" s="3" t="e">
        <v>#N/A</v>
      </c>
      <c r="V1304" t="e">
        <v>#N/A</v>
      </c>
      <c r="W1304" t="e">
        <v>#N/A</v>
      </c>
      <c r="X1304" t="e">
        <v>#N/A</v>
      </c>
      <c r="Y1304" s="3" t="e">
        <v>#N/A</v>
      </c>
      <c r="Z1304" s="8" t="e">
        <v>#N/A</v>
      </c>
      <c r="AA1304" s="30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</row>
    <row r="1305" spans="1:32" x14ac:dyDescent="0.25">
      <c r="A1305" t="e">
        <v>#N/A</v>
      </c>
      <c r="B1305" s="33" t="e">
        <v>#N/A</v>
      </c>
      <c r="C1305" t="e">
        <v>#N/A</v>
      </c>
      <c r="D1305" t="e">
        <v>#N/A</v>
      </c>
      <c r="E1305" s="69" t="e">
        <v>#N/A</v>
      </c>
      <c r="F1305" s="3" t="e">
        <v>#N/A</v>
      </c>
      <c r="G1305" s="3" t="e">
        <v>#N/A</v>
      </c>
      <c r="H1305" s="3" t="e">
        <v>#N/A</v>
      </c>
      <c r="I1305" s="80" t="e">
        <v>#N/A</v>
      </c>
      <c r="J1305" s="80" t="e">
        <v>#N/A</v>
      </c>
      <c r="K1305" s="85" t="e">
        <v>#N/A</v>
      </c>
      <c r="L1305" s="9" t="e">
        <v>#N/A</v>
      </c>
      <c r="M1305" s="93" t="e">
        <v>#N/A</v>
      </c>
      <c r="N1305" s="8" t="e">
        <v>#N/A</v>
      </c>
      <c r="O1305" t="e">
        <v>#N/A</v>
      </c>
      <c r="P1305" t="e">
        <v>#N/A</v>
      </c>
      <c r="Q1305" t="e">
        <v>#N/A</v>
      </c>
      <c r="R1305" s="2" t="e">
        <v>#N/A</v>
      </c>
      <c r="S1305" t="e">
        <v>#N/A</v>
      </c>
      <c r="T1305" s="3" t="e">
        <v>#N/A</v>
      </c>
      <c r="U1305" s="3" t="e">
        <v>#N/A</v>
      </c>
      <c r="V1305" t="e">
        <v>#N/A</v>
      </c>
      <c r="W1305" t="e">
        <v>#N/A</v>
      </c>
      <c r="X1305" t="e">
        <v>#N/A</v>
      </c>
      <c r="Y1305" s="3" t="e">
        <v>#N/A</v>
      </c>
      <c r="Z1305" s="8" t="e">
        <v>#N/A</v>
      </c>
      <c r="AA1305" s="30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</row>
    <row r="1306" spans="1:32" x14ac:dyDescent="0.25">
      <c r="A1306" t="e">
        <v>#N/A</v>
      </c>
      <c r="B1306" s="33" t="e">
        <v>#N/A</v>
      </c>
      <c r="C1306" t="e">
        <v>#N/A</v>
      </c>
      <c r="D1306" t="e">
        <v>#N/A</v>
      </c>
      <c r="E1306" s="69" t="e">
        <v>#N/A</v>
      </c>
      <c r="F1306" s="3" t="e">
        <v>#N/A</v>
      </c>
      <c r="G1306" s="3" t="e">
        <v>#N/A</v>
      </c>
      <c r="H1306" s="3" t="e">
        <v>#N/A</v>
      </c>
      <c r="I1306" s="80" t="e">
        <v>#N/A</v>
      </c>
      <c r="J1306" s="80" t="e">
        <v>#N/A</v>
      </c>
      <c r="K1306" s="85" t="e">
        <v>#N/A</v>
      </c>
      <c r="L1306" s="9" t="e">
        <v>#N/A</v>
      </c>
      <c r="M1306" s="93" t="e">
        <v>#N/A</v>
      </c>
      <c r="N1306" s="8" t="e">
        <v>#N/A</v>
      </c>
      <c r="O1306" t="e">
        <v>#N/A</v>
      </c>
      <c r="P1306" t="e">
        <v>#N/A</v>
      </c>
      <c r="Q1306" t="e">
        <v>#N/A</v>
      </c>
      <c r="R1306" s="2" t="e">
        <v>#N/A</v>
      </c>
      <c r="S1306" t="e">
        <v>#N/A</v>
      </c>
      <c r="T1306" s="3" t="e">
        <v>#N/A</v>
      </c>
      <c r="U1306" s="3" t="e">
        <v>#N/A</v>
      </c>
      <c r="V1306" t="e">
        <v>#N/A</v>
      </c>
      <c r="W1306" t="e">
        <v>#N/A</v>
      </c>
      <c r="X1306" t="e">
        <v>#N/A</v>
      </c>
      <c r="Y1306" s="3" t="e">
        <v>#N/A</v>
      </c>
      <c r="Z1306" s="8" t="e">
        <v>#N/A</v>
      </c>
      <c r="AA1306" s="30" t="e">
        <v>#N/A</v>
      </c>
      <c r="AB1306" t="e">
        <v>#N/A</v>
      </c>
      <c r="AC1306" t="e">
        <v>#N/A</v>
      </c>
      <c r="AD1306" t="e">
        <v>#N/A</v>
      </c>
      <c r="AE1306" t="e">
        <v>#N/A</v>
      </c>
      <c r="AF1306" t="e">
        <v>#N/A</v>
      </c>
    </row>
    <row r="1307" spans="1:32" x14ac:dyDescent="0.25">
      <c r="A1307" t="e">
        <v>#N/A</v>
      </c>
      <c r="B1307" s="33" t="e">
        <v>#N/A</v>
      </c>
      <c r="C1307" t="e">
        <v>#N/A</v>
      </c>
      <c r="D1307" t="e">
        <v>#N/A</v>
      </c>
      <c r="E1307" s="69" t="e">
        <v>#N/A</v>
      </c>
      <c r="F1307" s="3" t="e">
        <v>#N/A</v>
      </c>
      <c r="G1307" s="3" t="e">
        <v>#N/A</v>
      </c>
      <c r="H1307" s="3" t="e">
        <v>#N/A</v>
      </c>
      <c r="I1307" s="80" t="e">
        <v>#N/A</v>
      </c>
      <c r="J1307" s="80" t="e">
        <v>#N/A</v>
      </c>
      <c r="K1307" s="85" t="e">
        <v>#N/A</v>
      </c>
      <c r="L1307" s="9" t="e">
        <v>#N/A</v>
      </c>
      <c r="M1307" s="93" t="e">
        <v>#N/A</v>
      </c>
      <c r="N1307" s="8" t="e">
        <v>#N/A</v>
      </c>
      <c r="O1307" t="e">
        <v>#N/A</v>
      </c>
      <c r="P1307" t="e">
        <v>#N/A</v>
      </c>
      <c r="Q1307" t="e">
        <v>#N/A</v>
      </c>
      <c r="R1307" s="2" t="e">
        <v>#N/A</v>
      </c>
      <c r="S1307" t="e">
        <v>#N/A</v>
      </c>
      <c r="T1307" s="3" t="e">
        <v>#N/A</v>
      </c>
      <c r="U1307" s="3" t="e">
        <v>#N/A</v>
      </c>
      <c r="V1307" t="e">
        <v>#N/A</v>
      </c>
      <c r="W1307" t="e">
        <v>#N/A</v>
      </c>
      <c r="X1307" t="e">
        <v>#N/A</v>
      </c>
      <c r="Y1307" s="3" t="e">
        <v>#N/A</v>
      </c>
      <c r="Z1307" s="8" t="e">
        <v>#N/A</v>
      </c>
      <c r="AA1307" s="30" t="e">
        <v>#N/A</v>
      </c>
      <c r="AB1307" t="e">
        <v>#N/A</v>
      </c>
      <c r="AC1307" t="e">
        <v>#N/A</v>
      </c>
      <c r="AD1307" t="e">
        <v>#N/A</v>
      </c>
      <c r="AE1307" t="e">
        <v>#N/A</v>
      </c>
      <c r="AF1307" t="e">
        <v>#N/A</v>
      </c>
    </row>
    <row r="1308" spans="1:32" x14ac:dyDescent="0.25">
      <c r="A1308" t="e">
        <v>#N/A</v>
      </c>
      <c r="B1308" s="33" t="e">
        <v>#N/A</v>
      </c>
      <c r="C1308" t="e">
        <v>#N/A</v>
      </c>
      <c r="D1308" t="e">
        <v>#N/A</v>
      </c>
      <c r="E1308" s="69" t="e">
        <v>#N/A</v>
      </c>
      <c r="F1308" s="3" t="e">
        <v>#N/A</v>
      </c>
      <c r="G1308" s="3" t="e">
        <v>#N/A</v>
      </c>
      <c r="H1308" s="3" t="e">
        <v>#N/A</v>
      </c>
      <c r="I1308" s="80" t="e">
        <v>#N/A</v>
      </c>
      <c r="J1308" s="80" t="e">
        <v>#N/A</v>
      </c>
      <c r="K1308" s="85" t="e">
        <v>#N/A</v>
      </c>
      <c r="L1308" s="9" t="e">
        <v>#N/A</v>
      </c>
      <c r="M1308" s="93" t="e">
        <v>#N/A</v>
      </c>
      <c r="N1308" s="8" t="e">
        <v>#N/A</v>
      </c>
      <c r="O1308" t="e">
        <v>#N/A</v>
      </c>
      <c r="P1308" t="e">
        <v>#N/A</v>
      </c>
      <c r="Q1308" t="e">
        <v>#N/A</v>
      </c>
      <c r="R1308" s="2" t="e">
        <v>#N/A</v>
      </c>
      <c r="S1308" t="e">
        <v>#N/A</v>
      </c>
      <c r="T1308" s="3" t="e">
        <v>#N/A</v>
      </c>
      <c r="U1308" s="3" t="e">
        <v>#N/A</v>
      </c>
      <c r="V1308" t="e">
        <v>#N/A</v>
      </c>
      <c r="W1308" t="e">
        <v>#N/A</v>
      </c>
      <c r="X1308" t="e">
        <v>#N/A</v>
      </c>
      <c r="Y1308" s="3" t="e">
        <v>#N/A</v>
      </c>
      <c r="Z1308" s="8" t="e">
        <v>#N/A</v>
      </c>
      <c r="AA1308" s="30" t="e">
        <v>#N/A</v>
      </c>
      <c r="AB1308" t="e">
        <v>#N/A</v>
      </c>
      <c r="AC1308" t="e">
        <v>#N/A</v>
      </c>
      <c r="AD1308" t="e">
        <v>#N/A</v>
      </c>
      <c r="AE1308" t="e">
        <v>#N/A</v>
      </c>
      <c r="AF1308" t="e">
        <v>#N/A</v>
      </c>
    </row>
    <row r="1309" spans="1:32" x14ac:dyDescent="0.25">
      <c r="A1309" t="e">
        <v>#N/A</v>
      </c>
      <c r="B1309" s="33" t="e">
        <v>#N/A</v>
      </c>
      <c r="C1309" t="e">
        <v>#N/A</v>
      </c>
      <c r="D1309" t="e">
        <v>#N/A</v>
      </c>
      <c r="E1309" s="69" t="e">
        <v>#N/A</v>
      </c>
      <c r="F1309" s="3" t="e">
        <v>#N/A</v>
      </c>
      <c r="G1309" s="3" t="e">
        <v>#N/A</v>
      </c>
      <c r="H1309" s="3" t="e">
        <v>#N/A</v>
      </c>
      <c r="I1309" s="80" t="e">
        <v>#N/A</v>
      </c>
      <c r="J1309" s="80" t="e">
        <v>#N/A</v>
      </c>
      <c r="K1309" s="85" t="e">
        <v>#N/A</v>
      </c>
      <c r="L1309" s="9" t="e">
        <v>#N/A</v>
      </c>
      <c r="M1309" s="93" t="e">
        <v>#N/A</v>
      </c>
      <c r="N1309" s="8" t="e">
        <v>#N/A</v>
      </c>
      <c r="O1309" t="e">
        <v>#N/A</v>
      </c>
      <c r="P1309" t="e">
        <v>#N/A</v>
      </c>
      <c r="Q1309" t="e">
        <v>#N/A</v>
      </c>
      <c r="R1309" s="2" t="e">
        <v>#N/A</v>
      </c>
      <c r="S1309" t="e">
        <v>#N/A</v>
      </c>
      <c r="T1309" s="3" t="e">
        <v>#N/A</v>
      </c>
      <c r="U1309" s="3" t="e">
        <v>#N/A</v>
      </c>
      <c r="V1309" t="e">
        <v>#N/A</v>
      </c>
      <c r="W1309" t="e">
        <v>#N/A</v>
      </c>
      <c r="X1309" t="e">
        <v>#N/A</v>
      </c>
      <c r="Y1309" s="3" t="e">
        <v>#N/A</v>
      </c>
      <c r="Z1309" s="8" t="e">
        <v>#N/A</v>
      </c>
      <c r="AA1309" s="30" t="e">
        <v>#N/A</v>
      </c>
      <c r="AB1309" t="e">
        <v>#N/A</v>
      </c>
      <c r="AC1309" t="e">
        <v>#N/A</v>
      </c>
      <c r="AD1309" t="e">
        <v>#N/A</v>
      </c>
      <c r="AE1309" t="e">
        <v>#N/A</v>
      </c>
      <c r="AF1309" t="e">
        <v>#N/A</v>
      </c>
    </row>
    <row r="1310" spans="1:32" x14ac:dyDescent="0.25">
      <c r="A1310" t="e">
        <v>#N/A</v>
      </c>
      <c r="B1310" s="33" t="e">
        <v>#N/A</v>
      </c>
      <c r="C1310" t="e">
        <v>#N/A</v>
      </c>
      <c r="D1310" t="e">
        <v>#N/A</v>
      </c>
      <c r="E1310" s="69" t="e">
        <v>#N/A</v>
      </c>
      <c r="F1310" s="3" t="e">
        <v>#N/A</v>
      </c>
      <c r="G1310" s="3" t="e">
        <v>#N/A</v>
      </c>
      <c r="H1310" s="3" t="e">
        <v>#N/A</v>
      </c>
      <c r="I1310" s="80" t="e">
        <v>#N/A</v>
      </c>
      <c r="J1310" s="80" t="e">
        <v>#N/A</v>
      </c>
      <c r="K1310" s="85" t="e">
        <v>#N/A</v>
      </c>
      <c r="L1310" s="9" t="e">
        <v>#N/A</v>
      </c>
      <c r="M1310" s="93" t="e">
        <v>#N/A</v>
      </c>
      <c r="N1310" s="8" t="e">
        <v>#N/A</v>
      </c>
      <c r="O1310" t="e">
        <v>#N/A</v>
      </c>
      <c r="P1310" t="e">
        <v>#N/A</v>
      </c>
      <c r="Q1310" t="e">
        <v>#N/A</v>
      </c>
      <c r="R1310" s="2" t="e">
        <v>#N/A</v>
      </c>
      <c r="S1310" t="e">
        <v>#N/A</v>
      </c>
      <c r="T1310" s="3" t="e">
        <v>#N/A</v>
      </c>
      <c r="U1310" s="3" t="e">
        <v>#N/A</v>
      </c>
      <c r="V1310" t="e">
        <v>#N/A</v>
      </c>
      <c r="W1310" t="e">
        <v>#N/A</v>
      </c>
      <c r="X1310" t="e">
        <v>#N/A</v>
      </c>
      <c r="Y1310" s="3" t="e">
        <v>#N/A</v>
      </c>
      <c r="Z1310" s="8" t="e">
        <v>#N/A</v>
      </c>
      <c r="AA1310" s="30" t="e">
        <v>#N/A</v>
      </c>
      <c r="AB1310" t="e">
        <v>#N/A</v>
      </c>
      <c r="AC1310" t="e">
        <v>#N/A</v>
      </c>
      <c r="AD1310" t="e">
        <v>#N/A</v>
      </c>
      <c r="AE1310" t="e">
        <v>#N/A</v>
      </c>
      <c r="AF1310" t="e">
        <v>#N/A</v>
      </c>
    </row>
    <row r="1311" spans="1:32" x14ac:dyDescent="0.25">
      <c r="A1311" t="e">
        <v>#N/A</v>
      </c>
      <c r="B1311" s="33" t="e">
        <v>#N/A</v>
      </c>
      <c r="C1311" t="e">
        <v>#N/A</v>
      </c>
      <c r="D1311" t="e">
        <v>#N/A</v>
      </c>
      <c r="E1311" s="69" t="e">
        <v>#N/A</v>
      </c>
      <c r="F1311" s="3" t="e">
        <v>#N/A</v>
      </c>
      <c r="G1311" s="3" t="e">
        <v>#N/A</v>
      </c>
      <c r="H1311" s="3" t="e">
        <v>#N/A</v>
      </c>
      <c r="I1311" s="80" t="e">
        <v>#N/A</v>
      </c>
      <c r="J1311" s="80" t="e">
        <v>#N/A</v>
      </c>
      <c r="K1311" s="85" t="e">
        <v>#N/A</v>
      </c>
      <c r="L1311" s="9" t="e">
        <v>#N/A</v>
      </c>
      <c r="M1311" s="93" t="e">
        <v>#N/A</v>
      </c>
      <c r="N1311" s="8" t="e">
        <v>#N/A</v>
      </c>
      <c r="O1311" t="e">
        <v>#N/A</v>
      </c>
      <c r="P1311" t="e">
        <v>#N/A</v>
      </c>
      <c r="Q1311" t="e">
        <v>#N/A</v>
      </c>
      <c r="R1311" s="2" t="e">
        <v>#N/A</v>
      </c>
      <c r="S1311" t="e">
        <v>#N/A</v>
      </c>
      <c r="T1311" s="3" t="e">
        <v>#N/A</v>
      </c>
      <c r="U1311" s="3" t="e">
        <v>#N/A</v>
      </c>
      <c r="V1311" t="e">
        <v>#N/A</v>
      </c>
      <c r="W1311" t="e">
        <v>#N/A</v>
      </c>
      <c r="X1311" t="e">
        <v>#N/A</v>
      </c>
      <c r="Y1311" s="3" t="e">
        <v>#N/A</v>
      </c>
      <c r="Z1311" s="8" t="e">
        <v>#N/A</v>
      </c>
      <c r="AA1311" s="30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</row>
    <row r="1312" spans="1:32" x14ac:dyDescent="0.25">
      <c r="A1312" t="e">
        <v>#N/A</v>
      </c>
      <c r="B1312" s="33" t="e">
        <v>#N/A</v>
      </c>
      <c r="C1312" t="e">
        <v>#N/A</v>
      </c>
      <c r="D1312" t="e">
        <v>#N/A</v>
      </c>
      <c r="E1312" s="69" t="e">
        <v>#N/A</v>
      </c>
      <c r="F1312" s="3" t="e">
        <v>#N/A</v>
      </c>
      <c r="G1312" s="3" t="e">
        <v>#N/A</v>
      </c>
      <c r="H1312" s="3" t="e">
        <v>#N/A</v>
      </c>
      <c r="I1312" s="80" t="e">
        <v>#N/A</v>
      </c>
      <c r="J1312" s="80" t="e">
        <v>#N/A</v>
      </c>
      <c r="K1312" s="85" t="e">
        <v>#N/A</v>
      </c>
      <c r="L1312" s="9" t="e">
        <v>#N/A</v>
      </c>
      <c r="M1312" s="93" t="e">
        <v>#N/A</v>
      </c>
      <c r="N1312" s="8" t="e">
        <v>#N/A</v>
      </c>
      <c r="O1312" t="e">
        <v>#N/A</v>
      </c>
      <c r="P1312" t="e">
        <v>#N/A</v>
      </c>
      <c r="Q1312" t="e">
        <v>#N/A</v>
      </c>
      <c r="R1312" s="2" t="e">
        <v>#N/A</v>
      </c>
      <c r="S1312" t="e">
        <v>#N/A</v>
      </c>
      <c r="T1312" s="3" t="e">
        <v>#N/A</v>
      </c>
      <c r="U1312" s="3" t="e">
        <v>#N/A</v>
      </c>
      <c r="V1312" t="e">
        <v>#N/A</v>
      </c>
      <c r="W1312" t="e">
        <v>#N/A</v>
      </c>
      <c r="X1312" t="e">
        <v>#N/A</v>
      </c>
      <c r="Y1312" s="3" t="e">
        <v>#N/A</v>
      </c>
      <c r="Z1312" s="8" t="e">
        <v>#N/A</v>
      </c>
      <c r="AA1312" s="30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</row>
    <row r="1313" spans="1:32" x14ac:dyDescent="0.25">
      <c r="A1313" t="e">
        <v>#N/A</v>
      </c>
      <c r="B1313" s="33" t="e">
        <v>#N/A</v>
      </c>
      <c r="C1313" t="e">
        <v>#N/A</v>
      </c>
      <c r="D1313" t="e">
        <v>#N/A</v>
      </c>
      <c r="E1313" s="69" t="e">
        <v>#N/A</v>
      </c>
      <c r="F1313" s="3" t="e">
        <v>#N/A</v>
      </c>
      <c r="G1313" s="3" t="e">
        <v>#N/A</v>
      </c>
      <c r="H1313" s="3" t="e">
        <v>#N/A</v>
      </c>
      <c r="I1313" s="80" t="e">
        <v>#N/A</v>
      </c>
      <c r="J1313" s="80" t="e">
        <v>#N/A</v>
      </c>
      <c r="K1313" s="85" t="e">
        <v>#N/A</v>
      </c>
      <c r="L1313" s="9" t="e">
        <v>#N/A</v>
      </c>
      <c r="M1313" s="93" t="e">
        <v>#N/A</v>
      </c>
      <c r="N1313" s="8" t="e">
        <v>#N/A</v>
      </c>
      <c r="O1313" t="e">
        <v>#N/A</v>
      </c>
      <c r="P1313" t="e">
        <v>#N/A</v>
      </c>
      <c r="Q1313" t="e">
        <v>#N/A</v>
      </c>
      <c r="R1313" s="2" t="e">
        <v>#N/A</v>
      </c>
      <c r="S1313" t="e">
        <v>#N/A</v>
      </c>
      <c r="T1313" s="3" t="e">
        <v>#N/A</v>
      </c>
      <c r="U1313" s="3" t="e">
        <v>#N/A</v>
      </c>
      <c r="V1313" t="e">
        <v>#N/A</v>
      </c>
      <c r="W1313" t="e">
        <v>#N/A</v>
      </c>
      <c r="X1313" t="e">
        <v>#N/A</v>
      </c>
      <c r="Y1313" s="3" t="e">
        <v>#N/A</v>
      </c>
      <c r="Z1313" s="8" t="e">
        <v>#N/A</v>
      </c>
      <c r="AA1313" s="30" t="e">
        <v>#N/A</v>
      </c>
      <c r="AB1313" t="e">
        <v>#N/A</v>
      </c>
      <c r="AC1313" t="e">
        <v>#N/A</v>
      </c>
      <c r="AD1313" t="e">
        <v>#N/A</v>
      </c>
      <c r="AE1313" t="e">
        <v>#N/A</v>
      </c>
      <c r="AF1313" t="e">
        <v>#N/A</v>
      </c>
    </row>
    <row r="1314" spans="1:32" x14ac:dyDescent="0.25">
      <c r="A1314" t="e">
        <v>#N/A</v>
      </c>
      <c r="B1314" s="33" t="e">
        <v>#N/A</v>
      </c>
      <c r="C1314" t="e">
        <v>#N/A</v>
      </c>
      <c r="D1314" t="e">
        <v>#N/A</v>
      </c>
      <c r="E1314" s="69" t="e">
        <v>#N/A</v>
      </c>
      <c r="F1314" s="3" t="e">
        <v>#N/A</v>
      </c>
      <c r="G1314" s="3" t="e">
        <v>#N/A</v>
      </c>
      <c r="H1314" s="3" t="e">
        <v>#N/A</v>
      </c>
      <c r="I1314" s="80" t="e">
        <v>#N/A</v>
      </c>
      <c r="J1314" s="80" t="e">
        <v>#N/A</v>
      </c>
      <c r="K1314" s="85" t="e">
        <v>#N/A</v>
      </c>
      <c r="L1314" s="9" t="e">
        <v>#N/A</v>
      </c>
      <c r="M1314" s="93" t="e">
        <v>#N/A</v>
      </c>
      <c r="N1314" s="8" t="e">
        <v>#N/A</v>
      </c>
      <c r="O1314" t="e">
        <v>#N/A</v>
      </c>
      <c r="P1314" t="e">
        <v>#N/A</v>
      </c>
      <c r="Q1314" t="e">
        <v>#N/A</v>
      </c>
      <c r="R1314" s="2" t="e">
        <v>#N/A</v>
      </c>
      <c r="S1314" t="e">
        <v>#N/A</v>
      </c>
      <c r="T1314" s="3" t="e">
        <v>#N/A</v>
      </c>
      <c r="U1314" s="3" t="e">
        <v>#N/A</v>
      </c>
      <c r="V1314" t="e">
        <v>#N/A</v>
      </c>
      <c r="W1314" t="e">
        <v>#N/A</v>
      </c>
      <c r="X1314" t="e">
        <v>#N/A</v>
      </c>
      <c r="Y1314" s="3" t="e">
        <v>#N/A</v>
      </c>
      <c r="Z1314" s="8" t="e">
        <v>#N/A</v>
      </c>
      <c r="AA1314" s="30" t="e">
        <v>#N/A</v>
      </c>
      <c r="AB1314" t="e">
        <v>#N/A</v>
      </c>
      <c r="AC1314" t="e">
        <v>#N/A</v>
      </c>
      <c r="AD1314" t="e">
        <v>#N/A</v>
      </c>
      <c r="AE1314" t="e">
        <v>#N/A</v>
      </c>
      <c r="AF1314" t="e">
        <v>#N/A</v>
      </c>
    </row>
    <row r="1315" spans="1:32" x14ac:dyDescent="0.25">
      <c r="A1315" t="e">
        <v>#N/A</v>
      </c>
      <c r="B1315" s="33" t="e">
        <v>#N/A</v>
      </c>
      <c r="C1315" t="e">
        <v>#N/A</v>
      </c>
      <c r="D1315" t="e">
        <v>#N/A</v>
      </c>
      <c r="E1315" s="69" t="e">
        <v>#N/A</v>
      </c>
      <c r="F1315" s="3" t="e">
        <v>#N/A</v>
      </c>
      <c r="G1315" s="3" t="e">
        <v>#N/A</v>
      </c>
      <c r="H1315" s="3" t="e">
        <v>#N/A</v>
      </c>
      <c r="I1315" s="80" t="e">
        <v>#N/A</v>
      </c>
      <c r="J1315" s="80" t="e">
        <v>#N/A</v>
      </c>
      <c r="K1315" s="85" t="e">
        <v>#N/A</v>
      </c>
      <c r="L1315" s="9" t="e">
        <v>#N/A</v>
      </c>
      <c r="M1315" s="93" t="e">
        <v>#N/A</v>
      </c>
      <c r="N1315" s="8" t="e">
        <v>#N/A</v>
      </c>
      <c r="O1315" t="e">
        <v>#N/A</v>
      </c>
      <c r="P1315" t="e">
        <v>#N/A</v>
      </c>
      <c r="Q1315" t="e">
        <v>#N/A</v>
      </c>
      <c r="R1315" s="2" t="e">
        <v>#N/A</v>
      </c>
      <c r="S1315" t="e">
        <v>#N/A</v>
      </c>
      <c r="T1315" s="3" t="e">
        <v>#N/A</v>
      </c>
      <c r="U1315" s="3" t="e">
        <v>#N/A</v>
      </c>
      <c r="V1315" t="e">
        <v>#N/A</v>
      </c>
      <c r="W1315" t="e">
        <v>#N/A</v>
      </c>
      <c r="X1315" t="e">
        <v>#N/A</v>
      </c>
      <c r="Y1315" s="3" t="e">
        <v>#N/A</v>
      </c>
      <c r="Z1315" s="8" t="e">
        <v>#N/A</v>
      </c>
      <c r="AA1315" s="30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</row>
    <row r="1316" spans="1:32" x14ac:dyDescent="0.25">
      <c r="A1316" t="e">
        <v>#N/A</v>
      </c>
      <c r="B1316" s="33" t="e">
        <v>#N/A</v>
      </c>
      <c r="C1316" t="e">
        <v>#N/A</v>
      </c>
      <c r="D1316" t="e">
        <v>#N/A</v>
      </c>
      <c r="E1316" s="69" t="e">
        <v>#N/A</v>
      </c>
      <c r="F1316" s="3" t="e">
        <v>#N/A</v>
      </c>
      <c r="G1316" s="3" t="e">
        <v>#N/A</v>
      </c>
      <c r="H1316" s="3" t="e">
        <v>#N/A</v>
      </c>
      <c r="I1316" s="80" t="e">
        <v>#N/A</v>
      </c>
      <c r="J1316" s="80" t="e">
        <v>#N/A</v>
      </c>
      <c r="K1316" s="85" t="e">
        <v>#N/A</v>
      </c>
      <c r="L1316" s="9" t="e">
        <v>#N/A</v>
      </c>
      <c r="M1316" s="93" t="e">
        <v>#N/A</v>
      </c>
      <c r="N1316" s="8" t="e">
        <v>#N/A</v>
      </c>
      <c r="O1316" t="e">
        <v>#N/A</v>
      </c>
      <c r="P1316" t="e">
        <v>#N/A</v>
      </c>
      <c r="Q1316" t="e">
        <v>#N/A</v>
      </c>
      <c r="R1316" s="2" t="e">
        <v>#N/A</v>
      </c>
      <c r="S1316" t="e">
        <v>#N/A</v>
      </c>
      <c r="T1316" s="3" t="e">
        <v>#N/A</v>
      </c>
      <c r="U1316" s="3" t="e">
        <v>#N/A</v>
      </c>
      <c r="V1316" t="e">
        <v>#N/A</v>
      </c>
      <c r="W1316" t="e">
        <v>#N/A</v>
      </c>
      <c r="X1316" t="e">
        <v>#N/A</v>
      </c>
      <c r="Y1316" s="3" t="e">
        <v>#N/A</v>
      </c>
      <c r="Z1316" s="8" t="e">
        <v>#N/A</v>
      </c>
      <c r="AA1316" s="30" t="e">
        <v>#N/A</v>
      </c>
      <c r="AB1316" t="e">
        <v>#N/A</v>
      </c>
      <c r="AC1316" t="e">
        <v>#N/A</v>
      </c>
      <c r="AD1316" t="e">
        <v>#N/A</v>
      </c>
      <c r="AE1316" t="e">
        <v>#N/A</v>
      </c>
      <c r="AF1316" t="e">
        <v>#N/A</v>
      </c>
    </row>
    <row r="1317" spans="1:32" x14ac:dyDescent="0.25">
      <c r="A1317" t="e">
        <v>#N/A</v>
      </c>
      <c r="B1317" s="33" t="e">
        <v>#N/A</v>
      </c>
      <c r="C1317" t="e">
        <v>#N/A</v>
      </c>
      <c r="D1317" t="e">
        <v>#N/A</v>
      </c>
      <c r="E1317" s="69" t="e">
        <v>#N/A</v>
      </c>
      <c r="F1317" s="3" t="e">
        <v>#N/A</v>
      </c>
      <c r="G1317" s="3" t="e">
        <v>#N/A</v>
      </c>
      <c r="H1317" s="3" t="e">
        <v>#N/A</v>
      </c>
      <c r="I1317" s="80" t="e">
        <v>#N/A</v>
      </c>
      <c r="J1317" s="80" t="e">
        <v>#N/A</v>
      </c>
      <c r="K1317" s="85" t="e">
        <v>#N/A</v>
      </c>
      <c r="L1317" s="9" t="e">
        <v>#N/A</v>
      </c>
      <c r="M1317" s="93" t="e">
        <v>#N/A</v>
      </c>
      <c r="N1317" s="8" t="e">
        <v>#N/A</v>
      </c>
      <c r="O1317" t="e">
        <v>#N/A</v>
      </c>
      <c r="P1317" t="e">
        <v>#N/A</v>
      </c>
      <c r="Q1317" t="e">
        <v>#N/A</v>
      </c>
      <c r="R1317" s="2" t="e">
        <v>#N/A</v>
      </c>
      <c r="S1317" t="e">
        <v>#N/A</v>
      </c>
      <c r="T1317" s="3" t="e">
        <v>#N/A</v>
      </c>
      <c r="U1317" s="3" t="e">
        <v>#N/A</v>
      </c>
      <c r="V1317" t="e">
        <v>#N/A</v>
      </c>
      <c r="W1317" t="e">
        <v>#N/A</v>
      </c>
      <c r="X1317" t="e">
        <v>#N/A</v>
      </c>
      <c r="Y1317" s="3" t="e">
        <v>#N/A</v>
      </c>
      <c r="Z1317" s="8" t="e">
        <v>#N/A</v>
      </c>
      <c r="AA1317" s="30" t="e">
        <v>#N/A</v>
      </c>
      <c r="AB1317" t="e">
        <v>#N/A</v>
      </c>
      <c r="AC1317" t="e">
        <v>#N/A</v>
      </c>
      <c r="AD1317" t="e">
        <v>#N/A</v>
      </c>
      <c r="AE1317" t="e">
        <v>#N/A</v>
      </c>
      <c r="AF1317" t="e">
        <v>#N/A</v>
      </c>
    </row>
    <row r="1318" spans="1:32" x14ac:dyDescent="0.25">
      <c r="A1318" t="e">
        <v>#N/A</v>
      </c>
      <c r="B1318" s="33" t="e">
        <v>#N/A</v>
      </c>
      <c r="C1318" t="e">
        <v>#N/A</v>
      </c>
      <c r="D1318" t="e">
        <v>#N/A</v>
      </c>
      <c r="E1318" s="69" t="e">
        <v>#N/A</v>
      </c>
      <c r="F1318" s="3" t="e">
        <v>#N/A</v>
      </c>
      <c r="G1318" s="3" t="e">
        <v>#N/A</v>
      </c>
      <c r="H1318" s="3" t="e">
        <v>#N/A</v>
      </c>
      <c r="I1318" s="80" t="e">
        <v>#N/A</v>
      </c>
      <c r="J1318" s="80" t="e">
        <v>#N/A</v>
      </c>
      <c r="K1318" s="85" t="e">
        <v>#N/A</v>
      </c>
      <c r="L1318" s="9" t="e">
        <v>#N/A</v>
      </c>
      <c r="M1318" s="93" t="e">
        <v>#N/A</v>
      </c>
      <c r="N1318" s="8" t="e">
        <v>#N/A</v>
      </c>
      <c r="O1318" t="e">
        <v>#N/A</v>
      </c>
      <c r="P1318" t="e">
        <v>#N/A</v>
      </c>
      <c r="Q1318" t="e">
        <v>#N/A</v>
      </c>
      <c r="R1318" s="2" t="e">
        <v>#N/A</v>
      </c>
      <c r="S1318" t="e">
        <v>#N/A</v>
      </c>
      <c r="T1318" s="3" t="e">
        <v>#N/A</v>
      </c>
      <c r="U1318" s="3" t="e">
        <v>#N/A</v>
      </c>
      <c r="V1318" t="e">
        <v>#N/A</v>
      </c>
      <c r="W1318" t="e">
        <v>#N/A</v>
      </c>
      <c r="X1318" t="e">
        <v>#N/A</v>
      </c>
      <c r="Y1318" s="3" t="e">
        <v>#N/A</v>
      </c>
      <c r="Z1318" s="8" t="e">
        <v>#N/A</v>
      </c>
      <c r="AA1318" s="30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</row>
    <row r="1319" spans="1:32" x14ac:dyDescent="0.25">
      <c r="A1319" t="e">
        <v>#N/A</v>
      </c>
      <c r="B1319" s="33" t="e">
        <v>#N/A</v>
      </c>
      <c r="C1319" t="e">
        <v>#N/A</v>
      </c>
      <c r="D1319" t="e">
        <v>#N/A</v>
      </c>
      <c r="E1319" s="69" t="e">
        <v>#N/A</v>
      </c>
      <c r="F1319" s="3" t="e">
        <v>#N/A</v>
      </c>
      <c r="G1319" s="3" t="e">
        <v>#N/A</v>
      </c>
      <c r="H1319" s="3" t="e">
        <v>#N/A</v>
      </c>
      <c r="I1319" s="80" t="e">
        <v>#N/A</v>
      </c>
      <c r="J1319" s="80" t="e">
        <v>#N/A</v>
      </c>
      <c r="K1319" s="85" t="e">
        <v>#N/A</v>
      </c>
      <c r="L1319" s="9" t="e">
        <v>#N/A</v>
      </c>
      <c r="M1319" s="93" t="e">
        <v>#N/A</v>
      </c>
      <c r="N1319" s="8" t="e">
        <v>#N/A</v>
      </c>
      <c r="O1319" t="e">
        <v>#N/A</v>
      </c>
      <c r="P1319" t="e">
        <v>#N/A</v>
      </c>
      <c r="Q1319" t="e">
        <v>#N/A</v>
      </c>
      <c r="R1319" s="2" t="e">
        <v>#N/A</v>
      </c>
      <c r="S1319" t="e">
        <v>#N/A</v>
      </c>
      <c r="T1319" s="3" t="e">
        <v>#N/A</v>
      </c>
      <c r="U1319" s="3" t="e">
        <v>#N/A</v>
      </c>
      <c r="V1319" t="e">
        <v>#N/A</v>
      </c>
      <c r="W1319" t="e">
        <v>#N/A</v>
      </c>
      <c r="X1319" t="e">
        <v>#N/A</v>
      </c>
      <c r="Y1319" s="3" t="e">
        <v>#N/A</v>
      </c>
      <c r="Z1319" s="8" t="e">
        <v>#N/A</v>
      </c>
      <c r="AA1319" s="30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</row>
    <row r="1320" spans="1:32" x14ac:dyDescent="0.25">
      <c r="A1320" t="e">
        <v>#N/A</v>
      </c>
      <c r="B1320" s="33" t="e">
        <v>#N/A</v>
      </c>
      <c r="C1320" t="e">
        <v>#N/A</v>
      </c>
      <c r="D1320" t="e">
        <v>#N/A</v>
      </c>
      <c r="E1320" s="69" t="e">
        <v>#N/A</v>
      </c>
      <c r="F1320" s="3" t="e">
        <v>#N/A</v>
      </c>
      <c r="G1320" s="3" t="e">
        <v>#N/A</v>
      </c>
      <c r="H1320" s="3" t="e">
        <v>#N/A</v>
      </c>
      <c r="I1320" s="80" t="e">
        <v>#N/A</v>
      </c>
      <c r="J1320" s="80" t="e">
        <v>#N/A</v>
      </c>
      <c r="K1320" s="85" t="e">
        <v>#N/A</v>
      </c>
      <c r="L1320" s="9" t="e">
        <v>#N/A</v>
      </c>
      <c r="M1320" s="93" t="e">
        <v>#N/A</v>
      </c>
      <c r="N1320" s="8" t="e">
        <v>#N/A</v>
      </c>
      <c r="O1320" t="e">
        <v>#N/A</v>
      </c>
      <c r="P1320" t="e">
        <v>#N/A</v>
      </c>
      <c r="Q1320" t="e">
        <v>#N/A</v>
      </c>
      <c r="R1320" s="2" t="e">
        <v>#N/A</v>
      </c>
      <c r="S1320" t="e">
        <v>#N/A</v>
      </c>
      <c r="T1320" s="3" t="e">
        <v>#N/A</v>
      </c>
      <c r="U1320" s="3" t="e">
        <v>#N/A</v>
      </c>
      <c r="V1320" t="e">
        <v>#N/A</v>
      </c>
      <c r="W1320" t="e">
        <v>#N/A</v>
      </c>
      <c r="X1320" t="e">
        <v>#N/A</v>
      </c>
      <c r="Y1320" s="3" t="e">
        <v>#N/A</v>
      </c>
      <c r="Z1320" s="8" t="e">
        <v>#N/A</v>
      </c>
      <c r="AA1320" s="30" t="e">
        <v>#N/A</v>
      </c>
      <c r="AB1320" t="e">
        <v>#N/A</v>
      </c>
      <c r="AC1320" t="e">
        <v>#N/A</v>
      </c>
      <c r="AD1320" t="e">
        <v>#N/A</v>
      </c>
      <c r="AE1320" t="e">
        <v>#N/A</v>
      </c>
      <c r="AF1320" t="e">
        <v>#N/A</v>
      </c>
    </row>
    <row r="1321" spans="1:32" x14ac:dyDescent="0.25">
      <c r="A1321" t="e">
        <v>#N/A</v>
      </c>
      <c r="B1321" s="33" t="e">
        <v>#N/A</v>
      </c>
      <c r="C1321" t="e">
        <v>#N/A</v>
      </c>
      <c r="D1321" t="e">
        <v>#N/A</v>
      </c>
      <c r="E1321" s="69" t="e">
        <v>#N/A</v>
      </c>
      <c r="F1321" s="3" t="e">
        <v>#N/A</v>
      </c>
      <c r="G1321" s="3" t="e">
        <v>#N/A</v>
      </c>
      <c r="H1321" s="3" t="e">
        <v>#N/A</v>
      </c>
      <c r="I1321" s="80" t="e">
        <v>#N/A</v>
      </c>
      <c r="J1321" s="80" t="e">
        <v>#N/A</v>
      </c>
      <c r="K1321" s="85" t="e">
        <v>#N/A</v>
      </c>
      <c r="L1321" s="9" t="e">
        <v>#N/A</v>
      </c>
      <c r="M1321" s="93" t="e">
        <v>#N/A</v>
      </c>
      <c r="N1321" s="8" t="e">
        <v>#N/A</v>
      </c>
      <c r="O1321" t="e">
        <v>#N/A</v>
      </c>
      <c r="P1321" t="e">
        <v>#N/A</v>
      </c>
      <c r="Q1321" t="e">
        <v>#N/A</v>
      </c>
      <c r="R1321" s="2" t="e">
        <v>#N/A</v>
      </c>
      <c r="S1321" t="e">
        <v>#N/A</v>
      </c>
      <c r="T1321" s="3" t="e">
        <v>#N/A</v>
      </c>
      <c r="U1321" s="3" t="e">
        <v>#N/A</v>
      </c>
      <c r="V1321" t="e">
        <v>#N/A</v>
      </c>
      <c r="W1321" t="e">
        <v>#N/A</v>
      </c>
      <c r="X1321" t="e">
        <v>#N/A</v>
      </c>
      <c r="Y1321" s="3" t="e">
        <v>#N/A</v>
      </c>
      <c r="Z1321" s="8" t="e">
        <v>#N/A</v>
      </c>
      <c r="AA1321" s="30" t="e">
        <v>#N/A</v>
      </c>
      <c r="AB1321" t="e">
        <v>#N/A</v>
      </c>
      <c r="AC1321" t="e">
        <v>#N/A</v>
      </c>
      <c r="AD1321" t="e">
        <v>#N/A</v>
      </c>
      <c r="AE1321" t="e">
        <v>#N/A</v>
      </c>
      <c r="AF1321" t="e">
        <v>#N/A</v>
      </c>
    </row>
    <row r="1322" spans="1:32" x14ac:dyDescent="0.25">
      <c r="A1322" t="e">
        <v>#N/A</v>
      </c>
      <c r="B1322" s="33" t="e">
        <v>#N/A</v>
      </c>
      <c r="C1322" t="e">
        <v>#N/A</v>
      </c>
      <c r="D1322" t="e">
        <v>#N/A</v>
      </c>
      <c r="E1322" s="69" t="e">
        <v>#N/A</v>
      </c>
      <c r="F1322" s="3" t="e">
        <v>#N/A</v>
      </c>
      <c r="G1322" s="3" t="e">
        <v>#N/A</v>
      </c>
      <c r="H1322" s="3" t="e">
        <v>#N/A</v>
      </c>
      <c r="I1322" s="80" t="e">
        <v>#N/A</v>
      </c>
      <c r="J1322" s="80" t="e">
        <v>#N/A</v>
      </c>
      <c r="K1322" s="85" t="e">
        <v>#N/A</v>
      </c>
      <c r="L1322" s="9" t="e">
        <v>#N/A</v>
      </c>
      <c r="M1322" s="93" t="e">
        <v>#N/A</v>
      </c>
      <c r="N1322" s="8" t="e">
        <v>#N/A</v>
      </c>
      <c r="O1322" t="e">
        <v>#N/A</v>
      </c>
      <c r="P1322" t="e">
        <v>#N/A</v>
      </c>
      <c r="Q1322" t="e">
        <v>#N/A</v>
      </c>
      <c r="R1322" s="2" t="e">
        <v>#N/A</v>
      </c>
      <c r="S1322" t="e">
        <v>#N/A</v>
      </c>
      <c r="T1322" s="3" t="e">
        <v>#N/A</v>
      </c>
      <c r="U1322" s="3" t="e">
        <v>#N/A</v>
      </c>
      <c r="V1322" t="e">
        <v>#N/A</v>
      </c>
      <c r="W1322" t="e">
        <v>#N/A</v>
      </c>
      <c r="X1322" t="e">
        <v>#N/A</v>
      </c>
      <c r="Y1322" s="3" t="e">
        <v>#N/A</v>
      </c>
      <c r="Z1322" s="8" t="e">
        <v>#N/A</v>
      </c>
      <c r="AA1322" s="30" t="e">
        <v>#N/A</v>
      </c>
      <c r="AB1322" t="e">
        <v>#N/A</v>
      </c>
      <c r="AC1322" t="e">
        <v>#N/A</v>
      </c>
      <c r="AD1322" t="e">
        <v>#N/A</v>
      </c>
      <c r="AE1322" t="e">
        <v>#N/A</v>
      </c>
      <c r="AF1322" t="e">
        <v>#N/A</v>
      </c>
    </row>
    <row r="1323" spans="1:32" x14ac:dyDescent="0.25">
      <c r="A1323" t="e">
        <v>#N/A</v>
      </c>
      <c r="B1323" s="33" t="e">
        <v>#N/A</v>
      </c>
      <c r="C1323" t="e">
        <v>#N/A</v>
      </c>
      <c r="D1323" t="e">
        <v>#N/A</v>
      </c>
      <c r="E1323" s="69" t="e">
        <v>#N/A</v>
      </c>
      <c r="F1323" s="3" t="e">
        <v>#N/A</v>
      </c>
      <c r="G1323" s="3" t="e">
        <v>#N/A</v>
      </c>
      <c r="H1323" s="3" t="e">
        <v>#N/A</v>
      </c>
      <c r="I1323" s="80" t="e">
        <v>#N/A</v>
      </c>
      <c r="J1323" s="80" t="e">
        <v>#N/A</v>
      </c>
      <c r="K1323" s="85" t="e">
        <v>#N/A</v>
      </c>
      <c r="L1323" s="9" t="e">
        <v>#N/A</v>
      </c>
      <c r="M1323" s="93" t="e">
        <v>#N/A</v>
      </c>
      <c r="N1323" s="8" t="e">
        <v>#N/A</v>
      </c>
      <c r="O1323" t="e">
        <v>#N/A</v>
      </c>
      <c r="P1323" t="e">
        <v>#N/A</v>
      </c>
      <c r="Q1323" t="e">
        <v>#N/A</v>
      </c>
      <c r="R1323" s="2" t="e">
        <v>#N/A</v>
      </c>
      <c r="S1323" t="e">
        <v>#N/A</v>
      </c>
      <c r="T1323" s="3" t="e">
        <v>#N/A</v>
      </c>
      <c r="U1323" s="3" t="e">
        <v>#N/A</v>
      </c>
      <c r="V1323" t="e">
        <v>#N/A</v>
      </c>
      <c r="W1323" t="e">
        <v>#N/A</v>
      </c>
      <c r="X1323" t="e">
        <v>#N/A</v>
      </c>
      <c r="Y1323" s="3" t="e">
        <v>#N/A</v>
      </c>
      <c r="Z1323" s="8" t="e">
        <v>#N/A</v>
      </c>
      <c r="AA1323" s="30" t="e">
        <v>#N/A</v>
      </c>
      <c r="AB1323" t="e">
        <v>#N/A</v>
      </c>
      <c r="AC1323" t="e">
        <v>#N/A</v>
      </c>
      <c r="AD1323" t="e">
        <v>#N/A</v>
      </c>
      <c r="AE1323" t="e">
        <v>#N/A</v>
      </c>
      <c r="AF1323" t="e">
        <v>#N/A</v>
      </c>
    </row>
    <row r="1324" spans="1:32" x14ac:dyDescent="0.25">
      <c r="A1324" t="e">
        <v>#N/A</v>
      </c>
      <c r="B1324" s="33" t="e">
        <v>#N/A</v>
      </c>
      <c r="C1324" t="e">
        <v>#N/A</v>
      </c>
      <c r="D1324" t="e">
        <v>#N/A</v>
      </c>
      <c r="E1324" s="69" t="e">
        <v>#N/A</v>
      </c>
      <c r="F1324" s="3" t="e">
        <v>#N/A</v>
      </c>
      <c r="G1324" s="3" t="e">
        <v>#N/A</v>
      </c>
      <c r="H1324" s="3" t="e">
        <v>#N/A</v>
      </c>
      <c r="I1324" s="80" t="e">
        <v>#N/A</v>
      </c>
      <c r="J1324" s="80" t="e">
        <v>#N/A</v>
      </c>
      <c r="K1324" s="85" t="e">
        <v>#N/A</v>
      </c>
      <c r="L1324" s="9" t="e">
        <v>#N/A</v>
      </c>
      <c r="M1324" s="93" t="e">
        <v>#N/A</v>
      </c>
      <c r="N1324" s="8" t="e">
        <v>#N/A</v>
      </c>
      <c r="O1324" t="e">
        <v>#N/A</v>
      </c>
      <c r="P1324" t="e">
        <v>#N/A</v>
      </c>
      <c r="Q1324" t="e">
        <v>#N/A</v>
      </c>
      <c r="R1324" s="2" t="e">
        <v>#N/A</v>
      </c>
      <c r="S1324" t="e">
        <v>#N/A</v>
      </c>
      <c r="T1324" s="3" t="e">
        <v>#N/A</v>
      </c>
      <c r="U1324" s="3" t="e">
        <v>#N/A</v>
      </c>
      <c r="V1324" t="e">
        <v>#N/A</v>
      </c>
      <c r="W1324" t="e">
        <v>#N/A</v>
      </c>
      <c r="X1324" t="e">
        <v>#N/A</v>
      </c>
      <c r="Y1324" s="3" t="e">
        <v>#N/A</v>
      </c>
      <c r="Z1324" s="8" t="e">
        <v>#N/A</v>
      </c>
      <c r="AA1324" s="30" t="e">
        <v>#N/A</v>
      </c>
      <c r="AB1324" t="e">
        <v>#N/A</v>
      </c>
      <c r="AC1324" t="e">
        <v>#N/A</v>
      </c>
      <c r="AD1324" t="e">
        <v>#N/A</v>
      </c>
      <c r="AE1324" t="e">
        <v>#N/A</v>
      </c>
      <c r="AF1324" t="e">
        <v>#N/A</v>
      </c>
    </row>
    <row r="1325" spans="1:32" x14ac:dyDescent="0.25">
      <c r="A1325" t="e">
        <v>#N/A</v>
      </c>
      <c r="B1325" s="33" t="e">
        <v>#N/A</v>
      </c>
      <c r="C1325" t="e">
        <v>#N/A</v>
      </c>
      <c r="D1325" t="e">
        <v>#N/A</v>
      </c>
      <c r="E1325" s="69" t="e">
        <v>#N/A</v>
      </c>
      <c r="F1325" s="3" t="e">
        <v>#N/A</v>
      </c>
      <c r="G1325" s="3" t="e">
        <v>#N/A</v>
      </c>
      <c r="H1325" s="3" t="e">
        <v>#N/A</v>
      </c>
      <c r="I1325" s="80" t="e">
        <v>#N/A</v>
      </c>
      <c r="J1325" s="80" t="e">
        <v>#N/A</v>
      </c>
      <c r="K1325" s="85" t="e">
        <v>#N/A</v>
      </c>
      <c r="L1325" s="9" t="e">
        <v>#N/A</v>
      </c>
      <c r="M1325" s="93" t="e">
        <v>#N/A</v>
      </c>
      <c r="N1325" s="8" t="e">
        <v>#N/A</v>
      </c>
      <c r="O1325" t="e">
        <v>#N/A</v>
      </c>
      <c r="P1325" t="e">
        <v>#N/A</v>
      </c>
      <c r="Q1325" t="e">
        <v>#N/A</v>
      </c>
      <c r="R1325" s="2" t="e">
        <v>#N/A</v>
      </c>
      <c r="S1325" t="e">
        <v>#N/A</v>
      </c>
      <c r="T1325" s="3" t="e">
        <v>#N/A</v>
      </c>
      <c r="U1325" s="3" t="e">
        <v>#N/A</v>
      </c>
      <c r="V1325" t="e">
        <v>#N/A</v>
      </c>
      <c r="W1325" t="e">
        <v>#N/A</v>
      </c>
      <c r="X1325" t="e">
        <v>#N/A</v>
      </c>
      <c r="Y1325" s="3" t="e">
        <v>#N/A</v>
      </c>
      <c r="Z1325" s="8" t="e">
        <v>#N/A</v>
      </c>
      <c r="AA1325" s="30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</row>
    <row r="1326" spans="1:32" x14ac:dyDescent="0.25">
      <c r="A1326" t="e">
        <v>#N/A</v>
      </c>
      <c r="B1326" s="33" t="e">
        <v>#N/A</v>
      </c>
      <c r="C1326" t="e">
        <v>#N/A</v>
      </c>
      <c r="D1326" t="e">
        <v>#N/A</v>
      </c>
      <c r="E1326" s="69" t="e">
        <v>#N/A</v>
      </c>
      <c r="F1326" s="3" t="e">
        <v>#N/A</v>
      </c>
      <c r="G1326" s="3" t="e">
        <v>#N/A</v>
      </c>
      <c r="H1326" s="3" t="e">
        <v>#N/A</v>
      </c>
      <c r="I1326" s="80" t="e">
        <v>#N/A</v>
      </c>
      <c r="J1326" s="80" t="e">
        <v>#N/A</v>
      </c>
      <c r="K1326" s="85" t="e">
        <v>#N/A</v>
      </c>
      <c r="L1326" s="9" t="e">
        <v>#N/A</v>
      </c>
      <c r="M1326" s="93" t="e">
        <v>#N/A</v>
      </c>
      <c r="N1326" s="8" t="e">
        <v>#N/A</v>
      </c>
      <c r="O1326" t="e">
        <v>#N/A</v>
      </c>
      <c r="P1326" t="e">
        <v>#N/A</v>
      </c>
      <c r="Q1326" t="e">
        <v>#N/A</v>
      </c>
      <c r="R1326" s="2" t="e">
        <v>#N/A</v>
      </c>
      <c r="S1326" t="e">
        <v>#N/A</v>
      </c>
      <c r="T1326" s="3" t="e">
        <v>#N/A</v>
      </c>
      <c r="U1326" s="3" t="e">
        <v>#N/A</v>
      </c>
      <c r="V1326" t="e">
        <v>#N/A</v>
      </c>
      <c r="W1326" t="e">
        <v>#N/A</v>
      </c>
      <c r="X1326" t="e">
        <v>#N/A</v>
      </c>
      <c r="Y1326" s="3" t="e">
        <v>#N/A</v>
      </c>
      <c r="Z1326" s="8" t="e">
        <v>#N/A</v>
      </c>
      <c r="AA1326" s="30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</row>
    <row r="1327" spans="1:32" x14ac:dyDescent="0.25">
      <c r="A1327" t="e">
        <v>#N/A</v>
      </c>
      <c r="B1327" s="33" t="e">
        <v>#N/A</v>
      </c>
      <c r="C1327" t="e">
        <v>#N/A</v>
      </c>
      <c r="D1327" t="e">
        <v>#N/A</v>
      </c>
      <c r="E1327" s="69" t="e">
        <v>#N/A</v>
      </c>
      <c r="F1327" s="3" t="e">
        <v>#N/A</v>
      </c>
      <c r="G1327" s="3" t="e">
        <v>#N/A</v>
      </c>
      <c r="H1327" s="3" t="e">
        <v>#N/A</v>
      </c>
      <c r="I1327" s="80" t="e">
        <v>#N/A</v>
      </c>
      <c r="J1327" s="80" t="e">
        <v>#N/A</v>
      </c>
      <c r="K1327" s="85" t="e">
        <v>#N/A</v>
      </c>
      <c r="L1327" s="9" t="e">
        <v>#N/A</v>
      </c>
      <c r="M1327" s="93" t="e">
        <v>#N/A</v>
      </c>
      <c r="N1327" s="8" t="e">
        <v>#N/A</v>
      </c>
      <c r="O1327" t="e">
        <v>#N/A</v>
      </c>
      <c r="P1327" t="e">
        <v>#N/A</v>
      </c>
      <c r="Q1327" t="e">
        <v>#N/A</v>
      </c>
      <c r="R1327" s="2" t="e">
        <v>#N/A</v>
      </c>
      <c r="S1327" t="e">
        <v>#N/A</v>
      </c>
      <c r="T1327" s="3" t="e">
        <v>#N/A</v>
      </c>
      <c r="U1327" s="3" t="e">
        <v>#N/A</v>
      </c>
      <c r="V1327" t="e">
        <v>#N/A</v>
      </c>
      <c r="W1327" t="e">
        <v>#N/A</v>
      </c>
      <c r="X1327" t="e">
        <v>#N/A</v>
      </c>
      <c r="Y1327" s="3" t="e">
        <v>#N/A</v>
      </c>
      <c r="Z1327" s="8" t="e">
        <v>#N/A</v>
      </c>
      <c r="AA1327" s="30" t="e">
        <v>#N/A</v>
      </c>
      <c r="AB1327" t="e">
        <v>#N/A</v>
      </c>
      <c r="AC1327" t="e">
        <v>#N/A</v>
      </c>
      <c r="AD1327" t="e">
        <v>#N/A</v>
      </c>
      <c r="AE1327" t="e">
        <v>#N/A</v>
      </c>
      <c r="AF1327" t="e">
        <v>#N/A</v>
      </c>
    </row>
    <row r="1328" spans="1:32" x14ac:dyDescent="0.25">
      <c r="A1328" t="e">
        <v>#N/A</v>
      </c>
      <c r="B1328" s="33" t="e">
        <v>#N/A</v>
      </c>
      <c r="C1328" t="e">
        <v>#N/A</v>
      </c>
      <c r="D1328" t="e">
        <v>#N/A</v>
      </c>
      <c r="E1328" s="69" t="e">
        <v>#N/A</v>
      </c>
      <c r="F1328" s="3" t="e">
        <v>#N/A</v>
      </c>
      <c r="G1328" s="3" t="e">
        <v>#N/A</v>
      </c>
      <c r="H1328" s="3" t="e">
        <v>#N/A</v>
      </c>
      <c r="I1328" s="80" t="e">
        <v>#N/A</v>
      </c>
      <c r="J1328" s="80" t="e">
        <v>#N/A</v>
      </c>
      <c r="K1328" s="85" t="e">
        <v>#N/A</v>
      </c>
      <c r="L1328" s="9" t="e">
        <v>#N/A</v>
      </c>
      <c r="M1328" s="93" t="e">
        <v>#N/A</v>
      </c>
      <c r="N1328" s="8" t="e">
        <v>#N/A</v>
      </c>
      <c r="O1328" t="e">
        <v>#N/A</v>
      </c>
      <c r="P1328" t="e">
        <v>#N/A</v>
      </c>
      <c r="Q1328" t="e">
        <v>#N/A</v>
      </c>
      <c r="R1328" s="2" t="e">
        <v>#N/A</v>
      </c>
      <c r="S1328" t="e">
        <v>#N/A</v>
      </c>
      <c r="T1328" s="3" t="e">
        <v>#N/A</v>
      </c>
      <c r="U1328" s="3" t="e">
        <v>#N/A</v>
      </c>
      <c r="V1328" t="e">
        <v>#N/A</v>
      </c>
      <c r="W1328" t="e">
        <v>#N/A</v>
      </c>
      <c r="X1328" t="e">
        <v>#N/A</v>
      </c>
      <c r="Y1328" s="3" t="e">
        <v>#N/A</v>
      </c>
      <c r="Z1328" s="8" t="e">
        <v>#N/A</v>
      </c>
      <c r="AA1328" s="30" t="e">
        <v>#N/A</v>
      </c>
      <c r="AB1328" t="e">
        <v>#N/A</v>
      </c>
      <c r="AC1328" t="e">
        <v>#N/A</v>
      </c>
      <c r="AD1328" t="e">
        <v>#N/A</v>
      </c>
      <c r="AE1328" t="e">
        <v>#N/A</v>
      </c>
      <c r="AF1328" t="e">
        <v>#N/A</v>
      </c>
    </row>
    <row r="1329" spans="1:32" x14ac:dyDescent="0.25">
      <c r="A1329" t="e">
        <v>#N/A</v>
      </c>
      <c r="B1329" s="33" t="e">
        <v>#N/A</v>
      </c>
      <c r="C1329" t="e">
        <v>#N/A</v>
      </c>
      <c r="D1329" t="e">
        <v>#N/A</v>
      </c>
      <c r="E1329" s="69" t="e">
        <v>#N/A</v>
      </c>
      <c r="F1329" s="3" t="e">
        <v>#N/A</v>
      </c>
      <c r="G1329" s="3" t="e">
        <v>#N/A</v>
      </c>
      <c r="H1329" s="3" t="e">
        <v>#N/A</v>
      </c>
      <c r="I1329" s="80" t="e">
        <v>#N/A</v>
      </c>
      <c r="J1329" s="80" t="e">
        <v>#N/A</v>
      </c>
      <c r="K1329" s="85" t="e">
        <v>#N/A</v>
      </c>
      <c r="L1329" s="9" t="e">
        <v>#N/A</v>
      </c>
      <c r="M1329" s="93" t="e">
        <v>#N/A</v>
      </c>
      <c r="N1329" s="8" t="e">
        <v>#N/A</v>
      </c>
      <c r="O1329" t="e">
        <v>#N/A</v>
      </c>
      <c r="P1329" t="e">
        <v>#N/A</v>
      </c>
      <c r="Q1329" t="e">
        <v>#N/A</v>
      </c>
      <c r="R1329" s="2" t="e">
        <v>#N/A</v>
      </c>
      <c r="S1329" t="e">
        <v>#N/A</v>
      </c>
      <c r="T1329" s="3" t="e">
        <v>#N/A</v>
      </c>
      <c r="U1329" s="3" t="e">
        <v>#N/A</v>
      </c>
      <c r="V1329" t="e">
        <v>#N/A</v>
      </c>
      <c r="W1329" t="e">
        <v>#N/A</v>
      </c>
      <c r="X1329" t="e">
        <v>#N/A</v>
      </c>
      <c r="Y1329" s="3" t="e">
        <v>#N/A</v>
      </c>
      <c r="Z1329" s="8" t="e">
        <v>#N/A</v>
      </c>
      <c r="AA1329" s="30" t="e">
        <v>#N/A</v>
      </c>
      <c r="AB1329" t="e">
        <v>#N/A</v>
      </c>
      <c r="AC1329" t="e">
        <v>#N/A</v>
      </c>
      <c r="AD1329" t="e">
        <v>#N/A</v>
      </c>
      <c r="AE1329" t="e">
        <v>#N/A</v>
      </c>
      <c r="AF1329" t="e">
        <v>#N/A</v>
      </c>
    </row>
    <row r="1330" spans="1:32" x14ac:dyDescent="0.25">
      <c r="A1330" t="e">
        <v>#N/A</v>
      </c>
      <c r="B1330" s="33" t="e">
        <v>#N/A</v>
      </c>
      <c r="C1330" t="e">
        <v>#N/A</v>
      </c>
      <c r="D1330" t="e">
        <v>#N/A</v>
      </c>
      <c r="E1330" s="69" t="e">
        <v>#N/A</v>
      </c>
      <c r="F1330" s="3" t="e">
        <v>#N/A</v>
      </c>
      <c r="G1330" s="3" t="e">
        <v>#N/A</v>
      </c>
      <c r="H1330" s="3" t="e">
        <v>#N/A</v>
      </c>
      <c r="I1330" s="80" t="e">
        <v>#N/A</v>
      </c>
      <c r="J1330" s="80" t="e">
        <v>#N/A</v>
      </c>
      <c r="K1330" s="85" t="e">
        <v>#N/A</v>
      </c>
      <c r="L1330" s="9" t="e">
        <v>#N/A</v>
      </c>
      <c r="M1330" s="93" t="e">
        <v>#N/A</v>
      </c>
      <c r="N1330" s="8" t="e">
        <v>#N/A</v>
      </c>
      <c r="O1330" t="e">
        <v>#N/A</v>
      </c>
      <c r="P1330" t="e">
        <v>#N/A</v>
      </c>
      <c r="Q1330" t="e">
        <v>#N/A</v>
      </c>
      <c r="R1330" s="2" t="e">
        <v>#N/A</v>
      </c>
      <c r="S1330" t="e">
        <v>#N/A</v>
      </c>
      <c r="T1330" s="3" t="e">
        <v>#N/A</v>
      </c>
      <c r="U1330" s="3" t="e">
        <v>#N/A</v>
      </c>
      <c r="V1330" t="e">
        <v>#N/A</v>
      </c>
      <c r="W1330" t="e">
        <v>#N/A</v>
      </c>
      <c r="X1330" t="e">
        <v>#N/A</v>
      </c>
      <c r="Y1330" s="3" t="e">
        <v>#N/A</v>
      </c>
      <c r="Z1330" s="8" t="e">
        <v>#N/A</v>
      </c>
      <c r="AA1330" s="30" t="e">
        <v>#N/A</v>
      </c>
      <c r="AB1330" t="e">
        <v>#N/A</v>
      </c>
      <c r="AC1330" t="e">
        <v>#N/A</v>
      </c>
      <c r="AD1330" t="e">
        <v>#N/A</v>
      </c>
      <c r="AE1330" t="e">
        <v>#N/A</v>
      </c>
      <c r="AF1330" t="e">
        <v>#N/A</v>
      </c>
    </row>
    <row r="1331" spans="1:32" x14ac:dyDescent="0.25">
      <c r="A1331" t="e">
        <v>#N/A</v>
      </c>
      <c r="B1331" s="33" t="e">
        <v>#N/A</v>
      </c>
      <c r="C1331" t="e">
        <v>#N/A</v>
      </c>
      <c r="D1331" t="e">
        <v>#N/A</v>
      </c>
      <c r="E1331" s="69" t="e">
        <v>#N/A</v>
      </c>
      <c r="F1331" s="3" t="e">
        <v>#N/A</v>
      </c>
      <c r="G1331" s="3" t="e">
        <v>#N/A</v>
      </c>
      <c r="H1331" s="3" t="e">
        <v>#N/A</v>
      </c>
      <c r="I1331" s="80" t="e">
        <v>#N/A</v>
      </c>
      <c r="J1331" s="80" t="e">
        <v>#N/A</v>
      </c>
      <c r="K1331" s="85" t="e">
        <v>#N/A</v>
      </c>
      <c r="L1331" s="9" t="e">
        <v>#N/A</v>
      </c>
      <c r="M1331" s="93" t="e">
        <v>#N/A</v>
      </c>
      <c r="N1331" s="8" t="e">
        <v>#N/A</v>
      </c>
      <c r="O1331" t="e">
        <v>#N/A</v>
      </c>
      <c r="P1331" t="e">
        <v>#N/A</v>
      </c>
      <c r="Q1331" t="e">
        <v>#N/A</v>
      </c>
      <c r="R1331" s="2" t="e">
        <v>#N/A</v>
      </c>
      <c r="S1331" t="e">
        <v>#N/A</v>
      </c>
      <c r="T1331" s="3" t="e">
        <v>#N/A</v>
      </c>
      <c r="U1331" s="3" t="e">
        <v>#N/A</v>
      </c>
      <c r="V1331" t="e">
        <v>#N/A</v>
      </c>
      <c r="W1331" t="e">
        <v>#N/A</v>
      </c>
      <c r="X1331" t="e">
        <v>#N/A</v>
      </c>
      <c r="Y1331" s="3" t="e">
        <v>#N/A</v>
      </c>
      <c r="Z1331" s="8" t="e">
        <v>#N/A</v>
      </c>
      <c r="AA1331" s="30" t="e">
        <v>#N/A</v>
      </c>
      <c r="AB1331" t="e">
        <v>#N/A</v>
      </c>
      <c r="AC1331" t="e">
        <v>#N/A</v>
      </c>
      <c r="AD1331" t="e">
        <v>#N/A</v>
      </c>
      <c r="AE1331" t="e">
        <v>#N/A</v>
      </c>
      <c r="AF1331" t="e">
        <v>#N/A</v>
      </c>
    </row>
    <row r="1332" spans="1:32" x14ac:dyDescent="0.25">
      <c r="A1332" t="e">
        <v>#N/A</v>
      </c>
      <c r="B1332" s="33" t="e">
        <v>#N/A</v>
      </c>
      <c r="C1332" t="e">
        <v>#N/A</v>
      </c>
      <c r="D1332" t="e">
        <v>#N/A</v>
      </c>
      <c r="E1332" s="69" t="e">
        <v>#N/A</v>
      </c>
      <c r="F1332" s="3" t="e">
        <v>#N/A</v>
      </c>
      <c r="G1332" s="3" t="e">
        <v>#N/A</v>
      </c>
      <c r="H1332" s="3" t="e">
        <v>#N/A</v>
      </c>
      <c r="I1332" s="80" t="e">
        <v>#N/A</v>
      </c>
      <c r="J1332" s="80" t="e">
        <v>#N/A</v>
      </c>
      <c r="K1332" s="85" t="e">
        <v>#N/A</v>
      </c>
      <c r="L1332" s="9" t="e">
        <v>#N/A</v>
      </c>
      <c r="M1332" s="93" t="e">
        <v>#N/A</v>
      </c>
      <c r="N1332" s="8" t="e">
        <v>#N/A</v>
      </c>
      <c r="O1332" t="e">
        <v>#N/A</v>
      </c>
      <c r="P1332" t="e">
        <v>#N/A</v>
      </c>
      <c r="Q1332" t="e">
        <v>#N/A</v>
      </c>
      <c r="R1332" s="2" t="e">
        <v>#N/A</v>
      </c>
      <c r="S1332" t="e">
        <v>#N/A</v>
      </c>
      <c r="T1332" s="3" t="e">
        <v>#N/A</v>
      </c>
      <c r="U1332" s="3" t="e">
        <v>#N/A</v>
      </c>
      <c r="V1332" t="e">
        <v>#N/A</v>
      </c>
      <c r="W1332" t="e">
        <v>#N/A</v>
      </c>
      <c r="X1332" t="e">
        <v>#N/A</v>
      </c>
      <c r="Y1332" s="3" t="e">
        <v>#N/A</v>
      </c>
      <c r="Z1332" s="8" t="e">
        <v>#N/A</v>
      </c>
      <c r="AA1332" s="30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</row>
    <row r="1333" spans="1:32" x14ac:dyDescent="0.25">
      <c r="A1333" t="e">
        <v>#N/A</v>
      </c>
      <c r="B1333" s="33" t="e">
        <v>#N/A</v>
      </c>
      <c r="C1333" t="e">
        <v>#N/A</v>
      </c>
      <c r="D1333" t="e">
        <v>#N/A</v>
      </c>
      <c r="E1333" s="69" t="e">
        <v>#N/A</v>
      </c>
      <c r="F1333" s="3" t="e">
        <v>#N/A</v>
      </c>
      <c r="G1333" s="3" t="e">
        <v>#N/A</v>
      </c>
      <c r="H1333" s="3" t="e">
        <v>#N/A</v>
      </c>
      <c r="I1333" s="80" t="e">
        <v>#N/A</v>
      </c>
      <c r="J1333" s="80" t="e">
        <v>#N/A</v>
      </c>
      <c r="K1333" s="85" t="e">
        <v>#N/A</v>
      </c>
      <c r="L1333" s="9" t="e">
        <v>#N/A</v>
      </c>
      <c r="M1333" s="93" t="e">
        <v>#N/A</v>
      </c>
      <c r="N1333" s="8" t="e">
        <v>#N/A</v>
      </c>
      <c r="O1333" t="e">
        <v>#N/A</v>
      </c>
      <c r="P1333" t="e">
        <v>#N/A</v>
      </c>
      <c r="Q1333" t="e">
        <v>#N/A</v>
      </c>
      <c r="R1333" s="2" t="e">
        <v>#N/A</v>
      </c>
      <c r="S1333" t="e">
        <v>#N/A</v>
      </c>
      <c r="T1333" s="3" t="e">
        <v>#N/A</v>
      </c>
      <c r="U1333" s="3" t="e">
        <v>#N/A</v>
      </c>
      <c r="V1333" t="e">
        <v>#N/A</v>
      </c>
      <c r="W1333" t="e">
        <v>#N/A</v>
      </c>
      <c r="X1333" t="e">
        <v>#N/A</v>
      </c>
      <c r="Y1333" s="3" t="e">
        <v>#N/A</v>
      </c>
      <c r="Z1333" s="8" t="e">
        <v>#N/A</v>
      </c>
      <c r="AA1333" s="30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</row>
    <row r="1334" spans="1:32" x14ac:dyDescent="0.25">
      <c r="A1334" t="e">
        <v>#N/A</v>
      </c>
      <c r="B1334" s="33" t="e">
        <v>#N/A</v>
      </c>
      <c r="C1334" t="e">
        <v>#N/A</v>
      </c>
      <c r="D1334" t="e">
        <v>#N/A</v>
      </c>
      <c r="E1334" s="69" t="e">
        <v>#N/A</v>
      </c>
      <c r="F1334" s="3" t="e">
        <v>#N/A</v>
      </c>
      <c r="G1334" s="3" t="e">
        <v>#N/A</v>
      </c>
      <c r="H1334" s="3" t="e">
        <v>#N/A</v>
      </c>
      <c r="I1334" s="80" t="e">
        <v>#N/A</v>
      </c>
      <c r="J1334" s="80" t="e">
        <v>#N/A</v>
      </c>
      <c r="K1334" s="85" t="e">
        <v>#N/A</v>
      </c>
      <c r="L1334" s="9" t="e">
        <v>#N/A</v>
      </c>
      <c r="M1334" s="93" t="e">
        <v>#N/A</v>
      </c>
      <c r="N1334" s="8" t="e">
        <v>#N/A</v>
      </c>
      <c r="O1334" t="e">
        <v>#N/A</v>
      </c>
      <c r="P1334" t="e">
        <v>#N/A</v>
      </c>
      <c r="Q1334" t="e">
        <v>#N/A</v>
      </c>
      <c r="R1334" s="2" t="e">
        <v>#N/A</v>
      </c>
      <c r="S1334" t="e">
        <v>#N/A</v>
      </c>
      <c r="T1334" s="3" t="e">
        <v>#N/A</v>
      </c>
      <c r="U1334" s="3" t="e">
        <v>#N/A</v>
      </c>
      <c r="V1334" t="e">
        <v>#N/A</v>
      </c>
      <c r="W1334" t="e">
        <v>#N/A</v>
      </c>
      <c r="X1334" t="e">
        <v>#N/A</v>
      </c>
      <c r="Y1334" s="3" t="e">
        <v>#N/A</v>
      </c>
      <c r="Z1334" s="8" t="e">
        <v>#N/A</v>
      </c>
      <c r="AA1334" s="30" t="e">
        <v>#N/A</v>
      </c>
      <c r="AB1334" t="e">
        <v>#N/A</v>
      </c>
      <c r="AC1334" t="e">
        <v>#N/A</v>
      </c>
      <c r="AD1334" t="e">
        <v>#N/A</v>
      </c>
      <c r="AE1334" t="e">
        <v>#N/A</v>
      </c>
      <c r="AF1334" t="e">
        <v>#N/A</v>
      </c>
    </row>
    <row r="1335" spans="1:32" x14ac:dyDescent="0.25">
      <c r="A1335" t="e">
        <v>#N/A</v>
      </c>
      <c r="B1335" s="33" t="e">
        <v>#N/A</v>
      </c>
      <c r="C1335" t="e">
        <v>#N/A</v>
      </c>
      <c r="D1335" t="e">
        <v>#N/A</v>
      </c>
      <c r="E1335" s="69" t="e">
        <v>#N/A</v>
      </c>
      <c r="F1335" s="3" t="e">
        <v>#N/A</v>
      </c>
      <c r="G1335" s="3" t="e">
        <v>#N/A</v>
      </c>
      <c r="H1335" s="3" t="e">
        <v>#N/A</v>
      </c>
      <c r="I1335" s="80" t="e">
        <v>#N/A</v>
      </c>
      <c r="J1335" s="80" t="e">
        <v>#N/A</v>
      </c>
      <c r="K1335" s="85" t="e">
        <v>#N/A</v>
      </c>
      <c r="L1335" s="9" t="e">
        <v>#N/A</v>
      </c>
      <c r="M1335" s="93" t="e">
        <v>#N/A</v>
      </c>
      <c r="N1335" s="8" t="e">
        <v>#N/A</v>
      </c>
      <c r="O1335" t="e">
        <v>#N/A</v>
      </c>
      <c r="P1335" t="e">
        <v>#N/A</v>
      </c>
      <c r="Q1335" t="e">
        <v>#N/A</v>
      </c>
      <c r="R1335" s="2" t="e">
        <v>#N/A</v>
      </c>
      <c r="S1335" t="e">
        <v>#N/A</v>
      </c>
      <c r="T1335" s="3" t="e">
        <v>#N/A</v>
      </c>
      <c r="U1335" s="3" t="e">
        <v>#N/A</v>
      </c>
      <c r="V1335" t="e">
        <v>#N/A</v>
      </c>
      <c r="W1335" t="e">
        <v>#N/A</v>
      </c>
      <c r="X1335" t="e">
        <v>#N/A</v>
      </c>
      <c r="Y1335" s="3" t="e">
        <v>#N/A</v>
      </c>
      <c r="Z1335" s="8" t="e">
        <v>#N/A</v>
      </c>
      <c r="AA1335" s="30" t="e">
        <v>#N/A</v>
      </c>
      <c r="AB1335" t="e">
        <v>#N/A</v>
      </c>
      <c r="AC1335" t="e">
        <v>#N/A</v>
      </c>
      <c r="AD1335" t="e">
        <v>#N/A</v>
      </c>
      <c r="AE1335" t="e">
        <v>#N/A</v>
      </c>
      <c r="AF1335" t="e">
        <v>#N/A</v>
      </c>
    </row>
    <row r="1336" spans="1:32" x14ac:dyDescent="0.25">
      <c r="A1336" t="e">
        <v>#N/A</v>
      </c>
      <c r="B1336" s="33" t="e">
        <v>#N/A</v>
      </c>
      <c r="C1336" t="e">
        <v>#N/A</v>
      </c>
      <c r="D1336" t="e">
        <v>#N/A</v>
      </c>
      <c r="E1336" s="69" t="e">
        <v>#N/A</v>
      </c>
      <c r="F1336" s="3" t="e">
        <v>#N/A</v>
      </c>
      <c r="G1336" s="3" t="e">
        <v>#N/A</v>
      </c>
      <c r="H1336" s="3" t="e">
        <v>#N/A</v>
      </c>
      <c r="I1336" s="80" t="e">
        <v>#N/A</v>
      </c>
      <c r="J1336" s="80" t="e">
        <v>#N/A</v>
      </c>
      <c r="K1336" s="85" t="e">
        <v>#N/A</v>
      </c>
      <c r="L1336" s="9" t="e">
        <v>#N/A</v>
      </c>
      <c r="M1336" s="93" t="e">
        <v>#N/A</v>
      </c>
      <c r="N1336" s="8" t="e">
        <v>#N/A</v>
      </c>
      <c r="O1336" t="e">
        <v>#N/A</v>
      </c>
      <c r="P1336" t="e">
        <v>#N/A</v>
      </c>
      <c r="Q1336" t="e">
        <v>#N/A</v>
      </c>
      <c r="R1336" s="2" t="e">
        <v>#N/A</v>
      </c>
      <c r="S1336" t="e">
        <v>#N/A</v>
      </c>
      <c r="T1336" s="3" t="e">
        <v>#N/A</v>
      </c>
      <c r="U1336" s="3" t="e">
        <v>#N/A</v>
      </c>
      <c r="V1336" t="e">
        <v>#N/A</v>
      </c>
      <c r="W1336" t="e">
        <v>#N/A</v>
      </c>
      <c r="X1336" t="e">
        <v>#N/A</v>
      </c>
      <c r="Y1336" s="3" t="e">
        <v>#N/A</v>
      </c>
      <c r="Z1336" s="8" t="e">
        <v>#N/A</v>
      </c>
      <c r="AA1336" s="30" t="e">
        <v>#N/A</v>
      </c>
      <c r="AB1336" t="e">
        <v>#N/A</v>
      </c>
      <c r="AC1336" t="e">
        <v>#N/A</v>
      </c>
      <c r="AD1336" t="e">
        <v>#N/A</v>
      </c>
      <c r="AE1336" t="e">
        <v>#N/A</v>
      </c>
      <c r="AF1336" t="e">
        <v>#N/A</v>
      </c>
    </row>
    <row r="1337" spans="1:32" x14ac:dyDescent="0.25">
      <c r="A1337" t="e">
        <v>#N/A</v>
      </c>
      <c r="B1337" s="33" t="e">
        <v>#N/A</v>
      </c>
      <c r="C1337" t="e">
        <v>#N/A</v>
      </c>
      <c r="D1337" t="e">
        <v>#N/A</v>
      </c>
      <c r="E1337" s="69" t="e">
        <v>#N/A</v>
      </c>
      <c r="F1337" s="3" t="e">
        <v>#N/A</v>
      </c>
      <c r="G1337" s="3" t="e">
        <v>#N/A</v>
      </c>
      <c r="H1337" s="3" t="e">
        <v>#N/A</v>
      </c>
      <c r="I1337" s="80" t="e">
        <v>#N/A</v>
      </c>
      <c r="J1337" s="80" t="e">
        <v>#N/A</v>
      </c>
      <c r="K1337" s="85" t="e">
        <v>#N/A</v>
      </c>
      <c r="L1337" s="9" t="e">
        <v>#N/A</v>
      </c>
      <c r="M1337" s="93" t="e">
        <v>#N/A</v>
      </c>
      <c r="N1337" s="8" t="e">
        <v>#N/A</v>
      </c>
      <c r="O1337" t="e">
        <v>#N/A</v>
      </c>
      <c r="P1337" t="e">
        <v>#N/A</v>
      </c>
      <c r="Q1337" t="e">
        <v>#N/A</v>
      </c>
      <c r="R1337" s="2" t="e">
        <v>#N/A</v>
      </c>
      <c r="S1337" t="e">
        <v>#N/A</v>
      </c>
      <c r="T1337" s="3" t="e">
        <v>#N/A</v>
      </c>
      <c r="U1337" s="3" t="e">
        <v>#N/A</v>
      </c>
      <c r="V1337" t="e">
        <v>#N/A</v>
      </c>
      <c r="W1337" t="e">
        <v>#N/A</v>
      </c>
      <c r="X1337" t="e">
        <v>#N/A</v>
      </c>
      <c r="Y1337" s="3" t="e">
        <v>#N/A</v>
      </c>
      <c r="Z1337" s="8" t="e">
        <v>#N/A</v>
      </c>
      <c r="AA1337" s="30" t="e">
        <v>#N/A</v>
      </c>
      <c r="AB1337" t="e">
        <v>#N/A</v>
      </c>
      <c r="AC1337" t="e">
        <v>#N/A</v>
      </c>
      <c r="AD1337" t="e">
        <v>#N/A</v>
      </c>
      <c r="AE1337" t="e">
        <v>#N/A</v>
      </c>
      <c r="AF1337" t="e">
        <v>#N/A</v>
      </c>
    </row>
    <row r="1338" spans="1:32" x14ac:dyDescent="0.25">
      <c r="A1338" t="e">
        <v>#N/A</v>
      </c>
      <c r="B1338" s="33" t="e">
        <v>#N/A</v>
      </c>
      <c r="C1338" t="e">
        <v>#N/A</v>
      </c>
      <c r="D1338" t="e">
        <v>#N/A</v>
      </c>
      <c r="E1338" s="69" t="e">
        <v>#N/A</v>
      </c>
      <c r="F1338" s="3" t="e">
        <v>#N/A</v>
      </c>
      <c r="G1338" s="3" t="e">
        <v>#N/A</v>
      </c>
      <c r="H1338" s="3" t="e">
        <v>#N/A</v>
      </c>
      <c r="I1338" s="80" t="e">
        <v>#N/A</v>
      </c>
      <c r="J1338" s="80" t="e">
        <v>#N/A</v>
      </c>
      <c r="K1338" s="85" t="e">
        <v>#N/A</v>
      </c>
      <c r="L1338" s="9" t="e">
        <v>#N/A</v>
      </c>
      <c r="M1338" s="93" t="e">
        <v>#N/A</v>
      </c>
      <c r="N1338" s="8" t="e">
        <v>#N/A</v>
      </c>
      <c r="O1338" t="e">
        <v>#N/A</v>
      </c>
      <c r="P1338" t="e">
        <v>#N/A</v>
      </c>
      <c r="Q1338" t="e">
        <v>#N/A</v>
      </c>
      <c r="R1338" s="2" t="e">
        <v>#N/A</v>
      </c>
      <c r="S1338" t="e">
        <v>#N/A</v>
      </c>
      <c r="T1338" s="3" t="e">
        <v>#N/A</v>
      </c>
      <c r="U1338" s="3" t="e">
        <v>#N/A</v>
      </c>
      <c r="V1338" t="e">
        <v>#N/A</v>
      </c>
      <c r="W1338" t="e">
        <v>#N/A</v>
      </c>
      <c r="X1338" t="e">
        <v>#N/A</v>
      </c>
      <c r="Y1338" s="3" t="e">
        <v>#N/A</v>
      </c>
      <c r="Z1338" s="8" t="e">
        <v>#N/A</v>
      </c>
      <c r="AA1338" s="30" t="e">
        <v>#N/A</v>
      </c>
      <c r="AB1338" t="e">
        <v>#N/A</v>
      </c>
      <c r="AC1338" t="e">
        <v>#N/A</v>
      </c>
      <c r="AD1338" t="e">
        <v>#N/A</v>
      </c>
      <c r="AE1338" t="e">
        <v>#N/A</v>
      </c>
      <c r="AF1338" t="e">
        <v>#N/A</v>
      </c>
    </row>
    <row r="1339" spans="1:32" x14ac:dyDescent="0.25">
      <c r="A1339" t="e">
        <v>#N/A</v>
      </c>
      <c r="B1339" s="33" t="e">
        <v>#N/A</v>
      </c>
      <c r="C1339" t="e">
        <v>#N/A</v>
      </c>
      <c r="D1339" t="e">
        <v>#N/A</v>
      </c>
      <c r="E1339" s="69" t="e">
        <v>#N/A</v>
      </c>
      <c r="F1339" s="3" t="e">
        <v>#N/A</v>
      </c>
      <c r="G1339" s="3" t="e">
        <v>#N/A</v>
      </c>
      <c r="H1339" s="3" t="e">
        <v>#N/A</v>
      </c>
      <c r="I1339" s="80" t="e">
        <v>#N/A</v>
      </c>
      <c r="J1339" s="80" t="e">
        <v>#N/A</v>
      </c>
      <c r="K1339" s="85" t="e">
        <v>#N/A</v>
      </c>
      <c r="L1339" s="9" t="e">
        <v>#N/A</v>
      </c>
      <c r="M1339" s="93" t="e">
        <v>#N/A</v>
      </c>
      <c r="N1339" s="8" t="e">
        <v>#N/A</v>
      </c>
      <c r="O1339" t="e">
        <v>#N/A</v>
      </c>
      <c r="P1339" t="e">
        <v>#N/A</v>
      </c>
      <c r="Q1339" t="e">
        <v>#N/A</v>
      </c>
      <c r="R1339" s="2" t="e">
        <v>#N/A</v>
      </c>
      <c r="S1339" t="e">
        <v>#N/A</v>
      </c>
      <c r="T1339" s="3" t="e">
        <v>#N/A</v>
      </c>
      <c r="U1339" s="3" t="e">
        <v>#N/A</v>
      </c>
      <c r="V1339" t="e">
        <v>#N/A</v>
      </c>
      <c r="W1339" t="e">
        <v>#N/A</v>
      </c>
      <c r="X1339" t="e">
        <v>#N/A</v>
      </c>
      <c r="Y1339" s="3" t="e">
        <v>#N/A</v>
      </c>
      <c r="Z1339" s="8" t="e">
        <v>#N/A</v>
      </c>
      <c r="AA1339" s="30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</row>
    <row r="1340" spans="1:32" x14ac:dyDescent="0.25">
      <c r="A1340" t="e">
        <v>#N/A</v>
      </c>
      <c r="B1340" s="33" t="e">
        <v>#N/A</v>
      </c>
      <c r="C1340" t="e">
        <v>#N/A</v>
      </c>
      <c r="D1340" t="e">
        <v>#N/A</v>
      </c>
      <c r="E1340" s="69" t="e">
        <v>#N/A</v>
      </c>
      <c r="F1340" s="3" t="e">
        <v>#N/A</v>
      </c>
      <c r="G1340" s="3" t="e">
        <v>#N/A</v>
      </c>
      <c r="H1340" s="3" t="e">
        <v>#N/A</v>
      </c>
      <c r="I1340" s="80" t="e">
        <v>#N/A</v>
      </c>
      <c r="J1340" s="80" t="e">
        <v>#N/A</v>
      </c>
      <c r="K1340" s="85" t="e">
        <v>#N/A</v>
      </c>
      <c r="L1340" s="9" t="e">
        <v>#N/A</v>
      </c>
      <c r="M1340" s="93" t="e">
        <v>#N/A</v>
      </c>
      <c r="N1340" s="8" t="e">
        <v>#N/A</v>
      </c>
      <c r="O1340" t="e">
        <v>#N/A</v>
      </c>
      <c r="P1340" t="e">
        <v>#N/A</v>
      </c>
      <c r="Q1340" t="e">
        <v>#N/A</v>
      </c>
      <c r="R1340" s="2" t="e">
        <v>#N/A</v>
      </c>
      <c r="S1340" t="e">
        <v>#N/A</v>
      </c>
      <c r="T1340" s="3" t="e">
        <v>#N/A</v>
      </c>
      <c r="U1340" s="3" t="e">
        <v>#N/A</v>
      </c>
      <c r="V1340" t="e">
        <v>#N/A</v>
      </c>
      <c r="W1340" t="e">
        <v>#N/A</v>
      </c>
      <c r="X1340" t="e">
        <v>#N/A</v>
      </c>
      <c r="Y1340" s="3" t="e">
        <v>#N/A</v>
      </c>
      <c r="Z1340" s="8" t="e">
        <v>#N/A</v>
      </c>
      <c r="AA1340" s="3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</row>
    <row r="1341" spans="1:32" x14ac:dyDescent="0.25">
      <c r="A1341" t="e">
        <v>#N/A</v>
      </c>
      <c r="B1341" s="33" t="e">
        <v>#N/A</v>
      </c>
      <c r="C1341" t="e">
        <v>#N/A</v>
      </c>
      <c r="D1341" t="e">
        <v>#N/A</v>
      </c>
      <c r="E1341" s="69" t="e">
        <v>#N/A</v>
      </c>
      <c r="F1341" s="3" t="e">
        <v>#N/A</v>
      </c>
      <c r="G1341" s="3" t="e">
        <v>#N/A</v>
      </c>
      <c r="H1341" s="3" t="e">
        <v>#N/A</v>
      </c>
      <c r="I1341" s="80" t="e">
        <v>#N/A</v>
      </c>
      <c r="J1341" s="80" t="e">
        <v>#N/A</v>
      </c>
      <c r="K1341" s="85" t="e">
        <v>#N/A</v>
      </c>
      <c r="L1341" s="9" t="e">
        <v>#N/A</v>
      </c>
      <c r="M1341" s="93" t="e">
        <v>#N/A</v>
      </c>
      <c r="N1341" s="8" t="e">
        <v>#N/A</v>
      </c>
      <c r="O1341" t="e">
        <v>#N/A</v>
      </c>
      <c r="P1341" t="e">
        <v>#N/A</v>
      </c>
      <c r="Q1341" t="e">
        <v>#N/A</v>
      </c>
      <c r="R1341" s="2" t="e">
        <v>#N/A</v>
      </c>
      <c r="S1341" t="e">
        <v>#N/A</v>
      </c>
      <c r="T1341" s="3" t="e">
        <v>#N/A</v>
      </c>
      <c r="U1341" s="3" t="e">
        <v>#N/A</v>
      </c>
      <c r="V1341" t="e">
        <v>#N/A</v>
      </c>
      <c r="W1341" t="e">
        <v>#N/A</v>
      </c>
      <c r="X1341" t="e">
        <v>#N/A</v>
      </c>
      <c r="Y1341" s="3" t="e">
        <v>#N/A</v>
      </c>
      <c r="Z1341" s="8" t="e">
        <v>#N/A</v>
      </c>
      <c r="AA1341" s="30" t="e">
        <v>#N/A</v>
      </c>
      <c r="AB1341" t="e">
        <v>#N/A</v>
      </c>
      <c r="AC1341" t="e">
        <v>#N/A</v>
      </c>
      <c r="AD1341" t="e">
        <v>#N/A</v>
      </c>
      <c r="AE1341" t="e">
        <v>#N/A</v>
      </c>
      <c r="AF1341" t="e">
        <v>#N/A</v>
      </c>
    </row>
    <row r="1342" spans="1:32" x14ac:dyDescent="0.25">
      <c r="A1342" t="e">
        <v>#N/A</v>
      </c>
      <c r="B1342" s="33" t="e">
        <v>#N/A</v>
      </c>
      <c r="C1342" t="e">
        <v>#N/A</v>
      </c>
      <c r="D1342" t="e">
        <v>#N/A</v>
      </c>
      <c r="E1342" s="69" t="e">
        <v>#N/A</v>
      </c>
      <c r="F1342" s="3" t="e">
        <v>#N/A</v>
      </c>
      <c r="G1342" s="3" t="e">
        <v>#N/A</v>
      </c>
      <c r="H1342" s="3" t="e">
        <v>#N/A</v>
      </c>
      <c r="I1342" s="80" t="e">
        <v>#N/A</v>
      </c>
      <c r="J1342" s="80" t="e">
        <v>#N/A</v>
      </c>
      <c r="K1342" s="85" t="e">
        <v>#N/A</v>
      </c>
      <c r="L1342" s="9" t="e">
        <v>#N/A</v>
      </c>
      <c r="M1342" s="93" t="e">
        <v>#N/A</v>
      </c>
      <c r="N1342" s="8" t="e">
        <v>#N/A</v>
      </c>
      <c r="O1342" t="e">
        <v>#N/A</v>
      </c>
      <c r="P1342" t="e">
        <v>#N/A</v>
      </c>
      <c r="Q1342" t="e">
        <v>#N/A</v>
      </c>
      <c r="R1342" s="2" t="e">
        <v>#N/A</v>
      </c>
      <c r="S1342" t="e">
        <v>#N/A</v>
      </c>
      <c r="T1342" s="3" t="e">
        <v>#N/A</v>
      </c>
      <c r="U1342" s="3" t="e">
        <v>#N/A</v>
      </c>
      <c r="V1342" t="e">
        <v>#N/A</v>
      </c>
      <c r="W1342" t="e">
        <v>#N/A</v>
      </c>
      <c r="X1342" t="e">
        <v>#N/A</v>
      </c>
      <c r="Y1342" s="3" t="e">
        <v>#N/A</v>
      </c>
      <c r="Z1342" s="8" t="e">
        <v>#N/A</v>
      </c>
      <c r="AA1342" s="30" t="e">
        <v>#N/A</v>
      </c>
      <c r="AB1342" t="e">
        <v>#N/A</v>
      </c>
      <c r="AC1342" t="e">
        <v>#N/A</v>
      </c>
      <c r="AD1342" t="e">
        <v>#N/A</v>
      </c>
      <c r="AE1342" t="e">
        <v>#N/A</v>
      </c>
      <c r="AF1342" t="e">
        <v>#N/A</v>
      </c>
    </row>
    <row r="1343" spans="1:32" x14ac:dyDescent="0.25">
      <c r="A1343" t="e">
        <v>#N/A</v>
      </c>
      <c r="B1343" s="33" t="e">
        <v>#N/A</v>
      </c>
      <c r="C1343" t="e">
        <v>#N/A</v>
      </c>
      <c r="D1343" t="e">
        <v>#N/A</v>
      </c>
      <c r="E1343" s="69" t="e">
        <v>#N/A</v>
      </c>
      <c r="F1343" s="3" t="e">
        <v>#N/A</v>
      </c>
      <c r="G1343" s="3" t="e">
        <v>#N/A</v>
      </c>
      <c r="H1343" s="3" t="e">
        <v>#N/A</v>
      </c>
      <c r="I1343" s="80" t="e">
        <v>#N/A</v>
      </c>
      <c r="J1343" s="80" t="e">
        <v>#N/A</v>
      </c>
      <c r="K1343" s="85" t="e">
        <v>#N/A</v>
      </c>
      <c r="L1343" s="9" t="e">
        <v>#N/A</v>
      </c>
      <c r="M1343" s="93" t="e">
        <v>#N/A</v>
      </c>
      <c r="N1343" s="8" t="e">
        <v>#N/A</v>
      </c>
      <c r="O1343" t="e">
        <v>#N/A</v>
      </c>
      <c r="P1343" t="e">
        <v>#N/A</v>
      </c>
      <c r="Q1343" t="e">
        <v>#N/A</v>
      </c>
      <c r="R1343" s="2" t="e">
        <v>#N/A</v>
      </c>
      <c r="S1343" t="e">
        <v>#N/A</v>
      </c>
      <c r="T1343" s="3" t="e">
        <v>#N/A</v>
      </c>
      <c r="U1343" s="3" t="e">
        <v>#N/A</v>
      </c>
      <c r="V1343" t="e">
        <v>#N/A</v>
      </c>
      <c r="W1343" t="e">
        <v>#N/A</v>
      </c>
      <c r="X1343" t="e">
        <v>#N/A</v>
      </c>
      <c r="Y1343" s="3" t="e">
        <v>#N/A</v>
      </c>
      <c r="Z1343" s="8" t="e">
        <v>#N/A</v>
      </c>
      <c r="AA1343" s="30" t="e">
        <v>#N/A</v>
      </c>
      <c r="AB1343" t="e">
        <v>#N/A</v>
      </c>
      <c r="AC1343" t="e">
        <v>#N/A</v>
      </c>
      <c r="AD1343" t="e">
        <v>#N/A</v>
      </c>
      <c r="AE1343" t="e">
        <v>#N/A</v>
      </c>
      <c r="AF1343" t="e">
        <v>#N/A</v>
      </c>
    </row>
    <row r="1344" spans="1:32" x14ac:dyDescent="0.25">
      <c r="A1344" t="e">
        <v>#N/A</v>
      </c>
      <c r="B1344" s="33" t="e">
        <v>#N/A</v>
      </c>
      <c r="C1344" t="e">
        <v>#N/A</v>
      </c>
      <c r="D1344" t="e">
        <v>#N/A</v>
      </c>
      <c r="E1344" s="69" t="e">
        <v>#N/A</v>
      </c>
      <c r="F1344" s="3" t="e">
        <v>#N/A</v>
      </c>
      <c r="G1344" s="3" t="e">
        <v>#N/A</v>
      </c>
      <c r="H1344" s="3" t="e">
        <v>#N/A</v>
      </c>
      <c r="I1344" s="80" t="e">
        <v>#N/A</v>
      </c>
      <c r="J1344" s="80" t="e">
        <v>#N/A</v>
      </c>
      <c r="K1344" s="85" t="e">
        <v>#N/A</v>
      </c>
      <c r="L1344" s="9" t="e">
        <v>#N/A</v>
      </c>
      <c r="M1344" s="93" t="e">
        <v>#N/A</v>
      </c>
      <c r="N1344" s="8" t="e">
        <v>#N/A</v>
      </c>
      <c r="O1344" t="e">
        <v>#N/A</v>
      </c>
      <c r="P1344" t="e">
        <v>#N/A</v>
      </c>
      <c r="Q1344" t="e">
        <v>#N/A</v>
      </c>
      <c r="R1344" s="2" t="e">
        <v>#N/A</v>
      </c>
      <c r="S1344" t="e">
        <v>#N/A</v>
      </c>
      <c r="T1344" s="3" t="e">
        <v>#N/A</v>
      </c>
      <c r="U1344" s="3" t="e">
        <v>#N/A</v>
      </c>
      <c r="V1344" t="e">
        <v>#N/A</v>
      </c>
      <c r="W1344" t="e">
        <v>#N/A</v>
      </c>
      <c r="X1344" t="e">
        <v>#N/A</v>
      </c>
      <c r="Y1344" s="3" t="e">
        <v>#N/A</v>
      </c>
      <c r="Z1344" s="8" t="e">
        <v>#N/A</v>
      </c>
      <c r="AA1344" s="30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</row>
    <row r="1345" spans="1:32" x14ac:dyDescent="0.25">
      <c r="A1345" t="e">
        <v>#N/A</v>
      </c>
      <c r="B1345" s="33" t="e">
        <v>#N/A</v>
      </c>
      <c r="C1345" t="e">
        <v>#N/A</v>
      </c>
      <c r="D1345" t="e">
        <v>#N/A</v>
      </c>
      <c r="E1345" s="69" t="e">
        <v>#N/A</v>
      </c>
      <c r="F1345" s="3" t="e">
        <v>#N/A</v>
      </c>
      <c r="G1345" s="3" t="e">
        <v>#N/A</v>
      </c>
      <c r="H1345" s="3" t="e">
        <v>#N/A</v>
      </c>
      <c r="I1345" s="80" t="e">
        <v>#N/A</v>
      </c>
      <c r="J1345" s="80" t="e">
        <v>#N/A</v>
      </c>
      <c r="K1345" s="85" t="e">
        <v>#N/A</v>
      </c>
      <c r="L1345" s="9" t="e">
        <v>#N/A</v>
      </c>
      <c r="M1345" s="93" t="e">
        <v>#N/A</v>
      </c>
      <c r="N1345" s="8" t="e">
        <v>#N/A</v>
      </c>
      <c r="O1345" t="e">
        <v>#N/A</v>
      </c>
      <c r="P1345" t="e">
        <v>#N/A</v>
      </c>
      <c r="Q1345" t="e">
        <v>#N/A</v>
      </c>
      <c r="R1345" s="2" t="e">
        <v>#N/A</v>
      </c>
      <c r="S1345" t="e">
        <v>#N/A</v>
      </c>
      <c r="T1345" s="3" t="e">
        <v>#N/A</v>
      </c>
      <c r="U1345" s="3" t="e">
        <v>#N/A</v>
      </c>
      <c r="V1345" t="e">
        <v>#N/A</v>
      </c>
      <c r="W1345" t="e">
        <v>#N/A</v>
      </c>
      <c r="X1345" t="e">
        <v>#N/A</v>
      </c>
      <c r="Y1345" s="3" t="e">
        <v>#N/A</v>
      </c>
      <c r="Z1345" s="8" t="e">
        <v>#N/A</v>
      </c>
      <c r="AA1345" s="30" t="e">
        <v>#N/A</v>
      </c>
      <c r="AB1345" t="e">
        <v>#N/A</v>
      </c>
      <c r="AC1345" t="e">
        <v>#N/A</v>
      </c>
      <c r="AD1345" t="e">
        <v>#N/A</v>
      </c>
      <c r="AE1345" t="e">
        <v>#N/A</v>
      </c>
      <c r="AF1345" t="e">
        <v>#N/A</v>
      </c>
    </row>
    <row r="1346" spans="1:32" x14ac:dyDescent="0.25">
      <c r="A1346" t="e">
        <v>#N/A</v>
      </c>
      <c r="B1346" s="33" t="e">
        <v>#N/A</v>
      </c>
      <c r="C1346" t="e">
        <v>#N/A</v>
      </c>
      <c r="D1346" t="e">
        <v>#N/A</v>
      </c>
      <c r="E1346" s="69" t="e">
        <v>#N/A</v>
      </c>
      <c r="F1346" s="3" t="e">
        <v>#N/A</v>
      </c>
      <c r="G1346" s="3" t="e">
        <v>#N/A</v>
      </c>
      <c r="H1346" s="3" t="e">
        <v>#N/A</v>
      </c>
      <c r="I1346" s="80" t="e">
        <v>#N/A</v>
      </c>
      <c r="J1346" s="80" t="e">
        <v>#N/A</v>
      </c>
      <c r="K1346" s="85" t="e">
        <v>#N/A</v>
      </c>
      <c r="L1346" s="9" t="e">
        <v>#N/A</v>
      </c>
      <c r="M1346" s="93" t="e">
        <v>#N/A</v>
      </c>
      <c r="N1346" s="8" t="e">
        <v>#N/A</v>
      </c>
      <c r="O1346" t="e">
        <v>#N/A</v>
      </c>
      <c r="P1346" t="e">
        <v>#N/A</v>
      </c>
      <c r="Q1346" t="e">
        <v>#N/A</v>
      </c>
      <c r="R1346" s="2" t="e">
        <v>#N/A</v>
      </c>
      <c r="S1346" t="e">
        <v>#N/A</v>
      </c>
      <c r="T1346" s="3" t="e">
        <v>#N/A</v>
      </c>
      <c r="U1346" s="3" t="e">
        <v>#N/A</v>
      </c>
      <c r="V1346" t="e">
        <v>#N/A</v>
      </c>
      <c r="W1346" t="e">
        <v>#N/A</v>
      </c>
      <c r="X1346" t="e">
        <v>#N/A</v>
      </c>
      <c r="Y1346" s="3" t="e">
        <v>#N/A</v>
      </c>
      <c r="Z1346" s="8" t="e">
        <v>#N/A</v>
      </c>
      <c r="AA1346" s="30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</row>
    <row r="1347" spans="1:32" x14ac:dyDescent="0.25">
      <c r="A1347" t="e">
        <v>#N/A</v>
      </c>
      <c r="B1347" s="33" t="e">
        <v>#N/A</v>
      </c>
      <c r="C1347" t="e">
        <v>#N/A</v>
      </c>
      <c r="D1347" t="e">
        <v>#N/A</v>
      </c>
      <c r="E1347" s="69" t="e">
        <v>#N/A</v>
      </c>
      <c r="F1347" s="3" t="e">
        <v>#N/A</v>
      </c>
      <c r="G1347" s="3" t="e">
        <v>#N/A</v>
      </c>
      <c r="H1347" s="3" t="e">
        <v>#N/A</v>
      </c>
      <c r="I1347" s="80" t="e">
        <v>#N/A</v>
      </c>
      <c r="J1347" s="80" t="e">
        <v>#N/A</v>
      </c>
      <c r="K1347" s="85" t="e">
        <v>#N/A</v>
      </c>
      <c r="L1347" s="9" t="e">
        <v>#N/A</v>
      </c>
      <c r="M1347" s="93" t="e">
        <v>#N/A</v>
      </c>
      <c r="N1347" s="8" t="e">
        <v>#N/A</v>
      </c>
      <c r="O1347" t="e">
        <v>#N/A</v>
      </c>
      <c r="P1347" t="e">
        <v>#N/A</v>
      </c>
      <c r="Q1347" t="e">
        <v>#N/A</v>
      </c>
      <c r="R1347" s="2" t="e">
        <v>#N/A</v>
      </c>
      <c r="S1347" t="e">
        <v>#N/A</v>
      </c>
      <c r="T1347" s="3" t="e">
        <v>#N/A</v>
      </c>
      <c r="U1347" s="3" t="e">
        <v>#N/A</v>
      </c>
      <c r="V1347" t="e">
        <v>#N/A</v>
      </c>
      <c r="W1347" t="e">
        <v>#N/A</v>
      </c>
      <c r="X1347" t="e">
        <v>#N/A</v>
      </c>
      <c r="Y1347" s="3" t="e">
        <v>#N/A</v>
      </c>
      <c r="Z1347" s="8" t="e">
        <v>#N/A</v>
      </c>
      <c r="AA1347" s="30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</row>
    <row r="1348" spans="1:32" x14ac:dyDescent="0.25">
      <c r="A1348" t="e">
        <v>#N/A</v>
      </c>
      <c r="B1348" s="33" t="e">
        <v>#N/A</v>
      </c>
      <c r="C1348" t="e">
        <v>#N/A</v>
      </c>
      <c r="D1348" t="e">
        <v>#N/A</v>
      </c>
      <c r="E1348" s="69" t="e">
        <v>#N/A</v>
      </c>
      <c r="F1348" s="3" t="e">
        <v>#N/A</v>
      </c>
      <c r="G1348" s="3" t="e">
        <v>#N/A</v>
      </c>
      <c r="H1348" s="3" t="e">
        <v>#N/A</v>
      </c>
      <c r="I1348" s="80" t="e">
        <v>#N/A</v>
      </c>
      <c r="J1348" s="80" t="e">
        <v>#N/A</v>
      </c>
      <c r="K1348" s="85" t="e">
        <v>#N/A</v>
      </c>
      <c r="L1348" s="9" t="e">
        <v>#N/A</v>
      </c>
      <c r="M1348" s="93" t="e">
        <v>#N/A</v>
      </c>
      <c r="N1348" s="8" t="e">
        <v>#N/A</v>
      </c>
      <c r="O1348" t="e">
        <v>#N/A</v>
      </c>
      <c r="P1348" t="e">
        <v>#N/A</v>
      </c>
      <c r="Q1348" t="e">
        <v>#N/A</v>
      </c>
      <c r="R1348" s="2" t="e">
        <v>#N/A</v>
      </c>
      <c r="S1348" t="e">
        <v>#N/A</v>
      </c>
      <c r="T1348" s="3" t="e">
        <v>#N/A</v>
      </c>
      <c r="U1348" s="3" t="e">
        <v>#N/A</v>
      </c>
      <c r="V1348" t="e">
        <v>#N/A</v>
      </c>
      <c r="W1348" t="e">
        <v>#N/A</v>
      </c>
      <c r="X1348" t="e">
        <v>#N/A</v>
      </c>
      <c r="Y1348" s="3" t="e">
        <v>#N/A</v>
      </c>
      <c r="Z1348" s="8" t="e">
        <v>#N/A</v>
      </c>
      <c r="AA1348" s="30" t="e">
        <v>#N/A</v>
      </c>
      <c r="AB1348" t="e">
        <v>#N/A</v>
      </c>
      <c r="AC1348" t="e">
        <v>#N/A</v>
      </c>
      <c r="AD1348" t="e">
        <v>#N/A</v>
      </c>
      <c r="AE1348" t="e">
        <v>#N/A</v>
      </c>
      <c r="AF1348" t="e">
        <v>#N/A</v>
      </c>
    </row>
    <row r="1349" spans="1:32" x14ac:dyDescent="0.25">
      <c r="A1349" t="e">
        <v>#N/A</v>
      </c>
      <c r="B1349" s="33" t="e">
        <v>#N/A</v>
      </c>
      <c r="C1349" t="e">
        <v>#N/A</v>
      </c>
      <c r="D1349" t="e">
        <v>#N/A</v>
      </c>
      <c r="E1349" s="69" t="e">
        <v>#N/A</v>
      </c>
      <c r="F1349" s="3" t="e">
        <v>#N/A</v>
      </c>
      <c r="G1349" s="3" t="e">
        <v>#N/A</v>
      </c>
      <c r="H1349" s="3" t="e">
        <v>#N/A</v>
      </c>
      <c r="I1349" s="80" t="e">
        <v>#N/A</v>
      </c>
      <c r="J1349" s="80" t="e">
        <v>#N/A</v>
      </c>
      <c r="K1349" s="85" t="e">
        <v>#N/A</v>
      </c>
      <c r="L1349" s="9" t="e">
        <v>#N/A</v>
      </c>
      <c r="M1349" s="93" t="e">
        <v>#N/A</v>
      </c>
      <c r="N1349" s="8" t="e">
        <v>#N/A</v>
      </c>
      <c r="O1349" t="e">
        <v>#N/A</v>
      </c>
      <c r="P1349" t="e">
        <v>#N/A</v>
      </c>
      <c r="Q1349" t="e">
        <v>#N/A</v>
      </c>
      <c r="R1349" s="2" t="e">
        <v>#N/A</v>
      </c>
      <c r="S1349" t="e">
        <v>#N/A</v>
      </c>
      <c r="T1349" s="3" t="e">
        <v>#N/A</v>
      </c>
      <c r="U1349" s="3" t="e">
        <v>#N/A</v>
      </c>
      <c r="V1349" t="e">
        <v>#N/A</v>
      </c>
      <c r="W1349" t="e">
        <v>#N/A</v>
      </c>
      <c r="X1349" t="e">
        <v>#N/A</v>
      </c>
      <c r="Y1349" s="3" t="e">
        <v>#N/A</v>
      </c>
      <c r="Z1349" s="8" t="e">
        <v>#N/A</v>
      </c>
      <c r="AA1349" s="30" t="e">
        <v>#N/A</v>
      </c>
      <c r="AB1349" t="e">
        <v>#N/A</v>
      </c>
      <c r="AC1349" t="e">
        <v>#N/A</v>
      </c>
      <c r="AD1349" t="e">
        <v>#N/A</v>
      </c>
      <c r="AE1349" t="e">
        <v>#N/A</v>
      </c>
      <c r="AF1349" t="e">
        <v>#N/A</v>
      </c>
    </row>
    <row r="1350" spans="1:32" x14ac:dyDescent="0.25">
      <c r="A1350" t="e">
        <v>#N/A</v>
      </c>
      <c r="B1350" s="33" t="e">
        <v>#N/A</v>
      </c>
      <c r="C1350" t="e">
        <v>#N/A</v>
      </c>
      <c r="D1350" t="e">
        <v>#N/A</v>
      </c>
      <c r="E1350" s="69" t="e">
        <v>#N/A</v>
      </c>
      <c r="F1350" s="3" t="e">
        <v>#N/A</v>
      </c>
      <c r="G1350" s="3" t="e">
        <v>#N/A</v>
      </c>
      <c r="H1350" s="3" t="e">
        <v>#N/A</v>
      </c>
      <c r="I1350" s="80" t="e">
        <v>#N/A</v>
      </c>
      <c r="J1350" s="80" t="e">
        <v>#N/A</v>
      </c>
      <c r="K1350" s="85" t="e">
        <v>#N/A</v>
      </c>
      <c r="L1350" s="9" t="e">
        <v>#N/A</v>
      </c>
      <c r="M1350" s="93" t="e">
        <v>#N/A</v>
      </c>
      <c r="N1350" s="8" t="e">
        <v>#N/A</v>
      </c>
      <c r="O1350" t="e">
        <v>#N/A</v>
      </c>
      <c r="P1350" t="e">
        <v>#N/A</v>
      </c>
      <c r="Q1350" t="e">
        <v>#N/A</v>
      </c>
      <c r="R1350" s="2" t="e">
        <v>#N/A</v>
      </c>
      <c r="S1350" t="e">
        <v>#N/A</v>
      </c>
      <c r="T1350" s="3" t="e">
        <v>#N/A</v>
      </c>
      <c r="U1350" s="3" t="e">
        <v>#N/A</v>
      </c>
      <c r="V1350" t="e">
        <v>#N/A</v>
      </c>
      <c r="W1350" t="e">
        <v>#N/A</v>
      </c>
      <c r="X1350" t="e">
        <v>#N/A</v>
      </c>
      <c r="Y1350" s="3" t="e">
        <v>#N/A</v>
      </c>
      <c r="Z1350" s="8" t="e">
        <v>#N/A</v>
      </c>
      <c r="AA1350" s="30" t="e">
        <v>#N/A</v>
      </c>
      <c r="AB1350" t="e">
        <v>#N/A</v>
      </c>
      <c r="AC1350" t="e">
        <v>#N/A</v>
      </c>
      <c r="AD1350" t="e">
        <v>#N/A</v>
      </c>
      <c r="AE1350" t="e">
        <v>#N/A</v>
      </c>
      <c r="AF1350" t="e">
        <v>#N/A</v>
      </c>
    </row>
    <row r="1351" spans="1:32" x14ac:dyDescent="0.25">
      <c r="A1351" t="e">
        <v>#N/A</v>
      </c>
      <c r="B1351" s="33" t="e">
        <v>#N/A</v>
      </c>
      <c r="C1351" t="e">
        <v>#N/A</v>
      </c>
      <c r="D1351" t="e">
        <v>#N/A</v>
      </c>
      <c r="E1351" s="69" t="e">
        <v>#N/A</v>
      </c>
      <c r="F1351" s="3" t="e">
        <v>#N/A</v>
      </c>
      <c r="G1351" s="3" t="e">
        <v>#N/A</v>
      </c>
      <c r="H1351" s="3" t="e">
        <v>#N/A</v>
      </c>
      <c r="I1351" s="80" t="e">
        <v>#N/A</v>
      </c>
      <c r="J1351" s="80" t="e">
        <v>#N/A</v>
      </c>
      <c r="K1351" s="85" t="e">
        <v>#N/A</v>
      </c>
      <c r="L1351" s="9" t="e">
        <v>#N/A</v>
      </c>
      <c r="M1351" s="93" t="e">
        <v>#N/A</v>
      </c>
      <c r="N1351" s="8" t="e">
        <v>#N/A</v>
      </c>
      <c r="O1351" t="e">
        <v>#N/A</v>
      </c>
      <c r="P1351" t="e">
        <v>#N/A</v>
      </c>
      <c r="Q1351" t="e">
        <v>#N/A</v>
      </c>
      <c r="R1351" s="2" t="e">
        <v>#N/A</v>
      </c>
      <c r="S1351" t="e">
        <v>#N/A</v>
      </c>
      <c r="T1351" s="3" t="e">
        <v>#N/A</v>
      </c>
      <c r="U1351" s="3" t="e">
        <v>#N/A</v>
      </c>
      <c r="V1351" t="e">
        <v>#N/A</v>
      </c>
      <c r="W1351" t="e">
        <v>#N/A</v>
      </c>
      <c r="X1351" t="e">
        <v>#N/A</v>
      </c>
      <c r="Y1351" s="3" t="e">
        <v>#N/A</v>
      </c>
      <c r="Z1351" s="8" t="e">
        <v>#N/A</v>
      </c>
      <c r="AA1351" s="30" t="e">
        <v>#N/A</v>
      </c>
      <c r="AB1351" t="e">
        <v>#N/A</v>
      </c>
      <c r="AC1351" t="e">
        <v>#N/A</v>
      </c>
      <c r="AD1351" t="e">
        <v>#N/A</v>
      </c>
      <c r="AE1351" t="e">
        <v>#N/A</v>
      </c>
      <c r="AF1351" t="e">
        <v>#N/A</v>
      </c>
    </row>
    <row r="1352" spans="1:32" x14ac:dyDescent="0.25">
      <c r="A1352" t="e">
        <v>#N/A</v>
      </c>
      <c r="B1352" s="33" t="e">
        <v>#N/A</v>
      </c>
      <c r="C1352" t="e">
        <v>#N/A</v>
      </c>
      <c r="D1352" t="e">
        <v>#N/A</v>
      </c>
      <c r="E1352" s="69" t="e">
        <v>#N/A</v>
      </c>
      <c r="F1352" s="3" t="e">
        <v>#N/A</v>
      </c>
      <c r="G1352" s="3" t="e">
        <v>#N/A</v>
      </c>
      <c r="H1352" s="3" t="e">
        <v>#N/A</v>
      </c>
      <c r="I1352" s="80" t="e">
        <v>#N/A</v>
      </c>
      <c r="J1352" s="80" t="e">
        <v>#N/A</v>
      </c>
      <c r="K1352" s="85" t="e">
        <v>#N/A</v>
      </c>
      <c r="L1352" s="9" t="e">
        <v>#N/A</v>
      </c>
      <c r="M1352" s="93" t="e">
        <v>#N/A</v>
      </c>
      <c r="N1352" s="8" t="e">
        <v>#N/A</v>
      </c>
      <c r="O1352" t="e">
        <v>#N/A</v>
      </c>
      <c r="P1352" t="e">
        <v>#N/A</v>
      </c>
      <c r="Q1352" t="e">
        <v>#N/A</v>
      </c>
      <c r="R1352" s="2" t="e">
        <v>#N/A</v>
      </c>
      <c r="S1352" t="e">
        <v>#N/A</v>
      </c>
      <c r="T1352" s="3" t="e">
        <v>#N/A</v>
      </c>
      <c r="U1352" s="3" t="e">
        <v>#N/A</v>
      </c>
      <c r="V1352" t="e">
        <v>#N/A</v>
      </c>
      <c r="W1352" t="e">
        <v>#N/A</v>
      </c>
      <c r="X1352" t="e">
        <v>#N/A</v>
      </c>
      <c r="Y1352" s="3" t="e">
        <v>#N/A</v>
      </c>
      <c r="Z1352" s="8" t="e">
        <v>#N/A</v>
      </c>
      <c r="AA1352" s="30" t="e">
        <v>#N/A</v>
      </c>
      <c r="AB1352" t="e">
        <v>#N/A</v>
      </c>
      <c r="AC1352" t="e">
        <v>#N/A</v>
      </c>
      <c r="AD1352" t="e">
        <v>#N/A</v>
      </c>
      <c r="AE1352" t="e">
        <v>#N/A</v>
      </c>
      <c r="AF1352" t="e">
        <v>#N/A</v>
      </c>
    </row>
    <row r="1353" spans="1:32" x14ac:dyDescent="0.25">
      <c r="A1353" t="e">
        <v>#N/A</v>
      </c>
      <c r="B1353" s="33" t="e">
        <v>#N/A</v>
      </c>
      <c r="C1353" t="e">
        <v>#N/A</v>
      </c>
      <c r="D1353" t="e">
        <v>#N/A</v>
      </c>
      <c r="E1353" s="69" t="e">
        <v>#N/A</v>
      </c>
      <c r="F1353" s="3" t="e">
        <v>#N/A</v>
      </c>
      <c r="G1353" s="3" t="e">
        <v>#N/A</v>
      </c>
      <c r="H1353" s="3" t="e">
        <v>#N/A</v>
      </c>
      <c r="I1353" s="80" t="e">
        <v>#N/A</v>
      </c>
      <c r="J1353" s="80" t="e">
        <v>#N/A</v>
      </c>
      <c r="K1353" s="85" t="e">
        <v>#N/A</v>
      </c>
      <c r="L1353" s="9" t="e">
        <v>#N/A</v>
      </c>
      <c r="M1353" s="93" t="e">
        <v>#N/A</v>
      </c>
      <c r="N1353" s="8" t="e">
        <v>#N/A</v>
      </c>
      <c r="O1353" t="e">
        <v>#N/A</v>
      </c>
      <c r="P1353" t="e">
        <v>#N/A</v>
      </c>
      <c r="Q1353" t="e">
        <v>#N/A</v>
      </c>
      <c r="R1353" s="2" t="e">
        <v>#N/A</v>
      </c>
      <c r="S1353" t="e">
        <v>#N/A</v>
      </c>
      <c r="T1353" s="3" t="e">
        <v>#N/A</v>
      </c>
      <c r="U1353" s="3" t="e">
        <v>#N/A</v>
      </c>
      <c r="V1353" t="e">
        <v>#N/A</v>
      </c>
      <c r="W1353" t="e">
        <v>#N/A</v>
      </c>
      <c r="X1353" t="e">
        <v>#N/A</v>
      </c>
      <c r="Y1353" s="3" t="e">
        <v>#N/A</v>
      </c>
      <c r="Z1353" s="8" t="e">
        <v>#N/A</v>
      </c>
      <c r="AA1353" s="30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</row>
    <row r="1354" spans="1:32" x14ac:dyDescent="0.25">
      <c r="A1354" t="e">
        <v>#N/A</v>
      </c>
      <c r="B1354" s="33" t="e">
        <v>#N/A</v>
      </c>
      <c r="C1354" t="e">
        <v>#N/A</v>
      </c>
      <c r="D1354" t="e">
        <v>#N/A</v>
      </c>
      <c r="E1354" s="69" t="e">
        <v>#N/A</v>
      </c>
      <c r="F1354" s="3" t="e">
        <v>#N/A</v>
      </c>
      <c r="G1354" s="3" t="e">
        <v>#N/A</v>
      </c>
      <c r="H1354" s="3" t="e">
        <v>#N/A</v>
      </c>
      <c r="I1354" s="80" t="e">
        <v>#N/A</v>
      </c>
      <c r="J1354" s="80" t="e">
        <v>#N/A</v>
      </c>
      <c r="K1354" s="85" t="e">
        <v>#N/A</v>
      </c>
      <c r="L1354" s="9" t="e">
        <v>#N/A</v>
      </c>
      <c r="M1354" s="93" t="e">
        <v>#N/A</v>
      </c>
      <c r="N1354" s="8" t="e">
        <v>#N/A</v>
      </c>
      <c r="O1354" t="e">
        <v>#N/A</v>
      </c>
      <c r="P1354" t="e">
        <v>#N/A</v>
      </c>
      <c r="Q1354" t="e">
        <v>#N/A</v>
      </c>
      <c r="R1354" s="2" t="e">
        <v>#N/A</v>
      </c>
      <c r="S1354" t="e">
        <v>#N/A</v>
      </c>
      <c r="T1354" s="3" t="e">
        <v>#N/A</v>
      </c>
      <c r="U1354" s="3" t="e">
        <v>#N/A</v>
      </c>
      <c r="V1354" t="e">
        <v>#N/A</v>
      </c>
      <c r="W1354" t="e">
        <v>#N/A</v>
      </c>
      <c r="X1354" t="e">
        <v>#N/A</v>
      </c>
      <c r="Y1354" s="3" t="e">
        <v>#N/A</v>
      </c>
      <c r="Z1354" s="8" t="e">
        <v>#N/A</v>
      </c>
      <c r="AA1354" s="30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</row>
    <row r="1355" spans="1:32" x14ac:dyDescent="0.25">
      <c r="A1355" t="e">
        <v>#N/A</v>
      </c>
      <c r="B1355" s="33" t="e">
        <v>#N/A</v>
      </c>
      <c r="C1355" t="e">
        <v>#N/A</v>
      </c>
      <c r="D1355" t="e">
        <v>#N/A</v>
      </c>
      <c r="E1355" s="69" t="e">
        <v>#N/A</v>
      </c>
      <c r="F1355" s="3" t="e">
        <v>#N/A</v>
      </c>
      <c r="G1355" s="3" t="e">
        <v>#N/A</v>
      </c>
      <c r="H1355" s="3" t="e">
        <v>#N/A</v>
      </c>
      <c r="I1355" s="80" t="e">
        <v>#N/A</v>
      </c>
      <c r="J1355" s="80" t="e">
        <v>#N/A</v>
      </c>
      <c r="K1355" s="85" t="e">
        <v>#N/A</v>
      </c>
      <c r="L1355" s="9" t="e">
        <v>#N/A</v>
      </c>
      <c r="M1355" s="93" t="e">
        <v>#N/A</v>
      </c>
      <c r="N1355" s="8" t="e">
        <v>#N/A</v>
      </c>
      <c r="O1355" t="e">
        <v>#N/A</v>
      </c>
      <c r="P1355" t="e">
        <v>#N/A</v>
      </c>
      <c r="Q1355" t="e">
        <v>#N/A</v>
      </c>
      <c r="R1355" s="2" t="e">
        <v>#N/A</v>
      </c>
      <c r="S1355" t="e">
        <v>#N/A</v>
      </c>
      <c r="T1355" s="3" t="e">
        <v>#N/A</v>
      </c>
      <c r="U1355" s="3" t="e">
        <v>#N/A</v>
      </c>
      <c r="V1355" t="e">
        <v>#N/A</v>
      </c>
      <c r="W1355" t="e">
        <v>#N/A</v>
      </c>
      <c r="X1355" t="e">
        <v>#N/A</v>
      </c>
      <c r="Y1355" s="3" t="e">
        <v>#N/A</v>
      </c>
      <c r="Z1355" s="8" t="e">
        <v>#N/A</v>
      </c>
      <c r="AA1355" s="30" t="e">
        <v>#N/A</v>
      </c>
      <c r="AB1355" t="e">
        <v>#N/A</v>
      </c>
      <c r="AC1355" t="e">
        <v>#N/A</v>
      </c>
      <c r="AD1355" t="e">
        <v>#N/A</v>
      </c>
      <c r="AE1355" t="e">
        <v>#N/A</v>
      </c>
      <c r="AF1355" t="e">
        <v>#N/A</v>
      </c>
    </row>
    <row r="1356" spans="1:32" x14ac:dyDescent="0.25">
      <c r="A1356" t="e">
        <v>#N/A</v>
      </c>
      <c r="B1356" s="33" t="e">
        <v>#N/A</v>
      </c>
      <c r="C1356" t="e">
        <v>#N/A</v>
      </c>
      <c r="D1356" t="e">
        <v>#N/A</v>
      </c>
      <c r="E1356" s="69" t="e">
        <v>#N/A</v>
      </c>
      <c r="F1356" s="3" t="e">
        <v>#N/A</v>
      </c>
      <c r="G1356" s="3" t="e">
        <v>#N/A</v>
      </c>
      <c r="H1356" s="3" t="e">
        <v>#N/A</v>
      </c>
      <c r="I1356" s="80" t="e">
        <v>#N/A</v>
      </c>
      <c r="J1356" s="80" t="e">
        <v>#N/A</v>
      </c>
      <c r="K1356" s="85" t="e">
        <v>#N/A</v>
      </c>
      <c r="L1356" s="9" t="e">
        <v>#N/A</v>
      </c>
      <c r="M1356" s="93" t="e">
        <v>#N/A</v>
      </c>
      <c r="N1356" s="8" t="e">
        <v>#N/A</v>
      </c>
      <c r="O1356" t="e">
        <v>#N/A</v>
      </c>
      <c r="P1356" t="e">
        <v>#N/A</v>
      </c>
      <c r="Q1356" t="e">
        <v>#N/A</v>
      </c>
      <c r="R1356" s="2" t="e">
        <v>#N/A</v>
      </c>
      <c r="S1356" t="e">
        <v>#N/A</v>
      </c>
      <c r="T1356" s="3" t="e">
        <v>#N/A</v>
      </c>
      <c r="U1356" s="3" t="e">
        <v>#N/A</v>
      </c>
      <c r="V1356" t="e">
        <v>#N/A</v>
      </c>
      <c r="W1356" t="e">
        <v>#N/A</v>
      </c>
      <c r="X1356" t="e">
        <v>#N/A</v>
      </c>
      <c r="Y1356" s="3" t="e">
        <v>#N/A</v>
      </c>
      <c r="Z1356" s="8" t="e">
        <v>#N/A</v>
      </c>
      <c r="AA1356" s="30" t="e">
        <v>#N/A</v>
      </c>
      <c r="AB1356" t="e">
        <v>#N/A</v>
      </c>
      <c r="AC1356" t="e">
        <v>#N/A</v>
      </c>
      <c r="AD1356" t="e">
        <v>#N/A</v>
      </c>
      <c r="AE1356" t="e">
        <v>#N/A</v>
      </c>
      <c r="AF1356" t="e">
        <v>#N/A</v>
      </c>
    </row>
    <row r="1357" spans="1:32" x14ac:dyDescent="0.25">
      <c r="A1357" t="e">
        <v>#N/A</v>
      </c>
      <c r="B1357" s="33" t="e">
        <v>#N/A</v>
      </c>
      <c r="C1357" t="e">
        <v>#N/A</v>
      </c>
      <c r="D1357" t="e">
        <v>#N/A</v>
      </c>
      <c r="E1357" s="69" t="e">
        <v>#N/A</v>
      </c>
      <c r="F1357" s="3" t="e">
        <v>#N/A</v>
      </c>
      <c r="G1357" s="3" t="e">
        <v>#N/A</v>
      </c>
      <c r="H1357" s="3" t="e">
        <v>#N/A</v>
      </c>
      <c r="I1357" s="80" t="e">
        <v>#N/A</v>
      </c>
      <c r="J1357" s="80" t="e">
        <v>#N/A</v>
      </c>
      <c r="K1357" s="85" t="e">
        <v>#N/A</v>
      </c>
      <c r="L1357" s="9" t="e">
        <v>#N/A</v>
      </c>
      <c r="M1357" s="93" t="e">
        <v>#N/A</v>
      </c>
      <c r="N1357" s="8" t="e">
        <v>#N/A</v>
      </c>
      <c r="O1357" t="e">
        <v>#N/A</v>
      </c>
      <c r="P1357" t="e">
        <v>#N/A</v>
      </c>
      <c r="Q1357" t="e">
        <v>#N/A</v>
      </c>
      <c r="R1357" s="2" t="e">
        <v>#N/A</v>
      </c>
      <c r="S1357" t="e">
        <v>#N/A</v>
      </c>
      <c r="T1357" s="3" t="e">
        <v>#N/A</v>
      </c>
      <c r="U1357" s="3" t="e">
        <v>#N/A</v>
      </c>
      <c r="V1357" t="e">
        <v>#N/A</v>
      </c>
      <c r="W1357" t="e">
        <v>#N/A</v>
      </c>
      <c r="X1357" t="e">
        <v>#N/A</v>
      </c>
      <c r="Y1357" s="3" t="e">
        <v>#N/A</v>
      </c>
      <c r="Z1357" s="8" t="e">
        <v>#N/A</v>
      </c>
      <c r="AA1357" s="30" t="e">
        <v>#N/A</v>
      </c>
      <c r="AB1357" t="e">
        <v>#N/A</v>
      </c>
      <c r="AC1357" t="e">
        <v>#N/A</v>
      </c>
      <c r="AD1357" t="e">
        <v>#N/A</v>
      </c>
      <c r="AE1357" t="e">
        <v>#N/A</v>
      </c>
      <c r="AF1357" t="e">
        <v>#N/A</v>
      </c>
    </row>
    <row r="1358" spans="1:32" x14ac:dyDescent="0.25">
      <c r="A1358" t="e">
        <v>#N/A</v>
      </c>
      <c r="B1358" s="33" t="e">
        <v>#N/A</v>
      </c>
      <c r="C1358" t="e">
        <v>#N/A</v>
      </c>
      <c r="D1358" t="e">
        <v>#N/A</v>
      </c>
      <c r="E1358" s="69" t="e">
        <v>#N/A</v>
      </c>
      <c r="F1358" s="3" t="e">
        <v>#N/A</v>
      </c>
      <c r="G1358" s="3" t="e">
        <v>#N/A</v>
      </c>
      <c r="H1358" s="3" t="e">
        <v>#N/A</v>
      </c>
      <c r="I1358" s="80" t="e">
        <v>#N/A</v>
      </c>
      <c r="J1358" s="80" t="e">
        <v>#N/A</v>
      </c>
      <c r="K1358" s="85" t="e">
        <v>#N/A</v>
      </c>
      <c r="L1358" s="9" t="e">
        <v>#N/A</v>
      </c>
      <c r="M1358" s="93" t="e">
        <v>#N/A</v>
      </c>
      <c r="N1358" s="8" t="e">
        <v>#N/A</v>
      </c>
      <c r="O1358" t="e">
        <v>#N/A</v>
      </c>
      <c r="P1358" t="e">
        <v>#N/A</v>
      </c>
      <c r="Q1358" t="e">
        <v>#N/A</v>
      </c>
      <c r="R1358" s="2" t="e">
        <v>#N/A</v>
      </c>
      <c r="S1358" t="e">
        <v>#N/A</v>
      </c>
      <c r="T1358" s="3" t="e">
        <v>#N/A</v>
      </c>
      <c r="U1358" s="3" t="e">
        <v>#N/A</v>
      </c>
      <c r="V1358" t="e">
        <v>#N/A</v>
      </c>
      <c r="W1358" t="e">
        <v>#N/A</v>
      </c>
      <c r="X1358" t="e">
        <v>#N/A</v>
      </c>
      <c r="Y1358" s="3" t="e">
        <v>#N/A</v>
      </c>
      <c r="Z1358" s="8" t="e">
        <v>#N/A</v>
      </c>
      <c r="AA1358" s="30" t="e">
        <v>#N/A</v>
      </c>
      <c r="AB1358" t="e">
        <v>#N/A</v>
      </c>
      <c r="AC1358" t="e">
        <v>#N/A</v>
      </c>
      <c r="AD1358" t="e">
        <v>#N/A</v>
      </c>
      <c r="AE1358" t="e">
        <v>#N/A</v>
      </c>
      <c r="AF1358" t="e">
        <v>#N/A</v>
      </c>
    </row>
    <row r="1359" spans="1:32" x14ac:dyDescent="0.25">
      <c r="A1359" t="e">
        <v>#N/A</v>
      </c>
      <c r="B1359" s="33" t="e">
        <v>#N/A</v>
      </c>
      <c r="C1359" t="e">
        <v>#N/A</v>
      </c>
      <c r="D1359" t="e">
        <v>#N/A</v>
      </c>
      <c r="E1359" s="69" t="e">
        <v>#N/A</v>
      </c>
      <c r="F1359" s="3" t="e">
        <v>#N/A</v>
      </c>
      <c r="G1359" s="3" t="e">
        <v>#N/A</v>
      </c>
      <c r="H1359" s="3" t="e">
        <v>#N/A</v>
      </c>
      <c r="I1359" s="80" t="e">
        <v>#N/A</v>
      </c>
      <c r="J1359" s="80" t="e">
        <v>#N/A</v>
      </c>
      <c r="K1359" s="85" t="e">
        <v>#N/A</v>
      </c>
      <c r="L1359" s="9" t="e">
        <v>#N/A</v>
      </c>
      <c r="M1359" s="93" t="e">
        <v>#N/A</v>
      </c>
      <c r="N1359" s="8" t="e">
        <v>#N/A</v>
      </c>
      <c r="O1359" t="e">
        <v>#N/A</v>
      </c>
      <c r="P1359" t="e">
        <v>#N/A</v>
      </c>
      <c r="Q1359" t="e">
        <v>#N/A</v>
      </c>
      <c r="R1359" s="2" t="e">
        <v>#N/A</v>
      </c>
      <c r="S1359" t="e">
        <v>#N/A</v>
      </c>
      <c r="T1359" s="3" t="e">
        <v>#N/A</v>
      </c>
      <c r="U1359" s="3" t="e">
        <v>#N/A</v>
      </c>
      <c r="V1359" t="e">
        <v>#N/A</v>
      </c>
      <c r="W1359" t="e">
        <v>#N/A</v>
      </c>
      <c r="X1359" t="e">
        <v>#N/A</v>
      </c>
      <c r="Y1359" s="3" t="e">
        <v>#N/A</v>
      </c>
      <c r="Z1359" s="8" t="e">
        <v>#N/A</v>
      </c>
      <c r="AA1359" s="30" t="e">
        <v>#N/A</v>
      </c>
      <c r="AB1359" t="e">
        <v>#N/A</v>
      </c>
      <c r="AC1359" t="e">
        <v>#N/A</v>
      </c>
      <c r="AD1359" t="e">
        <v>#N/A</v>
      </c>
      <c r="AE1359" t="e">
        <v>#N/A</v>
      </c>
      <c r="AF1359" t="e">
        <v>#N/A</v>
      </c>
    </row>
    <row r="1360" spans="1:32" x14ac:dyDescent="0.25">
      <c r="A1360" t="e">
        <v>#N/A</v>
      </c>
      <c r="B1360" s="33" t="e">
        <v>#N/A</v>
      </c>
      <c r="C1360" t="e">
        <v>#N/A</v>
      </c>
      <c r="D1360" t="e">
        <v>#N/A</v>
      </c>
      <c r="E1360" s="69" t="e">
        <v>#N/A</v>
      </c>
      <c r="F1360" s="3" t="e">
        <v>#N/A</v>
      </c>
      <c r="G1360" s="3" t="e">
        <v>#N/A</v>
      </c>
      <c r="H1360" s="3" t="e">
        <v>#N/A</v>
      </c>
      <c r="I1360" s="80" t="e">
        <v>#N/A</v>
      </c>
      <c r="J1360" s="80" t="e">
        <v>#N/A</v>
      </c>
      <c r="K1360" s="85" t="e">
        <v>#N/A</v>
      </c>
      <c r="L1360" s="9" t="e">
        <v>#N/A</v>
      </c>
      <c r="M1360" s="93" t="e">
        <v>#N/A</v>
      </c>
      <c r="N1360" s="8" t="e">
        <v>#N/A</v>
      </c>
      <c r="O1360" t="e">
        <v>#N/A</v>
      </c>
      <c r="P1360" t="e">
        <v>#N/A</v>
      </c>
      <c r="Q1360" t="e">
        <v>#N/A</v>
      </c>
      <c r="R1360" s="2" t="e">
        <v>#N/A</v>
      </c>
      <c r="S1360" t="e">
        <v>#N/A</v>
      </c>
      <c r="T1360" s="3" t="e">
        <v>#N/A</v>
      </c>
      <c r="U1360" s="3" t="e">
        <v>#N/A</v>
      </c>
      <c r="V1360" t="e">
        <v>#N/A</v>
      </c>
      <c r="W1360" t="e">
        <v>#N/A</v>
      </c>
      <c r="X1360" t="e">
        <v>#N/A</v>
      </c>
      <c r="Y1360" s="3" t="e">
        <v>#N/A</v>
      </c>
      <c r="Z1360" s="8" t="e">
        <v>#N/A</v>
      </c>
      <c r="AA1360" s="3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</row>
    <row r="1361" spans="1:32" x14ac:dyDescent="0.25">
      <c r="A1361" t="e">
        <v>#N/A</v>
      </c>
      <c r="B1361" s="33" t="e">
        <v>#N/A</v>
      </c>
      <c r="C1361" t="e">
        <v>#N/A</v>
      </c>
      <c r="D1361" t="e">
        <v>#N/A</v>
      </c>
      <c r="E1361" s="69" t="e">
        <v>#N/A</v>
      </c>
      <c r="F1361" s="3" t="e">
        <v>#N/A</v>
      </c>
      <c r="G1361" s="3" t="e">
        <v>#N/A</v>
      </c>
      <c r="H1361" s="3" t="e">
        <v>#N/A</v>
      </c>
      <c r="I1361" s="80" t="e">
        <v>#N/A</v>
      </c>
      <c r="J1361" s="80" t="e">
        <v>#N/A</v>
      </c>
      <c r="K1361" s="85" t="e">
        <v>#N/A</v>
      </c>
      <c r="L1361" s="9" t="e">
        <v>#N/A</v>
      </c>
      <c r="M1361" s="93" t="e">
        <v>#N/A</v>
      </c>
      <c r="N1361" s="8" t="e">
        <v>#N/A</v>
      </c>
      <c r="O1361" t="e">
        <v>#N/A</v>
      </c>
      <c r="P1361" t="e">
        <v>#N/A</v>
      </c>
      <c r="Q1361" t="e">
        <v>#N/A</v>
      </c>
      <c r="R1361" s="2" t="e">
        <v>#N/A</v>
      </c>
      <c r="S1361" t="e">
        <v>#N/A</v>
      </c>
      <c r="T1361" s="3" t="e">
        <v>#N/A</v>
      </c>
      <c r="U1361" s="3" t="e">
        <v>#N/A</v>
      </c>
      <c r="V1361" t="e">
        <v>#N/A</v>
      </c>
      <c r="W1361" t="e">
        <v>#N/A</v>
      </c>
      <c r="X1361" t="e">
        <v>#N/A</v>
      </c>
      <c r="Y1361" s="3" t="e">
        <v>#N/A</v>
      </c>
      <c r="Z1361" s="8" t="e">
        <v>#N/A</v>
      </c>
      <c r="AA1361" s="30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</row>
    <row r="1362" spans="1:32" x14ac:dyDescent="0.25">
      <c r="A1362" t="e">
        <v>#N/A</v>
      </c>
      <c r="B1362" s="33" t="e">
        <v>#N/A</v>
      </c>
      <c r="C1362" t="e">
        <v>#N/A</v>
      </c>
      <c r="D1362" t="e">
        <v>#N/A</v>
      </c>
      <c r="E1362" s="69" t="e">
        <v>#N/A</v>
      </c>
      <c r="F1362" s="3" t="e">
        <v>#N/A</v>
      </c>
      <c r="G1362" s="3" t="e">
        <v>#N/A</v>
      </c>
      <c r="H1362" s="3" t="e">
        <v>#N/A</v>
      </c>
      <c r="I1362" s="80" t="e">
        <v>#N/A</v>
      </c>
      <c r="J1362" s="80" t="e">
        <v>#N/A</v>
      </c>
      <c r="K1362" s="85" t="e">
        <v>#N/A</v>
      </c>
      <c r="L1362" s="9" t="e">
        <v>#N/A</v>
      </c>
      <c r="M1362" s="93" t="e">
        <v>#N/A</v>
      </c>
      <c r="N1362" s="8" t="e">
        <v>#N/A</v>
      </c>
      <c r="O1362" t="e">
        <v>#N/A</v>
      </c>
      <c r="P1362" t="e">
        <v>#N/A</v>
      </c>
      <c r="Q1362" t="e">
        <v>#N/A</v>
      </c>
      <c r="R1362" s="2" t="e">
        <v>#N/A</v>
      </c>
      <c r="S1362" t="e">
        <v>#N/A</v>
      </c>
      <c r="T1362" s="3" t="e">
        <v>#N/A</v>
      </c>
      <c r="U1362" s="3" t="e">
        <v>#N/A</v>
      </c>
      <c r="V1362" t="e">
        <v>#N/A</v>
      </c>
      <c r="W1362" t="e">
        <v>#N/A</v>
      </c>
      <c r="X1362" t="e">
        <v>#N/A</v>
      </c>
      <c r="Y1362" s="3" t="e">
        <v>#N/A</v>
      </c>
      <c r="Z1362" s="8" t="e">
        <v>#N/A</v>
      </c>
      <c r="AA1362" s="30" t="e">
        <v>#N/A</v>
      </c>
      <c r="AB1362" t="e">
        <v>#N/A</v>
      </c>
      <c r="AC1362" t="e">
        <v>#N/A</v>
      </c>
      <c r="AD1362" t="e">
        <v>#N/A</v>
      </c>
      <c r="AE1362" t="e">
        <v>#N/A</v>
      </c>
      <c r="AF1362" t="e">
        <v>#N/A</v>
      </c>
    </row>
    <row r="1363" spans="1:32" x14ac:dyDescent="0.25">
      <c r="A1363" t="e">
        <v>#N/A</v>
      </c>
      <c r="B1363" s="33" t="e">
        <v>#N/A</v>
      </c>
      <c r="C1363" t="e">
        <v>#N/A</v>
      </c>
      <c r="D1363" t="e">
        <v>#N/A</v>
      </c>
      <c r="E1363" s="69" t="e">
        <v>#N/A</v>
      </c>
      <c r="F1363" s="3" t="e">
        <v>#N/A</v>
      </c>
      <c r="G1363" s="3" t="e">
        <v>#N/A</v>
      </c>
      <c r="H1363" s="3" t="e">
        <v>#N/A</v>
      </c>
      <c r="I1363" s="80" t="e">
        <v>#N/A</v>
      </c>
      <c r="J1363" s="80" t="e">
        <v>#N/A</v>
      </c>
      <c r="K1363" s="85" t="e">
        <v>#N/A</v>
      </c>
      <c r="L1363" s="9" t="e">
        <v>#N/A</v>
      </c>
      <c r="M1363" s="93" t="e">
        <v>#N/A</v>
      </c>
      <c r="N1363" s="8" t="e">
        <v>#N/A</v>
      </c>
      <c r="O1363" t="e">
        <v>#N/A</v>
      </c>
      <c r="P1363" t="e">
        <v>#N/A</v>
      </c>
      <c r="Q1363" t="e">
        <v>#N/A</v>
      </c>
      <c r="R1363" s="2" t="e">
        <v>#N/A</v>
      </c>
      <c r="S1363" t="e">
        <v>#N/A</v>
      </c>
      <c r="T1363" s="3" t="e">
        <v>#N/A</v>
      </c>
      <c r="U1363" s="3" t="e">
        <v>#N/A</v>
      </c>
      <c r="V1363" t="e">
        <v>#N/A</v>
      </c>
      <c r="W1363" t="e">
        <v>#N/A</v>
      </c>
      <c r="X1363" t="e">
        <v>#N/A</v>
      </c>
      <c r="Y1363" s="3" t="e">
        <v>#N/A</v>
      </c>
      <c r="Z1363" s="8" t="e">
        <v>#N/A</v>
      </c>
      <c r="AA1363" s="30" t="e">
        <v>#N/A</v>
      </c>
      <c r="AB1363" t="e">
        <v>#N/A</v>
      </c>
      <c r="AC1363" t="e">
        <v>#N/A</v>
      </c>
      <c r="AD1363" t="e">
        <v>#N/A</v>
      </c>
      <c r="AE1363" t="e">
        <v>#N/A</v>
      </c>
      <c r="AF1363" t="e">
        <v>#N/A</v>
      </c>
    </row>
    <row r="1364" spans="1:32" x14ac:dyDescent="0.25">
      <c r="A1364" t="e">
        <v>#N/A</v>
      </c>
      <c r="B1364" s="33" t="e">
        <v>#N/A</v>
      </c>
      <c r="C1364" t="e">
        <v>#N/A</v>
      </c>
      <c r="D1364" t="e">
        <v>#N/A</v>
      </c>
      <c r="E1364" s="69" t="e">
        <v>#N/A</v>
      </c>
      <c r="F1364" s="3" t="e">
        <v>#N/A</v>
      </c>
      <c r="G1364" s="3" t="e">
        <v>#N/A</v>
      </c>
      <c r="H1364" s="3" t="e">
        <v>#N/A</v>
      </c>
      <c r="I1364" s="80" t="e">
        <v>#N/A</v>
      </c>
      <c r="J1364" s="80" t="e">
        <v>#N/A</v>
      </c>
      <c r="K1364" s="85" t="e">
        <v>#N/A</v>
      </c>
      <c r="L1364" s="9" t="e">
        <v>#N/A</v>
      </c>
      <c r="M1364" s="93" t="e">
        <v>#N/A</v>
      </c>
      <c r="N1364" s="8" t="e">
        <v>#N/A</v>
      </c>
      <c r="O1364" t="e">
        <v>#N/A</v>
      </c>
      <c r="P1364" t="e">
        <v>#N/A</v>
      </c>
      <c r="Q1364" t="e">
        <v>#N/A</v>
      </c>
      <c r="R1364" s="2" t="e">
        <v>#N/A</v>
      </c>
      <c r="S1364" t="e">
        <v>#N/A</v>
      </c>
      <c r="T1364" s="3" t="e">
        <v>#N/A</v>
      </c>
      <c r="U1364" s="3" t="e">
        <v>#N/A</v>
      </c>
      <c r="V1364" t="e">
        <v>#N/A</v>
      </c>
      <c r="W1364" t="e">
        <v>#N/A</v>
      </c>
      <c r="X1364" t="e">
        <v>#N/A</v>
      </c>
      <c r="Y1364" s="3" t="e">
        <v>#N/A</v>
      </c>
      <c r="Z1364" s="8" t="e">
        <v>#N/A</v>
      </c>
      <c r="AA1364" s="30" t="e">
        <v>#N/A</v>
      </c>
      <c r="AB1364" t="e">
        <v>#N/A</v>
      </c>
      <c r="AC1364" t="e">
        <v>#N/A</v>
      </c>
      <c r="AD1364" t="e">
        <v>#N/A</v>
      </c>
      <c r="AE1364" t="e">
        <v>#N/A</v>
      </c>
      <c r="AF1364" t="e">
        <v>#N/A</v>
      </c>
    </row>
    <row r="1365" spans="1:32" x14ac:dyDescent="0.25">
      <c r="A1365" t="e">
        <v>#N/A</v>
      </c>
      <c r="B1365" s="33" t="e">
        <v>#N/A</v>
      </c>
      <c r="C1365" t="e">
        <v>#N/A</v>
      </c>
      <c r="D1365" t="e">
        <v>#N/A</v>
      </c>
      <c r="E1365" s="69" t="e">
        <v>#N/A</v>
      </c>
      <c r="F1365" s="3" t="e">
        <v>#N/A</v>
      </c>
      <c r="G1365" s="3" t="e">
        <v>#N/A</v>
      </c>
      <c r="H1365" s="3" t="e">
        <v>#N/A</v>
      </c>
      <c r="I1365" s="80" t="e">
        <v>#N/A</v>
      </c>
      <c r="J1365" s="80" t="e">
        <v>#N/A</v>
      </c>
      <c r="K1365" s="85" t="e">
        <v>#N/A</v>
      </c>
      <c r="L1365" s="9" t="e">
        <v>#N/A</v>
      </c>
      <c r="M1365" s="93" t="e">
        <v>#N/A</v>
      </c>
      <c r="N1365" s="8" t="e">
        <v>#N/A</v>
      </c>
      <c r="O1365" t="e">
        <v>#N/A</v>
      </c>
      <c r="P1365" t="e">
        <v>#N/A</v>
      </c>
      <c r="Q1365" t="e">
        <v>#N/A</v>
      </c>
      <c r="R1365" s="2" t="e">
        <v>#N/A</v>
      </c>
      <c r="S1365" t="e">
        <v>#N/A</v>
      </c>
      <c r="T1365" s="3" t="e">
        <v>#N/A</v>
      </c>
      <c r="U1365" s="3" t="e">
        <v>#N/A</v>
      </c>
      <c r="V1365" t="e">
        <v>#N/A</v>
      </c>
      <c r="W1365" t="e">
        <v>#N/A</v>
      </c>
      <c r="X1365" t="e">
        <v>#N/A</v>
      </c>
      <c r="Y1365" s="3" t="e">
        <v>#N/A</v>
      </c>
      <c r="Z1365" s="8" t="e">
        <v>#N/A</v>
      </c>
      <c r="AA1365" s="30" t="e">
        <v>#N/A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</row>
    <row r="1366" spans="1:32" x14ac:dyDescent="0.25">
      <c r="A1366" t="e">
        <v>#N/A</v>
      </c>
      <c r="B1366" s="33" t="e">
        <v>#N/A</v>
      </c>
      <c r="C1366" t="e">
        <v>#N/A</v>
      </c>
      <c r="D1366" t="e">
        <v>#N/A</v>
      </c>
      <c r="E1366" s="69" t="e">
        <v>#N/A</v>
      </c>
      <c r="F1366" s="3" t="e">
        <v>#N/A</v>
      </c>
      <c r="G1366" s="3" t="e">
        <v>#N/A</v>
      </c>
      <c r="H1366" s="3" t="e">
        <v>#N/A</v>
      </c>
      <c r="I1366" s="80" t="e">
        <v>#N/A</v>
      </c>
      <c r="J1366" s="80" t="e">
        <v>#N/A</v>
      </c>
      <c r="K1366" s="85" t="e">
        <v>#N/A</v>
      </c>
      <c r="L1366" s="9" t="e">
        <v>#N/A</v>
      </c>
      <c r="M1366" s="93" t="e">
        <v>#N/A</v>
      </c>
      <c r="N1366" s="8" t="e">
        <v>#N/A</v>
      </c>
      <c r="O1366" t="e">
        <v>#N/A</v>
      </c>
      <c r="P1366" t="e">
        <v>#N/A</v>
      </c>
      <c r="Q1366" t="e">
        <v>#N/A</v>
      </c>
      <c r="R1366" s="2" t="e">
        <v>#N/A</v>
      </c>
      <c r="S1366" t="e">
        <v>#N/A</v>
      </c>
      <c r="T1366" s="3" t="e">
        <v>#N/A</v>
      </c>
      <c r="U1366" s="3" t="e">
        <v>#N/A</v>
      </c>
      <c r="V1366" t="e">
        <v>#N/A</v>
      </c>
      <c r="W1366" t="e">
        <v>#N/A</v>
      </c>
      <c r="X1366" t="e">
        <v>#N/A</v>
      </c>
      <c r="Y1366" s="3" t="e">
        <v>#N/A</v>
      </c>
      <c r="Z1366" s="8" t="e">
        <v>#N/A</v>
      </c>
      <c r="AA1366" s="30" t="e">
        <v>#N/A</v>
      </c>
      <c r="AB1366" t="e">
        <v>#N/A</v>
      </c>
      <c r="AC1366" t="e">
        <v>#N/A</v>
      </c>
      <c r="AD1366" t="e">
        <v>#N/A</v>
      </c>
      <c r="AE1366" t="e">
        <v>#N/A</v>
      </c>
      <c r="AF1366" t="e">
        <v>#N/A</v>
      </c>
    </row>
    <row r="1367" spans="1:32" x14ac:dyDescent="0.25">
      <c r="A1367" t="e">
        <v>#N/A</v>
      </c>
      <c r="B1367" s="33" t="e">
        <v>#N/A</v>
      </c>
      <c r="C1367" t="e">
        <v>#N/A</v>
      </c>
      <c r="D1367" t="e">
        <v>#N/A</v>
      </c>
      <c r="E1367" s="69" t="e">
        <v>#N/A</v>
      </c>
      <c r="F1367" s="3" t="e">
        <v>#N/A</v>
      </c>
      <c r="G1367" s="3" t="e">
        <v>#N/A</v>
      </c>
      <c r="H1367" s="3" t="e">
        <v>#N/A</v>
      </c>
      <c r="I1367" s="80" t="e">
        <v>#N/A</v>
      </c>
      <c r="J1367" s="80" t="e">
        <v>#N/A</v>
      </c>
      <c r="K1367" s="85" t="e">
        <v>#N/A</v>
      </c>
      <c r="L1367" s="9" t="e">
        <v>#N/A</v>
      </c>
      <c r="M1367" s="93" t="e">
        <v>#N/A</v>
      </c>
      <c r="N1367" s="8" t="e">
        <v>#N/A</v>
      </c>
      <c r="O1367" t="e">
        <v>#N/A</v>
      </c>
      <c r="P1367" t="e">
        <v>#N/A</v>
      </c>
      <c r="Q1367" t="e">
        <v>#N/A</v>
      </c>
      <c r="R1367" s="2" t="e">
        <v>#N/A</v>
      </c>
      <c r="S1367" t="e">
        <v>#N/A</v>
      </c>
      <c r="T1367" s="3" t="e">
        <v>#N/A</v>
      </c>
      <c r="U1367" s="3" t="e">
        <v>#N/A</v>
      </c>
      <c r="V1367" t="e">
        <v>#N/A</v>
      </c>
      <c r="W1367" t="e">
        <v>#N/A</v>
      </c>
      <c r="X1367" t="e">
        <v>#N/A</v>
      </c>
      <c r="Y1367" s="3" t="e">
        <v>#N/A</v>
      </c>
      <c r="Z1367" s="8" t="e">
        <v>#N/A</v>
      </c>
      <c r="AA1367" s="30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</row>
    <row r="1368" spans="1:32" x14ac:dyDescent="0.25">
      <c r="A1368" t="e">
        <v>#N/A</v>
      </c>
      <c r="B1368" s="33" t="e">
        <v>#N/A</v>
      </c>
      <c r="C1368" t="e">
        <v>#N/A</v>
      </c>
      <c r="D1368" t="e">
        <v>#N/A</v>
      </c>
      <c r="E1368" s="69" t="e">
        <v>#N/A</v>
      </c>
      <c r="F1368" s="3" t="e">
        <v>#N/A</v>
      </c>
      <c r="G1368" s="3" t="e">
        <v>#N/A</v>
      </c>
      <c r="H1368" s="3" t="e">
        <v>#N/A</v>
      </c>
      <c r="I1368" s="80" t="e">
        <v>#N/A</v>
      </c>
      <c r="J1368" s="80" t="e">
        <v>#N/A</v>
      </c>
      <c r="K1368" s="85" t="e">
        <v>#N/A</v>
      </c>
      <c r="L1368" s="9" t="e">
        <v>#N/A</v>
      </c>
      <c r="M1368" s="93" t="e">
        <v>#N/A</v>
      </c>
      <c r="N1368" s="8" t="e">
        <v>#N/A</v>
      </c>
      <c r="O1368" t="e">
        <v>#N/A</v>
      </c>
      <c r="P1368" t="e">
        <v>#N/A</v>
      </c>
      <c r="Q1368" t="e">
        <v>#N/A</v>
      </c>
      <c r="R1368" s="2" t="e">
        <v>#N/A</v>
      </c>
      <c r="S1368" t="e">
        <v>#N/A</v>
      </c>
      <c r="T1368" s="3" t="e">
        <v>#N/A</v>
      </c>
      <c r="U1368" s="3" t="e">
        <v>#N/A</v>
      </c>
      <c r="V1368" t="e">
        <v>#N/A</v>
      </c>
      <c r="W1368" t="e">
        <v>#N/A</v>
      </c>
      <c r="X1368" t="e">
        <v>#N/A</v>
      </c>
      <c r="Y1368" s="3" t="e">
        <v>#N/A</v>
      </c>
      <c r="Z1368" s="8" t="e">
        <v>#N/A</v>
      </c>
      <c r="AA1368" s="30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</row>
    <row r="1369" spans="1:32" x14ac:dyDescent="0.25">
      <c r="A1369" t="e">
        <v>#N/A</v>
      </c>
      <c r="B1369" s="33" t="e">
        <v>#N/A</v>
      </c>
      <c r="C1369" t="e">
        <v>#N/A</v>
      </c>
      <c r="D1369" t="e">
        <v>#N/A</v>
      </c>
      <c r="E1369" s="69" t="e">
        <v>#N/A</v>
      </c>
      <c r="F1369" s="3" t="e">
        <v>#N/A</v>
      </c>
      <c r="G1369" s="3" t="e">
        <v>#N/A</v>
      </c>
      <c r="H1369" s="3" t="e">
        <v>#N/A</v>
      </c>
      <c r="I1369" s="80" t="e">
        <v>#N/A</v>
      </c>
      <c r="J1369" s="80" t="e">
        <v>#N/A</v>
      </c>
      <c r="K1369" s="85" t="e">
        <v>#N/A</v>
      </c>
      <c r="L1369" s="9" t="e">
        <v>#N/A</v>
      </c>
      <c r="M1369" s="93" t="e">
        <v>#N/A</v>
      </c>
      <c r="N1369" s="8" t="e">
        <v>#N/A</v>
      </c>
      <c r="O1369" t="e">
        <v>#N/A</v>
      </c>
      <c r="P1369" t="e">
        <v>#N/A</v>
      </c>
      <c r="Q1369" t="e">
        <v>#N/A</v>
      </c>
      <c r="R1369" s="2" t="e">
        <v>#N/A</v>
      </c>
      <c r="S1369" t="e">
        <v>#N/A</v>
      </c>
      <c r="T1369" s="3" t="e">
        <v>#N/A</v>
      </c>
      <c r="U1369" s="3" t="e">
        <v>#N/A</v>
      </c>
      <c r="V1369" t="e">
        <v>#N/A</v>
      </c>
      <c r="W1369" t="e">
        <v>#N/A</v>
      </c>
      <c r="X1369" t="e">
        <v>#N/A</v>
      </c>
      <c r="Y1369" s="3" t="e">
        <v>#N/A</v>
      </c>
      <c r="Z1369" s="8" t="e">
        <v>#N/A</v>
      </c>
      <c r="AA1369" s="30" t="e">
        <v>#N/A</v>
      </c>
      <c r="AB1369" t="e">
        <v>#N/A</v>
      </c>
      <c r="AC1369" t="e">
        <v>#N/A</v>
      </c>
      <c r="AD1369" t="e">
        <v>#N/A</v>
      </c>
      <c r="AE1369" t="e">
        <v>#N/A</v>
      </c>
      <c r="AF1369" t="e">
        <v>#N/A</v>
      </c>
    </row>
    <row r="1370" spans="1:32" x14ac:dyDescent="0.25">
      <c r="A1370" t="e">
        <v>#N/A</v>
      </c>
      <c r="B1370" s="33" t="e">
        <v>#N/A</v>
      </c>
      <c r="C1370" t="e">
        <v>#N/A</v>
      </c>
      <c r="D1370" t="e">
        <v>#N/A</v>
      </c>
      <c r="E1370" s="69" t="e">
        <v>#N/A</v>
      </c>
      <c r="F1370" s="3" t="e">
        <v>#N/A</v>
      </c>
      <c r="G1370" s="3" t="e">
        <v>#N/A</v>
      </c>
      <c r="H1370" s="3" t="e">
        <v>#N/A</v>
      </c>
      <c r="I1370" s="80" t="e">
        <v>#N/A</v>
      </c>
      <c r="J1370" s="80" t="e">
        <v>#N/A</v>
      </c>
      <c r="K1370" s="85" t="e">
        <v>#N/A</v>
      </c>
      <c r="L1370" s="9" t="e">
        <v>#N/A</v>
      </c>
      <c r="M1370" s="93" t="e">
        <v>#N/A</v>
      </c>
      <c r="N1370" s="8" t="e">
        <v>#N/A</v>
      </c>
      <c r="O1370" t="e">
        <v>#N/A</v>
      </c>
      <c r="P1370" t="e">
        <v>#N/A</v>
      </c>
      <c r="Q1370" t="e">
        <v>#N/A</v>
      </c>
      <c r="R1370" s="2" t="e">
        <v>#N/A</v>
      </c>
      <c r="S1370" t="e">
        <v>#N/A</v>
      </c>
      <c r="T1370" s="3" t="e">
        <v>#N/A</v>
      </c>
      <c r="U1370" s="3" t="e">
        <v>#N/A</v>
      </c>
      <c r="V1370" t="e">
        <v>#N/A</v>
      </c>
      <c r="W1370" t="e">
        <v>#N/A</v>
      </c>
      <c r="X1370" t="e">
        <v>#N/A</v>
      </c>
      <c r="Y1370" s="3" t="e">
        <v>#N/A</v>
      </c>
      <c r="Z1370" s="8" t="e">
        <v>#N/A</v>
      </c>
      <c r="AA1370" s="30" t="e">
        <v>#N/A</v>
      </c>
      <c r="AB1370" t="e">
        <v>#N/A</v>
      </c>
      <c r="AC1370" t="e">
        <v>#N/A</v>
      </c>
      <c r="AD1370" t="e">
        <v>#N/A</v>
      </c>
      <c r="AE1370" t="e">
        <v>#N/A</v>
      </c>
      <c r="AF1370" t="e">
        <v>#N/A</v>
      </c>
    </row>
    <row r="1371" spans="1:32" x14ac:dyDescent="0.25">
      <c r="A1371" t="e">
        <v>#N/A</v>
      </c>
      <c r="B1371" s="33" t="e">
        <v>#N/A</v>
      </c>
      <c r="C1371" t="e">
        <v>#N/A</v>
      </c>
      <c r="D1371" t="e">
        <v>#N/A</v>
      </c>
      <c r="E1371" s="69" t="e">
        <v>#N/A</v>
      </c>
      <c r="F1371" s="3" t="e">
        <v>#N/A</v>
      </c>
      <c r="G1371" s="3" t="e">
        <v>#N/A</v>
      </c>
      <c r="H1371" s="3" t="e">
        <v>#N/A</v>
      </c>
      <c r="I1371" s="80" t="e">
        <v>#N/A</v>
      </c>
      <c r="J1371" s="80" t="e">
        <v>#N/A</v>
      </c>
      <c r="K1371" s="85" t="e">
        <v>#N/A</v>
      </c>
      <c r="L1371" s="9" t="e">
        <v>#N/A</v>
      </c>
      <c r="M1371" s="93" t="e">
        <v>#N/A</v>
      </c>
      <c r="N1371" s="8" t="e">
        <v>#N/A</v>
      </c>
      <c r="O1371" t="e">
        <v>#N/A</v>
      </c>
      <c r="P1371" t="e">
        <v>#N/A</v>
      </c>
      <c r="Q1371" t="e">
        <v>#N/A</v>
      </c>
      <c r="R1371" s="2" t="e">
        <v>#N/A</v>
      </c>
      <c r="S1371" t="e">
        <v>#N/A</v>
      </c>
      <c r="T1371" s="3" t="e">
        <v>#N/A</v>
      </c>
      <c r="U1371" s="3" t="e">
        <v>#N/A</v>
      </c>
      <c r="V1371" t="e">
        <v>#N/A</v>
      </c>
      <c r="W1371" t="e">
        <v>#N/A</v>
      </c>
      <c r="X1371" t="e">
        <v>#N/A</v>
      </c>
      <c r="Y1371" s="3" t="e">
        <v>#N/A</v>
      </c>
      <c r="Z1371" s="8" t="e">
        <v>#N/A</v>
      </c>
      <c r="AA1371" s="30" t="e">
        <v>#N/A</v>
      </c>
      <c r="AB1371" t="e">
        <v>#N/A</v>
      </c>
      <c r="AC1371" t="e">
        <v>#N/A</v>
      </c>
      <c r="AD1371" t="e">
        <v>#N/A</v>
      </c>
      <c r="AE1371" t="e">
        <v>#N/A</v>
      </c>
      <c r="AF1371" t="e">
        <v>#N/A</v>
      </c>
    </row>
    <row r="1372" spans="1:32" x14ac:dyDescent="0.25">
      <c r="A1372" t="e">
        <v>#N/A</v>
      </c>
      <c r="B1372" s="33" t="e">
        <v>#N/A</v>
      </c>
      <c r="C1372" t="e">
        <v>#N/A</v>
      </c>
      <c r="D1372" t="e">
        <v>#N/A</v>
      </c>
      <c r="E1372" s="69" t="e">
        <v>#N/A</v>
      </c>
      <c r="F1372" s="3" t="e">
        <v>#N/A</v>
      </c>
      <c r="G1372" s="3" t="e">
        <v>#N/A</v>
      </c>
      <c r="H1372" s="3" t="e">
        <v>#N/A</v>
      </c>
      <c r="I1372" s="80" t="e">
        <v>#N/A</v>
      </c>
      <c r="J1372" s="80" t="e">
        <v>#N/A</v>
      </c>
      <c r="K1372" s="85" t="e">
        <v>#N/A</v>
      </c>
      <c r="L1372" s="9" t="e">
        <v>#N/A</v>
      </c>
      <c r="M1372" s="93" t="e">
        <v>#N/A</v>
      </c>
      <c r="N1372" s="8" t="e">
        <v>#N/A</v>
      </c>
      <c r="O1372" t="e">
        <v>#N/A</v>
      </c>
      <c r="P1372" t="e">
        <v>#N/A</v>
      </c>
      <c r="Q1372" t="e">
        <v>#N/A</v>
      </c>
      <c r="R1372" s="2" t="e">
        <v>#N/A</v>
      </c>
      <c r="S1372" t="e">
        <v>#N/A</v>
      </c>
      <c r="T1372" s="3" t="e">
        <v>#N/A</v>
      </c>
      <c r="U1372" s="3" t="e">
        <v>#N/A</v>
      </c>
      <c r="V1372" t="e">
        <v>#N/A</v>
      </c>
      <c r="W1372" t="e">
        <v>#N/A</v>
      </c>
      <c r="X1372" t="e">
        <v>#N/A</v>
      </c>
      <c r="Y1372" s="3" t="e">
        <v>#N/A</v>
      </c>
      <c r="Z1372" s="8" t="e">
        <v>#N/A</v>
      </c>
      <c r="AA1372" s="30" t="e">
        <v>#N/A</v>
      </c>
      <c r="AB1372" t="e">
        <v>#N/A</v>
      </c>
      <c r="AC1372" t="e">
        <v>#N/A</v>
      </c>
      <c r="AD1372" t="e">
        <v>#N/A</v>
      </c>
      <c r="AE1372" t="e">
        <v>#N/A</v>
      </c>
      <c r="AF1372" t="e">
        <v>#N/A</v>
      </c>
    </row>
    <row r="1373" spans="1:32" x14ac:dyDescent="0.25">
      <c r="A1373" t="e">
        <v>#N/A</v>
      </c>
      <c r="B1373" s="33" t="e">
        <v>#N/A</v>
      </c>
      <c r="C1373" t="e">
        <v>#N/A</v>
      </c>
      <c r="D1373" t="e">
        <v>#N/A</v>
      </c>
      <c r="E1373" s="69" t="e">
        <v>#N/A</v>
      </c>
      <c r="F1373" s="3" t="e">
        <v>#N/A</v>
      </c>
      <c r="G1373" s="3" t="e">
        <v>#N/A</v>
      </c>
      <c r="H1373" s="3" t="e">
        <v>#N/A</v>
      </c>
      <c r="I1373" s="80" t="e">
        <v>#N/A</v>
      </c>
      <c r="J1373" s="80" t="e">
        <v>#N/A</v>
      </c>
      <c r="K1373" s="85" t="e">
        <v>#N/A</v>
      </c>
      <c r="L1373" s="9" t="e">
        <v>#N/A</v>
      </c>
      <c r="M1373" s="93" t="e">
        <v>#N/A</v>
      </c>
      <c r="N1373" s="8" t="e">
        <v>#N/A</v>
      </c>
      <c r="O1373" t="e">
        <v>#N/A</v>
      </c>
      <c r="P1373" t="e">
        <v>#N/A</v>
      </c>
      <c r="Q1373" t="e">
        <v>#N/A</v>
      </c>
      <c r="R1373" s="2" t="e">
        <v>#N/A</v>
      </c>
      <c r="S1373" t="e">
        <v>#N/A</v>
      </c>
      <c r="T1373" s="3" t="e">
        <v>#N/A</v>
      </c>
      <c r="U1373" s="3" t="e">
        <v>#N/A</v>
      </c>
      <c r="V1373" t="e">
        <v>#N/A</v>
      </c>
      <c r="W1373" t="e">
        <v>#N/A</v>
      </c>
      <c r="X1373" t="e">
        <v>#N/A</v>
      </c>
      <c r="Y1373" s="3" t="e">
        <v>#N/A</v>
      </c>
      <c r="Z1373" s="8" t="e">
        <v>#N/A</v>
      </c>
      <c r="AA1373" s="30" t="e">
        <v>#N/A</v>
      </c>
      <c r="AB1373" t="e">
        <v>#N/A</v>
      </c>
      <c r="AC1373" t="e">
        <v>#N/A</v>
      </c>
      <c r="AD1373" t="e">
        <v>#N/A</v>
      </c>
      <c r="AE1373" t="e">
        <v>#N/A</v>
      </c>
      <c r="AF1373" t="e">
        <v>#N/A</v>
      </c>
    </row>
    <row r="1374" spans="1:32" x14ac:dyDescent="0.25">
      <c r="A1374" t="e">
        <v>#N/A</v>
      </c>
      <c r="B1374" s="33" t="e">
        <v>#N/A</v>
      </c>
      <c r="C1374" t="e">
        <v>#N/A</v>
      </c>
      <c r="D1374" t="e">
        <v>#N/A</v>
      </c>
      <c r="E1374" s="69" t="e">
        <v>#N/A</v>
      </c>
      <c r="F1374" s="3" t="e">
        <v>#N/A</v>
      </c>
      <c r="G1374" s="3" t="e">
        <v>#N/A</v>
      </c>
      <c r="H1374" s="3" t="e">
        <v>#N/A</v>
      </c>
      <c r="I1374" s="80" t="e">
        <v>#N/A</v>
      </c>
      <c r="J1374" s="80" t="e">
        <v>#N/A</v>
      </c>
      <c r="K1374" s="85" t="e">
        <v>#N/A</v>
      </c>
      <c r="L1374" s="9" t="e">
        <v>#N/A</v>
      </c>
      <c r="M1374" s="93" t="e">
        <v>#N/A</v>
      </c>
      <c r="N1374" s="8" t="e">
        <v>#N/A</v>
      </c>
      <c r="O1374" t="e">
        <v>#N/A</v>
      </c>
      <c r="P1374" t="e">
        <v>#N/A</v>
      </c>
      <c r="Q1374" t="e">
        <v>#N/A</v>
      </c>
      <c r="R1374" s="2" t="e">
        <v>#N/A</v>
      </c>
      <c r="S1374" t="e">
        <v>#N/A</v>
      </c>
      <c r="T1374" s="3" t="e">
        <v>#N/A</v>
      </c>
      <c r="U1374" s="3" t="e">
        <v>#N/A</v>
      </c>
      <c r="V1374" t="e">
        <v>#N/A</v>
      </c>
      <c r="W1374" t="e">
        <v>#N/A</v>
      </c>
      <c r="X1374" t="e">
        <v>#N/A</v>
      </c>
      <c r="Y1374" s="3" t="e">
        <v>#N/A</v>
      </c>
      <c r="Z1374" s="8" t="e">
        <v>#N/A</v>
      </c>
      <c r="AA1374" s="30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</row>
    <row r="1375" spans="1:32" x14ac:dyDescent="0.25">
      <c r="A1375" t="e">
        <v>#N/A</v>
      </c>
      <c r="B1375" s="33" t="e">
        <v>#N/A</v>
      </c>
      <c r="C1375" t="e">
        <v>#N/A</v>
      </c>
      <c r="D1375" t="e">
        <v>#N/A</v>
      </c>
      <c r="E1375" s="69" t="e">
        <v>#N/A</v>
      </c>
      <c r="F1375" s="3" t="e">
        <v>#N/A</v>
      </c>
      <c r="G1375" s="3" t="e">
        <v>#N/A</v>
      </c>
      <c r="H1375" s="3" t="e">
        <v>#N/A</v>
      </c>
      <c r="I1375" s="80" t="e">
        <v>#N/A</v>
      </c>
      <c r="J1375" s="80" t="e">
        <v>#N/A</v>
      </c>
      <c r="K1375" s="85" t="e">
        <v>#N/A</v>
      </c>
      <c r="L1375" s="9" t="e">
        <v>#N/A</v>
      </c>
      <c r="M1375" s="93" t="e">
        <v>#N/A</v>
      </c>
      <c r="N1375" s="8" t="e">
        <v>#N/A</v>
      </c>
      <c r="O1375" t="e">
        <v>#N/A</v>
      </c>
      <c r="P1375" t="e">
        <v>#N/A</v>
      </c>
      <c r="Q1375" t="e">
        <v>#N/A</v>
      </c>
      <c r="R1375" s="2" t="e">
        <v>#N/A</v>
      </c>
      <c r="S1375" t="e">
        <v>#N/A</v>
      </c>
      <c r="T1375" s="3" t="e">
        <v>#N/A</v>
      </c>
      <c r="U1375" s="3" t="e">
        <v>#N/A</v>
      </c>
      <c r="V1375" t="e">
        <v>#N/A</v>
      </c>
      <c r="W1375" t="e">
        <v>#N/A</v>
      </c>
      <c r="X1375" t="e">
        <v>#N/A</v>
      </c>
      <c r="Y1375" s="3" t="e">
        <v>#N/A</v>
      </c>
      <c r="Z1375" s="8" t="e">
        <v>#N/A</v>
      </c>
      <c r="AA1375" s="30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</row>
    <row r="1376" spans="1:32" x14ac:dyDescent="0.25">
      <c r="A1376" t="e">
        <v>#N/A</v>
      </c>
      <c r="B1376" s="33" t="e">
        <v>#N/A</v>
      </c>
      <c r="C1376" t="e">
        <v>#N/A</v>
      </c>
      <c r="D1376" t="e">
        <v>#N/A</v>
      </c>
      <c r="E1376" s="69" t="e">
        <v>#N/A</v>
      </c>
      <c r="F1376" s="3" t="e">
        <v>#N/A</v>
      </c>
      <c r="G1376" s="3" t="e">
        <v>#N/A</v>
      </c>
      <c r="H1376" s="3" t="e">
        <v>#N/A</v>
      </c>
      <c r="I1376" s="80" t="e">
        <v>#N/A</v>
      </c>
      <c r="J1376" s="80" t="e">
        <v>#N/A</v>
      </c>
      <c r="K1376" s="85" t="e">
        <v>#N/A</v>
      </c>
      <c r="L1376" s="9" t="e">
        <v>#N/A</v>
      </c>
      <c r="M1376" s="93" t="e">
        <v>#N/A</v>
      </c>
      <c r="N1376" s="8" t="e">
        <v>#N/A</v>
      </c>
      <c r="O1376" t="e">
        <v>#N/A</v>
      </c>
      <c r="P1376" t="e">
        <v>#N/A</v>
      </c>
      <c r="Q1376" t="e">
        <v>#N/A</v>
      </c>
      <c r="R1376" s="2" t="e">
        <v>#N/A</v>
      </c>
      <c r="S1376" t="e">
        <v>#N/A</v>
      </c>
      <c r="T1376" s="3" t="e">
        <v>#N/A</v>
      </c>
      <c r="U1376" s="3" t="e">
        <v>#N/A</v>
      </c>
      <c r="V1376" t="e">
        <v>#N/A</v>
      </c>
      <c r="W1376" t="e">
        <v>#N/A</v>
      </c>
      <c r="X1376" t="e">
        <v>#N/A</v>
      </c>
      <c r="Y1376" s="3" t="e">
        <v>#N/A</v>
      </c>
      <c r="Z1376" s="8" t="e">
        <v>#N/A</v>
      </c>
      <c r="AA1376" s="30" t="e">
        <v>#N/A</v>
      </c>
      <c r="AB1376" t="e">
        <v>#N/A</v>
      </c>
      <c r="AC1376" t="e">
        <v>#N/A</v>
      </c>
      <c r="AD1376" t="e">
        <v>#N/A</v>
      </c>
      <c r="AE1376" t="e">
        <v>#N/A</v>
      </c>
      <c r="AF1376" t="e">
        <v>#N/A</v>
      </c>
    </row>
    <row r="1377" spans="1:32" x14ac:dyDescent="0.25">
      <c r="A1377" t="e">
        <v>#N/A</v>
      </c>
      <c r="B1377" s="33" t="e">
        <v>#N/A</v>
      </c>
      <c r="C1377" t="e">
        <v>#N/A</v>
      </c>
      <c r="D1377" t="e">
        <v>#N/A</v>
      </c>
      <c r="E1377" s="69" t="e">
        <v>#N/A</v>
      </c>
      <c r="F1377" s="3" t="e">
        <v>#N/A</v>
      </c>
      <c r="G1377" s="3" t="e">
        <v>#N/A</v>
      </c>
      <c r="H1377" s="3" t="e">
        <v>#N/A</v>
      </c>
      <c r="I1377" s="80" t="e">
        <v>#N/A</v>
      </c>
      <c r="J1377" s="80" t="e">
        <v>#N/A</v>
      </c>
      <c r="K1377" s="85" t="e">
        <v>#N/A</v>
      </c>
      <c r="L1377" s="9" t="e">
        <v>#N/A</v>
      </c>
      <c r="M1377" s="93" t="e">
        <v>#N/A</v>
      </c>
      <c r="N1377" s="8" t="e">
        <v>#N/A</v>
      </c>
      <c r="O1377" t="e">
        <v>#N/A</v>
      </c>
      <c r="P1377" t="e">
        <v>#N/A</v>
      </c>
      <c r="Q1377" t="e">
        <v>#N/A</v>
      </c>
      <c r="R1377" s="2" t="e">
        <v>#N/A</v>
      </c>
      <c r="S1377" t="e">
        <v>#N/A</v>
      </c>
      <c r="T1377" s="3" t="e">
        <v>#N/A</v>
      </c>
      <c r="U1377" s="3" t="e">
        <v>#N/A</v>
      </c>
      <c r="V1377" t="e">
        <v>#N/A</v>
      </c>
      <c r="W1377" t="e">
        <v>#N/A</v>
      </c>
      <c r="X1377" t="e">
        <v>#N/A</v>
      </c>
      <c r="Y1377" s="3" t="e">
        <v>#N/A</v>
      </c>
      <c r="Z1377" s="8" t="e">
        <v>#N/A</v>
      </c>
      <c r="AA1377" s="30" t="e">
        <v>#N/A</v>
      </c>
      <c r="AB1377" t="e">
        <v>#N/A</v>
      </c>
      <c r="AC1377" t="e">
        <v>#N/A</v>
      </c>
      <c r="AD1377" t="e">
        <v>#N/A</v>
      </c>
      <c r="AE1377" t="e">
        <v>#N/A</v>
      </c>
      <c r="AF1377" t="e">
        <v>#N/A</v>
      </c>
    </row>
    <row r="1378" spans="1:32" x14ac:dyDescent="0.25">
      <c r="A1378" t="e">
        <v>#N/A</v>
      </c>
      <c r="B1378" s="33" t="e">
        <v>#N/A</v>
      </c>
      <c r="C1378" t="e">
        <v>#N/A</v>
      </c>
      <c r="D1378" t="e">
        <v>#N/A</v>
      </c>
      <c r="E1378" s="69" t="e">
        <v>#N/A</v>
      </c>
      <c r="F1378" s="3" t="e">
        <v>#N/A</v>
      </c>
      <c r="G1378" s="3" t="e">
        <v>#N/A</v>
      </c>
      <c r="H1378" s="3" t="e">
        <v>#N/A</v>
      </c>
      <c r="I1378" s="80" t="e">
        <v>#N/A</v>
      </c>
      <c r="J1378" s="80" t="e">
        <v>#N/A</v>
      </c>
      <c r="K1378" s="85" t="e">
        <v>#N/A</v>
      </c>
      <c r="L1378" s="9" t="e">
        <v>#N/A</v>
      </c>
      <c r="M1378" s="93" t="e">
        <v>#N/A</v>
      </c>
      <c r="N1378" s="8" t="e">
        <v>#N/A</v>
      </c>
      <c r="O1378" t="e">
        <v>#N/A</v>
      </c>
      <c r="P1378" t="e">
        <v>#N/A</v>
      </c>
      <c r="Q1378" t="e">
        <v>#N/A</v>
      </c>
      <c r="R1378" s="2" t="e">
        <v>#N/A</v>
      </c>
      <c r="S1378" t="e">
        <v>#N/A</v>
      </c>
      <c r="T1378" s="3" t="e">
        <v>#N/A</v>
      </c>
      <c r="U1378" s="3" t="e">
        <v>#N/A</v>
      </c>
      <c r="V1378" t="e">
        <v>#N/A</v>
      </c>
      <c r="W1378" t="e">
        <v>#N/A</v>
      </c>
      <c r="X1378" t="e">
        <v>#N/A</v>
      </c>
      <c r="Y1378" s="3" t="e">
        <v>#N/A</v>
      </c>
      <c r="Z1378" s="8" t="e">
        <v>#N/A</v>
      </c>
      <c r="AA1378" s="30" t="e">
        <v>#N/A</v>
      </c>
      <c r="AB1378" t="e">
        <v>#N/A</v>
      </c>
      <c r="AC1378" t="e">
        <v>#N/A</v>
      </c>
      <c r="AD1378" t="e">
        <v>#N/A</v>
      </c>
      <c r="AE1378" t="e">
        <v>#N/A</v>
      </c>
      <c r="AF1378" t="e">
        <v>#N/A</v>
      </c>
    </row>
    <row r="1379" spans="1:32" x14ac:dyDescent="0.25">
      <c r="A1379" t="e">
        <v>#N/A</v>
      </c>
      <c r="B1379" s="33" t="e">
        <v>#N/A</v>
      </c>
      <c r="C1379" t="e">
        <v>#N/A</v>
      </c>
      <c r="D1379" t="e">
        <v>#N/A</v>
      </c>
      <c r="E1379" s="69" t="e">
        <v>#N/A</v>
      </c>
      <c r="F1379" s="3" t="e">
        <v>#N/A</v>
      </c>
      <c r="G1379" s="3" t="e">
        <v>#N/A</v>
      </c>
      <c r="H1379" s="3" t="e">
        <v>#N/A</v>
      </c>
      <c r="I1379" s="80" t="e">
        <v>#N/A</v>
      </c>
      <c r="J1379" s="80" t="e">
        <v>#N/A</v>
      </c>
      <c r="K1379" s="85" t="e">
        <v>#N/A</v>
      </c>
      <c r="L1379" s="9" t="e">
        <v>#N/A</v>
      </c>
      <c r="M1379" s="93" t="e">
        <v>#N/A</v>
      </c>
      <c r="N1379" s="8" t="e">
        <v>#N/A</v>
      </c>
      <c r="O1379" t="e">
        <v>#N/A</v>
      </c>
      <c r="P1379" t="e">
        <v>#N/A</v>
      </c>
      <c r="Q1379" t="e">
        <v>#N/A</v>
      </c>
      <c r="R1379" s="2" t="e">
        <v>#N/A</v>
      </c>
      <c r="S1379" t="e">
        <v>#N/A</v>
      </c>
      <c r="T1379" s="3" t="e">
        <v>#N/A</v>
      </c>
      <c r="U1379" s="3" t="e">
        <v>#N/A</v>
      </c>
      <c r="V1379" t="e">
        <v>#N/A</v>
      </c>
      <c r="W1379" t="e">
        <v>#N/A</v>
      </c>
      <c r="X1379" t="e">
        <v>#N/A</v>
      </c>
      <c r="Y1379" s="3" t="e">
        <v>#N/A</v>
      </c>
      <c r="Z1379" s="8" t="e">
        <v>#N/A</v>
      </c>
      <c r="AA1379" s="30" t="e">
        <v>#N/A</v>
      </c>
      <c r="AB1379" t="e">
        <v>#N/A</v>
      </c>
      <c r="AC1379" t="e">
        <v>#N/A</v>
      </c>
      <c r="AD1379" t="e">
        <v>#N/A</v>
      </c>
      <c r="AE1379" t="e">
        <v>#N/A</v>
      </c>
      <c r="AF1379" t="e">
        <v>#N/A</v>
      </c>
    </row>
    <row r="1380" spans="1:32" x14ac:dyDescent="0.25">
      <c r="A1380" t="e">
        <v>#N/A</v>
      </c>
      <c r="B1380" s="33" t="e">
        <v>#N/A</v>
      </c>
      <c r="C1380" t="e">
        <v>#N/A</v>
      </c>
      <c r="D1380" t="e">
        <v>#N/A</v>
      </c>
      <c r="E1380" s="69" t="e">
        <v>#N/A</v>
      </c>
      <c r="F1380" s="3" t="e">
        <v>#N/A</v>
      </c>
      <c r="G1380" s="3" t="e">
        <v>#N/A</v>
      </c>
      <c r="H1380" s="3" t="e">
        <v>#N/A</v>
      </c>
      <c r="I1380" s="80" t="e">
        <v>#N/A</v>
      </c>
      <c r="J1380" s="80" t="e">
        <v>#N/A</v>
      </c>
      <c r="K1380" s="85" t="e">
        <v>#N/A</v>
      </c>
      <c r="L1380" s="9" t="e">
        <v>#N/A</v>
      </c>
      <c r="M1380" s="93" t="e">
        <v>#N/A</v>
      </c>
      <c r="N1380" s="8" t="e">
        <v>#N/A</v>
      </c>
      <c r="O1380" t="e">
        <v>#N/A</v>
      </c>
      <c r="P1380" t="e">
        <v>#N/A</v>
      </c>
      <c r="Q1380" t="e">
        <v>#N/A</v>
      </c>
      <c r="R1380" s="2" t="e">
        <v>#N/A</v>
      </c>
      <c r="S1380" t="e">
        <v>#N/A</v>
      </c>
      <c r="T1380" s="3" t="e">
        <v>#N/A</v>
      </c>
      <c r="U1380" s="3" t="e">
        <v>#N/A</v>
      </c>
      <c r="V1380" t="e">
        <v>#N/A</v>
      </c>
      <c r="W1380" t="e">
        <v>#N/A</v>
      </c>
      <c r="X1380" t="e">
        <v>#N/A</v>
      </c>
      <c r="Y1380" s="3" t="e">
        <v>#N/A</v>
      </c>
      <c r="Z1380" s="8" t="e">
        <v>#N/A</v>
      </c>
      <c r="AA1380" s="30" t="e">
        <v>#N/A</v>
      </c>
      <c r="AB1380" t="e">
        <v>#N/A</v>
      </c>
      <c r="AC1380" t="e">
        <v>#N/A</v>
      </c>
      <c r="AD1380" t="e">
        <v>#N/A</v>
      </c>
      <c r="AE1380" t="e">
        <v>#N/A</v>
      </c>
      <c r="AF1380" t="e">
        <v>#N/A</v>
      </c>
    </row>
    <row r="1381" spans="1:32" x14ac:dyDescent="0.25">
      <c r="A1381" t="e">
        <v>#N/A</v>
      </c>
      <c r="B1381" s="33" t="e">
        <v>#N/A</v>
      </c>
      <c r="C1381" t="e">
        <v>#N/A</v>
      </c>
      <c r="D1381" t="e">
        <v>#N/A</v>
      </c>
      <c r="E1381" s="69" t="e">
        <v>#N/A</v>
      </c>
      <c r="F1381" s="3" t="e">
        <v>#N/A</v>
      </c>
      <c r="G1381" s="3" t="e">
        <v>#N/A</v>
      </c>
      <c r="H1381" s="3" t="e">
        <v>#N/A</v>
      </c>
      <c r="I1381" s="80" t="e">
        <v>#N/A</v>
      </c>
      <c r="J1381" s="80" t="e">
        <v>#N/A</v>
      </c>
      <c r="K1381" s="85" t="e">
        <v>#N/A</v>
      </c>
      <c r="L1381" s="9" t="e">
        <v>#N/A</v>
      </c>
      <c r="M1381" s="93" t="e">
        <v>#N/A</v>
      </c>
      <c r="N1381" s="8" t="e">
        <v>#N/A</v>
      </c>
      <c r="O1381" t="e">
        <v>#N/A</v>
      </c>
      <c r="P1381" t="e">
        <v>#N/A</v>
      </c>
      <c r="Q1381" t="e">
        <v>#N/A</v>
      </c>
      <c r="R1381" s="2" t="e">
        <v>#N/A</v>
      </c>
      <c r="S1381" t="e">
        <v>#N/A</v>
      </c>
      <c r="T1381" s="3" t="e">
        <v>#N/A</v>
      </c>
      <c r="U1381" s="3" t="e">
        <v>#N/A</v>
      </c>
      <c r="V1381" t="e">
        <v>#N/A</v>
      </c>
      <c r="W1381" t="e">
        <v>#N/A</v>
      </c>
      <c r="X1381" t="e">
        <v>#N/A</v>
      </c>
      <c r="Y1381" s="3" t="e">
        <v>#N/A</v>
      </c>
      <c r="Z1381" s="8" t="e">
        <v>#N/A</v>
      </c>
      <c r="AA1381" s="30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</row>
    <row r="1382" spans="1:32" x14ac:dyDescent="0.25">
      <c r="A1382" t="e">
        <v>#N/A</v>
      </c>
      <c r="B1382" s="33" t="e">
        <v>#N/A</v>
      </c>
      <c r="C1382" t="e">
        <v>#N/A</v>
      </c>
      <c r="D1382" t="e">
        <v>#N/A</v>
      </c>
      <c r="E1382" s="69" t="e">
        <v>#N/A</v>
      </c>
      <c r="F1382" s="3" t="e">
        <v>#N/A</v>
      </c>
      <c r="G1382" s="3" t="e">
        <v>#N/A</v>
      </c>
      <c r="H1382" s="3" t="e">
        <v>#N/A</v>
      </c>
      <c r="I1382" s="80" t="e">
        <v>#N/A</v>
      </c>
      <c r="J1382" s="80" t="e">
        <v>#N/A</v>
      </c>
      <c r="K1382" s="85" t="e">
        <v>#N/A</v>
      </c>
      <c r="L1382" s="9" t="e">
        <v>#N/A</v>
      </c>
      <c r="M1382" s="93" t="e">
        <v>#N/A</v>
      </c>
      <c r="N1382" s="8" t="e">
        <v>#N/A</v>
      </c>
      <c r="O1382" t="e">
        <v>#N/A</v>
      </c>
      <c r="P1382" t="e">
        <v>#N/A</v>
      </c>
      <c r="Q1382" t="e">
        <v>#N/A</v>
      </c>
      <c r="R1382" s="2" t="e">
        <v>#N/A</v>
      </c>
      <c r="S1382" t="e">
        <v>#N/A</v>
      </c>
      <c r="T1382" s="3" t="e">
        <v>#N/A</v>
      </c>
      <c r="U1382" s="3" t="e">
        <v>#N/A</v>
      </c>
      <c r="V1382" t="e">
        <v>#N/A</v>
      </c>
      <c r="W1382" t="e">
        <v>#N/A</v>
      </c>
      <c r="X1382" t="e">
        <v>#N/A</v>
      </c>
      <c r="Y1382" s="3" t="e">
        <v>#N/A</v>
      </c>
      <c r="Z1382" s="8" t="e">
        <v>#N/A</v>
      </c>
      <c r="AA1382" s="30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</row>
    <row r="1383" spans="1:32" x14ac:dyDescent="0.25">
      <c r="A1383" t="e">
        <v>#N/A</v>
      </c>
      <c r="B1383" s="33" t="e">
        <v>#N/A</v>
      </c>
      <c r="C1383" t="e">
        <v>#N/A</v>
      </c>
      <c r="D1383" t="e">
        <v>#N/A</v>
      </c>
      <c r="E1383" s="69" t="e">
        <v>#N/A</v>
      </c>
      <c r="F1383" s="3" t="e">
        <v>#N/A</v>
      </c>
      <c r="G1383" s="3" t="e">
        <v>#N/A</v>
      </c>
      <c r="H1383" s="3" t="e">
        <v>#N/A</v>
      </c>
      <c r="I1383" s="80" t="e">
        <v>#N/A</v>
      </c>
      <c r="J1383" s="80" t="e">
        <v>#N/A</v>
      </c>
      <c r="K1383" s="85" t="e">
        <v>#N/A</v>
      </c>
      <c r="L1383" s="9" t="e">
        <v>#N/A</v>
      </c>
      <c r="M1383" s="93" t="e">
        <v>#N/A</v>
      </c>
      <c r="N1383" s="8" t="e">
        <v>#N/A</v>
      </c>
      <c r="O1383" t="e">
        <v>#N/A</v>
      </c>
      <c r="P1383" t="e">
        <v>#N/A</v>
      </c>
      <c r="Q1383" t="e">
        <v>#N/A</v>
      </c>
      <c r="R1383" s="2" t="e">
        <v>#N/A</v>
      </c>
      <c r="S1383" t="e">
        <v>#N/A</v>
      </c>
      <c r="T1383" s="3" t="e">
        <v>#N/A</v>
      </c>
      <c r="U1383" s="3" t="e">
        <v>#N/A</v>
      </c>
      <c r="V1383" t="e">
        <v>#N/A</v>
      </c>
      <c r="W1383" t="e">
        <v>#N/A</v>
      </c>
      <c r="X1383" t="e">
        <v>#N/A</v>
      </c>
      <c r="Y1383" s="3" t="e">
        <v>#N/A</v>
      </c>
      <c r="Z1383" s="8" t="e">
        <v>#N/A</v>
      </c>
      <c r="AA1383" s="30" t="e">
        <v>#N/A</v>
      </c>
      <c r="AB1383" t="e">
        <v>#N/A</v>
      </c>
      <c r="AC1383" t="e">
        <v>#N/A</v>
      </c>
      <c r="AD1383" t="e">
        <v>#N/A</v>
      </c>
      <c r="AE1383" t="e">
        <v>#N/A</v>
      </c>
      <c r="AF1383" t="e">
        <v>#N/A</v>
      </c>
    </row>
    <row r="1384" spans="1:32" x14ac:dyDescent="0.25">
      <c r="A1384" t="e">
        <v>#N/A</v>
      </c>
      <c r="B1384" s="33" t="e">
        <v>#N/A</v>
      </c>
      <c r="C1384" t="e">
        <v>#N/A</v>
      </c>
      <c r="D1384" t="e">
        <v>#N/A</v>
      </c>
      <c r="E1384" s="69" t="e">
        <v>#N/A</v>
      </c>
      <c r="F1384" s="3" t="e">
        <v>#N/A</v>
      </c>
      <c r="G1384" s="3" t="e">
        <v>#N/A</v>
      </c>
      <c r="H1384" s="3" t="e">
        <v>#N/A</v>
      </c>
      <c r="I1384" s="80" t="e">
        <v>#N/A</v>
      </c>
      <c r="J1384" s="80" t="e">
        <v>#N/A</v>
      </c>
      <c r="K1384" s="85" t="e">
        <v>#N/A</v>
      </c>
      <c r="L1384" s="9" t="e">
        <v>#N/A</v>
      </c>
      <c r="M1384" s="93" t="e">
        <v>#N/A</v>
      </c>
      <c r="N1384" s="8" t="e">
        <v>#N/A</v>
      </c>
      <c r="O1384" t="e">
        <v>#N/A</v>
      </c>
      <c r="P1384" t="e">
        <v>#N/A</v>
      </c>
      <c r="Q1384" t="e">
        <v>#N/A</v>
      </c>
      <c r="R1384" s="2" t="e">
        <v>#N/A</v>
      </c>
      <c r="S1384" t="e">
        <v>#N/A</v>
      </c>
      <c r="T1384" s="3" t="e">
        <v>#N/A</v>
      </c>
      <c r="U1384" s="3" t="e">
        <v>#N/A</v>
      </c>
      <c r="V1384" t="e">
        <v>#N/A</v>
      </c>
      <c r="W1384" t="e">
        <v>#N/A</v>
      </c>
      <c r="X1384" t="e">
        <v>#N/A</v>
      </c>
      <c r="Y1384" s="3" t="e">
        <v>#N/A</v>
      </c>
      <c r="Z1384" s="8" t="e">
        <v>#N/A</v>
      </c>
      <c r="AA1384" s="30" t="e">
        <v>#N/A</v>
      </c>
      <c r="AB1384" t="e">
        <v>#N/A</v>
      </c>
      <c r="AC1384" t="e">
        <v>#N/A</v>
      </c>
      <c r="AD1384" t="e">
        <v>#N/A</v>
      </c>
      <c r="AE1384" t="e">
        <v>#N/A</v>
      </c>
      <c r="AF1384" t="e">
        <v>#N/A</v>
      </c>
    </row>
    <row r="1385" spans="1:32" x14ac:dyDescent="0.25">
      <c r="A1385" t="e">
        <v>#N/A</v>
      </c>
      <c r="B1385" s="33" t="e">
        <v>#N/A</v>
      </c>
      <c r="C1385" t="e">
        <v>#N/A</v>
      </c>
      <c r="D1385" t="e">
        <v>#N/A</v>
      </c>
      <c r="E1385" s="69" t="e">
        <v>#N/A</v>
      </c>
      <c r="F1385" s="3" t="e">
        <v>#N/A</v>
      </c>
      <c r="G1385" s="3" t="e">
        <v>#N/A</v>
      </c>
      <c r="H1385" s="3" t="e">
        <v>#N/A</v>
      </c>
      <c r="I1385" s="80" t="e">
        <v>#N/A</v>
      </c>
      <c r="J1385" s="80" t="e">
        <v>#N/A</v>
      </c>
      <c r="K1385" s="85" t="e">
        <v>#N/A</v>
      </c>
      <c r="L1385" s="9" t="e">
        <v>#N/A</v>
      </c>
      <c r="M1385" s="93" t="e">
        <v>#N/A</v>
      </c>
      <c r="N1385" s="8" t="e">
        <v>#N/A</v>
      </c>
      <c r="O1385" t="e">
        <v>#N/A</v>
      </c>
      <c r="P1385" t="e">
        <v>#N/A</v>
      </c>
      <c r="Q1385" t="e">
        <v>#N/A</v>
      </c>
      <c r="R1385" s="2" t="e">
        <v>#N/A</v>
      </c>
      <c r="S1385" t="e">
        <v>#N/A</v>
      </c>
      <c r="T1385" s="3" t="e">
        <v>#N/A</v>
      </c>
      <c r="U1385" s="3" t="e">
        <v>#N/A</v>
      </c>
      <c r="V1385" t="e">
        <v>#N/A</v>
      </c>
      <c r="W1385" t="e">
        <v>#N/A</v>
      </c>
      <c r="X1385" t="e">
        <v>#N/A</v>
      </c>
      <c r="Y1385" s="3" t="e">
        <v>#N/A</v>
      </c>
      <c r="Z1385" s="8" t="e">
        <v>#N/A</v>
      </c>
      <c r="AA1385" s="30" t="e">
        <v>#N/A</v>
      </c>
      <c r="AB1385" t="e">
        <v>#N/A</v>
      </c>
      <c r="AC1385" t="e">
        <v>#N/A</v>
      </c>
      <c r="AD1385" t="e">
        <v>#N/A</v>
      </c>
      <c r="AE1385" t="e">
        <v>#N/A</v>
      </c>
      <c r="AF1385" t="e">
        <v>#N/A</v>
      </c>
    </row>
    <row r="1386" spans="1:32" x14ac:dyDescent="0.25">
      <c r="A1386" t="e">
        <v>#N/A</v>
      </c>
      <c r="B1386" s="33" t="e">
        <v>#N/A</v>
      </c>
      <c r="C1386" t="e">
        <v>#N/A</v>
      </c>
      <c r="D1386" t="e">
        <v>#N/A</v>
      </c>
      <c r="E1386" s="69" t="e">
        <v>#N/A</v>
      </c>
      <c r="F1386" s="3" t="e">
        <v>#N/A</v>
      </c>
      <c r="G1386" s="3" t="e">
        <v>#N/A</v>
      </c>
      <c r="H1386" s="3" t="e">
        <v>#N/A</v>
      </c>
      <c r="I1386" s="80" t="e">
        <v>#N/A</v>
      </c>
      <c r="J1386" s="80" t="e">
        <v>#N/A</v>
      </c>
      <c r="K1386" s="85" t="e">
        <v>#N/A</v>
      </c>
      <c r="L1386" s="9" t="e">
        <v>#N/A</v>
      </c>
      <c r="M1386" s="93" t="e">
        <v>#N/A</v>
      </c>
      <c r="N1386" s="8" t="e">
        <v>#N/A</v>
      </c>
      <c r="O1386" t="e">
        <v>#N/A</v>
      </c>
      <c r="P1386" t="e">
        <v>#N/A</v>
      </c>
      <c r="Q1386" t="e">
        <v>#N/A</v>
      </c>
      <c r="R1386" s="2" t="e">
        <v>#N/A</v>
      </c>
      <c r="S1386" t="e">
        <v>#N/A</v>
      </c>
      <c r="T1386" s="3" t="e">
        <v>#N/A</v>
      </c>
      <c r="U1386" s="3" t="e">
        <v>#N/A</v>
      </c>
      <c r="V1386" t="e">
        <v>#N/A</v>
      </c>
      <c r="W1386" t="e">
        <v>#N/A</v>
      </c>
      <c r="X1386" t="e">
        <v>#N/A</v>
      </c>
      <c r="Y1386" s="3" t="e">
        <v>#N/A</v>
      </c>
      <c r="Z1386" s="8" t="e">
        <v>#N/A</v>
      </c>
      <c r="AA1386" s="30" t="e">
        <v>#N/A</v>
      </c>
      <c r="AB1386" t="e">
        <v>#N/A</v>
      </c>
      <c r="AC1386" t="e">
        <v>#N/A</v>
      </c>
      <c r="AD1386" t="e">
        <v>#N/A</v>
      </c>
      <c r="AE1386" t="e">
        <v>#N/A</v>
      </c>
      <c r="AF1386" t="e">
        <v>#N/A</v>
      </c>
    </row>
    <row r="1387" spans="1:32" x14ac:dyDescent="0.25">
      <c r="A1387" t="e">
        <v>#N/A</v>
      </c>
      <c r="B1387" s="33" t="e">
        <v>#N/A</v>
      </c>
      <c r="C1387" t="e">
        <v>#N/A</v>
      </c>
      <c r="D1387" t="e">
        <v>#N/A</v>
      </c>
      <c r="E1387" s="69" t="e">
        <v>#N/A</v>
      </c>
      <c r="F1387" s="3" t="e">
        <v>#N/A</v>
      </c>
      <c r="G1387" s="3" t="e">
        <v>#N/A</v>
      </c>
      <c r="H1387" s="3" t="e">
        <v>#N/A</v>
      </c>
      <c r="I1387" s="80" t="e">
        <v>#N/A</v>
      </c>
      <c r="J1387" s="80" t="e">
        <v>#N/A</v>
      </c>
      <c r="K1387" s="85" t="e">
        <v>#N/A</v>
      </c>
      <c r="L1387" s="9" t="e">
        <v>#N/A</v>
      </c>
      <c r="M1387" s="93" t="e">
        <v>#N/A</v>
      </c>
      <c r="N1387" s="8" t="e">
        <v>#N/A</v>
      </c>
      <c r="O1387" t="e">
        <v>#N/A</v>
      </c>
      <c r="P1387" t="e">
        <v>#N/A</v>
      </c>
      <c r="Q1387" t="e">
        <v>#N/A</v>
      </c>
      <c r="R1387" s="2" t="e">
        <v>#N/A</v>
      </c>
      <c r="S1387" t="e">
        <v>#N/A</v>
      </c>
      <c r="T1387" s="3" t="e">
        <v>#N/A</v>
      </c>
      <c r="U1387" s="3" t="e">
        <v>#N/A</v>
      </c>
      <c r="V1387" t="e">
        <v>#N/A</v>
      </c>
      <c r="W1387" t="e">
        <v>#N/A</v>
      </c>
      <c r="X1387" t="e">
        <v>#N/A</v>
      </c>
      <c r="Y1387" s="3" t="e">
        <v>#N/A</v>
      </c>
      <c r="Z1387" s="8" t="e">
        <v>#N/A</v>
      </c>
      <c r="AA1387" s="30" t="e">
        <v>#N/A</v>
      </c>
      <c r="AB1387" t="e">
        <v>#N/A</v>
      </c>
      <c r="AC1387" t="e">
        <v>#N/A</v>
      </c>
      <c r="AD1387" t="e">
        <v>#N/A</v>
      </c>
      <c r="AE1387" t="e">
        <v>#N/A</v>
      </c>
      <c r="AF1387" t="e">
        <v>#N/A</v>
      </c>
    </row>
    <row r="1388" spans="1:32" x14ac:dyDescent="0.25">
      <c r="A1388" t="e">
        <v>#N/A</v>
      </c>
      <c r="B1388" s="33" t="e">
        <v>#N/A</v>
      </c>
      <c r="C1388" t="e">
        <v>#N/A</v>
      </c>
      <c r="D1388" t="e">
        <v>#N/A</v>
      </c>
      <c r="E1388" s="69" t="e">
        <v>#N/A</v>
      </c>
      <c r="F1388" s="3" t="e">
        <v>#N/A</v>
      </c>
      <c r="G1388" s="3" t="e">
        <v>#N/A</v>
      </c>
      <c r="H1388" s="3" t="e">
        <v>#N/A</v>
      </c>
      <c r="I1388" s="80" t="e">
        <v>#N/A</v>
      </c>
      <c r="J1388" s="80" t="e">
        <v>#N/A</v>
      </c>
      <c r="K1388" s="85" t="e">
        <v>#N/A</v>
      </c>
      <c r="L1388" s="9" t="e">
        <v>#N/A</v>
      </c>
      <c r="M1388" s="93" t="e">
        <v>#N/A</v>
      </c>
      <c r="N1388" s="8" t="e">
        <v>#N/A</v>
      </c>
      <c r="O1388" t="e">
        <v>#N/A</v>
      </c>
      <c r="P1388" t="e">
        <v>#N/A</v>
      </c>
      <c r="Q1388" t="e">
        <v>#N/A</v>
      </c>
      <c r="R1388" s="2" t="e">
        <v>#N/A</v>
      </c>
      <c r="S1388" t="e">
        <v>#N/A</v>
      </c>
      <c r="T1388" s="3" t="e">
        <v>#N/A</v>
      </c>
      <c r="U1388" s="3" t="e">
        <v>#N/A</v>
      </c>
      <c r="V1388" t="e">
        <v>#N/A</v>
      </c>
      <c r="W1388" t="e">
        <v>#N/A</v>
      </c>
      <c r="X1388" t="e">
        <v>#N/A</v>
      </c>
      <c r="Y1388" s="3" t="e">
        <v>#N/A</v>
      </c>
      <c r="Z1388" s="8" t="e">
        <v>#N/A</v>
      </c>
      <c r="AA1388" s="30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</row>
    <row r="1389" spans="1:32" x14ac:dyDescent="0.25">
      <c r="A1389" t="e">
        <v>#N/A</v>
      </c>
      <c r="B1389" s="33" t="e">
        <v>#N/A</v>
      </c>
      <c r="C1389" t="e">
        <v>#N/A</v>
      </c>
      <c r="D1389" t="e">
        <v>#N/A</v>
      </c>
      <c r="E1389" s="69" t="e">
        <v>#N/A</v>
      </c>
      <c r="F1389" s="3" t="e">
        <v>#N/A</v>
      </c>
      <c r="G1389" s="3" t="e">
        <v>#N/A</v>
      </c>
      <c r="H1389" s="3" t="e">
        <v>#N/A</v>
      </c>
      <c r="I1389" s="80" t="e">
        <v>#N/A</v>
      </c>
      <c r="J1389" s="80" t="e">
        <v>#N/A</v>
      </c>
      <c r="K1389" s="85" t="e">
        <v>#N/A</v>
      </c>
      <c r="L1389" s="9" t="e">
        <v>#N/A</v>
      </c>
      <c r="M1389" s="93" t="e">
        <v>#N/A</v>
      </c>
      <c r="N1389" s="8" t="e">
        <v>#N/A</v>
      </c>
      <c r="O1389" t="e">
        <v>#N/A</v>
      </c>
      <c r="P1389" t="e">
        <v>#N/A</v>
      </c>
      <c r="Q1389" t="e">
        <v>#N/A</v>
      </c>
      <c r="R1389" s="2" t="e">
        <v>#N/A</v>
      </c>
      <c r="S1389" t="e">
        <v>#N/A</v>
      </c>
      <c r="T1389" s="3" t="e">
        <v>#N/A</v>
      </c>
      <c r="U1389" s="3" t="e">
        <v>#N/A</v>
      </c>
      <c r="V1389" t="e">
        <v>#N/A</v>
      </c>
      <c r="W1389" t="e">
        <v>#N/A</v>
      </c>
      <c r="X1389" t="e">
        <v>#N/A</v>
      </c>
      <c r="Y1389" s="3" t="e">
        <v>#N/A</v>
      </c>
      <c r="Z1389" s="8" t="e">
        <v>#N/A</v>
      </c>
      <c r="AA1389" s="30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</row>
    <row r="1390" spans="1:32" x14ac:dyDescent="0.25">
      <c r="A1390" t="e">
        <v>#N/A</v>
      </c>
      <c r="B1390" s="33" t="e">
        <v>#N/A</v>
      </c>
      <c r="C1390" t="e">
        <v>#N/A</v>
      </c>
      <c r="D1390" t="e">
        <v>#N/A</v>
      </c>
      <c r="E1390" s="69" t="e">
        <v>#N/A</v>
      </c>
      <c r="F1390" s="3" t="e">
        <v>#N/A</v>
      </c>
      <c r="G1390" s="3" t="e">
        <v>#N/A</v>
      </c>
      <c r="H1390" s="3" t="e">
        <v>#N/A</v>
      </c>
      <c r="I1390" s="80" t="e">
        <v>#N/A</v>
      </c>
      <c r="J1390" s="80" t="e">
        <v>#N/A</v>
      </c>
      <c r="K1390" s="85" t="e">
        <v>#N/A</v>
      </c>
      <c r="L1390" s="9" t="e">
        <v>#N/A</v>
      </c>
      <c r="M1390" s="93" t="e">
        <v>#N/A</v>
      </c>
      <c r="N1390" s="8" t="e">
        <v>#N/A</v>
      </c>
      <c r="O1390" t="e">
        <v>#N/A</v>
      </c>
      <c r="P1390" t="e">
        <v>#N/A</v>
      </c>
      <c r="Q1390" t="e">
        <v>#N/A</v>
      </c>
      <c r="R1390" s="2" t="e">
        <v>#N/A</v>
      </c>
      <c r="S1390" t="e">
        <v>#N/A</v>
      </c>
      <c r="T1390" s="3" t="e">
        <v>#N/A</v>
      </c>
      <c r="U1390" s="3" t="e">
        <v>#N/A</v>
      </c>
      <c r="V1390" t="e">
        <v>#N/A</v>
      </c>
      <c r="W1390" t="e">
        <v>#N/A</v>
      </c>
      <c r="X1390" t="e">
        <v>#N/A</v>
      </c>
      <c r="Y1390" s="3" t="e">
        <v>#N/A</v>
      </c>
      <c r="Z1390" s="8" t="e">
        <v>#N/A</v>
      </c>
      <c r="AA1390" s="30" t="e">
        <v>#N/A</v>
      </c>
      <c r="AB1390" t="e">
        <v>#N/A</v>
      </c>
      <c r="AC1390" t="e">
        <v>#N/A</v>
      </c>
      <c r="AD1390" t="e">
        <v>#N/A</v>
      </c>
      <c r="AE1390" t="e">
        <v>#N/A</v>
      </c>
      <c r="AF1390" t="e">
        <v>#N/A</v>
      </c>
    </row>
    <row r="1391" spans="1:32" x14ac:dyDescent="0.25">
      <c r="A1391" t="e">
        <v>#N/A</v>
      </c>
      <c r="B1391" s="33" t="e">
        <v>#N/A</v>
      </c>
      <c r="C1391" t="e">
        <v>#N/A</v>
      </c>
      <c r="D1391" t="e">
        <v>#N/A</v>
      </c>
      <c r="E1391" s="69" t="e">
        <v>#N/A</v>
      </c>
      <c r="F1391" s="3" t="e">
        <v>#N/A</v>
      </c>
      <c r="G1391" s="3" t="e">
        <v>#N/A</v>
      </c>
      <c r="H1391" s="3" t="e">
        <v>#N/A</v>
      </c>
      <c r="I1391" s="80" t="e">
        <v>#N/A</v>
      </c>
      <c r="J1391" s="80" t="e">
        <v>#N/A</v>
      </c>
      <c r="K1391" s="85" t="e">
        <v>#N/A</v>
      </c>
      <c r="L1391" s="9" t="e">
        <v>#N/A</v>
      </c>
      <c r="M1391" s="93" t="e">
        <v>#N/A</v>
      </c>
      <c r="N1391" s="8" t="e">
        <v>#N/A</v>
      </c>
      <c r="O1391" t="e">
        <v>#N/A</v>
      </c>
      <c r="P1391" t="e">
        <v>#N/A</v>
      </c>
      <c r="Q1391" t="e">
        <v>#N/A</v>
      </c>
      <c r="R1391" s="2" t="e">
        <v>#N/A</v>
      </c>
      <c r="S1391" t="e">
        <v>#N/A</v>
      </c>
      <c r="T1391" s="3" t="e">
        <v>#N/A</v>
      </c>
      <c r="U1391" s="3" t="e">
        <v>#N/A</v>
      </c>
      <c r="V1391" t="e">
        <v>#N/A</v>
      </c>
      <c r="W1391" t="e">
        <v>#N/A</v>
      </c>
      <c r="X1391" t="e">
        <v>#N/A</v>
      </c>
      <c r="Y1391" s="3" t="e">
        <v>#N/A</v>
      </c>
      <c r="Z1391" s="8" t="e">
        <v>#N/A</v>
      </c>
      <c r="AA1391" s="30" t="e">
        <v>#N/A</v>
      </c>
      <c r="AB1391" t="e">
        <v>#N/A</v>
      </c>
      <c r="AC1391" t="e">
        <v>#N/A</v>
      </c>
      <c r="AD1391" t="e">
        <v>#N/A</v>
      </c>
      <c r="AE1391" t="e">
        <v>#N/A</v>
      </c>
      <c r="AF1391" t="e">
        <v>#N/A</v>
      </c>
    </row>
    <row r="1392" spans="1:32" x14ac:dyDescent="0.25">
      <c r="A1392" t="e">
        <v>#N/A</v>
      </c>
      <c r="B1392" s="33" t="e">
        <v>#N/A</v>
      </c>
      <c r="C1392" t="e">
        <v>#N/A</v>
      </c>
      <c r="D1392" t="e">
        <v>#N/A</v>
      </c>
      <c r="E1392" s="69" t="e">
        <v>#N/A</v>
      </c>
      <c r="F1392" s="3" t="e">
        <v>#N/A</v>
      </c>
      <c r="G1392" s="3" t="e">
        <v>#N/A</v>
      </c>
      <c r="H1392" s="3" t="e">
        <v>#N/A</v>
      </c>
      <c r="I1392" s="80" t="e">
        <v>#N/A</v>
      </c>
      <c r="J1392" s="80" t="e">
        <v>#N/A</v>
      </c>
      <c r="K1392" s="85" t="e">
        <v>#N/A</v>
      </c>
      <c r="L1392" s="9" t="e">
        <v>#N/A</v>
      </c>
      <c r="M1392" s="93" t="e">
        <v>#N/A</v>
      </c>
      <c r="N1392" s="8" t="e">
        <v>#N/A</v>
      </c>
      <c r="O1392" t="e">
        <v>#N/A</v>
      </c>
      <c r="P1392" t="e">
        <v>#N/A</v>
      </c>
      <c r="Q1392" t="e">
        <v>#N/A</v>
      </c>
      <c r="R1392" s="2" t="e">
        <v>#N/A</v>
      </c>
      <c r="S1392" t="e">
        <v>#N/A</v>
      </c>
      <c r="T1392" s="3" t="e">
        <v>#N/A</v>
      </c>
      <c r="U1392" s="3" t="e">
        <v>#N/A</v>
      </c>
      <c r="V1392" t="e">
        <v>#N/A</v>
      </c>
      <c r="W1392" t="e">
        <v>#N/A</v>
      </c>
      <c r="X1392" t="e">
        <v>#N/A</v>
      </c>
      <c r="Y1392" s="3" t="e">
        <v>#N/A</v>
      </c>
      <c r="Z1392" s="8" t="e">
        <v>#N/A</v>
      </c>
      <c r="AA1392" s="30" t="e">
        <v>#N/A</v>
      </c>
      <c r="AB1392" t="e">
        <v>#N/A</v>
      </c>
      <c r="AC1392" t="e">
        <v>#N/A</v>
      </c>
      <c r="AD1392" t="e">
        <v>#N/A</v>
      </c>
      <c r="AE1392" t="e">
        <v>#N/A</v>
      </c>
      <c r="AF1392" t="e">
        <v>#N/A</v>
      </c>
    </row>
    <row r="1393" spans="1:32" x14ac:dyDescent="0.25">
      <c r="A1393" t="e">
        <v>#N/A</v>
      </c>
      <c r="B1393" s="33" t="e">
        <v>#N/A</v>
      </c>
      <c r="C1393" t="e">
        <v>#N/A</v>
      </c>
      <c r="D1393" t="e">
        <v>#N/A</v>
      </c>
      <c r="E1393" s="69" t="e">
        <v>#N/A</v>
      </c>
      <c r="F1393" s="3" t="e">
        <v>#N/A</v>
      </c>
      <c r="G1393" s="3" t="e">
        <v>#N/A</v>
      </c>
      <c r="H1393" s="3" t="e">
        <v>#N/A</v>
      </c>
      <c r="I1393" s="80" t="e">
        <v>#N/A</v>
      </c>
      <c r="J1393" s="80" t="e">
        <v>#N/A</v>
      </c>
      <c r="K1393" s="85" t="e">
        <v>#N/A</v>
      </c>
      <c r="L1393" s="9" t="e">
        <v>#N/A</v>
      </c>
      <c r="M1393" s="93" t="e">
        <v>#N/A</v>
      </c>
      <c r="N1393" s="8" t="e">
        <v>#N/A</v>
      </c>
      <c r="O1393" t="e">
        <v>#N/A</v>
      </c>
      <c r="P1393" t="e">
        <v>#N/A</v>
      </c>
      <c r="Q1393" t="e">
        <v>#N/A</v>
      </c>
      <c r="R1393" s="2" t="e">
        <v>#N/A</v>
      </c>
      <c r="S1393" t="e">
        <v>#N/A</v>
      </c>
      <c r="T1393" s="3" t="e">
        <v>#N/A</v>
      </c>
      <c r="U1393" s="3" t="e">
        <v>#N/A</v>
      </c>
      <c r="V1393" t="e">
        <v>#N/A</v>
      </c>
      <c r="W1393" t="e">
        <v>#N/A</v>
      </c>
      <c r="X1393" t="e">
        <v>#N/A</v>
      </c>
      <c r="Y1393" s="3" t="e">
        <v>#N/A</v>
      </c>
      <c r="Z1393" s="8" t="e">
        <v>#N/A</v>
      </c>
      <c r="AA1393" s="30" t="e">
        <v>#N/A</v>
      </c>
      <c r="AB1393" t="e">
        <v>#N/A</v>
      </c>
      <c r="AC1393" t="e">
        <v>#N/A</v>
      </c>
      <c r="AD1393" t="e">
        <v>#N/A</v>
      </c>
      <c r="AE1393" t="e">
        <v>#N/A</v>
      </c>
      <c r="AF1393" t="e">
        <v>#N/A</v>
      </c>
    </row>
    <row r="1394" spans="1:32" x14ac:dyDescent="0.25">
      <c r="A1394" t="e">
        <v>#N/A</v>
      </c>
      <c r="B1394" s="33" t="e">
        <v>#N/A</v>
      </c>
      <c r="C1394" t="e">
        <v>#N/A</v>
      </c>
      <c r="D1394" t="e">
        <v>#N/A</v>
      </c>
      <c r="E1394" s="69" t="e">
        <v>#N/A</v>
      </c>
      <c r="F1394" s="3" t="e">
        <v>#N/A</v>
      </c>
      <c r="G1394" s="3" t="e">
        <v>#N/A</v>
      </c>
      <c r="H1394" s="3" t="e">
        <v>#N/A</v>
      </c>
      <c r="I1394" s="80" t="e">
        <v>#N/A</v>
      </c>
      <c r="J1394" s="80" t="e">
        <v>#N/A</v>
      </c>
      <c r="K1394" s="85" t="e">
        <v>#N/A</v>
      </c>
      <c r="L1394" s="9" t="e">
        <v>#N/A</v>
      </c>
      <c r="M1394" s="93" t="e">
        <v>#N/A</v>
      </c>
      <c r="N1394" s="8" t="e">
        <v>#N/A</v>
      </c>
      <c r="O1394" t="e">
        <v>#N/A</v>
      </c>
      <c r="P1394" t="e">
        <v>#N/A</v>
      </c>
      <c r="Q1394" t="e">
        <v>#N/A</v>
      </c>
      <c r="R1394" s="2" t="e">
        <v>#N/A</v>
      </c>
      <c r="S1394" t="e">
        <v>#N/A</v>
      </c>
      <c r="T1394" s="3" t="e">
        <v>#N/A</v>
      </c>
      <c r="U1394" s="3" t="e">
        <v>#N/A</v>
      </c>
      <c r="V1394" t="e">
        <v>#N/A</v>
      </c>
      <c r="W1394" t="e">
        <v>#N/A</v>
      </c>
      <c r="X1394" t="e">
        <v>#N/A</v>
      </c>
      <c r="Y1394" s="3" t="e">
        <v>#N/A</v>
      </c>
      <c r="Z1394" s="8" t="e">
        <v>#N/A</v>
      </c>
      <c r="AA1394" s="30" t="e">
        <v>#N/A</v>
      </c>
      <c r="AB1394" t="e">
        <v>#N/A</v>
      </c>
      <c r="AC1394" t="e">
        <v>#N/A</v>
      </c>
      <c r="AD1394" t="e">
        <v>#N/A</v>
      </c>
      <c r="AE1394" t="e">
        <v>#N/A</v>
      </c>
      <c r="AF1394" t="e">
        <v>#N/A</v>
      </c>
    </row>
    <row r="1395" spans="1:32" x14ac:dyDescent="0.25">
      <c r="A1395" t="e">
        <v>#N/A</v>
      </c>
      <c r="B1395" s="33" t="e">
        <v>#N/A</v>
      </c>
      <c r="C1395" t="e">
        <v>#N/A</v>
      </c>
      <c r="D1395" t="e">
        <v>#N/A</v>
      </c>
      <c r="E1395" s="69" t="e">
        <v>#N/A</v>
      </c>
      <c r="F1395" s="3" t="e">
        <v>#N/A</v>
      </c>
      <c r="G1395" s="3" t="e">
        <v>#N/A</v>
      </c>
      <c r="H1395" s="3" t="e">
        <v>#N/A</v>
      </c>
      <c r="I1395" s="80" t="e">
        <v>#N/A</v>
      </c>
      <c r="J1395" s="80" t="e">
        <v>#N/A</v>
      </c>
      <c r="K1395" s="85" t="e">
        <v>#N/A</v>
      </c>
      <c r="L1395" s="9" t="e">
        <v>#N/A</v>
      </c>
      <c r="M1395" s="93" t="e">
        <v>#N/A</v>
      </c>
      <c r="N1395" s="8" t="e">
        <v>#N/A</v>
      </c>
      <c r="O1395" t="e">
        <v>#N/A</v>
      </c>
      <c r="P1395" t="e">
        <v>#N/A</v>
      </c>
      <c r="Q1395" t="e">
        <v>#N/A</v>
      </c>
      <c r="R1395" s="2" t="e">
        <v>#N/A</v>
      </c>
      <c r="S1395" t="e">
        <v>#N/A</v>
      </c>
      <c r="T1395" s="3" t="e">
        <v>#N/A</v>
      </c>
      <c r="U1395" s="3" t="e">
        <v>#N/A</v>
      </c>
      <c r="V1395" t="e">
        <v>#N/A</v>
      </c>
      <c r="W1395" t="e">
        <v>#N/A</v>
      </c>
      <c r="X1395" t="e">
        <v>#N/A</v>
      </c>
      <c r="Y1395" s="3" t="e">
        <v>#N/A</v>
      </c>
      <c r="Z1395" s="8" t="e">
        <v>#N/A</v>
      </c>
      <c r="AA1395" s="30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</row>
    <row r="1396" spans="1:32" x14ac:dyDescent="0.25">
      <c r="A1396" t="e">
        <v>#N/A</v>
      </c>
      <c r="B1396" s="33" t="e">
        <v>#N/A</v>
      </c>
      <c r="C1396" t="e">
        <v>#N/A</v>
      </c>
      <c r="D1396" t="e">
        <v>#N/A</v>
      </c>
      <c r="E1396" s="69" t="e">
        <v>#N/A</v>
      </c>
      <c r="F1396" s="3" t="e">
        <v>#N/A</v>
      </c>
      <c r="G1396" s="3" t="e">
        <v>#N/A</v>
      </c>
      <c r="H1396" s="3" t="e">
        <v>#N/A</v>
      </c>
      <c r="I1396" s="80" t="e">
        <v>#N/A</v>
      </c>
      <c r="J1396" s="80" t="e">
        <v>#N/A</v>
      </c>
      <c r="K1396" s="85" t="e">
        <v>#N/A</v>
      </c>
      <c r="L1396" s="9" t="e">
        <v>#N/A</v>
      </c>
      <c r="M1396" s="93" t="e">
        <v>#N/A</v>
      </c>
      <c r="N1396" s="8" t="e">
        <v>#N/A</v>
      </c>
      <c r="O1396" t="e">
        <v>#N/A</v>
      </c>
      <c r="P1396" t="e">
        <v>#N/A</v>
      </c>
      <c r="Q1396" t="e">
        <v>#N/A</v>
      </c>
      <c r="R1396" s="2" t="e">
        <v>#N/A</v>
      </c>
      <c r="S1396" t="e">
        <v>#N/A</v>
      </c>
      <c r="T1396" s="3" t="e">
        <v>#N/A</v>
      </c>
      <c r="U1396" s="3" t="e">
        <v>#N/A</v>
      </c>
      <c r="V1396" t="e">
        <v>#N/A</v>
      </c>
      <c r="W1396" t="e">
        <v>#N/A</v>
      </c>
      <c r="X1396" t="e">
        <v>#N/A</v>
      </c>
      <c r="Y1396" s="3" t="e">
        <v>#N/A</v>
      </c>
      <c r="Z1396" s="8" t="e">
        <v>#N/A</v>
      </c>
      <c r="AA1396" s="30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</row>
    <row r="1397" spans="1:32" x14ac:dyDescent="0.25">
      <c r="A1397" t="e">
        <v>#N/A</v>
      </c>
      <c r="B1397" s="33" t="e">
        <v>#N/A</v>
      </c>
      <c r="C1397" t="e">
        <v>#N/A</v>
      </c>
      <c r="D1397" t="e">
        <v>#N/A</v>
      </c>
      <c r="E1397" s="69" t="e">
        <v>#N/A</v>
      </c>
      <c r="F1397" s="3" t="e">
        <v>#N/A</v>
      </c>
      <c r="G1397" s="3" t="e">
        <v>#N/A</v>
      </c>
      <c r="H1397" s="3" t="e">
        <v>#N/A</v>
      </c>
      <c r="I1397" s="80" t="e">
        <v>#N/A</v>
      </c>
      <c r="J1397" s="80" t="e">
        <v>#N/A</v>
      </c>
      <c r="K1397" s="85" t="e">
        <v>#N/A</v>
      </c>
      <c r="L1397" s="9" t="e">
        <v>#N/A</v>
      </c>
      <c r="M1397" s="93" t="e">
        <v>#N/A</v>
      </c>
      <c r="N1397" s="8" t="e">
        <v>#N/A</v>
      </c>
      <c r="O1397" t="e">
        <v>#N/A</v>
      </c>
      <c r="P1397" t="e">
        <v>#N/A</v>
      </c>
      <c r="Q1397" t="e">
        <v>#N/A</v>
      </c>
      <c r="R1397" s="2" t="e">
        <v>#N/A</v>
      </c>
      <c r="S1397" t="e">
        <v>#N/A</v>
      </c>
      <c r="T1397" s="3" t="e">
        <v>#N/A</v>
      </c>
      <c r="U1397" s="3" t="e">
        <v>#N/A</v>
      </c>
      <c r="V1397" t="e">
        <v>#N/A</v>
      </c>
      <c r="W1397" t="e">
        <v>#N/A</v>
      </c>
      <c r="X1397" t="e">
        <v>#N/A</v>
      </c>
      <c r="Y1397" s="3" t="e">
        <v>#N/A</v>
      </c>
      <c r="Z1397" s="8" t="e">
        <v>#N/A</v>
      </c>
      <c r="AA1397" s="30" t="e">
        <v>#N/A</v>
      </c>
      <c r="AB1397" t="e">
        <v>#N/A</v>
      </c>
      <c r="AC1397" t="e">
        <v>#N/A</v>
      </c>
      <c r="AD1397" t="e">
        <v>#N/A</v>
      </c>
      <c r="AE1397" t="e">
        <v>#N/A</v>
      </c>
      <c r="AF1397" t="e">
        <v>#N/A</v>
      </c>
    </row>
    <row r="1398" spans="1:32" x14ac:dyDescent="0.25">
      <c r="A1398" t="e">
        <v>#N/A</v>
      </c>
      <c r="B1398" s="33" t="e">
        <v>#N/A</v>
      </c>
      <c r="C1398" t="e">
        <v>#N/A</v>
      </c>
      <c r="D1398" t="e">
        <v>#N/A</v>
      </c>
      <c r="E1398" s="69" t="e">
        <v>#N/A</v>
      </c>
      <c r="F1398" s="3" t="e">
        <v>#N/A</v>
      </c>
      <c r="G1398" s="3" t="e">
        <v>#N/A</v>
      </c>
      <c r="H1398" s="3" t="e">
        <v>#N/A</v>
      </c>
      <c r="I1398" s="80" t="e">
        <v>#N/A</v>
      </c>
      <c r="J1398" s="80" t="e">
        <v>#N/A</v>
      </c>
      <c r="K1398" s="85" t="e">
        <v>#N/A</v>
      </c>
      <c r="L1398" s="9" t="e">
        <v>#N/A</v>
      </c>
      <c r="M1398" s="93" t="e">
        <v>#N/A</v>
      </c>
      <c r="N1398" s="8" t="e">
        <v>#N/A</v>
      </c>
      <c r="O1398" t="e">
        <v>#N/A</v>
      </c>
      <c r="P1398" t="e">
        <v>#N/A</v>
      </c>
      <c r="Q1398" t="e">
        <v>#N/A</v>
      </c>
      <c r="R1398" s="2" t="e">
        <v>#N/A</v>
      </c>
      <c r="S1398" t="e">
        <v>#N/A</v>
      </c>
      <c r="T1398" s="3" t="e">
        <v>#N/A</v>
      </c>
      <c r="U1398" s="3" t="e">
        <v>#N/A</v>
      </c>
      <c r="V1398" t="e">
        <v>#N/A</v>
      </c>
      <c r="W1398" t="e">
        <v>#N/A</v>
      </c>
      <c r="X1398" t="e">
        <v>#N/A</v>
      </c>
      <c r="Y1398" s="3" t="e">
        <v>#N/A</v>
      </c>
      <c r="Z1398" s="8" t="e">
        <v>#N/A</v>
      </c>
      <c r="AA1398" s="30" t="e">
        <v>#N/A</v>
      </c>
      <c r="AB1398" t="e">
        <v>#N/A</v>
      </c>
      <c r="AC1398" t="e">
        <v>#N/A</v>
      </c>
      <c r="AD1398" t="e">
        <v>#N/A</v>
      </c>
      <c r="AE1398" t="e">
        <v>#N/A</v>
      </c>
      <c r="AF1398" t="e">
        <v>#N/A</v>
      </c>
    </row>
    <row r="1399" spans="1:32" x14ac:dyDescent="0.25">
      <c r="A1399" t="e">
        <v>#N/A</v>
      </c>
      <c r="B1399" s="33" t="e">
        <v>#N/A</v>
      </c>
      <c r="C1399" t="e">
        <v>#N/A</v>
      </c>
      <c r="D1399" t="e">
        <v>#N/A</v>
      </c>
      <c r="E1399" s="69" t="e">
        <v>#N/A</v>
      </c>
      <c r="F1399" s="3" t="e">
        <v>#N/A</v>
      </c>
      <c r="G1399" s="3" t="e">
        <v>#N/A</v>
      </c>
      <c r="H1399" s="3" t="e">
        <v>#N/A</v>
      </c>
      <c r="I1399" s="80" t="e">
        <v>#N/A</v>
      </c>
      <c r="J1399" s="80" t="e">
        <v>#N/A</v>
      </c>
      <c r="K1399" s="85" t="e">
        <v>#N/A</v>
      </c>
      <c r="L1399" s="9" t="e">
        <v>#N/A</v>
      </c>
      <c r="M1399" s="93" t="e">
        <v>#N/A</v>
      </c>
      <c r="N1399" s="8" t="e">
        <v>#N/A</v>
      </c>
      <c r="O1399" t="e">
        <v>#N/A</v>
      </c>
      <c r="P1399" t="e">
        <v>#N/A</v>
      </c>
      <c r="Q1399" t="e">
        <v>#N/A</v>
      </c>
      <c r="R1399" s="2" t="e">
        <v>#N/A</v>
      </c>
      <c r="S1399" t="e">
        <v>#N/A</v>
      </c>
      <c r="T1399" s="3" t="e">
        <v>#N/A</v>
      </c>
      <c r="U1399" s="3" t="e">
        <v>#N/A</v>
      </c>
      <c r="V1399" t="e">
        <v>#N/A</v>
      </c>
      <c r="W1399" t="e">
        <v>#N/A</v>
      </c>
      <c r="X1399" t="e">
        <v>#N/A</v>
      </c>
      <c r="Y1399" s="3" t="e">
        <v>#N/A</v>
      </c>
      <c r="Z1399" s="8" t="e">
        <v>#N/A</v>
      </c>
      <c r="AA1399" s="30" t="e">
        <v>#N/A</v>
      </c>
      <c r="AB1399" t="e">
        <v>#N/A</v>
      </c>
      <c r="AC1399" t="e">
        <v>#N/A</v>
      </c>
      <c r="AD1399" t="e">
        <v>#N/A</v>
      </c>
      <c r="AE1399" t="e">
        <v>#N/A</v>
      </c>
      <c r="AF1399" t="e">
        <v>#N/A</v>
      </c>
    </row>
    <row r="1400" spans="1:32" x14ac:dyDescent="0.25">
      <c r="A1400" t="e">
        <v>#N/A</v>
      </c>
      <c r="B1400" s="33" t="e">
        <v>#N/A</v>
      </c>
      <c r="C1400" t="e">
        <v>#N/A</v>
      </c>
      <c r="D1400" t="e">
        <v>#N/A</v>
      </c>
      <c r="E1400" s="69" t="e">
        <v>#N/A</v>
      </c>
      <c r="F1400" s="3" t="e">
        <v>#N/A</v>
      </c>
      <c r="G1400" s="3" t="e">
        <v>#N/A</v>
      </c>
      <c r="H1400" s="3" t="e">
        <v>#N/A</v>
      </c>
      <c r="I1400" s="80" t="e">
        <v>#N/A</v>
      </c>
      <c r="J1400" s="80" t="e">
        <v>#N/A</v>
      </c>
      <c r="K1400" s="85" t="e">
        <v>#N/A</v>
      </c>
      <c r="L1400" s="9" t="e">
        <v>#N/A</v>
      </c>
      <c r="M1400" s="93" t="e">
        <v>#N/A</v>
      </c>
      <c r="N1400" s="8" t="e">
        <v>#N/A</v>
      </c>
      <c r="O1400" t="e">
        <v>#N/A</v>
      </c>
      <c r="P1400" t="e">
        <v>#N/A</v>
      </c>
      <c r="Q1400" t="e">
        <v>#N/A</v>
      </c>
      <c r="R1400" s="2" t="e">
        <v>#N/A</v>
      </c>
      <c r="S1400" t="e">
        <v>#N/A</v>
      </c>
      <c r="T1400" s="3" t="e">
        <v>#N/A</v>
      </c>
      <c r="U1400" s="3" t="e">
        <v>#N/A</v>
      </c>
      <c r="V1400" t="e">
        <v>#N/A</v>
      </c>
      <c r="W1400" t="e">
        <v>#N/A</v>
      </c>
      <c r="X1400" t="e">
        <v>#N/A</v>
      </c>
      <c r="Y1400" s="3" t="e">
        <v>#N/A</v>
      </c>
      <c r="Z1400" s="8" t="e">
        <v>#N/A</v>
      </c>
      <c r="AA1400" s="30" t="e">
        <v>#N/A</v>
      </c>
      <c r="AB1400" t="e">
        <v>#N/A</v>
      </c>
      <c r="AC1400" t="e">
        <v>#N/A</v>
      </c>
      <c r="AD1400" t="e">
        <v>#N/A</v>
      </c>
      <c r="AE1400" t="e">
        <v>#N/A</v>
      </c>
      <c r="AF1400" t="e">
        <v>#N/A</v>
      </c>
    </row>
    <row r="1401" spans="1:32" x14ac:dyDescent="0.25">
      <c r="A1401" t="e">
        <v>#N/A</v>
      </c>
      <c r="B1401" s="33" t="e">
        <v>#N/A</v>
      </c>
      <c r="C1401" t="e">
        <v>#N/A</v>
      </c>
      <c r="D1401" t="e">
        <v>#N/A</v>
      </c>
      <c r="E1401" s="69" t="e">
        <v>#N/A</v>
      </c>
      <c r="F1401" s="3" t="e">
        <v>#N/A</v>
      </c>
      <c r="G1401" s="3" t="e">
        <v>#N/A</v>
      </c>
      <c r="H1401" s="3" t="e">
        <v>#N/A</v>
      </c>
      <c r="I1401" s="80" t="e">
        <v>#N/A</v>
      </c>
      <c r="J1401" s="80" t="e">
        <v>#N/A</v>
      </c>
      <c r="K1401" s="85" t="e">
        <v>#N/A</v>
      </c>
      <c r="L1401" s="9" t="e">
        <v>#N/A</v>
      </c>
      <c r="M1401" s="93" t="e">
        <v>#N/A</v>
      </c>
      <c r="N1401" s="8" t="e">
        <v>#N/A</v>
      </c>
      <c r="O1401" t="e">
        <v>#N/A</v>
      </c>
      <c r="P1401" t="e">
        <v>#N/A</v>
      </c>
      <c r="Q1401" t="e">
        <v>#N/A</v>
      </c>
      <c r="R1401" s="2" t="e">
        <v>#N/A</v>
      </c>
      <c r="S1401" t="e">
        <v>#N/A</v>
      </c>
      <c r="T1401" s="3" t="e">
        <v>#N/A</v>
      </c>
      <c r="U1401" s="3" t="e">
        <v>#N/A</v>
      </c>
      <c r="V1401" t="e">
        <v>#N/A</v>
      </c>
      <c r="W1401" t="e">
        <v>#N/A</v>
      </c>
      <c r="X1401" t="e">
        <v>#N/A</v>
      </c>
      <c r="Y1401" s="3" t="e">
        <v>#N/A</v>
      </c>
      <c r="Z1401" s="8" t="e">
        <v>#N/A</v>
      </c>
      <c r="AA1401" s="30" t="e">
        <v>#N/A</v>
      </c>
      <c r="AB1401" t="e">
        <v>#N/A</v>
      </c>
      <c r="AC1401" t="e">
        <v>#N/A</v>
      </c>
      <c r="AD1401" t="e">
        <v>#N/A</v>
      </c>
      <c r="AE1401" t="e">
        <v>#N/A</v>
      </c>
      <c r="AF1401" t="e">
        <v>#N/A</v>
      </c>
    </row>
    <row r="1402" spans="1:32" x14ac:dyDescent="0.25">
      <c r="A1402" t="e">
        <v>#N/A</v>
      </c>
      <c r="B1402" s="33" t="e">
        <v>#N/A</v>
      </c>
      <c r="C1402" t="e">
        <v>#N/A</v>
      </c>
      <c r="D1402" t="e">
        <v>#N/A</v>
      </c>
      <c r="E1402" s="69" t="e">
        <v>#N/A</v>
      </c>
      <c r="F1402" s="3" t="e">
        <v>#N/A</v>
      </c>
      <c r="G1402" s="3" t="e">
        <v>#N/A</v>
      </c>
      <c r="H1402" s="3" t="e">
        <v>#N/A</v>
      </c>
      <c r="I1402" s="80" t="e">
        <v>#N/A</v>
      </c>
      <c r="J1402" s="80" t="e">
        <v>#N/A</v>
      </c>
      <c r="K1402" s="85" t="e">
        <v>#N/A</v>
      </c>
      <c r="L1402" s="9" t="e">
        <v>#N/A</v>
      </c>
      <c r="M1402" s="93" t="e">
        <v>#N/A</v>
      </c>
      <c r="N1402" s="8" t="e">
        <v>#N/A</v>
      </c>
      <c r="O1402" t="e">
        <v>#N/A</v>
      </c>
      <c r="P1402" t="e">
        <v>#N/A</v>
      </c>
      <c r="Q1402" t="e">
        <v>#N/A</v>
      </c>
      <c r="R1402" s="2" t="e">
        <v>#N/A</v>
      </c>
      <c r="S1402" t="e">
        <v>#N/A</v>
      </c>
      <c r="T1402" s="3" t="e">
        <v>#N/A</v>
      </c>
      <c r="U1402" s="3" t="e">
        <v>#N/A</v>
      </c>
      <c r="V1402" t="e">
        <v>#N/A</v>
      </c>
      <c r="W1402" t="e">
        <v>#N/A</v>
      </c>
      <c r="X1402" t="e">
        <v>#N/A</v>
      </c>
      <c r="Y1402" s="3" t="e">
        <v>#N/A</v>
      </c>
      <c r="Z1402" s="8" t="e">
        <v>#N/A</v>
      </c>
      <c r="AA1402" s="30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</row>
    <row r="1403" spans="1:32" x14ac:dyDescent="0.25">
      <c r="A1403" t="e">
        <v>#N/A</v>
      </c>
      <c r="B1403" s="33" t="e">
        <v>#N/A</v>
      </c>
      <c r="C1403" t="e">
        <v>#N/A</v>
      </c>
      <c r="D1403" t="e">
        <v>#N/A</v>
      </c>
      <c r="E1403" s="69" t="e">
        <v>#N/A</v>
      </c>
      <c r="F1403" s="3" t="e">
        <v>#N/A</v>
      </c>
      <c r="G1403" s="3" t="e">
        <v>#N/A</v>
      </c>
      <c r="H1403" s="3" t="e">
        <v>#N/A</v>
      </c>
      <c r="I1403" s="80" t="e">
        <v>#N/A</v>
      </c>
      <c r="J1403" s="80" t="e">
        <v>#N/A</v>
      </c>
      <c r="K1403" s="85" t="e">
        <v>#N/A</v>
      </c>
      <c r="L1403" s="9" t="e">
        <v>#N/A</v>
      </c>
      <c r="M1403" s="93" t="e">
        <v>#N/A</v>
      </c>
      <c r="N1403" s="8" t="e">
        <v>#N/A</v>
      </c>
      <c r="O1403" t="e">
        <v>#N/A</v>
      </c>
      <c r="P1403" t="e">
        <v>#N/A</v>
      </c>
      <c r="Q1403" t="e">
        <v>#N/A</v>
      </c>
      <c r="R1403" s="2" t="e">
        <v>#N/A</v>
      </c>
      <c r="S1403" t="e">
        <v>#N/A</v>
      </c>
      <c r="T1403" s="3" t="e">
        <v>#N/A</v>
      </c>
      <c r="U1403" s="3" t="e">
        <v>#N/A</v>
      </c>
      <c r="V1403" t="e">
        <v>#N/A</v>
      </c>
      <c r="W1403" t="e">
        <v>#N/A</v>
      </c>
      <c r="X1403" t="e">
        <v>#N/A</v>
      </c>
      <c r="Y1403" s="3" t="e">
        <v>#N/A</v>
      </c>
      <c r="Z1403" s="8" t="e">
        <v>#N/A</v>
      </c>
      <c r="AA1403" s="30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</row>
    <row r="1404" spans="1:32" x14ac:dyDescent="0.25">
      <c r="A1404" t="e">
        <v>#N/A</v>
      </c>
      <c r="B1404" s="33" t="e">
        <v>#N/A</v>
      </c>
      <c r="C1404" t="e">
        <v>#N/A</v>
      </c>
      <c r="D1404" t="e">
        <v>#N/A</v>
      </c>
      <c r="E1404" s="69" t="e">
        <v>#N/A</v>
      </c>
      <c r="F1404" s="3" t="e">
        <v>#N/A</v>
      </c>
      <c r="G1404" s="3" t="e">
        <v>#N/A</v>
      </c>
      <c r="H1404" s="3" t="e">
        <v>#N/A</v>
      </c>
      <c r="I1404" s="80" t="e">
        <v>#N/A</v>
      </c>
      <c r="J1404" s="80" t="e">
        <v>#N/A</v>
      </c>
      <c r="K1404" s="85" t="e">
        <v>#N/A</v>
      </c>
      <c r="L1404" s="9" t="e">
        <v>#N/A</v>
      </c>
      <c r="M1404" s="93" t="e">
        <v>#N/A</v>
      </c>
      <c r="N1404" s="8" t="e">
        <v>#N/A</v>
      </c>
      <c r="O1404" t="e">
        <v>#N/A</v>
      </c>
      <c r="P1404" t="e">
        <v>#N/A</v>
      </c>
      <c r="Q1404" t="e">
        <v>#N/A</v>
      </c>
      <c r="R1404" s="2" t="e">
        <v>#N/A</v>
      </c>
      <c r="S1404" t="e">
        <v>#N/A</v>
      </c>
      <c r="T1404" s="3" t="e">
        <v>#N/A</v>
      </c>
      <c r="U1404" s="3" t="e">
        <v>#N/A</v>
      </c>
      <c r="V1404" t="e">
        <v>#N/A</v>
      </c>
      <c r="W1404" t="e">
        <v>#N/A</v>
      </c>
      <c r="X1404" t="e">
        <v>#N/A</v>
      </c>
      <c r="Y1404" s="3" t="e">
        <v>#N/A</v>
      </c>
      <c r="Z1404" s="8" t="e">
        <v>#N/A</v>
      </c>
      <c r="AA1404" s="30" t="e">
        <v>#N/A</v>
      </c>
      <c r="AB1404" t="e">
        <v>#N/A</v>
      </c>
      <c r="AC1404" t="e">
        <v>#N/A</v>
      </c>
      <c r="AD1404" t="e">
        <v>#N/A</v>
      </c>
      <c r="AE1404" t="e">
        <v>#N/A</v>
      </c>
      <c r="AF1404" t="e">
        <v>#N/A</v>
      </c>
    </row>
    <row r="1405" spans="1:32" x14ac:dyDescent="0.25">
      <c r="A1405" t="e">
        <v>#N/A</v>
      </c>
      <c r="B1405" s="33" t="e">
        <v>#N/A</v>
      </c>
      <c r="C1405" t="e">
        <v>#N/A</v>
      </c>
      <c r="D1405" t="e">
        <v>#N/A</v>
      </c>
      <c r="E1405" s="69" t="e">
        <v>#N/A</v>
      </c>
      <c r="F1405" s="3" t="e">
        <v>#N/A</v>
      </c>
      <c r="G1405" s="3" t="e">
        <v>#N/A</v>
      </c>
      <c r="H1405" s="3" t="e">
        <v>#N/A</v>
      </c>
      <c r="I1405" s="80" t="e">
        <v>#N/A</v>
      </c>
      <c r="J1405" s="80" t="e">
        <v>#N/A</v>
      </c>
      <c r="K1405" s="85" t="e">
        <v>#N/A</v>
      </c>
      <c r="L1405" s="9" t="e">
        <v>#N/A</v>
      </c>
      <c r="M1405" s="93" t="e">
        <v>#N/A</v>
      </c>
      <c r="N1405" s="8" t="e">
        <v>#N/A</v>
      </c>
      <c r="O1405" t="e">
        <v>#N/A</v>
      </c>
      <c r="P1405" t="e">
        <v>#N/A</v>
      </c>
      <c r="Q1405" t="e">
        <v>#N/A</v>
      </c>
      <c r="R1405" s="2" t="e">
        <v>#N/A</v>
      </c>
      <c r="S1405" t="e">
        <v>#N/A</v>
      </c>
      <c r="T1405" s="3" t="e">
        <v>#N/A</v>
      </c>
      <c r="U1405" s="3" t="e">
        <v>#N/A</v>
      </c>
      <c r="V1405" t="e">
        <v>#N/A</v>
      </c>
      <c r="W1405" t="e">
        <v>#N/A</v>
      </c>
      <c r="X1405" t="e">
        <v>#N/A</v>
      </c>
      <c r="Y1405" s="3" t="e">
        <v>#N/A</v>
      </c>
      <c r="Z1405" s="8" t="e">
        <v>#N/A</v>
      </c>
      <c r="AA1405" s="30" t="e">
        <v>#N/A</v>
      </c>
      <c r="AB1405" t="e">
        <v>#N/A</v>
      </c>
      <c r="AC1405" t="e">
        <v>#N/A</v>
      </c>
      <c r="AD1405" t="e">
        <v>#N/A</v>
      </c>
      <c r="AE1405" t="e">
        <v>#N/A</v>
      </c>
      <c r="AF1405" t="e">
        <v>#N/A</v>
      </c>
    </row>
    <row r="1406" spans="1:32" x14ac:dyDescent="0.25">
      <c r="A1406" t="e">
        <v>#N/A</v>
      </c>
      <c r="B1406" s="33" t="e">
        <v>#N/A</v>
      </c>
      <c r="C1406" t="e">
        <v>#N/A</v>
      </c>
      <c r="D1406" t="e">
        <v>#N/A</v>
      </c>
      <c r="E1406" s="69" t="e">
        <v>#N/A</v>
      </c>
      <c r="F1406" s="3" t="e">
        <v>#N/A</v>
      </c>
      <c r="G1406" s="3" t="e">
        <v>#N/A</v>
      </c>
      <c r="H1406" s="3" t="e">
        <v>#N/A</v>
      </c>
      <c r="I1406" s="80" t="e">
        <v>#N/A</v>
      </c>
      <c r="J1406" s="80" t="e">
        <v>#N/A</v>
      </c>
      <c r="K1406" s="85" t="e">
        <v>#N/A</v>
      </c>
      <c r="L1406" s="9" t="e">
        <v>#N/A</v>
      </c>
      <c r="M1406" s="93" t="e">
        <v>#N/A</v>
      </c>
      <c r="N1406" s="8" t="e">
        <v>#N/A</v>
      </c>
      <c r="O1406" t="e">
        <v>#N/A</v>
      </c>
      <c r="P1406" t="e">
        <v>#N/A</v>
      </c>
      <c r="Q1406" t="e">
        <v>#N/A</v>
      </c>
      <c r="R1406" s="2" t="e">
        <v>#N/A</v>
      </c>
      <c r="S1406" t="e">
        <v>#N/A</v>
      </c>
      <c r="T1406" s="3" t="e">
        <v>#N/A</v>
      </c>
      <c r="U1406" s="3" t="e">
        <v>#N/A</v>
      </c>
      <c r="V1406" t="e">
        <v>#N/A</v>
      </c>
      <c r="W1406" t="e">
        <v>#N/A</v>
      </c>
      <c r="X1406" t="e">
        <v>#N/A</v>
      </c>
      <c r="Y1406" s="3" t="e">
        <v>#N/A</v>
      </c>
      <c r="Z1406" s="8" t="e">
        <v>#N/A</v>
      </c>
      <c r="AA1406" s="30" t="e">
        <v>#N/A</v>
      </c>
      <c r="AB1406" t="e">
        <v>#N/A</v>
      </c>
      <c r="AC1406" t="e">
        <v>#N/A</v>
      </c>
      <c r="AD1406" t="e">
        <v>#N/A</v>
      </c>
      <c r="AE1406" t="e">
        <v>#N/A</v>
      </c>
      <c r="AF1406" t="e">
        <v>#N/A</v>
      </c>
    </row>
    <row r="1407" spans="1:32" x14ac:dyDescent="0.25">
      <c r="A1407" t="e">
        <v>#N/A</v>
      </c>
      <c r="B1407" s="33" t="e">
        <v>#N/A</v>
      </c>
      <c r="C1407" t="e">
        <v>#N/A</v>
      </c>
      <c r="D1407" t="e">
        <v>#N/A</v>
      </c>
      <c r="E1407" s="69" t="e">
        <v>#N/A</v>
      </c>
      <c r="F1407" s="3" t="e">
        <v>#N/A</v>
      </c>
      <c r="G1407" s="3" t="e">
        <v>#N/A</v>
      </c>
      <c r="H1407" s="3" t="e">
        <v>#N/A</v>
      </c>
      <c r="I1407" s="80" t="e">
        <v>#N/A</v>
      </c>
      <c r="J1407" s="80" t="e">
        <v>#N/A</v>
      </c>
      <c r="K1407" s="85" t="e">
        <v>#N/A</v>
      </c>
      <c r="L1407" s="9" t="e">
        <v>#N/A</v>
      </c>
      <c r="M1407" s="93" t="e">
        <v>#N/A</v>
      </c>
      <c r="N1407" s="8" t="e">
        <v>#N/A</v>
      </c>
      <c r="O1407" t="e">
        <v>#N/A</v>
      </c>
      <c r="P1407" t="e">
        <v>#N/A</v>
      </c>
      <c r="Q1407" t="e">
        <v>#N/A</v>
      </c>
      <c r="R1407" s="2" t="e">
        <v>#N/A</v>
      </c>
      <c r="S1407" t="e">
        <v>#N/A</v>
      </c>
      <c r="T1407" s="3" t="e">
        <v>#N/A</v>
      </c>
      <c r="U1407" s="3" t="e">
        <v>#N/A</v>
      </c>
      <c r="V1407" t="e">
        <v>#N/A</v>
      </c>
      <c r="W1407" t="e">
        <v>#N/A</v>
      </c>
      <c r="X1407" t="e">
        <v>#N/A</v>
      </c>
      <c r="Y1407" s="3" t="e">
        <v>#N/A</v>
      </c>
      <c r="Z1407" s="8" t="e">
        <v>#N/A</v>
      </c>
      <c r="AA1407" s="30" t="e">
        <v>#N/A</v>
      </c>
      <c r="AB1407" t="e">
        <v>#N/A</v>
      </c>
      <c r="AC1407" t="e">
        <v>#N/A</v>
      </c>
      <c r="AD1407" t="e">
        <v>#N/A</v>
      </c>
      <c r="AE1407" t="e">
        <v>#N/A</v>
      </c>
      <c r="AF1407" t="e">
        <v>#N/A</v>
      </c>
    </row>
    <row r="1408" spans="1:32" x14ac:dyDescent="0.25">
      <c r="A1408" t="e">
        <v>#N/A</v>
      </c>
      <c r="B1408" s="33" t="e">
        <v>#N/A</v>
      </c>
      <c r="C1408" t="e">
        <v>#N/A</v>
      </c>
      <c r="D1408" t="e">
        <v>#N/A</v>
      </c>
      <c r="E1408" s="69" t="e">
        <v>#N/A</v>
      </c>
      <c r="F1408" s="3" t="e">
        <v>#N/A</v>
      </c>
      <c r="G1408" s="3" t="e">
        <v>#N/A</v>
      </c>
      <c r="H1408" s="3" t="e">
        <v>#N/A</v>
      </c>
      <c r="I1408" s="80" t="e">
        <v>#N/A</v>
      </c>
      <c r="J1408" s="80" t="e">
        <v>#N/A</v>
      </c>
      <c r="K1408" s="85" t="e">
        <v>#N/A</v>
      </c>
      <c r="L1408" s="9" t="e">
        <v>#N/A</v>
      </c>
      <c r="M1408" s="93" t="e">
        <v>#N/A</v>
      </c>
      <c r="N1408" s="8" t="e">
        <v>#N/A</v>
      </c>
      <c r="O1408" t="e">
        <v>#N/A</v>
      </c>
      <c r="P1408" t="e">
        <v>#N/A</v>
      </c>
      <c r="Q1408" t="e">
        <v>#N/A</v>
      </c>
      <c r="R1408" s="2" t="e">
        <v>#N/A</v>
      </c>
      <c r="S1408" t="e">
        <v>#N/A</v>
      </c>
      <c r="T1408" s="3" t="e">
        <v>#N/A</v>
      </c>
      <c r="U1408" s="3" t="e">
        <v>#N/A</v>
      </c>
      <c r="V1408" t="e">
        <v>#N/A</v>
      </c>
      <c r="W1408" t="e">
        <v>#N/A</v>
      </c>
      <c r="X1408" t="e">
        <v>#N/A</v>
      </c>
      <c r="Y1408" s="3" t="e">
        <v>#N/A</v>
      </c>
      <c r="Z1408" s="8" t="e">
        <v>#N/A</v>
      </c>
      <c r="AA1408" s="30" t="e">
        <v>#N/A</v>
      </c>
      <c r="AB1408" t="e">
        <v>#N/A</v>
      </c>
      <c r="AC1408" t="e">
        <v>#N/A</v>
      </c>
      <c r="AD1408" t="e">
        <v>#N/A</v>
      </c>
      <c r="AE1408" t="e">
        <v>#N/A</v>
      </c>
      <c r="AF1408" t="e">
        <v>#N/A</v>
      </c>
    </row>
    <row r="1409" spans="1:32" x14ac:dyDescent="0.25">
      <c r="A1409" t="e">
        <v>#N/A</v>
      </c>
      <c r="B1409" s="33" t="e">
        <v>#N/A</v>
      </c>
      <c r="C1409" t="e">
        <v>#N/A</v>
      </c>
      <c r="D1409" t="e">
        <v>#N/A</v>
      </c>
      <c r="E1409" s="69" t="e">
        <v>#N/A</v>
      </c>
      <c r="F1409" s="3" t="e">
        <v>#N/A</v>
      </c>
      <c r="G1409" s="3" t="e">
        <v>#N/A</v>
      </c>
      <c r="H1409" s="3" t="e">
        <v>#N/A</v>
      </c>
      <c r="I1409" s="80" t="e">
        <v>#N/A</v>
      </c>
      <c r="J1409" s="80" t="e">
        <v>#N/A</v>
      </c>
      <c r="K1409" s="85" t="e">
        <v>#N/A</v>
      </c>
      <c r="L1409" s="9" t="e">
        <v>#N/A</v>
      </c>
      <c r="M1409" s="93" t="e">
        <v>#N/A</v>
      </c>
      <c r="N1409" s="8" t="e">
        <v>#N/A</v>
      </c>
      <c r="O1409" t="e">
        <v>#N/A</v>
      </c>
      <c r="P1409" t="e">
        <v>#N/A</v>
      </c>
      <c r="Q1409" t="e">
        <v>#N/A</v>
      </c>
      <c r="R1409" s="2" t="e">
        <v>#N/A</v>
      </c>
      <c r="S1409" t="e">
        <v>#N/A</v>
      </c>
      <c r="T1409" s="3" t="e">
        <v>#N/A</v>
      </c>
      <c r="U1409" s="3" t="e">
        <v>#N/A</v>
      </c>
      <c r="V1409" t="e">
        <v>#N/A</v>
      </c>
      <c r="W1409" t="e">
        <v>#N/A</v>
      </c>
      <c r="X1409" t="e">
        <v>#N/A</v>
      </c>
      <c r="Y1409" s="3" t="e">
        <v>#N/A</v>
      </c>
      <c r="Z1409" s="8" t="e">
        <v>#N/A</v>
      </c>
      <c r="AA1409" s="30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</row>
    <row r="1410" spans="1:32" x14ac:dyDescent="0.25">
      <c r="A1410" t="e">
        <v>#N/A</v>
      </c>
      <c r="B1410" s="33" t="e">
        <v>#N/A</v>
      </c>
      <c r="C1410" t="e">
        <v>#N/A</v>
      </c>
      <c r="D1410" t="e">
        <v>#N/A</v>
      </c>
      <c r="E1410" s="69" t="e">
        <v>#N/A</v>
      </c>
      <c r="F1410" s="3" t="e">
        <v>#N/A</v>
      </c>
      <c r="G1410" s="3" t="e">
        <v>#N/A</v>
      </c>
      <c r="H1410" s="3" t="e">
        <v>#N/A</v>
      </c>
      <c r="I1410" s="80" t="e">
        <v>#N/A</v>
      </c>
      <c r="J1410" s="80" t="e">
        <v>#N/A</v>
      </c>
      <c r="K1410" s="85" t="e">
        <v>#N/A</v>
      </c>
      <c r="L1410" s="9" t="e">
        <v>#N/A</v>
      </c>
      <c r="M1410" s="93" t="e">
        <v>#N/A</v>
      </c>
      <c r="N1410" s="8" t="e">
        <v>#N/A</v>
      </c>
      <c r="O1410" t="e">
        <v>#N/A</v>
      </c>
      <c r="P1410" t="e">
        <v>#N/A</v>
      </c>
      <c r="Q1410" t="e">
        <v>#N/A</v>
      </c>
      <c r="R1410" s="2" t="e">
        <v>#N/A</v>
      </c>
      <c r="S1410" t="e">
        <v>#N/A</v>
      </c>
      <c r="T1410" s="3" t="e">
        <v>#N/A</v>
      </c>
      <c r="U1410" s="3" t="e">
        <v>#N/A</v>
      </c>
      <c r="V1410" t="e">
        <v>#N/A</v>
      </c>
      <c r="W1410" t="e">
        <v>#N/A</v>
      </c>
      <c r="X1410" t="e">
        <v>#N/A</v>
      </c>
      <c r="Y1410" s="3" t="e">
        <v>#N/A</v>
      </c>
      <c r="Z1410" s="8" t="e">
        <v>#N/A</v>
      </c>
      <c r="AA1410" s="3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</row>
    <row r="1411" spans="1:32" x14ac:dyDescent="0.25">
      <c r="A1411" t="e">
        <v>#N/A</v>
      </c>
      <c r="B1411" s="33" t="e">
        <v>#N/A</v>
      </c>
      <c r="C1411" t="e">
        <v>#N/A</v>
      </c>
      <c r="D1411" t="e">
        <v>#N/A</v>
      </c>
      <c r="E1411" s="69" t="e">
        <v>#N/A</v>
      </c>
      <c r="F1411" s="3" t="e">
        <v>#N/A</v>
      </c>
      <c r="G1411" s="3" t="e">
        <v>#N/A</v>
      </c>
      <c r="H1411" s="3" t="e">
        <v>#N/A</v>
      </c>
      <c r="I1411" s="80" t="e">
        <v>#N/A</v>
      </c>
      <c r="J1411" s="80" t="e">
        <v>#N/A</v>
      </c>
      <c r="K1411" s="85" t="e">
        <v>#N/A</v>
      </c>
      <c r="L1411" s="9" t="e">
        <v>#N/A</v>
      </c>
      <c r="M1411" s="93" t="e">
        <v>#N/A</v>
      </c>
      <c r="N1411" s="8" t="e">
        <v>#N/A</v>
      </c>
      <c r="O1411" t="e">
        <v>#N/A</v>
      </c>
      <c r="P1411" t="e">
        <v>#N/A</v>
      </c>
      <c r="Q1411" t="e">
        <v>#N/A</v>
      </c>
      <c r="R1411" s="2" t="e">
        <v>#N/A</v>
      </c>
      <c r="S1411" t="e">
        <v>#N/A</v>
      </c>
      <c r="T1411" s="3" t="e">
        <v>#N/A</v>
      </c>
      <c r="U1411" s="3" t="e">
        <v>#N/A</v>
      </c>
      <c r="V1411" t="e">
        <v>#N/A</v>
      </c>
      <c r="W1411" t="e">
        <v>#N/A</v>
      </c>
      <c r="X1411" t="e">
        <v>#N/A</v>
      </c>
      <c r="Y1411" s="3" t="e">
        <v>#N/A</v>
      </c>
      <c r="Z1411" s="8" t="e">
        <v>#N/A</v>
      </c>
      <c r="AA1411" s="30" t="e">
        <v>#N/A</v>
      </c>
      <c r="AB1411" t="e">
        <v>#N/A</v>
      </c>
      <c r="AC1411" t="e">
        <v>#N/A</v>
      </c>
      <c r="AD1411" t="e">
        <v>#N/A</v>
      </c>
      <c r="AE1411" t="e">
        <v>#N/A</v>
      </c>
      <c r="AF1411" t="e">
        <v>#N/A</v>
      </c>
    </row>
    <row r="1412" spans="1:32" x14ac:dyDescent="0.25">
      <c r="A1412" t="e">
        <v>#N/A</v>
      </c>
      <c r="B1412" s="33" t="e">
        <v>#N/A</v>
      </c>
      <c r="C1412" t="e">
        <v>#N/A</v>
      </c>
      <c r="D1412" t="e">
        <v>#N/A</v>
      </c>
      <c r="E1412" s="69" t="e">
        <v>#N/A</v>
      </c>
      <c r="F1412" s="3" t="e">
        <v>#N/A</v>
      </c>
      <c r="G1412" s="3" t="e">
        <v>#N/A</v>
      </c>
      <c r="H1412" s="3" t="e">
        <v>#N/A</v>
      </c>
      <c r="I1412" s="80" t="e">
        <v>#N/A</v>
      </c>
      <c r="J1412" s="80" t="e">
        <v>#N/A</v>
      </c>
      <c r="K1412" s="85" t="e">
        <v>#N/A</v>
      </c>
      <c r="L1412" s="9" t="e">
        <v>#N/A</v>
      </c>
      <c r="M1412" s="93" t="e">
        <v>#N/A</v>
      </c>
      <c r="N1412" s="8" t="e">
        <v>#N/A</v>
      </c>
      <c r="O1412" t="e">
        <v>#N/A</v>
      </c>
      <c r="P1412" t="e">
        <v>#N/A</v>
      </c>
      <c r="Q1412" t="e">
        <v>#N/A</v>
      </c>
      <c r="R1412" s="2" t="e">
        <v>#N/A</v>
      </c>
      <c r="S1412" t="e">
        <v>#N/A</v>
      </c>
      <c r="T1412" s="3" t="e">
        <v>#N/A</v>
      </c>
      <c r="U1412" s="3" t="e">
        <v>#N/A</v>
      </c>
      <c r="V1412" t="e">
        <v>#N/A</v>
      </c>
      <c r="W1412" t="e">
        <v>#N/A</v>
      </c>
      <c r="X1412" t="e">
        <v>#N/A</v>
      </c>
      <c r="Y1412" s="3" t="e">
        <v>#N/A</v>
      </c>
      <c r="Z1412" s="8" t="e">
        <v>#N/A</v>
      </c>
      <c r="AA1412" s="30" t="e">
        <v>#N/A</v>
      </c>
      <c r="AB1412" t="e">
        <v>#N/A</v>
      </c>
      <c r="AC1412" t="e">
        <v>#N/A</v>
      </c>
      <c r="AD1412" t="e">
        <v>#N/A</v>
      </c>
      <c r="AE1412" t="e">
        <v>#N/A</v>
      </c>
      <c r="AF1412" t="e">
        <v>#N/A</v>
      </c>
    </row>
    <row r="1413" spans="1:32" x14ac:dyDescent="0.25">
      <c r="A1413" t="e">
        <v>#N/A</v>
      </c>
      <c r="B1413" s="33" t="e">
        <v>#N/A</v>
      </c>
      <c r="C1413" t="e">
        <v>#N/A</v>
      </c>
      <c r="D1413" t="e">
        <v>#N/A</v>
      </c>
      <c r="E1413" s="69" t="e">
        <v>#N/A</v>
      </c>
      <c r="F1413" s="3" t="e">
        <v>#N/A</v>
      </c>
      <c r="G1413" s="3" t="e">
        <v>#N/A</v>
      </c>
      <c r="H1413" s="3" t="e">
        <v>#N/A</v>
      </c>
      <c r="I1413" s="80" t="e">
        <v>#N/A</v>
      </c>
      <c r="J1413" s="80" t="e">
        <v>#N/A</v>
      </c>
      <c r="K1413" s="85" t="e">
        <v>#N/A</v>
      </c>
      <c r="L1413" s="9" t="e">
        <v>#N/A</v>
      </c>
      <c r="M1413" s="93" t="e">
        <v>#N/A</v>
      </c>
      <c r="N1413" s="8" t="e">
        <v>#N/A</v>
      </c>
      <c r="O1413" t="e">
        <v>#N/A</v>
      </c>
      <c r="P1413" t="e">
        <v>#N/A</v>
      </c>
      <c r="Q1413" t="e">
        <v>#N/A</v>
      </c>
      <c r="R1413" s="2" t="e">
        <v>#N/A</v>
      </c>
      <c r="S1413" t="e">
        <v>#N/A</v>
      </c>
      <c r="T1413" s="3" t="e">
        <v>#N/A</v>
      </c>
      <c r="U1413" s="3" t="e">
        <v>#N/A</v>
      </c>
      <c r="V1413" t="e">
        <v>#N/A</v>
      </c>
      <c r="W1413" t="e">
        <v>#N/A</v>
      </c>
      <c r="X1413" t="e">
        <v>#N/A</v>
      </c>
      <c r="Y1413" s="3" t="e">
        <v>#N/A</v>
      </c>
      <c r="Z1413" s="8" t="e">
        <v>#N/A</v>
      </c>
      <c r="AA1413" s="30" t="e">
        <v>#N/A</v>
      </c>
      <c r="AB1413" t="e">
        <v>#N/A</v>
      </c>
      <c r="AC1413" t="e">
        <v>#N/A</v>
      </c>
      <c r="AD1413" t="e">
        <v>#N/A</v>
      </c>
      <c r="AE1413" t="e">
        <v>#N/A</v>
      </c>
      <c r="AF1413" t="e">
        <v>#N/A</v>
      </c>
    </row>
    <row r="1414" spans="1:32" x14ac:dyDescent="0.25">
      <c r="A1414" t="e">
        <v>#N/A</v>
      </c>
      <c r="B1414" s="33" t="e">
        <v>#N/A</v>
      </c>
      <c r="C1414" t="e">
        <v>#N/A</v>
      </c>
      <c r="D1414" t="e">
        <v>#N/A</v>
      </c>
      <c r="E1414" s="69" t="e">
        <v>#N/A</v>
      </c>
      <c r="F1414" s="3" t="e">
        <v>#N/A</v>
      </c>
      <c r="G1414" s="3" t="e">
        <v>#N/A</v>
      </c>
      <c r="H1414" s="3" t="e">
        <v>#N/A</v>
      </c>
      <c r="I1414" s="80" t="e">
        <v>#N/A</v>
      </c>
      <c r="J1414" s="80" t="e">
        <v>#N/A</v>
      </c>
      <c r="K1414" s="85" t="e">
        <v>#N/A</v>
      </c>
      <c r="L1414" s="9" t="e">
        <v>#N/A</v>
      </c>
      <c r="M1414" s="93" t="e">
        <v>#N/A</v>
      </c>
      <c r="N1414" s="8" t="e">
        <v>#N/A</v>
      </c>
      <c r="O1414" t="e">
        <v>#N/A</v>
      </c>
      <c r="P1414" t="e">
        <v>#N/A</v>
      </c>
      <c r="Q1414" t="e">
        <v>#N/A</v>
      </c>
      <c r="R1414" s="2" t="e">
        <v>#N/A</v>
      </c>
      <c r="S1414" t="e">
        <v>#N/A</v>
      </c>
      <c r="T1414" s="3" t="e">
        <v>#N/A</v>
      </c>
      <c r="U1414" s="3" t="e">
        <v>#N/A</v>
      </c>
      <c r="V1414" t="e">
        <v>#N/A</v>
      </c>
      <c r="W1414" t="e">
        <v>#N/A</v>
      </c>
      <c r="X1414" t="e">
        <v>#N/A</v>
      </c>
      <c r="Y1414" s="3" t="e">
        <v>#N/A</v>
      </c>
      <c r="Z1414" s="8" t="e">
        <v>#N/A</v>
      </c>
      <c r="AA1414" s="30" t="e">
        <v>#N/A</v>
      </c>
      <c r="AB1414" t="e">
        <v>#N/A</v>
      </c>
      <c r="AC1414" t="e">
        <v>#N/A</v>
      </c>
      <c r="AD1414" t="e">
        <v>#N/A</v>
      </c>
      <c r="AE1414" t="e">
        <v>#N/A</v>
      </c>
      <c r="AF1414" t="e">
        <v>#N/A</v>
      </c>
    </row>
    <row r="1415" spans="1:32" x14ac:dyDescent="0.25">
      <c r="A1415" t="e">
        <v>#N/A</v>
      </c>
      <c r="B1415" s="33" t="e">
        <v>#N/A</v>
      </c>
      <c r="C1415" t="e">
        <v>#N/A</v>
      </c>
      <c r="D1415" t="e">
        <v>#N/A</v>
      </c>
      <c r="E1415" s="69" t="e">
        <v>#N/A</v>
      </c>
      <c r="F1415" s="3" t="e">
        <v>#N/A</v>
      </c>
      <c r="G1415" s="3" t="e">
        <v>#N/A</v>
      </c>
      <c r="H1415" s="3" t="e">
        <v>#N/A</v>
      </c>
      <c r="I1415" s="80" t="e">
        <v>#N/A</v>
      </c>
      <c r="J1415" s="80" t="e">
        <v>#N/A</v>
      </c>
      <c r="K1415" s="85" t="e">
        <v>#N/A</v>
      </c>
      <c r="L1415" s="9" t="e">
        <v>#N/A</v>
      </c>
      <c r="M1415" s="93" t="e">
        <v>#N/A</v>
      </c>
      <c r="N1415" s="8" t="e">
        <v>#N/A</v>
      </c>
      <c r="O1415" t="e">
        <v>#N/A</v>
      </c>
      <c r="P1415" t="e">
        <v>#N/A</v>
      </c>
      <c r="Q1415" t="e">
        <v>#N/A</v>
      </c>
      <c r="R1415" s="2" t="e">
        <v>#N/A</v>
      </c>
      <c r="S1415" t="e">
        <v>#N/A</v>
      </c>
      <c r="T1415" s="3" t="e">
        <v>#N/A</v>
      </c>
      <c r="U1415" s="3" t="e">
        <v>#N/A</v>
      </c>
      <c r="V1415" t="e">
        <v>#N/A</v>
      </c>
      <c r="W1415" t="e">
        <v>#N/A</v>
      </c>
      <c r="X1415" t="e">
        <v>#N/A</v>
      </c>
      <c r="Y1415" s="3" t="e">
        <v>#N/A</v>
      </c>
      <c r="Z1415" s="8" t="e">
        <v>#N/A</v>
      </c>
      <c r="AA1415" s="30" t="e">
        <v>#N/A</v>
      </c>
      <c r="AB1415" t="e">
        <v>#N/A</v>
      </c>
      <c r="AC1415" t="e">
        <v>#N/A</v>
      </c>
      <c r="AD1415" t="e">
        <v>#N/A</v>
      </c>
      <c r="AE1415" t="e">
        <v>#N/A</v>
      </c>
      <c r="AF1415" t="e">
        <v>#N/A</v>
      </c>
    </row>
    <row r="1416" spans="1:32" x14ac:dyDescent="0.25">
      <c r="A1416" t="e">
        <v>#N/A</v>
      </c>
      <c r="B1416" s="33" t="e">
        <v>#N/A</v>
      </c>
      <c r="C1416" t="e">
        <v>#N/A</v>
      </c>
      <c r="D1416" t="e">
        <v>#N/A</v>
      </c>
      <c r="E1416" s="69" t="e">
        <v>#N/A</v>
      </c>
      <c r="F1416" s="3" t="e">
        <v>#N/A</v>
      </c>
      <c r="G1416" s="3" t="e">
        <v>#N/A</v>
      </c>
      <c r="H1416" s="3" t="e">
        <v>#N/A</v>
      </c>
      <c r="I1416" s="80" t="e">
        <v>#N/A</v>
      </c>
      <c r="J1416" s="80" t="e">
        <v>#N/A</v>
      </c>
      <c r="K1416" s="85" t="e">
        <v>#N/A</v>
      </c>
      <c r="L1416" s="9" t="e">
        <v>#N/A</v>
      </c>
      <c r="M1416" s="93" t="e">
        <v>#N/A</v>
      </c>
      <c r="N1416" s="8" t="e">
        <v>#N/A</v>
      </c>
      <c r="O1416" t="e">
        <v>#N/A</v>
      </c>
      <c r="P1416" t="e">
        <v>#N/A</v>
      </c>
      <c r="Q1416" t="e">
        <v>#N/A</v>
      </c>
      <c r="R1416" s="2" t="e">
        <v>#N/A</v>
      </c>
      <c r="S1416" t="e">
        <v>#N/A</v>
      </c>
      <c r="T1416" s="3" t="e">
        <v>#N/A</v>
      </c>
      <c r="U1416" s="3" t="e">
        <v>#N/A</v>
      </c>
      <c r="V1416" t="e">
        <v>#N/A</v>
      </c>
      <c r="W1416" t="e">
        <v>#N/A</v>
      </c>
      <c r="X1416" t="e">
        <v>#N/A</v>
      </c>
      <c r="Y1416" s="3" t="e">
        <v>#N/A</v>
      </c>
      <c r="Z1416" s="8" t="e">
        <v>#N/A</v>
      </c>
      <c r="AA1416" s="30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</row>
    <row r="1417" spans="1:32" x14ac:dyDescent="0.25">
      <c r="A1417" t="e">
        <v>#N/A</v>
      </c>
      <c r="B1417" s="33" t="e">
        <v>#N/A</v>
      </c>
      <c r="C1417" t="e">
        <v>#N/A</v>
      </c>
      <c r="D1417" t="e">
        <v>#N/A</v>
      </c>
      <c r="E1417" s="69" t="e">
        <v>#N/A</v>
      </c>
      <c r="F1417" s="3" t="e">
        <v>#N/A</v>
      </c>
      <c r="G1417" s="3" t="e">
        <v>#N/A</v>
      </c>
      <c r="H1417" s="3" t="e">
        <v>#N/A</v>
      </c>
      <c r="I1417" s="80" t="e">
        <v>#N/A</v>
      </c>
      <c r="J1417" s="80" t="e">
        <v>#N/A</v>
      </c>
      <c r="K1417" s="85" t="e">
        <v>#N/A</v>
      </c>
      <c r="L1417" s="9" t="e">
        <v>#N/A</v>
      </c>
      <c r="M1417" s="93" t="e">
        <v>#N/A</v>
      </c>
      <c r="N1417" s="8" t="e">
        <v>#N/A</v>
      </c>
      <c r="O1417" t="e">
        <v>#N/A</v>
      </c>
      <c r="P1417" t="e">
        <v>#N/A</v>
      </c>
      <c r="Q1417" t="e">
        <v>#N/A</v>
      </c>
      <c r="R1417" s="2" t="e">
        <v>#N/A</v>
      </c>
      <c r="S1417" t="e">
        <v>#N/A</v>
      </c>
      <c r="T1417" s="3" t="e">
        <v>#N/A</v>
      </c>
      <c r="U1417" s="3" t="e">
        <v>#N/A</v>
      </c>
      <c r="V1417" t="e">
        <v>#N/A</v>
      </c>
      <c r="W1417" t="e">
        <v>#N/A</v>
      </c>
      <c r="X1417" t="e">
        <v>#N/A</v>
      </c>
      <c r="Y1417" s="3" t="e">
        <v>#N/A</v>
      </c>
      <c r="Z1417" s="8" t="e">
        <v>#N/A</v>
      </c>
      <c r="AA1417" s="30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</row>
    <row r="1418" spans="1:32" x14ac:dyDescent="0.25">
      <c r="A1418" t="e">
        <v>#N/A</v>
      </c>
      <c r="B1418" s="33" t="e">
        <v>#N/A</v>
      </c>
      <c r="C1418" t="e">
        <v>#N/A</v>
      </c>
      <c r="D1418" t="e">
        <v>#N/A</v>
      </c>
      <c r="E1418" s="69" t="e">
        <v>#N/A</v>
      </c>
      <c r="F1418" s="3" t="e">
        <v>#N/A</v>
      </c>
      <c r="G1418" s="3" t="e">
        <v>#N/A</v>
      </c>
      <c r="H1418" s="3" t="e">
        <v>#N/A</v>
      </c>
      <c r="I1418" s="80" t="e">
        <v>#N/A</v>
      </c>
      <c r="J1418" s="80" t="e">
        <v>#N/A</v>
      </c>
      <c r="K1418" s="85" t="e">
        <v>#N/A</v>
      </c>
      <c r="L1418" s="9" t="e">
        <v>#N/A</v>
      </c>
      <c r="M1418" s="93" t="e">
        <v>#N/A</v>
      </c>
      <c r="N1418" s="8" t="e">
        <v>#N/A</v>
      </c>
      <c r="O1418" t="e">
        <v>#N/A</v>
      </c>
      <c r="P1418" t="e">
        <v>#N/A</v>
      </c>
      <c r="Q1418" t="e">
        <v>#N/A</v>
      </c>
      <c r="R1418" s="2" t="e">
        <v>#N/A</v>
      </c>
      <c r="S1418" t="e">
        <v>#N/A</v>
      </c>
      <c r="T1418" s="3" t="e">
        <v>#N/A</v>
      </c>
      <c r="U1418" s="3" t="e">
        <v>#N/A</v>
      </c>
      <c r="V1418" t="e">
        <v>#N/A</v>
      </c>
      <c r="W1418" t="e">
        <v>#N/A</v>
      </c>
      <c r="X1418" t="e">
        <v>#N/A</v>
      </c>
      <c r="Y1418" s="3" t="e">
        <v>#N/A</v>
      </c>
      <c r="Z1418" s="8" t="e">
        <v>#N/A</v>
      </c>
      <c r="AA1418" s="30" t="e">
        <v>#N/A</v>
      </c>
      <c r="AB1418" t="e">
        <v>#N/A</v>
      </c>
      <c r="AC1418" t="e">
        <v>#N/A</v>
      </c>
      <c r="AD1418" t="e">
        <v>#N/A</v>
      </c>
      <c r="AE1418" t="e">
        <v>#N/A</v>
      </c>
      <c r="AF1418" t="e">
        <v>#N/A</v>
      </c>
    </row>
    <row r="1419" spans="1:32" x14ac:dyDescent="0.25">
      <c r="A1419" t="e">
        <v>#N/A</v>
      </c>
      <c r="B1419" s="33" t="e">
        <v>#N/A</v>
      </c>
      <c r="C1419" t="e">
        <v>#N/A</v>
      </c>
      <c r="D1419" t="e">
        <v>#N/A</v>
      </c>
      <c r="E1419" s="69" t="e">
        <v>#N/A</v>
      </c>
      <c r="F1419" s="3" t="e">
        <v>#N/A</v>
      </c>
      <c r="G1419" s="3" t="e">
        <v>#N/A</v>
      </c>
      <c r="H1419" s="3" t="e">
        <v>#N/A</v>
      </c>
      <c r="I1419" s="80" t="e">
        <v>#N/A</v>
      </c>
      <c r="J1419" s="80" t="e">
        <v>#N/A</v>
      </c>
      <c r="K1419" s="85" t="e">
        <v>#N/A</v>
      </c>
      <c r="L1419" s="9" t="e">
        <v>#N/A</v>
      </c>
      <c r="M1419" s="93" t="e">
        <v>#N/A</v>
      </c>
      <c r="N1419" s="8" t="e">
        <v>#N/A</v>
      </c>
      <c r="O1419" t="e">
        <v>#N/A</v>
      </c>
      <c r="P1419" t="e">
        <v>#N/A</v>
      </c>
      <c r="Q1419" t="e">
        <v>#N/A</v>
      </c>
      <c r="R1419" s="2" t="e">
        <v>#N/A</v>
      </c>
      <c r="S1419" t="e">
        <v>#N/A</v>
      </c>
      <c r="T1419" s="3" t="e">
        <v>#N/A</v>
      </c>
      <c r="U1419" s="3" t="e">
        <v>#N/A</v>
      </c>
      <c r="V1419" t="e">
        <v>#N/A</v>
      </c>
      <c r="W1419" t="e">
        <v>#N/A</v>
      </c>
      <c r="X1419" t="e">
        <v>#N/A</v>
      </c>
      <c r="Y1419" s="3" t="e">
        <v>#N/A</v>
      </c>
      <c r="Z1419" s="8" t="e">
        <v>#N/A</v>
      </c>
      <c r="AA1419" s="30" t="e">
        <v>#N/A</v>
      </c>
      <c r="AB1419" t="e">
        <v>#N/A</v>
      </c>
      <c r="AC1419" t="e">
        <v>#N/A</v>
      </c>
      <c r="AD1419" t="e">
        <v>#N/A</v>
      </c>
      <c r="AE1419" t="e">
        <v>#N/A</v>
      </c>
      <c r="AF1419" t="e">
        <v>#N/A</v>
      </c>
    </row>
    <row r="1420" spans="1:32" x14ac:dyDescent="0.25">
      <c r="A1420" t="e">
        <v>#N/A</v>
      </c>
      <c r="B1420" s="33" t="e">
        <v>#N/A</v>
      </c>
      <c r="C1420" t="e">
        <v>#N/A</v>
      </c>
      <c r="D1420" t="e">
        <v>#N/A</v>
      </c>
      <c r="E1420" s="69" t="e">
        <v>#N/A</v>
      </c>
      <c r="F1420" s="3" t="e">
        <v>#N/A</v>
      </c>
      <c r="G1420" s="3" t="e">
        <v>#N/A</v>
      </c>
      <c r="H1420" s="3" t="e">
        <v>#N/A</v>
      </c>
      <c r="I1420" s="80" t="e">
        <v>#N/A</v>
      </c>
      <c r="J1420" s="80" t="e">
        <v>#N/A</v>
      </c>
      <c r="K1420" s="85" t="e">
        <v>#N/A</v>
      </c>
      <c r="L1420" s="9" t="e">
        <v>#N/A</v>
      </c>
      <c r="M1420" s="93" t="e">
        <v>#N/A</v>
      </c>
      <c r="N1420" s="8" t="e">
        <v>#N/A</v>
      </c>
      <c r="O1420" t="e">
        <v>#N/A</v>
      </c>
      <c r="P1420" t="e">
        <v>#N/A</v>
      </c>
      <c r="Q1420" t="e">
        <v>#N/A</v>
      </c>
      <c r="R1420" s="2" t="e">
        <v>#N/A</v>
      </c>
      <c r="S1420" t="e">
        <v>#N/A</v>
      </c>
      <c r="T1420" s="3" t="e">
        <v>#N/A</v>
      </c>
      <c r="U1420" s="3" t="e">
        <v>#N/A</v>
      </c>
      <c r="V1420" t="e">
        <v>#N/A</v>
      </c>
      <c r="W1420" t="e">
        <v>#N/A</v>
      </c>
      <c r="X1420" t="e">
        <v>#N/A</v>
      </c>
      <c r="Y1420" s="3" t="e">
        <v>#N/A</v>
      </c>
      <c r="Z1420" s="8" t="e">
        <v>#N/A</v>
      </c>
      <c r="AA1420" s="30" t="e">
        <v>#N/A</v>
      </c>
      <c r="AB1420" t="e">
        <v>#N/A</v>
      </c>
      <c r="AC1420" t="e">
        <v>#N/A</v>
      </c>
      <c r="AD1420" t="e">
        <v>#N/A</v>
      </c>
      <c r="AE1420" t="e">
        <v>#N/A</v>
      </c>
      <c r="AF1420" t="e">
        <v>#N/A</v>
      </c>
    </row>
    <row r="1421" spans="1:32" x14ac:dyDescent="0.25">
      <c r="A1421" t="e">
        <v>#N/A</v>
      </c>
      <c r="B1421" s="33" t="e">
        <v>#N/A</v>
      </c>
      <c r="C1421" t="e">
        <v>#N/A</v>
      </c>
      <c r="D1421" t="e">
        <v>#N/A</v>
      </c>
      <c r="E1421" s="69" t="e">
        <v>#N/A</v>
      </c>
      <c r="F1421" s="3" t="e">
        <v>#N/A</v>
      </c>
      <c r="G1421" s="3" t="e">
        <v>#N/A</v>
      </c>
      <c r="H1421" s="3" t="e">
        <v>#N/A</v>
      </c>
      <c r="I1421" s="80" t="e">
        <v>#N/A</v>
      </c>
      <c r="J1421" s="80" t="e">
        <v>#N/A</v>
      </c>
      <c r="K1421" s="85" t="e">
        <v>#N/A</v>
      </c>
      <c r="L1421" s="9" t="e">
        <v>#N/A</v>
      </c>
      <c r="M1421" s="93" t="e">
        <v>#N/A</v>
      </c>
      <c r="N1421" s="8" t="e">
        <v>#N/A</v>
      </c>
      <c r="O1421" t="e">
        <v>#N/A</v>
      </c>
      <c r="P1421" t="e">
        <v>#N/A</v>
      </c>
      <c r="Q1421" t="e">
        <v>#N/A</v>
      </c>
      <c r="R1421" s="2" t="e">
        <v>#N/A</v>
      </c>
      <c r="S1421" t="e">
        <v>#N/A</v>
      </c>
      <c r="T1421" s="3" t="e">
        <v>#N/A</v>
      </c>
      <c r="U1421" s="3" t="e">
        <v>#N/A</v>
      </c>
      <c r="V1421" t="e">
        <v>#N/A</v>
      </c>
      <c r="W1421" t="e">
        <v>#N/A</v>
      </c>
      <c r="X1421" t="e">
        <v>#N/A</v>
      </c>
      <c r="Y1421" s="3" t="e">
        <v>#N/A</v>
      </c>
      <c r="Z1421" s="8" t="e">
        <v>#N/A</v>
      </c>
      <c r="AA1421" s="30" t="e">
        <v>#N/A</v>
      </c>
      <c r="AB1421" t="e">
        <v>#N/A</v>
      </c>
      <c r="AC1421" t="e">
        <v>#N/A</v>
      </c>
      <c r="AD1421" t="e">
        <v>#N/A</v>
      </c>
      <c r="AE1421" t="e">
        <v>#N/A</v>
      </c>
      <c r="AF1421" t="e">
        <v>#N/A</v>
      </c>
    </row>
    <row r="1422" spans="1:32" x14ac:dyDescent="0.25">
      <c r="A1422" t="e">
        <v>#N/A</v>
      </c>
      <c r="B1422" s="33" t="e">
        <v>#N/A</v>
      </c>
      <c r="C1422" t="e">
        <v>#N/A</v>
      </c>
      <c r="D1422" t="e">
        <v>#N/A</v>
      </c>
      <c r="E1422" s="69" t="e">
        <v>#N/A</v>
      </c>
      <c r="F1422" s="3" t="e">
        <v>#N/A</v>
      </c>
      <c r="G1422" s="3" t="e">
        <v>#N/A</v>
      </c>
      <c r="H1422" s="3" t="e">
        <v>#N/A</v>
      </c>
      <c r="I1422" s="80" t="e">
        <v>#N/A</v>
      </c>
      <c r="J1422" s="80" t="e">
        <v>#N/A</v>
      </c>
      <c r="K1422" s="85" t="e">
        <v>#N/A</v>
      </c>
      <c r="L1422" s="9" t="e">
        <v>#N/A</v>
      </c>
      <c r="M1422" s="93" t="e">
        <v>#N/A</v>
      </c>
      <c r="N1422" s="8" t="e">
        <v>#N/A</v>
      </c>
      <c r="O1422" t="e">
        <v>#N/A</v>
      </c>
      <c r="P1422" t="e">
        <v>#N/A</v>
      </c>
      <c r="Q1422" t="e">
        <v>#N/A</v>
      </c>
      <c r="R1422" s="2" t="e">
        <v>#N/A</v>
      </c>
      <c r="S1422" t="e">
        <v>#N/A</v>
      </c>
      <c r="T1422" s="3" t="e">
        <v>#N/A</v>
      </c>
      <c r="U1422" s="3" t="e">
        <v>#N/A</v>
      </c>
      <c r="V1422" t="e">
        <v>#N/A</v>
      </c>
      <c r="W1422" t="e">
        <v>#N/A</v>
      </c>
      <c r="X1422" t="e">
        <v>#N/A</v>
      </c>
      <c r="Y1422" s="3" t="e">
        <v>#N/A</v>
      </c>
      <c r="Z1422" s="8" t="e">
        <v>#N/A</v>
      </c>
      <c r="AA1422" s="30" t="e">
        <v>#N/A</v>
      </c>
      <c r="AB1422" t="e">
        <v>#N/A</v>
      </c>
      <c r="AC1422" t="e">
        <v>#N/A</v>
      </c>
      <c r="AD1422" t="e">
        <v>#N/A</v>
      </c>
      <c r="AE1422" t="e">
        <v>#N/A</v>
      </c>
      <c r="AF1422" t="e">
        <v>#N/A</v>
      </c>
    </row>
    <row r="1423" spans="1:32" x14ac:dyDescent="0.25">
      <c r="A1423" t="e">
        <v>#N/A</v>
      </c>
      <c r="B1423" s="33" t="e">
        <v>#N/A</v>
      </c>
      <c r="C1423" t="e">
        <v>#N/A</v>
      </c>
      <c r="D1423" t="e">
        <v>#N/A</v>
      </c>
      <c r="E1423" s="69" t="e">
        <v>#N/A</v>
      </c>
      <c r="F1423" s="3" t="e">
        <v>#N/A</v>
      </c>
      <c r="G1423" s="3" t="e">
        <v>#N/A</v>
      </c>
      <c r="H1423" s="3" t="e">
        <v>#N/A</v>
      </c>
      <c r="I1423" s="80" t="e">
        <v>#N/A</v>
      </c>
      <c r="J1423" s="80" t="e">
        <v>#N/A</v>
      </c>
      <c r="K1423" s="85" t="e">
        <v>#N/A</v>
      </c>
      <c r="L1423" s="9" t="e">
        <v>#N/A</v>
      </c>
      <c r="M1423" s="93" t="e">
        <v>#N/A</v>
      </c>
      <c r="N1423" s="8" t="e">
        <v>#N/A</v>
      </c>
      <c r="O1423" t="e">
        <v>#N/A</v>
      </c>
      <c r="P1423" t="e">
        <v>#N/A</v>
      </c>
      <c r="Q1423" t="e">
        <v>#N/A</v>
      </c>
      <c r="R1423" s="2" t="e">
        <v>#N/A</v>
      </c>
      <c r="S1423" t="e">
        <v>#N/A</v>
      </c>
      <c r="T1423" s="3" t="e">
        <v>#N/A</v>
      </c>
      <c r="U1423" s="3" t="e">
        <v>#N/A</v>
      </c>
      <c r="V1423" t="e">
        <v>#N/A</v>
      </c>
      <c r="W1423" t="e">
        <v>#N/A</v>
      </c>
      <c r="X1423" t="e">
        <v>#N/A</v>
      </c>
      <c r="Y1423" s="3" t="e">
        <v>#N/A</v>
      </c>
      <c r="Z1423" s="8" t="e">
        <v>#N/A</v>
      </c>
      <c r="AA1423" s="30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</row>
    <row r="1424" spans="1:32" x14ac:dyDescent="0.25">
      <c r="A1424" t="e">
        <v>#N/A</v>
      </c>
      <c r="B1424" s="33" t="e">
        <v>#N/A</v>
      </c>
      <c r="C1424" t="e">
        <v>#N/A</v>
      </c>
      <c r="D1424" t="e">
        <v>#N/A</v>
      </c>
      <c r="E1424" s="69" t="e">
        <v>#N/A</v>
      </c>
      <c r="F1424" s="3" t="e">
        <v>#N/A</v>
      </c>
      <c r="G1424" s="3" t="e">
        <v>#N/A</v>
      </c>
      <c r="H1424" s="3" t="e">
        <v>#N/A</v>
      </c>
      <c r="I1424" s="80" t="e">
        <v>#N/A</v>
      </c>
      <c r="J1424" s="80" t="e">
        <v>#N/A</v>
      </c>
      <c r="K1424" s="85" t="e">
        <v>#N/A</v>
      </c>
      <c r="L1424" s="9" t="e">
        <v>#N/A</v>
      </c>
      <c r="M1424" s="93" t="e">
        <v>#N/A</v>
      </c>
      <c r="N1424" s="8" t="e">
        <v>#N/A</v>
      </c>
      <c r="O1424" t="e">
        <v>#N/A</v>
      </c>
      <c r="P1424" t="e">
        <v>#N/A</v>
      </c>
      <c r="Q1424" t="e">
        <v>#N/A</v>
      </c>
      <c r="R1424" s="2" t="e">
        <v>#N/A</v>
      </c>
      <c r="S1424" t="e">
        <v>#N/A</v>
      </c>
      <c r="T1424" s="3" t="e">
        <v>#N/A</v>
      </c>
      <c r="U1424" s="3" t="e">
        <v>#N/A</v>
      </c>
      <c r="V1424" t="e">
        <v>#N/A</v>
      </c>
      <c r="W1424" t="e">
        <v>#N/A</v>
      </c>
      <c r="X1424" t="e">
        <v>#N/A</v>
      </c>
      <c r="Y1424" s="3" t="e">
        <v>#N/A</v>
      </c>
      <c r="Z1424" s="8" t="e">
        <v>#N/A</v>
      </c>
      <c r="AA1424" s="30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</row>
    <row r="1425" spans="1:32" x14ac:dyDescent="0.25">
      <c r="A1425" t="e">
        <v>#N/A</v>
      </c>
      <c r="B1425" s="33" t="e">
        <v>#N/A</v>
      </c>
      <c r="C1425" t="e">
        <v>#N/A</v>
      </c>
      <c r="D1425" t="e">
        <v>#N/A</v>
      </c>
      <c r="E1425" s="69" t="e">
        <v>#N/A</v>
      </c>
      <c r="F1425" s="3" t="e">
        <v>#N/A</v>
      </c>
      <c r="G1425" s="3" t="e">
        <v>#N/A</v>
      </c>
      <c r="H1425" s="3" t="e">
        <v>#N/A</v>
      </c>
      <c r="I1425" s="80" t="e">
        <v>#N/A</v>
      </c>
      <c r="J1425" s="80" t="e">
        <v>#N/A</v>
      </c>
      <c r="K1425" s="85" t="e">
        <v>#N/A</v>
      </c>
      <c r="L1425" s="9" t="e">
        <v>#N/A</v>
      </c>
      <c r="M1425" s="93" t="e">
        <v>#N/A</v>
      </c>
      <c r="N1425" s="8" t="e">
        <v>#N/A</v>
      </c>
      <c r="O1425" t="e">
        <v>#N/A</v>
      </c>
      <c r="P1425" t="e">
        <v>#N/A</v>
      </c>
      <c r="Q1425" t="e">
        <v>#N/A</v>
      </c>
      <c r="R1425" s="2" t="e">
        <v>#N/A</v>
      </c>
      <c r="S1425" t="e">
        <v>#N/A</v>
      </c>
      <c r="T1425" s="3" t="e">
        <v>#N/A</v>
      </c>
      <c r="U1425" s="3" t="e">
        <v>#N/A</v>
      </c>
      <c r="V1425" t="e">
        <v>#N/A</v>
      </c>
      <c r="W1425" t="e">
        <v>#N/A</v>
      </c>
      <c r="X1425" t="e">
        <v>#N/A</v>
      </c>
      <c r="Y1425" s="3" t="e">
        <v>#N/A</v>
      </c>
      <c r="Z1425" s="8" t="e">
        <v>#N/A</v>
      </c>
      <c r="AA1425" s="30" t="e">
        <v>#N/A</v>
      </c>
      <c r="AB1425" t="e">
        <v>#N/A</v>
      </c>
      <c r="AC1425" t="e">
        <v>#N/A</v>
      </c>
      <c r="AD1425" t="e">
        <v>#N/A</v>
      </c>
      <c r="AE1425" t="e">
        <v>#N/A</v>
      </c>
      <c r="AF1425" t="e">
        <v>#N/A</v>
      </c>
    </row>
    <row r="1426" spans="1:32" x14ac:dyDescent="0.25">
      <c r="A1426" t="e">
        <v>#N/A</v>
      </c>
      <c r="B1426" s="33" t="e">
        <v>#N/A</v>
      </c>
      <c r="C1426" t="e">
        <v>#N/A</v>
      </c>
      <c r="D1426" t="e">
        <v>#N/A</v>
      </c>
      <c r="E1426" s="69" t="e">
        <v>#N/A</v>
      </c>
      <c r="F1426" s="3" t="e">
        <v>#N/A</v>
      </c>
      <c r="G1426" s="3" t="e">
        <v>#N/A</v>
      </c>
      <c r="H1426" s="3" t="e">
        <v>#N/A</v>
      </c>
      <c r="I1426" s="80" t="e">
        <v>#N/A</v>
      </c>
      <c r="J1426" s="80" t="e">
        <v>#N/A</v>
      </c>
      <c r="K1426" s="85" t="e">
        <v>#N/A</v>
      </c>
      <c r="L1426" s="9" t="e">
        <v>#N/A</v>
      </c>
      <c r="M1426" s="93" t="e">
        <v>#N/A</v>
      </c>
      <c r="N1426" s="8" t="e">
        <v>#N/A</v>
      </c>
      <c r="O1426" t="e">
        <v>#N/A</v>
      </c>
      <c r="P1426" t="e">
        <v>#N/A</v>
      </c>
      <c r="Q1426" t="e">
        <v>#N/A</v>
      </c>
      <c r="R1426" s="2" t="e">
        <v>#N/A</v>
      </c>
      <c r="S1426" t="e">
        <v>#N/A</v>
      </c>
      <c r="T1426" s="3" t="e">
        <v>#N/A</v>
      </c>
      <c r="U1426" s="3" t="e">
        <v>#N/A</v>
      </c>
      <c r="V1426" t="e">
        <v>#N/A</v>
      </c>
      <c r="W1426" t="e">
        <v>#N/A</v>
      </c>
      <c r="X1426" t="e">
        <v>#N/A</v>
      </c>
      <c r="Y1426" s="3" t="e">
        <v>#N/A</v>
      </c>
      <c r="Z1426" s="8" t="e">
        <v>#N/A</v>
      </c>
      <c r="AA1426" s="30" t="e">
        <v>#N/A</v>
      </c>
      <c r="AB1426" t="e">
        <v>#N/A</v>
      </c>
      <c r="AC1426" t="e">
        <v>#N/A</v>
      </c>
      <c r="AD1426" t="e">
        <v>#N/A</v>
      </c>
      <c r="AE1426" t="e">
        <v>#N/A</v>
      </c>
      <c r="AF1426" t="e">
        <v>#N/A</v>
      </c>
    </row>
    <row r="1427" spans="1:32" x14ac:dyDescent="0.25">
      <c r="A1427" t="e">
        <v>#N/A</v>
      </c>
      <c r="B1427" s="33" t="e">
        <v>#N/A</v>
      </c>
      <c r="C1427" t="e">
        <v>#N/A</v>
      </c>
      <c r="D1427" t="e">
        <v>#N/A</v>
      </c>
      <c r="E1427" s="69" t="e">
        <v>#N/A</v>
      </c>
      <c r="F1427" s="3" t="e">
        <v>#N/A</v>
      </c>
      <c r="G1427" s="3" t="e">
        <v>#N/A</v>
      </c>
      <c r="H1427" s="3" t="e">
        <v>#N/A</v>
      </c>
      <c r="I1427" s="80" t="e">
        <v>#N/A</v>
      </c>
      <c r="J1427" s="80" t="e">
        <v>#N/A</v>
      </c>
      <c r="K1427" s="85" t="e">
        <v>#N/A</v>
      </c>
      <c r="L1427" s="9" t="e">
        <v>#N/A</v>
      </c>
      <c r="M1427" s="93" t="e">
        <v>#N/A</v>
      </c>
      <c r="N1427" s="8" t="e">
        <v>#N/A</v>
      </c>
      <c r="O1427" t="e">
        <v>#N/A</v>
      </c>
      <c r="P1427" t="e">
        <v>#N/A</v>
      </c>
      <c r="Q1427" t="e">
        <v>#N/A</v>
      </c>
      <c r="R1427" s="2" t="e">
        <v>#N/A</v>
      </c>
      <c r="S1427" t="e">
        <v>#N/A</v>
      </c>
      <c r="T1427" s="3" t="e">
        <v>#N/A</v>
      </c>
      <c r="U1427" s="3" t="e">
        <v>#N/A</v>
      </c>
      <c r="V1427" t="e">
        <v>#N/A</v>
      </c>
      <c r="W1427" t="e">
        <v>#N/A</v>
      </c>
      <c r="X1427" t="e">
        <v>#N/A</v>
      </c>
      <c r="Y1427" s="3" t="e">
        <v>#N/A</v>
      </c>
      <c r="Z1427" s="8" t="e">
        <v>#N/A</v>
      </c>
      <c r="AA1427" s="30" t="e">
        <v>#N/A</v>
      </c>
      <c r="AB1427" t="e">
        <v>#N/A</v>
      </c>
      <c r="AC1427" t="e">
        <v>#N/A</v>
      </c>
      <c r="AD1427" t="e">
        <v>#N/A</v>
      </c>
      <c r="AE1427" t="e">
        <v>#N/A</v>
      </c>
      <c r="AF1427" t="e">
        <v>#N/A</v>
      </c>
    </row>
    <row r="1428" spans="1:32" x14ac:dyDescent="0.25">
      <c r="A1428" t="e">
        <v>#N/A</v>
      </c>
      <c r="B1428" s="33" t="e">
        <v>#N/A</v>
      </c>
      <c r="C1428" t="e">
        <v>#N/A</v>
      </c>
      <c r="D1428" t="e">
        <v>#N/A</v>
      </c>
      <c r="E1428" s="69" t="e">
        <v>#N/A</v>
      </c>
      <c r="F1428" s="3" t="e">
        <v>#N/A</v>
      </c>
      <c r="G1428" s="3" t="e">
        <v>#N/A</v>
      </c>
      <c r="H1428" s="3" t="e">
        <v>#N/A</v>
      </c>
      <c r="I1428" s="80" t="e">
        <v>#N/A</v>
      </c>
      <c r="J1428" s="80" t="e">
        <v>#N/A</v>
      </c>
      <c r="K1428" s="85" t="e">
        <v>#N/A</v>
      </c>
      <c r="L1428" s="9" t="e">
        <v>#N/A</v>
      </c>
      <c r="M1428" s="93" t="e">
        <v>#N/A</v>
      </c>
      <c r="N1428" s="8" t="e">
        <v>#N/A</v>
      </c>
      <c r="O1428" t="e">
        <v>#N/A</v>
      </c>
      <c r="P1428" t="e">
        <v>#N/A</v>
      </c>
      <c r="Q1428" t="e">
        <v>#N/A</v>
      </c>
      <c r="R1428" s="2" t="e">
        <v>#N/A</v>
      </c>
      <c r="S1428" t="e">
        <v>#N/A</v>
      </c>
      <c r="T1428" s="3" t="e">
        <v>#N/A</v>
      </c>
      <c r="U1428" s="3" t="e">
        <v>#N/A</v>
      </c>
      <c r="V1428" t="e">
        <v>#N/A</v>
      </c>
      <c r="W1428" t="e">
        <v>#N/A</v>
      </c>
      <c r="X1428" t="e">
        <v>#N/A</v>
      </c>
      <c r="Y1428" s="3" t="e">
        <v>#N/A</v>
      </c>
      <c r="Z1428" s="8" t="e">
        <v>#N/A</v>
      </c>
      <c r="AA1428" s="30" t="e">
        <v>#N/A</v>
      </c>
      <c r="AB1428" t="e">
        <v>#N/A</v>
      </c>
      <c r="AC1428" t="e">
        <v>#N/A</v>
      </c>
      <c r="AD1428" t="e">
        <v>#N/A</v>
      </c>
      <c r="AE1428" t="e">
        <v>#N/A</v>
      </c>
      <c r="AF1428" t="e">
        <v>#N/A</v>
      </c>
    </row>
    <row r="1429" spans="1:32" x14ac:dyDescent="0.25">
      <c r="A1429" t="e">
        <v>#N/A</v>
      </c>
      <c r="B1429" s="33" t="e">
        <v>#N/A</v>
      </c>
      <c r="C1429" t="e">
        <v>#N/A</v>
      </c>
      <c r="D1429" t="e">
        <v>#N/A</v>
      </c>
      <c r="E1429" s="69" t="e">
        <v>#N/A</v>
      </c>
      <c r="F1429" s="3" t="e">
        <v>#N/A</v>
      </c>
      <c r="G1429" s="3" t="e">
        <v>#N/A</v>
      </c>
      <c r="H1429" s="3" t="e">
        <v>#N/A</v>
      </c>
      <c r="I1429" s="80" t="e">
        <v>#N/A</v>
      </c>
      <c r="J1429" s="80" t="e">
        <v>#N/A</v>
      </c>
      <c r="K1429" s="85" t="e">
        <v>#N/A</v>
      </c>
      <c r="L1429" s="9" t="e">
        <v>#N/A</v>
      </c>
      <c r="M1429" s="93" t="e">
        <v>#N/A</v>
      </c>
      <c r="N1429" s="8" t="e">
        <v>#N/A</v>
      </c>
      <c r="O1429" t="e">
        <v>#N/A</v>
      </c>
      <c r="P1429" t="e">
        <v>#N/A</v>
      </c>
      <c r="Q1429" t="e">
        <v>#N/A</v>
      </c>
      <c r="R1429" s="2" t="e">
        <v>#N/A</v>
      </c>
      <c r="S1429" t="e">
        <v>#N/A</v>
      </c>
      <c r="T1429" s="3" t="e">
        <v>#N/A</v>
      </c>
      <c r="U1429" s="3" t="e">
        <v>#N/A</v>
      </c>
      <c r="V1429" t="e">
        <v>#N/A</v>
      </c>
      <c r="W1429" t="e">
        <v>#N/A</v>
      </c>
      <c r="X1429" t="e">
        <v>#N/A</v>
      </c>
      <c r="Y1429" s="3" t="e">
        <v>#N/A</v>
      </c>
      <c r="Z1429" s="8" t="e">
        <v>#N/A</v>
      </c>
      <c r="AA1429" s="30" t="e">
        <v>#N/A</v>
      </c>
      <c r="AB1429" t="e">
        <v>#N/A</v>
      </c>
      <c r="AC1429" t="e">
        <v>#N/A</v>
      </c>
      <c r="AD1429" t="e">
        <v>#N/A</v>
      </c>
      <c r="AE1429" t="e">
        <v>#N/A</v>
      </c>
      <c r="AF1429" t="e">
        <v>#N/A</v>
      </c>
    </row>
    <row r="1430" spans="1:32" x14ac:dyDescent="0.25">
      <c r="A1430" t="e">
        <v>#N/A</v>
      </c>
      <c r="B1430" s="33" t="e">
        <v>#N/A</v>
      </c>
      <c r="C1430" t="e">
        <v>#N/A</v>
      </c>
      <c r="D1430" t="e">
        <v>#N/A</v>
      </c>
      <c r="E1430" s="69" t="e">
        <v>#N/A</v>
      </c>
      <c r="F1430" s="3" t="e">
        <v>#N/A</v>
      </c>
      <c r="G1430" s="3" t="e">
        <v>#N/A</v>
      </c>
      <c r="H1430" s="3" t="e">
        <v>#N/A</v>
      </c>
      <c r="I1430" s="80" t="e">
        <v>#N/A</v>
      </c>
      <c r="J1430" s="80" t="e">
        <v>#N/A</v>
      </c>
      <c r="K1430" s="85" t="e">
        <v>#N/A</v>
      </c>
      <c r="L1430" s="9" t="e">
        <v>#N/A</v>
      </c>
      <c r="M1430" s="93" t="e">
        <v>#N/A</v>
      </c>
      <c r="N1430" s="8" t="e">
        <v>#N/A</v>
      </c>
      <c r="O1430" t="e">
        <v>#N/A</v>
      </c>
      <c r="P1430" t="e">
        <v>#N/A</v>
      </c>
      <c r="Q1430" t="e">
        <v>#N/A</v>
      </c>
      <c r="R1430" s="2" t="e">
        <v>#N/A</v>
      </c>
      <c r="S1430" t="e">
        <v>#N/A</v>
      </c>
      <c r="T1430" s="3" t="e">
        <v>#N/A</v>
      </c>
      <c r="U1430" s="3" t="e">
        <v>#N/A</v>
      </c>
      <c r="V1430" t="e">
        <v>#N/A</v>
      </c>
      <c r="W1430" t="e">
        <v>#N/A</v>
      </c>
      <c r="X1430" t="e">
        <v>#N/A</v>
      </c>
      <c r="Y1430" s="3" t="e">
        <v>#N/A</v>
      </c>
      <c r="Z1430" s="8" t="e">
        <v>#N/A</v>
      </c>
      <c r="AA1430" s="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</row>
    <row r="1431" spans="1:32" x14ac:dyDescent="0.25">
      <c r="A1431" t="e">
        <v>#N/A</v>
      </c>
      <c r="B1431" s="33" t="e">
        <v>#N/A</v>
      </c>
      <c r="C1431" t="e">
        <v>#N/A</v>
      </c>
      <c r="D1431" t="e">
        <v>#N/A</v>
      </c>
      <c r="E1431" s="69" t="e">
        <v>#N/A</v>
      </c>
      <c r="F1431" s="3" t="e">
        <v>#N/A</v>
      </c>
      <c r="G1431" s="3" t="e">
        <v>#N/A</v>
      </c>
      <c r="H1431" s="3" t="e">
        <v>#N/A</v>
      </c>
      <c r="I1431" s="80" t="e">
        <v>#N/A</v>
      </c>
      <c r="J1431" s="80" t="e">
        <v>#N/A</v>
      </c>
      <c r="K1431" s="85" t="e">
        <v>#N/A</v>
      </c>
      <c r="L1431" s="9" t="e">
        <v>#N/A</v>
      </c>
      <c r="M1431" s="93" t="e">
        <v>#N/A</v>
      </c>
      <c r="N1431" s="8" t="e">
        <v>#N/A</v>
      </c>
      <c r="O1431" t="e">
        <v>#N/A</v>
      </c>
      <c r="P1431" t="e">
        <v>#N/A</v>
      </c>
      <c r="Q1431" t="e">
        <v>#N/A</v>
      </c>
      <c r="R1431" s="2" t="e">
        <v>#N/A</v>
      </c>
      <c r="S1431" t="e">
        <v>#N/A</v>
      </c>
      <c r="T1431" s="3" t="e">
        <v>#N/A</v>
      </c>
      <c r="U1431" s="3" t="e">
        <v>#N/A</v>
      </c>
      <c r="V1431" t="e">
        <v>#N/A</v>
      </c>
      <c r="W1431" t="e">
        <v>#N/A</v>
      </c>
      <c r="X1431" t="e">
        <v>#N/A</v>
      </c>
      <c r="Y1431" s="3" t="e">
        <v>#N/A</v>
      </c>
      <c r="Z1431" s="8" t="e">
        <v>#N/A</v>
      </c>
      <c r="AA1431" s="30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</row>
    <row r="1432" spans="1:32" x14ac:dyDescent="0.25">
      <c r="A1432" t="e">
        <v>#N/A</v>
      </c>
      <c r="B1432" s="33" t="e">
        <v>#N/A</v>
      </c>
      <c r="C1432" t="e">
        <v>#N/A</v>
      </c>
      <c r="D1432" t="e">
        <v>#N/A</v>
      </c>
      <c r="E1432" s="69" t="e">
        <v>#N/A</v>
      </c>
      <c r="F1432" s="3" t="e">
        <v>#N/A</v>
      </c>
      <c r="G1432" s="3" t="e">
        <v>#N/A</v>
      </c>
      <c r="H1432" s="3" t="e">
        <v>#N/A</v>
      </c>
      <c r="I1432" s="80" t="e">
        <v>#N/A</v>
      </c>
      <c r="J1432" s="80" t="e">
        <v>#N/A</v>
      </c>
      <c r="K1432" s="85" t="e">
        <v>#N/A</v>
      </c>
      <c r="L1432" s="9" t="e">
        <v>#N/A</v>
      </c>
      <c r="M1432" s="93" t="e">
        <v>#N/A</v>
      </c>
      <c r="N1432" s="8" t="e">
        <v>#N/A</v>
      </c>
      <c r="O1432" t="e">
        <v>#N/A</v>
      </c>
      <c r="P1432" t="e">
        <v>#N/A</v>
      </c>
      <c r="Q1432" t="e">
        <v>#N/A</v>
      </c>
      <c r="R1432" s="2" t="e">
        <v>#N/A</v>
      </c>
      <c r="S1432" t="e">
        <v>#N/A</v>
      </c>
      <c r="T1432" s="3" t="e">
        <v>#N/A</v>
      </c>
      <c r="U1432" s="3" t="e">
        <v>#N/A</v>
      </c>
      <c r="V1432" t="e">
        <v>#N/A</v>
      </c>
      <c r="W1432" t="e">
        <v>#N/A</v>
      </c>
      <c r="X1432" t="e">
        <v>#N/A</v>
      </c>
      <c r="Y1432" s="3" t="e">
        <v>#N/A</v>
      </c>
      <c r="Z1432" s="8" t="e">
        <v>#N/A</v>
      </c>
      <c r="AA1432" s="30" t="e">
        <v>#N/A</v>
      </c>
      <c r="AB1432" t="e">
        <v>#N/A</v>
      </c>
      <c r="AC1432" t="e">
        <v>#N/A</v>
      </c>
      <c r="AD1432" t="e">
        <v>#N/A</v>
      </c>
      <c r="AE1432" t="e">
        <v>#N/A</v>
      </c>
      <c r="AF1432" t="e">
        <v>#N/A</v>
      </c>
    </row>
    <row r="1433" spans="1:32" x14ac:dyDescent="0.25">
      <c r="A1433" t="e">
        <v>#N/A</v>
      </c>
      <c r="B1433" s="33" t="e">
        <v>#N/A</v>
      </c>
      <c r="C1433" t="e">
        <v>#N/A</v>
      </c>
      <c r="D1433" t="e">
        <v>#N/A</v>
      </c>
      <c r="E1433" s="69" t="e">
        <v>#N/A</v>
      </c>
      <c r="F1433" s="3" t="e">
        <v>#N/A</v>
      </c>
      <c r="G1433" s="3" t="e">
        <v>#N/A</v>
      </c>
      <c r="H1433" s="3" t="e">
        <v>#N/A</v>
      </c>
      <c r="I1433" s="80" t="e">
        <v>#N/A</v>
      </c>
      <c r="J1433" s="80" t="e">
        <v>#N/A</v>
      </c>
      <c r="K1433" s="85" t="e">
        <v>#N/A</v>
      </c>
      <c r="L1433" s="9" t="e">
        <v>#N/A</v>
      </c>
      <c r="M1433" s="93" t="e">
        <v>#N/A</v>
      </c>
      <c r="N1433" s="8" t="e">
        <v>#N/A</v>
      </c>
      <c r="O1433" t="e">
        <v>#N/A</v>
      </c>
      <c r="P1433" t="e">
        <v>#N/A</v>
      </c>
      <c r="Q1433" t="e">
        <v>#N/A</v>
      </c>
      <c r="R1433" s="2" t="e">
        <v>#N/A</v>
      </c>
      <c r="S1433" t="e">
        <v>#N/A</v>
      </c>
      <c r="T1433" s="3" t="e">
        <v>#N/A</v>
      </c>
      <c r="U1433" s="3" t="e">
        <v>#N/A</v>
      </c>
      <c r="V1433" t="e">
        <v>#N/A</v>
      </c>
      <c r="W1433" t="e">
        <v>#N/A</v>
      </c>
      <c r="X1433" t="e">
        <v>#N/A</v>
      </c>
      <c r="Y1433" s="3" t="e">
        <v>#N/A</v>
      </c>
      <c r="Z1433" s="8" t="e">
        <v>#N/A</v>
      </c>
      <c r="AA1433" s="30" t="e">
        <v>#N/A</v>
      </c>
      <c r="AB1433" t="e">
        <v>#N/A</v>
      </c>
      <c r="AC1433" t="e">
        <v>#N/A</v>
      </c>
      <c r="AD1433" t="e">
        <v>#N/A</v>
      </c>
      <c r="AE1433" t="e">
        <v>#N/A</v>
      </c>
      <c r="AF1433" t="e">
        <v>#N/A</v>
      </c>
    </row>
    <row r="1434" spans="1:32" x14ac:dyDescent="0.25">
      <c r="A1434" t="e">
        <v>#N/A</v>
      </c>
      <c r="B1434" s="33" t="e">
        <v>#N/A</v>
      </c>
      <c r="C1434" t="e">
        <v>#N/A</v>
      </c>
      <c r="D1434" t="e">
        <v>#N/A</v>
      </c>
      <c r="E1434" s="69" t="e">
        <v>#N/A</v>
      </c>
      <c r="F1434" s="3" t="e">
        <v>#N/A</v>
      </c>
      <c r="G1434" s="3" t="e">
        <v>#N/A</v>
      </c>
      <c r="H1434" s="3" t="e">
        <v>#N/A</v>
      </c>
      <c r="I1434" s="80" t="e">
        <v>#N/A</v>
      </c>
      <c r="J1434" s="80" t="e">
        <v>#N/A</v>
      </c>
      <c r="K1434" s="85" t="e">
        <v>#N/A</v>
      </c>
      <c r="L1434" s="9" t="e">
        <v>#N/A</v>
      </c>
      <c r="M1434" s="93" t="e">
        <v>#N/A</v>
      </c>
      <c r="N1434" s="8" t="e">
        <v>#N/A</v>
      </c>
      <c r="O1434" t="e">
        <v>#N/A</v>
      </c>
      <c r="P1434" t="e">
        <v>#N/A</v>
      </c>
      <c r="Q1434" t="e">
        <v>#N/A</v>
      </c>
      <c r="R1434" s="2" t="e">
        <v>#N/A</v>
      </c>
      <c r="S1434" t="e">
        <v>#N/A</v>
      </c>
      <c r="T1434" s="3" t="e">
        <v>#N/A</v>
      </c>
      <c r="U1434" s="3" t="e">
        <v>#N/A</v>
      </c>
      <c r="V1434" t="e">
        <v>#N/A</v>
      </c>
      <c r="W1434" t="e">
        <v>#N/A</v>
      </c>
      <c r="X1434" t="e">
        <v>#N/A</v>
      </c>
      <c r="Y1434" s="3" t="e">
        <v>#N/A</v>
      </c>
      <c r="Z1434" s="8" t="e">
        <v>#N/A</v>
      </c>
      <c r="AA1434" s="30" t="e">
        <v>#N/A</v>
      </c>
      <c r="AB1434" t="e">
        <v>#N/A</v>
      </c>
      <c r="AC1434" t="e">
        <v>#N/A</v>
      </c>
      <c r="AD1434" t="e">
        <v>#N/A</v>
      </c>
      <c r="AE1434" t="e">
        <v>#N/A</v>
      </c>
      <c r="AF1434" t="e">
        <v>#N/A</v>
      </c>
    </row>
    <row r="1435" spans="1:32" x14ac:dyDescent="0.25">
      <c r="A1435" t="e">
        <v>#N/A</v>
      </c>
      <c r="B1435" s="33" t="e">
        <v>#N/A</v>
      </c>
      <c r="C1435" t="e">
        <v>#N/A</v>
      </c>
      <c r="D1435" t="e">
        <v>#N/A</v>
      </c>
      <c r="E1435" s="69" t="e">
        <v>#N/A</v>
      </c>
      <c r="F1435" s="3" t="e">
        <v>#N/A</v>
      </c>
      <c r="G1435" s="3" t="e">
        <v>#N/A</v>
      </c>
      <c r="H1435" s="3" t="e">
        <v>#N/A</v>
      </c>
      <c r="I1435" s="80" t="e">
        <v>#N/A</v>
      </c>
      <c r="J1435" s="80" t="e">
        <v>#N/A</v>
      </c>
      <c r="K1435" s="85" t="e">
        <v>#N/A</v>
      </c>
      <c r="L1435" s="9" t="e">
        <v>#N/A</v>
      </c>
      <c r="M1435" s="93" t="e">
        <v>#N/A</v>
      </c>
      <c r="N1435" s="8" t="e">
        <v>#N/A</v>
      </c>
      <c r="O1435" t="e">
        <v>#N/A</v>
      </c>
      <c r="P1435" t="e">
        <v>#N/A</v>
      </c>
      <c r="Q1435" t="e">
        <v>#N/A</v>
      </c>
      <c r="R1435" s="2" t="e">
        <v>#N/A</v>
      </c>
      <c r="S1435" t="e">
        <v>#N/A</v>
      </c>
      <c r="T1435" s="3" t="e">
        <v>#N/A</v>
      </c>
      <c r="U1435" s="3" t="e">
        <v>#N/A</v>
      </c>
      <c r="V1435" t="e">
        <v>#N/A</v>
      </c>
      <c r="W1435" t="e">
        <v>#N/A</v>
      </c>
      <c r="X1435" t="e">
        <v>#N/A</v>
      </c>
      <c r="Y1435" s="3" t="e">
        <v>#N/A</v>
      </c>
      <c r="Z1435" s="8" t="e">
        <v>#N/A</v>
      </c>
      <c r="AA1435" s="30" t="e">
        <v>#N/A</v>
      </c>
      <c r="AB1435" t="e">
        <v>#N/A</v>
      </c>
      <c r="AC1435" t="e">
        <v>#N/A</v>
      </c>
      <c r="AD1435" t="e">
        <v>#N/A</v>
      </c>
      <c r="AE1435" t="e">
        <v>#N/A</v>
      </c>
      <c r="AF1435" t="e">
        <v>#N/A</v>
      </c>
    </row>
    <row r="1436" spans="1:32" x14ac:dyDescent="0.25">
      <c r="A1436" t="e">
        <v>#N/A</v>
      </c>
      <c r="B1436" s="33" t="e">
        <v>#N/A</v>
      </c>
      <c r="C1436" t="e">
        <v>#N/A</v>
      </c>
      <c r="D1436" t="e">
        <v>#N/A</v>
      </c>
      <c r="E1436" s="69" t="e">
        <v>#N/A</v>
      </c>
      <c r="F1436" s="3" t="e">
        <v>#N/A</v>
      </c>
      <c r="G1436" s="3" t="e">
        <v>#N/A</v>
      </c>
      <c r="H1436" s="3" t="e">
        <v>#N/A</v>
      </c>
      <c r="I1436" s="80" t="e">
        <v>#N/A</v>
      </c>
      <c r="J1436" s="80" t="e">
        <v>#N/A</v>
      </c>
      <c r="K1436" s="85" t="e">
        <v>#N/A</v>
      </c>
      <c r="L1436" s="9" t="e">
        <v>#N/A</v>
      </c>
      <c r="M1436" s="93" t="e">
        <v>#N/A</v>
      </c>
      <c r="N1436" s="8" t="e">
        <v>#N/A</v>
      </c>
      <c r="O1436" t="e">
        <v>#N/A</v>
      </c>
      <c r="P1436" t="e">
        <v>#N/A</v>
      </c>
      <c r="Q1436" t="e">
        <v>#N/A</v>
      </c>
      <c r="R1436" s="2" t="e">
        <v>#N/A</v>
      </c>
      <c r="S1436" t="e">
        <v>#N/A</v>
      </c>
      <c r="T1436" s="3" t="e">
        <v>#N/A</v>
      </c>
      <c r="U1436" s="3" t="e">
        <v>#N/A</v>
      </c>
      <c r="V1436" t="e">
        <v>#N/A</v>
      </c>
      <c r="W1436" t="e">
        <v>#N/A</v>
      </c>
      <c r="X1436" t="e">
        <v>#N/A</v>
      </c>
      <c r="Y1436" s="3" t="e">
        <v>#N/A</v>
      </c>
      <c r="Z1436" s="8" t="e">
        <v>#N/A</v>
      </c>
      <c r="AA1436" s="30" t="e">
        <v>#N/A</v>
      </c>
      <c r="AB1436" t="e">
        <v>#N/A</v>
      </c>
      <c r="AC1436" t="e">
        <v>#N/A</v>
      </c>
      <c r="AD1436" t="e">
        <v>#N/A</v>
      </c>
      <c r="AE1436" t="e">
        <v>#N/A</v>
      </c>
      <c r="AF1436" t="e">
        <v>#N/A</v>
      </c>
    </row>
    <row r="1437" spans="1:32" x14ac:dyDescent="0.25">
      <c r="A1437" t="e">
        <v>#N/A</v>
      </c>
      <c r="B1437" s="33" t="e">
        <v>#N/A</v>
      </c>
      <c r="C1437" t="e">
        <v>#N/A</v>
      </c>
      <c r="D1437" t="e">
        <v>#N/A</v>
      </c>
      <c r="E1437" s="69" t="e">
        <v>#N/A</v>
      </c>
      <c r="F1437" s="3" t="e">
        <v>#N/A</v>
      </c>
      <c r="G1437" s="3" t="e">
        <v>#N/A</v>
      </c>
      <c r="H1437" s="3" t="e">
        <v>#N/A</v>
      </c>
      <c r="I1437" s="80" t="e">
        <v>#N/A</v>
      </c>
      <c r="J1437" s="80" t="e">
        <v>#N/A</v>
      </c>
      <c r="K1437" s="85" t="e">
        <v>#N/A</v>
      </c>
      <c r="L1437" s="9" t="e">
        <v>#N/A</v>
      </c>
      <c r="M1437" s="93" t="e">
        <v>#N/A</v>
      </c>
      <c r="N1437" s="8" t="e">
        <v>#N/A</v>
      </c>
      <c r="O1437" t="e">
        <v>#N/A</v>
      </c>
      <c r="P1437" t="e">
        <v>#N/A</v>
      </c>
      <c r="Q1437" t="e">
        <v>#N/A</v>
      </c>
      <c r="R1437" s="2" t="e">
        <v>#N/A</v>
      </c>
      <c r="S1437" t="e">
        <v>#N/A</v>
      </c>
      <c r="T1437" s="3" t="e">
        <v>#N/A</v>
      </c>
      <c r="U1437" s="3" t="e">
        <v>#N/A</v>
      </c>
      <c r="V1437" t="e">
        <v>#N/A</v>
      </c>
      <c r="W1437" t="e">
        <v>#N/A</v>
      </c>
      <c r="X1437" t="e">
        <v>#N/A</v>
      </c>
      <c r="Y1437" s="3" t="e">
        <v>#N/A</v>
      </c>
      <c r="Z1437" s="8" t="e">
        <v>#N/A</v>
      </c>
      <c r="AA1437" s="30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</row>
    <row r="1438" spans="1:32" x14ac:dyDescent="0.25">
      <c r="A1438" t="e">
        <v>#N/A</v>
      </c>
      <c r="B1438" s="33" t="e">
        <v>#N/A</v>
      </c>
      <c r="C1438" t="e">
        <v>#N/A</v>
      </c>
      <c r="D1438" t="e">
        <v>#N/A</v>
      </c>
      <c r="E1438" s="69" t="e">
        <v>#N/A</v>
      </c>
      <c r="F1438" s="3" t="e">
        <v>#N/A</v>
      </c>
      <c r="G1438" s="3" t="e">
        <v>#N/A</v>
      </c>
      <c r="H1438" s="3" t="e">
        <v>#N/A</v>
      </c>
      <c r="I1438" s="80" t="e">
        <v>#N/A</v>
      </c>
      <c r="J1438" s="80" t="e">
        <v>#N/A</v>
      </c>
      <c r="K1438" s="85" t="e">
        <v>#N/A</v>
      </c>
      <c r="L1438" s="9" t="e">
        <v>#N/A</v>
      </c>
      <c r="M1438" s="93" t="e">
        <v>#N/A</v>
      </c>
      <c r="N1438" s="8" t="e">
        <v>#N/A</v>
      </c>
      <c r="O1438" t="e">
        <v>#N/A</v>
      </c>
      <c r="P1438" t="e">
        <v>#N/A</v>
      </c>
      <c r="Q1438" t="e">
        <v>#N/A</v>
      </c>
      <c r="R1438" s="2" t="e">
        <v>#N/A</v>
      </c>
      <c r="S1438" t="e">
        <v>#N/A</v>
      </c>
      <c r="T1438" s="3" t="e">
        <v>#N/A</v>
      </c>
      <c r="U1438" s="3" t="e">
        <v>#N/A</v>
      </c>
      <c r="V1438" t="e">
        <v>#N/A</v>
      </c>
      <c r="W1438" t="e">
        <v>#N/A</v>
      </c>
      <c r="X1438" t="e">
        <v>#N/A</v>
      </c>
      <c r="Y1438" s="3" t="e">
        <v>#N/A</v>
      </c>
      <c r="Z1438" s="8" t="e">
        <v>#N/A</v>
      </c>
      <c r="AA1438" s="30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</row>
    <row r="1439" spans="1:32" x14ac:dyDescent="0.25">
      <c r="A1439" t="e">
        <v>#N/A</v>
      </c>
      <c r="B1439" s="33" t="e">
        <v>#N/A</v>
      </c>
      <c r="C1439" t="e">
        <v>#N/A</v>
      </c>
      <c r="D1439" t="e">
        <v>#N/A</v>
      </c>
      <c r="E1439" s="69" t="e">
        <v>#N/A</v>
      </c>
      <c r="F1439" s="3" t="e">
        <v>#N/A</v>
      </c>
      <c r="G1439" s="3" t="e">
        <v>#N/A</v>
      </c>
      <c r="H1439" s="3" t="e">
        <v>#N/A</v>
      </c>
      <c r="I1439" s="80" t="e">
        <v>#N/A</v>
      </c>
      <c r="J1439" s="80" t="e">
        <v>#N/A</v>
      </c>
      <c r="K1439" s="85" t="e">
        <v>#N/A</v>
      </c>
      <c r="L1439" s="9" t="e">
        <v>#N/A</v>
      </c>
      <c r="M1439" s="93" t="e">
        <v>#N/A</v>
      </c>
      <c r="N1439" s="8" t="e">
        <v>#N/A</v>
      </c>
      <c r="O1439" t="e">
        <v>#N/A</v>
      </c>
      <c r="P1439" t="e">
        <v>#N/A</v>
      </c>
      <c r="Q1439" t="e">
        <v>#N/A</v>
      </c>
      <c r="R1439" s="2" t="e">
        <v>#N/A</v>
      </c>
      <c r="S1439" t="e">
        <v>#N/A</v>
      </c>
      <c r="T1439" s="3" t="e">
        <v>#N/A</v>
      </c>
      <c r="U1439" s="3" t="e">
        <v>#N/A</v>
      </c>
      <c r="V1439" t="e">
        <v>#N/A</v>
      </c>
      <c r="W1439" t="e">
        <v>#N/A</v>
      </c>
      <c r="X1439" t="e">
        <v>#N/A</v>
      </c>
      <c r="Y1439" s="3" t="e">
        <v>#N/A</v>
      </c>
      <c r="Z1439" s="8" t="e">
        <v>#N/A</v>
      </c>
      <c r="AA1439" s="30" t="e">
        <v>#N/A</v>
      </c>
      <c r="AB1439" t="e">
        <v>#N/A</v>
      </c>
      <c r="AC1439" t="e">
        <v>#N/A</v>
      </c>
      <c r="AD1439" t="e">
        <v>#N/A</v>
      </c>
      <c r="AE1439" t="e">
        <v>#N/A</v>
      </c>
      <c r="AF1439" t="e">
        <v>#N/A</v>
      </c>
    </row>
    <row r="1440" spans="1:32" x14ac:dyDescent="0.25">
      <c r="A1440" t="e">
        <v>#N/A</v>
      </c>
      <c r="B1440" s="33" t="e">
        <v>#N/A</v>
      </c>
      <c r="C1440" t="e">
        <v>#N/A</v>
      </c>
      <c r="D1440" t="e">
        <v>#N/A</v>
      </c>
      <c r="E1440" s="69" t="e">
        <v>#N/A</v>
      </c>
      <c r="F1440" s="3" t="e">
        <v>#N/A</v>
      </c>
      <c r="G1440" s="3" t="e">
        <v>#N/A</v>
      </c>
      <c r="H1440" s="3" t="e">
        <v>#N/A</v>
      </c>
      <c r="I1440" s="80" t="e">
        <v>#N/A</v>
      </c>
      <c r="J1440" s="80" t="e">
        <v>#N/A</v>
      </c>
      <c r="K1440" s="85" t="e">
        <v>#N/A</v>
      </c>
      <c r="L1440" s="9" t="e">
        <v>#N/A</v>
      </c>
      <c r="M1440" s="93" t="e">
        <v>#N/A</v>
      </c>
      <c r="N1440" s="8" t="e">
        <v>#N/A</v>
      </c>
      <c r="O1440" t="e">
        <v>#N/A</v>
      </c>
      <c r="P1440" t="e">
        <v>#N/A</v>
      </c>
      <c r="Q1440" t="e">
        <v>#N/A</v>
      </c>
      <c r="R1440" s="2" t="e">
        <v>#N/A</v>
      </c>
      <c r="S1440" t="e">
        <v>#N/A</v>
      </c>
      <c r="T1440" s="3" t="e">
        <v>#N/A</v>
      </c>
      <c r="U1440" s="3" t="e">
        <v>#N/A</v>
      </c>
      <c r="V1440" t="e">
        <v>#N/A</v>
      </c>
      <c r="W1440" t="e">
        <v>#N/A</v>
      </c>
      <c r="X1440" t="e">
        <v>#N/A</v>
      </c>
      <c r="Y1440" s="3" t="e">
        <v>#N/A</v>
      </c>
      <c r="Z1440" s="8" t="e">
        <v>#N/A</v>
      </c>
      <c r="AA1440" s="30" t="e">
        <v>#N/A</v>
      </c>
      <c r="AB1440" t="e">
        <v>#N/A</v>
      </c>
      <c r="AC1440" t="e">
        <v>#N/A</v>
      </c>
      <c r="AD1440" t="e">
        <v>#N/A</v>
      </c>
      <c r="AE1440" t="e">
        <v>#N/A</v>
      </c>
      <c r="AF1440" t="e">
        <v>#N/A</v>
      </c>
    </row>
    <row r="1441" spans="1:32" x14ac:dyDescent="0.25">
      <c r="A1441" t="e">
        <v>#N/A</v>
      </c>
      <c r="B1441" s="33" t="e">
        <v>#N/A</v>
      </c>
      <c r="C1441" t="e">
        <v>#N/A</v>
      </c>
      <c r="D1441" t="e">
        <v>#N/A</v>
      </c>
      <c r="E1441" s="69" t="e">
        <v>#N/A</v>
      </c>
      <c r="F1441" s="3" t="e">
        <v>#N/A</v>
      </c>
      <c r="G1441" s="3" t="e">
        <v>#N/A</v>
      </c>
      <c r="H1441" s="3" t="e">
        <v>#N/A</v>
      </c>
      <c r="I1441" s="80" t="e">
        <v>#N/A</v>
      </c>
      <c r="J1441" s="80" t="e">
        <v>#N/A</v>
      </c>
      <c r="K1441" s="85" t="e">
        <v>#N/A</v>
      </c>
      <c r="L1441" s="9" t="e">
        <v>#N/A</v>
      </c>
      <c r="M1441" s="93" t="e">
        <v>#N/A</v>
      </c>
      <c r="N1441" s="8" t="e">
        <v>#N/A</v>
      </c>
      <c r="O1441" t="e">
        <v>#N/A</v>
      </c>
      <c r="P1441" t="e">
        <v>#N/A</v>
      </c>
      <c r="Q1441" t="e">
        <v>#N/A</v>
      </c>
      <c r="R1441" s="2" t="e">
        <v>#N/A</v>
      </c>
      <c r="S1441" t="e">
        <v>#N/A</v>
      </c>
      <c r="T1441" s="3" t="e">
        <v>#N/A</v>
      </c>
      <c r="U1441" s="3" t="e">
        <v>#N/A</v>
      </c>
      <c r="V1441" t="e">
        <v>#N/A</v>
      </c>
      <c r="W1441" t="e">
        <v>#N/A</v>
      </c>
      <c r="X1441" t="e">
        <v>#N/A</v>
      </c>
      <c r="Y1441" s="3" t="e">
        <v>#N/A</v>
      </c>
      <c r="Z1441" s="8" t="e">
        <v>#N/A</v>
      </c>
      <c r="AA1441" s="30" t="e">
        <v>#N/A</v>
      </c>
      <c r="AB1441" t="e">
        <v>#N/A</v>
      </c>
      <c r="AC1441" t="e">
        <v>#N/A</v>
      </c>
      <c r="AD1441" t="e">
        <v>#N/A</v>
      </c>
      <c r="AE1441" t="e">
        <v>#N/A</v>
      </c>
      <c r="AF1441" t="e">
        <v>#N/A</v>
      </c>
    </row>
    <row r="1442" spans="1:32" x14ac:dyDescent="0.25">
      <c r="A1442" t="e">
        <v>#N/A</v>
      </c>
      <c r="B1442" s="33" t="e">
        <v>#N/A</v>
      </c>
      <c r="C1442" t="e">
        <v>#N/A</v>
      </c>
      <c r="D1442" t="e">
        <v>#N/A</v>
      </c>
      <c r="E1442" s="69" t="e">
        <v>#N/A</v>
      </c>
      <c r="F1442" s="3" t="e">
        <v>#N/A</v>
      </c>
      <c r="G1442" s="3" t="e">
        <v>#N/A</v>
      </c>
      <c r="H1442" s="3" t="e">
        <v>#N/A</v>
      </c>
      <c r="I1442" s="80" t="e">
        <v>#N/A</v>
      </c>
      <c r="J1442" s="80" t="e">
        <v>#N/A</v>
      </c>
      <c r="K1442" s="85" t="e">
        <v>#N/A</v>
      </c>
      <c r="L1442" s="9" t="e">
        <v>#N/A</v>
      </c>
      <c r="M1442" s="93" t="e">
        <v>#N/A</v>
      </c>
      <c r="N1442" s="8" t="e">
        <v>#N/A</v>
      </c>
      <c r="O1442" t="e">
        <v>#N/A</v>
      </c>
      <c r="P1442" t="e">
        <v>#N/A</v>
      </c>
      <c r="Q1442" t="e">
        <v>#N/A</v>
      </c>
      <c r="R1442" s="2" t="e">
        <v>#N/A</v>
      </c>
      <c r="S1442" t="e">
        <v>#N/A</v>
      </c>
      <c r="T1442" s="3" t="e">
        <v>#N/A</v>
      </c>
      <c r="U1442" s="3" t="e">
        <v>#N/A</v>
      </c>
      <c r="V1442" t="e">
        <v>#N/A</v>
      </c>
      <c r="W1442" t="e">
        <v>#N/A</v>
      </c>
      <c r="X1442" t="e">
        <v>#N/A</v>
      </c>
      <c r="Y1442" s="3" t="e">
        <v>#N/A</v>
      </c>
      <c r="Z1442" s="8" t="e">
        <v>#N/A</v>
      </c>
      <c r="AA1442" s="30" t="e">
        <v>#N/A</v>
      </c>
      <c r="AB1442" t="e">
        <v>#N/A</v>
      </c>
      <c r="AC1442" t="e">
        <v>#N/A</v>
      </c>
      <c r="AD1442" t="e">
        <v>#N/A</v>
      </c>
      <c r="AE1442" t="e">
        <v>#N/A</v>
      </c>
      <c r="AF1442" t="e">
        <v>#N/A</v>
      </c>
    </row>
    <row r="1443" spans="1:32" x14ac:dyDescent="0.25">
      <c r="A1443" t="e">
        <v>#N/A</v>
      </c>
      <c r="B1443" s="33" t="e">
        <v>#N/A</v>
      </c>
      <c r="C1443" t="e">
        <v>#N/A</v>
      </c>
      <c r="D1443" t="e">
        <v>#N/A</v>
      </c>
      <c r="E1443" s="69" t="e">
        <v>#N/A</v>
      </c>
      <c r="F1443" s="3" t="e">
        <v>#N/A</v>
      </c>
      <c r="G1443" s="3" t="e">
        <v>#N/A</v>
      </c>
      <c r="H1443" s="3" t="e">
        <v>#N/A</v>
      </c>
      <c r="I1443" s="80" t="e">
        <v>#N/A</v>
      </c>
      <c r="J1443" s="80" t="e">
        <v>#N/A</v>
      </c>
      <c r="K1443" s="85" t="e">
        <v>#N/A</v>
      </c>
      <c r="L1443" s="9" t="e">
        <v>#N/A</v>
      </c>
      <c r="M1443" s="93" t="e">
        <v>#N/A</v>
      </c>
      <c r="N1443" s="8" t="e">
        <v>#N/A</v>
      </c>
      <c r="O1443" t="e">
        <v>#N/A</v>
      </c>
      <c r="P1443" t="e">
        <v>#N/A</v>
      </c>
      <c r="Q1443" t="e">
        <v>#N/A</v>
      </c>
      <c r="R1443" s="2" t="e">
        <v>#N/A</v>
      </c>
      <c r="S1443" t="e">
        <v>#N/A</v>
      </c>
      <c r="T1443" s="3" t="e">
        <v>#N/A</v>
      </c>
      <c r="U1443" s="3" t="e">
        <v>#N/A</v>
      </c>
      <c r="V1443" t="e">
        <v>#N/A</v>
      </c>
      <c r="W1443" t="e">
        <v>#N/A</v>
      </c>
      <c r="X1443" t="e">
        <v>#N/A</v>
      </c>
      <c r="Y1443" s="3" t="e">
        <v>#N/A</v>
      </c>
      <c r="Z1443" s="8" t="e">
        <v>#N/A</v>
      </c>
      <c r="AA1443" s="30" t="e">
        <v>#N/A</v>
      </c>
      <c r="AB1443" t="e">
        <v>#N/A</v>
      </c>
      <c r="AC1443" t="e">
        <v>#N/A</v>
      </c>
      <c r="AD1443" t="e">
        <v>#N/A</v>
      </c>
      <c r="AE1443" t="e">
        <v>#N/A</v>
      </c>
      <c r="AF1443" t="e">
        <v>#N/A</v>
      </c>
    </row>
    <row r="1444" spans="1:32" x14ac:dyDescent="0.25">
      <c r="A1444" t="e">
        <v>#N/A</v>
      </c>
      <c r="B1444" s="33" t="e">
        <v>#N/A</v>
      </c>
      <c r="C1444" t="e">
        <v>#N/A</v>
      </c>
      <c r="D1444" t="e">
        <v>#N/A</v>
      </c>
      <c r="E1444" s="69" t="e">
        <v>#N/A</v>
      </c>
      <c r="F1444" s="3" t="e">
        <v>#N/A</v>
      </c>
      <c r="G1444" s="3" t="e">
        <v>#N/A</v>
      </c>
      <c r="H1444" s="3" t="e">
        <v>#N/A</v>
      </c>
      <c r="I1444" s="80" t="e">
        <v>#N/A</v>
      </c>
      <c r="J1444" s="80" t="e">
        <v>#N/A</v>
      </c>
      <c r="K1444" s="85" t="e">
        <v>#N/A</v>
      </c>
      <c r="L1444" s="9" t="e">
        <v>#N/A</v>
      </c>
      <c r="M1444" s="93" t="e">
        <v>#N/A</v>
      </c>
      <c r="N1444" s="8" t="e">
        <v>#N/A</v>
      </c>
      <c r="O1444" t="e">
        <v>#N/A</v>
      </c>
      <c r="P1444" t="e">
        <v>#N/A</v>
      </c>
      <c r="Q1444" t="e">
        <v>#N/A</v>
      </c>
      <c r="R1444" s="2" t="e">
        <v>#N/A</v>
      </c>
      <c r="S1444" t="e">
        <v>#N/A</v>
      </c>
      <c r="T1444" s="3" t="e">
        <v>#N/A</v>
      </c>
      <c r="U1444" s="3" t="e">
        <v>#N/A</v>
      </c>
      <c r="V1444" t="e">
        <v>#N/A</v>
      </c>
      <c r="W1444" t="e">
        <v>#N/A</v>
      </c>
      <c r="X1444" t="e">
        <v>#N/A</v>
      </c>
      <c r="Y1444" s="3" t="e">
        <v>#N/A</v>
      </c>
      <c r="Z1444" s="8" t="e">
        <v>#N/A</v>
      </c>
      <c r="AA1444" s="30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</row>
    <row r="1445" spans="1:32" x14ac:dyDescent="0.25">
      <c r="A1445" t="e">
        <v>#N/A</v>
      </c>
      <c r="B1445" s="33" t="e">
        <v>#N/A</v>
      </c>
      <c r="C1445" t="e">
        <v>#N/A</v>
      </c>
      <c r="D1445" t="e">
        <v>#N/A</v>
      </c>
      <c r="E1445" s="69" t="e">
        <v>#N/A</v>
      </c>
      <c r="F1445" s="3" t="e">
        <v>#N/A</v>
      </c>
      <c r="G1445" s="3" t="e">
        <v>#N/A</v>
      </c>
      <c r="H1445" s="3" t="e">
        <v>#N/A</v>
      </c>
      <c r="I1445" s="80" t="e">
        <v>#N/A</v>
      </c>
      <c r="J1445" s="80" t="e">
        <v>#N/A</v>
      </c>
      <c r="K1445" s="85" t="e">
        <v>#N/A</v>
      </c>
      <c r="L1445" s="9" t="e">
        <v>#N/A</v>
      </c>
      <c r="M1445" s="93" t="e">
        <v>#N/A</v>
      </c>
      <c r="N1445" s="8" t="e">
        <v>#N/A</v>
      </c>
      <c r="O1445" t="e">
        <v>#N/A</v>
      </c>
      <c r="P1445" t="e">
        <v>#N/A</v>
      </c>
      <c r="Q1445" t="e">
        <v>#N/A</v>
      </c>
      <c r="R1445" s="2" t="e">
        <v>#N/A</v>
      </c>
      <c r="S1445" t="e">
        <v>#N/A</v>
      </c>
      <c r="T1445" s="3" t="e">
        <v>#N/A</v>
      </c>
      <c r="U1445" s="3" t="e">
        <v>#N/A</v>
      </c>
      <c r="V1445" t="e">
        <v>#N/A</v>
      </c>
      <c r="W1445" t="e">
        <v>#N/A</v>
      </c>
      <c r="X1445" t="e">
        <v>#N/A</v>
      </c>
      <c r="Y1445" s="3" t="e">
        <v>#N/A</v>
      </c>
      <c r="Z1445" s="8" t="e">
        <v>#N/A</v>
      </c>
      <c r="AA1445" s="30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</row>
    <row r="1446" spans="1:32" x14ac:dyDescent="0.25">
      <c r="A1446" t="e">
        <v>#N/A</v>
      </c>
      <c r="B1446" s="33" t="e">
        <v>#N/A</v>
      </c>
      <c r="C1446" t="e">
        <v>#N/A</v>
      </c>
      <c r="D1446" t="e">
        <v>#N/A</v>
      </c>
      <c r="E1446" s="69" t="e">
        <v>#N/A</v>
      </c>
      <c r="F1446" s="3" t="e">
        <v>#N/A</v>
      </c>
      <c r="G1446" s="3" t="e">
        <v>#N/A</v>
      </c>
      <c r="H1446" s="3" t="e">
        <v>#N/A</v>
      </c>
      <c r="I1446" s="80" t="e">
        <v>#N/A</v>
      </c>
      <c r="J1446" s="80" t="e">
        <v>#N/A</v>
      </c>
      <c r="K1446" s="85" t="e">
        <v>#N/A</v>
      </c>
      <c r="L1446" s="9" t="e">
        <v>#N/A</v>
      </c>
      <c r="M1446" s="93" t="e">
        <v>#N/A</v>
      </c>
      <c r="N1446" s="8" t="e">
        <v>#N/A</v>
      </c>
      <c r="O1446" t="e">
        <v>#N/A</v>
      </c>
      <c r="P1446" t="e">
        <v>#N/A</v>
      </c>
      <c r="Q1446" t="e">
        <v>#N/A</v>
      </c>
      <c r="R1446" s="2" t="e">
        <v>#N/A</v>
      </c>
      <c r="S1446" t="e">
        <v>#N/A</v>
      </c>
      <c r="T1446" s="3" t="e">
        <v>#N/A</v>
      </c>
      <c r="U1446" s="3" t="e">
        <v>#N/A</v>
      </c>
      <c r="V1446" t="e">
        <v>#N/A</v>
      </c>
      <c r="W1446" t="e">
        <v>#N/A</v>
      </c>
      <c r="X1446" t="e">
        <v>#N/A</v>
      </c>
      <c r="Y1446" s="3" t="e">
        <v>#N/A</v>
      </c>
      <c r="Z1446" s="8" t="e">
        <v>#N/A</v>
      </c>
      <c r="AA1446" s="30" t="e">
        <v>#N/A</v>
      </c>
      <c r="AB1446" t="e">
        <v>#N/A</v>
      </c>
      <c r="AC1446" t="e">
        <v>#N/A</v>
      </c>
      <c r="AD1446" t="e">
        <v>#N/A</v>
      </c>
      <c r="AE1446" t="e">
        <v>#N/A</v>
      </c>
      <c r="AF1446" t="e">
        <v>#N/A</v>
      </c>
    </row>
    <row r="1447" spans="1:32" x14ac:dyDescent="0.25">
      <c r="A1447" t="e">
        <v>#N/A</v>
      </c>
      <c r="B1447" s="33" t="e">
        <v>#N/A</v>
      </c>
      <c r="C1447" t="e">
        <v>#N/A</v>
      </c>
      <c r="D1447" t="e">
        <v>#N/A</v>
      </c>
      <c r="E1447" s="69" t="e">
        <v>#N/A</v>
      </c>
      <c r="F1447" s="3" t="e">
        <v>#N/A</v>
      </c>
      <c r="G1447" s="3" t="e">
        <v>#N/A</v>
      </c>
      <c r="H1447" s="3" t="e">
        <v>#N/A</v>
      </c>
      <c r="I1447" s="80" t="e">
        <v>#N/A</v>
      </c>
      <c r="J1447" s="80" t="e">
        <v>#N/A</v>
      </c>
      <c r="K1447" s="85" t="e">
        <v>#N/A</v>
      </c>
      <c r="L1447" s="9" t="e">
        <v>#N/A</v>
      </c>
      <c r="M1447" s="93" t="e">
        <v>#N/A</v>
      </c>
      <c r="N1447" s="8" t="e">
        <v>#N/A</v>
      </c>
      <c r="O1447" t="e">
        <v>#N/A</v>
      </c>
      <c r="P1447" t="e">
        <v>#N/A</v>
      </c>
      <c r="Q1447" t="e">
        <v>#N/A</v>
      </c>
      <c r="R1447" s="2" t="e">
        <v>#N/A</v>
      </c>
      <c r="S1447" t="e">
        <v>#N/A</v>
      </c>
      <c r="T1447" s="3" t="e">
        <v>#N/A</v>
      </c>
      <c r="U1447" s="3" t="e">
        <v>#N/A</v>
      </c>
      <c r="V1447" t="e">
        <v>#N/A</v>
      </c>
      <c r="W1447" t="e">
        <v>#N/A</v>
      </c>
      <c r="X1447" t="e">
        <v>#N/A</v>
      </c>
      <c r="Y1447" s="3" t="e">
        <v>#N/A</v>
      </c>
      <c r="Z1447" s="8" t="e">
        <v>#N/A</v>
      </c>
      <c r="AA1447" s="30" t="e">
        <v>#N/A</v>
      </c>
      <c r="AB1447" t="e">
        <v>#N/A</v>
      </c>
      <c r="AC1447" t="e">
        <v>#N/A</v>
      </c>
      <c r="AD1447" t="e">
        <v>#N/A</v>
      </c>
      <c r="AE1447" t="e">
        <v>#N/A</v>
      </c>
      <c r="AF1447" t="e">
        <v>#N/A</v>
      </c>
    </row>
    <row r="1448" spans="1:32" x14ac:dyDescent="0.25">
      <c r="A1448" t="e">
        <v>#N/A</v>
      </c>
      <c r="B1448" s="33" t="e">
        <v>#N/A</v>
      </c>
      <c r="C1448" t="e">
        <v>#N/A</v>
      </c>
      <c r="D1448" t="e">
        <v>#N/A</v>
      </c>
      <c r="E1448" s="69" t="e">
        <v>#N/A</v>
      </c>
      <c r="F1448" s="3" t="e">
        <v>#N/A</v>
      </c>
      <c r="G1448" s="3" t="e">
        <v>#N/A</v>
      </c>
      <c r="H1448" s="3" t="e">
        <v>#N/A</v>
      </c>
      <c r="I1448" s="80" t="e">
        <v>#N/A</v>
      </c>
      <c r="J1448" s="80" t="e">
        <v>#N/A</v>
      </c>
      <c r="K1448" s="85" t="e">
        <v>#N/A</v>
      </c>
      <c r="L1448" s="9" t="e">
        <v>#N/A</v>
      </c>
      <c r="M1448" s="93" t="e">
        <v>#N/A</v>
      </c>
      <c r="N1448" s="8" t="e">
        <v>#N/A</v>
      </c>
      <c r="O1448" t="e">
        <v>#N/A</v>
      </c>
      <c r="P1448" t="e">
        <v>#N/A</v>
      </c>
      <c r="Q1448" t="e">
        <v>#N/A</v>
      </c>
      <c r="R1448" s="2" t="e">
        <v>#N/A</v>
      </c>
      <c r="S1448" t="e">
        <v>#N/A</v>
      </c>
      <c r="T1448" s="3" t="e">
        <v>#N/A</v>
      </c>
      <c r="U1448" s="3" t="e">
        <v>#N/A</v>
      </c>
      <c r="V1448" t="e">
        <v>#N/A</v>
      </c>
      <c r="W1448" t="e">
        <v>#N/A</v>
      </c>
      <c r="X1448" t="e">
        <v>#N/A</v>
      </c>
      <c r="Y1448" s="3" t="e">
        <v>#N/A</v>
      </c>
      <c r="Z1448" s="8" t="e">
        <v>#N/A</v>
      </c>
      <c r="AA1448" s="30" t="e">
        <v>#N/A</v>
      </c>
      <c r="AB1448" t="e">
        <v>#N/A</v>
      </c>
      <c r="AC1448" t="e">
        <v>#N/A</v>
      </c>
      <c r="AD1448" t="e">
        <v>#N/A</v>
      </c>
      <c r="AE1448" t="e">
        <v>#N/A</v>
      </c>
      <c r="AF1448" t="e">
        <v>#N/A</v>
      </c>
    </row>
    <row r="1449" spans="1:32" x14ac:dyDescent="0.25">
      <c r="A1449" t="e">
        <v>#N/A</v>
      </c>
      <c r="B1449" s="33" t="e">
        <v>#N/A</v>
      </c>
      <c r="C1449" t="e">
        <v>#N/A</v>
      </c>
      <c r="D1449" t="e">
        <v>#N/A</v>
      </c>
      <c r="E1449" s="69" t="e">
        <v>#N/A</v>
      </c>
      <c r="F1449" s="3" t="e">
        <v>#N/A</v>
      </c>
      <c r="G1449" s="3" t="e">
        <v>#N/A</v>
      </c>
      <c r="H1449" s="3" t="e">
        <v>#N/A</v>
      </c>
      <c r="I1449" s="80" t="e">
        <v>#N/A</v>
      </c>
      <c r="J1449" s="80" t="e">
        <v>#N/A</v>
      </c>
      <c r="K1449" s="85" t="e">
        <v>#N/A</v>
      </c>
      <c r="L1449" s="9" t="e">
        <v>#N/A</v>
      </c>
      <c r="M1449" s="93" t="e">
        <v>#N/A</v>
      </c>
      <c r="N1449" s="8" t="e">
        <v>#N/A</v>
      </c>
      <c r="O1449" t="e">
        <v>#N/A</v>
      </c>
      <c r="P1449" t="e">
        <v>#N/A</v>
      </c>
      <c r="Q1449" t="e">
        <v>#N/A</v>
      </c>
      <c r="R1449" s="2" t="e">
        <v>#N/A</v>
      </c>
      <c r="S1449" t="e">
        <v>#N/A</v>
      </c>
      <c r="T1449" s="3" t="e">
        <v>#N/A</v>
      </c>
      <c r="U1449" s="3" t="e">
        <v>#N/A</v>
      </c>
      <c r="V1449" t="e">
        <v>#N/A</v>
      </c>
      <c r="W1449" t="e">
        <v>#N/A</v>
      </c>
      <c r="X1449" t="e">
        <v>#N/A</v>
      </c>
      <c r="Y1449" s="3" t="e">
        <v>#N/A</v>
      </c>
      <c r="Z1449" s="8" t="e">
        <v>#N/A</v>
      </c>
      <c r="AA1449" s="30" t="e">
        <v>#N/A</v>
      </c>
      <c r="AB1449" t="e">
        <v>#N/A</v>
      </c>
      <c r="AC1449" t="e">
        <v>#N/A</v>
      </c>
      <c r="AD1449" t="e">
        <v>#N/A</v>
      </c>
      <c r="AE1449" t="e">
        <v>#N/A</v>
      </c>
      <c r="AF1449" t="e">
        <v>#N/A</v>
      </c>
    </row>
    <row r="1450" spans="1:32" x14ac:dyDescent="0.25">
      <c r="A1450" t="e">
        <v>#N/A</v>
      </c>
      <c r="B1450" s="33" t="e">
        <v>#N/A</v>
      </c>
      <c r="C1450" t="e">
        <v>#N/A</v>
      </c>
      <c r="D1450" t="e">
        <v>#N/A</v>
      </c>
      <c r="E1450" s="69" t="e">
        <v>#N/A</v>
      </c>
      <c r="F1450" s="3" t="e">
        <v>#N/A</v>
      </c>
      <c r="G1450" s="3" t="e">
        <v>#N/A</v>
      </c>
      <c r="H1450" s="3" t="e">
        <v>#N/A</v>
      </c>
      <c r="I1450" s="80" t="e">
        <v>#N/A</v>
      </c>
      <c r="J1450" s="80" t="e">
        <v>#N/A</v>
      </c>
      <c r="K1450" s="85" t="e">
        <v>#N/A</v>
      </c>
      <c r="L1450" s="9" t="e">
        <v>#N/A</v>
      </c>
      <c r="M1450" s="93" t="e">
        <v>#N/A</v>
      </c>
      <c r="N1450" s="8" t="e">
        <v>#N/A</v>
      </c>
      <c r="O1450" t="e">
        <v>#N/A</v>
      </c>
      <c r="P1450" t="e">
        <v>#N/A</v>
      </c>
      <c r="Q1450" t="e">
        <v>#N/A</v>
      </c>
      <c r="R1450" s="2" t="e">
        <v>#N/A</v>
      </c>
      <c r="S1450" t="e">
        <v>#N/A</v>
      </c>
      <c r="T1450" s="3" t="e">
        <v>#N/A</v>
      </c>
      <c r="U1450" s="3" t="e">
        <v>#N/A</v>
      </c>
      <c r="V1450" t="e">
        <v>#N/A</v>
      </c>
      <c r="W1450" t="e">
        <v>#N/A</v>
      </c>
      <c r="X1450" t="e">
        <v>#N/A</v>
      </c>
      <c r="Y1450" s="3" t="e">
        <v>#N/A</v>
      </c>
      <c r="Z1450" s="8" t="e">
        <v>#N/A</v>
      </c>
      <c r="AA1450" s="30" t="e">
        <v>#N/A</v>
      </c>
      <c r="AB1450" t="e">
        <v>#N/A</v>
      </c>
      <c r="AC1450" t="e">
        <v>#N/A</v>
      </c>
      <c r="AD1450" t="e">
        <v>#N/A</v>
      </c>
      <c r="AE1450" t="e">
        <v>#N/A</v>
      </c>
      <c r="AF1450" t="e">
        <v>#N/A</v>
      </c>
    </row>
    <row r="1451" spans="1:32" x14ac:dyDescent="0.25">
      <c r="A1451" t="e">
        <v>#N/A</v>
      </c>
      <c r="B1451" s="33" t="e">
        <v>#N/A</v>
      </c>
      <c r="C1451" t="e">
        <v>#N/A</v>
      </c>
      <c r="D1451" t="e">
        <v>#N/A</v>
      </c>
      <c r="E1451" s="69" t="e">
        <v>#N/A</v>
      </c>
      <c r="F1451" s="3" t="e">
        <v>#N/A</v>
      </c>
      <c r="G1451" s="3" t="e">
        <v>#N/A</v>
      </c>
      <c r="H1451" s="3" t="e">
        <v>#N/A</v>
      </c>
      <c r="I1451" s="80" t="e">
        <v>#N/A</v>
      </c>
      <c r="J1451" s="80" t="e">
        <v>#N/A</v>
      </c>
      <c r="K1451" s="85" t="e">
        <v>#N/A</v>
      </c>
      <c r="L1451" s="9" t="e">
        <v>#N/A</v>
      </c>
      <c r="M1451" s="93" t="e">
        <v>#N/A</v>
      </c>
      <c r="N1451" s="8" t="e">
        <v>#N/A</v>
      </c>
      <c r="O1451" t="e">
        <v>#N/A</v>
      </c>
      <c r="P1451" t="e">
        <v>#N/A</v>
      </c>
      <c r="Q1451" t="e">
        <v>#N/A</v>
      </c>
      <c r="R1451" s="2" t="e">
        <v>#N/A</v>
      </c>
      <c r="S1451" t="e">
        <v>#N/A</v>
      </c>
      <c r="T1451" s="3" t="e">
        <v>#N/A</v>
      </c>
      <c r="U1451" s="3" t="e">
        <v>#N/A</v>
      </c>
      <c r="V1451" t="e">
        <v>#N/A</v>
      </c>
      <c r="W1451" t="e">
        <v>#N/A</v>
      </c>
      <c r="X1451" t="e">
        <v>#N/A</v>
      </c>
      <c r="Y1451" s="3" t="e">
        <v>#N/A</v>
      </c>
      <c r="Z1451" s="8" t="e">
        <v>#N/A</v>
      </c>
      <c r="AA1451" s="30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</row>
    <row r="1452" spans="1:32" x14ac:dyDescent="0.25">
      <c r="A1452" t="e">
        <v>#N/A</v>
      </c>
      <c r="B1452" s="33" t="e">
        <v>#N/A</v>
      </c>
      <c r="C1452" t="e">
        <v>#N/A</v>
      </c>
      <c r="D1452" t="e">
        <v>#N/A</v>
      </c>
      <c r="E1452" s="69" t="e">
        <v>#N/A</v>
      </c>
      <c r="F1452" s="3" t="e">
        <v>#N/A</v>
      </c>
      <c r="G1452" s="3" t="e">
        <v>#N/A</v>
      </c>
      <c r="H1452" s="3" t="e">
        <v>#N/A</v>
      </c>
      <c r="I1452" s="80" t="e">
        <v>#N/A</v>
      </c>
      <c r="J1452" s="80" t="e">
        <v>#N/A</v>
      </c>
      <c r="K1452" s="85" t="e">
        <v>#N/A</v>
      </c>
      <c r="L1452" s="9" t="e">
        <v>#N/A</v>
      </c>
      <c r="M1452" s="93" t="e">
        <v>#N/A</v>
      </c>
      <c r="N1452" s="8" t="e">
        <v>#N/A</v>
      </c>
      <c r="O1452" t="e">
        <v>#N/A</v>
      </c>
      <c r="P1452" t="e">
        <v>#N/A</v>
      </c>
      <c r="Q1452" t="e">
        <v>#N/A</v>
      </c>
      <c r="R1452" s="2" t="e">
        <v>#N/A</v>
      </c>
      <c r="S1452" t="e">
        <v>#N/A</v>
      </c>
      <c r="T1452" s="3" t="e">
        <v>#N/A</v>
      </c>
      <c r="U1452" s="3" t="e">
        <v>#N/A</v>
      </c>
      <c r="V1452" t="e">
        <v>#N/A</v>
      </c>
      <c r="W1452" t="e">
        <v>#N/A</v>
      </c>
      <c r="X1452" t="e">
        <v>#N/A</v>
      </c>
      <c r="Y1452" s="3" t="e">
        <v>#N/A</v>
      </c>
      <c r="Z1452" s="8" t="e">
        <v>#N/A</v>
      </c>
      <c r="AA1452" s="30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</row>
    <row r="1453" spans="1:32" x14ac:dyDescent="0.25">
      <c r="A1453" t="e">
        <v>#N/A</v>
      </c>
      <c r="B1453" s="33" t="e">
        <v>#N/A</v>
      </c>
      <c r="C1453" t="e">
        <v>#N/A</v>
      </c>
      <c r="D1453" t="e">
        <v>#N/A</v>
      </c>
      <c r="E1453" s="69" t="e">
        <v>#N/A</v>
      </c>
      <c r="F1453" s="3" t="e">
        <v>#N/A</v>
      </c>
      <c r="G1453" s="3" t="e">
        <v>#N/A</v>
      </c>
      <c r="H1453" s="3" t="e">
        <v>#N/A</v>
      </c>
      <c r="I1453" s="80" t="e">
        <v>#N/A</v>
      </c>
      <c r="J1453" s="80" t="e">
        <v>#N/A</v>
      </c>
      <c r="K1453" s="85" t="e">
        <v>#N/A</v>
      </c>
      <c r="L1453" s="9" t="e">
        <v>#N/A</v>
      </c>
      <c r="M1453" s="93" t="e">
        <v>#N/A</v>
      </c>
      <c r="N1453" s="8" t="e">
        <v>#N/A</v>
      </c>
      <c r="O1453" t="e">
        <v>#N/A</v>
      </c>
      <c r="P1453" t="e">
        <v>#N/A</v>
      </c>
      <c r="Q1453" t="e">
        <v>#N/A</v>
      </c>
      <c r="R1453" s="2" t="e">
        <v>#N/A</v>
      </c>
      <c r="S1453" t="e">
        <v>#N/A</v>
      </c>
      <c r="T1453" s="3" t="e">
        <v>#N/A</v>
      </c>
      <c r="U1453" s="3" t="e">
        <v>#N/A</v>
      </c>
      <c r="V1453" t="e">
        <v>#N/A</v>
      </c>
      <c r="W1453" t="e">
        <v>#N/A</v>
      </c>
      <c r="X1453" t="e">
        <v>#N/A</v>
      </c>
      <c r="Y1453" s="3" t="e">
        <v>#N/A</v>
      </c>
      <c r="Z1453" s="8" t="e">
        <v>#N/A</v>
      </c>
      <c r="AA1453" s="30" t="e">
        <v>#N/A</v>
      </c>
      <c r="AB1453" t="e">
        <v>#N/A</v>
      </c>
      <c r="AC1453" t="e">
        <v>#N/A</v>
      </c>
      <c r="AD1453" t="e">
        <v>#N/A</v>
      </c>
      <c r="AE1453" t="e">
        <v>#N/A</v>
      </c>
      <c r="AF1453" t="e">
        <v>#N/A</v>
      </c>
    </row>
    <row r="1454" spans="1:32" x14ac:dyDescent="0.25">
      <c r="A1454" t="e">
        <v>#N/A</v>
      </c>
      <c r="B1454" s="33" t="e">
        <v>#N/A</v>
      </c>
      <c r="C1454" t="e">
        <v>#N/A</v>
      </c>
      <c r="D1454" t="e">
        <v>#N/A</v>
      </c>
      <c r="E1454" s="69" t="e">
        <v>#N/A</v>
      </c>
      <c r="F1454" s="3" t="e">
        <v>#N/A</v>
      </c>
      <c r="G1454" s="3" t="e">
        <v>#N/A</v>
      </c>
      <c r="H1454" s="3" t="e">
        <v>#N/A</v>
      </c>
      <c r="I1454" s="80" t="e">
        <v>#N/A</v>
      </c>
      <c r="J1454" s="80" t="e">
        <v>#N/A</v>
      </c>
      <c r="K1454" s="85" t="e">
        <v>#N/A</v>
      </c>
      <c r="L1454" s="9" t="e">
        <v>#N/A</v>
      </c>
      <c r="M1454" s="93" t="e">
        <v>#N/A</v>
      </c>
      <c r="N1454" s="8" t="e">
        <v>#N/A</v>
      </c>
      <c r="O1454" t="e">
        <v>#N/A</v>
      </c>
      <c r="P1454" t="e">
        <v>#N/A</v>
      </c>
      <c r="Q1454" t="e">
        <v>#N/A</v>
      </c>
      <c r="R1454" s="2" t="e">
        <v>#N/A</v>
      </c>
      <c r="S1454" t="e">
        <v>#N/A</v>
      </c>
      <c r="T1454" s="3" t="e">
        <v>#N/A</v>
      </c>
      <c r="U1454" s="3" t="e">
        <v>#N/A</v>
      </c>
      <c r="V1454" t="e">
        <v>#N/A</v>
      </c>
      <c r="W1454" t="e">
        <v>#N/A</v>
      </c>
      <c r="X1454" t="e">
        <v>#N/A</v>
      </c>
      <c r="Y1454" s="3" t="e">
        <v>#N/A</v>
      </c>
      <c r="Z1454" s="8" t="e">
        <v>#N/A</v>
      </c>
      <c r="AA1454" s="30" t="e">
        <v>#N/A</v>
      </c>
      <c r="AB1454" t="e">
        <v>#N/A</v>
      </c>
      <c r="AC1454" t="e">
        <v>#N/A</v>
      </c>
      <c r="AD1454" t="e">
        <v>#N/A</v>
      </c>
      <c r="AE1454" t="e">
        <v>#N/A</v>
      </c>
      <c r="AF1454" t="e">
        <v>#N/A</v>
      </c>
    </row>
    <row r="1455" spans="1:32" x14ac:dyDescent="0.25">
      <c r="A1455" t="e">
        <v>#N/A</v>
      </c>
      <c r="B1455" s="33" t="e">
        <v>#N/A</v>
      </c>
      <c r="C1455" t="e">
        <v>#N/A</v>
      </c>
      <c r="D1455" t="e">
        <v>#N/A</v>
      </c>
      <c r="E1455" s="69" t="e">
        <v>#N/A</v>
      </c>
      <c r="F1455" s="3" t="e">
        <v>#N/A</v>
      </c>
      <c r="G1455" s="3" t="e">
        <v>#N/A</v>
      </c>
      <c r="H1455" s="3" t="e">
        <v>#N/A</v>
      </c>
      <c r="I1455" s="80" t="e">
        <v>#N/A</v>
      </c>
      <c r="J1455" s="80" t="e">
        <v>#N/A</v>
      </c>
      <c r="K1455" s="85" t="e">
        <v>#N/A</v>
      </c>
      <c r="L1455" s="9" t="e">
        <v>#N/A</v>
      </c>
      <c r="M1455" s="93" t="e">
        <v>#N/A</v>
      </c>
      <c r="N1455" s="8" t="e">
        <v>#N/A</v>
      </c>
      <c r="O1455" t="e">
        <v>#N/A</v>
      </c>
      <c r="P1455" t="e">
        <v>#N/A</v>
      </c>
      <c r="Q1455" t="e">
        <v>#N/A</v>
      </c>
      <c r="R1455" s="2" t="e">
        <v>#N/A</v>
      </c>
      <c r="S1455" t="e">
        <v>#N/A</v>
      </c>
      <c r="T1455" s="3" t="e">
        <v>#N/A</v>
      </c>
      <c r="U1455" s="3" t="e">
        <v>#N/A</v>
      </c>
      <c r="V1455" t="e">
        <v>#N/A</v>
      </c>
      <c r="W1455" t="e">
        <v>#N/A</v>
      </c>
      <c r="X1455" t="e">
        <v>#N/A</v>
      </c>
      <c r="Y1455" s="3" t="e">
        <v>#N/A</v>
      </c>
      <c r="Z1455" s="8" t="e">
        <v>#N/A</v>
      </c>
      <c r="AA1455" s="30" t="e">
        <v>#N/A</v>
      </c>
      <c r="AB1455" t="e">
        <v>#N/A</v>
      </c>
      <c r="AC1455" t="e">
        <v>#N/A</v>
      </c>
      <c r="AD1455" t="e">
        <v>#N/A</v>
      </c>
      <c r="AE1455" t="e">
        <v>#N/A</v>
      </c>
      <c r="AF1455" t="e">
        <v>#N/A</v>
      </c>
    </row>
    <row r="1456" spans="1:32" x14ac:dyDescent="0.25">
      <c r="A1456" t="e">
        <v>#N/A</v>
      </c>
      <c r="B1456" s="33" t="e">
        <v>#N/A</v>
      </c>
      <c r="C1456" t="e">
        <v>#N/A</v>
      </c>
      <c r="D1456" t="e">
        <v>#N/A</v>
      </c>
      <c r="E1456" s="69" t="e">
        <v>#N/A</v>
      </c>
      <c r="F1456" s="3" t="e">
        <v>#N/A</v>
      </c>
      <c r="G1456" s="3" t="e">
        <v>#N/A</v>
      </c>
      <c r="H1456" s="3" t="e">
        <v>#N/A</v>
      </c>
      <c r="I1456" s="80" t="e">
        <v>#N/A</v>
      </c>
      <c r="J1456" s="80" t="e">
        <v>#N/A</v>
      </c>
      <c r="K1456" s="85" t="e">
        <v>#N/A</v>
      </c>
      <c r="L1456" s="9" t="e">
        <v>#N/A</v>
      </c>
      <c r="M1456" s="93" t="e">
        <v>#N/A</v>
      </c>
      <c r="N1456" s="8" t="e">
        <v>#N/A</v>
      </c>
      <c r="O1456" t="e">
        <v>#N/A</v>
      </c>
      <c r="P1456" t="e">
        <v>#N/A</v>
      </c>
      <c r="Q1456" t="e">
        <v>#N/A</v>
      </c>
      <c r="R1456" s="2" t="e">
        <v>#N/A</v>
      </c>
      <c r="S1456" t="e">
        <v>#N/A</v>
      </c>
      <c r="T1456" s="3" t="e">
        <v>#N/A</v>
      </c>
      <c r="U1456" s="3" t="e">
        <v>#N/A</v>
      </c>
      <c r="V1456" t="e">
        <v>#N/A</v>
      </c>
      <c r="W1456" t="e">
        <v>#N/A</v>
      </c>
      <c r="X1456" t="e">
        <v>#N/A</v>
      </c>
      <c r="Y1456" s="3" t="e">
        <v>#N/A</v>
      </c>
      <c r="Z1456" s="8" t="e">
        <v>#N/A</v>
      </c>
      <c r="AA1456" s="30" t="e">
        <v>#N/A</v>
      </c>
      <c r="AB1456" t="e">
        <v>#N/A</v>
      </c>
      <c r="AC1456" t="e">
        <v>#N/A</v>
      </c>
      <c r="AD1456" t="e">
        <v>#N/A</v>
      </c>
      <c r="AE1456" t="e">
        <v>#N/A</v>
      </c>
      <c r="AF1456" t="e">
        <v>#N/A</v>
      </c>
    </row>
    <row r="1457" spans="1:32" x14ac:dyDescent="0.25">
      <c r="A1457" t="e">
        <v>#N/A</v>
      </c>
      <c r="B1457" s="33" t="e">
        <v>#N/A</v>
      </c>
      <c r="C1457" t="e">
        <v>#N/A</v>
      </c>
      <c r="D1457" t="e">
        <v>#N/A</v>
      </c>
      <c r="E1457" s="69" t="e">
        <v>#N/A</v>
      </c>
      <c r="F1457" s="3" t="e">
        <v>#N/A</v>
      </c>
      <c r="G1457" s="3" t="e">
        <v>#N/A</v>
      </c>
      <c r="H1457" s="3" t="e">
        <v>#N/A</v>
      </c>
      <c r="I1457" s="80" t="e">
        <v>#N/A</v>
      </c>
      <c r="J1457" s="80" t="e">
        <v>#N/A</v>
      </c>
      <c r="K1457" s="85" t="e">
        <v>#N/A</v>
      </c>
      <c r="L1457" s="9" t="e">
        <v>#N/A</v>
      </c>
      <c r="M1457" s="93" t="e">
        <v>#N/A</v>
      </c>
      <c r="N1457" s="8" t="e">
        <v>#N/A</v>
      </c>
      <c r="O1457" t="e">
        <v>#N/A</v>
      </c>
      <c r="P1457" t="e">
        <v>#N/A</v>
      </c>
      <c r="Q1457" t="e">
        <v>#N/A</v>
      </c>
      <c r="R1457" s="2" t="e">
        <v>#N/A</v>
      </c>
      <c r="S1457" t="e">
        <v>#N/A</v>
      </c>
      <c r="T1457" s="3" t="e">
        <v>#N/A</v>
      </c>
      <c r="U1457" s="3" t="e">
        <v>#N/A</v>
      </c>
      <c r="V1457" t="e">
        <v>#N/A</v>
      </c>
      <c r="W1457" t="e">
        <v>#N/A</v>
      </c>
      <c r="X1457" t="e">
        <v>#N/A</v>
      </c>
      <c r="Y1457" s="3" t="e">
        <v>#N/A</v>
      </c>
      <c r="Z1457" s="8" t="e">
        <v>#N/A</v>
      </c>
      <c r="AA1457" s="30" t="e">
        <v>#N/A</v>
      </c>
      <c r="AB1457" t="e">
        <v>#N/A</v>
      </c>
      <c r="AC1457" t="e">
        <v>#N/A</v>
      </c>
      <c r="AD1457" t="e">
        <v>#N/A</v>
      </c>
      <c r="AE1457" t="e">
        <v>#N/A</v>
      </c>
      <c r="AF1457" t="e">
        <v>#N/A</v>
      </c>
    </row>
    <row r="1458" spans="1:32" x14ac:dyDescent="0.25">
      <c r="A1458" t="e">
        <v>#N/A</v>
      </c>
      <c r="B1458" s="33" t="e">
        <v>#N/A</v>
      </c>
      <c r="C1458" t="e">
        <v>#N/A</v>
      </c>
      <c r="D1458" t="e">
        <v>#N/A</v>
      </c>
      <c r="E1458" s="69" t="e">
        <v>#N/A</v>
      </c>
      <c r="F1458" s="3" t="e">
        <v>#N/A</v>
      </c>
      <c r="G1458" s="3" t="e">
        <v>#N/A</v>
      </c>
      <c r="H1458" s="3" t="e">
        <v>#N/A</v>
      </c>
      <c r="I1458" s="80" t="e">
        <v>#N/A</v>
      </c>
      <c r="J1458" s="80" t="e">
        <v>#N/A</v>
      </c>
      <c r="K1458" s="85" t="e">
        <v>#N/A</v>
      </c>
      <c r="L1458" s="9" t="e">
        <v>#N/A</v>
      </c>
      <c r="M1458" s="93" t="e">
        <v>#N/A</v>
      </c>
      <c r="N1458" s="8" t="e">
        <v>#N/A</v>
      </c>
      <c r="O1458" t="e">
        <v>#N/A</v>
      </c>
      <c r="P1458" t="e">
        <v>#N/A</v>
      </c>
      <c r="Q1458" t="e">
        <v>#N/A</v>
      </c>
      <c r="R1458" s="2" t="e">
        <v>#N/A</v>
      </c>
      <c r="S1458" t="e">
        <v>#N/A</v>
      </c>
      <c r="T1458" s="3" t="e">
        <v>#N/A</v>
      </c>
      <c r="U1458" s="3" t="e">
        <v>#N/A</v>
      </c>
      <c r="V1458" t="e">
        <v>#N/A</v>
      </c>
      <c r="W1458" t="e">
        <v>#N/A</v>
      </c>
      <c r="X1458" t="e">
        <v>#N/A</v>
      </c>
      <c r="Y1458" s="3" t="e">
        <v>#N/A</v>
      </c>
      <c r="Z1458" s="8" t="e">
        <v>#N/A</v>
      </c>
      <c r="AA1458" s="30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</row>
    <row r="1459" spans="1:32" x14ac:dyDescent="0.25">
      <c r="A1459" t="e">
        <v>#N/A</v>
      </c>
      <c r="B1459" s="33" t="e">
        <v>#N/A</v>
      </c>
      <c r="C1459" t="e">
        <v>#N/A</v>
      </c>
      <c r="D1459" t="e">
        <v>#N/A</v>
      </c>
      <c r="E1459" s="69" t="e">
        <v>#N/A</v>
      </c>
      <c r="F1459" s="3" t="e">
        <v>#N/A</v>
      </c>
      <c r="G1459" s="3" t="e">
        <v>#N/A</v>
      </c>
      <c r="H1459" s="3" t="e">
        <v>#N/A</v>
      </c>
      <c r="I1459" s="80" t="e">
        <v>#N/A</v>
      </c>
      <c r="J1459" s="80" t="e">
        <v>#N/A</v>
      </c>
      <c r="K1459" s="85" t="e">
        <v>#N/A</v>
      </c>
      <c r="L1459" s="9" t="e">
        <v>#N/A</v>
      </c>
      <c r="M1459" s="93" t="e">
        <v>#N/A</v>
      </c>
      <c r="N1459" s="8" t="e">
        <v>#N/A</v>
      </c>
      <c r="O1459" t="e">
        <v>#N/A</v>
      </c>
      <c r="P1459" t="e">
        <v>#N/A</v>
      </c>
      <c r="Q1459" t="e">
        <v>#N/A</v>
      </c>
      <c r="R1459" s="2" t="e">
        <v>#N/A</v>
      </c>
      <c r="S1459" t="e">
        <v>#N/A</v>
      </c>
      <c r="T1459" s="3" t="e">
        <v>#N/A</v>
      </c>
      <c r="U1459" s="3" t="e">
        <v>#N/A</v>
      </c>
      <c r="V1459" t="e">
        <v>#N/A</v>
      </c>
      <c r="W1459" t="e">
        <v>#N/A</v>
      </c>
      <c r="X1459" t="e">
        <v>#N/A</v>
      </c>
      <c r="Y1459" s="3" t="e">
        <v>#N/A</v>
      </c>
      <c r="Z1459" s="8" t="e">
        <v>#N/A</v>
      </c>
      <c r="AA1459" s="30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</row>
    <row r="1460" spans="1:32" x14ac:dyDescent="0.25">
      <c r="A1460" t="e">
        <v>#N/A</v>
      </c>
      <c r="B1460" s="33" t="e">
        <v>#N/A</v>
      </c>
      <c r="C1460" t="e">
        <v>#N/A</v>
      </c>
      <c r="D1460" t="e">
        <v>#N/A</v>
      </c>
      <c r="E1460" s="69" t="e">
        <v>#N/A</v>
      </c>
      <c r="F1460" s="3" t="e">
        <v>#N/A</v>
      </c>
      <c r="G1460" s="3" t="e">
        <v>#N/A</v>
      </c>
      <c r="H1460" s="3" t="e">
        <v>#N/A</v>
      </c>
      <c r="I1460" s="80" t="e">
        <v>#N/A</v>
      </c>
      <c r="J1460" s="80" t="e">
        <v>#N/A</v>
      </c>
      <c r="K1460" s="85" t="e">
        <v>#N/A</v>
      </c>
      <c r="L1460" s="9" t="e">
        <v>#N/A</v>
      </c>
      <c r="M1460" s="93" t="e">
        <v>#N/A</v>
      </c>
      <c r="N1460" s="8" t="e">
        <v>#N/A</v>
      </c>
      <c r="O1460" t="e">
        <v>#N/A</v>
      </c>
      <c r="P1460" t="e">
        <v>#N/A</v>
      </c>
      <c r="Q1460" t="e">
        <v>#N/A</v>
      </c>
      <c r="R1460" s="2" t="e">
        <v>#N/A</v>
      </c>
      <c r="S1460" t="e">
        <v>#N/A</v>
      </c>
      <c r="T1460" s="3" t="e">
        <v>#N/A</v>
      </c>
      <c r="U1460" s="3" t="e">
        <v>#N/A</v>
      </c>
      <c r="V1460" t="e">
        <v>#N/A</v>
      </c>
      <c r="W1460" t="e">
        <v>#N/A</v>
      </c>
      <c r="X1460" t="e">
        <v>#N/A</v>
      </c>
      <c r="Y1460" s="3" t="e">
        <v>#N/A</v>
      </c>
      <c r="Z1460" s="8" t="e">
        <v>#N/A</v>
      </c>
      <c r="AA1460" s="30" t="e">
        <v>#N/A</v>
      </c>
      <c r="AB1460" t="e">
        <v>#N/A</v>
      </c>
      <c r="AC1460" t="e">
        <v>#N/A</v>
      </c>
      <c r="AD1460" t="e">
        <v>#N/A</v>
      </c>
      <c r="AE1460" t="e">
        <v>#N/A</v>
      </c>
      <c r="AF1460" t="e">
        <v>#N/A</v>
      </c>
    </row>
    <row r="1461" spans="1:32" x14ac:dyDescent="0.25">
      <c r="A1461" t="e">
        <v>#N/A</v>
      </c>
      <c r="B1461" s="33" t="e">
        <v>#N/A</v>
      </c>
      <c r="C1461" t="e">
        <v>#N/A</v>
      </c>
      <c r="D1461" t="e">
        <v>#N/A</v>
      </c>
      <c r="E1461" s="69" t="e">
        <v>#N/A</v>
      </c>
      <c r="F1461" s="3" t="e">
        <v>#N/A</v>
      </c>
      <c r="G1461" s="3" t="e">
        <v>#N/A</v>
      </c>
      <c r="H1461" s="3" t="e">
        <v>#N/A</v>
      </c>
      <c r="I1461" s="80" t="e">
        <v>#N/A</v>
      </c>
      <c r="J1461" s="80" t="e">
        <v>#N/A</v>
      </c>
      <c r="K1461" s="85" t="e">
        <v>#N/A</v>
      </c>
      <c r="L1461" s="9" t="e">
        <v>#N/A</v>
      </c>
      <c r="M1461" s="93" t="e">
        <v>#N/A</v>
      </c>
      <c r="N1461" s="8" t="e">
        <v>#N/A</v>
      </c>
      <c r="O1461" t="e">
        <v>#N/A</v>
      </c>
      <c r="P1461" t="e">
        <v>#N/A</v>
      </c>
      <c r="Q1461" t="e">
        <v>#N/A</v>
      </c>
      <c r="R1461" s="2" t="e">
        <v>#N/A</v>
      </c>
      <c r="S1461" t="e">
        <v>#N/A</v>
      </c>
      <c r="T1461" s="3" t="e">
        <v>#N/A</v>
      </c>
      <c r="U1461" s="3" t="e">
        <v>#N/A</v>
      </c>
      <c r="V1461" t="e">
        <v>#N/A</v>
      </c>
      <c r="W1461" t="e">
        <v>#N/A</v>
      </c>
      <c r="X1461" t="e">
        <v>#N/A</v>
      </c>
      <c r="Y1461" s="3" t="e">
        <v>#N/A</v>
      </c>
      <c r="Z1461" s="8" t="e">
        <v>#N/A</v>
      </c>
      <c r="AA1461" s="30" t="e">
        <v>#N/A</v>
      </c>
      <c r="AB1461" t="e">
        <v>#N/A</v>
      </c>
      <c r="AC1461" t="e">
        <v>#N/A</v>
      </c>
      <c r="AD1461" t="e">
        <v>#N/A</v>
      </c>
      <c r="AE1461" t="e">
        <v>#N/A</v>
      </c>
      <c r="AF1461" t="e">
        <v>#N/A</v>
      </c>
    </row>
    <row r="1462" spans="1:32" x14ac:dyDescent="0.25">
      <c r="A1462" t="e">
        <v>#N/A</v>
      </c>
      <c r="B1462" s="33" t="e">
        <v>#N/A</v>
      </c>
      <c r="C1462" t="e">
        <v>#N/A</v>
      </c>
      <c r="D1462" t="e">
        <v>#N/A</v>
      </c>
      <c r="E1462" s="69" t="e">
        <v>#N/A</v>
      </c>
      <c r="F1462" s="3" t="e">
        <v>#N/A</v>
      </c>
      <c r="G1462" s="3" t="e">
        <v>#N/A</v>
      </c>
      <c r="H1462" s="3" t="e">
        <v>#N/A</v>
      </c>
      <c r="I1462" s="80" t="e">
        <v>#N/A</v>
      </c>
      <c r="J1462" s="80" t="e">
        <v>#N/A</v>
      </c>
      <c r="K1462" s="85" t="e">
        <v>#N/A</v>
      </c>
      <c r="L1462" s="9" t="e">
        <v>#N/A</v>
      </c>
      <c r="M1462" s="93" t="e">
        <v>#N/A</v>
      </c>
      <c r="N1462" s="8" t="e">
        <v>#N/A</v>
      </c>
      <c r="O1462" t="e">
        <v>#N/A</v>
      </c>
      <c r="P1462" t="e">
        <v>#N/A</v>
      </c>
      <c r="Q1462" t="e">
        <v>#N/A</v>
      </c>
      <c r="R1462" s="2" t="e">
        <v>#N/A</v>
      </c>
      <c r="S1462" t="e">
        <v>#N/A</v>
      </c>
      <c r="T1462" s="3" t="e">
        <v>#N/A</v>
      </c>
      <c r="U1462" s="3" t="e">
        <v>#N/A</v>
      </c>
      <c r="V1462" t="e">
        <v>#N/A</v>
      </c>
      <c r="W1462" t="e">
        <v>#N/A</v>
      </c>
      <c r="X1462" t="e">
        <v>#N/A</v>
      </c>
      <c r="Y1462" s="3" t="e">
        <v>#N/A</v>
      </c>
      <c r="Z1462" s="8" t="e">
        <v>#N/A</v>
      </c>
      <c r="AA1462" s="30" t="e">
        <v>#N/A</v>
      </c>
      <c r="AB1462" t="e">
        <v>#N/A</v>
      </c>
      <c r="AC1462" t="e">
        <v>#N/A</v>
      </c>
      <c r="AD1462" t="e">
        <v>#N/A</v>
      </c>
      <c r="AE1462" t="e">
        <v>#N/A</v>
      </c>
      <c r="AF1462" t="e">
        <v>#N/A</v>
      </c>
    </row>
    <row r="1463" spans="1:32" x14ac:dyDescent="0.25">
      <c r="A1463" t="e">
        <v>#N/A</v>
      </c>
      <c r="B1463" s="33" t="e">
        <v>#N/A</v>
      </c>
      <c r="C1463" t="e">
        <v>#N/A</v>
      </c>
      <c r="D1463" t="e">
        <v>#N/A</v>
      </c>
      <c r="E1463" s="69" t="e">
        <v>#N/A</v>
      </c>
      <c r="F1463" s="3" t="e">
        <v>#N/A</v>
      </c>
      <c r="G1463" s="3" t="e">
        <v>#N/A</v>
      </c>
      <c r="H1463" s="3" t="e">
        <v>#N/A</v>
      </c>
      <c r="I1463" s="80" t="e">
        <v>#N/A</v>
      </c>
      <c r="J1463" s="80" t="e">
        <v>#N/A</v>
      </c>
      <c r="K1463" s="85" t="e">
        <v>#N/A</v>
      </c>
      <c r="L1463" s="9" t="e">
        <v>#N/A</v>
      </c>
      <c r="M1463" s="93" t="e">
        <v>#N/A</v>
      </c>
      <c r="N1463" s="8" t="e">
        <v>#N/A</v>
      </c>
      <c r="O1463" t="e">
        <v>#N/A</v>
      </c>
      <c r="P1463" t="e">
        <v>#N/A</v>
      </c>
      <c r="Q1463" t="e">
        <v>#N/A</v>
      </c>
      <c r="R1463" s="2" t="e">
        <v>#N/A</v>
      </c>
      <c r="S1463" t="e">
        <v>#N/A</v>
      </c>
      <c r="T1463" s="3" t="e">
        <v>#N/A</v>
      </c>
      <c r="U1463" s="3" t="e">
        <v>#N/A</v>
      </c>
      <c r="V1463" t="e">
        <v>#N/A</v>
      </c>
      <c r="W1463" t="e">
        <v>#N/A</v>
      </c>
      <c r="X1463" t="e">
        <v>#N/A</v>
      </c>
      <c r="Y1463" s="3" t="e">
        <v>#N/A</v>
      </c>
      <c r="Z1463" s="8" t="e">
        <v>#N/A</v>
      </c>
      <c r="AA1463" s="30" t="e">
        <v>#N/A</v>
      </c>
      <c r="AB1463" t="e">
        <v>#N/A</v>
      </c>
      <c r="AC1463" t="e">
        <v>#N/A</v>
      </c>
      <c r="AD1463" t="e">
        <v>#N/A</v>
      </c>
      <c r="AE1463" t="e">
        <v>#N/A</v>
      </c>
      <c r="AF1463" t="e">
        <v>#N/A</v>
      </c>
    </row>
    <row r="1464" spans="1:32" x14ac:dyDescent="0.25">
      <c r="A1464" t="e">
        <v>#N/A</v>
      </c>
      <c r="B1464" s="33" t="e">
        <v>#N/A</v>
      </c>
      <c r="C1464" t="e">
        <v>#N/A</v>
      </c>
      <c r="D1464" t="e">
        <v>#N/A</v>
      </c>
      <c r="E1464" s="69" t="e">
        <v>#N/A</v>
      </c>
      <c r="F1464" s="3" t="e">
        <v>#N/A</v>
      </c>
      <c r="G1464" s="3" t="e">
        <v>#N/A</v>
      </c>
      <c r="H1464" s="3" t="e">
        <v>#N/A</v>
      </c>
      <c r="I1464" s="80" t="e">
        <v>#N/A</v>
      </c>
      <c r="J1464" s="80" t="e">
        <v>#N/A</v>
      </c>
      <c r="K1464" s="85" t="e">
        <v>#N/A</v>
      </c>
      <c r="L1464" s="9" t="e">
        <v>#N/A</v>
      </c>
      <c r="M1464" s="93" t="e">
        <v>#N/A</v>
      </c>
      <c r="N1464" s="8" t="e">
        <v>#N/A</v>
      </c>
      <c r="O1464" t="e">
        <v>#N/A</v>
      </c>
      <c r="P1464" t="e">
        <v>#N/A</v>
      </c>
      <c r="Q1464" t="e">
        <v>#N/A</v>
      </c>
      <c r="R1464" s="2" t="e">
        <v>#N/A</v>
      </c>
      <c r="S1464" t="e">
        <v>#N/A</v>
      </c>
      <c r="T1464" s="3" t="e">
        <v>#N/A</v>
      </c>
      <c r="U1464" s="3" t="e">
        <v>#N/A</v>
      </c>
      <c r="V1464" t="e">
        <v>#N/A</v>
      </c>
      <c r="W1464" t="e">
        <v>#N/A</v>
      </c>
      <c r="X1464" t="e">
        <v>#N/A</v>
      </c>
      <c r="Y1464" s="3" t="e">
        <v>#N/A</v>
      </c>
      <c r="Z1464" s="8" t="e">
        <v>#N/A</v>
      </c>
      <c r="AA1464" s="30" t="e">
        <v>#N/A</v>
      </c>
      <c r="AB1464" t="e">
        <v>#N/A</v>
      </c>
      <c r="AC1464" t="e">
        <v>#N/A</v>
      </c>
      <c r="AD1464" t="e">
        <v>#N/A</v>
      </c>
      <c r="AE1464" t="e">
        <v>#N/A</v>
      </c>
      <c r="AF1464" t="e">
        <v>#N/A</v>
      </c>
    </row>
    <row r="1465" spans="1:32" x14ac:dyDescent="0.25">
      <c r="A1465" t="e">
        <v>#N/A</v>
      </c>
      <c r="B1465" s="33" t="e">
        <v>#N/A</v>
      </c>
      <c r="C1465" t="e">
        <v>#N/A</v>
      </c>
      <c r="D1465" t="e">
        <v>#N/A</v>
      </c>
      <c r="E1465" s="69" t="e">
        <v>#N/A</v>
      </c>
      <c r="F1465" s="3" t="e">
        <v>#N/A</v>
      </c>
      <c r="G1465" s="3" t="e">
        <v>#N/A</v>
      </c>
      <c r="H1465" s="3" t="e">
        <v>#N/A</v>
      </c>
      <c r="I1465" s="80" t="e">
        <v>#N/A</v>
      </c>
      <c r="J1465" s="80" t="e">
        <v>#N/A</v>
      </c>
      <c r="K1465" s="85" t="e">
        <v>#N/A</v>
      </c>
      <c r="L1465" s="9" t="e">
        <v>#N/A</v>
      </c>
      <c r="M1465" s="93" t="e">
        <v>#N/A</v>
      </c>
      <c r="N1465" s="8" t="e">
        <v>#N/A</v>
      </c>
      <c r="O1465" t="e">
        <v>#N/A</v>
      </c>
      <c r="P1465" t="e">
        <v>#N/A</v>
      </c>
      <c r="Q1465" t="e">
        <v>#N/A</v>
      </c>
      <c r="R1465" s="2" t="e">
        <v>#N/A</v>
      </c>
      <c r="S1465" t="e">
        <v>#N/A</v>
      </c>
      <c r="T1465" s="3" t="e">
        <v>#N/A</v>
      </c>
      <c r="U1465" s="3" t="e">
        <v>#N/A</v>
      </c>
      <c r="V1465" t="e">
        <v>#N/A</v>
      </c>
      <c r="W1465" t="e">
        <v>#N/A</v>
      </c>
      <c r="X1465" t="e">
        <v>#N/A</v>
      </c>
      <c r="Y1465" s="3" t="e">
        <v>#N/A</v>
      </c>
      <c r="Z1465" s="8" t="e">
        <v>#N/A</v>
      </c>
      <c r="AA1465" s="30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</row>
    <row r="1466" spans="1:32" x14ac:dyDescent="0.25">
      <c r="A1466" t="e">
        <v>#N/A</v>
      </c>
      <c r="B1466" s="33" t="e">
        <v>#N/A</v>
      </c>
      <c r="C1466" t="e">
        <v>#N/A</v>
      </c>
      <c r="D1466" t="e">
        <v>#N/A</v>
      </c>
      <c r="E1466" s="69" t="e">
        <v>#N/A</v>
      </c>
      <c r="F1466" s="3" t="e">
        <v>#N/A</v>
      </c>
      <c r="G1466" s="3" t="e">
        <v>#N/A</v>
      </c>
      <c r="H1466" s="3" t="e">
        <v>#N/A</v>
      </c>
      <c r="I1466" s="80" t="e">
        <v>#N/A</v>
      </c>
      <c r="J1466" s="80" t="e">
        <v>#N/A</v>
      </c>
      <c r="K1466" s="85" t="e">
        <v>#N/A</v>
      </c>
      <c r="L1466" s="9" t="e">
        <v>#N/A</v>
      </c>
      <c r="M1466" s="93" t="e">
        <v>#N/A</v>
      </c>
      <c r="N1466" s="8" t="e">
        <v>#N/A</v>
      </c>
      <c r="O1466" t="e">
        <v>#N/A</v>
      </c>
      <c r="P1466" t="e">
        <v>#N/A</v>
      </c>
      <c r="Q1466" t="e">
        <v>#N/A</v>
      </c>
      <c r="R1466" s="2" t="e">
        <v>#N/A</v>
      </c>
      <c r="S1466" t="e">
        <v>#N/A</v>
      </c>
      <c r="T1466" s="3" t="e">
        <v>#N/A</v>
      </c>
      <c r="U1466" s="3" t="e">
        <v>#N/A</v>
      </c>
      <c r="V1466" t="e">
        <v>#N/A</v>
      </c>
      <c r="W1466" t="e">
        <v>#N/A</v>
      </c>
      <c r="X1466" t="e">
        <v>#N/A</v>
      </c>
      <c r="Y1466" s="3" t="e">
        <v>#N/A</v>
      </c>
      <c r="Z1466" s="8" t="e">
        <v>#N/A</v>
      </c>
      <c r="AA1466" s="30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</row>
    <row r="1467" spans="1:32" x14ac:dyDescent="0.25">
      <c r="A1467" t="e">
        <v>#N/A</v>
      </c>
      <c r="B1467" s="33" t="e">
        <v>#N/A</v>
      </c>
      <c r="C1467" t="e">
        <v>#N/A</v>
      </c>
      <c r="D1467" t="e">
        <v>#N/A</v>
      </c>
      <c r="E1467" s="69" t="e">
        <v>#N/A</v>
      </c>
      <c r="F1467" s="3" t="e">
        <v>#N/A</v>
      </c>
      <c r="G1467" s="3" t="e">
        <v>#N/A</v>
      </c>
      <c r="H1467" s="3" t="e">
        <v>#N/A</v>
      </c>
      <c r="I1467" s="80" t="e">
        <v>#N/A</v>
      </c>
      <c r="J1467" s="80" t="e">
        <v>#N/A</v>
      </c>
      <c r="K1467" s="85" t="e">
        <v>#N/A</v>
      </c>
      <c r="L1467" s="9" t="e">
        <v>#N/A</v>
      </c>
      <c r="M1467" s="93" t="e">
        <v>#N/A</v>
      </c>
      <c r="N1467" s="8" t="e">
        <v>#N/A</v>
      </c>
      <c r="O1467" t="e">
        <v>#N/A</v>
      </c>
      <c r="P1467" t="e">
        <v>#N/A</v>
      </c>
      <c r="Q1467" t="e">
        <v>#N/A</v>
      </c>
      <c r="R1467" s="2" t="e">
        <v>#N/A</v>
      </c>
      <c r="S1467" t="e">
        <v>#N/A</v>
      </c>
      <c r="T1467" s="3" t="e">
        <v>#N/A</v>
      </c>
      <c r="U1467" s="3" t="e">
        <v>#N/A</v>
      </c>
      <c r="V1467" t="e">
        <v>#N/A</v>
      </c>
      <c r="W1467" t="e">
        <v>#N/A</v>
      </c>
      <c r="X1467" t="e">
        <v>#N/A</v>
      </c>
      <c r="Y1467" s="3" t="e">
        <v>#N/A</v>
      </c>
      <c r="Z1467" s="8" t="e">
        <v>#N/A</v>
      </c>
      <c r="AA1467" s="30" t="e">
        <v>#N/A</v>
      </c>
      <c r="AB1467" t="e">
        <v>#N/A</v>
      </c>
      <c r="AC1467" t="e">
        <v>#N/A</v>
      </c>
      <c r="AD1467" t="e">
        <v>#N/A</v>
      </c>
      <c r="AE1467" t="e">
        <v>#N/A</v>
      </c>
      <c r="AF1467" t="e">
        <v>#N/A</v>
      </c>
    </row>
    <row r="1468" spans="1:32" x14ac:dyDescent="0.25">
      <c r="A1468" t="e">
        <v>#N/A</v>
      </c>
      <c r="B1468" s="33" t="e">
        <v>#N/A</v>
      </c>
      <c r="C1468" t="e">
        <v>#N/A</v>
      </c>
      <c r="D1468" t="e">
        <v>#N/A</v>
      </c>
      <c r="E1468" s="69" t="e">
        <v>#N/A</v>
      </c>
      <c r="F1468" s="3" t="e">
        <v>#N/A</v>
      </c>
      <c r="G1468" s="3" t="e">
        <v>#N/A</v>
      </c>
      <c r="H1468" s="3" t="e">
        <v>#N/A</v>
      </c>
      <c r="I1468" s="80" t="e">
        <v>#N/A</v>
      </c>
      <c r="J1468" s="80" t="e">
        <v>#N/A</v>
      </c>
      <c r="K1468" s="85" t="e">
        <v>#N/A</v>
      </c>
      <c r="L1468" s="9" t="e">
        <v>#N/A</v>
      </c>
      <c r="M1468" s="93" t="e">
        <v>#N/A</v>
      </c>
      <c r="N1468" s="8" t="e">
        <v>#N/A</v>
      </c>
      <c r="O1468" t="e">
        <v>#N/A</v>
      </c>
      <c r="P1468" t="e">
        <v>#N/A</v>
      </c>
      <c r="Q1468" t="e">
        <v>#N/A</v>
      </c>
      <c r="R1468" s="2" t="e">
        <v>#N/A</v>
      </c>
      <c r="S1468" t="e">
        <v>#N/A</v>
      </c>
      <c r="T1468" s="3" t="e">
        <v>#N/A</v>
      </c>
      <c r="U1468" s="3" t="e">
        <v>#N/A</v>
      </c>
      <c r="V1468" t="e">
        <v>#N/A</v>
      </c>
      <c r="W1468" t="e">
        <v>#N/A</v>
      </c>
      <c r="X1468" t="e">
        <v>#N/A</v>
      </c>
      <c r="Y1468" s="3" t="e">
        <v>#N/A</v>
      </c>
      <c r="Z1468" s="8" t="e">
        <v>#N/A</v>
      </c>
      <c r="AA1468" s="30" t="e">
        <v>#N/A</v>
      </c>
      <c r="AB1468" t="e">
        <v>#N/A</v>
      </c>
      <c r="AC1468" t="e">
        <v>#N/A</v>
      </c>
      <c r="AD1468" t="e">
        <v>#N/A</v>
      </c>
      <c r="AE1468" t="e">
        <v>#N/A</v>
      </c>
      <c r="AF1468" t="e">
        <v>#N/A</v>
      </c>
    </row>
    <row r="1469" spans="1:32" x14ac:dyDescent="0.25">
      <c r="A1469" t="e">
        <v>#N/A</v>
      </c>
      <c r="B1469" s="33" t="e">
        <v>#N/A</v>
      </c>
      <c r="C1469" t="e">
        <v>#N/A</v>
      </c>
      <c r="D1469" t="e">
        <v>#N/A</v>
      </c>
      <c r="E1469" s="69" t="e">
        <v>#N/A</v>
      </c>
      <c r="F1469" s="3" t="e">
        <v>#N/A</v>
      </c>
      <c r="G1469" s="3" t="e">
        <v>#N/A</v>
      </c>
      <c r="H1469" s="3" t="e">
        <v>#N/A</v>
      </c>
      <c r="I1469" s="80" t="e">
        <v>#N/A</v>
      </c>
      <c r="J1469" s="80" t="e">
        <v>#N/A</v>
      </c>
      <c r="K1469" s="85" t="e">
        <v>#N/A</v>
      </c>
      <c r="L1469" s="9" t="e">
        <v>#N/A</v>
      </c>
      <c r="M1469" s="93" t="e">
        <v>#N/A</v>
      </c>
      <c r="N1469" s="8" t="e">
        <v>#N/A</v>
      </c>
      <c r="O1469" t="e">
        <v>#N/A</v>
      </c>
      <c r="P1469" t="e">
        <v>#N/A</v>
      </c>
      <c r="Q1469" t="e">
        <v>#N/A</v>
      </c>
      <c r="R1469" s="2" t="e">
        <v>#N/A</v>
      </c>
      <c r="S1469" t="e">
        <v>#N/A</v>
      </c>
      <c r="T1469" s="3" t="e">
        <v>#N/A</v>
      </c>
      <c r="U1469" s="3" t="e">
        <v>#N/A</v>
      </c>
      <c r="V1469" t="e">
        <v>#N/A</v>
      </c>
      <c r="W1469" t="e">
        <v>#N/A</v>
      </c>
      <c r="X1469" t="e">
        <v>#N/A</v>
      </c>
      <c r="Y1469" s="3" t="e">
        <v>#N/A</v>
      </c>
      <c r="Z1469" s="8" t="e">
        <v>#N/A</v>
      </c>
      <c r="AA1469" s="30" t="e">
        <v>#N/A</v>
      </c>
      <c r="AB1469" t="e">
        <v>#N/A</v>
      </c>
      <c r="AC1469" t="e">
        <v>#N/A</v>
      </c>
      <c r="AD1469" t="e">
        <v>#N/A</v>
      </c>
      <c r="AE1469" t="e">
        <v>#N/A</v>
      </c>
      <c r="AF1469" t="e">
        <v>#N/A</v>
      </c>
    </row>
    <row r="1470" spans="1:32" x14ac:dyDescent="0.25">
      <c r="A1470" t="e">
        <v>#N/A</v>
      </c>
      <c r="B1470" s="33" t="e">
        <v>#N/A</v>
      </c>
      <c r="C1470" t="e">
        <v>#N/A</v>
      </c>
      <c r="D1470" t="e">
        <v>#N/A</v>
      </c>
      <c r="E1470" s="69" t="e">
        <v>#N/A</v>
      </c>
      <c r="F1470" s="3" t="e">
        <v>#N/A</v>
      </c>
      <c r="G1470" s="3" t="e">
        <v>#N/A</v>
      </c>
      <c r="H1470" s="3" t="e">
        <v>#N/A</v>
      </c>
      <c r="I1470" s="80" t="e">
        <v>#N/A</v>
      </c>
      <c r="J1470" s="80" t="e">
        <v>#N/A</v>
      </c>
      <c r="K1470" s="85" t="e">
        <v>#N/A</v>
      </c>
      <c r="L1470" s="9" t="e">
        <v>#N/A</v>
      </c>
      <c r="M1470" s="93" t="e">
        <v>#N/A</v>
      </c>
      <c r="N1470" s="8" t="e">
        <v>#N/A</v>
      </c>
      <c r="O1470" t="e">
        <v>#N/A</v>
      </c>
      <c r="P1470" t="e">
        <v>#N/A</v>
      </c>
      <c r="Q1470" t="e">
        <v>#N/A</v>
      </c>
      <c r="R1470" s="2" t="e">
        <v>#N/A</v>
      </c>
      <c r="S1470" t="e">
        <v>#N/A</v>
      </c>
      <c r="T1470" s="3" t="e">
        <v>#N/A</v>
      </c>
      <c r="U1470" s="3" t="e">
        <v>#N/A</v>
      </c>
      <c r="V1470" t="e">
        <v>#N/A</v>
      </c>
      <c r="W1470" t="e">
        <v>#N/A</v>
      </c>
      <c r="X1470" t="e">
        <v>#N/A</v>
      </c>
      <c r="Y1470" s="3" t="e">
        <v>#N/A</v>
      </c>
      <c r="Z1470" s="8" t="e">
        <v>#N/A</v>
      </c>
      <c r="AA1470" s="30" t="e">
        <v>#N/A</v>
      </c>
      <c r="AB1470" t="e">
        <v>#N/A</v>
      </c>
      <c r="AC1470" t="e">
        <v>#N/A</v>
      </c>
      <c r="AD1470" t="e">
        <v>#N/A</v>
      </c>
      <c r="AE1470" t="e">
        <v>#N/A</v>
      </c>
      <c r="AF1470" t="e">
        <v>#N/A</v>
      </c>
    </row>
    <row r="1471" spans="1:32" x14ac:dyDescent="0.25">
      <c r="A1471" t="e">
        <v>#N/A</v>
      </c>
      <c r="B1471" s="33" t="e">
        <v>#N/A</v>
      </c>
      <c r="C1471" t="e">
        <v>#N/A</v>
      </c>
      <c r="D1471" t="e">
        <v>#N/A</v>
      </c>
      <c r="E1471" s="69" t="e">
        <v>#N/A</v>
      </c>
      <c r="F1471" s="3" t="e">
        <v>#N/A</v>
      </c>
      <c r="G1471" s="3" t="e">
        <v>#N/A</v>
      </c>
      <c r="H1471" s="3" t="e">
        <v>#N/A</v>
      </c>
      <c r="I1471" s="80" t="e">
        <v>#N/A</v>
      </c>
      <c r="J1471" s="80" t="e">
        <v>#N/A</v>
      </c>
      <c r="K1471" s="85" t="e">
        <v>#N/A</v>
      </c>
      <c r="L1471" s="9" t="e">
        <v>#N/A</v>
      </c>
      <c r="M1471" s="93" t="e">
        <v>#N/A</v>
      </c>
      <c r="N1471" s="8" t="e">
        <v>#N/A</v>
      </c>
      <c r="O1471" t="e">
        <v>#N/A</v>
      </c>
      <c r="P1471" t="e">
        <v>#N/A</v>
      </c>
      <c r="Q1471" t="e">
        <v>#N/A</v>
      </c>
      <c r="R1471" s="2" t="e">
        <v>#N/A</v>
      </c>
      <c r="S1471" t="e">
        <v>#N/A</v>
      </c>
      <c r="T1471" s="3" t="e">
        <v>#N/A</v>
      </c>
      <c r="U1471" s="3" t="e">
        <v>#N/A</v>
      </c>
      <c r="V1471" t="e">
        <v>#N/A</v>
      </c>
      <c r="W1471" t="e">
        <v>#N/A</v>
      </c>
      <c r="X1471" t="e">
        <v>#N/A</v>
      </c>
      <c r="Y1471" s="3" t="e">
        <v>#N/A</v>
      </c>
      <c r="Z1471" s="8" t="e">
        <v>#N/A</v>
      </c>
      <c r="AA1471" s="30" t="e">
        <v>#N/A</v>
      </c>
      <c r="AB1471" t="e">
        <v>#N/A</v>
      </c>
      <c r="AC1471" t="e">
        <v>#N/A</v>
      </c>
      <c r="AD1471" t="e">
        <v>#N/A</v>
      </c>
      <c r="AE1471" t="e">
        <v>#N/A</v>
      </c>
      <c r="AF1471" t="e">
        <v>#N/A</v>
      </c>
    </row>
    <row r="1472" spans="1:32" x14ac:dyDescent="0.25">
      <c r="A1472" t="e">
        <v>#N/A</v>
      </c>
      <c r="B1472" s="33" t="e">
        <v>#N/A</v>
      </c>
      <c r="C1472" t="e">
        <v>#N/A</v>
      </c>
      <c r="D1472" t="e">
        <v>#N/A</v>
      </c>
      <c r="E1472" s="69" t="e">
        <v>#N/A</v>
      </c>
      <c r="F1472" s="3" t="e">
        <v>#N/A</v>
      </c>
      <c r="G1472" s="3" t="e">
        <v>#N/A</v>
      </c>
      <c r="H1472" s="3" t="e">
        <v>#N/A</v>
      </c>
      <c r="I1472" s="80" t="e">
        <v>#N/A</v>
      </c>
      <c r="J1472" s="80" t="e">
        <v>#N/A</v>
      </c>
      <c r="K1472" s="85" t="e">
        <v>#N/A</v>
      </c>
      <c r="L1472" s="9" t="e">
        <v>#N/A</v>
      </c>
      <c r="M1472" s="93" t="e">
        <v>#N/A</v>
      </c>
      <c r="N1472" s="8" t="e">
        <v>#N/A</v>
      </c>
      <c r="O1472" t="e">
        <v>#N/A</v>
      </c>
      <c r="P1472" t="e">
        <v>#N/A</v>
      </c>
      <c r="Q1472" t="e">
        <v>#N/A</v>
      </c>
      <c r="R1472" s="2" t="e">
        <v>#N/A</v>
      </c>
      <c r="S1472" t="e">
        <v>#N/A</v>
      </c>
      <c r="T1472" s="3" t="e">
        <v>#N/A</v>
      </c>
      <c r="U1472" s="3" t="e">
        <v>#N/A</v>
      </c>
      <c r="V1472" t="e">
        <v>#N/A</v>
      </c>
      <c r="W1472" t="e">
        <v>#N/A</v>
      </c>
      <c r="X1472" t="e">
        <v>#N/A</v>
      </c>
      <c r="Y1472" s="3" t="e">
        <v>#N/A</v>
      </c>
      <c r="Z1472" s="8" t="e">
        <v>#N/A</v>
      </c>
      <c r="AA1472" s="30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</row>
    <row r="1473" spans="1:32" x14ac:dyDescent="0.25">
      <c r="A1473" t="e">
        <v>#N/A</v>
      </c>
      <c r="B1473" s="33" t="e">
        <v>#N/A</v>
      </c>
      <c r="C1473" t="e">
        <v>#N/A</v>
      </c>
      <c r="D1473" t="e">
        <v>#N/A</v>
      </c>
      <c r="E1473" s="69" t="e">
        <v>#N/A</v>
      </c>
      <c r="F1473" s="3" t="e">
        <v>#N/A</v>
      </c>
      <c r="G1473" s="3" t="e">
        <v>#N/A</v>
      </c>
      <c r="H1473" s="3" t="e">
        <v>#N/A</v>
      </c>
      <c r="I1473" s="80" t="e">
        <v>#N/A</v>
      </c>
      <c r="J1473" s="80" t="e">
        <v>#N/A</v>
      </c>
      <c r="K1473" s="85" t="e">
        <v>#N/A</v>
      </c>
      <c r="L1473" s="9" t="e">
        <v>#N/A</v>
      </c>
      <c r="M1473" s="93" t="e">
        <v>#N/A</v>
      </c>
      <c r="N1473" s="8" t="e">
        <v>#N/A</v>
      </c>
      <c r="O1473" t="e">
        <v>#N/A</v>
      </c>
      <c r="P1473" t="e">
        <v>#N/A</v>
      </c>
      <c r="Q1473" t="e">
        <v>#N/A</v>
      </c>
      <c r="R1473" s="2" t="e">
        <v>#N/A</v>
      </c>
      <c r="S1473" t="e">
        <v>#N/A</v>
      </c>
      <c r="T1473" s="3" t="e">
        <v>#N/A</v>
      </c>
      <c r="U1473" s="3" t="e">
        <v>#N/A</v>
      </c>
      <c r="V1473" t="e">
        <v>#N/A</v>
      </c>
      <c r="W1473" t="e">
        <v>#N/A</v>
      </c>
      <c r="X1473" t="e">
        <v>#N/A</v>
      </c>
      <c r="Y1473" s="3" t="e">
        <v>#N/A</v>
      </c>
      <c r="Z1473" s="8" t="e">
        <v>#N/A</v>
      </c>
      <c r="AA1473" s="30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</row>
    <row r="1474" spans="1:32" x14ac:dyDescent="0.25">
      <c r="A1474" t="e">
        <v>#N/A</v>
      </c>
      <c r="B1474" s="33" t="e">
        <v>#N/A</v>
      </c>
      <c r="C1474" t="e">
        <v>#N/A</v>
      </c>
      <c r="D1474" t="e">
        <v>#N/A</v>
      </c>
      <c r="E1474" s="69" t="e">
        <v>#N/A</v>
      </c>
      <c r="F1474" s="3" t="e">
        <v>#N/A</v>
      </c>
      <c r="G1474" s="3" t="e">
        <v>#N/A</v>
      </c>
      <c r="H1474" s="3" t="e">
        <v>#N/A</v>
      </c>
      <c r="I1474" s="80" t="e">
        <v>#N/A</v>
      </c>
      <c r="J1474" s="80" t="e">
        <v>#N/A</v>
      </c>
      <c r="K1474" s="85" t="e">
        <v>#N/A</v>
      </c>
      <c r="L1474" s="9" t="e">
        <v>#N/A</v>
      </c>
      <c r="M1474" s="93" t="e">
        <v>#N/A</v>
      </c>
      <c r="N1474" s="8" t="e">
        <v>#N/A</v>
      </c>
      <c r="O1474" t="e">
        <v>#N/A</v>
      </c>
      <c r="P1474" t="e">
        <v>#N/A</v>
      </c>
      <c r="Q1474" t="e">
        <v>#N/A</v>
      </c>
      <c r="R1474" s="2" t="e">
        <v>#N/A</v>
      </c>
      <c r="S1474" t="e">
        <v>#N/A</v>
      </c>
      <c r="T1474" s="3" t="e">
        <v>#N/A</v>
      </c>
      <c r="U1474" s="3" t="e">
        <v>#N/A</v>
      </c>
      <c r="V1474" t="e">
        <v>#N/A</v>
      </c>
      <c r="W1474" t="e">
        <v>#N/A</v>
      </c>
      <c r="X1474" t="e">
        <v>#N/A</v>
      </c>
      <c r="Y1474" s="3" t="e">
        <v>#N/A</v>
      </c>
      <c r="Z1474" s="8" t="e">
        <v>#N/A</v>
      </c>
      <c r="AA1474" s="30" t="e">
        <v>#N/A</v>
      </c>
      <c r="AB1474" t="e">
        <v>#N/A</v>
      </c>
      <c r="AC1474" t="e">
        <v>#N/A</v>
      </c>
      <c r="AD1474" t="e">
        <v>#N/A</v>
      </c>
      <c r="AE1474" t="e">
        <v>#N/A</v>
      </c>
      <c r="AF1474" t="e">
        <v>#N/A</v>
      </c>
    </row>
    <row r="1475" spans="1:32" x14ac:dyDescent="0.25">
      <c r="A1475" t="e">
        <v>#N/A</v>
      </c>
      <c r="B1475" s="33" t="e">
        <v>#N/A</v>
      </c>
      <c r="C1475" t="e">
        <v>#N/A</v>
      </c>
      <c r="D1475" t="e">
        <v>#N/A</v>
      </c>
      <c r="E1475" s="69" t="e">
        <v>#N/A</v>
      </c>
      <c r="F1475" s="3" t="e">
        <v>#N/A</v>
      </c>
      <c r="G1475" s="3" t="e">
        <v>#N/A</v>
      </c>
      <c r="H1475" s="3" t="e">
        <v>#N/A</v>
      </c>
      <c r="I1475" s="80" t="e">
        <v>#N/A</v>
      </c>
      <c r="J1475" s="80" t="e">
        <v>#N/A</v>
      </c>
      <c r="K1475" s="85" t="e">
        <v>#N/A</v>
      </c>
      <c r="L1475" s="9" t="e">
        <v>#N/A</v>
      </c>
      <c r="M1475" s="93" t="e">
        <v>#N/A</v>
      </c>
      <c r="N1475" s="8" t="e">
        <v>#N/A</v>
      </c>
      <c r="O1475" t="e">
        <v>#N/A</v>
      </c>
      <c r="P1475" t="e">
        <v>#N/A</v>
      </c>
      <c r="Q1475" t="e">
        <v>#N/A</v>
      </c>
      <c r="R1475" s="2" t="e">
        <v>#N/A</v>
      </c>
      <c r="S1475" t="e">
        <v>#N/A</v>
      </c>
      <c r="T1475" s="3" t="e">
        <v>#N/A</v>
      </c>
      <c r="U1475" s="3" t="e">
        <v>#N/A</v>
      </c>
      <c r="V1475" t="e">
        <v>#N/A</v>
      </c>
      <c r="W1475" t="e">
        <v>#N/A</v>
      </c>
      <c r="X1475" t="e">
        <v>#N/A</v>
      </c>
      <c r="Y1475" s="3" t="e">
        <v>#N/A</v>
      </c>
      <c r="Z1475" s="8" t="e">
        <v>#N/A</v>
      </c>
      <c r="AA1475" s="30" t="e">
        <v>#N/A</v>
      </c>
      <c r="AB1475" t="e">
        <v>#N/A</v>
      </c>
      <c r="AC1475" t="e">
        <v>#N/A</v>
      </c>
      <c r="AD1475" t="e">
        <v>#N/A</v>
      </c>
      <c r="AE1475" t="e">
        <v>#N/A</v>
      </c>
      <c r="AF1475" t="e">
        <v>#N/A</v>
      </c>
    </row>
    <row r="1476" spans="1:32" x14ac:dyDescent="0.25">
      <c r="A1476" t="e">
        <v>#N/A</v>
      </c>
      <c r="B1476" s="33" t="e">
        <v>#N/A</v>
      </c>
      <c r="C1476" t="e">
        <v>#N/A</v>
      </c>
      <c r="D1476" t="e">
        <v>#N/A</v>
      </c>
      <c r="E1476" s="69" t="e">
        <v>#N/A</v>
      </c>
      <c r="F1476" s="3" t="e">
        <v>#N/A</v>
      </c>
      <c r="G1476" s="3" t="e">
        <v>#N/A</v>
      </c>
      <c r="H1476" s="3" t="e">
        <v>#N/A</v>
      </c>
      <c r="I1476" s="80" t="e">
        <v>#N/A</v>
      </c>
      <c r="J1476" s="80" t="e">
        <v>#N/A</v>
      </c>
      <c r="K1476" s="85" t="e">
        <v>#N/A</v>
      </c>
      <c r="L1476" s="9" t="e">
        <v>#N/A</v>
      </c>
      <c r="M1476" s="93" t="e">
        <v>#N/A</v>
      </c>
      <c r="N1476" s="8" t="e">
        <v>#N/A</v>
      </c>
      <c r="O1476" t="e">
        <v>#N/A</v>
      </c>
      <c r="P1476" t="e">
        <v>#N/A</v>
      </c>
      <c r="Q1476" t="e">
        <v>#N/A</v>
      </c>
      <c r="R1476" s="2" t="e">
        <v>#N/A</v>
      </c>
      <c r="S1476" t="e">
        <v>#N/A</v>
      </c>
      <c r="T1476" s="3" t="e">
        <v>#N/A</v>
      </c>
      <c r="U1476" s="3" t="e">
        <v>#N/A</v>
      </c>
      <c r="V1476" t="e">
        <v>#N/A</v>
      </c>
      <c r="W1476" t="e">
        <v>#N/A</v>
      </c>
      <c r="X1476" t="e">
        <v>#N/A</v>
      </c>
      <c r="Y1476" s="3" t="e">
        <v>#N/A</v>
      </c>
      <c r="Z1476" s="8" t="e">
        <v>#N/A</v>
      </c>
      <c r="AA1476" s="30" t="e">
        <v>#N/A</v>
      </c>
      <c r="AB1476" t="e">
        <v>#N/A</v>
      </c>
      <c r="AC1476" t="e">
        <v>#N/A</v>
      </c>
      <c r="AD1476" t="e">
        <v>#N/A</v>
      </c>
      <c r="AE1476" t="e">
        <v>#N/A</v>
      </c>
      <c r="AF1476" t="e">
        <v>#N/A</v>
      </c>
    </row>
    <row r="1477" spans="1:32" x14ac:dyDescent="0.25">
      <c r="A1477" t="e">
        <v>#N/A</v>
      </c>
      <c r="B1477" s="33" t="e">
        <v>#N/A</v>
      </c>
      <c r="C1477" t="e">
        <v>#N/A</v>
      </c>
      <c r="D1477" t="e">
        <v>#N/A</v>
      </c>
      <c r="E1477" s="69" t="e">
        <v>#N/A</v>
      </c>
      <c r="F1477" s="3" t="e">
        <v>#N/A</v>
      </c>
      <c r="G1477" s="3" t="e">
        <v>#N/A</v>
      </c>
      <c r="H1477" s="3" t="e">
        <v>#N/A</v>
      </c>
      <c r="I1477" s="80" t="e">
        <v>#N/A</v>
      </c>
      <c r="J1477" s="80" t="e">
        <v>#N/A</v>
      </c>
      <c r="K1477" s="85" t="e">
        <v>#N/A</v>
      </c>
      <c r="L1477" s="9" t="e">
        <v>#N/A</v>
      </c>
      <c r="M1477" s="93" t="e">
        <v>#N/A</v>
      </c>
      <c r="N1477" s="8" t="e">
        <v>#N/A</v>
      </c>
      <c r="O1477" t="e">
        <v>#N/A</v>
      </c>
      <c r="P1477" t="e">
        <v>#N/A</v>
      </c>
      <c r="Q1477" t="e">
        <v>#N/A</v>
      </c>
      <c r="R1477" s="2" t="e">
        <v>#N/A</v>
      </c>
      <c r="S1477" t="e">
        <v>#N/A</v>
      </c>
      <c r="T1477" s="3" t="e">
        <v>#N/A</v>
      </c>
      <c r="U1477" s="3" t="e">
        <v>#N/A</v>
      </c>
      <c r="V1477" t="e">
        <v>#N/A</v>
      </c>
      <c r="W1477" t="e">
        <v>#N/A</v>
      </c>
      <c r="X1477" t="e">
        <v>#N/A</v>
      </c>
      <c r="Y1477" s="3" t="e">
        <v>#N/A</v>
      </c>
      <c r="Z1477" s="8" t="e">
        <v>#N/A</v>
      </c>
      <c r="AA1477" s="30" t="e">
        <v>#N/A</v>
      </c>
      <c r="AB1477" t="e">
        <v>#N/A</v>
      </c>
      <c r="AC1477" t="e">
        <v>#N/A</v>
      </c>
      <c r="AD1477" t="e">
        <v>#N/A</v>
      </c>
      <c r="AE1477" t="e">
        <v>#N/A</v>
      </c>
      <c r="AF1477" t="e">
        <v>#N/A</v>
      </c>
    </row>
    <row r="1478" spans="1:32" x14ac:dyDescent="0.25">
      <c r="A1478" t="e">
        <v>#N/A</v>
      </c>
      <c r="B1478" s="33" t="e">
        <v>#N/A</v>
      </c>
      <c r="C1478" t="e">
        <v>#N/A</v>
      </c>
      <c r="D1478" t="e">
        <v>#N/A</v>
      </c>
      <c r="E1478" s="69" t="e">
        <v>#N/A</v>
      </c>
      <c r="F1478" s="3" t="e">
        <v>#N/A</v>
      </c>
      <c r="G1478" s="3" t="e">
        <v>#N/A</v>
      </c>
      <c r="H1478" s="3" t="e">
        <v>#N/A</v>
      </c>
      <c r="I1478" s="80" t="e">
        <v>#N/A</v>
      </c>
      <c r="J1478" s="80" t="e">
        <v>#N/A</v>
      </c>
      <c r="K1478" s="85" t="e">
        <v>#N/A</v>
      </c>
      <c r="L1478" s="9" t="e">
        <v>#N/A</v>
      </c>
      <c r="M1478" s="93" t="e">
        <v>#N/A</v>
      </c>
      <c r="N1478" s="8" t="e">
        <v>#N/A</v>
      </c>
      <c r="O1478" t="e">
        <v>#N/A</v>
      </c>
      <c r="P1478" t="e">
        <v>#N/A</v>
      </c>
      <c r="Q1478" t="e">
        <v>#N/A</v>
      </c>
      <c r="R1478" s="2" t="e">
        <v>#N/A</v>
      </c>
      <c r="S1478" t="e">
        <v>#N/A</v>
      </c>
      <c r="T1478" s="3" t="e">
        <v>#N/A</v>
      </c>
      <c r="U1478" s="3" t="e">
        <v>#N/A</v>
      </c>
      <c r="V1478" t="e">
        <v>#N/A</v>
      </c>
      <c r="W1478" t="e">
        <v>#N/A</v>
      </c>
      <c r="X1478" t="e">
        <v>#N/A</v>
      </c>
      <c r="Y1478" s="3" t="e">
        <v>#N/A</v>
      </c>
      <c r="Z1478" s="8" t="e">
        <v>#N/A</v>
      </c>
      <c r="AA1478" s="30" t="e">
        <v>#N/A</v>
      </c>
      <c r="AB1478" t="e">
        <v>#N/A</v>
      </c>
      <c r="AC1478" t="e">
        <v>#N/A</v>
      </c>
      <c r="AD1478" t="e">
        <v>#N/A</v>
      </c>
      <c r="AE1478" t="e">
        <v>#N/A</v>
      </c>
      <c r="AF1478" t="e">
        <v>#N/A</v>
      </c>
    </row>
    <row r="1479" spans="1:32" x14ac:dyDescent="0.25">
      <c r="A1479" t="e">
        <v>#N/A</v>
      </c>
      <c r="B1479" s="33" t="e">
        <v>#N/A</v>
      </c>
      <c r="C1479" t="e">
        <v>#N/A</v>
      </c>
      <c r="D1479" t="e">
        <v>#N/A</v>
      </c>
      <c r="E1479" s="69" t="e">
        <v>#N/A</v>
      </c>
      <c r="F1479" s="3" t="e">
        <v>#N/A</v>
      </c>
      <c r="G1479" s="3" t="e">
        <v>#N/A</v>
      </c>
      <c r="H1479" s="3" t="e">
        <v>#N/A</v>
      </c>
      <c r="I1479" s="80" t="e">
        <v>#N/A</v>
      </c>
      <c r="J1479" s="80" t="e">
        <v>#N/A</v>
      </c>
      <c r="K1479" s="85" t="e">
        <v>#N/A</v>
      </c>
      <c r="L1479" s="9" t="e">
        <v>#N/A</v>
      </c>
      <c r="M1479" s="93" t="e">
        <v>#N/A</v>
      </c>
      <c r="N1479" s="8" t="e">
        <v>#N/A</v>
      </c>
      <c r="O1479" t="e">
        <v>#N/A</v>
      </c>
      <c r="P1479" t="e">
        <v>#N/A</v>
      </c>
      <c r="Q1479" t="e">
        <v>#N/A</v>
      </c>
      <c r="R1479" s="2" t="e">
        <v>#N/A</v>
      </c>
      <c r="S1479" t="e">
        <v>#N/A</v>
      </c>
      <c r="T1479" s="3" t="e">
        <v>#N/A</v>
      </c>
      <c r="U1479" s="3" t="e">
        <v>#N/A</v>
      </c>
      <c r="V1479" t="e">
        <v>#N/A</v>
      </c>
      <c r="W1479" t="e">
        <v>#N/A</v>
      </c>
      <c r="X1479" t="e">
        <v>#N/A</v>
      </c>
      <c r="Y1479" s="3" t="e">
        <v>#N/A</v>
      </c>
      <c r="Z1479" s="8" t="e">
        <v>#N/A</v>
      </c>
      <c r="AA1479" s="30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</row>
    <row r="1480" spans="1:32" x14ac:dyDescent="0.25">
      <c r="A1480" t="e">
        <v>#N/A</v>
      </c>
      <c r="B1480" s="33" t="e">
        <v>#N/A</v>
      </c>
      <c r="C1480" t="e">
        <v>#N/A</v>
      </c>
      <c r="D1480" t="e">
        <v>#N/A</v>
      </c>
      <c r="E1480" s="69" t="e">
        <v>#N/A</v>
      </c>
      <c r="F1480" s="3" t="e">
        <v>#N/A</v>
      </c>
      <c r="G1480" s="3" t="e">
        <v>#N/A</v>
      </c>
      <c r="H1480" s="3" t="e">
        <v>#N/A</v>
      </c>
      <c r="I1480" s="80" t="e">
        <v>#N/A</v>
      </c>
      <c r="J1480" s="80" t="e">
        <v>#N/A</v>
      </c>
      <c r="K1480" s="85" t="e">
        <v>#N/A</v>
      </c>
      <c r="L1480" s="9" t="e">
        <v>#N/A</v>
      </c>
      <c r="M1480" s="93" t="e">
        <v>#N/A</v>
      </c>
      <c r="N1480" s="8" t="e">
        <v>#N/A</v>
      </c>
      <c r="O1480" t="e">
        <v>#N/A</v>
      </c>
      <c r="P1480" t="e">
        <v>#N/A</v>
      </c>
      <c r="Q1480" t="e">
        <v>#N/A</v>
      </c>
      <c r="R1480" s="2" t="e">
        <v>#N/A</v>
      </c>
      <c r="S1480" t="e">
        <v>#N/A</v>
      </c>
      <c r="T1480" s="3" t="e">
        <v>#N/A</v>
      </c>
      <c r="U1480" s="3" t="e">
        <v>#N/A</v>
      </c>
      <c r="V1480" t="e">
        <v>#N/A</v>
      </c>
      <c r="W1480" t="e">
        <v>#N/A</v>
      </c>
      <c r="X1480" t="e">
        <v>#N/A</v>
      </c>
      <c r="Y1480" s="3" t="e">
        <v>#N/A</v>
      </c>
      <c r="Z1480" s="8" t="e">
        <v>#N/A</v>
      </c>
      <c r="AA1480" s="3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</row>
    <row r="1481" spans="1:32" x14ac:dyDescent="0.25">
      <c r="A1481" t="e">
        <v>#N/A</v>
      </c>
      <c r="B1481" s="33" t="e">
        <v>#N/A</v>
      </c>
      <c r="C1481" t="e">
        <v>#N/A</v>
      </c>
      <c r="D1481" t="e">
        <v>#N/A</v>
      </c>
      <c r="E1481" s="69" t="e">
        <v>#N/A</v>
      </c>
      <c r="F1481" s="3" t="e">
        <v>#N/A</v>
      </c>
      <c r="G1481" s="3" t="e">
        <v>#N/A</v>
      </c>
      <c r="H1481" s="3" t="e">
        <v>#N/A</v>
      </c>
      <c r="I1481" s="80" t="e">
        <v>#N/A</v>
      </c>
      <c r="J1481" s="80" t="e">
        <v>#N/A</v>
      </c>
      <c r="K1481" s="85" t="e">
        <v>#N/A</v>
      </c>
      <c r="L1481" s="9" t="e">
        <v>#N/A</v>
      </c>
      <c r="M1481" s="93" t="e">
        <v>#N/A</v>
      </c>
      <c r="N1481" s="8" t="e">
        <v>#N/A</v>
      </c>
      <c r="O1481" t="e">
        <v>#N/A</v>
      </c>
      <c r="P1481" t="e">
        <v>#N/A</v>
      </c>
      <c r="Q1481" t="e">
        <v>#N/A</v>
      </c>
      <c r="R1481" s="2" t="e">
        <v>#N/A</v>
      </c>
      <c r="S1481" t="e">
        <v>#N/A</v>
      </c>
      <c r="T1481" s="3" t="e">
        <v>#N/A</v>
      </c>
      <c r="U1481" s="3" t="e">
        <v>#N/A</v>
      </c>
      <c r="V1481" t="e">
        <v>#N/A</v>
      </c>
      <c r="W1481" t="e">
        <v>#N/A</v>
      </c>
      <c r="X1481" t="e">
        <v>#N/A</v>
      </c>
      <c r="Y1481" s="3" t="e">
        <v>#N/A</v>
      </c>
      <c r="Z1481" s="8" t="e">
        <v>#N/A</v>
      </c>
      <c r="AA1481" s="30" t="e">
        <v>#N/A</v>
      </c>
      <c r="AB1481" t="e">
        <v>#N/A</v>
      </c>
      <c r="AC1481" t="e">
        <v>#N/A</v>
      </c>
      <c r="AD1481" t="e">
        <v>#N/A</v>
      </c>
      <c r="AE1481" t="e">
        <v>#N/A</v>
      </c>
      <c r="AF1481" t="e">
        <v>#N/A</v>
      </c>
    </row>
    <row r="1482" spans="1:32" x14ac:dyDescent="0.25">
      <c r="A1482" t="e">
        <v>#N/A</v>
      </c>
      <c r="B1482" s="33" t="e">
        <v>#N/A</v>
      </c>
      <c r="C1482" t="e">
        <v>#N/A</v>
      </c>
      <c r="D1482" t="e">
        <v>#N/A</v>
      </c>
      <c r="E1482" s="69" t="e">
        <v>#N/A</v>
      </c>
      <c r="F1482" s="3" t="e">
        <v>#N/A</v>
      </c>
      <c r="G1482" s="3" t="e">
        <v>#N/A</v>
      </c>
      <c r="H1482" s="3" t="e">
        <v>#N/A</v>
      </c>
      <c r="I1482" s="80" t="e">
        <v>#N/A</v>
      </c>
      <c r="J1482" s="80" t="e">
        <v>#N/A</v>
      </c>
      <c r="K1482" s="85" t="e">
        <v>#N/A</v>
      </c>
      <c r="L1482" s="9" t="e">
        <v>#N/A</v>
      </c>
      <c r="M1482" s="93" t="e">
        <v>#N/A</v>
      </c>
      <c r="N1482" s="8" t="e">
        <v>#N/A</v>
      </c>
      <c r="O1482" t="e">
        <v>#N/A</v>
      </c>
      <c r="P1482" t="e">
        <v>#N/A</v>
      </c>
      <c r="Q1482" t="e">
        <v>#N/A</v>
      </c>
      <c r="R1482" s="2" t="e">
        <v>#N/A</v>
      </c>
      <c r="S1482" t="e">
        <v>#N/A</v>
      </c>
      <c r="T1482" s="3" t="e">
        <v>#N/A</v>
      </c>
      <c r="U1482" s="3" t="e">
        <v>#N/A</v>
      </c>
      <c r="V1482" t="e">
        <v>#N/A</v>
      </c>
      <c r="W1482" t="e">
        <v>#N/A</v>
      </c>
      <c r="X1482" t="e">
        <v>#N/A</v>
      </c>
      <c r="Y1482" s="3" t="e">
        <v>#N/A</v>
      </c>
      <c r="Z1482" s="8" t="e">
        <v>#N/A</v>
      </c>
      <c r="AA1482" s="30" t="e">
        <v>#N/A</v>
      </c>
      <c r="AB1482" t="e">
        <v>#N/A</v>
      </c>
      <c r="AC1482" t="e">
        <v>#N/A</v>
      </c>
      <c r="AD1482" t="e">
        <v>#N/A</v>
      </c>
      <c r="AE1482" t="e">
        <v>#N/A</v>
      </c>
      <c r="AF1482" t="e">
        <v>#N/A</v>
      </c>
    </row>
    <row r="1483" spans="1:32" x14ac:dyDescent="0.25">
      <c r="A1483" t="e">
        <v>#N/A</v>
      </c>
      <c r="B1483" s="33" t="e">
        <v>#N/A</v>
      </c>
      <c r="C1483" t="e">
        <v>#N/A</v>
      </c>
      <c r="D1483" t="e">
        <v>#N/A</v>
      </c>
      <c r="E1483" s="69" t="e">
        <v>#N/A</v>
      </c>
      <c r="F1483" s="3" t="e">
        <v>#N/A</v>
      </c>
      <c r="G1483" s="3" t="e">
        <v>#N/A</v>
      </c>
      <c r="H1483" s="3" t="e">
        <v>#N/A</v>
      </c>
      <c r="I1483" s="80" t="e">
        <v>#N/A</v>
      </c>
      <c r="J1483" s="80" t="e">
        <v>#N/A</v>
      </c>
      <c r="K1483" s="85" t="e">
        <v>#N/A</v>
      </c>
      <c r="L1483" s="9" t="e">
        <v>#N/A</v>
      </c>
      <c r="M1483" s="93" t="e">
        <v>#N/A</v>
      </c>
      <c r="N1483" s="8" t="e">
        <v>#N/A</v>
      </c>
      <c r="O1483" t="e">
        <v>#N/A</v>
      </c>
      <c r="P1483" t="e">
        <v>#N/A</v>
      </c>
      <c r="Q1483" t="e">
        <v>#N/A</v>
      </c>
      <c r="R1483" s="2" t="e">
        <v>#N/A</v>
      </c>
      <c r="S1483" t="e">
        <v>#N/A</v>
      </c>
      <c r="T1483" s="3" t="e">
        <v>#N/A</v>
      </c>
      <c r="U1483" s="3" t="e">
        <v>#N/A</v>
      </c>
      <c r="V1483" t="e">
        <v>#N/A</v>
      </c>
      <c r="W1483" t="e">
        <v>#N/A</v>
      </c>
      <c r="X1483" t="e">
        <v>#N/A</v>
      </c>
      <c r="Y1483" s="3" t="e">
        <v>#N/A</v>
      </c>
      <c r="Z1483" s="8" t="e">
        <v>#N/A</v>
      </c>
      <c r="AA1483" s="30" t="e">
        <v>#N/A</v>
      </c>
      <c r="AB1483" t="e">
        <v>#N/A</v>
      </c>
      <c r="AC1483" t="e">
        <v>#N/A</v>
      </c>
      <c r="AD1483" t="e">
        <v>#N/A</v>
      </c>
      <c r="AE1483" t="e">
        <v>#N/A</v>
      </c>
      <c r="AF1483" t="e">
        <v>#N/A</v>
      </c>
    </row>
    <row r="1484" spans="1:32" x14ac:dyDescent="0.25">
      <c r="A1484" t="e">
        <v>#N/A</v>
      </c>
      <c r="B1484" s="33" t="e">
        <v>#N/A</v>
      </c>
      <c r="C1484" t="e">
        <v>#N/A</v>
      </c>
      <c r="D1484" t="e">
        <v>#N/A</v>
      </c>
      <c r="E1484" s="69" t="e">
        <v>#N/A</v>
      </c>
      <c r="F1484" s="3" t="e">
        <v>#N/A</v>
      </c>
      <c r="G1484" s="3" t="e">
        <v>#N/A</v>
      </c>
      <c r="H1484" s="3" t="e">
        <v>#N/A</v>
      </c>
      <c r="I1484" s="80" t="e">
        <v>#N/A</v>
      </c>
      <c r="J1484" s="80" t="e">
        <v>#N/A</v>
      </c>
      <c r="K1484" s="85" t="e">
        <v>#N/A</v>
      </c>
      <c r="L1484" s="9" t="e">
        <v>#N/A</v>
      </c>
      <c r="M1484" s="93" t="e">
        <v>#N/A</v>
      </c>
      <c r="N1484" s="8" t="e">
        <v>#N/A</v>
      </c>
      <c r="O1484" t="e">
        <v>#N/A</v>
      </c>
      <c r="P1484" t="e">
        <v>#N/A</v>
      </c>
      <c r="Q1484" t="e">
        <v>#N/A</v>
      </c>
      <c r="R1484" s="2" t="e">
        <v>#N/A</v>
      </c>
      <c r="S1484" t="e">
        <v>#N/A</v>
      </c>
      <c r="T1484" s="3" t="e">
        <v>#N/A</v>
      </c>
      <c r="U1484" s="3" t="e">
        <v>#N/A</v>
      </c>
      <c r="V1484" t="e">
        <v>#N/A</v>
      </c>
      <c r="W1484" t="e">
        <v>#N/A</v>
      </c>
      <c r="X1484" t="e">
        <v>#N/A</v>
      </c>
      <c r="Y1484" s="3" t="e">
        <v>#N/A</v>
      </c>
      <c r="Z1484" s="8" t="e">
        <v>#N/A</v>
      </c>
      <c r="AA1484" s="30" t="e">
        <v>#N/A</v>
      </c>
      <c r="AB1484" t="e">
        <v>#N/A</v>
      </c>
      <c r="AC1484" t="e">
        <v>#N/A</v>
      </c>
      <c r="AD1484" t="e">
        <v>#N/A</v>
      </c>
      <c r="AE1484" t="e">
        <v>#N/A</v>
      </c>
      <c r="AF1484" t="e">
        <v>#N/A</v>
      </c>
    </row>
    <row r="1485" spans="1:32" x14ac:dyDescent="0.25">
      <c r="A1485" t="e">
        <v>#N/A</v>
      </c>
      <c r="B1485" s="33" t="e">
        <v>#N/A</v>
      </c>
      <c r="C1485" t="e">
        <v>#N/A</v>
      </c>
      <c r="D1485" t="e">
        <v>#N/A</v>
      </c>
      <c r="E1485" s="69" t="e">
        <v>#N/A</v>
      </c>
      <c r="F1485" s="3" t="e">
        <v>#N/A</v>
      </c>
      <c r="G1485" s="3" t="e">
        <v>#N/A</v>
      </c>
      <c r="H1485" s="3" t="e">
        <v>#N/A</v>
      </c>
      <c r="I1485" s="80" t="e">
        <v>#N/A</v>
      </c>
      <c r="J1485" s="80" t="e">
        <v>#N/A</v>
      </c>
      <c r="K1485" s="85" t="e">
        <v>#N/A</v>
      </c>
      <c r="L1485" s="9" t="e">
        <v>#N/A</v>
      </c>
      <c r="M1485" s="93" t="e">
        <v>#N/A</v>
      </c>
      <c r="N1485" s="8" t="e">
        <v>#N/A</v>
      </c>
      <c r="O1485" t="e">
        <v>#N/A</v>
      </c>
      <c r="P1485" t="e">
        <v>#N/A</v>
      </c>
      <c r="Q1485" t="e">
        <v>#N/A</v>
      </c>
      <c r="R1485" s="2" t="e">
        <v>#N/A</v>
      </c>
      <c r="S1485" t="e">
        <v>#N/A</v>
      </c>
      <c r="T1485" s="3" t="e">
        <v>#N/A</v>
      </c>
      <c r="U1485" s="3" t="e">
        <v>#N/A</v>
      </c>
      <c r="V1485" t="e">
        <v>#N/A</v>
      </c>
      <c r="W1485" t="e">
        <v>#N/A</v>
      </c>
      <c r="X1485" t="e">
        <v>#N/A</v>
      </c>
      <c r="Y1485" s="3" t="e">
        <v>#N/A</v>
      </c>
      <c r="Z1485" s="8" t="e">
        <v>#N/A</v>
      </c>
      <c r="AA1485" s="30" t="e">
        <v>#N/A</v>
      </c>
      <c r="AB1485" t="e">
        <v>#N/A</v>
      </c>
      <c r="AC1485" t="e">
        <v>#N/A</v>
      </c>
      <c r="AD1485" t="e">
        <v>#N/A</v>
      </c>
      <c r="AE1485" t="e">
        <v>#N/A</v>
      </c>
      <c r="AF1485" t="e">
        <v>#N/A</v>
      </c>
    </row>
    <row r="1486" spans="1:32" x14ac:dyDescent="0.25">
      <c r="A1486" t="e">
        <v>#N/A</v>
      </c>
      <c r="B1486" s="33" t="e">
        <v>#N/A</v>
      </c>
      <c r="C1486" t="e">
        <v>#N/A</v>
      </c>
      <c r="D1486" t="e">
        <v>#N/A</v>
      </c>
      <c r="E1486" s="69" t="e">
        <v>#N/A</v>
      </c>
      <c r="F1486" s="3" t="e">
        <v>#N/A</v>
      </c>
      <c r="G1486" s="3" t="e">
        <v>#N/A</v>
      </c>
      <c r="H1486" s="3" t="e">
        <v>#N/A</v>
      </c>
      <c r="I1486" s="80" t="e">
        <v>#N/A</v>
      </c>
      <c r="J1486" s="80" t="e">
        <v>#N/A</v>
      </c>
      <c r="K1486" s="85" t="e">
        <v>#N/A</v>
      </c>
      <c r="L1486" s="9" t="e">
        <v>#N/A</v>
      </c>
      <c r="M1486" s="93" t="e">
        <v>#N/A</v>
      </c>
      <c r="N1486" s="8" t="e">
        <v>#N/A</v>
      </c>
      <c r="O1486" t="e">
        <v>#N/A</v>
      </c>
      <c r="P1486" t="e">
        <v>#N/A</v>
      </c>
      <c r="Q1486" t="e">
        <v>#N/A</v>
      </c>
      <c r="R1486" s="2" t="e">
        <v>#N/A</v>
      </c>
      <c r="S1486" t="e">
        <v>#N/A</v>
      </c>
      <c r="T1486" s="3" t="e">
        <v>#N/A</v>
      </c>
      <c r="U1486" s="3" t="e">
        <v>#N/A</v>
      </c>
      <c r="V1486" t="e">
        <v>#N/A</v>
      </c>
      <c r="W1486" t="e">
        <v>#N/A</v>
      </c>
      <c r="X1486" t="e">
        <v>#N/A</v>
      </c>
      <c r="Y1486" s="3" t="e">
        <v>#N/A</v>
      </c>
      <c r="Z1486" s="8" t="e">
        <v>#N/A</v>
      </c>
      <c r="AA1486" s="30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</row>
    <row r="1487" spans="1:32" x14ac:dyDescent="0.25">
      <c r="A1487" t="e">
        <v>#N/A</v>
      </c>
      <c r="B1487" s="33" t="e">
        <v>#N/A</v>
      </c>
      <c r="C1487" t="e">
        <v>#N/A</v>
      </c>
      <c r="D1487" t="e">
        <v>#N/A</v>
      </c>
      <c r="E1487" s="69" t="e">
        <v>#N/A</v>
      </c>
      <c r="F1487" s="3" t="e">
        <v>#N/A</v>
      </c>
      <c r="G1487" s="3" t="e">
        <v>#N/A</v>
      </c>
      <c r="H1487" s="3" t="e">
        <v>#N/A</v>
      </c>
      <c r="I1487" s="80" t="e">
        <v>#N/A</v>
      </c>
      <c r="J1487" s="80" t="e">
        <v>#N/A</v>
      </c>
      <c r="K1487" s="85" t="e">
        <v>#N/A</v>
      </c>
      <c r="L1487" s="9" t="e">
        <v>#N/A</v>
      </c>
      <c r="M1487" s="93" t="e">
        <v>#N/A</v>
      </c>
      <c r="N1487" s="8" t="e">
        <v>#N/A</v>
      </c>
      <c r="O1487" t="e">
        <v>#N/A</v>
      </c>
      <c r="P1487" t="e">
        <v>#N/A</v>
      </c>
      <c r="Q1487" t="e">
        <v>#N/A</v>
      </c>
      <c r="R1487" s="2" t="e">
        <v>#N/A</v>
      </c>
      <c r="S1487" t="e">
        <v>#N/A</v>
      </c>
      <c r="T1487" s="3" t="e">
        <v>#N/A</v>
      </c>
      <c r="U1487" s="3" t="e">
        <v>#N/A</v>
      </c>
      <c r="V1487" t="e">
        <v>#N/A</v>
      </c>
      <c r="W1487" t="e">
        <v>#N/A</v>
      </c>
      <c r="X1487" t="e">
        <v>#N/A</v>
      </c>
      <c r="Y1487" s="3" t="e">
        <v>#N/A</v>
      </c>
      <c r="Z1487" s="8" t="e">
        <v>#N/A</v>
      </c>
      <c r="AA1487" s="30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</row>
    <row r="1488" spans="1:32" x14ac:dyDescent="0.25">
      <c r="A1488" t="e">
        <v>#N/A</v>
      </c>
      <c r="B1488" s="33" t="e">
        <v>#N/A</v>
      </c>
      <c r="C1488" t="e">
        <v>#N/A</v>
      </c>
      <c r="D1488" t="e">
        <v>#N/A</v>
      </c>
      <c r="E1488" s="69" t="e">
        <v>#N/A</v>
      </c>
      <c r="F1488" s="3" t="e">
        <v>#N/A</v>
      </c>
      <c r="G1488" s="3" t="e">
        <v>#N/A</v>
      </c>
      <c r="H1488" s="3" t="e">
        <v>#N/A</v>
      </c>
      <c r="I1488" s="80" t="e">
        <v>#N/A</v>
      </c>
      <c r="J1488" s="80" t="e">
        <v>#N/A</v>
      </c>
      <c r="K1488" s="85" t="e">
        <v>#N/A</v>
      </c>
      <c r="L1488" s="9" t="e">
        <v>#N/A</v>
      </c>
      <c r="M1488" s="93" t="e">
        <v>#N/A</v>
      </c>
      <c r="N1488" s="8" t="e">
        <v>#N/A</v>
      </c>
      <c r="O1488" t="e">
        <v>#N/A</v>
      </c>
      <c r="P1488" t="e">
        <v>#N/A</v>
      </c>
      <c r="Q1488" t="e">
        <v>#N/A</v>
      </c>
      <c r="R1488" s="2" t="e">
        <v>#N/A</v>
      </c>
      <c r="S1488" t="e">
        <v>#N/A</v>
      </c>
      <c r="T1488" s="3" t="e">
        <v>#N/A</v>
      </c>
      <c r="U1488" s="3" t="e">
        <v>#N/A</v>
      </c>
      <c r="V1488" t="e">
        <v>#N/A</v>
      </c>
      <c r="W1488" t="e">
        <v>#N/A</v>
      </c>
      <c r="X1488" t="e">
        <v>#N/A</v>
      </c>
      <c r="Y1488" s="3" t="e">
        <v>#N/A</v>
      </c>
      <c r="Z1488" s="8" t="e">
        <v>#N/A</v>
      </c>
      <c r="AA1488" s="30" t="e">
        <v>#N/A</v>
      </c>
      <c r="AB1488" t="e">
        <v>#N/A</v>
      </c>
      <c r="AC1488" t="e">
        <v>#N/A</v>
      </c>
      <c r="AD1488" t="e">
        <v>#N/A</v>
      </c>
      <c r="AE1488" t="e">
        <v>#N/A</v>
      </c>
      <c r="AF1488" t="e">
        <v>#N/A</v>
      </c>
    </row>
    <row r="1489" spans="1:32" x14ac:dyDescent="0.25">
      <c r="A1489" t="e">
        <v>#N/A</v>
      </c>
      <c r="B1489" s="33" t="e">
        <v>#N/A</v>
      </c>
      <c r="C1489" t="e">
        <v>#N/A</v>
      </c>
      <c r="D1489" t="e">
        <v>#N/A</v>
      </c>
      <c r="E1489" s="69" t="e">
        <v>#N/A</v>
      </c>
      <c r="F1489" s="3" t="e">
        <v>#N/A</v>
      </c>
      <c r="G1489" s="3" t="e">
        <v>#N/A</v>
      </c>
      <c r="H1489" s="3" t="e">
        <v>#N/A</v>
      </c>
      <c r="I1489" s="80" t="e">
        <v>#N/A</v>
      </c>
      <c r="J1489" s="80" t="e">
        <v>#N/A</v>
      </c>
      <c r="K1489" s="85" t="e">
        <v>#N/A</v>
      </c>
      <c r="L1489" s="9" t="e">
        <v>#N/A</v>
      </c>
      <c r="M1489" s="93" t="e">
        <v>#N/A</v>
      </c>
      <c r="N1489" s="8" t="e">
        <v>#N/A</v>
      </c>
      <c r="O1489" t="e">
        <v>#N/A</v>
      </c>
      <c r="P1489" t="e">
        <v>#N/A</v>
      </c>
      <c r="Q1489" t="e">
        <v>#N/A</v>
      </c>
      <c r="R1489" s="2" t="e">
        <v>#N/A</v>
      </c>
      <c r="S1489" t="e">
        <v>#N/A</v>
      </c>
      <c r="T1489" s="3" t="e">
        <v>#N/A</v>
      </c>
      <c r="U1489" s="3" t="e">
        <v>#N/A</v>
      </c>
      <c r="V1489" t="e">
        <v>#N/A</v>
      </c>
      <c r="W1489" t="e">
        <v>#N/A</v>
      </c>
      <c r="X1489" t="e">
        <v>#N/A</v>
      </c>
      <c r="Y1489" s="3" t="e">
        <v>#N/A</v>
      </c>
      <c r="Z1489" s="8" t="e">
        <v>#N/A</v>
      </c>
      <c r="AA1489" s="30" t="e">
        <v>#N/A</v>
      </c>
      <c r="AB1489" t="e">
        <v>#N/A</v>
      </c>
      <c r="AC1489" t="e">
        <v>#N/A</v>
      </c>
      <c r="AD1489" t="e">
        <v>#N/A</v>
      </c>
      <c r="AE1489" t="e">
        <v>#N/A</v>
      </c>
      <c r="AF1489" t="e">
        <v>#N/A</v>
      </c>
    </row>
    <row r="1490" spans="1:32" x14ac:dyDescent="0.25">
      <c r="A1490" t="e">
        <v>#N/A</v>
      </c>
      <c r="B1490" s="33" t="e">
        <v>#N/A</v>
      </c>
      <c r="C1490" t="e">
        <v>#N/A</v>
      </c>
      <c r="D1490" t="e">
        <v>#N/A</v>
      </c>
      <c r="E1490" s="69" t="e">
        <v>#N/A</v>
      </c>
      <c r="F1490" s="3" t="e">
        <v>#N/A</v>
      </c>
      <c r="G1490" s="3" t="e">
        <v>#N/A</v>
      </c>
      <c r="H1490" s="3" t="e">
        <v>#N/A</v>
      </c>
      <c r="I1490" s="80" t="e">
        <v>#N/A</v>
      </c>
      <c r="J1490" s="80" t="e">
        <v>#N/A</v>
      </c>
      <c r="K1490" s="85" t="e">
        <v>#N/A</v>
      </c>
      <c r="L1490" s="9" t="e">
        <v>#N/A</v>
      </c>
      <c r="M1490" s="93" t="e">
        <v>#N/A</v>
      </c>
      <c r="N1490" s="8" t="e">
        <v>#N/A</v>
      </c>
      <c r="O1490" t="e">
        <v>#N/A</v>
      </c>
      <c r="P1490" t="e">
        <v>#N/A</v>
      </c>
      <c r="Q1490" t="e">
        <v>#N/A</v>
      </c>
      <c r="R1490" s="2" t="e">
        <v>#N/A</v>
      </c>
      <c r="S1490" t="e">
        <v>#N/A</v>
      </c>
      <c r="T1490" s="3" t="e">
        <v>#N/A</v>
      </c>
      <c r="U1490" s="3" t="e">
        <v>#N/A</v>
      </c>
      <c r="V1490" t="e">
        <v>#N/A</v>
      </c>
      <c r="W1490" t="e">
        <v>#N/A</v>
      </c>
      <c r="X1490" t="e">
        <v>#N/A</v>
      </c>
      <c r="Y1490" s="3" t="e">
        <v>#N/A</v>
      </c>
      <c r="Z1490" s="8" t="e">
        <v>#N/A</v>
      </c>
      <c r="AA1490" s="30" t="e">
        <v>#N/A</v>
      </c>
      <c r="AB1490" t="e">
        <v>#N/A</v>
      </c>
      <c r="AC1490" t="e">
        <v>#N/A</v>
      </c>
      <c r="AD1490" t="e">
        <v>#N/A</v>
      </c>
      <c r="AE1490" t="e">
        <v>#N/A</v>
      </c>
      <c r="AF1490" t="e">
        <v>#N/A</v>
      </c>
    </row>
    <row r="1491" spans="1:32" x14ac:dyDescent="0.25">
      <c r="A1491" t="e">
        <v>#N/A</v>
      </c>
      <c r="B1491" s="33" t="e">
        <v>#N/A</v>
      </c>
      <c r="C1491" t="e">
        <v>#N/A</v>
      </c>
      <c r="D1491" t="e">
        <v>#N/A</v>
      </c>
      <c r="E1491" s="69" t="e">
        <v>#N/A</v>
      </c>
      <c r="F1491" s="3" t="e">
        <v>#N/A</v>
      </c>
      <c r="G1491" s="3" t="e">
        <v>#N/A</v>
      </c>
      <c r="H1491" s="3" t="e">
        <v>#N/A</v>
      </c>
      <c r="I1491" s="80" t="e">
        <v>#N/A</v>
      </c>
      <c r="J1491" s="80" t="e">
        <v>#N/A</v>
      </c>
      <c r="K1491" s="85" t="e">
        <v>#N/A</v>
      </c>
      <c r="L1491" s="9" t="e">
        <v>#N/A</v>
      </c>
      <c r="M1491" s="93" t="e">
        <v>#N/A</v>
      </c>
      <c r="N1491" s="8" t="e">
        <v>#N/A</v>
      </c>
      <c r="O1491" t="e">
        <v>#N/A</v>
      </c>
      <c r="P1491" t="e">
        <v>#N/A</v>
      </c>
      <c r="Q1491" t="e">
        <v>#N/A</v>
      </c>
      <c r="R1491" s="2" t="e">
        <v>#N/A</v>
      </c>
      <c r="S1491" t="e">
        <v>#N/A</v>
      </c>
      <c r="T1491" s="3" t="e">
        <v>#N/A</v>
      </c>
      <c r="U1491" s="3" t="e">
        <v>#N/A</v>
      </c>
      <c r="V1491" t="e">
        <v>#N/A</v>
      </c>
      <c r="W1491" t="e">
        <v>#N/A</v>
      </c>
      <c r="X1491" t="e">
        <v>#N/A</v>
      </c>
      <c r="Y1491" s="3" t="e">
        <v>#N/A</v>
      </c>
      <c r="Z1491" s="8" t="e">
        <v>#N/A</v>
      </c>
      <c r="AA1491" s="30" t="e">
        <v>#N/A</v>
      </c>
      <c r="AB1491" t="e">
        <v>#N/A</v>
      </c>
      <c r="AC1491" t="e">
        <v>#N/A</v>
      </c>
      <c r="AD1491" t="e">
        <v>#N/A</v>
      </c>
      <c r="AE1491" t="e">
        <v>#N/A</v>
      </c>
      <c r="AF1491" t="e">
        <v>#N/A</v>
      </c>
    </row>
    <row r="1492" spans="1:32" x14ac:dyDescent="0.25">
      <c r="A1492" t="e">
        <v>#N/A</v>
      </c>
      <c r="B1492" s="33" t="e">
        <v>#N/A</v>
      </c>
      <c r="C1492" t="e">
        <v>#N/A</v>
      </c>
      <c r="D1492" t="e">
        <v>#N/A</v>
      </c>
      <c r="E1492" s="69" t="e">
        <v>#N/A</v>
      </c>
      <c r="F1492" s="3" t="e">
        <v>#N/A</v>
      </c>
      <c r="G1492" s="3" t="e">
        <v>#N/A</v>
      </c>
      <c r="H1492" s="3" t="e">
        <v>#N/A</v>
      </c>
      <c r="I1492" s="80" t="e">
        <v>#N/A</v>
      </c>
      <c r="J1492" s="80" t="e">
        <v>#N/A</v>
      </c>
      <c r="K1492" s="85" t="e">
        <v>#N/A</v>
      </c>
      <c r="L1492" s="9" t="e">
        <v>#N/A</v>
      </c>
      <c r="M1492" s="93" t="e">
        <v>#N/A</v>
      </c>
      <c r="N1492" s="8" t="e">
        <v>#N/A</v>
      </c>
      <c r="O1492" t="e">
        <v>#N/A</v>
      </c>
      <c r="P1492" t="e">
        <v>#N/A</v>
      </c>
      <c r="Q1492" t="e">
        <v>#N/A</v>
      </c>
      <c r="R1492" s="2" t="e">
        <v>#N/A</v>
      </c>
      <c r="S1492" t="e">
        <v>#N/A</v>
      </c>
      <c r="T1492" s="3" t="e">
        <v>#N/A</v>
      </c>
      <c r="U1492" s="3" t="e">
        <v>#N/A</v>
      </c>
      <c r="V1492" t="e">
        <v>#N/A</v>
      </c>
      <c r="W1492" t="e">
        <v>#N/A</v>
      </c>
      <c r="X1492" t="e">
        <v>#N/A</v>
      </c>
      <c r="Y1492" s="3" t="e">
        <v>#N/A</v>
      </c>
      <c r="Z1492" s="8" t="e">
        <v>#N/A</v>
      </c>
      <c r="AA1492" s="30" t="e">
        <v>#N/A</v>
      </c>
      <c r="AB1492" t="e">
        <v>#N/A</v>
      </c>
      <c r="AC1492" t="e">
        <v>#N/A</v>
      </c>
      <c r="AD1492" t="e">
        <v>#N/A</v>
      </c>
      <c r="AE1492" t="e">
        <v>#N/A</v>
      </c>
      <c r="AF1492" t="e">
        <v>#N/A</v>
      </c>
    </row>
    <row r="1493" spans="1:32" x14ac:dyDescent="0.25">
      <c r="A1493" t="e">
        <v>#N/A</v>
      </c>
      <c r="B1493" s="33" t="e">
        <v>#N/A</v>
      </c>
      <c r="C1493" t="e">
        <v>#N/A</v>
      </c>
      <c r="D1493" t="e">
        <v>#N/A</v>
      </c>
      <c r="E1493" s="69" t="e">
        <v>#N/A</v>
      </c>
      <c r="F1493" s="3" t="e">
        <v>#N/A</v>
      </c>
      <c r="G1493" s="3" t="e">
        <v>#N/A</v>
      </c>
      <c r="H1493" s="3" t="e">
        <v>#N/A</v>
      </c>
      <c r="I1493" s="80" t="e">
        <v>#N/A</v>
      </c>
      <c r="J1493" s="80" t="e">
        <v>#N/A</v>
      </c>
      <c r="K1493" s="85" t="e">
        <v>#N/A</v>
      </c>
      <c r="L1493" s="9" t="e">
        <v>#N/A</v>
      </c>
      <c r="M1493" s="93" t="e">
        <v>#N/A</v>
      </c>
      <c r="N1493" s="8" t="e">
        <v>#N/A</v>
      </c>
      <c r="O1493" t="e">
        <v>#N/A</v>
      </c>
      <c r="P1493" t="e">
        <v>#N/A</v>
      </c>
      <c r="Q1493" t="e">
        <v>#N/A</v>
      </c>
      <c r="R1493" s="2" t="e">
        <v>#N/A</v>
      </c>
      <c r="S1493" t="e">
        <v>#N/A</v>
      </c>
      <c r="T1493" s="3" t="e">
        <v>#N/A</v>
      </c>
      <c r="U1493" s="3" t="e">
        <v>#N/A</v>
      </c>
      <c r="V1493" t="e">
        <v>#N/A</v>
      </c>
      <c r="W1493" t="e">
        <v>#N/A</v>
      </c>
      <c r="X1493" t="e">
        <v>#N/A</v>
      </c>
      <c r="Y1493" s="3" t="e">
        <v>#N/A</v>
      </c>
      <c r="Z1493" s="8" t="e">
        <v>#N/A</v>
      </c>
      <c r="AA1493" s="30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</row>
    <row r="1494" spans="1:32" x14ac:dyDescent="0.25">
      <c r="A1494" t="e">
        <v>#N/A</v>
      </c>
      <c r="B1494" s="33" t="e">
        <v>#N/A</v>
      </c>
      <c r="C1494" t="e">
        <v>#N/A</v>
      </c>
      <c r="D1494" t="e">
        <v>#N/A</v>
      </c>
      <c r="E1494" s="69" t="e">
        <v>#N/A</v>
      </c>
      <c r="F1494" s="3" t="e">
        <v>#N/A</v>
      </c>
      <c r="G1494" s="3" t="e">
        <v>#N/A</v>
      </c>
      <c r="H1494" s="3" t="e">
        <v>#N/A</v>
      </c>
      <c r="I1494" s="80" t="e">
        <v>#N/A</v>
      </c>
      <c r="J1494" s="80" t="e">
        <v>#N/A</v>
      </c>
      <c r="K1494" s="85" t="e">
        <v>#N/A</v>
      </c>
      <c r="L1494" s="9" t="e">
        <v>#N/A</v>
      </c>
      <c r="M1494" s="93" t="e">
        <v>#N/A</v>
      </c>
      <c r="N1494" s="8" t="e">
        <v>#N/A</v>
      </c>
      <c r="O1494" t="e">
        <v>#N/A</v>
      </c>
      <c r="P1494" t="e">
        <v>#N/A</v>
      </c>
      <c r="Q1494" t="e">
        <v>#N/A</v>
      </c>
      <c r="R1494" s="2" t="e">
        <v>#N/A</v>
      </c>
      <c r="S1494" t="e">
        <v>#N/A</v>
      </c>
      <c r="T1494" s="3" t="e">
        <v>#N/A</v>
      </c>
      <c r="U1494" s="3" t="e">
        <v>#N/A</v>
      </c>
      <c r="V1494" t="e">
        <v>#N/A</v>
      </c>
      <c r="W1494" t="e">
        <v>#N/A</v>
      </c>
      <c r="X1494" t="e">
        <v>#N/A</v>
      </c>
      <c r="Y1494" s="3" t="e">
        <v>#N/A</v>
      </c>
      <c r="Z1494" s="8" t="e">
        <v>#N/A</v>
      </c>
      <c r="AA1494" s="30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</row>
    <row r="1495" spans="1:32" x14ac:dyDescent="0.25">
      <c r="A1495" t="e">
        <v>#N/A</v>
      </c>
      <c r="B1495" s="33" t="e">
        <v>#N/A</v>
      </c>
      <c r="C1495" t="e">
        <v>#N/A</v>
      </c>
      <c r="D1495" t="e">
        <v>#N/A</v>
      </c>
      <c r="E1495" s="69" t="e">
        <v>#N/A</v>
      </c>
      <c r="F1495" s="3" t="e">
        <v>#N/A</v>
      </c>
      <c r="G1495" s="3" t="e">
        <v>#N/A</v>
      </c>
      <c r="H1495" s="3" t="e">
        <v>#N/A</v>
      </c>
      <c r="I1495" s="80" t="e">
        <v>#N/A</v>
      </c>
      <c r="J1495" s="80" t="e">
        <v>#N/A</v>
      </c>
      <c r="K1495" s="85" t="e">
        <v>#N/A</v>
      </c>
      <c r="L1495" s="9" t="e">
        <v>#N/A</v>
      </c>
      <c r="M1495" s="93" t="e">
        <v>#N/A</v>
      </c>
      <c r="N1495" s="8" t="e">
        <v>#N/A</v>
      </c>
      <c r="O1495" t="e">
        <v>#N/A</v>
      </c>
      <c r="P1495" t="e">
        <v>#N/A</v>
      </c>
      <c r="Q1495" t="e">
        <v>#N/A</v>
      </c>
      <c r="R1495" s="2" t="e">
        <v>#N/A</v>
      </c>
      <c r="S1495" t="e">
        <v>#N/A</v>
      </c>
      <c r="T1495" s="3" t="e">
        <v>#N/A</v>
      </c>
      <c r="U1495" s="3" t="e">
        <v>#N/A</v>
      </c>
      <c r="V1495" t="e">
        <v>#N/A</v>
      </c>
      <c r="W1495" t="e">
        <v>#N/A</v>
      </c>
      <c r="X1495" t="e">
        <v>#N/A</v>
      </c>
      <c r="Y1495" s="3" t="e">
        <v>#N/A</v>
      </c>
      <c r="Z1495" s="8" t="e">
        <v>#N/A</v>
      </c>
      <c r="AA1495" s="30" t="e">
        <v>#N/A</v>
      </c>
      <c r="AB1495" t="e">
        <v>#N/A</v>
      </c>
      <c r="AC1495" t="e">
        <v>#N/A</v>
      </c>
      <c r="AD1495" t="e">
        <v>#N/A</v>
      </c>
      <c r="AE1495" t="e">
        <v>#N/A</v>
      </c>
      <c r="AF1495" t="e">
        <v>#N/A</v>
      </c>
    </row>
    <row r="1496" spans="1:32" x14ac:dyDescent="0.25">
      <c r="A1496" t="e">
        <v>#N/A</v>
      </c>
      <c r="B1496" s="33" t="e">
        <v>#N/A</v>
      </c>
      <c r="C1496" t="e">
        <v>#N/A</v>
      </c>
      <c r="D1496" t="e">
        <v>#N/A</v>
      </c>
      <c r="E1496" s="69" t="e">
        <v>#N/A</v>
      </c>
      <c r="F1496" s="3" t="e">
        <v>#N/A</v>
      </c>
      <c r="G1496" s="3" t="e">
        <v>#N/A</v>
      </c>
      <c r="H1496" s="3" t="e">
        <v>#N/A</v>
      </c>
      <c r="I1496" s="80" t="e">
        <v>#N/A</v>
      </c>
      <c r="J1496" s="80" t="e">
        <v>#N/A</v>
      </c>
      <c r="K1496" s="85" t="e">
        <v>#N/A</v>
      </c>
      <c r="L1496" s="9" t="e">
        <v>#N/A</v>
      </c>
      <c r="M1496" s="93" t="e">
        <v>#N/A</v>
      </c>
      <c r="N1496" s="8" t="e">
        <v>#N/A</v>
      </c>
      <c r="O1496" t="e">
        <v>#N/A</v>
      </c>
      <c r="P1496" t="e">
        <v>#N/A</v>
      </c>
      <c r="Q1496" t="e">
        <v>#N/A</v>
      </c>
      <c r="R1496" s="2" t="e">
        <v>#N/A</v>
      </c>
      <c r="S1496" t="e">
        <v>#N/A</v>
      </c>
      <c r="T1496" s="3" t="e">
        <v>#N/A</v>
      </c>
      <c r="U1496" s="3" t="e">
        <v>#N/A</v>
      </c>
      <c r="V1496" t="e">
        <v>#N/A</v>
      </c>
      <c r="W1496" t="e">
        <v>#N/A</v>
      </c>
      <c r="X1496" t="e">
        <v>#N/A</v>
      </c>
      <c r="Y1496" s="3" t="e">
        <v>#N/A</v>
      </c>
      <c r="Z1496" s="8" t="e">
        <v>#N/A</v>
      </c>
      <c r="AA1496" s="30" t="e">
        <v>#N/A</v>
      </c>
      <c r="AB1496" t="e">
        <v>#N/A</v>
      </c>
      <c r="AC1496" t="e">
        <v>#N/A</v>
      </c>
      <c r="AD1496" t="e">
        <v>#N/A</v>
      </c>
      <c r="AE1496" t="e">
        <v>#N/A</v>
      </c>
      <c r="AF1496" t="e">
        <v>#N/A</v>
      </c>
    </row>
    <row r="1497" spans="1:32" x14ac:dyDescent="0.25">
      <c r="A1497" t="e">
        <v>#N/A</v>
      </c>
      <c r="B1497" s="33" t="e">
        <v>#N/A</v>
      </c>
      <c r="C1497" t="e">
        <v>#N/A</v>
      </c>
      <c r="D1497" t="e">
        <v>#N/A</v>
      </c>
      <c r="E1497" s="69" t="e">
        <v>#N/A</v>
      </c>
      <c r="F1497" s="3" t="e">
        <v>#N/A</v>
      </c>
      <c r="G1497" s="3" t="e">
        <v>#N/A</v>
      </c>
      <c r="H1497" s="3" t="e">
        <v>#N/A</v>
      </c>
      <c r="I1497" s="80" t="e">
        <v>#N/A</v>
      </c>
      <c r="J1497" s="80" t="e">
        <v>#N/A</v>
      </c>
      <c r="K1497" s="85" t="e">
        <v>#N/A</v>
      </c>
      <c r="L1497" s="9" t="e">
        <v>#N/A</v>
      </c>
      <c r="M1497" s="93" t="e">
        <v>#N/A</v>
      </c>
      <c r="N1497" s="8" t="e">
        <v>#N/A</v>
      </c>
      <c r="O1497" t="e">
        <v>#N/A</v>
      </c>
      <c r="P1497" t="e">
        <v>#N/A</v>
      </c>
      <c r="Q1497" t="e">
        <v>#N/A</v>
      </c>
      <c r="R1497" s="2" t="e">
        <v>#N/A</v>
      </c>
      <c r="S1497" t="e">
        <v>#N/A</v>
      </c>
      <c r="T1497" s="3" t="e">
        <v>#N/A</v>
      </c>
      <c r="U1497" s="3" t="e">
        <v>#N/A</v>
      </c>
      <c r="V1497" t="e">
        <v>#N/A</v>
      </c>
      <c r="W1497" t="e">
        <v>#N/A</v>
      </c>
      <c r="X1497" t="e">
        <v>#N/A</v>
      </c>
      <c r="Y1497" s="3" t="e">
        <v>#N/A</v>
      </c>
      <c r="Z1497" s="8" t="e">
        <v>#N/A</v>
      </c>
      <c r="AA1497" s="30" t="e">
        <v>#N/A</v>
      </c>
      <c r="AB1497" t="e">
        <v>#N/A</v>
      </c>
      <c r="AC1497" t="e">
        <v>#N/A</v>
      </c>
      <c r="AD1497" t="e">
        <v>#N/A</v>
      </c>
      <c r="AE1497" t="e">
        <v>#N/A</v>
      </c>
      <c r="AF1497" t="e">
        <v>#N/A</v>
      </c>
    </row>
    <row r="1498" spans="1:32" x14ac:dyDescent="0.25">
      <c r="A1498" t="e">
        <v>#N/A</v>
      </c>
      <c r="B1498" s="33" t="e">
        <v>#N/A</v>
      </c>
      <c r="C1498" t="e">
        <v>#N/A</v>
      </c>
      <c r="D1498" t="e">
        <v>#N/A</v>
      </c>
      <c r="E1498" s="69" t="e">
        <v>#N/A</v>
      </c>
      <c r="F1498" s="3" t="e">
        <v>#N/A</v>
      </c>
      <c r="G1498" s="3" t="e">
        <v>#N/A</v>
      </c>
      <c r="H1498" s="3" t="e">
        <v>#N/A</v>
      </c>
      <c r="I1498" s="80" t="e">
        <v>#N/A</v>
      </c>
      <c r="J1498" s="80" t="e">
        <v>#N/A</v>
      </c>
      <c r="K1498" s="85" t="e">
        <v>#N/A</v>
      </c>
      <c r="L1498" s="9" t="e">
        <v>#N/A</v>
      </c>
      <c r="M1498" s="93" t="e">
        <v>#N/A</v>
      </c>
      <c r="N1498" s="8" t="e">
        <v>#N/A</v>
      </c>
      <c r="O1498" t="e">
        <v>#N/A</v>
      </c>
      <c r="P1498" t="e">
        <v>#N/A</v>
      </c>
      <c r="Q1498" t="e">
        <v>#N/A</v>
      </c>
      <c r="R1498" s="2" t="e">
        <v>#N/A</v>
      </c>
      <c r="S1498" t="e">
        <v>#N/A</v>
      </c>
      <c r="T1498" s="3" t="e">
        <v>#N/A</v>
      </c>
      <c r="U1498" s="3" t="e">
        <v>#N/A</v>
      </c>
      <c r="V1498" t="e">
        <v>#N/A</v>
      </c>
      <c r="W1498" t="e">
        <v>#N/A</v>
      </c>
      <c r="X1498" t="e">
        <v>#N/A</v>
      </c>
      <c r="Y1498" s="3" t="e">
        <v>#N/A</v>
      </c>
      <c r="Z1498" s="8" t="e">
        <v>#N/A</v>
      </c>
      <c r="AA1498" s="30" t="e">
        <v>#N/A</v>
      </c>
      <c r="AB1498" t="e">
        <v>#N/A</v>
      </c>
      <c r="AC1498" t="e">
        <v>#N/A</v>
      </c>
      <c r="AD1498" t="e">
        <v>#N/A</v>
      </c>
      <c r="AE1498" t="e">
        <v>#N/A</v>
      </c>
      <c r="AF1498" t="e">
        <v>#N/A</v>
      </c>
    </row>
    <row r="1499" spans="1:32" x14ac:dyDescent="0.25">
      <c r="A1499" t="e">
        <v>#N/A</v>
      </c>
      <c r="B1499" s="33" t="e">
        <v>#N/A</v>
      </c>
      <c r="C1499" t="e">
        <v>#N/A</v>
      </c>
      <c r="D1499" t="e">
        <v>#N/A</v>
      </c>
      <c r="E1499" s="69" t="e">
        <v>#N/A</v>
      </c>
      <c r="F1499" s="3" t="e">
        <v>#N/A</v>
      </c>
      <c r="G1499" s="3" t="e">
        <v>#N/A</v>
      </c>
      <c r="H1499" s="3" t="e">
        <v>#N/A</v>
      </c>
      <c r="I1499" s="80" t="e">
        <v>#N/A</v>
      </c>
      <c r="J1499" s="80" t="e">
        <v>#N/A</v>
      </c>
      <c r="K1499" s="85" t="e">
        <v>#N/A</v>
      </c>
      <c r="L1499" s="9" t="e">
        <v>#N/A</v>
      </c>
      <c r="M1499" s="93" t="e">
        <v>#N/A</v>
      </c>
      <c r="N1499" s="8" t="e">
        <v>#N/A</v>
      </c>
      <c r="O1499" t="e">
        <v>#N/A</v>
      </c>
      <c r="P1499" t="e">
        <v>#N/A</v>
      </c>
      <c r="Q1499" t="e">
        <v>#N/A</v>
      </c>
      <c r="R1499" s="2" t="e">
        <v>#N/A</v>
      </c>
      <c r="S1499" t="e">
        <v>#N/A</v>
      </c>
      <c r="T1499" s="3" t="e">
        <v>#N/A</v>
      </c>
      <c r="U1499" s="3" t="e">
        <v>#N/A</v>
      </c>
      <c r="V1499" t="e">
        <v>#N/A</v>
      </c>
      <c r="W1499" t="e">
        <v>#N/A</v>
      </c>
      <c r="X1499" t="e">
        <v>#N/A</v>
      </c>
      <c r="Y1499" s="3" t="e">
        <v>#N/A</v>
      </c>
      <c r="Z1499" s="8" t="e">
        <v>#N/A</v>
      </c>
      <c r="AA1499" s="30" t="e">
        <v>#N/A</v>
      </c>
      <c r="AB1499" t="e">
        <v>#N/A</v>
      </c>
      <c r="AC1499" t="e">
        <v>#N/A</v>
      </c>
      <c r="AD1499" t="e">
        <v>#N/A</v>
      </c>
      <c r="AE1499" t="e">
        <v>#N/A</v>
      </c>
      <c r="AF1499" t="e">
        <v>#N/A</v>
      </c>
    </row>
    <row r="1500" spans="1:32" x14ac:dyDescent="0.25">
      <c r="A1500" t="e">
        <v>#N/A</v>
      </c>
      <c r="B1500" s="33" t="e">
        <v>#N/A</v>
      </c>
      <c r="C1500" t="e">
        <v>#N/A</v>
      </c>
      <c r="D1500" t="e">
        <v>#N/A</v>
      </c>
      <c r="E1500" s="69" t="e">
        <v>#N/A</v>
      </c>
      <c r="F1500" s="3" t="e">
        <v>#N/A</v>
      </c>
      <c r="G1500" s="3" t="e">
        <v>#N/A</v>
      </c>
      <c r="H1500" s="3" t="e">
        <v>#N/A</v>
      </c>
      <c r="I1500" s="80" t="e">
        <v>#N/A</v>
      </c>
      <c r="J1500" s="80" t="e">
        <v>#N/A</v>
      </c>
      <c r="K1500" s="85" t="e">
        <v>#N/A</v>
      </c>
      <c r="L1500" s="9" t="e">
        <v>#N/A</v>
      </c>
      <c r="M1500" s="93" t="e">
        <v>#N/A</v>
      </c>
      <c r="N1500" s="8" t="e">
        <v>#N/A</v>
      </c>
      <c r="O1500" t="e">
        <v>#N/A</v>
      </c>
      <c r="P1500" t="e">
        <v>#N/A</v>
      </c>
      <c r="Q1500" t="e">
        <v>#N/A</v>
      </c>
      <c r="R1500" s="2" t="e">
        <v>#N/A</v>
      </c>
      <c r="S1500" t="e">
        <v>#N/A</v>
      </c>
      <c r="T1500" s="3" t="e">
        <v>#N/A</v>
      </c>
      <c r="U1500" s="3" t="e">
        <v>#N/A</v>
      </c>
      <c r="V1500" t="e">
        <v>#N/A</v>
      </c>
      <c r="W1500" t="e">
        <v>#N/A</v>
      </c>
      <c r="X1500" t="e">
        <v>#N/A</v>
      </c>
      <c r="Y1500" s="3" t="e">
        <v>#N/A</v>
      </c>
      <c r="Z1500" s="8" t="e">
        <v>#N/A</v>
      </c>
      <c r="AA1500" s="3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</row>
    <row r="1501" spans="1:32" x14ac:dyDescent="0.25">
      <c r="A1501" t="e">
        <v>#N/A</v>
      </c>
      <c r="B1501" s="33" t="e">
        <v>#N/A</v>
      </c>
      <c r="C1501" t="e">
        <v>#N/A</v>
      </c>
      <c r="D1501" t="e">
        <v>#N/A</v>
      </c>
      <c r="E1501" s="69" t="e">
        <v>#N/A</v>
      </c>
      <c r="F1501" s="3" t="e">
        <v>#N/A</v>
      </c>
      <c r="G1501" s="3" t="e">
        <v>#N/A</v>
      </c>
      <c r="H1501" s="3" t="e">
        <v>#N/A</v>
      </c>
      <c r="I1501" s="80" t="e">
        <v>#N/A</v>
      </c>
      <c r="J1501" s="80" t="e">
        <v>#N/A</v>
      </c>
      <c r="K1501" s="85" t="e">
        <v>#N/A</v>
      </c>
      <c r="L1501" s="9" t="e">
        <v>#N/A</v>
      </c>
      <c r="M1501" s="93" t="e">
        <v>#N/A</v>
      </c>
      <c r="N1501" s="8" t="e">
        <v>#N/A</v>
      </c>
      <c r="O1501" t="e">
        <v>#N/A</v>
      </c>
      <c r="P1501" t="e">
        <v>#N/A</v>
      </c>
      <c r="Q1501" t="e">
        <v>#N/A</v>
      </c>
      <c r="R1501" s="2" t="e">
        <v>#N/A</v>
      </c>
      <c r="S1501" t="e">
        <v>#N/A</v>
      </c>
      <c r="T1501" s="3" t="e">
        <v>#N/A</v>
      </c>
      <c r="U1501" s="3" t="e">
        <v>#N/A</v>
      </c>
      <c r="V1501" t="e">
        <v>#N/A</v>
      </c>
      <c r="W1501" t="e">
        <v>#N/A</v>
      </c>
      <c r="X1501" t="e">
        <v>#N/A</v>
      </c>
      <c r="Y1501" s="3" t="e">
        <v>#N/A</v>
      </c>
      <c r="Z1501" s="8" t="e">
        <v>#N/A</v>
      </c>
      <c r="AA1501" s="30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</row>
    <row r="1502" spans="1:32" x14ac:dyDescent="0.25">
      <c r="A1502" t="e">
        <v>#N/A</v>
      </c>
      <c r="B1502" s="33" t="e">
        <v>#N/A</v>
      </c>
      <c r="C1502" t="e">
        <v>#N/A</v>
      </c>
      <c r="D1502" t="e">
        <v>#N/A</v>
      </c>
      <c r="E1502" s="69" t="e">
        <v>#N/A</v>
      </c>
      <c r="F1502" s="3" t="e">
        <v>#N/A</v>
      </c>
      <c r="G1502" s="3" t="e">
        <v>#N/A</v>
      </c>
      <c r="H1502" s="3" t="e">
        <v>#N/A</v>
      </c>
      <c r="I1502" s="80" t="e">
        <v>#N/A</v>
      </c>
      <c r="J1502" s="80" t="e">
        <v>#N/A</v>
      </c>
      <c r="K1502" s="85" t="e">
        <v>#N/A</v>
      </c>
      <c r="L1502" s="9" t="e">
        <v>#N/A</v>
      </c>
      <c r="M1502" s="93" t="e">
        <v>#N/A</v>
      </c>
      <c r="N1502" s="8" t="e">
        <v>#N/A</v>
      </c>
      <c r="O1502" t="e">
        <v>#N/A</v>
      </c>
      <c r="P1502" t="e">
        <v>#N/A</v>
      </c>
      <c r="Q1502" t="e">
        <v>#N/A</v>
      </c>
      <c r="R1502" s="2" t="e">
        <v>#N/A</v>
      </c>
      <c r="S1502" t="e">
        <v>#N/A</v>
      </c>
      <c r="T1502" s="3" t="e">
        <v>#N/A</v>
      </c>
      <c r="U1502" s="3" t="e">
        <v>#N/A</v>
      </c>
      <c r="V1502" t="e">
        <v>#N/A</v>
      </c>
      <c r="W1502" t="e">
        <v>#N/A</v>
      </c>
      <c r="X1502" t="e">
        <v>#N/A</v>
      </c>
      <c r="Y1502" s="3" t="e">
        <v>#N/A</v>
      </c>
      <c r="Z1502" s="8" t="e">
        <v>#N/A</v>
      </c>
      <c r="AA1502" s="30" t="e">
        <v>#N/A</v>
      </c>
      <c r="AB1502" t="e">
        <v>#N/A</v>
      </c>
      <c r="AC1502" t="e">
        <v>#N/A</v>
      </c>
      <c r="AD1502" t="e">
        <v>#N/A</v>
      </c>
      <c r="AE1502" t="e">
        <v>#N/A</v>
      </c>
      <c r="AF1502" t="e">
        <v>#N/A</v>
      </c>
    </row>
    <row r="1503" spans="1:32" x14ac:dyDescent="0.25">
      <c r="A1503" t="e">
        <v>#N/A</v>
      </c>
      <c r="B1503" s="33" t="e">
        <v>#N/A</v>
      </c>
      <c r="C1503" t="e">
        <v>#N/A</v>
      </c>
      <c r="D1503" t="e">
        <v>#N/A</v>
      </c>
      <c r="E1503" s="69" t="e">
        <v>#N/A</v>
      </c>
      <c r="F1503" s="3" t="e">
        <v>#N/A</v>
      </c>
      <c r="G1503" s="3" t="e">
        <v>#N/A</v>
      </c>
      <c r="H1503" s="3" t="e">
        <v>#N/A</v>
      </c>
      <c r="I1503" s="80" t="e">
        <v>#N/A</v>
      </c>
      <c r="J1503" s="80" t="e">
        <v>#N/A</v>
      </c>
      <c r="K1503" s="85" t="e">
        <v>#N/A</v>
      </c>
      <c r="L1503" s="9" t="e">
        <v>#N/A</v>
      </c>
      <c r="M1503" s="93" t="e">
        <v>#N/A</v>
      </c>
      <c r="N1503" s="8" t="e">
        <v>#N/A</v>
      </c>
      <c r="O1503" t="e">
        <v>#N/A</v>
      </c>
      <c r="P1503" t="e">
        <v>#N/A</v>
      </c>
      <c r="Q1503" t="e">
        <v>#N/A</v>
      </c>
      <c r="R1503" s="2" t="e">
        <v>#N/A</v>
      </c>
      <c r="S1503" t="e">
        <v>#N/A</v>
      </c>
      <c r="T1503" s="3" t="e">
        <v>#N/A</v>
      </c>
      <c r="U1503" s="3" t="e">
        <v>#N/A</v>
      </c>
      <c r="V1503" t="e">
        <v>#N/A</v>
      </c>
      <c r="W1503" t="e">
        <v>#N/A</v>
      </c>
      <c r="X1503" t="e">
        <v>#N/A</v>
      </c>
      <c r="Y1503" s="3" t="e">
        <v>#N/A</v>
      </c>
      <c r="Z1503" s="8" t="e">
        <v>#N/A</v>
      </c>
      <c r="AA1503" s="30" t="e">
        <v>#N/A</v>
      </c>
      <c r="AB1503" t="e">
        <v>#N/A</v>
      </c>
      <c r="AC1503" t="e">
        <v>#N/A</v>
      </c>
      <c r="AD1503" t="e">
        <v>#N/A</v>
      </c>
      <c r="AE1503" t="e">
        <v>#N/A</v>
      </c>
      <c r="AF1503" t="e">
        <v>#N/A</v>
      </c>
    </row>
    <row r="1504" spans="1:32" x14ac:dyDescent="0.25">
      <c r="A1504" t="e">
        <v>#N/A</v>
      </c>
      <c r="B1504" s="33" t="e">
        <v>#N/A</v>
      </c>
      <c r="C1504" t="e">
        <v>#N/A</v>
      </c>
      <c r="D1504" t="e">
        <v>#N/A</v>
      </c>
      <c r="E1504" s="69" t="e">
        <v>#N/A</v>
      </c>
      <c r="F1504" s="3" t="e">
        <v>#N/A</v>
      </c>
      <c r="G1504" s="3" t="e">
        <v>#N/A</v>
      </c>
      <c r="H1504" s="3" t="e">
        <v>#N/A</v>
      </c>
      <c r="I1504" s="80" t="e">
        <v>#N/A</v>
      </c>
      <c r="J1504" s="80" t="e">
        <v>#N/A</v>
      </c>
      <c r="K1504" s="85" t="e">
        <v>#N/A</v>
      </c>
      <c r="L1504" s="9" t="e">
        <v>#N/A</v>
      </c>
      <c r="M1504" s="93" t="e">
        <v>#N/A</v>
      </c>
      <c r="N1504" s="8" t="e">
        <v>#N/A</v>
      </c>
      <c r="O1504" t="e">
        <v>#N/A</v>
      </c>
      <c r="P1504" t="e">
        <v>#N/A</v>
      </c>
      <c r="Q1504" t="e">
        <v>#N/A</v>
      </c>
      <c r="R1504" s="2" t="e">
        <v>#N/A</v>
      </c>
      <c r="S1504" t="e">
        <v>#N/A</v>
      </c>
      <c r="T1504" s="3" t="e">
        <v>#N/A</v>
      </c>
      <c r="U1504" s="3" t="e">
        <v>#N/A</v>
      </c>
      <c r="V1504" t="e">
        <v>#N/A</v>
      </c>
      <c r="W1504" t="e">
        <v>#N/A</v>
      </c>
      <c r="X1504" t="e">
        <v>#N/A</v>
      </c>
      <c r="Y1504" s="3" t="e">
        <v>#N/A</v>
      </c>
      <c r="Z1504" s="8" t="e">
        <v>#N/A</v>
      </c>
      <c r="AA1504" s="30" t="e">
        <v>#N/A</v>
      </c>
      <c r="AB1504" t="e">
        <v>#N/A</v>
      </c>
      <c r="AC1504" t="e">
        <v>#N/A</v>
      </c>
      <c r="AD1504" t="e">
        <v>#N/A</v>
      </c>
      <c r="AE1504" t="e">
        <v>#N/A</v>
      </c>
      <c r="AF1504" t="e">
        <v>#N/A</v>
      </c>
    </row>
    <row r="1505" spans="1:32" x14ac:dyDescent="0.25">
      <c r="A1505" t="e">
        <v>#N/A</v>
      </c>
      <c r="B1505" s="33" t="e">
        <v>#N/A</v>
      </c>
      <c r="C1505" t="e">
        <v>#N/A</v>
      </c>
      <c r="D1505" t="e">
        <v>#N/A</v>
      </c>
      <c r="E1505" s="69" t="e">
        <v>#N/A</v>
      </c>
      <c r="F1505" s="3" t="e">
        <v>#N/A</v>
      </c>
      <c r="G1505" s="3" t="e">
        <v>#N/A</v>
      </c>
      <c r="H1505" s="3" t="e">
        <v>#N/A</v>
      </c>
      <c r="I1505" s="80" t="e">
        <v>#N/A</v>
      </c>
      <c r="J1505" s="80" t="e">
        <v>#N/A</v>
      </c>
      <c r="K1505" s="85" t="e">
        <v>#N/A</v>
      </c>
      <c r="L1505" s="9" t="e">
        <v>#N/A</v>
      </c>
      <c r="M1505" s="93" t="e">
        <v>#N/A</v>
      </c>
      <c r="N1505" s="8" t="e">
        <v>#N/A</v>
      </c>
      <c r="O1505" t="e">
        <v>#N/A</v>
      </c>
      <c r="P1505" t="e">
        <v>#N/A</v>
      </c>
      <c r="Q1505" t="e">
        <v>#N/A</v>
      </c>
      <c r="R1505" s="2" t="e">
        <v>#N/A</v>
      </c>
      <c r="S1505" t="e">
        <v>#N/A</v>
      </c>
      <c r="T1505" s="3" t="e">
        <v>#N/A</v>
      </c>
      <c r="U1505" s="3" t="e">
        <v>#N/A</v>
      </c>
      <c r="V1505" t="e">
        <v>#N/A</v>
      </c>
      <c r="W1505" t="e">
        <v>#N/A</v>
      </c>
      <c r="X1505" t="e">
        <v>#N/A</v>
      </c>
      <c r="Y1505" s="3" t="e">
        <v>#N/A</v>
      </c>
      <c r="Z1505" s="8" t="e">
        <v>#N/A</v>
      </c>
      <c r="AA1505" s="30" t="e">
        <v>#N/A</v>
      </c>
      <c r="AB1505" t="e">
        <v>#N/A</v>
      </c>
      <c r="AC1505" t="e">
        <v>#N/A</v>
      </c>
      <c r="AD1505" t="e">
        <v>#N/A</v>
      </c>
      <c r="AE1505" t="e">
        <v>#N/A</v>
      </c>
      <c r="AF1505" t="e">
        <v>#N/A</v>
      </c>
    </row>
    <row r="1506" spans="1:32" x14ac:dyDescent="0.25">
      <c r="A1506" t="e">
        <v>#N/A</v>
      </c>
      <c r="B1506" s="33" t="e">
        <v>#N/A</v>
      </c>
      <c r="C1506" t="e">
        <v>#N/A</v>
      </c>
      <c r="D1506" t="e">
        <v>#N/A</v>
      </c>
      <c r="E1506" s="69" t="e">
        <v>#N/A</v>
      </c>
      <c r="F1506" s="3" t="e">
        <v>#N/A</v>
      </c>
      <c r="G1506" s="3" t="e">
        <v>#N/A</v>
      </c>
      <c r="H1506" s="3" t="e">
        <v>#N/A</v>
      </c>
      <c r="I1506" s="80" t="e">
        <v>#N/A</v>
      </c>
      <c r="J1506" s="80" t="e">
        <v>#N/A</v>
      </c>
      <c r="K1506" s="85" t="e">
        <v>#N/A</v>
      </c>
      <c r="L1506" s="9" t="e">
        <v>#N/A</v>
      </c>
      <c r="M1506" s="93" t="e">
        <v>#N/A</v>
      </c>
      <c r="N1506" s="8" t="e">
        <v>#N/A</v>
      </c>
      <c r="O1506" t="e">
        <v>#N/A</v>
      </c>
      <c r="P1506" t="e">
        <v>#N/A</v>
      </c>
      <c r="Q1506" t="e">
        <v>#N/A</v>
      </c>
      <c r="R1506" s="2" t="e">
        <v>#N/A</v>
      </c>
      <c r="S1506" t="e">
        <v>#N/A</v>
      </c>
      <c r="T1506" s="3" t="e">
        <v>#N/A</v>
      </c>
      <c r="U1506" s="3" t="e">
        <v>#N/A</v>
      </c>
      <c r="V1506" t="e">
        <v>#N/A</v>
      </c>
      <c r="W1506" t="e">
        <v>#N/A</v>
      </c>
      <c r="X1506" t="e">
        <v>#N/A</v>
      </c>
      <c r="Y1506" s="3" t="e">
        <v>#N/A</v>
      </c>
      <c r="Z1506" s="8" t="e">
        <v>#N/A</v>
      </c>
      <c r="AA1506" s="30" t="e">
        <v>#N/A</v>
      </c>
      <c r="AB1506" t="e">
        <v>#N/A</v>
      </c>
      <c r="AC1506" t="e">
        <v>#N/A</v>
      </c>
      <c r="AD1506" t="e">
        <v>#N/A</v>
      </c>
      <c r="AE1506" t="e">
        <v>#N/A</v>
      </c>
      <c r="AF1506" t="e">
        <v>#N/A</v>
      </c>
    </row>
    <row r="1507" spans="1:32" x14ac:dyDescent="0.25">
      <c r="A1507" t="e">
        <v>#N/A</v>
      </c>
      <c r="B1507" s="33" t="e">
        <v>#N/A</v>
      </c>
      <c r="C1507" t="e">
        <v>#N/A</v>
      </c>
      <c r="D1507" t="e">
        <v>#N/A</v>
      </c>
      <c r="E1507" s="69" t="e">
        <v>#N/A</v>
      </c>
      <c r="F1507" s="3" t="e">
        <v>#N/A</v>
      </c>
      <c r="G1507" s="3" t="e">
        <v>#N/A</v>
      </c>
      <c r="H1507" s="3" t="e">
        <v>#N/A</v>
      </c>
      <c r="I1507" s="80" t="e">
        <v>#N/A</v>
      </c>
      <c r="J1507" s="80" t="e">
        <v>#N/A</v>
      </c>
      <c r="K1507" s="85" t="e">
        <v>#N/A</v>
      </c>
      <c r="L1507" s="9" t="e">
        <v>#N/A</v>
      </c>
      <c r="M1507" s="93" t="e">
        <v>#N/A</v>
      </c>
      <c r="N1507" s="8" t="e">
        <v>#N/A</v>
      </c>
      <c r="O1507" t="e">
        <v>#N/A</v>
      </c>
      <c r="P1507" t="e">
        <v>#N/A</v>
      </c>
      <c r="Q1507" t="e">
        <v>#N/A</v>
      </c>
      <c r="R1507" s="2" t="e">
        <v>#N/A</v>
      </c>
      <c r="S1507" t="e">
        <v>#N/A</v>
      </c>
      <c r="T1507" s="3" t="e">
        <v>#N/A</v>
      </c>
      <c r="U1507" s="3" t="e">
        <v>#N/A</v>
      </c>
      <c r="V1507" t="e">
        <v>#N/A</v>
      </c>
      <c r="W1507" t="e">
        <v>#N/A</v>
      </c>
      <c r="X1507" t="e">
        <v>#N/A</v>
      </c>
      <c r="Y1507" s="3" t="e">
        <v>#N/A</v>
      </c>
      <c r="Z1507" s="8" t="e">
        <v>#N/A</v>
      </c>
      <c r="AA1507" s="30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</row>
    <row r="1508" spans="1:32" x14ac:dyDescent="0.25">
      <c r="A1508" t="e">
        <v>#N/A</v>
      </c>
      <c r="B1508" s="33" t="e">
        <v>#N/A</v>
      </c>
      <c r="C1508" t="e">
        <v>#N/A</v>
      </c>
      <c r="D1508" t="e">
        <v>#N/A</v>
      </c>
      <c r="E1508" s="69" t="e">
        <v>#N/A</v>
      </c>
      <c r="F1508" s="3" t="e">
        <v>#N/A</v>
      </c>
      <c r="G1508" s="3" t="e">
        <v>#N/A</v>
      </c>
      <c r="H1508" s="3" t="e">
        <v>#N/A</v>
      </c>
      <c r="I1508" s="80" t="e">
        <v>#N/A</v>
      </c>
      <c r="J1508" s="80" t="e">
        <v>#N/A</v>
      </c>
      <c r="K1508" s="85" t="e">
        <v>#N/A</v>
      </c>
      <c r="L1508" s="9" t="e">
        <v>#N/A</v>
      </c>
      <c r="M1508" s="93" t="e">
        <v>#N/A</v>
      </c>
      <c r="N1508" s="8" t="e">
        <v>#N/A</v>
      </c>
      <c r="O1508" t="e">
        <v>#N/A</v>
      </c>
      <c r="P1508" t="e">
        <v>#N/A</v>
      </c>
      <c r="Q1508" t="e">
        <v>#N/A</v>
      </c>
      <c r="R1508" s="2" t="e">
        <v>#N/A</v>
      </c>
      <c r="S1508" t="e">
        <v>#N/A</v>
      </c>
      <c r="T1508" s="3" t="e">
        <v>#N/A</v>
      </c>
      <c r="U1508" s="3" t="e">
        <v>#N/A</v>
      </c>
      <c r="V1508" t="e">
        <v>#N/A</v>
      </c>
      <c r="W1508" t="e">
        <v>#N/A</v>
      </c>
      <c r="X1508" t="e">
        <v>#N/A</v>
      </c>
      <c r="Y1508" s="3" t="e">
        <v>#N/A</v>
      </c>
      <c r="Z1508" s="8" t="e">
        <v>#N/A</v>
      </c>
      <c r="AA1508" s="30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</row>
    <row r="1509" spans="1:32" x14ac:dyDescent="0.25">
      <c r="A1509" t="e">
        <v>#N/A</v>
      </c>
      <c r="B1509" s="33" t="e">
        <v>#N/A</v>
      </c>
      <c r="C1509" t="e">
        <v>#N/A</v>
      </c>
      <c r="D1509" t="e">
        <v>#N/A</v>
      </c>
      <c r="E1509" s="69" t="e">
        <v>#N/A</v>
      </c>
      <c r="F1509" s="3" t="e">
        <v>#N/A</v>
      </c>
      <c r="G1509" s="3" t="e">
        <v>#N/A</v>
      </c>
      <c r="H1509" s="3" t="e">
        <v>#N/A</v>
      </c>
      <c r="I1509" s="80" t="e">
        <v>#N/A</v>
      </c>
      <c r="J1509" s="80" t="e">
        <v>#N/A</v>
      </c>
      <c r="K1509" s="85" t="e">
        <v>#N/A</v>
      </c>
      <c r="L1509" s="9" t="e">
        <v>#N/A</v>
      </c>
      <c r="M1509" s="93" t="e">
        <v>#N/A</v>
      </c>
      <c r="N1509" s="8" t="e">
        <v>#N/A</v>
      </c>
      <c r="O1509" t="e">
        <v>#N/A</v>
      </c>
      <c r="P1509" t="e">
        <v>#N/A</v>
      </c>
      <c r="Q1509" t="e">
        <v>#N/A</v>
      </c>
      <c r="R1509" s="2" t="e">
        <v>#N/A</v>
      </c>
      <c r="S1509" t="e">
        <v>#N/A</v>
      </c>
      <c r="T1509" s="3" t="e">
        <v>#N/A</v>
      </c>
      <c r="U1509" s="3" t="e">
        <v>#N/A</v>
      </c>
      <c r="V1509" t="e">
        <v>#N/A</v>
      </c>
      <c r="W1509" t="e">
        <v>#N/A</v>
      </c>
      <c r="X1509" t="e">
        <v>#N/A</v>
      </c>
      <c r="Y1509" s="3" t="e">
        <v>#N/A</v>
      </c>
      <c r="Z1509" s="8" t="e">
        <v>#N/A</v>
      </c>
      <c r="AA1509" s="30" t="e">
        <v>#N/A</v>
      </c>
      <c r="AB1509" t="e">
        <v>#N/A</v>
      </c>
      <c r="AC1509" t="e">
        <v>#N/A</v>
      </c>
      <c r="AD1509" t="e">
        <v>#N/A</v>
      </c>
      <c r="AE1509" t="e">
        <v>#N/A</v>
      </c>
      <c r="AF1509" t="e">
        <v>#N/A</v>
      </c>
    </row>
    <row r="1510" spans="1:32" x14ac:dyDescent="0.25">
      <c r="A1510" t="e">
        <v>#N/A</v>
      </c>
      <c r="B1510" s="33" t="e">
        <v>#N/A</v>
      </c>
      <c r="C1510" t="e">
        <v>#N/A</v>
      </c>
      <c r="D1510" t="e">
        <v>#N/A</v>
      </c>
      <c r="E1510" s="69" t="e">
        <v>#N/A</v>
      </c>
      <c r="F1510" s="3" t="e">
        <v>#N/A</v>
      </c>
      <c r="G1510" s="3" t="e">
        <v>#N/A</v>
      </c>
      <c r="H1510" s="3" t="e">
        <v>#N/A</v>
      </c>
      <c r="I1510" s="80" t="e">
        <v>#N/A</v>
      </c>
      <c r="J1510" s="80" t="e">
        <v>#N/A</v>
      </c>
      <c r="K1510" s="85" t="e">
        <v>#N/A</v>
      </c>
      <c r="L1510" s="9" t="e">
        <v>#N/A</v>
      </c>
      <c r="M1510" s="93" t="e">
        <v>#N/A</v>
      </c>
      <c r="N1510" s="8" t="e">
        <v>#N/A</v>
      </c>
      <c r="O1510" t="e">
        <v>#N/A</v>
      </c>
      <c r="P1510" t="e">
        <v>#N/A</v>
      </c>
      <c r="Q1510" t="e">
        <v>#N/A</v>
      </c>
      <c r="R1510" s="2" t="e">
        <v>#N/A</v>
      </c>
      <c r="S1510" t="e">
        <v>#N/A</v>
      </c>
      <c r="T1510" s="3" t="e">
        <v>#N/A</v>
      </c>
      <c r="U1510" s="3" t="e">
        <v>#N/A</v>
      </c>
      <c r="V1510" t="e">
        <v>#N/A</v>
      </c>
      <c r="W1510" t="e">
        <v>#N/A</v>
      </c>
      <c r="X1510" t="e">
        <v>#N/A</v>
      </c>
      <c r="Y1510" s="3" t="e">
        <v>#N/A</v>
      </c>
      <c r="Z1510" s="8" t="e">
        <v>#N/A</v>
      </c>
      <c r="AA1510" s="30" t="e">
        <v>#N/A</v>
      </c>
      <c r="AB1510" t="e">
        <v>#N/A</v>
      </c>
      <c r="AC1510" t="e">
        <v>#N/A</v>
      </c>
      <c r="AD1510" t="e">
        <v>#N/A</v>
      </c>
      <c r="AE1510" t="e">
        <v>#N/A</v>
      </c>
      <c r="AF1510" t="e">
        <v>#N/A</v>
      </c>
    </row>
    <row r="1511" spans="1:32" x14ac:dyDescent="0.25">
      <c r="A1511" t="e">
        <v>#N/A</v>
      </c>
      <c r="B1511" s="33" t="e">
        <v>#N/A</v>
      </c>
      <c r="C1511" t="e">
        <v>#N/A</v>
      </c>
      <c r="D1511" t="e">
        <v>#N/A</v>
      </c>
      <c r="E1511" s="69" t="e">
        <v>#N/A</v>
      </c>
      <c r="F1511" s="3" t="e">
        <v>#N/A</v>
      </c>
      <c r="G1511" s="3" t="e">
        <v>#N/A</v>
      </c>
      <c r="H1511" s="3" t="e">
        <v>#N/A</v>
      </c>
      <c r="I1511" s="80" t="e">
        <v>#N/A</v>
      </c>
      <c r="J1511" s="80" t="e">
        <v>#N/A</v>
      </c>
      <c r="K1511" s="85" t="e">
        <v>#N/A</v>
      </c>
      <c r="L1511" s="9" t="e">
        <v>#N/A</v>
      </c>
      <c r="M1511" s="93" t="e">
        <v>#N/A</v>
      </c>
      <c r="N1511" s="8" t="e">
        <v>#N/A</v>
      </c>
      <c r="O1511" t="e">
        <v>#N/A</v>
      </c>
      <c r="P1511" t="e">
        <v>#N/A</v>
      </c>
      <c r="Q1511" t="e">
        <v>#N/A</v>
      </c>
      <c r="R1511" s="2" t="e">
        <v>#N/A</v>
      </c>
      <c r="S1511" t="e">
        <v>#N/A</v>
      </c>
      <c r="T1511" s="3" t="e">
        <v>#N/A</v>
      </c>
      <c r="U1511" s="3" t="e">
        <v>#N/A</v>
      </c>
      <c r="V1511" t="e">
        <v>#N/A</v>
      </c>
      <c r="W1511" t="e">
        <v>#N/A</v>
      </c>
      <c r="X1511" t="e">
        <v>#N/A</v>
      </c>
      <c r="Y1511" s="3" t="e">
        <v>#N/A</v>
      </c>
      <c r="Z1511" s="8" t="e">
        <v>#N/A</v>
      </c>
      <c r="AA1511" s="30" t="e">
        <v>#N/A</v>
      </c>
      <c r="AB1511" t="e">
        <v>#N/A</v>
      </c>
      <c r="AC1511" t="e">
        <v>#N/A</v>
      </c>
      <c r="AD1511" t="e">
        <v>#N/A</v>
      </c>
      <c r="AE1511" t="e">
        <v>#N/A</v>
      </c>
      <c r="AF1511" t="e">
        <v>#N/A</v>
      </c>
    </row>
    <row r="1512" spans="1:32" x14ac:dyDescent="0.25">
      <c r="A1512" t="e">
        <v>#N/A</v>
      </c>
      <c r="B1512" s="33" t="e">
        <v>#N/A</v>
      </c>
      <c r="C1512" t="e">
        <v>#N/A</v>
      </c>
      <c r="D1512" t="e">
        <v>#N/A</v>
      </c>
      <c r="E1512" s="69" t="e">
        <v>#N/A</v>
      </c>
      <c r="F1512" s="3" t="e">
        <v>#N/A</v>
      </c>
      <c r="G1512" s="3" t="e">
        <v>#N/A</v>
      </c>
      <c r="H1512" s="3" t="e">
        <v>#N/A</v>
      </c>
      <c r="I1512" s="80" t="e">
        <v>#N/A</v>
      </c>
      <c r="J1512" s="80" t="e">
        <v>#N/A</v>
      </c>
      <c r="K1512" s="85" t="e">
        <v>#N/A</v>
      </c>
      <c r="L1512" s="9" t="e">
        <v>#N/A</v>
      </c>
      <c r="M1512" s="93" t="e">
        <v>#N/A</v>
      </c>
      <c r="N1512" s="8" t="e">
        <v>#N/A</v>
      </c>
      <c r="O1512" t="e">
        <v>#N/A</v>
      </c>
      <c r="P1512" t="e">
        <v>#N/A</v>
      </c>
      <c r="Q1512" t="e">
        <v>#N/A</v>
      </c>
      <c r="R1512" s="2" t="e">
        <v>#N/A</v>
      </c>
      <c r="S1512" t="e">
        <v>#N/A</v>
      </c>
      <c r="T1512" s="3" t="e">
        <v>#N/A</v>
      </c>
      <c r="U1512" s="3" t="e">
        <v>#N/A</v>
      </c>
      <c r="V1512" t="e">
        <v>#N/A</v>
      </c>
      <c r="W1512" t="e">
        <v>#N/A</v>
      </c>
      <c r="X1512" t="e">
        <v>#N/A</v>
      </c>
      <c r="Y1512" s="3" t="e">
        <v>#N/A</v>
      </c>
      <c r="Z1512" s="8" t="e">
        <v>#N/A</v>
      </c>
      <c r="AA1512" s="30" t="e">
        <v>#N/A</v>
      </c>
      <c r="AB1512" t="e">
        <v>#N/A</v>
      </c>
      <c r="AC1512" t="e">
        <v>#N/A</v>
      </c>
      <c r="AD1512" t="e">
        <v>#N/A</v>
      </c>
      <c r="AE1512" t="e">
        <v>#N/A</v>
      </c>
      <c r="AF1512" t="e">
        <v>#N/A</v>
      </c>
    </row>
    <row r="1513" spans="1:32" x14ac:dyDescent="0.25">
      <c r="A1513" t="e">
        <v>#N/A</v>
      </c>
      <c r="B1513" s="33" t="e">
        <v>#N/A</v>
      </c>
      <c r="C1513" t="e">
        <v>#N/A</v>
      </c>
      <c r="D1513" t="e">
        <v>#N/A</v>
      </c>
      <c r="E1513" s="69" t="e">
        <v>#N/A</v>
      </c>
      <c r="F1513" s="3" t="e">
        <v>#N/A</v>
      </c>
      <c r="G1513" s="3" t="e">
        <v>#N/A</v>
      </c>
      <c r="H1513" s="3" t="e">
        <v>#N/A</v>
      </c>
      <c r="I1513" s="80" t="e">
        <v>#N/A</v>
      </c>
      <c r="J1513" s="80" t="e">
        <v>#N/A</v>
      </c>
      <c r="K1513" s="85" t="e">
        <v>#N/A</v>
      </c>
      <c r="L1513" s="9" t="e">
        <v>#N/A</v>
      </c>
      <c r="M1513" s="93" t="e">
        <v>#N/A</v>
      </c>
      <c r="N1513" s="8" t="e">
        <v>#N/A</v>
      </c>
      <c r="O1513" t="e">
        <v>#N/A</v>
      </c>
      <c r="P1513" t="e">
        <v>#N/A</v>
      </c>
      <c r="Q1513" t="e">
        <v>#N/A</v>
      </c>
      <c r="R1513" s="2" t="e">
        <v>#N/A</v>
      </c>
      <c r="S1513" t="e">
        <v>#N/A</v>
      </c>
      <c r="T1513" s="3" t="e">
        <v>#N/A</v>
      </c>
      <c r="U1513" s="3" t="e">
        <v>#N/A</v>
      </c>
      <c r="V1513" t="e">
        <v>#N/A</v>
      </c>
      <c r="W1513" t="e">
        <v>#N/A</v>
      </c>
      <c r="X1513" t="e">
        <v>#N/A</v>
      </c>
      <c r="Y1513" s="3" t="e">
        <v>#N/A</v>
      </c>
      <c r="Z1513" s="8" t="e">
        <v>#N/A</v>
      </c>
      <c r="AA1513" s="30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</row>
    <row r="1514" spans="1:32" x14ac:dyDescent="0.25">
      <c r="A1514" t="e">
        <v>#N/A</v>
      </c>
      <c r="B1514" s="33" t="e">
        <v>#N/A</v>
      </c>
      <c r="C1514" t="e">
        <v>#N/A</v>
      </c>
      <c r="D1514" t="e">
        <v>#N/A</v>
      </c>
      <c r="E1514" s="69" t="e">
        <v>#N/A</v>
      </c>
      <c r="F1514" s="3" t="e">
        <v>#N/A</v>
      </c>
      <c r="G1514" s="3" t="e">
        <v>#N/A</v>
      </c>
      <c r="H1514" s="3" t="e">
        <v>#N/A</v>
      </c>
      <c r="I1514" s="80" t="e">
        <v>#N/A</v>
      </c>
      <c r="J1514" s="80" t="e">
        <v>#N/A</v>
      </c>
      <c r="K1514" s="85" t="e">
        <v>#N/A</v>
      </c>
      <c r="L1514" s="9" t="e">
        <v>#N/A</v>
      </c>
      <c r="M1514" s="93" t="e">
        <v>#N/A</v>
      </c>
      <c r="N1514" s="8" t="e">
        <v>#N/A</v>
      </c>
      <c r="O1514" t="e">
        <v>#N/A</v>
      </c>
      <c r="P1514" t="e">
        <v>#N/A</v>
      </c>
      <c r="Q1514" t="e">
        <v>#N/A</v>
      </c>
      <c r="R1514" s="2" t="e">
        <v>#N/A</v>
      </c>
      <c r="S1514" t="e">
        <v>#N/A</v>
      </c>
      <c r="T1514" s="3" t="e">
        <v>#N/A</v>
      </c>
      <c r="U1514" s="3" t="e">
        <v>#N/A</v>
      </c>
      <c r="V1514" t="e">
        <v>#N/A</v>
      </c>
      <c r="W1514" t="e">
        <v>#N/A</v>
      </c>
      <c r="X1514" t="e">
        <v>#N/A</v>
      </c>
      <c r="Y1514" s="3" t="e">
        <v>#N/A</v>
      </c>
      <c r="Z1514" s="8" t="e">
        <v>#N/A</v>
      </c>
      <c r="AA1514" s="30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</row>
    <row r="1515" spans="1:32" x14ac:dyDescent="0.25">
      <c r="A1515" t="e">
        <v>#N/A</v>
      </c>
      <c r="B1515" s="33" t="e">
        <v>#N/A</v>
      </c>
      <c r="C1515" t="e">
        <v>#N/A</v>
      </c>
      <c r="D1515" t="e">
        <v>#N/A</v>
      </c>
      <c r="E1515" s="69" t="e">
        <v>#N/A</v>
      </c>
      <c r="F1515" s="3" t="e">
        <v>#N/A</v>
      </c>
      <c r="G1515" s="3" t="e">
        <v>#N/A</v>
      </c>
      <c r="H1515" s="3" t="e">
        <v>#N/A</v>
      </c>
      <c r="I1515" s="80" t="e">
        <v>#N/A</v>
      </c>
      <c r="J1515" s="80" t="e">
        <v>#N/A</v>
      </c>
      <c r="K1515" s="85" t="e">
        <v>#N/A</v>
      </c>
      <c r="L1515" s="9" t="e">
        <v>#N/A</v>
      </c>
      <c r="M1515" s="93" t="e">
        <v>#N/A</v>
      </c>
      <c r="N1515" s="8" t="e">
        <v>#N/A</v>
      </c>
      <c r="O1515" t="e">
        <v>#N/A</v>
      </c>
      <c r="P1515" t="e">
        <v>#N/A</v>
      </c>
      <c r="Q1515" t="e">
        <v>#N/A</v>
      </c>
      <c r="R1515" s="2" t="e">
        <v>#N/A</v>
      </c>
      <c r="S1515" t="e">
        <v>#N/A</v>
      </c>
      <c r="T1515" s="3" t="e">
        <v>#N/A</v>
      </c>
      <c r="U1515" s="3" t="e">
        <v>#N/A</v>
      </c>
      <c r="V1515" t="e">
        <v>#N/A</v>
      </c>
      <c r="W1515" t="e">
        <v>#N/A</v>
      </c>
      <c r="X1515" t="e">
        <v>#N/A</v>
      </c>
      <c r="Y1515" s="3" t="e">
        <v>#N/A</v>
      </c>
      <c r="Z1515" s="8" t="e">
        <v>#N/A</v>
      </c>
      <c r="AA1515" s="30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</row>
    <row r="1516" spans="1:32" x14ac:dyDescent="0.25">
      <c r="A1516" t="e">
        <v>#N/A</v>
      </c>
      <c r="B1516" s="33" t="e">
        <v>#N/A</v>
      </c>
      <c r="C1516" t="e">
        <v>#N/A</v>
      </c>
      <c r="D1516" t="e">
        <v>#N/A</v>
      </c>
      <c r="E1516" s="69" t="e">
        <v>#N/A</v>
      </c>
      <c r="F1516" s="3" t="e">
        <v>#N/A</v>
      </c>
      <c r="G1516" s="3" t="e">
        <v>#N/A</v>
      </c>
      <c r="H1516" s="3" t="e">
        <v>#N/A</v>
      </c>
      <c r="I1516" s="80" t="e">
        <v>#N/A</v>
      </c>
      <c r="J1516" s="80" t="e">
        <v>#N/A</v>
      </c>
      <c r="K1516" s="85" t="e">
        <v>#N/A</v>
      </c>
      <c r="L1516" s="9" t="e">
        <v>#N/A</v>
      </c>
      <c r="M1516" s="93" t="e">
        <v>#N/A</v>
      </c>
      <c r="N1516" s="8" t="e">
        <v>#N/A</v>
      </c>
      <c r="O1516" t="e">
        <v>#N/A</v>
      </c>
      <c r="P1516" t="e">
        <v>#N/A</v>
      </c>
      <c r="Q1516" t="e">
        <v>#N/A</v>
      </c>
      <c r="R1516" s="2" t="e">
        <v>#N/A</v>
      </c>
      <c r="S1516" t="e">
        <v>#N/A</v>
      </c>
      <c r="T1516" s="3" t="e">
        <v>#N/A</v>
      </c>
      <c r="U1516" s="3" t="e">
        <v>#N/A</v>
      </c>
      <c r="V1516" t="e">
        <v>#N/A</v>
      </c>
      <c r="W1516" t="e">
        <v>#N/A</v>
      </c>
      <c r="X1516" t="e">
        <v>#N/A</v>
      </c>
      <c r="Y1516" s="3" t="e">
        <v>#N/A</v>
      </c>
      <c r="Z1516" s="8" t="e">
        <v>#N/A</v>
      </c>
      <c r="AA1516" s="30" t="e">
        <v>#N/A</v>
      </c>
      <c r="AB1516" t="e">
        <v>#N/A</v>
      </c>
      <c r="AC1516" t="e">
        <v>#N/A</v>
      </c>
      <c r="AD1516" t="e">
        <v>#N/A</v>
      </c>
      <c r="AE1516" t="e">
        <v>#N/A</v>
      </c>
      <c r="AF1516" t="e">
        <v>#N/A</v>
      </c>
    </row>
    <row r="1517" spans="1:32" x14ac:dyDescent="0.25">
      <c r="A1517" t="e">
        <v>#N/A</v>
      </c>
      <c r="B1517" s="33" t="e">
        <v>#N/A</v>
      </c>
      <c r="C1517" t="e">
        <v>#N/A</v>
      </c>
      <c r="D1517" t="e">
        <v>#N/A</v>
      </c>
      <c r="E1517" s="69" t="e">
        <v>#N/A</v>
      </c>
      <c r="F1517" s="3" t="e">
        <v>#N/A</v>
      </c>
      <c r="G1517" s="3" t="e">
        <v>#N/A</v>
      </c>
      <c r="H1517" s="3" t="e">
        <v>#N/A</v>
      </c>
      <c r="I1517" s="80" t="e">
        <v>#N/A</v>
      </c>
      <c r="J1517" s="80" t="e">
        <v>#N/A</v>
      </c>
      <c r="K1517" s="85" t="e">
        <v>#N/A</v>
      </c>
      <c r="L1517" s="9" t="e">
        <v>#N/A</v>
      </c>
      <c r="M1517" s="93" t="e">
        <v>#N/A</v>
      </c>
      <c r="N1517" s="8" t="e">
        <v>#N/A</v>
      </c>
      <c r="O1517" t="e">
        <v>#N/A</v>
      </c>
      <c r="P1517" t="e">
        <v>#N/A</v>
      </c>
      <c r="Q1517" t="e">
        <v>#N/A</v>
      </c>
      <c r="R1517" s="2" t="e">
        <v>#N/A</v>
      </c>
      <c r="S1517" t="e">
        <v>#N/A</v>
      </c>
      <c r="T1517" s="3" t="e">
        <v>#N/A</v>
      </c>
      <c r="U1517" s="3" t="e">
        <v>#N/A</v>
      </c>
      <c r="V1517" t="e">
        <v>#N/A</v>
      </c>
      <c r="W1517" t="e">
        <v>#N/A</v>
      </c>
      <c r="X1517" t="e">
        <v>#N/A</v>
      </c>
      <c r="Y1517" s="3" t="e">
        <v>#N/A</v>
      </c>
      <c r="Z1517" s="8" t="e">
        <v>#N/A</v>
      </c>
      <c r="AA1517" s="30" t="e">
        <v>#N/A</v>
      </c>
      <c r="AB1517" t="e">
        <v>#N/A</v>
      </c>
      <c r="AC1517" t="e">
        <v>#N/A</v>
      </c>
      <c r="AD1517" t="e">
        <v>#N/A</v>
      </c>
      <c r="AE1517" t="e">
        <v>#N/A</v>
      </c>
      <c r="AF1517" t="e">
        <v>#N/A</v>
      </c>
    </row>
    <row r="1518" spans="1:32" x14ac:dyDescent="0.25">
      <c r="A1518" t="e">
        <v>#N/A</v>
      </c>
      <c r="B1518" s="33" t="e">
        <v>#N/A</v>
      </c>
      <c r="C1518" t="e">
        <v>#N/A</v>
      </c>
      <c r="D1518" t="e">
        <v>#N/A</v>
      </c>
      <c r="E1518" s="69" t="e">
        <v>#N/A</v>
      </c>
      <c r="F1518" s="3" t="e">
        <v>#N/A</v>
      </c>
      <c r="G1518" s="3" t="e">
        <v>#N/A</v>
      </c>
      <c r="H1518" s="3" t="e">
        <v>#N/A</v>
      </c>
      <c r="I1518" s="80" t="e">
        <v>#N/A</v>
      </c>
      <c r="J1518" s="80" t="e">
        <v>#N/A</v>
      </c>
      <c r="K1518" s="85" t="e">
        <v>#N/A</v>
      </c>
      <c r="L1518" s="9" t="e">
        <v>#N/A</v>
      </c>
      <c r="M1518" s="93" t="e">
        <v>#N/A</v>
      </c>
      <c r="N1518" s="8" t="e">
        <v>#N/A</v>
      </c>
      <c r="O1518" t="e">
        <v>#N/A</v>
      </c>
      <c r="P1518" t="e">
        <v>#N/A</v>
      </c>
      <c r="Q1518" t="e">
        <v>#N/A</v>
      </c>
      <c r="R1518" s="2" t="e">
        <v>#N/A</v>
      </c>
      <c r="S1518" t="e">
        <v>#N/A</v>
      </c>
      <c r="T1518" s="3" t="e">
        <v>#N/A</v>
      </c>
      <c r="U1518" s="3" t="e">
        <v>#N/A</v>
      </c>
      <c r="V1518" t="e">
        <v>#N/A</v>
      </c>
      <c r="W1518" t="e">
        <v>#N/A</v>
      </c>
      <c r="X1518" t="e">
        <v>#N/A</v>
      </c>
      <c r="Y1518" s="3" t="e">
        <v>#N/A</v>
      </c>
      <c r="Z1518" s="8" t="e">
        <v>#N/A</v>
      </c>
      <c r="AA1518" s="30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</row>
    <row r="1519" spans="1:32" x14ac:dyDescent="0.25">
      <c r="A1519" t="e">
        <v>#N/A</v>
      </c>
      <c r="B1519" s="33" t="e">
        <v>#N/A</v>
      </c>
      <c r="C1519" t="e">
        <v>#N/A</v>
      </c>
      <c r="D1519" t="e">
        <v>#N/A</v>
      </c>
      <c r="E1519" s="69" t="e">
        <v>#N/A</v>
      </c>
      <c r="F1519" s="3" t="e">
        <v>#N/A</v>
      </c>
      <c r="G1519" s="3" t="e">
        <v>#N/A</v>
      </c>
      <c r="H1519" s="3" t="e">
        <v>#N/A</v>
      </c>
      <c r="I1519" s="80" t="e">
        <v>#N/A</v>
      </c>
      <c r="J1519" s="80" t="e">
        <v>#N/A</v>
      </c>
      <c r="K1519" s="85" t="e">
        <v>#N/A</v>
      </c>
      <c r="L1519" s="9" t="e">
        <v>#N/A</v>
      </c>
      <c r="M1519" s="93" t="e">
        <v>#N/A</v>
      </c>
      <c r="N1519" s="8" t="e">
        <v>#N/A</v>
      </c>
      <c r="O1519" t="e">
        <v>#N/A</v>
      </c>
      <c r="P1519" t="e">
        <v>#N/A</v>
      </c>
      <c r="Q1519" t="e">
        <v>#N/A</v>
      </c>
      <c r="R1519" s="2" t="e">
        <v>#N/A</v>
      </c>
      <c r="S1519" t="e">
        <v>#N/A</v>
      </c>
      <c r="T1519" s="3" t="e">
        <v>#N/A</v>
      </c>
      <c r="U1519" s="3" t="e">
        <v>#N/A</v>
      </c>
      <c r="V1519" t="e">
        <v>#N/A</v>
      </c>
      <c r="W1519" t="e">
        <v>#N/A</v>
      </c>
      <c r="X1519" t="e">
        <v>#N/A</v>
      </c>
      <c r="Y1519" s="3" t="e">
        <v>#N/A</v>
      </c>
      <c r="Z1519" s="8" t="e">
        <v>#N/A</v>
      </c>
      <c r="AA1519" s="30" t="e">
        <v>#N/A</v>
      </c>
      <c r="AB1519" t="e">
        <v>#N/A</v>
      </c>
      <c r="AC1519" t="e">
        <v>#N/A</v>
      </c>
      <c r="AD1519" t="e">
        <v>#N/A</v>
      </c>
      <c r="AE1519" t="e">
        <v>#N/A</v>
      </c>
      <c r="AF1519" t="e">
        <v>#N/A</v>
      </c>
    </row>
    <row r="1520" spans="1:32" x14ac:dyDescent="0.25">
      <c r="A1520" t="e">
        <v>#N/A</v>
      </c>
      <c r="B1520" s="33" t="e">
        <v>#N/A</v>
      </c>
      <c r="C1520" t="e">
        <v>#N/A</v>
      </c>
      <c r="D1520" t="e">
        <v>#N/A</v>
      </c>
      <c r="E1520" s="69" t="e">
        <v>#N/A</v>
      </c>
      <c r="F1520" s="3" t="e">
        <v>#N/A</v>
      </c>
      <c r="G1520" s="3" t="e">
        <v>#N/A</v>
      </c>
      <c r="H1520" s="3" t="e">
        <v>#N/A</v>
      </c>
      <c r="I1520" s="80" t="e">
        <v>#N/A</v>
      </c>
      <c r="J1520" s="80" t="e">
        <v>#N/A</v>
      </c>
      <c r="K1520" s="85" t="e">
        <v>#N/A</v>
      </c>
      <c r="L1520" s="9" t="e">
        <v>#N/A</v>
      </c>
      <c r="M1520" s="93" t="e">
        <v>#N/A</v>
      </c>
      <c r="N1520" s="8" t="e">
        <v>#N/A</v>
      </c>
      <c r="O1520" t="e">
        <v>#N/A</v>
      </c>
      <c r="P1520" t="e">
        <v>#N/A</v>
      </c>
      <c r="Q1520" t="e">
        <v>#N/A</v>
      </c>
      <c r="R1520" s="2" t="e">
        <v>#N/A</v>
      </c>
      <c r="S1520" t="e">
        <v>#N/A</v>
      </c>
      <c r="T1520" s="3" t="e">
        <v>#N/A</v>
      </c>
      <c r="U1520" s="3" t="e">
        <v>#N/A</v>
      </c>
      <c r="V1520" t="e">
        <v>#N/A</v>
      </c>
      <c r="W1520" t="e">
        <v>#N/A</v>
      </c>
      <c r="X1520" t="e">
        <v>#N/A</v>
      </c>
      <c r="Y1520" s="3" t="e">
        <v>#N/A</v>
      </c>
      <c r="Z1520" s="8" t="e">
        <v>#N/A</v>
      </c>
      <c r="AA1520" s="30" t="e">
        <v>#N/A</v>
      </c>
      <c r="AB1520" t="e">
        <v>#N/A</v>
      </c>
      <c r="AC1520" t="e">
        <v>#N/A</v>
      </c>
      <c r="AD1520" t="e">
        <v>#N/A</v>
      </c>
      <c r="AE1520" t="e">
        <v>#N/A</v>
      </c>
      <c r="AF1520" t="e">
        <v>#N/A</v>
      </c>
    </row>
    <row r="1521" spans="1:32" x14ac:dyDescent="0.25">
      <c r="A1521" t="e">
        <v>#N/A</v>
      </c>
      <c r="B1521" s="33" t="e">
        <v>#N/A</v>
      </c>
      <c r="C1521" t="e">
        <v>#N/A</v>
      </c>
      <c r="D1521" t="e">
        <v>#N/A</v>
      </c>
      <c r="E1521" s="69" t="e">
        <v>#N/A</v>
      </c>
      <c r="F1521" s="3" t="e">
        <v>#N/A</v>
      </c>
      <c r="G1521" s="3" t="e">
        <v>#N/A</v>
      </c>
      <c r="H1521" s="3" t="e">
        <v>#N/A</v>
      </c>
      <c r="I1521" s="80" t="e">
        <v>#N/A</v>
      </c>
      <c r="J1521" s="80" t="e">
        <v>#N/A</v>
      </c>
      <c r="K1521" s="85" t="e">
        <v>#N/A</v>
      </c>
      <c r="L1521" s="9" t="e">
        <v>#N/A</v>
      </c>
      <c r="M1521" s="93" t="e">
        <v>#N/A</v>
      </c>
      <c r="N1521" s="8" t="e">
        <v>#N/A</v>
      </c>
      <c r="O1521" t="e">
        <v>#N/A</v>
      </c>
      <c r="P1521" t="e">
        <v>#N/A</v>
      </c>
      <c r="Q1521" t="e">
        <v>#N/A</v>
      </c>
      <c r="R1521" s="2" t="e">
        <v>#N/A</v>
      </c>
      <c r="S1521" t="e">
        <v>#N/A</v>
      </c>
      <c r="T1521" s="3" t="e">
        <v>#N/A</v>
      </c>
      <c r="U1521" s="3" t="e">
        <v>#N/A</v>
      </c>
      <c r="V1521" t="e">
        <v>#N/A</v>
      </c>
      <c r="W1521" t="e">
        <v>#N/A</v>
      </c>
      <c r="X1521" t="e">
        <v>#N/A</v>
      </c>
      <c r="Y1521" s="3" t="e">
        <v>#N/A</v>
      </c>
      <c r="Z1521" s="8" t="e">
        <v>#N/A</v>
      </c>
      <c r="AA1521" s="30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</row>
    <row r="1522" spans="1:32" x14ac:dyDescent="0.25">
      <c r="A1522" t="e">
        <v>#N/A</v>
      </c>
      <c r="B1522" s="33" t="e">
        <v>#N/A</v>
      </c>
      <c r="C1522" t="e">
        <v>#N/A</v>
      </c>
      <c r="D1522" t="e">
        <v>#N/A</v>
      </c>
      <c r="E1522" s="69" t="e">
        <v>#N/A</v>
      </c>
      <c r="F1522" s="3" t="e">
        <v>#N/A</v>
      </c>
      <c r="G1522" s="3" t="e">
        <v>#N/A</v>
      </c>
      <c r="H1522" s="3" t="e">
        <v>#N/A</v>
      </c>
      <c r="I1522" s="80" t="e">
        <v>#N/A</v>
      </c>
      <c r="J1522" s="80" t="e">
        <v>#N/A</v>
      </c>
      <c r="K1522" s="85" t="e">
        <v>#N/A</v>
      </c>
      <c r="L1522" s="9" t="e">
        <v>#N/A</v>
      </c>
      <c r="M1522" s="93" t="e">
        <v>#N/A</v>
      </c>
      <c r="N1522" s="8" t="e">
        <v>#N/A</v>
      </c>
      <c r="O1522" t="e">
        <v>#N/A</v>
      </c>
      <c r="P1522" t="e">
        <v>#N/A</v>
      </c>
      <c r="Q1522" t="e">
        <v>#N/A</v>
      </c>
      <c r="R1522" s="2" t="e">
        <v>#N/A</v>
      </c>
      <c r="S1522" t="e">
        <v>#N/A</v>
      </c>
      <c r="T1522" s="3" t="e">
        <v>#N/A</v>
      </c>
      <c r="U1522" s="3" t="e">
        <v>#N/A</v>
      </c>
      <c r="V1522" t="e">
        <v>#N/A</v>
      </c>
      <c r="W1522" t="e">
        <v>#N/A</v>
      </c>
      <c r="X1522" t="e">
        <v>#N/A</v>
      </c>
      <c r="Y1522" s="3" t="e">
        <v>#N/A</v>
      </c>
      <c r="Z1522" s="8" t="e">
        <v>#N/A</v>
      </c>
      <c r="AA1522" s="30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</row>
    <row r="1523" spans="1:32" x14ac:dyDescent="0.25">
      <c r="A1523" t="e">
        <v>#N/A</v>
      </c>
      <c r="B1523" s="33" t="e">
        <v>#N/A</v>
      </c>
      <c r="C1523" t="e">
        <v>#N/A</v>
      </c>
      <c r="D1523" t="e">
        <v>#N/A</v>
      </c>
      <c r="E1523" s="69" t="e">
        <v>#N/A</v>
      </c>
      <c r="F1523" s="3" t="e">
        <v>#N/A</v>
      </c>
      <c r="G1523" s="3" t="e">
        <v>#N/A</v>
      </c>
      <c r="H1523" s="3" t="e">
        <v>#N/A</v>
      </c>
      <c r="I1523" s="80" t="e">
        <v>#N/A</v>
      </c>
      <c r="J1523" s="80" t="e">
        <v>#N/A</v>
      </c>
      <c r="K1523" s="85" t="e">
        <v>#N/A</v>
      </c>
      <c r="L1523" s="9" t="e">
        <v>#N/A</v>
      </c>
      <c r="M1523" s="93" t="e">
        <v>#N/A</v>
      </c>
      <c r="N1523" s="8" t="e">
        <v>#N/A</v>
      </c>
      <c r="O1523" t="e">
        <v>#N/A</v>
      </c>
      <c r="P1523" t="e">
        <v>#N/A</v>
      </c>
      <c r="Q1523" t="e">
        <v>#N/A</v>
      </c>
      <c r="R1523" s="2" t="e">
        <v>#N/A</v>
      </c>
      <c r="S1523" t="e">
        <v>#N/A</v>
      </c>
      <c r="T1523" s="3" t="e">
        <v>#N/A</v>
      </c>
      <c r="U1523" s="3" t="e">
        <v>#N/A</v>
      </c>
      <c r="V1523" t="e">
        <v>#N/A</v>
      </c>
      <c r="W1523" t="e">
        <v>#N/A</v>
      </c>
      <c r="X1523" t="e">
        <v>#N/A</v>
      </c>
      <c r="Y1523" s="3" t="e">
        <v>#N/A</v>
      </c>
      <c r="Z1523" s="8" t="e">
        <v>#N/A</v>
      </c>
      <c r="AA1523" s="30" t="e">
        <v>#N/A</v>
      </c>
      <c r="AB1523" t="e">
        <v>#N/A</v>
      </c>
      <c r="AC1523" t="e">
        <v>#N/A</v>
      </c>
      <c r="AD1523" t="e">
        <v>#N/A</v>
      </c>
      <c r="AE1523" t="e">
        <v>#N/A</v>
      </c>
      <c r="AF1523" t="e">
        <v>#N/A</v>
      </c>
    </row>
    <row r="1524" spans="1:32" x14ac:dyDescent="0.25">
      <c r="A1524" t="e">
        <v>#N/A</v>
      </c>
      <c r="B1524" s="33" t="e">
        <v>#N/A</v>
      </c>
      <c r="C1524" t="e">
        <v>#N/A</v>
      </c>
      <c r="D1524" t="e">
        <v>#N/A</v>
      </c>
      <c r="E1524" s="69" t="e">
        <v>#N/A</v>
      </c>
      <c r="F1524" s="3" t="e">
        <v>#N/A</v>
      </c>
      <c r="G1524" s="3" t="e">
        <v>#N/A</v>
      </c>
      <c r="H1524" s="3" t="e">
        <v>#N/A</v>
      </c>
      <c r="I1524" s="80" t="e">
        <v>#N/A</v>
      </c>
      <c r="J1524" s="80" t="e">
        <v>#N/A</v>
      </c>
      <c r="K1524" s="85" t="e">
        <v>#N/A</v>
      </c>
      <c r="L1524" s="9" t="e">
        <v>#N/A</v>
      </c>
      <c r="M1524" s="93" t="e">
        <v>#N/A</v>
      </c>
      <c r="N1524" s="8" t="e">
        <v>#N/A</v>
      </c>
      <c r="O1524" t="e">
        <v>#N/A</v>
      </c>
      <c r="P1524" t="e">
        <v>#N/A</v>
      </c>
      <c r="Q1524" t="e">
        <v>#N/A</v>
      </c>
      <c r="R1524" s="2" t="e">
        <v>#N/A</v>
      </c>
      <c r="S1524" t="e">
        <v>#N/A</v>
      </c>
      <c r="T1524" s="3" t="e">
        <v>#N/A</v>
      </c>
      <c r="U1524" s="3" t="e">
        <v>#N/A</v>
      </c>
      <c r="V1524" t="e">
        <v>#N/A</v>
      </c>
      <c r="W1524" t="e">
        <v>#N/A</v>
      </c>
      <c r="X1524" t="e">
        <v>#N/A</v>
      </c>
      <c r="Y1524" s="3" t="e">
        <v>#N/A</v>
      </c>
      <c r="Z1524" s="8" t="e">
        <v>#N/A</v>
      </c>
      <c r="AA1524" s="30" t="e">
        <v>#N/A</v>
      </c>
      <c r="AB1524" t="e">
        <v>#N/A</v>
      </c>
      <c r="AC1524" t="e">
        <v>#N/A</v>
      </c>
      <c r="AD1524" t="e">
        <v>#N/A</v>
      </c>
      <c r="AE1524" t="e">
        <v>#N/A</v>
      </c>
      <c r="AF1524" t="e">
        <v>#N/A</v>
      </c>
    </row>
    <row r="1525" spans="1:32" x14ac:dyDescent="0.25">
      <c r="A1525" t="e">
        <v>#N/A</v>
      </c>
      <c r="B1525" s="33" t="e">
        <v>#N/A</v>
      </c>
      <c r="C1525" t="e">
        <v>#N/A</v>
      </c>
      <c r="D1525" t="e">
        <v>#N/A</v>
      </c>
      <c r="E1525" s="69" t="e">
        <v>#N/A</v>
      </c>
      <c r="F1525" s="3" t="e">
        <v>#N/A</v>
      </c>
      <c r="G1525" s="3" t="e">
        <v>#N/A</v>
      </c>
      <c r="H1525" s="3" t="e">
        <v>#N/A</v>
      </c>
      <c r="I1525" s="80" t="e">
        <v>#N/A</v>
      </c>
      <c r="J1525" s="80" t="e">
        <v>#N/A</v>
      </c>
      <c r="K1525" s="85" t="e">
        <v>#N/A</v>
      </c>
      <c r="L1525" s="9" t="e">
        <v>#N/A</v>
      </c>
      <c r="M1525" s="93" t="e">
        <v>#N/A</v>
      </c>
      <c r="N1525" s="8" t="e">
        <v>#N/A</v>
      </c>
      <c r="O1525" t="e">
        <v>#N/A</v>
      </c>
      <c r="P1525" t="e">
        <v>#N/A</v>
      </c>
      <c r="Q1525" t="e">
        <v>#N/A</v>
      </c>
      <c r="R1525" s="2" t="e">
        <v>#N/A</v>
      </c>
      <c r="S1525" t="e">
        <v>#N/A</v>
      </c>
      <c r="T1525" s="3" t="e">
        <v>#N/A</v>
      </c>
      <c r="U1525" s="3" t="e">
        <v>#N/A</v>
      </c>
      <c r="V1525" t="e">
        <v>#N/A</v>
      </c>
      <c r="W1525" t="e">
        <v>#N/A</v>
      </c>
      <c r="X1525" t="e">
        <v>#N/A</v>
      </c>
      <c r="Y1525" s="3" t="e">
        <v>#N/A</v>
      </c>
      <c r="Z1525" s="8" t="e">
        <v>#N/A</v>
      </c>
      <c r="AA1525" s="30" t="e">
        <v>#N/A</v>
      </c>
      <c r="AB1525" t="e">
        <v>#N/A</v>
      </c>
      <c r="AC1525" t="e">
        <v>#N/A</v>
      </c>
      <c r="AD1525" t="e">
        <v>#N/A</v>
      </c>
      <c r="AE1525" t="e">
        <v>#N/A</v>
      </c>
      <c r="AF1525" t="e">
        <v>#N/A</v>
      </c>
    </row>
    <row r="1526" spans="1:32" x14ac:dyDescent="0.25">
      <c r="A1526" t="e">
        <v>#N/A</v>
      </c>
      <c r="B1526" s="33" t="e">
        <v>#N/A</v>
      </c>
      <c r="C1526" t="e">
        <v>#N/A</v>
      </c>
      <c r="D1526" t="e">
        <v>#N/A</v>
      </c>
      <c r="E1526" s="69" t="e">
        <v>#N/A</v>
      </c>
      <c r="F1526" s="3" t="e">
        <v>#N/A</v>
      </c>
      <c r="G1526" s="3" t="e">
        <v>#N/A</v>
      </c>
      <c r="H1526" s="3" t="e">
        <v>#N/A</v>
      </c>
      <c r="I1526" s="80" t="e">
        <v>#N/A</v>
      </c>
      <c r="J1526" s="80" t="e">
        <v>#N/A</v>
      </c>
      <c r="K1526" s="85" t="e">
        <v>#N/A</v>
      </c>
      <c r="L1526" s="9" t="e">
        <v>#N/A</v>
      </c>
      <c r="M1526" s="93" t="e">
        <v>#N/A</v>
      </c>
      <c r="N1526" s="8" t="e">
        <v>#N/A</v>
      </c>
      <c r="O1526" t="e">
        <v>#N/A</v>
      </c>
      <c r="P1526" t="e">
        <v>#N/A</v>
      </c>
      <c r="Q1526" t="e">
        <v>#N/A</v>
      </c>
      <c r="R1526" s="2" t="e">
        <v>#N/A</v>
      </c>
      <c r="S1526" t="e">
        <v>#N/A</v>
      </c>
      <c r="T1526" s="3" t="e">
        <v>#N/A</v>
      </c>
      <c r="U1526" s="3" t="e">
        <v>#N/A</v>
      </c>
      <c r="V1526" t="e">
        <v>#N/A</v>
      </c>
      <c r="W1526" t="e">
        <v>#N/A</v>
      </c>
      <c r="X1526" t="e">
        <v>#N/A</v>
      </c>
      <c r="Y1526" s="3" t="e">
        <v>#N/A</v>
      </c>
      <c r="Z1526" s="8" t="e">
        <v>#N/A</v>
      </c>
      <c r="AA1526" s="30" t="e">
        <v>#N/A</v>
      </c>
      <c r="AB1526" t="e">
        <v>#N/A</v>
      </c>
      <c r="AC1526" t="e">
        <v>#N/A</v>
      </c>
      <c r="AD1526" t="e">
        <v>#N/A</v>
      </c>
      <c r="AE1526" t="e">
        <v>#N/A</v>
      </c>
      <c r="AF1526" t="e">
        <v>#N/A</v>
      </c>
    </row>
    <row r="1527" spans="1:32" x14ac:dyDescent="0.25">
      <c r="A1527" t="e">
        <v>#N/A</v>
      </c>
      <c r="B1527" s="33" t="e">
        <v>#N/A</v>
      </c>
      <c r="C1527" t="e">
        <v>#N/A</v>
      </c>
      <c r="D1527" t="e">
        <v>#N/A</v>
      </c>
      <c r="E1527" s="69" t="e">
        <v>#N/A</v>
      </c>
      <c r="F1527" s="3" t="e">
        <v>#N/A</v>
      </c>
      <c r="G1527" s="3" t="e">
        <v>#N/A</v>
      </c>
      <c r="H1527" s="3" t="e">
        <v>#N/A</v>
      </c>
      <c r="I1527" s="80" t="e">
        <v>#N/A</v>
      </c>
      <c r="J1527" s="80" t="e">
        <v>#N/A</v>
      </c>
      <c r="K1527" s="85" t="e">
        <v>#N/A</v>
      </c>
      <c r="L1527" s="9" t="e">
        <v>#N/A</v>
      </c>
      <c r="M1527" s="93" t="e">
        <v>#N/A</v>
      </c>
      <c r="N1527" s="8" t="e">
        <v>#N/A</v>
      </c>
      <c r="O1527" t="e">
        <v>#N/A</v>
      </c>
      <c r="P1527" t="e">
        <v>#N/A</v>
      </c>
      <c r="Q1527" t="e">
        <v>#N/A</v>
      </c>
      <c r="R1527" s="2" t="e">
        <v>#N/A</v>
      </c>
      <c r="S1527" t="e">
        <v>#N/A</v>
      </c>
      <c r="T1527" s="3" t="e">
        <v>#N/A</v>
      </c>
      <c r="U1527" s="3" t="e">
        <v>#N/A</v>
      </c>
      <c r="V1527" t="e">
        <v>#N/A</v>
      </c>
      <c r="W1527" t="e">
        <v>#N/A</v>
      </c>
      <c r="X1527" t="e">
        <v>#N/A</v>
      </c>
      <c r="Y1527" s="3" t="e">
        <v>#N/A</v>
      </c>
      <c r="Z1527" s="8" t="e">
        <v>#N/A</v>
      </c>
      <c r="AA1527" s="30" t="e">
        <v>#N/A</v>
      </c>
      <c r="AB1527" t="e">
        <v>#N/A</v>
      </c>
      <c r="AC1527" t="e">
        <v>#N/A</v>
      </c>
      <c r="AD1527" t="e">
        <v>#N/A</v>
      </c>
      <c r="AE1527" t="e">
        <v>#N/A</v>
      </c>
      <c r="AF1527" t="e">
        <v>#N/A</v>
      </c>
    </row>
    <row r="1528" spans="1:32" x14ac:dyDescent="0.25">
      <c r="A1528" t="e">
        <v>#N/A</v>
      </c>
      <c r="B1528" s="33" t="e">
        <v>#N/A</v>
      </c>
      <c r="C1528" t="e">
        <v>#N/A</v>
      </c>
      <c r="D1528" t="e">
        <v>#N/A</v>
      </c>
      <c r="E1528" s="69" t="e">
        <v>#N/A</v>
      </c>
      <c r="F1528" s="3" t="e">
        <v>#N/A</v>
      </c>
      <c r="G1528" s="3" t="e">
        <v>#N/A</v>
      </c>
      <c r="H1528" s="3" t="e">
        <v>#N/A</v>
      </c>
      <c r="I1528" s="80" t="e">
        <v>#N/A</v>
      </c>
      <c r="J1528" s="80" t="e">
        <v>#N/A</v>
      </c>
      <c r="K1528" s="85" t="e">
        <v>#N/A</v>
      </c>
      <c r="L1528" s="9" t="e">
        <v>#N/A</v>
      </c>
      <c r="M1528" s="93" t="e">
        <v>#N/A</v>
      </c>
      <c r="N1528" s="8" t="e">
        <v>#N/A</v>
      </c>
      <c r="O1528" t="e">
        <v>#N/A</v>
      </c>
      <c r="P1528" t="e">
        <v>#N/A</v>
      </c>
      <c r="Q1528" t="e">
        <v>#N/A</v>
      </c>
      <c r="R1528" s="2" t="e">
        <v>#N/A</v>
      </c>
      <c r="S1528" t="e">
        <v>#N/A</v>
      </c>
      <c r="T1528" s="3" t="e">
        <v>#N/A</v>
      </c>
      <c r="U1528" s="3" t="e">
        <v>#N/A</v>
      </c>
      <c r="V1528" t="e">
        <v>#N/A</v>
      </c>
      <c r="W1528" t="e">
        <v>#N/A</v>
      </c>
      <c r="X1528" t="e">
        <v>#N/A</v>
      </c>
      <c r="Y1528" s="3" t="e">
        <v>#N/A</v>
      </c>
      <c r="Z1528" s="8" t="e">
        <v>#N/A</v>
      </c>
      <c r="AA1528" s="30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</row>
    <row r="1529" spans="1:32" x14ac:dyDescent="0.25">
      <c r="A1529" t="e">
        <v>#N/A</v>
      </c>
      <c r="B1529" s="33" t="e">
        <v>#N/A</v>
      </c>
      <c r="C1529" t="e">
        <v>#N/A</v>
      </c>
      <c r="D1529" t="e">
        <v>#N/A</v>
      </c>
      <c r="E1529" s="69" t="e">
        <v>#N/A</v>
      </c>
      <c r="F1529" s="3" t="e">
        <v>#N/A</v>
      </c>
      <c r="G1529" s="3" t="e">
        <v>#N/A</v>
      </c>
      <c r="H1529" s="3" t="e">
        <v>#N/A</v>
      </c>
      <c r="I1529" s="80" t="e">
        <v>#N/A</v>
      </c>
      <c r="J1529" s="80" t="e">
        <v>#N/A</v>
      </c>
      <c r="K1529" s="85" t="e">
        <v>#N/A</v>
      </c>
      <c r="L1529" s="9" t="e">
        <v>#N/A</v>
      </c>
      <c r="M1529" s="93" t="e">
        <v>#N/A</v>
      </c>
      <c r="N1529" s="8" t="e">
        <v>#N/A</v>
      </c>
      <c r="O1529" t="e">
        <v>#N/A</v>
      </c>
      <c r="P1529" t="e">
        <v>#N/A</v>
      </c>
      <c r="Q1529" t="e">
        <v>#N/A</v>
      </c>
      <c r="R1529" s="2" t="e">
        <v>#N/A</v>
      </c>
      <c r="S1529" t="e">
        <v>#N/A</v>
      </c>
      <c r="T1529" s="3" t="e">
        <v>#N/A</v>
      </c>
      <c r="U1529" s="3" t="e">
        <v>#N/A</v>
      </c>
      <c r="V1529" t="e">
        <v>#N/A</v>
      </c>
      <c r="W1529" t="e">
        <v>#N/A</v>
      </c>
      <c r="X1529" t="e">
        <v>#N/A</v>
      </c>
      <c r="Y1529" s="3" t="e">
        <v>#N/A</v>
      </c>
      <c r="Z1529" s="8" t="e">
        <v>#N/A</v>
      </c>
      <c r="AA1529" s="30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</row>
    <row r="1530" spans="1:32" x14ac:dyDescent="0.25">
      <c r="A1530" t="e">
        <v>#N/A</v>
      </c>
      <c r="B1530" s="33" t="e">
        <v>#N/A</v>
      </c>
      <c r="C1530" t="e">
        <v>#N/A</v>
      </c>
      <c r="D1530" t="e">
        <v>#N/A</v>
      </c>
      <c r="E1530" s="69" t="e">
        <v>#N/A</v>
      </c>
      <c r="F1530" s="3" t="e">
        <v>#N/A</v>
      </c>
      <c r="G1530" s="3" t="e">
        <v>#N/A</v>
      </c>
      <c r="H1530" s="3" t="e">
        <v>#N/A</v>
      </c>
      <c r="I1530" s="80" t="e">
        <v>#N/A</v>
      </c>
      <c r="J1530" s="80" t="e">
        <v>#N/A</v>
      </c>
      <c r="K1530" s="85" t="e">
        <v>#N/A</v>
      </c>
      <c r="L1530" s="9" t="e">
        <v>#N/A</v>
      </c>
      <c r="M1530" s="93" t="e">
        <v>#N/A</v>
      </c>
      <c r="N1530" s="8" t="e">
        <v>#N/A</v>
      </c>
      <c r="O1530" t="e">
        <v>#N/A</v>
      </c>
      <c r="P1530" t="e">
        <v>#N/A</v>
      </c>
      <c r="Q1530" t="e">
        <v>#N/A</v>
      </c>
      <c r="R1530" s="2" t="e">
        <v>#N/A</v>
      </c>
      <c r="S1530" t="e">
        <v>#N/A</v>
      </c>
      <c r="T1530" s="3" t="e">
        <v>#N/A</v>
      </c>
      <c r="U1530" s="3" t="e">
        <v>#N/A</v>
      </c>
      <c r="V1530" t="e">
        <v>#N/A</v>
      </c>
      <c r="W1530" t="e">
        <v>#N/A</v>
      </c>
      <c r="X1530" t="e">
        <v>#N/A</v>
      </c>
      <c r="Y1530" s="3" t="e">
        <v>#N/A</v>
      </c>
      <c r="Z1530" s="8" t="e">
        <v>#N/A</v>
      </c>
      <c r="AA1530" s="30" t="e">
        <v>#N/A</v>
      </c>
      <c r="AB1530" t="e">
        <v>#N/A</v>
      </c>
      <c r="AC1530" t="e">
        <v>#N/A</v>
      </c>
      <c r="AD1530" t="e">
        <v>#N/A</v>
      </c>
      <c r="AE1530" t="e">
        <v>#N/A</v>
      </c>
      <c r="AF1530" t="e">
        <v>#N/A</v>
      </c>
    </row>
    <row r="1531" spans="1:32" x14ac:dyDescent="0.25">
      <c r="A1531" t="e">
        <v>#N/A</v>
      </c>
      <c r="B1531" s="33" t="e">
        <v>#N/A</v>
      </c>
      <c r="C1531" t="e">
        <v>#N/A</v>
      </c>
      <c r="D1531" t="e">
        <v>#N/A</v>
      </c>
      <c r="E1531" s="69" t="e">
        <v>#N/A</v>
      </c>
      <c r="F1531" s="3" t="e">
        <v>#N/A</v>
      </c>
      <c r="G1531" s="3" t="e">
        <v>#N/A</v>
      </c>
      <c r="H1531" s="3" t="e">
        <v>#N/A</v>
      </c>
      <c r="I1531" s="80" t="e">
        <v>#N/A</v>
      </c>
      <c r="J1531" s="80" t="e">
        <v>#N/A</v>
      </c>
      <c r="K1531" s="85" t="e">
        <v>#N/A</v>
      </c>
      <c r="L1531" s="9" t="e">
        <v>#N/A</v>
      </c>
      <c r="M1531" s="93" t="e">
        <v>#N/A</v>
      </c>
      <c r="N1531" s="8" t="e">
        <v>#N/A</v>
      </c>
      <c r="O1531" t="e">
        <v>#N/A</v>
      </c>
      <c r="P1531" t="e">
        <v>#N/A</v>
      </c>
      <c r="Q1531" t="e">
        <v>#N/A</v>
      </c>
      <c r="R1531" s="2" t="e">
        <v>#N/A</v>
      </c>
      <c r="S1531" t="e">
        <v>#N/A</v>
      </c>
      <c r="T1531" s="3" t="e">
        <v>#N/A</v>
      </c>
      <c r="U1531" s="3" t="e">
        <v>#N/A</v>
      </c>
      <c r="V1531" t="e">
        <v>#N/A</v>
      </c>
      <c r="W1531" t="e">
        <v>#N/A</v>
      </c>
      <c r="X1531" t="e">
        <v>#N/A</v>
      </c>
      <c r="Y1531" s="3" t="e">
        <v>#N/A</v>
      </c>
      <c r="Z1531" s="8" t="e">
        <v>#N/A</v>
      </c>
      <c r="AA1531" s="30" t="e">
        <v>#N/A</v>
      </c>
      <c r="AB1531" t="e">
        <v>#N/A</v>
      </c>
      <c r="AC1531" t="e">
        <v>#N/A</v>
      </c>
      <c r="AD1531" t="e">
        <v>#N/A</v>
      </c>
      <c r="AE1531" t="e">
        <v>#N/A</v>
      </c>
      <c r="AF1531" t="e">
        <v>#N/A</v>
      </c>
    </row>
    <row r="1532" spans="1:32" x14ac:dyDescent="0.25">
      <c r="A1532" t="e">
        <v>#N/A</v>
      </c>
      <c r="B1532" s="33" t="e">
        <v>#N/A</v>
      </c>
      <c r="C1532" t="e">
        <v>#N/A</v>
      </c>
      <c r="D1532" t="e">
        <v>#N/A</v>
      </c>
      <c r="E1532" s="69" t="e">
        <v>#N/A</v>
      </c>
      <c r="F1532" s="3" t="e">
        <v>#N/A</v>
      </c>
      <c r="G1532" s="3" t="e">
        <v>#N/A</v>
      </c>
      <c r="H1532" s="3" t="e">
        <v>#N/A</v>
      </c>
      <c r="I1532" s="80" t="e">
        <v>#N/A</v>
      </c>
      <c r="J1532" s="80" t="e">
        <v>#N/A</v>
      </c>
      <c r="K1532" s="85" t="e">
        <v>#N/A</v>
      </c>
      <c r="L1532" s="9" t="e">
        <v>#N/A</v>
      </c>
      <c r="M1532" s="93" t="e">
        <v>#N/A</v>
      </c>
      <c r="N1532" s="8" t="e">
        <v>#N/A</v>
      </c>
      <c r="O1532" t="e">
        <v>#N/A</v>
      </c>
      <c r="P1532" t="e">
        <v>#N/A</v>
      </c>
      <c r="Q1532" t="e">
        <v>#N/A</v>
      </c>
      <c r="R1532" s="2" t="e">
        <v>#N/A</v>
      </c>
      <c r="S1532" t="e">
        <v>#N/A</v>
      </c>
      <c r="T1532" s="3" t="e">
        <v>#N/A</v>
      </c>
      <c r="U1532" s="3" t="e">
        <v>#N/A</v>
      </c>
      <c r="V1532" t="e">
        <v>#N/A</v>
      </c>
      <c r="W1532" t="e">
        <v>#N/A</v>
      </c>
      <c r="X1532" t="e">
        <v>#N/A</v>
      </c>
      <c r="Y1532" s="3" t="e">
        <v>#N/A</v>
      </c>
      <c r="Z1532" s="8" t="e">
        <v>#N/A</v>
      </c>
      <c r="AA1532" s="30" t="e">
        <v>#N/A</v>
      </c>
      <c r="AB1532" t="e">
        <v>#N/A</v>
      </c>
      <c r="AC1532" t="e">
        <v>#N/A</v>
      </c>
      <c r="AD1532" t="e">
        <v>#N/A</v>
      </c>
      <c r="AE1532" t="e">
        <v>#N/A</v>
      </c>
      <c r="AF1532" t="e">
        <v>#N/A</v>
      </c>
    </row>
    <row r="1533" spans="1:32" x14ac:dyDescent="0.25">
      <c r="A1533" t="e">
        <v>#N/A</v>
      </c>
      <c r="B1533" s="33" t="e">
        <v>#N/A</v>
      </c>
      <c r="C1533" t="e">
        <v>#N/A</v>
      </c>
      <c r="D1533" t="e">
        <v>#N/A</v>
      </c>
      <c r="E1533" s="69" t="e">
        <v>#N/A</v>
      </c>
      <c r="F1533" s="3" t="e">
        <v>#N/A</v>
      </c>
      <c r="G1533" s="3" t="e">
        <v>#N/A</v>
      </c>
      <c r="H1533" s="3" t="e">
        <v>#N/A</v>
      </c>
      <c r="I1533" s="80" t="e">
        <v>#N/A</v>
      </c>
      <c r="J1533" s="80" t="e">
        <v>#N/A</v>
      </c>
      <c r="K1533" s="85" t="e">
        <v>#N/A</v>
      </c>
      <c r="L1533" s="9" t="e">
        <v>#N/A</v>
      </c>
      <c r="M1533" s="93" t="e">
        <v>#N/A</v>
      </c>
      <c r="N1533" s="8" t="e">
        <v>#N/A</v>
      </c>
      <c r="O1533" t="e">
        <v>#N/A</v>
      </c>
      <c r="P1533" t="e">
        <v>#N/A</v>
      </c>
      <c r="Q1533" t="e">
        <v>#N/A</v>
      </c>
      <c r="R1533" s="2" t="e">
        <v>#N/A</v>
      </c>
      <c r="S1533" t="e">
        <v>#N/A</v>
      </c>
      <c r="T1533" s="3" t="e">
        <v>#N/A</v>
      </c>
      <c r="U1533" s="3" t="e">
        <v>#N/A</v>
      </c>
      <c r="V1533" t="e">
        <v>#N/A</v>
      </c>
      <c r="W1533" t="e">
        <v>#N/A</v>
      </c>
      <c r="X1533" t="e">
        <v>#N/A</v>
      </c>
      <c r="Y1533" s="3" t="e">
        <v>#N/A</v>
      </c>
      <c r="Z1533" s="8" t="e">
        <v>#N/A</v>
      </c>
      <c r="AA1533" s="30" t="e">
        <v>#N/A</v>
      </c>
      <c r="AB1533" t="e">
        <v>#N/A</v>
      </c>
      <c r="AC1533" t="e">
        <v>#N/A</v>
      </c>
      <c r="AD1533" t="e">
        <v>#N/A</v>
      </c>
      <c r="AE1533" t="e">
        <v>#N/A</v>
      </c>
      <c r="AF1533" t="e">
        <v>#N/A</v>
      </c>
    </row>
    <row r="1534" spans="1:32" x14ac:dyDescent="0.25">
      <c r="A1534" t="e">
        <v>#N/A</v>
      </c>
      <c r="B1534" s="33" t="e">
        <v>#N/A</v>
      </c>
      <c r="C1534" t="e">
        <v>#N/A</v>
      </c>
      <c r="D1534" t="e">
        <v>#N/A</v>
      </c>
      <c r="E1534" s="69" t="e">
        <v>#N/A</v>
      </c>
      <c r="F1534" s="3" t="e">
        <v>#N/A</v>
      </c>
      <c r="G1534" s="3" t="e">
        <v>#N/A</v>
      </c>
      <c r="H1534" s="3" t="e">
        <v>#N/A</v>
      </c>
      <c r="I1534" s="80" t="e">
        <v>#N/A</v>
      </c>
      <c r="J1534" s="80" t="e">
        <v>#N/A</v>
      </c>
      <c r="K1534" s="85" t="e">
        <v>#N/A</v>
      </c>
      <c r="L1534" s="9" t="e">
        <v>#N/A</v>
      </c>
      <c r="M1534" s="93" t="e">
        <v>#N/A</v>
      </c>
      <c r="N1534" s="8" t="e">
        <v>#N/A</v>
      </c>
      <c r="O1534" t="e">
        <v>#N/A</v>
      </c>
      <c r="P1534" t="e">
        <v>#N/A</v>
      </c>
      <c r="Q1534" t="e">
        <v>#N/A</v>
      </c>
      <c r="R1534" s="2" t="e">
        <v>#N/A</v>
      </c>
      <c r="S1534" t="e">
        <v>#N/A</v>
      </c>
      <c r="T1534" s="3" t="e">
        <v>#N/A</v>
      </c>
      <c r="U1534" s="3" t="e">
        <v>#N/A</v>
      </c>
      <c r="V1534" t="e">
        <v>#N/A</v>
      </c>
      <c r="W1534" t="e">
        <v>#N/A</v>
      </c>
      <c r="X1534" t="e">
        <v>#N/A</v>
      </c>
      <c r="Y1534" s="3" t="e">
        <v>#N/A</v>
      </c>
      <c r="Z1534" s="8" t="e">
        <v>#N/A</v>
      </c>
      <c r="AA1534" s="30" t="e">
        <v>#N/A</v>
      </c>
      <c r="AB1534" t="e">
        <v>#N/A</v>
      </c>
      <c r="AC1534" t="e">
        <v>#N/A</v>
      </c>
      <c r="AD1534" t="e">
        <v>#N/A</v>
      </c>
      <c r="AE1534" t="e">
        <v>#N/A</v>
      </c>
      <c r="AF1534" t="e">
        <v>#N/A</v>
      </c>
    </row>
    <row r="1535" spans="1:32" x14ac:dyDescent="0.25">
      <c r="A1535" t="e">
        <v>#N/A</v>
      </c>
      <c r="B1535" s="33" t="e">
        <v>#N/A</v>
      </c>
      <c r="C1535" t="e">
        <v>#N/A</v>
      </c>
      <c r="D1535" t="e">
        <v>#N/A</v>
      </c>
      <c r="E1535" s="69" t="e">
        <v>#N/A</v>
      </c>
      <c r="F1535" s="3" t="e">
        <v>#N/A</v>
      </c>
      <c r="G1535" s="3" t="e">
        <v>#N/A</v>
      </c>
      <c r="H1535" s="3" t="e">
        <v>#N/A</v>
      </c>
      <c r="I1535" s="80" t="e">
        <v>#N/A</v>
      </c>
      <c r="J1535" s="80" t="e">
        <v>#N/A</v>
      </c>
      <c r="K1535" s="85" t="e">
        <v>#N/A</v>
      </c>
      <c r="L1535" s="9" t="e">
        <v>#N/A</v>
      </c>
      <c r="M1535" s="93" t="e">
        <v>#N/A</v>
      </c>
      <c r="N1535" s="8" t="e">
        <v>#N/A</v>
      </c>
      <c r="O1535" t="e">
        <v>#N/A</v>
      </c>
      <c r="P1535" t="e">
        <v>#N/A</v>
      </c>
      <c r="Q1535" t="e">
        <v>#N/A</v>
      </c>
      <c r="R1535" s="2" t="e">
        <v>#N/A</v>
      </c>
      <c r="S1535" t="e">
        <v>#N/A</v>
      </c>
      <c r="T1535" s="3" t="e">
        <v>#N/A</v>
      </c>
      <c r="U1535" s="3" t="e">
        <v>#N/A</v>
      </c>
      <c r="V1535" t="e">
        <v>#N/A</v>
      </c>
      <c r="W1535" t="e">
        <v>#N/A</v>
      </c>
      <c r="X1535" t="e">
        <v>#N/A</v>
      </c>
      <c r="Y1535" s="3" t="e">
        <v>#N/A</v>
      </c>
      <c r="Z1535" s="8" t="e">
        <v>#N/A</v>
      </c>
      <c r="AA1535" s="30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</row>
    <row r="1536" spans="1:32" x14ac:dyDescent="0.25">
      <c r="A1536" t="e">
        <v>#N/A</v>
      </c>
      <c r="B1536" s="33" t="e">
        <v>#N/A</v>
      </c>
      <c r="C1536" t="e">
        <v>#N/A</v>
      </c>
      <c r="D1536" t="e">
        <v>#N/A</v>
      </c>
      <c r="E1536" s="69" t="e">
        <v>#N/A</v>
      </c>
      <c r="F1536" s="3" t="e">
        <v>#N/A</v>
      </c>
      <c r="G1536" s="3" t="e">
        <v>#N/A</v>
      </c>
      <c r="H1536" s="3" t="e">
        <v>#N/A</v>
      </c>
      <c r="I1536" s="80" t="e">
        <v>#N/A</v>
      </c>
      <c r="J1536" s="80" t="e">
        <v>#N/A</v>
      </c>
      <c r="K1536" s="85" t="e">
        <v>#N/A</v>
      </c>
      <c r="L1536" s="9" t="e">
        <v>#N/A</v>
      </c>
      <c r="M1536" s="93" t="e">
        <v>#N/A</v>
      </c>
      <c r="N1536" s="8" t="e">
        <v>#N/A</v>
      </c>
      <c r="O1536" t="e">
        <v>#N/A</v>
      </c>
      <c r="P1536" t="e">
        <v>#N/A</v>
      </c>
      <c r="Q1536" t="e">
        <v>#N/A</v>
      </c>
      <c r="R1536" s="2" t="e">
        <v>#N/A</v>
      </c>
      <c r="S1536" t="e">
        <v>#N/A</v>
      </c>
      <c r="T1536" s="3" t="e">
        <v>#N/A</v>
      </c>
      <c r="U1536" s="3" t="e">
        <v>#N/A</v>
      </c>
      <c r="V1536" t="e">
        <v>#N/A</v>
      </c>
      <c r="W1536" t="e">
        <v>#N/A</v>
      </c>
      <c r="X1536" t="e">
        <v>#N/A</v>
      </c>
      <c r="Y1536" s="3" t="e">
        <v>#N/A</v>
      </c>
      <c r="Z1536" s="8" t="e">
        <v>#N/A</v>
      </c>
      <c r="AA1536" s="30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</row>
    <row r="1537" spans="1:32" x14ac:dyDescent="0.25">
      <c r="A1537" t="e">
        <v>#N/A</v>
      </c>
      <c r="B1537" s="33" t="e">
        <v>#N/A</v>
      </c>
      <c r="C1537" t="e">
        <v>#N/A</v>
      </c>
      <c r="D1537" t="e">
        <v>#N/A</v>
      </c>
      <c r="E1537" s="69" t="e">
        <v>#N/A</v>
      </c>
      <c r="F1537" s="3" t="e">
        <v>#N/A</v>
      </c>
      <c r="G1537" s="3" t="e">
        <v>#N/A</v>
      </c>
      <c r="H1537" s="3" t="e">
        <v>#N/A</v>
      </c>
      <c r="I1537" s="80" t="e">
        <v>#N/A</v>
      </c>
      <c r="J1537" s="80" t="e">
        <v>#N/A</v>
      </c>
      <c r="K1537" s="85" t="e">
        <v>#N/A</v>
      </c>
      <c r="L1537" s="9" t="e">
        <v>#N/A</v>
      </c>
      <c r="M1537" s="93" t="e">
        <v>#N/A</v>
      </c>
      <c r="N1537" s="8" t="e">
        <v>#N/A</v>
      </c>
      <c r="O1537" t="e">
        <v>#N/A</v>
      </c>
      <c r="P1537" t="e">
        <v>#N/A</v>
      </c>
      <c r="Q1537" t="e">
        <v>#N/A</v>
      </c>
      <c r="R1537" s="2" t="e">
        <v>#N/A</v>
      </c>
      <c r="S1537" t="e">
        <v>#N/A</v>
      </c>
      <c r="T1537" s="3" t="e">
        <v>#N/A</v>
      </c>
      <c r="U1537" s="3" t="e">
        <v>#N/A</v>
      </c>
      <c r="V1537" t="e">
        <v>#N/A</v>
      </c>
      <c r="W1537" t="e">
        <v>#N/A</v>
      </c>
      <c r="X1537" t="e">
        <v>#N/A</v>
      </c>
      <c r="Y1537" s="3" t="e">
        <v>#N/A</v>
      </c>
      <c r="Z1537" s="8" t="e">
        <v>#N/A</v>
      </c>
      <c r="AA1537" s="30" t="e">
        <v>#N/A</v>
      </c>
      <c r="AB1537" t="e">
        <v>#N/A</v>
      </c>
      <c r="AC1537" t="e">
        <v>#N/A</v>
      </c>
      <c r="AD1537" t="e">
        <v>#N/A</v>
      </c>
      <c r="AE1537" t="e">
        <v>#N/A</v>
      </c>
      <c r="AF1537" t="e">
        <v>#N/A</v>
      </c>
    </row>
    <row r="1538" spans="1:32" x14ac:dyDescent="0.25">
      <c r="A1538" t="e">
        <v>#N/A</v>
      </c>
      <c r="B1538" s="33" t="e">
        <v>#N/A</v>
      </c>
      <c r="C1538" t="e">
        <v>#N/A</v>
      </c>
      <c r="D1538" t="e">
        <v>#N/A</v>
      </c>
      <c r="E1538" s="69" t="e">
        <v>#N/A</v>
      </c>
      <c r="F1538" s="3" t="e">
        <v>#N/A</v>
      </c>
      <c r="G1538" s="3" t="e">
        <v>#N/A</v>
      </c>
      <c r="H1538" s="3" t="e">
        <v>#N/A</v>
      </c>
      <c r="I1538" s="80" t="e">
        <v>#N/A</v>
      </c>
      <c r="J1538" s="80" t="e">
        <v>#N/A</v>
      </c>
      <c r="K1538" s="85" t="e">
        <v>#N/A</v>
      </c>
      <c r="L1538" s="9" t="e">
        <v>#N/A</v>
      </c>
      <c r="M1538" s="93" t="e">
        <v>#N/A</v>
      </c>
      <c r="N1538" s="8" t="e">
        <v>#N/A</v>
      </c>
      <c r="O1538" t="e">
        <v>#N/A</v>
      </c>
      <c r="P1538" t="e">
        <v>#N/A</v>
      </c>
      <c r="Q1538" t="e">
        <v>#N/A</v>
      </c>
      <c r="R1538" s="2" t="e">
        <v>#N/A</v>
      </c>
      <c r="S1538" t="e">
        <v>#N/A</v>
      </c>
      <c r="T1538" s="3" t="e">
        <v>#N/A</v>
      </c>
      <c r="U1538" s="3" t="e">
        <v>#N/A</v>
      </c>
      <c r="V1538" t="e">
        <v>#N/A</v>
      </c>
      <c r="W1538" t="e">
        <v>#N/A</v>
      </c>
      <c r="X1538" t="e">
        <v>#N/A</v>
      </c>
      <c r="Y1538" s="3" t="e">
        <v>#N/A</v>
      </c>
      <c r="Z1538" s="8" t="e">
        <v>#N/A</v>
      </c>
      <c r="AA1538" s="30" t="e">
        <v>#N/A</v>
      </c>
      <c r="AB1538" t="e">
        <v>#N/A</v>
      </c>
      <c r="AC1538" t="e">
        <v>#N/A</v>
      </c>
      <c r="AD1538" t="e">
        <v>#N/A</v>
      </c>
      <c r="AE1538" t="e">
        <v>#N/A</v>
      </c>
      <c r="AF1538" t="e">
        <v>#N/A</v>
      </c>
    </row>
    <row r="1539" spans="1:32" x14ac:dyDescent="0.25">
      <c r="A1539" t="e">
        <v>#N/A</v>
      </c>
      <c r="B1539" s="33" t="e">
        <v>#N/A</v>
      </c>
      <c r="C1539" t="e">
        <v>#N/A</v>
      </c>
      <c r="D1539" t="e">
        <v>#N/A</v>
      </c>
      <c r="E1539" s="69" t="e">
        <v>#N/A</v>
      </c>
      <c r="F1539" s="3" t="e">
        <v>#N/A</v>
      </c>
      <c r="G1539" s="3" t="e">
        <v>#N/A</v>
      </c>
      <c r="H1539" s="3" t="e">
        <v>#N/A</v>
      </c>
      <c r="I1539" s="80" t="e">
        <v>#N/A</v>
      </c>
      <c r="J1539" s="80" t="e">
        <v>#N/A</v>
      </c>
      <c r="K1539" s="85" t="e">
        <v>#N/A</v>
      </c>
      <c r="L1539" s="9" t="e">
        <v>#N/A</v>
      </c>
      <c r="M1539" s="93" t="e">
        <v>#N/A</v>
      </c>
      <c r="N1539" s="8" t="e">
        <v>#N/A</v>
      </c>
      <c r="O1539" t="e">
        <v>#N/A</v>
      </c>
      <c r="P1539" t="e">
        <v>#N/A</v>
      </c>
      <c r="Q1539" t="e">
        <v>#N/A</v>
      </c>
      <c r="R1539" s="2" t="e">
        <v>#N/A</v>
      </c>
      <c r="S1539" t="e">
        <v>#N/A</v>
      </c>
      <c r="T1539" s="3" t="e">
        <v>#N/A</v>
      </c>
      <c r="U1539" s="3" t="e">
        <v>#N/A</v>
      </c>
      <c r="V1539" t="e">
        <v>#N/A</v>
      </c>
      <c r="W1539" t="e">
        <v>#N/A</v>
      </c>
      <c r="X1539" t="e">
        <v>#N/A</v>
      </c>
      <c r="Y1539" s="3" t="e">
        <v>#N/A</v>
      </c>
      <c r="Z1539" s="8" t="e">
        <v>#N/A</v>
      </c>
      <c r="AA1539" s="30" t="e">
        <v>#N/A</v>
      </c>
      <c r="AB1539" t="e">
        <v>#N/A</v>
      </c>
      <c r="AC1539" t="e">
        <v>#N/A</v>
      </c>
      <c r="AD1539" t="e">
        <v>#N/A</v>
      </c>
      <c r="AE1539" t="e">
        <v>#N/A</v>
      </c>
      <c r="AF1539" t="e">
        <v>#N/A</v>
      </c>
    </row>
    <row r="1540" spans="1:32" x14ac:dyDescent="0.25">
      <c r="A1540" t="e">
        <v>#N/A</v>
      </c>
      <c r="B1540" s="33" t="e">
        <v>#N/A</v>
      </c>
      <c r="C1540" t="e">
        <v>#N/A</v>
      </c>
      <c r="D1540" t="e">
        <v>#N/A</v>
      </c>
      <c r="E1540" s="69" t="e">
        <v>#N/A</v>
      </c>
      <c r="F1540" s="3" t="e">
        <v>#N/A</v>
      </c>
      <c r="G1540" s="3" t="e">
        <v>#N/A</v>
      </c>
      <c r="H1540" s="3" t="e">
        <v>#N/A</v>
      </c>
      <c r="I1540" s="80" t="e">
        <v>#N/A</v>
      </c>
      <c r="J1540" s="80" t="e">
        <v>#N/A</v>
      </c>
      <c r="K1540" s="85" t="e">
        <v>#N/A</v>
      </c>
      <c r="L1540" s="9" t="e">
        <v>#N/A</v>
      </c>
      <c r="M1540" s="93" t="e">
        <v>#N/A</v>
      </c>
      <c r="N1540" s="8" t="e">
        <v>#N/A</v>
      </c>
      <c r="O1540" t="e">
        <v>#N/A</v>
      </c>
      <c r="P1540" t="e">
        <v>#N/A</v>
      </c>
      <c r="Q1540" t="e">
        <v>#N/A</v>
      </c>
      <c r="R1540" s="2" t="e">
        <v>#N/A</v>
      </c>
      <c r="S1540" t="e">
        <v>#N/A</v>
      </c>
      <c r="T1540" s="3" t="e">
        <v>#N/A</v>
      </c>
      <c r="U1540" s="3" t="e">
        <v>#N/A</v>
      </c>
      <c r="V1540" t="e">
        <v>#N/A</v>
      </c>
      <c r="W1540" t="e">
        <v>#N/A</v>
      </c>
      <c r="X1540" t="e">
        <v>#N/A</v>
      </c>
      <c r="Y1540" s="3" t="e">
        <v>#N/A</v>
      </c>
      <c r="Z1540" s="8" t="e">
        <v>#N/A</v>
      </c>
      <c r="AA1540" s="30" t="e">
        <v>#N/A</v>
      </c>
      <c r="AB1540" t="e">
        <v>#N/A</v>
      </c>
      <c r="AC1540" t="e">
        <v>#N/A</v>
      </c>
      <c r="AD1540" t="e">
        <v>#N/A</v>
      </c>
      <c r="AE1540" t="e">
        <v>#N/A</v>
      </c>
      <c r="AF1540" t="e">
        <v>#N/A</v>
      </c>
    </row>
    <row r="1541" spans="1:32" x14ac:dyDescent="0.25">
      <c r="A1541" t="e">
        <v>#N/A</v>
      </c>
      <c r="B1541" s="33" t="e">
        <v>#N/A</v>
      </c>
      <c r="C1541" t="e">
        <v>#N/A</v>
      </c>
      <c r="D1541" t="e">
        <v>#N/A</v>
      </c>
      <c r="E1541" s="69" t="e">
        <v>#N/A</v>
      </c>
      <c r="F1541" s="3" t="e">
        <v>#N/A</v>
      </c>
      <c r="G1541" s="3" t="e">
        <v>#N/A</v>
      </c>
      <c r="H1541" s="3" t="e">
        <v>#N/A</v>
      </c>
      <c r="I1541" s="80" t="e">
        <v>#N/A</v>
      </c>
      <c r="J1541" s="80" t="e">
        <v>#N/A</v>
      </c>
      <c r="K1541" s="85" t="e">
        <v>#N/A</v>
      </c>
      <c r="L1541" s="9" t="e">
        <v>#N/A</v>
      </c>
      <c r="M1541" s="93" t="e">
        <v>#N/A</v>
      </c>
      <c r="N1541" s="8" t="e">
        <v>#N/A</v>
      </c>
      <c r="O1541" t="e">
        <v>#N/A</v>
      </c>
      <c r="P1541" t="e">
        <v>#N/A</v>
      </c>
      <c r="Q1541" t="e">
        <v>#N/A</v>
      </c>
      <c r="R1541" s="2" t="e">
        <v>#N/A</v>
      </c>
      <c r="S1541" t="e">
        <v>#N/A</v>
      </c>
      <c r="T1541" s="3" t="e">
        <v>#N/A</v>
      </c>
      <c r="U1541" s="3" t="e">
        <v>#N/A</v>
      </c>
      <c r="V1541" t="e">
        <v>#N/A</v>
      </c>
      <c r="W1541" t="e">
        <v>#N/A</v>
      </c>
      <c r="X1541" t="e">
        <v>#N/A</v>
      </c>
      <c r="Y1541" s="3" t="e">
        <v>#N/A</v>
      </c>
      <c r="Z1541" s="8" t="e">
        <v>#N/A</v>
      </c>
      <c r="AA1541" s="30" t="e">
        <v>#N/A</v>
      </c>
      <c r="AB1541" t="e">
        <v>#N/A</v>
      </c>
      <c r="AC1541" t="e">
        <v>#N/A</v>
      </c>
      <c r="AD1541" t="e">
        <v>#N/A</v>
      </c>
      <c r="AE1541" t="e">
        <v>#N/A</v>
      </c>
      <c r="AF1541" t="e">
        <v>#N/A</v>
      </c>
    </row>
    <row r="1542" spans="1:32" x14ac:dyDescent="0.25">
      <c r="A1542" t="e">
        <v>#N/A</v>
      </c>
      <c r="B1542" s="33" t="e">
        <v>#N/A</v>
      </c>
      <c r="C1542" t="e">
        <v>#N/A</v>
      </c>
      <c r="D1542" t="e">
        <v>#N/A</v>
      </c>
      <c r="E1542" s="69" t="e">
        <v>#N/A</v>
      </c>
      <c r="F1542" s="3" t="e">
        <v>#N/A</v>
      </c>
      <c r="G1542" s="3" t="e">
        <v>#N/A</v>
      </c>
      <c r="H1542" s="3" t="e">
        <v>#N/A</v>
      </c>
      <c r="I1542" s="80" t="e">
        <v>#N/A</v>
      </c>
      <c r="J1542" s="80" t="e">
        <v>#N/A</v>
      </c>
      <c r="K1542" s="85" t="e">
        <v>#N/A</v>
      </c>
      <c r="L1542" s="9" t="e">
        <v>#N/A</v>
      </c>
      <c r="M1542" s="93" t="e">
        <v>#N/A</v>
      </c>
      <c r="N1542" s="8" t="e">
        <v>#N/A</v>
      </c>
      <c r="O1542" t="e">
        <v>#N/A</v>
      </c>
      <c r="P1542" t="e">
        <v>#N/A</v>
      </c>
      <c r="Q1542" t="e">
        <v>#N/A</v>
      </c>
      <c r="R1542" s="2" t="e">
        <v>#N/A</v>
      </c>
      <c r="S1542" t="e">
        <v>#N/A</v>
      </c>
      <c r="T1542" s="3" t="e">
        <v>#N/A</v>
      </c>
      <c r="U1542" s="3" t="e">
        <v>#N/A</v>
      </c>
      <c r="V1542" t="e">
        <v>#N/A</v>
      </c>
      <c r="W1542" t="e">
        <v>#N/A</v>
      </c>
      <c r="X1542" t="e">
        <v>#N/A</v>
      </c>
      <c r="Y1542" s="3" t="e">
        <v>#N/A</v>
      </c>
      <c r="Z1542" s="8" t="e">
        <v>#N/A</v>
      </c>
      <c r="AA1542" s="30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</row>
    <row r="1543" spans="1:32" x14ac:dyDescent="0.25">
      <c r="A1543" t="e">
        <v>#N/A</v>
      </c>
      <c r="B1543" s="33" t="e">
        <v>#N/A</v>
      </c>
      <c r="C1543" t="e">
        <v>#N/A</v>
      </c>
      <c r="D1543" t="e">
        <v>#N/A</v>
      </c>
      <c r="E1543" s="69" t="e">
        <v>#N/A</v>
      </c>
      <c r="F1543" s="3" t="e">
        <v>#N/A</v>
      </c>
      <c r="G1543" s="3" t="e">
        <v>#N/A</v>
      </c>
      <c r="H1543" s="3" t="e">
        <v>#N/A</v>
      </c>
      <c r="I1543" s="80" t="e">
        <v>#N/A</v>
      </c>
      <c r="J1543" s="80" t="e">
        <v>#N/A</v>
      </c>
      <c r="K1543" s="85" t="e">
        <v>#N/A</v>
      </c>
      <c r="L1543" s="9" t="e">
        <v>#N/A</v>
      </c>
      <c r="M1543" s="93" t="e">
        <v>#N/A</v>
      </c>
      <c r="N1543" s="8" t="e">
        <v>#N/A</v>
      </c>
      <c r="O1543" t="e">
        <v>#N/A</v>
      </c>
      <c r="P1543" t="e">
        <v>#N/A</v>
      </c>
      <c r="Q1543" t="e">
        <v>#N/A</v>
      </c>
      <c r="R1543" s="2" t="e">
        <v>#N/A</v>
      </c>
      <c r="S1543" t="e">
        <v>#N/A</v>
      </c>
      <c r="T1543" s="3" t="e">
        <v>#N/A</v>
      </c>
      <c r="U1543" s="3" t="e">
        <v>#N/A</v>
      </c>
      <c r="V1543" t="e">
        <v>#N/A</v>
      </c>
      <c r="W1543" t="e">
        <v>#N/A</v>
      </c>
      <c r="X1543" t="e">
        <v>#N/A</v>
      </c>
      <c r="Y1543" s="3" t="e">
        <v>#N/A</v>
      </c>
      <c r="Z1543" s="8" t="e">
        <v>#N/A</v>
      </c>
      <c r="AA1543" s="30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</row>
    <row r="1544" spans="1:32" x14ac:dyDescent="0.25">
      <c r="A1544" t="e">
        <v>#N/A</v>
      </c>
      <c r="B1544" s="33" t="e">
        <v>#N/A</v>
      </c>
      <c r="C1544" t="e">
        <v>#N/A</v>
      </c>
      <c r="D1544" t="e">
        <v>#N/A</v>
      </c>
      <c r="E1544" s="69" t="e">
        <v>#N/A</v>
      </c>
      <c r="F1544" s="3" t="e">
        <v>#N/A</v>
      </c>
      <c r="G1544" s="3" t="e">
        <v>#N/A</v>
      </c>
      <c r="H1544" s="3" t="e">
        <v>#N/A</v>
      </c>
      <c r="I1544" s="80" t="e">
        <v>#N/A</v>
      </c>
      <c r="J1544" s="80" t="e">
        <v>#N/A</v>
      </c>
      <c r="K1544" s="85" t="e">
        <v>#N/A</v>
      </c>
      <c r="L1544" s="9" t="e">
        <v>#N/A</v>
      </c>
      <c r="M1544" s="93" t="e">
        <v>#N/A</v>
      </c>
      <c r="N1544" s="8" t="e">
        <v>#N/A</v>
      </c>
      <c r="O1544" t="e">
        <v>#N/A</v>
      </c>
      <c r="P1544" t="e">
        <v>#N/A</v>
      </c>
      <c r="Q1544" t="e">
        <v>#N/A</v>
      </c>
      <c r="R1544" s="2" t="e">
        <v>#N/A</v>
      </c>
      <c r="S1544" t="e">
        <v>#N/A</v>
      </c>
      <c r="T1544" s="3" t="e">
        <v>#N/A</v>
      </c>
      <c r="U1544" s="3" t="e">
        <v>#N/A</v>
      </c>
      <c r="V1544" t="e">
        <v>#N/A</v>
      </c>
      <c r="W1544" t="e">
        <v>#N/A</v>
      </c>
      <c r="X1544" t="e">
        <v>#N/A</v>
      </c>
      <c r="Y1544" s="3" t="e">
        <v>#N/A</v>
      </c>
      <c r="Z1544" s="8" t="e">
        <v>#N/A</v>
      </c>
      <c r="AA1544" s="30" t="e">
        <v>#N/A</v>
      </c>
      <c r="AB1544" t="e">
        <v>#N/A</v>
      </c>
      <c r="AC1544" t="e">
        <v>#N/A</v>
      </c>
      <c r="AD1544" t="e">
        <v>#N/A</v>
      </c>
      <c r="AE1544" t="e">
        <v>#N/A</v>
      </c>
      <c r="AF1544" t="e">
        <v>#N/A</v>
      </c>
    </row>
    <row r="1545" spans="1:32" x14ac:dyDescent="0.25">
      <c r="A1545" t="e">
        <v>#N/A</v>
      </c>
      <c r="B1545" s="33" t="e">
        <v>#N/A</v>
      </c>
      <c r="C1545" t="e">
        <v>#N/A</v>
      </c>
      <c r="D1545" t="e">
        <v>#N/A</v>
      </c>
      <c r="E1545" s="69" t="e">
        <v>#N/A</v>
      </c>
      <c r="F1545" s="3" t="e">
        <v>#N/A</v>
      </c>
      <c r="G1545" s="3" t="e">
        <v>#N/A</v>
      </c>
      <c r="H1545" s="3" t="e">
        <v>#N/A</v>
      </c>
      <c r="I1545" s="80" t="e">
        <v>#N/A</v>
      </c>
      <c r="J1545" s="80" t="e">
        <v>#N/A</v>
      </c>
      <c r="K1545" s="85" t="e">
        <v>#N/A</v>
      </c>
      <c r="L1545" s="9" t="e">
        <v>#N/A</v>
      </c>
      <c r="M1545" s="93" t="e">
        <v>#N/A</v>
      </c>
      <c r="N1545" s="8" t="e">
        <v>#N/A</v>
      </c>
      <c r="O1545" t="e">
        <v>#N/A</v>
      </c>
      <c r="P1545" t="e">
        <v>#N/A</v>
      </c>
      <c r="Q1545" t="e">
        <v>#N/A</v>
      </c>
      <c r="R1545" s="2" t="e">
        <v>#N/A</v>
      </c>
      <c r="S1545" t="e">
        <v>#N/A</v>
      </c>
      <c r="T1545" s="3" t="e">
        <v>#N/A</v>
      </c>
      <c r="U1545" s="3" t="e">
        <v>#N/A</v>
      </c>
      <c r="V1545" t="e">
        <v>#N/A</v>
      </c>
      <c r="W1545" t="e">
        <v>#N/A</v>
      </c>
      <c r="X1545" t="e">
        <v>#N/A</v>
      </c>
      <c r="Y1545" s="3" t="e">
        <v>#N/A</v>
      </c>
      <c r="Z1545" s="8" t="e">
        <v>#N/A</v>
      </c>
      <c r="AA1545" s="30" t="e">
        <v>#N/A</v>
      </c>
      <c r="AB1545" t="e">
        <v>#N/A</v>
      </c>
      <c r="AC1545" t="e">
        <v>#N/A</v>
      </c>
      <c r="AD1545" t="e">
        <v>#N/A</v>
      </c>
      <c r="AE1545" t="e">
        <v>#N/A</v>
      </c>
      <c r="AF1545" t="e">
        <v>#N/A</v>
      </c>
    </row>
    <row r="1546" spans="1:32" x14ac:dyDescent="0.25">
      <c r="A1546" t="e">
        <v>#N/A</v>
      </c>
      <c r="B1546" s="33" t="e">
        <v>#N/A</v>
      </c>
      <c r="C1546" t="e">
        <v>#N/A</v>
      </c>
      <c r="D1546" t="e">
        <v>#N/A</v>
      </c>
      <c r="E1546" s="69" t="e">
        <v>#N/A</v>
      </c>
      <c r="F1546" s="3" t="e">
        <v>#N/A</v>
      </c>
      <c r="G1546" s="3" t="e">
        <v>#N/A</v>
      </c>
      <c r="H1546" s="3" t="e">
        <v>#N/A</v>
      </c>
      <c r="I1546" s="80" t="e">
        <v>#N/A</v>
      </c>
      <c r="J1546" s="80" t="e">
        <v>#N/A</v>
      </c>
      <c r="K1546" s="85" t="e">
        <v>#N/A</v>
      </c>
      <c r="L1546" s="9" t="e">
        <v>#N/A</v>
      </c>
      <c r="M1546" s="93" t="e">
        <v>#N/A</v>
      </c>
      <c r="N1546" s="8" t="e">
        <v>#N/A</v>
      </c>
      <c r="O1546" t="e">
        <v>#N/A</v>
      </c>
      <c r="P1546" t="e">
        <v>#N/A</v>
      </c>
      <c r="Q1546" t="e">
        <v>#N/A</v>
      </c>
      <c r="R1546" s="2" t="e">
        <v>#N/A</v>
      </c>
      <c r="S1546" t="e">
        <v>#N/A</v>
      </c>
      <c r="T1546" s="3" t="e">
        <v>#N/A</v>
      </c>
      <c r="U1546" s="3" t="e">
        <v>#N/A</v>
      </c>
      <c r="V1546" t="e">
        <v>#N/A</v>
      </c>
      <c r="W1546" t="e">
        <v>#N/A</v>
      </c>
      <c r="X1546" t="e">
        <v>#N/A</v>
      </c>
      <c r="Y1546" s="3" t="e">
        <v>#N/A</v>
      </c>
      <c r="Z1546" s="8" t="e">
        <v>#N/A</v>
      </c>
      <c r="AA1546" s="30" t="e">
        <v>#N/A</v>
      </c>
      <c r="AB1546" t="e">
        <v>#N/A</v>
      </c>
      <c r="AC1546" t="e">
        <v>#N/A</v>
      </c>
      <c r="AD1546" t="e">
        <v>#N/A</v>
      </c>
      <c r="AE1546" t="e">
        <v>#N/A</v>
      </c>
      <c r="AF1546" t="e">
        <v>#N/A</v>
      </c>
    </row>
    <row r="1547" spans="1:32" x14ac:dyDescent="0.25">
      <c r="A1547" t="e">
        <v>#N/A</v>
      </c>
      <c r="B1547" s="33" t="e">
        <v>#N/A</v>
      </c>
      <c r="C1547" t="e">
        <v>#N/A</v>
      </c>
      <c r="D1547" t="e">
        <v>#N/A</v>
      </c>
      <c r="E1547" s="69" t="e">
        <v>#N/A</v>
      </c>
      <c r="F1547" s="3" t="e">
        <v>#N/A</v>
      </c>
      <c r="G1547" s="3" t="e">
        <v>#N/A</v>
      </c>
      <c r="H1547" s="3" t="e">
        <v>#N/A</v>
      </c>
      <c r="I1547" s="80" t="e">
        <v>#N/A</v>
      </c>
      <c r="J1547" s="80" t="e">
        <v>#N/A</v>
      </c>
      <c r="K1547" s="85" t="e">
        <v>#N/A</v>
      </c>
      <c r="L1547" s="9" t="e">
        <v>#N/A</v>
      </c>
      <c r="M1547" s="93" t="e">
        <v>#N/A</v>
      </c>
      <c r="N1547" s="8" t="e">
        <v>#N/A</v>
      </c>
      <c r="O1547" t="e">
        <v>#N/A</v>
      </c>
      <c r="P1547" t="e">
        <v>#N/A</v>
      </c>
      <c r="Q1547" t="e">
        <v>#N/A</v>
      </c>
      <c r="R1547" s="2" t="e">
        <v>#N/A</v>
      </c>
      <c r="S1547" t="e">
        <v>#N/A</v>
      </c>
      <c r="T1547" s="3" t="e">
        <v>#N/A</v>
      </c>
      <c r="U1547" s="3" t="e">
        <v>#N/A</v>
      </c>
      <c r="V1547" t="e">
        <v>#N/A</v>
      </c>
      <c r="W1547" t="e">
        <v>#N/A</v>
      </c>
      <c r="X1547" t="e">
        <v>#N/A</v>
      </c>
      <c r="Y1547" s="3" t="e">
        <v>#N/A</v>
      </c>
      <c r="Z1547" s="8" t="e">
        <v>#N/A</v>
      </c>
      <c r="AA1547" s="30" t="e">
        <v>#N/A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</row>
    <row r="1548" spans="1:32" x14ac:dyDescent="0.25">
      <c r="A1548" t="e">
        <v>#N/A</v>
      </c>
      <c r="B1548" s="33" t="e">
        <v>#N/A</v>
      </c>
      <c r="C1548" t="e">
        <v>#N/A</v>
      </c>
      <c r="D1548" t="e">
        <v>#N/A</v>
      </c>
      <c r="E1548" s="69" t="e">
        <v>#N/A</v>
      </c>
      <c r="F1548" s="3" t="e">
        <v>#N/A</v>
      </c>
      <c r="G1548" s="3" t="e">
        <v>#N/A</v>
      </c>
      <c r="H1548" s="3" t="e">
        <v>#N/A</v>
      </c>
      <c r="I1548" s="80" t="e">
        <v>#N/A</v>
      </c>
      <c r="J1548" s="80" t="e">
        <v>#N/A</v>
      </c>
      <c r="K1548" s="85" t="e">
        <v>#N/A</v>
      </c>
      <c r="L1548" s="9" t="e">
        <v>#N/A</v>
      </c>
      <c r="M1548" s="93" t="e">
        <v>#N/A</v>
      </c>
      <c r="N1548" s="8" t="e">
        <v>#N/A</v>
      </c>
      <c r="O1548" t="e">
        <v>#N/A</v>
      </c>
      <c r="P1548" t="e">
        <v>#N/A</v>
      </c>
      <c r="Q1548" t="e">
        <v>#N/A</v>
      </c>
      <c r="R1548" s="2" t="e">
        <v>#N/A</v>
      </c>
      <c r="S1548" t="e">
        <v>#N/A</v>
      </c>
      <c r="T1548" s="3" t="e">
        <v>#N/A</v>
      </c>
      <c r="U1548" s="3" t="e">
        <v>#N/A</v>
      </c>
      <c r="V1548" t="e">
        <v>#N/A</v>
      </c>
      <c r="W1548" t="e">
        <v>#N/A</v>
      </c>
      <c r="X1548" t="e">
        <v>#N/A</v>
      </c>
      <c r="Y1548" s="3" t="e">
        <v>#N/A</v>
      </c>
      <c r="Z1548" s="8" t="e">
        <v>#N/A</v>
      </c>
      <c r="AA1548" s="30" t="e">
        <v>#N/A</v>
      </c>
      <c r="AB1548" t="e">
        <v>#N/A</v>
      </c>
      <c r="AC1548" t="e">
        <v>#N/A</v>
      </c>
      <c r="AD1548" t="e">
        <v>#N/A</v>
      </c>
      <c r="AE1548" t="e">
        <v>#N/A</v>
      </c>
      <c r="AF1548" t="e">
        <v>#N/A</v>
      </c>
    </row>
    <row r="1549" spans="1:32" x14ac:dyDescent="0.25">
      <c r="A1549" t="e">
        <v>#N/A</v>
      </c>
      <c r="B1549" s="33" t="e">
        <v>#N/A</v>
      </c>
      <c r="C1549" t="e">
        <v>#N/A</v>
      </c>
      <c r="D1549" t="e">
        <v>#N/A</v>
      </c>
      <c r="E1549" s="69" t="e">
        <v>#N/A</v>
      </c>
      <c r="F1549" s="3" t="e">
        <v>#N/A</v>
      </c>
      <c r="G1549" s="3" t="e">
        <v>#N/A</v>
      </c>
      <c r="H1549" s="3" t="e">
        <v>#N/A</v>
      </c>
      <c r="I1549" s="80" t="e">
        <v>#N/A</v>
      </c>
      <c r="J1549" s="80" t="e">
        <v>#N/A</v>
      </c>
      <c r="K1549" s="85" t="e">
        <v>#N/A</v>
      </c>
      <c r="L1549" s="9" t="e">
        <v>#N/A</v>
      </c>
      <c r="M1549" s="93" t="e">
        <v>#N/A</v>
      </c>
      <c r="N1549" s="8" t="e">
        <v>#N/A</v>
      </c>
      <c r="O1549" t="e">
        <v>#N/A</v>
      </c>
      <c r="P1549" t="e">
        <v>#N/A</v>
      </c>
      <c r="Q1549" t="e">
        <v>#N/A</v>
      </c>
      <c r="R1549" s="2" t="e">
        <v>#N/A</v>
      </c>
      <c r="S1549" t="e">
        <v>#N/A</v>
      </c>
      <c r="T1549" s="3" t="e">
        <v>#N/A</v>
      </c>
      <c r="U1549" s="3" t="e">
        <v>#N/A</v>
      </c>
      <c r="V1549" t="e">
        <v>#N/A</v>
      </c>
      <c r="W1549" t="e">
        <v>#N/A</v>
      </c>
      <c r="X1549" t="e">
        <v>#N/A</v>
      </c>
      <c r="Y1549" s="3" t="e">
        <v>#N/A</v>
      </c>
      <c r="Z1549" s="8" t="e">
        <v>#N/A</v>
      </c>
      <c r="AA1549" s="30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</row>
    <row r="1550" spans="1:32" x14ac:dyDescent="0.25">
      <c r="A1550" t="e">
        <v>#N/A</v>
      </c>
      <c r="B1550" s="33" t="e">
        <v>#N/A</v>
      </c>
      <c r="C1550" t="e">
        <v>#N/A</v>
      </c>
      <c r="D1550" t="e">
        <v>#N/A</v>
      </c>
      <c r="E1550" s="69" t="e">
        <v>#N/A</v>
      </c>
      <c r="F1550" s="3" t="e">
        <v>#N/A</v>
      </c>
      <c r="G1550" s="3" t="e">
        <v>#N/A</v>
      </c>
      <c r="H1550" s="3" t="e">
        <v>#N/A</v>
      </c>
      <c r="I1550" s="80" t="e">
        <v>#N/A</v>
      </c>
      <c r="J1550" s="80" t="e">
        <v>#N/A</v>
      </c>
      <c r="K1550" s="85" t="e">
        <v>#N/A</v>
      </c>
      <c r="L1550" s="9" t="e">
        <v>#N/A</v>
      </c>
      <c r="M1550" s="93" t="e">
        <v>#N/A</v>
      </c>
      <c r="N1550" s="8" t="e">
        <v>#N/A</v>
      </c>
      <c r="O1550" t="e">
        <v>#N/A</v>
      </c>
      <c r="P1550" t="e">
        <v>#N/A</v>
      </c>
      <c r="Q1550" t="e">
        <v>#N/A</v>
      </c>
      <c r="R1550" s="2" t="e">
        <v>#N/A</v>
      </c>
      <c r="S1550" t="e">
        <v>#N/A</v>
      </c>
      <c r="T1550" s="3" t="e">
        <v>#N/A</v>
      </c>
      <c r="U1550" s="3" t="e">
        <v>#N/A</v>
      </c>
      <c r="V1550" t="e">
        <v>#N/A</v>
      </c>
      <c r="W1550" t="e">
        <v>#N/A</v>
      </c>
      <c r="X1550" t="e">
        <v>#N/A</v>
      </c>
      <c r="Y1550" s="3" t="e">
        <v>#N/A</v>
      </c>
      <c r="Z1550" s="8" t="e">
        <v>#N/A</v>
      </c>
      <c r="AA1550" s="3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</row>
    <row r="1551" spans="1:32" x14ac:dyDescent="0.25">
      <c r="A1551" t="e">
        <v>#N/A</v>
      </c>
      <c r="B1551" s="33" t="e">
        <v>#N/A</v>
      </c>
      <c r="C1551" t="e">
        <v>#N/A</v>
      </c>
      <c r="D1551" t="e">
        <v>#N/A</v>
      </c>
      <c r="E1551" s="69" t="e">
        <v>#N/A</v>
      </c>
      <c r="F1551" s="3" t="e">
        <v>#N/A</v>
      </c>
      <c r="G1551" s="3" t="e">
        <v>#N/A</v>
      </c>
      <c r="H1551" s="3" t="e">
        <v>#N/A</v>
      </c>
      <c r="I1551" s="80" t="e">
        <v>#N/A</v>
      </c>
      <c r="J1551" s="80" t="e">
        <v>#N/A</v>
      </c>
      <c r="K1551" s="85" t="e">
        <v>#N/A</v>
      </c>
      <c r="L1551" s="9" t="e">
        <v>#N/A</v>
      </c>
      <c r="M1551" s="93" t="e">
        <v>#N/A</v>
      </c>
      <c r="N1551" s="8" t="e">
        <v>#N/A</v>
      </c>
      <c r="O1551" t="e">
        <v>#N/A</v>
      </c>
      <c r="P1551" t="e">
        <v>#N/A</v>
      </c>
      <c r="Q1551" t="e">
        <v>#N/A</v>
      </c>
      <c r="R1551" s="2" t="e">
        <v>#N/A</v>
      </c>
      <c r="S1551" t="e">
        <v>#N/A</v>
      </c>
      <c r="T1551" s="3" t="e">
        <v>#N/A</v>
      </c>
      <c r="U1551" s="3" t="e">
        <v>#N/A</v>
      </c>
      <c r="V1551" t="e">
        <v>#N/A</v>
      </c>
      <c r="W1551" t="e">
        <v>#N/A</v>
      </c>
      <c r="X1551" t="e">
        <v>#N/A</v>
      </c>
      <c r="Y1551" s="3" t="e">
        <v>#N/A</v>
      </c>
      <c r="Z1551" s="8" t="e">
        <v>#N/A</v>
      </c>
      <c r="AA1551" s="30" t="e">
        <v>#N/A</v>
      </c>
      <c r="AB1551" t="e">
        <v>#N/A</v>
      </c>
      <c r="AC1551" t="e">
        <v>#N/A</v>
      </c>
      <c r="AD1551" t="e">
        <v>#N/A</v>
      </c>
      <c r="AE1551" t="e">
        <v>#N/A</v>
      </c>
      <c r="AF1551" t="e">
        <v>#N/A</v>
      </c>
    </row>
    <row r="1552" spans="1:32" x14ac:dyDescent="0.25">
      <c r="A1552" t="e">
        <v>#N/A</v>
      </c>
      <c r="B1552" s="33" t="e">
        <v>#N/A</v>
      </c>
      <c r="C1552" t="e">
        <v>#N/A</v>
      </c>
      <c r="D1552" t="e">
        <v>#N/A</v>
      </c>
      <c r="E1552" s="69" t="e">
        <v>#N/A</v>
      </c>
      <c r="F1552" s="3" t="e">
        <v>#N/A</v>
      </c>
      <c r="G1552" s="3" t="e">
        <v>#N/A</v>
      </c>
      <c r="H1552" s="3" t="e">
        <v>#N/A</v>
      </c>
      <c r="I1552" s="80" t="e">
        <v>#N/A</v>
      </c>
      <c r="J1552" s="80" t="e">
        <v>#N/A</v>
      </c>
      <c r="K1552" s="85" t="e">
        <v>#N/A</v>
      </c>
      <c r="L1552" s="9" t="e">
        <v>#N/A</v>
      </c>
      <c r="M1552" s="93" t="e">
        <v>#N/A</v>
      </c>
      <c r="N1552" s="8" t="e">
        <v>#N/A</v>
      </c>
      <c r="O1552" t="e">
        <v>#N/A</v>
      </c>
      <c r="P1552" t="e">
        <v>#N/A</v>
      </c>
      <c r="Q1552" t="e">
        <v>#N/A</v>
      </c>
      <c r="R1552" s="2" t="e">
        <v>#N/A</v>
      </c>
      <c r="S1552" t="e">
        <v>#N/A</v>
      </c>
      <c r="T1552" s="3" t="e">
        <v>#N/A</v>
      </c>
      <c r="U1552" s="3" t="e">
        <v>#N/A</v>
      </c>
      <c r="V1552" t="e">
        <v>#N/A</v>
      </c>
      <c r="W1552" t="e">
        <v>#N/A</v>
      </c>
      <c r="X1552" t="e">
        <v>#N/A</v>
      </c>
      <c r="Y1552" s="3" t="e">
        <v>#N/A</v>
      </c>
      <c r="Z1552" s="8" t="e">
        <v>#N/A</v>
      </c>
      <c r="AA1552" s="30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</row>
    <row r="1553" spans="1:32" x14ac:dyDescent="0.25">
      <c r="A1553" t="e">
        <v>#N/A</v>
      </c>
      <c r="B1553" s="33" t="e">
        <v>#N/A</v>
      </c>
      <c r="C1553" t="e">
        <v>#N/A</v>
      </c>
      <c r="D1553" t="e">
        <v>#N/A</v>
      </c>
      <c r="E1553" s="69" t="e">
        <v>#N/A</v>
      </c>
      <c r="F1553" s="3" t="e">
        <v>#N/A</v>
      </c>
      <c r="G1553" s="3" t="e">
        <v>#N/A</v>
      </c>
      <c r="H1553" s="3" t="e">
        <v>#N/A</v>
      </c>
      <c r="I1553" s="80" t="e">
        <v>#N/A</v>
      </c>
      <c r="J1553" s="80" t="e">
        <v>#N/A</v>
      </c>
      <c r="K1553" s="85" t="e">
        <v>#N/A</v>
      </c>
      <c r="L1553" s="9" t="e">
        <v>#N/A</v>
      </c>
      <c r="M1553" s="93" t="e">
        <v>#N/A</v>
      </c>
      <c r="N1553" s="8" t="e">
        <v>#N/A</v>
      </c>
      <c r="O1553" t="e">
        <v>#N/A</v>
      </c>
      <c r="P1553" t="e">
        <v>#N/A</v>
      </c>
      <c r="Q1553" t="e">
        <v>#N/A</v>
      </c>
      <c r="R1553" s="2" t="e">
        <v>#N/A</v>
      </c>
      <c r="S1553" t="e">
        <v>#N/A</v>
      </c>
      <c r="T1553" s="3" t="e">
        <v>#N/A</v>
      </c>
      <c r="U1553" s="3" t="e">
        <v>#N/A</v>
      </c>
      <c r="V1553" t="e">
        <v>#N/A</v>
      </c>
      <c r="W1553" t="e">
        <v>#N/A</v>
      </c>
      <c r="X1553" t="e">
        <v>#N/A</v>
      </c>
      <c r="Y1553" s="3" t="e">
        <v>#N/A</v>
      </c>
      <c r="Z1553" s="8" t="e">
        <v>#N/A</v>
      </c>
      <c r="AA1553" s="30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</row>
    <row r="1554" spans="1:32" x14ac:dyDescent="0.25">
      <c r="A1554" t="e">
        <v>#N/A</v>
      </c>
      <c r="B1554" s="33" t="e">
        <v>#N/A</v>
      </c>
      <c r="C1554" t="e">
        <v>#N/A</v>
      </c>
      <c r="D1554" t="e">
        <v>#N/A</v>
      </c>
      <c r="E1554" s="69" t="e">
        <v>#N/A</v>
      </c>
      <c r="F1554" s="3" t="e">
        <v>#N/A</v>
      </c>
      <c r="G1554" s="3" t="e">
        <v>#N/A</v>
      </c>
      <c r="H1554" s="3" t="e">
        <v>#N/A</v>
      </c>
      <c r="I1554" s="80" t="e">
        <v>#N/A</v>
      </c>
      <c r="J1554" s="80" t="e">
        <v>#N/A</v>
      </c>
      <c r="K1554" s="85" t="e">
        <v>#N/A</v>
      </c>
      <c r="L1554" s="9" t="e">
        <v>#N/A</v>
      </c>
      <c r="M1554" s="93" t="e">
        <v>#N/A</v>
      </c>
      <c r="N1554" s="8" t="e">
        <v>#N/A</v>
      </c>
      <c r="O1554" t="e">
        <v>#N/A</v>
      </c>
      <c r="P1554" t="e">
        <v>#N/A</v>
      </c>
      <c r="Q1554" t="e">
        <v>#N/A</v>
      </c>
      <c r="R1554" s="2" t="e">
        <v>#N/A</v>
      </c>
      <c r="S1554" t="e">
        <v>#N/A</v>
      </c>
      <c r="T1554" s="3" t="e">
        <v>#N/A</v>
      </c>
      <c r="U1554" s="3" t="e">
        <v>#N/A</v>
      </c>
      <c r="V1554" t="e">
        <v>#N/A</v>
      </c>
      <c r="W1554" t="e">
        <v>#N/A</v>
      </c>
      <c r="X1554" t="e">
        <v>#N/A</v>
      </c>
      <c r="Y1554" s="3" t="e">
        <v>#N/A</v>
      </c>
      <c r="Z1554" s="8" t="e">
        <v>#N/A</v>
      </c>
      <c r="AA1554" s="30" t="e">
        <v>#N/A</v>
      </c>
      <c r="AB1554" t="e">
        <v>#N/A</v>
      </c>
      <c r="AC1554" t="e">
        <v>#N/A</v>
      </c>
      <c r="AD1554" t="e">
        <v>#N/A</v>
      </c>
      <c r="AE1554" t="e">
        <v>#N/A</v>
      </c>
      <c r="AF1554" t="e">
        <v>#N/A</v>
      </c>
    </row>
    <row r="1555" spans="1:32" x14ac:dyDescent="0.25">
      <c r="A1555" t="e">
        <v>#N/A</v>
      </c>
      <c r="B1555" s="33" t="e">
        <v>#N/A</v>
      </c>
      <c r="C1555" t="e">
        <v>#N/A</v>
      </c>
      <c r="D1555" t="e">
        <v>#N/A</v>
      </c>
      <c r="E1555" s="69" t="e">
        <v>#N/A</v>
      </c>
      <c r="F1555" s="3" t="e">
        <v>#N/A</v>
      </c>
      <c r="G1555" s="3" t="e">
        <v>#N/A</v>
      </c>
      <c r="H1555" s="3" t="e">
        <v>#N/A</v>
      </c>
      <c r="I1555" s="80" t="e">
        <v>#N/A</v>
      </c>
      <c r="J1555" s="80" t="e">
        <v>#N/A</v>
      </c>
      <c r="K1555" s="85" t="e">
        <v>#N/A</v>
      </c>
      <c r="L1555" s="9" t="e">
        <v>#N/A</v>
      </c>
      <c r="M1555" s="93" t="e">
        <v>#N/A</v>
      </c>
      <c r="N1555" s="8" t="e">
        <v>#N/A</v>
      </c>
      <c r="O1555" t="e">
        <v>#N/A</v>
      </c>
      <c r="P1555" t="e">
        <v>#N/A</v>
      </c>
      <c r="Q1555" t="e">
        <v>#N/A</v>
      </c>
      <c r="R1555" s="2" t="e">
        <v>#N/A</v>
      </c>
      <c r="S1555" t="e">
        <v>#N/A</v>
      </c>
      <c r="T1555" s="3" t="e">
        <v>#N/A</v>
      </c>
      <c r="U1555" s="3" t="e">
        <v>#N/A</v>
      </c>
      <c r="V1555" t="e">
        <v>#N/A</v>
      </c>
      <c r="W1555" t="e">
        <v>#N/A</v>
      </c>
      <c r="X1555" t="e">
        <v>#N/A</v>
      </c>
      <c r="Y1555" s="3" t="e">
        <v>#N/A</v>
      </c>
      <c r="Z1555" s="8" t="e">
        <v>#N/A</v>
      </c>
      <c r="AA1555" s="30" t="e">
        <v>#N/A</v>
      </c>
      <c r="AB1555" t="e">
        <v>#N/A</v>
      </c>
      <c r="AC1555" t="e">
        <v>#N/A</v>
      </c>
      <c r="AD1555" t="e">
        <v>#N/A</v>
      </c>
      <c r="AE1555" t="e">
        <v>#N/A</v>
      </c>
      <c r="AF1555" t="e">
        <v>#N/A</v>
      </c>
    </row>
    <row r="1556" spans="1:32" x14ac:dyDescent="0.25">
      <c r="A1556" t="e">
        <v>#N/A</v>
      </c>
      <c r="B1556" s="33" t="e">
        <v>#N/A</v>
      </c>
      <c r="C1556" t="e">
        <v>#N/A</v>
      </c>
      <c r="D1556" t="e">
        <v>#N/A</v>
      </c>
      <c r="E1556" s="69" t="e">
        <v>#N/A</v>
      </c>
      <c r="F1556" s="3" t="e">
        <v>#N/A</v>
      </c>
      <c r="G1556" s="3" t="e">
        <v>#N/A</v>
      </c>
      <c r="H1556" s="3" t="e">
        <v>#N/A</v>
      </c>
      <c r="I1556" s="80" t="e">
        <v>#N/A</v>
      </c>
      <c r="J1556" s="80" t="e">
        <v>#N/A</v>
      </c>
      <c r="K1556" s="85" t="e">
        <v>#N/A</v>
      </c>
      <c r="L1556" s="9" t="e">
        <v>#N/A</v>
      </c>
      <c r="M1556" s="93" t="e">
        <v>#N/A</v>
      </c>
      <c r="N1556" s="8" t="e">
        <v>#N/A</v>
      </c>
      <c r="O1556" t="e">
        <v>#N/A</v>
      </c>
      <c r="P1556" t="e">
        <v>#N/A</v>
      </c>
      <c r="Q1556" t="e">
        <v>#N/A</v>
      </c>
      <c r="R1556" s="2" t="e">
        <v>#N/A</v>
      </c>
      <c r="S1556" t="e">
        <v>#N/A</v>
      </c>
      <c r="T1556" s="3" t="e">
        <v>#N/A</v>
      </c>
      <c r="U1556" s="3" t="e">
        <v>#N/A</v>
      </c>
      <c r="V1556" t="e">
        <v>#N/A</v>
      </c>
      <c r="W1556" t="e">
        <v>#N/A</v>
      </c>
      <c r="X1556" t="e">
        <v>#N/A</v>
      </c>
      <c r="Y1556" s="3" t="e">
        <v>#N/A</v>
      </c>
      <c r="Z1556" s="8" t="e">
        <v>#N/A</v>
      </c>
      <c r="AA1556" s="30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</row>
    <row r="1557" spans="1:32" x14ac:dyDescent="0.25">
      <c r="A1557" t="e">
        <v>#N/A</v>
      </c>
      <c r="B1557" s="33" t="e">
        <v>#N/A</v>
      </c>
      <c r="C1557" t="e">
        <v>#N/A</v>
      </c>
      <c r="D1557" t="e">
        <v>#N/A</v>
      </c>
      <c r="E1557" s="69" t="e">
        <v>#N/A</v>
      </c>
      <c r="F1557" s="3" t="e">
        <v>#N/A</v>
      </c>
      <c r="G1557" s="3" t="e">
        <v>#N/A</v>
      </c>
      <c r="H1557" s="3" t="e">
        <v>#N/A</v>
      </c>
      <c r="I1557" s="80" t="e">
        <v>#N/A</v>
      </c>
      <c r="J1557" s="80" t="e">
        <v>#N/A</v>
      </c>
      <c r="K1557" s="85" t="e">
        <v>#N/A</v>
      </c>
      <c r="L1557" s="9" t="e">
        <v>#N/A</v>
      </c>
      <c r="M1557" s="93" t="e">
        <v>#N/A</v>
      </c>
      <c r="N1557" s="8" t="e">
        <v>#N/A</v>
      </c>
      <c r="O1557" t="e">
        <v>#N/A</v>
      </c>
      <c r="P1557" t="e">
        <v>#N/A</v>
      </c>
      <c r="Q1557" t="e">
        <v>#N/A</v>
      </c>
      <c r="R1557" s="2" t="e">
        <v>#N/A</v>
      </c>
      <c r="S1557" t="e">
        <v>#N/A</v>
      </c>
      <c r="T1557" s="3" t="e">
        <v>#N/A</v>
      </c>
      <c r="U1557" s="3" t="e">
        <v>#N/A</v>
      </c>
      <c r="V1557" t="e">
        <v>#N/A</v>
      </c>
      <c r="W1557" t="e">
        <v>#N/A</v>
      </c>
      <c r="X1557" t="e">
        <v>#N/A</v>
      </c>
      <c r="Y1557" s="3" t="e">
        <v>#N/A</v>
      </c>
      <c r="Z1557" s="8" t="e">
        <v>#N/A</v>
      </c>
      <c r="AA1557" s="30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</row>
    <row r="1558" spans="1:32" x14ac:dyDescent="0.25">
      <c r="A1558" t="e">
        <v>#N/A</v>
      </c>
      <c r="B1558" s="33" t="e">
        <v>#N/A</v>
      </c>
      <c r="C1558" t="e">
        <v>#N/A</v>
      </c>
      <c r="D1558" t="e">
        <v>#N/A</v>
      </c>
      <c r="E1558" s="69" t="e">
        <v>#N/A</v>
      </c>
      <c r="F1558" s="3" t="e">
        <v>#N/A</v>
      </c>
      <c r="G1558" s="3" t="e">
        <v>#N/A</v>
      </c>
      <c r="H1558" s="3" t="e">
        <v>#N/A</v>
      </c>
      <c r="I1558" s="80" t="e">
        <v>#N/A</v>
      </c>
      <c r="J1558" s="80" t="e">
        <v>#N/A</v>
      </c>
      <c r="K1558" s="85" t="e">
        <v>#N/A</v>
      </c>
      <c r="L1558" s="9" t="e">
        <v>#N/A</v>
      </c>
      <c r="M1558" s="93" t="e">
        <v>#N/A</v>
      </c>
      <c r="N1558" s="8" t="e">
        <v>#N/A</v>
      </c>
      <c r="O1558" t="e">
        <v>#N/A</v>
      </c>
      <c r="P1558" t="e">
        <v>#N/A</v>
      </c>
      <c r="Q1558" t="e">
        <v>#N/A</v>
      </c>
      <c r="R1558" s="2" t="e">
        <v>#N/A</v>
      </c>
      <c r="S1558" t="e">
        <v>#N/A</v>
      </c>
      <c r="T1558" s="3" t="e">
        <v>#N/A</v>
      </c>
      <c r="U1558" s="3" t="e">
        <v>#N/A</v>
      </c>
      <c r="V1558" t="e">
        <v>#N/A</v>
      </c>
      <c r="W1558" t="e">
        <v>#N/A</v>
      </c>
      <c r="X1558" t="e">
        <v>#N/A</v>
      </c>
      <c r="Y1558" s="3" t="e">
        <v>#N/A</v>
      </c>
      <c r="Z1558" s="8" t="e">
        <v>#N/A</v>
      </c>
      <c r="AA1558" s="30" t="e">
        <v>#N/A</v>
      </c>
      <c r="AB1558" t="e">
        <v>#N/A</v>
      </c>
      <c r="AC1558" t="e">
        <v>#N/A</v>
      </c>
      <c r="AD1558" t="e">
        <v>#N/A</v>
      </c>
      <c r="AE1558" t="e">
        <v>#N/A</v>
      </c>
      <c r="AF1558" t="e">
        <v>#N/A</v>
      </c>
    </row>
    <row r="1559" spans="1:32" x14ac:dyDescent="0.25">
      <c r="A1559" t="e">
        <v>#N/A</v>
      </c>
      <c r="B1559" s="33" t="e">
        <v>#N/A</v>
      </c>
      <c r="C1559" t="e">
        <v>#N/A</v>
      </c>
      <c r="D1559" t="e">
        <v>#N/A</v>
      </c>
      <c r="E1559" s="69" t="e">
        <v>#N/A</v>
      </c>
      <c r="F1559" s="3" t="e">
        <v>#N/A</v>
      </c>
      <c r="G1559" s="3" t="e">
        <v>#N/A</v>
      </c>
      <c r="H1559" s="3" t="e">
        <v>#N/A</v>
      </c>
      <c r="I1559" s="80" t="e">
        <v>#N/A</v>
      </c>
      <c r="J1559" s="80" t="e">
        <v>#N/A</v>
      </c>
      <c r="K1559" s="85" t="e">
        <v>#N/A</v>
      </c>
      <c r="L1559" s="9" t="e">
        <v>#N/A</v>
      </c>
      <c r="M1559" s="93" t="e">
        <v>#N/A</v>
      </c>
      <c r="N1559" s="8" t="e">
        <v>#N/A</v>
      </c>
      <c r="O1559" t="e">
        <v>#N/A</v>
      </c>
      <c r="P1559" t="e">
        <v>#N/A</v>
      </c>
      <c r="Q1559" t="e">
        <v>#N/A</v>
      </c>
      <c r="R1559" s="2" t="e">
        <v>#N/A</v>
      </c>
      <c r="S1559" t="e">
        <v>#N/A</v>
      </c>
      <c r="T1559" s="3" t="e">
        <v>#N/A</v>
      </c>
      <c r="U1559" s="3" t="e">
        <v>#N/A</v>
      </c>
      <c r="V1559" t="e">
        <v>#N/A</v>
      </c>
      <c r="W1559" t="e">
        <v>#N/A</v>
      </c>
      <c r="X1559" t="e">
        <v>#N/A</v>
      </c>
      <c r="Y1559" s="3" t="e">
        <v>#N/A</v>
      </c>
      <c r="Z1559" s="8" t="e">
        <v>#N/A</v>
      </c>
      <c r="AA1559" s="30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</row>
    <row r="1560" spans="1:32" x14ac:dyDescent="0.25">
      <c r="A1560" t="e">
        <v>#N/A</v>
      </c>
      <c r="B1560" s="33" t="e">
        <v>#N/A</v>
      </c>
      <c r="C1560" t="e">
        <v>#N/A</v>
      </c>
      <c r="D1560" t="e">
        <v>#N/A</v>
      </c>
      <c r="E1560" s="69" t="e">
        <v>#N/A</v>
      </c>
      <c r="F1560" s="3" t="e">
        <v>#N/A</v>
      </c>
      <c r="G1560" s="3" t="e">
        <v>#N/A</v>
      </c>
      <c r="H1560" s="3" t="e">
        <v>#N/A</v>
      </c>
      <c r="I1560" s="80" t="e">
        <v>#N/A</v>
      </c>
      <c r="J1560" s="80" t="e">
        <v>#N/A</v>
      </c>
      <c r="K1560" s="85" t="e">
        <v>#N/A</v>
      </c>
      <c r="L1560" s="9" t="e">
        <v>#N/A</v>
      </c>
      <c r="M1560" s="93" t="e">
        <v>#N/A</v>
      </c>
      <c r="N1560" s="8" t="e">
        <v>#N/A</v>
      </c>
      <c r="O1560" t="e">
        <v>#N/A</v>
      </c>
      <c r="P1560" t="e">
        <v>#N/A</v>
      </c>
      <c r="Q1560" t="e">
        <v>#N/A</v>
      </c>
      <c r="R1560" s="2" t="e">
        <v>#N/A</v>
      </c>
      <c r="S1560" t="e">
        <v>#N/A</v>
      </c>
      <c r="T1560" s="3" t="e">
        <v>#N/A</v>
      </c>
      <c r="U1560" s="3" t="e">
        <v>#N/A</v>
      </c>
      <c r="V1560" t="e">
        <v>#N/A</v>
      </c>
      <c r="W1560" t="e">
        <v>#N/A</v>
      </c>
      <c r="X1560" t="e">
        <v>#N/A</v>
      </c>
      <c r="Y1560" s="3" t="e">
        <v>#N/A</v>
      </c>
      <c r="Z1560" s="8" t="e">
        <v>#N/A</v>
      </c>
      <c r="AA1560" s="3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</row>
    <row r="1561" spans="1:32" x14ac:dyDescent="0.25">
      <c r="A1561" t="e">
        <v>#N/A</v>
      </c>
      <c r="B1561" s="33" t="e">
        <v>#N/A</v>
      </c>
      <c r="C1561" t="e">
        <v>#N/A</v>
      </c>
      <c r="D1561" t="e">
        <v>#N/A</v>
      </c>
      <c r="E1561" s="69" t="e">
        <v>#N/A</v>
      </c>
      <c r="F1561" s="3" t="e">
        <v>#N/A</v>
      </c>
      <c r="G1561" s="3" t="e">
        <v>#N/A</v>
      </c>
      <c r="H1561" s="3" t="e">
        <v>#N/A</v>
      </c>
      <c r="I1561" s="80" t="e">
        <v>#N/A</v>
      </c>
      <c r="J1561" s="80" t="e">
        <v>#N/A</v>
      </c>
      <c r="K1561" s="85" t="e">
        <v>#N/A</v>
      </c>
      <c r="L1561" s="9" t="e">
        <v>#N/A</v>
      </c>
      <c r="M1561" s="93" t="e">
        <v>#N/A</v>
      </c>
      <c r="N1561" s="8" t="e">
        <v>#N/A</v>
      </c>
      <c r="O1561" t="e">
        <v>#N/A</v>
      </c>
      <c r="P1561" t="e">
        <v>#N/A</v>
      </c>
      <c r="Q1561" t="e">
        <v>#N/A</v>
      </c>
      <c r="R1561" s="2" t="e">
        <v>#N/A</v>
      </c>
      <c r="S1561" t="e">
        <v>#N/A</v>
      </c>
      <c r="T1561" s="3" t="e">
        <v>#N/A</v>
      </c>
      <c r="U1561" s="3" t="e">
        <v>#N/A</v>
      </c>
      <c r="V1561" t="e">
        <v>#N/A</v>
      </c>
      <c r="W1561" t="e">
        <v>#N/A</v>
      </c>
      <c r="X1561" t="e">
        <v>#N/A</v>
      </c>
      <c r="Y1561" s="3" t="e">
        <v>#N/A</v>
      </c>
      <c r="Z1561" s="8" t="e">
        <v>#N/A</v>
      </c>
      <c r="AA1561" s="30" t="e">
        <v>#N/A</v>
      </c>
      <c r="AB1561" t="e">
        <v>#N/A</v>
      </c>
      <c r="AC1561" t="e">
        <v>#N/A</v>
      </c>
      <c r="AD1561" t="e">
        <v>#N/A</v>
      </c>
      <c r="AE1561" t="e">
        <v>#N/A</v>
      </c>
      <c r="AF1561" t="e">
        <v>#N/A</v>
      </c>
    </row>
    <row r="1562" spans="1:32" x14ac:dyDescent="0.25">
      <c r="A1562" t="e">
        <v>#N/A</v>
      </c>
      <c r="B1562" s="33" t="e">
        <v>#N/A</v>
      </c>
      <c r="C1562" t="e">
        <v>#N/A</v>
      </c>
      <c r="D1562" t="e">
        <v>#N/A</v>
      </c>
      <c r="E1562" s="69" t="e">
        <v>#N/A</v>
      </c>
      <c r="F1562" s="3" t="e">
        <v>#N/A</v>
      </c>
      <c r="G1562" s="3" t="e">
        <v>#N/A</v>
      </c>
      <c r="H1562" s="3" t="e">
        <v>#N/A</v>
      </c>
      <c r="I1562" s="80" t="e">
        <v>#N/A</v>
      </c>
      <c r="J1562" s="80" t="e">
        <v>#N/A</v>
      </c>
      <c r="K1562" s="85" t="e">
        <v>#N/A</v>
      </c>
      <c r="L1562" s="9" t="e">
        <v>#N/A</v>
      </c>
      <c r="M1562" s="93" t="e">
        <v>#N/A</v>
      </c>
      <c r="N1562" s="8" t="e">
        <v>#N/A</v>
      </c>
      <c r="O1562" t="e">
        <v>#N/A</v>
      </c>
      <c r="P1562" t="e">
        <v>#N/A</v>
      </c>
      <c r="Q1562" t="e">
        <v>#N/A</v>
      </c>
      <c r="R1562" s="2" t="e">
        <v>#N/A</v>
      </c>
      <c r="S1562" t="e">
        <v>#N/A</v>
      </c>
      <c r="T1562" s="3" t="e">
        <v>#N/A</v>
      </c>
      <c r="U1562" s="3" t="e">
        <v>#N/A</v>
      </c>
      <c r="V1562" t="e">
        <v>#N/A</v>
      </c>
      <c r="W1562" t="e">
        <v>#N/A</v>
      </c>
      <c r="X1562" t="e">
        <v>#N/A</v>
      </c>
      <c r="Y1562" s="3" t="e">
        <v>#N/A</v>
      </c>
      <c r="Z1562" s="8" t="e">
        <v>#N/A</v>
      </c>
      <c r="AA1562" s="30" t="e">
        <v>#N/A</v>
      </c>
      <c r="AB1562" t="e">
        <v>#N/A</v>
      </c>
      <c r="AC1562" t="e">
        <v>#N/A</v>
      </c>
      <c r="AD1562" t="e">
        <v>#N/A</v>
      </c>
      <c r="AE1562" t="e">
        <v>#N/A</v>
      </c>
      <c r="AF1562" t="e">
        <v>#N/A</v>
      </c>
    </row>
    <row r="1563" spans="1:32" x14ac:dyDescent="0.25">
      <c r="A1563" t="e">
        <v>#N/A</v>
      </c>
      <c r="B1563" s="33" t="e">
        <v>#N/A</v>
      </c>
      <c r="C1563" t="e">
        <v>#N/A</v>
      </c>
      <c r="D1563" t="e">
        <v>#N/A</v>
      </c>
      <c r="E1563" s="69" t="e">
        <v>#N/A</v>
      </c>
      <c r="F1563" s="3" t="e">
        <v>#N/A</v>
      </c>
      <c r="G1563" s="3" t="e">
        <v>#N/A</v>
      </c>
      <c r="H1563" s="3" t="e">
        <v>#N/A</v>
      </c>
      <c r="I1563" s="80" t="e">
        <v>#N/A</v>
      </c>
      <c r="J1563" s="80" t="e">
        <v>#N/A</v>
      </c>
      <c r="K1563" s="85" t="e">
        <v>#N/A</v>
      </c>
      <c r="L1563" s="9" t="e">
        <v>#N/A</v>
      </c>
      <c r="M1563" s="93" t="e">
        <v>#N/A</v>
      </c>
      <c r="N1563" s="8" t="e">
        <v>#N/A</v>
      </c>
      <c r="O1563" t="e">
        <v>#N/A</v>
      </c>
      <c r="P1563" t="e">
        <v>#N/A</v>
      </c>
      <c r="Q1563" t="e">
        <v>#N/A</v>
      </c>
      <c r="R1563" s="2" t="e">
        <v>#N/A</v>
      </c>
      <c r="S1563" t="e">
        <v>#N/A</v>
      </c>
      <c r="T1563" s="3" t="e">
        <v>#N/A</v>
      </c>
      <c r="U1563" s="3" t="e">
        <v>#N/A</v>
      </c>
      <c r="V1563" t="e">
        <v>#N/A</v>
      </c>
      <c r="W1563" t="e">
        <v>#N/A</v>
      </c>
      <c r="X1563" t="e">
        <v>#N/A</v>
      </c>
      <c r="Y1563" s="3" t="e">
        <v>#N/A</v>
      </c>
      <c r="Z1563" s="8" t="e">
        <v>#N/A</v>
      </c>
      <c r="AA1563" s="30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</row>
    <row r="1564" spans="1:32" x14ac:dyDescent="0.25">
      <c r="A1564" t="e">
        <v>#N/A</v>
      </c>
      <c r="B1564" s="33" t="e">
        <v>#N/A</v>
      </c>
      <c r="C1564" t="e">
        <v>#N/A</v>
      </c>
      <c r="D1564" t="e">
        <v>#N/A</v>
      </c>
      <c r="E1564" s="69" t="e">
        <v>#N/A</v>
      </c>
      <c r="F1564" s="3" t="e">
        <v>#N/A</v>
      </c>
      <c r="G1564" s="3" t="e">
        <v>#N/A</v>
      </c>
      <c r="H1564" s="3" t="e">
        <v>#N/A</v>
      </c>
      <c r="I1564" s="80" t="e">
        <v>#N/A</v>
      </c>
      <c r="J1564" s="80" t="e">
        <v>#N/A</v>
      </c>
      <c r="K1564" s="85" t="e">
        <v>#N/A</v>
      </c>
      <c r="L1564" s="9" t="e">
        <v>#N/A</v>
      </c>
      <c r="M1564" s="93" t="e">
        <v>#N/A</v>
      </c>
      <c r="N1564" s="8" t="e">
        <v>#N/A</v>
      </c>
      <c r="O1564" t="e">
        <v>#N/A</v>
      </c>
      <c r="P1564" t="e">
        <v>#N/A</v>
      </c>
      <c r="Q1564" t="e">
        <v>#N/A</v>
      </c>
      <c r="R1564" s="2" t="e">
        <v>#N/A</v>
      </c>
      <c r="S1564" t="e">
        <v>#N/A</v>
      </c>
      <c r="T1564" s="3" t="e">
        <v>#N/A</v>
      </c>
      <c r="U1564" s="3" t="e">
        <v>#N/A</v>
      </c>
      <c r="V1564" t="e">
        <v>#N/A</v>
      </c>
      <c r="W1564" t="e">
        <v>#N/A</v>
      </c>
      <c r="X1564" t="e">
        <v>#N/A</v>
      </c>
      <c r="Y1564" s="3" t="e">
        <v>#N/A</v>
      </c>
      <c r="Z1564" s="8" t="e">
        <v>#N/A</v>
      </c>
      <c r="AA1564" s="30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</row>
    <row r="1565" spans="1:32" x14ac:dyDescent="0.25">
      <c r="A1565" t="e">
        <v>#N/A</v>
      </c>
      <c r="B1565" s="33" t="e">
        <v>#N/A</v>
      </c>
      <c r="C1565" t="e">
        <v>#N/A</v>
      </c>
      <c r="D1565" t="e">
        <v>#N/A</v>
      </c>
      <c r="E1565" s="69" t="e">
        <v>#N/A</v>
      </c>
      <c r="F1565" s="3" t="e">
        <v>#N/A</v>
      </c>
      <c r="G1565" s="3" t="e">
        <v>#N/A</v>
      </c>
      <c r="H1565" s="3" t="e">
        <v>#N/A</v>
      </c>
      <c r="I1565" s="80" t="e">
        <v>#N/A</v>
      </c>
      <c r="J1565" s="80" t="e">
        <v>#N/A</v>
      </c>
      <c r="K1565" s="85" t="e">
        <v>#N/A</v>
      </c>
      <c r="L1565" s="9" t="e">
        <v>#N/A</v>
      </c>
      <c r="M1565" s="93" t="e">
        <v>#N/A</v>
      </c>
      <c r="N1565" s="8" t="e">
        <v>#N/A</v>
      </c>
      <c r="O1565" t="e">
        <v>#N/A</v>
      </c>
      <c r="P1565" t="e">
        <v>#N/A</v>
      </c>
      <c r="Q1565" t="e">
        <v>#N/A</v>
      </c>
      <c r="R1565" s="2" t="e">
        <v>#N/A</v>
      </c>
      <c r="S1565" t="e">
        <v>#N/A</v>
      </c>
      <c r="T1565" s="3" t="e">
        <v>#N/A</v>
      </c>
      <c r="U1565" s="3" t="e">
        <v>#N/A</v>
      </c>
      <c r="V1565" t="e">
        <v>#N/A</v>
      </c>
      <c r="W1565" t="e">
        <v>#N/A</v>
      </c>
      <c r="X1565" t="e">
        <v>#N/A</v>
      </c>
      <c r="Y1565" s="3" t="e">
        <v>#N/A</v>
      </c>
      <c r="Z1565" s="8" t="e">
        <v>#N/A</v>
      </c>
      <c r="AA1565" s="30" t="e">
        <v>#N/A</v>
      </c>
      <c r="AB1565" t="e">
        <v>#N/A</v>
      </c>
      <c r="AC1565" t="e">
        <v>#N/A</v>
      </c>
      <c r="AD1565" t="e">
        <v>#N/A</v>
      </c>
      <c r="AE1565" t="e">
        <v>#N/A</v>
      </c>
      <c r="AF1565" t="e">
        <v>#N/A</v>
      </c>
    </row>
    <row r="1566" spans="1:32" x14ac:dyDescent="0.25">
      <c r="A1566" t="e">
        <v>#N/A</v>
      </c>
      <c r="B1566" s="33" t="e">
        <v>#N/A</v>
      </c>
      <c r="C1566" t="e">
        <v>#N/A</v>
      </c>
      <c r="D1566" t="e">
        <v>#N/A</v>
      </c>
      <c r="E1566" s="69" t="e">
        <v>#N/A</v>
      </c>
      <c r="F1566" s="3" t="e">
        <v>#N/A</v>
      </c>
      <c r="G1566" s="3" t="e">
        <v>#N/A</v>
      </c>
      <c r="H1566" s="3" t="e">
        <v>#N/A</v>
      </c>
      <c r="I1566" s="80" t="e">
        <v>#N/A</v>
      </c>
      <c r="J1566" s="80" t="e">
        <v>#N/A</v>
      </c>
      <c r="K1566" s="85" t="e">
        <v>#N/A</v>
      </c>
      <c r="L1566" s="9" t="e">
        <v>#N/A</v>
      </c>
      <c r="M1566" s="93" t="e">
        <v>#N/A</v>
      </c>
      <c r="N1566" s="8" t="e">
        <v>#N/A</v>
      </c>
      <c r="O1566" t="e">
        <v>#N/A</v>
      </c>
      <c r="P1566" t="e">
        <v>#N/A</v>
      </c>
      <c r="Q1566" t="e">
        <v>#N/A</v>
      </c>
      <c r="R1566" s="2" t="e">
        <v>#N/A</v>
      </c>
      <c r="S1566" t="e">
        <v>#N/A</v>
      </c>
      <c r="T1566" s="3" t="e">
        <v>#N/A</v>
      </c>
      <c r="U1566" s="3" t="e">
        <v>#N/A</v>
      </c>
      <c r="V1566" t="e">
        <v>#N/A</v>
      </c>
      <c r="W1566" t="e">
        <v>#N/A</v>
      </c>
      <c r="X1566" t="e">
        <v>#N/A</v>
      </c>
      <c r="Y1566" s="3" t="e">
        <v>#N/A</v>
      </c>
      <c r="Z1566" s="8" t="e">
        <v>#N/A</v>
      </c>
      <c r="AA1566" s="30" t="e">
        <v>#N/A</v>
      </c>
      <c r="AB1566" t="e">
        <v>#N/A</v>
      </c>
      <c r="AC1566" t="e">
        <v>#N/A</v>
      </c>
      <c r="AD1566" t="e">
        <v>#N/A</v>
      </c>
      <c r="AE1566" t="e">
        <v>#N/A</v>
      </c>
      <c r="AF1566" t="e">
        <v>#N/A</v>
      </c>
    </row>
    <row r="1567" spans="1:32" x14ac:dyDescent="0.25">
      <c r="A1567" t="e">
        <v>#N/A</v>
      </c>
      <c r="B1567" s="33" t="e">
        <v>#N/A</v>
      </c>
      <c r="C1567" t="e">
        <v>#N/A</v>
      </c>
      <c r="D1567" t="e">
        <v>#N/A</v>
      </c>
      <c r="E1567" s="69" t="e">
        <v>#N/A</v>
      </c>
      <c r="F1567" s="3" t="e">
        <v>#N/A</v>
      </c>
      <c r="G1567" s="3" t="e">
        <v>#N/A</v>
      </c>
      <c r="H1567" s="3" t="e">
        <v>#N/A</v>
      </c>
      <c r="I1567" s="80" t="e">
        <v>#N/A</v>
      </c>
      <c r="J1567" s="80" t="e">
        <v>#N/A</v>
      </c>
      <c r="K1567" s="85" t="e">
        <v>#N/A</v>
      </c>
      <c r="L1567" s="9" t="e">
        <v>#N/A</v>
      </c>
      <c r="M1567" s="93" t="e">
        <v>#N/A</v>
      </c>
      <c r="N1567" s="8" t="e">
        <v>#N/A</v>
      </c>
      <c r="O1567" t="e">
        <v>#N/A</v>
      </c>
      <c r="P1567" t="e">
        <v>#N/A</v>
      </c>
      <c r="Q1567" t="e">
        <v>#N/A</v>
      </c>
      <c r="R1567" s="2" t="e">
        <v>#N/A</v>
      </c>
      <c r="S1567" t="e">
        <v>#N/A</v>
      </c>
      <c r="T1567" s="3" t="e">
        <v>#N/A</v>
      </c>
      <c r="U1567" s="3" t="e">
        <v>#N/A</v>
      </c>
      <c r="V1567" t="e">
        <v>#N/A</v>
      </c>
      <c r="W1567" t="e">
        <v>#N/A</v>
      </c>
      <c r="X1567" t="e">
        <v>#N/A</v>
      </c>
      <c r="Y1567" s="3" t="e">
        <v>#N/A</v>
      </c>
      <c r="Z1567" s="8" t="e">
        <v>#N/A</v>
      </c>
      <c r="AA1567" s="30" t="e">
        <v>#N/A</v>
      </c>
      <c r="AB1567" t="e">
        <v>#N/A</v>
      </c>
      <c r="AC1567" t="e">
        <v>#N/A</v>
      </c>
      <c r="AD1567" t="e">
        <v>#N/A</v>
      </c>
      <c r="AE1567" t="e">
        <v>#N/A</v>
      </c>
      <c r="AF1567" t="e">
        <v>#N/A</v>
      </c>
    </row>
    <row r="1568" spans="1:32" x14ac:dyDescent="0.25">
      <c r="A1568" t="e">
        <v>#N/A</v>
      </c>
      <c r="B1568" s="33" t="e">
        <v>#N/A</v>
      </c>
      <c r="C1568" t="e">
        <v>#N/A</v>
      </c>
      <c r="D1568" t="e">
        <v>#N/A</v>
      </c>
      <c r="E1568" s="69" t="e">
        <v>#N/A</v>
      </c>
      <c r="F1568" s="3" t="e">
        <v>#N/A</v>
      </c>
      <c r="G1568" s="3" t="e">
        <v>#N/A</v>
      </c>
      <c r="H1568" s="3" t="e">
        <v>#N/A</v>
      </c>
      <c r="I1568" s="80" t="e">
        <v>#N/A</v>
      </c>
      <c r="J1568" s="80" t="e">
        <v>#N/A</v>
      </c>
      <c r="K1568" s="85" t="e">
        <v>#N/A</v>
      </c>
      <c r="L1568" s="9" t="e">
        <v>#N/A</v>
      </c>
      <c r="M1568" s="93" t="e">
        <v>#N/A</v>
      </c>
      <c r="N1568" s="8" t="e">
        <v>#N/A</v>
      </c>
      <c r="O1568" t="e">
        <v>#N/A</v>
      </c>
      <c r="P1568" t="e">
        <v>#N/A</v>
      </c>
      <c r="Q1568" t="e">
        <v>#N/A</v>
      </c>
      <c r="R1568" s="2" t="e">
        <v>#N/A</v>
      </c>
      <c r="S1568" t="e">
        <v>#N/A</v>
      </c>
      <c r="T1568" s="3" t="e">
        <v>#N/A</v>
      </c>
      <c r="U1568" s="3" t="e">
        <v>#N/A</v>
      </c>
      <c r="V1568" t="e">
        <v>#N/A</v>
      </c>
      <c r="W1568" t="e">
        <v>#N/A</v>
      </c>
      <c r="X1568" t="e">
        <v>#N/A</v>
      </c>
      <c r="Y1568" s="3" t="e">
        <v>#N/A</v>
      </c>
      <c r="Z1568" s="8" t="e">
        <v>#N/A</v>
      </c>
      <c r="AA1568" s="30" t="e">
        <v>#N/A</v>
      </c>
      <c r="AB1568" t="e">
        <v>#N/A</v>
      </c>
      <c r="AC1568" t="e">
        <v>#N/A</v>
      </c>
      <c r="AD1568" t="e">
        <v>#N/A</v>
      </c>
      <c r="AE1568" t="e">
        <v>#N/A</v>
      </c>
      <c r="AF1568" t="e">
        <v>#N/A</v>
      </c>
    </row>
    <row r="1569" spans="1:32" x14ac:dyDescent="0.25">
      <c r="A1569" t="e">
        <v>#N/A</v>
      </c>
      <c r="B1569" s="33" t="e">
        <v>#N/A</v>
      </c>
      <c r="C1569" t="e">
        <v>#N/A</v>
      </c>
      <c r="D1569" t="e">
        <v>#N/A</v>
      </c>
      <c r="E1569" s="69" t="e">
        <v>#N/A</v>
      </c>
      <c r="F1569" s="3" t="e">
        <v>#N/A</v>
      </c>
      <c r="G1569" s="3" t="e">
        <v>#N/A</v>
      </c>
      <c r="H1569" s="3" t="e">
        <v>#N/A</v>
      </c>
      <c r="I1569" s="80" t="e">
        <v>#N/A</v>
      </c>
      <c r="J1569" s="80" t="e">
        <v>#N/A</v>
      </c>
      <c r="K1569" s="85" t="e">
        <v>#N/A</v>
      </c>
      <c r="L1569" s="9" t="e">
        <v>#N/A</v>
      </c>
      <c r="M1569" s="93" t="e">
        <v>#N/A</v>
      </c>
      <c r="N1569" s="8" t="e">
        <v>#N/A</v>
      </c>
      <c r="O1569" t="e">
        <v>#N/A</v>
      </c>
      <c r="P1569" t="e">
        <v>#N/A</v>
      </c>
      <c r="Q1569" t="e">
        <v>#N/A</v>
      </c>
      <c r="R1569" s="2" t="e">
        <v>#N/A</v>
      </c>
      <c r="S1569" t="e">
        <v>#N/A</v>
      </c>
      <c r="T1569" s="3" t="e">
        <v>#N/A</v>
      </c>
      <c r="U1569" s="3" t="e">
        <v>#N/A</v>
      </c>
      <c r="V1569" t="e">
        <v>#N/A</v>
      </c>
      <c r="W1569" t="e">
        <v>#N/A</v>
      </c>
      <c r="X1569" t="e">
        <v>#N/A</v>
      </c>
      <c r="Y1569" s="3" t="e">
        <v>#N/A</v>
      </c>
      <c r="Z1569" s="8" t="e">
        <v>#N/A</v>
      </c>
      <c r="AA1569" s="30" t="e">
        <v>#N/A</v>
      </c>
      <c r="AB1569" t="e">
        <v>#N/A</v>
      </c>
      <c r="AC1569" t="e">
        <v>#N/A</v>
      </c>
      <c r="AD1569" t="e">
        <v>#N/A</v>
      </c>
      <c r="AE1569" t="e">
        <v>#N/A</v>
      </c>
      <c r="AF1569" t="e">
        <v>#N/A</v>
      </c>
    </row>
    <row r="1570" spans="1:32" x14ac:dyDescent="0.25">
      <c r="A1570" t="e">
        <v>#N/A</v>
      </c>
      <c r="B1570" s="33" t="e">
        <v>#N/A</v>
      </c>
      <c r="C1570" t="e">
        <v>#N/A</v>
      </c>
      <c r="D1570" t="e">
        <v>#N/A</v>
      </c>
      <c r="E1570" s="69" t="e">
        <v>#N/A</v>
      </c>
      <c r="F1570" s="3" t="e">
        <v>#N/A</v>
      </c>
      <c r="G1570" s="3" t="e">
        <v>#N/A</v>
      </c>
      <c r="H1570" s="3" t="e">
        <v>#N/A</v>
      </c>
      <c r="I1570" s="80" t="e">
        <v>#N/A</v>
      </c>
      <c r="J1570" s="80" t="e">
        <v>#N/A</v>
      </c>
      <c r="K1570" s="85" t="e">
        <v>#N/A</v>
      </c>
      <c r="L1570" s="9" t="e">
        <v>#N/A</v>
      </c>
      <c r="M1570" s="93" t="e">
        <v>#N/A</v>
      </c>
      <c r="N1570" s="8" t="e">
        <v>#N/A</v>
      </c>
      <c r="O1570" t="e">
        <v>#N/A</v>
      </c>
      <c r="P1570" t="e">
        <v>#N/A</v>
      </c>
      <c r="Q1570" t="e">
        <v>#N/A</v>
      </c>
      <c r="R1570" s="2" t="e">
        <v>#N/A</v>
      </c>
      <c r="S1570" t="e">
        <v>#N/A</v>
      </c>
      <c r="T1570" s="3" t="e">
        <v>#N/A</v>
      </c>
      <c r="U1570" s="3" t="e">
        <v>#N/A</v>
      </c>
      <c r="V1570" t="e">
        <v>#N/A</v>
      </c>
      <c r="W1570" t="e">
        <v>#N/A</v>
      </c>
      <c r="X1570" t="e">
        <v>#N/A</v>
      </c>
      <c r="Y1570" s="3" t="e">
        <v>#N/A</v>
      </c>
      <c r="Z1570" s="8" t="e">
        <v>#N/A</v>
      </c>
      <c r="AA1570" s="3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</row>
    <row r="1571" spans="1:32" x14ac:dyDescent="0.25">
      <c r="A1571" t="e">
        <v>#N/A</v>
      </c>
      <c r="B1571" s="33" t="e">
        <v>#N/A</v>
      </c>
      <c r="C1571" t="e">
        <v>#N/A</v>
      </c>
      <c r="D1571" t="e">
        <v>#N/A</v>
      </c>
      <c r="E1571" s="69" t="e">
        <v>#N/A</v>
      </c>
      <c r="F1571" s="3" t="e">
        <v>#N/A</v>
      </c>
      <c r="G1571" s="3" t="e">
        <v>#N/A</v>
      </c>
      <c r="H1571" s="3" t="e">
        <v>#N/A</v>
      </c>
      <c r="I1571" s="80" t="e">
        <v>#N/A</v>
      </c>
      <c r="J1571" s="80" t="e">
        <v>#N/A</v>
      </c>
      <c r="K1571" s="85" t="e">
        <v>#N/A</v>
      </c>
      <c r="L1571" s="9" t="e">
        <v>#N/A</v>
      </c>
      <c r="M1571" s="93" t="e">
        <v>#N/A</v>
      </c>
      <c r="N1571" s="8" t="e">
        <v>#N/A</v>
      </c>
      <c r="O1571" t="e">
        <v>#N/A</v>
      </c>
      <c r="P1571" t="e">
        <v>#N/A</v>
      </c>
      <c r="Q1571" t="e">
        <v>#N/A</v>
      </c>
      <c r="R1571" s="2" t="e">
        <v>#N/A</v>
      </c>
      <c r="S1571" t="e">
        <v>#N/A</v>
      </c>
      <c r="T1571" s="3" t="e">
        <v>#N/A</v>
      </c>
      <c r="U1571" s="3" t="e">
        <v>#N/A</v>
      </c>
      <c r="V1571" t="e">
        <v>#N/A</v>
      </c>
      <c r="W1571" t="e">
        <v>#N/A</v>
      </c>
      <c r="X1571" t="e">
        <v>#N/A</v>
      </c>
      <c r="Y1571" s="3" t="e">
        <v>#N/A</v>
      </c>
      <c r="Z1571" s="8" t="e">
        <v>#N/A</v>
      </c>
      <c r="AA1571" s="30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</row>
    <row r="1572" spans="1:32" x14ac:dyDescent="0.25">
      <c r="A1572" t="e">
        <v>#N/A</v>
      </c>
      <c r="B1572" s="33" t="e">
        <v>#N/A</v>
      </c>
      <c r="C1572" t="e">
        <v>#N/A</v>
      </c>
      <c r="D1572" t="e">
        <v>#N/A</v>
      </c>
      <c r="E1572" s="69" t="e">
        <v>#N/A</v>
      </c>
      <c r="F1572" s="3" t="e">
        <v>#N/A</v>
      </c>
      <c r="G1572" s="3" t="e">
        <v>#N/A</v>
      </c>
      <c r="H1572" s="3" t="e">
        <v>#N/A</v>
      </c>
      <c r="I1572" s="80" t="e">
        <v>#N/A</v>
      </c>
      <c r="J1572" s="80" t="e">
        <v>#N/A</v>
      </c>
      <c r="K1572" s="85" t="e">
        <v>#N/A</v>
      </c>
      <c r="L1572" s="9" t="e">
        <v>#N/A</v>
      </c>
      <c r="M1572" s="93" t="e">
        <v>#N/A</v>
      </c>
      <c r="N1572" s="8" t="e">
        <v>#N/A</v>
      </c>
      <c r="O1572" t="e">
        <v>#N/A</v>
      </c>
      <c r="P1572" t="e">
        <v>#N/A</v>
      </c>
      <c r="Q1572" t="e">
        <v>#N/A</v>
      </c>
      <c r="R1572" s="2" t="e">
        <v>#N/A</v>
      </c>
      <c r="S1572" t="e">
        <v>#N/A</v>
      </c>
      <c r="T1572" s="3" t="e">
        <v>#N/A</v>
      </c>
      <c r="U1572" s="3" t="e">
        <v>#N/A</v>
      </c>
      <c r="V1572" t="e">
        <v>#N/A</v>
      </c>
      <c r="W1572" t="e">
        <v>#N/A</v>
      </c>
      <c r="X1572" t="e">
        <v>#N/A</v>
      </c>
      <c r="Y1572" s="3" t="e">
        <v>#N/A</v>
      </c>
      <c r="Z1572" s="8" t="e">
        <v>#N/A</v>
      </c>
      <c r="AA1572" s="30" t="e">
        <v>#N/A</v>
      </c>
      <c r="AB1572" t="e">
        <v>#N/A</v>
      </c>
      <c r="AC1572" t="e">
        <v>#N/A</v>
      </c>
      <c r="AD1572" t="e">
        <v>#N/A</v>
      </c>
      <c r="AE1572" t="e">
        <v>#N/A</v>
      </c>
      <c r="AF1572" t="e">
        <v>#N/A</v>
      </c>
    </row>
    <row r="1573" spans="1:32" x14ac:dyDescent="0.25">
      <c r="A1573" t="e">
        <v>#N/A</v>
      </c>
      <c r="B1573" s="33" t="e">
        <v>#N/A</v>
      </c>
      <c r="C1573" t="e">
        <v>#N/A</v>
      </c>
      <c r="D1573" t="e">
        <v>#N/A</v>
      </c>
      <c r="E1573" s="69" t="e">
        <v>#N/A</v>
      </c>
      <c r="F1573" s="3" t="e">
        <v>#N/A</v>
      </c>
      <c r="G1573" s="3" t="e">
        <v>#N/A</v>
      </c>
      <c r="H1573" s="3" t="e">
        <v>#N/A</v>
      </c>
      <c r="I1573" s="80" t="e">
        <v>#N/A</v>
      </c>
      <c r="J1573" s="80" t="e">
        <v>#N/A</v>
      </c>
      <c r="K1573" s="85" t="e">
        <v>#N/A</v>
      </c>
      <c r="L1573" s="9" t="e">
        <v>#N/A</v>
      </c>
      <c r="M1573" s="93" t="e">
        <v>#N/A</v>
      </c>
      <c r="N1573" s="8" t="e">
        <v>#N/A</v>
      </c>
      <c r="O1573" t="e">
        <v>#N/A</v>
      </c>
      <c r="P1573" t="e">
        <v>#N/A</v>
      </c>
      <c r="Q1573" t="e">
        <v>#N/A</v>
      </c>
      <c r="R1573" s="2" t="e">
        <v>#N/A</v>
      </c>
      <c r="S1573" t="e">
        <v>#N/A</v>
      </c>
      <c r="T1573" s="3" t="e">
        <v>#N/A</v>
      </c>
      <c r="U1573" s="3" t="e">
        <v>#N/A</v>
      </c>
      <c r="V1573" t="e">
        <v>#N/A</v>
      </c>
      <c r="W1573" t="e">
        <v>#N/A</v>
      </c>
      <c r="X1573" t="e">
        <v>#N/A</v>
      </c>
      <c r="Y1573" s="3" t="e">
        <v>#N/A</v>
      </c>
      <c r="Z1573" s="8" t="e">
        <v>#N/A</v>
      </c>
      <c r="AA1573" s="30" t="e">
        <v>#N/A</v>
      </c>
      <c r="AB1573" t="e">
        <v>#N/A</v>
      </c>
      <c r="AC1573" t="e">
        <v>#N/A</v>
      </c>
      <c r="AD1573" t="e">
        <v>#N/A</v>
      </c>
      <c r="AE1573" t="e">
        <v>#N/A</v>
      </c>
      <c r="AF1573" t="e">
        <v>#N/A</v>
      </c>
    </row>
    <row r="1574" spans="1:32" x14ac:dyDescent="0.25">
      <c r="A1574" t="e">
        <v>#N/A</v>
      </c>
      <c r="B1574" s="33" t="e">
        <v>#N/A</v>
      </c>
      <c r="C1574" t="e">
        <v>#N/A</v>
      </c>
      <c r="D1574" t="e">
        <v>#N/A</v>
      </c>
      <c r="E1574" s="69" t="e">
        <v>#N/A</v>
      </c>
      <c r="F1574" s="3" t="e">
        <v>#N/A</v>
      </c>
      <c r="G1574" s="3" t="e">
        <v>#N/A</v>
      </c>
      <c r="H1574" s="3" t="e">
        <v>#N/A</v>
      </c>
      <c r="I1574" s="80" t="e">
        <v>#N/A</v>
      </c>
      <c r="J1574" s="80" t="e">
        <v>#N/A</v>
      </c>
      <c r="K1574" s="85" t="e">
        <v>#N/A</v>
      </c>
      <c r="L1574" s="9" t="e">
        <v>#N/A</v>
      </c>
      <c r="M1574" s="93" t="e">
        <v>#N/A</v>
      </c>
      <c r="N1574" s="8" t="e">
        <v>#N/A</v>
      </c>
      <c r="O1574" t="e">
        <v>#N/A</v>
      </c>
      <c r="P1574" t="e">
        <v>#N/A</v>
      </c>
      <c r="Q1574" t="e">
        <v>#N/A</v>
      </c>
      <c r="R1574" s="2" t="e">
        <v>#N/A</v>
      </c>
      <c r="S1574" t="e">
        <v>#N/A</v>
      </c>
      <c r="T1574" s="3" t="e">
        <v>#N/A</v>
      </c>
      <c r="U1574" s="3" t="e">
        <v>#N/A</v>
      </c>
      <c r="V1574" t="e">
        <v>#N/A</v>
      </c>
      <c r="W1574" t="e">
        <v>#N/A</v>
      </c>
      <c r="X1574" t="e">
        <v>#N/A</v>
      </c>
      <c r="Y1574" s="3" t="e">
        <v>#N/A</v>
      </c>
      <c r="Z1574" s="8" t="e">
        <v>#N/A</v>
      </c>
      <c r="AA1574" s="30" t="e">
        <v>#N/A</v>
      </c>
      <c r="AB1574" t="e">
        <v>#N/A</v>
      </c>
      <c r="AC1574" t="e">
        <v>#N/A</v>
      </c>
      <c r="AD1574" t="e">
        <v>#N/A</v>
      </c>
      <c r="AE1574" t="e">
        <v>#N/A</v>
      </c>
      <c r="AF1574" t="e">
        <v>#N/A</v>
      </c>
    </row>
    <row r="1575" spans="1:32" x14ac:dyDescent="0.25">
      <c r="A1575" t="e">
        <v>#N/A</v>
      </c>
      <c r="B1575" s="33" t="e">
        <v>#N/A</v>
      </c>
      <c r="C1575" t="e">
        <v>#N/A</v>
      </c>
      <c r="D1575" t="e">
        <v>#N/A</v>
      </c>
      <c r="E1575" s="69" t="e">
        <v>#N/A</v>
      </c>
      <c r="F1575" s="3" t="e">
        <v>#N/A</v>
      </c>
      <c r="G1575" s="3" t="e">
        <v>#N/A</v>
      </c>
      <c r="H1575" s="3" t="e">
        <v>#N/A</v>
      </c>
      <c r="I1575" s="80" t="e">
        <v>#N/A</v>
      </c>
      <c r="J1575" s="80" t="e">
        <v>#N/A</v>
      </c>
      <c r="K1575" s="85" t="e">
        <v>#N/A</v>
      </c>
      <c r="L1575" s="9" t="e">
        <v>#N/A</v>
      </c>
      <c r="M1575" s="93" t="e">
        <v>#N/A</v>
      </c>
      <c r="N1575" s="8" t="e">
        <v>#N/A</v>
      </c>
      <c r="O1575" t="e">
        <v>#N/A</v>
      </c>
      <c r="P1575" t="e">
        <v>#N/A</v>
      </c>
      <c r="Q1575" t="e">
        <v>#N/A</v>
      </c>
      <c r="R1575" s="2" t="e">
        <v>#N/A</v>
      </c>
      <c r="S1575" t="e">
        <v>#N/A</v>
      </c>
      <c r="T1575" s="3" t="e">
        <v>#N/A</v>
      </c>
      <c r="U1575" s="3" t="e">
        <v>#N/A</v>
      </c>
      <c r="V1575" t="e">
        <v>#N/A</v>
      </c>
      <c r="W1575" t="e">
        <v>#N/A</v>
      </c>
      <c r="X1575" t="e">
        <v>#N/A</v>
      </c>
      <c r="Y1575" s="3" t="e">
        <v>#N/A</v>
      </c>
      <c r="Z1575" s="8" t="e">
        <v>#N/A</v>
      </c>
      <c r="AA1575" s="30" t="e">
        <v>#N/A</v>
      </c>
      <c r="AB1575" t="e">
        <v>#N/A</v>
      </c>
      <c r="AC1575" t="e">
        <v>#N/A</v>
      </c>
      <c r="AD1575" t="e">
        <v>#N/A</v>
      </c>
      <c r="AE1575" t="e">
        <v>#N/A</v>
      </c>
      <c r="AF1575" t="e">
        <v>#N/A</v>
      </c>
    </row>
    <row r="1576" spans="1:32" x14ac:dyDescent="0.25">
      <c r="A1576" t="e">
        <v>#N/A</v>
      </c>
      <c r="B1576" s="33" t="e">
        <v>#N/A</v>
      </c>
      <c r="C1576" t="e">
        <v>#N/A</v>
      </c>
      <c r="D1576" t="e">
        <v>#N/A</v>
      </c>
      <c r="E1576" s="69" t="e">
        <v>#N/A</v>
      </c>
      <c r="F1576" s="3" t="e">
        <v>#N/A</v>
      </c>
      <c r="G1576" s="3" t="e">
        <v>#N/A</v>
      </c>
      <c r="H1576" s="3" t="e">
        <v>#N/A</v>
      </c>
      <c r="I1576" s="80" t="e">
        <v>#N/A</v>
      </c>
      <c r="J1576" s="80" t="e">
        <v>#N/A</v>
      </c>
      <c r="K1576" s="85" t="e">
        <v>#N/A</v>
      </c>
      <c r="L1576" s="9" t="e">
        <v>#N/A</v>
      </c>
      <c r="M1576" s="93" t="e">
        <v>#N/A</v>
      </c>
      <c r="N1576" s="8" t="e">
        <v>#N/A</v>
      </c>
      <c r="O1576" t="e">
        <v>#N/A</v>
      </c>
      <c r="P1576" t="e">
        <v>#N/A</v>
      </c>
      <c r="Q1576" t="e">
        <v>#N/A</v>
      </c>
      <c r="R1576" s="2" t="e">
        <v>#N/A</v>
      </c>
      <c r="S1576" t="e">
        <v>#N/A</v>
      </c>
      <c r="T1576" s="3" t="e">
        <v>#N/A</v>
      </c>
      <c r="U1576" s="3" t="e">
        <v>#N/A</v>
      </c>
      <c r="V1576" t="e">
        <v>#N/A</v>
      </c>
      <c r="W1576" t="e">
        <v>#N/A</v>
      </c>
      <c r="X1576" t="e">
        <v>#N/A</v>
      </c>
      <c r="Y1576" s="3" t="e">
        <v>#N/A</v>
      </c>
      <c r="Z1576" s="8" t="e">
        <v>#N/A</v>
      </c>
      <c r="AA1576" s="30" t="e">
        <v>#N/A</v>
      </c>
      <c r="AB1576" t="e">
        <v>#N/A</v>
      </c>
      <c r="AC1576" t="e">
        <v>#N/A</v>
      </c>
      <c r="AD1576" t="e">
        <v>#N/A</v>
      </c>
      <c r="AE1576" t="e">
        <v>#N/A</v>
      </c>
      <c r="AF1576" t="e">
        <v>#N/A</v>
      </c>
    </row>
    <row r="1577" spans="1:32" x14ac:dyDescent="0.25">
      <c r="A1577" t="e">
        <v>#N/A</v>
      </c>
      <c r="B1577" s="33" t="e">
        <v>#N/A</v>
      </c>
      <c r="C1577" t="e">
        <v>#N/A</v>
      </c>
      <c r="D1577" t="e">
        <v>#N/A</v>
      </c>
      <c r="E1577" s="69" t="e">
        <v>#N/A</v>
      </c>
      <c r="F1577" s="3" t="e">
        <v>#N/A</v>
      </c>
      <c r="G1577" s="3" t="e">
        <v>#N/A</v>
      </c>
      <c r="H1577" s="3" t="e">
        <v>#N/A</v>
      </c>
      <c r="I1577" s="80" t="e">
        <v>#N/A</v>
      </c>
      <c r="J1577" s="80" t="e">
        <v>#N/A</v>
      </c>
      <c r="K1577" s="85" t="e">
        <v>#N/A</v>
      </c>
      <c r="L1577" s="9" t="e">
        <v>#N/A</v>
      </c>
      <c r="M1577" s="93" t="e">
        <v>#N/A</v>
      </c>
      <c r="N1577" s="8" t="e">
        <v>#N/A</v>
      </c>
      <c r="O1577" t="e">
        <v>#N/A</v>
      </c>
      <c r="P1577" t="e">
        <v>#N/A</v>
      </c>
      <c r="Q1577" t="e">
        <v>#N/A</v>
      </c>
      <c r="R1577" s="2" t="e">
        <v>#N/A</v>
      </c>
      <c r="S1577" t="e">
        <v>#N/A</v>
      </c>
      <c r="T1577" s="3" t="e">
        <v>#N/A</v>
      </c>
      <c r="U1577" s="3" t="e">
        <v>#N/A</v>
      </c>
      <c r="V1577" t="e">
        <v>#N/A</v>
      </c>
      <c r="W1577" t="e">
        <v>#N/A</v>
      </c>
      <c r="X1577" t="e">
        <v>#N/A</v>
      </c>
      <c r="Y1577" s="3" t="e">
        <v>#N/A</v>
      </c>
      <c r="Z1577" s="8" t="e">
        <v>#N/A</v>
      </c>
      <c r="AA1577" s="30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</row>
    <row r="1578" spans="1:32" x14ac:dyDescent="0.25">
      <c r="A1578" t="e">
        <v>#N/A</v>
      </c>
      <c r="B1578" s="33" t="e">
        <v>#N/A</v>
      </c>
      <c r="C1578" t="e">
        <v>#N/A</v>
      </c>
      <c r="D1578" t="e">
        <v>#N/A</v>
      </c>
      <c r="E1578" s="69" t="e">
        <v>#N/A</v>
      </c>
      <c r="F1578" s="3" t="e">
        <v>#N/A</v>
      </c>
      <c r="G1578" s="3" t="e">
        <v>#N/A</v>
      </c>
      <c r="H1578" s="3" t="e">
        <v>#N/A</v>
      </c>
      <c r="I1578" s="80" t="e">
        <v>#N/A</v>
      </c>
      <c r="J1578" s="80" t="e">
        <v>#N/A</v>
      </c>
      <c r="K1578" s="85" t="e">
        <v>#N/A</v>
      </c>
      <c r="L1578" s="9" t="e">
        <v>#N/A</v>
      </c>
      <c r="M1578" s="93" t="e">
        <v>#N/A</v>
      </c>
      <c r="N1578" s="8" t="e">
        <v>#N/A</v>
      </c>
      <c r="O1578" t="e">
        <v>#N/A</v>
      </c>
      <c r="P1578" t="e">
        <v>#N/A</v>
      </c>
      <c r="Q1578" t="e">
        <v>#N/A</v>
      </c>
      <c r="R1578" s="2" t="e">
        <v>#N/A</v>
      </c>
      <c r="S1578" t="e">
        <v>#N/A</v>
      </c>
      <c r="T1578" s="3" t="e">
        <v>#N/A</v>
      </c>
      <c r="U1578" s="3" t="e">
        <v>#N/A</v>
      </c>
      <c r="V1578" t="e">
        <v>#N/A</v>
      </c>
      <c r="W1578" t="e">
        <v>#N/A</v>
      </c>
      <c r="X1578" t="e">
        <v>#N/A</v>
      </c>
      <c r="Y1578" s="3" t="e">
        <v>#N/A</v>
      </c>
      <c r="Z1578" s="8" t="e">
        <v>#N/A</v>
      </c>
      <c r="AA1578" s="30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</row>
    <row r="1579" spans="1:32" x14ac:dyDescent="0.25">
      <c r="A1579" t="e">
        <v>#N/A</v>
      </c>
      <c r="B1579" s="33" t="e">
        <v>#N/A</v>
      </c>
      <c r="C1579" t="e">
        <v>#N/A</v>
      </c>
      <c r="D1579" t="e">
        <v>#N/A</v>
      </c>
      <c r="E1579" s="69" t="e">
        <v>#N/A</v>
      </c>
      <c r="F1579" s="3" t="e">
        <v>#N/A</v>
      </c>
      <c r="G1579" s="3" t="e">
        <v>#N/A</v>
      </c>
      <c r="H1579" s="3" t="e">
        <v>#N/A</v>
      </c>
      <c r="I1579" s="80" t="e">
        <v>#N/A</v>
      </c>
      <c r="J1579" s="80" t="e">
        <v>#N/A</v>
      </c>
      <c r="K1579" s="85" t="e">
        <v>#N/A</v>
      </c>
      <c r="L1579" s="9" t="e">
        <v>#N/A</v>
      </c>
      <c r="M1579" s="93" t="e">
        <v>#N/A</v>
      </c>
      <c r="N1579" s="8" t="e">
        <v>#N/A</v>
      </c>
      <c r="O1579" t="e">
        <v>#N/A</v>
      </c>
      <c r="P1579" t="e">
        <v>#N/A</v>
      </c>
      <c r="Q1579" t="e">
        <v>#N/A</v>
      </c>
      <c r="R1579" s="2" t="e">
        <v>#N/A</v>
      </c>
      <c r="S1579" t="e">
        <v>#N/A</v>
      </c>
      <c r="T1579" s="3" t="e">
        <v>#N/A</v>
      </c>
      <c r="U1579" s="3" t="e">
        <v>#N/A</v>
      </c>
      <c r="V1579" t="e">
        <v>#N/A</v>
      </c>
      <c r="W1579" t="e">
        <v>#N/A</v>
      </c>
      <c r="X1579" t="e">
        <v>#N/A</v>
      </c>
      <c r="Y1579" s="3" t="e">
        <v>#N/A</v>
      </c>
      <c r="Z1579" s="8" t="e">
        <v>#N/A</v>
      </c>
      <c r="AA1579" s="30" t="e">
        <v>#N/A</v>
      </c>
      <c r="AB1579" t="e">
        <v>#N/A</v>
      </c>
      <c r="AC1579" t="e">
        <v>#N/A</v>
      </c>
      <c r="AD1579" t="e">
        <v>#N/A</v>
      </c>
      <c r="AE1579" t="e">
        <v>#N/A</v>
      </c>
      <c r="AF1579" t="e">
        <v>#N/A</v>
      </c>
    </row>
    <row r="1580" spans="1:32" x14ac:dyDescent="0.25">
      <c r="A1580" t="e">
        <v>#N/A</v>
      </c>
      <c r="B1580" s="33" t="e">
        <v>#N/A</v>
      </c>
      <c r="C1580" t="e">
        <v>#N/A</v>
      </c>
      <c r="D1580" t="e">
        <v>#N/A</v>
      </c>
      <c r="E1580" s="69" t="e">
        <v>#N/A</v>
      </c>
      <c r="F1580" s="3" t="e">
        <v>#N/A</v>
      </c>
      <c r="G1580" s="3" t="e">
        <v>#N/A</v>
      </c>
      <c r="H1580" s="3" t="e">
        <v>#N/A</v>
      </c>
      <c r="I1580" s="80" t="e">
        <v>#N/A</v>
      </c>
      <c r="J1580" s="80" t="e">
        <v>#N/A</v>
      </c>
      <c r="K1580" s="85" t="e">
        <v>#N/A</v>
      </c>
      <c r="L1580" s="9" t="e">
        <v>#N/A</v>
      </c>
      <c r="M1580" s="93" t="e">
        <v>#N/A</v>
      </c>
      <c r="N1580" s="8" t="e">
        <v>#N/A</v>
      </c>
      <c r="O1580" t="e">
        <v>#N/A</v>
      </c>
      <c r="P1580" t="e">
        <v>#N/A</v>
      </c>
      <c r="Q1580" t="e">
        <v>#N/A</v>
      </c>
      <c r="R1580" s="2" t="e">
        <v>#N/A</v>
      </c>
      <c r="S1580" t="e">
        <v>#N/A</v>
      </c>
      <c r="T1580" s="3" t="e">
        <v>#N/A</v>
      </c>
      <c r="U1580" s="3" t="e">
        <v>#N/A</v>
      </c>
      <c r="V1580" t="e">
        <v>#N/A</v>
      </c>
      <c r="W1580" t="e">
        <v>#N/A</v>
      </c>
      <c r="X1580" t="e">
        <v>#N/A</v>
      </c>
      <c r="Y1580" s="3" t="e">
        <v>#N/A</v>
      </c>
      <c r="Z1580" s="8" t="e">
        <v>#N/A</v>
      </c>
      <c r="AA1580" s="30" t="e">
        <v>#N/A</v>
      </c>
      <c r="AB1580" t="e">
        <v>#N/A</v>
      </c>
      <c r="AC1580" t="e">
        <v>#N/A</v>
      </c>
      <c r="AD1580" t="e">
        <v>#N/A</v>
      </c>
      <c r="AE1580" t="e">
        <v>#N/A</v>
      </c>
      <c r="AF1580" t="e">
        <v>#N/A</v>
      </c>
    </row>
    <row r="1581" spans="1:32" x14ac:dyDescent="0.25">
      <c r="A1581" t="e">
        <v>#N/A</v>
      </c>
      <c r="B1581" s="33" t="e">
        <v>#N/A</v>
      </c>
      <c r="C1581" t="e">
        <v>#N/A</v>
      </c>
      <c r="D1581" t="e">
        <v>#N/A</v>
      </c>
      <c r="E1581" s="69" t="e">
        <v>#N/A</v>
      </c>
      <c r="F1581" s="3" t="e">
        <v>#N/A</v>
      </c>
      <c r="G1581" s="3" t="e">
        <v>#N/A</v>
      </c>
      <c r="H1581" s="3" t="e">
        <v>#N/A</v>
      </c>
      <c r="I1581" s="80" t="e">
        <v>#N/A</v>
      </c>
      <c r="J1581" s="80" t="e">
        <v>#N/A</v>
      </c>
      <c r="K1581" s="85" t="e">
        <v>#N/A</v>
      </c>
      <c r="L1581" s="9" t="e">
        <v>#N/A</v>
      </c>
      <c r="M1581" s="93" t="e">
        <v>#N/A</v>
      </c>
      <c r="N1581" s="8" t="e">
        <v>#N/A</v>
      </c>
      <c r="O1581" t="e">
        <v>#N/A</v>
      </c>
      <c r="P1581" t="e">
        <v>#N/A</v>
      </c>
      <c r="Q1581" t="e">
        <v>#N/A</v>
      </c>
      <c r="R1581" s="2" t="e">
        <v>#N/A</v>
      </c>
      <c r="S1581" t="e">
        <v>#N/A</v>
      </c>
      <c r="T1581" s="3" t="e">
        <v>#N/A</v>
      </c>
      <c r="U1581" s="3" t="e">
        <v>#N/A</v>
      </c>
      <c r="V1581" t="e">
        <v>#N/A</v>
      </c>
      <c r="W1581" t="e">
        <v>#N/A</v>
      </c>
      <c r="X1581" t="e">
        <v>#N/A</v>
      </c>
      <c r="Y1581" s="3" t="e">
        <v>#N/A</v>
      </c>
      <c r="Z1581" s="8" t="e">
        <v>#N/A</v>
      </c>
      <c r="AA1581" s="30" t="e">
        <v>#N/A</v>
      </c>
      <c r="AB1581" t="e">
        <v>#N/A</v>
      </c>
      <c r="AC1581" t="e">
        <v>#N/A</v>
      </c>
      <c r="AD1581" t="e">
        <v>#N/A</v>
      </c>
      <c r="AE1581" t="e">
        <v>#N/A</v>
      </c>
      <c r="AF1581" t="e">
        <v>#N/A</v>
      </c>
    </row>
    <row r="1582" spans="1:32" x14ac:dyDescent="0.25">
      <c r="A1582" t="e">
        <v>#N/A</v>
      </c>
      <c r="B1582" s="33" t="e">
        <v>#N/A</v>
      </c>
      <c r="C1582" t="e">
        <v>#N/A</v>
      </c>
      <c r="D1582" t="e">
        <v>#N/A</v>
      </c>
      <c r="E1582" s="69" t="e">
        <v>#N/A</v>
      </c>
      <c r="F1582" s="3" t="e">
        <v>#N/A</v>
      </c>
      <c r="G1582" s="3" t="e">
        <v>#N/A</v>
      </c>
      <c r="H1582" s="3" t="e">
        <v>#N/A</v>
      </c>
      <c r="I1582" s="80" t="e">
        <v>#N/A</v>
      </c>
      <c r="J1582" s="80" t="e">
        <v>#N/A</v>
      </c>
      <c r="K1582" s="85" t="e">
        <v>#N/A</v>
      </c>
      <c r="L1582" s="9" t="e">
        <v>#N/A</v>
      </c>
      <c r="M1582" s="93" t="e">
        <v>#N/A</v>
      </c>
      <c r="N1582" s="8" t="e">
        <v>#N/A</v>
      </c>
      <c r="O1582" t="e">
        <v>#N/A</v>
      </c>
      <c r="P1582" t="e">
        <v>#N/A</v>
      </c>
      <c r="Q1582" t="e">
        <v>#N/A</v>
      </c>
      <c r="R1582" s="2" t="e">
        <v>#N/A</v>
      </c>
      <c r="S1582" t="e">
        <v>#N/A</v>
      </c>
      <c r="T1582" s="3" t="e">
        <v>#N/A</v>
      </c>
      <c r="U1582" s="3" t="e">
        <v>#N/A</v>
      </c>
      <c r="V1582" t="e">
        <v>#N/A</v>
      </c>
      <c r="W1582" t="e">
        <v>#N/A</v>
      </c>
      <c r="X1582" t="e">
        <v>#N/A</v>
      </c>
      <c r="Y1582" s="3" t="e">
        <v>#N/A</v>
      </c>
      <c r="Z1582" s="8" t="e">
        <v>#N/A</v>
      </c>
      <c r="AA1582" s="30" t="e">
        <v>#N/A</v>
      </c>
      <c r="AB1582" t="e">
        <v>#N/A</v>
      </c>
      <c r="AC1582" t="e">
        <v>#N/A</v>
      </c>
      <c r="AD1582" t="e">
        <v>#N/A</v>
      </c>
      <c r="AE1582" t="e">
        <v>#N/A</v>
      </c>
      <c r="AF1582" t="e">
        <v>#N/A</v>
      </c>
    </row>
    <row r="1583" spans="1:32" x14ac:dyDescent="0.25">
      <c r="A1583" t="e">
        <v>#N/A</v>
      </c>
      <c r="B1583" s="33" t="e">
        <v>#N/A</v>
      </c>
      <c r="C1583" t="e">
        <v>#N/A</v>
      </c>
      <c r="D1583" t="e">
        <v>#N/A</v>
      </c>
      <c r="E1583" s="69" t="e">
        <v>#N/A</v>
      </c>
      <c r="F1583" s="3" t="e">
        <v>#N/A</v>
      </c>
      <c r="G1583" s="3" t="e">
        <v>#N/A</v>
      </c>
      <c r="H1583" s="3" t="e">
        <v>#N/A</v>
      </c>
      <c r="I1583" s="80" t="e">
        <v>#N/A</v>
      </c>
      <c r="J1583" s="80" t="e">
        <v>#N/A</v>
      </c>
      <c r="K1583" s="85" t="e">
        <v>#N/A</v>
      </c>
      <c r="L1583" s="9" t="e">
        <v>#N/A</v>
      </c>
      <c r="M1583" s="93" t="e">
        <v>#N/A</v>
      </c>
      <c r="N1583" s="8" t="e">
        <v>#N/A</v>
      </c>
      <c r="O1583" t="e">
        <v>#N/A</v>
      </c>
      <c r="P1583" t="e">
        <v>#N/A</v>
      </c>
      <c r="Q1583" t="e">
        <v>#N/A</v>
      </c>
      <c r="R1583" s="2" t="e">
        <v>#N/A</v>
      </c>
      <c r="S1583" t="e">
        <v>#N/A</v>
      </c>
      <c r="T1583" s="3" t="e">
        <v>#N/A</v>
      </c>
      <c r="U1583" s="3" t="e">
        <v>#N/A</v>
      </c>
      <c r="V1583" t="e">
        <v>#N/A</v>
      </c>
      <c r="W1583" t="e">
        <v>#N/A</v>
      </c>
      <c r="X1583" t="e">
        <v>#N/A</v>
      </c>
      <c r="Y1583" s="3" t="e">
        <v>#N/A</v>
      </c>
      <c r="Z1583" s="8" t="e">
        <v>#N/A</v>
      </c>
      <c r="AA1583" s="30" t="e">
        <v>#N/A</v>
      </c>
      <c r="AB1583" t="e">
        <v>#N/A</v>
      </c>
      <c r="AC1583" t="e">
        <v>#N/A</v>
      </c>
      <c r="AD1583" t="e">
        <v>#N/A</v>
      </c>
      <c r="AE1583" t="e">
        <v>#N/A</v>
      </c>
      <c r="AF1583" t="e">
        <v>#N/A</v>
      </c>
    </row>
    <row r="1584" spans="1:32" x14ac:dyDescent="0.25">
      <c r="A1584" t="e">
        <v>#N/A</v>
      </c>
      <c r="B1584" s="33" t="e">
        <v>#N/A</v>
      </c>
      <c r="C1584" t="e">
        <v>#N/A</v>
      </c>
      <c r="D1584" t="e">
        <v>#N/A</v>
      </c>
      <c r="E1584" s="69" t="e">
        <v>#N/A</v>
      </c>
      <c r="F1584" s="3" t="e">
        <v>#N/A</v>
      </c>
      <c r="G1584" s="3" t="e">
        <v>#N/A</v>
      </c>
      <c r="H1584" s="3" t="e">
        <v>#N/A</v>
      </c>
      <c r="I1584" s="80" t="e">
        <v>#N/A</v>
      </c>
      <c r="J1584" s="80" t="e">
        <v>#N/A</v>
      </c>
      <c r="K1584" s="85" t="e">
        <v>#N/A</v>
      </c>
      <c r="L1584" s="9" t="e">
        <v>#N/A</v>
      </c>
      <c r="M1584" s="93" t="e">
        <v>#N/A</v>
      </c>
      <c r="N1584" s="8" t="e">
        <v>#N/A</v>
      </c>
      <c r="O1584" t="e">
        <v>#N/A</v>
      </c>
      <c r="P1584" t="e">
        <v>#N/A</v>
      </c>
      <c r="Q1584" t="e">
        <v>#N/A</v>
      </c>
      <c r="R1584" s="2" t="e">
        <v>#N/A</v>
      </c>
      <c r="S1584" t="e">
        <v>#N/A</v>
      </c>
      <c r="T1584" s="3" t="e">
        <v>#N/A</v>
      </c>
      <c r="U1584" s="3" t="e">
        <v>#N/A</v>
      </c>
      <c r="V1584" t="e">
        <v>#N/A</v>
      </c>
      <c r="W1584" t="e">
        <v>#N/A</v>
      </c>
      <c r="X1584" t="e">
        <v>#N/A</v>
      </c>
      <c r="Y1584" s="3" t="e">
        <v>#N/A</v>
      </c>
      <c r="Z1584" s="8" t="e">
        <v>#N/A</v>
      </c>
      <c r="AA1584" s="30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</row>
    <row r="1585" spans="1:32" x14ac:dyDescent="0.25">
      <c r="A1585" t="e">
        <v>#N/A</v>
      </c>
      <c r="B1585" s="33" t="e">
        <v>#N/A</v>
      </c>
      <c r="C1585" t="e">
        <v>#N/A</v>
      </c>
      <c r="D1585" t="e">
        <v>#N/A</v>
      </c>
      <c r="E1585" s="69" t="e">
        <v>#N/A</v>
      </c>
      <c r="F1585" s="3" t="e">
        <v>#N/A</v>
      </c>
      <c r="G1585" s="3" t="e">
        <v>#N/A</v>
      </c>
      <c r="H1585" s="3" t="e">
        <v>#N/A</v>
      </c>
      <c r="I1585" s="80" t="e">
        <v>#N/A</v>
      </c>
      <c r="J1585" s="80" t="e">
        <v>#N/A</v>
      </c>
      <c r="K1585" s="85" t="e">
        <v>#N/A</v>
      </c>
      <c r="L1585" s="9" t="e">
        <v>#N/A</v>
      </c>
      <c r="M1585" s="93" t="e">
        <v>#N/A</v>
      </c>
      <c r="N1585" s="8" t="e">
        <v>#N/A</v>
      </c>
      <c r="O1585" t="e">
        <v>#N/A</v>
      </c>
      <c r="P1585" t="e">
        <v>#N/A</v>
      </c>
      <c r="Q1585" t="e">
        <v>#N/A</v>
      </c>
      <c r="R1585" s="2" t="e">
        <v>#N/A</v>
      </c>
      <c r="S1585" t="e">
        <v>#N/A</v>
      </c>
      <c r="T1585" s="3" t="e">
        <v>#N/A</v>
      </c>
      <c r="U1585" s="3" t="e">
        <v>#N/A</v>
      </c>
      <c r="V1585" t="e">
        <v>#N/A</v>
      </c>
      <c r="W1585" t="e">
        <v>#N/A</v>
      </c>
      <c r="X1585" t="e">
        <v>#N/A</v>
      </c>
      <c r="Y1585" s="3" t="e">
        <v>#N/A</v>
      </c>
      <c r="Z1585" s="8" t="e">
        <v>#N/A</v>
      </c>
      <c r="AA1585" s="30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</row>
    <row r="1586" spans="1:32" x14ac:dyDescent="0.25">
      <c r="A1586" t="e">
        <v>#N/A</v>
      </c>
      <c r="B1586" s="33" t="e">
        <v>#N/A</v>
      </c>
      <c r="C1586" t="e">
        <v>#N/A</v>
      </c>
      <c r="D1586" t="e">
        <v>#N/A</v>
      </c>
      <c r="E1586" s="69" t="e">
        <v>#N/A</v>
      </c>
      <c r="F1586" s="3" t="e">
        <v>#N/A</v>
      </c>
      <c r="G1586" s="3" t="e">
        <v>#N/A</v>
      </c>
      <c r="H1586" s="3" t="e">
        <v>#N/A</v>
      </c>
      <c r="I1586" s="80" t="e">
        <v>#N/A</v>
      </c>
      <c r="J1586" s="80" t="e">
        <v>#N/A</v>
      </c>
      <c r="K1586" s="85" t="e">
        <v>#N/A</v>
      </c>
      <c r="L1586" s="9" t="e">
        <v>#N/A</v>
      </c>
      <c r="M1586" s="93" t="e">
        <v>#N/A</v>
      </c>
      <c r="N1586" s="8" t="e">
        <v>#N/A</v>
      </c>
      <c r="O1586" t="e">
        <v>#N/A</v>
      </c>
      <c r="P1586" t="e">
        <v>#N/A</v>
      </c>
      <c r="Q1586" t="e">
        <v>#N/A</v>
      </c>
      <c r="R1586" s="2" t="e">
        <v>#N/A</v>
      </c>
      <c r="S1586" t="e">
        <v>#N/A</v>
      </c>
      <c r="T1586" s="3" t="e">
        <v>#N/A</v>
      </c>
      <c r="U1586" s="3" t="e">
        <v>#N/A</v>
      </c>
      <c r="V1586" t="e">
        <v>#N/A</v>
      </c>
      <c r="W1586" t="e">
        <v>#N/A</v>
      </c>
      <c r="X1586" t="e">
        <v>#N/A</v>
      </c>
      <c r="Y1586" s="3" t="e">
        <v>#N/A</v>
      </c>
      <c r="Z1586" s="8" t="e">
        <v>#N/A</v>
      </c>
      <c r="AA1586" s="30" t="e">
        <v>#N/A</v>
      </c>
      <c r="AB1586" t="e">
        <v>#N/A</v>
      </c>
      <c r="AC1586" t="e">
        <v>#N/A</v>
      </c>
      <c r="AD1586" t="e">
        <v>#N/A</v>
      </c>
      <c r="AE1586" t="e">
        <v>#N/A</v>
      </c>
      <c r="AF1586" t="e">
        <v>#N/A</v>
      </c>
    </row>
    <row r="1587" spans="1:32" x14ac:dyDescent="0.25">
      <c r="A1587" t="e">
        <v>#N/A</v>
      </c>
      <c r="B1587" s="33" t="e">
        <v>#N/A</v>
      </c>
      <c r="C1587" t="e">
        <v>#N/A</v>
      </c>
      <c r="D1587" t="e">
        <v>#N/A</v>
      </c>
      <c r="E1587" s="69" t="e">
        <v>#N/A</v>
      </c>
      <c r="F1587" s="3" t="e">
        <v>#N/A</v>
      </c>
      <c r="G1587" s="3" t="e">
        <v>#N/A</v>
      </c>
      <c r="H1587" s="3" t="e">
        <v>#N/A</v>
      </c>
      <c r="I1587" s="80" t="e">
        <v>#N/A</v>
      </c>
      <c r="J1587" s="80" t="e">
        <v>#N/A</v>
      </c>
      <c r="K1587" s="85" t="e">
        <v>#N/A</v>
      </c>
      <c r="L1587" s="9" t="e">
        <v>#N/A</v>
      </c>
      <c r="M1587" s="93" t="e">
        <v>#N/A</v>
      </c>
      <c r="N1587" s="8" t="e">
        <v>#N/A</v>
      </c>
      <c r="O1587" t="e">
        <v>#N/A</v>
      </c>
      <c r="P1587" t="e">
        <v>#N/A</v>
      </c>
      <c r="Q1587" t="e">
        <v>#N/A</v>
      </c>
      <c r="R1587" s="2" t="e">
        <v>#N/A</v>
      </c>
      <c r="S1587" t="e">
        <v>#N/A</v>
      </c>
      <c r="T1587" s="3" t="e">
        <v>#N/A</v>
      </c>
      <c r="U1587" s="3" t="e">
        <v>#N/A</v>
      </c>
      <c r="V1587" t="e">
        <v>#N/A</v>
      </c>
      <c r="W1587" t="e">
        <v>#N/A</v>
      </c>
      <c r="X1587" t="e">
        <v>#N/A</v>
      </c>
      <c r="Y1587" s="3" t="e">
        <v>#N/A</v>
      </c>
      <c r="Z1587" s="8" t="e">
        <v>#N/A</v>
      </c>
      <c r="AA1587" s="30" t="e">
        <v>#N/A</v>
      </c>
      <c r="AB1587" t="e">
        <v>#N/A</v>
      </c>
      <c r="AC1587" t="e">
        <v>#N/A</v>
      </c>
      <c r="AD1587" t="e">
        <v>#N/A</v>
      </c>
      <c r="AE1587" t="e">
        <v>#N/A</v>
      </c>
      <c r="AF1587" t="e">
        <v>#N/A</v>
      </c>
    </row>
    <row r="1588" spans="1:32" x14ac:dyDescent="0.25">
      <c r="A1588" t="e">
        <v>#N/A</v>
      </c>
      <c r="B1588" s="33" t="e">
        <v>#N/A</v>
      </c>
      <c r="C1588" t="e">
        <v>#N/A</v>
      </c>
      <c r="D1588" t="e">
        <v>#N/A</v>
      </c>
      <c r="E1588" s="69" t="e">
        <v>#N/A</v>
      </c>
      <c r="F1588" s="3" t="e">
        <v>#N/A</v>
      </c>
      <c r="G1588" s="3" t="e">
        <v>#N/A</v>
      </c>
      <c r="H1588" s="3" t="e">
        <v>#N/A</v>
      </c>
      <c r="I1588" s="80" t="e">
        <v>#N/A</v>
      </c>
      <c r="J1588" s="80" t="e">
        <v>#N/A</v>
      </c>
      <c r="K1588" s="85" t="e">
        <v>#N/A</v>
      </c>
      <c r="L1588" s="9" t="e">
        <v>#N/A</v>
      </c>
      <c r="M1588" s="93" t="e">
        <v>#N/A</v>
      </c>
      <c r="N1588" s="8" t="e">
        <v>#N/A</v>
      </c>
      <c r="O1588" t="e">
        <v>#N/A</v>
      </c>
      <c r="P1588" t="e">
        <v>#N/A</v>
      </c>
      <c r="Q1588" t="e">
        <v>#N/A</v>
      </c>
      <c r="R1588" s="2" t="e">
        <v>#N/A</v>
      </c>
      <c r="S1588" t="e">
        <v>#N/A</v>
      </c>
      <c r="T1588" s="3" t="e">
        <v>#N/A</v>
      </c>
      <c r="U1588" s="3" t="e">
        <v>#N/A</v>
      </c>
      <c r="V1588" t="e">
        <v>#N/A</v>
      </c>
      <c r="W1588" t="e">
        <v>#N/A</v>
      </c>
      <c r="X1588" t="e">
        <v>#N/A</v>
      </c>
      <c r="Y1588" s="3" t="e">
        <v>#N/A</v>
      </c>
      <c r="Z1588" s="8" t="e">
        <v>#N/A</v>
      </c>
      <c r="AA1588" s="30" t="e">
        <v>#N/A</v>
      </c>
      <c r="AB1588" t="e">
        <v>#N/A</v>
      </c>
      <c r="AC1588" t="e">
        <v>#N/A</v>
      </c>
      <c r="AD1588" t="e">
        <v>#N/A</v>
      </c>
      <c r="AE1588" t="e">
        <v>#N/A</v>
      </c>
      <c r="AF1588" t="e">
        <v>#N/A</v>
      </c>
    </row>
    <row r="1589" spans="1:32" x14ac:dyDescent="0.25">
      <c r="A1589" t="e">
        <v>#N/A</v>
      </c>
      <c r="B1589" s="33" t="e">
        <v>#N/A</v>
      </c>
      <c r="C1589" t="e">
        <v>#N/A</v>
      </c>
      <c r="D1589" t="e">
        <v>#N/A</v>
      </c>
      <c r="E1589" s="69" t="e">
        <v>#N/A</v>
      </c>
      <c r="F1589" s="3" t="e">
        <v>#N/A</v>
      </c>
      <c r="G1589" s="3" t="e">
        <v>#N/A</v>
      </c>
      <c r="H1589" s="3" t="e">
        <v>#N/A</v>
      </c>
      <c r="I1589" s="80" t="e">
        <v>#N/A</v>
      </c>
      <c r="J1589" s="80" t="e">
        <v>#N/A</v>
      </c>
      <c r="K1589" s="85" t="e">
        <v>#N/A</v>
      </c>
      <c r="L1589" s="9" t="e">
        <v>#N/A</v>
      </c>
      <c r="M1589" s="93" t="e">
        <v>#N/A</v>
      </c>
      <c r="N1589" s="8" t="e">
        <v>#N/A</v>
      </c>
      <c r="O1589" t="e">
        <v>#N/A</v>
      </c>
      <c r="P1589" t="e">
        <v>#N/A</v>
      </c>
      <c r="Q1589" t="e">
        <v>#N/A</v>
      </c>
      <c r="R1589" s="2" t="e">
        <v>#N/A</v>
      </c>
      <c r="S1589" t="e">
        <v>#N/A</v>
      </c>
      <c r="T1589" s="3" t="e">
        <v>#N/A</v>
      </c>
      <c r="U1589" s="3" t="e">
        <v>#N/A</v>
      </c>
      <c r="V1589" t="e">
        <v>#N/A</v>
      </c>
      <c r="W1589" t="e">
        <v>#N/A</v>
      </c>
      <c r="X1589" t="e">
        <v>#N/A</v>
      </c>
      <c r="Y1589" s="3" t="e">
        <v>#N/A</v>
      </c>
      <c r="Z1589" s="8" t="e">
        <v>#N/A</v>
      </c>
      <c r="AA1589" s="30" t="e">
        <v>#N/A</v>
      </c>
      <c r="AB1589" t="e">
        <v>#N/A</v>
      </c>
      <c r="AC1589" t="e">
        <v>#N/A</v>
      </c>
      <c r="AD1589" t="e">
        <v>#N/A</v>
      </c>
      <c r="AE1589" t="e">
        <v>#N/A</v>
      </c>
      <c r="AF1589" t="e">
        <v>#N/A</v>
      </c>
    </row>
    <row r="1590" spans="1:32" x14ac:dyDescent="0.25">
      <c r="A1590" t="e">
        <v>#N/A</v>
      </c>
      <c r="B1590" s="33" t="e">
        <v>#N/A</v>
      </c>
      <c r="C1590" t="e">
        <v>#N/A</v>
      </c>
      <c r="D1590" t="e">
        <v>#N/A</v>
      </c>
      <c r="E1590" s="69" t="e">
        <v>#N/A</v>
      </c>
      <c r="F1590" s="3" t="e">
        <v>#N/A</v>
      </c>
      <c r="G1590" s="3" t="e">
        <v>#N/A</v>
      </c>
      <c r="H1590" s="3" t="e">
        <v>#N/A</v>
      </c>
      <c r="I1590" s="80" t="e">
        <v>#N/A</v>
      </c>
      <c r="J1590" s="80" t="e">
        <v>#N/A</v>
      </c>
      <c r="K1590" s="85" t="e">
        <v>#N/A</v>
      </c>
      <c r="L1590" s="9" t="e">
        <v>#N/A</v>
      </c>
      <c r="M1590" s="93" t="e">
        <v>#N/A</v>
      </c>
      <c r="N1590" s="8" t="e">
        <v>#N/A</v>
      </c>
      <c r="O1590" t="e">
        <v>#N/A</v>
      </c>
      <c r="P1590" t="e">
        <v>#N/A</v>
      </c>
      <c r="Q1590" t="e">
        <v>#N/A</v>
      </c>
      <c r="R1590" s="2" t="e">
        <v>#N/A</v>
      </c>
      <c r="S1590" t="e">
        <v>#N/A</v>
      </c>
      <c r="T1590" s="3" t="e">
        <v>#N/A</v>
      </c>
      <c r="U1590" s="3" t="e">
        <v>#N/A</v>
      </c>
      <c r="V1590" t="e">
        <v>#N/A</v>
      </c>
      <c r="W1590" t="e">
        <v>#N/A</v>
      </c>
      <c r="X1590" t="e">
        <v>#N/A</v>
      </c>
      <c r="Y1590" s="3" t="e">
        <v>#N/A</v>
      </c>
      <c r="Z1590" s="8" t="e">
        <v>#N/A</v>
      </c>
      <c r="AA1590" s="30" t="e">
        <v>#N/A</v>
      </c>
      <c r="AB1590" t="e">
        <v>#N/A</v>
      </c>
      <c r="AC1590" t="e">
        <v>#N/A</v>
      </c>
      <c r="AD1590" t="e">
        <v>#N/A</v>
      </c>
      <c r="AE1590" t="e">
        <v>#N/A</v>
      </c>
      <c r="AF1590" t="e">
        <v>#N/A</v>
      </c>
    </row>
    <row r="1591" spans="1:32" x14ac:dyDescent="0.25">
      <c r="A1591" t="e">
        <v>#N/A</v>
      </c>
      <c r="B1591" s="33" t="e">
        <v>#N/A</v>
      </c>
      <c r="C1591" t="e">
        <v>#N/A</v>
      </c>
      <c r="D1591" t="e">
        <v>#N/A</v>
      </c>
      <c r="E1591" s="69" t="e">
        <v>#N/A</v>
      </c>
      <c r="F1591" s="3" t="e">
        <v>#N/A</v>
      </c>
      <c r="G1591" s="3" t="e">
        <v>#N/A</v>
      </c>
      <c r="H1591" s="3" t="e">
        <v>#N/A</v>
      </c>
      <c r="I1591" s="80" t="e">
        <v>#N/A</v>
      </c>
      <c r="J1591" s="80" t="e">
        <v>#N/A</v>
      </c>
      <c r="K1591" s="85" t="e">
        <v>#N/A</v>
      </c>
      <c r="L1591" s="9" t="e">
        <v>#N/A</v>
      </c>
      <c r="M1591" s="93" t="e">
        <v>#N/A</v>
      </c>
      <c r="N1591" s="8" t="e">
        <v>#N/A</v>
      </c>
      <c r="O1591" t="e">
        <v>#N/A</v>
      </c>
      <c r="P1591" t="e">
        <v>#N/A</v>
      </c>
      <c r="Q1591" t="e">
        <v>#N/A</v>
      </c>
      <c r="R1591" s="2" t="e">
        <v>#N/A</v>
      </c>
      <c r="S1591" t="e">
        <v>#N/A</v>
      </c>
      <c r="T1591" s="3" t="e">
        <v>#N/A</v>
      </c>
      <c r="U1591" s="3" t="e">
        <v>#N/A</v>
      </c>
      <c r="V1591" t="e">
        <v>#N/A</v>
      </c>
      <c r="W1591" t="e">
        <v>#N/A</v>
      </c>
      <c r="X1591" t="e">
        <v>#N/A</v>
      </c>
      <c r="Y1591" s="3" t="e">
        <v>#N/A</v>
      </c>
      <c r="Z1591" s="8" t="e">
        <v>#N/A</v>
      </c>
      <c r="AA1591" s="30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</row>
    <row r="1592" spans="1:32" x14ac:dyDescent="0.25">
      <c r="A1592" t="e">
        <v>#N/A</v>
      </c>
      <c r="B1592" s="33" t="e">
        <v>#N/A</v>
      </c>
      <c r="C1592" t="e">
        <v>#N/A</v>
      </c>
      <c r="D1592" t="e">
        <v>#N/A</v>
      </c>
      <c r="E1592" s="69" t="e">
        <v>#N/A</v>
      </c>
      <c r="F1592" s="3" t="e">
        <v>#N/A</v>
      </c>
      <c r="G1592" s="3" t="e">
        <v>#N/A</v>
      </c>
      <c r="H1592" s="3" t="e">
        <v>#N/A</v>
      </c>
      <c r="I1592" s="80" t="e">
        <v>#N/A</v>
      </c>
      <c r="J1592" s="80" t="e">
        <v>#N/A</v>
      </c>
      <c r="K1592" s="85" t="e">
        <v>#N/A</v>
      </c>
      <c r="L1592" s="9" t="e">
        <v>#N/A</v>
      </c>
      <c r="M1592" s="93" t="e">
        <v>#N/A</v>
      </c>
      <c r="N1592" s="8" t="e">
        <v>#N/A</v>
      </c>
      <c r="O1592" t="e">
        <v>#N/A</v>
      </c>
      <c r="P1592" t="e">
        <v>#N/A</v>
      </c>
      <c r="Q1592" t="e">
        <v>#N/A</v>
      </c>
      <c r="R1592" s="2" t="e">
        <v>#N/A</v>
      </c>
      <c r="S1592" t="e">
        <v>#N/A</v>
      </c>
      <c r="T1592" s="3" t="e">
        <v>#N/A</v>
      </c>
      <c r="U1592" s="3" t="e">
        <v>#N/A</v>
      </c>
      <c r="V1592" t="e">
        <v>#N/A</v>
      </c>
      <c r="W1592" t="e">
        <v>#N/A</v>
      </c>
      <c r="X1592" t="e">
        <v>#N/A</v>
      </c>
      <c r="Y1592" s="3" t="e">
        <v>#N/A</v>
      </c>
      <c r="Z1592" s="8" t="e">
        <v>#N/A</v>
      </c>
      <c r="AA1592" s="30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</row>
    <row r="1593" spans="1:32" x14ac:dyDescent="0.25">
      <c r="A1593" t="e">
        <v>#N/A</v>
      </c>
      <c r="B1593" s="33" t="e">
        <v>#N/A</v>
      </c>
      <c r="C1593" t="e">
        <v>#N/A</v>
      </c>
      <c r="D1593" t="e">
        <v>#N/A</v>
      </c>
      <c r="E1593" s="69" t="e">
        <v>#N/A</v>
      </c>
      <c r="F1593" s="3" t="e">
        <v>#N/A</v>
      </c>
      <c r="G1593" s="3" t="e">
        <v>#N/A</v>
      </c>
      <c r="H1593" s="3" t="e">
        <v>#N/A</v>
      </c>
      <c r="I1593" s="80" t="e">
        <v>#N/A</v>
      </c>
      <c r="J1593" s="80" t="e">
        <v>#N/A</v>
      </c>
      <c r="K1593" s="85" t="e">
        <v>#N/A</v>
      </c>
      <c r="L1593" s="9" t="e">
        <v>#N/A</v>
      </c>
      <c r="M1593" s="93" t="e">
        <v>#N/A</v>
      </c>
      <c r="N1593" s="8" t="e">
        <v>#N/A</v>
      </c>
      <c r="O1593" t="e">
        <v>#N/A</v>
      </c>
      <c r="P1593" t="e">
        <v>#N/A</v>
      </c>
      <c r="Q1593" t="e">
        <v>#N/A</v>
      </c>
      <c r="R1593" s="2" t="e">
        <v>#N/A</v>
      </c>
      <c r="S1593" t="e">
        <v>#N/A</v>
      </c>
      <c r="T1593" s="3" t="e">
        <v>#N/A</v>
      </c>
      <c r="U1593" s="3" t="e">
        <v>#N/A</v>
      </c>
      <c r="V1593" t="e">
        <v>#N/A</v>
      </c>
      <c r="W1593" t="e">
        <v>#N/A</v>
      </c>
      <c r="X1593" t="e">
        <v>#N/A</v>
      </c>
      <c r="Y1593" s="3" t="e">
        <v>#N/A</v>
      </c>
      <c r="Z1593" s="8" t="e">
        <v>#N/A</v>
      </c>
      <c r="AA1593" s="30" t="e">
        <v>#N/A</v>
      </c>
      <c r="AB1593" t="e">
        <v>#N/A</v>
      </c>
      <c r="AC1593" t="e">
        <v>#N/A</v>
      </c>
      <c r="AD1593" t="e">
        <v>#N/A</v>
      </c>
      <c r="AE1593" t="e">
        <v>#N/A</v>
      </c>
      <c r="AF1593" t="e">
        <v>#N/A</v>
      </c>
    </row>
    <row r="1594" spans="1:32" x14ac:dyDescent="0.25">
      <c r="A1594" t="e">
        <v>#N/A</v>
      </c>
      <c r="B1594" s="33" t="e">
        <v>#N/A</v>
      </c>
      <c r="C1594" t="e">
        <v>#N/A</v>
      </c>
      <c r="D1594" t="e">
        <v>#N/A</v>
      </c>
      <c r="E1594" s="69" t="e">
        <v>#N/A</v>
      </c>
      <c r="F1594" s="3" t="e">
        <v>#N/A</v>
      </c>
      <c r="G1594" s="3" t="e">
        <v>#N/A</v>
      </c>
      <c r="H1594" s="3" t="e">
        <v>#N/A</v>
      </c>
      <c r="I1594" s="80" t="e">
        <v>#N/A</v>
      </c>
      <c r="J1594" s="80" t="e">
        <v>#N/A</v>
      </c>
      <c r="K1594" s="85" t="e">
        <v>#N/A</v>
      </c>
      <c r="L1594" s="9" t="e">
        <v>#N/A</v>
      </c>
      <c r="M1594" s="93" t="e">
        <v>#N/A</v>
      </c>
      <c r="N1594" s="8" t="e">
        <v>#N/A</v>
      </c>
      <c r="O1594" t="e">
        <v>#N/A</v>
      </c>
      <c r="P1594" t="e">
        <v>#N/A</v>
      </c>
      <c r="Q1594" t="e">
        <v>#N/A</v>
      </c>
      <c r="R1594" s="2" t="e">
        <v>#N/A</v>
      </c>
      <c r="S1594" t="e">
        <v>#N/A</v>
      </c>
      <c r="T1594" s="3" t="e">
        <v>#N/A</v>
      </c>
      <c r="U1594" s="3" t="e">
        <v>#N/A</v>
      </c>
      <c r="V1594" t="e">
        <v>#N/A</v>
      </c>
      <c r="W1594" t="e">
        <v>#N/A</v>
      </c>
      <c r="X1594" t="e">
        <v>#N/A</v>
      </c>
      <c r="Y1594" s="3" t="e">
        <v>#N/A</v>
      </c>
      <c r="Z1594" s="8" t="e">
        <v>#N/A</v>
      </c>
      <c r="AA1594" s="30" t="e">
        <v>#N/A</v>
      </c>
      <c r="AB1594" t="e">
        <v>#N/A</v>
      </c>
      <c r="AC1594" t="e">
        <v>#N/A</v>
      </c>
      <c r="AD1594" t="e">
        <v>#N/A</v>
      </c>
      <c r="AE1594" t="e">
        <v>#N/A</v>
      </c>
      <c r="AF1594" t="e">
        <v>#N/A</v>
      </c>
    </row>
    <row r="1595" spans="1:32" x14ac:dyDescent="0.25">
      <c r="A1595" t="e">
        <v>#N/A</v>
      </c>
      <c r="B1595" s="33" t="e">
        <v>#N/A</v>
      </c>
      <c r="C1595" t="e">
        <v>#N/A</v>
      </c>
      <c r="D1595" t="e">
        <v>#N/A</v>
      </c>
      <c r="E1595" s="69" t="e">
        <v>#N/A</v>
      </c>
      <c r="F1595" s="3" t="e">
        <v>#N/A</v>
      </c>
      <c r="G1595" s="3" t="e">
        <v>#N/A</v>
      </c>
      <c r="H1595" s="3" t="e">
        <v>#N/A</v>
      </c>
      <c r="I1595" s="80" t="e">
        <v>#N/A</v>
      </c>
      <c r="J1595" s="80" t="e">
        <v>#N/A</v>
      </c>
      <c r="K1595" s="85" t="e">
        <v>#N/A</v>
      </c>
      <c r="L1595" s="9" t="e">
        <v>#N/A</v>
      </c>
      <c r="M1595" s="93" t="e">
        <v>#N/A</v>
      </c>
      <c r="N1595" s="8" t="e">
        <v>#N/A</v>
      </c>
      <c r="O1595" t="e">
        <v>#N/A</v>
      </c>
      <c r="P1595" t="e">
        <v>#N/A</v>
      </c>
      <c r="Q1595" t="e">
        <v>#N/A</v>
      </c>
      <c r="R1595" s="2" t="e">
        <v>#N/A</v>
      </c>
      <c r="S1595" t="e">
        <v>#N/A</v>
      </c>
      <c r="T1595" s="3" t="e">
        <v>#N/A</v>
      </c>
      <c r="U1595" s="3" t="e">
        <v>#N/A</v>
      </c>
      <c r="V1595" t="e">
        <v>#N/A</v>
      </c>
      <c r="W1595" t="e">
        <v>#N/A</v>
      </c>
      <c r="X1595" t="e">
        <v>#N/A</v>
      </c>
      <c r="Y1595" s="3" t="e">
        <v>#N/A</v>
      </c>
      <c r="Z1595" s="8" t="e">
        <v>#N/A</v>
      </c>
      <c r="AA1595" s="30" t="e">
        <v>#N/A</v>
      </c>
      <c r="AB1595" t="e">
        <v>#N/A</v>
      </c>
      <c r="AC1595" t="e">
        <v>#N/A</v>
      </c>
      <c r="AD1595" t="e">
        <v>#N/A</v>
      </c>
      <c r="AE1595" t="e">
        <v>#N/A</v>
      </c>
      <c r="AF1595" t="e">
        <v>#N/A</v>
      </c>
    </row>
    <row r="1596" spans="1:32" x14ac:dyDescent="0.25">
      <c r="A1596" t="e">
        <v>#N/A</v>
      </c>
      <c r="B1596" s="33" t="e">
        <v>#N/A</v>
      </c>
      <c r="C1596" t="e">
        <v>#N/A</v>
      </c>
      <c r="D1596" t="e">
        <v>#N/A</v>
      </c>
      <c r="E1596" s="69" t="e">
        <v>#N/A</v>
      </c>
      <c r="F1596" s="3" t="e">
        <v>#N/A</v>
      </c>
      <c r="G1596" s="3" t="e">
        <v>#N/A</v>
      </c>
      <c r="H1596" s="3" t="e">
        <v>#N/A</v>
      </c>
      <c r="I1596" s="80" t="e">
        <v>#N/A</v>
      </c>
      <c r="J1596" s="80" t="e">
        <v>#N/A</v>
      </c>
      <c r="K1596" s="85" t="e">
        <v>#N/A</v>
      </c>
      <c r="L1596" s="9" t="e">
        <v>#N/A</v>
      </c>
      <c r="M1596" s="93" t="e">
        <v>#N/A</v>
      </c>
      <c r="N1596" s="8" t="e">
        <v>#N/A</v>
      </c>
      <c r="O1596" t="e">
        <v>#N/A</v>
      </c>
      <c r="P1596" t="e">
        <v>#N/A</v>
      </c>
      <c r="Q1596" t="e">
        <v>#N/A</v>
      </c>
      <c r="R1596" s="2" t="e">
        <v>#N/A</v>
      </c>
      <c r="S1596" t="e">
        <v>#N/A</v>
      </c>
      <c r="T1596" s="3" t="e">
        <v>#N/A</v>
      </c>
      <c r="U1596" s="3" t="e">
        <v>#N/A</v>
      </c>
      <c r="V1596" t="e">
        <v>#N/A</v>
      </c>
      <c r="W1596" t="e">
        <v>#N/A</v>
      </c>
      <c r="X1596" t="e">
        <v>#N/A</v>
      </c>
      <c r="Y1596" s="3" t="e">
        <v>#N/A</v>
      </c>
      <c r="Z1596" s="8" t="e">
        <v>#N/A</v>
      </c>
      <c r="AA1596" s="30" t="e">
        <v>#N/A</v>
      </c>
      <c r="AB1596" t="e">
        <v>#N/A</v>
      </c>
      <c r="AC1596" t="e">
        <v>#N/A</v>
      </c>
      <c r="AD1596" t="e">
        <v>#N/A</v>
      </c>
      <c r="AE1596" t="e">
        <v>#N/A</v>
      </c>
      <c r="AF1596" t="e">
        <v>#N/A</v>
      </c>
    </row>
    <row r="1597" spans="1:32" x14ac:dyDescent="0.25">
      <c r="A1597" t="e">
        <v>#N/A</v>
      </c>
      <c r="B1597" s="33" t="e">
        <v>#N/A</v>
      </c>
      <c r="C1597" t="e">
        <v>#N/A</v>
      </c>
      <c r="D1597" t="e">
        <v>#N/A</v>
      </c>
      <c r="E1597" s="69" t="e">
        <v>#N/A</v>
      </c>
      <c r="F1597" s="3" t="e">
        <v>#N/A</v>
      </c>
      <c r="G1597" s="3" t="e">
        <v>#N/A</v>
      </c>
      <c r="H1597" s="3" t="e">
        <v>#N/A</v>
      </c>
      <c r="I1597" s="80" t="e">
        <v>#N/A</v>
      </c>
      <c r="J1597" s="80" t="e">
        <v>#N/A</v>
      </c>
      <c r="K1597" s="85" t="e">
        <v>#N/A</v>
      </c>
      <c r="L1597" s="9" t="e">
        <v>#N/A</v>
      </c>
      <c r="M1597" s="93" t="e">
        <v>#N/A</v>
      </c>
      <c r="N1597" s="8" t="e">
        <v>#N/A</v>
      </c>
      <c r="O1597" t="e">
        <v>#N/A</v>
      </c>
      <c r="P1597" t="e">
        <v>#N/A</v>
      </c>
      <c r="Q1597" t="e">
        <v>#N/A</v>
      </c>
      <c r="R1597" s="2" t="e">
        <v>#N/A</v>
      </c>
      <c r="S1597" t="e">
        <v>#N/A</v>
      </c>
      <c r="T1597" s="3" t="e">
        <v>#N/A</v>
      </c>
      <c r="U1597" s="3" t="e">
        <v>#N/A</v>
      </c>
      <c r="V1597" t="e">
        <v>#N/A</v>
      </c>
      <c r="W1597" t="e">
        <v>#N/A</v>
      </c>
      <c r="X1597" t="e">
        <v>#N/A</v>
      </c>
      <c r="Y1597" s="3" t="e">
        <v>#N/A</v>
      </c>
      <c r="Z1597" s="8" t="e">
        <v>#N/A</v>
      </c>
      <c r="AA1597" s="30" t="e">
        <v>#N/A</v>
      </c>
      <c r="AB1597" t="e">
        <v>#N/A</v>
      </c>
      <c r="AC1597" t="e">
        <v>#N/A</v>
      </c>
      <c r="AD1597" t="e">
        <v>#N/A</v>
      </c>
      <c r="AE1597" t="e">
        <v>#N/A</v>
      </c>
      <c r="AF1597" t="e">
        <v>#N/A</v>
      </c>
    </row>
    <row r="1598" spans="1:32" x14ac:dyDescent="0.25">
      <c r="A1598" t="e">
        <v>#N/A</v>
      </c>
      <c r="B1598" s="33" t="e">
        <v>#N/A</v>
      </c>
      <c r="C1598" t="e">
        <v>#N/A</v>
      </c>
      <c r="D1598" t="e">
        <v>#N/A</v>
      </c>
      <c r="E1598" s="69" t="e">
        <v>#N/A</v>
      </c>
      <c r="F1598" s="3" t="e">
        <v>#N/A</v>
      </c>
      <c r="G1598" s="3" t="e">
        <v>#N/A</v>
      </c>
      <c r="H1598" s="3" t="e">
        <v>#N/A</v>
      </c>
      <c r="I1598" s="80" t="e">
        <v>#N/A</v>
      </c>
      <c r="J1598" s="80" t="e">
        <v>#N/A</v>
      </c>
      <c r="K1598" s="85" t="e">
        <v>#N/A</v>
      </c>
      <c r="L1598" s="9" t="e">
        <v>#N/A</v>
      </c>
      <c r="M1598" s="93" t="e">
        <v>#N/A</v>
      </c>
      <c r="N1598" s="8" t="e">
        <v>#N/A</v>
      </c>
      <c r="O1598" t="e">
        <v>#N/A</v>
      </c>
      <c r="P1598" t="e">
        <v>#N/A</v>
      </c>
      <c r="Q1598" t="e">
        <v>#N/A</v>
      </c>
      <c r="R1598" s="2" t="e">
        <v>#N/A</v>
      </c>
      <c r="S1598" t="e">
        <v>#N/A</v>
      </c>
      <c r="T1598" s="3" t="e">
        <v>#N/A</v>
      </c>
      <c r="U1598" s="3" t="e">
        <v>#N/A</v>
      </c>
      <c r="V1598" t="e">
        <v>#N/A</v>
      </c>
      <c r="W1598" t="e">
        <v>#N/A</v>
      </c>
      <c r="X1598" t="e">
        <v>#N/A</v>
      </c>
      <c r="Y1598" s="3" t="e">
        <v>#N/A</v>
      </c>
      <c r="Z1598" s="8" t="e">
        <v>#N/A</v>
      </c>
      <c r="AA1598" s="30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</row>
    <row r="1599" spans="1:32" x14ac:dyDescent="0.25">
      <c r="A1599" t="e">
        <v>#N/A</v>
      </c>
      <c r="B1599" s="33" t="e">
        <v>#N/A</v>
      </c>
      <c r="C1599" t="e">
        <v>#N/A</v>
      </c>
      <c r="D1599" t="e">
        <v>#N/A</v>
      </c>
      <c r="E1599" s="69" t="e">
        <v>#N/A</v>
      </c>
      <c r="F1599" s="3" t="e">
        <v>#N/A</v>
      </c>
      <c r="G1599" s="3" t="e">
        <v>#N/A</v>
      </c>
      <c r="H1599" s="3" t="e">
        <v>#N/A</v>
      </c>
      <c r="I1599" s="80" t="e">
        <v>#N/A</v>
      </c>
      <c r="J1599" s="80" t="e">
        <v>#N/A</v>
      </c>
      <c r="K1599" s="85" t="e">
        <v>#N/A</v>
      </c>
      <c r="L1599" s="9" t="e">
        <v>#N/A</v>
      </c>
      <c r="M1599" s="93" t="e">
        <v>#N/A</v>
      </c>
      <c r="N1599" s="8" t="e">
        <v>#N/A</v>
      </c>
      <c r="O1599" t="e">
        <v>#N/A</v>
      </c>
      <c r="P1599" t="e">
        <v>#N/A</v>
      </c>
      <c r="Q1599" t="e">
        <v>#N/A</v>
      </c>
      <c r="R1599" s="2" t="e">
        <v>#N/A</v>
      </c>
      <c r="S1599" t="e">
        <v>#N/A</v>
      </c>
      <c r="T1599" s="3" t="e">
        <v>#N/A</v>
      </c>
      <c r="U1599" s="3" t="e">
        <v>#N/A</v>
      </c>
      <c r="V1599" t="e">
        <v>#N/A</v>
      </c>
      <c r="W1599" t="e">
        <v>#N/A</v>
      </c>
      <c r="X1599" t="e">
        <v>#N/A</v>
      </c>
      <c r="Y1599" s="3" t="e">
        <v>#N/A</v>
      </c>
      <c r="Z1599" s="8" t="e">
        <v>#N/A</v>
      </c>
      <c r="AA1599" s="30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</row>
    <row r="1600" spans="1:32" x14ac:dyDescent="0.25">
      <c r="A1600" t="e">
        <v>#N/A</v>
      </c>
      <c r="B1600" s="33" t="e">
        <v>#N/A</v>
      </c>
      <c r="C1600" t="e">
        <v>#N/A</v>
      </c>
      <c r="D1600" t="e">
        <v>#N/A</v>
      </c>
      <c r="E1600" s="69" t="e">
        <v>#N/A</v>
      </c>
      <c r="F1600" s="3" t="e">
        <v>#N/A</v>
      </c>
      <c r="G1600" s="3" t="e">
        <v>#N/A</v>
      </c>
      <c r="H1600" s="3" t="e">
        <v>#N/A</v>
      </c>
      <c r="I1600" s="80" t="e">
        <v>#N/A</v>
      </c>
      <c r="J1600" s="80" t="e">
        <v>#N/A</v>
      </c>
      <c r="K1600" s="85" t="e">
        <v>#N/A</v>
      </c>
      <c r="L1600" s="9" t="e">
        <v>#N/A</v>
      </c>
      <c r="M1600" s="93" t="e">
        <v>#N/A</v>
      </c>
      <c r="N1600" s="8" t="e">
        <v>#N/A</v>
      </c>
      <c r="O1600" t="e">
        <v>#N/A</v>
      </c>
      <c r="P1600" t="e">
        <v>#N/A</v>
      </c>
      <c r="Q1600" t="e">
        <v>#N/A</v>
      </c>
      <c r="R1600" s="2" t="e">
        <v>#N/A</v>
      </c>
      <c r="S1600" t="e">
        <v>#N/A</v>
      </c>
      <c r="T1600" s="3" t="e">
        <v>#N/A</v>
      </c>
      <c r="U1600" s="3" t="e">
        <v>#N/A</v>
      </c>
      <c r="V1600" t="e">
        <v>#N/A</v>
      </c>
      <c r="W1600" t="e">
        <v>#N/A</v>
      </c>
      <c r="X1600" t="e">
        <v>#N/A</v>
      </c>
      <c r="Y1600" s="3" t="e">
        <v>#N/A</v>
      </c>
      <c r="Z1600" s="8" t="e">
        <v>#N/A</v>
      </c>
      <c r="AA1600" s="30" t="e">
        <v>#N/A</v>
      </c>
      <c r="AB1600" t="e">
        <v>#N/A</v>
      </c>
      <c r="AC1600" t="e">
        <v>#N/A</v>
      </c>
      <c r="AD1600" t="e">
        <v>#N/A</v>
      </c>
      <c r="AE1600" t="e">
        <v>#N/A</v>
      </c>
      <c r="AF1600" t="e">
        <v>#N/A</v>
      </c>
    </row>
    <row r="1601" spans="1:32" x14ac:dyDescent="0.25">
      <c r="A1601" t="e">
        <v>#N/A</v>
      </c>
      <c r="B1601" s="33" t="e">
        <v>#N/A</v>
      </c>
      <c r="C1601" t="e">
        <v>#N/A</v>
      </c>
      <c r="D1601" t="e">
        <v>#N/A</v>
      </c>
      <c r="E1601" s="69" t="e">
        <v>#N/A</v>
      </c>
      <c r="F1601" s="3" t="e">
        <v>#N/A</v>
      </c>
      <c r="G1601" s="3" t="e">
        <v>#N/A</v>
      </c>
      <c r="H1601" s="3" t="e">
        <v>#N/A</v>
      </c>
      <c r="I1601" s="80" t="e">
        <v>#N/A</v>
      </c>
      <c r="J1601" s="80" t="e">
        <v>#N/A</v>
      </c>
      <c r="K1601" s="85" t="e">
        <v>#N/A</v>
      </c>
      <c r="L1601" s="9" t="e">
        <v>#N/A</v>
      </c>
      <c r="M1601" s="93" t="e">
        <v>#N/A</v>
      </c>
      <c r="N1601" s="8" t="e">
        <v>#N/A</v>
      </c>
      <c r="O1601" t="e">
        <v>#N/A</v>
      </c>
      <c r="P1601" t="e">
        <v>#N/A</v>
      </c>
      <c r="Q1601" t="e">
        <v>#N/A</v>
      </c>
      <c r="R1601" s="2" t="e">
        <v>#N/A</v>
      </c>
      <c r="S1601" t="e">
        <v>#N/A</v>
      </c>
      <c r="T1601" s="3" t="e">
        <v>#N/A</v>
      </c>
      <c r="U1601" s="3" t="e">
        <v>#N/A</v>
      </c>
      <c r="V1601" t="e">
        <v>#N/A</v>
      </c>
      <c r="W1601" t="e">
        <v>#N/A</v>
      </c>
      <c r="X1601" t="e">
        <v>#N/A</v>
      </c>
      <c r="Y1601" s="3" t="e">
        <v>#N/A</v>
      </c>
      <c r="Z1601" s="8" t="e">
        <v>#N/A</v>
      </c>
      <c r="AA1601" s="30" t="e">
        <v>#N/A</v>
      </c>
      <c r="AB1601" t="e">
        <v>#N/A</v>
      </c>
      <c r="AC1601" t="e">
        <v>#N/A</v>
      </c>
      <c r="AD1601" t="e">
        <v>#N/A</v>
      </c>
      <c r="AE1601" t="e">
        <v>#N/A</v>
      </c>
      <c r="AF1601" t="e">
        <v>#N/A</v>
      </c>
    </row>
    <row r="1602" spans="1:32" x14ac:dyDescent="0.25">
      <c r="A1602" t="e">
        <v>#N/A</v>
      </c>
      <c r="B1602" s="33" t="e">
        <v>#N/A</v>
      </c>
      <c r="C1602" t="e">
        <v>#N/A</v>
      </c>
      <c r="D1602" t="e">
        <v>#N/A</v>
      </c>
      <c r="E1602" s="69" t="e">
        <v>#N/A</v>
      </c>
      <c r="F1602" s="3" t="e">
        <v>#N/A</v>
      </c>
      <c r="G1602" s="3" t="e">
        <v>#N/A</v>
      </c>
      <c r="H1602" s="3" t="e">
        <v>#N/A</v>
      </c>
      <c r="I1602" s="80" t="e">
        <v>#N/A</v>
      </c>
      <c r="J1602" s="80" t="e">
        <v>#N/A</v>
      </c>
      <c r="K1602" s="85" t="e">
        <v>#N/A</v>
      </c>
      <c r="L1602" s="9" t="e">
        <v>#N/A</v>
      </c>
      <c r="M1602" s="93" t="e">
        <v>#N/A</v>
      </c>
      <c r="N1602" s="8" t="e">
        <v>#N/A</v>
      </c>
      <c r="O1602" t="e">
        <v>#N/A</v>
      </c>
      <c r="P1602" t="e">
        <v>#N/A</v>
      </c>
      <c r="Q1602" t="e">
        <v>#N/A</v>
      </c>
      <c r="R1602" s="2" t="e">
        <v>#N/A</v>
      </c>
      <c r="S1602" t="e">
        <v>#N/A</v>
      </c>
      <c r="T1602" s="3" t="e">
        <v>#N/A</v>
      </c>
      <c r="U1602" s="3" t="e">
        <v>#N/A</v>
      </c>
      <c r="V1602" t="e">
        <v>#N/A</v>
      </c>
      <c r="W1602" t="e">
        <v>#N/A</v>
      </c>
      <c r="X1602" t="e">
        <v>#N/A</v>
      </c>
      <c r="Y1602" s="3" t="e">
        <v>#N/A</v>
      </c>
      <c r="Z1602" s="8" t="e">
        <v>#N/A</v>
      </c>
      <c r="AA1602" s="30" t="e">
        <v>#N/A</v>
      </c>
      <c r="AB1602" t="e">
        <v>#N/A</v>
      </c>
      <c r="AC1602" t="e">
        <v>#N/A</v>
      </c>
      <c r="AD1602" t="e">
        <v>#N/A</v>
      </c>
      <c r="AE1602" t="e">
        <v>#N/A</v>
      </c>
      <c r="AF1602" t="e">
        <v>#N/A</v>
      </c>
    </row>
    <row r="1603" spans="1:32" x14ac:dyDescent="0.25">
      <c r="A1603" t="e">
        <v>#N/A</v>
      </c>
      <c r="B1603" s="33" t="e">
        <v>#N/A</v>
      </c>
      <c r="C1603" t="e">
        <v>#N/A</v>
      </c>
      <c r="D1603" t="e">
        <v>#N/A</v>
      </c>
      <c r="E1603" s="69" t="e">
        <v>#N/A</v>
      </c>
      <c r="F1603" s="3" t="e">
        <v>#N/A</v>
      </c>
      <c r="G1603" s="3" t="e">
        <v>#N/A</v>
      </c>
      <c r="H1603" s="3" t="e">
        <v>#N/A</v>
      </c>
      <c r="I1603" s="80" t="e">
        <v>#N/A</v>
      </c>
      <c r="J1603" s="80" t="e">
        <v>#N/A</v>
      </c>
      <c r="K1603" s="85" t="e">
        <v>#N/A</v>
      </c>
      <c r="L1603" s="9" t="e">
        <v>#N/A</v>
      </c>
      <c r="M1603" s="93" t="e">
        <v>#N/A</v>
      </c>
      <c r="N1603" s="8" t="e">
        <v>#N/A</v>
      </c>
      <c r="O1603" t="e">
        <v>#N/A</v>
      </c>
      <c r="P1603" t="e">
        <v>#N/A</v>
      </c>
      <c r="Q1603" t="e">
        <v>#N/A</v>
      </c>
      <c r="R1603" s="2" t="e">
        <v>#N/A</v>
      </c>
      <c r="S1603" t="e">
        <v>#N/A</v>
      </c>
      <c r="T1603" s="3" t="e">
        <v>#N/A</v>
      </c>
      <c r="U1603" s="3" t="e">
        <v>#N/A</v>
      </c>
      <c r="V1603" t="e">
        <v>#N/A</v>
      </c>
      <c r="W1603" t="e">
        <v>#N/A</v>
      </c>
      <c r="X1603" t="e">
        <v>#N/A</v>
      </c>
      <c r="Y1603" s="3" t="e">
        <v>#N/A</v>
      </c>
      <c r="Z1603" s="8" t="e">
        <v>#N/A</v>
      </c>
      <c r="AA1603" s="30" t="e">
        <v>#N/A</v>
      </c>
      <c r="AB1603" t="e">
        <v>#N/A</v>
      </c>
      <c r="AC1603" t="e">
        <v>#N/A</v>
      </c>
      <c r="AD1603" t="e">
        <v>#N/A</v>
      </c>
      <c r="AE1603" t="e">
        <v>#N/A</v>
      </c>
      <c r="AF1603" t="e">
        <v>#N/A</v>
      </c>
    </row>
    <row r="1604" spans="1:32" x14ac:dyDescent="0.25">
      <c r="A1604" t="e">
        <v>#N/A</v>
      </c>
      <c r="B1604" s="33" t="e">
        <v>#N/A</v>
      </c>
      <c r="C1604" t="e">
        <v>#N/A</v>
      </c>
      <c r="D1604" t="e">
        <v>#N/A</v>
      </c>
      <c r="E1604" s="69" t="e">
        <v>#N/A</v>
      </c>
      <c r="F1604" s="3" t="e">
        <v>#N/A</v>
      </c>
      <c r="G1604" s="3" t="e">
        <v>#N/A</v>
      </c>
      <c r="H1604" s="3" t="e">
        <v>#N/A</v>
      </c>
      <c r="I1604" s="80" t="e">
        <v>#N/A</v>
      </c>
      <c r="J1604" s="80" t="e">
        <v>#N/A</v>
      </c>
      <c r="K1604" s="85" t="e">
        <v>#N/A</v>
      </c>
      <c r="L1604" s="9" t="e">
        <v>#N/A</v>
      </c>
      <c r="M1604" s="93" t="e">
        <v>#N/A</v>
      </c>
      <c r="N1604" s="8" t="e">
        <v>#N/A</v>
      </c>
      <c r="O1604" t="e">
        <v>#N/A</v>
      </c>
      <c r="P1604" t="e">
        <v>#N/A</v>
      </c>
      <c r="Q1604" t="e">
        <v>#N/A</v>
      </c>
      <c r="R1604" s="2" t="e">
        <v>#N/A</v>
      </c>
      <c r="S1604" t="e">
        <v>#N/A</v>
      </c>
      <c r="T1604" s="3" t="e">
        <v>#N/A</v>
      </c>
      <c r="U1604" s="3" t="e">
        <v>#N/A</v>
      </c>
      <c r="V1604" t="e">
        <v>#N/A</v>
      </c>
      <c r="W1604" t="e">
        <v>#N/A</v>
      </c>
      <c r="X1604" t="e">
        <v>#N/A</v>
      </c>
      <c r="Y1604" s="3" t="e">
        <v>#N/A</v>
      </c>
      <c r="Z1604" s="8" t="e">
        <v>#N/A</v>
      </c>
      <c r="AA1604" s="30" t="e">
        <v>#N/A</v>
      </c>
      <c r="AB1604" t="e">
        <v>#N/A</v>
      </c>
      <c r="AC1604" t="e">
        <v>#N/A</v>
      </c>
      <c r="AD1604" t="e">
        <v>#N/A</v>
      </c>
      <c r="AE1604" t="e">
        <v>#N/A</v>
      </c>
      <c r="AF1604" t="e">
        <v>#N/A</v>
      </c>
    </row>
    <row r="1605" spans="1:32" x14ac:dyDescent="0.25">
      <c r="A1605" t="e">
        <v>#N/A</v>
      </c>
      <c r="B1605" s="33" t="e">
        <v>#N/A</v>
      </c>
      <c r="C1605" t="e">
        <v>#N/A</v>
      </c>
      <c r="D1605" t="e">
        <v>#N/A</v>
      </c>
      <c r="E1605" s="69" t="e">
        <v>#N/A</v>
      </c>
      <c r="F1605" s="3" t="e">
        <v>#N/A</v>
      </c>
      <c r="G1605" s="3" t="e">
        <v>#N/A</v>
      </c>
      <c r="H1605" s="3" t="e">
        <v>#N/A</v>
      </c>
      <c r="I1605" s="80" t="e">
        <v>#N/A</v>
      </c>
      <c r="J1605" s="80" t="e">
        <v>#N/A</v>
      </c>
      <c r="K1605" s="85" t="e">
        <v>#N/A</v>
      </c>
      <c r="L1605" s="9" t="e">
        <v>#N/A</v>
      </c>
      <c r="M1605" s="93" t="e">
        <v>#N/A</v>
      </c>
      <c r="N1605" s="8" t="e">
        <v>#N/A</v>
      </c>
      <c r="O1605" t="e">
        <v>#N/A</v>
      </c>
      <c r="P1605" t="e">
        <v>#N/A</v>
      </c>
      <c r="Q1605" t="e">
        <v>#N/A</v>
      </c>
      <c r="R1605" s="2" t="e">
        <v>#N/A</v>
      </c>
      <c r="S1605" t="e">
        <v>#N/A</v>
      </c>
      <c r="T1605" s="3" t="e">
        <v>#N/A</v>
      </c>
      <c r="U1605" s="3" t="e">
        <v>#N/A</v>
      </c>
      <c r="V1605" t="e">
        <v>#N/A</v>
      </c>
      <c r="W1605" t="e">
        <v>#N/A</v>
      </c>
      <c r="X1605" t="e">
        <v>#N/A</v>
      </c>
      <c r="Y1605" s="3" t="e">
        <v>#N/A</v>
      </c>
      <c r="Z1605" s="8" t="e">
        <v>#N/A</v>
      </c>
      <c r="AA1605" s="30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</row>
    <row r="1606" spans="1:32" x14ac:dyDescent="0.25">
      <c r="A1606" t="e">
        <v>#N/A</v>
      </c>
      <c r="B1606" s="33" t="e">
        <v>#N/A</v>
      </c>
      <c r="C1606" t="e">
        <v>#N/A</v>
      </c>
      <c r="D1606" t="e">
        <v>#N/A</v>
      </c>
      <c r="E1606" s="69" t="e">
        <v>#N/A</v>
      </c>
      <c r="F1606" s="3" t="e">
        <v>#N/A</v>
      </c>
      <c r="G1606" s="3" t="e">
        <v>#N/A</v>
      </c>
      <c r="H1606" s="3" t="e">
        <v>#N/A</v>
      </c>
      <c r="I1606" s="80" t="e">
        <v>#N/A</v>
      </c>
      <c r="J1606" s="80" t="e">
        <v>#N/A</v>
      </c>
      <c r="K1606" s="85" t="e">
        <v>#N/A</v>
      </c>
      <c r="L1606" s="9" t="e">
        <v>#N/A</v>
      </c>
      <c r="M1606" s="93" t="e">
        <v>#N/A</v>
      </c>
      <c r="N1606" s="8" t="e">
        <v>#N/A</v>
      </c>
      <c r="O1606" t="e">
        <v>#N/A</v>
      </c>
      <c r="P1606" t="e">
        <v>#N/A</v>
      </c>
      <c r="Q1606" t="e">
        <v>#N/A</v>
      </c>
      <c r="R1606" s="2" t="e">
        <v>#N/A</v>
      </c>
      <c r="S1606" t="e">
        <v>#N/A</v>
      </c>
      <c r="T1606" s="3" t="e">
        <v>#N/A</v>
      </c>
      <c r="U1606" s="3" t="e">
        <v>#N/A</v>
      </c>
      <c r="V1606" t="e">
        <v>#N/A</v>
      </c>
      <c r="W1606" t="e">
        <v>#N/A</v>
      </c>
      <c r="X1606" t="e">
        <v>#N/A</v>
      </c>
      <c r="Y1606" s="3" t="e">
        <v>#N/A</v>
      </c>
      <c r="Z1606" s="8" t="e">
        <v>#N/A</v>
      </c>
      <c r="AA1606" s="30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</row>
    <row r="1607" spans="1:32" x14ac:dyDescent="0.25">
      <c r="A1607" t="e">
        <v>#N/A</v>
      </c>
      <c r="B1607" s="33" t="e">
        <v>#N/A</v>
      </c>
      <c r="C1607" t="e">
        <v>#N/A</v>
      </c>
      <c r="D1607" t="e">
        <v>#N/A</v>
      </c>
      <c r="E1607" s="69" t="e">
        <v>#N/A</v>
      </c>
      <c r="F1607" s="3" t="e">
        <v>#N/A</v>
      </c>
      <c r="G1607" s="3" t="e">
        <v>#N/A</v>
      </c>
      <c r="H1607" s="3" t="e">
        <v>#N/A</v>
      </c>
      <c r="I1607" s="80" t="e">
        <v>#N/A</v>
      </c>
      <c r="J1607" s="80" t="e">
        <v>#N/A</v>
      </c>
      <c r="K1607" s="85" t="e">
        <v>#N/A</v>
      </c>
      <c r="L1607" s="9" t="e">
        <v>#N/A</v>
      </c>
      <c r="M1607" s="93" t="e">
        <v>#N/A</v>
      </c>
      <c r="N1607" s="8" t="e">
        <v>#N/A</v>
      </c>
      <c r="O1607" t="e">
        <v>#N/A</v>
      </c>
      <c r="P1607" t="e">
        <v>#N/A</v>
      </c>
      <c r="Q1607" t="e">
        <v>#N/A</v>
      </c>
      <c r="R1607" s="2" t="e">
        <v>#N/A</v>
      </c>
      <c r="S1607" t="e">
        <v>#N/A</v>
      </c>
      <c r="T1607" s="3" t="e">
        <v>#N/A</v>
      </c>
      <c r="U1607" s="3" t="e">
        <v>#N/A</v>
      </c>
      <c r="V1607" t="e">
        <v>#N/A</v>
      </c>
      <c r="W1607" t="e">
        <v>#N/A</v>
      </c>
      <c r="X1607" t="e">
        <v>#N/A</v>
      </c>
      <c r="Y1607" s="3" t="e">
        <v>#N/A</v>
      </c>
      <c r="Z1607" s="8" t="e">
        <v>#N/A</v>
      </c>
      <c r="AA1607" s="30" t="e">
        <v>#N/A</v>
      </c>
      <c r="AB1607" t="e">
        <v>#N/A</v>
      </c>
      <c r="AC1607" t="e">
        <v>#N/A</v>
      </c>
      <c r="AD1607" t="e">
        <v>#N/A</v>
      </c>
      <c r="AE1607" t="e">
        <v>#N/A</v>
      </c>
      <c r="AF1607" t="e">
        <v>#N/A</v>
      </c>
    </row>
    <row r="1608" spans="1:32" x14ac:dyDescent="0.25">
      <c r="A1608" t="e">
        <v>#N/A</v>
      </c>
      <c r="B1608" s="33" t="e">
        <v>#N/A</v>
      </c>
      <c r="C1608" t="e">
        <v>#N/A</v>
      </c>
      <c r="D1608" t="e">
        <v>#N/A</v>
      </c>
      <c r="E1608" s="69" t="e">
        <v>#N/A</v>
      </c>
      <c r="F1608" s="3" t="e">
        <v>#N/A</v>
      </c>
      <c r="G1608" s="3" t="e">
        <v>#N/A</v>
      </c>
      <c r="H1608" s="3" t="e">
        <v>#N/A</v>
      </c>
      <c r="I1608" s="80" t="e">
        <v>#N/A</v>
      </c>
      <c r="J1608" s="80" t="e">
        <v>#N/A</v>
      </c>
      <c r="K1608" s="85" t="e">
        <v>#N/A</v>
      </c>
      <c r="L1608" s="9" t="e">
        <v>#N/A</v>
      </c>
      <c r="M1608" s="93" t="e">
        <v>#N/A</v>
      </c>
      <c r="N1608" s="8" t="e">
        <v>#N/A</v>
      </c>
      <c r="O1608" t="e">
        <v>#N/A</v>
      </c>
      <c r="P1608" t="e">
        <v>#N/A</v>
      </c>
      <c r="Q1608" t="e">
        <v>#N/A</v>
      </c>
      <c r="R1608" s="2" t="e">
        <v>#N/A</v>
      </c>
      <c r="S1608" t="e">
        <v>#N/A</v>
      </c>
      <c r="T1608" s="3" t="e">
        <v>#N/A</v>
      </c>
      <c r="U1608" s="3" t="e">
        <v>#N/A</v>
      </c>
      <c r="V1608" t="e">
        <v>#N/A</v>
      </c>
      <c r="W1608" t="e">
        <v>#N/A</v>
      </c>
      <c r="X1608" t="e">
        <v>#N/A</v>
      </c>
      <c r="Y1608" s="3" t="e">
        <v>#N/A</v>
      </c>
      <c r="Z1608" s="8" t="e">
        <v>#N/A</v>
      </c>
      <c r="AA1608" s="30" t="e">
        <v>#N/A</v>
      </c>
      <c r="AB1608" t="e">
        <v>#N/A</v>
      </c>
      <c r="AC1608" t="e">
        <v>#N/A</v>
      </c>
      <c r="AD1608" t="e">
        <v>#N/A</v>
      </c>
      <c r="AE1608" t="e">
        <v>#N/A</v>
      </c>
      <c r="AF1608" t="e">
        <v>#N/A</v>
      </c>
    </row>
    <row r="1609" spans="1:32" x14ac:dyDescent="0.25">
      <c r="A1609" t="e">
        <v>#N/A</v>
      </c>
      <c r="B1609" s="33" t="e">
        <v>#N/A</v>
      </c>
      <c r="C1609" t="e">
        <v>#N/A</v>
      </c>
      <c r="D1609" t="e">
        <v>#N/A</v>
      </c>
      <c r="E1609" s="69" t="e">
        <v>#N/A</v>
      </c>
      <c r="F1609" s="3" t="e">
        <v>#N/A</v>
      </c>
      <c r="G1609" s="3" t="e">
        <v>#N/A</v>
      </c>
      <c r="H1609" s="3" t="e">
        <v>#N/A</v>
      </c>
      <c r="I1609" s="80" t="e">
        <v>#N/A</v>
      </c>
      <c r="J1609" s="80" t="e">
        <v>#N/A</v>
      </c>
      <c r="K1609" s="85" t="e">
        <v>#N/A</v>
      </c>
      <c r="L1609" s="9" t="e">
        <v>#N/A</v>
      </c>
      <c r="M1609" s="93" t="e">
        <v>#N/A</v>
      </c>
      <c r="N1609" s="8" t="e">
        <v>#N/A</v>
      </c>
      <c r="O1609" t="e">
        <v>#N/A</v>
      </c>
      <c r="P1609" t="e">
        <v>#N/A</v>
      </c>
      <c r="Q1609" t="e">
        <v>#N/A</v>
      </c>
      <c r="R1609" s="2" t="e">
        <v>#N/A</v>
      </c>
      <c r="S1609" t="e">
        <v>#N/A</v>
      </c>
      <c r="T1609" s="3" t="e">
        <v>#N/A</v>
      </c>
      <c r="U1609" s="3" t="e">
        <v>#N/A</v>
      </c>
      <c r="V1609" t="e">
        <v>#N/A</v>
      </c>
      <c r="W1609" t="e">
        <v>#N/A</v>
      </c>
      <c r="X1609" t="e">
        <v>#N/A</v>
      </c>
      <c r="Y1609" s="3" t="e">
        <v>#N/A</v>
      </c>
      <c r="Z1609" s="8" t="e">
        <v>#N/A</v>
      </c>
      <c r="AA1609" s="30" t="e">
        <v>#N/A</v>
      </c>
      <c r="AB1609" t="e">
        <v>#N/A</v>
      </c>
      <c r="AC1609" t="e">
        <v>#N/A</v>
      </c>
      <c r="AD1609" t="e">
        <v>#N/A</v>
      </c>
      <c r="AE1609" t="e">
        <v>#N/A</v>
      </c>
      <c r="AF1609" t="e">
        <v>#N/A</v>
      </c>
    </row>
    <row r="1610" spans="1:32" x14ac:dyDescent="0.25">
      <c r="A1610" t="e">
        <v>#N/A</v>
      </c>
      <c r="B1610" s="33" t="e">
        <v>#N/A</v>
      </c>
      <c r="C1610" t="e">
        <v>#N/A</v>
      </c>
      <c r="D1610" t="e">
        <v>#N/A</v>
      </c>
      <c r="E1610" s="69" t="e">
        <v>#N/A</v>
      </c>
      <c r="F1610" s="3" t="e">
        <v>#N/A</v>
      </c>
      <c r="G1610" s="3" t="e">
        <v>#N/A</v>
      </c>
      <c r="H1610" s="3" t="e">
        <v>#N/A</v>
      </c>
      <c r="I1610" s="80" t="e">
        <v>#N/A</v>
      </c>
      <c r="J1610" s="80" t="e">
        <v>#N/A</v>
      </c>
      <c r="K1610" s="85" t="e">
        <v>#N/A</v>
      </c>
      <c r="L1610" s="9" t="e">
        <v>#N/A</v>
      </c>
      <c r="M1610" s="93" t="e">
        <v>#N/A</v>
      </c>
      <c r="N1610" s="8" t="e">
        <v>#N/A</v>
      </c>
      <c r="O1610" t="e">
        <v>#N/A</v>
      </c>
      <c r="P1610" t="e">
        <v>#N/A</v>
      </c>
      <c r="Q1610" t="e">
        <v>#N/A</v>
      </c>
      <c r="R1610" s="2" t="e">
        <v>#N/A</v>
      </c>
      <c r="S1610" t="e">
        <v>#N/A</v>
      </c>
      <c r="T1610" s="3" t="e">
        <v>#N/A</v>
      </c>
      <c r="U1610" s="3" t="e">
        <v>#N/A</v>
      </c>
      <c r="V1610" t="e">
        <v>#N/A</v>
      </c>
      <c r="W1610" t="e">
        <v>#N/A</v>
      </c>
      <c r="X1610" t="e">
        <v>#N/A</v>
      </c>
      <c r="Y1610" s="3" t="e">
        <v>#N/A</v>
      </c>
      <c r="Z1610" s="8" t="e">
        <v>#N/A</v>
      </c>
      <c r="AA1610" s="30" t="e">
        <v>#N/A</v>
      </c>
      <c r="AB1610" t="e">
        <v>#N/A</v>
      </c>
      <c r="AC1610" t="e">
        <v>#N/A</v>
      </c>
      <c r="AD1610" t="e">
        <v>#N/A</v>
      </c>
      <c r="AE1610" t="e">
        <v>#N/A</v>
      </c>
      <c r="AF1610" t="e">
        <v>#N/A</v>
      </c>
    </row>
    <row r="1611" spans="1:32" x14ac:dyDescent="0.25">
      <c r="A1611" t="e">
        <v>#N/A</v>
      </c>
      <c r="B1611" s="33" t="e">
        <v>#N/A</v>
      </c>
      <c r="C1611" t="e">
        <v>#N/A</v>
      </c>
      <c r="D1611" t="e">
        <v>#N/A</v>
      </c>
      <c r="E1611" s="69" t="e">
        <v>#N/A</v>
      </c>
      <c r="F1611" s="3" t="e">
        <v>#N/A</v>
      </c>
      <c r="G1611" s="3" t="e">
        <v>#N/A</v>
      </c>
      <c r="H1611" s="3" t="e">
        <v>#N/A</v>
      </c>
      <c r="I1611" s="80" t="e">
        <v>#N/A</v>
      </c>
      <c r="J1611" s="80" t="e">
        <v>#N/A</v>
      </c>
      <c r="K1611" s="85" t="e">
        <v>#N/A</v>
      </c>
      <c r="L1611" s="9" t="e">
        <v>#N/A</v>
      </c>
      <c r="M1611" s="93" t="e">
        <v>#N/A</v>
      </c>
      <c r="N1611" s="8" t="e">
        <v>#N/A</v>
      </c>
      <c r="O1611" t="e">
        <v>#N/A</v>
      </c>
      <c r="P1611" t="e">
        <v>#N/A</v>
      </c>
      <c r="Q1611" t="e">
        <v>#N/A</v>
      </c>
      <c r="R1611" s="2" t="e">
        <v>#N/A</v>
      </c>
      <c r="S1611" t="e">
        <v>#N/A</v>
      </c>
      <c r="T1611" s="3" t="e">
        <v>#N/A</v>
      </c>
      <c r="U1611" s="3" t="e">
        <v>#N/A</v>
      </c>
      <c r="V1611" t="e">
        <v>#N/A</v>
      </c>
      <c r="W1611" t="e">
        <v>#N/A</v>
      </c>
      <c r="X1611" t="e">
        <v>#N/A</v>
      </c>
      <c r="Y1611" s="3" t="e">
        <v>#N/A</v>
      </c>
      <c r="Z1611" s="8" t="e">
        <v>#N/A</v>
      </c>
      <c r="AA1611" s="30" t="e">
        <v>#N/A</v>
      </c>
      <c r="AB1611" t="e">
        <v>#N/A</v>
      </c>
      <c r="AC1611" t="e">
        <v>#N/A</v>
      </c>
      <c r="AD1611" t="e">
        <v>#N/A</v>
      </c>
      <c r="AE1611" t="e">
        <v>#N/A</v>
      </c>
      <c r="AF1611" t="e">
        <v>#N/A</v>
      </c>
    </row>
    <row r="1612" spans="1:32" x14ac:dyDescent="0.25">
      <c r="A1612" t="e">
        <v>#N/A</v>
      </c>
      <c r="B1612" s="33" t="e">
        <v>#N/A</v>
      </c>
      <c r="C1612" t="e">
        <v>#N/A</v>
      </c>
      <c r="D1612" t="e">
        <v>#N/A</v>
      </c>
      <c r="E1612" s="69" t="e">
        <v>#N/A</v>
      </c>
      <c r="F1612" s="3" t="e">
        <v>#N/A</v>
      </c>
      <c r="G1612" s="3" t="e">
        <v>#N/A</v>
      </c>
      <c r="H1612" s="3" t="e">
        <v>#N/A</v>
      </c>
      <c r="I1612" s="80" t="e">
        <v>#N/A</v>
      </c>
      <c r="J1612" s="80" t="e">
        <v>#N/A</v>
      </c>
      <c r="K1612" s="85" t="e">
        <v>#N/A</v>
      </c>
      <c r="L1612" s="9" t="e">
        <v>#N/A</v>
      </c>
      <c r="M1612" s="93" t="e">
        <v>#N/A</v>
      </c>
      <c r="N1612" s="8" t="e">
        <v>#N/A</v>
      </c>
      <c r="O1612" t="e">
        <v>#N/A</v>
      </c>
      <c r="P1612" t="e">
        <v>#N/A</v>
      </c>
      <c r="Q1612" t="e">
        <v>#N/A</v>
      </c>
      <c r="R1612" s="2" t="e">
        <v>#N/A</v>
      </c>
      <c r="S1612" t="e">
        <v>#N/A</v>
      </c>
      <c r="T1612" s="3" t="e">
        <v>#N/A</v>
      </c>
      <c r="U1612" s="3" t="e">
        <v>#N/A</v>
      </c>
      <c r="V1612" t="e">
        <v>#N/A</v>
      </c>
      <c r="W1612" t="e">
        <v>#N/A</v>
      </c>
      <c r="X1612" t="e">
        <v>#N/A</v>
      </c>
      <c r="Y1612" s="3" t="e">
        <v>#N/A</v>
      </c>
      <c r="Z1612" s="8" t="e">
        <v>#N/A</v>
      </c>
      <c r="AA1612" s="30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</row>
    <row r="1613" spans="1:32" x14ac:dyDescent="0.25">
      <c r="A1613" t="e">
        <v>#N/A</v>
      </c>
      <c r="B1613" s="33" t="e">
        <v>#N/A</v>
      </c>
      <c r="C1613" t="e">
        <v>#N/A</v>
      </c>
      <c r="D1613" t="e">
        <v>#N/A</v>
      </c>
      <c r="E1613" s="69" t="e">
        <v>#N/A</v>
      </c>
      <c r="F1613" s="3" t="e">
        <v>#N/A</v>
      </c>
      <c r="G1613" s="3" t="e">
        <v>#N/A</v>
      </c>
      <c r="H1613" s="3" t="e">
        <v>#N/A</v>
      </c>
      <c r="I1613" s="80" t="e">
        <v>#N/A</v>
      </c>
      <c r="J1613" s="80" t="e">
        <v>#N/A</v>
      </c>
      <c r="K1613" s="85" t="e">
        <v>#N/A</v>
      </c>
      <c r="L1613" s="9" t="e">
        <v>#N/A</v>
      </c>
      <c r="M1613" s="93" t="e">
        <v>#N/A</v>
      </c>
      <c r="N1613" s="8" t="e">
        <v>#N/A</v>
      </c>
      <c r="O1613" t="e">
        <v>#N/A</v>
      </c>
      <c r="P1613" t="e">
        <v>#N/A</v>
      </c>
      <c r="Q1613" t="e">
        <v>#N/A</v>
      </c>
      <c r="R1613" s="2" t="e">
        <v>#N/A</v>
      </c>
      <c r="S1613" t="e">
        <v>#N/A</v>
      </c>
      <c r="T1613" s="3" t="e">
        <v>#N/A</v>
      </c>
      <c r="U1613" s="3" t="e">
        <v>#N/A</v>
      </c>
      <c r="V1613" t="e">
        <v>#N/A</v>
      </c>
      <c r="W1613" t="e">
        <v>#N/A</v>
      </c>
      <c r="X1613" t="e">
        <v>#N/A</v>
      </c>
      <c r="Y1613" s="3" t="e">
        <v>#N/A</v>
      </c>
      <c r="Z1613" s="8" t="e">
        <v>#N/A</v>
      </c>
      <c r="AA1613" s="30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</row>
    <row r="1614" spans="1:32" x14ac:dyDescent="0.25">
      <c r="A1614" t="e">
        <v>#N/A</v>
      </c>
      <c r="B1614" s="33" t="e">
        <v>#N/A</v>
      </c>
      <c r="C1614" t="e">
        <v>#N/A</v>
      </c>
      <c r="D1614" t="e">
        <v>#N/A</v>
      </c>
      <c r="E1614" s="69" t="e">
        <v>#N/A</v>
      </c>
      <c r="F1614" s="3" t="e">
        <v>#N/A</v>
      </c>
      <c r="G1614" s="3" t="e">
        <v>#N/A</v>
      </c>
      <c r="H1614" s="3" t="e">
        <v>#N/A</v>
      </c>
      <c r="I1614" s="80" t="e">
        <v>#N/A</v>
      </c>
      <c r="J1614" s="80" t="e">
        <v>#N/A</v>
      </c>
      <c r="K1614" s="85" t="e">
        <v>#N/A</v>
      </c>
      <c r="L1614" s="9" t="e">
        <v>#N/A</v>
      </c>
      <c r="M1614" s="93" t="e">
        <v>#N/A</v>
      </c>
      <c r="N1614" s="8" t="e">
        <v>#N/A</v>
      </c>
      <c r="O1614" t="e">
        <v>#N/A</v>
      </c>
      <c r="P1614" t="e">
        <v>#N/A</v>
      </c>
      <c r="Q1614" t="e">
        <v>#N/A</v>
      </c>
      <c r="R1614" s="2" t="e">
        <v>#N/A</v>
      </c>
      <c r="S1614" t="e">
        <v>#N/A</v>
      </c>
      <c r="T1614" s="3" t="e">
        <v>#N/A</v>
      </c>
      <c r="U1614" s="3" t="e">
        <v>#N/A</v>
      </c>
      <c r="V1614" t="e">
        <v>#N/A</v>
      </c>
      <c r="W1614" t="e">
        <v>#N/A</v>
      </c>
      <c r="X1614" t="e">
        <v>#N/A</v>
      </c>
      <c r="Y1614" s="3" t="e">
        <v>#N/A</v>
      </c>
      <c r="Z1614" s="8" t="e">
        <v>#N/A</v>
      </c>
      <c r="AA1614" s="30" t="e">
        <v>#N/A</v>
      </c>
      <c r="AB1614" t="e">
        <v>#N/A</v>
      </c>
      <c r="AC1614" t="e">
        <v>#N/A</v>
      </c>
      <c r="AD1614" t="e">
        <v>#N/A</v>
      </c>
      <c r="AE1614" t="e">
        <v>#N/A</v>
      </c>
      <c r="AF1614" t="e">
        <v>#N/A</v>
      </c>
    </row>
    <row r="1615" spans="1:32" x14ac:dyDescent="0.25">
      <c r="A1615" t="e">
        <v>#N/A</v>
      </c>
      <c r="B1615" s="33" t="e">
        <v>#N/A</v>
      </c>
      <c r="C1615" t="e">
        <v>#N/A</v>
      </c>
      <c r="D1615" t="e">
        <v>#N/A</v>
      </c>
      <c r="E1615" s="69" t="e">
        <v>#N/A</v>
      </c>
      <c r="F1615" s="3" t="e">
        <v>#N/A</v>
      </c>
      <c r="G1615" s="3" t="e">
        <v>#N/A</v>
      </c>
      <c r="H1615" s="3" t="e">
        <v>#N/A</v>
      </c>
      <c r="I1615" s="80" t="e">
        <v>#N/A</v>
      </c>
      <c r="J1615" s="80" t="e">
        <v>#N/A</v>
      </c>
      <c r="K1615" s="85" t="e">
        <v>#N/A</v>
      </c>
      <c r="L1615" s="9" t="e">
        <v>#N/A</v>
      </c>
      <c r="M1615" s="93" t="e">
        <v>#N/A</v>
      </c>
      <c r="N1615" s="8" t="e">
        <v>#N/A</v>
      </c>
      <c r="O1615" t="e">
        <v>#N/A</v>
      </c>
      <c r="P1615" t="e">
        <v>#N/A</v>
      </c>
      <c r="Q1615" t="e">
        <v>#N/A</v>
      </c>
      <c r="R1615" s="2" t="e">
        <v>#N/A</v>
      </c>
      <c r="S1615" t="e">
        <v>#N/A</v>
      </c>
      <c r="T1615" s="3" t="e">
        <v>#N/A</v>
      </c>
      <c r="U1615" s="3" t="e">
        <v>#N/A</v>
      </c>
      <c r="V1615" t="e">
        <v>#N/A</v>
      </c>
      <c r="W1615" t="e">
        <v>#N/A</v>
      </c>
      <c r="X1615" t="e">
        <v>#N/A</v>
      </c>
      <c r="Y1615" s="3" t="e">
        <v>#N/A</v>
      </c>
      <c r="Z1615" s="8" t="e">
        <v>#N/A</v>
      </c>
      <c r="AA1615" s="30" t="e">
        <v>#N/A</v>
      </c>
      <c r="AB1615" t="e">
        <v>#N/A</v>
      </c>
      <c r="AC1615" t="e">
        <v>#N/A</v>
      </c>
      <c r="AD1615" t="e">
        <v>#N/A</v>
      </c>
      <c r="AE1615" t="e">
        <v>#N/A</v>
      </c>
      <c r="AF1615" t="e">
        <v>#N/A</v>
      </c>
    </row>
    <row r="1616" spans="1:32" x14ac:dyDescent="0.25">
      <c r="A1616" t="e">
        <v>#N/A</v>
      </c>
      <c r="B1616" s="33" t="e">
        <v>#N/A</v>
      </c>
      <c r="C1616" t="e">
        <v>#N/A</v>
      </c>
      <c r="D1616" t="e">
        <v>#N/A</v>
      </c>
      <c r="E1616" s="69" t="e">
        <v>#N/A</v>
      </c>
      <c r="F1616" s="3" t="e">
        <v>#N/A</v>
      </c>
      <c r="G1616" s="3" t="e">
        <v>#N/A</v>
      </c>
      <c r="H1616" s="3" t="e">
        <v>#N/A</v>
      </c>
      <c r="I1616" s="80" t="e">
        <v>#N/A</v>
      </c>
      <c r="J1616" s="80" t="e">
        <v>#N/A</v>
      </c>
      <c r="K1616" s="85" t="e">
        <v>#N/A</v>
      </c>
      <c r="L1616" s="9" t="e">
        <v>#N/A</v>
      </c>
      <c r="M1616" s="93" t="e">
        <v>#N/A</v>
      </c>
      <c r="N1616" s="8" t="e">
        <v>#N/A</v>
      </c>
      <c r="O1616" t="e">
        <v>#N/A</v>
      </c>
      <c r="P1616" t="e">
        <v>#N/A</v>
      </c>
      <c r="Q1616" t="e">
        <v>#N/A</v>
      </c>
      <c r="R1616" s="2" t="e">
        <v>#N/A</v>
      </c>
      <c r="S1616" t="e">
        <v>#N/A</v>
      </c>
      <c r="T1616" s="3" t="e">
        <v>#N/A</v>
      </c>
      <c r="U1616" s="3" t="e">
        <v>#N/A</v>
      </c>
      <c r="V1616" t="e">
        <v>#N/A</v>
      </c>
      <c r="W1616" t="e">
        <v>#N/A</v>
      </c>
      <c r="X1616" t="e">
        <v>#N/A</v>
      </c>
      <c r="Y1616" s="3" t="e">
        <v>#N/A</v>
      </c>
      <c r="Z1616" s="8" t="e">
        <v>#N/A</v>
      </c>
      <c r="AA1616" s="30" t="e">
        <v>#N/A</v>
      </c>
      <c r="AB1616" t="e">
        <v>#N/A</v>
      </c>
      <c r="AC1616" t="e">
        <v>#N/A</v>
      </c>
      <c r="AD1616" t="e">
        <v>#N/A</v>
      </c>
      <c r="AE1616" t="e">
        <v>#N/A</v>
      </c>
      <c r="AF1616" t="e">
        <v>#N/A</v>
      </c>
    </row>
    <row r="1617" spans="1:32" x14ac:dyDescent="0.25">
      <c r="A1617" t="e">
        <v>#N/A</v>
      </c>
      <c r="B1617" s="33" t="e">
        <v>#N/A</v>
      </c>
      <c r="C1617" t="e">
        <v>#N/A</v>
      </c>
      <c r="D1617" t="e">
        <v>#N/A</v>
      </c>
      <c r="E1617" s="69" t="e">
        <v>#N/A</v>
      </c>
      <c r="F1617" s="3" t="e">
        <v>#N/A</v>
      </c>
      <c r="G1617" s="3" t="e">
        <v>#N/A</v>
      </c>
      <c r="H1617" s="3" t="e">
        <v>#N/A</v>
      </c>
      <c r="I1617" s="80" t="e">
        <v>#N/A</v>
      </c>
      <c r="J1617" s="80" t="e">
        <v>#N/A</v>
      </c>
      <c r="K1617" s="85" t="e">
        <v>#N/A</v>
      </c>
      <c r="L1617" s="9" t="e">
        <v>#N/A</v>
      </c>
      <c r="M1617" s="93" t="e">
        <v>#N/A</v>
      </c>
      <c r="N1617" s="8" t="e">
        <v>#N/A</v>
      </c>
      <c r="O1617" t="e">
        <v>#N/A</v>
      </c>
      <c r="P1617" t="e">
        <v>#N/A</v>
      </c>
      <c r="Q1617" t="e">
        <v>#N/A</v>
      </c>
      <c r="R1617" s="2" t="e">
        <v>#N/A</v>
      </c>
      <c r="S1617" t="e">
        <v>#N/A</v>
      </c>
      <c r="T1617" s="3" t="e">
        <v>#N/A</v>
      </c>
      <c r="U1617" s="3" t="e">
        <v>#N/A</v>
      </c>
      <c r="V1617" t="e">
        <v>#N/A</v>
      </c>
      <c r="W1617" t="e">
        <v>#N/A</v>
      </c>
      <c r="X1617" t="e">
        <v>#N/A</v>
      </c>
      <c r="Y1617" s="3" t="e">
        <v>#N/A</v>
      </c>
      <c r="Z1617" s="8" t="e">
        <v>#N/A</v>
      </c>
      <c r="AA1617" s="30" t="e">
        <v>#N/A</v>
      </c>
      <c r="AB1617" t="e">
        <v>#N/A</v>
      </c>
      <c r="AC1617" t="e">
        <v>#N/A</v>
      </c>
      <c r="AD1617" t="e">
        <v>#N/A</v>
      </c>
      <c r="AE1617" t="e">
        <v>#N/A</v>
      </c>
      <c r="AF1617" t="e">
        <v>#N/A</v>
      </c>
    </row>
    <row r="1618" spans="1:32" x14ac:dyDescent="0.25">
      <c r="A1618" t="e">
        <v>#N/A</v>
      </c>
      <c r="B1618" s="33" t="e">
        <v>#N/A</v>
      </c>
      <c r="C1618" t="e">
        <v>#N/A</v>
      </c>
      <c r="D1618" t="e">
        <v>#N/A</v>
      </c>
      <c r="E1618" s="69" t="e">
        <v>#N/A</v>
      </c>
      <c r="F1618" s="3" t="e">
        <v>#N/A</v>
      </c>
      <c r="G1618" s="3" t="e">
        <v>#N/A</v>
      </c>
      <c r="H1618" s="3" t="e">
        <v>#N/A</v>
      </c>
      <c r="I1618" s="80" t="e">
        <v>#N/A</v>
      </c>
      <c r="J1618" s="80" t="e">
        <v>#N/A</v>
      </c>
      <c r="K1618" s="85" t="e">
        <v>#N/A</v>
      </c>
      <c r="L1618" s="9" t="e">
        <v>#N/A</v>
      </c>
      <c r="M1618" s="93" t="e">
        <v>#N/A</v>
      </c>
      <c r="N1618" s="8" t="e">
        <v>#N/A</v>
      </c>
      <c r="O1618" t="e">
        <v>#N/A</v>
      </c>
      <c r="P1618" t="e">
        <v>#N/A</v>
      </c>
      <c r="Q1618" t="e">
        <v>#N/A</v>
      </c>
      <c r="R1618" s="2" t="e">
        <v>#N/A</v>
      </c>
      <c r="S1618" t="e">
        <v>#N/A</v>
      </c>
      <c r="T1618" s="3" t="e">
        <v>#N/A</v>
      </c>
      <c r="U1618" s="3" t="e">
        <v>#N/A</v>
      </c>
      <c r="V1618" t="e">
        <v>#N/A</v>
      </c>
      <c r="W1618" t="e">
        <v>#N/A</v>
      </c>
      <c r="X1618" t="e">
        <v>#N/A</v>
      </c>
      <c r="Y1618" s="3" t="e">
        <v>#N/A</v>
      </c>
      <c r="Z1618" s="8" t="e">
        <v>#N/A</v>
      </c>
      <c r="AA1618" s="30" t="e">
        <v>#N/A</v>
      </c>
      <c r="AB1618" t="e">
        <v>#N/A</v>
      </c>
      <c r="AC1618" t="e">
        <v>#N/A</v>
      </c>
      <c r="AD1618" t="e">
        <v>#N/A</v>
      </c>
      <c r="AE1618" t="e">
        <v>#N/A</v>
      </c>
      <c r="AF1618" t="e">
        <v>#N/A</v>
      </c>
    </row>
    <row r="1619" spans="1:32" x14ac:dyDescent="0.25">
      <c r="A1619" t="e">
        <v>#N/A</v>
      </c>
      <c r="B1619" s="33" t="e">
        <v>#N/A</v>
      </c>
      <c r="C1619" t="e">
        <v>#N/A</v>
      </c>
      <c r="D1619" t="e">
        <v>#N/A</v>
      </c>
      <c r="E1619" s="69" t="e">
        <v>#N/A</v>
      </c>
      <c r="F1619" s="3" t="e">
        <v>#N/A</v>
      </c>
      <c r="G1619" s="3" t="e">
        <v>#N/A</v>
      </c>
      <c r="H1619" s="3" t="e">
        <v>#N/A</v>
      </c>
      <c r="I1619" s="80" t="e">
        <v>#N/A</v>
      </c>
      <c r="J1619" s="80" t="e">
        <v>#N/A</v>
      </c>
      <c r="K1619" s="85" t="e">
        <v>#N/A</v>
      </c>
      <c r="L1619" s="9" t="e">
        <v>#N/A</v>
      </c>
      <c r="M1619" s="93" t="e">
        <v>#N/A</v>
      </c>
      <c r="N1619" s="8" t="e">
        <v>#N/A</v>
      </c>
      <c r="O1619" t="e">
        <v>#N/A</v>
      </c>
      <c r="P1619" t="e">
        <v>#N/A</v>
      </c>
      <c r="Q1619" t="e">
        <v>#N/A</v>
      </c>
      <c r="R1619" s="2" t="e">
        <v>#N/A</v>
      </c>
      <c r="S1619" t="e">
        <v>#N/A</v>
      </c>
      <c r="T1619" s="3" t="e">
        <v>#N/A</v>
      </c>
      <c r="U1619" s="3" t="e">
        <v>#N/A</v>
      </c>
      <c r="V1619" t="e">
        <v>#N/A</v>
      </c>
      <c r="W1619" t="e">
        <v>#N/A</v>
      </c>
      <c r="X1619" t="e">
        <v>#N/A</v>
      </c>
      <c r="Y1619" s="3" t="e">
        <v>#N/A</v>
      </c>
      <c r="Z1619" s="8" t="e">
        <v>#N/A</v>
      </c>
      <c r="AA1619" s="30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</row>
    <row r="1620" spans="1:32" x14ac:dyDescent="0.25">
      <c r="A1620" t="e">
        <v>#N/A</v>
      </c>
      <c r="B1620" s="33" t="e">
        <v>#N/A</v>
      </c>
      <c r="C1620" t="e">
        <v>#N/A</v>
      </c>
      <c r="D1620" t="e">
        <v>#N/A</v>
      </c>
      <c r="E1620" s="69" t="e">
        <v>#N/A</v>
      </c>
      <c r="F1620" s="3" t="e">
        <v>#N/A</v>
      </c>
      <c r="G1620" s="3" t="e">
        <v>#N/A</v>
      </c>
      <c r="H1620" s="3" t="e">
        <v>#N/A</v>
      </c>
      <c r="I1620" s="80" t="e">
        <v>#N/A</v>
      </c>
      <c r="J1620" s="80" t="e">
        <v>#N/A</v>
      </c>
      <c r="K1620" s="85" t="e">
        <v>#N/A</v>
      </c>
      <c r="L1620" s="9" t="e">
        <v>#N/A</v>
      </c>
      <c r="M1620" s="93" t="e">
        <v>#N/A</v>
      </c>
      <c r="N1620" s="8" t="e">
        <v>#N/A</v>
      </c>
      <c r="O1620" t="e">
        <v>#N/A</v>
      </c>
      <c r="P1620" t="e">
        <v>#N/A</v>
      </c>
      <c r="Q1620" t="e">
        <v>#N/A</v>
      </c>
      <c r="R1620" s="2" t="e">
        <v>#N/A</v>
      </c>
      <c r="S1620" t="e">
        <v>#N/A</v>
      </c>
      <c r="T1620" s="3" t="e">
        <v>#N/A</v>
      </c>
      <c r="U1620" s="3" t="e">
        <v>#N/A</v>
      </c>
      <c r="V1620" t="e">
        <v>#N/A</v>
      </c>
      <c r="W1620" t="e">
        <v>#N/A</v>
      </c>
      <c r="X1620" t="e">
        <v>#N/A</v>
      </c>
      <c r="Y1620" s="3" t="e">
        <v>#N/A</v>
      </c>
      <c r="Z1620" s="8" t="e">
        <v>#N/A</v>
      </c>
      <c r="AA1620" s="3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</row>
    <row r="1621" spans="1:32" x14ac:dyDescent="0.25">
      <c r="A1621" t="e">
        <v>#N/A</v>
      </c>
      <c r="B1621" s="33" t="e">
        <v>#N/A</v>
      </c>
      <c r="C1621" t="e">
        <v>#N/A</v>
      </c>
      <c r="D1621" t="e">
        <v>#N/A</v>
      </c>
      <c r="E1621" s="69" t="e">
        <v>#N/A</v>
      </c>
      <c r="F1621" s="3" t="e">
        <v>#N/A</v>
      </c>
      <c r="G1621" s="3" t="e">
        <v>#N/A</v>
      </c>
      <c r="H1621" s="3" t="e">
        <v>#N/A</v>
      </c>
      <c r="I1621" s="80" t="e">
        <v>#N/A</v>
      </c>
      <c r="J1621" s="80" t="e">
        <v>#N/A</v>
      </c>
      <c r="K1621" s="85" t="e">
        <v>#N/A</v>
      </c>
      <c r="L1621" s="9" t="e">
        <v>#N/A</v>
      </c>
      <c r="M1621" s="93" t="e">
        <v>#N/A</v>
      </c>
      <c r="N1621" s="8" t="e">
        <v>#N/A</v>
      </c>
      <c r="O1621" t="e">
        <v>#N/A</v>
      </c>
      <c r="P1621" t="e">
        <v>#N/A</v>
      </c>
      <c r="Q1621" t="e">
        <v>#N/A</v>
      </c>
      <c r="R1621" s="2" t="e">
        <v>#N/A</v>
      </c>
      <c r="S1621" t="e">
        <v>#N/A</v>
      </c>
      <c r="T1621" s="3" t="e">
        <v>#N/A</v>
      </c>
      <c r="U1621" s="3" t="e">
        <v>#N/A</v>
      </c>
      <c r="V1621" t="e">
        <v>#N/A</v>
      </c>
      <c r="W1621" t="e">
        <v>#N/A</v>
      </c>
      <c r="X1621" t="e">
        <v>#N/A</v>
      </c>
      <c r="Y1621" s="3" t="e">
        <v>#N/A</v>
      </c>
      <c r="Z1621" s="8" t="e">
        <v>#N/A</v>
      </c>
      <c r="AA1621" s="30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</row>
    <row r="1622" spans="1:32" x14ac:dyDescent="0.25">
      <c r="A1622" t="e">
        <v>#N/A</v>
      </c>
      <c r="B1622" s="33" t="e">
        <v>#N/A</v>
      </c>
      <c r="C1622" t="e">
        <v>#N/A</v>
      </c>
      <c r="D1622" t="e">
        <v>#N/A</v>
      </c>
      <c r="E1622" s="69" t="e">
        <v>#N/A</v>
      </c>
      <c r="F1622" s="3" t="e">
        <v>#N/A</v>
      </c>
      <c r="G1622" s="3" t="e">
        <v>#N/A</v>
      </c>
      <c r="H1622" s="3" t="e">
        <v>#N/A</v>
      </c>
      <c r="I1622" s="80" t="e">
        <v>#N/A</v>
      </c>
      <c r="J1622" s="80" t="e">
        <v>#N/A</v>
      </c>
      <c r="K1622" s="85" t="e">
        <v>#N/A</v>
      </c>
      <c r="L1622" s="9" t="e">
        <v>#N/A</v>
      </c>
      <c r="M1622" s="93" t="e">
        <v>#N/A</v>
      </c>
      <c r="N1622" s="8" t="e">
        <v>#N/A</v>
      </c>
      <c r="O1622" t="e">
        <v>#N/A</v>
      </c>
      <c r="P1622" t="e">
        <v>#N/A</v>
      </c>
      <c r="Q1622" t="e">
        <v>#N/A</v>
      </c>
      <c r="R1622" s="2" t="e">
        <v>#N/A</v>
      </c>
      <c r="S1622" t="e">
        <v>#N/A</v>
      </c>
      <c r="T1622" s="3" t="e">
        <v>#N/A</v>
      </c>
      <c r="U1622" s="3" t="e">
        <v>#N/A</v>
      </c>
      <c r="V1622" t="e">
        <v>#N/A</v>
      </c>
      <c r="W1622" t="e">
        <v>#N/A</v>
      </c>
      <c r="X1622" t="e">
        <v>#N/A</v>
      </c>
      <c r="Y1622" s="3" t="e">
        <v>#N/A</v>
      </c>
      <c r="Z1622" s="8" t="e">
        <v>#N/A</v>
      </c>
      <c r="AA1622" s="30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</row>
    <row r="1623" spans="1:32" x14ac:dyDescent="0.25">
      <c r="A1623" t="e">
        <v>#N/A</v>
      </c>
      <c r="B1623" s="33" t="e">
        <v>#N/A</v>
      </c>
      <c r="C1623" t="e">
        <v>#N/A</v>
      </c>
      <c r="D1623" t="e">
        <v>#N/A</v>
      </c>
      <c r="E1623" s="69" t="e">
        <v>#N/A</v>
      </c>
      <c r="F1623" s="3" t="e">
        <v>#N/A</v>
      </c>
      <c r="G1623" s="3" t="e">
        <v>#N/A</v>
      </c>
      <c r="H1623" s="3" t="e">
        <v>#N/A</v>
      </c>
      <c r="I1623" s="80" t="e">
        <v>#N/A</v>
      </c>
      <c r="J1623" s="80" t="e">
        <v>#N/A</v>
      </c>
      <c r="K1623" s="85" t="e">
        <v>#N/A</v>
      </c>
      <c r="L1623" s="9" t="e">
        <v>#N/A</v>
      </c>
      <c r="M1623" s="93" t="e">
        <v>#N/A</v>
      </c>
      <c r="N1623" s="8" t="e">
        <v>#N/A</v>
      </c>
      <c r="O1623" t="e">
        <v>#N/A</v>
      </c>
      <c r="P1623" t="e">
        <v>#N/A</v>
      </c>
      <c r="Q1623" t="e">
        <v>#N/A</v>
      </c>
      <c r="R1623" s="2" t="e">
        <v>#N/A</v>
      </c>
      <c r="S1623" t="e">
        <v>#N/A</v>
      </c>
      <c r="T1623" s="3" t="e">
        <v>#N/A</v>
      </c>
      <c r="U1623" s="3" t="e">
        <v>#N/A</v>
      </c>
      <c r="V1623" t="e">
        <v>#N/A</v>
      </c>
      <c r="W1623" t="e">
        <v>#N/A</v>
      </c>
      <c r="X1623" t="e">
        <v>#N/A</v>
      </c>
      <c r="Y1623" s="3" t="e">
        <v>#N/A</v>
      </c>
      <c r="Z1623" s="8" t="e">
        <v>#N/A</v>
      </c>
      <c r="AA1623" s="30" t="e">
        <v>#N/A</v>
      </c>
      <c r="AB1623" t="e">
        <v>#N/A</v>
      </c>
      <c r="AC1623" t="e">
        <v>#N/A</v>
      </c>
      <c r="AD1623" t="e">
        <v>#N/A</v>
      </c>
      <c r="AE1623" t="e">
        <v>#N/A</v>
      </c>
      <c r="AF1623" t="e">
        <v>#N/A</v>
      </c>
    </row>
    <row r="1624" spans="1:32" x14ac:dyDescent="0.25">
      <c r="A1624" t="e">
        <v>#N/A</v>
      </c>
      <c r="B1624" s="33" t="e">
        <v>#N/A</v>
      </c>
      <c r="C1624" t="e">
        <v>#N/A</v>
      </c>
      <c r="D1624" t="e">
        <v>#N/A</v>
      </c>
      <c r="E1624" s="69" t="e">
        <v>#N/A</v>
      </c>
      <c r="F1624" s="3" t="e">
        <v>#N/A</v>
      </c>
      <c r="G1624" s="3" t="e">
        <v>#N/A</v>
      </c>
      <c r="H1624" s="3" t="e">
        <v>#N/A</v>
      </c>
      <c r="I1624" s="80" t="e">
        <v>#N/A</v>
      </c>
      <c r="J1624" s="80" t="e">
        <v>#N/A</v>
      </c>
      <c r="K1624" s="85" t="e">
        <v>#N/A</v>
      </c>
      <c r="L1624" s="9" t="e">
        <v>#N/A</v>
      </c>
      <c r="M1624" s="93" t="e">
        <v>#N/A</v>
      </c>
      <c r="N1624" s="8" t="e">
        <v>#N/A</v>
      </c>
      <c r="O1624" t="e">
        <v>#N/A</v>
      </c>
      <c r="P1624" t="e">
        <v>#N/A</v>
      </c>
      <c r="Q1624" t="e">
        <v>#N/A</v>
      </c>
      <c r="R1624" s="2" t="e">
        <v>#N/A</v>
      </c>
      <c r="S1624" t="e">
        <v>#N/A</v>
      </c>
      <c r="T1624" s="3" t="e">
        <v>#N/A</v>
      </c>
      <c r="U1624" s="3" t="e">
        <v>#N/A</v>
      </c>
      <c r="V1624" t="e">
        <v>#N/A</v>
      </c>
      <c r="W1624" t="e">
        <v>#N/A</v>
      </c>
      <c r="X1624" t="e">
        <v>#N/A</v>
      </c>
      <c r="Y1624" s="3" t="e">
        <v>#N/A</v>
      </c>
      <c r="Z1624" s="8" t="e">
        <v>#N/A</v>
      </c>
      <c r="AA1624" s="30" t="e">
        <v>#N/A</v>
      </c>
      <c r="AB1624" t="e">
        <v>#N/A</v>
      </c>
      <c r="AC1624" t="e">
        <v>#N/A</v>
      </c>
      <c r="AD1624" t="e">
        <v>#N/A</v>
      </c>
      <c r="AE1624" t="e">
        <v>#N/A</v>
      </c>
      <c r="AF1624" t="e">
        <v>#N/A</v>
      </c>
    </row>
    <row r="1625" spans="1:32" x14ac:dyDescent="0.25">
      <c r="A1625" t="e">
        <v>#N/A</v>
      </c>
      <c r="B1625" s="33" t="e">
        <v>#N/A</v>
      </c>
      <c r="C1625" t="e">
        <v>#N/A</v>
      </c>
      <c r="D1625" t="e">
        <v>#N/A</v>
      </c>
      <c r="E1625" s="69" t="e">
        <v>#N/A</v>
      </c>
      <c r="F1625" s="3" t="e">
        <v>#N/A</v>
      </c>
      <c r="G1625" s="3" t="e">
        <v>#N/A</v>
      </c>
      <c r="H1625" s="3" t="e">
        <v>#N/A</v>
      </c>
      <c r="I1625" s="80" t="e">
        <v>#N/A</v>
      </c>
      <c r="J1625" s="80" t="e">
        <v>#N/A</v>
      </c>
      <c r="K1625" s="85" t="e">
        <v>#N/A</v>
      </c>
      <c r="L1625" s="9" t="e">
        <v>#N/A</v>
      </c>
      <c r="M1625" s="93" t="e">
        <v>#N/A</v>
      </c>
      <c r="N1625" s="8" t="e">
        <v>#N/A</v>
      </c>
      <c r="O1625" t="e">
        <v>#N/A</v>
      </c>
      <c r="P1625" t="e">
        <v>#N/A</v>
      </c>
      <c r="Q1625" t="e">
        <v>#N/A</v>
      </c>
      <c r="R1625" s="2" t="e">
        <v>#N/A</v>
      </c>
      <c r="S1625" t="e">
        <v>#N/A</v>
      </c>
      <c r="T1625" s="3" t="e">
        <v>#N/A</v>
      </c>
      <c r="U1625" s="3" t="e">
        <v>#N/A</v>
      </c>
      <c r="V1625" t="e">
        <v>#N/A</v>
      </c>
      <c r="W1625" t="e">
        <v>#N/A</v>
      </c>
      <c r="X1625" t="e">
        <v>#N/A</v>
      </c>
      <c r="Y1625" s="3" t="e">
        <v>#N/A</v>
      </c>
      <c r="Z1625" s="8" t="e">
        <v>#N/A</v>
      </c>
      <c r="AA1625" s="30" t="e">
        <v>#N/A</v>
      </c>
      <c r="AB1625" t="e">
        <v>#N/A</v>
      </c>
      <c r="AC1625" t="e">
        <v>#N/A</v>
      </c>
      <c r="AD1625" t="e">
        <v>#N/A</v>
      </c>
      <c r="AE1625" t="e">
        <v>#N/A</v>
      </c>
      <c r="AF1625" t="e">
        <v>#N/A</v>
      </c>
    </row>
    <row r="1626" spans="1:32" x14ac:dyDescent="0.25">
      <c r="A1626" t="e">
        <v>#N/A</v>
      </c>
      <c r="B1626" s="33" t="e">
        <v>#N/A</v>
      </c>
      <c r="C1626" t="e">
        <v>#N/A</v>
      </c>
      <c r="D1626" t="e">
        <v>#N/A</v>
      </c>
      <c r="E1626" s="69" t="e">
        <v>#N/A</v>
      </c>
      <c r="F1626" s="3" t="e">
        <v>#N/A</v>
      </c>
      <c r="G1626" s="3" t="e">
        <v>#N/A</v>
      </c>
      <c r="H1626" s="3" t="e">
        <v>#N/A</v>
      </c>
      <c r="I1626" s="80" t="e">
        <v>#N/A</v>
      </c>
      <c r="J1626" s="80" t="e">
        <v>#N/A</v>
      </c>
      <c r="K1626" s="85" t="e">
        <v>#N/A</v>
      </c>
      <c r="L1626" s="9" t="e">
        <v>#N/A</v>
      </c>
      <c r="M1626" s="93" t="e">
        <v>#N/A</v>
      </c>
      <c r="N1626" s="8" t="e">
        <v>#N/A</v>
      </c>
      <c r="O1626" t="e">
        <v>#N/A</v>
      </c>
      <c r="P1626" t="e">
        <v>#N/A</v>
      </c>
      <c r="Q1626" t="e">
        <v>#N/A</v>
      </c>
      <c r="R1626" s="2" t="e">
        <v>#N/A</v>
      </c>
      <c r="S1626" t="e">
        <v>#N/A</v>
      </c>
      <c r="T1626" s="3" t="e">
        <v>#N/A</v>
      </c>
      <c r="U1626" s="3" t="e">
        <v>#N/A</v>
      </c>
      <c r="V1626" t="e">
        <v>#N/A</v>
      </c>
      <c r="W1626" t="e">
        <v>#N/A</v>
      </c>
      <c r="X1626" t="e">
        <v>#N/A</v>
      </c>
      <c r="Y1626" s="3" t="e">
        <v>#N/A</v>
      </c>
      <c r="Z1626" s="8" t="e">
        <v>#N/A</v>
      </c>
      <c r="AA1626" s="30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</row>
    <row r="1627" spans="1:32" x14ac:dyDescent="0.25">
      <c r="A1627" t="e">
        <v>#N/A</v>
      </c>
      <c r="B1627" s="33" t="e">
        <v>#N/A</v>
      </c>
      <c r="C1627" t="e">
        <v>#N/A</v>
      </c>
      <c r="D1627" t="e">
        <v>#N/A</v>
      </c>
      <c r="E1627" s="69" t="e">
        <v>#N/A</v>
      </c>
      <c r="F1627" s="3" t="e">
        <v>#N/A</v>
      </c>
      <c r="G1627" s="3" t="e">
        <v>#N/A</v>
      </c>
      <c r="H1627" s="3" t="e">
        <v>#N/A</v>
      </c>
      <c r="I1627" s="80" t="e">
        <v>#N/A</v>
      </c>
      <c r="J1627" s="80" t="e">
        <v>#N/A</v>
      </c>
      <c r="K1627" s="85" t="e">
        <v>#N/A</v>
      </c>
      <c r="L1627" s="9" t="e">
        <v>#N/A</v>
      </c>
      <c r="M1627" s="93" t="e">
        <v>#N/A</v>
      </c>
      <c r="N1627" s="8" t="e">
        <v>#N/A</v>
      </c>
      <c r="O1627" t="e">
        <v>#N/A</v>
      </c>
      <c r="P1627" t="e">
        <v>#N/A</v>
      </c>
      <c r="Q1627" t="e">
        <v>#N/A</v>
      </c>
      <c r="R1627" s="2" t="e">
        <v>#N/A</v>
      </c>
      <c r="S1627" t="e">
        <v>#N/A</v>
      </c>
      <c r="T1627" s="3" t="e">
        <v>#N/A</v>
      </c>
      <c r="U1627" s="3" t="e">
        <v>#N/A</v>
      </c>
      <c r="V1627" t="e">
        <v>#N/A</v>
      </c>
      <c r="W1627" t="e">
        <v>#N/A</v>
      </c>
      <c r="X1627" t="e">
        <v>#N/A</v>
      </c>
      <c r="Y1627" s="3" t="e">
        <v>#N/A</v>
      </c>
      <c r="Z1627" s="8" t="e">
        <v>#N/A</v>
      </c>
      <c r="AA1627" s="30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</row>
    <row r="1628" spans="1:32" x14ac:dyDescent="0.25">
      <c r="A1628" t="e">
        <v>#N/A</v>
      </c>
      <c r="B1628" s="33" t="e">
        <v>#N/A</v>
      </c>
      <c r="C1628" t="e">
        <v>#N/A</v>
      </c>
      <c r="D1628" t="e">
        <v>#N/A</v>
      </c>
      <c r="E1628" s="69" t="e">
        <v>#N/A</v>
      </c>
      <c r="F1628" s="3" t="e">
        <v>#N/A</v>
      </c>
      <c r="G1628" s="3" t="e">
        <v>#N/A</v>
      </c>
      <c r="H1628" s="3" t="e">
        <v>#N/A</v>
      </c>
      <c r="I1628" s="80" t="e">
        <v>#N/A</v>
      </c>
      <c r="J1628" s="80" t="e">
        <v>#N/A</v>
      </c>
      <c r="K1628" s="85" t="e">
        <v>#N/A</v>
      </c>
      <c r="L1628" s="9" t="e">
        <v>#N/A</v>
      </c>
      <c r="M1628" s="93" t="e">
        <v>#N/A</v>
      </c>
      <c r="N1628" s="8" t="e">
        <v>#N/A</v>
      </c>
      <c r="O1628" t="e">
        <v>#N/A</v>
      </c>
      <c r="P1628" t="e">
        <v>#N/A</v>
      </c>
      <c r="Q1628" t="e">
        <v>#N/A</v>
      </c>
      <c r="R1628" s="2" t="e">
        <v>#N/A</v>
      </c>
      <c r="S1628" t="e">
        <v>#N/A</v>
      </c>
      <c r="T1628" s="3" t="e">
        <v>#N/A</v>
      </c>
      <c r="U1628" s="3" t="e">
        <v>#N/A</v>
      </c>
      <c r="V1628" t="e">
        <v>#N/A</v>
      </c>
      <c r="W1628" t="e">
        <v>#N/A</v>
      </c>
      <c r="X1628" t="e">
        <v>#N/A</v>
      </c>
      <c r="Y1628" s="3" t="e">
        <v>#N/A</v>
      </c>
      <c r="Z1628" s="8" t="e">
        <v>#N/A</v>
      </c>
      <c r="AA1628" s="30" t="e">
        <v>#N/A</v>
      </c>
      <c r="AB1628" t="e">
        <v>#N/A</v>
      </c>
      <c r="AC1628" t="e">
        <v>#N/A</v>
      </c>
      <c r="AD1628" t="e">
        <v>#N/A</v>
      </c>
      <c r="AE1628" t="e">
        <v>#N/A</v>
      </c>
      <c r="AF1628" t="e">
        <v>#N/A</v>
      </c>
    </row>
    <row r="1629" spans="1:32" x14ac:dyDescent="0.25">
      <c r="A1629" t="e">
        <v>#N/A</v>
      </c>
      <c r="B1629" s="33" t="e">
        <v>#N/A</v>
      </c>
      <c r="C1629" t="e">
        <v>#N/A</v>
      </c>
      <c r="D1629" t="e">
        <v>#N/A</v>
      </c>
      <c r="E1629" s="69" t="e">
        <v>#N/A</v>
      </c>
      <c r="F1629" s="3" t="e">
        <v>#N/A</v>
      </c>
      <c r="G1629" s="3" t="e">
        <v>#N/A</v>
      </c>
      <c r="H1629" s="3" t="e">
        <v>#N/A</v>
      </c>
      <c r="I1629" s="80" t="e">
        <v>#N/A</v>
      </c>
      <c r="J1629" s="80" t="e">
        <v>#N/A</v>
      </c>
      <c r="K1629" s="85" t="e">
        <v>#N/A</v>
      </c>
      <c r="L1629" s="9" t="e">
        <v>#N/A</v>
      </c>
      <c r="M1629" s="93" t="e">
        <v>#N/A</v>
      </c>
      <c r="N1629" s="8" t="e">
        <v>#N/A</v>
      </c>
      <c r="O1629" t="e">
        <v>#N/A</v>
      </c>
      <c r="P1629" t="e">
        <v>#N/A</v>
      </c>
      <c r="Q1629" t="e">
        <v>#N/A</v>
      </c>
      <c r="R1629" s="2" t="e">
        <v>#N/A</v>
      </c>
      <c r="S1629" t="e">
        <v>#N/A</v>
      </c>
      <c r="T1629" s="3" t="e">
        <v>#N/A</v>
      </c>
      <c r="U1629" s="3" t="e">
        <v>#N/A</v>
      </c>
      <c r="V1629" t="e">
        <v>#N/A</v>
      </c>
      <c r="W1629" t="e">
        <v>#N/A</v>
      </c>
      <c r="X1629" t="e">
        <v>#N/A</v>
      </c>
      <c r="Y1629" s="3" t="e">
        <v>#N/A</v>
      </c>
      <c r="Z1629" s="8" t="e">
        <v>#N/A</v>
      </c>
      <c r="AA1629" s="30" t="e">
        <v>#N/A</v>
      </c>
      <c r="AB1629" t="e">
        <v>#N/A</v>
      </c>
      <c r="AC1629" t="e">
        <v>#N/A</v>
      </c>
      <c r="AD1629" t="e">
        <v>#N/A</v>
      </c>
      <c r="AE1629" t="e">
        <v>#N/A</v>
      </c>
      <c r="AF1629" t="e">
        <v>#N/A</v>
      </c>
    </row>
    <row r="1630" spans="1:32" x14ac:dyDescent="0.25">
      <c r="A1630" t="e">
        <v>#N/A</v>
      </c>
      <c r="B1630" s="33" t="e">
        <v>#N/A</v>
      </c>
      <c r="C1630" t="e">
        <v>#N/A</v>
      </c>
      <c r="D1630" t="e">
        <v>#N/A</v>
      </c>
      <c r="E1630" s="69" t="e">
        <v>#N/A</v>
      </c>
      <c r="F1630" s="3" t="e">
        <v>#N/A</v>
      </c>
      <c r="G1630" s="3" t="e">
        <v>#N/A</v>
      </c>
      <c r="H1630" s="3" t="e">
        <v>#N/A</v>
      </c>
      <c r="I1630" s="80" t="e">
        <v>#N/A</v>
      </c>
      <c r="J1630" s="80" t="e">
        <v>#N/A</v>
      </c>
      <c r="K1630" s="85" t="e">
        <v>#N/A</v>
      </c>
      <c r="L1630" s="9" t="e">
        <v>#N/A</v>
      </c>
      <c r="M1630" s="93" t="e">
        <v>#N/A</v>
      </c>
      <c r="N1630" s="8" t="e">
        <v>#N/A</v>
      </c>
      <c r="O1630" t="e">
        <v>#N/A</v>
      </c>
      <c r="P1630" t="e">
        <v>#N/A</v>
      </c>
      <c r="Q1630" t="e">
        <v>#N/A</v>
      </c>
      <c r="R1630" s="2" t="e">
        <v>#N/A</v>
      </c>
      <c r="S1630" t="e">
        <v>#N/A</v>
      </c>
      <c r="T1630" s="3" t="e">
        <v>#N/A</v>
      </c>
      <c r="U1630" s="3" t="e">
        <v>#N/A</v>
      </c>
      <c r="V1630" t="e">
        <v>#N/A</v>
      </c>
      <c r="W1630" t="e">
        <v>#N/A</v>
      </c>
      <c r="X1630" t="e">
        <v>#N/A</v>
      </c>
      <c r="Y1630" s="3" t="e">
        <v>#N/A</v>
      </c>
      <c r="Z1630" s="8" t="e">
        <v>#N/A</v>
      </c>
      <c r="AA1630" s="30" t="e">
        <v>#N/A</v>
      </c>
      <c r="AB1630" t="e">
        <v>#N/A</v>
      </c>
      <c r="AC1630" t="e">
        <v>#N/A</v>
      </c>
      <c r="AD1630" t="e">
        <v>#N/A</v>
      </c>
      <c r="AE1630" t="e">
        <v>#N/A</v>
      </c>
      <c r="AF1630" t="e">
        <v>#N/A</v>
      </c>
    </row>
    <row r="1631" spans="1:32" x14ac:dyDescent="0.25">
      <c r="A1631" t="e">
        <v>#N/A</v>
      </c>
      <c r="B1631" s="33" t="e">
        <v>#N/A</v>
      </c>
      <c r="C1631" t="e">
        <v>#N/A</v>
      </c>
      <c r="D1631" t="e">
        <v>#N/A</v>
      </c>
      <c r="E1631" s="69" t="e">
        <v>#N/A</v>
      </c>
      <c r="F1631" s="3" t="e">
        <v>#N/A</v>
      </c>
      <c r="G1631" s="3" t="e">
        <v>#N/A</v>
      </c>
      <c r="H1631" s="3" t="e">
        <v>#N/A</v>
      </c>
      <c r="I1631" s="80" t="e">
        <v>#N/A</v>
      </c>
      <c r="J1631" s="80" t="e">
        <v>#N/A</v>
      </c>
      <c r="K1631" s="85" t="e">
        <v>#N/A</v>
      </c>
      <c r="L1631" s="9" t="e">
        <v>#N/A</v>
      </c>
      <c r="M1631" s="93" t="e">
        <v>#N/A</v>
      </c>
      <c r="N1631" s="8" t="e">
        <v>#N/A</v>
      </c>
      <c r="O1631" t="e">
        <v>#N/A</v>
      </c>
      <c r="P1631" t="e">
        <v>#N/A</v>
      </c>
      <c r="Q1631" t="e">
        <v>#N/A</v>
      </c>
      <c r="R1631" s="2" t="e">
        <v>#N/A</v>
      </c>
      <c r="S1631" t="e">
        <v>#N/A</v>
      </c>
      <c r="T1631" s="3" t="e">
        <v>#N/A</v>
      </c>
      <c r="U1631" s="3" t="e">
        <v>#N/A</v>
      </c>
      <c r="V1631" t="e">
        <v>#N/A</v>
      </c>
      <c r="W1631" t="e">
        <v>#N/A</v>
      </c>
      <c r="X1631" t="e">
        <v>#N/A</v>
      </c>
      <c r="Y1631" s="3" t="e">
        <v>#N/A</v>
      </c>
      <c r="Z1631" s="8" t="e">
        <v>#N/A</v>
      </c>
      <c r="AA1631" s="30" t="e">
        <v>#N/A</v>
      </c>
      <c r="AB1631" t="e">
        <v>#N/A</v>
      </c>
      <c r="AC1631" t="e">
        <v>#N/A</v>
      </c>
      <c r="AD1631" t="e">
        <v>#N/A</v>
      </c>
      <c r="AE1631" t="e">
        <v>#N/A</v>
      </c>
      <c r="AF1631" t="e">
        <v>#N/A</v>
      </c>
    </row>
    <row r="1632" spans="1:32" x14ac:dyDescent="0.25">
      <c r="A1632" t="e">
        <v>#N/A</v>
      </c>
      <c r="B1632" s="33" t="e">
        <v>#N/A</v>
      </c>
      <c r="C1632" t="e">
        <v>#N/A</v>
      </c>
      <c r="D1632" t="e">
        <v>#N/A</v>
      </c>
      <c r="E1632" s="69" t="e">
        <v>#N/A</v>
      </c>
      <c r="F1632" s="3" t="e">
        <v>#N/A</v>
      </c>
      <c r="G1632" s="3" t="e">
        <v>#N/A</v>
      </c>
      <c r="H1632" s="3" t="e">
        <v>#N/A</v>
      </c>
      <c r="I1632" s="80" t="e">
        <v>#N/A</v>
      </c>
      <c r="J1632" s="80" t="e">
        <v>#N/A</v>
      </c>
      <c r="K1632" s="85" t="e">
        <v>#N/A</v>
      </c>
      <c r="L1632" s="9" t="e">
        <v>#N/A</v>
      </c>
      <c r="M1632" s="93" t="e">
        <v>#N/A</v>
      </c>
      <c r="N1632" s="8" t="e">
        <v>#N/A</v>
      </c>
      <c r="O1632" t="e">
        <v>#N/A</v>
      </c>
      <c r="P1632" t="e">
        <v>#N/A</v>
      </c>
      <c r="Q1632" t="e">
        <v>#N/A</v>
      </c>
      <c r="R1632" s="2" t="e">
        <v>#N/A</v>
      </c>
      <c r="S1632" t="e">
        <v>#N/A</v>
      </c>
      <c r="T1632" s="3" t="e">
        <v>#N/A</v>
      </c>
      <c r="U1632" s="3" t="e">
        <v>#N/A</v>
      </c>
      <c r="V1632" t="e">
        <v>#N/A</v>
      </c>
      <c r="W1632" t="e">
        <v>#N/A</v>
      </c>
      <c r="X1632" t="e">
        <v>#N/A</v>
      </c>
      <c r="Y1632" s="3" t="e">
        <v>#N/A</v>
      </c>
      <c r="Z1632" s="8" t="e">
        <v>#N/A</v>
      </c>
      <c r="AA1632" s="30" t="e">
        <v>#N/A</v>
      </c>
      <c r="AB1632" t="e">
        <v>#N/A</v>
      </c>
      <c r="AC1632" t="e">
        <v>#N/A</v>
      </c>
      <c r="AD1632" t="e">
        <v>#N/A</v>
      </c>
      <c r="AE1632" t="e">
        <v>#N/A</v>
      </c>
      <c r="AF1632" t="e">
        <v>#N/A</v>
      </c>
    </row>
    <row r="1633" spans="1:32" x14ac:dyDescent="0.25">
      <c r="A1633" t="e">
        <v>#N/A</v>
      </c>
      <c r="B1633" s="33" t="e">
        <v>#N/A</v>
      </c>
      <c r="C1633" t="e">
        <v>#N/A</v>
      </c>
      <c r="D1633" t="e">
        <v>#N/A</v>
      </c>
      <c r="E1633" s="69" t="e">
        <v>#N/A</v>
      </c>
      <c r="F1633" s="3" t="e">
        <v>#N/A</v>
      </c>
      <c r="G1633" s="3" t="e">
        <v>#N/A</v>
      </c>
      <c r="H1633" s="3" t="e">
        <v>#N/A</v>
      </c>
      <c r="I1633" s="80" t="e">
        <v>#N/A</v>
      </c>
      <c r="J1633" s="80" t="e">
        <v>#N/A</v>
      </c>
      <c r="K1633" s="85" t="e">
        <v>#N/A</v>
      </c>
      <c r="L1633" s="9" t="e">
        <v>#N/A</v>
      </c>
      <c r="M1633" s="93" t="e">
        <v>#N/A</v>
      </c>
      <c r="N1633" s="8" t="e">
        <v>#N/A</v>
      </c>
      <c r="O1633" t="e">
        <v>#N/A</v>
      </c>
      <c r="P1633" t="e">
        <v>#N/A</v>
      </c>
      <c r="Q1633" t="e">
        <v>#N/A</v>
      </c>
      <c r="R1633" s="2" t="e">
        <v>#N/A</v>
      </c>
      <c r="S1633" t="e">
        <v>#N/A</v>
      </c>
      <c r="T1633" s="3" t="e">
        <v>#N/A</v>
      </c>
      <c r="U1633" s="3" t="e">
        <v>#N/A</v>
      </c>
      <c r="V1633" t="e">
        <v>#N/A</v>
      </c>
      <c r="W1633" t="e">
        <v>#N/A</v>
      </c>
      <c r="X1633" t="e">
        <v>#N/A</v>
      </c>
      <c r="Y1633" s="3" t="e">
        <v>#N/A</v>
      </c>
      <c r="Z1633" s="8" t="e">
        <v>#N/A</v>
      </c>
      <c r="AA1633" s="30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</row>
    <row r="1634" spans="1:32" x14ac:dyDescent="0.25">
      <c r="A1634" t="e">
        <v>#N/A</v>
      </c>
      <c r="B1634" s="33" t="e">
        <v>#N/A</v>
      </c>
      <c r="C1634" t="e">
        <v>#N/A</v>
      </c>
      <c r="D1634" t="e">
        <v>#N/A</v>
      </c>
      <c r="E1634" s="69" t="e">
        <v>#N/A</v>
      </c>
      <c r="F1634" s="3" t="e">
        <v>#N/A</v>
      </c>
      <c r="G1634" s="3" t="e">
        <v>#N/A</v>
      </c>
      <c r="H1634" s="3" t="e">
        <v>#N/A</v>
      </c>
      <c r="I1634" s="80" t="e">
        <v>#N/A</v>
      </c>
      <c r="J1634" s="80" t="e">
        <v>#N/A</v>
      </c>
      <c r="K1634" s="85" t="e">
        <v>#N/A</v>
      </c>
      <c r="L1634" s="9" t="e">
        <v>#N/A</v>
      </c>
      <c r="M1634" s="93" t="e">
        <v>#N/A</v>
      </c>
      <c r="N1634" s="8" t="e">
        <v>#N/A</v>
      </c>
      <c r="O1634" t="e">
        <v>#N/A</v>
      </c>
      <c r="P1634" t="e">
        <v>#N/A</v>
      </c>
      <c r="Q1634" t="e">
        <v>#N/A</v>
      </c>
      <c r="R1634" s="2" t="e">
        <v>#N/A</v>
      </c>
      <c r="S1634" t="e">
        <v>#N/A</v>
      </c>
      <c r="T1634" s="3" t="e">
        <v>#N/A</v>
      </c>
      <c r="U1634" s="3" t="e">
        <v>#N/A</v>
      </c>
      <c r="V1634" t="e">
        <v>#N/A</v>
      </c>
      <c r="W1634" t="e">
        <v>#N/A</v>
      </c>
      <c r="X1634" t="e">
        <v>#N/A</v>
      </c>
      <c r="Y1634" s="3" t="e">
        <v>#N/A</v>
      </c>
      <c r="Z1634" s="8" t="e">
        <v>#N/A</v>
      </c>
      <c r="AA1634" s="30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</row>
    <row r="1635" spans="1:32" x14ac:dyDescent="0.25">
      <c r="A1635" t="e">
        <v>#N/A</v>
      </c>
      <c r="B1635" s="33" t="e">
        <v>#N/A</v>
      </c>
      <c r="C1635" t="e">
        <v>#N/A</v>
      </c>
      <c r="D1635" t="e">
        <v>#N/A</v>
      </c>
      <c r="E1635" s="69" t="e">
        <v>#N/A</v>
      </c>
      <c r="F1635" s="3" t="e">
        <v>#N/A</v>
      </c>
      <c r="G1635" s="3" t="e">
        <v>#N/A</v>
      </c>
      <c r="H1635" s="3" t="e">
        <v>#N/A</v>
      </c>
      <c r="I1635" s="80" t="e">
        <v>#N/A</v>
      </c>
      <c r="J1635" s="80" t="e">
        <v>#N/A</v>
      </c>
      <c r="K1635" s="85" t="e">
        <v>#N/A</v>
      </c>
      <c r="L1635" s="9" t="e">
        <v>#N/A</v>
      </c>
      <c r="M1635" s="93" t="e">
        <v>#N/A</v>
      </c>
      <c r="N1635" s="8" t="e">
        <v>#N/A</v>
      </c>
      <c r="O1635" t="e">
        <v>#N/A</v>
      </c>
      <c r="P1635" t="e">
        <v>#N/A</v>
      </c>
      <c r="Q1635" t="e">
        <v>#N/A</v>
      </c>
      <c r="R1635" s="2" t="e">
        <v>#N/A</v>
      </c>
      <c r="S1635" t="e">
        <v>#N/A</v>
      </c>
      <c r="T1635" s="3" t="e">
        <v>#N/A</v>
      </c>
      <c r="U1635" s="3" t="e">
        <v>#N/A</v>
      </c>
      <c r="V1635" t="e">
        <v>#N/A</v>
      </c>
      <c r="W1635" t="e">
        <v>#N/A</v>
      </c>
      <c r="X1635" t="e">
        <v>#N/A</v>
      </c>
      <c r="Y1635" s="3" t="e">
        <v>#N/A</v>
      </c>
      <c r="Z1635" s="8" t="e">
        <v>#N/A</v>
      </c>
      <c r="AA1635" s="30" t="e">
        <v>#N/A</v>
      </c>
      <c r="AB1635" t="e">
        <v>#N/A</v>
      </c>
      <c r="AC1635" t="e">
        <v>#N/A</v>
      </c>
      <c r="AD1635" t="e">
        <v>#N/A</v>
      </c>
      <c r="AE1635" t="e">
        <v>#N/A</v>
      </c>
      <c r="AF1635" t="e">
        <v>#N/A</v>
      </c>
    </row>
    <row r="1636" spans="1:32" x14ac:dyDescent="0.25">
      <c r="A1636" t="e">
        <v>#N/A</v>
      </c>
      <c r="B1636" s="33" t="e">
        <v>#N/A</v>
      </c>
      <c r="C1636" t="e">
        <v>#N/A</v>
      </c>
      <c r="D1636" t="e">
        <v>#N/A</v>
      </c>
      <c r="E1636" s="69" t="e">
        <v>#N/A</v>
      </c>
      <c r="F1636" s="3" t="e">
        <v>#N/A</v>
      </c>
      <c r="G1636" s="3" t="e">
        <v>#N/A</v>
      </c>
      <c r="H1636" s="3" t="e">
        <v>#N/A</v>
      </c>
      <c r="I1636" s="80" t="e">
        <v>#N/A</v>
      </c>
      <c r="J1636" s="80" t="e">
        <v>#N/A</v>
      </c>
      <c r="K1636" s="85" t="e">
        <v>#N/A</v>
      </c>
      <c r="L1636" s="9" t="e">
        <v>#N/A</v>
      </c>
      <c r="M1636" s="93" t="e">
        <v>#N/A</v>
      </c>
      <c r="N1636" s="8" t="e">
        <v>#N/A</v>
      </c>
      <c r="O1636" t="e">
        <v>#N/A</v>
      </c>
      <c r="P1636" t="e">
        <v>#N/A</v>
      </c>
      <c r="Q1636" t="e">
        <v>#N/A</v>
      </c>
      <c r="R1636" s="2" t="e">
        <v>#N/A</v>
      </c>
      <c r="S1636" t="e">
        <v>#N/A</v>
      </c>
      <c r="T1636" s="3" t="e">
        <v>#N/A</v>
      </c>
      <c r="U1636" s="3" t="e">
        <v>#N/A</v>
      </c>
      <c r="V1636" t="e">
        <v>#N/A</v>
      </c>
      <c r="W1636" t="e">
        <v>#N/A</v>
      </c>
      <c r="X1636" t="e">
        <v>#N/A</v>
      </c>
      <c r="Y1636" s="3" t="e">
        <v>#N/A</v>
      </c>
      <c r="Z1636" s="8" t="e">
        <v>#N/A</v>
      </c>
      <c r="AA1636" s="30" t="e">
        <v>#N/A</v>
      </c>
      <c r="AB1636" t="e">
        <v>#N/A</v>
      </c>
      <c r="AC1636" t="e">
        <v>#N/A</v>
      </c>
      <c r="AD1636" t="e">
        <v>#N/A</v>
      </c>
      <c r="AE1636" t="e">
        <v>#N/A</v>
      </c>
      <c r="AF1636" t="e">
        <v>#N/A</v>
      </c>
    </row>
    <row r="1637" spans="1:32" x14ac:dyDescent="0.25">
      <c r="A1637" t="e">
        <v>#N/A</v>
      </c>
      <c r="B1637" s="33" t="e">
        <v>#N/A</v>
      </c>
      <c r="C1637" t="e">
        <v>#N/A</v>
      </c>
      <c r="D1637" t="e">
        <v>#N/A</v>
      </c>
      <c r="E1637" s="69" t="e">
        <v>#N/A</v>
      </c>
      <c r="F1637" s="3" t="e">
        <v>#N/A</v>
      </c>
      <c r="G1637" s="3" t="e">
        <v>#N/A</v>
      </c>
      <c r="H1637" s="3" t="e">
        <v>#N/A</v>
      </c>
      <c r="I1637" s="80" t="e">
        <v>#N/A</v>
      </c>
      <c r="J1637" s="80" t="e">
        <v>#N/A</v>
      </c>
      <c r="K1637" s="85" t="e">
        <v>#N/A</v>
      </c>
      <c r="L1637" s="9" t="e">
        <v>#N/A</v>
      </c>
      <c r="M1637" s="93" t="e">
        <v>#N/A</v>
      </c>
      <c r="N1637" s="8" t="e">
        <v>#N/A</v>
      </c>
      <c r="O1637" t="e">
        <v>#N/A</v>
      </c>
      <c r="P1637" t="e">
        <v>#N/A</v>
      </c>
      <c r="Q1637" t="e">
        <v>#N/A</v>
      </c>
      <c r="R1637" s="2" t="e">
        <v>#N/A</v>
      </c>
      <c r="S1637" t="e">
        <v>#N/A</v>
      </c>
      <c r="T1637" s="3" t="e">
        <v>#N/A</v>
      </c>
      <c r="U1637" s="3" t="e">
        <v>#N/A</v>
      </c>
      <c r="V1637" t="e">
        <v>#N/A</v>
      </c>
      <c r="W1637" t="e">
        <v>#N/A</v>
      </c>
      <c r="X1637" t="e">
        <v>#N/A</v>
      </c>
      <c r="Y1637" s="3" t="e">
        <v>#N/A</v>
      </c>
      <c r="Z1637" s="8" t="e">
        <v>#N/A</v>
      </c>
      <c r="AA1637" s="30" t="e">
        <v>#N/A</v>
      </c>
      <c r="AB1637" t="e">
        <v>#N/A</v>
      </c>
      <c r="AC1637" t="e">
        <v>#N/A</v>
      </c>
      <c r="AD1637" t="e">
        <v>#N/A</v>
      </c>
      <c r="AE1637" t="e">
        <v>#N/A</v>
      </c>
      <c r="AF1637" t="e">
        <v>#N/A</v>
      </c>
    </row>
    <row r="1638" spans="1:32" x14ac:dyDescent="0.25">
      <c r="A1638" t="e">
        <v>#N/A</v>
      </c>
      <c r="B1638" s="33" t="e">
        <v>#N/A</v>
      </c>
      <c r="C1638" t="e">
        <v>#N/A</v>
      </c>
      <c r="D1638" t="e">
        <v>#N/A</v>
      </c>
      <c r="E1638" s="69" t="e">
        <v>#N/A</v>
      </c>
      <c r="F1638" s="3" t="e">
        <v>#N/A</v>
      </c>
      <c r="G1638" s="3" t="e">
        <v>#N/A</v>
      </c>
      <c r="H1638" s="3" t="e">
        <v>#N/A</v>
      </c>
      <c r="I1638" s="80" t="e">
        <v>#N/A</v>
      </c>
      <c r="J1638" s="80" t="e">
        <v>#N/A</v>
      </c>
      <c r="K1638" s="85" t="e">
        <v>#N/A</v>
      </c>
      <c r="L1638" s="9" t="e">
        <v>#N/A</v>
      </c>
      <c r="M1638" s="93" t="e">
        <v>#N/A</v>
      </c>
      <c r="N1638" s="8" t="e">
        <v>#N/A</v>
      </c>
      <c r="O1638" t="e">
        <v>#N/A</v>
      </c>
      <c r="P1638" t="e">
        <v>#N/A</v>
      </c>
      <c r="Q1638" t="e">
        <v>#N/A</v>
      </c>
      <c r="R1638" s="2" t="e">
        <v>#N/A</v>
      </c>
      <c r="S1638" t="e">
        <v>#N/A</v>
      </c>
      <c r="T1638" s="3" t="e">
        <v>#N/A</v>
      </c>
      <c r="U1638" s="3" t="e">
        <v>#N/A</v>
      </c>
      <c r="V1638" t="e">
        <v>#N/A</v>
      </c>
      <c r="W1638" t="e">
        <v>#N/A</v>
      </c>
      <c r="X1638" t="e">
        <v>#N/A</v>
      </c>
      <c r="Y1638" s="3" t="e">
        <v>#N/A</v>
      </c>
      <c r="Z1638" s="8" t="e">
        <v>#N/A</v>
      </c>
      <c r="AA1638" s="30" t="e">
        <v>#N/A</v>
      </c>
      <c r="AB1638" t="e">
        <v>#N/A</v>
      </c>
      <c r="AC1638" t="e">
        <v>#N/A</v>
      </c>
      <c r="AD1638" t="e">
        <v>#N/A</v>
      </c>
      <c r="AE1638" t="e">
        <v>#N/A</v>
      </c>
      <c r="AF1638" t="e">
        <v>#N/A</v>
      </c>
    </row>
    <row r="1639" spans="1:32" x14ac:dyDescent="0.25">
      <c r="A1639" t="e">
        <v>#N/A</v>
      </c>
      <c r="B1639" s="33" t="e">
        <v>#N/A</v>
      </c>
      <c r="C1639" t="e">
        <v>#N/A</v>
      </c>
      <c r="D1639" t="e">
        <v>#N/A</v>
      </c>
      <c r="E1639" s="69" t="e">
        <v>#N/A</v>
      </c>
      <c r="F1639" s="3" t="e">
        <v>#N/A</v>
      </c>
      <c r="G1639" s="3" t="e">
        <v>#N/A</v>
      </c>
      <c r="H1639" s="3" t="e">
        <v>#N/A</v>
      </c>
      <c r="I1639" s="80" t="e">
        <v>#N/A</v>
      </c>
      <c r="J1639" s="80" t="e">
        <v>#N/A</v>
      </c>
      <c r="K1639" s="85" t="e">
        <v>#N/A</v>
      </c>
      <c r="L1639" s="9" t="e">
        <v>#N/A</v>
      </c>
      <c r="M1639" s="93" t="e">
        <v>#N/A</v>
      </c>
      <c r="N1639" s="8" t="e">
        <v>#N/A</v>
      </c>
      <c r="O1639" t="e">
        <v>#N/A</v>
      </c>
      <c r="P1639" t="e">
        <v>#N/A</v>
      </c>
      <c r="Q1639" t="e">
        <v>#N/A</v>
      </c>
      <c r="R1639" s="2" t="e">
        <v>#N/A</v>
      </c>
      <c r="S1639" t="e">
        <v>#N/A</v>
      </c>
      <c r="T1639" s="3" t="e">
        <v>#N/A</v>
      </c>
      <c r="U1639" s="3" t="e">
        <v>#N/A</v>
      </c>
      <c r="V1639" t="e">
        <v>#N/A</v>
      </c>
      <c r="W1639" t="e">
        <v>#N/A</v>
      </c>
      <c r="X1639" t="e">
        <v>#N/A</v>
      </c>
      <c r="Y1639" s="3" t="e">
        <v>#N/A</v>
      </c>
      <c r="Z1639" s="8" t="e">
        <v>#N/A</v>
      </c>
      <c r="AA1639" s="30" t="e">
        <v>#N/A</v>
      </c>
      <c r="AB1639" t="e">
        <v>#N/A</v>
      </c>
      <c r="AC1639" t="e">
        <v>#N/A</v>
      </c>
      <c r="AD1639" t="e">
        <v>#N/A</v>
      </c>
      <c r="AE1639" t="e">
        <v>#N/A</v>
      </c>
      <c r="AF1639" t="e">
        <v>#N/A</v>
      </c>
    </row>
    <row r="1640" spans="1:32" x14ac:dyDescent="0.25">
      <c r="A1640" t="e">
        <v>#N/A</v>
      </c>
      <c r="B1640" s="33" t="e">
        <v>#N/A</v>
      </c>
      <c r="C1640" t="e">
        <v>#N/A</v>
      </c>
      <c r="D1640" t="e">
        <v>#N/A</v>
      </c>
      <c r="E1640" s="69" t="e">
        <v>#N/A</v>
      </c>
      <c r="F1640" s="3" t="e">
        <v>#N/A</v>
      </c>
      <c r="G1640" s="3" t="e">
        <v>#N/A</v>
      </c>
      <c r="H1640" s="3" t="e">
        <v>#N/A</v>
      </c>
      <c r="I1640" s="80" t="e">
        <v>#N/A</v>
      </c>
      <c r="J1640" s="80" t="e">
        <v>#N/A</v>
      </c>
      <c r="K1640" s="85" t="e">
        <v>#N/A</v>
      </c>
      <c r="L1640" s="9" t="e">
        <v>#N/A</v>
      </c>
      <c r="M1640" s="93" t="e">
        <v>#N/A</v>
      </c>
      <c r="N1640" s="8" t="e">
        <v>#N/A</v>
      </c>
      <c r="O1640" t="e">
        <v>#N/A</v>
      </c>
      <c r="P1640" t="e">
        <v>#N/A</v>
      </c>
      <c r="Q1640" t="e">
        <v>#N/A</v>
      </c>
      <c r="R1640" s="2" t="e">
        <v>#N/A</v>
      </c>
      <c r="S1640" t="e">
        <v>#N/A</v>
      </c>
      <c r="T1640" s="3" t="e">
        <v>#N/A</v>
      </c>
      <c r="U1640" s="3" t="e">
        <v>#N/A</v>
      </c>
      <c r="V1640" t="e">
        <v>#N/A</v>
      </c>
      <c r="W1640" t="e">
        <v>#N/A</v>
      </c>
      <c r="X1640" t="e">
        <v>#N/A</v>
      </c>
      <c r="Y1640" s="3" t="e">
        <v>#N/A</v>
      </c>
      <c r="Z1640" s="8" t="e">
        <v>#N/A</v>
      </c>
      <c r="AA1640" s="3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</row>
    <row r="1641" spans="1:32" x14ac:dyDescent="0.25">
      <c r="A1641" t="e">
        <v>#N/A</v>
      </c>
      <c r="B1641" s="33" t="e">
        <v>#N/A</v>
      </c>
      <c r="C1641" t="e">
        <v>#N/A</v>
      </c>
      <c r="D1641" t="e">
        <v>#N/A</v>
      </c>
      <c r="E1641" s="69" t="e">
        <v>#N/A</v>
      </c>
      <c r="F1641" s="3" t="e">
        <v>#N/A</v>
      </c>
      <c r="G1641" s="3" t="e">
        <v>#N/A</v>
      </c>
      <c r="H1641" s="3" t="e">
        <v>#N/A</v>
      </c>
      <c r="I1641" s="80" t="e">
        <v>#N/A</v>
      </c>
      <c r="J1641" s="80" t="e">
        <v>#N/A</v>
      </c>
      <c r="K1641" s="85" t="e">
        <v>#N/A</v>
      </c>
      <c r="L1641" s="9" t="e">
        <v>#N/A</v>
      </c>
      <c r="M1641" s="93" t="e">
        <v>#N/A</v>
      </c>
      <c r="N1641" s="8" t="e">
        <v>#N/A</v>
      </c>
      <c r="O1641" t="e">
        <v>#N/A</v>
      </c>
      <c r="P1641" t="e">
        <v>#N/A</v>
      </c>
      <c r="Q1641" t="e">
        <v>#N/A</v>
      </c>
      <c r="R1641" s="2" t="e">
        <v>#N/A</v>
      </c>
      <c r="S1641" t="e">
        <v>#N/A</v>
      </c>
      <c r="T1641" s="3" t="e">
        <v>#N/A</v>
      </c>
      <c r="U1641" s="3" t="e">
        <v>#N/A</v>
      </c>
      <c r="V1641" t="e">
        <v>#N/A</v>
      </c>
      <c r="W1641" t="e">
        <v>#N/A</v>
      </c>
      <c r="X1641" t="e">
        <v>#N/A</v>
      </c>
      <c r="Y1641" s="3" t="e">
        <v>#N/A</v>
      </c>
      <c r="Z1641" s="8" t="e">
        <v>#N/A</v>
      </c>
      <c r="AA1641" s="30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</row>
    <row r="1642" spans="1:32" x14ac:dyDescent="0.25">
      <c r="A1642" t="e">
        <v>#N/A</v>
      </c>
      <c r="B1642" s="33" t="e">
        <v>#N/A</v>
      </c>
      <c r="C1642" t="e">
        <v>#N/A</v>
      </c>
      <c r="D1642" t="e">
        <v>#N/A</v>
      </c>
      <c r="E1642" s="69" t="e">
        <v>#N/A</v>
      </c>
      <c r="F1642" s="3" t="e">
        <v>#N/A</v>
      </c>
      <c r="G1642" s="3" t="e">
        <v>#N/A</v>
      </c>
      <c r="H1642" s="3" t="e">
        <v>#N/A</v>
      </c>
      <c r="I1642" s="80" t="e">
        <v>#N/A</v>
      </c>
      <c r="J1642" s="80" t="e">
        <v>#N/A</v>
      </c>
      <c r="K1642" s="85" t="e">
        <v>#N/A</v>
      </c>
      <c r="L1642" s="9" t="e">
        <v>#N/A</v>
      </c>
      <c r="M1642" s="93" t="e">
        <v>#N/A</v>
      </c>
      <c r="N1642" s="8" t="e">
        <v>#N/A</v>
      </c>
      <c r="O1642" t="e">
        <v>#N/A</v>
      </c>
      <c r="P1642" t="e">
        <v>#N/A</v>
      </c>
      <c r="Q1642" t="e">
        <v>#N/A</v>
      </c>
      <c r="R1642" s="2" t="e">
        <v>#N/A</v>
      </c>
      <c r="S1642" t="e">
        <v>#N/A</v>
      </c>
      <c r="T1642" s="3" t="e">
        <v>#N/A</v>
      </c>
      <c r="U1642" s="3" t="e">
        <v>#N/A</v>
      </c>
      <c r="V1642" t="e">
        <v>#N/A</v>
      </c>
      <c r="W1642" t="e">
        <v>#N/A</v>
      </c>
      <c r="X1642" t="e">
        <v>#N/A</v>
      </c>
      <c r="Y1642" s="3" t="e">
        <v>#N/A</v>
      </c>
      <c r="Z1642" s="8" t="e">
        <v>#N/A</v>
      </c>
      <c r="AA1642" s="30" t="e">
        <v>#N/A</v>
      </c>
      <c r="AB1642" t="e">
        <v>#N/A</v>
      </c>
      <c r="AC1642" t="e">
        <v>#N/A</v>
      </c>
      <c r="AD1642" t="e">
        <v>#N/A</v>
      </c>
      <c r="AE1642" t="e">
        <v>#N/A</v>
      </c>
      <c r="AF1642" t="e">
        <v>#N/A</v>
      </c>
    </row>
    <row r="1643" spans="1:32" x14ac:dyDescent="0.25">
      <c r="A1643" t="e">
        <v>#N/A</v>
      </c>
      <c r="B1643" s="33" t="e">
        <v>#N/A</v>
      </c>
      <c r="C1643" t="e">
        <v>#N/A</v>
      </c>
      <c r="D1643" t="e">
        <v>#N/A</v>
      </c>
      <c r="E1643" s="69" t="e">
        <v>#N/A</v>
      </c>
      <c r="F1643" s="3" t="e">
        <v>#N/A</v>
      </c>
      <c r="G1643" s="3" t="e">
        <v>#N/A</v>
      </c>
      <c r="H1643" s="3" t="e">
        <v>#N/A</v>
      </c>
      <c r="I1643" s="80" t="e">
        <v>#N/A</v>
      </c>
      <c r="J1643" s="80" t="e">
        <v>#N/A</v>
      </c>
      <c r="K1643" s="85" t="e">
        <v>#N/A</v>
      </c>
      <c r="L1643" s="9" t="e">
        <v>#N/A</v>
      </c>
      <c r="M1643" s="93" t="e">
        <v>#N/A</v>
      </c>
      <c r="N1643" s="8" t="e">
        <v>#N/A</v>
      </c>
      <c r="O1643" t="e">
        <v>#N/A</v>
      </c>
      <c r="P1643" t="e">
        <v>#N/A</v>
      </c>
      <c r="Q1643" t="e">
        <v>#N/A</v>
      </c>
      <c r="R1643" s="2" t="e">
        <v>#N/A</v>
      </c>
      <c r="S1643" t="e">
        <v>#N/A</v>
      </c>
      <c r="T1643" s="3" t="e">
        <v>#N/A</v>
      </c>
      <c r="U1643" s="3" t="e">
        <v>#N/A</v>
      </c>
      <c r="V1643" t="e">
        <v>#N/A</v>
      </c>
      <c r="W1643" t="e">
        <v>#N/A</v>
      </c>
      <c r="X1643" t="e">
        <v>#N/A</v>
      </c>
      <c r="Y1643" s="3" t="e">
        <v>#N/A</v>
      </c>
      <c r="Z1643" s="8" t="e">
        <v>#N/A</v>
      </c>
      <c r="AA1643" s="30" t="e">
        <v>#N/A</v>
      </c>
      <c r="AB1643" t="e">
        <v>#N/A</v>
      </c>
      <c r="AC1643" t="e">
        <v>#N/A</v>
      </c>
      <c r="AD1643" t="e">
        <v>#N/A</v>
      </c>
      <c r="AE1643" t="e">
        <v>#N/A</v>
      </c>
      <c r="AF1643" t="e">
        <v>#N/A</v>
      </c>
    </row>
    <row r="1644" spans="1:32" x14ac:dyDescent="0.25">
      <c r="A1644" t="e">
        <v>#N/A</v>
      </c>
      <c r="B1644" s="33" t="e">
        <v>#N/A</v>
      </c>
      <c r="C1644" t="e">
        <v>#N/A</v>
      </c>
      <c r="D1644" t="e">
        <v>#N/A</v>
      </c>
      <c r="E1644" s="69" t="e">
        <v>#N/A</v>
      </c>
      <c r="F1644" s="3" t="e">
        <v>#N/A</v>
      </c>
      <c r="G1644" s="3" t="e">
        <v>#N/A</v>
      </c>
      <c r="H1644" s="3" t="e">
        <v>#N/A</v>
      </c>
      <c r="I1644" s="80" t="e">
        <v>#N/A</v>
      </c>
      <c r="J1644" s="80" t="e">
        <v>#N/A</v>
      </c>
      <c r="K1644" s="85" t="e">
        <v>#N/A</v>
      </c>
      <c r="L1644" s="9" t="e">
        <v>#N/A</v>
      </c>
      <c r="M1644" s="93" t="e">
        <v>#N/A</v>
      </c>
      <c r="N1644" s="8" t="e">
        <v>#N/A</v>
      </c>
      <c r="O1644" t="e">
        <v>#N/A</v>
      </c>
      <c r="P1644" t="e">
        <v>#N/A</v>
      </c>
      <c r="Q1644" t="e">
        <v>#N/A</v>
      </c>
      <c r="R1644" s="2" t="e">
        <v>#N/A</v>
      </c>
      <c r="S1644" t="e">
        <v>#N/A</v>
      </c>
      <c r="T1644" s="3" t="e">
        <v>#N/A</v>
      </c>
      <c r="U1644" s="3" t="e">
        <v>#N/A</v>
      </c>
      <c r="V1644" t="e">
        <v>#N/A</v>
      </c>
      <c r="W1644" t="e">
        <v>#N/A</v>
      </c>
      <c r="X1644" t="e">
        <v>#N/A</v>
      </c>
      <c r="Y1644" s="3" t="e">
        <v>#N/A</v>
      </c>
      <c r="Z1644" s="8" t="e">
        <v>#N/A</v>
      </c>
      <c r="AA1644" s="30" t="e">
        <v>#N/A</v>
      </c>
      <c r="AB1644" t="e">
        <v>#N/A</v>
      </c>
      <c r="AC1644" t="e">
        <v>#N/A</v>
      </c>
      <c r="AD1644" t="e">
        <v>#N/A</v>
      </c>
      <c r="AE1644" t="e">
        <v>#N/A</v>
      </c>
      <c r="AF1644" t="e">
        <v>#N/A</v>
      </c>
    </row>
    <row r="1645" spans="1:32" x14ac:dyDescent="0.25">
      <c r="A1645" t="e">
        <v>#N/A</v>
      </c>
      <c r="B1645" s="33" t="e">
        <v>#N/A</v>
      </c>
      <c r="C1645" t="e">
        <v>#N/A</v>
      </c>
      <c r="D1645" t="e">
        <v>#N/A</v>
      </c>
      <c r="E1645" s="69" t="e">
        <v>#N/A</v>
      </c>
      <c r="F1645" s="3" t="e">
        <v>#N/A</v>
      </c>
      <c r="G1645" s="3" t="e">
        <v>#N/A</v>
      </c>
      <c r="H1645" s="3" t="e">
        <v>#N/A</v>
      </c>
      <c r="I1645" s="80" t="e">
        <v>#N/A</v>
      </c>
      <c r="J1645" s="80" t="e">
        <v>#N/A</v>
      </c>
      <c r="K1645" s="85" t="e">
        <v>#N/A</v>
      </c>
      <c r="L1645" s="9" t="e">
        <v>#N/A</v>
      </c>
      <c r="M1645" s="93" t="e">
        <v>#N/A</v>
      </c>
      <c r="N1645" s="8" t="e">
        <v>#N/A</v>
      </c>
      <c r="O1645" t="e">
        <v>#N/A</v>
      </c>
      <c r="P1645" t="e">
        <v>#N/A</v>
      </c>
      <c r="Q1645" t="e">
        <v>#N/A</v>
      </c>
      <c r="R1645" s="2" t="e">
        <v>#N/A</v>
      </c>
      <c r="S1645" t="e">
        <v>#N/A</v>
      </c>
      <c r="T1645" s="3" t="e">
        <v>#N/A</v>
      </c>
      <c r="U1645" s="3" t="e">
        <v>#N/A</v>
      </c>
      <c r="V1645" t="e">
        <v>#N/A</v>
      </c>
      <c r="W1645" t="e">
        <v>#N/A</v>
      </c>
      <c r="X1645" t="e">
        <v>#N/A</v>
      </c>
      <c r="Y1645" s="3" t="e">
        <v>#N/A</v>
      </c>
      <c r="Z1645" s="8" t="e">
        <v>#N/A</v>
      </c>
      <c r="AA1645" s="30" t="e">
        <v>#N/A</v>
      </c>
      <c r="AB1645" t="e">
        <v>#N/A</v>
      </c>
      <c r="AC1645" t="e">
        <v>#N/A</v>
      </c>
      <c r="AD1645" t="e">
        <v>#N/A</v>
      </c>
      <c r="AE1645" t="e">
        <v>#N/A</v>
      </c>
      <c r="AF1645" t="e">
        <v>#N/A</v>
      </c>
    </row>
    <row r="1646" spans="1:32" x14ac:dyDescent="0.25">
      <c r="A1646" t="e">
        <v>#N/A</v>
      </c>
      <c r="B1646" s="33" t="e">
        <v>#N/A</v>
      </c>
      <c r="C1646" t="e">
        <v>#N/A</v>
      </c>
      <c r="D1646" t="e">
        <v>#N/A</v>
      </c>
      <c r="E1646" s="69" t="e">
        <v>#N/A</v>
      </c>
      <c r="F1646" s="3" t="e">
        <v>#N/A</v>
      </c>
      <c r="G1646" s="3" t="e">
        <v>#N/A</v>
      </c>
      <c r="H1646" s="3" t="e">
        <v>#N/A</v>
      </c>
      <c r="I1646" s="80" t="e">
        <v>#N/A</v>
      </c>
      <c r="J1646" s="80" t="e">
        <v>#N/A</v>
      </c>
      <c r="K1646" s="85" t="e">
        <v>#N/A</v>
      </c>
      <c r="L1646" s="9" t="e">
        <v>#N/A</v>
      </c>
      <c r="M1646" s="93" t="e">
        <v>#N/A</v>
      </c>
      <c r="N1646" s="8" t="e">
        <v>#N/A</v>
      </c>
      <c r="O1646" t="e">
        <v>#N/A</v>
      </c>
      <c r="P1646" t="e">
        <v>#N/A</v>
      </c>
      <c r="Q1646" t="e">
        <v>#N/A</v>
      </c>
      <c r="R1646" s="2" t="e">
        <v>#N/A</v>
      </c>
      <c r="S1646" t="e">
        <v>#N/A</v>
      </c>
      <c r="T1646" s="3" t="e">
        <v>#N/A</v>
      </c>
      <c r="U1646" s="3" t="e">
        <v>#N/A</v>
      </c>
      <c r="V1646" t="e">
        <v>#N/A</v>
      </c>
      <c r="W1646" t="e">
        <v>#N/A</v>
      </c>
      <c r="X1646" t="e">
        <v>#N/A</v>
      </c>
      <c r="Y1646" s="3" t="e">
        <v>#N/A</v>
      </c>
      <c r="Z1646" s="8" t="e">
        <v>#N/A</v>
      </c>
      <c r="AA1646" s="30" t="e">
        <v>#N/A</v>
      </c>
      <c r="AB1646" t="e">
        <v>#N/A</v>
      </c>
      <c r="AC1646" t="e">
        <v>#N/A</v>
      </c>
      <c r="AD1646" t="e">
        <v>#N/A</v>
      </c>
      <c r="AE1646" t="e">
        <v>#N/A</v>
      </c>
      <c r="AF1646" t="e">
        <v>#N/A</v>
      </c>
    </row>
    <row r="1647" spans="1:32" x14ac:dyDescent="0.25">
      <c r="A1647" t="e">
        <v>#N/A</v>
      </c>
      <c r="B1647" s="33" t="e">
        <v>#N/A</v>
      </c>
      <c r="C1647" t="e">
        <v>#N/A</v>
      </c>
      <c r="D1647" t="e">
        <v>#N/A</v>
      </c>
      <c r="E1647" s="69" t="e">
        <v>#N/A</v>
      </c>
      <c r="F1647" s="3" t="e">
        <v>#N/A</v>
      </c>
      <c r="G1647" s="3" t="e">
        <v>#N/A</v>
      </c>
      <c r="H1647" s="3" t="e">
        <v>#N/A</v>
      </c>
      <c r="I1647" s="80" t="e">
        <v>#N/A</v>
      </c>
      <c r="J1647" s="80" t="e">
        <v>#N/A</v>
      </c>
      <c r="K1647" s="85" t="e">
        <v>#N/A</v>
      </c>
      <c r="L1647" s="9" t="e">
        <v>#N/A</v>
      </c>
      <c r="M1647" s="93" t="e">
        <v>#N/A</v>
      </c>
      <c r="N1647" s="8" t="e">
        <v>#N/A</v>
      </c>
      <c r="O1647" t="e">
        <v>#N/A</v>
      </c>
      <c r="P1647" t="e">
        <v>#N/A</v>
      </c>
      <c r="Q1647" t="e">
        <v>#N/A</v>
      </c>
      <c r="R1647" s="2" t="e">
        <v>#N/A</v>
      </c>
      <c r="S1647" t="e">
        <v>#N/A</v>
      </c>
      <c r="T1647" s="3" t="e">
        <v>#N/A</v>
      </c>
      <c r="U1647" s="3" t="e">
        <v>#N/A</v>
      </c>
      <c r="V1647" t="e">
        <v>#N/A</v>
      </c>
      <c r="W1647" t="e">
        <v>#N/A</v>
      </c>
      <c r="X1647" t="e">
        <v>#N/A</v>
      </c>
      <c r="Y1647" s="3" t="e">
        <v>#N/A</v>
      </c>
      <c r="Z1647" s="8" t="e">
        <v>#N/A</v>
      </c>
      <c r="AA1647" s="30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</row>
    <row r="1648" spans="1:32" x14ac:dyDescent="0.25">
      <c r="A1648" t="e">
        <v>#N/A</v>
      </c>
      <c r="B1648" s="33" t="e">
        <v>#N/A</v>
      </c>
      <c r="C1648" t="e">
        <v>#N/A</v>
      </c>
      <c r="D1648" t="e">
        <v>#N/A</v>
      </c>
      <c r="E1648" s="69" t="e">
        <v>#N/A</v>
      </c>
      <c r="F1648" s="3" t="e">
        <v>#N/A</v>
      </c>
      <c r="G1648" s="3" t="e">
        <v>#N/A</v>
      </c>
      <c r="H1648" s="3" t="e">
        <v>#N/A</v>
      </c>
      <c r="I1648" s="80" t="e">
        <v>#N/A</v>
      </c>
      <c r="J1648" s="80" t="e">
        <v>#N/A</v>
      </c>
      <c r="K1648" s="85" t="e">
        <v>#N/A</v>
      </c>
      <c r="L1648" s="9" t="e">
        <v>#N/A</v>
      </c>
      <c r="M1648" s="93" t="e">
        <v>#N/A</v>
      </c>
      <c r="N1648" s="8" t="e">
        <v>#N/A</v>
      </c>
      <c r="O1648" t="e">
        <v>#N/A</v>
      </c>
      <c r="P1648" t="e">
        <v>#N/A</v>
      </c>
      <c r="Q1648" t="e">
        <v>#N/A</v>
      </c>
      <c r="R1648" s="2" t="e">
        <v>#N/A</v>
      </c>
      <c r="S1648" t="e">
        <v>#N/A</v>
      </c>
      <c r="T1648" s="3" t="e">
        <v>#N/A</v>
      </c>
      <c r="U1648" s="3" t="e">
        <v>#N/A</v>
      </c>
      <c r="V1648" t="e">
        <v>#N/A</v>
      </c>
      <c r="W1648" t="e">
        <v>#N/A</v>
      </c>
      <c r="X1648" t="e">
        <v>#N/A</v>
      </c>
      <c r="Y1648" s="3" t="e">
        <v>#N/A</v>
      </c>
      <c r="Z1648" s="8" t="e">
        <v>#N/A</v>
      </c>
      <c r="AA1648" s="30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</row>
    <row r="1649" spans="1:32" x14ac:dyDescent="0.25">
      <c r="A1649" t="e">
        <v>#N/A</v>
      </c>
      <c r="B1649" s="33" t="e">
        <v>#N/A</v>
      </c>
      <c r="C1649" t="e">
        <v>#N/A</v>
      </c>
      <c r="D1649" t="e">
        <v>#N/A</v>
      </c>
      <c r="E1649" s="69" t="e">
        <v>#N/A</v>
      </c>
      <c r="F1649" s="3" t="e">
        <v>#N/A</v>
      </c>
      <c r="G1649" s="3" t="e">
        <v>#N/A</v>
      </c>
      <c r="H1649" s="3" t="e">
        <v>#N/A</v>
      </c>
      <c r="I1649" s="80" t="e">
        <v>#N/A</v>
      </c>
      <c r="J1649" s="80" t="e">
        <v>#N/A</v>
      </c>
      <c r="K1649" s="85" t="e">
        <v>#N/A</v>
      </c>
      <c r="L1649" s="9" t="e">
        <v>#N/A</v>
      </c>
      <c r="M1649" s="93" t="e">
        <v>#N/A</v>
      </c>
      <c r="N1649" s="8" t="e">
        <v>#N/A</v>
      </c>
      <c r="O1649" t="e">
        <v>#N/A</v>
      </c>
      <c r="P1649" t="e">
        <v>#N/A</v>
      </c>
      <c r="Q1649" t="e">
        <v>#N/A</v>
      </c>
      <c r="R1649" s="2" t="e">
        <v>#N/A</v>
      </c>
      <c r="S1649" t="e">
        <v>#N/A</v>
      </c>
      <c r="T1649" s="3" t="e">
        <v>#N/A</v>
      </c>
      <c r="U1649" s="3" t="e">
        <v>#N/A</v>
      </c>
      <c r="V1649" t="e">
        <v>#N/A</v>
      </c>
      <c r="W1649" t="e">
        <v>#N/A</v>
      </c>
      <c r="X1649" t="e">
        <v>#N/A</v>
      </c>
      <c r="Y1649" s="3" t="e">
        <v>#N/A</v>
      </c>
      <c r="Z1649" s="8" t="e">
        <v>#N/A</v>
      </c>
      <c r="AA1649" s="30" t="e">
        <v>#N/A</v>
      </c>
      <c r="AB1649" t="e">
        <v>#N/A</v>
      </c>
      <c r="AC1649" t="e">
        <v>#N/A</v>
      </c>
      <c r="AD1649" t="e">
        <v>#N/A</v>
      </c>
      <c r="AE1649" t="e">
        <v>#N/A</v>
      </c>
      <c r="AF1649" t="e">
        <v>#N/A</v>
      </c>
    </row>
    <row r="1650" spans="1:32" x14ac:dyDescent="0.25">
      <c r="A1650" t="e">
        <v>#N/A</v>
      </c>
      <c r="B1650" s="33" t="e">
        <v>#N/A</v>
      </c>
      <c r="C1650" t="e">
        <v>#N/A</v>
      </c>
      <c r="D1650" t="e">
        <v>#N/A</v>
      </c>
      <c r="E1650" s="69" t="e">
        <v>#N/A</v>
      </c>
      <c r="F1650" s="3" t="e">
        <v>#N/A</v>
      </c>
      <c r="G1650" s="3" t="e">
        <v>#N/A</v>
      </c>
      <c r="H1650" s="3" t="e">
        <v>#N/A</v>
      </c>
      <c r="I1650" s="80" t="e">
        <v>#N/A</v>
      </c>
      <c r="J1650" s="80" t="e">
        <v>#N/A</v>
      </c>
      <c r="K1650" s="85" t="e">
        <v>#N/A</v>
      </c>
      <c r="L1650" s="9" t="e">
        <v>#N/A</v>
      </c>
      <c r="M1650" s="93" t="e">
        <v>#N/A</v>
      </c>
      <c r="N1650" s="8" t="e">
        <v>#N/A</v>
      </c>
      <c r="O1650" t="e">
        <v>#N/A</v>
      </c>
      <c r="P1650" t="e">
        <v>#N/A</v>
      </c>
      <c r="Q1650" t="e">
        <v>#N/A</v>
      </c>
      <c r="R1650" s="2" t="e">
        <v>#N/A</v>
      </c>
      <c r="S1650" t="e">
        <v>#N/A</v>
      </c>
      <c r="T1650" s="3" t="e">
        <v>#N/A</v>
      </c>
      <c r="U1650" s="3" t="e">
        <v>#N/A</v>
      </c>
      <c r="V1650" t="e">
        <v>#N/A</v>
      </c>
      <c r="W1650" t="e">
        <v>#N/A</v>
      </c>
      <c r="X1650" t="e">
        <v>#N/A</v>
      </c>
      <c r="Y1650" s="3" t="e">
        <v>#N/A</v>
      </c>
      <c r="Z1650" s="8" t="e">
        <v>#N/A</v>
      </c>
      <c r="AA1650" s="30" t="e">
        <v>#N/A</v>
      </c>
      <c r="AB1650" t="e">
        <v>#N/A</v>
      </c>
      <c r="AC1650" t="e">
        <v>#N/A</v>
      </c>
      <c r="AD1650" t="e">
        <v>#N/A</v>
      </c>
      <c r="AE1650" t="e">
        <v>#N/A</v>
      </c>
      <c r="AF1650" t="e">
        <v>#N/A</v>
      </c>
    </row>
    <row r="1651" spans="1:32" x14ac:dyDescent="0.25">
      <c r="A1651" t="e">
        <v>#N/A</v>
      </c>
      <c r="B1651" s="33" t="e">
        <v>#N/A</v>
      </c>
      <c r="C1651" t="e">
        <v>#N/A</v>
      </c>
      <c r="D1651" t="e">
        <v>#N/A</v>
      </c>
      <c r="E1651" s="69" t="e">
        <v>#N/A</v>
      </c>
      <c r="F1651" s="3" t="e">
        <v>#N/A</v>
      </c>
      <c r="G1651" s="3" t="e">
        <v>#N/A</v>
      </c>
      <c r="H1651" s="3" t="e">
        <v>#N/A</v>
      </c>
      <c r="I1651" s="80" t="e">
        <v>#N/A</v>
      </c>
      <c r="J1651" s="80" t="e">
        <v>#N/A</v>
      </c>
      <c r="K1651" s="85" t="e">
        <v>#N/A</v>
      </c>
      <c r="L1651" s="9" t="e">
        <v>#N/A</v>
      </c>
      <c r="M1651" s="93" t="e">
        <v>#N/A</v>
      </c>
      <c r="N1651" s="8" t="e">
        <v>#N/A</v>
      </c>
      <c r="O1651" t="e">
        <v>#N/A</v>
      </c>
      <c r="P1651" t="e">
        <v>#N/A</v>
      </c>
      <c r="Q1651" t="e">
        <v>#N/A</v>
      </c>
      <c r="R1651" s="2" t="e">
        <v>#N/A</v>
      </c>
      <c r="S1651" t="e">
        <v>#N/A</v>
      </c>
      <c r="T1651" s="3" t="e">
        <v>#N/A</v>
      </c>
      <c r="U1651" s="3" t="e">
        <v>#N/A</v>
      </c>
      <c r="V1651" t="e">
        <v>#N/A</v>
      </c>
      <c r="W1651" t="e">
        <v>#N/A</v>
      </c>
      <c r="X1651" t="e">
        <v>#N/A</v>
      </c>
      <c r="Y1651" s="3" t="e">
        <v>#N/A</v>
      </c>
      <c r="Z1651" s="8" t="e">
        <v>#N/A</v>
      </c>
      <c r="AA1651" s="30" t="e">
        <v>#N/A</v>
      </c>
      <c r="AB1651" t="e">
        <v>#N/A</v>
      </c>
      <c r="AC1651" t="e">
        <v>#N/A</v>
      </c>
      <c r="AD1651" t="e">
        <v>#N/A</v>
      </c>
      <c r="AE1651" t="e">
        <v>#N/A</v>
      </c>
      <c r="AF1651" t="e">
        <v>#N/A</v>
      </c>
    </row>
    <row r="1652" spans="1:32" x14ac:dyDescent="0.25">
      <c r="A1652" t="e">
        <v>#N/A</v>
      </c>
      <c r="B1652" s="33" t="e">
        <v>#N/A</v>
      </c>
      <c r="C1652" t="e">
        <v>#N/A</v>
      </c>
      <c r="D1652" t="e">
        <v>#N/A</v>
      </c>
      <c r="E1652" s="69" t="e">
        <v>#N/A</v>
      </c>
      <c r="F1652" s="3" t="e">
        <v>#N/A</v>
      </c>
      <c r="G1652" s="3" t="e">
        <v>#N/A</v>
      </c>
      <c r="H1652" s="3" t="e">
        <v>#N/A</v>
      </c>
      <c r="I1652" s="80" t="e">
        <v>#N/A</v>
      </c>
      <c r="J1652" s="80" t="e">
        <v>#N/A</v>
      </c>
      <c r="K1652" s="85" t="e">
        <v>#N/A</v>
      </c>
      <c r="L1652" s="9" t="e">
        <v>#N/A</v>
      </c>
      <c r="M1652" s="93" t="e">
        <v>#N/A</v>
      </c>
      <c r="N1652" s="8" t="e">
        <v>#N/A</v>
      </c>
      <c r="O1652" t="e">
        <v>#N/A</v>
      </c>
      <c r="P1652" t="e">
        <v>#N/A</v>
      </c>
      <c r="Q1652" t="e">
        <v>#N/A</v>
      </c>
      <c r="R1652" s="2" t="e">
        <v>#N/A</v>
      </c>
      <c r="S1652" t="e">
        <v>#N/A</v>
      </c>
      <c r="T1652" s="3" t="e">
        <v>#N/A</v>
      </c>
      <c r="U1652" s="3" t="e">
        <v>#N/A</v>
      </c>
      <c r="V1652" t="e">
        <v>#N/A</v>
      </c>
      <c r="W1652" t="e">
        <v>#N/A</v>
      </c>
      <c r="X1652" t="e">
        <v>#N/A</v>
      </c>
      <c r="Y1652" s="3" t="e">
        <v>#N/A</v>
      </c>
      <c r="Z1652" s="8" t="e">
        <v>#N/A</v>
      </c>
      <c r="AA1652" s="30" t="e">
        <v>#N/A</v>
      </c>
      <c r="AB1652" t="e">
        <v>#N/A</v>
      </c>
      <c r="AC1652" t="e">
        <v>#N/A</v>
      </c>
      <c r="AD1652" t="e">
        <v>#N/A</v>
      </c>
      <c r="AE1652" t="e">
        <v>#N/A</v>
      </c>
      <c r="AF1652" t="e">
        <v>#N/A</v>
      </c>
    </row>
    <row r="1653" spans="1:32" x14ac:dyDescent="0.25">
      <c r="A1653" t="e">
        <v>#N/A</v>
      </c>
      <c r="B1653" s="33" t="e">
        <v>#N/A</v>
      </c>
      <c r="C1653" t="e">
        <v>#N/A</v>
      </c>
      <c r="D1653" t="e">
        <v>#N/A</v>
      </c>
      <c r="E1653" s="69" t="e">
        <v>#N/A</v>
      </c>
      <c r="F1653" s="3" t="e">
        <v>#N/A</v>
      </c>
      <c r="G1653" s="3" t="e">
        <v>#N/A</v>
      </c>
      <c r="H1653" s="3" t="e">
        <v>#N/A</v>
      </c>
      <c r="I1653" s="80" t="e">
        <v>#N/A</v>
      </c>
      <c r="J1653" s="80" t="e">
        <v>#N/A</v>
      </c>
      <c r="K1653" s="85" t="e">
        <v>#N/A</v>
      </c>
      <c r="L1653" s="9" t="e">
        <v>#N/A</v>
      </c>
      <c r="M1653" s="93" t="e">
        <v>#N/A</v>
      </c>
      <c r="N1653" s="8" t="e">
        <v>#N/A</v>
      </c>
      <c r="O1653" t="e">
        <v>#N/A</v>
      </c>
      <c r="P1653" t="e">
        <v>#N/A</v>
      </c>
      <c r="Q1653" t="e">
        <v>#N/A</v>
      </c>
      <c r="R1653" s="2" t="e">
        <v>#N/A</v>
      </c>
      <c r="S1653" t="e">
        <v>#N/A</v>
      </c>
      <c r="T1653" s="3" t="e">
        <v>#N/A</v>
      </c>
      <c r="U1653" s="3" t="e">
        <v>#N/A</v>
      </c>
      <c r="V1653" t="e">
        <v>#N/A</v>
      </c>
      <c r="W1653" t="e">
        <v>#N/A</v>
      </c>
      <c r="X1653" t="e">
        <v>#N/A</v>
      </c>
      <c r="Y1653" s="3" t="e">
        <v>#N/A</v>
      </c>
      <c r="Z1653" s="8" t="e">
        <v>#N/A</v>
      </c>
      <c r="AA1653" s="30" t="e">
        <v>#N/A</v>
      </c>
      <c r="AB1653" t="e">
        <v>#N/A</v>
      </c>
      <c r="AC1653" t="e">
        <v>#N/A</v>
      </c>
      <c r="AD1653" t="e">
        <v>#N/A</v>
      </c>
      <c r="AE1653" t="e">
        <v>#N/A</v>
      </c>
      <c r="AF1653" t="e">
        <v>#N/A</v>
      </c>
    </row>
    <row r="1654" spans="1:32" x14ac:dyDescent="0.25">
      <c r="A1654" t="e">
        <v>#N/A</v>
      </c>
      <c r="B1654" s="33" t="e">
        <v>#N/A</v>
      </c>
      <c r="C1654" t="e">
        <v>#N/A</v>
      </c>
      <c r="D1654" t="e">
        <v>#N/A</v>
      </c>
      <c r="E1654" s="69" t="e">
        <v>#N/A</v>
      </c>
      <c r="F1654" s="3" t="e">
        <v>#N/A</v>
      </c>
      <c r="G1654" s="3" t="e">
        <v>#N/A</v>
      </c>
      <c r="H1654" s="3" t="e">
        <v>#N/A</v>
      </c>
      <c r="I1654" s="80" t="e">
        <v>#N/A</v>
      </c>
      <c r="J1654" s="80" t="e">
        <v>#N/A</v>
      </c>
      <c r="K1654" s="85" t="e">
        <v>#N/A</v>
      </c>
      <c r="L1654" s="9" t="e">
        <v>#N/A</v>
      </c>
      <c r="M1654" s="93" t="e">
        <v>#N/A</v>
      </c>
      <c r="N1654" s="8" t="e">
        <v>#N/A</v>
      </c>
      <c r="O1654" t="e">
        <v>#N/A</v>
      </c>
      <c r="P1654" t="e">
        <v>#N/A</v>
      </c>
      <c r="Q1654" t="e">
        <v>#N/A</v>
      </c>
      <c r="R1654" s="2" t="e">
        <v>#N/A</v>
      </c>
      <c r="S1654" t="e">
        <v>#N/A</v>
      </c>
      <c r="T1654" s="3" t="e">
        <v>#N/A</v>
      </c>
      <c r="U1654" s="3" t="e">
        <v>#N/A</v>
      </c>
      <c r="V1654" t="e">
        <v>#N/A</v>
      </c>
      <c r="W1654" t="e">
        <v>#N/A</v>
      </c>
      <c r="X1654" t="e">
        <v>#N/A</v>
      </c>
      <c r="Y1654" s="3" t="e">
        <v>#N/A</v>
      </c>
      <c r="Z1654" s="8" t="e">
        <v>#N/A</v>
      </c>
      <c r="AA1654" s="30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</row>
    <row r="1655" spans="1:32" x14ac:dyDescent="0.25">
      <c r="A1655" t="e">
        <v>#N/A</v>
      </c>
      <c r="B1655" s="33" t="e">
        <v>#N/A</v>
      </c>
      <c r="C1655" t="e">
        <v>#N/A</v>
      </c>
      <c r="D1655" t="e">
        <v>#N/A</v>
      </c>
      <c r="E1655" s="69" t="e">
        <v>#N/A</v>
      </c>
      <c r="F1655" s="3" t="e">
        <v>#N/A</v>
      </c>
      <c r="G1655" s="3" t="e">
        <v>#N/A</v>
      </c>
      <c r="H1655" s="3" t="e">
        <v>#N/A</v>
      </c>
      <c r="I1655" s="80" t="e">
        <v>#N/A</v>
      </c>
      <c r="J1655" s="80" t="e">
        <v>#N/A</v>
      </c>
      <c r="K1655" s="85" t="e">
        <v>#N/A</v>
      </c>
      <c r="L1655" s="9" t="e">
        <v>#N/A</v>
      </c>
      <c r="M1655" s="93" t="e">
        <v>#N/A</v>
      </c>
      <c r="N1655" s="8" t="e">
        <v>#N/A</v>
      </c>
      <c r="O1655" t="e">
        <v>#N/A</v>
      </c>
      <c r="P1655" t="e">
        <v>#N/A</v>
      </c>
      <c r="Q1655" t="e">
        <v>#N/A</v>
      </c>
      <c r="R1655" s="2" t="e">
        <v>#N/A</v>
      </c>
      <c r="S1655" t="e">
        <v>#N/A</v>
      </c>
      <c r="T1655" s="3" t="e">
        <v>#N/A</v>
      </c>
      <c r="U1655" s="3" t="e">
        <v>#N/A</v>
      </c>
      <c r="V1655" t="e">
        <v>#N/A</v>
      </c>
      <c r="W1655" t="e">
        <v>#N/A</v>
      </c>
      <c r="X1655" t="e">
        <v>#N/A</v>
      </c>
      <c r="Y1655" s="3" t="e">
        <v>#N/A</v>
      </c>
      <c r="Z1655" s="8" t="e">
        <v>#N/A</v>
      </c>
      <c r="AA1655" s="30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</row>
    <row r="1656" spans="1:32" x14ac:dyDescent="0.25">
      <c r="A1656" t="e">
        <v>#N/A</v>
      </c>
      <c r="B1656" s="33" t="e">
        <v>#N/A</v>
      </c>
      <c r="C1656" t="e">
        <v>#N/A</v>
      </c>
      <c r="D1656" t="e">
        <v>#N/A</v>
      </c>
      <c r="E1656" s="69" t="e">
        <v>#N/A</v>
      </c>
      <c r="F1656" s="3" t="e">
        <v>#N/A</v>
      </c>
      <c r="G1656" s="3" t="e">
        <v>#N/A</v>
      </c>
      <c r="H1656" s="3" t="e">
        <v>#N/A</v>
      </c>
      <c r="I1656" s="80" t="e">
        <v>#N/A</v>
      </c>
      <c r="J1656" s="80" t="e">
        <v>#N/A</v>
      </c>
      <c r="K1656" s="85" t="e">
        <v>#N/A</v>
      </c>
      <c r="L1656" s="9" t="e">
        <v>#N/A</v>
      </c>
      <c r="M1656" s="93" t="e">
        <v>#N/A</v>
      </c>
      <c r="N1656" s="8" t="e">
        <v>#N/A</v>
      </c>
      <c r="O1656" t="e">
        <v>#N/A</v>
      </c>
      <c r="P1656" t="e">
        <v>#N/A</v>
      </c>
      <c r="Q1656" t="e">
        <v>#N/A</v>
      </c>
      <c r="R1656" s="2" t="e">
        <v>#N/A</v>
      </c>
      <c r="S1656" t="e">
        <v>#N/A</v>
      </c>
      <c r="T1656" s="3" t="e">
        <v>#N/A</v>
      </c>
      <c r="U1656" s="3" t="e">
        <v>#N/A</v>
      </c>
      <c r="V1656" t="e">
        <v>#N/A</v>
      </c>
      <c r="W1656" t="e">
        <v>#N/A</v>
      </c>
      <c r="X1656" t="e">
        <v>#N/A</v>
      </c>
      <c r="Y1656" s="3" t="e">
        <v>#N/A</v>
      </c>
      <c r="Z1656" s="8" t="e">
        <v>#N/A</v>
      </c>
      <c r="AA1656" s="30" t="e">
        <v>#N/A</v>
      </c>
      <c r="AB1656" t="e">
        <v>#N/A</v>
      </c>
      <c r="AC1656" t="e">
        <v>#N/A</v>
      </c>
      <c r="AD1656" t="e">
        <v>#N/A</v>
      </c>
      <c r="AE1656" t="e">
        <v>#N/A</v>
      </c>
      <c r="AF1656" t="e">
        <v>#N/A</v>
      </c>
    </row>
    <row r="1657" spans="1:32" x14ac:dyDescent="0.25">
      <c r="A1657" t="e">
        <v>#N/A</v>
      </c>
      <c r="B1657" s="33" t="e">
        <v>#N/A</v>
      </c>
      <c r="C1657" t="e">
        <v>#N/A</v>
      </c>
      <c r="D1657" t="e">
        <v>#N/A</v>
      </c>
      <c r="E1657" s="69" t="e">
        <v>#N/A</v>
      </c>
      <c r="F1657" s="3" t="e">
        <v>#N/A</v>
      </c>
      <c r="G1657" s="3" t="e">
        <v>#N/A</v>
      </c>
      <c r="H1657" s="3" t="e">
        <v>#N/A</v>
      </c>
      <c r="I1657" s="80" t="e">
        <v>#N/A</v>
      </c>
      <c r="J1657" s="80" t="e">
        <v>#N/A</v>
      </c>
      <c r="K1657" s="85" t="e">
        <v>#N/A</v>
      </c>
      <c r="L1657" s="9" t="e">
        <v>#N/A</v>
      </c>
      <c r="M1657" s="93" t="e">
        <v>#N/A</v>
      </c>
      <c r="N1657" s="8" t="e">
        <v>#N/A</v>
      </c>
      <c r="O1657" t="e">
        <v>#N/A</v>
      </c>
      <c r="P1657" t="e">
        <v>#N/A</v>
      </c>
      <c r="Q1657" t="e">
        <v>#N/A</v>
      </c>
      <c r="R1657" s="2" t="e">
        <v>#N/A</v>
      </c>
      <c r="S1657" t="e">
        <v>#N/A</v>
      </c>
      <c r="T1657" s="3" t="e">
        <v>#N/A</v>
      </c>
      <c r="U1657" s="3" t="e">
        <v>#N/A</v>
      </c>
      <c r="V1657" t="e">
        <v>#N/A</v>
      </c>
      <c r="W1657" t="e">
        <v>#N/A</v>
      </c>
      <c r="X1657" t="e">
        <v>#N/A</v>
      </c>
      <c r="Y1657" s="3" t="e">
        <v>#N/A</v>
      </c>
      <c r="Z1657" s="8" t="e">
        <v>#N/A</v>
      </c>
      <c r="AA1657" s="30" t="e">
        <v>#N/A</v>
      </c>
      <c r="AB1657" t="e">
        <v>#N/A</v>
      </c>
      <c r="AC1657" t="e">
        <v>#N/A</v>
      </c>
      <c r="AD1657" t="e">
        <v>#N/A</v>
      </c>
      <c r="AE1657" t="e">
        <v>#N/A</v>
      </c>
      <c r="AF1657" t="e">
        <v>#N/A</v>
      </c>
    </row>
    <row r="1658" spans="1:32" x14ac:dyDescent="0.25">
      <c r="A1658" t="e">
        <v>#N/A</v>
      </c>
      <c r="B1658" s="33" t="e">
        <v>#N/A</v>
      </c>
      <c r="C1658" t="e">
        <v>#N/A</v>
      </c>
      <c r="D1658" t="e">
        <v>#N/A</v>
      </c>
      <c r="E1658" s="69" t="e">
        <v>#N/A</v>
      </c>
      <c r="F1658" s="3" t="e">
        <v>#N/A</v>
      </c>
      <c r="G1658" s="3" t="e">
        <v>#N/A</v>
      </c>
      <c r="H1658" s="3" t="e">
        <v>#N/A</v>
      </c>
      <c r="I1658" s="80" t="e">
        <v>#N/A</v>
      </c>
      <c r="J1658" s="80" t="e">
        <v>#N/A</v>
      </c>
      <c r="K1658" s="85" t="e">
        <v>#N/A</v>
      </c>
      <c r="L1658" s="9" t="e">
        <v>#N/A</v>
      </c>
      <c r="M1658" s="93" t="e">
        <v>#N/A</v>
      </c>
      <c r="N1658" s="8" t="e">
        <v>#N/A</v>
      </c>
      <c r="O1658" t="e">
        <v>#N/A</v>
      </c>
      <c r="P1658" t="e">
        <v>#N/A</v>
      </c>
      <c r="Q1658" t="e">
        <v>#N/A</v>
      </c>
      <c r="R1658" s="2" t="e">
        <v>#N/A</v>
      </c>
      <c r="S1658" t="e">
        <v>#N/A</v>
      </c>
      <c r="T1658" s="3" t="e">
        <v>#N/A</v>
      </c>
      <c r="U1658" s="3" t="e">
        <v>#N/A</v>
      </c>
      <c r="V1658" t="e">
        <v>#N/A</v>
      </c>
      <c r="W1658" t="e">
        <v>#N/A</v>
      </c>
      <c r="X1658" t="e">
        <v>#N/A</v>
      </c>
      <c r="Y1658" s="3" t="e">
        <v>#N/A</v>
      </c>
      <c r="Z1658" s="8" t="e">
        <v>#N/A</v>
      </c>
      <c r="AA1658" s="30" t="e">
        <v>#N/A</v>
      </c>
      <c r="AB1658" t="e">
        <v>#N/A</v>
      </c>
      <c r="AC1658" t="e">
        <v>#N/A</v>
      </c>
      <c r="AD1658" t="e">
        <v>#N/A</v>
      </c>
      <c r="AE1658" t="e">
        <v>#N/A</v>
      </c>
      <c r="AF1658" t="e">
        <v>#N/A</v>
      </c>
    </row>
    <row r="1659" spans="1:32" x14ac:dyDescent="0.25">
      <c r="A1659" t="e">
        <v>#N/A</v>
      </c>
      <c r="B1659" s="33" t="e">
        <v>#N/A</v>
      </c>
      <c r="C1659" t="e">
        <v>#N/A</v>
      </c>
      <c r="D1659" t="e">
        <v>#N/A</v>
      </c>
      <c r="E1659" s="69" t="e">
        <v>#N/A</v>
      </c>
      <c r="F1659" s="3" t="e">
        <v>#N/A</v>
      </c>
      <c r="G1659" s="3" t="e">
        <v>#N/A</v>
      </c>
      <c r="H1659" s="3" t="e">
        <v>#N/A</v>
      </c>
      <c r="I1659" s="80" t="e">
        <v>#N/A</v>
      </c>
      <c r="J1659" s="80" t="e">
        <v>#N/A</v>
      </c>
      <c r="K1659" s="85" t="e">
        <v>#N/A</v>
      </c>
      <c r="L1659" s="9" t="e">
        <v>#N/A</v>
      </c>
      <c r="M1659" s="93" t="e">
        <v>#N/A</v>
      </c>
      <c r="N1659" s="8" t="e">
        <v>#N/A</v>
      </c>
      <c r="O1659" t="e">
        <v>#N/A</v>
      </c>
      <c r="P1659" t="e">
        <v>#N/A</v>
      </c>
      <c r="Q1659" t="e">
        <v>#N/A</v>
      </c>
      <c r="R1659" s="2" t="e">
        <v>#N/A</v>
      </c>
      <c r="S1659" t="e">
        <v>#N/A</v>
      </c>
      <c r="T1659" s="3" t="e">
        <v>#N/A</v>
      </c>
      <c r="U1659" s="3" t="e">
        <v>#N/A</v>
      </c>
      <c r="V1659" t="e">
        <v>#N/A</v>
      </c>
      <c r="W1659" t="e">
        <v>#N/A</v>
      </c>
      <c r="X1659" t="e">
        <v>#N/A</v>
      </c>
      <c r="Y1659" s="3" t="e">
        <v>#N/A</v>
      </c>
      <c r="Z1659" s="8" t="e">
        <v>#N/A</v>
      </c>
      <c r="AA1659" s="30" t="e">
        <v>#N/A</v>
      </c>
      <c r="AB1659" t="e">
        <v>#N/A</v>
      </c>
      <c r="AC1659" t="e">
        <v>#N/A</v>
      </c>
      <c r="AD1659" t="e">
        <v>#N/A</v>
      </c>
      <c r="AE1659" t="e">
        <v>#N/A</v>
      </c>
      <c r="AF1659" t="e">
        <v>#N/A</v>
      </c>
    </row>
    <row r="1660" spans="1:32" x14ac:dyDescent="0.25">
      <c r="A1660" t="e">
        <v>#N/A</v>
      </c>
      <c r="B1660" s="33" t="e">
        <v>#N/A</v>
      </c>
      <c r="C1660" t="e">
        <v>#N/A</v>
      </c>
      <c r="D1660" t="e">
        <v>#N/A</v>
      </c>
      <c r="E1660" s="69" t="e">
        <v>#N/A</v>
      </c>
      <c r="F1660" s="3" t="e">
        <v>#N/A</v>
      </c>
      <c r="G1660" s="3" t="e">
        <v>#N/A</v>
      </c>
      <c r="H1660" s="3" t="e">
        <v>#N/A</v>
      </c>
      <c r="I1660" s="80" t="e">
        <v>#N/A</v>
      </c>
      <c r="J1660" s="80" t="e">
        <v>#N/A</v>
      </c>
      <c r="K1660" s="85" t="e">
        <v>#N/A</v>
      </c>
      <c r="L1660" s="9" t="e">
        <v>#N/A</v>
      </c>
      <c r="M1660" s="93" t="e">
        <v>#N/A</v>
      </c>
      <c r="N1660" s="8" t="e">
        <v>#N/A</v>
      </c>
      <c r="O1660" t="e">
        <v>#N/A</v>
      </c>
      <c r="P1660" t="e">
        <v>#N/A</v>
      </c>
      <c r="Q1660" t="e">
        <v>#N/A</v>
      </c>
      <c r="R1660" s="2" t="e">
        <v>#N/A</v>
      </c>
      <c r="S1660" t="e">
        <v>#N/A</v>
      </c>
      <c r="T1660" s="3" t="e">
        <v>#N/A</v>
      </c>
      <c r="U1660" s="3" t="e">
        <v>#N/A</v>
      </c>
      <c r="V1660" t="e">
        <v>#N/A</v>
      </c>
      <c r="W1660" t="e">
        <v>#N/A</v>
      </c>
      <c r="X1660" t="e">
        <v>#N/A</v>
      </c>
      <c r="Y1660" s="3" t="e">
        <v>#N/A</v>
      </c>
      <c r="Z1660" s="8" t="e">
        <v>#N/A</v>
      </c>
      <c r="AA1660" s="30" t="e">
        <v>#N/A</v>
      </c>
      <c r="AB1660" t="e">
        <v>#N/A</v>
      </c>
      <c r="AC1660" t="e">
        <v>#N/A</v>
      </c>
      <c r="AD1660" t="e">
        <v>#N/A</v>
      </c>
      <c r="AE1660" t="e">
        <v>#N/A</v>
      </c>
      <c r="AF1660" t="e">
        <v>#N/A</v>
      </c>
    </row>
    <row r="1661" spans="1:32" x14ac:dyDescent="0.25">
      <c r="A1661" t="e">
        <v>#N/A</v>
      </c>
      <c r="B1661" s="33" t="e">
        <v>#N/A</v>
      </c>
      <c r="C1661" t="e">
        <v>#N/A</v>
      </c>
      <c r="D1661" t="e">
        <v>#N/A</v>
      </c>
      <c r="E1661" s="69" t="e">
        <v>#N/A</v>
      </c>
      <c r="F1661" s="3" t="e">
        <v>#N/A</v>
      </c>
      <c r="G1661" s="3" t="e">
        <v>#N/A</v>
      </c>
      <c r="H1661" s="3" t="e">
        <v>#N/A</v>
      </c>
      <c r="I1661" s="80" t="e">
        <v>#N/A</v>
      </c>
      <c r="J1661" s="80" t="e">
        <v>#N/A</v>
      </c>
      <c r="K1661" s="85" t="e">
        <v>#N/A</v>
      </c>
      <c r="L1661" s="9" t="e">
        <v>#N/A</v>
      </c>
      <c r="M1661" s="93" t="e">
        <v>#N/A</v>
      </c>
      <c r="N1661" s="8" t="e">
        <v>#N/A</v>
      </c>
      <c r="O1661" t="e">
        <v>#N/A</v>
      </c>
      <c r="P1661" t="e">
        <v>#N/A</v>
      </c>
      <c r="Q1661" t="e">
        <v>#N/A</v>
      </c>
      <c r="R1661" s="2" t="e">
        <v>#N/A</v>
      </c>
      <c r="S1661" t="e">
        <v>#N/A</v>
      </c>
      <c r="T1661" s="3" t="e">
        <v>#N/A</v>
      </c>
      <c r="U1661" s="3" t="e">
        <v>#N/A</v>
      </c>
      <c r="V1661" t="e">
        <v>#N/A</v>
      </c>
      <c r="W1661" t="e">
        <v>#N/A</v>
      </c>
      <c r="X1661" t="e">
        <v>#N/A</v>
      </c>
      <c r="Y1661" s="3" t="e">
        <v>#N/A</v>
      </c>
      <c r="Z1661" s="8" t="e">
        <v>#N/A</v>
      </c>
      <c r="AA1661" s="30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</row>
    <row r="1662" spans="1:32" x14ac:dyDescent="0.25">
      <c r="A1662" t="e">
        <v>#N/A</v>
      </c>
      <c r="B1662" s="33" t="e">
        <v>#N/A</v>
      </c>
      <c r="C1662" t="e">
        <v>#N/A</v>
      </c>
      <c r="D1662" t="e">
        <v>#N/A</v>
      </c>
      <c r="E1662" s="69" t="e">
        <v>#N/A</v>
      </c>
      <c r="F1662" s="3" t="e">
        <v>#N/A</v>
      </c>
      <c r="G1662" s="3" t="e">
        <v>#N/A</v>
      </c>
      <c r="H1662" s="3" t="e">
        <v>#N/A</v>
      </c>
      <c r="I1662" s="80" t="e">
        <v>#N/A</v>
      </c>
      <c r="J1662" s="80" t="e">
        <v>#N/A</v>
      </c>
      <c r="K1662" s="85" t="e">
        <v>#N/A</v>
      </c>
      <c r="L1662" s="9" t="e">
        <v>#N/A</v>
      </c>
      <c r="M1662" s="93" t="e">
        <v>#N/A</v>
      </c>
      <c r="N1662" s="8" t="e">
        <v>#N/A</v>
      </c>
      <c r="O1662" t="e">
        <v>#N/A</v>
      </c>
      <c r="P1662" t="e">
        <v>#N/A</v>
      </c>
      <c r="Q1662" t="e">
        <v>#N/A</v>
      </c>
      <c r="R1662" s="2" t="e">
        <v>#N/A</v>
      </c>
      <c r="S1662" t="e">
        <v>#N/A</v>
      </c>
      <c r="T1662" s="3" t="e">
        <v>#N/A</v>
      </c>
      <c r="U1662" s="3" t="e">
        <v>#N/A</v>
      </c>
      <c r="V1662" t="e">
        <v>#N/A</v>
      </c>
      <c r="W1662" t="e">
        <v>#N/A</v>
      </c>
      <c r="X1662" t="e">
        <v>#N/A</v>
      </c>
      <c r="Y1662" s="3" t="e">
        <v>#N/A</v>
      </c>
      <c r="Z1662" s="8" t="e">
        <v>#N/A</v>
      </c>
      <c r="AA1662" s="30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</row>
    <row r="1663" spans="1:32" x14ac:dyDescent="0.25">
      <c r="A1663" t="e">
        <v>#N/A</v>
      </c>
      <c r="B1663" s="33" t="e">
        <v>#N/A</v>
      </c>
      <c r="C1663" t="e">
        <v>#N/A</v>
      </c>
      <c r="D1663" t="e">
        <v>#N/A</v>
      </c>
      <c r="E1663" s="69" t="e">
        <v>#N/A</v>
      </c>
      <c r="F1663" s="3" t="e">
        <v>#N/A</v>
      </c>
      <c r="G1663" s="3" t="e">
        <v>#N/A</v>
      </c>
      <c r="H1663" s="3" t="e">
        <v>#N/A</v>
      </c>
      <c r="I1663" s="80" t="e">
        <v>#N/A</v>
      </c>
      <c r="J1663" s="80" t="e">
        <v>#N/A</v>
      </c>
      <c r="K1663" s="85" t="e">
        <v>#N/A</v>
      </c>
      <c r="L1663" s="9" t="e">
        <v>#N/A</v>
      </c>
      <c r="M1663" s="93" t="e">
        <v>#N/A</v>
      </c>
      <c r="N1663" s="8" t="e">
        <v>#N/A</v>
      </c>
      <c r="O1663" t="e">
        <v>#N/A</v>
      </c>
      <c r="P1663" t="e">
        <v>#N/A</v>
      </c>
      <c r="Q1663" t="e">
        <v>#N/A</v>
      </c>
      <c r="R1663" s="2" t="e">
        <v>#N/A</v>
      </c>
      <c r="S1663" t="e">
        <v>#N/A</v>
      </c>
      <c r="T1663" s="3" t="e">
        <v>#N/A</v>
      </c>
      <c r="U1663" s="3" t="e">
        <v>#N/A</v>
      </c>
      <c r="V1663" t="e">
        <v>#N/A</v>
      </c>
      <c r="W1663" t="e">
        <v>#N/A</v>
      </c>
      <c r="X1663" t="e">
        <v>#N/A</v>
      </c>
      <c r="Y1663" s="3" t="e">
        <v>#N/A</v>
      </c>
      <c r="Z1663" s="8" t="e">
        <v>#N/A</v>
      </c>
      <c r="AA1663" s="30" t="e">
        <v>#N/A</v>
      </c>
      <c r="AB1663" t="e">
        <v>#N/A</v>
      </c>
      <c r="AC1663" t="e">
        <v>#N/A</v>
      </c>
      <c r="AD1663" t="e">
        <v>#N/A</v>
      </c>
      <c r="AE1663" t="e">
        <v>#N/A</v>
      </c>
      <c r="AF1663" t="e">
        <v>#N/A</v>
      </c>
    </row>
    <row r="1664" spans="1:32" x14ac:dyDescent="0.25">
      <c r="A1664" t="e">
        <v>#N/A</v>
      </c>
      <c r="B1664" s="33" t="e">
        <v>#N/A</v>
      </c>
      <c r="C1664" t="e">
        <v>#N/A</v>
      </c>
      <c r="D1664" t="e">
        <v>#N/A</v>
      </c>
      <c r="E1664" s="69" t="e">
        <v>#N/A</v>
      </c>
      <c r="F1664" s="3" t="e">
        <v>#N/A</v>
      </c>
      <c r="G1664" s="3" t="e">
        <v>#N/A</v>
      </c>
      <c r="H1664" s="3" t="e">
        <v>#N/A</v>
      </c>
      <c r="I1664" s="80" t="e">
        <v>#N/A</v>
      </c>
      <c r="J1664" s="80" t="e">
        <v>#N/A</v>
      </c>
      <c r="K1664" s="85" t="e">
        <v>#N/A</v>
      </c>
      <c r="L1664" s="9" t="e">
        <v>#N/A</v>
      </c>
      <c r="M1664" s="93" t="e">
        <v>#N/A</v>
      </c>
      <c r="N1664" s="8" t="e">
        <v>#N/A</v>
      </c>
      <c r="O1664" t="e">
        <v>#N/A</v>
      </c>
      <c r="P1664" t="e">
        <v>#N/A</v>
      </c>
      <c r="Q1664" t="e">
        <v>#N/A</v>
      </c>
      <c r="R1664" s="2" t="e">
        <v>#N/A</v>
      </c>
      <c r="S1664" t="e">
        <v>#N/A</v>
      </c>
      <c r="T1664" s="3" t="e">
        <v>#N/A</v>
      </c>
      <c r="U1664" s="3" t="e">
        <v>#N/A</v>
      </c>
      <c r="V1664" t="e">
        <v>#N/A</v>
      </c>
      <c r="W1664" t="e">
        <v>#N/A</v>
      </c>
      <c r="X1664" t="e">
        <v>#N/A</v>
      </c>
      <c r="Y1664" s="3" t="e">
        <v>#N/A</v>
      </c>
      <c r="Z1664" s="8" t="e">
        <v>#N/A</v>
      </c>
      <c r="AA1664" s="30" t="e">
        <v>#N/A</v>
      </c>
      <c r="AB1664" t="e">
        <v>#N/A</v>
      </c>
      <c r="AC1664" t="e">
        <v>#N/A</v>
      </c>
      <c r="AD1664" t="e">
        <v>#N/A</v>
      </c>
      <c r="AE1664" t="e">
        <v>#N/A</v>
      </c>
      <c r="AF1664" t="e">
        <v>#N/A</v>
      </c>
    </row>
    <row r="1665" spans="1:32" x14ac:dyDescent="0.25">
      <c r="A1665" t="e">
        <v>#N/A</v>
      </c>
      <c r="B1665" s="33" t="e">
        <v>#N/A</v>
      </c>
      <c r="C1665" t="e">
        <v>#N/A</v>
      </c>
      <c r="D1665" t="e">
        <v>#N/A</v>
      </c>
      <c r="E1665" s="69" t="e">
        <v>#N/A</v>
      </c>
      <c r="F1665" s="3" t="e">
        <v>#N/A</v>
      </c>
      <c r="G1665" s="3" t="e">
        <v>#N/A</v>
      </c>
      <c r="H1665" s="3" t="e">
        <v>#N/A</v>
      </c>
      <c r="I1665" s="80" t="e">
        <v>#N/A</v>
      </c>
      <c r="J1665" s="80" t="e">
        <v>#N/A</v>
      </c>
      <c r="K1665" s="85" t="e">
        <v>#N/A</v>
      </c>
      <c r="L1665" s="9" t="e">
        <v>#N/A</v>
      </c>
      <c r="M1665" s="93" t="e">
        <v>#N/A</v>
      </c>
      <c r="N1665" s="8" t="e">
        <v>#N/A</v>
      </c>
      <c r="O1665" t="e">
        <v>#N/A</v>
      </c>
      <c r="P1665" t="e">
        <v>#N/A</v>
      </c>
      <c r="Q1665" t="e">
        <v>#N/A</v>
      </c>
      <c r="R1665" s="2" t="e">
        <v>#N/A</v>
      </c>
      <c r="S1665" t="e">
        <v>#N/A</v>
      </c>
      <c r="T1665" s="3" t="e">
        <v>#N/A</v>
      </c>
      <c r="U1665" s="3" t="e">
        <v>#N/A</v>
      </c>
      <c r="V1665" t="e">
        <v>#N/A</v>
      </c>
      <c r="W1665" t="e">
        <v>#N/A</v>
      </c>
      <c r="X1665" t="e">
        <v>#N/A</v>
      </c>
      <c r="Y1665" s="3" t="e">
        <v>#N/A</v>
      </c>
      <c r="Z1665" s="8" t="e">
        <v>#N/A</v>
      </c>
      <c r="AA1665" s="30" t="e">
        <v>#N/A</v>
      </c>
      <c r="AB1665" t="e">
        <v>#N/A</v>
      </c>
      <c r="AC1665" t="e">
        <v>#N/A</v>
      </c>
      <c r="AD1665" t="e">
        <v>#N/A</v>
      </c>
      <c r="AE1665" t="e">
        <v>#N/A</v>
      </c>
      <c r="AF1665" t="e">
        <v>#N/A</v>
      </c>
    </row>
    <row r="1666" spans="1:32" x14ac:dyDescent="0.25">
      <c r="A1666" t="e">
        <v>#N/A</v>
      </c>
      <c r="B1666" s="33" t="e">
        <v>#N/A</v>
      </c>
      <c r="C1666" t="e">
        <v>#N/A</v>
      </c>
      <c r="D1666" t="e">
        <v>#N/A</v>
      </c>
      <c r="E1666" s="69" t="e">
        <v>#N/A</v>
      </c>
      <c r="F1666" s="3" t="e">
        <v>#N/A</v>
      </c>
      <c r="G1666" s="3" t="e">
        <v>#N/A</v>
      </c>
      <c r="H1666" s="3" t="e">
        <v>#N/A</v>
      </c>
      <c r="I1666" s="80" t="e">
        <v>#N/A</v>
      </c>
      <c r="J1666" s="80" t="e">
        <v>#N/A</v>
      </c>
      <c r="K1666" s="85" t="e">
        <v>#N/A</v>
      </c>
      <c r="L1666" s="9" t="e">
        <v>#N/A</v>
      </c>
      <c r="M1666" s="93" t="e">
        <v>#N/A</v>
      </c>
      <c r="N1666" s="8" t="e">
        <v>#N/A</v>
      </c>
      <c r="O1666" t="e">
        <v>#N/A</v>
      </c>
      <c r="P1666" t="e">
        <v>#N/A</v>
      </c>
      <c r="Q1666" t="e">
        <v>#N/A</v>
      </c>
      <c r="R1666" s="2" t="e">
        <v>#N/A</v>
      </c>
      <c r="S1666" t="e">
        <v>#N/A</v>
      </c>
      <c r="T1666" s="3" t="e">
        <v>#N/A</v>
      </c>
      <c r="U1666" s="3" t="e">
        <v>#N/A</v>
      </c>
      <c r="V1666" t="e">
        <v>#N/A</v>
      </c>
      <c r="W1666" t="e">
        <v>#N/A</v>
      </c>
      <c r="X1666" t="e">
        <v>#N/A</v>
      </c>
      <c r="Y1666" s="3" t="e">
        <v>#N/A</v>
      </c>
      <c r="Z1666" s="8" t="e">
        <v>#N/A</v>
      </c>
      <c r="AA1666" s="30" t="e">
        <v>#N/A</v>
      </c>
      <c r="AB1666" t="e">
        <v>#N/A</v>
      </c>
      <c r="AC1666" t="e">
        <v>#N/A</v>
      </c>
      <c r="AD1666" t="e">
        <v>#N/A</v>
      </c>
      <c r="AE1666" t="e">
        <v>#N/A</v>
      </c>
      <c r="AF1666" t="e">
        <v>#N/A</v>
      </c>
    </row>
    <row r="1667" spans="1:32" x14ac:dyDescent="0.25">
      <c r="A1667" t="e">
        <v>#N/A</v>
      </c>
      <c r="B1667" s="33" t="e">
        <v>#N/A</v>
      </c>
      <c r="C1667" t="e">
        <v>#N/A</v>
      </c>
      <c r="D1667" t="e">
        <v>#N/A</v>
      </c>
      <c r="E1667" s="69" t="e">
        <v>#N/A</v>
      </c>
      <c r="F1667" s="3" t="e">
        <v>#N/A</v>
      </c>
      <c r="G1667" s="3" t="e">
        <v>#N/A</v>
      </c>
      <c r="H1667" s="3" t="e">
        <v>#N/A</v>
      </c>
      <c r="I1667" s="80" t="e">
        <v>#N/A</v>
      </c>
      <c r="J1667" s="80" t="e">
        <v>#N/A</v>
      </c>
      <c r="K1667" s="85" t="e">
        <v>#N/A</v>
      </c>
      <c r="L1667" s="9" t="e">
        <v>#N/A</v>
      </c>
      <c r="M1667" s="93" t="e">
        <v>#N/A</v>
      </c>
      <c r="N1667" s="8" t="e">
        <v>#N/A</v>
      </c>
      <c r="O1667" t="e">
        <v>#N/A</v>
      </c>
      <c r="P1667" t="e">
        <v>#N/A</v>
      </c>
      <c r="Q1667" t="e">
        <v>#N/A</v>
      </c>
      <c r="R1667" s="2" t="e">
        <v>#N/A</v>
      </c>
      <c r="S1667" t="e">
        <v>#N/A</v>
      </c>
      <c r="T1667" s="3" t="e">
        <v>#N/A</v>
      </c>
      <c r="U1667" s="3" t="e">
        <v>#N/A</v>
      </c>
      <c r="V1667" t="e">
        <v>#N/A</v>
      </c>
      <c r="W1667" t="e">
        <v>#N/A</v>
      </c>
      <c r="X1667" t="e">
        <v>#N/A</v>
      </c>
      <c r="Y1667" s="3" t="e">
        <v>#N/A</v>
      </c>
      <c r="Z1667" s="8" t="e">
        <v>#N/A</v>
      </c>
      <c r="AA1667" s="30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</row>
    <row r="1668" spans="1:32" x14ac:dyDescent="0.25">
      <c r="A1668" t="e">
        <v>#N/A</v>
      </c>
      <c r="B1668" s="33" t="e">
        <v>#N/A</v>
      </c>
      <c r="C1668" t="e">
        <v>#N/A</v>
      </c>
      <c r="D1668" t="e">
        <v>#N/A</v>
      </c>
      <c r="E1668" s="69" t="e">
        <v>#N/A</v>
      </c>
      <c r="F1668" s="3" t="e">
        <v>#N/A</v>
      </c>
      <c r="G1668" s="3" t="e">
        <v>#N/A</v>
      </c>
      <c r="H1668" s="3" t="e">
        <v>#N/A</v>
      </c>
      <c r="I1668" s="80" t="e">
        <v>#N/A</v>
      </c>
      <c r="J1668" s="80" t="e">
        <v>#N/A</v>
      </c>
      <c r="K1668" s="85" t="e">
        <v>#N/A</v>
      </c>
      <c r="L1668" s="9" t="e">
        <v>#N/A</v>
      </c>
      <c r="M1668" s="93" t="e">
        <v>#N/A</v>
      </c>
      <c r="N1668" s="8" t="e">
        <v>#N/A</v>
      </c>
      <c r="O1668" t="e">
        <v>#N/A</v>
      </c>
      <c r="P1668" t="e">
        <v>#N/A</v>
      </c>
      <c r="Q1668" t="e">
        <v>#N/A</v>
      </c>
      <c r="R1668" s="2" t="e">
        <v>#N/A</v>
      </c>
      <c r="S1668" t="e">
        <v>#N/A</v>
      </c>
      <c r="T1668" s="3" t="e">
        <v>#N/A</v>
      </c>
      <c r="U1668" s="3" t="e">
        <v>#N/A</v>
      </c>
      <c r="V1668" t="e">
        <v>#N/A</v>
      </c>
      <c r="W1668" t="e">
        <v>#N/A</v>
      </c>
      <c r="X1668" t="e">
        <v>#N/A</v>
      </c>
      <c r="Y1668" s="3" t="e">
        <v>#N/A</v>
      </c>
      <c r="Z1668" s="8" t="e">
        <v>#N/A</v>
      </c>
      <c r="AA1668" s="30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</row>
    <row r="1669" spans="1:32" x14ac:dyDescent="0.25">
      <c r="A1669" t="e">
        <v>#N/A</v>
      </c>
      <c r="B1669" s="33" t="e">
        <v>#N/A</v>
      </c>
      <c r="C1669" t="e">
        <v>#N/A</v>
      </c>
      <c r="D1669" t="e">
        <v>#N/A</v>
      </c>
      <c r="E1669" s="69" t="e">
        <v>#N/A</v>
      </c>
      <c r="F1669" s="3" t="e">
        <v>#N/A</v>
      </c>
      <c r="G1669" s="3" t="e">
        <v>#N/A</v>
      </c>
      <c r="H1669" s="3" t="e">
        <v>#N/A</v>
      </c>
      <c r="I1669" s="80" t="e">
        <v>#N/A</v>
      </c>
      <c r="J1669" s="80" t="e">
        <v>#N/A</v>
      </c>
      <c r="K1669" s="85" t="e">
        <v>#N/A</v>
      </c>
      <c r="L1669" s="9" t="e">
        <v>#N/A</v>
      </c>
      <c r="M1669" s="93" t="e">
        <v>#N/A</v>
      </c>
      <c r="N1669" s="8" t="e">
        <v>#N/A</v>
      </c>
      <c r="O1669" t="e">
        <v>#N/A</v>
      </c>
      <c r="P1669" t="e">
        <v>#N/A</v>
      </c>
      <c r="Q1669" t="e">
        <v>#N/A</v>
      </c>
      <c r="R1669" s="2" t="e">
        <v>#N/A</v>
      </c>
      <c r="S1669" t="e">
        <v>#N/A</v>
      </c>
      <c r="T1669" s="3" t="e">
        <v>#N/A</v>
      </c>
      <c r="U1669" s="3" t="e">
        <v>#N/A</v>
      </c>
      <c r="V1669" t="e">
        <v>#N/A</v>
      </c>
      <c r="W1669" t="e">
        <v>#N/A</v>
      </c>
      <c r="X1669" t="e">
        <v>#N/A</v>
      </c>
      <c r="Y1669" s="3" t="e">
        <v>#N/A</v>
      </c>
      <c r="Z1669" s="8" t="e">
        <v>#N/A</v>
      </c>
      <c r="AA1669" s="30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</row>
    <row r="1670" spans="1:32" x14ac:dyDescent="0.25">
      <c r="A1670" t="e">
        <v>#N/A</v>
      </c>
      <c r="B1670" s="33" t="e">
        <v>#N/A</v>
      </c>
      <c r="C1670" t="e">
        <v>#N/A</v>
      </c>
      <c r="D1670" t="e">
        <v>#N/A</v>
      </c>
      <c r="E1670" s="69" t="e">
        <v>#N/A</v>
      </c>
      <c r="F1670" s="3" t="e">
        <v>#N/A</v>
      </c>
      <c r="G1670" s="3" t="e">
        <v>#N/A</v>
      </c>
      <c r="H1670" s="3" t="e">
        <v>#N/A</v>
      </c>
      <c r="I1670" s="80" t="e">
        <v>#N/A</v>
      </c>
      <c r="J1670" s="80" t="e">
        <v>#N/A</v>
      </c>
      <c r="K1670" s="85" t="e">
        <v>#N/A</v>
      </c>
      <c r="L1670" s="9" t="e">
        <v>#N/A</v>
      </c>
      <c r="M1670" s="93" t="e">
        <v>#N/A</v>
      </c>
      <c r="N1670" s="8" t="e">
        <v>#N/A</v>
      </c>
      <c r="O1670" t="e">
        <v>#N/A</v>
      </c>
      <c r="P1670" t="e">
        <v>#N/A</v>
      </c>
      <c r="Q1670" t="e">
        <v>#N/A</v>
      </c>
      <c r="R1670" s="2" t="e">
        <v>#N/A</v>
      </c>
      <c r="S1670" t="e">
        <v>#N/A</v>
      </c>
      <c r="T1670" s="3" t="e">
        <v>#N/A</v>
      </c>
      <c r="U1670" s="3" t="e">
        <v>#N/A</v>
      </c>
      <c r="V1670" t="e">
        <v>#N/A</v>
      </c>
      <c r="W1670" t="e">
        <v>#N/A</v>
      </c>
      <c r="X1670" t="e">
        <v>#N/A</v>
      </c>
      <c r="Y1670" s="3" t="e">
        <v>#N/A</v>
      </c>
      <c r="Z1670" s="8" t="e">
        <v>#N/A</v>
      </c>
      <c r="AA1670" s="3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</row>
    <row r="1671" spans="1:32" x14ac:dyDescent="0.25">
      <c r="A1671" t="e">
        <v>#N/A</v>
      </c>
      <c r="B1671" s="33" t="e">
        <v>#N/A</v>
      </c>
      <c r="C1671" t="e">
        <v>#N/A</v>
      </c>
      <c r="D1671" t="e">
        <v>#N/A</v>
      </c>
      <c r="E1671" s="69" t="e">
        <v>#N/A</v>
      </c>
      <c r="F1671" s="3" t="e">
        <v>#N/A</v>
      </c>
      <c r="G1671" s="3" t="e">
        <v>#N/A</v>
      </c>
      <c r="H1671" s="3" t="e">
        <v>#N/A</v>
      </c>
      <c r="I1671" s="80" t="e">
        <v>#N/A</v>
      </c>
      <c r="J1671" s="80" t="e">
        <v>#N/A</v>
      </c>
      <c r="K1671" s="85" t="e">
        <v>#N/A</v>
      </c>
      <c r="L1671" s="9" t="e">
        <v>#N/A</v>
      </c>
      <c r="M1671" s="93" t="e">
        <v>#N/A</v>
      </c>
      <c r="N1671" s="8" t="e">
        <v>#N/A</v>
      </c>
      <c r="O1671" t="e">
        <v>#N/A</v>
      </c>
      <c r="P1671" t="e">
        <v>#N/A</v>
      </c>
      <c r="Q1671" t="e">
        <v>#N/A</v>
      </c>
      <c r="R1671" s="2" t="e">
        <v>#N/A</v>
      </c>
      <c r="S1671" t="e">
        <v>#N/A</v>
      </c>
      <c r="T1671" s="3" t="e">
        <v>#N/A</v>
      </c>
      <c r="U1671" s="3" t="e">
        <v>#N/A</v>
      </c>
      <c r="V1671" t="e">
        <v>#N/A</v>
      </c>
      <c r="W1671" t="e">
        <v>#N/A</v>
      </c>
      <c r="X1671" t="e">
        <v>#N/A</v>
      </c>
      <c r="Y1671" s="3" t="e">
        <v>#N/A</v>
      </c>
      <c r="Z1671" s="8" t="e">
        <v>#N/A</v>
      </c>
      <c r="AA1671" s="30" t="e">
        <v>#N/A</v>
      </c>
      <c r="AB1671" t="e">
        <v>#N/A</v>
      </c>
      <c r="AC1671" t="e">
        <v>#N/A</v>
      </c>
      <c r="AD1671" t="e">
        <v>#N/A</v>
      </c>
      <c r="AE1671" t="e">
        <v>#N/A</v>
      </c>
      <c r="AF1671" t="e">
        <v>#N/A</v>
      </c>
    </row>
    <row r="1672" spans="1:32" x14ac:dyDescent="0.25">
      <c r="A1672" t="e">
        <v>#N/A</v>
      </c>
      <c r="B1672" s="33" t="e">
        <v>#N/A</v>
      </c>
      <c r="C1672" t="e">
        <v>#N/A</v>
      </c>
      <c r="D1672" t="e">
        <v>#N/A</v>
      </c>
      <c r="E1672" s="69" t="e">
        <v>#N/A</v>
      </c>
      <c r="F1672" s="3" t="e">
        <v>#N/A</v>
      </c>
      <c r="G1672" s="3" t="e">
        <v>#N/A</v>
      </c>
      <c r="H1672" s="3" t="e">
        <v>#N/A</v>
      </c>
      <c r="I1672" s="80" t="e">
        <v>#N/A</v>
      </c>
      <c r="J1672" s="80" t="e">
        <v>#N/A</v>
      </c>
      <c r="K1672" s="85" t="e">
        <v>#N/A</v>
      </c>
      <c r="L1672" s="9" t="e">
        <v>#N/A</v>
      </c>
      <c r="M1672" s="93" t="e">
        <v>#N/A</v>
      </c>
      <c r="N1672" s="8" t="e">
        <v>#N/A</v>
      </c>
      <c r="O1672" t="e">
        <v>#N/A</v>
      </c>
      <c r="P1672" t="e">
        <v>#N/A</v>
      </c>
      <c r="Q1672" t="e">
        <v>#N/A</v>
      </c>
      <c r="R1672" s="2" t="e">
        <v>#N/A</v>
      </c>
      <c r="S1672" t="e">
        <v>#N/A</v>
      </c>
      <c r="T1672" s="3" t="e">
        <v>#N/A</v>
      </c>
      <c r="U1672" s="3" t="e">
        <v>#N/A</v>
      </c>
      <c r="V1672" t="e">
        <v>#N/A</v>
      </c>
      <c r="W1672" t="e">
        <v>#N/A</v>
      </c>
      <c r="X1672" t="e">
        <v>#N/A</v>
      </c>
      <c r="Y1672" s="3" t="e">
        <v>#N/A</v>
      </c>
      <c r="Z1672" s="8" t="e">
        <v>#N/A</v>
      </c>
      <c r="AA1672" s="30" t="e">
        <v>#N/A</v>
      </c>
      <c r="AB1672" t="e">
        <v>#N/A</v>
      </c>
      <c r="AC1672" t="e">
        <v>#N/A</v>
      </c>
      <c r="AD1672" t="e">
        <v>#N/A</v>
      </c>
      <c r="AE1672" t="e">
        <v>#N/A</v>
      </c>
      <c r="AF1672" t="e">
        <v>#N/A</v>
      </c>
    </row>
    <row r="1673" spans="1:32" x14ac:dyDescent="0.25">
      <c r="A1673" t="e">
        <v>#N/A</v>
      </c>
      <c r="B1673" s="33" t="e">
        <v>#N/A</v>
      </c>
      <c r="C1673" t="e">
        <v>#N/A</v>
      </c>
      <c r="D1673" t="e">
        <v>#N/A</v>
      </c>
      <c r="E1673" s="69" t="e">
        <v>#N/A</v>
      </c>
      <c r="F1673" s="3" t="e">
        <v>#N/A</v>
      </c>
      <c r="G1673" s="3" t="e">
        <v>#N/A</v>
      </c>
      <c r="H1673" s="3" t="e">
        <v>#N/A</v>
      </c>
      <c r="I1673" s="80" t="e">
        <v>#N/A</v>
      </c>
      <c r="J1673" s="80" t="e">
        <v>#N/A</v>
      </c>
      <c r="K1673" s="85" t="e">
        <v>#N/A</v>
      </c>
      <c r="L1673" s="9" t="e">
        <v>#N/A</v>
      </c>
      <c r="M1673" s="93" t="e">
        <v>#N/A</v>
      </c>
      <c r="N1673" s="8" t="e">
        <v>#N/A</v>
      </c>
      <c r="O1673" t="e">
        <v>#N/A</v>
      </c>
      <c r="P1673" t="e">
        <v>#N/A</v>
      </c>
      <c r="Q1673" t="e">
        <v>#N/A</v>
      </c>
      <c r="R1673" s="2" t="e">
        <v>#N/A</v>
      </c>
      <c r="S1673" t="e">
        <v>#N/A</v>
      </c>
      <c r="T1673" s="3" t="e">
        <v>#N/A</v>
      </c>
      <c r="U1673" s="3" t="e">
        <v>#N/A</v>
      </c>
      <c r="V1673" t="e">
        <v>#N/A</v>
      </c>
      <c r="W1673" t="e">
        <v>#N/A</v>
      </c>
      <c r="X1673" t="e">
        <v>#N/A</v>
      </c>
      <c r="Y1673" s="3" t="e">
        <v>#N/A</v>
      </c>
      <c r="Z1673" s="8" t="e">
        <v>#N/A</v>
      </c>
      <c r="AA1673" s="30" t="e">
        <v>#N/A</v>
      </c>
      <c r="AB1673" t="e">
        <v>#N/A</v>
      </c>
      <c r="AC1673" t="e">
        <v>#N/A</v>
      </c>
      <c r="AD1673" t="e">
        <v>#N/A</v>
      </c>
      <c r="AE1673" t="e">
        <v>#N/A</v>
      </c>
      <c r="AF1673" t="e">
        <v>#N/A</v>
      </c>
    </row>
    <row r="1674" spans="1:32" x14ac:dyDescent="0.25">
      <c r="A1674" t="e">
        <v>#N/A</v>
      </c>
      <c r="B1674" s="33" t="e">
        <v>#N/A</v>
      </c>
      <c r="C1674" t="e">
        <v>#N/A</v>
      </c>
      <c r="D1674" t="e">
        <v>#N/A</v>
      </c>
      <c r="E1674" s="69" t="e">
        <v>#N/A</v>
      </c>
      <c r="F1674" s="3" t="e">
        <v>#N/A</v>
      </c>
      <c r="G1674" s="3" t="e">
        <v>#N/A</v>
      </c>
      <c r="H1674" s="3" t="e">
        <v>#N/A</v>
      </c>
      <c r="I1674" s="80" t="e">
        <v>#N/A</v>
      </c>
      <c r="J1674" s="80" t="e">
        <v>#N/A</v>
      </c>
      <c r="K1674" s="85" t="e">
        <v>#N/A</v>
      </c>
      <c r="L1674" s="9" t="e">
        <v>#N/A</v>
      </c>
      <c r="M1674" s="93" t="e">
        <v>#N/A</v>
      </c>
      <c r="N1674" s="8" t="e">
        <v>#N/A</v>
      </c>
      <c r="O1674" t="e">
        <v>#N/A</v>
      </c>
      <c r="P1674" t="e">
        <v>#N/A</v>
      </c>
      <c r="Q1674" t="e">
        <v>#N/A</v>
      </c>
      <c r="R1674" s="2" t="e">
        <v>#N/A</v>
      </c>
      <c r="S1674" t="e">
        <v>#N/A</v>
      </c>
      <c r="T1674" s="3" t="e">
        <v>#N/A</v>
      </c>
      <c r="U1674" s="3" t="e">
        <v>#N/A</v>
      </c>
      <c r="V1674" t="e">
        <v>#N/A</v>
      </c>
      <c r="W1674" t="e">
        <v>#N/A</v>
      </c>
      <c r="X1674" t="e">
        <v>#N/A</v>
      </c>
      <c r="Y1674" s="3" t="e">
        <v>#N/A</v>
      </c>
      <c r="Z1674" s="8" t="e">
        <v>#N/A</v>
      </c>
      <c r="AA1674" s="30" t="e">
        <v>#N/A</v>
      </c>
      <c r="AB1674" t="e">
        <v>#N/A</v>
      </c>
      <c r="AC1674" t="e">
        <v>#N/A</v>
      </c>
      <c r="AD1674" t="e">
        <v>#N/A</v>
      </c>
      <c r="AE1674" t="e">
        <v>#N/A</v>
      </c>
      <c r="AF1674" t="e">
        <v>#N/A</v>
      </c>
    </row>
    <row r="1675" spans="1:32" x14ac:dyDescent="0.25">
      <c r="A1675" t="e">
        <v>#N/A</v>
      </c>
      <c r="B1675" s="33" t="e">
        <v>#N/A</v>
      </c>
      <c r="C1675" t="e">
        <v>#N/A</v>
      </c>
      <c r="D1675" t="e">
        <v>#N/A</v>
      </c>
      <c r="E1675" s="69" t="e">
        <v>#N/A</v>
      </c>
      <c r="F1675" s="3" t="e">
        <v>#N/A</v>
      </c>
      <c r="G1675" s="3" t="e">
        <v>#N/A</v>
      </c>
      <c r="H1675" s="3" t="e">
        <v>#N/A</v>
      </c>
      <c r="I1675" s="80" t="e">
        <v>#N/A</v>
      </c>
      <c r="J1675" s="80" t="e">
        <v>#N/A</v>
      </c>
      <c r="K1675" s="85" t="e">
        <v>#N/A</v>
      </c>
      <c r="L1675" s="9" t="e">
        <v>#N/A</v>
      </c>
      <c r="M1675" s="93" t="e">
        <v>#N/A</v>
      </c>
      <c r="N1675" s="8" t="e">
        <v>#N/A</v>
      </c>
      <c r="O1675" t="e">
        <v>#N/A</v>
      </c>
      <c r="P1675" t="e">
        <v>#N/A</v>
      </c>
      <c r="Q1675" t="e">
        <v>#N/A</v>
      </c>
      <c r="R1675" s="2" t="e">
        <v>#N/A</v>
      </c>
      <c r="S1675" t="e">
        <v>#N/A</v>
      </c>
      <c r="T1675" s="3" t="e">
        <v>#N/A</v>
      </c>
      <c r="U1675" s="3" t="e">
        <v>#N/A</v>
      </c>
      <c r="V1675" t="e">
        <v>#N/A</v>
      </c>
      <c r="W1675" t="e">
        <v>#N/A</v>
      </c>
      <c r="X1675" t="e">
        <v>#N/A</v>
      </c>
      <c r="Y1675" s="3" t="e">
        <v>#N/A</v>
      </c>
      <c r="Z1675" s="8" t="e">
        <v>#N/A</v>
      </c>
      <c r="AA1675" s="30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</row>
    <row r="1676" spans="1:32" x14ac:dyDescent="0.25">
      <c r="A1676" t="e">
        <v>#N/A</v>
      </c>
      <c r="B1676" s="33" t="e">
        <v>#N/A</v>
      </c>
      <c r="C1676" t="e">
        <v>#N/A</v>
      </c>
      <c r="D1676" t="e">
        <v>#N/A</v>
      </c>
      <c r="E1676" s="69" t="e">
        <v>#N/A</v>
      </c>
      <c r="F1676" s="3" t="e">
        <v>#N/A</v>
      </c>
      <c r="G1676" s="3" t="e">
        <v>#N/A</v>
      </c>
      <c r="H1676" s="3" t="e">
        <v>#N/A</v>
      </c>
      <c r="I1676" s="80" t="e">
        <v>#N/A</v>
      </c>
      <c r="J1676" s="80" t="e">
        <v>#N/A</v>
      </c>
      <c r="K1676" s="85" t="e">
        <v>#N/A</v>
      </c>
      <c r="L1676" s="9" t="e">
        <v>#N/A</v>
      </c>
      <c r="M1676" s="93" t="e">
        <v>#N/A</v>
      </c>
      <c r="N1676" s="8" t="e">
        <v>#N/A</v>
      </c>
      <c r="O1676" t="e">
        <v>#N/A</v>
      </c>
      <c r="P1676" t="e">
        <v>#N/A</v>
      </c>
      <c r="Q1676" t="e">
        <v>#N/A</v>
      </c>
      <c r="R1676" s="2" t="e">
        <v>#N/A</v>
      </c>
      <c r="S1676" t="e">
        <v>#N/A</v>
      </c>
      <c r="T1676" s="3" t="e">
        <v>#N/A</v>
      </c>
      <c r="U1676" s="3" t="e">
        <v>#N/A</v>
      </c>
      <c r="V1676" t="e">
        <v>#N/A</v>
      </c>
      <c r="W1676" t="e">
        <v>#N/A</v>
      </c>
      <c r="X1676" t="e">
        <v>#N/A</v>
      </c>
      <c r="Y1676" s="3" t="e">
        <v>#N/A</v>
      </c>
      <c r="Z1676" s="8" t="e">
        <v>#N/A</v>
      </c>
      <c r="AA1676" s="30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</row>
    <row r="1677" spans="1:32" x14ac:dyDescent="0.25">
      <c r="A1677" t="e">
        <v>#N/A</v>
      </c>
      <c r="B1677" s="33" t="e">
        <v>#N/A</v>
      </c>
      <c r="C1677" t="e">
        <v>#N/A</v>
      </c>
      <c r="D1677" t="e">
        <v>#N/A</v>
      </c>
      <c r="E1677" s="69" t="e">
        <v>#N/A</v>
      </c>
      <c r="F1677" s="3" t="e">
        <v>#N/A</v>
      </c>
      <c r="G1677" s="3" t="e">
        <v>#N/A</v>
      </c>
      <c r="H1677" s="3" t="e">
        <v>#N/A</v>
      </c>
      <c r="I1677" s="80" t="e">
        <v>#N/A</v>
      </c>
      <c r="J1677" s="80" t="e">
        <v>#N/A</v>
      </c>
      <c r="K1677" s="85" t="e">
        <v>#N/A</v>
      </c>
      <c r="L1677" s="9" t="e">
        <v>#N/A</v>
      </c>
      <c r="M1677" s="93" t="e">
        <v>#N/A</v>
      </c>
      <c r="N1677" s="8" t="e">
        <v>#N/A</v>
      </c>
      <c r="O1677" t="e">
        <v>#N/A</v>
      </c>
      <c r="P1677" t="e">
        <v>#N/A</v>
      </c>
      <c r="Q1677" t="e">
        <v>#N/A</v>
      </c>
      <c r="R1677" s="2" t="e">
        <v>#N/A</v>
      </c>
      <c r="S1677" t="e">
        <v>#N/A</v>
      </c>
      <c r="T1677" s="3" t="e">
        <v>#N/A</v>
      </c>
      <c r="U1677" s="3" t="e">
        <v>#N/A</v>
      </c>
      <c r="V1677" t="e">
        <v>#N/A</v>
      </c>
      <c r="W1677" t="e">
        <v>#N/A</v>
      </c>
      <c r="X1677" t="e">
        <v>#N/A</v>
      </c>
      <c r="Y1677" s="3" t="e">
        <v>#N/A</v>
      </c>
      <c r="Z1677" s="8" t="e">
        <v>#N/A</v>
      </c>
      <c r="AA1677" s="30" t="e">
        <v>#N/A</v>
      </c>
      <c r="AB1677" t="e">
        <v>#N/A</v>
      </c>
      <c r="AC1677" t="e">
        <v>#N/A</v>
      </c>
      <c r="AD1677" t="e">
        <v>#N/A</v>
      </c>
      <c r="AE1677" t="e">
        <v>#N/A</v>
      </c>
      <c r="AF1677" t="e">
        <v>#N/A</v>
      </c>
    </row>
    <row r="1678" spans="1:32" x14ac:dyDescent="0.25">
      <c r="A1678" t="e">
        <v>#N/A</v>
      </c>
      <c r="B1678" s="33" t="e">
        <v>#N/A</v>
      </c>
      <c r="C1678" t="e">
        <v>#N/A</v>
      </c>
      <c r="D1678" t="e">
        <v>#N/A</v>
      </c>
      <c r="E1678" s="69" t="e">
        <v>#N/A</v>
      </c>
      <c r="F1678" s="3" t="e">
        <v>#N/A</v>
      </c>
      <c r="G1678" s="3" t="e">
        <v>#N/A</v>
      </c>
      <c r="H1678" s="3" t="e">
        <v>#N/A</v>
      </c>
      <c r="I1678" s="80" t="e">
        <v>#N/A</v>
      </c>
      <c r="J1678" s="80" t="e">
        <v>#N/A</v>
      </c>
      <c r="K1678" s="85" t="e">
        <v>#N/A</v>
      </c>
      <c r="L1678" s="9" t="e">
        <v>#N/A</v>
      </c>
      <c r="M1678" s="93" t="e">
        <v>#N/A</v>
      </c>
      <c r="N1678" s="8" t="e">
        <v>#N/A</v>
      </c>
      <c r="O1678" t="e">
        <v>#N/A</v>
      </c>
      <c r="P1678" t="e">
        <v>#N/A</v>
      </c>
      <c r="Q1678" t="e">
        <v>#N/A</v>
      </c>
      <c r="R1678" s="2" t="e">
        <v>#N/A</v>
      </c>
      <c r="S1678" t="e">
        <v>#N/A</v>
      </c>
      <c r="T1678" s="3" t="e">
        <v>#N/A</v>
      </c>
      <c r="U1678" s="3" t="e">
        <v>#N/A</v>
      </c>
      <c r="V1678" t="e">
        <v>#N/A</v>
      </c>
      <c r="W1678" t="e">
        <v>#N/A</v>
      </c>
      <c r="X1678" t="e">
        <v>#N/A</v>
      </c>
      <c r="Y1678" s="3" t="e">
        <v>#N/A</v>
      </c>
      <c r="Z1678" s="8" t="e">
        <v>#N/A</v>
      </c>
      <c r="AA1678" s="30" t="e">
        <v>#N/A</v>
      </c>
      <c r="AB1678" t="e">
        <v>#N/A</v>
      </c>
      <c r="AC1678" t="e">
        <v>#N/A</v>
      </c>
      <c r="AD1678" t="e">
        <v>#N/A</v>
      </c>
      <c r="AE1678" t="e">
        <v>#N/A</v>
      </c>
      <c r="AF1678" t="e">
        <v>#N/A</v>
      </c>
    </row>
    <row r="1679" spans="1:32" x14ac:dyDescent="0.25">
      <c r="A1679" t="e">
        <v>#N/A</v>
      </c>
      <c r="B1679" s="33" t="e">
        <v>#N/A</v>
      </c>
      <c r="C1679" t="e">
        <v>#N/A</v>
      </c>
      <c r="D1679" t="e">
        <v>#N/A</v>
      </c>
      <c r="E1679" s="69" t="e">
        <v>#N/A</v>
      </c>
      <c r="F1679" s="3" t="e">
        <v>#N/A</v>
      </c>
      <c r="G1679" s="3" t="e">
        <v>#N/A</v>
      </c>
      <c r="H1679" s="3" t="e">
        <v>#N/A</v>
      </c>
      <c r="I1679" s="80" t="e">
        <v>#N/A</v>
      </c>
      <c r="J1679" s="80" t="e">
        <v>#N/A</v>
      </c>
      <c r="K1679" s="85" t="e">
        <v>#N/A</v>
      </c>
      <c r="L1679" s="9" t="e">
        <v>#N/A</v>
      </c>
      <c r="M1679" s="93" t="e">
        <v>#N/A</v>
      </c>
      <c r="N1679" s="8" t="e">
        <v>#N/A</v>
      </c>
      <c r="O1679" t="e">
        <v>#N/A</v>
      </c>
      <c r="P1679" t="e">
        <v>#N/A</v>
      </c>
      <c r="Q1679" t="e">
        <v>#N/A</v>
      </c>
      <c r="R1679" s="2" t="e">
        <v>#N/A</v>
      </c>
      <c r="S1679" t="e">
        <v>#N/A</v>
      </c>
      <c r="T1679" s="3" t="e">
        <v>#N/A</v>
      </c>
      <c r="U1679" s="3" t="e">
        <v>#N/A</v>
      </c>
      <c r="V1679" t="e">
        <v>#N/A</v>
      </c>
      <c r="W1679" t="e">
        <v>#N/A</v>
      </c>
      <c r="X1679" t="e">
        <v>#N/A</v>
      </c>
      <c r="Y1679" s="3" t="e">
        <v>#N/A</v>
      </c>
      <c r="Z1679" s="8" t="e">
        <v>#N/A</v>
      </c>
      <c r="AA1679" s="30" t="e">
        <v>#N/A</v>
      </c>
      <c r="AB1679" t="e">
        <v>#N/A</v>
      </c>
      <c r="AC1679" t="e">
        <v>#N/A</v>
      </c>
      <c r="AD1679" t="e">
        <v>#N/A</v>
      </c>
      <c r="AE1679" t="e">
        <v>#N/A</v>
      </c>
      <c r="AF1679" t="e">
        <v>#N/A</v>
      </c>
    </row>
    <row r="1680" spans="1:32" x14ac:dyDescent="0.25">
      <c r="A1680" t="e">
        <v>#N/A</v>
      </c>
      <c r="B1680" s="33" t="e">
        <v>#N/A</v>
      </c>
      <c r="C1680" t="e">
        <v>#N/A</v>
      </c>
      <c r="D1680" t="e">
        <v>#N/A</v>
      </c>
      <c r="E1680" s="69" t="e">
        <v>#N/A</v>
      </c>
      <c r="F1680" s="3" t="e">
        <v>#N/A</v>
      </c>
      <c r="G1680" s="3" t="e">
        <v>#N/A</v>
      </c>
      <c r="H1680" s="3" t="e">
        <v>#N/A</v>
      </c>
      <c r="I1680" s="80" t="e">
        <v>#N/A</v>
      </c>
      <c r="J1680" s="80" t="e">
        <v>#N/A</v>
      </c>
      <c r="K1680" s="85" t="e">
        <v>#N/A</v>
      </c>
      <c r="L1680" s="9" t="e">
        <v>#N/A</v>
      </c>
      <c r="M1680" s="93" t="e">
        <v>#N/A</v>
      </c>
      <c r="N1680" s="8" t="e">
        <v>#N/A</v>
      </c>
      <c r="O1680" t="e">
        <v>#N/A</v>
      </c>
      <c r="P1680" t="e">
        <v>#N/A</v>
      </c>
      <c r="Q1680" t="e">
        <v>#N/A</v>
      </c>
      <c r="R1680" s="2" t="e">
        <v>#N/A</v>
      </c>
      <c r="S1680" t="e">
        <v>#N/A</v>
      </c>
      <c r="T1680" s="3" t="e">
        <v>#N/A</v>
      </c>
      <c r="U1680" s="3" t="e">
        <v>#N/A</v>
      </c>
      <c r="V1680" t="e">
        <v>#N/A</v>
      </c>
      <c r="W1680" t="e">
        <v>#N/A</v>
      </c>
      <c r="X1680" t="e">
        <v>#N/A</v>
      </c>
      <c r="Y1680" s="3" t="e">
        <v>#N/A</v>
      </c>
      <c r="Z1680" s="8" t="e">
        <v>#N/A</v>
      </c>
      <c r="AA1680" s="3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</row>
    <row r="1681" spans="1:32" x14ac:dyDescent="0.25">
      <c r="A1681" t="e">
        <v>#N/A</v>
      </c>
      <c r="B1681" s="33" t="e">
        <v>#N/A</v>
      </c>
      <c r="C1681" t="e">
        <v>#N/A</v>
      </c>
      <c r="D1681" t="e">
        <v>#N/A</v>
      </c>
      <c r="E1681" s="69" t="e">
        <v>#N/A</v>
      </c>
      <c r="F1681" s="3" t="e">
        <v>#N/A</v>
      </c>
      <c r="G1681" s="3" t="e">
        <v>#N/A</v>
      </c>
      <c r="H1681" s="3" t="e">
        <v>#N/A</v>
      </c>
      <c r="I1681" s="80" t="e">
        <v>#N/A</v>
      </c>
      <c r="J1681" s="80" t="e">
        <v>#N/A</v>
      </c>
      <c r="K1681" s="85" t="e">
        <v>#N/A</v>
      </c>
      <c r="L1681" s="9" t="e">
        <v>#N/A</v>
      </c>
      <c r="M1681" s="93" t="e">
        <v>#N/A</v>
      </c>
      <c r="N1681" s="8" t="e">
        <v>#N/A</v>
      </c>
      <c r="O1681" t="e">
        <v>#N/A</v>
      </c>
      <c r="P1681" t="e">
        <v>#N/A</v>
      </c>
      <c r="Q1681" t="e">
        <v>#N/A</v>
      </c>
      <c r="R1681" s="2" t="e">
        <v>#N/A</v>
      </c>
      <c r="S1681" t="e">
        <v>#N/A</v>
      </c>
      <c r="T1681" s="3" t="e">
        <v>#N/A</v>
      </c>
      <c r="U1681" s="3" t="e">
        <v>#N/A</v>
      </c>
      <c r="V1681" t="e">
        <v>#N/A</v>
      </c>
      <c r="W1681" t="e">
        <v>#N/A</v>
      </c>
      <c r="X1681" t="e">
        <v>#N/A</v>
      </c>
      <c r="Y1681" s="3" t="e">
        <v>#N/A</v>
      </c>
      <c r="Z1681" s="8" t="e">
        <v>#N/A</v>
      </c>
      <c r="AA1681" s="30" t="e">
        <v>#N/A</v>
      </c>
      <c r="AB1681" t="e">
        <v>#N/A</v>
      </c>
      <c r="AC1681" t="e">
        <v>#N/A</v>
      </c>
      <c r="AD1681" t="e">
        <v>#N/A</v>
      </c>
      <c r="AE1681" t="e">
        <v>#N/A</v>
      </c>
      <c r="AF1681" t="e">
        <v>#N/A</v>
      </c>
    </row>
    <row r="1682" spans="1:32" x14ac:dyDescent="0.25">
      <c r="A1682" t="e">
        <v>#N/A</v>
      </c>
      <c r="B1682" s="33" t="e">
        <v>#N/A</v>
      </c>
      <c r="C1682" t="e">
        <v>#N/A</v>
      </c>
      <c r="D1682" t="e">
        <v>#N/A</v>
      </c>
      <c r="E1682" s="69" t="e">
        <v>#N/A</v>
      </c>
      <c r="F1682" s="3" t="e">
        <v>#N/A</v>
      </c>
      <c r="G1682" s="3" t="e">
        <v>#N/A</v>
      </c>
      <c r="H1682" s="3" t="e">
        <v>#N/A</v>
      </c>
      <c r="I1682" s="80" t="e">
        <v>#N/A</v>
      </c>
      <c r="J1682" s="80" t="e">
        <v>#N/A</v>
      </c>
      <c r="K1682" s="85" t="e">
        <v>#N/A</v>
      </c>
      <c r="L1682" s="9" t="e">
        <v>#N/A</v>
      </c>
      <c r="M1682" s="93" t="e">
        <v>#N/A</v>
      </c>
      <c r="N1682" s="8" t="e">
        <v>#N/A</v>
      </c>
      <c r="O1682" t="e">
        <v>#N/A</v>
      </c>
      <c r="P1682" t="e">
        <v>#N/A</v>
      </c>
      <c r="Q1682" t="e">
        <v>#N/A</v>
      </c>
      <c r="R1682" s="2" t="e">
        <v>#N/A</v>
      </c>
      <c r="S1682" t="e">
        <v>#N/A</v>
      </c>
      <c r="T1682" s="3" t="e">
        <v>#N/A</v>
      </c>
      <c r="U1682" s="3" t="e">
        <v>#N/A</v>
      </c>
      <c r="V1682" t="e">
        <v>#N/A</v>
      </c>
      <c r="W1682" t="e">
        <v>#N/A</v>
      </c>
      <c r="X1682" t="e">
        <v>#N/A</v>
      </c>
      <c r="Y1682" s="3" t="e">
        <v>#N/A</v>
      </c>
      <c r="Z1682" s="8" t="e">
        <v>#N/A</v>
      </c>
      <c r="AA1682" s="30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</row>
    <row r="1683" spans="1:32" x14ac:dyDescent="0.25">
      <c r="A1683" t="e">
        <v>#N/A</v>
      </c>
      <c r="B1683" s="33" t="e">
        <v>#N/A</v>
      </c>
      <c r="C1683" t="e">
        <v>#N/A</v>
      </c>
      <c r="D1683" t="e">
        <v>#N/A</v>
      </c>
      <c r="E1683" s="69" t="e">
        <v>#N/A</v>
      </c>
      <c r="F1683" s="3" t="e">
        <v>#N/A</v>
      </c>
      <c r="G1683" s="3" t="e">
        <v>#N/A</v>
      </c>
      <c r="H1683" s="3" t="e">
        <v>#N/A</v>
      </c>
      <c r="I1683" s="80" t="e">
        <v>#N/A</v>
      </c>
      <c r="J1683" s="80" t="e">
        <v>#N/A</v>
      </c>
      <c r="K1683" s="85" t="e">
        <v>#N/A</v>
      </c>
      <c r="L1683" s="9" t="e">
        <v>#N/A</v>
      </c>
      <c r="M1683" s="93" t="e">
        <v>#N/A</v>
      </c>
      <c r="N1683" s="8" t="e">
        <v>#N/A</v>
      </c>
      <c r="O1683" t="e">
        <v>#N/A</v>
      </c>
      <c r="P1683" t="e">
        <v>#N/A</v>
      </c>
      <c r="Q1683" t="e">
        <v>#N/A</v>
      </c>
      <c r="R1683" s="2" t="e">
        <v>#N/A</v>
      </c>
      <c r="S1683" t="e">
        <v>#N/A</v>
      </c>
      <c r="T1683" s="3" t="e">
        <v>#N/A</v>
      </c>
      <c r="U1683" s="3" t="e">
        <v>#N/A</v>
      </c>
      <c r="V1683" t="e">
        <v>#N/A</v>
      </c>
      <c r="W1683" t="e">
        <v>#N/A</v>
      </c>
      <c r="X1683" t="e">
        <v>#N/A</v>
      </c>
      <c r="Y1683" s="3" t="e">
        <v>#N/A</v>
      </c>
      <c r="Z1683" s="8" t="e">
        <v>#N/A</v>
      </c>
      <c r="AA1683" s="30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</row>
    <row r="1684" spans="1:32" x14ac:dyDescent="0.25">
      <c r="A1684" t="e">
        <v>#N/A</v>
      </c>
      <c r="B1684" s="33" t="e">
        <v>#N/A</v>
      </c>
      <c r="C1684" t="e">
        <v>#N/A</v>
      </c>
      <c r="D1684" t="e">
        <v>#N/A</v>
      </c>
      <c r="E1684" s="69" t="e">
        <v>#N/A</v>
      </c>
      <c r="F1684" s="3" t="e">
        <v>#N/A</v>
      </c>
      <c r="G1684" s="3" t="e">
        <v>#N/A</v>
      </c>
      <c r="H1684" s="3" t="e">
        <v>#N/A</v>
      </c>
      <c r="I1684" s="80" t="e">
        <v>#N/A</v>
      </c>
      <c r="J1684" s="80" t="e">
        <v>#N/A</v>
      </c>
      <c r="K1684" s="85" t="e">
        <v>#N/A</v>
      </c>
      <c r="L1684" s="9" t="e">
        <v>#N/A</v>
      </c>
      <c r="M1684" s="93" t="e">
        <v>#N/A</v>
      </c>
      <c r="N1684" s="8" t="e">
        <v>#N/A</v>
      </c>
      <c r="O1684" t="e">
        <v>#N/A</v>
      </c>
      <c r="P1684" t="e">
        <v>#N/A</v>
      </c>
      <c r="Q1684" t="e">
        <v>#N/A</v>
      </c>
      <c r="R1684" s="2" t="e">
        <v>#N/A</v>
      </c>
      <c r="S1684" t="e">
        <v>#N/A</v>
      </c>
      <c r="T1684" s="3" t="e">
        <v>#N/A</v>
      </c>
      <c r="U1684" s="3" t="e">
        <v>#N/A</v>
      </c>
      <c r="V1684" t="e">
        <v>#N/A</v>
      </c>
      <c r="W1684" t="e">
        <v>#N/A</v>
      </c>
      <c r="X1684" t="e">
        <v>#N/A</v>
      </c>
      <c r="Y1684" s="3" t="e">
        <v>#N/A</v>
      </c>
      <c r="Z1684" s="8" t="e">
        <v>#N/A</v>
      </c>
      <c r="AA1684" s="30" t="e">
        <v>#N/A</v>
      </c>
      <c r="AB1684" t="e">
        <v>#N/A</v>
      </c>
      <c r="AC1684" t="e">
        <v>#N/A</v>
      </c>
      <c r="AD1684" t="e">
        <v>#N/A</v>
      </c>
      <c r="AE1684" t="e">
        <v>#N/A</v>
      </c>
      <c r="AF1684" t="e">
        <v>#N/A</v>
      </c>
    </row>
    <row r="1685" spans="1:32" x14ac:dyDescent="0.25">
      <c r="A1685" t="e">
        <v>#N/A</v>
      </c>
      <c r="B1685" s="33" t="e">
        <v>#N/A</v>
      </c>
      <c r="C1685" t="e">
        <v>#N/A</v>
      </c>
      <c r="D1685" t="e">
        <v>#N/A</v>
      </c>
      <c r="E1685" s="69" t="e">
        <v>#N/A</v>
      </c>
      <c r="F1685" s="3" t="e">
        <v>#N/A</v>
      </c>
      <c r="G1685" s="3" t="e">
        <v>#N/A</v>
      </c>
      <c r="H1685" s="3" t="e">
        <v>#N/A</v>
      </c>
      <c r="I1685" s="80" t="e">
        <v>#N/A</v>
      </c>
      <c r="J1685" s="80" t="e">
        <v>#N/A</v>
      </c>
      <c r="K1685" s="85" t="e">
        <v>#N/A</v>
      </c>
      <c r="L1685" s="9" t="e">
        <v>#N/A</v>
      </c>
      <c r="M1685" s="93" t="e">
        <v>#N/A</v>
      </c>
      <c r="N1685" s="8" t="e">
        <v>#N/A</v>
      </c>
      <c r="O1685" t="e">
        <v>#N/A</v>
      </c>
      <c r="P1685" t="e">
        <v>#N/A</v>
      </c>
      <c r="Q1685" t="e">
        <v>#N/A</v>
      </c>
      <c r="R1685" s="2" t="e">
        <v>#N/A</v>
      </c>
      <c r="S1685" t="e">
        <v>#N/A</v>
      </c>
      <c r="T1685" s="3" t="e">
        <v>#N/A</v>
      </c>
      <c r="U1685" s="3" t="e">
        <v>#N/A</v>
      </c>
      <c r="V1685" t="e">
        <v>#N/A</v>
      </c>
      <c r="W1685" t="e">
        <v>#N/A</v>
      </c>
      <c r="X1685" t="e">
        <v>#N/A</v>
      </c>
      <c r="Y1685" s="3" t="e">
        <v>#N/A</v>
      </c>
      <c r="Z1685" s="8" t="e">
        <v>#N/A</v>
      </c>
      <c r="AA1685" s="30" t="e">
        <v>#N/A</v>
      </c>
      <c r="AB1685" t="e">
        <v>#N/A</v>
      </c>
      <c r="AC1685" t="e">
        <v>#N/A</v>
      </c>
      <c r="AD1685" t="e">
        <v>#N/A</v>
      </c>
      <c r="AE1685" t="e">
        <v>#N/A</v>
      </c>
      <c r="AF1685" t="e">
        <v>#N/A</v>
      </c>
    </row>
    <row r="1686" spans="1:32" x14ac:dyDescent="0.25">
      <c r="A1686" t="e">
        <v>#N/A</v>
      </c>
      <c r="B1686" s="33" t="e">
        <v>#N/A</v>
      </c>
      <c r="C1686" t="e">
        <v>#N/A</v>
      </c>
      <c r="D1686" t="e">
        <v>#N/A</v>
      </c>
      <c r="E1686" s="69" t="e">
        <v>#N/A</v>
      </c>
      <c r="F1686" s="3" t="e">
        <v>#N/A</v>
      </c>
      <c r="G1686" s="3" t="e">
        <v>#N/A</v>
      </c>
      <c r="H1686" s="3" t="e">
        <v>#N/A</v>
      </c>
      <c r="I1686" s="80" t="e">
        <v>#N/A</v>
      </c>
      <c r="J1686" s="80" t="e">
        <v>#N/A</v>
      </c>
      <c r="K1686" s="85" t="e">
        <v>#N/A</v>
      </c>
      <c r="L1686" s="9" t="e">
        <v>#N/A</v>
      </c>
      <c r="M1686" s="93" t="e">
        <v>#N/A</v>
      </c>
      <c r="N1686" s="8" t="e">
        <v>#N/A</v>
      </c>
      <c r="O1686" t="e">
        <v>#N/A</v>
      </c>
      <c r="P1686" t="e">
        <v>#N/A</v>
      </c>
      <c r="Q1686" t="e">
        <v>#N/A</v>
      </c>
      <c r="R1686" s="2" t="e">
        <v>#N/A</v>
      </c>
      <c r="S1686" t="e">
        <v>#N/A</v>
      </c>
      <c r="T1686" s="3" t="e">
        <v>#N/A</v>
      </c>
      <c r="U1686" s="3" t="e">
        <v>#N/A</v>
      </c>
      <c r="V1686" t="e">
        <v>#N/A</v>
      </c>
      <c r="W1686" t="e">
        <v>#N/A</v>
      </c>
      <c r="X1686" t="e">
        <v>#N/A</v>
      </c>
      <c r="Y1686" s="3" t="e">
        <v>#N/A</v>
      </c>
      <c r="Z1686" s="8" t="e">
        <v>#N/A</v>
      </c>
      <c r="AA1686" s="30" t="e">
        <v>#N/A</v>
      </c>
      <c r="AB1686" t="e">
        <v>#N/A</v>
      </c>
      <c r="AC1686" t="e">
        <v>#N/A</v>
      </c>
      <c r="AD1686" t="e">
        <v>#N/A</v>
      </c>
      <c r="AE1686" t="e">
        <v>#N/A</v>
      </c>
      <c r="AF1686" t="e">
        <v>#N/A</v>
      </c>
    </row>
    <row r="1687" spans="1:32" x14ac:dyDescent="0.25">
      <c r="A1687" t="e">
        <v>#N/A</v>
      </c>
      <c r="B1687" s="33" t="e">
        <v>#N/A</v>
      </c>
      <c r="C1687" t="e">
        <v>#N/A</v>
      </c>
      <c r="D1687" t="e">
        <v>#N/A</v>
      </c>
      <c r="E1687" s="69" t="e">
        <v>#N/A</v>
      </c>
      <c r="F1687" s="3" t="e">
        <v>#N/A</v>
      </c>
      <c r="G1687" s="3" t="e">
        <v>#N/A</v>
      </c>
      <c r="H1687" s="3" t="e">
        <v>#N/A</v>
      </c>
      <c r="I1687" s="80" t="e">
        <v>#N/A</v>
      </c>
      <c r="J1687" s="80" t="e">
        <v>#N/A</v>
      </c>
      <c r="K1687" s="85" t="e">
        <v>#N/A</v>
      </c>
      <c r="L1687" s="9" t="e">
        <v>#N/A</v>
      </c>
      <c r="M1687" s="93" t="e">
        <v>#N/A</v>
      </c>
      <c r="N1687" s="8" t="e">
        <v>#N/A</v>
      </c>
      <c r="O1687" t="e">
        <v>#N/A</v>
      </c>
      <c r="P1687" t="e">
        <v>#N/A</v>
      </c>
      <c r="Q1687" t="e">
        <v>#N/A</v>
      </c>
      <c r="R1687" s="2" t="e">
        <v>#N/A</v>
      </c>
      <c r="S1687" t="e">
        <v>#N/A</v>
      </c>
      <c r="T1687" s="3" t="e">
        <v>#N/A</v>
      </c>
      <c r="U1687" s="3" t="e">
        <v>#N/A</v>
      </c>
      <c r="V1687" t="e">
        <v>#N/A</v>
      </c>
      <c r="W1687" t="e">
        <v>#N/A</v>
      </c>
      <c r="X1687" t="e">
        <v>#N/A</v>
      </c>
      <c r="Y1687" s="3" t="e">
        <v>#N/A</v>
      </c>
      <c r="Z1687" s="8" t="e">
        <v>#N/A</v>
      </c>
      <c r="AA1687" s="30" t="e">
        <v>#N/A</v>
      </c>
      <c r="AB1687" t="e">
        <v>#N/A</v>
      </c>
      <c r="AC1687" t="e">
        <v>#N/A</v>
      </c>
      <c r="AD1687" t="e">
        <v>#N/A</v>
      </c>
      <c r="AE1687" t="e">
        <v>#N/A</v>
      </c>
      <c r="AF1687" t="e">
        <v>#N/A</v>
      </c>
    </row>
    <row r="1688" spans="1:32" x14ac:dyDescent="0.25">
      <c r="A1688" t="e">
        <v>#N/A</v>
      </c>
      <c r="B1688" s="33" t="e">
        <v>#N/A</v>
      </c>
      <c r="C1688" t="e">
        <v>#N/A</v>
      </c>
      <c r="D1688" t="e">
        <v>#N/A</v>
      </c>
      <c r="E1688" s="69" t="e">
        <v>#N/A</v>
      </c>
      <c r="F1688" s="3" t="e">
        <v>#N/A</v>
      </c>
      <c r="G1688" s="3" t="e">
        <v>#N/A</v>
      </c>
      <c r="H1688" s="3" t="e">
        <v>#N/A</v>
      </c>
      <c r="I1688" s="80" t="e">
        <v>#N/A</v>
      </c>
      <c r="J1688" s="80" t="e">
        <v>#N/A</v>
      </c>
      <c r="K1688" s="85" t="e">
        <v>#N/A</v>
      </c>
      <c r="L1688" s="9" t="e">
        <v>#N/A</v>
      </c>
      <c r="M1688" s="93" t="e">
        <v>#N/A</v>
      </c>
      <c r="N1688" s="8" t="e">
        <v>#N/A</v>
      </c>
      <c r="O1688" t="e">
        <v>#N/A</v>
      </c>
      <c r="P1688" t="e">
        <v>#N/A</v>
      </c>
      <c r="Q1688" t="e">
        <v>#N/A</v>
      </c>
      <c r="R1688" s="2" t="e">
        <v>#N/A</v>
      </c>
      <c r="S1688" t="e">
        <v>#N/A</v>
      </c>
      <c r="T1688" s="3" t="e">
        <v>#N/A</v>
      </c>
      <c r="U1688" s="3" t="e">
        <v>#N/A</v>
      </c>
      <c r="V1688" t="e">
        <v>#N/A</v>
      </c>
      <c r="W1688" t="e">
        <v>#N/A</v>
      </c>
      <c r="X1688" t="e">
        <v>#N/A</v>
      </c>
      <c r="Y1688" s="3" t="e">
        <v>#N/A</v>
      </c>
      <c r="Z1688" s="8" t="e">
        <v>#N/A</v>
      </c>
      <c r="AA1688" s="30" t="e">
        <v>#N/A</v>
      </c>
      <c r="AB1688" t="e">
        <v>#N/A</v>
      </c>
      <c r="AC1688" t="e">
        <v>#N/A</v>
      </c>
      <c r="AD1688" t="e">
        <v>#N/A</v>
      </c>
      <c r="AE1688" t="e">
        <v>#N/A</v>
      </c>
      <c r="AF1688" t="e">
        <v>#N/A</v>
      </c>
    </row>
    <row r="1689" spans="1:32" x14ac:dyDescent="0.25">
      <c r="A1689" t="e">
        <v>#N/A</v>
      </c>
      <c r="B1689" s="33" t="e">
        <v>#N/A</v>
      </c>
      <c r="C1689" t="e">
        <v>#N/A</v>
      </c>
      <c r="D1689" t="e">
        <v>#N/A</v>
      </c>
      <c r="E1689" s="69" t="e">
        <v>#N/A</v>
      </c>
      <c r="F1689" s="3" t="e">
        <v>#N/A</v>
      </c>
      <c r="G1689" s="3" t="e">
        <v>#N/A</v>
      </c>
      <c r="H1689" s="3" t="e">
        <v>#N/A</v>
      </c>
      <c r="I1689" s="80" t="e">
        <v>#N/A</v>
      </c>
      <c r="J1689" s="80" t="e">
        <v>#N/A</v>
      </c>
      <c r="K1689" s="85" t="e">
        <v>#N/A</v>
      </c>
      <c r="L1689" s="9" t="e">
        <v>#N/A</v>
      </c>
      <c r="M1689" s="93" t="e">
        <v>#N/A</v>
      </c>
      <c r="N1689" s="8" t="e">
        <v>#N/A</v>
      </c>
      <c r="O1689" t="e">
        <v>#N/A</v>
      </c>
      <c r="P1689" t="e">
        <v>#N/A</v>
      </c>
      <c r="Q1689" t="e">
        <v>#N/A</v>
      </c>
      <c r="R1689" s="2" t="e">
        <v>#N/A</v>
      </c>
      <c r="S1689" t="e">
        <v>#N/A</v>
      </c>
      <c r="T1689" s="3" t="e">
        <v>#N/A</v>
      </c>
      <c r="U1689" s="3" t="e">
        <v>#N/A</v>
      </c>
      <c r="V1689" t="e">
        <v>#N/A</v>
      </c>
      <c r="W1689" t="e">
        <v>#N/A</v>
      </c>
      <c r="X1689" t="e">
        <v>#N/A</v>
      </c>
      <c r="Y1689" s="3" t="e">
        <v>#N/A</v>
      </c>
      <c r="Z1689" s="8" t="e">
        <v>#N/A</v>
      </c>
      <c r="AA1689" s="30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</row>
    <row r="1690" spans="1:32" x14ac:dyDescent="0.25">
      <c r="A1690" t="e">
        <v>#N/A</v>
      </c>
      <c r="B1690" s="33" t="e">
        <v>#N/A</v>
      </c>
      <c r="C1690" t="e">
        <v>#N/A</v>
      </c>
      <c r="D1690" t="e">
        <v>#N/A</v>
      </c>
      <c r="E1690" s="69" t="e">
        <v>#N/A</v>
      </c>
      <c r="F1690" s="3" t="e">
        <v>#N/A</v>
      </c>
      <c r="G1690" s="3" t="e">
        <v>#N/A</v>
      </c>
      <c r="H1690" s="3" t="e">
        <v>#N/A</v>
      </c>
      <c r="I1690" s="80" t="e">
        <v>#N/A</v>
      </c>
      <c r="J1690" s="80" t="e">
        <v>#N/A</v>
      </c>
      <c r="K1690" s="85" t="e">
        <v>#N/A</v>
      </c>
      <c r="L1690" s="9" t="e">
        <v>#N/A</v>
      </c>
      <c r="M1690" s="93" t="e">
        <v>#N/A</v>
      </c>
      <c r="N1690" s="8" t="e">
        <v>#N/A</v>
      </c>
      <c r="O1690" t="e">
        <v>#N/A</v>
      </c>
      <c r="P1690" t="e">
        <v>#N/A</v>
      </c>
      <c r="Q1690" t="e">
        <v>#N/A</v>
      </c>
      <c r="R1690" s="2" t="e">
        <v>#N/A</v>
      </c>
      <c r="S1690" t="e">
        <v>#N/A</v>
      </c>
      <c r="T1690" s="3" t="e">
        <v>#N/A</v>
      </c>
      <c r="U1690" s="3" t="e">
        <v>#N/A</v>
      </c>
      <c r="V1690" t="e">
        <v>#N/A</v>
      </c>
      <c r="W1690" t="e">
        <v>#N/A</v>
      </c>
      <c r="X1690" t="e">
        <v>#N/A</v>
      </c>
      <c r="Y1690" s="3" t="e">
        <v>#N/A</v>
      </c>
      <c r="Z1690" s="8" t="e">
        <v>#N/A</v>
      </c>
      <c r="AA1690" s="3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</row>
    <row r="1691" spans="1:32" x14ac:dyDescent="0.25">
      <c r="A1691" t="e">
        <v>#N/A</v>
      </c>
      <c r="B1691" s="33" t="e">
        <v>#N/A</v>
      </c>
      <c r="C1691" t="e">
        <v>#N/A</v>
      </c>
      <c r="D1691" t="e">
        <v>#N/A</v>
      </c>
      <c r="E1691" s="69" t="e">
        <v>#N/A</v>
      </c>
      <c r="F1691" s="3" t="e">
        <v>#N/A</v>
      </c>
      <c r="G1691" s="3" t="e">
        <v>#N/A</v>
      </c>
      <c r="H1691" s="3" t="e">
        <v>#N/A</v>
      </c>
      <c r="I1691" s="80" t="e">
        <v>#N/A</v>
      </c>
      <c r="J1691" s="80" t="e">
        <v>#N/A</v>
      </c>
      <c r="K1691" s="85" t="e">
        <v>#N/A</v>
      </c>
      <c r="L1691" s="9" t="e">
        <v>#N/A</v>
      </c>
      <c r="M1691" s="93" t="e">
        <v>#N/A</v>
      </c>
      <c r="N1691" s="8" t="e">
        <v>#N/A</v>
      </c>
      <c r="O1691" t="e">
        <v>#N/A</v>
      </c>
      <c r="P1691" t="e">
        <v>#N/A</v>
      </c>
      <c r="Q1691" t="e">
        <v>#N/A</v>
      </c>
      <c r="R1691" s="2" t="e">
        <v>#N/A</v>
      </c>
      <c r="S1691" t="e">
        <v>#N/A</v>
      </c>
      <c r="T1691" s="3" t="e">
        <v>#N/A</v>
      </c>
      <c r="U1691" s="3" t="e">
        <v>#N/A</v>
      </c>
      <c r="V1691" t="e">
        <v>#N/A</v>
      </c>
      <c r="W1691" t="e">
        <v>#N/A</v>
      </c>
      <c r="X1691" t="e">
        <v>#N/A</v>
      </c>
      <c r="Y1691" s="3" t="e">
        <v>#N/A</v>
      </c>
      <c r="Z1691" s="8" t="e">
        <v>#N/A</v>
      </c>
      <c r="AA1691" s="30" t="e">
        <v>#N/A</v>
      </c>
      <c r="AB1691" t="e">
        <v>#N/A</v>
      </c>
      <c r="AC1691" t="e">
        <v>#N/A</v>
      </c>
      <c r="AD1691" t="e">
        <v>#N/A</v>
      </c>
      <c r="AE1691" t="e">
        <v>#N/A</v>
      </c>
      <c r="AF1691" t="e">
        <v>#N/A</v>
      </c>
    </row>
    <row r="1692" spans="1:32" x14ac:dyDescent="0.25">
      <c r="A1692" t="e">
        <v>#N/A</v>
      </c>
      <c r="B1692" s="33" t="e">
        <v>#N/A</v>
      </c>
      <c r="C1692" t="e">
        <v>#N/A</v>
      </c>
      <c r="D1692" t="e">
        <v>#N/A</v>
      </c>
      <c r="E1692" s="69" t="e">
        <v>#N/A</v>
      </c>
      <c r="F1692" s="3" t="e">
        <v>#N/A</v>
      </c>
      <c r="G1692" s="3" t="e">
        <v>#N/A</v>
      </c>
      <c r="H1692" s="3" t="e">
        <v>#N/A</v>
      </c>
      <c r="I1692" s="80" t="e">
        <v>#N/A</v>
      </c>
      <c r="J1692" s="80" t="e">
        <v>#N/A</v>
      </c>
      <c r="K1692" s="85" t="e">
        <v>#N/A</v>
      </c>
      <c r="L1692" s="9" t="e">
        <v>#N/A</v>
      </c>
      <c r="M1692" s="93" t="e">
        <v>#N/A</v>
      </c>
      <c r="N1692" s="8" t="e">
        <v>#N/A</v>
      </c>
      <c r="O1692" t="e">
        <v>#N/A</v>
      </c>
      <c r="P1692" t="e">
        <v>#N/A</v>
      </c>
      <c r="Q1692" t="e">
        <v>#N/A</v>
      </c>
      <c r="R1692" s="2" t="e">
        <v>#N/A</v>
      </c>
      <c r="S1692" t="e">
        <v>#N/A</v>
      </c>
      <c r="T1692" s="3" t="e">
        <v>#N/A</v>
      </c>
      <c r="U1692" s="3" t="e">
        <v>#N/A</v>
      </c>
      <c r="V1692" t="e">
        <v>#N/A</v>
      </c>
      <c r="W1692" t="e">
        <v>#N/A</v>
      </c>
      <c r="X1692" t="e">
        <v>#N/A</v>
      </c>
      <c r="Y1692" s="3" t="e">
        <v>#N/A</v>
      </c>
      <c r="Z1692" s="8" t="e">
        <v>#N/A</v>
      </c>
      <c r="AA1692" s="30" t="e">
        <v>#N/A</v>
      </c>
      <c r="AB1692" t="e">
        <v>#N/A</v>
      </c>
      <c r="AC1692" t="e">
        <v>#N/A</v>
      </c>
      <c r="AD1692" t="e">
        <v>#N/A</v>
      </c>
      <c r="AE1692" t="e">
        <v>#N/A</v>
      </c>
      <c r="AF1692" t="e">
        <v>#N/A</v>
      </c>
    </row>
    <row r="1693" spans="1:32" x14ac:dyDescent="0.25">
      <c r="A1693" t="e">
        <v>#N/A</v>
      </c>
      <c r="B1693" s="33" t="e">
        <v>#N/A</v>
      </c>
      <c r="C1693" t="e">
        <v>#N/A</v>
      </c>
      <c r="D1693" t="e">
        <v>#N/A</v>
      </c>
      <c r="E1693" s="69" t="e">
        <v>#N/A</v>
      </c>
      <c r="F1693" s="3" t="e">
        <v>#N/A</v>
      </c>
      <c r="G1693" s="3" t="e">
        <v>#N/A</v>
      </c>
      <c r="H1693" s="3" t="e">
        <v>#N/A</v>
      </c>
      <c r="I1693" s="80" t="e">
        <v>#N/A</v>
      </c>
      <c r="J1693" s="80" t="e">
        <v>#N/A</v>
      </c>
      <c r="K1693" s="85" t="e">
        <v>#N/A</v>
      </c>
      <c r="L1693" s="9" t="e">
        <v>#N/A</v>
      </c>
      <c r="M1693" s="93" t="e">
        <v>#N/A</v>
      </c>
      <c r="N1693" s="8" t="e">
        <v>#N/A</v>
      </c>
      <c r="O1693" t="e">
        <v>#N/A</v>
      </c>
      <c r="P1693" t="e">
        <v>#N/A</v>
      </c>
      <c r="Q1693" t="e">
        <v>#N/A</v>
      </c>
      <c r="R1693" s="2" t="e">
        <v>#N/A</v>
      </c>
      <c r="S1693" t="e">
        <v>#N/A</v>
      </c>
      <c r="T1693" s="3" t="e">
        <v>#N/A</v>
      </c>
      <c r="U1693" s="3" t="e">
        <v>#N/A</v>
      </c>
      <c r="V1693" t="e">
        <v>#N/A</v>
      </c>
      <c r="W1693" t="e">
        <v>#N/A</v>
      </c>
      <c r="X1693" t="e">
        <v>#N/A</v>
      </c>
      <c r="Y1693" s="3" t="e">
        <v>#N/A</v>
      </c>
      <c r="Z1693" s="8" t="e">
        <v>#N/A</v>
      </c>
      <c r="AA1693" s="30" t="e">
        <v>#N/A</v>
      </c>
      <c r="AB1693" t="e">
        <v>#N/A</v>
      </c>
      <c r="AC1693" t="e">
        <v>#N/A</v>
      </c>
      <c r="AD1693" t="e">
        <v>#N/A</v>
      </c>
      <c r="AE1693" t="e">
        <v>#N/A</v>
      </c>
      <c r="AF1693" t="e">
        <v>#N/A</v>
      </c>
    </row>
    <row r="1694" spans="1:32" x14ac:dyDescent="0.25">
      <c r="A1694" t="e">
        <v>#N/A</v>
      </c>
      <c r="B1694" s="33" t="e">
        <v>#N/A</v>
      </c>
      <c r="C1694" t="e">
        <v>#N/A</v>
      </c>
      <c r="D1694" t="e">
        <v>#N/A</v>
      </c>
      <c r="E1694" s="69" t="e">
        <v>#N/A</v>
      </c>
      <c r="F1694" s="3" t="e">
        <v>#N/A</v>
      </c>
      <c r="G1694" s="3" t="e">
        <v>#N/A</v>
      </c>
      <c r="H1694" s="3" t="e">
        <v>#N/A</v>
      </c>
      <c r="I1694" s="80" t="e">
        <v>#N/A</v>
      </c>
      <c r="J1694" s="80" t="e">
        <v>#N/A</v>
      </c>
      <c r="K1694" s="85" t="e">
        <v>#N/A</v>
      </c>
      <c r="L1694" s="9" t="e">
        <v>#N/A</v>
      </c>
      <c r="M1694" s="93" t="e">
        <v>#N/A</v>
      </c>
      <c r="N1694" s="8" t="e">
        <v>#N/A</v>
      </c>
      <c r="O1694" t="e">
        <v>#N/A</v>
      </c>
      <c r="P1694" t="e">
        <v>#N/A</v>
      </c>
      <c r="Q1694" t="e">
        <v>#N/A</v>
      </c>
      <c r="R1694" s="2" t="e">
        <v>#N/A</v>
      </c>
      <c r="S1694" t="e">
        <v>#N/A</v>
      </c>
      <c r="T1694" s="3" t="e">
        <v>#N/A</v>
      </c>
      <c r="U1694" s="3" t="e">
        <v>#N/A</v>
      </c>
      <c r="V1694" t="e">
        <v>#N/A</v>
      </c>
      <c r="W1694" t="e">
        <v>#N/A</v>
      </c>
      <c r="X1694" t="e">
        <v>#N/A</v>
      </c>
      <c r="Y1694" s="3" t="e">
        <v>#N/A</v>
      </c>
      <c r="Z1694" s="8" t="e">
        <v>#N/A</v>
      </c>
      <c r="AA1694" s="30" t="e">
        <v>#N/A</v>
      </c>
      <c r="AB1694" t="e">
        <v>#N/A</v>
      </c>
      <c r="AC1694" t="e">
        <v>#N/A</v>
      </c>
      <c r="AD1694" t="e">
        <v>#N/A</v>
      </c>
      <c r="AE1694" t="e">
        <v>#N/A</v>
      </c>
      <c r="AF1694" t="e">
        <v>#N/A</v>
      </c>
    </row>
    <row r="1695" spans="1:32" x14ac:dyDescent="0.25">
      <c r="A1695" t="e">
        <v>#N/A</v>
      </c>
      <c r="B1695" s="33" t="e">
        <v>#N/A</v>
      </c>
      <c r="C1695" t="e">
        <v>#N/A</v>
      </c>
      <c r="D1695" t="e">
        <v>#N/A</v>
      </c>
      <c r="E1695" s="69" t="e">
        <v>#N/A</v>
      </c>
      <c r="F1695" s="3" t="e">
        <v>#N/A</v>
      </c>
      <c r="G1695" s="3" t="e">
        <v>#N/A</v>
      </c>
      <c r="H1695" s="3" t="e">
        <v>#N/A</v>
      </c>
      <c r="I1695" s="80" t="e">
        <v>#N/A</v>
      </c>
      <c r="J1695" s="80" t="e">
        <v>#N/A</v>
      </c>
      <c r="K1695" s="85" t="e">
        <v>#N/A</v>
      </c>
      <c r="L1695" s="9" t="e">
        <v>#N/A</v>
      </c>
      <c r="M1695" s="93" t="e">
        <v>#N/A</v>
      </c>
      <c r="N1695" s="8" t="e">
        <v>#N/A</v>
      </c>
      <c r="O1695" t="e">
        <v>#N/A</v>
      </c>
      <c r="P1695" t="e">
        <v>#N/A</v>
      </c>
      <c r="Q1695" t="e">
        <v>#N/A</v>
      </c>
      <c r="R1695" s="2" t="e">
        <v>#N/A</v>
      </c>
      <c r="S1695" t="e">
        <v>#N/A</v>
      </c>
      <c r="T1695" s="3" t="e">
        <v>#N/A</v>
      </c>
      <c r="U1695" s="3" t="e">
        <v>#N/A</v>
      </c>
      <c r="V1695" t="e">
        <v>#N/A</v>
      </c>
      <c r="W1695" t="e">
        <v>#N/A</v>
      </c>
      <c r="X1695" t="e">
        <v>#N/A</v>
      </c>
      <c r="Y1695" s="3" t="e">
        <v>#N/A</v>
      </c>
      <c r="Z1695" s="8" t="e">
        <v>#N/A</v>
      </c>
      <c r="AA1695" s="30" t="e">
        <v>#N/A</v>
      </c>
      <c r="AB1695" t="e">
        <v>#N/A</v>
      </c>
      <c r="AC1695" t="e">
        <v>#N/A</v>
      </c>
      <c r="AD1695" t="e">
        <v>#N/A</v>
      </c>
      <c r="AE1695" t="e">
        <v>#N/A</v>
      </c>
      <c r="AF1695" t="e">
        <v>#N/A</v>
      </c>
    </row>
    <row r="1696" spans="1:32" x14ac:dyDescent="0.25">
      <c r="A1696" t="e">
        <v>#N/A</v>
      </c>
      <c r="B1696" s="33" t="e">
        <v>#N/A</v>
      </c>
      <c r="C1696" t="e">
        <v>#N/A</v>
      </c>
      <c r="D1696" t="e">
        <v>#N/A</v>
      </c>
      <c r="E1696" s="69" t="e">
        <v>#N/A</v>
      </c>
      <c r="F1696" s="3" t="e">
        <v>#N/A</v>
      </c>
      <c r="G1696" s="3" t="e">
        <v>#N/A</v>
      </c>
      <c r="H1696" s="3" t="e">
        <v>#N/A</v>
      </c>
      <c r="I1696" s="80" t="e">
        <v>#N/A</v>
      </c>
      <c r="J1696" s="80" t="e">
        <v>#N/A</v>
      </c>
      <c r="K1696" s="85" t="e">
        <v>#N/A</v>
      </c>
      <c r="L1696" s="9" t="e">
        <v>#N/A</v>
      </c>
      <c r="M1696" s="93" t="e">
        <v>#N/A</v>
      </c>
      <c r="N1696" s="8" t="e">
        <v>#N/A</v>
      </c>
      <c r="O1696" t="e">
        <v>#N/A</v>
      </c>
      <c r="P1696" t="e">
        <v>#N/A</v>
      </c>
      <c r="Q1696" t="e">
        <v>#N/A</v>
      </c>
      <c r="R1696" s="2" t="e">
        <v>#N/A</v>
      </c>
      <c r="S1696" t="e">
        <v>#N/A</v>
      </c>
      <c r="T1696" s="3" t="e">
        <v>#N/A</v>
      </c>
      <c r="U1696" s="3" t="e">
        <v>#N/A</v>
      </c>
      <c r="V1696" t="e">
        <v>#N/A</v>
      </c>
      <c r="W1696" t="e">
        <v>#N/A</v>
      </c>
      <c r="X1696" t="e">
        <v>#N/A</v>
      </c>
      <c r="Y1696" s="3" t="e">
        <v>#N/A</v>
      </c>
      <c r="Z1696" s="8" t="e">
        <v>#N/A</v>
      </c>
      <c r="AA1696" s="30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</row>
    <row r="1697" spans="1:32" x14ac:dyDescent="0.25">
      <c r="A1697" t="e">
        <v>#N/A</v>
      </c>
      <c r="B1697" s="33" t="e">
        <v>#N/A</v>
      </c>
      <c r="C1697" t="e">
        <v>#N/A</v>
      </c>
      <c r="D1697" t="e">
        <v>#N/A</v>
      </c>
      <c r="E1697" s="69" t="e">
        <v>#N/A</v>
      </c>
      <c r="F1697" s="3" t="e">
        <v>#N/A</v>
      </c>
      <c r="G1697" s="3" t="e">
        <v>#N/A</v>
      </c>
      <c r="H1697" s="3" t="e">
        <v>#N/A</v>
      </c>
      <c r="I1697" s="80" t="e">
        <v>#N/A</v>
      </c>
      <c r="J1697" s="80" t="e">
        <v>#N/A</v>
      </c>
      <c r="K1697" s="85" t="e">
        <v>#N/A</v>
      </c>
      <c r="L1697" s="9" t="e">
        <v>#N/A</v>
      </c>
      <c r="M1697" s="93" t="e">
        <v>#N/A</v>
      </c>
      <c r="N1697" s="8" t="e">
        <v>#N/A</v>
      </c>
      <c r="O1697" t="e">
        <v>#N/A</v>
      </c>
      <c r="P1697" t="e">
        <v>#N/A</v>
      </c>
      <c r="Q1697" t="e">
        <v>#N/A</v>
      </c>
      <c r="R1697" s="2" t="e">
        <v>#N/A</v>
      </c>
      <c r="S1697" t="e">
        <v>#N/A</v>
      </c>
      <c r="T1697" s="3" t="e">
        <v>#N/A</v>
      </c>
      <c r="U1697" s="3" t="e">
        <v>#N/A</v>
      </c>
      <c r="V1697" t="e">
        <v>#N/A</v>
      </c>
      <c r="W1697" t="e">
        <v>#N/A</v>
      </c>
      <c r="X1697" t="e">
        <v>#N/A</v>
      </c>
      <c r="Y1697" s="3" t="e">
        <v>#N/A</v>
      </c>
      <c r="Z1697" s="8" t="e">
        <v>#N/A</v>
      </c>
      <c r="AA1697" s="30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</row>
    <row r="1698" spans="1:32" x14ac:dyDescent="0.25">
      <c r="A1698" t="e">
        <v>#N/A</v>
      </c>
      <c r="B1698" s="33" t="e">
        <v>#N/A</v>
      </c>
      <c r="C1698" t="e">
        <v>#N/A</v>
      </c>
      <c r="D1698" t="e">
        <v>#N/A</v>
      </c>
      <c r="E1698" s="69" t="e">
        <v>#N/A</v>
      </c>
      <c r="F1698" s="3" t="e">
        <v>#N/A</v>
      </c>
      <c r="G1698" s="3" t="e">
        <v>#N/A</v>
      </c>
      <c r="H1698" s="3" t="e">
        <v>#N/A</v>
      </c>
      <c r="I1698" s="80" t="e">
        <v>#N/A</v>
      </c>
      <c r="J1698" s="80" t="e">
        <v>#N/A</v>
      </c>
      <c r="K1698" s="85" t="e">
        <v>#N/A</v>
      </c>
      <c r="L1698" s="9" t="e">
        <v>#N/A</v>
      </c>
      <c r="M1698" s="93" t="e">
        <v>#N/A</v>
      </c>
      <c r="N1698" s="8" t="e">
        <v>#N/A</v>
      </c>
      <c r="O1698" t="e">
        <v>#N/A</v>
      </c>
      <c r="P1698" t="e">
        <v>#N/A</v>
      </c>
      <c r="Q1698" t="e">
        <v>#N/A</v>
      </c>
      <c r="R1698" s="2" t="e">
        <v>#N/A</v>
      </c>
      <c r="S1698" t="e">
        <v>#N/A</v>
      </c>
      <c r="T1698" s="3" t="e">
        <v>#N/A</v>
      </c>
      <c r="U1698" s="3" t="e">
        <v>#N/A</v>
      </c>
      <c r="V1698" t="e">
        <v>#N/A</v>
      </c>
      <c r="W1698" t="e">
        <v>#N/A</v>
      </c>
      <c r="X1698" t="e">
        <v>#N/A</v>
      </c>
      <c r="Y1698" s="3" t="e">
        <v>#N/A</v>
      </c>
      <c r="Z1698" s="8" t="e">
        <v>#N/A</v>
      </c>
      <c r="AA1698" s="30" t="e">
        <v>#N/A</v>
      </c>
      <c r="AB1698" t="e">
        <v>#N/A</v>
      </c>
      <c r="AC1698" t="e">
        <v>#N/A</v>
      </c>
      <c r="AD1698" t="e">
        <v>#N/A</v>
      </c>
      <c r="AE1698" t="e">
        <v>#N/A</v>
      </c>
      <c r="AF1698" t="e">
        <v>#N/A</v>
      </c>
    </row>
    <row r="1699" spans="1:32" x14ac:dyDescent="0.25">
      <c r="A1699" t="e">
        <v>#N/A</v>
      </c>
      <c r="B1699" s="33" t="e">
        <v>#N/A</v>
      </c>
      <c r="C1699" t="e">
        <v>#N/A</v>
      </c>
      <c r="D1699" t="e">
        <v>#N/A</v>
      </c>
      <c r="E1699" s="69" t="e">
        <v>#N/A</v>
      </c>
      <c r="F1699" s="3" t="e">
        <v>#N/A</v>
      </c>
      <c r="G1699" s="3" t="e">
        <v>#N/A</v>
      </c>
      <c r="H1699" s="3" t="e">
        <v>#N/A</v>
      </c>
      <c r="I1699" s="80" t="e">
        <v>#N/A</v>
      </c>
      <c r="J1699" s="80" t="e">
        <v>#N/A</v>
      </c>
      <c r="K1699" s="85" t="e">
        <v>#N/A</v>
      </c>
      <c r="L1699" s="9" t="e">
        <v>#N/A</v>
      </c>
      <c r="M1699" s="93" t="e">
        <v>#N/A</v>
      </c>
      <c r="N1699" s="8" t="e">
        <v>#N/A</v>
      </c>
      <c r="O1699" t="e">
        <v>#N/A</v>
      </c>
      <c r="P1699" t="e">
        <v>#N/A</v>
      </c>
      <c r="Q1699" t="e">
        <v>#N/A</v>
      </c>
      <c r="R1699" s="2" t="e">
        <v>#N/A</v>
      </c>
      <c r="S1699" t="e">
        <v>#N/A</v>
      </c>
      <c r="T1699" s="3" t="e">
        <v>#N/A</v>
      </c>
      <c r="U1699" s="3" t="e">
        <v>#N/A</v>
      </c>
      <c r="V1699" t="e">
        <v>#N/A</v>
      </c>
      <c r="W1699" t="e">
        <v>#N/A</v>
      </c>
      <c r="X1699" t="e">
        <v>#N/A</v>
      </c>
      <c r="Y1699" s="3" t="e">
        <v>#N/A</v>
      </c>
      <c r="Z1699" s="8" t="e">
        <v>#N/A</v>
      </c>
      <c r="AA1699" s="30" t="e">
        <v>#N/A</v>
      </c>
      <c r="AB1699" t="e">
        <v>#N/A</v>
      </c>
      <c r="AC1699" t="e">
        <v>#N/A</v>
      </c>
      <c r="AD1699" t="e">
        <v>#N/A</v>
      </c>
      <c r="AE1699" t="e">
        <v>#N/A</v>
      </c>
      <c r="AF1699" t="e">
        <v>#N/A</v>
      </c>
    </row>
    <row r="1700" spans="1:32" x14ac:dyDescent="0.25">
      <c r="A1700" t="e">
        <v>#N/A</v>
      </c>
      <c r="B1700" s="33" t="e">
        <v>#N/A</v>
      </c>
      <c r="C1700" t="e">
        <v>#N/A</v>
      </c>
      <c r="D1700" t="e">
        <v>#N/A</v>
      </c>
      <c r="E1700" s="69" t="e">
        <v>#N/A</v>
      </c>
      <c r="F1700" s="3" t="e">
        <v>#N/A</v>
      </c>
      <c r="G1700" s="3" t="e">
        <v>#N/A</v>
      </c>
      <c r="H1700" s="3" t="e">
        <v>#N/A</v>
      </c>
      <c r="I1700" s="80" t="e">
        <v>#N/A</v>
      </c>
      <c r="J1700" s="80" t="e">
        <v>#N/A</v>
      </c>
      <c r="K1700" s="85" t="e">
        <v>#N/A</v>
      </c>
      <c r="L1700" s="9" t="e">
        <v>#N/A</v>
      </c>
      <c r="M1700" s="93" t="e">
        <v>#N/A</v>
      </c>
      <c r="N1700" s="8" t="e">
        <v>#N/A</v>
      </c>
      <c r="O1700" t="e">
        <v>#N/A</v>
      </c>
      <c r="P1700" t="e">
        <v>#N/A</v>
      </c>
      <c r="Q1700" t="e">
        <v>#N/A</v>
      </c>
      <c r="R1700" s="2" t="e">
        <v>#N/A</v>
      </c>
      <c r="S1700" t="e">
        <v>#N/A</v>
      </c>
      <c r="T1700" s="3" t="e">
        <v>#N/A</v>
      </c>
      <c r="U1700" s="3" t="e">
        <v>#N/A</v>
      </c>
      <c r="V1700" t="e">
        <v>#N/A</v>
      </c>
      <c r="W1700" t="e">
        <v>#N/A</v>
      </c>
      <c r="X1700" t="e">
        <v>#N/A</v>
      </c>
      <c r="Y1700" s="3" t="e">
        <v>#N/A</v>
      </c>
      <c r="Z1700" s="8" t="e">
        <v>#N/A</v>
      </c>
      <c r="AA1700" s="30" t="e">
        <v>#N/A</v>
      </c>
      <c r="AB1700" t="e">
        <v>#N/A</v>
      </c>
      <c r="AC1700" t="e">
        <v>#N/A</v>
      </c>
      <c r="AD1700" t="e">
        <v>#N/A</v>
      </c>
      <c r="AE1700" t="e">
        <v>#N/A</v>
      </c>
      <c r="AF1700" t="e">
        <v>#N/A</v>
      </c>
    </row>
    <row r="1701" spans="1:32" x14ac:dyDescent="0.25">
      <c r="A1701" t="e">
        <v>#N/A</v>
      </c>
      <c r="B1701" s="33" t="e">
        <v>#N/A</v>
      </c>
      <c r="C1701" t="e">
        <v>#N/A</v>
      </c>
      <c r="D1701" t="e">
        <v>#N/A</v>
      </c>
      <c r="E1701" s="69" t="e">
        <v>#N/A</v>
      </c>
      <c r="F1701" s="3" t="e">
        <v>#N/A</v>
      </c>
      <c r="G1701" s="3" t="e">
        <v>#N/A</v>
      </c>
      <c r="H1701" s="3" t="e">
        <v>#N/A</v>
      </c>
      <c r="I1701" s="80" t="e">
        <v>#N/A</v>
      </c>
      <c r="J1701" s="80" t="e">
        <v>#N/A</v>
      </c>
      <c r="K1701" s="85" t="e">
        <v>#N/A</v>
      </c>
      <c r="L1701" s="9" t="e">
        <v>#N/A</v>
      </c>
      <c r="M1701" s="93" t="e">
        <v>#N/A</v>
      </c>
      <c r="N1701" s="8" t="e">
        <v>#N/A</v>
      </c>
      <c r="O1701" t="e">
        <v>#N/A</v>
      </c>
      <c r="P1701" t="e">
        <v>#N/A</v>
      </c>
      <c r="Q1701" t="e">
        <v>#N/A</v>
      </c>
      <c r="R1701" s="2" t="e">
        <v>#N/A</v>
      </c>
      <c r="S1701" t="e">
        <v>#N/A</v>
      </c>
      <c r="T1701" s="3" t="e">
        <v>#N/A</v>
      </c>
      <c r="U1701" s="3" t="e">
        <v>#N/A</v>
      </c>
      <c r="V1701" t="e">
        <v>#N/A</v>
      </c>
      <c r="W1701" t="e">
        <v>#N/A</v>
      </c>
      <c r="X1701" t="e">
        <v>#N/A</v>
      </c>
      <c r="Y1701" s="3" t="e">
        <v>#N/A</v>
      </c>
      <c r="Z1701" s="8" t="e">
        <v>#N/A</v>
      </c>
      <c r="AA1701" s="30" t="e">
        <v>#N/A</v>
      </c>
      <c r="AB1701" t="e">
        <v>#N/A</v>
      </c>
      <c r="AC1701" t="e">
        <v>#N/A</v>
      </c>
      <c r="AD1701" t="e">
        <v>#N/A</v>
      </c>
      <c r="AE1701" t="e">
        <v>#N/A</v>
      </c>
      <c r="AF1701" t="e">
        <v>#N/A</v>
      </c>
    </row>
    <row r="1702" spans="1:32" x14ac:dyDescent="0.25">
      <c r="A1702" t="e">
        <v>#N/A</v>
      </c>
      <c r="B1702" s="33" t="e">
        <v>#N/A</v>
      </c>
      <c r="C1702" t="e">
        <v>#N/A</v>
      </c>
      <c r="D1702" t="e">
        <v>#N/A</v>
      </c>
      <c r="E1702" s="69" t="e">
        <v>#N/A</v>
      </c>
      <c r="F1702" s="3" t="e">
        <v>#N/A</v>
      </c>
      <c r="G1702" s="3" t="e">
        <v>#N/A</v>
      </c>
      <c r="H1702" s="3" t="e">
        <v>#N/A</v>
      </c>
      <c r="I1702" s="80" t="e">
        <v>#N/A</v>
      </c>
      <c r="J1702" s="80" t="e">
        <v>#N/A</v>
      </c>
      <c r="K1702" s="85" t="e">
        <v>#N/A</v>
      </c>
      <c r="L1702" s="9" t="e">
        <v>#N/A</v>
      </c>
      <c r="M1702" s="93" t="e">
        <v>#N/A</v>
      </c>
      <c r="N1702" s="8" t="e">
        <v>#N/A</v>
      </c>
      <c r="O1702" t="e">
        <v>#N/A</v>
      </c>
      <c r="P1702" t="e">
        <v>#N/A</v>
      </c>
      <c r="Q1702" t="e">
        <v>#N/A</v>
      </c>
      <c r="R1702" s="2" t="e">
        <v>#N/A</v>
      </c>
      <c r="S1702" t="e">
        <v>#N/A</v>
      </c>
      <c r="T1702" s="3" t="e">
        <v>#N/A</v>
      </c>
      <c r="U1702" s="3" t="e">
        <v>#N/A</v>
      </c>
      <c r="V1702" t="e">
        <v>#N/A</v>
      </c>
      <c r="W1702" t="e">
        <v>#N/A</v>
      </c>
      <c r="X1702" t="e">
        <v>#N/A</v>
      </c>
      <c r="Y1702" s="3" t="e">
        <v>#N/A</v>
      </c>
      <c r="Z1702" s="8" t="e">
        <v>#N/A</v>
      </c>
      <c r="AA1702" s="30" t="e">
        <v>#N/A</v>
      </c>
      <c r="AB1702" t="e">
        <v>#N/A</v>
      </c>
      <c r="AC1702" t="e">
        <v>#N/A</v>
      </c>
      <c r="AD1702" t="e">
        <v>#N/A</v>
      </c>
      <c r="AE1702" t="e">
        <v>#N/A</v>
      </c>
      <c r="AF1702" t="e">
        <v>#N/A</v>
      </c>
    </row>
    <row r="1703" spans="1:32" x14ac:dyDescent="0.25">
      <c r="A1703" t="e">
        <v>#N/A</v>
      </c>
      <c r="B1703" s="33" t="e">
        <v>#N/A</v>
      </c>
      <c r="C1703" t="e">
        <v>#N/A</v>
      </c>
      <c r="D1703" t="e">
        <v>#N/A</v>
      </c>
      <c r="E1703" s="69" t="e">
        <v>#N/A</v>
      </c>
      <c r="F1703" s="3" t="e">
        <v>#N/A</v>
      </c>
      <c r="G1703" s="3" t="e">
        <v>#N/A</v>
      </c>
      <c r="H1703" s="3" t="e">
        <v>#N/A</v>
      </c>
      <c r="I1703" s="80" t="e">
        <v>#N/A</v>
      </c>
      <c r="J1703" s="80" t="e">
        <v>#N/A</v>
      </c>
      <c r="K1703" s="85" t="e">
        <v>#N/A</v>
      </c>
      <c r="L1703" s="9" t="e">
        <v>#N/A</v>
      </c>
      <c r="M1703" s="93" t="e">
        <v>#N/A</v>
      </c>
      <c r="N1703" s="8" t="e">
        <v>#N/A</v>
      </c>
      <c r="O1703" t="e">
        <v>#N/A</v>
      </c>
      <c r="P1703" t="e">
        <v>#N/A</v>
      </c>
      <c r="Q1703" t="e">
        <v>#N/A</v>
      </c>
      <c r="R1703" s="2" t="e">
        <v>#N/A</v>
      </c>
      <c r="S1703" t="e">
        <v>#N/A</v>
      </c>
      <c r="T1703" s="3" t="e">
        <v>#N/A</v>
      </c>
      <c r="U1703" s="3" t="e">
        <v>#N/A</v>
      </c>
      <c r="V1703" t="e">
        <v>#N/A</v>
      </c>
      <c r="W1703" t="e">
        <v>#N/A</v>
      </c>
      <c r="X1703" t="e">
        <v>#N/A</v>
      </c>
      <c r="Y1703" s="3" t="e">
        <v>#N/A</v>
      </c>
      <c r="Z1703" s="8" t="e">
        <v>#N/A</v>
      </c>
      <c r="AA1703" s="30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</row>
    <row r="1704" spans="1:32" x14ac:dyDescent="0.25">
      <c r="A1704" t="e">
        <v>#N/A</v>
      </c>
      <c r="B1704" s="33" t="e">
        <v>#N/A</v>
      </c>
      <c r="C1704" t="e">
        <v>#N/A</v>
      </c>
      <c r="D1704" t="e">
        <v>#N/A</v>
      </c>
      <c r="E1704" s="69" t="e">
        <v>#N/A</v>
      </c>
      <c r="F1704" s="3" t="e">
        <v>#N/A</v>
      </c>
      <c r="G1704" s="3" t="e">
        <v>#N/A</v>
      </c>
      <c r="H1704" s="3" t="e">
        <v>#N/A</v>
      </c>
      <c r="I1704" s="80" t="e">
        <v>#N/A</v>
      </c>
      <c r="J1704" s="80" t="e">
        <v>#N/A</v>
      </c>
      <c r="K1704" s="85" t="e">
        <v>#N/A</v>
      </c>
      <c r="L1704" s="9" t="e">
        <v>#N/A</v>
      </c>
      <c r="M1704" s="93" t="e">
        <v>#N/A</v>
      </c>
      <c r="N1704" s="8" t="e">
        <v>#N/A</v>
      </c>
      <c r="O1704" t="e">
        <v>#N/A</v>
      </c>
      <c r="P1704" t="e">
        <v>#N/A</v>
      </c>
      <c r="Q1704" t="e">
        <v>#N/A</v>
      </c>
      <c r="R1704" s="2" t="e">
        <v>#N/A</v>
      </c>
      <c r="S1704" t="e">
        <v>#N/A</v>
      </c>
      <c r="T1704" s="3" t="e">
        <v>#N/A</v>
      </c>
      <c r="U1704" s="3" t="e">
        <v>#N/A</v>
      </c>
      <c r="V1704" t="e">
        <v>#N/A</v>
      </c>
      <c r="W1704" t="e">
        <v>#N/A</v>
      </c>
      <c r="X1704" t="e">
        <v>#N/A</v>
      </c>
      <c r="Y1704" s="3" t="e">
        <v>#N/A</v>
      </c>
      <c r="Z1704" s="8" t="e">
        <v>#N/A</v>
      </c>
      <c r="AA1704" s="30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</row>
    <row r="1705" spans="1:32" x14ac:dyDescent="0.25">
      <c r="A1705" t="e">
        <v>#N/A</v>
      </c>
      <c r="B1705" s="33" t="e">
        <v>#N/A</v>
      </c>
      <c r="C1705" t="e">
        <v>#N/A</v>
      </c>
      <c r="D1705" t="e">
        <v>#N/A</v>
      </c>
      <c r="E1705" s="69" t="e">
        <v>#N/A</v>
      </c>
      <c r="F1705" s="3" t="e">
        <v>#N/A</v>
      </c>
      <c r="G1705" s="3" t="e">
        <v>#N/A</v>
      </c>
      <c r="H1705" s="3" t="e">
        <v>#N/A</v>
      </c>
      <c r="I1705" s="80" t="e">
        <v>#N/A</v>
      </c>
      <c r="J1705" s="80" t="e">
        <v>#N/A</v>
      </c>
      <c r="K1705" s="85" t="e">
        <v>#N/A</v>
      </c>
      <c r="L1705" s="9" t="e">
        <v>#N/A</v>
      </c>
      <c r="M1705" s="93" t="e">
        <v>#N/A</v>
      </c>
      <c r="N1705" s="8" t="e">
        <v>#N/A</v>
      </c>
      <c r="O1705" t="e">
        <v>#N/A</v>
      </c>
      <c r="P1705" t="e">
        <v>#N/A</v>
      </c>
      <c r="Q1705" t="e">
        <v>#N/A</v>
      </c>
      <c r="R1705" s="2" t="e">
        <v>#N/A</v>
      </c>
      <c r="S1705" t="e">
        <v>#N/A</v>
      </c>
      <c r="T1705" s="3" t="e">
        <v>#N/A</v>
      </c>
      <c r="U1705" s="3" t="e">
        <v>#N/A</v>
      </c>
      <c r="V1705" t="e">
        <v>#N/A</v>
      </c>
      <c r="W1705" t="e">
        <v>#N/A</v>
      </c>
      <c r="X1705" t="e">
        <v>#N/A</v>
      </c>
      <c r="Y1705" s="3" t="e">
        <v>#N/A</v>
      </c>
      <c r="Z1705" s="8" t="e">
        <v>#N/A</v>
      </c>
      <c r="AA1705" s="30" t="e">
        <v>#N/A</v>
      </c>
      <c r="AB1705" t="e">
        <v>#N/A</v>
      </c>
      <c r="AC1705" t="e">
        <v>#N/A</v>
      </c>
      <c r="AD1705" t="e">
        <v>#N/A</v>
      </c>
      <c r="AE1705" t="e">
        <v>#N/A</v>
      </c>
      <c r="AF1705" t="e">
        <v>#N/A</v>
      </c>
    </row>
    <row r="1706" spans="1:32" x14ac:dyDescent="0.25">
      <c r="A1706" t="e">
        <v>#N/A</v>
      </c>
      <c r="B1706" s="33" t="e">
        <v>#N/A</v>
      </c>
      <c r="C1706" t="e">
        <v>#N/A</v>
      </c>
      <c r="D1706" t="e">
        <v>#N/A</v>
      </c>
      <c r="E1706" s="69" t="e">
        <v>#N/A</v>
      </c>
      <c r="F1706" s="3" t="e">
        <v>#N/A</v>
      </c>
      <c r="G1706" s="3" t="e">
        <v>#N/A</v>
      </c>
      <c r="H1706" s="3" t="e">
        <v>#N/A</v>
      </c>
      <c r="I1706" s="80" t="e">
        <v>#N/A</v>
      </c>
      <c r="J1706" s="80" t="e">
        <v>#N/A</v>
      </c>
      <c r="K1706" s="85" t="e">
        <v>#N/A</v>
      </c>
      <c r="L1706" s="9" t="e">
        <v>#N/A</v>
      </c>
      <c r="M1706" s="93" t="e">
        <v>#N/A</v>
      </c>
      <c r="N1706" s="8" t="e">
        <v>#N/A</v>
      </c>
      <c r="O1706" t="e">
        <v>#N/A</v>
      </c>
      <c r="P1706" t="e">
        <v>#N/A</v>
      </c>
      <c r="Q1706" t="e">
        <v>#N/A</v>
      </c>
      <c r="R1706" s="2" t="e">
        <v>#N/A</v>
      </c>
      <c r="S1706" t="e">
        <v>#N/A</v>
      </c>
      <c r="T1706" s="3" t="e">
        <v>#N/A</v>
      </c>
      <c r="U1706" s="3" t="e">
        <v>#N/A</v>
      </c>
      <c r="V1706" t="e">
        <v>#N/A</v>
      </c>
      <c r="W1706" t="e">
        <v>#N/A</v>
      </c>
      <c r="X1706" t="e">
        <v>#N/A</v>
      </c>
      <c r="Y1706" s="3" t="e">
        <v>#N/A</v>
      </c>
      <c r="Z1706" s="8" t="e">
        <v>#N/A</v>
      </c>
      <c r="AA1706" s="30" t="e">
        <v>#N/A</v>
      </c>
      <c r="AB1706" t="e">
        <v>#N/A</v>
      </c>
      <c r="AC1706" t="e">
        <v>#N/A</v>
      </c>
      <c r="AD1706" t="e">
        <v>#N/A</v>
      </c>
      <c r="AE1706" t="e">
        <v>#N/A</v>
      </c>
      <c r="AF1706" t="e">
        <v>#N/A</v>
      </c>
    </row>
    <row r="1707" spans="1:32" x14ac:dyDescent="0.25">
      <c r="A1707" t="e">
        <v>#N/A</v>
      </c>
      <c r="B1707" s="33" t="e">
        <v>#N/A</v>
      </c>
      <c r="C1707" t="e">
        <v>#N/A</v>
      </c>
      <c r="D1707" t="e">
        <v>#N/A</v>
      </c>
      <c r="E1707" s="69" t="e">
        <v>#N/A</v>
      </c>
      <c r="F1707" s="3" t="e">
        <v>#N/A</v>
      </c>
      <c r="G1707" s="3" t="e">
        <v>#N/A</v>
      </c>
      <c r="H1707" s="3" t="e">
        <v>#N/A</v>
      </c>
      <c r="I1707" s="80" t="e">
        <v>#N/A</v>
      </c>
      <c r="J1707" s="80" t="e">
        <v>#N/A</v>
      </c>
      <c r="K1707" s="85" t="e">
        <v>#N/A</v>
      </c>
      <c r="L1707" s="9" t="e">
        <v>#N/A</v>
      </c>
      <c r="M1707" s="93" t="e">
        <v>#N/A</v>
      </c>
      <c r="N1707" s="8" t="e">
        <v>#N/A</v>
      </c>
      <c r="O1707" t="e">
        <v>#N/A</v>
      </c>
      <c r="P1707" t="e">
        <v>#N/A</v>
      </c>
      <c r="Q1707" t="e">
        <v>#N/A</v>
      </c>
      <c r="R1707" s="2" t="e">
        <v>#N/A</v>
      </c>
      <c r="S1707" t="e">
        <v>#N/A</v>
      </c>
      <c r="T1707" s="3" t="e">
        <v>#N/A</v>
      </c>
      <c r="U1707" s="3" t="e">
        <v>#N/A</v>
      </c>
      <c r="V1707" t="e">
        <v>#N/A</v>
      </c>
      <c r="W1707" t="e">
        <v>#N/A</v>
      </c>
      <c r="X1707" t="e">
        <v>#N/A</v>
      </c>
      <c r="Y1707" s="3" t="e">
        <v>#N/A</v>
      </c>
      <c r="Z1707" s="8" t="e">
        <v>#N/A</v>
      </c>
      <c r="AA1707" s="30" t="e">
        <v>#N/A</v>
      </c>
      <c r="AB1707" t="e">
        <v>#N/A</v>
      </c>
      <c r="AC1707" t="e">
        <v>#N/A</v>
      </c>
      <c r="AD1707" t="e">
        <v>#N/A</v>
      </c>
      <c r="AE1707" t="e">
        <v>#N/A</v>
      </c>
      <c r="AF1707" t="e">
        <v>#N/A</v>
      </c>
    </row>
    <row r="1708" spans="1:32" x14ac:dyDescent="0.25">
      <c r="A1708" t="e">
        <v>#N/A</v>
      </c>
      <c r="B1708" s="33" t="e">
        <v>#N/A</v>
      </c>
      <c r="C1708" t="e">
        <v>#N/A</v>
      </c>
      <c r="D1708" t="e">
        <v>#N/A</v>
      </c>
      <c r="E1708" s="69" t="e">
        <v>#N/A</v>
      </c>
      <c r="F1708" s="3" t="e">
        <v>#N/A</v>
      </c>
      <c r="G1708" s="3" t="e">
        <v>#N/A</v>
      </c>
      <c r="H1708" s="3" t="e">
        <v>#N/A</v>
      </c>
      <c r="I1708" s="80" t="e">
        <v>#N/A</v>
      </c>
      <c r="J1708" s="80" t="e">
        <v>#N/A</v>
      </c>
      <c r="K1708" s="85" t="e">
        <v>#N/A</v>
      </c>
      <c r="L1708" s="9" t="e">
        <v>#N/A</v>
      </c>
      <c r="M1708" s="93" t="e">
        <v>#N/A</v>
      </c>
      <c r="N1708" s="8" t="e">
        <v>#N/A</v>
      </c>
      <c r="O1708" t="e">
        <v>#N/A</v>
      </c>
      <c r="P1708" t="e">
        <v>#N/A</v>
      </c>
      <c r="Q1708" t="e">
        <v>#N/A</v>
      </c>
      <c r="R1708" s="2" t="e">
        <v>#N/A</v>
      </c>
      <c r="S1708" t="e">
        <v>#N/A</v>
      </c>
      <c r="T1708" s="3" t="e">
        <v>#N/A</v>
      </c>
      <c r="U1708" s="3" t="e">
        <v>#N/A</v>
      </c>
      <c r="V1708" t="e">
        <v>#N/A</v>
      </c>
      <c r="W1708" t="e">
        <v>#N/A</v>
      </c>
      <c r="X1708" t="e">
        <v>#N/A</v>
      </c>
      <c r="Y1708" s="3" t="e">
        <v>#N/A</v>
      </c>
      <c r="Z1708" s="8" t="e">
        <v>#N/A</v>
      </c>
      <c r="AA1708" s="30" t="e">
        <v>#N/A</v>
      </c>
      <c r="AB1708" t="e">
        <v>#N/A</v>
      </c>
      <c r="AC1708" t="e">
        <v>#N/A</v>
      </c>
      <c r="AD1708" t="e">
        <v>#N/A</v>
      </c>
      <c r="AE1708" t="e">
        <v>#N/A</v>
      </c>
      <c r="AF1708" t="e">
        <v>#N/A</v>
      </c>
    </row>
    <row r="1709" spans="1:32" x14ac:dyDescent="0.25">
      <c r="A1709" t="e">
        <v>#N/A</v>
      </c>
      <c r="B1709" s="33" t="e">
        <v>#N/A</v>
      </c>
      <c r="C1709" t="e">
        <v>#N/A</v>
      </c>
      <c r="D1709" t="e">
        <v>#N/A</v>
      </c>
      <c r="E1709" s="69" t="e">
        <v>#N/A</v>
      </c>
      <c r="F1709" s="3" t="e">
        <v>#N/A</v>
      </c>
      <c r="G1709" s="3" t="e">
        <v>#N/A</v>
      </c>
      <c r="H1709" s="3" t="e">
        <v>#N/A</v>
      </c>
      <c r="I1709" s="80" t="e">
        <v>#N/A</v>
      </c>
      <c r="J1709" s="80" t="e">
        <v>#N/A</v>
      </c>
      <c r="K1709" s="85" t="e">
        <v>#N/A</v>
      </c>
      <c r="L1709" s="9" t="e">
        <v>#N/A</v>
      </c>
      <c r="M1709" s="93" t="e">
        <v>#N/A</v>
      </c>
      <c r="N1709" s="8" t="e">
        <v>#N/A</v>
      </c>
      <c r="O1709" t="e">
        <v>#N/A</v>
      </c>
      <c r="P1709" t="e">
        <v>#N/A</v>
      </c>
      <c r="Q1709" t="e">
        <v>#N/A</v>
      </c>
      <c r="R1709" s="2" t="e">
        <v>#N/A</v>
      </c>
      <c r="S1709" t="e">
        <v>#N/A</v>
      </c>
      <c r="T1709" s="3" t="e">
        <v>#N/A</v>
      </c>
      <c r="U1709" s="3" t="e">
        <v>#N/A</v>
      </c>
      <c r="V1709" t="e">
        <v>#N/A</v>
      </c>
      <c r="W1709" t="e">
        <v>#N/A</v>
      </c>
      <c r="X1709" t="e">
        <v>#N/A</v>
      </c>
      <c r="Y1709" s="3" t="e">
        <v>#N/A</v>
      </c>
      <c r="Z1709" s="8" t="e">
        <v>#N/A</v>
      </c>
      <c r="AA1709" s="30" t="e">
        <v>#N/A</v>
      </c>
      <c r="AB1709" t="e">
        <v>#N/A</v>
      </c>
      <c r="AC1709" t="e">
        <v>#N/A</v>
      </c>
      <c r="AD1709" t="e">
        <v>#N/A</v>
      </c>
      <c r="AE1709" t="e">
        <v>#N/A</v>
      </c>
      <c r="AF1709" t="e">
        <v>#N/A</v>
      </c>
    </row>
    <row r="1710" spans="1:32" x14ac:dyDescent="0.25">
      <c r="A1710" t="e">
        <v>#N/A</v>
      </c>
      <c r="B1710" s="33" t="e">
        <v>#N/A</v>
      </c>
      <c r="C1710" t="e">
        <v>#N/A</v>
      </c>
      <c r="D1710" t="e">
        <v>#N/A</v>
      </c>
      <c r="E1710" s="69" t="e">
        <v>#N/A</v>
      </c>
      <c r="F1710" s="3" t="e">
        <v>#N/A</v>
      </c>
      <c r="G1710" s="3" t="e">
        <v>#N/A</v>
      </c>
      <c r="H1710" s="3" t="e">
        <v>#N/A</v>
      </c>
      <c r="I1710" s="80" t="e">
        <v>#N/A</v>
      </c>
      <c r="J1710" s="80" t="e">
        <v>#N/A</v>
      </c>
      <c r="K1710" s="85" t="e">
        <v>#N/A</v>
      </c>
      <c r="L1710" s="9" t="e">
        <v>#N/A</v>
      </c>
      <c r="M1710" s="93" t="e">
        <v>#N/A</v>
      </c>
      <c r="N1710" s="8" t="e">
        <v>#N/A</v>
      </c>
      <c r="O1710" t="e">
        <v>#N/A</v>
      </c>
      <c r="P1710" t="e">
        <v>#N/A</v>
      </c>
      <c r="Q1710" t="e">
        <v>#N/A</v>
      </c>
      <c r="R1710" s="2" t="e">
        <v>#N/A</v>
      </c>
      <c r="S1710" t="e">
        <v>#N/A</v>
      </c>
      <c r="T1710" s="3" t="e">
        <v>#N/A</v>
      </c>
      <c r="U1710" s="3" t="e">
        <v>#N/A</v>
      </c>
      <c r="V1710" t="e">
        <v>#N/A</v>
      </c>
      <c r="W1710" t="e">
        <v>#N/A</v>
      </c>
      <c r="X1710" t="e">
        <v>#N/A</v>
      </c>
      <c r="Y1710" s="3" t="e">
        <v>#N/A</v>
      </c>
      <c r="Z1710" s="8" t="e">
        <v>#N/A</v>
      </c>
      <c r="AA1710" s="3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</row>
    <row r="1711" spans="1:32" x14ac:dyDescent="0.25">
      <c r="A1711" t="e">
        <v>#N/A</v>
      </c>
      <c r="B1711" s="33" t="e">
        <v>#N/A</v>
      </c>
      <c r="C1711" t="e">
        <v>#N/A</v>
      </c>
      <c r="D1711" t="e">
        <v>#N/A</v>
      </c>
      <c r="E1711" s="69" t="e">
        <v>#N/A</v>
      </c>
      <c r="F1711" s="3" t="e">
        <v>#N/A</v>
      </c>
      <c r="G1711" s="3" t="e">
        <v>#N/A</v>
      </c>
      <c r="H1711" s="3" t="e">
        <v>#N/A</v>
      </c>
      <c r="I1711" s="80" t="e">
        <v>#N/A</v>
      </c>
      <c r="J1711" s="80" t="e">
        <v>#N/A</v>
      </c>
      <c r="K1711" s="85" t="e">
        <v>#N/A</v>
      </c>
      <c r="L1711" s="9" t="e">
        <v>#N/A</v>
      </c>
      <c r="M1711" s="93" t="e">
        <v>#N/A</v>
      </c>
      <c r="N1711" s="8" t="e">
        <v>#N/A</v>
      </c>
      <c r="O1711" t="e">
        <v>#N/A</v>
      </c>
      <c r="P1711" t="e">
        <v>#N/A</v>
      </c>
      <c r="Q1711" t="e">
        <v>#N/A</v>
      </c>
      <c r="R1711" s="2" t="e">
        <v>#N/A</v>
      </c>
      <c r="S1711" t="e">
        <v>#N/A</v>
      </c>
      <c r="T1711" s="3" t="e">
        <v>#N/A</v>
      </c>
      <c r="U1711" s="3" t="e">
        <v>#N/A</v>
      </c>
      <c r="V1711" t="e">
        <v>#N/A</v>
      </c>
      <c r="W1711" t="e">
        <v>#N/A</v>
      </c>
      <c r="X1711" t="e">
        <v>#N/A</v>
      </c>
      <c r="Y1711" s="3" t="e">
        <v>#N/A</v>
      </c>
      <c r="Z1711" s="8" t="e">
        <v>#N/A</v>
      </c>
      <c r="AA1711" s="30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</row>
    <row r="1712" spans="1:32" x14ac:dyDescent="0.25">
      <c r="A1712" t="e">
        <v>#N/A</v>
      </c>
      <c r="B1712" s="33" t="e">
        <v>#N/A</v>
      </c>
      <c r="C1712" t="e">
        <v>#N/A</v>
      </c>
      <c r="D1712" t="e">
        <v>#N/A</v>
      </c>
      <c r="E1712" s="69" t="e">
        <v>#N/A</v>
      </c>
      <c r="F1712" s="3" t="e">
        <v>#N/A</v>
      </c>
      <c r="G1712" s="3" t="e">
        <v>#N/A</v>
      </c>
      <c r="H1712" s="3" t="e">
        <v>#N/A</v>
      </c>
      <c r="I1712" s="80" t="e">
        <v>#N/A</v>
      </c>
      <c r="J1712" s="80" t="e">
        <v>#N/A</v>
      </c>
      <c r="K1712" s="85" t="e">
        <v>#N/A</v>
      </c>
      <c r="L1712" s="9" t="e">
        <v>#N/A</v>
      </c>
      <c r="M1712" s="93" t="e">
        <v>#N/A</v>
      </c>
      <c r="N1712" s="8" t="e">
        <v>#N/A</v>
      </c>
      <c r="O1712" t="e">
        <v>#N/A</v>
      </c>
      <c r="P1712" t="e">
        <v>#N/A</v>
      </c>
      <c r="Q1712" t="e">
        <v>#N/A</v>
      </c>
      <c r="R1712" s="2" t="e">
        <v>#N/A</v>
      </c>
      <c r="S1712" t="e">
        <v>#N/A</v>
      </c>
      <c r="T1712" s="3" t="e">
        <v>#N/A</v>
      </c>
      <c r="U1712" s="3" t="e">
        <v>#N/A</v>
      </c>
      <c r="V1712" t="e">
        <v>#N/A</v>
      </c>
      <c r="W1712" t="e">
        <v>#N/A</v>
      </c>
      <c r="X1712" t="e">
        <v>#N/A</v>
      </c>
      <c r="Y1712" s="3" t="e">
        <v>#N/A</v>
      </c>
      <c r="Z1712" s="8" t="e">
        <v>#N/A</v>
      </c>
      <c r="AA1712" s="30" t="e">
        <v>#N/A</v>
      </c>
      <c r="AB1712" t="e">
        <v>#N/A</v>
      </c>
      <c r="AC1712" t="e">
        <v>#N/A</v>
      </c>
      <c r="AD1712" t="e">
        <v>#N/A</v>
      </c>
      <c r="AE1712" t="e">
        <v>#N/A</v>
      </c>
      <c r="AF1712" t="e">
        <v>#N/A</v>
      </c>
    </row>
    <row r="1713" spans="1:32" x14ac:dyDescent="0.25">
      <c r="A1713" t="e">
        <v>#N/A</v>
      </c>
      <c r="B1713" s="33" t="e">
        <v>#N/A</v>
      </c>
      <c r="C1713" t="e">
        <v>#N/A</v>
      </c>
      <c r="D1713" t="e">
        <v>#N/A</v>
      </c>
      <c r="E1713" s="69" t="e">
        <v>#N/A</v>
      </c>
      <c r="F1713" s="3" t="e">
        <v>#N/A</v>
      </c>
      <c r="G1713" s="3" t="e">
        <v>#N/A</v>
      </c>
      <c r="H1713" s="3" t="e">
        <v>#N/A</v>
      </c>
      <c r="I1713" s="80" t="e">
        <v>#N/A</v>
      </c>
      <c r="J1713" s="80" t="e">
        <v>#N/A</v>
      </c>
      <c r="K1713" s="85" t="e">
        <v>#N/A</v>
      </c>
      <c r="L1713" s="9" t="e">
        <v>#N/A</v>
      </c>
      <c r="M1713" s="93" t="e">
        <v>#N/A</v>
      </c>
      <c r="N1713" s="8" t="e">
        <v>#N/A</v>
      </c>
      <c r="O1713" t="e">
        <v>#N/A</v>
      </c>
      <c r="P1713" t="e">
        <v>#N/A</v>
      </c>
      <c r="Q1713" t="e">
        <v>#N/A</v>
      </c>
      <c r="R1713" s="2" t="e">
        <v>#N/A</v>
      </c>
      <c r="S1713" t="e">
        <v>#N/A</v>
      </c>
      <c r="T1713" s="3" t="e">
        <v>#N/A</v>
      </c>
      <c r="U1713" s="3" t="e">
        <v>#N/A</v>
      </c>
      <c r="V1713" t="e">
        <v>#N/A</v>
      </c>
      <c r="W1713" t="e">
        <v>#N/A</v>
      </c>
      <c r="X1713" t="e">
        <v>#N/A</v>
      </c>
      <c r="Y1713" s="3" t="e">
        <v>#N/A</v>
      </c>
      <c r="Z1713" s="8" t="e">
        <v>#N/A</v>
      </c>
      <c r="AA1713" s="30" t="e">
        <v>#N/A</v>
      </c>
      <c r="AB1713" t="e">
        <v>#N/A</v>
      </c>
      <c r="AC1713" t="e">
        <v>#N/A</v>
      </c>
      <c r="AD1713" t="e">
        <v>#N/A</v>
      </c>
      <c r="AE1713" t="e">
        <v>#N/A</v>
      </c>
      <c r="AF1713" t="e">
        <v>#N/A</v>
      </c>
    </row>
    <row r="1714" spans="1:32" x14ac:dyDescent="0.25">
      <c r="A1714" t="e">
        <v>#N/A</v>
      </c>
      <c r="B1714" s="33" t="e">
        <v>#N/A</v>
      </c>
      <c r="C1714" t="e">
        <v>#N/A</v>
      </c>
      <c r="D1714" t="e">
        <v>#N/A</v>
      </c>
      <c r="E1714" s="69" t="e">
        <v>#N/A</v>
      </c>
      <c r="F1714" s="3" t="e">
        <v>#N/A</v>
      </c>
      <c r="G1714" s="3" t="e">
        <v>#N/A</v>
      </c>
      <c r="H1714" s="3" t="e">
        <v>#N/A</v>
      </c>
      <c r="I1714" s="80" t="e">
        <v>#N/A</v>
      </c>
      <c r="J1714" s="80" t="e">
        <v>#N/A</v>
      </c>
      <c r="K1714" s="85" t="e">
        <v>#N/A</v>
      </c>
      <c r="L1714" s="9" t="e">
        <v>#N/A</v>
      </c>
      <c r="M1714" s="93" t="e">
        <v>#N/A</v>
      </c>
      <c r="N1714" s="8" t="e">
        <v>#N/A</v>
      </c>
      <c r="O1714" t="e">
        <v>#N/A</v>
      </c>
      <c r="P1714" t="e">
        <v>#N/A</v>
      </c>
      <c r="Q1714" t="e">
        <v>#N/A</v>
      </c>
      <c r="R1714" s="2" t="e">
        <v>#N/A</v>
      </c>
      <c r="S1714" t="e">
        <v>#N/A</v>
      </c>
      <c r="T1714" s="3" t="e">
        <v>#N/A</v>
      </c>
      <c r="U1714" s="3" t="e">
        <v>#N/A</v>
      </c>
      <c r="V1714" t="e">
        <v>#N/A</v>
      </c>
      <c r="W1714" t="e">
        <v>#N/A</v>
      </c>
      <c r="X1714" t="e">
        <v>#N/A</v>
      </c>
      <c r="Y1714" s="3" t="e">
        <v>#N/A</v>
      </c>
      <c r="Z1714" s="8" t="e">
        <v>#N/A</v>
      </c>
      <c r="AA1714" s="30" t="e">
        <v>#N/A</v>
      </c>
      <c r="AB1714" t="e">
        <v>#N/A</v>
      </c>
      <c r="AC1714" t="e">
        <v>#N/A</v>
      </c>
      <c r="AD1714" t="e">
        <v>#N/A</v>
      </c>
      <c r="AE1714" t="e">
        <v>#N/A</v>
      </c>
      <c r="AF1714" t="e">
        <v>#N/A</v>
      </c>
    </row>
    <row r="1715" spans="1:32" x14ac:dyDescent="0.25">
      <c r="A1715" t="e">
        <v>#N/A</v>
      </c>
      <c r="B1715" s="33" t="e">
        <v>#N/A</v>
      </c>
      <c r="C1715" t="e">
        <v>#N/A</v>
      </c>
      <c r="D1715" t="e">
        <v>#N/A</v>
      </c>
      <c r="E1715" s="69" t="e">
        <v>#N/A</v>
      </c>
      <c r="F1715" s="3" t="e">
        <v>#N/A</v>
      </c>
      <c r="G1715" s="3" t="e">
        <v>#N/A</v>
      </c>
      <c r="H1715" s="3" t="e">
        <v>#N/A</v>
      </c>
      <c r="I1715" s="80" t="e">
        <v>#N/A</v>
      </c>
      <c r="J1715" s="80" t="e">
        <v>#N/A</v>
      </c>
      <c r="K1715" s="85" t="e">
        <v>#N/A</v>
      </c>
      <c r="L1715" s="9" t="e">
        <v>#N/A</v>
      </c>
      <c r="M1715" s="93" t="e">
        <v>#N/A</v>
      </c>
      <c r="N1715" s="8" t="e">
        <v>#N/A</v>
      </c>
      <c r="O1715" t="e">
        <v>#N/A</v>
      </c>
      <c r="P1715" t="e">
        <v>#N/A</v>
      </c>
      <c r="Q1715" t="e">
        <v>#N/A</v>
      </c>
      <c r="R1715" s="2" t="e">
        <v>#N/A</v>
      </c>
      <c r="S1715" t="e">
        <v>#N/A</v>
      </c>
      <c r="T1715" s="3" t="e">
        <v>#N/A</v>
      </c>
      <c r="U1715" s="3" t="e">
        <v>#N/A</v>
      </c>
      <c r="V1715" t="e">
        <v>#N/A</v>
      </c>
      <c r="W1715" t="e">
        <v>#N/A</v>
      </c>
      <c r="X1715" t="e">
        <v>#N/A</v>
      </c>
      <c r="Y1715" s="3" t="e">
        <v>#N/A</v>
      </c>
      <c r="Z1715" s="8" t="e">
        <v>#N/A</v>
      </c>
      <c r="AA1715" s="30" t="e">
        <v>#N/A</v>
      </c>
      <c r="AB1715" t="e">
        <v>#N/A</v>
      </c>
      <c r="AC1715" t="e">
        <v>#N/A</v>
      </c>
      <c r="AD1715" t="e">
        <v>#N/A</v>
      </c>
      <c r="AE1715" t="e">
        <v>#N/A</v>
      </c>
      <c r="AF1715" t="e">
        <v>#N/A</v>
      </c>
    </row>
    <row r="1716" spans="1:32" x14ac:dyDescent="0.25">
      <c r="A1716" t="e">
        <v>#N/A</v>
      </c>
      <c r="B1716" s="33" t="e">
        <v>#N/A</v>
      </c>
      <c r="C1716" t="e">
        <v>#N/A</v>
      </c>
      <c r="D1716" t="e">
        <v>#N/A</v>
      </c>
      <c r="E1716" s="69" t="e">
        <v>#N/A</v>
      </c>
      <c r="F1716" s="3" t="e">
        <v>#N/A</v>
      </c>
      <c r="G1716" s="3" t="e">
        <v>#N/A</v>
      </c>
      <c r="H1716" s="3" t="e">
        <v>#N/A</v>
      </c>
      <c r="I1716" s="80" t="e">
        <v>#N/A</v>
      </c>
      <c r="J1716" s="80" t="e">
        <v>#N/A</v>
      </c>
      <c r="K1716" s="85" t="e">
        <v>#N/A</v>
      </c>
      <c r="L1716" s="9" t="e">
        <v>#N/A</v>
      </c>
      <c r="M1716" s="93" t="e">
        <v>#N/A</v>
      </c>
      <c r="N1716" s="8" t="e">
        <v>#N/A</v>
      </c>
      <c r="O1716" t="e">
        <v>#N/A</v>
      </c>
      <c r="P1716" t="e">
        <v>#N/A</v>
      </c>
      <c r="Q1716" t="e">
        <v>#N/A</v>
      </c>
      <c r="R1716" s="2" t="e">
        <v>#N/A</v>
      </c>
      <c r="S1716" t="e">
        <v>#N/A</v>
      </c>
      <c r="T1716" s="3" t="e">
        <v>#N/A</v>
      </c>
      <c r="U1716" s="3" t="e">
        <v>#N/A</v>
      </c>
      <c r="V1716" t="e">
        <v>#N/A</v>
      </c>
      <c r="W1716" t="e">
        <v>#N/A</v>
      </c>
      <c r="X1716" t="e">
        <v>#N/A</v>
      </c>
      <c r="Y1716" s="3" t="e">
        <v>#N/A</v>
      </c>
      <c r="Z1716" s="8" t="e">
        <v>#N/A</v>
      </c>
      <c r="AA1716" s="30" t="e">
        <v>#N/A</v>
      </c>
      <c r="AB1716" t="e">
        <v>#N/A</v>
      </c>
      <c r="AC1716" t="e">
        <v>#N/A</v>
      </c>
      <c r="AD1716" t="e">
        <v>#N/A</v>
      </c>
      <c r="AE1716" t="e">
        <v>#N/A</v>
      </c>
      <c r="AF1716" t="e">
        <v>#N/A</v>
      </c>
    </row>
    <row r="1717" spans="1:32" x14ac:dyDescent="0.25">
      <c r="A1717" t="e">
        <v>#N/A</v>
      </c>
      <c r="B1717" s="33" t="e">
        <v>#N/A</v>
      </c>
      <c r="C1717" t="e">
        <v>#N/A</v>
      </c>
      <c r="D1717" t="e">
        <v>#N/A</v>
      </c>
      <c r="E1717" s="69" t="e">
        <v>#N/A</v>
      </c>
      <c r="F1717" s="3" t="e">
        <v>#N/A</v>
      </c>
      <c r="G1717" s="3" t="e">
        <v>#N/A</v>
      </c>
      <c r="H1717" s="3" t="e">
        <v>#N/A</v>
      </c>
      <c r="I1717" s="80" t="e">
        <v>#N/A</v>
      </c>
      <c r="J1717" s="80" t="e">
        <v>#N/A</v>
      </c>
      <c r="K1717" s="85" t="e">
        <v>#N/A</v>
      </c>
      <c r="L1717" s="9" t="e">
        <v>#N/A</v>
      </c>
      <c r="M1717" s="93" t="e">
        <v>#N/A</v>
      </c>
      <c r="N1717" s="8" t="e">
        <v>#N/A</v>
      </c>
      <c r="O1717" t="e">
        <v>#N/A</v>
      </c>
      <c r="P1717" t="e">
        <v>#N/A</v>
      </c>
      <c r="Q1717" t="e">
        <v>#N/A</v>
      </c>
      <c r="R1717" s="2" t="e">
        <v>#N/A</v>
      </c>
      <c r="S1717" t="e">
        <v>#N/A</v>
      </c>
      <c r="T1717" s="3" t="e">
        <v>#N/A</v>
      </c>
      <c r="U1717" s="3" t="e">
        <v>#N/A</v>
      </c>
      <c r="V1717" t="e">
        <v>#N/A</v>
      </c>
      <c r="W1717" t="e">
        <v>#N/A</v>
      </c>
      <c r="X1717" t="e">
        <v>#N/A</v>
      </c>
      <c r="Y1717" s="3" t="e">
        <v>#N/A</v>
      </c>
      <c r="Z1717" s="8" t="e">
        <v>#N/A</v>
      </c>
      <c r="AA1717" s="30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</row>
    <row r="1718" spans="1:32" x14ac:dyDescent="0.25">
      <c r="A1718" t="e">
        <v>#N/A</v>
      </c>
      <c r="B1718" s="33" t="e">
        <v>#N/A</v>
      </c>
      <c r="C1718" t="e">
        <v>#N/A</v>
      </c>
      <c r="D1718" t="e">
        <v>#N/A</v>
      </c>
      <c r="E1718" s="69" t="e">
        <v>#N/A</v>
      </c>
      <c r="F1718" s="3" t="e">
        <v>#N/A</v>
      </c>
      <c r="G1718" s="3" t="e">
        <v>#N/A</v>
      </c>
      <c r="H1718" s="3" t="e">
        <v>#N/A</v>
      </c>
      <c r="I1718" s="80" t="e">
        <v>#N/A</v>
      </c>
      <c r="J1718" s="80" t="e">
        <v>#N/A</v>
      </c>
      <c r="K1718" s="85" t="e">
        <v>#N/A</v>
      </c>
      <c r="L1718" s="9" t="e">
        <v>#N/A</v>
      </c>
      <c r="M1718" s="93" t="e">
        <v>#N/A</v>
      </c>
      <c r="N1718" s="8" t="e">
        <v>#N/A</v>
      </c>
      <c r="O1718" t="e">
        <v>#N/A</v>
      </c>
      <c r="P1718" t="e">
        <v>#N/A</v>
      </c>
      <c r="Q1718" t="e">
        <v>#N/A</v>
      </c>
      <c r="R1718" s="2" t="e">
        <v>#N/A</v>
      </c>
      <c r="S1718" t="e">
        <v>#N/A</v>
      </c>
      <c r="T1718" s="3" t="e">
        <v>#N/A</v>
      </c>
      <c r="U1718" s="3" t="e">
        <v>#N/A</v>
      </c>
      <c r="V1718" t="e">
        <v>#N/A</v>
      </c>
      <c r="W1718" t="e">
        <v>#N/A</v>
      </c>
      <c r="X1718" t="e">
        <v>#N/A</v>
      </c>
      <c r="Y1718" s="3" t="e">
        <v>#N/A</v>
      </c>
      <c r="Z1718" s="8" t="e">
        <v>#N/A</v>
      </c>
      <c r="AA1718" s="30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</row>
    <row r="1719" spans="1:32" x14ac:dyDescent="0.25">
      <c r="A1719" t="e">
        <v>#N/A</v>
      </c>
      <c r="B1719" s="33" t="e">
        <v>#N/A</v>
      </c>
      <c r="C1719" t="e">
        <v>#N/A</v>
      </c>
      <c r="D1719" t="e">
        <v>#N/A</v>
      </c>
      <c r="E1719" s="69" t="e">
        <v>#N/A</v>
      </c>
      <c r="F1719" s="3" t="e">
        <v>#N/A</v>
      </c>
      <c r="G1719" s="3" t="e">
        <v>#N/A</v>
      </c>
      <c r="H1719" s="3" t="e">
        <v>#N/A</v>
      </c>
      <c r="I1719" s="80" t="e">
        <v>#N/A</v>
      </c>
      <c r="J1719" s="80" t="e">
        <v>#N/A</v>
      </c>
      <c r="K1719" s="85" t="e">
        <v>#N/A</v>
      </c>
      <c r="L1719" s="9" t="e">
        <v>#N/A</v>
      </c>
      <c r="M1719" s="93" t="e">
        <v>#N/A</v>
      </c>
      <c r="N1719" s="8" t="e">
        <v>#N/A</v>
      </c>
      <c r="O1719" t="e">
        <v>#N/A</v>
      </c>
      <c r="P1719" t="e">
        <v>#N/A</v>
      </c>
      <c r="Q1719" t="e">
        <v>#N/A</v>
      </c>
      <c r="R1719" s="2" t="e">
        <v>#N/A</v>
      </c>
      <c r="S1719" t="e">
        <v>#N/A</v>
      </c>
      <c r="T1719" s="3" t="e">
        <v>#N/A</v>
      </c>
      <c r="U1719" s="3" t="e">
        <v>#N/A</v>
      </c>
      <c r="V1719" t="e">
        <v>#N/A</v>
      </c>
      <c r="W1719" t="e">
        <v>#N/A</v>
      </c>
      <c r="X1719" t="e">
        <v>#N/A</v>
      </c>
      <c r="Y1719" s="3" t="e">
        <v>#N/A</v>
      </c>
      <c r="Z1719" s="8" t="e">
        <v>#N/A</v>
      </c>
      <c r="AA1719" s="30" t="e">
        <v>#N/A</v>
      </c>
      <c r="AB1719" t="e">
        <v>#N/A</v>
      </c>
      <c r="AC1719" t="e">
        <v>#N/A</v>
      </c>
      <c r="AD1719" t="e">
        <v>#N/A</v>
      </c>
      <c r="AE1719" t="e">
        <v>#N/A</v>
      </c>
      <c r="AF1719" t="e">
        <v>#N/A</v>
      </c>
    </row>
    <row r="1720" spans="1:32" x14ac:dyDescent="0.25">
      <c r="A1720" t="e">
        <v>#N/A</v>
      </c>
      <c r="B1720" s="33" t="e">
        <v>#N/A</v>
      </c>
      <c r="C1720" t="e">
        <v>#N/A</v>
      </c>
      <c r="D1720" t="e">
        <v>#N/A</v>
      </c>
      <c r="E1720" s="69" t="e">
        <v>#N/A</v>
      </c>
      <c r="F1720" s="3" t="e">
        <v>#N/A</v>
      </c>
      <c r="G1720" s="3" t="e">
        <v>#N/A</v>
      </c>
      <c r="H1720" s="3" t="e">
        <v>#N/A</v>
      </c>
      <c r="I1720" s="80" t="e">
        <v>#N/A</v>
      </c>
      <c r="J1720" s="80" t="e">
        <v>#N/A</v>
      </c>
      <c r="K1720" s="85" t="e">
        <v>#N/A</v>
      </c>
      <c r="L1720" s="9" t="e">
        <v>#N/A</v>
      </c>
      <c r="M1720" s="93" t="e">
        <v>#N/A</v>
      </c>
      <c r="N1720" s="8" t="e">
        <v>#N/A</v>
      </c>
      <c r="O1720" t="e">
        <v>#N/A</v>
      </c>
      <c r="P1720" t="e">
        <v>#N/A</v>
      </c>
      <c r="Q1720" t="e">
        <v>#N/A</v>
      </c>
      <c r="R1720" s="2" t="e">
        <v>#N/A</v>
      </c>
      <c r="S1720" t="e">
        <v>#N/A</v>
      </c>
      <c r="T1720" s="3" t="e">
        <v>#N/A</v>
      </c>
      <c r="U1720" s="3" t="e">
        <v>#N/A</v>
      </c>
      <c r="V1720" t="e">
        <v>#N/A</v>
      </c>
      <c r="W1720" t="e">
        <v>#N/A</v>
      </c>
      <c r="X1720" t="e">
        <v>#N/A</v>
      </c>
      <c r="Y1720" s="3" t="e">
        <v>#N/A</v>
      </c>
      <c r="Z1720" s="8" t="e">
        <v>#N/A</v>
      </c>
      <c r="AA1720" s="30" t="e">
        <v>#N/A</v>
      </c>
      <c r="AB1720" t="e">
        <v>#N/A</v>
      </c>
      <c r="AC1720" t="e">
        <v>#N/A</v>
      </c>
      <c r="AD1720" t="e">
        <v>#N/A</v>
      </c>
      <c r="AE1720" t="e">
        <v>#N/A</v>
      </c>
      <c r="AF1720" t="e">
        <v>#N/A</v>
      </c>
    </row>
    <row r="1721" spans="1:32" x14ac:dyDescent="0.25">
      <c r="A1721" t="e">
        <v>#N/A</v>
      </c>
      <c r="B1721" s="33" t="e">
        <v>#N/A</v>
      </c>
      <c r="C1721" t="e">
        <v>#N/A</v>
      </c>
      <c r="D1721" t="e">
        <v>#N/A</v>
      </c>
      <c r="E1721" s="69" t="e">
        <v>#N/A</v>
      </c>
      <c r="F1721" s="3" t="e">
        <v>#N/A</v>
      </c>
      <c r="G1721" s="3" t="e">
        <v>#N/A</v>
      </c>
      <c r="H1721" s="3" t="e">
        <v>#N/A</v>
      </c>
      <c r="I1721" s="80" t="e">
        <v>#N/A</v>
      </c>
      <c r="J1721" s="80" t="e">
        <v>#N/A</v>
      </c>
      <c r="K1721" s="85" t="e">
        <v>#N/A</v>
      </c>
      <c r="L1721" s="9" t="e">
        <v>#N/A</v>
      </c>
      <c r="M1721" s="93" t="e">
        <v>#N/A</v>
      </c>
      <c r="N1721" s="8" t="e">
        <v>#N/A</v>
      </c>
      <c r="O1721" t="e">
        <v>#N/A</v>
      </c>
      <c r="P1721" t="e">
        <v>#N/A</v>
      </c>
      <c r="Q1721" t="e">
        <v>#N/A</v>
      </c>
      <c r="R1721" s="2" t="e">
        <v>#N/A</v>
      </c>
      <c r="S1721" t="e">
        <v>#N/A</v>
      </c>
      <c r="T1721" s="3" t="e">
        <v>#N/A</v>
      </c>
      <c r="U1721" s="3" t="e">
        <v>#N/A</v>
      </c>
      <c r="V1721" t="e">
        <v>#N/A</v>
      </c>
      <c r="W1721" t="e">
        <v>#N/A</v>
      </c>
      <c r="X1721" t="e">
        <v>#N/A</v>
      </c>
      <c r="Y1721" s="3" t="e">
        <v>#N/A</v>
      </c>
      <c r="Z1721" s="8" t="e">
        <v>#N/A</v>
      </c>
      <c r="AA1721" s="30" t="e">
        <v>#N/A</v>
      </c>
      <c r="AB1721" t="e">
        <v>#N/A</v>
      </c>
      <c r="AC1721" t="e">
        <v>#N/A</v>
      </c>
      <c r="AD1721" t="e">
        <v>#N/A</v>
      </c>
      <c r="AE1721" t="e">
        <v>#N/A</v>
      </c>
      <c r="AF1721" t="e">
        <v>#N/A</v>
      </c>
    </row>
    <row r="1722" spans="1:32" x14ac:dyDescent="0.25">
      <c r="A1722" t="e">
        <v>#N/A</v>
      </c>
      <c r="B1722" s="33" t="e">
        <v>#N/A</v>
      </c>
      <c r="C1722" t="e">
        <v>#N/A</v>
      </c>
      <c r="D1722" t="e">
        <v>#N/A</v>
      </c>
      <c r="E1722" s="69" t="e">
        <v>#N/A</v>
      </c>
      <c r="F1722" s="3" t="e">
        <v>#N/A</v>
      </c>
      <c r="G1722" s="3" t="e">
        <v>#N/A</v>
      </c>
      <c r="H1722" s="3" t="e">
        <v>#N/A</v>
      </c>
      <c r="I1722" s="80" t="e">
        <v>#N/A</v>
      </c>
      <c r="J1722" s="80" t="e">
        <v>#N/A</v>
      </c>
      <c r="K1722" s="85" t="e">
        <v>#N/A</v>
      </c>
      <c r="L1722" s="9" t="e">
        <v>#N/A</v>
      </c>
      <c r="M1722" s="93" t="e">
        <v>#N/A</v>
      </c>
      <c r="N1722" s="8" t="e">
        <v>#N/A</v>
      </c>
      <c r="O1722" t="e">
        <v>#N/A</v>
      </c>
      <c r="P1722" t="e">
        <v>#N/A</v>
      </c>
      <c r="Q1722" t="e">
        <v>#N/A</v>
      </c>
      <c r="R1722" s="2" t="e">
        <v>#N/A</v>
      </c>
      <c r="S1722" t="e">
        <v>#N/A</v>
      </c>
      <c r="T1722" s="3" t="e">
        <v>#N/A</v>
      </c>
      <c r="U1722" s="3" t="e">
        <v>#N/A</v>
      </c>
      <c r="V1722" t="e">
        <v>#N/A</v>
      </c>
      <c r="W1722" t="e">
        <v>#N/A</v>
      </c>
      <c r="X1722" t="e">
        <v>#N/A</v>
      </c>
      <c r="Y1722" s="3" t="e">
        <v>#N/A</v>
      </c>
      <c r="Z1722" s="8" t="e">
        <v>#N/A</v>
      </c>
      <c r="AA1722" s="30" t="e">
        <v>#N/A</v>
      </c>
      <c r="AB1722" t="e">
        <v>#N/A</v>
      </c>
      <c r="AC1722" t="e">
        <v>#N/A</v>
      </c>
      <c r="AD1722" t="e">
        <v>#N/A</v>
      </c>
      <c r="AE1722" t="e">
        <v>#N/A</v>
      </c>
      <c r="AF1722" t="e">
        <v>#N/A</v>
      </c>
    </row>
    <row r="1723" spans="1:32" x14ac:dyDescent="0.25">
      <c r="A1723" t="e">
        <v>#N/A</v>
      </c>
      <c r="B1723" s="33" t="e">
        <v>#N/A</v>
      </c>
      <c r="C1723" t="e">
        <v>#N/A</v>
      </c>
      <c r="D1723" t="e">
        <v>#N/A</v>
      </c>
      <c r="E1723" s="69" t="e">
        <v>#N/A</v>
      </c>
      <c r="F1723" s="3" t="e">
        <v>#N/A</v>
      </c>
      <c r="G1723" s="3" t="e">
        <v>#N/A</v>
      </c>
      <c r="H1723" s="3" t="e">
        <v>#N/A</v>
      </c>
      <c r="I1723" s="80" t="e">
        <v>#N/A</v>
      </c>
      <c r="J1723" s="80" t="e">
        <v>#N/A</v>
      </c>
      <c r="K1723" s="85" t="e">
        <v>#N/A</v>
      </c>
      <c r="L1723" s="9" t="e">
        <v>#N/A</v>
      </c>
      <c r="M1723" s="93" t="e">
        <v>#N/A</v>
      </c>
      <c r="N1723" s="8" t="e">
        <v>#N/A</v>
      </c>
      <c r="O1723" t="e">
        <v>#N/A</v>
      </c>
      <c r="P1723" t="e">
        <v>#N/A</v>
      </c>
      <c r="Q1723" t="e">
        <v>#N/A</v>
      </c>
      <c r="R1723" s="2" t="e">
        <v>#N/A</v>
      </c>
      <c r="S1723" t="e">
        <v>#N/A</v>
      </c>
      <c r="T1723" s="3" t="e">
        <v>#N/A</v>
      </c>
      <c r="U1723" s="3" t="e">
        <v>#N/A</v>
      </c>
      <c r="V1723" t="e">
        <v>#N/A</v>
      </c>
      <c r="W1723" t="e">
        <v>#N/A</v>
      </c>
      <c r="X1723" t="e">
        <v>#N/A</v>
      </c>
      <c r="Y1723" s="3" t="e">
        <v>#N/A</v>
      </c>
      <c r="Z1723" s="8" t="e">
        <v>#N/A</v>
      </c>
      <c r="AA1723" s="30" t="e">
        <v>#N/A</v>
      </c>
      <c r="AB1723" t="e">
        <v>#N/A</v>
      </c>
      <c r="AC1723" t="e">
        <v>#N/A</v>
      </c>
      <c r="AD1723" t="e">
        <v>#N/A</v>
      </c>
      <c r="AE1723" t="e">
        <v>#N/A</v>
      </c>
      <c r="AF1723" t="e">
        <v>#N/A</v>
      </c>
    </row>
    <row r="1724" spans="1:32" x14ac:dyDescent="0.25">
      <c r="A1724" t="e">
        <v>#N/A</v>
      </c>
      <c r="B1724" s="33" t="e">
        <v>#N/A</v>
      </c>
      <c r="C1724" t="e">
        <v>#N/A</v>
      </c>
      <c r="D1724" t="e">
        <v>#N/A</v>
      </c>
      <c r="E1724" s="69" t="e">
        <v>#N/A</v>
      </c>
      <c r="F1724" s="3" t="e">
        <v>#N/A</v>
      </c>
      <c r="G1724" s="3" t="e">
        <v>#N/A</v>
      </c>
      <c r="H1724" s="3" t="e">
        <v>#N/A</v>
      </c>
      <c r="I1724" s="80" t="e">
        <v>#N/A</v>
      </c>
      <c r="J1724" s="80" t="e">
        <v>#N/A</v>
      </c>
      <c r="K1724" s="85" t="e">
        <v>#N/A</v>
      </c>
      <c r="L1724" s="9" t="e">
        <v>#N/A</v>
      </c>
      <c r="M1724" s="93" t="e">
        <v>#N/A</v>
      </c>
      <c r="N1724" s="8" t="e">
        <v>#N/A</v>
      </c>
      <c r="O1724" t="e">
        <v>#N/A</v>
      </c>
      <c r="P1724" t="e">
        <v>#N/A</v>
      </c>
      <c r="Q1724" t="e">
        <v>#N/A</v>
      </c>
      <c r="R1724" s="2" t="e">
        <v>#N/A</v>
      </c>
      <c r="S1724" t="e">
        <v>#N/A</v>
      </c>
      <c r="T1724" s="3" t="e">
        <v>#N/A</v>
      </c>
      <c r="U1724" s="3" t="e">
        <v>#N/A</v>
      </c>
      <c r="V1724" t="e">
        <v>#N/A</v>
      </c>
      <c r="W1724" t="e">
        <v>#N/A</v>
      </c>
      <c r="X1724" t="e">
        <v>#N/A</v>
      </c>
      <c r="Y1724" s="3" t="e">
        <v>#N/A</v>
      </c>
      <c r="Z1724" s="8" t="e">
        <v>#N/A</v>
      </c>
      <c r="AA1724" s="30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</row>
    <row r="1725" spans="1:32" x14ac:dyDescent="0.25">
      <c r="A1725" t="e">
        <v>#N/A</v>
      </c>
      <c r="B1725" s="33" t="e">
        <v>#N/A</v>
      </c>
      <c r="C1725" t="e">
        <v>#N/A</v>
      </c>
      <c r="D1725" t="e">
        <v>#N/A</v>
      </c>
      <c r="E1725" s="69" t="e">
        <v>#N/A</v>
      </c>
      <c r="F1725" s="3" t="e">
        <v>#N/A</v>
      </c>
      <c r="G1725" s="3" t="e">
        <v>#N/A</v>
      </c>
      <c r="H1725" s="3" t="e">
        <v>#N/A</v>
      </c>
      <c r="I1725" s="80" t="e">
        <v>#N/A</v>
      </c>
      <c r="J1725" s="80" t="e">
        <v>#N/A</v>
      </c>
      <c r="K1725" s="85" t="e">
        <v>#N/A</v>
      </c>
      <c r="L1725" s="9" t="e">
        <v>#N/A</v>
      </c>
      <c r="M1725" s="93" t="e">
        <v>#N/A</v>
      </c>
      <c r="N1725" s="8" t="e">
        <v>#N/A</v>
      </c>
      <c r="O1725" t="e">
        <v>#N/A</v>
      </c>
      <c r="P1725" t="e">
        <v>#N/A</v>
      </c>
      <c r="Q1725" t="e">
        <v>#N/A</v>
      </c>
      <c r="R1725" s="2" t="e">
        <v>#N/A</v>
      </c>
      <c r="S1725" t="e">
        <v>#N/A</v>
      </c>
      <c r="T1725" s="3" t="e">
        <v>#N/A</v>
      </c>
      <c r="U1725" s="3" t="e">
        <v>#N/A</v>
      </c>
      <c r="V1725" t="e">
        <v>#N/A</v>
      </c>
      <c r="W1725" t="e">
        <v>#N/A</v>
      </c>
      <c r="X1725" t="e">
        <v>#N/A</v>
      </c>
      <c r="Y1725" s="3" t="e">
        <v>#N/A</v>
      </c>
      <c r="Z1725" s="8" t="e">
        <v>#N/A</v>
      </c>
      <c r="AA1725" s="30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</row>
    <row r="1726" spans="1:32" x14ac:dyDescent="0.25">
      <c r="A1726" t="e">
        <v>#N/A</v>
      </c>
      <c r="B1726" s="33" t="e">
        <v>#N/A</v>
      </c>
      <c r="C1726" t="e">
        <v>#N/A</v>
      </c>
      <c r="D1726" t="e">
        <v>#N/A</v>
      </c>
      <c r="E1726" s="69" t="e">
        <v>#N/A</v>
      </c>
      <c r="F1726" s="3" t="e">
        <v>#N/A</v>
      </c>
      <c r="G1726" s="3" t="e">
        <v>#N/A</v>
      </c>
      <c r="H1726" s="3" t="e">
        <v>#N/A</v>
      </c>
      <c r="I1726" s="80" t="e">
        <v>#N/A</v>
      </c>
      <c r="J1726" s="80" t="e">
        <v>#N/A</v>
      </c>
      <c r="K1726" s="85" t="e">
        <v>#N/A</v>
      </c>
      <c r="L1726" s="9" t="e">
        <v>#N/A</v>
      </c>
      <c r="M1726" s="93" t="e">
        <v>#N/A</v>
      </c>
      <c r="N1726" s="8" t="e">
        <v>#N/A</v>
      </c>
      <c r="O1726" t="e">
        <v>#N/A</v>
      </c>
      <c r="P1726" t="e">
        <v>#N/A</v>
      </c>
      <c r="Q1726" t="e">
        <v>#N/A</v>
      </c>
      <c r="R1726" s="2" t="e">
        <v>#N/A</v>
      </c>
      <c r="S1726" t="e">
        <v>#N/A</v>
      </c>
      <c r="T1726" s="3" t="e">
        <v>#N/A</v>
      </c>
      <c r="U1726" s="3" t="e">
        <v>#N/A</v>
      </c>
      <c r="V1726" t="e">
        <v>#N/A</v>
      </c>
      <c r="W1726" t="e">
        <v>#N/A</v>
      </c>
      <c r="X1726" t="e">
        <v>#N/A</v>
      </c>
      <c r="Y1726" s="3" t="e">
        <v>#N/A</v>
      </c>
      <c r="Z1726" s="8" t="e">
        <v>#N/A</v>
      </c>
      <c r="AA1726" s="30" t="e">
        <v>#N/A</v>
      </c>
      <c r="AB1726" t="e">
        <v>#N/A</v>
      </c>
      <c r="AC1726" t="e">
        <v>#N/A</v>
      </c>
      <c r="AD1726" t="e">
        <v>#N/A</v>
      </c>
      <c r="AE1726" t="e">
        <v>#N/A</v>
      </c>
      <c r="AF1726" t="e">
        <v>#N/A</v>
      </c>
    </row>
    <row r="1727" spans="1:32" x14ac:dyDescent="0.25">
      <c r="A1727" t="e">
        <v>#N/A</v>
      </c>
      <c r="B1727" s="33" t="e">
        <v>#N/A</v>
      </c>
      <c r="C1727" t="e">
        <v>#N/A</v>
      </c>
      <c r="D1727" t="e">
        <v>#N/A</v>
      </c>
      <c r="E1727" s="69" t="e">
        <v>#N/A</v>
      </c>
      <c r="F1727" s="3" t="e">
        <v>#N/A</v>
      </c>
      <c r="G1727" s="3" t="e">
        <v>#N/A</v>
      </c>
      <c r="H1727" s="3" t="e">
        <v>#N/A</v>
      </c>
      <c r="I1727" s="80" t="e">
        <v>#N/A</v>
      </c>
      <c r="J1727" s="80" t="e">
        <v>#N/A</v>
      </c>
      <c r="K1727" s="85" t="e">
        <v>#N/A</v>
      </c>
      <c r="L1727" s="9" t="e">
        <v>#N/A</v>
      </c>
      <c r="M1727" s="93" t="e">
        <v>#N/A</v>
      </c>
      <c r="N1727" s="8" t="e">
        <v>#N/A</v>
      </c>
      <c r="O1727" t="e">
        <v>#N/A</v>
      </c>
      <c r="P1727" t="e">
        <v>#N/A</v>
      </c>
      <c r="Q1727" t="e">
        <v>#N/A</v>
      </c>
      <c r="R1727" s="2" t="e">
        <v>#N/A</v>
      </c>
      <c r="S1727" t="e">
        <v>#N/A</v>
      </c>
      <c r="T1727" s="3" t="e">
        <v>#N/A</v>
      </c>
      <c r="U1727" s="3" t="e">
        <v>#N/A</v>
      </c>
      <c r="V1727" t="e">
        <v>#N/A</v>
      </c>
      <c r="W1727" t="e">
        <v>#N/A</v>
      </c>
      <c r="X1727" t="e">
        <v>#N/A</v>
      </c>
      <c r="Y1727" s="3" t="e">
        <v>#N/A</v>
      </c>
      <c r="Z1727" s="8" t="e">
        <v>#N/A</v>
      </c>
      <c r="AA1727" s="30" t="e">
        <v>#N/A</v>
      </c>
      <c r="AB1727" t="e">
        <v>#N/A</v>
      </c>
      <c r="AC1727" t="e">
        <v>#N/A</v>
      </c>
      <c r="AD1727" t="e">
        <v>#N/A</v>
      </c>
      <c r="AE1727" t="e">
        <v>#N/A</v>
      </c>
      <c r="AF1727" t="e">
        <v>#N/A</v>
      </c>
    </row>
    <row r="1728" spans="1:32" x14ac:dyDescent="0.25">
      <c r="A1728" t="e">
        <v>#N/A</v>
      </c>
      <c r="B1728" s="33" t="e">
        <v>#N/A</v>
      </c>
      <c r="C1728" t="e">
        <v>#N/A</v>
      </c>
      <c r="D1728" t="e">
        <v>#N/A</v>
      </c>
      <c r="E1728" s="69" t="e">
        <v>#N/A</v>
      </c>
      <c r="F1728" s="3" t="e">
        <v>#N/A</v>
      </c>
      <c r="G1728" s="3" t="e">
        <v>#N/A</v>
      </c>
      <c r="H1728" s="3" t="e">
        <v>#N/A</v>
      </c>
      <c r="I1728" s="80" t="e">
        <v>#N/A</v>
      </c>
      <c r="J1728" s="80" t="e">
        <v>#N/A</v>
      </c>
      <c r="K1728" s="85" t="e">
        <v>#N/A</v>
      </c>
      <c r="L1728" s="9" t="e">
        <v>#N/A</v>
      </c>
      <c r="M1728" s="93" t="e">
        <v>#N/A</v>
      </c>
      <c r="N1728" s="8" t="e">
        <v>#N/A</v>
      </c>
      <c r="O1728" t="e">
        <v>#N/A</v>
      </c>
      <c r="P1728" t="e">
        <v>#N/A</v>
      </c>
      <c r="Q1728" t="e">
        <v>#N/A</v>
      </c>
      <c r="R1728" s="2" t="e">
        <v>#N/A</v>
      </c>
      <c r="S1728" t="e">
        <v>#N/A</v>
      </c>
      <c r="T1728" s="3" t="e">
        <v>#N/A</v>
      </c>
      <c r="U1728" s="3" t="e">
        <v>#N/A</v>
      </c>
      <c r="V1728" t="e">
        <v>#N/A</v>
      </c>
      <c r="W1728" t="e">
        <v>#N/A</v>
      </c>
      <c r="X1728" t="e">
        <v>#N/A</v>
      </c>
      <c r="Y1728" s="3" t="e">
        <v>#N/A</v>
      </c>
      <c r="Z1728" s="8" t="e">
        <v>#N/A</v>
      </c>
      <c r="AA1728" s="30" t="e">
        <v>#N/A</v>
      </c>
      <c r="AB1728" t="e">
        <v>#N/A</v>
      </c>
      <c r="AC1728" t="e">
        <v>#N/A</v>
      </c>
      <c r="AD1728" t="e">
        <v>#N/A</v>
      </c>
      <c r="AE1728" t="e">
        <v>#N/A</v>
      </c>
      <c r="AF1728" t="e">
        <v>#N/A</v>
      </c>
    </row>
    <row r="1729" spans="1:32" x14ac:dyDescent="0.25">
      <c r="A1729" t="e">
        <v>#N/A</v>
      </c>
      <c r="B1729" s="33" t="e">
        <v>#N/A</v>
      </c>
      <c r="C1729" t="e">
        <v>#N/A</v>
      </c>
      <c r="D1729" t="e">
        <v>#N/A</v>
      </c>
      <c r="E1729" s="69" t="e">
        <v>#N/A</v>
      </c>
      <c r="F1729" s="3" t="e">
        <v>#N/A</v>
      </c>
      <c r="G1729" s="3" t="e">
        <v>#N/A</v>
      </c>
      <c r="H1729" s="3" t="e">
        <v>#N/A</v>
      </c>
      <c r="I1729" s="80" t="e">
        <v>#N/A</v>
      </c>
      <c r="J1729" s="80" t="e">
        <v>#N/A</v>
      </c>
      <c r="K1729" s="85" t="e">
        <v>#N/A</v>
      </c>
      <c r="L1729" s="9" t="e">
        <v>#N/A</v>
      </c>
      <c r="M1729" s="93" t="e">
        <v>#N/A</v>
      </c>
      <c r="N1729" s="8" t="e">
        <v>#N/A</v>
      </c>
      <c r="O1729" t="e">
        <v>#N/A</v>
      </c>
      <c r="P1729" t="e">
        <v>#N/A</v>
      </c>
      <c r="Q1729" t="e">
        <v>#N/A</v>
      </c>
      <c r="R1729" s="2" t="e">
        <v>#N/A</v>
      </c>
      <c r="S1729" t="e">
        <v>#N/A</v>
      </c>
      <c r="T1729" s="3" t="e">
        <v>#N/A</v>
      </c>
      <c r="U1729" s="3" t="e">
        <v>#N/A</v>
      </c>
      <c r="V1729" t="e">
        <v>#N/A</v>
      </c>
      <c r="W1729" t="e">
        <v>#N/A</v>
      </c>
      <c r="X1729" t="e">
        <v>#N/A</v>
      </c>
      <c r="Y1729" s="3" t="e">
        <v>#N/A</v>
      </c>
      <c r="Z1729" s="8" t="e">
        <v>#N/A</v>
      </c>
      <c r="AA1729" s="30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</row>
    <row r="1730" spans="1:32" x14ac:dyDescent="0.25">
      <c r="A1730" t="e">
        <v>#N/A</v>
      </c>
      <c r="B1730" s="33" t="e">
        <v>#N/A</v>
      </c>
      <c r="C1730" t="e">
        <v>#N/A</v>
      </c>
      <c r="D1730" t="e">
        <v>#N/A</v>
      </c>
      <c r="E1730" s="69" t="e">
        <v>#N/A</v>
      </c>
      <c r="F1730" s="3" t="e">
        <v>#N/A</v>
      </c>
      <c r="G1730" s="3" t="e">
        <v>#N/A</v>
      </c>
      <c r="H1730" s="3" t="e">
        <v>#N/A</v>
      </c>
      <c r="I1730" s="80" t="e">
        <v>#N/A</v>
      </c>
      <c r="J1730" s="80" t="e">
        <v>#N/A</v>
      </c>
      <c r="K1730" s="85" t="e">
        <v>#N/A</v>
      </c>
      <c r="L1730" s="9" t="e">
        <v>#N/A</v>
      </c>
      <c r="M1730" s="93" t="e">
        <v>#N/A</v>
      </c>
      <c r="N1730" s="8" t="e">
        <v>#N/A</v>
      </c>
      <c r="O1730" t="e">
        <v>#N/A</v>
      </c>
      <c r="P1730" t="e">
        <v>#N/A</v>
      </c>
      <c r="Q1730" t="e">
        <v>#N/A</v>
      </c>
      <c r="R1730" s="2" t="e">
        <v>#N/A</v>
      </c>
      <c r="S1730" t="e">
        <v>#N/A</v>
      </c>
      <c r="T1730" s="3" t="e">
        <v>#N/A</v>
      </c>
      <c r="U1730" s="3" t="e">
        <v>#N/A</v>
      </c>
      <c r="V1730" t="e">
        <v>#N/A</v>
      </c>
      <c r="W1730" t="e">
        <v>#N/A</v>
      </c>
      <c r="X1730" t="e">
        <v>#N/A</v>
      </c>
      <c r="Y1730" s="3" t="e">
        <v>#N/A</v>
      </c>
      <c r="Z1730" s="8" t="e">
        <v>#N/A</v>
      </c>
      <c r="AA1730" s="30" t="e">
        <v>#N/A</v>
      </c>
      <c r="AB1730" t="e">
        <v>#N/A</v>
      </c>
      <c r="AC1730" t="e">
        <v>#N/A</v>
      </c>
      <c r="AD1730" t="e">
        <v>#N/A</v>
      </c>
      <c r="AE1730" t="e">
        <v>#N/A</v>
      </c>
      <c r="AF1730" t="e">
        <v>#N/A</v>
      </c>
    </row>
    <row r="1731" spans="1:32" x14ac:dyDescent="0.25">
      <c r="A1731" t="e">
        <v>#N/A</v>
      </c>
      <c r="B1731" s="33" t="e">
        <v>#N/A</v>
      </c>
      <c r="C1731" t="e">
        <v>#N/A</v>
      </c>
      <c r="D1731" t="e">
        <v>#N/A</v>
      </c>
      <c r="E1731" s="69" t="e">
        <v>#N/A</v>
      </c>
      <c r="F1731" s="3" t="e">
        <v>#N/A</v>
      </c>
      <c r="G1731" s="3" t="e">
        <v>#N/A</v>
      </c>
      <c r="H1731" s="3" t="e">
        <v>#N/A</v>
      </c>
      <c r="I1731" s="80" t="e">
        <v>#N/A</v>
      </c>
      <c r="J1731" s="80" t="e">
        <v>#N/A</v>
      </c>
      <c r="K1731" s="85" t="e">
        <v>#N/A</v>
      </c>
      <c r="L1731" s="9" t="e">
        <v>#N/A</v>
      </c>
      <c r="M1731" s="93" t="e">
        <v>#N/A</v>
      </c>
      <c r="N1731" s="8" t="e">
        <v>#N/A</v>
      </c>
      <c r="O1731" t="e">
        <v>#N/A</v>
      </c>
      <c r="P1731" t="e">
        <v>#N/A</v>
      </c>
      <c r="Q1731" t="e">
        <v>#N/A</v>
      </c>
      <c r="R1731" s="2" t="e">
        <v>#N/A</v>
      </c>
      <c r="S1731" t="e">
        <v>#N/A</v>
      </c>
      <c r="T1731" s="3" t="e">
        <v>#N/A</v>
      </c>
      <c r="U1731" s="3" t="e">
        <v>#N/A</v>
      </c>
      <c r="V1731" t="e">
        <v>#N/A</v>
      </c>
      <c r="W1731" t="e">
        <v>#N/A</v>
      </c>
      <c r="X1731" t="e">
        <v>#N/A</v>
      </c>
      <c r="Y1731" s="3" t="e">
        <v>#N/A</v>
      </c>
      <c r="Z1731" s="8" t="e">
        <v>#N/A</v>
      </c>
      <c r="AA1731" s="30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</row>
    <row r="1732" spans="1:32" x14ac:dyDescent="0.25">
      <c r="A1732" t="e">
        <v>#N/A</v>
      </c>
      <c r="B1732" s="33" t="e">
        <v>#N/A</v>
      </c>
      <c r="C1732" t="e">
        <v>#N/A</v>
      </c>
      <c r="D1732" t="e">
        <v>#N/A</v>
      </c>
      <c r="E1732" s="69" t="e">
        <v>#N/A</v>
      </c>
      <c r="F1732" s="3" t="e">
        <v>#N/A</v>
      </c>
      <c r="G1732" s="3" t="e">
        <v>#N/A</v>
      </c>
      <c r="H1732" s="3" t="e">
        <v>#N/A</v>
      </c>
      <c r="I1732" s="80" t="e">
        <v>#N/A</v>
      </c>
      <c r="J1732" s="80" t="e">
        <v>#N/A</v>
      </c>
      <c r="K1732" s="85" t="e">
        <v>#N/A</v>
      </c>
      <c r="L1732" s="9" t="e">
        <v>#N/A</v>
      </c>
      <c r="M1732" s="93" t="e">
        <v>#N/A</v>
      </c>
      <c r="N1732" s="8" t="e">
        <v>#N/A</v>
      </c>
      <c r="O1732" t="e">
        <v>#N/A</v>
      </c>
      <c r="P1732" t="e">
        <v>#N/A</v>
      </c>
      <c r="Q1732" t="e">
        <v>#N/A</v>
      </c>
      <c r="R1732" s="2" t="e">
        <v>#N/A</v>
      </c>
      <c r="S1732" t="e">
        <v>#N/A</v>
      </c>
      <c r="T1732" s="3" t="e">
        <v>#N/A</v>
      </c>
      <c r="U1732" s="3" t="e">
        <v>#N/A</v>
      </c>
      <c r="V1732" t="e">
        <v>#N/A</v>
      </c>
      <c r="W1732" t="e">
        <v>#N/A</v>
      </c>
      <c r="X1732" t="e">
        <v>#N/A</v>
      </c>
      <c r="Y1732" s="3" t="e">
        <v>#N/A</v>
      </c>
      <c r="Z1732" s="8" t="e">
        <v>#N/A</v>
      </c>
      <c r="AA1732" s="30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</row>
    <row r="1733" spans="1:32" x14ac:dyDescent="0.25">
      <c r="A1733" t="e">
        <v>#N/A</v>
      </c>
      <c r="B1733" s="33" t="e">
        <v>#N/A</v>
      </c>
      <c r="C1733" t="e">
        <v>#N/A</v>
      </c>
      <c r="D1733" t="e">
        <v>#N/A</v>
      </c>
      <c r="E1733" s="69" t="e">
        <v>#N/A</v>
      </c>
      <c r="F1733" s="3" t="e">
        <v>#N/A</v>
      </c>
      <c r="G1733" s="3" t="e">
        <v>#N/A</v>
      </c>
      <c r="H1733" s="3" t="e">
        <v>#N/A</v>
      </c>
      <c r="I1733" s="80" t="e">
        <v>#N/A</v>
      </c>
      <c r="J1733" s="80" t="e">
        <v>#N/A</v>
      </c>
      <c r="K1733" s="85" t="e">
        <v>#N/A</v>
      </c>
      <c r="L1733" s="9" t="e">
        <v>#N/A</v>
      </c>
      <c r="M1733" s="93" t="e">
        <v>#N/A</v>
      </c>
      <c r="N1733" s="8" t="e">
        <v>#N/A</v>
      </c>
      <c r="O1733" t="e">
        <v>#N/A</v>
      </c>
      <c r="P1733" t="e">
        <v>#N/A</v>
      </c>
      <c r="Q1733" t="e">
        <v>#N/A</v>
      </c>
      <c r="R1733" s="2" t="e">
        <v>#N/A</v>
      </c>
      <c r="S1733" t="e">
        <v>#N/A</v>
      </c>
      <c r="T1733" s="3" t="e">
        <v>#N/A</v>
      </c>
      <c r="U1733" s="3" t="e">
        <v>#N/A</v>
      </c>
      <c r="V1733" t="e">
        <v>#N/A</v>
      </c>
      <c r="W1733" t="e">
        <v>#N/A</v>
      </c>
      <c r="X1733" t="e">
        <v>#N/A</v>
      </c>
      <c r="Y1733" s="3" t="e">
        <v>#N/A</v>
      </c>
      <c r="Z1733" s="8" t="e">
        <v>#N/A</v>
      </c>
      <c r="AA1733" s="30" t="e">
        <v>#N/A</v>
      </c>
      <c r="AB1733" t="e">
        <v>#N/A</v>
      </c>
      <c r="AC1733" t="e">
        <v>#N/A</v>
      </c>
      <c r="AD1733" t="e">
        <v>#N/A</v>
      </c>
      <c r="AE1733" t="e">
        <v>#N/A</v>
      </c>
      <c r="AF1733" t="e">
        <v>#N/A</v>
      </c>
    </row>
    <row r="1734" spans="1:32" x14ac:dyDescent="0.25">
      <c r="A1734" t="e">
        <v>#N/A</v>
      </c>
      <c r="B1734" s="33" t="e">
        <v>#N/A</v>
      </c>
      <c r="C1734" t="e">
        <v>#N/A</v>
      </c>
      <c r="D1734" t="e">
        <v>#N/A</v>
      </c>
      <c r="E1734" s="69" t="e">
        <v>#N/A</v>
      </c>
      <c r="F1734" s="3" t="e">
        <v>#N/A</v>
      </c>
      <c r="G1734" s="3" t="e">
        <v>#N/A</v>
      </c>
      <c r="H1734" s="3" t="e">
        <v>#N/A</v>
      </c>
      <c r="I1734" s="80" t="e">
        <v>#N/A</v>
      </c>
      <c r="J1734" s="80" t="e">
        <v>#N/A</v>
      </c>
      <c r="K1734" s="85" t="e">
        <v>#N/A</v>
      </c>
      <c r="L1734" s="9" t="e">
        <v>#N/A</v>
      </c>
      <c r="M1734" s="93" t="e">
        <v>#N/A</v>
      </c>
      <c r="N1734" s="8" t="e">
        <v>#N/A</v>
      </c>
      <c r="O1734" t="e">
        <v>#N/A</v>
      </c>
      <c r="P1734" t="e">
        <v>#N/A</v>
      </c>
      <c r="Q1734" t="e">
        <v>#N/A</v>
      </c>
      <c r="R1734" s="2" t="e">
        <v>#N/A</v>
      </c>
      <c r="S1734" t="e">
        <v>#N/A</v>
      </c>
      <c r="T1734" s="3" t="e">
        <v>#N/A</v>
      </c>
      <c r="U1734" s="3" t="e">
        <v>#N/A</v>
      </c>
      <c r="V1734" t="e">
        <v>#N/A</v>
      </c>
      <c r="W1734" t="e">
        <v>#N/A</v>
      </c>
      <c r="X1734" t="e">
        <v>#N/A</v>
      </c>
      <c r="Y1734" s="3" t="e">
        <v>#N/A</v>
      </c>
      <c r="Z1734" s="8" t="e">
        <v>#N/A</v>
      </c>
      <c r="AA1734" s="30" t="e">
        <v>#N/A</v>
      </c>
      <c r="AB1734" t="e">
        <v>#N/A</v>
      </c>
      <c r="AC1734" t="e">
        <v>#N/A</v>
      </c>
      <c r="AD1734" t="e">
        <v>#N/A</v>
      </c>
      <c r="AE1734" t="e">
        <v>#N/A</v>
      </c>
      <c r="AF1734" t="e">
        <v>#N/A</v>
      </c>
    </row>
    <row r="1735" spans="1:32" x14ac:dyDescent="0.25">
      <c r="A1735" t="e">
        <v>#N/A</v>
      </c>
      <c r="B1735" s="33" t="e">
        <v>#N/A</v>
      </c>
      <c r="C1735" t="e">
        <v>#N/A</v>
      </c>
      <c r="D1735" t="e">
        <v>#N/A</v>
      </c>
      <c r="E1735" s="69" t="e">
        <v>#N/A</v>
      </c>
      <c r="F1735" s="3" t="e">
        <v>#N/A</v>
      </c>
      <c r="G1735" s="3" t="e">
        <v>#N/A</v>
      </c>
      <c r="H1735" s="3" t="e">
        <v>#N/A</v>
      </c>
      <c r="I1735" s="80" t="e">
        <v>#N/A</v>
      </c>
      <c r="J1735" s="80" t="e">
        <v>#N/A</v>
      </c>
      <c r="K1735" s="85" t="e">
        <v>#N/A</v>
      </c>
      <c r="L1735" s="9" t="e">
        <v>#N/A</v>
      </c>
      <c r="M1735" s="93" t="e">
        <v>#N/A</v>
      </c>
      <c r="N1735" s="8" t="e">
        <v>#N/A</v>
      </c>
      <c r="O1735" t="e">
        <v>#N/A</v>
      </c>
      <c r="P1735" t="e">
        <v>#N/A</v>
      </c>
      <c r="Q1735" t="e">
        <v>#N/A</v>
      </c>
      <c r="R1735" s="2" t="e">
        <v>#N/A</v>
      </c>
      <c r="S1735" t="e">
        <v>#N/A</v>
      </c>
      <c r="T1735" s="3" t="e">
        <v>#N/A</v>
      </c>
      <c r="U1735" s="3" t="e">
        <v>#N/A</v>
      </c>
      <c r="V1735" t="e">
        <v>#N/A</v>
      </c>
      <c r="W1735" t="e">
        <v>#N/A</v>
      </c>
      <c r="X1735" t="e">
        <v>#N/A</v>
      </c>
      <c r="Y1735" s="3" t="e">
        <v>#N/A</v>
      </c>
      <c r="Z1735" s="8" t="e">
        <v>#N/A</v>
      </c>
      <c r="AA1735" s="30" t="e">
        <v>#N/A</v>
      </c>
      <c r="AB1735" t="e">
        <v>#N/A</v>
      </c>
      <c r="AC1735" t="e">
        <v>#N/A</v>
      </c>
      <c r="AD1735" t="e">
        <v>#N/A</v>
      </c>
      <c r="AE1735" t="e">
        <v>#N/A</v>
      </c>
      <c r="AF1735" t="e">
        <v>#N/A</v>
      </c>
    </row>
    <row r="1736" spans="1:32" x14ac:dyDescent="0.25">
      <c r="A1736" t="e">
        <v>#N/A</v>
      </c>
      <c r="B1736" s="33" t="e">
        <v>#N/A</v>
      </c>
      <c r="C1736" t="e">
        <v>#N/A</v>
      </c>
      <c r="D1736" t="e">
        <v>#N/A</v>
      </c>
      <c r="E1736" s="69" t="e">
        <v>#N/A</v>
      </c>
      <c r="F1736" s="3" t="e">
        <v>#N/A</v>
      </c>
      <c r="G1736" s="3" t="e">
        <v>#N/A</v>
      </c>
      <c r="H1736" s="3" t="e">
        <v>#N/A</v>
      </c>
      <c r="I1736" s="80" t="e">
        <v>#N/A</v>
      </c>
      <c r="J1736" s="80" t="e">
        <v>#N/A</v>
      </c>
      <c r="K1736" s="85" t="e">
        <v>#N/A</v>
      </c>
      <c r="L1736" s="9" t="e">
        <v>#N/A</v>
      </c>
      <c r="M1736" s="93" t="e">
        <v>#N/A</v>
      </c>
      <c r="N1736" s="8" t="e">
        <v>#N/A</v>
      </c>
      <c r="O1736" t="e">
        <v>#N/A</v>
      </c>
      <c r="P1736" t="e">
        <v>#N/A</v>
      </c>
      <c r="Q1736" t="e">
        <v>#N/A</v>
      </c>
      <c r="R1736" s="2" t="e">
        <v>#N/A</v>
      </c>
      <c r="S1736" t="e">
        <v>#N/A</v>
      </c>
      <c r="T1736" s="3" t="e">
        <v>#N/A</v>
      </c>
      <c r="U1736" s="3" t="e">
        <v>#N/A</v>
      </c>
      <c r="V1736" t="e">
        <v>#N/A</v>
      </c>
      <c r="W1736" t="e">
        <v>#N/A</v>
      </c>
      <c r="X1736" t="e">
        <v>#N/A</v>
      </c>
      <c r="Y1736" s="3" t="e">
        <v>#N/A</v>
      </c>
      <c r="Z1736" s="8" t="e">
        <v>#N/A</v>
      </c>
      <c r="AA1736" s="30" t="e">
        <v>#N/A</v>
      </c>
      <c r="AB1736" t="e">
        <v>#N/A</v>
      </c>
      <c r="AC1736" t="e">
        <v>#N/A</v>
      </c>
      <c r="AD1736" t="e">
        <v>#N/A</v>
      </c>
      <c r="AE1736" t="e">
        <v>#N/A</v>
      </c>
      <c r="AF1736" t="e">
        <v>#N/A</v>
      </c>
    </row>
    <row r="1737" spans="1:32" x14ac:dyDescent="0.25">
      <c r="A1737" t="e">
        <v>#N/A</v>
      </c>
      <c r="B1737" s="33" t="e">
        <v>#N/A</v>
      </c>
      <c r="C1737" t="e">
        <v>#N/A</v>
      </c>
      <c r="D1737" t="e">
        <v>#N/A</v>
      </c>
      <c r="E1737" s="69" t="e">
        <v>#N/A</v>
      </c>
      <c r="F1737" s="3" t="e">
        <v>#N/A</v>
      </c>
      <c r="G1737" s="3" t="e">
        <v>#N/A</v>
      </c>
      <c r="H1737" s="3" t="e">
        <v>#N/A</v>
      </c>
      <c r="I1737" s="80" t="e">
        <v>#N/A</v>
      </c>
      <c r="J1737" s="80" t="e">
        <v>#N/A</v>
      </c>
      <c r="K1737" s="85" t="e">
        <v>#N/A</v>
      </c>
      <c r="L1737" s="9" t="e">
        <v>#N/A</v>
      </c>
      <c r="M1737" s="93" t="e">
        <v>#N/A</v>
      </c>
      <c r="N1737" s="8" t="e">
        <v>#N/A</v>
      </c>
      <c r="O1737" t="e">
        <v>#N/A</v>
      </c>
      <c r="P1737" t="e">
        <v>#N/A</v>
      </c>
      <c r="Q1737" t="e">
        <v>#N/A</v>
      </c>
      <c r="R1737" s="2" t="e">
        <v>#N/A</v>
      </c>
      <c r="S1737" t="e">
        <v>#N/A</v>
      </c>
      <c r="T1737" s="3" t="e">
        <v>#N/A</v>
      </c>
      <c r="U1737" s="3" t="e">
        <v>#N/A</v>
      </c>
      <c r="V1737" t="e">
        <v>#N/A</v>
      </c>
      <c r="W1737" t="e">
        <v>#N/A</v>
      </c>
      <c r="X1737" t="e">
        <v>#N/A</v>
      </c>
      <c r="Y1737" s="3" t="e">
        <v>#N/A</v>
      </c>
      <c r="Z1737" s="8" t="e">
        <v>#N/A</v>
      </c>
      <c r="AA1737" s="30" t="e">
        <v>#N/A</v>
      </c>
      <c r="AB1737" t="e">
        <v>#N/A</v>
      </c>
      <c r="AC1737" t="e">
        <v>#N/A</v>
      </c>
      <c r="AD1737" t="e">
        <v>#N/A</v>
      </c>
      <c r="AE1737" t="e">
        <v>#N/A</v>
      </c>
      <c r="AF1737" t="e">
        <v>#N/A</v>
      </c>
    </row>
    <row r="1738" spans="1:32" x14ac:dyDescent="0.25">
      <c r="A1738" t="e">
        <v>#N/A</v>
      </c>
      <c r="B1738" s="33" t="e">
        <v>#N/A</v>
      </c>
      <c r="C1738" t="e">
        <v>#N/A</v>
      </c>
      <c r="D1738" t="e">
        <v>#N/A</v>
      </c>
      <c r="E1738" s="69" t="e">
        <v>#N/A</v>
      </c>
      <c r="F1738" s="3" t="e">
        <v>#N/A</v>
      </c>
      <c r="G1738" s="3" t="e">
        <v>#N/A</v>
      </c>
      <c r="H1738" s="3" t="e">
        <v>#N/A</v>
      </c>
      <c r="I1738" s="80" t="e">
        <v>#N/A</v>
      </c>
      <c r="J1738" s="80" t="e">
        <v>#N/A</v>
      </c>
      <c r="K1738" s="85" t="e">
        <v>#N/A</v>
      </c>
      <c r="L1738" s="9" t="e">
        <v>#N/A</v>
      </c>
      <c r="M1738" s="93" t="e">
        <v>#N/A</v>
      </c>
      <c r="N1738" s="8" t="e">
        <v>#N/A</v>
      </c>
      <c r="O1738" t="e">
        <v>#N/A</v>
      </c>
      <c r="P1738" t="e">
        <v>#N/A</v>
      </c>
      <c r="Q1738" t="e">
        <v>#N/A</v>
      </c>
      <c r="R1738" s="2" t="e">
        <v>#N/A</v>
      </c>
      <c r="S1738" t="e">
        <v>#N/A</v>
      </c>
      <c r="T1738" s="3" t="e">
        <v>#N/A</v>
      </c>
      <c r="U1738" s="3" t="e">
        <v>#N/A</v>
      </c>
      <c r="V1738" t="e">
        <v>#N/A</v>
      </c>
      <c r="W1738" t="e">
        <v>#N/A</v>
      </c>
      <c r="X1738" t="e">
        <v>#N/A</v>
      </c>
      <c r="Y1738" s="3" t="e">
        <v>#N/A</v>
      </c>
      <c r="Z1738" s="8" t="e">
        <v>#N/A</v>
      </c>
      <c r="AA1738" s="30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</row>
    <row r="1739" spans="1:32" x14ac:dyDescent="0.25">
      <c r="A1739" t="e">
        <v>#N/A</v>
      </c>
      <c r="B1739" s="33" t="e">
        <v>#N/A</v>
      </c>
      <c r="C1739" t="e">
        <v>#N/A</v>
      </c>
      <c r="D1739" t="e">
        <v>#N/A</v>
      </c>
      <c r="E1739" s="69" t="e">
        <v>#N/A</v>
      </c>
      <c r="F1739" s="3" t="e">
        <v>#N/A</v>
      </c>
      <c r="G1739" s="3" t="e">
        <v>#N/A</v>
      </c>
      <c r="H1739" s="3" t="e">
        <v>#N/A</v>
      </c>
      <c r="I1739" s="80" t="e">
        <v>#N/A</v>
      </c>
      <c r="J1739" s="80" t="e">
        <v>#N/A</v>
      </c>
      <c r="K1739" s="85" t="e">
        <v>#N/A</v>
      </c>
      <c r="L1739" s="9" t="e">
        <v>#N/A</v>
      </c>
      <c r="M1739" s="93" t="e">
        <v>#N/A</v>
      </c>
      <c r="N1739" s="8" t="e">
        <v>#N/A</v>
      </c>
      <c r="O1739" t="e">
        <v>#N/A</v>
      </c>
      <c r="P1739" t="e">
        <v>#N/A</v>
      </c>
      <c r="Q1739" t="e">
        <v>#N/A</v>
      </c>
      <c r="R1739" s="2" t="e">
        <v>#N/A</v>
      </c>
      <c r="S1739" t="e">
        <v>#N/A</v>
      </c>
      <c r="T1739" s="3" t="e">
        <v>#N/A</v>
      </c>
      <c r="U1739" s="3" t="e">
        <v>#N/A</v>
      </c>
      <c r="V1739" t="e">
        <v>#N/A</v>
      </c>
      <c r="W1739" t="e">
        <v>#N/A</v>
      </c>
      <c r="X1739" t="e">
        <v>#N/A</v>
      </c>
      <c r="Y1739" s="3" t="e">
        <v>#N/A</v>
      </c>
      <c r="Z1739" s="8" t="e">
        <v>#N/A</v>
      </c>
      <c r="AA1739" s="30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</row>
    <row r="1740" spans="1:32" x14ac:dyDescent="0.25">
      <c r="A1740" t="e">
        <v>#N/A</v>
      </c>
      <c r="B1740" s="33" t="e">
        <v>#N/A</v>
      </c>
      <c r="C1740" t="e">
        <v>#N/A</v>
      </c>
      <c r="D1740" t="e">
        <v>#N/A</v>
      </c>
      <c r="E1740" s="69" t="e">
        <v>#N/A</v>
      </c>
      <c r="F1740" s="3" t="e">
        <v>#N/A</v>
      </c>
      <c r="G1740" s="3" t="e">
        <v>#N/A</v>
      </c>
      <c r="H1740" s="3" t="e">
        <v>#N/A</v>
      </c>
      <c r="I1740" s="80" t="e">
        <v>#N/A</v>
      </c>
      <c r="J1740" s="80" t="e">
        <v>#N/A</v>
      </c>
      <c r="K1740" s="85" t="e">
        <v>#N/A</v>
      </c>
      <c r="L1740" s="9" t="e">
        <v>#N/A</v>
      </c>
      <c r="M1740" s="93" t="e">
        <v>#N/A</v>
      </c>
      <c r="N1740" s="8" t="e">
        <v>#N/A</v>
      </c>
      <c r="O1740" t="e">
        <v>#N/A</v>
      </c>
      <c r="P1740" t="e">
        <v>#N/A</v>
      </c>
      <c r="Q1740" t="e">
        <v>#N/A</v>
      </c>
      <c r="R1740" s="2" t="e">
        <v>#N/A</v>
      </c>
      <c r="S1740" t="e">
        <v>#N/A</v>
      </c>
      <c r="T1740" s="3" t="e">
        <v>#N/A</v>
      </c>
      <c r="U1740" s="3" t="e">
        <v>#N/A</v>
      </c>
      <c r="V1740" t="e">
        <v>#N/A</v>
      </c>
      <c r="W1740" t="e">
        <v>#N/A</v>
      </c>
      <c r="X1740" t="e">
        <v>#N/A</v>
      </c>
      <c r="Y1740" s="3" t="e">
        <v>#N/A</v>
      </c>
      <c r="Z1740" s="8" t="e">
        <v>#N/A</v>
      </c>
      <c r="AA1740" s="30" t="e">
        <v>#N/A</v>
      </c>
      <c r="AB1740" t="e">
        <v>#N/A</v>
      </c>
      <c r="AC1740" t="e">
        <v>#N/A</v>
      </c>
      <c r="AD1740" t="e">
        <v>#N/A</v>
      </c>
      <c r="AE1740" t="e">
        <v>#N/A</v>
      </c>
      <c r="AF1740" t="e">
        <v>#N/A</v>
      </c>
    </row>
    <row r="1741" spans="1:32" x14ac:dyDescent="0.25">
      <c r="A1741" t="e">
        <v>#N/A</v>
      </c>
      <c r="B1741" s="33" t="e">
        <v>#N/A</v>
      </c>
      <c r="C1741" t="e">
        <v>#N/A</v>
      </c>
      <c r="D1741" t="e">
        <v>#N/A</v>
      </c>
      <c r="E1741" s="69" t="e">
        <v>#N/A</v>
      </c>
      <c r="F1741" s="3" t="e">
        <v>#N/A</v>
      </c>
      <c r="G1741" s="3" t="e">
        <v>#N/A</v>
      </c>
      <c r="H1741" s="3" t="e">
        <v>#N/A</v>
      </c>
      <c r="I1741" s="80" t="e">
        <v>#N/A</v>
      </c>
      <c r="J1741" s="80" t="e">
        <v>#N/A</v>
      </c>
      <c r="K1741" s="85" t="e">
        <v>#N/A</v>
      </c>
      <c r="L1741" s="9" t="e">
        <v>#N/A</v>
      </c>
      <c r="M1741" s="93" t="e">
        <v>#N/A</v>
      </c>
      <c r="N1741" s="8" t="e">
        <v>#N/A</v>
      </c>
      <c r="O1741" t="e">
        <v>#N/A</v>
      </c>
      <c r="P1741" t="e">
        <v>#N/A</v>
      </c>
      <c r="Q1741" t="e">
        <v>#N/A</v>
      </c>
      <c r="R1741" s="2" t="e">
        <v>#N/A</v>
      </c>
      <c r="S1741" t="e">
        <v>#N/A</v>
      </c>
      <c r="T1741" s="3" t="e">
        <v>#N/A</v>
      </c>
      <c r="U1741" s="3" t="e">
        <v>#N/A</v>
      </c>
      <c r="V1741" t="e">
        <v>#N/A</v>
      </c>
      <c r="W1741" t="e">
        <v>#N/A</v>
      </c>
      <c r="X1741" t="e">
        <v>#N/A</v>
      </c>
      <c r="Y1741" s="3" t="e">
        <v>#N/A</v>
      </c>
      <c r="Z1741" s="8" t="e">
        <v>#N/A</v>
      </c>
      <c r="AA1741" s="30" t="e">
        <v>#N/A</v>
      </c>
      <c r="AB1741" t="e">
        <v>#N/A</v>
      </c>
      <c r="AC1741" t="e">
        <v>#N/A</v>
      </c>
      <c r="AD1741" t="e">
        <v>#N/A</v>
      </c>
      <c r="AE1741" t="e">
        <v>#N/A</v>
      </c>
      <c r="AF1741" t="e">
        <v>#N/A</v>
      </c>
    </row>
    <row r="1742" spans="1:32" x14ac:dyDescent="0.25">
      <c r="A1742" t="e">
        <v>#N/A</v>
      </c>
      <c r="B1742" s="33" t="e">
        <v>#N/A</v>
      </c>
      <c r="C1742" t="e">
        <v>#N/A</v>
      </c>
      <c r="D1742" t="e">
        <v>#N/A</v>
      </c>
      <c r="E1742" s="69" t="e">
        <v>#N/A</v>
      </c>
      <c r="F1742" s="3" t="e">
        <v>#N/A</v>
      </c>
      <c r="G1742" s="3" t="e">
        <v>#N/A</v>
      </c>
      <c r="H1742" s="3" t="e">
        <v>#N/A</v>
      </c>
      <c r="I1742" s="80" t="e">
        <v>#N/A</v>
      </c>
      <c r="J1742" s="80" t="e">
        <v>#N/A</v>
      </c>
      <c r="K1742" s="85" t="e">
        <v>#N/A</v>
      </c>
      <c r="L1742" s="9" t="e">
        <v>#N/A</v>
      </c>
      <c r="M1742" s="93" t="e">
        <v>#N/A</v>
      </c>
      <c r="N1742" s="8" t="e">
        <v>#N/A</v>
      </c>
      <c r="O1742" t="e">
        <v>#N/A</v>
      </c>
      <c r="P1742" t="e">
        <v>#N/A</v>
      </c>
      <c r="Q1742" t="e">
        <v>#N/A</v>
      </c>
      <c r="R1742" s="2" t="e">
        <v>#N/A</v>
      </c>
      <c r="S1742" t="e">
        <v>#N/A</v>
      </c>
      <c r="T1742" s="3" t="e">
        <v>#N/A</v>
      </c>
      <c r="U1742" s="3" t="e">
        <v>#N/A</v>
      </c>
      <c r="V1742" t="e">
        <v>#N/A</v>
      </c>
      <c r="W1742" t="e">
        <v>#N/A</v>
      </c>
      <c r="X1742" t="e">
        <v>#N/A</v>
      </c>
      <c r="Y1742" s="3" t="e">
        <v>#N/A</v>
      </c>
      <c r="Z1742" s="8" t="e">
        <v>#N/A</v>
      </c>
      <c r="AA1742" s="30" t="e">
        <v>#N/A</v>
      </c>
      <c r="AB1742" t="e">
        <v>#N/A</v>
      </c>
      <c r="AC1742" t="e">
        <v>#N/A</v>
      </c>
      <c r="AD1742" t="e">
        <v>#N/A</v>
      </c>
      <c r="AE1742" t="e">
        <v>#N/A</v>
      </c>
      <c r="AF1742" t="e">
        <v>#N/A</v>
      </c>
    </row>
    <row r="1743" spans="1:32" x14ac:dyDescent="0.25">
      <c r="A1743" t="e">
        <v>#N/A</v>
      </c>
      <c r="B1743" s="33" t="e">
        <v>#N/A</v>
      </c>
      <c r="C1743" t="e">
        <v>#N/A</v>
      </c>
      <c r="D1743" t="e">
        <v>#N/A</v>
      </c>
      <c r="E1743" s="69" t="e">
        <v>#N/A</v>
      </c>
      <c r="F1743" s="3" t="e">
        <v>#N/A</v>
      </c>
      <c r="G1743" s="3" t="e">
        <v>#N/A</v>
      </c>
      <c r="H1743" s="3" t="e">
        <v>#N/A</v>
      </c>
      <c r="I1743" s="80" t="e">
        <v>#N/A</v>
      </c>
      <c r="J1743" s="80" t="e">
        <v>#N/A</v>
      </c>
      <c r="K1743" s="85" t="e">
        <v>#N/A</v>
      </c>
      <c r="L1743" s="9" t="e">
        <v>#N/A</v>
      </c>
      <c r="M1743" s="93" t="e">
        <v>#N/A</v>
      </c>
      <c r="N1743" s="8" t="e">
        <v>#N/A</v>
      </c>
      <c r="O1743" t="e">
        <v>#N/A</v>
      </c>
      <c r="P1743" t="e">
        <v>#N/A</v>
      </c>
      <c r="Q1743" t="e">
        <v>#N/A</v>
      </c>
      <c r="R1743" s="2" t="e">
        <v>#N/A</v>
      </c>
      <c r="S1743" t="e">
        <v>#N/A</v>
      </c>
      <c r="T1743" s="3" t="e">
        <v>#N/A</v>
      </c>
      <c r="U1743" s="3" t="e">
        <v>#N/A</v>
      </c>
      <c r="V1743" t="e">
        <v>#N/A</v>
      </c>
      <c r="W1743" t="e">
        <v>#N/A</v>
      </c>
      <c r="X1743" t="e">
        <v>#N/A</v>
      </c>
      <c r="Y1743" s="3" t="e">
        <v>#N/A</v>
      </c>
      <c r="Z1743" s="8" t="e">
        <v>#N/A</v>
      </c>
      <c r="AA1743" s="30" t="e">
        <v>#N/A</v>
      </c>
      <c r="AB1743" t="e">
        <v>#N/A</v>
      </c>
      <c r="AC1743" t="e">
        <v>#N/A</v>
      </c>
      <c r="AD1743" t="e">
        <v>#N/A</v>
      </c>
      <c r="AE1743" t="e">
        <v>#N/A</v>
      </c>
      <c r="AF1743" t="e">
        <v>#N/A</v>
      </c>
    </row>
    <row r="1744" spans="1:32" x14ac:dyDescent="0.25">
      <c r="A1744" t="e">
        <v>#N/A</v>
      </c>
      <c r="B1744" s="33" t="e">
        <v>#N/A</v>
      </c>
      <c r="C1744" t="e">
        <v>#N/A</v>
      </c>
      <c r="D1744" t="e">
        <v>#N/A</v>
      </c>
      <c r="E1744" s="69" t="e">
        <v>#N/A</v>
      </c>
      <c r="F1744" s="3" t="e">
        <v>#N/A</v>
      </c>
      <c r="G1744" s="3" t="e">
        <v>#N/A</v>
      </c>
      <c r="H1744" s="3" t="e">
        <v>#N/A</v>
      </c>
      <c r="I1744" s="80" t="e">
        <v>#N/A</v>
      </c>
      <c r="J1744" s="80" t="e">
        <v>#N/A</v>
      </c>
      <c r="K1744" s="85" t="e">
        <v>#N/A</v>
      </c>
      <c r="L1744" s="9" t="e">
        <v>#N/A</v>
      </c>
      <c r="M1744" s="93" t="e">
        <v>#N/A</v>
      </c>
      <c r="N1744" s="8" t="e">
        <v>#N/A</v>
      </c>
      <c r="O1744" t="e">
        <v>#N/A</v>
      </c>
      <c r="P1744" t="e">
        <v>#N/A</v>
      </c>
      <c r="Q1744" t="e">
        <v>#N/A</v>
      </c>
      <c r="R1744" s="2" t="e">
        <v>#N/A</v>
      </c>
      <c r="S1744" t="e">
        <v>#N/A</v>
      </c>
      <c r="T1744" s="3" t="e">
        <v>#N/A</v>
      </c>
      <c r="U1744" s="3" t="e">
        <v>#N/A</v>
      </c>
      <c r="V1744" t="e">
        <v>#N/A</v>
      </c>
      <c r="W1744" t="e">
        <v>#N/A</v>
      </c>
      <c r="X1744" t="e">
        <v>#N/A</v>
      </c>
      <c r="Y1744" s="3" t="e">
        <v>#N/A</v>
      </c>
      <c r="Z1744" s="8" t="e">
        <v>#N/A</v>
      </c>
      <c r="AA1744" s="30" t="e">
        <v>#N/A</v>
      </c>
      <c r="AB1744" t="e">
        <v>#N/A</v>
      </c>
      <c r="AC1744" t="e">
        <v>#N/A</v>
      </c>
      <c r="AD1744" t="e">
        <v>#N/A</v>
      </c>
      <c r="AE1744" t="e">
        <v>#N/A</v>
      </c>
      <c r="AF1744" t="e">
        <v>#N/A</v>
      </c>
    </row>
    <row r="1745" spans="1:32" x14ac:dyDescent="0.25">
      <c r="A1745" t="e">
        <v>#N/A</v>
      </c>
      <c r="B1745" s="33" t="e">
        <v>#N/A</v>
      </c>
      <c r="C1745" t="e">
        <v>#N/A</v>
      </c>
      <c r="D1745" t="e">
        <v>#N/A</v>
      </c>
      <c r="E1745" s="69" t="e">
        <v>#N/A</v>
      </c>
      <c r="F1745" s="3" t="e">
        <v>#N/A</v>
      </c>
      <c r="G1745" s="3" t="e">
        <v>#N/A</v>
      </c>
      <c r="H1745" s="3" t="e">
        <v>#N/A</v>
      </c>
      <c r="I1745" s="80" t="e">
        <v>#N/A</v>
      </c>
      <c r="J1745" s="80" t="e">
        <v>#N/A</v>
      </c>
      <c r="K1745" s="85" t="e">
        <v>#N/A</v>
      </c>
      <c r="L1745" s="9" t="e">
        <v>#N/A</v>
      </c>
      <c r="M1745" s="93" t="e">
        <v>#N/A</v>
      </c>
      <c r="N1745" s="8" t="e">
        <v>#N/A</v>
      </c>
      <c r="O1745" t="e">
        <v>#N/A</v>
      </c>
      <c r="P1745" t="e">
        <v>#N/A</v>
      </c>
      <c r="Q1745" t="e">
        <v>#N/A</v>
      </c>
      <c r="R1745" s="2" t="e">
        <v>#N/A</v>
      </c>
      <c r="S1745" t="e">
        <v>#N/A</v>
      </c>
      <c r="T1745" s="3" t="e">
        <v>#N/A</v>
      </c>
      <c r="U1745" s="3" t="e">
        <v>#N/A</v>
      </c>
      <c r="V1745" t="e">
        <v>#N/A</v>
      </c>
      <c r="W1745" t="e">
        <v>#N/A</v>
      </c>
      <c r="X1745" t="e">
        <v>#N/A</v>
      </c>
      <c r="Y1745" s="3" t="e">
        <v>#N/A</v>
      </c>
      <c r="Z1745" s="8" t="e">
        <v>#N/A</v>
      </c>
      <c r="AA1745" s="30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</row>
    <row r="1746" spans="1:32" x14ac:dyDescent="0.25">
      <c r="A1746" t="e">
        <v>#N/A</v>
      </c>
      <c r="B1746" s="33" t="e">
        <v>#N/A</v>
      </c>
      <c r="C1746" t="e">
        <v>#N/A</v>
      </c>
      <c r="D1746" t="e">
        <v>#N/A</v>
      </c>
      <c r="E1746" s="69" t="e">
        <v>#N/A</v>
      </c>
      <c r="F1746" s="3" t="e">
        <v>#N/A</v>
      </c>
      <c r="G1746" s="3" t="e">
        <v>#N/A</v>
      </c>
      <c r="H1746" s="3" t="e">
        <v>#N/A</v>
      </c>
      <c r="I1746" s="80" t="e">
        <v>#N/A</v>
      </c>
      <c r="J1746" s="80" t="e">
        <v>#N/A</v>
      </c>
      <c r="K1746" s="85" t="e">
        <v>#N/A</v>
      </c>
      <c r="L1746" s="9" t="e">
        <v>#N/A</v>
      </c>
      <c r="M1746" s="93" t="e">
        <v>#N/A</v>
      </c>
      <c r="N1746" s="8" t="e">
        <v>#N/A</v>
      </c>
      <c r="O1746" t="e">
        <v>#N/A</v>
      </c>
      <c r="P1746" t="e">
        <v>#N/A</v>
      </c>
      <c r="Q1746" t="e">
        <v>#N/A</v>
      </c>
      <c r="R1746" s="2" t="e">
        <v>#N/A</v>
      </c>
      <c r="S1746" t="e">
        <v>#N/A</v>
      </c>
      <c r="T1746" s="3" t="e">
        <v>#N/A</v>
      </c>
      <c r="U1746" s="3" t="e">
        <v>#N/A</v>
      </c>
      <c r="V1746" t="e">
        <v>#N/A</v>
      </c>
      <c r="W1746" t="e">
        <v>#N/A</v>
      </c>
      <c r="X1746" t="e">
        <v>#N/A</v>
      </c>
      <c r="Y1746" s="3" t="e">
        <v>#N/A</v>
      </c>
      <c r="Z1746" s="8" t="e">
        <v>#N/A</v>
      </c>
      <c r="AA1746" s="30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</row>
    <row r="1747" spans="1:32" x14ac:dyDescent="0.25">
      <c r="A1747" t="e">
        <v>#N/A</v>
      </c>
      <c r="B1747" s="33" t="e">
        <v>#N/A</v>
      </c>
      <c r="C1747" t="e">
        <v>#N/A</v>
      </c>
      <c r="D1747" t="e">
        <v>#N/A</v>
      </c>
      <c r="E1747" s="69" t="e">
        <v>#N/A</v>
      </c>
      <c r="F1747" s="3" t="e">
        <v>#N/A</v>
      </c>
      <c r="G1747" s="3" t="e">
        <v>#N/A</v>
      </c>
      <c r="H1747" s="3" t="e">
        <v>#N/A</v>
      </c>
      <c r="I1747" s="80" t="e">
        <v>#N/A</v>
      </c>
      <c r="J1747" s="80" t="e">
        <v>#N/A</v>
      </c>
      <c r="K1747" s="85" t="e">
        <v>#N/A</v>
      </c>
      <c r="L1747" s="9" t="e">
        <v>#N/A</v>
      </c>
      <c r="M1747" s="93" t="e">
        <v>#N/A</v>
      </c>
      <c r="N1747" s="8" t="e">
        <v>#N/A</v>
      </c>
      <c r="O1747" t="e">
        <v>#N/A</v>
      </c>
      <c r="P1747" t="e">
        <v>#N/A</v>
      </c>
      <c r="Q1747" t="e">
        <v>#N/A</v>
      </c>
      <c r="R1747" s="2" t="e">
        <v>#N/A</v>
      </c>
      <c r="S1747" t="e">
        <v>#N/A</v>
      </c>
      <c r="T1747" s="3" t="e">
        <v>#N/A</v>
      </c>
      <c r="U1747" s="3" t="e">
        <v>#N/A</v>
      </c>
      <c r="V1747" t="e">
        <v>#N/A</v>
      </c>
      <c r="W1747" t="e">
        <v>#N/A</v>
      </c>
      <c r="X1747" t="e">
        <v>#N/A</v>
      </c>
      <c r="Y1747" s="3" t="e">
        <v>#N/A</v>
      </c>
      <c r="Z1747" s="8" t="e">
        <v>#N/A</v>
      </c>
      <c r="AA1747" s="30" t="e">
        <v>#N/A</v>
      </c>
      <c r="AB1747" t="e">
        <v>#N/A</v>
      </c>
      <c r="AC1747" t="e">
        <v>#N/A</v>
      </c>
      <c r="AD1747" t="e">
        <v>#N/A</v>
      </c>
      <c r="AE1747" t="e">
        <v>#N/A</v>
      </c>
      <c r="AF1747" t="e">
        <v>#N/A</v>
      </c>
    </row>
    <row r="1748" spans="1:32" x14ac:dyDescent="0.25">
      <c r="A1748" t="e">
        <v>#N/A</v>
      </c>
      <c r="B1748" s="33" t="e">
        <v>#N/A</v>
      </c>
      <c r="C1748" t="e">
        <v>#N/A</v>
      </c>
      <c r="D1748" t="e">
        <v>#N/A</v>
      </c>
      <c r="E1748" s="69" t="e">
        <v>#N/A</v>
      </c>
      <c r="F1748" s="3" t="e">
        <v>#N/A</v>
      </c>
      <c r="G1748" s="3" t="e">
        <v>#N/A</v>
      </c>
      <c r="H1748" s="3" t="e">
        <v>#N/A</v>
      </c>
      <c r="I1748" s="80" t="e">
        <v>#N/A</v>
      </c>
      <c r="J1748" s="80" t="e">
        <v>#N/A</v>
      </c>
      <c r="K1748" s="85" t="e">
        <v>#N/A</v>
      </c>
      <c r="L1748" s="9" t="e">
        <v>#N/A</v>
      </c>
      <c r="M1748" s="93" t="e">
        <v>#N/A</v>
      </c>
      <c r="N1748" s="8" t="e">
        <v>#N/A</v>
      </c>
      <c r="O1748" t="e">
        <v>#N/A</v>
      </c>
      <c r="P1748" t="e">
        <v>#N/A</v>
      </c>
      <c r="Q1748" t="e">
        <v>#N/A</v>
      </c>
      <c r="R1748" s="2" t="e">
        <v>#N/A</v>
      </c>
      <c r="S1748" t="e">
        <v>#N/A</v>
      </c>
      <c r="T1748" s="3" t="e">
        <v>#N/A</v>
      </c>
      <c r="U1748" s="3" t="e">
        <v>#N/A</v>
      </c>
      <c r="V1748" t="e">
        <v>#N/A</v>
      </c>
      <c r="W1748" t="e">
        <v>#N/A</v>
      </c>
      <c r="X1748" t="e">
        <v>#N/A</v>
      </c>
      <c r="Y1748" s="3" t="e">
        <v>#N/A</v>
      </c>
      <c r="Z1748" s="8" t="e">
        <v>#N/A</v>
      </c>
      <c r="AA1748" s="30" t="e">
        <v>#N/A</v>
      </c>
      <c r="AB1748" t="e">
        <v>#N/A</v>
      </c>
      <c r="AC1748" t="e">
        <v>#N/A</v>
      </c>
      <c r="AD1748" t="e">
        <v>#N/A</v>
      </c>
      <c r="AE1748" t="e">
        <v>#N/A</v>
      </c>
      <c r="AF1748" t="e">
        <v>#N/A</v>
      </c>
    </row>
    <row r="1749" spans="1:32" x14ac:dyDescent="0.25">
      <c r="A1749" t="e">
        <v>#N/A</v>
      </c>
      <c r="B1749" s="33" t="e">
        <v>#N/A</v>
      </c>
      <c r="C1749" t="e">
        <v>#N/A</v>
      </c>
      <c r="D1749" t="e">
        <v>#N/A</v>
      </c>
      <c r="E1749" s="69" t="e">
        <v>#N/A</v>
      </c>
      <c r="F1749" s="3" t="e">
        <v>#N/A</v>
      </c>
      <c r="G1749" s="3" t="e">
        <v>#N/A</v>
      </c>
      <c r="H1749" s="3" t="e">
        <v>#N/A</v>
      </c>
      <c r="I1749" s="80" t="e">
        <v>#N/A</v>
      </c>
      <c r="J1749" s="80" t="e">
        <v>#N/A</v>
      </c>
      <c r="K1749" s="85" t="e">
        <v>#N/A</v>
      </c>
      <c r="L1749" s="9" t="e">
        <v>#N/A</v>
      </c>
      <c r="M1749" s="93" t="e">
        <v>#N/A</v>
      </c>
      <c r="N1749" s="8" t="e">
        <v>#N/A</v>
      </c>
      <c r="O1749" t="e">
        <v>#N/A</v>
      </c>
      <c r="P1749" t="e">
        <v>#N/A</v>
      </c>
      <c r="Q1749" t="e">
        <v>#N/A</v>
      </c>
      <c r="R1749" s="2" t="e">
        <v>#N/A</v>
      </c>
      <c r="S1749" t="e">
        <v>#N/A</v>
      </c>
      <c r="T1749" s="3" t="e">
        <v>#N/A</v>
      </c>
      <c r="U1749" s="3" t="e">
        <v>#N/A</v>
      </c>
      <c r="V1749" t="e">
        <v>#N/A</v>
      </c>
      <c r="W1749" t="e">
        <v>#N/A</v>
      </c>
      <c r="X1749" t="e">
        <v>#N/A</v>
      </c>
      <c r="Y1749" s="3" t="e">
        <v>#N/A</v>
      </c>
      <c r="Z1749" s="8" t="e">
        <v>#N/A</v>
      </c>
      <c r="AA1749" s="30" t="e">
        <v>#N/A</v>
      </c>
      <c r="AB1749" t="e">
        <v>#N/A</v>
      </c>
      <c r="AC1749" t="e">
        <v>#N/A</v>
      </c>
      <c r="AD1749" t="e">
        <v>#N/A</v>
      </c>
      <c r="AE1749" t="e">
        <v>#N/A</v>
      </c>
      <c r="AF1749" t="e">
        <v>#N/A</v>
      </c>
    </row>
    <row r="1750" spans="1:32" x14ac:dyDescent="0.25">
      <c r="A1750" t="e">
        <v>#N/A</v>
      </c>
      <c r="B1750" s="33" t="e">
        <v>#N/A</v>
      </c>
      <c r="C1750" t="e">
        <v>#N/A</v>
      </c>
      <c r="D1750" t="e">
        <v>#N/A</v>
      </c>
      <c r="E1750" s="69" t="e">
        <v>#N/A</v>
      </c>
      <c r="F1750" s="3" t="e">
        <v>#N/A</v>
      </c>
      <c r="G1750" s="3" t="e">
        <v>#N/A</v>
      </c>
      <c r="H1750" s="3" t="e">
        <v>#N/A</v>
      </c>
      <c r="I1750" s="80" t="e">
        <v>#N/A</v>
      </c>
      <c r="J1750" s="80" t="e">
        <v>#N/A</v>
      </c>
      <c r="K1750" s="85" t="e">
        <v>#N/A</v>
      </c>
      <c r="L1750" s="9" t="e">
        <v>#N/A</v>
      </c>
      <c r="M1750" s="93" t="e">
        <v>#N/A</v>
      </c>
      <c r="N1750" s="8" t="e">
        <v>#N/A</v>
      </c>
      <c r="O1750" t="e">
        <v>#N/A</v>
      </c>
      <c r="P1750" t="e">
        <v>#N/A</v>
      </c>
      <c r="Q1750" t="e">
        <v>#N/A</v>
      </c>
      <c r="R1750" s="2" t="e">
        <v>#N/A</v>
      </c>
      <c r="S1750" t="e">
        <v>#N/A</v>
      </c>
      <c r="T1750" s="3" t="e">
        <v>#N/A</v>
      </c>
      <c r="U1750" s="3" t="e">
        <v>#N/A</v>
      </c>
      <c r="V1750" t="e">
        <v>#N/A</v>
      </c>
      <c r="W1750" t="e">
        <v>#N/A</v>
      </c>
      <c r="X1750" t="e">
        <v>#N/A</v>
      </c>
      <c r="Y1750" s="3" t="e">
        <v>#N/A</v>
      </c>
      <c r="Z1750" s="8" t="e">
        <v>#N/A</v>
      </c>
      <c r="AA1750" s="30" t="e">
        <v>#N/A</v>
      </c>
      <c r="AB1750" t="e">
        <v>#N/A</v>
      </c>
      <c r="AC1750" t="e">
        <v>#N/A</v>
      </c>
      <c r="AD1750" t="e">
        <v>#N/A</v>
      </c>
      <c r="AE1750" t="e">
        <v>#N/A</v>
      </c>
      <c r="AF1750" t="e">
        <v>#N/A</v>
      </c>
    </row>
    <row r="1751" spans="1:32" x14ac:dyDescent="0.25">
      <c r="A1751" t="e">
        <v>#N/A</v>
      </c>
      <c r="B1751" s="33" t="e">
        <v>#N/A</v>
      </c>
      <c r="C1751" t="e">
        <v>#N/A</v>
      </c>
      <c r="D1751" t="e">
        <v>#N/A</v>
      </c>
      <c r="E1751" s="69" t="e">
        <v>#N/A</v>
      </c>
      <c r="F1751" s="3" t="e">
        <v>#N/A</v>
      </c>
      <c r="G1751" s="3" t="e">
        <v>#N/A</v>
      </c>
      <c r="H1751" s="3" t="e">
        <v>#N/A</v>
      </c>
      <c r="I1751" s="80" t="e">
        <v>#N/A</v>
      </c>
      <c r="J1751" s="80" t="e">
        <v>#N/A</v>
      </c>
      <c r="K1751" s="85" t="e">
        <v>#N/A</v>
      </c>
      <c r="L1751" s="9" t="e">
        <v>#N/A</v>
      </c>
      <c r="M1751" s="93" t="e">
        <v>#N/A</v>
      </c>
      <c r="N1751" s="8" t="e">
        <v>#N/A</v>
      </c>
      <c r="O1751" t="e">
        <v>#N/A</v>
      </c>
      <c r="P1751" t="e">
        <v>#N/A</v>
      </c>
      <c r="Q1751" t="e">
        <v>#N/A</v>
      </c>
      <c r="R1751" s="2" t="e">
        <v>#N/A</v>
      </c>
      <c r="S1751" t="e">
        <v>#N/A</v>
      </c>
      <c r="T1751" s="3" t="e">
        <v>#N/A</v>
      </c>
      <c r="U1751" s="3" t="e">
        <v>#N/A</v>
      </c>
      <c r="V1751" t="e">
        <v>#N/A</v>
      </c>
      <c r="W1751" t="e">
        <v>#N/A</v>
      </c>
      <c r="X1751" t="e">
        <v>#N/A</v>
      </c>
      <c r="Y1751" s="3" t="e">
        <v>#N/A</v>
      </c>
      <c r="Z1751" s="8" t="e">
        <v>#N/A</v>
      </c>
      <c r="AA1751" s="30" t="e">
        <v>#N/A</v>
      </c>
      <c r="AB1751" t="e">
        <v>#N/A</v>
      </c>
      <c r="AC1751" t="e">
        <v>#N/A</v>
      </c>
      <c r="AD1751" t="e">
        <v>#N/A</v>
      </c>
      <c r="AE1751" t="e">
        <v>#N/A</v>
      </c>
      <c r="AF1751" t="e">
        <v>#N/A</v>
      </c>
    </row>
    <row r="1752" spans="1:32" x14ac:dyDescent="0.25">
      <c r="A1752" t="e">
        <v>#N/A</v>
      </c>
      <c r="B1752" s="33" t="e">
        <v>#N/A</v>
      </c>
      <c r="C1752" t="e">
        <v>#N/A</v>
      </c>
      <c r="D1752" t="e">
        <v>#N/A</v>
      </c>
      <c r="E1752" s="69" t="e">
        <v>#N/A</v>
      </c>
      <c r="F1752" s="3" t="e">
        <v>#N/A</v>
      </c>
      <c r="G1752" s="3" t="e">
        <v>#N/A</v>
      </c>
      <c r="H1752" s="3" t="e">
        <v>#N/A</v>
      </c>
      <c r="I1752" s="80" t="e">
        <v>#N/A</v>
      </c>
      <c r="J1752" s="80" t="e">
        <v>#N/A</v>
      </c>
      <c r="K1752" s="85" t="e">
        <v>#N/A</v>
      </c>
      <c r="L1752" s="9" t="e">
        <v>#N/A</v>
      </c>
      <c r="M1752" s="93" t="e">
        <v>#N/A</v>
      </c>
      <c r="N1752" s="8" t="e">
        <v>#N/A</v>
      </c>
      <c r="O1752" t="e">
        <v>#N/A</v>
      </c>
      <c r="P1752" t="e">
        <v>#N/A</v>
      </c>
      <c r="Q1752" t="e">
        <v>#N/A</v>
      </c>
      <c r="R1752" s="2" t="e">
        <v>#N/A</v>
      </c>
      <c r="S1752" t="e">
        <v>#N/A</v>
      </c>
      <c r="T1752" s="3" t="e">
        <v>#N/A</v>
      </c>
      <c r="U1752" s="3" t="e">
        <v>#N/A</v>
      </c>
      <c r="V1752" t="e">
        <v>#N/A</v>
      </c>
      <c r="W1752" t="e">
        <v>#N/A</v>
      </c>
      <c r="X1752" t="e">
        <v>#N/A</v>
      </c>
      <c r="Y1752" s="3" t="e">
        <v>#N/A</v>
      </c>
      <c r="Z1752" s="8" t="e">
        <v>#N/A</v>
      </c>
      <c r="AA1752" s="30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</row>
    <row r="1753" spans="1:32" x14ac:dyDescent="0.25">
      <c r="A1753" t="e">
        <v>#N/A</v>
      </c>
      <c r="B1753" s="33" t="e">
        <v>#N/A</v>
      </c>
      <c r="C1753" t="e">
        <v>#N/A</v>
      </c>
      <c r="D1753" t="e">
        <v>#N/A</v>
      </c>
      <c r="E1753" s="69" t="e">
        <v>#N/A</v>
      </c>
      <c r="F1753" s="3" t="e">
        <v>#N/A</v>
      </c>
      <c r="G1753" s="3" t="e">
        <v>#N/A</v>
      </c>
      <c r="H1753" s="3" t="e">
        <v>#N/A</v>
      </c>
      <c r="I1753" s="80" t="e">
        <v>#N/A</v>
      </c>
      <c r="J1753" s="80" t="e">
        <v>#N/A</v>
      </c>
      <c r="K1753" s="85" t="e">
        <v>#N/A</v>
      </c>
      <c r="L1753" s="9" t="e">
        <v>#N/A</v>
      </c>
      <c r="M1753" s="93" t="e">
        <v>#N/A</v>
      </c>
      <c r="N1753" s="8" t="e">
        <v>#N/A</v>
      </c>
      <c r="O1753" t="e">
        <v>#N/A</v>
      </c>
      <c r="P1753" t="e">
        <v>#N/A</v>
      </c>
      <c r="Q1753" t="e">
        <v>#N/A</v>
      </c>
      <c r="R1753" s="2" t="e">
        <v>#N/A</v>
      </c>
      <c r="S1753" t="e">
        <v>#N/A</v>
      </c>
      <c r="T1753" s="3" t="e">
        <v>#N/A</v>
      </c>
      <c r="U1753" s="3" t="e">
        <v>#N/A</v>
      </c>
      <c r="V1753" t="e">
        <v>#N/A</v>
      </c>
      <c r="W1753" t="e">
        <v>#N/A</v>
      </c>
      <c r="X1753" t="e">
        <v>#N/A</v>
      </c>
      <c r="Y1753" s="3" t="e">
        <v>#N/A</v>
      </c>
      <c r="Z1753" s="8" t="e">
        <v>#N/A</v>
      </c>
      <c r="AA1753" s="30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</row>
    <row r="1754" spans="1:32" x14ac:dyDescent="0.25">
      <c r="A1754" t="e">
        <v>#N/A</v>
      </c>
      <c r="B1754" s="33" t="e">
        <v>#N/A</v>
      </c>
      <c r="C1754" t="e">
        <v>#N/A</v>
      </c>
      <c r="D1754" t="e">
        <v>#N/A</v>
      </c>
      <c r="E1754" s="69" t="e">
        <v>#N/A</v>
      </c>
      <c r="F1754" s="3" t="e">
        <v>#N/A</v>
      </c>
      <c r="G1754" s="3" t="e">
        <v>#N/A</v>
      </c>
      <c r="H1754" s="3" t="e">
        <v>#N/A</v>
      </c>
      <c r="I1754" s="80" t="e">
        <v>#N/A</v>
      </c>
      <c r="J1754" s="80" t="e">
        <v>#N/A</v>
      </c>
      <c r="K1754" s="85" t="e">
        <v>#N/A</v>
      </c>
      <c r="L1754" s="9" t="e">
        <v>#N/A</v>
      </c>
      <c r="M1754" s="93" t="e">
        <v>#N/A</v>
      </c>
      <c r="N1754" s="8" t="e">
        <v>#N/A</v>
      </c>
      <c r="O1754" t="e">
        <v>#N/A</v>
      </c>
      <c r="P1754" t="e">
        <v>#N/A</v>
      </c>
      <c r="Q1754" t="e">
        <v>#N/A</v>
      </c>
      <c r="R1754" s="2" t="e">
        <v>#N/A</v>
      </c>
      <c r="S1754" t="e">
        <v>#N/A</v>
      </c>
      <c r="T1754" s="3" t="e">
        <v>#N/A</v>
      </c>
      <c r="U1754" s="3" t="e">
        <v>#N/A</v>
      </c>
      <c r="V1754" t="e">
        <v>#N/A</v>
      </c>
      <c r="W1754" t="e">
        <v>#N/A</v>
      </c>
      <c r="X1754" t="e">
        <v>#N/A</v>
      </c>
      <c r="Y1754" s="3" t="e">
        <v>#N/A</v>
      </c>
      <c r="Z1754" s="8" t="e">
        <v>#N/A</v>
      </c>
      <c r="AA1754" s="30" t="e">
        <v>#N/A</v>
      </c>
      <c r="AB1754" t="e">
        <v>#N/A</v>
      </c>
      <c r="AC1754" t="e">
        <v>#N/A</v>
      </c>
      <c r="AD1754" t="e">
        <v>#N/A</v>
      </c>
      <c r="AE1754" t="e">
        <v>#N/A</v>
      </c>
      <c r="AF1754" t="e">
        <v>#N/A</v>
      </c>
    </row>
    <row r="1755" spans="1:32" x14ac:dyDescent="0.25">
      <c r="A1755" t="e">
        <v>#N/A</v>
      </c>
      <c r="B1755" s="33" t="e">
        <v>#N/A</v>
      </c>
      <c r="C1755" t="e">
        <v>#N/A</v>
      </c>
      <c r="D1755" t="e">
        <v>#N/A</v>
      </c>
      <c r="E1755" s="69" t="e">
        <v>#N/A</v>
      </c>
      <c r="F1755" s="3" t="e">
        <v>#N/A</v>
      </c>
      <c r="G1755" s="3" t="e">
        <v>#N/A</v>
      </c>
      <c r="H1755" s="3" t="e">
        <v>#N/A</v>
      </c>
      <c r="I1755" s="80" t="e">
        <v>#N/A</v>
      </c>
      <c r="J1755" s="80" t="e">
        <v>#N/A</v>
      </c>
      <c r="K1755" s="85" t="e">
        <v>#N/A</v>
      </c>
      <c r="L1755" s="9" t="e">
        <v>#N/A</v>
      </c>
      <c r="M1755" s="93" t="e">
        <v>#N/A</v>
      </c>
      <c r="N1755" s="8" t="e">
        <v>#N/A</v>
      </c>
      <c r="O1755" t="e">
        <v>#N/A</v>
      </c>
      <c r="P1755" t="e">
        <v>#N/A</v>
      </c>
      <c r="Q1755" t="e">
        <v>#N/A</v>
      </c>
      <c r="R1755" s="2" t="e">
        <v>#N/A</v>
      </c>
      <c r="S1755" t="e">
        <v>#N/A</v>
      </c>
      <c r="T1755" s="3" t="e">
        <v>#N/A</v>
      </c>
      <c r="U1755" s="3" t="e">
        <v>#N/A</v>
      </c>
      <c r="V1755" t="e">
        <v>#N/A</v>
      </c>
      <c r="W1755" t="e">
        <v>#N/A</v>
      </c>
      <c r="X1755" t="e">
        <v>#N/A</v>
      </c>
      <c r="Y1755" s="3" t="e">
        <v>#N/A</v>
      </c>
      <c r="Z1755" s="8" t="e">
        <v>#N/A</v>
      </c>
      <c r="AA1755" s="30" t="e">
        <v>#N/A</v>
      </c>
      <c r="AB1755" t="e">
        <v>#N/A</v>
      </c>
      <c r="AC1755" t="e">
        <v>#N/A</v>
      </c>
      <c r="AD1755" t="e">
        <v>#N/A</v>
      </c>
      <c r="AE1755" t="e">
        <v>#N/A</v>
      </c>
      <c r="AF1755" t="e">
        <v>#N/A</v>
      </c>
    </row>
    <row r="1756" spans="1:32" x14ac:dyDescent="0.25">
      <c r="A1756" t="e">
        <v>#N/A</v>
      </c>
      <c r="B1756" s="33" t="e">
        <v>#N/A</v>
      </c>
      <c r="C1756" t="e">
        <v>#N/A</v>
      </c>
      <c r="D1756" t="e">
        <v>#N/A</v>
      </c>
      <c r="E1756" s="69" t="e">
        <v>#N/A</v>
      </c>
      <c r="F1756" s="3" t="e">
        <v>#N/A</v>
      </c>
      <c r="G1756" s="3" t="e">
        <v>#N/A</v>
      </c>
      <c r="H1756" s="3" t="e">
        <v>#N/A</v>
      </c>
      <c r="I1756" s="80" t="e">
        <v>#N/A</v>
      </c>
      <c r="J1756" s="80" t="e">
        <v>#N/A</v>
      </c>
      <c r="K1756" s="85" t="e">
        <v>#N/A</v>
      </c>
      <c r="L1756" s="9" t="e">
        <v>#N/A</v>
      </c>
      <c r="M1756" s="93" t="e">
        <v>#N/A</v>
      </c>
      <c r="N1756" s="8" t="e">
        <v>#N/A</v>
      </c>
      <c r="O1756" t="e">
        <v>#N/A</v>
      </c>
      <c r="P1756" t="e">
        <v>#N/A</v>
      </c>
      <c r="Q1756" t="e">
        <v>#N/A</v>
      </c>
      <c r="R1756" s="2" t="e">
        <v>#N/A</v>
      </c>
      <c r="S1756" t="e">
        <v>#N/A</v>
      </c>
      <c r="T1756" s="3" t="e">
        <v>#N/A</v>
      </c>
      <c r="U1756" s="3" t="e">
        <v>#N/A</v>
      </c>
      <c r="V1756" t="e">
        <v>#N/A</v>
      </c>
      <c r="W1756" t="e">
        <v>#N/A</v>
      </c>
      <c r="X1756" t="e">
        <v>#N/A</v>
      </c>
      <c r="Y1756" s="3" t="e">
        <v>#N/A</v>
      </c>
      <c r="Z1756" s="8" t="e">
        <v>#N/A</v>
      </c>
      <c r="AA1756" s="30" t="e">
        <v>#N/A</v>
      </c>
      <c r="AB1756" t="e">
        <v>#N/A</v>
      </c>
      <c r="AC1756" t="e">
        <v>#N/A</v>
      </c>
      <c r="AD1756" t="e">
        <v>#N/A</v>
      </c>
      <c r="AE1756" t="e">
        <v>#N/A</v>
      </c>
      <c r="AF1756" t="e">
        <v>#N/A</v>
      </c>
    </row>
    <row r="1757" spans="1:32" x14ac:dyDescent="0.25">
      <c r="A1757" t="e">
        <v>#N/A</v>
      </c>
      <c r="B1757" s="33" t="e">
        <v>#N/A</v>
      </c>
      <c r="C1757" t="e">
        <v>#N/A</v>
      </c>
      <c r="D1757" t="e">
        <v>#N/A</v>
      </c>
      <c r="E1757" s="69" t="e">
        <v>#N/A</v>
      </c>
      <c r="F1757" s="3" t="e">
        <v>#N/A</v>
      </c>
      <c r="G1757" s="3" t="e">
        <v>#N/A</v>
      </c>
      <c r="H1757" s="3" t="e">
        <v>#N/A</v>
      </c>
      <c r="I1757" s="80" t="e">
        <v>#N/A</v>
      </c>
      <c r="J1757" s="80" t="e">
        <v>#N/A</v>
      </c>
      <c r="K1757" s="85" t="e">
        <v>#N/A</v>
      </c>
      <c r="L1757" s="9" t="e">
        <v>#N/A</v>
      </c>
      <c r="M1757" s="93" t="e">
        <v>#N/A</v>
      </c>
      <c r="N1757" s="8" t="e">
        <v>#N/A</v>
      </c>
      <c r="O1757" t="e">
        <v>#N/A</v>
      </c>
      <c r="P1757" t="e">
        <v>#N/A</v>
      </c>
      <c r="Q1757" t="e">
        <v>#N/A</v>
      </c>
      <c r="R1757" s="2" t="e">
        <v>#N/A</v>
      </c>
      <c r="S1757" t="e">
        <v>#N/A</v>
      </c>
      <c r="T1757" s="3" t="e">
        <v>#N/A</v>
      </c>
      <c r="U1757" s="3" t="e">
        <v>#N/A</v>
      </c>
      <c r="V1757" t="e">
        <v>#N/A</v>
      </c>
      <c r="W1757" t="e">
        <v>#N/A</v>
      </c>
      <c r="X1757" t="e">
        <v>#N/A</v>
      </c>
      <c r="Y1757" s="3" t="e">
        <v>#N/A</v>
      </c>
      <c r="Z1757" s="8" t="e">
        <v>#N/A</v>
      </c>
      <c r="AA1757" s="30" t="e">
        <v>#N/A</v>
      </c>
      <c r="AB1757" t="e">
        <v>#N/A</v>
      </c>
      <c r="AC1757" t="e">
        <v>#N/A</v>
      </c>
      <c r="AD1757" t="e">
        <v>#N/A</v>
      </c>
      <c r="AE1757" t="e">
        <v>#N/A</v>
      </c>
      <c r="AF1757" t="e">
        <v>#N/A</v>
      </c>
    </row>
    <row r="1758" spans="1:32" x14ac:dyDescent="0.25">
      <c r="A1758" t="e">
        <v>#N/A</v>
      </c>
      <c r="B1758" s="33" t="e">
        <v>#N/A</v>
      </c>
      <c r="C1758" t="e">
        <v>#N/A</v>
      </c>
      <c r="D1758" t="e">
        <v>#N/A</v>
      </c>
      <c r="E1758" s="69" t="e">
        <v>#N/A</v>
      </c>
      <c r="F1758" s="3" t="e">
        <v>#N/A</v>
      </c>
      <c r="G1758" s="3" t="e">
        <v>#N/A</v>
      </c>
      <c r="H1758" s="3" t="e">
        <v>#N/A</v>
      </c>
      <c r="I1758" s="80" t="e">
        <v>#N/A</v>
      </c>
      <c r="J1758" s="80" t="e">
        <v>#N/A</v>
      </c>
      <c r="K1758" s="85" t="e">
        <v>#N/A</v>
      </c>
      <c r="L1758" s="9" t="e">
        <v>#N/A</v>
      </c>
      <c r="M1758" s="93" t="e">
        <v>#N/A</v>
      </c>
      <c r="N1758" s="8" t="e">
        <v>#N/A</v>
      </c>
      <c r="O1758" t="e">
        <v>#N/A</v>
      </c>
      <c r="P1758" t="e">
        <v>#N/A</v>
      </c>
      <c r="Q1758" t="e">
        <v>#N/A</v>
      </c>
      <c r="R1758" s="2" t="e">
        <v>#N/A</v>
      </c>
      <c r="S1758" t="e">
        <v>#N/A</v>
      </c>
      <c r="T1758" s="3" t="e">
        <v>#N/A</v>
      </c>
      <c r="U1758" s="3" t="e">
        <v>#N/A</v>
      </c>
      <c r="V1758" t="e">
        <v>#N/A</v>
      </c>
      <c r="W1758" t="e">
        <v>#N/A</v>
      </c>
      <c r="X1758" t="e">
        <v>#N/A</v>
      </c>
      <c r="Y1758" s="3" t="e">
        <v>#N/A</v>
      </c>
      <c r="Z1758" s="8" t="e">
        <v>#N/A</v>
      </c>
      <c r="AA1758" s="30" t="e">
        <v>#N/A</v>
      </c>
      <c r="AB1758" t="e">
        <v>#N/A</v>
      </c>
      <c r="AC1758" t="e">
        <v>#N/A</v>
      </c>
      <c r="AD1758" t="e">
        <v>#N/A</v>
      </c>
      <c r="AE1758" t="e">
        <v>#N/A</v>
      </c>
      <c r="AF1758" t="e">
        <v>#N/A</v>
      </c>
    </row>
    <row r="1759" spans="1:32" x14ac:dyDescent="0.25">
      <c r="A1759" t="e">
        <v>#N/A</v>
      </c>
      <c r="B1759" s="33" t="e">
        <v>#N/A</v>
      </c>
      <c r="C1759" t="e">
        <v>#N/A</v>
      </c>
      <c r="D1759" t="e">
        <v>#N/A</v>
      </c>
      <c r="E1759" s="69" t="e">
        <v>#N/A</v>
      </c>
      <c r="F1759" s="3" t="e">
        <v>#N/A</v>
      </c>
      <c r="G1759" s="3" t="e">
        <v>#N/A</v>
      </c>
      <c r="H1759" s="3" t="e">
        <v>#N/A</v>
      </c>
      <c r="I1759" s="80" t="e">
        <v>#N/A</v>
      </c>
      <c r="J1759" s="80" t="e">
        <v>#N/A</v>
      </c>
      <c r="K1759" s="85" t="e">
        <v>#N/A</v>
      </c>
      <c r="L1759" s="9" t="e">
        <v>#N/A</v>
      </c>
      <c r="M1759" s="93" t="e">
        <v>#N/A</v>
      </c>
      <c r="N1759" s="8" t="e">
        <v>#N/A</v>
      </c>
      <c r="O1759" t="e">
        <v>#N/A</v>
      </c>
      <c r="P1759" t="e">
        <v>#N/A</v>
      </c>
      <c r="Q1759" t="e">
        <v>#N/A</v>
      </c>
      <c r="R1759" s="2" t="e">
        <v>#N/A</v>
      </c>
      <c r="S1759" t="e">
        <v>#N/A</v>
      </c>
      <c r="T1759" s="3" t="e">
        <v>#N/A</v>
      </c>
      <c r="U1759" s="3" t="e">
        <v>#N/A</v>
      </c>
      <c r="V1759" t="e">
        <v>#N/A</v>
      </c>
      <c r="W1759" t="e">
        <v>#N/A</v>
      </c>
      <c r="X1759" t="e">
        <v>#N/A</v>
      </c>
      <c r="Y1759" s="3" t="e">
        <v>#N/A</v>
      </c>
      <c r="Z1759" s="8" t="e">
        <v>#N/A</v>
      </c>
      <c r="AA1759" s="30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</row>
    <row r="1760" spans="1:32" x14ac:dyDescent="0.25">
      <c r="A1760" t="e">
        <v>#N/A</v>
      </c>
      <c r="B1760" s="33" t="e">
        <v>#N/A</v>
      </c>
      <c r="C1760" t="e">
        <v>#N/A</v>
      </c>
      <c r="D1760" t="e">
        <v>#N/A</v>
      </c>
      <c r="E1760" s="69" t="e">
        <v>#N/A</v>
      </c>
      <c r="F1760" s="3" t="e">
        <v>#N/A</v>
      </c>
      <c r="G1760" s="3" t="e">
        <v>#N/A</v>
      </c>
      <c r="H1760" s="3" t="e">
        <v>#N/A</v>
      </c>
      <c r="I1760" s="80" t="e">
        <v>#N/A</v>
      </c>
      <c r="J1760" s="80" t="e">
        <v>#N/A</v>
      </c>
      <c r="K1760" s="85" t="e">
        <v>#N/A</v>
      </c>
      <c r="L1760" s="9" t="e">
        <v>#N/A</v>
      </c>
      <c r="M1760" s="93" t="e">
        <v>#N/A</v>
      </c>
      <c r="N1760" s="8" t="e">
        <v>#N/A</v>
      </c>
      <c r="O1760" t="e">
        <v>#N/A</v>
      </c>
      <c r="P1760" t="e">
        <v>#N/A</v>
      </c>
      <c r="Q1760" t="e">
        <v>#N/A</v>
      </c>
      <c r="R1760" s="2" t="e">
        <v>#N/A</v>
      </c>
      <c r="S1760" t="e">
        <v>#N/A</v>
      </c>
      <c r="T1760" s="3" t="e">
        <v>#N/A</v>
      </c>
      <c r="U1760" s="3" t="e">
        <v>#N/A</v>
      </c>
      <c r="V1760" t="e">
        <v>#N/A</v>
      </c>
      <c r="W1760" t="e">
        <v>#N/A</v>
      </c>
      <c r="X1760" t="e">
        <v>#N/A</v>
      </c>
      <c r="Y1760" s="3" t="e">
        <v>#N/A</v>
      </c>
      <c r="Z1760" s="8" t="e">
        <v>#N/A</v>
      </c>
      <c r="AA1760" s="3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</row>
    <row r="1761" spans="1:32" x14ac:dyDescent="0.25">
      <c r="A1761" t="e">
        <v>#N/A</v>
      </c>
      <c r="B1761" s="33" t="e">
        <v>#N/A</v>
      </c>
      <c r="C1761" t="e">
        <v>#N/A</v>
      </c>
      <c r="D1761" t="e">
        <v>#N/A</v>
      </c>
      <c r="E1761" s="69" t="e">
        <v>#N/A</v>
      </c>
      <c r="F1761" s="3" t="e">
        <v>#N/A</v>
      </c>
      <c r="G1761" s="3" t="e">
        <v>#N/A</v>
      </c>
      <c r="H1761" s="3" t="e">
        <v>#N/A</v>
      </c>
      <c r="I1761" s="80" t="e">
        <v>#N/A</v>
      </c>
      <c r="J1761" s="80" t="e">
        <v>#N/A</v>
      </c>
      <c r="K1761" s="85" t="e">
        <v>#N/A</v>
      </c>
      <c r="L1761" s="9" t="e">
        <v>#N/A</v>
      </c>
      <c r="M1761" s="93" t="e">
        <v>#N/A</v>
      </c>
      <c r="N1761" s="8" t="e">
        <v>#N/A</v>
      </c>
      <c r="O1761" t="e">
        <v>#N/A</v>
      </c>
      <c r="P1761" t="e">
        <v>#N/A</v>
      </c>
      <c r="Q1761" t="e">
        <v>#N/A</v>
      </c>
      <c r="R1761" s="2" t="e">
        <v>#N/A</v>
      </c>
      <c r="S1761" t="e">
        <v>#N/A</v>
      </c>
      <c r="T1761" s="3" t="e">
        <v>#N/A</v>
      </c>
      <c r="U1761" s="3" t="e">
        <v>#N/A</v>
      </c>
      <c r="V1761" t="e">
        <v>#N/A</v>
      </c>
      <c r="W1761" t="e">
        <v>#N/A</v>
      </c>
      <c r="X1761" t="e">
        <v>#N/A</v>
      </c>
      <c r="Y1761" s="3" t="e">
        <v>#N/A</v>
      </c>
      <c r="Z1761" s="8" t="e">
        <v>#N/A</v>
      </c>
      <c r="AA1761" s="30" t="e">
        <v>#N/A</v>
      </c>
      <c r="AB1761" t="e">
        <v>#N/A</v>
      </c>
      <c r="AC1761" t="e">
        <v>#N/A</v>
      </c>
      <c r="AD1761" t="e">
        <v>#N/A</v>
      </c>
      <c r="AE1761" t="e">
        <v>#N/A</v>
      </c>
      <c r="AF1761" t="e">
        <v>#N/A</v>
      </c>
    </row>
    <row r="1762" spans="1:32" x14ac:dyDescent="0.25">
      <c r="A1762" t="e">
        <v>#N/A</v>
      </c>
      <c r="B1762" s="33" t="e">
        <v>#N/A</v>
      </c>
      <c r="C1762" t="e">
        <v>#N/A</v>
      </c>
      <c r="D1762" t="e">
        <v>#N/A</v>
      </c>
      <c r="E1762" s="69" t="e">
        <v>#N/A</v>
      </c>
      <c r="F1762" s="3" t="e">
        <v>#N/A</v>
      </c>
      <c r="G1762" s="3" t="e">
        <v>#N/A</v>
      </c>
      <c r="H1762" s="3" t="e">
        <v>#N/A</v>
      </c>
      <c r="I1762" s="80" t="e">
        <v>#N/A</v>
      </c>
      <c r="J1762" s="80" t="e">
        <v>#N/A</v>
      </c>
      <c r="K1762" s="85" t="e">
        <v>#N/A</v>
      </c>
      <c r="L1762" s="9" t="e">
        <v>#N/A</v>
      </c>
      <c r="M1762" s="93" t="e">
        <v>#N/A</v>
      </c>
      <c r="N1762" s="8" t="e">
        <v>#N/A</v>
      </c>
      <c r="O1762" t="e">
        <v>#N/A</v>
      </c>
      <c r="P1762" t="e">
        <v>#N/A</v>
      </c>
      <c r="Q1762" t="e">
        <v>#N/A</v>
      </c>
      <c r="R1762" s="2" t="e">
        <v>#N/A</v>
      </c>
      <c r="S1762" t="e">
        <v>#N/A</v>
      </c>
      <c r="T1762" s="3" t="e">
        <v>#N/A</v>
      </c>
      <c r="U1762" s="3" t="e">
        <v>#N/A</v>
      </c>
      <c r="V1762" t="e">
        <v>#N/A</v>
      </c>
      <c r="W1762" t="e">
        <v>#N/A</v>
      </c>
      <c r="X1762" t="e">
        <v>#N/A</v>
      </c>
      <c r="Y1762" s="3" t="e">
        <v>#N/A</v>
      </c>
      <c r="Z1762" s="8" t="e">
        <v>#N/A</v>
      </c>
      <c r="AA1762" s="30" t="e">
        <v>#N/A</v>
      </c>
      <c r="AB1762" t="e">
        <v>#N/A</v>
      </c>
      <c r="AC1762" t="e">
        <v>#N/A</v>
      </c>
      <c r="AD1762" t="e">
        <v>#N/A</v>
      </c>
      <c r="AE1762" t="e">
        <v>#N/A</v>
      </c>
      <c r="AF1762" t="e">
        <v>#N/A</v>
      </c>
    </row>
    <row r="1763" spans="1:32" x14ac:dyDescent="0.25">
      <c r="A1763" t="e">
        <v>#N/A</v>
      </c>
      <c r="B1763" s="33" t="e">
        <v>#N/A</v>
      </c>
      <c r="C1763" t="e">
        <v>#N/A</v>
      </c>
      <c r="D1763" t="e">
        <v>#N/A</v>
      </c>
      <c r="E1763" s="69" t="e">
        <v>#N/A</v>
      </c>
      <c r="F1763" s="3" t="e">
        <v>#N/A</v>
      </c>
      <c r="G1763" s="3" t="e">
        <v>#N/A</v>
      </c>
      <c r="H1763" s="3" t="e">
        <v>#N/A</v>
      </c>
      <c r="I1763" s="80" t="e">
        <v>#N/A</v>
      </c>
      <c r="J1763" s="80" t="e">
        <v>#N/A</v>
      </c>
      <c r="K1763" s="85" t="e">
        <v>#N/A</v>
      </c>
      <c r="L1763" s="9" t="e">
        <v>#N/A</v>
      </c>
      <c r="M1763" s="93" t="e">
        <v>#N/A</v>
      </c>
      <c r="N1763" s="8" t="e">
        <v>#N/A</v>
      </c>
      <c r="O1763" t="e">
        <v>#N/A</v>
      </c>
      <c r="P1763" t="e">
        <v>#N/A</v>
      </c>
      <c r="Q1763" t="e">
        <v>#N/A</v>
      </c>
      <c r="R1763" s="2" t="e">
        <v>#N/A</v>
      </c>
      <c r="S1763" t="e">
        <v>#N/A</v>
      </c>
      <c r="T1763" s="3" t="e">
        <v>#N/A</v>
      </c>
      <c r="U1763" s="3" t="e">
        <v>#N/A</v>
      </c>
      <c r="V1763" t="e">
        <v>#N/A</v>
      </c>
      <c r="W1763" t="e">
        <v>#N/A</v>
      </c>
      <c r="X1763" t="e">
        <v>#N/A</v>
      </c>
      <c r="Y1763" s="3" t="e">
        <v>#N/A</v>
      </c>
      <c r="Z1763" s="8" t="e">
        <v>#N/A</v>
      </c>
      <c r="AA1763" s="30" t="e">
        <v>#N/A</v>
      </c>
      <c r="AB1763" t="e">
        <v>#N/A</v>
      </c>
      <c r="AC1763" t="e">
        <v>#N/A</v>
      </c>
      <c r="AD1763" t="e">
        <v>#N/A</v>
      </c>
      <c r="AE1763" t="e">
        <v>#N/A</v>
      </c>
      <c r="AF1763" t="e">
        <v>#N/A</v>
      </c>
    </row>
    <row r="1764" spans="1:32" x14ac:dyDescent="0.25">
      <c r="A1764" t="e">
        <v>#N/A</v>
      </c>
      <c r="B1764" s="33" t="e">
        <v>#N/A</v>
      </c>
      <c r="C1764" t="e">
        <v>#N/A</v>
      </c>
      <c r="D1764" t="e">
        <v>#N/A</v>
      </c>
      <c r="E1764" s="69" t="e">
        <v>#N/A</v>
      </c>
      <c r="F1764" s="3" t="e">
        <v>#N/A</v>
      </c>
      <c r="G1764" s="3" t="e">
        <v>#N/A</v>
      </c>
      <c r="H1764" s="3" t="e">
        <v>#N/A</v>
      </c>
      <c r="I1764" s="80" t="e">
        <v>#N/A</v>
      </c>
      <c r="J1764" s="80" t="e">
        <v>#N/A</v>
      </c>
      <c r="K1764" s="85" t="e">
        <v>#N/A</v>
      </c>
      <c r="L1764" s="9" t="e">
        <v>#N/A</v>
      </c>
      <c r="M1764" s="93" t="e">
        <v>#N/A</v>
      </c>
      <c r="N1764" s="8" t="e">
        <v>#N/A</v>
      </c>
      <c r="O1764" t="e">
        <v>#N/A</v>
      </c>
      <c r="P1764" t="e">
        <v>#N/A</v>
      </c>
      <c r="Q1764" t="e">
        <v>#N/A</v>
      </c>
      <c r="R1764" s="2" t="e">
        <v>#N/A</v>
      </c>
      <c r="S1764" t="e">
        <v>#N/A</v>
      </c>
      <c r="T1764" s="3" t="e">
        <v>#N/A</v>
      </c>
      <c r="U1764" s="3" t="e">
        <v>#N/A</v>
      </c>
      <c r="V1764" t="e">
        <v>#N/A</v>
      </c>
      <c r="W1764" t="e">
        <v>#N/A</v>
      </c>
      <c r="X1764" t="e">
        <v>#N/A</v>
      </c>
      <c r="Y1764" s="3" t="e">
        <v>#N/A</v>
      </c>
      <c r="Z1764" s="8" t="e">
        <v>#N/A</v>
      </c>
      <c r="AA1764" s="30" t="e">
        <v>#N/A</v>
      </c>
      <c r="AB1764" t="e">
        <v>#N/A</v>
      </c>
      <c r="AC1764" t="e">
        <v>#N/A</v>
      </c>
      <c r="AD1764" t="e">
        <v>#N/A</v>
      </c>
      <c r="AE1764" t="e">
        <v>#N/A</v>
      </c>
      <c r="AF1764" t="e">
        <v>#N/A</v>
      </c>
    </row>
    <row r="1765" spans="1:32" x14ac:dyDescent="0.25">
      <c r="A1765" t="e">
        <v>#N/A</v>
      </c>
      <c r="B1765" s="33" t="e">
        <v>#N/A</v>
      </c>
      <c r="C1765" t="e">
        <v>#N/A</v>
      </c>
      <c r="D1765" t="e">
        <v>#N/A</v>
      </c>
      <c r="E1765" s="69" t="e">
        <v>#N/A</v>
      </c>
      <c r="F1765" s="3" t="e">
        <v>#N/A</v>
      </c>
      <c r="G1765" s="3" t="e">
        <v>#N/A</v>
      </c>
      <c r="H1765" s="3" t="e">
        <v>#N/A</v>
      </c>
      <c r="I1765" s="80" t="e">
        <v>#N/A</v>
      </c>
      <c r="J1765" s="80" t="e">
        <v>#N/A</v>
      </c>
      <c r="K1765" s="85" t="e">
        <v>#N/A</v>
      </c>
      <c r="L1765" s="9" t="e">
        <v>#N/A</v>
      </c>
      <c r="M1765" s="93" t="e">
        <v>#N/A</v>
      </c>
      <c r="N1765" s="8" t="e">
        <v>#N/A</v>
      </c>
      <c r="O1765" t="e">
        <v>#N/A</v>
      </c>
      <c r="P1765" t="e">
        <v>#N/A</v>
      </c>
      <c r="Q1765" t="e">
        <v>#N/A</v>
      </c>
      <c r="R1765" s="2" t="e">
        <v>#N/A</v>
      </c>
      <c r="S1765" t="e">
        <v>#N/A</v>
      </c>
      <c r="T1765" s="3" t="e">
        <v>#N/A</v>
      </c>
      <c r="U1765" s="3" t="e">
        <v>#N/A</v>
      </c>
      <c r="V1765" t="e">
        <v>#N/A</v>
      </c>
      <c r="W1765" t="e">
        <v>#N/A</v>
      </c>
      <c r="X1765" t="e">
        <v>#N/A</v>
      </c>
      <c r="Y1765" s="3" t="e">
        <v>#N/A</v>
      </c>
      <c r="Z1765" s="8" t="e">
        <v>#N/A</v>
      </c>
      <c r="AA1765" s="30" t="e">
        <v>#N/A</v>
      </c>
      <c r="AB1765" t="e">
        <v>#N/A</v>
      </c>
      <c r="AC1765" t="e">
        <v>#N/A</v>
      </c>
      <c r="AD1765" t="e">
        <v>#N/A</v>
      </c>
      <c r="AE1765" t="e">
        <v>#N/A</v>
      </c>
      <c r="AF1765" t="e">
        <v>#N/A</v>
      </c>
    </row>
    <row r="1766" spans="1:32" x14ac:dyDescent="0.25">
      <c r="A1766" t="e">
        <v>#N/A</v>
      </c>
      <c r="B1766" s="33" t="e">
        <v>#N/A</v>
      </c>
      <c r="C1766" t="e">
        <v>#N/A</v>
      </c>
      <c r="D1766" t="e">
        <v>#N/A</v>
      </c>
      <c r="E1766" s="69" t="e">
        <v>#N/A</v>
      </c>
      <c r="F1766" s="3" t="e">
        <v>#N/A</v>
      </c>
      <c r="G1766" s="3" t="e">
        <v>#N/A</v>
      </c>
      <c r="H1766" s="3" t="e">
        <v>#N/A</v>
      </c>
      <c r="I1766" s="80" t="e">
        <v>#N/A</v>
      </c>
      <c r="J1766" s="80" t="e">
        <v>#N/A</v>
      </c>
      <c r="K1766" s="85" t="e">
        <v>#N/A</v>
      </c>
      <c r="L1766" s="9" t="e">
        <v>#N/A</v>
      </c>
      <c r="M1766" s="93" t="e">
        <v>#N/A</v>
      </c>
      <c r="N1766" s="8" t="e">
        <v>#N/A</v>
      </c>
      <c r="O1766" t="e">
        <v>#N/A</v>
      </c>
      <c r="P1766" t="e">
        <v>#N/A</v>
      </c>
      <c r="Q1766" t="e">
        <v>#N/A</v>
      </c>
      <c r="R1766" s="2" t="e">
        <v>#N/A</v>
      </c>
      <c r="S1766" t="e">
        <v>#N/A</v>
      </c>
      <c r="T1766" s="3" t="e">
        <v>#N/A</v>
      </c>
      <c r="U1766" s="3" t="e">
        <v>#N/A</v>
      </c>
      <c r="V1766" t="e">
        <v>#N/A</v>
      </c>
      <c r="W1766" t="e">
        <v>#N/A</v>
      </c>
      <c r="X1766" t="e">
        <v>#N/A</v>
      </c>
      <c r="Y1766" s="3" t="e">
        <v>#N/A</v>
      </c>
      <c r="Z1766" s="8" t="e">
        <v>#N/A</v>
      </c>
      <c r="AA1766" s="30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</row>
    <row r="1767" spans="1:32" x14ac:dyDescent="0.25">
      <c r="A1767" t="e">
        <v>#N/A</v>
      </c>
      <c r="B1767" s="33" t="e">
        <v>#N/A</v>
      </c>
      <c r="C1767" t="e">
        <v>#N/A</v>
      </c>
      <c r="D1767" t="e">
        <v>#N/A</v>
      </c>
      <c r="E1767" s="69" t="e">
        <v>#N/A</v>
      </c>
      <c r="F1767" s="3" t="e">
        <v>#N/A</v>
      </c>
      <c r="G1767" s="3" t="e">
        <v>#N/A</v>
      </c>
      <c r="H1767" s="3" t="e">
        <v>#N/A</v>
      </c>
      <c r="I1767" s="80" t="e">
        <v>#N/A</v>
      </c>
      <c r="J1767" s="80" t="e">
        <v>#N/A</v>
      </c>
      <c r="K1767" s="85" t="e">
        <v>#N/A</v>
      </c>
      <c r="L1767" s="9" t="e">
        <v>#N/A</v>
      </c>
      <c r="M1767" s="93" t="e">
        <v>#N/A</v>
      </c>
      <c r="N1767" s="8" t="e">
        <v>#N/A</v>
      </c>
      <c r="O1767" t="e">
        <v>#N/A</v>
      </c>
      <c r="P1767" t="e">
        <v>#N/A</v>
      </c>
      <c r="Q1767" t="e">
        <v>#N/A</v>
      </c>
      <c r="R1767" s="2" t="e">
        <v>#N/A</v>
      </c>
      <c r="S1767" t="e">
        <v>#N/A</v>
      </c>
      <c r="T1767" s="3" t="e">
        <v>#N/A</v>
      </c>
      <c r="U1767" s="3" t="e">
        <v>#N/A</v>
      </c>
      <c r="V1767" t="e">
        <v>#N/A</v>
      </c>
      <c r="W1767" t="e">
        <v>#N/A</v>
      </c>
      <c r="X1767" t="e">
        <v>#N/A</v>
      </c>
      <c r="Y1767" s="3" t="e">
        <v>#N/A</v>
      </c>
      <c r="Z1767" s="8" t="e">
        <v>#N/A</v>
      </c>
      <c r="AA1767" s="30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</row>
    <row r="1768" spans="1:32" x14ac:dyDescent="0.25">
      <c r="A1768" t="e">
        <v>#N/A</v>
      </c>
      <c r="B1768" s="33" t="e">
        <v>#N/A</v>
      </c>
      <c r="C1768" t="e">
        <v>#N/A</v>
      </c>
      <c r="D1768" t="e">
        <v>#N/A</v>
      </c>
      <c r="E1768" s="69" t="e">
        <v>#N/A</v>
      </c>
      <c r="F1768" s="3" t="e">
        <v>#N/A</v>
      </c>
      <c r="G1768" s="3" t="e">
        <v>#N/A</v>
      </c>
      <c r="H1768" s="3" t="e">
        <v>#N/A</v>
      </c>
      <c r="I1768" s="80" t="e">
        <v>#N/A</v>
      </c>
      <c r="J1768" s="80" t="e">
        <v>#N/A</v>
      </c>
      <c r="K1768" s="85" t="e">
        <v>#N/A</v>
      </c>
      <c r="L1768" s="9" t="e">
        <v>#N/A</v>
      </c>
      <c r="M1768" s="93" t="e">
        <v>#N/A</v>
      </c>
      <c r="N1768" s="8" t="e">
        <v>#N/A</v>
      </c>
      <c r="O1768" t="e">
        <v>#N/A</v>
      </c>
      <c r="P1768" t="e">
        <v>#N/A</v>
      </c>
      <c r="Q1768" t="e">
        <v>#N/A</v>
      </c>
      <c r="R1768" s="2" t="e">
        <v>#N/A</v>
      </c>
      <c r="S1768" t="e">
        <v>#N/A</v>
      </c>
      <c r="T1768" s="3" t="e">
        <v>#N/A</v>
      </c>
      <c r="U1768" s="3" t="e">
        <v>#N/A</v>
      </c>
      <c r="V1768" t="e">
        <v>#N/A</v>
      </c>
      <c r="W1768" t="e">
        <v>#N/A</v>
      </c>
      <c r="X1768" t="e">
        <v>#N/A</v>
      </c>
      <c r="Y1768" s="3" t="e">
        <v>#N/A</v>
      </c>
      <c r="Z1768" s="8" t="e">
        <v>#N/A</v>
      </c>
      <c r="AA1768" s="30" t="e">
        <v>#N/A</v>
      </c>
      <c r="AB1768" t="e">
        <v>#N/A</v>
      </c>
      <c r="AC1768" t="e">
        <v>#N/A</v>
      </c>
      <c r="AD1768" t="e">
        <v>#N/A</v>
      </c>
      <c r="AE1768" t="e">
        <v>#N/A</v>
      </c>
      <c r="AF1768" t="e">
        <v>#N/A</v>
      </c>
    </row>
    <row r="1769" spans="1:32" x14ac:dyDescent="0.25">
      <c r="A1769" t="e">
        <v>#N/A</v>
      </c>
      <c r="B1769" s="33" t="e">
        <v>#N/A</v>
      </c>
      <c r="C1769" t="e">
        <v>#N/A</v>
      </c>
      <c r="D1769" t="e">
        <v>#N/A</v>
      </c>
      <c r="E1769" s="69" t="e">
        <v>#N/A</v>
      </c>
      <c r="F1769" s="3" t="e">
        <v>#N/A</v>
      </c>
      <c r="G1769" s="3" t="e">
        <v>#N/A</v>
      </c>
      <c r="H1769" s="3" t="e">
        <v>#N/A</v>
      </c>
      <c r="I1769" s="80" t="e">
        <v>#N/A</v>
      </c>
      <c r="J1769" s="80" t="e">
        <v>#N/A</v>
      </c>
      <c r="K1769" s="85" t="e">
        <v>#N/A</v>
      </c>
      <c r="L1769" s="9" t="e">
        <v>#N/A</v>
      </c>
      <c r="M1769" s="93" t="e">
        <v>#N/A</v>
      </c>
      <c r="N1769" s="8" t="e">
        <v>#N/A</v>
      </c>
      <c r="O1769" t="e">
        <v>#N/A</v>
      </c>
      <c r="P1769" t="e">
        <v>#N/A</v>
      </c>
      <c r="Q1769" t="e">
        <v>#N/A</v>
      </c>
      <c r="R1769" s="2" t="e">
        <v>#N/A</v>
      </c>
      <c r="S1769" t="e">
        <v>#N/A</v>
      </c>
      <c r="T1769" s="3" t="e">
        <v>#N/A</v>
      </c>
      <c r="U1769" s="3" t="e">
        <v>#N/A</v>
      </c>
      <c r="V1769" t="e">
        <v>#N/A</v>
      </c>
      <c r="W1769" t="e">
        <v>#N/A</v>
      </c>
      <c r="X1769" t="e">
        <v>#N/A</v>
      </c>
      <c r="Y1769" s="3" t="e">
        <v>#N/A</v>
      </c>
      <c r="Z1769" s="8" t="e">
        <v>#N/A</v>
      </c>
      <c r="AA1769" s="30" t="e">
        <v>#N/A</v>
      </c>
      <c r="AB1769" t="e">
        <v>#N/A</v>
      </c>
      <c r="AC1769" t="e">
        <v>#N/A</v>
      </c>
      <c r="AD1769" t="e">
        <v>#N/A</v>
      </c>
      <c r="AE1769" t="e">
        <v>#N/A</v>
      </c>
      <c r="AF1769" t="e">
        <v>#N/A</v>
      </c>
    </row>
    <row r="1770" spans="1:32" x14ac:dyDescent="0.25">
      <c r="A1770" t="e">
        <v>#N/A</v>
      </c>
      <c r="B1770" s="33" t="e">
        <v>#N/A</v>
      </c>
      <c r="C1770" t="e">
        <v>#N/A</v>
      </c>
      <c r="D1770" t="e">
        <v>#N/A</v>
      </c>
      <c r="E1770" s="69" t="e">
        <v>#N/A</v>
      </c>
      <c r="F1770" s="3" t="e">
        <v>#N/A</v>
      </c>
      <c r="G1770" s="3" t="e">
        <v>#N/A</v>
      </c>
      <c r="H1770" s="3" t="e">
        <v>#N/A</v>
      </c>
      <c r="I1770" s="80" t="e">
        <v>#N/A</v>
      </c>
      <c r="J1770" s="80" t="e">
        <v>#N/A</v>
      </c>
      <c r="K1770" s="85" t="e">
        <v>#N/A</v>
      </c>
      <c r="L1770" s="9" t="e">
        <v>#N/A</v>
      </c>
      <c r="M1770" s="93" t="e">
        <v>#N/A</v>
      </c>
      <c r="N1770" s="8" t="e">
        <v>#N/A</v>
      </c>
      <c r="O1770" t="e">
        <v>#N/A</v>
      </c>
      <c r="P1770" t="e">
        <v>#N/A</v>
      </c>
      <c r="Q1770" t="e">
        <v>#N/A</v>
      </c>
      <c r="R1770" s="2" t="e">
        <v>#N/A</v>
      </c>
      <c r="S1770" t="e">
        <v>#N/A</v>
      </c>
      <c r="T1770" s="3" t="e">
        <v>#N/A</v>
      </c>
      <c r="U1770" s="3" t="e">
        <v>#N/A</v>
      </c>
      <c r="V1770" t="e">
        <v>#N/A</v>
      </c>
      <c r="W1770" t="e">
        <v>#N/A</v>
      </c>
      <c r="X1770" t="e">
        <v>#N/A</v>
      </c>
      <c r="Y1770" s="3" t="e">
        <v>#N/A</v>
      </c>
      <c r="Z1770" s="8" t="e">
        <v>#N/A</v>
      </c>
      <c r="AA1770" s="30" t="e">
        <v>#N/A</v>
      </c>
      <c r="AB1770" t="e">
        <v>#N/A</v>
      </c>
      <c r="AC1770" t="e">
        <v>#N/A</v>
      </c>
      <c r="AD1770" t="e">
        <v>#N/A</v>
      </c>
      <c r="AE1770" t="e">
        <v>#N/A</v>
      </c>
      <c r="AF1770" t="e">
        <v>#N/A</v>
      </c>
    </row>
    <row r="1771" spans="1:32" x14ac:dyDescent="0.25">
      <c r="A1771" t="e">
        <v>#N/A</v>
      </c>
      <c r="B1771" s="33" t="e">
        <v>#N/A</v>
      </c>
      <c r="C1771" t="e">
        <v>#N/A</v>
      </c>
      <c r="D1771" t="e">
        <v>#N/A</v>
      </c>
      <c r="E1771" s="69" t="e">
        <v>#N/A</v>
      </c>
      <c r="F1771" s="3" t="e">
        <v>#N/A</v>
      </c>
      <c r="G1771" s="3" t="e">
        <v>#N/A</v>
      </c>
      <c r="H1771" s="3" t="e">
        <v>#N/A</v>
      </c>
      <c r="I1771" s="80" t="e">
        <v>#N/A</v>
      </c>
      <c r="J1771" s="80" t="e">
        <v>#N/A</v>
      </c>
      <c r="K1771" s="85" t="e">
        <v>#N/A</v>
      </c>
      <c r="L1771" s="9" t="e">
        <v>#N/A</v>
      </c>
      <c r="M1771" s="93" t="e">
        <v>#N/A</v>
      </c>
      <c r="N1771" s="8" t="e">
        <v>#N/A</v>
      </c>
      <c r="O1771" t="e">
        <v>#N/A</v>
      </c>
      <c r="P1771" t="e">
        <v>#N/A</v>
      </c>
      <c r="Q1771" t="e">
        <v>#N/A</v>
      </c>
      <c r="R1771" s="2" t="e">
        <v>#N/A</v>
      </c>
      <c r="S1771" t="e">
        <v>#N/A</v>
      </c>
      <c r="T1771" s="3" t="e">
        <v>#N/A</v>
      </c>
      <c r="U1771" s="3" t="e">
        <v>#N/A</v>
      </c>
      <c r="V1771" t="e">
        <v>#N/A</v>
      </c>
      <c r="W1771" t="e">
        <v>#N/A</v>
      </c>
      <c r="X1771" t="e">
        <v>#N/A</v>
      </c>
      <c r="Y1771" s="3" t="e">
        <v>#N/A</v>
      </c>
      <c r="Z1771" s="8" t="e">
        <v>#N/A</v>
      </c>
      <c r="AA1771" s="30" t="e">
        <v>#N/A</v>
      </c>
      <c r="AB1771" t="e">
        <v>#N/A</v>
      </c>
      <c r="AC1771" t="e">
        <v>#N/A</v>
      </c>
      <c r="AD1771" t="e">
        <v>#N/A</v>
      </c>
      <c r="AE1771" t="e">
        <v>#N/A</v>
      </c>
      <c r="AF1771" t="e">
        <v>#N/A</v>
      </c>
    </row>
    <row r="1772" spans="1:32" x14ac:dyDescent="0.25">
      <c r="A1772" t="e">
        <v>#N/A</v>
      </c>
      <c r="B1772" s="33" t="e">
        <v>#N/A</v>
      </c>
      <c r="C1772" t="e">
        <v>#N/A</v>
      </c>
      <c r="D1772" t="e">
        <v>#N/A</v>
      </c>
      <c r="E1772" s="69" t="e">
        <v>#N/A</v>
      </c>
      <c r="F1772" s="3" t="e">
        <v>#N/A</v>
      </c>
      <c r="G1772" s="3" t="e">
        <v>#N/A</v>
      </c>
      <c r="H1772" s="3" t="e">
        <v>#N/A</v>
      </c>
      <c r="I1772" s="80" t="e">
        <v>#N/A</v>
      </c>
      <c r="J1772" s="80" t="e">
        <v>#N/A</v>
      </c>
      <c r="K1772" s="85" t="e">
        <v>#N/A</v>
      </c>
      <c r="L1772" s="9" t="e">
        <v>#N/A</v>
      </c>
      <c r="M1772" s="93" t="e">
        <v>#N/A</v>
      </c>
      <c r="N1772" s="8" t="e">
        <v>#N/A</v>
      </c>
      <c r="O1772" t="e">
        <v>#N/A</v>
      </c>
      <c r="P1772" t="e">
        <v>#N/A</v>
      </c>
      <c r="Q1772" t="e">
        <v>#N/A</v>
      </c>
      <c r="R1772" s="2" t="e">
        <v>#N/A</v>
      </c>
      <c r="S1772" t="e">
        <v>#N/A</v>
      </c>
      <c r="T1772" s="3" t="e">
        <v>#N/A</v>
      </c>
      <c r="U1772" s="3" t="e">
        <v>#N/A</v>
      </c>
      <c r="V1772" t="e">
        <v>#N/A</v>
      </c>
      <c r="W1772" t="e">
        <v>#N/A</v>
      </c>
      <c r="X1772" t="e">
        <v>#N/A</v>
      </c>
      <c r="Y1772" s="3" t="e">
        <v>#N/A</v>
      </c>
      <c r="Z1772" s="8" t="e">
        <v>#N/A</v>
      </c>
      <c r="AA1772" s="30" t="e">
        <v>#N/A</v>
      </c>
      <c r="AB1772" t="e">
        <v>#N/A</v>
      </c>
      <c r="AC1772" t="e">
        <v>#N/A</v>
      </c>
      <c r="AD1772" t="e">
        <v>#N/A</v>
      </c>
      <c r="AE1772" t="e">
        <v>#N/A</v>
      </c>
      <c r="AF1772" t="e">
        <v>#N/A</v>
      </c>
    </row>
    <row r="1773" spans="1:32" x14ac:dyDescent="0.25">
      <c r="A1773" t="e">
        <v>#N/A</v>
      </c>
      <c r="B1773" s="33" t="e">
        <v>#N/A</v>
      </c>
      <c r="C1773" t="e">
        <v>#N/A</v>
      </c>
      <c r="D1773" t="e">
        <v>#N/A</v>
      </c>
      <c r="E1773" s="69" t="e">
        <v>#N/A</v>
      </c>
      <c r="F1773" s="3" t="e">
        <v>#N/A</v>
      </c>
      <c r="G1773" s="3" t="e">
        <v>#N/A</v>
      </c>
      <c r="H1773" s="3" t="e">
        <v>#N/A</v>
      </c>
      <c r="I1773" s="80" t="e">
        <v>#N/A</v>
      </c>
      <c r="J1773" s="80" t="e">
        <v>#N/A</v>
      </c>
      <c r="K1773" s="85" t="e">
        <v>#N/A</v>
      </c>
      <c r="L1773" s="9" t="e">
        <v>#N/A</v>
      </c>
      <c r="M1773" s="93" t="e">
        <v>#N/A</v>
      </c>
      <c r="N1773" s="8" t="e">
        <v>#N/A</v>
      </c>
      <c r="O1773" t="e">
        <v>#N/A</v>
      </c>
      <c r="P1773" t="e">
        <v>#N/A</v>
      </c>
      <c r="Q1773" t="e">
        <v>#N/A</v>
      </c>
      <c r="R1773" s="2" t="e">
        <v>#N/A</v>
      </c>
      <c r="S1773" t="e">
        <v>#N/A</v>
      </c>
      <c r="T1773" s="3" t="e">
        <v>#N/A</v>
      </c>
      <c r="U1773" s="3" t="e">
        <v>#N/A</v>
      </c>
      <c r="V1773" t="e">
        <v>#N/A</v>
      </c>
      <c r="W1773" t="e">
        <v>#N/A</v>
      </c>
      <c r="X1773" t="e">
        <v>#N/A</v>
      </c>
      <c r="Y1773" s="3" t="e">
        <v>#N/A</v>
      </c>
      <c r="Z1773" s="8" t="e">
        <v>#N/A</v>
      </c>
      <c r="AA1773" s="30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</row>
    <row r="1774" spans="1:32" x14ac:dyDescent="0.25">
      <c r="A1774" t="e">
        <v>#N/A</v>
      </c>
      <c r="B1774" s="33" t="e">
        <v>#N/A</v>
      </c>
      <c r="C1774" t="e">
        <v>#N/A</v>
      </c>
      <c r="D1774" t="e">
        <v>#N/A</v>
      </c>
      <c r="E1774" s="69" t="e">
        <v>#N/A</v>
      </c>
      <c r="F1774" s="3" t="e">
        <v>#N/A</v>
      </c>
      <c r="G1774" s="3" t="e">
        <v>#N/A</v>
      </c>
      <c r="H1774" s="3" t="e">
        <v>#N/A</v>
      </c>
      <c r="I1774" s="80" t="e">
        <v>#N/A</v>
      </c>
      <c r="J1774" s="80" t="e">
        <v>#N/A</v>
      </c>
      <c r="K1774" s="85" t="e">
        <v>#N/A</v>
      </c>
      <c r="L1774" s="9" t="e">
        <v>#N/A</v>
      </c>
      <c r="M1774" s="93" t="e">
        <v>#N/A</v>
      </c>
      <c r="N1774" s="8" t="e">
        <v>#N/A</v>
      </c>
      <c r="O1774" t="e">
        <v>#N/A</v>
      </c>
      <c r="P1774" t="e">
        <v>#N/A</v>
      </c>
      <c r="Q1774" t="e">
        <v>#N/A</v>
      </c>
      <c r="R1774" s="2" t="e">
        <v>#N/A</v>
      </c>
      <c r="S1774" t="e">
        <v>#N/A</v>
      </c>
      <c r="T1774" s="3" t="e">
        <v>#N/A</v>
      </c>
      <c r="U1774" s="3" t="e">
        <v>#N/A</v>
      </c>
      <c r="V1774" t="e">
        <v>#N/A</v>
      </c>
      <c r="W1774" t="e">
        <v>#N/A</v>
      </c>
      <c r="X1774" t="e">
        <v>#N/A</v>
      </c>
      <c r="Y1774" s="3" t="e">
        <v>#N/A</v>
      </c>
      <c r="Z1774" s="8" t="e">
        <v>#N/A</v>
      </c>
      <c r="AA1774" s="30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</row>
    <row r="1775" spans="1:32" x14ac:dyDescent="0.25">
      <c r="A1775" t="e">
        <v>#N/A</v>
      </c>
      <c r="B1775" s="33" t="e">
        <v>#N/A</v>
      </c>
      <c r="C1775" t="e">
        <v>#N/A</v>
      </c>
      <c r="D1775" t="e">
        <v>#N/A</v>
      </c>
      <c r="E1775" s="69" t="e">
        <v>#N/A</v>
      </c>
      <c r="F1775" s="3" t="e">
        <v>#N/A</v>
      </c>
      <c r="G1775" s="3" t="e">
        <v>#N/A</v>
      </c>
      <c r="H1775" s="3" t="e">
        <v>#N/A</v>
      </c>
      <c r="I1775" s="80" t="e">
        <v>#N/A</v>
      </c>
      <c r="J1775" s="80" t="e">
        <v>#N/A</v>
      </c>
      <c r="K1775" s="85" t="e">
        <v>#N/A</v>
      </c>
      <c r="L1775" s="9" t="e">
        <v>#N/A</v>
      </c>
      <c r="M1775" s="93" t="e">
        <v>#N/A</v>
      </c>
      <c r="N1775" s="8" t="e">
        <v>#N/A</v>
      </c>
      <c r="O1775" t="e">
        <v>#N/A</v>
      </c>
      <c r="P1775" t="e">
        <v>#N/A</v>
      </c>
      <c r="Q1775" t="e">
        <v>#N/A</v>
      </c>
      <c r="R1775" s="2" t="e">
        <v>#N/A</v>
      </c>
      <c r="S1775" t="e">
        <v>#N/A</v>
      </c>
      <c r="T1775" s="3" t="e">
        <v>#N/A</v>
      </c>
      <c r="U1775" s="3" t="e">
        <v>#N/A</v>
      </c>
      <c r="V1775" t="e">
        <v>#N/A</v>
      </c>
      <c r="W1775" t="e">
        <v>#N/A</v>
      </c>
      <c r="X1775" t="e">
        <v>#N/A</v>
      </c>
      <c r="Y1775" s="3" t="e">
        <v>#N/A</v>
      </c>
      <c r="Z1775" s="8" t="e">
        <v>#N/A</v>
      </c>
      <c r="AA1775" s="30" t="e">
        <v>#N/A</v>
      </c>
      <c r="AB1775" t="e">
        <v>#N/A</v>
      </c>
      <c r="AC1775" t="e">
        <v>#N/A</v>
      </c>
      <c r="AD1775" t="e">
        <v>#N/A</v>
      </c>
      <c r="AE1775" t="e">
        <v>#N/A</v>
      </c>
      <c r="AF1775" t="e">
        <v>#N/A</v>
      </c>
    </row>
    <row r="1776" spans="1:32" x14ac:dyDescent="0.25">
      <c r="A1776" t="e">
        <v>#N/A</v>
      </c>
      <c r="B1776" s="33" t="e">
        <v>#N/A</v>
      </c>
      <c r="C1776" t="e">
        <v>#N/A</v>
      </c>
      <c r="D1776" t="e">
        <v>#N/A</v>
      </c>
      <c r="E1776" s="69" t="e">
        <v>#N/A</v>
      </c>
      <c r="F1776" s="3" t="e">
        <v>#N/A</v>
      </c>
      <c r="G1776" s="3" t="e">
        <v>#N/A</v>
      </c>
      <c r="H1776" s="3" t="e">
        <v>#N/A</v>
      </c>
      <c r="I1776" s="80" t="e">
        <v>#N/A</v>
      </c>
      <c r="J1776" s="80" t="e">
        <v>#N/A</v>
      </c>
      <c r="K1776" s="85" t="e">
        <v>#N/A</v>
      </c>
      <c r="L1776" s="9" t="e">
        <v>#N/A</v>
      </c>
      <c r="M1776" s="93" t="e">
        <v>#N/A</v>
      </c>
      <c r="N1776" s="8" t="e">
        <v>#N/A</v>
      </c>
      <c r="O1776" t="e">
        <v>#N/A</v>
      </c>
      <c r="P1776" t="e">
        <v>#N/A</v>
      </c>
      <c r="Q1776" t="e">
        <v>#N/A</v>
      </c>
      <c r="R1776" s="2" t="e">
        <v>#N/A</v>
      </c>
      <c r="S1776" t="e">
        <v>#N/A</v>
      </c>
      <c r="T1776" s="3" t="e">
        <v>#N/A</v>
      </c>
      <c r="U1776" s="3" t="e">
        <v>#N/A</v>
      </c>
      <c r="V1776" t="e">
        <v>#N/A</v>
      </c>
      <c r="W1776" t="e">
        <v>#N/A</v>
      </c>
      <c r="X1776" t="e">
        <v>#N/A</v>
      </c>
      <c r="Y1776" s="3" t="e">
        <v>#N/A</v>
      </c>
      <c r="Z1776" s="8" t="e">
        <v>#N/A</v>
      </c>
      <c r="AA1776" s="30" t="e">
        <v>#N/A</v>
      </c>
      <c r="AB1776" t="e">
        <v>#N/A</v>
      </c>
      <c r="AC1776" t="e">
        <v>#N/A</v>
      </c>
      <c r="AD1776" t="e">
        <v>#N/A</v>
      </c>
      <c r="AE1776" t="e">
        <v>#N/A</v>
      </c>
      <c r="AF1776" t="e">
        <v>#N/A</v>
      </c>
    </row>
    <row r="1777" spans="1:32" x14ac:dyDescent="0.25">
      <c r="A1777" t="e">
        <v>#N/A</v>
      </c>
      <c r="B1777" s="33" t="e">
        <v>#N/A</v>
      </c>
      <c r="C1777" t="e">
        <v>#N/A</v>
      </c>
      <c r="D1777" t="e">
        <v>#N/A</v>
      </c>
      <c r="E1777" s="69" t="e">
        <v>#N/A</v>
      </c>
      <c r="F1777" s="3" t="e">
        <v>#N/A</v>
      </c>
      <c r="G1777" s="3" t="e">
        <v>#N/A</v>
      </c>
      <c r="H1777" s="3" t="e">
        <v>#N/A</v>
      </c>
      <c r="I1777" s="80" t="e">
        <v>#N/A</v>
      </c>
      <c r="J1777" s="80" t="e">
        <v>#N/A</v>
      </c>
      <c r="K1777" s="85" t="e">
        <v>#N/A</v>
      </c>
      <c r="L1777" s="9" t="e">
        <v>#N/A</v>
      </c>
      <c r="M1777" s="93" t="e">
        <v>#N/A</v>
      </c>
      <c r="N1777" s="8" t="e">
        <v>#N/A</v>
      </c>
      <c r="O1777" t="e">
        <v>#N/A</v>
      </c>
      <c r="P1777" t="e">
        <v>#N/A</v>
      </c>
      <c r="Q1777" t="e">
        <v>#N/A</v>
      </c>
      <c r="R1777" s="2" t="e">
        <v>#N/A</v>
      </c>
      <c r="S1777" t="e">
        <v>#N/A</v>
      </c>
      <c r="T1777" s="3" t="e">
        <v>#N/A</v>
      </c>
      <c r="U1777" s="3" t="e">
        <v>#N/A</v>
      </c>
      <c r="V1777" t="e">
        <v>#N/A</v>
      </c>
      <c r="W1777" t="e">
        <v>#N/A</v>
      </c>
      <c r="X1777" t="e">
        <v>#N/A</v>
      </c>
      <c r="Y1777" s="3" t="e">
        <v>#N/A</v>
      </c>
      <c r="Z1777" s="8" t="e">
        <v>#N/A</v>
      </c>
      <c r="AA1777" s="30" t="e">
        <v>#N/A</v>
      </c>
      <c r="AB1777" t="e">
        <v>#N/A</v>
      </c>
      <c r="AC1777" t="e">
        <v>#N/A</v>
      </c>
      <c r="AD1777" t="e">
        <v>#N/A</v>
      </c>
      <c r="AE1777" t="e">
        <v>#N/A</v>
      </c>
      <c r="AF1777" t="e">
        <v>#N/A</v>
      </c>
    </row>
    <row r="1778" spans="1:32" x14ac:dyDescent="0.25">
      <c r="A1778" t="e">
        <v>#N/A</v>
      </c>
      <c r="B1778" s="33" t="e">
        <v>#N/A</v>
      </c>
      <c r="C1778" t="e">
        <v>#N/A</v>
      </c>
      <c r="D1778" t="e">
        <v>#N/A</v>
      </c>
      <c r="E1778" s="69" t="e">
        <v>#N/A</v>
      </c>
      <c r="F1778" s="3" t="e">
        <v>#N/A</v>
      </c>
      <c r="G1778" s="3" t="e">
        <v>#N/A</v>
      </c>
      <c r="H1778" s="3" t="e">
        <v>#N/A</v>
      </c>
      <c r="I1778" s="80" t="e">
        <v>#N/A</v>
      </c>
      <c r="J1778" s="80" t="e">
        <v>#N/A</v>
      </c>
      <c r="K1778" s="85" t="e">
        <v>#N/A</v>
      </c>
      <c r="L1778" s="9" t="e">
        <v>#N/A</v>
      </c>
      <c r="M1778" s="93" t="e">
        <v>#N/A</v>
      </c>
      <c r="N1778" s="8" t="e">
        <v>#N/A</v>
      </c>
      <c r="O1778" t="e">
        <v>#N/A</v>
      </c>
      <c r="P1778" t="e">
        <v>#N/A</v>
      </c>
      <c r="Q1778" t="e">
        <v>#N/A</v>
      </c>
      <c r="R1778" s="2" t="e">
        <v>#N/A</v>
      </c>
      <c r="S1778" t="e">
        <v>#N/A</v>
      </c>
      <c r="T1778" s="3" t="e">
        <v>#N/A</v>
      </c>
      <c r="U1778" s="3" t="e">
        <v>#N/A</v>
      </c>
      <c r="V1778" t="e">
        <v>#N/A</v>
      </c>
      <c r="W1778" t="e">
        <v>#N/A</v>
      </c>
      <c r="X1778" t="e">
        <v>#N/A</v>
      </c>
      <c r="Y1778" s="3" t="e">
        <v>#N/A</v>
      </c>
      <c r="Z1778" s="8" t="e">
        <v>#N/A</v>
      </c>
      <c r="AA1778" s="30" t="e">
        <v>#N/A</v>
      </c>
      <c r="AB1778" t="e">
        <v>#N/A</v>
      </c>
      <c r="AC1778" t="e">
        <v>#N/A</v>
      </c>
      <c r="AD1778" t="e">
        <v>#N/A</v>
      </c>
      <c r="AE1778" t="e">
        <v>#N/A</v>
      </c>
      <c r="AF1778" t="e">
        <v>#N/A</v>
      </c>
    </row>
    <row r="1779" spans="1:32" x14ac:dyDescent="0.25">
      <c r="A1779" t="e">
        <v>#N/A</v>
      </c>
      <c r="B1779" s="33" t="e">
        <v>#N/A</v>
      </c>
      <c r="C1779" t="e">
        <v>#N/A</v>
      </c>
      <c r="D1779" t="e">
        <v>#N/A</v>
      </c>
      <c r="E1779" s="69" t="e">
        <v>#N/A</v>
      </c>
      <c r="F1779" s="3" t="e">
        <v>#N/A</v>
      </c>
      <c r="G1779" s="3" t="e">
        <v>#N/A</v>
      </c>
      <c r="H1779" s="3" t="e">
        <v>#N/A</v>
      </c>
      <c r="I1779" s="80" t="e">
        <v>#N/A</v>
      </c>
      <c r="J1779" s="80" t="e">
        <v>#N/A</v>
      </c>
      <c r="K1779" s="85" t="e">
        <v>#N/A</v>
      </c>
      <c r="L1779" s="9" t="e">
        <v>#N/A</v>
      </c>
      <c r="M1779" s="93" t="e">
        <v>#N/A</v>
      </c>
      <c r="N1779" s="8" t="e">
        <v>#N/A</v>
      </c>
      <c r="O1779" t="e">
        <v>#N/A</v>
      </c>
      <c r="P1779" t="e">
        <v>#N/A</v>
      </c>
      <c r="Q1779" t="e">
        <v>#N/A</v>
      </c>
      <c r="R1779" s="2" t="e">
        <v>#N/A</v>
      </c>
      <c r="S1779" t="e">
        <v>#N/A</v>
      </c>
      <c r="T1779" s="3" t="e">
        <v>#N/A</v>
      </c>
      <c r="U1779" s="3" t="e">
        <v>#N/A</v>
      </c>
      <c r="V1779" t="e">
        <v>#N/A</v>
      </c>
      <c r="W1779" t="e">
        <v>#N/A</v>
      </c>
      <c r="X1779" t="e">
        <v>#N/A</v>
      </c>
      <c r="Y1779" s="3" t="e">
        <v>#N/A</v>
      </c>
      <c r="Z1779" s="8" t="e">
        <v>#N/A</v>
      </c>
      <c r="AA1779" s="30" t="e">
        <v>#N/A</v>
      </c>
      <c r="AB1779" t="e">
        <v>#N/A</v>
      </c>
      <c r="AC1779" t="e">
        <v>#N/A</v>
      </c>
      <c r="AD1779" t="e">
        <v>#N/A</v>
      </c>
      <c r="AE1779" t="e">
        <v>#N/A</v>
      </c>
      <c r="AF1779" t="e">
        <v>#N/A</v>
      </c>
    </row>
    <row r="1780" spans="1:32" x14ac:dyDescent="0.25">
      <c r="A1780" t="e">
        <v>#N/A</v>
      </c>
      <c r="B1780" s="33" t="e">
        <v>#N/A</v>
      </c>
      <c r="C1780" t="e">
        <v>#N/A</v>
      </c>
      <c r="D1780" t="e">
        <v>#N/A</v>
      </c>
      <c r="E1780" s="69" t="e">
        <v>#N/A</v>
      </c>
      <c r="F1780" s="3" t="e">
        <v>#N/A</v>
      </c>
      <c r="G1780" s="3" t="e">
        <v>#N/A</v>
      </c>
      <c r="H1780" s="3" t="e">
        <v>#N/A</v>
      </c>
      <c r="I1780" s="80" t="e">
        <v>#N/A</v>
      </c>
      <c r="J1780" s="80" t="e">
        <v>#N/A</v>
      </c>
      <c r="K1780" s="85" t="e">
        <v>#N/A</v>
      </c>
      <c r="L1780" s="9" t="e">
        <v>#N/A</v>
      </c>
      <c r="M1780" s="93" t="e">
        <v>#N/A</v>
      </c>
      <c r="N1780" s="8" t="e">
        <v>#N/A</v>
      </c>
      <c r="O1780" t="e">
        <v>#N/A</v>
      </c>
      <c r="P1780" t="e">
        <v>#N/A</v>
      </c>
      <c r="Q1780" t="e">
        <v>#N/A</v>
      </c>
      <c r="R1780" s="2" t="e">
        <v>#N/A</v>
      </c>
      <c r="S1780" t="e">
        <v>#N/A</v>
      </c>
      <c r="T1780" s="3" t="e">
        <v>#N/A</v>
      </c>
      <c r="U1780" s="3" t="e">
        <v>#N/A</v>
      </c>
      <c r="V1780" t="e">
        <v>#N/A</v>
      </c>
      <c r="W1780" t="e">
        <v>#N/A</v>
      </c>
      <c r="X1780" t="e">
        <v>#N/A</v>
      </c>
      <c r="Y1780" s="3" t="e">
        <v>#N/A</v>
      </c>
      <c r="Z1780" s="8" t="e">
        <v>#N/A</v>
      </c>
      <c r="AA1780" s="3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</row>
    <row r="1781" spans="1:32" x14ac:dyDescent="0.25">
      <c r="A1781" t="e">
        <v>#N/A</v>
      </c>
      <c r="B1781" s="33" t="e">
        <v>#N/A</v>
      </c>
      <c r="C1781" t="e">
        <v>#N/A</v>
      </c>
      <c r="D1781" t="e">
        <v>#N/A</v>
      </c>
      <c r="E1781" s="69" t="e">
        <v>#N/A</v>
      </c>
      <c r="F1781" s="3" t="e">
        <v>#N/A</v>
      </c>
      <c r="G1781" s="3" t="e">
        <v>#N/A</v>
      </c>
      <c r="H1781" s="3" t="e">
        <v>#N/A</v>
      </c>
      <c r="I1781" s="80" t="e">
        <v>#N/A</v>
      </c>
      <c r="J1781" s="80" t="e">
        <v>#N/A</v>
      </c>
      <c r="K1781" s="85" t="e">
        <v>#N/A</v>
      </c>
      <c r="L1781" s="9" t="e">
        <v>#N/A</v>
      </c>
      <c r="M1781" s="93" t="e">
        <v>#N/A</v>
      </c>
      <c r="N1781" s="8" t="e">
        <v>#N/A</v>
      </c>
      <c r="O1781" t="e">
        <v>#N/A</v>
      </c>
      <c r="P1781" t="e">
        <v>#N/A</v>
      </c>
      <c r="Q1781" t="e">
        <v>#N/A</v>
      </c>
      <c r="R1781" s="2" t="e">
        <v>#N/A</v>
      </c>
      <c r="S1781" t="e">
        <v>#N/A</v>
      </c>
      <c r="T1781" s="3" t="e">
        <v>#N/A</v>
      </c>
      <c r="U1781" s="3" t="e">
        <v>#N/A</v>
      </c>
      <c r="V1781" t="e">
        <v>#N/A</v>
      </c>
      <c r="W1781" t="e">
        <v>#N/A</v>
      </c>
      <c r="X1781" t="e">
        <v>#N/A</v>
      </c>
      <c r="Y1781" s="3" t="e">
        <v>#N/A</v>
      </c>
      <c r="Z1781" s="8" t="e">
        <v>#N/A</v>
      </c>
      <c r="AA1781" s="30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</row>
    <row r="1782" spans="1:32" x14ac:dyDescent="0.25">
      <c r="A1782" t="e">
        <v>#N/A</v>
      </c>
      <c r="B1782" s="33" t="e">
        <v>#N/A</v>
      </c>
      <c r="C1782" t="e">
        <v>#N/A</v>
      </c>
      <c r="D1782" t="e">
        <v>#N/A</v>
      </c>
      <c r="E1782" s="69" t="e">
        <v>#N/A</v>
      </c>
      <c r="F1782" s="3" t="e">
        <v>#N/A</v>
      </c>
      <c r="G1782" s="3" t="e">
        <v>#N/A</v>
      </c>
      <c r="H1782" s="3" t="e">
        <v>#N/A</v>
      </c>
      <c r="I1782" s="80" t="e">
        <v>#N/A</v>
      </c>
      <c r="J1782" s="80" t="e">
        <v>#N/A</v>
      </c>
      <c r="K1782" s="85" t="e">
        <v>#N/A</v>
      </c>
      <c r="L1782" s="9" t="e">
        <v>#N/A</v>
      </c>
      <c r="M1782" s="93" t="e">
        <v>#N/A</v>
      </c>
      <c r="N1782" s="8" t="e">
        <v>#N/A</v>
      </c>
      <c r="O1782" t="e">
        <v>#N/A</v>
      </c>
      <c r="P1782" t="e">
        <v>#N/A</v>
      </c>
      <c r="Q1782" t="e">
        <v>#N/A</v>
      </c>
      <c r="R1782" s="2" t="e">
        <v>#N/A</v>
      </c>
      <c r="S1782" t="e">
        <v>#N/A</v>
      </c>
      <c r="T1782" s="3" t="e">
        <v>#N/A</v>
      </c>
      <c r="U1782" s="3" t="e">
        <v>#N/A</v>
      </c>
      <c r="V1782" t="e">
        <v>#N/A</v>
      </c>
      <c r="W1782" t="e">
        <v>#N/A</v>
      </c>
      <c r="X1782" t="e">
        <v>#N/A</v>
      </c>
      <c r="Y1782" s="3" t="e">
        <v>#N/A</v>
      </c>
      <c r="Z1782" s="8" t="e">
        <v>#N/A</v>
      </c>
      <c r="AA1782" s="30" t="e">
        <v>#N/A</v>
      </c>
      <c r="AB1782" t="e">
        <v>#N/A</v>
      </c>
      <c r="AC1782" t="e">
        <v>#N/A</v>
      </c>
      <c r="AD1782" t="e">
        <v>#N/A</v>
      </c>
      <c r="AE1782" t="e">
        <v>#N/A</v>
      </c>
      <c r="AF1782" t="e">
        <v>#N/A</v>
      </c>
    </row>
    <row r="1783" spans="1:32" x14ac:dyDescent="0.25">
      <c r="A1783" t="e">
        <v>#N/A</v>
      </c>
      <c r="B1783" s="33" t="e">
        <v>#N/A</v>
      </c>
      <c r="C1783" t="e">
        <v>#N/A</v>
      </c>
      <c r="D1783" t="e">
        <v>#N/A</v>
      </c>
      <c r="E1783" s="69" t="e">
        <v>#N/A</v>
      </c>
      <c r="F1783" s="3" t="e">
        <v>#N/A</v>
      </c>
      <c r="G1783" s="3" t="e">
        <v>#N/A</v>
      </c>
      <c r="H1783" s="3" t="e">
        <v>#N/A</v>
      </c>
      <c r="I1783" s="80" t="e">
        <v>#N/A</v>
      </c>
      <c r="J1783" s="80" t="e">
        <v>#N/A</v>
      </c>
      <c r="K1783" s="85" t="e">
        <v>#N/A</v>
      </c>
      <c r="L1783" s="9" t="e">
        <v>#N/A</v>
      </c>
      <c r="M1783" s="93" t="e">
        <v>#N/A</v>
      </c>
      <c r="N1783" s="8" t="e">
        <v>#N/A</v>
      </c>
      <c r="O1783" t="e">
        <v>#N/A</v>
      </c>
      <c r="P1783" t="e">
        <v>#N/A</v>
      </c>
      <c r="Q1783" t="e">
        <v>#N/A</v>
      </c>
      <c r="R1783" s="2" t="e">
        <v>#N/A</v>
      </c>
      <c r="S1783" t="e">
        <v>#N/A</v>
      </c>
      <c r="T1783" s="3" t="e">
        <v>#N/A</v>
      </c>
      <c r="U1783" s="3" t="e">
        <v>#N/A</v>
      </c>
      <c r="V1783" t="e">
        <v>#N/A</v>
      </c>
      <c r="W1783" t="e">
        <v>#N/A</v>
      </c>
      <c r="X1783" t="e">
        <v>#N/A</v>
      </c>
      <c r="Y1783" s="3" t="e">
        <v>#N/A</v>
      </c>
      <c r="Z1783" s="8" t="e">
        <v>#N/A</v>
      </c>
      <c r="AA1783" s="30" t="e">
        <v>#N/A</v>
      </c>
      <c r="AB1783" t="e">
        <v>#N/A</v>
      </c>
      <c r="AC1783" t="e">
        <v>#N/A</v>
      </c>
      <c r="AD1783" t="e">
        <v>#N/A</v>
      </c>
      <c r="AE1783" t="e">
        <v>#N/A</v>
      </c>
      <c r="AF1783" t="e">
        <v>#N/A</v>
      </c>
    </row>
    <row r="1784" spans="1:32" x14ac:dyDescent="0.25">
      <c r="A1784" t="e">
        <v>#N/A</v>
      </c>
      <c r="B1784" s="33" t="e">
        <v>#N/A</v>
      </c>
      <c r="C1784" t="e">
        <v>#N/A</v>
      </c>
      <c r="D1784" t="e">
        <v>#N/A</v>
      </c>
      <c r="E1784" s="69" t="e">
        <v>#N/A</v>
      </c>
      <c r="F1784" s="3" t="e">
        <v>#N/A</v>
      </c>
      <c r="G1784" s="3" t="e">
        <v>#N/A</v>
      </c>
      <c r="H1784" s="3" t="e">
        <v>#N/A</v>
      </c>
      <c r="I1784" s="80" t="e">
        <v>#N/A</v>
      </c>
      <c r="J1784" s="80" t="e">
        <v>#N/A</v>
      </c>
      <c r="K1784" s="85" t="e">
        <v>#N/A</v>
      </c>
      <c r="L1784" s="9" t="e">
        <v>#N/A</v>
      </c>
      <c r="M1784" s="93" t="e">
        <v>#N/A</v>
      </c>
      <c r="N1784" s="8" t="e">
        <v>#N/A</v>
      </c>
      <c r="O1784" t="e">
        <v>#N/A</v>
      </c>
      <c r="P1784" t="e">
        <v>#N/A</v>
      </c>
      <c r="Q1784" t="e">
        <v>#N/A</v>
      </c>
      <c r="R1784" s="2" t="e">
        <v>#N/A</v>
      </c>
      <c r="S1784" t="e">
        <v>#N/A</v>
      </c>
      <c r="T1784" s="3" t="e">
        <v>#N/A</v>
      </c>
      <c r="U1784" s="3" t="e">
        <v>#N/A</v>
      </c>
      <c r="V1784" t="e">
        <v>#N/A</v>
      </c>
      <c r="W1784" t="e">
        <v>#N/A</v>
      </c>
      <c r="X1784" t="e">
        <v>#N/A</v>
      </c>
      <c r="Y1784" s="3" t="e">
        <v>#N/A</v>
      </c>
      <c r="Z1784" s="8" t="e">
        <v>#N/A</v>
      </c>
      <c r="AA1784" s="30" t="e">
        <v>#N/A</v>
      </c>
      <c r="AB1784" t="e">
        <v>#N/A</v>
      </c>
      <c r="AC1784" t="e">
        <v>#N/A</v>
      </c>
      <c r="AD1784" t="e">
        <v>#N/A</v>
      </c>
      <c r="AE1784" t="e">
        <v>#N/A</v>
      </c>
      <c r="AF1784" t="e">
        <v>#N/A</v>
      </c>
    </row>
    <row r="1785" spans="1:32" x14ac:dyDescent="0.25">
      <c r="A1785" t="e">
        <v>#N/A</v>
      </c>
      <c r="B1785" s="33" t="e">
        <v>#N/A</v>
      </c>
      <c r="C1785" t="e">
        <v>#N/A</v>
      </c>
      <c r="D1785" t="e">
        <v>#N/A</v>
      </c>
      <c r="E1785" s="69" t="e">
        <v>#N/A</v>
      </c>
      <c r="F1785" s="3" t="e">
        <v>#N/A</v>
      </c>
      <c r="G1785" s="3" t="e">
        <v>#N/A</v>
      </c>
      <c r="H1785" s="3" t="e">
        <v>#N/A</v>
      </c>
      <c r="I1785" s="80" t="e">
        <v>#N/A</v>
      </c>
      <c r="J1785" s="80" t="e">
        <v>#N/A</v>
      </c>
      <c r="K1785" s="85" t="e">
        <v>#N/A</v>
      </c>
      <c r="L1785" s="9" t="e">
        <v>#N/A</v>
      </c>
      <c r="M1785" s="93" t="e">
        <v>#N/A</v>
      </c>
      <c r="N1785" s="8" t="e">
        <v>#N/A</v>
      </c>
      <c r="O1785" t="e">
        <v>#N/A</v>
      </c>
      <c r="P1785" t="e">
        <v>#N/A</v>
      </c>
      <c r="Q1785" t="e">
        <v>#N/A</v>
      </c>
      <c r="R1785" s="2" t="e">
        <v>#N/A</v>
      </c>
      <c r="S1785" t="e">
        <v>#N/A</v>
      </c>
      <c r="T1785" s="3" t="e">
        <v>#N/A</v>
      </c>
      <c r="U1785" s="3" t="e">
        <v>#N/A</v>
      </c>
      <c r="V1785" t="e">
        <v>#N/A</v>
      </c>
      <c r="W1785" t="e">
        <v>#N/A</v>
      </c>
      <c r="X1785" t="e">
        <v>#N/A</v>
      </c>
      <c r="Y1785" s="3" t="e">
        <v>#N/A</v>
      </c>
      <c r="Z1785" s="8" t="e">
        <v>#N/A</v>
      </c>
      <c r="AA1785" s="30" t="e">
        <v>#N/A</v>
      </c>
      <c r="AB1785" t="e">
        <v>#N/A</v>
      </c>
      <c r="AC1785" t="e">
        <v>#N/A</v>
      </c>
      <c r="AD1785" t="e">
        <v>#N/A</v>
      </c>
      <c r="AE1785" t="e">
        <v>#N/A</v>
      </c>
      <c r="AF1785" t="e">
        <v>#N/A</v>
      </c>
    </row>
    <row r="1786" spans="1:32" x14ac:dyDescent="0.25">
      <c r="A1786" t="e">
        <v>#N/A</v>
      </c>
      <c r="B1786" s="33" t="e">
        <v>#N/A</v>
      </c>
      <c r="C1786" t="e">
        <v>#N/A</v>
      </c>
      <c r="D1786" t="e">
        <v>#N/A</v>
      </c>
      <c r="E1786" s="69" t="e">
        <v>#N/A</v>
      </c>
      <c r="F1786" s="3" t="e">
        <v>#N/A</v>
      </c>
      <c r="G1786" s="3" t="e">
        <v>#N/A</v>
      </c>
      <c r="H1786" s="3" t="e">
        <v>#N/A</v>
      </c>
      <c r="I1786" s="80" t="e">
        <v>#N/A</v>
      </c>
      <c r="J1786" s="80" t="e">
        <v>#N/A</v>
      </c>
      <c r="K1786" s="85" t="e">
        <v>#N/A</v>
      </c>
      <c r="L1786" s="9" t="e">
        <v>#N/A</v>
      </c>
      <c r="M1786" s="93" t="e">
        <v>#N/A</v>
      </c>
      <c r="N1786" s="8" t="e">
        <v>#N/A</v>
      </c>
      <c r="O1786" t="e">
        <v>#N/A</v>
      </c>
      <c r="P1786" t="e">
        <v>#N/A</v>
      </c>
      <c r="Q1786" t="e">
        <v>#N/A</v>
      </c>
      <c r="R1786" s="2" t="e">
        <v>#N/A</v>
      </c>
      <c r="S1786" t="e">
        <v>#N/A</v>
      </c>
      <c r="T1786" s="3" t="e">
        <v>#N/A</v>
      </c>
      <c r="U1786" s="3" t="e">
        <v>#N/A</v>
      </c>
      <c r="V1786" t="e">
        <v>#N/A</v>
      </c>
      <c r="W1786" t="e">
        <v>#N/A</v>
      </c>
      <c r="X1786" t="e">
        <v>#N/A</v>
      </c>
      <c r="Y1786" s="3" t="e">
        <v>#N/A</v>
      </c>
      <c r="Z1786" s="8" t="e">
        <v>#N/A</v>
      </c>
      <c r="AA1786" s="30" t="e">
        <v>#N/A</v>
      </c>
      <c r="AB1786" t="e">
        <v>#N/A</v>
      </c>
      <c r="AC1786" t="e">
        <v>#N/A</v>
      </c>
      <c r="AD1786" t="e">
        <v>#N/A</v>
      </c>
      <c r="AE1786" t="e">
        <v>#N/A</v>
      </c>
      <c r="AF1786" t="e">
        <v>#N/A</v>
      </c>
    </row>
    <row r="1787" spans="1:32" x14ac:dyDescent="0.25">
      <c r="A1787" t="e">
        <v>#N/A</v>
      </c>
      <c r="B1787" s="33" t="e">
        <v>#N/A</v>
      </c>
      <c r="C1787" t="e">
        <v>#N/A</v>
      </c>
      <c r="D1787" t="e">
        <v>#N/A</v>
      </c>
      <c r="E1787" s="69" t="e">
        <v>#N/A</v>
      </c>
      <c r="F1787" s="3" t="e">
        <v>#N/A</v>
      </c>
      <c r="G1787" s="3" t="e">
        <v>#N/A</v>
      </c>
      <c r="H1787" s="3" t="e">
        <v>#N/A</v>
      </c>
      <c r="I1787" s="80" t="e">
        <v>#N/A</v>
      </c>
      <c r="J1787" s="80" t="e">
        <v>#N/A</v>
      </c>
      <c r="K1787" s="85" t="e">
        <v>#N/A</v>
      </c>
      <c r="L1787" s="9" t="e">
        <v>#N/A</v>
      </c>
      <c r="M1787" s="93" t="e">
        <v>#N/A</v>
      </c>
      <c r="N1787" s="8" t="e">
        <v>#N/A</v>
      </c>
      <c r="O1787" t="e">
        <v>#N/A</v>
      </c>
      <c r="P1787" t="e">
        <v>#N/A</v>
      </c>
      <c r="Q1787" t="e">
        <v>#N/A</v>
      </c>
      <c r="R1787" s="2" t="e">
        <v>#N/A</v>
      </c>
      <c r="S1787" t="e">
        <v>#N/A</v>
      </c>
      <c r="T1787" s="3" t="e">
        <v>#N/A</v>
      </c>
      <c r="U1787" s="3" t="e">
        <v>#N/A</v>
      </c>
      <c r="V1787" t="e">
        <v>#N/A</v>
      </c>
      <c r="W1787" t="e">
        <v>#N/A</v>
      </c>
      <c r="X1787" t="e">
        <v>#N/A</v>
      </c>
      <c r="Y1787" s="3" t="e">
        <v>#N/A</v>
      </c>
      <c r="Z1787" s="8" t="e">
        <v>#N/A</v>
      </c>
      <c r="AA1787" s="30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</row>
    <row r="1788" spans="1:32" x14ac:dyDescent="0.25">
      <c r="A1788" t="e">
        <v>#N/A</v>
      </c>
      <c r="B1788" s="33" t="e">
        <v>#N/A</v>
      </c>
      <c r="C1788" t="e">
        <v>#N/A</v>
      </c>
      <c r="D1788" t="e">
        <v>#N/A</v>
      </c>
      <c r="E1788" s="69" t="e">
        <v>#N/A</v>
      </c>
      <c r="F1788" s="3" t="e">
        <v>#N/A</v>
      </c>
      <c r="G1788" s="3" t="e">
        <v>#N/A</v>
      </c>
      <c r="H1788" s="3" t="e">
        <v>#N/A</v>
      </c>
      <c r="I1788" s="80" t="e">
        <v>#N/A</v>
      </c>
      <c r="J1788" s="80" t="e">
        <v>#N/A</v>
      </c>
      <c r="K1788" s="85" t="e">
        <v>#N/A</v>
      </c>
      <c r="L1788" s="9" t="e">
        <v>#N/A</v>
      </c>
      <c r="M1788" s="93" t="e">
        <v>#N/A</v>
      </c>
      <c r="N1788" s="8" t="e">
        <v>#N/A</v>
      </c>
      <c r="O1788" t="e">
        <v>#N/A</v>
      </c>
      <c r="P1788" t="e">
        <v>#N/A</v>
      </c>
      <c r="Q1788" t="e">
        <v>#N/A</v>
      </c>
      <c r="R1788" s="2" t="e">
        <v>#N/A</v>
      </c>
      <c r="S1788" t="e">
        <v>#N/A</v>
      </c>
      <c r="T1788" s="3" t="e">
        <v>#N/A</v>
      </c>
      <c r="U1788" s="3" t="e">
        <v>#N/A</v>
      </c>
      <c r="V1788" t="e">
        <v>#N/A</v>
      </c>
      <c r="W1788" t="e">
        <v>#N/A</v>
      </c>
      <c r="X1788" t="e">
        <v>#N/A</v>
      </c>
      <c r="Y1788" s="3" t="e">
        <v>#N/A</v>
      </c>
      <c r="Z1788" s="8" t="e">
        <v>#N/A</v>
      </c>
      <c r="AA1788" s="30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</row>
    <row r="1789" spans="1:32" x14ac:dyDescent="0.25">
      <c r="A1789" t="e">
        <v>#N/A</v>
      </c>
      <c r="B1789" s="33" t="e">
        <v>#N/A</v>
      </c>
      <c r="C1789" t="e">
        <v>#N/A</v>
      </c>
      <c r="D1789" t="e">
        <v>#N/A</v>
      </c>
      <c r="E1789" s="69" t="e">
        <v>#N/A</v>
      </c>
      <c r="F1789" s="3" t="e">
        <v>#N/A</v>
      </c>
      <c r="G1789" s="3" t="e">
        <v>#N/A</v>
      </c>
      <c r="H1789" s="3" t="e">
        <v>#N/A</v>
      </c>
      <c r="I1789" s="80" t="e">
        <v>#N/A</v>
      </c>
      <c r="J1789" s="80" t="e">
        <v>#N/A</v>
      </c>
      <c r="K1789" s="85" t="e">
        <v>#N/A</v>
      </c>
      <c r="L1789" s="9" t="e">
        <v>#N/A</v>
      </c>
      <c r="M1789" s="93" t="e">
        <v>#N/A</v>
      </c>
      <c r="N1789" s="8" t="e">
        <v>#N/A</v>
      </c>
      <c r="O1789" t="e">
        <v>#N/A</v>
      </c>
      <c r="P1789" t="e">
        <v>#N/A</v>
      </c>
      <c r="Q1789" t="e">
        <v>#N/A</v>
      </c>
      <c r="R1789" s="2" t="e">
        <v>#N/A</v>
      </c>
      <c r="S1789" t="e">
        <v>#N/A</v>
      </c>
      <c r="T1789" s="3" t="e">
        <v>#N/A</v>
      </c>
      <c r="U1789" s="3" t="e">
        <v>#N/A</v>
      </c>
      <c r="V1789" t="e">
        <v>#N/A</v>
      </c>
      <c r="W1789" t="e">
        <v>#N/A</v>
      </c>
      <c r="X1789" t="e">
        <v>#N/A</v>
      </c>
      <c r="Y1789" s="3" t="e">
        <v>#N/A</v>
      </c>
      <c r="Z1789" s="8" t="e">
        <v>#N/A</v>
      </c>
      <c r="AA1789" s="30" t="e">
        <v>#N/A</v>
      </c>
      <c r="AB1789" t="e">
        <v>#N/A</v>
      </c>
      <c r="AC1789" t="e">
        <v>#N/A</v>
      </c>
      <c r="AD1789" t="e">
        <v>#N/A</v>
      </c>
      <c r="AE1789" t="e">
        <v>#N/A</v>
      </c>
      <c r="AF1789" t="e">
        <v>#N/A</v>
      </c>
    </row>
    <row r="1790" spans="1:32" x14ac:dyDescent="0.25">
      <c r="A1790" t="e">
        <v>#N/A</v>
      </c>
      <c r="B1790" s="33" t="e">
        <v>#N/A</v>
      </c>
      <c r="C1790" t="e">
        <v>#N/A</v>
      </c>
      <c r="D1790" t="e">
        <v>#N/A</v>
      </c>
      <c r="E1790" s="69" t="e">
        <v>#N/A</v>
      </c>
      <c r="F1790" s="3" t="e">
        <v>#N/A</v>
      </c>
      <c r="G1790" s="3" t="e">
        <v>#N/A</v>
      </c>
      <c r="H1790" s="3" t="e">
        <v>#N/A</v>
      </c>
      <c r="I1790" s="80" t="e">
        <v>#N/A</v>
      </c>
      <c r="J1790" s="80" t="e">
        <v>#N/A</v>
      </c>
      <c r="K1790" s="85" t="e">
        <v>#N/A</v>
      </c>
      <c r="L1790" s="9" t="e">
        <v>#N/A</v>
      </c>
      <c r="M1790" s="93" t="e">
        <v>#N/A</v>
      </c>
      <c r="N1790" s="8" t="e">
        <v>#N/A</v>
      </c>
      <c r="O1790" t="e">
        <v>#N/A</v>
      </c>
      <c r="P1790" t="e">
        <v>#N/A</v>
      </c>
      <c r="Q1790" t="e">
        <v>#N/A</v>
      </c>
      <c r="R1790" s="2" t="e">
        <v>#N/A</v>
      </c>
      <c r="S1790" t="e">
        <v>#N/A</v>
      </c>
      <c r="T1790" s="3" t="e">
        <v>#N/A</v>
      </c>
      <c r="U1790" s="3" t="e">
        <v>#N/A</v>
      </c>
      <c r="V1790" t="e">
        <v>#N/A</v>
      </c>
      <c r="W1790" t="e">
        <v>#N/A</v>
      </c>
      <c r="X1790" t="e">
        <v>#N/A</v>
      </c>
      <c r="Y1790" s="3" t="e">
        <v>#N/A</v>
      </c>
      <c r="Z1790" s="8" t="e">
        <v>#N/A</v>
      </c>
      <c r="AA1790" s="30" t="e">
        <v>#N/A</v>
      </c>
      <c r="AB1790" t="e">
        <v>#N/A</v>
      </c>
      <c r="AC1790" t="e">
        <v>#N/A</v>
      </c>
      <c r="AD1790" t="e">
        <v>#N/A</v>
      </c>
      <c r="AE1790" t="e">
        <v>#N/A</v>
      </c>
      <c r="AF1790" t="e">
        <v>#N/A</v>
      </c>
    </row>
    <row r="1791" spans="1:32" x14ac:dyDescent="0.25">
      <c r="A1791" t="e">
        <v>#N/A</v>
      </c>
      <c r="B1791" s="33" t="e">
        <v>#N/A</v>
      </c>
      <c r="C1791" t="e">
        <v>#N/A</v>
      </c>
      <c r="D1791" t="e">
        <v>#N/A</v>
      </c>
      <c r="E1791" s="69" t="e">
        <v>#N/A</v>
      </c>
      <c r="F1791" s="3" t="e">
        <v>#N/A</v>
      </c>
      <c r="G1791" s="3" t="e">
        <v>#N/A</v>
      </c>
      <c r="H1791" s="3" t="e">
        <v>#N/A</v>
      </c>
      <c r="I1791" s="80" t="e">
        <v>#N/A</v>
      </c>
      <c r="J1791" s="80" t="e">
        <v>#N/A</v>
      </c>
      <c r="K1791" s="85" t="e">
        <v>#N/A</v>
      </c>
      <c r="L1791" s="9" t="e">
        <v>#N/A</v>
      </c>
      <c r="M1791" s="93" t="e">
        <v>#N/A</v>
      </c>
      <c r="N1791" s="8" t="e">
        <v>#N/A</v>
      </c>
      <c r="O1791" t="e">
        <v>#N/A</v>
      </c>
      <c r="P1791" t="e">
        <v>#N/A</v>
      </c>
      <c r="Q1791" t="e">
        <v>#N/A</v>
      </c>
      <c r="R1791" s="2" t="e">
        <v>#N/A</v>
      </c>
      <c r="S1791" t="e">
        <v>#N/A</v>
      </c>
      <c r="T1791" s="3" t="e">
        <v>#N/A</v>
      </c>
      <c r="U1791" s="3" t="e">
        <v>#N/A</v>
      </c>
      <c r="V1791" t="e">
        <v>#N/A</v>
      </c>
      <c r="W1791" t="e">
        <v>#N/A</v>
      </c>
      <c r="X1791" t="e">
        <v>#N/A</v>
      </c>
      <c r="Y1791" s="3" t="e">
        <v>#N/A</v>
      </c>
      <c r="Z1791" s="8" t="e">
        <v>#N/A</v>
      </c>
      <c r="AA1791" s="30" t="e">
        <v>#N/A</v>
      </c>
      <c r="AB1791" t="e">
        <v>#N/A</v>
      </c>
      <c r="AC1791" t="e">
        <v>#N/A</v>
      </c>
      <c r="AD1791" t="e">
        <v>#N/A</v>
      </c>
      <c r="AE1791" t="e">
        <v>#N/A</v>
      </c>
      <c r="AF1791" t="e">
        <v>#N/A</v>
      </c>
    </row>
    <row r="1792" spans="1:32" x14ac:dyDescent="0.25">
      <c r="A1792" t="e">
        <v>#N/A</v>
      </c>
      <c r="B1792" s="33" t="e">
        <v>#N/A</v>
      </c>
      <c r="C1792" t="e">
        <v>#N/A</v>
      </c>
      <c r="D1792" t="e">
        <v>#N/A</v>
      </c>
      <c r="E1792" s="69" t="e">
        <v>#N/A</v>
      </c>
      <c r="F1792" s="3" t="e">
        <v>#N/A</v>
      </c>
      <c r="G1792" s="3" t="e">
        <v>#N/A</v>
      </c>
      <c r="H1792" s="3" t="e">
        <v>#N/A</v>
      </c>
      <c r="I1792" s="80" t="e">
        <v>#N/A</v>
      </c>
      <c r="J1792" s="80" t="e">
        <v>#N/A</v>
      </c>
      <c r="K1792" s="85" t="e">
        <v>#N/A</v>
      </c>
      <c r="L1792" s="9" t="e">
        <v>#N/A</v>
      </c>
      <c r="M1792" s="93" t="e">
        <v>#N/A</v>
      </c>
      <c r="N1792" s="8" t="e">
        <v>#N/A</v>
      </c>
      <c r="O1792" t="e">
        <v>#N/A</v>
      </c>
      <c r="P1792" t="e">
        <v>#N/A</v>
      </c>
      <c r="Q1792" t="e">
        <v>#N/A</v>
      </c>
      <c r="R1792" s="2" t="e">
        <v>#N/A</v>
      </c>
      <c r="S1792" t="e">
        <v>#N/A</v>
      </c>
      <c r="T1792" s="3" t="e">
        <v>#N/A</v>
      </c>
      <c r="U1792" s="3" t="e">
        <v>#N/A</v>
      </c>
      <c r="V1792" t="e">
        <v>#N/A</v>
      </c>
      <c r="W1792" t="e">
        <v>#N/A</v>
      </c>
      <c r="X1792" t="e">
        <v>#N/A</v>
      </c>
      <c r="Y1792" s="3" t="e">
        <v>#N/A</v>
      </c>
      <c r="Z1792" s="8" t="e">
        <v>#N/A</v>
      </c>
      <c r="AA1792" s="30" t="e">
        <v>#N/A</v>
      </c>
      <c r="AB1792" t="e">
        <v>#N/A</v>
      </c>
      <c r="AC1792" t="e">
        <v>#N/A</v>
      </c>
      <c r="AD1792" t="e">
        <v>#N/A</v>
      </c>
      <c r="AE1792" t="e">
        <v>#N/A</v>
      </c>
      <c r="AF1792" t="e">
        <v>#N/A</v>
      </c>
    </row>
    <row r="1793" spans="1:32" x14ac:dyDescent="0.25">
      <c r="A1793" t="e">
        <v>#N/A</v>
      </c>
      <c r="B1793" s="33" t="e">
        <v>#N/A</v>
      </c>
      <c r="C1793" t="e">
        <v>#N/A</v>
      </c>
      <c r="D1793" t="e">
        <v>#N/A</v>
      </c>
      <c r="E1793" s="69" t="e">
        <v>#N/A</v>
      </c>
      <c r="F1793" s="3" t="e">
        <v>#N/A</v>
      </c>
      <c r="G1793" s="3" t="e">
        <v>#N/A</v>
      </c>
      <c r="H1793" s="3" t="e">
        <v>#N/A</v>
      </c>
      <c r="I1793" s="80" t="e">
        <v>#N/A</v>
      </c>
      <c r="J1793" s="80" t="e">
        <v>#N/A</v>
      </c>
      <c r="K1793" s="85" t="e">
        <v>#N/A</v>
      </c>
      <c r="L1793" s="9" t="e">
        <v>#N/A</v>
      </c>
      <c r="M1793" s="93" t="e">
        <v>#N/A</v>
      </c>
      <c r="N1793" s="8" t="e">
        <v>#N/A</v>
      </c>
      <c r="O1793" t="e">
        <v>#N/A</v>
      </c>
      <c r="P1793" t="e">
        <v>#N/A</v>
      </c>
      <c r="Q1793" t="e">
        <v>#N/A</v>
      </c>
      <c r="R1793" s="2" t="e">
        <v>#N/A</v>
      </c>
      <c r="S1793" t="e">
        <v>#N/A</v>
      </c>
      <c r="T1793" s="3" t="e">
        <v>#N/A</v>
      </c>
      <c r="U1793" s="3" t="e">
        <v>#N/A</v>
      </c>
      <c r="V1793" t="e">
        <v>#N/A</v>
      </c>
      <c r="W1793" t="e">
        <v>#N/A</v>
      </c>
      <c r="X1793" t="e">
        <v>#N/A</v>
      </c>
      <c r="Y1793" s="3" t="e">
        <v>#N/A</v>
      </c>
      <c r="Z1793" s="8" t="e">
        <v>#N/A</v>
      </c>
      <c r="AA1793" s="30" t="e">
        <v>#N/A</v>
      </c>
      <c r="AB1793" t="e">
        <v>#N/A</v>
      </c>
      <c r="AC1793" t="e">
        <v>#N/A</v>
      </c>
      <c r="AD1793" t="e">
        <v>#N/A</v>
      </c>
      <c r="AE1793" t="e">
        <v>#N/A</v>
      </c>
      <c r="AF1793" t="e">
        <v>#N/A</v>
      </c>
    </row>
    <row r="1794" spans="1:32" x14ac:dyDescent="0.25">
      <c r="A1794" t="e">
        <v>#N/A</v>
      </c>
      <c r="B1794" s="33" t="e">
        <v>#N/A</v>
      </c>
      <c r="C1794" t="e">
        <v>#N/A</v>
      </c>
      <c r="D1794" t="e">
        <v>#N/A</v>
      </c>
      <c r="E1794" s="69" t="e">
        <v>#N/A</v>
      </c>
      <c r="F1794" s="3" t="e">
        <v>#N/A</v>
      </c>
      <c r="G1794" s="3" t="e">
        <v>#N/A</v>
      </c>
      <c r="H1794" s="3" t="e">
        <v>#N/A</v>
      </c>
      <c r="I1794" s="80" t="e">
        <v>#N/A</v>
      </c>
      <c r="J1794" s="80" t="e">
        <v>#N/A</v>
      </c>
      <c r="K1794" s="85" t="e">
        <v>#N/A</v>
      </c>
      <c r="L1794" s="9" t="e">
        <v>#N/A</v>
      </c>
      <c r="M1794" s="93" t="e">
        <v>#N/A</v>
      </c>
      <c r="N1794" s="8" t="e">
        <v>#N/A</v>
      </c>
      <c r="O1794" t="e">
        <v>#N/A</v>
      </c>
      <c r="P1794" t="e">
        <v>#N/A</v>
      </c>
      <c r="Q1794" t="e">
        <v>#N/A</v>
      </c>
      <c r="R1794" s="2" t="e">
        <v>#N/A</v>
      </c>
      <c r="S1794" t="e">
        <v>#N/A</v>
      </c>
      <c r="T1794" s="3" t="e">
        <v>#N/A</v>
      </c>
      <c r="U1794" s="3" t="e">
        <v>#N/A</v>
      </c>
      <c r="V1794" t="e">
        <v>#N/A</v>
      </c>
      <c r="W1794" t="e">
        <v>#N/A</v>
      </c>
      <c r="X1794" t="e">
        <v>#N/A</v>
      </c>
      <c r="Y1794" s="3" t="e">
        <v>#N/A</v>
      </c>
      <c r="Z1794" s="8" t="e">
        <v>#N/A</v>
      </c>
      <c r="AA1794" s="30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</row>
    <row r="1795" spans="1:32" x14ac:dyDescent="0.25">
      <c r="A1795" t="e">
        <v>#N/A</v>
      </c>
      <c r="B1795" s="33" t="e">
        <v>#N/A</v>
      </c>
      <c r="C1795" t="e">
        <v>#N/A</v>
      </c>
      <c r="D1795" t="e">
        <v>#N/A</v>
      </c>
      <c r="E1795" s="69" t="e">
        <v>#N/A</v>
      </c>
      <c r="F1795" s="3" t="e">
        <v>#N/A</v>
      </c>
      <c r="G1795" s="3" t="e">
        <v>#N/A</v>
      </c>
      <c r="H1795" s="3" t="e">
        <v>#N/A</v>
      </c>
      <c r="I1795" s="80" t="e">
        <v>#N/A</v>
      </c>
      <c r="J1795" s="80" t="e">
        <v>#N/A</v>
      </c>
      <c r="K1795" s="85" t="e">
        <v>#N/A</v>
      </c>
      <c r="L1795" s="9" t="e">
        <v>#N/A</v>
      </c>
      <c r="M1795" s="93" t="e">
        <v>#N/A</v>
      </c>
      <c r="N1795" s="8" t="e">
        <v>#N/A</v>
      </c>
      <c r="O1795" t="e">
        <v>#N/A</v>
      </c>
      <c r="P1795" t="e">
        <v>#N/A</v>
      </c>
      <c r="Q1795" t="e">
        <v>#N/A</v>
      </c>
      <c r="R1795" s="2" t="e">
        <v>#N/A</v>
      </c>
      <c r="S1795" t="e">
        <v>#N/A</v>
      </c>
      <c r="T1795" s="3" t="e">
        <v>#N/A</v>
      </c>
      <c r="U1795" s="3" t="e">
        <v>#N/A</v>
      </c>
      <c r="V1795" t="e">
        <v>#N/A</v>
      </c>
      <c r="W1795" t="e">
        <v>#N/A</v>
      </c>
      <c r="X1795" t="e">
        <v>#N/A</v>
      </c>
      <c r="Y1795" s="3" t="e">
        <v>#N/A</v>
      </c>
      <c r="Z1795" s="8" t="e">
        <v>#N/A</v>
      </c>
      <c r="AA1795" s="30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</row>
    <row r="1796" spans="1:32" x14ac:dyDescent="0.25">
      <c r="A1796" t="e">
        <v>#N/A</v>
      </c>
      <c r="B1796" s="33" t="e">
        <v>#N/A</v>
      </c>
      <c r="C1796" t="e">
        <v>#N/A</v>
      </c>
      <c r="D1796" t="e">
        <v>#N/A</v>
      </c>
      <c r="E1796" s="69" t="e">
        <v>#N/A</v>
      </c>
      <c r="F1796" s="3" t="e">
        <v>#N/A</v>
      </c>
      <c r="G1796" s="3" t="e">
        <v>#N/A</v>
      </c>
      <c r="H1796" s="3" t="e">
        <v>#N/A</v>
      </c>
      <c r="I1796" s="80" t="e">
        <v>#N/A</v>
      </c>
      <c r="J1796" s="80" t="e">
        <v>#N/A</v>
      </c>
      <c r="K1796" s="85" t="e">
        <v>#N/A</v>
      </c>
      <c r="L1796" s="9" t="e">
        <v>#N/A</v>
      </c>
      <c r="M1796" s="93" t="e">
        <v>#N/A</v>
      </c>
      <c r="N1796" s="8" t="e">
        <v>#N/A</v>
      </c>
      <c r="O1796" t="e">
        <v>#N/A</v>
      </c>
      <c r="P1796" t="e">
        <v>#N/A</v>
      </c>
      <c r="Q1796" t="e">
        <v>#N/A</v>
      </c>
      <c r="R1796" s="2" t="e">
        <v>#N/A</v>
      </c>
      <c r="S1796" t="e">
        <v>#N/A</v>
      </c>
      <c r="T1796" s="3" t="e">
        <v>#N/A</v>
      </c>
      <c r="U1796" s="3" t="e">
        <v>#N/A</v>
      </c>
      <c r="V1796" t="e">
        <v>#N/A</v>
      </c>
      <c r="W1796" t="e">
        <v>#N/A</v>
      </c>
      <c r="X1796" t="e">
        <v>#N/A</v>
      </c>
      <c r="Y1796" s="3" t="e">
        <v>#N/A</v>
      </c>
      <c r="Z1796" s="8" t="e">
        <v>#N/A</v>
      </c>
      <c r="AA1796" s="30" t="e">
        <v>#N/A</v>
      </c>
      <c r="AB1796" t="e">
        <v>#N/A</v>
      </c>
      <c r="AC1796" t="e">
        <v>#N/A</v>
      </c>
      <c r="AD1796" t="e">
        <v>#N/A</v>
      </c>
      <c r="AE1796" t="e">
        <v>#N/A</v>
      </c>
      <c r="AF1796" t="e">
        <v>#N/A</v>
      </c>
    </row>
    <row r="1797" spans="1:32" x14ac:dyDescent="0.25">
      <c r="A1797" t="e">
        <v>#N/A</v>
      </c>
      <c r="B1797" s="33" t="e">
        <v>#N/A</v>
      </c>
      <c r="C1797" t="e">
        <v>#N/A</v>
      </c>
      <c r="D1797" t="e">
        <v>#N/A</v>
      </c>
      <c r="E1797" s="69" t="e">
        <v>#N/A</v>
      </c>
      <c r="F1797" s="3" t="e">
        <v>#N/A</v>
      </c>
      <c r="G1797" s="3" t="e">
        <v>#N/A</v>
      </c>
      <c r="H1797" s="3" t="e">
        <v>#N/A</v>
      </c>
      <c r="I1797" s="80" t="e">
        <v>#N/A</v>
      </c>
      <c r="J1797" s="80" t="e">
        <v>#N/A</v>
      </c>
      <c r="K1797" s="85" t="e">
        <v>#N/A</v>
      </c>
      <c r="L1797" s="9" t="e">
        <v>#N/A</v>
      </c>
      <c r="M1797" s="93" t="e">
        <v>#N/A</v>
      </c>
      <c r="N1797" s="8" t="e">
        <v>#N/A</v>
      </c>
      <c r="O1797" t="e">
        <v>#N/A</v>
      </c>
      <c r="P1797" t="e">
        <v>#N/A</v>
      </c>
      <c r="Q1797" t="e">
        <v>#N/A</v>
      </c>
      <c r="R1797" s="2" t="e">
        <v>#N/A</v>
      </c>
      <c r="S1797" t="e">
        <v>#N/A</v>
      </c>
      <c r="T1797" s="3" t="e">
        <v>#N/A</v>
      </c>
      <c r="U1797" s="3" t="e">
        <v>#N/A</v>
      </c>
      <c r="V1797" t="e">
        <v>#N/A</v>
      </c>
      <c r="W1797" t="e">
        <v>#N/A</v>
      </c>
      <c r="X1797" t="e">
        <v>#N/A</v>
      </c>
      <c r="Y1797" s="3" t="e">
        <v>#N/A</v>
      </c>
      <c r="Z1797" s="8" t="e">
        <v>#N/A</v>
      </c>
      <c r="AA1797" s="30" t="e">
        <v>#N/A</v>
      </c>
      <c r="AB1797" t="e">
        <v>#N/A</v>
      </c>
      <c r="AC1797" t="e">
        <v>#N/A</v>
      </c>
      <c r="AD1797" t="e">
        <v>#N/A</v>
      </c>
      <c r="AE1797" t="e">
        <v>#N/A</v>
      </c>
      <c r="AF1797" t="e">
        <v>#N/A</v>
      </c>
    </row>
    <row r="1798" spans="1:32" x14ac:dyDescent="0.25">
      <c r="A1798" t="e">
        <v>#N/A</v>
      </c>
      <c r="B1798" s="33" t="e">
        <v>#N/A</v>
      </c>
      <c r="C1798" t="e">
        <v>#N/A</v>
      </c>
      <c r="D1798" t="e">
        <v>#N/A</v>
      </c>
      <c r="E1798" s="69" t="e">
        <v>#N/A</v>
      </c>
      <c r="F1798" s="3" t="e">
        <v>#N/A</v>
      </c>
      <c r="G1798" s="3" t="e">
        <v>#N/A</v>
      </c>
      <c r="H1798" s="3" t="e">
        <v>#N/A</v>
      </c>
      <c r="I1798" s="80" t="e">
        <v>#N/A</v>
      </c>
      <c r="J1798" s="80" t="e">
        <v>#N/A</v>
      </c>
      <c r="K1798" s="85" t="e">
        <v>#N/A</v>
      </c>
      <c r="L1798" s="9" t="e">
        <v>#N/A</v>
      </c>
      <c r="M1798" s="93" t="e">
        <v>#N/A</v>
      </c>
      <c r="N1798" s="8" t="e">
        <v>#N/A</v>
      </c>
      <c r="O1798" t="e">
        <v>#N/A</v>
      </c>
      <c r="P1798" t="e">
        <v>#N/A</v>
      </c>
      <c r="Q1798" t="e">
        <v>#N/A</v>
      </c>
      <c r="R1798" s="2" t="e">
        <v>#N/A</v>
      </c>
      <c r="S1798" t="e">
        <v>#N/A</v>
      </c>
      <c r="T1798" s="3" t="e">
        <v>#N/A</v>
      </c>
      <c r="U1798" s="3" t="e">
        <v>#N/A</v>
      </c>
      <c r="V1798" t="e">
        <v>#N/A</v>
      </c>
      <c r="W1798" t="e">
        <v>#N/A</v>
      </c>
      <c r="X1798" t="e">
        <v>#N/A</v>
      </c>
      <c r="Y1798" s="3" t="e">
        <v>#N/A</v>
      </c>
      <c r="Z1798" s="8" t="e">
        <v>#N/A</v>
      </c>
      <c r="AA1798" s="30" t="e">
        <v>#N/A</v>
      </c>
      <c r="AB1798" t="e">
        <v>#N/A</v>
      </c>
      <c r="AC1798" t="e">
        <v>#N/A</v>
      </c>
      <c r="AD1798" t="e">
        <v>#N/A</v>
      </c>
      <c r="AE1798" t="e">
        <v>#N/A</v>
      </c>
      <c r="AF1798" t="e">
        <v>#N/A</v>
      </c>
    </row>
    <row r="1799" spans="1:32" x14ac:dyDescent="0.25">
      <c r="A1799" t="e">
        <v>#N/A</v>
      </c>
      <c r="B1799" s="33" t="e">
        <v>#N/A</v>
      </c>
      <c r="C1799" t="e">
        <v>#N/A</v>
      </c>
      <c r="D1799" t="e">
        <v>#N/A</v>
      </c>
      <c r="E1799" s="69" t="e">
        <v>#N/A</v>
      </c>
      <c r="F1799" s="3" t="e">
        <v>#N/A</v>
      </c>
      <c r="G1799" s="3" t="e">
        <v>#N/A</v>
      </c>
      <c r="H1799" s="3" t="e">
        <v>#N/A</v>
      </c>
      <c r="I1799" s="80" t="e">
        <v>#N/A</v>
      </c>
      <c r="J1799" s="80" t="e">
        <v>#N/A</v>
      </c>
      <c r="K1799" s="85" t="e">
        <v>#N/A</v>
      </c>
      <c r="L1799" s="9" t="e">
        <v>#N/A</v>
      </c>
      <c r="M1799" s="93" t="e">
        <v>#N/A</v>
      </c>
      <c r="N1799" s="8" t="e">
        <v>#N/A</v>
      </c>
      <c r="O1799" t="e">
        <v>#N/A</v>
      </c>
      <c r="P1799" t="e">
        <v>#N/A</v>
      </c>
      <c r="Q1799" t="e">
        <v>#N/A</v>
      </c>
      <c r="R1799" s="2" t="e">
        <v>#N/A</v>
      </c>
      <c r="S1799" t="e">
        <v>#N/A</v>
      </c>
      <c r="T1799" s="3" t="e">
        <v>#N/A</v>
      </c>
      <c r="U1799" s="3" t="e">
        <v>#N/A</v>
      </c>
      <c r="V1799" t="e">
        <v>#N/A</v>
      </c>
      <c r="W1799" t="e">
        <v>#N/A</v>
      </c>
      <c r="X1799" t="e">
        <v>#N/A</v>
      </c>
      <c r="Y1799" s="3" t="e">
        <v>#N/A</v>
      </c>
      <c r="Z1799" s="8" t="e">
        <v>#N/A</v>
      </c>
      <c r="AA1799" s="30" t="e">
        <v>#N/A</v>
      </c>
      <c r="AB1799" t="e">
        <v>#N/A</v>
      </c>
      <c r="AC1799" t="e">
        <v>#N/A</v>
      </c>
      <c r="AD1799" t="e">
        <v>#N/A</v>
      </c>
      <c r="AE1799" t="e">
        <v>#N/A</v>
      </c>
      <c r="AF1799" t="e">
        <v>#N/A</v>
      </c>
    </row>
    <row r="1800" spans="1:32" x14ac:dyDescent="0.25">
      <c r="A1800" t="e">
        <v>#N/A</v>
      </c>
      <c r="B1800" s="33" t="e">
        <v>#N/A</v>
      </c>
      <c r="C1800" t="e">
        <v>#N/A</v>
      </c>
      <c r="D1800" t="e">
        <v>#N/A</v>
      </c>
      <c r="E1800" s="69" t="e">
        <v>#N/A</v>
      </c>
      <c r="F1800" s="3" t="e">
        <v>#N/A</v>
      </c>
      <c r="G1800" s="3" t="e">
        <v>#N/A</v>
      </c>
      <c r="H1800" s="3" t="e">
        <v>#N/A</v>
      </c>
      <c r="I1800" s="80" t="e">
        <v>#N/A</v>
      </c>
      <c r="J1800" s="80" t="e">
        <v>#N/A</v>
      </c>
      <c r="K1800" s="85" t="e">
        <v>#N/A</v>
      </c>
      <c r="L1800" s="9" t="e">
        <v>#N/A</v>
      </c>
      <c r="M1800" s="93" t="e">
        <v>#N/A</v>
      </c>
      <c r="N1800" s="8" t="e">
        <v>#N/A</v>
      </c>
      <c r="O1800" t="e">
        <v>#N/A</v>
      </c>
      <c r="P1800" t="e">
        <v>#N/A</v>
      </c>
      <c r="Q1800" t="e">
        <v>#N/A</v>
      </c>
      <c r="R1800" s="2" t="e">
        <v>#N/A</v>
      </c>
      <c r="S1800" t="e">
        <v>#N/A</v>
      </c>
      <c r="T1800" s="3" t="e">
        <v>#N/A</v>
      </c>
      <c r="U1800" s="3" t="e">
        <v>#N/A</v>
      </c>
      <c r="V1800" t="e">
        <v>#N/A</v>
      </c>
      <c r="W1800" t="e">
        <v>#N/A</v>
      </c>
      <c r="X1800" t="e">
        <v>#N/A</v>
      </c>
      <c r="Y1800" s="3" t="e">
        <v>#N/A</v>
      </c>
      <c r="Z1800" s="8" t="e">
        <v>#N/A</v>
      </c>
      <c r="AA1800" s="30" t="e">
        <v>#N/A</v>
      </c>
      <c r="AB1800" t="e">
        <v>#N/A</v>
      </c>
      <c r="AC1800" t="e">
        <v>#N/A</v>
      </c>
      <c r="AD1800" t="e">
        <v>#N/A</v>
      </c>
      <c r="AE1800" t="e">
        <v>#N/A</v>
      </c>
      <c r="AF1800" t="e">
        <v>#N/A</v>
      </c>
    </row>
    <row r="1801" spans="1:32" x14ac:dyDescent="0.25">
      <c r="A1801" t="e">
        <v>#N/A</v>
      </c>
      <c r="B1801" s="33" t="e">
        <v>#N/A</v>
      </c>
      <c r="C1801" t="e">
        <v>#N/A</v>
      </c>
      <c r="D1801" t="e">
        <v>#N/A</v>
      </c>
      <c r="E1801" s="69" t="e">
        <v>#N/A</v>
      </c>
      <c r="F1801" s="3" t="e">
        <v>#N/A</v>
      </c>
      <c r="G1801" s="3" t="e">
        <v>#N/A</v>
      </c>
      <c r="H1801" s="3" t="e">
        <v>#N/A</v>
      </c>
      <c r="I1801" s="80" t="e">
        <v>#N/A</v>
      </c>
      <c r="J1801" s="80" t="e">
        <v>#N/A</v>
      </c>
      <c r="K1801" s="85" t="e">
        <v>#N/A</v>
      </c>
      <c r="L1801" s="9" t="e">
        <v>#N/A</v>
      </c>
      <c r="M1801" s="93" t="e">
        <v>#N/A</v>
      </c>
      <c r="N1801" s="8" t="e">
        <v>#N/A</v>
      </c>
      <c r="O1801" t="e">
        <v>#N/A</v>
      </c>
      <c r="P1801" t="e">
        <v>#N/A</v>
      </c>
      <c r="Q1801" t="e">
        <v>#N/A</v>
      </c>
      <c r="R1801" s="2" t="e">
        <v>#N/A</v>
      </c>
      <c r="S1801" t="e">
        <v>#N/A</v>
      </c>
      <c r="T1801" s="3" t="e">
        <v>#N/A</v>
      </c>
      <c r="U1801" s="3" t="e">
        <v>#N/A</v>
      </c>
      <c r="V1801" t="e">
        <v>#N/A</v>
      </c>
      <c r="W1801" t="e">
        <v>#N/A</v>
      </c>
      <c r="X1801" t="e">
        <v>#N/A</v>
      </c>
      <c r="Y1801" s="3" t="e">
        <v>#N/A</v>
      </c>
      <c r="Z1801" s="8" t="e">
        <v>#N/A</v>
      </c>
      <c r="AA1801" s="30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</row>
    <row r="1802" spans="1:32" x14ac:dyDescent="0.25">
      <c r="A1802" t="e">
        <v>#N/A</v>
      </c>
      <c r="B1802" s="33" t="e">
        <v>#N/A</v>
      </c>
      <c r="C1802" t="e">
        <v>#N/A</v>
      </c>
      <c r="D1802" t="e">
        <v>#N/A</v>
      </c>
      <c r="E1802" s="69" t="e">
        <v>#N/A</v>
      </c>
      <c r="F1802" s="3" t="e">
        <v>#N/A</v>
      </c>
      <c r="G1802" s="3" t="e">
        <v>#N/A</v>
      </c>
      <c r="H1802" s="3" t="e">
        <v>#N/A</v>
      </c>
      <c r="I1802" s="80" t="e">
        <v>#N/A</v>
      </c>
      <c r="J1802" s="80" t="e">
        <v>#N/A</v>
      </c>
      <c r="K1802" s="85" t="e">
        <v>#N/A</v>
      </c>
      <c r="L1802" s="9" t="e">
        <v>#N/A</v>
      </c>
      <c r="M1802" s="93" t="e">
        <v>#N/A</v>
      </c>
      <c r="N1802" s="8" t="e">
        <v>#N/A</v>
      </c>
      <c r="O1802" t="e">
        <v>#N/A</v>
      </c>
      <c r="P1802" t="e">
        <v>#N/A</v>
      </c>
      <c r="Q1802" t="e">
        <v>#N/A</v>
      </c>
      <c r="R1802" s="2" t="e">
        <v>#N/A</v>
      </c>
      <c r="S1802" t="e">
        <v>#N/A</v>
      </c>
      <c r="T1802" s="3" t="e">
        <v>#N/A</v>
      </c>
      <c r="U1802" s="3" t="e">
        <v>#N/A</v>
      </c>
      <c r="V1802" t="e">
        <v>#N/A</v>
      </c>
      <c r="W1802" t="e">
        <v>#N/A</v>
      </c>
      <c r="X1802" t="e">
        <v>#N/A</v>
      </c>
      <c r="Y1802" s="3" t="e">
        <v>#N/A</v>
      </c>
      <c r="Z1802" s="8" t="e">
        <v>#N/A</v>
      </c>
      <c r="AA1802" s="30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</row>
    <row r="1803" spans="1:32" x14ac:dyDescent="0.25">
      <c r="A1803" t="e">
        <v>#N/A</v>
      </c>
      <c r="B1803" s="33" t="e">
        <v>#N/A</v>
      </c>
      <c r="C1803" t="e">
        <v>#N/A</v>
      </c>
      <c r="D1803" t="e">
        <v>#N/A</v>
      </c>
      <c r="E1803" s="69" t="e">
        <v>#N/A</v>
      </c>
      <c r="F1803" s="3" t="e">
        <v>#N/A</v>
      </c>
      <c r="G1803" s="3" t="e">
        <v>#N/A</v>
      </c>
      <c r="H1803" s="3" t="e">
        <v>#N/A</v>
      </c>
      <c r="I1803" s="80" t="e">
        <v>#N/A</v>
      </c>
      <c r="J1803" s="80" t="e">
        <v>#N/A</v>
      </c>
      <c r="K1803" s="85" t="e">
        <v>#N/A</v>
      </c>
      <c r="L1803" s="9" t="e">
        <v>#N/A</v>
      </c>
      <c r="M1803" s="93" t="e">
        <v>#N/A</v>
      </c>
      <c r="N1803" s="8" t="e">
        <v>#N/A</v>
      </c>
      <c r="O1803" t="e">
        <v>#N/A</v>
      </c>
      <c r="P1803" t="e">
        <v>#N/A</v>
      </c>
      <c r="Q1803" t="e">
        <v>#N/A</v>
      </c>
      <c r="R1803" s="2" t="e">
        <v>#N/A</v>
      </c>
      <c r="S1803" t="e">
        <v>#N/A</v>
      </c>
      <c r="T1803" s="3" t="e">
        <v>#N/A</v>
      </c>
      <c r="U1803" s="3" t="e">
        <v>#N/A</v>
      </c>
      <c r="V1803" t="e">
        <v>#N/A</v>
      </c>
      <c r="W1803" t="e">
        <v>#N/A</v>
      </c>
      <c r="X1803" t="e">
        <v>#N/A</v>
      </c>
      <c r="Y1803" s="3" t="e">
        <v>#N/A</v>
      </c>
      <c r="Z1803" s="8" t="e">
        <v>#N/A</v>
      </c>
      <c r="AA1803" s="30" t="e">
        <v>#N/A</v>
      </c>
      <c r="AB1803" t="e">
        <v>#N/A</v>
      </c>
      <c r="AC1803" t="e">
        <v>#N/A</v>
      </c>
      <c r="AD1803" t="e">
        <v>#N/A</v>
      </c>
      <c r="AE1803" t="e">
        <v>#N/A</v>
      </c>
      <c r="AF1803" t="e">
        <v>#N/A</v>
      </c>
    </row>
    <row r="1804" spans="1:32" x14ac:dyDescent="0.25">
      <c r="A1804" t="e">
        <v>#N/A</v>
      </c>
      <c r="B1804" s="33" t="e">
        <v>#N/A</v>
      </c>
      <c r="C1804" t="e">
        <v>#N/A</v>
      </c>
      <c r="D1804" t="e">
        <v>#N/A</v>
      </c>
      <c r="E1804" s="69" t="e">
        <v>#N/A</v>
      </c>
      <c r="F1804" s="3" t="e">
        <v>#N/A</v>
      </c>
      <c r="G1804" s="3" t="e">
        <v>#N/A</v>
      </c>
      <c r="H1804" s="3" t="e">
        <v>#N/A</v>
      </c>
      <c r="I1804" s="80" t="e">
        <v>#N/A</v>
      </c>
      <c r="J1804" s="80" t="e">
        <v>#N/A</v>
      </c>
      <c r="K1804" s="85" t="e">
        <v>#N/A</v>
      </c>
      <c r="L1804" s="9" t="e">
        <v>#N/A</v>
      </c>
      <c r="M1804" s="93" t="e">
        <v>#N/A</v>
      </c>
      <c r="N1804" s="8" t="e">
        <v>#N/A</v>
      </c>
      <c r="O1804" t="e">
        <v>#N/A</v>
      </c>
      <c r="P1804" t="e">
        <v>#N/A</v>
      </c>
      <c r="Q1804" t="e">
        <v>#N/A</v>
      </c>
      <c r="R1804" s="2" t="e">
        <v>#N/A</v>
      </c>
      <c r="S1804" t="e">
        <v>#N/A</v>
      </c>
      <c r="T1804" s="3" t="e">
        <v>#N/A</v>
      </c>
      <c r="U1804" s="3" t="e">
        <v>#N/A</v>
      </c>
      <c r="V1804" t="e">
        <v>#N/A</v>
      </c>
      <c r="W1804" t="e">
        <v>#N/A</v>
      </c>
      <c r="X1804" t="e">
        <v>#N/A</v>
      </c>
      <c r="Y1804" s="3" t="e">
        <v>#N/A</v>
      </c>
      <c r="Z1804" s="8" t="e">
        <v>#N/A</v>
      </c>
      <c r="AA1804" s="30" t="e">
        <v>#N/A</v>
      </c>
      <c r="AB1804" t="e">
        <v>#N/A</v>
      </c>
      <c r="AC1804" t="e">
        <v>#N/A</v>
      </c>
      <c r="AD1804" t="e">
        <v>#N/A</v>
      </c>
      <c r="AE1804" t="e">
        <v>#N/A</v>
      </c>
      <c r="AF1804" t="e">
        <v>#N/A</v>
      </c>
    </row>
    <row r="1805" spans="1:32" x14ac:dyDescent="0.25">
      <c r="A1805" t="e">
        <v>#N/A</v>
      </c>
      <c r="B1805" s="33" t="e">
        <v>#N/A</v>
      </c>
      <c r="C1805" t="e">
        <v>#N/A</v>
      </c>
      <c r="D1805" t="e">
        <v>#N/A</v>
      </c>
      <c r="E1805" s="69" t="e">
        <v>#N/A</v>
      </c>
      <c r="F1805" s="3" t="e">
        <v>#N/A</v>
      </c>
      <c r="G1805" s="3" t="e">
        <v>#N/A</v>
      </c>
      <c r="H1805" s="3" t="e">
        <v>#N/A</v>
      </c>
      <c r="I1805" s="80" t="e">
        <v>#N/A</v>
      </c>
      <c r="J1805" s="80" t="e">
        <v>#N/A</v>
      </c>
      <c r="K1805" s="85" t="e">
        <v>#N/A</v>
      </c>
      <c r="L1805" s="9" t="e">
        <v>#N/A</v>
      </c>
      <c r="M1805" s="93" t="e">
        <v>#N/A</v>
      </c>
      <c r="N1805" s="8" t="e">
        <v>#N/A</v>
      </c>
      <c r="O1805" t="e">
        <v>#N/A</v>
      </c>
      <c r="P1805" t="e">
        <v>#N/A</v>
      </c>
      <c r="Q1805" t="e">
        <v>#N/A</v>
      </c>
      <c r="R1805" s="2" t="e">
        <v>#N/A</v>
      </c>
      <c r="S1805" t="e">
        <v>#N/A</v>
      </c>
      <c r="T1805" s="3" t="e">
        <v>#N/A</v>
      </c>
      <c r="U1805" s="3" t="e">
        <v>#N/A</v>
      </c>
      <c r="V1805" t="e">
        <v>#N/A</v>
      </c>
      <c r="W1805" t="e">
        <v>#N/A</v>
      </c>
      <c r="X1805" t="e">
        <v>#N/A</v>
      </c>
      <c r="Y1805" s="3" t="e">
        <v>#N/A</v>
      </c>
      <c r="Z1805" s="8" t="e">
        <v>#N/A</v>
      </c>
      <c r="AA1805" s="30" t="e">
        <v>#N/A</v>
      </c>
      <c r="AB1805" t="e">
        <v>#N/A</v>
      </c>
      <c r="AC1805" t="e">
        <v>#N/A</v>
      </c>
      <c r="AD1805" t="e">
        <v>#N/A</v>
      </c>
      <c r="AE1805" t="e">
        <v>#N/A</v>
      </c>
      <c r="AF1805" t="e">
        <v>#N/A</v>
      </c>
    </row>
    <row r="1806" spans="1:32" x14ac:dyDescent="0.25">
      <c r="A1806" t="e">
        <v>#N/A</v>
      </c>
      <c r="B1806" s="33" t="e">
        <v>#N/A</v>
      </c>
      <c r="C1806" t="e">
        <v>#N/A</v>
      </c>
      <c r="D1806" t="e">
        <v>#N/A</v>
      </c>
      <c r="E1806" s="69" t="e">
        <v>#N/A</v>
      </c>
      <c r="F1806" s="3" t="e">
        <v>#N/A</v>
      </c>
      <c r="G1806" s="3" t="e">
        <v>#N/A</v>
      </c>
      <c r="H1806" s="3" t="e">
        <v>#N/A</v>
      </c>
      <c r="I1806" s="80" t="e">
        <v>#N/A</v>
      </c>
      <c r="J1806" s="80" t="e">
        <v>#N/A</v>
      </c>
      <c r="K1806" s="85" t="e">
        <v>#N/A</v>
      </c>
      <c r="L1806" s="9" t="e">
        <v>#N/A</v>
      </c>
      <c r="M1806" s="93" t="e">
        <v>#N/A</v>
      </c>
      <c r="N1806" s="8" t="e">
        <v>#N/A</v>
      </c>
      <c r="O1806" t="e">
        <v>#N/A</v>
      </c>
      <c r="P1806" t="e">
        <v>#N/A</v>
      </c>
      <c r="Q1806" t="e">
        <v>#N/A</v>
      </c>
      <c r="R1806" s="2" t="e">
        <v>#N/A</v>
      </c>
      <c r="S1806" t="e">
        <v>#N/A</v>
      </c>
      <c r="T1806" s="3" t="e">
        <v>#N/A</v>
      </c>
      <c r="U1806" s="3" t="e">
        <v>#N/A</v>
      </c>
      <c r="V1806" t="e">
        <v>#N/A</v>
      </c>
      <c r="W1806" t="e">
        <v>#N/A</v>
      </c>
      <c r="X1806" t="e">
        <v>#N/A</v>
      </c>
      <c r="Y1806" s="3" t="e">
        <v>#N/A</v>
      </c>
      <c r="Z1806" s="8" t="e">
        <v>#N/A</v>
      </c>
      <c r="AA1806" s="30" t="e">
        <v>#N/A</v>
      </c>
      <c r="AB1806" t="e">
        <v>#N/A</v>
      </c>
      <c r="AC1806" t="e">
        <v>#N/A</v>
      </c>
      <c r="AD1806" t="e">
        <v>#N/A</v>
      </c>
      <c r="AE1806" t="e">
        <v>#N/A</v>
      </c>
      <c r="AF1806" t="e">
        <v>#N/A</v>
      </c>
    </row>
    <row r="1807" spans="1:32" x14ac:dyDescent="0.25">
      <c r="A1807" t="e">
        <v>#N/A</v>
      </c>
      <c r="B1807" s="33" t="e">
        <v>#N/A</v>
      </c>
      <c r="C1807" t="e">
        <v>#N/A</v>
      </c>
      <c r="D1807" t="e">
        <v>#N/A</v>
      </c>
      <c r="E1807" s="69" t="e">
        <v>#N/A</v>
      </c>
      <c r="F1807" s="3" t="e">
        <v>#N/A</v>
      </c>
      <c r="G1807" s="3" t="e">
        <v>#N/A</v>
      </c>
      <c r="H1807" s="3" t="e">
        <v>#N/A</v>
      </c>
      <c r="I1807" s="80" t="e">
        <v>#N/A</v>
      </c>
      <c r="J1807" s="80" t="e">
        <v>#N/A</v>
      </c>
      <c r="K1807" s="85" t="e">
        <v>#N/A</v>
      </c>
      <c r="L1807" s="9" t="e">
        <v>#N/A</v>
      </c>
      <c r="M1807" s="93" t="e">
        <v>#N/A</v>
      </c>
      <c r="N1807" s="8" t="e">
        <v>#N/A</v>
      </c>
      <c r="O1807" t="e">
        <v>#N/A</v>
      </c>
      <c r="P1807" t="e">
        <v>#N/A</v>
      </c>
      <c r="Q1807" t="e">
        <v>#N/A</v>
      </c>
      <c r="R1807" s="2" t="e">
        <v>#N/A</v>
      </c>
      <c r="S1807" t="e">
        <v>#N/A</v>
      </c>
      <c r="T1807" s="3" t="e">
        <v>#N/A</v>
      </c>
      <c r="U1807" s="3" t="e">
        <v>#N/A</v>
      </c>
      <c r="V1807" t="e">
        <v>#N/A</v>
      </c>
      <c r="W1807" t="e">
        <v>#N/A</v>
      </c>
      <c r="X1807" t="e">
        <v>#N/A</v>
      </c>
      <c r="Y1807" s="3" t="e">
        <v>#N/A</v>
      </c>
      <c r="Z1807" s="8" t="e">
        <v>#N/A</v>
      </c>
      <c r="AA1807" s="30" t="e">
        <v>#N/A</v>
      </c>
      <c r="AB1807" t="e">
        <v>#N/A</v>
      </c>
      <c r="AC1807" t="e">
        <v>#N/A</v>
      </c>
      <c r="AD1807" t="e">
        <v>#N/A</v>
      </c>
      <c r="AE1807" t="e">
        <v>#N/A</v>
      </c>
      <c r="AF1807" t="e">
        <v>#N/A</v>
      </c>
    </row>
    <row r="1808" spans="1:32" x14ac:dyDescent="0.25">
      <c r="A1808" t="e">
        <v>#N/A</v>
      </c>
      <c r="B1808" s="33" t="e">
        <v>#N/A</v>
      </c>
      <c r="C1808" t="e">
        <v>#N/A</v>
      </c>
      <c r="D1808" t="e">
        <v>#N/A</v>
      </c>
      <c r="E1808" s="69" t="e">
        <v>#N/A</v>
      </c>
      <c r="F1808" s="3" t="e">
        <v>#N/A</v>
      </c>
      <c r="G1808" s="3" t="e">
        <v>#N/A</v>
      </c>
      <c r="H1808" s="3" t="e">
        <v>#N/A</v>
      </c>
      <c r="I1808" s="80" t="e">
        <v>#N/A</v>
      </c>
      <c r="J1808" s="80" t="e">
        <v>#N/A</v>
      </c>
      <c r="K1808" s="85" t="e">
        <v>#N/A</v>
      </c>
      <c r="L1808" s="9" t="e">
        <v>#N/A</v>
      </c>
      <c r="M1808" s="93" t="e">
        <v>#N/A</v>
      </c>
      <c r="N1808" s="8" t="e">
        <v>#N/A</v>
      </c>
      <c r="O1808" t="e">
        <v>#N/A</v>
      </c>
      <c r="P1808" t="e">
        <v>#N/A</v>
      </c>
      <c r="Q1808" t="e">
        <v>#N/A</v>
      </c>
      <c r="R1808" s="2" t="e">
        <v>#N/A</v>
      </c>
      <c r="S1808" t="e">
        <v>#N/A</v>
      </c>
      <c r="T1808" s="3" t="e">
        <v>#N/A</v>
      </c>
      <c r="U1808" s="3" t="e">
        <v>#N/A</v>
      </c>
      <c r="V1808" t="e">
        <v>#N/A</v>
      </c>
      <c r="W1808" t="e">
        <v>#N/A</v>
      </c>
      <c r="X1808" t="e">
        <v>#N/A</v>
      </c>
      <c r="Y1808" s="3" t="e">
        <v>#N/A</v>
      </c>
      <c r="Z1808" s="8" t="e">
        <v>#N/A</v>
      </c>
      <c r="AA1808" s="30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</row>
    <row r="1809" spans="1:32" x14ac:dyDescent="0.25">
      <c r="A1809" t="e">
        <v>#N/A</v>
      </c>
      <c r="B1809" s="33" t="e">
        <v>#N/A</v>
      </c>
      <c r="C1809" t="e">
        <v>#N/A</v>
      </c>
      <c r="D1809" t="e">
        <v>#N/A</v>
      </c>
      <c r="E1809" s="69" t="e">
        <v>#N/A</v>
      </c>
      <c r="F1809" s="3" t="e">
        <v>#N/A</v>
      </c>
      <c r="G1809" s="3" t="e">
        <v>#N/A</v>
      </c>
      <c r="H1809" s="3" t="e">
        <v>#N/A</v>
      </c>
      <c r="I1809" s="80" t="e">
        <v>#N/A</v>
      </c>
      <c r="J1809" s="80" t="e">
        <v>#N/A</v>
      </c>
      <c r="K1809" s="85" t="e">
        <v>#N/A</v>
      </c>
      <c r="L1809" s="9" t="e">
        <v>#N/A</v>
      </c>
      <c r="M1809" s="93" t="e">
        <v>#N/A</v>
      </c>
      <c r="N1809" s="8" t="e">
        <v>#N/A</v>
      </c>
      <c r="O1809" t="e">
        <v>#N/A</v>
      </c>
      <c r="P1809" t="e">
        <v>#N/A</v>
      </c>
      <c r="Q1809" t="e">
        <v>#N/A</v>
      </c>
      <c r="R1809" s="2" t="e">
        <v>#N/A</v>
      </c>
      <c r="S1809" t="e">
        <v>#N/A</v>
      </c>
      <c r="T1809" s="3" t="e">
        <v>#N/A</v>
      </c>
      <c r="U1809" s="3" t="e">
        <v>#N/A</v>
      </c>
      <c r="V1809" t="e">
        <v>#N/A</v>
      </c>
      <c r="W1809" t="e">
        <v>#N/A</v>
      </c>
      <c r="X1809" t="e">
        <v>#N/A</v>
      </c>
      <c r="Y1809" s="3" t="e">
        <v>#N/A</v>
      </c>
      <c r="Z1809" s="8" t="e">
        <v>#N/A</v>
      </c>
      <c r="AA1809" s="30" t="e">
        <v>#N/A</v>
      </c>
      <c r="AB1809" t="e">
        <v>#N/A</v>
      </c>
      <c r="AC1809" t="e">
        <v>#N/A</v>
      </c>
      <c r="AD1809" t="e">
        <v>#N/A</v>
      </c>
      <c r="AE1809" t="e">
        <v>#N/A</v>
      </c>
      <c r="AF1809" t="e">
        <v>#N/A</v>
      </c>
    </row>
    <row r="1810" spans="1:32" x14ac:dyDescent="0.25">
      <c r="A1810" t="e">
        <v>#N/A</v>
      </c>
      <c r="B1810" s="33" t="e">
        <v>#N/A</v>
      </c>
      <c r="C1810" t="e">
        <v>#N/A</v>
      </c>
      <c r="D1810" t="e">
        <v>#N/A</v>
      </c>
      <c r="E1810" s="69" t="e">
        <v>#N/A</v>
      </c>
      <c r="F1810" s="3" t="e">
        <v>#N/A</v>
      </c>
      <c r="G1810" s="3" t="e">
        <v>#N/A</v>
      </c>
      <c r="H1810" s="3" t="e">
        <v>#N/A</v>
      </c>
      <c r="I1810" s="80" t="e">
        <v>#N/A</v>
      </c>
      <c r="J1810" s="80" t="e">
        <v>#N/A</v>
      </c>
      <c r="K1810" s="85" t="e">
        <v>#N/A</v>
      </c>
      <c r="L1810" s="9" t="e">
        <v>#N/A</v>
      </c>
      <c r="M1810" s="93" t="e">
        <v>#N/A</v>
      </c>
      <c r="N1810" s="8" t="e">
        <v>#N/A</v>
      </c>
      <c r="O1810" t="e">
        <v>#N/A</v>
      </c>
      <c r="P1810" t="e">
        <v>#N/A</v>
      </c>
      <c r="Q1810" t="e">
        <v>#N/A</v>
      </c>
      <c r="R1810" s="2" t="e">
        <v>#N/A</v>
      </c>
      <c r="S1810" t="e">
        <v>#N/A</v>
      </c>
      <c r="T1810" s="3" t="e">
        <v>#N/A</v>
      </c>
      <c r="U1810" s="3" t="e">
        <v>#N/A</v>
      </c>
      <c r="V1810" t="e">
        <v>#N/A</v>
      </c>
      <c r="W1810" t="e">
        <v>#N/A</v>
      </c>
      <c r="X1810" t="e">
        <v>#N/A</v>
      </c>
      <c r="Y1810" s="3" t="e">
        <v>#N/A</v>
      </c>
      <c r="Z1810" s="8" t="e">
        <v>#N/A</v>
      </c>
      <c r="AA1810" s="30" t="e">
        <v>#N/A</v>
      </c>
      <c r="AB1810" t="e">
        <v>#N/A</v>
      </c>
      <c r="AC1810" t="e">
        <v>#N/A</v>
      </c>
      <c r="AD1810" t="e">
        <v>#N/A</v>
      </c>
      <c r="AE1810" t="e">
        <v>#N/A</v>
      </c>
      <c r="AF1810" t="e">
        <v>#N/A</v>
      </c>
    </row>
    <row r="1811" spans="1:32" x14ac:dyDescent="0.25">
      <c r="A1811" t="e">
        <v>#N/A</v>
      </c>
      <c r="B1811" s="33" t="e">
        <v>#N/A</v>
      </c>
      <c r="C1811" t="e">
        <v>#N/A</v>
      </c>
      <c r="D1811" t="e">
        <v>#N/A</v>
      </c>
      <c r="E1811" s="69" t="e">
        <v>#N/A</v>
      </c>
      <c r="F1811" s="3" t="e">
        <v>#N/A</v>
      </c>
      <c r="G1811" s="3" t="e">
        <v>#N/A</v>
      </c>
      <c r="H1811" s="3" t="e">
        <v>#N/A</v>
      </c>
      <c r="I1811" s="80" t="e">
        <v>#N/A</v>
      </c>
      <c r="J1811" s="80" t="e">
        <v>#N/A</v>
      </c>
      <c r="K1811" s="85" t="e">
        <v>#N/A</v>
      </c>
      <c r="L1811" s="9" t="e">
        <v>#N/A</v>
      </c>
      <c r="M1811" s="93" t="e">
        <v>#N/A</v>
      </c>
      <c r="N1811" s="8" t="e">
        <v>#N/A</v>
      </c>
      <c r="O1811" t="e">
        <v>#N/A</v>
      </c>
      <c r="P1811" t="e">
        <v>#N/A</v>
      </c>
      <c r="Q1811" t="e">
        <v>#N/A</v>
      </c>
      <c r="R1811" s="2" t="e">
        <v>#N/A</v>
      </c>
      <c r="S1811" t="e">
        <v>#N/A</v>
      </c>
      <c r="T1811" s="3" t="e">
        <v>#N/A</v>
      </c>
      <c r="U1811" s="3" t="e">
        <v>#N/A</v>
      </c>
      <c r="V1811" t="e">
        <v>#N/A</v>
      </c>
      <c r="W1811" t="e">
        <v>#N/A</v>
      </c>
      <c r="X1811" t="e">
        <v>#N/A</v>
      </c>
      <c r="Y1811" s="3" t="e">
        <v>#N/A</v>
      </c>
      <c r="Z1811" s="8" t="e">
        <v>#N/A</v>
      </c>
      <c r="AA1811" s="30" t="e">
        <v>#N/A</v>
      </c>
      <c r="AB1811" t="e">
        <v>#N/A</v>
      </c>
      <c r="AC1811" t="e">
        <v>#N/A</v>
      </c>
      <c r="AD1811" t="e">
        <v>#N/A</v>
      </c>
      <c r="AE1811" t="e">
        <v>#N/A</v>
      </c>
      <c r="AF1811" t="e">
        <v>#N/A</v>
      </c>
    </row>
    <row r="1812" spans="1:32" x14ac:dyDescent="0.25">
      <c r="A1812" t="e">
        <v>#N/A</v>
      </c>
      <c r="B1812" s="33" t="e">
        <v>#N/A</v>
      </c>
      <c r="C1812" t="e">
        <v>#N/A</v>
      </c>
      <c r="D1812" t="e">
        <v>#N/A</v>
      </c>
      <c r="E1812" s="69" t="e">
        <v>#N/A</v>
      </c>
      <c r="F1812" s="3" t="e">
        <v>#N/A</v>
      </c>
      <c r="G1812" s="3" t="e">
        <v>#N/A</v>
      </c>
      <c r="H1812" s="3" t="e">
        <v>#N/A</v>
      </c>
      <c r="I1812" s="80" t="e">
        <v>#N/A</v>
      </c>
      <c r="J1812" s="80" t="e">
        <v>#N/A</v>
      </c>
      <c r="K1812" s="85" t="e">
        <v>#N/A</v>
      </c>
      <c r="L1812" s="9" t="e">
        <v>#N/A</v>
      </c>
      <c r="M1812" s="93" t="e">
        <v>#N/A</v>
      </c>
      <c r="N1812" s="8" t="e">
        <v>#N/A</v>
      </c>
      <c r="O1812" t="e">
        <v>#N/A</v>
      </c>
      <c r="P1812" t="e">
        <v>#N/A</v>
      </c>
      <c r="Q1812" t="e">
        <v>#N/A</v>
      </c>
      <c r="R1812" s="2" t="e">
        <v>#N/A</v>
      </c>
      <c r="S1812" t="e">
        <v>#N/A</v>
      </c>
      <c r="T1812" s="3" t="e">
        <v>#N/A</v>
      </c>
      <c r="U1812" s="3" t="e">
        <v>#N/A</v>
      </c>
      <c r="V1812" t="e">
        <v>#N/A</v>
      </c>
      <c r="W1812" t="e">
        <v>#N/A</v>
      </c>
      <c r="X1812" t="e">
        <v>#N/A</v>
      </c>
      <c r="Y1812" s="3" t="e">
        <v>#N/A</v>
      </c>
      <c r="Z1812" s="8" t="e">
        <v>#N/A</v>
      </c>
      <c r="AA1812" s="30" t="e">
        <v>#N/A</v>
      </c>
      <c r="AB1812" t="e">
        <v>#N/A</v>
      </c>
      <c r="AC1812" t="e">
        <v>#N/A</v>
      </c>
      <c r="AD1812" t="e">
        <v>#N/A</v>
      </c>
      <c r="AE1812" t="e">
        <v>#N/A</v>
      </c>
      <c r="AF1812" t="e">
        <v>#N/A</v>
      </c>
    </row>
    <row r="1813" spans="1:32" x14ac:dyDescent="0.25">
      <c r="A1813" t="e">
        <v>#N/A</v>
      </c>
      <c r="B1813" s="33" t="e">
        <v>#N/A</v>
      </c>
      <c r="C1813" t="e">
        <v>#N/A</v>
      </c>
      <c r="D1813" t="e">
        <v>#N/A</v>
      </c>
      <c r="E1813" s="69" t="e">
        <v>#N/A</v>
      </c>
      <c r="F1813" s="3" t="e">
        <v>#N/A</v>
      </c>
      <c r="G1813" s="3" t="e">
        <v>#N/A</v>
      </c>
      <c r="H1813" s="3" t="e">
        <v>#N/A</v>
      </c>
      <c r="I1813" s="80" t="e">
        <v>#N/A</v>
      </c>
      <c r="J1813" s="80" t="e">
        <v>#N/A</v>
      </c>
      <c r="K1813" s="85" t="e">
        <v>#N/A</v>
      </c>
      <c r="L1813" s="9" t="e">
        <v>#N/A</v>
      </c>
      <c r="M1813" s="93" t="e">
        <v>#N/A</v>
      </c>
      <c r="N1813" s="8" t="e">
        <v>#N/A</v>
      </c>
      <c r="O1813" t="e">
        <v>#N/A</v>
      </c>
      <c r="P1813" t="e">
        <v>#N/A</v>
      </c>
      <c r="Q1813" t="e">
        <v>#N/A</v>
      </c>
      <c r="R1813" s="2" t="e">
        <v>#N/A</v>
      </c>
      <c r="S1813" t="e">
        <v>#N/A</v>
      </c>
      <c r="T1813" s="3" t="e">
        <v>#N/A</v>
      </c>
      <c r="U1813" s="3" t="e">
        <v>#N/A</v>
      </c>
      <c r="V1813" t="e">
        <v>#N/A</v>
      </c>
      <c r="W1813" t="e">
        <v>#N/A</v>
      </c>
      <c r="X1813" t="e">
        <v>#N/A</v>
      </c>
      <c r="Y1813" s="3" t="e">
        <v>#N/A</v>
      </c>
      <c r="Z1813" s="8" t="e">
        <v>#N/A</v>
      </c>
      <c r="AA1813" s="30" t="e">
        <v>#N/A</v>
      </c>
      <c r="AB1813" t="e">
        <v>#N/A</v>
      </c>
      <c r="AC1813" t="e">
        <v>#N/A</v>
      </c>
      <c r="AD1813" t="e">
        <v>#N/A</v>
      </c>
      <c r="AE1813" t="e">
        <v>#N/A</v>
      </c>
      <c r="AF1813" t="e">
        <v>#N/A</v>
      </c>
    </row>
    <row r="1814" spans="1:32" x14ac:dyDescent="0.25">
      <c r="A1814" t="e">
        <v>#N/A</v>
      </c>
      <c r="B1814" s="33" t="e">
        <v>#N/A</v>
      </c>
      <c r="C1814" t="e">
        <v>#N/A</v>
      </c>
      <c r="D1814" t="e">
        <v>#N/A</v>
      </c>
      <c r="E1814" s="69" t="e">
        <v>#N/A</v>
      </c>
      <c r="F1814" s="3" t="e">
        <v>#N/A</v>
      </c>
      <c r="G1814" s="3" t="e">
        <v>#N/A</v>
      </c>
      <c r="H1814" s="3" t="e">
        <v>#N/A</v>
      </c>
      <c r="I1814" s="80" t="e">
        <v>#N/A</v>
      </c>
      <c r="J1814" s="80" t="e">
        <v>#N/A</v>
      </c>
      <c r="K1814" s="85" t="e">
        <v>#N/A</v>
      </c>
      <c r="L1814" s="9" t="e">
        <v>#N/A</v>
      </c>
      <c r="M1814" s="93" t="e">
        <v>#N/A</v>
      </c>
      <c r="N1814" s="8" t="e">
        <v>#N/A</v>
      </c>
      <c r="O1814" t="e">
        <v>#N/A</v>
      </c>
      <c r="P1814" t="e">
        <v>#N/A</v>
      </c>
      <c r="Q1814" t="e">
        <v>#N/A</v>
      </c>
      <c r="R1814" s="2" t="e">
        <v>#N/A</v>
      </c>
      <c r="S1814" t="e">
        <v>#N/A</v>
      </c>
      <c r="T1814" s="3" t="e">
        <v>#N/A</v>
      </c>
      <c r="U1814" s="3" t="e">
        <v>#N/A</v>
      </c>
      <c r="V1814" t="e">
        <v>#N/A</v>
      </c>
      <c r="W1814" t="e">
        <v>#N/A</v>
      </c>
      <c r="X1814" t="e">
        <v>#N/A</v>
      </c>
      <c r="Y1814" s="3" t="e">
        <v>#N/A</v>
      </c>
      <c r="Z1814" s="8" t="e">
        <v>#N/A</v>
      </c>
      <c r="AA1814" s="30" t="e">
        <v>#N/A</v>
      </c>
      <c r="AB1814" t="e">
        <v>#N/A</v>
      </c>
      <c r="AC1814" t="e">
        <v>#N/A</v>
      </c>
      <c r="AD1814" t="e">
        <v>#N/A</v>
      </c>
      <c r="AE1814" t="e">
        <v>#N/A</v>
      </c>
      <c r="AF1814" t="e">
        <v>#N/A</v>
      </c>
    </row>
    <row r="1815" spans="1:32" x14ac:dyDescent="0.25">
      <c r="A1815" t="e">
        <v>#N/A</v>
      </c>
      <c r="B1815" s="33" t="e">
        <v>#N/A</v>
      </c>
      <c r="C1815" t="e">
        <v>#N/A</v>
      </c>
      <c r="D1815" t="e">
        <v>#N/A</v>
      </c>
      <c r="E1815" s="69" t="e">
        <v>#N/A</v>
      </c>
      <c r="F1815" s="3" t="e">
        <v>#N/A</v>
      </c>
      <c r="G1815" s="3" t="e">
        <v>#N/A</v>
      </c>
      <c r="H1815" s="3" t="e">
        <v>#N/A</v>
      </c>
      <c r="I1815" s="80" t="e">
        <v>#N/A</v>
      </c>
      <c r="J1815" s="80" t="e">
        <v>#N/A</v>
      </c>
      <c r="K1815" s="85" t="e">
        <v>#N/A</v>
      </c>
      <c r="L1815" s="9" t="e">
        <v>#N/A</v>
      </c>
      <c r="M1815" s="93" t="e">
        <v>#N/A</v>
      </c>
      <c r="N1815" s="8" t="e">
        <v>#N/A</v>
      </c>
      <c r="O1815" t="e">
        <v>#N/A</v>
      </c>
      <c r="P1815" t="e">
        <v>#N/A</v>
      </c>
      <c r="Q1815" t="e">
        <v>#N/A</v>
      </c>
      <c r="R1815" s="2" t="e">
        <v>#N/A</v>
      </c>
      <c r="S1815" t="e">
        <v>#N/A</v>
      </c>
      <c r="T1815" s="3" t="e">
        <v>#N/A</v>
      </c>
      <c r="U1815" s="3" t="e">
        <v>#N/A</v>
      </c>
      <c r="V1815" t="e">
        <v>#N/A</v>
      </c>
      <c r="W1815" t="e">
        <v>#N/A</v>
      </c>
      <c r="X1815" t="e">
        <v>#N/A</v>
      </c>
      <c r="Y1815" s="3" t="e">
        <v>#N/A</v>
      </c>
      <c r="Z1815" s="8" t="e">
        <v>#N/A</v>
      </c>
      <c r="AA1815" s="30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</row>
    <row r="1816" spans="1:32" x14ac:dyDescent="0.25">
      <c r="A1816" t="e">
        <v>#N/A</v>
      </c>
      <c r="B1816" s="33" t="e">
        <v>#N/A</v>
      </c>
      <c r="C1816" t="e">
        <v>#N/A</v>
      </c>
      <c r="D1816" t="e">
        <v>#N/A</v>
      </c>
      <c r="E1816" s="69" t="e">
        <v>#N/A</v>
      </c>
      <c r="F1816" s="3" t="e">
        <v>#N/A</v>
      </c>
      <c r="G1816" s="3" t="e">
        <v>#N/A</v>
      </c>
      <c r="H1816" s="3" t="e">
        <v>#N/A</v>
      </c>
      <c r="I1816" s="80" t="e">
        <v>#N/A</v>
      </c>
      <c r="J1816" s="80" t="e">
        <v>#N/A</v>
      </c>
      <c r="K1816" s="85" t="e">
        <v>#N/A</v>
      </c>
      <c r="L1816" s="9" t="e">
        <v>#N/A</v>
      </c>
      <c r="M1816" s="93" t="e">
        <v>#N/A</v>
      </c>
      <c r="N1816" s="8" t="e">
        <v>#N/A</v>
      </c>
      <c r="O1816" t="e">
        <v>#N/A</v>
      </c>
      <c r="P1816" t="e">
        <v>#N/A</v>
      </c>
      <c r="Q1816" t="e">
        <v>#N/A</v>
      </c>
      <c r="R1816" s="2" t="e">
        <v>#N/A</v>
      </c>
      <c r="S1816" t="e">
        <v>#N/A</v>
      </c>
      <c r="T1816" s="3" t="e">
        <v>#N/A</v>
      </c>
      <c r="U1816" s="3" t="e">
        <v>#N/A</v>
      </c>
      <c r="V1816" t="e">
        <v>#N/A</v>
      </c>
      <c r="W1816" t="e">
        <v>#N/A</v>
      </c>
      <c r="X1816" t="e">
        <v>#N/A</v>
      </c>
      <c r="Y1816" s="3" t="e">
        <v>#N/A</v>
      </c>
      <c r="Z1816" s="8" t="e">
        <v>#N/A</v>
      </c>
      <c r="AA1816" s="30" t="e">
        <v>#N/A</v>
      </c>
      <c r="AB1816" t="e">
        <v>#N/A</v>
      </c>
      <c r="AC1816" t="e">
        <v>#N/A</v>
      </c>
      <c r="AD1816" t="e">
        <v>#N/A</v>
      </c>
      <c r="AE1816" t="e">
        <v>#N/A</v>
      </c>
      <c r="AF1816" t="e">
        <v>#N/A</v>
      </c>
    </row>
    <row r="1817" spans="1:32" x14ac:dyDescent="0.25">
      <c r="A1817" t="e">
        <v>#N/A</v>
      </c>
      <c r="B1817" s="33" t="e">
        <v>#N/A</v>
      </c>
      <c r="C1817" t="e">
        <v>#N/A</v>
      </c>
      <c r="D1817" t="e">
        <v>#N/A</v>
      </c>
      <c r="E1817" s="69" t="e">
        <v>#N/A</v>
      </c>
      <c r="F1817" s="3" t="e">
        <v>#N/A</v>
      </c>
      <c r="G1817" s="3" t="e">
        <v>#N/A</v>
      </c>
      <c r="H1817" s="3" t="e">
        <v>#N/A</v>
      </c>
      <c r="I1817" s="80" t="e">
        <v>#N/A</v>
      </c>
      <c r="J1817" s="80" t="e">
        <v>#N/A</v>
      </c>
      <c r="K1817" s="85" t="e">
        <v>#N/A</v>
      </c>
      <c r="L1817" s="9" t="e">
        <v>#N/A</v>
      </c>
      <c r="M1817" s="93" t="e">
        <v>#N/A</v>
      </c>
      <c r="N1817" s="8" t="e">
        <v>#N/A</v>
      </c>
      <c r="O1817" t="e">
        <v>#N/A</v>
      </c>
      <c r="P1817" t="e">
        <v>#N/A</v>
      </c>
      <c r="Q1817" t="e">
        <v>#N/A</v>
      </c>
      <c r="R1817" s="2" t="e">
        <v>#N/A</v>
      </c>
      <c r="S1817" t="e">
        <v>#N/A</v>
      </c>
      <c r="T1817" s="3" t="e">
        <v>#N/A</v>
      </c>
      <c r="U1817" s="3" t="e">
        <v>#N/A</v>
      </c>
      <c r="V1817" t="e">
        <v>#N/A</v>
      </c>
      <c r="W1817" t="e">
        <v>#N/A</v>
      </c>
      <c r="X1817" t="e">
        <v>#N/A</v>
      </c>
      <c r="Y1817" s="3" t="e">
        <v>#N/A</v>
      </c>
      <c r="Z1817" s="8" t="e">
        <v>#N/A</v>
      </c>
      <c r="AA1817" s="30" t="e">
        <v>#N/A</v>
      </c>
      <c r="AB1817" t="e">
        <v>#N/A</v>
      </c>
      <c r="AC1817" t="e">
        <v>#N/A</v>
      </c>
      <c r="AD1817" t="e">
        <v>#N/A</v>
      </c>
      <c r="AE1817" t="e">
        <v>#N/A</v>
      </c>
      <c r="AF1817" t="e">
        <v>#N/A</v>
      </c>
    </row>
    <row r="1818" spans="1:32" x14ac:dyDescent="0.25">
      <c r="A1818" t="e">
        <v>#N/A</v>
      </c>
      <c r="B1818" s="33" t="e">
        <v>#N/A</v>
      </c>
      <c r="C1818" t="e">
        <v>#N/A</v>
      </c>
      <c r="D1818" t="e">
        <v>#N/A</v>
      </c>
      <c r="E1818" s="69" t="e">
        <v>#N/A</v>
      </c>
      <c r="F1818" s="3" t="e">
        <v>#N/A</v>
      </c>
      <c r="G1818" s="3" t="e">
        <v>#N/A</v>
      </c>
      <c r="H1818" s="3" t="e">
        <v>#N/A</v>
      </c>
      <c r="I1818" s="80" t="e">
        <v>#N/A</v>
      </c>
      <c r="J1818" s="80" t="e">
        <v>#N/A</v>
      </c>
      <c r="K1818" s="85" t="e">
        <v>#N/A</v>
      </c>
      <c r="L1818" s="9" t="e">
        <v>#N/A</v>
      </c>
      <c r="M1818" s="93" t="e">
        <v>#N/A</v>
      </c>
      <c r="N1818" s="8" t="e">
        <v>#N/A</v>
      </c>
      <c r="O1818" t="e">
        <v>#N/A</v>
      </c>
      <c r="P1818" t="e">
        <v>#N/A</v>
      </c>
      <c r="Q1818" t="e">
        <v>#N/A</v>
      </c>
      <c r="R1818" s="2" t="e">
        <v>#N/A</v>
      </c>
      <c r="S1818" t="e">
        <v>#N/A</v>
      </c>
      <c r="T1818" s="3" t="e">
        <v>#N/A</v>
      </c>
      <c r="U1818" s="3" t="e">
        <v>#N/A</v>
      </c>
      <c r="V1818" t="e">
        <v>#N/A</v>
      </c>
      <c r="W1818" t="e">
        <v>#N/A</v>
      </c>
      <c r="X1818" t="e">
        <v>#N/A</v>
      </c>
      <c r="Y1818" s="3" t="e">
        <v>#N/A</v>
      </c>
      <c r="Z1818" s="8" t="e">
        <v>#N/A</v>
      </c>
      <c r="AA1818" s="30" t="e">
        <v>#N/A</v>
      </c>
      <c r="AB1818" t="e">
        <v>#N/A</v>
      </c>
      <c r="AC1818" t="e">
        <v>#N/A</v>
      </c>
      <c r="AD1818" t="e">
        <v>#N/A</v>
      </c>
      <c r="AE1818" t="e">
        <v>#N/A</v>
      </c>
      <c r="AF1818" t="e">
        <v>#N/A</v>
      </c>
    </row>
    <row r="1819" spans="1:32" x14ac:dyDescent="0.25">
      <c r="A1819" t="e">
        <v>#N/A</v>
      </c>
      <c r="B1819" s="33" t="e">
        <v>#N/A</v>
      </c>
      <c r="C1819" t="e">
        <v>#N/A</v>
      </c>
      <c r="D1819" t="e">
        <v>#N/A</v>
      </c>
      <c r="E1819" s="69" t="e">
        <v>#N/A</v>
      </c>
      <c r="F1819" s="3" t="e">
        <v>#N/A</v>
      </c>
      <c r="G1819" s="3" t="e">
        <v>#N/A</v>
      </c>
      <c r="H1819" s="3" t="e">
        <v>#N/A</v>
      </c>
      <c r="I1819" s="80" t="e">
        <v>#N/A</v>
      </c>
      <c r="J1819" s="80" t="e">
        <v>#N/A</v>
      </c>
      <c r="K1819" s="85" t="e">
        <v>#N/A</v>
      </c>
      <c r="L1819" s="9" t="e">
        <v>#N/A</v>
      </c>
      <c r="M1819" s="93" t="e">
        <v>#N/A</v>
      </c>
      <c r="N1819" s="8" t="e">
        <v>#N/A</v>
      </c>
      <c r="O1819" t="e">
        <v>#N/A</v>
      </c>
      <c r="P1819" t="e">
        <v>#N/A</v>
      </c>
      <c r="Q1819" t="e">
        <v>#N/A</v>
      </c>
      <c r="R1819" s="2" t="e">
        <v>#N/A</v>
      </c>
      <c r="S1819" t="e">
        <v>#N/A</v>
      </c>
      <c r="T1819" s="3" t="e">
        <v>#N/A</v>
      </c>
      <c r="U1819" s="3" t="e">
        <v>#N/A</v>
      </c>
      <c r="V1819" t="e">
        <v>#N/A</v>
      </c>
      <c r="W1819" t="e">
        <v>#N/A</v>
      </c>
      <c r="X1819" t="e">
        <v>#N/A</v>
      </c>
      <c r="Y1819" s="3" t="e">
        <v>#N/A</v>
      </c>
      <c r="Z1819" s="8" t="e">
        <v>#N/A</v>
      </c>
      <c r="AA1819" s="30" t="e">
        <v>#N/A</v>
      </c>
      <c r="AB1819" t="e">
        <v>#N/A</v>
      </c>
      <c r="AC1819" t="e">
        <v>#N/A</v>
      </c>
      <c r="AD1819" t="e">
        <v>#N/A</v>
      </c>
      <c r="AE1819" t="e">
        <v>#N/A</v>
      </c>
      <c r="AF1819" t="e">
        <v>#N/A</v>
      </c>
    </row>
    <row r="1820" spans="1:32" x14ac:dyDescent="0.25">
      <c r="A1820" t="e">
        <v>#N/A</v>
      </c>
      <c r="B1820" s="33" t="e">
        <v>#N/A</v>
      </c>
      <c r="C1820" t="e">
        <v>#N/A</v>
      </c>
      <c r="D1820" t="e">
        <v>#N/A</v>
      </c>
      <c r="E1820" s="69" t="e">
        <v>#N/A</v>
      </c>
      <c r="F1820" s="3" t="e">
        <v>#N/A</v>
      </c>
      <c r="G1820" s="3" t="e">
        <v>#N/A</v>
      </c>
      <c r="H1820" s="3" t="e">
        <v>#N/A</v>
      </c>
      <c r="I1820" s="80" t="e">
        <v>#N/A</v>
      </c>
      <c r="J1820" s="80" t="e">
        <v>#N/A</v>
      </c>
      <c r="K1820" s="85" t="e">
        <v>#N/A</v>
      </c>
      <c r="L1820" s="9" t="e">
        <v>#N/A</v>
      </c>
      <c r="M1820" s="93" t="e">
        <v>#N/A</v>
      </c>
      <c r="N1820" s="8" t="e">
        <v>#N/A</v>
      </c>
      <c r="O1820" t="e">
        <v>#N/A</v>
      </c>
      <c r="P1820" t="e">
        <v>#N/A</v>
      </c>
      <c r="Q1820" t="e">
        <v>#N/A</v>
      </c>
      <c r="R1820" s="2" t="e">
        <v>#N/A</v>
      </c>
      <c r="S1820" t="e">
        <v>#N/A</v>
      </c>
      <c r="T1820" s="3" t="e">
        <v>#N/A</v>
      </c>
      <c r="U1820" s="3" t="e">
        <v>#N/A</v>
      </c>
      <c r="V1820" t="e">
        <v>#N/A</v>
      </c>
      <c r="W1820" t="e">
        <v>#N/A</v>
      </c>
      <c r="X1820" t="e">
        <v>#N/A</v>
      </c>
      <c r="Y1820" s="3" t="e">
        <v>#N/A</v>
      </c>
      <c r="Z1820" s="8" t="e">
        <v>#N/A</v>
      </c>
      <c r="AA1820" s="30" t="e">
        <v>#N/A</v>
      </c>
      <c r="AB1820" t="e">
        <v>#N/A</v>
      </c>
      <c r="AC1820" t="e">
        <v>#N/A</v>
      </c>
      <c r="AD1820" t="e">
        <v>#N/A</v>
      </c>
      <c r="AE1820" t="e">
        <v>#N/A</v>
      </c>
      <c r="AF1820" t="e">
        <v>#N/A</v>
      </c>
    </row>
    <row r="1821" spans="1:32" x14ac:dyDescent="0.25">
      <c r="A1821" t="e">
        <v>#N/A</v>
      </c>
      <c r="B1821" s="33" t="e">
        <v>#N/A</v>
      </c>
      <c r="C1821" t="e">
        <v>#N/A</v>
      </c>
      <c r="D1821" t="e">
        <v>#N/A</v>
      </c>
      <c r="E1821" s="69" t="e">
        <v>#N/A</v>
      </c>
      <c r="F1821" s="3" t="e">
        <v>#N/A</v>
      </c>
      <c r="G1821" s="3" t="e">
        <v>#N/A</v>
      </c>
      <c r="H1821" s="3" t="e">
        <v>#N/A</v>
      </c>
      <c r="I1821" s="80" t="e">
        <v>#N/A</v>
      </c>
      <c r="J1821" s="80" t="e">
        <v>#N/A</v>
      </c>
      <c r="K1821" s="85" t="e">
        <v>#N/A</v>
      </c>
      <c r="L1821" s="9" t="e">
        <v>#N/A</v>
      </c>
      <c r="M1821" s="93" t="e">
        <v>#N/A</v>
      </c>
      <c r="N1821" s="8" t="e">
        <v>#N/A</v>
      </c>
      <c r="O1821" t="e">
        <v>#N/A</v>
      </c>
      <c r="P1821" t="e">
        <v>#N/A</v>
      </c>
      <c r="Q1821" t="e">
        <v>#N/A</v>
      </c>
      <c r="R1821" s="2" t="e">
        <v>#N/A</v>
      </c>
      <c r="S1821" t="e">
        <v>#N/A</v>
      </c>
      <c r="T1821" s="3" t="e">
        <v>#N/A</v>
      </c>
      <c r="U1821" s="3" t="e">
        <v>#N/A</v>
      </c>
      <c r="V1821" t="e">
        <v>#N/A</v>
      </c>
      <c r="W1821" t="e">
        <v>#N/A</v>
      </c>
      <c r="X1821" t="e">
        <v>#N/A</v>
      </c>
      <c r="Y1821" s="3" t="e">
        <v>#N/A</v>
      </c>
      <c r="Z1821" s="8" t="e">
        <v>#N/A</v>
      </c>
      <c r="AA1821" s="30" t="e">
        <v>#N/A</v>
      </c>
      <c r="AB1821" t="e">
        <v>#N/A</v>
      </c>
      <c r="AC1821" t="e">
        <v>#N/A</v>
      </c>
      <c r="AD1821" t="e">
        <v>#N/A</v>
      </c>
      <c r="AE1821" t="e">
        <v>#N/A</v>
      </c>
      <c r="AF1821" t="e">
        <v>#N/A</v>
      </c>
    </row>
    <row r="1822" spans="1:32" x14ac:dyDescent="0.25">
      <c r="A1822" t="e">
        <v>#N/A</v>
      </c>
      <c r="B1822" s="33" t="e">
        <v>#N/A</v>
      </c>
      <c r="C1822" t="e">
        <v>#N/A</v>
      </c>
      <c r="D1822" t="e">
        <v>#N/A</v>
      </c>
      <c r="E1822" s="69" t="e">
        <v>#N/A</v>
      </c>
      <c r="F1822" s="3" t="e">
        <v>#N/A</v>
      </c>
      <c r="G1822" s="3" t="e">
        <v>#N/A</v>
      </c>
      <c r="H1822" s="3" t="e">
        <v>#N/A</v>
      </c>
      <c r="I1822" s="80" t="e">
        <v>#N/A</v>
      </c>
      <c r="J1822" s="80" t="e">
        <v>#N/A</v>
      </c>
      <c r="K1822" s="85" t="e">
        <v>#N/A</v>
      </c>
      <c r="L1822" s="9" t="e">
        <v>#N/A</v>
      </c>
      <c r="M1822" s="93" t="e">
        <v>#N/A</v>
      </c>
      <c r="N1822" s="8" t="e">
        <v>#N/A</v>
      </c>
      <c r="O1822" t="e">
        <v>#N/A</v>
      </c>
      <c r="P1822" t="e">
        <v>#N/A</v>
      </c>
      <c r="Q1822" t="e">
        <v>#N/A</v>
      </c>
      <c r="R1822" s="2" t="e">
        <v>#N/A</v>
      </c>
      <c r="S1822" t="e">
        <v>#N/A</v>
      </c>
      <c r="T1822" s="3" t="e">
        <v>#N/A</v>
      </c>
      <c r="U1822" s="3" t="e">
        <v>#N/A</v>
      </c>
      <c r="V1822" t="e">
        <v>#N/A</v>
      </c>
      <c r="W1822" t="e">
        <v>#N/A</v>
      </c>
      <c r="X1822" t="e">
        <v>#N/A</v>
      </c>
      <c r="Y1822" s="3" t="e">
        <v>#N/A</v>
      </c>
      <c r="Z1822" s="8" t="e">
        <v>#N/A</v>
      </c>
      <c r="AA1822" s="30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</row>
    <row r="1823" spans="1:32" x14ac:dyDescent="0.25">
      <c r="A1823" t="e">
        <v>#N/A</v>
      </c>
      <c r="B1823" s="33" t="e">
        <v>#N/A</v>
      </c>
      <c r="C1823" t="e">
        <v>#N/A</v>
      </c>
      <c r="D1823" t="e">
        <v>#N/A</v>
      </c>
      <c r="E1823" s="69" t="e">
        <v>#N/A</v>
      </c>
      <c r="F1823" s="3" t="e">
        <v>#N/A</v>
      </c>
      <c r="G1823" s="3" t="e">
        <v>#N/A</v>
      </c>
      <c r="H1823" s="3" t="e">
        <v>#N/A</v>
      </c>
      <c r="I1823" s="80" t="e">
        <v>#N/A</v>
      </c>
      <c r="J1823" s="80" t="e">
        <v>#N/A</v>
      </c>
      <c r="K1823" s="85" t="e">
        <v>#N/A</v>
      </c>
      <c r="L1823" s="9" t="e">
        <v>#N/A</v>
      </c>
      <c r="M1823" s="93" t="e">
        <v>#N/A</v>
      </c>
      <c r="N1823" s="8" t="e">
        <v>#N/A</v>
      </c>
      <c r="O1823" t="e">
        <v>#N/A</v>
      </c>
      <c r="P1823" t="e">
        <v>#N/A</v>
      </c>
      <c r="Q1823" t="e">
        <v>#N/A</v>
      </c>
      <c r="R1823" s="2" t="e">
        <v>#N/A</v>
      </c>
      <c r="S1823" t="e">
        <v>#N/A</v>
      </c>
      <c r="T1823" s="3" t="e">
        <v>#N/A</v>
      </c>
      <c r="U1823" s="3" t="e">
        <v>#N/A</v>
      </c>
      <c r="V1823" t="e">
        <v>#N/A</v>
      </c>
      <c r="W1823" t="e">
        <v>#N/A</v>
      </c>
      <c r="X1823" t="e">
        <v>#N/A</v>
      </c>
      <c r="Y1823" s="3" t="e">
        <v>#N/A</v>
      </c>
      <c r="Z1823" s="8" t="e">
        <v>#N/A</v>
      </c>
      <c r="AA1823" s="30" t="e">
        <v>#N/A</v>
      </c>
      <c r="AB1823" t="e">
        <v>#N/A</v>
      </c>
      <c r="AC1823" t="e">
        <v>#N/A</v>
      </c>
      <c r="AD1823" t="e">
        <v>#N/A</v>
      </c>
      <c r="AE1823" t="e">
        <v>#N/A</v>
      </c>
      <c r="AF1823" t="e">
        <v>#N/A</v>
      </c>
    </row>
    <row r="1824" spans="1:32" x14ac:dyDescent="0.25">
      <c r="A1824" t="e">
        <v>#N/A</v>
      </c>
      <c r="B1824" s="33" t="e">
        <v>#N/A</v>
      </c>
      <c r="C1824" t="e">
        <v>#N/A</v>
      </c>
      <c r="D1824" t="e">
        <v>#N/A</v>
      </c>
      <c r="E1824" s="69" t="e">
        <v>#N/A</v>
      </c>
      <c r="F1824" s="3" t="e">
        <v>#N/A</v>
      </c>
      <c r="G1824" s="3" t="e">
        <v>#N/A</v>
      </c>
      <c r="H1824" s="3" t="e">
        <v>#N/A</v>
      </c>
      <c r="I1824" s="80" t="e">
        <v>#N/A</v>
      </c>
      <c r="J1824" s="80" t="e">
        <v>#N/A</v>
      </c>
      <c r="K1824" s="85" t="e">
        <v>#N/A</v>
      </c>
      <c r="L1824" s="9" t="e">
        <v>#N/A</v>
      </c>
      <c r="M1824" s="93" t="e">
        <v>#N/A</v>
      </c>
      <c r="N1824" s="8" t="e">
        <v>#N/A</v>
      </c>
      <c r="O1824" t="e">
        <v>#N/A</v>
      </c>
      <c r="P1824" t="e">
        <v>#N/A</v>
      </c>
      <c r="Q1824" t="e">
        <v>#N/A</v>
      </c>
      <c r="R1824" s="2" t="e">
        <v>#N/A</v>
      </c>
      <c r="S1824" t="e">
        <v>#N/A</v>
      </c>
      <c r="T1824" s="3" t="e">
        <v>#N/A</v>
      </c>
      <c r="U1824" s="3" t="e">
        <v>#N/A</v>
      </c>
      <c r="V1824" t="e">
        <v>#N/A</v>
      </c>
      <c r="W1824" t="e">
        <v>#N/A</v>
      </c>
      <c r="X1824" t="e">
        <v>#N/A</v>
      </c>
      <c r="Y1824" s="3" t="e">
        <v>#N/A</v>
      </c>
      <c r="Z1824" s="8" t="e">
        <v>#N/A</v>
      </c>
      <c r="AA1824" s="30" t="e">
        <v>#N/A</v>
      </c>
      <c r="AB1824" t="e">
        <v>#N/A</v>
      </c>
      <c r="AC1824" t="e">
        <v>#N/A</v>
      </c>
      <c r="AD1824" t="e">
        <v>#N/A</v>
      </c>
      <c r="AE1824" t="e">
        <v>#N/A</v>
      </c>
      <c r="AF1824" t="e">
        <v>#N/A</v>
      </c>
    </row>
    <row r="1825" spans="1:32" x14ac:dyDescent="0.25">
      <c r="A1825" t="e">
        <v>#N/A</v>
      </c>
      <c r="B1825" s="33" t="e">
        <v>#N/A</v>
      </c>
      <c r="C1825" t="e">
        <v>#N/A</v>
      </c>
      <c r="D1825" t="e">
        <v>#N/A</v>
      </c>
      <c r="E1825" s="69" t="e">
        <v>#N/A</v>
      </c>
      <c r="F1825" s="3" t="e">
        <v>#N/A</v>
      </c>
      <c r="G1825" s="3" t="e">
        <v>#N/A</v>
      </c>
      <c r="H1825" s="3" t="e">
        <v>#N/A</v>
      </c>
      <c r="I1825" s="80" t="e">
        <v>#N/A</v>
      </c>
      <c r="J1825" s="80" t="e">
        <v>#N/A</v>
      </c>
      <c r="K1825" s="85" t="e">
        <v>#N/A</v>
      </c>
      <c r="L1825" s="9" t="e">
        <v>#N/A</v>
      </c>
      <c r="M1825" s="93" t="e">
        <v>#N/A</v>
      </c>
      <c r="N1825" s="8" t="e">
        <v>#N/A</v>
      </c>
      <c r="O1825" t="e">
        <v>#N/A</v>
      </c>
      <c r="P1825" t="e">
        <v>#N/A</v>
      </c>
      <c r="Q1825" t="e">
        <v>#N/A</v>
      </c>
      <c r="R1825" s="2" t="e">
        <v>#N/A</v>
      </c>
      <c r="S1825" t="e">
        <v>#N/A</v>
      </c>
      <c r="T1825" s="3" t="e">
        <v>#N/A</v>
      </c>
      <c r="U1825" s="3" t="e">
        <v>#N/A</v>
      </c>
      <c r="V1825" t="e">
        <v>#N/A</v>
      </c>
      <c r="W1825" t="e">
        <v>#N/A</v>
      </c>
      <c r="X1825" t="e">
        <v>#N/A</v>
      </c>
      <c r="Y1825" s="3" t="e">
        <v>#N/A</v>
      </c>
      <c r="Z1825" s="8" t="e">
        <v>#N/A</v>
      </c>
      <c r="AA1825" s="30" t="e">
        <v>#N/A</v>
      </c>
      <c r="AB1825" t="e">
        <v>#N/A</v>
      </c>
      <c r="AC1825" t="e">
        <v>#N/A</v>
      </c>
      <c r="AD1825" t="e">
        <v>#N/A</v>
      </c>
      <c r="AE1825" t="e">
        <v>#N/A</v>
      </c>
      <c r="AF1825" t="e">
        <v>#N/A</v>
      </c>
    </row>
    <row r="1826" spans="1:32" x14ac:dyDescent="0.25">
      <c r="A1826" t="e">
        <v>#N/A</v>
      </c>
      <c r="B1826" s="33" t="e">
        <v>#N/A</v>
      </c>
      <c r="C1826" t="e">
        <v>#N/A</v>
      </c>
      <c r="D1826" t="e">
        <v>#N/A</v>
      </c>
      <c r="E1826" s="69" t="e">
        <v>#N/A</v>
      </c>
      <c r="F1826" s="3" t="e">
        <v>#N/A</v>
      </c>
      <c r="G1826" s="3" t="e">
        <v>#N/A</v>
      </c>
      <c r="H1826" s="3" t="e">
        <v>#N/A</v>
      </c>
      <c r="I1826" s="80" t="e">
        <v>#N/A</v>
      </c>
      <c r="J1826" s="80" t="e">
        <v>#N/A</v>
      </c>
      <c r="K1826" s="85" t="e">
        <v>#N/A</v>
      </c>
      <c r="L1826" s="9" t="e">
        <v>#N/A</v>
      </c>
      <c r="M1826" s="93" t="e">
        <v>#N/A</v>
      </c>
      <c r="N1826" s="8" t="e">
        <v>#N/A</v>
      </c>
      <c r="O1826" t="e">
        <v>#N/A</v>
      </c>
      <c r="P1826" t="e">
        <v>#N/A</v>
      </c>
      <c r="Q1826" t="e">
        <v>#N/A</v>
      </c>
      <c r="R1826" s="2" t="e">
        <v>#N/A</v>
      </c>
      <c r="S1826" t="e">
        <v>#N/A</v>
      </c>
      <c r="T1826" s="3" t="e">
        <v>#N/A</v>
      </c>
      <c r="U1826" s="3" t="e">
        <v>#N/A</v>
      </c>
      <c r="V1826" t="e">
        <v>#N/A</v>
      </c>
      <c r="W1826" t="e">
        <v>#N/A</v>
      </c>
      <c r="X1826" t="e">
        <v>#N/A</v>
      </c>
      <c r="Y1826" s="3" t="e">
        <v>#N/A</v>
      </c>
      <c r="Z1826" s="8" t="e">
        <v>#N/A</v>
      </c>
      <c r="AA1826" s="30" t="e">
        <v>#N/A</v>
      </c>
      <c r="AB1826" t="e">
        <v>#N/A</v>
      </c>
      <c r="AC1826" t="e">
        <v>#N/A</v>
      </c>
      <c r="AD1826" t="e">
        <v>#N/A</v>
      </c>
      <c r="AE1826" t="e">
        <v>#N/A</v>
      </c>
      <c r="AF1826" t="e">
        <v>#N/A</v>
      </c>
    </row>
    <row r="1827" spans="1:32" x14ac:dyDescent="0.25">
      <c r="A1827" t="e">
        <v>#N/A</v>
      </c>
      <c r="B1827" s="33" t="e">
        <v>#N/A</v>
      </c>
      <c r="C1827" t="e">
        <v>#N/A</v>
      </c>
      <c r="D1827" t="e">
        <v>#N/A</v>
      </c>
      <c r="E1827" s="69" t="e">
        <v>#N/A</v>
      </c>
      <c r="F1827" s="3" t="e">
        <v>#N/A</v>
      </c>
      <c r="G1827" s="3" t="e">
        <v>#N/A</v>
      </c>
      <c r="H1827" s="3" t="e">
        <v>#N/A</v>
      </c>
      <c r="I1827" s="80" t="e">
        <v>#N/A</v>
      </c>
      <c r="J1827" s="80" t="e">
        <v>#N/A</v>
      </c>
      <c r="K1827" s="85" t="e">
        <v>#N/A</v>
      </c>
      <c r="L1827" s="9" t="e">
        <v>#N/A</v>
      </c>
      <c r="M1827" s="93" t="e">
        <v>#N/A</v>
      </c>
      <c r="N1827" s="8" t="e">
        <v>#N/A</v>
      </c>
      <c r="O1827" t="e">
        <v>#N/A</v>
      </c>
      <c r="P1827" t="e">
        <v>#N/A</v>
      </c>
      <c r="Q1827" t="e">
        <v>#N/A</v>
      </c>
      <c r="R1827" s="2" t="e">
        <v>#N/A</v>
      </c>
      <c r="S1827" t="e">
        <v>#N/A</v>
      </c>
      <c r="T1827" s="3" t="e">
        <v>#N/A</v>
      </c>
      <c r="U1827" s="3" t="e">
        <v>#N/A</v>
      </c>
      <c r="V1827" t="e">
        <v>#N/A</v>
      </c>
      <c r="W1827" t="e">
        <v>#N/A</v>
      </c>
      <c r="X1827" t="e">
        <v>#N/A</v>
      </c>
      <c r="Y1827" s="3" t="e">
        <v>#N/A</v>
      </c>
      <c r="Z1827" s="8" t="e">
        <v>#N/A</v>
      </c>
      <c r="AA1827" s="30" t="e">
        <v>#N/A</v>
      </c>
      <c r="AB1827" t="e">
        <v>#N/A</v>
      </c>
      <c r="AC1827" t="e">
        <v>#N/A</v>
      </c>
      <c r="AD1827" t="e">
        <v>#N/A</v>
      </c>
      <c r="AE1827" t="e">
        <v>#N/A</v>
      </c>
      <c r="AF1827" t="e">
        <v>#N/A</v>
      </c>
    </row>
    <row r="1828" spans="1:32" x14ac:dyDescent="0.25">
      <c r="A1828" t="e">
        <v>#N/A</v>
      </c>
      <c r="B1828" s="33" t="e">
        <v>#N/A</v>
      </c>
      <c r="C1828" t="e">
        <v>#N/A</v>
      </c>
      <c r="D1828" t="e">
        <v>#N/A</v>
      </c>
      <c r="E1828" s="69" t="e">
        <v>#N/A</v>
      </c>
      <c r="F1828" s="3" t="e">
        <v>#N/A</v>
      </c>
      <c r="G1828" s="3" t="e">
        <v>#N/A</v>
      </c>
      <c r="H1828" s="3" t="e">
        <v>#N/A</v>
      </c>
      <c r="I1828" s="80" t="e">
        <v>#N/A</v>
      </c>
      <c r="J1828" s="80" t="e">
        <v>#N/A</v>
      </c>
      <c r="K1828" s="85" t="e">
        <v>#N/A</v>
      </c>
      <c r="L1828" s="9" t="e">
        <v>#N/A</v>
      </c>
      <c r="M1828" s="93" t="e">
        <v>#N/A</v>
      </c>
      <c r="N1828" s="8" t="e">
        <v>#N/A</v>
      </c>
      <c r="O1828" t="e">
        <v>#N/A</v>
      </c>
      <c r="P1828" t="e">
        <v>#N/A</v>
      </c>
      <c r="Q1828" t="e">
        <v>#N/A</v>
      </c>
      <c r="R1828" s="2" t="e">
        <v>#N/A</v>
      </c>
      <c r="S1828" t="e">
        <v>#N/A</v>
      </c>
      <c r="T1828" s="3" t="e">
        <v>#N/A</v>
      </c>
      <c r="U1828" s="3" t="e">
        <v>#N/A</v>
      </c>
      <c r="V1828" t="e">
        <v>#N/A</v>
      </c>
      <c r="W1828" t="e">
        <v>#N/A</v>
      </c>
      <c r="X1828" t="e">
        <v>#N/A</v>
      </c>
      <c r="Y1828" s="3" t="e">
        <v>#N/A</v>
      </c>
      <c r="Z1828" s="8" t="e">
        <v>#N/A</v>
      </c>
      <c r="AA1828" s="30" t="e">
        <v>#N/A</v>
      </c>
      <c r="AB1828" t="e">
        <v>#N/A</v>
      </c>
      <c r="AC1828" t="e">
        <v>#N/A</v>
      </c>
      <c r="AD1828" t="e">
        <v>#N/A</v>
      </c>
      <c r="AE1828" t="e">
        <v>#N/A</v>
      </c>
      <c r="AF1828" t="e">
        <v>#N/A</v>
      </c>
    </row>
    <row r="1829" spans="1:32" x14ac:dyDescent="0.25">
      <c r="A1829" t="e">
        <v>#N/A</v>
      </c>
      <c r="B1829" s="33" t="e">
        <v>#N/A</v>
      </c>
      <c r="C1829" t="e">
        <v>#N/A</v>
      </c>
      <c r="D1829" t="e">
        <v>#N/A</v>
      </c>
      <c r="E1829" s="69" t="e">
        <v>#N/A</v>
      </c>
      <c r="F1829" s="3" t="e">
        <v>#N/A</v>
      </c>
      <c r="G1829" s="3" t="e">
        <v>#N/A</v>
      </c>
      <c r="H1829" s="3" t="e">
        <v>#N/A</v>
      </c>
      <c r="I1829" s="80" t="e">
        <v>#N/A</v>
      </c>
      <c r="J1829" s="80" t="e">
        <v>#N/A</v>
      </c>
      <c r="K1829" s="85" t="e">
        <v>#N/A</v>
      </c>
      <c r="L1829" s="9" t="e">
        <v>#N/A</v>
      </c>
      <c r="M1829" s="93" t="e">
        <v>#N/A</v>
      </c>
      <c r="N1829" s="8" t="e">
        <v>#N/A</v>
      </c>
      <c r="O1829" t="e">
        <v>#N/A</v>
      </c>
      <c r="P1829" t="e">
        <v>#N/A</v>
      </c>
      <c r="Q1829" t="e">
        <v>#N/A</v>
      </c>
      <c r="R1829" s="2" t="e">
        <v>#N/A</v>
      </c>
      <c r="S1829" t="e">
        <v>#N/A</v>
      </c>
      <c r="T1829" s="3" t="e">
        <v>#N/A</v>
      </c>
      <c r="U1829" s="3" t="e">
        <v>#N/A</v>
      </c>
      <c r="V1829" t="e">
        <v>#N/A</v>
      </c>
      <c r="W1829" t="e">
        <v>#N/A</v>
      </c>
      <c r="X1829" t="e">
        <v>#N/A</v>
      </c>
      <c r="Y1829" s="3" t="e">
        <v>#N/A</v>
      </c>
      <c r="Z1829" s="8" t="e">
        <v>#N/A</v>
      </c>
      <c r="AA1829" s="30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</row>
    <row r="1830" spans="1:32" x14ac:dyDescent="0.25">
      <c r="A1830" t="e">
        <v>#N/A</v>
      </c>
      <c r="B1830" s="33" t="e">
        <v>#N/A</v>
      </c>
      <c r="C1830" t="e">
        <v>#N/A</v>
      </c>
      <c r="D1830" t="e">
        <v>#N/A</v>
      </c>
      <c r="E1830" s="69" t="e">
        <v>#N/A</v>
      </c>
      <c r="F1830" s="3" t="e">
        <v>#N/A</v>
      </c>
      <c r="G1830" s="3" t="e">
        <v>#N/A</v>
      </c>
      <c r="H1830" s="3" t="e">
        <v>#N/A</v>
      </c>
      <c r="I1830" s="80" t="e">
        <v>#N/A</v>
      </c>
      <c r="J1830" s="80" t="e">
        <v>#N/A</v>
      </c>
      <c r="K1830" s="85" t="e">
        <v>#N/A</v>
      </c>
      <c r="L1830" s="9" t="e">
        <v>#N/A</v>
      </c>
      <c r="M1830" s="93" t="e">
        <v>#N/A</v>
      </c>
      <c r="N1830" s="8" t="e">
        <v>#N/A</v>
      </c>
      <c r="O1830" t="e">
        <v>#N/A</v>
      </c>
      <c r="P1830" t="e">
        <v>#N/A</v>
      </c>
      <c r="Q1830" t="e">
        <v>#N/A</v>
      </c>
      <c r="R1830" s="2" t="e">
        <v>#N/A</v>
      </c>
      <c r="S1830" t="e">
        <v>#N/A</v>
      </c>
      <c r="T1830" s="3" t="e">
        <v>#N/A</v>
      </c>
      <c r="U1830" s="3" t="e">
        <v>#N/A</v>
      </c>
      <c r="V1830" t="e">
        <v>#N/A</v>
      </c>
      <c r="W1830" t="e">
        <v>#N/A</v>
      </c>
      <c r="X1830" t="e">
        <v>#N/A</v>
      </c>
      <c r="Y1830" s="3" t="e">
        <v>#N/A</v>
      </c>
      <c r="Z1830" s="8" t="e">
        <v>#N/A</v>
      </c>
      <c r="AA1830" s="30" t="e">
        <v>#N/A</v>
      </c>
      <c r="AB1830" t="e">
        <v>#N/A</v>
      </c>
      <c r="AC1830" t="e">
        <v>#N/A</v>
      </c>
      <c r="AD1830" t="e">
        <v>#N/A</v>
      </c>
      <c r="AE1830" t="e">
        <v>#N/A</v>
      </c>
      <c r="AF1830" t="e">
        <v>#N/A</v>
      </c>
    </row>
    <row r="1831" spans="1:32" x14ac:dyDescent="0.25">
      <c r="A1831" t="e">
        <v>#N/A</v>
      </c>
      <c r="B1831" s="33" t="e">
        <v>#N/A</v>
      </c>
      <c r="C1831" t="e">
        <v>#N/A</v>
      </c>
      <c r="D1831" t="e">
        <v>#N/A</v>
      </c>
      <c r="E1831" s="69" t="e">
        <v>#N/A</v>
      </c>
      <c r="F1831" s="3" t="e">
        <v>#N/A</v>
      </c>
      <c r="G1831" s="3" t="e">
        <v>#N/A</v>
      </c>
      <c r="H1831" s="3" t="e">
        <v>#N/A</v>
      </c>
      <c r="I1831" s="80" t="e">
        <v>#N/A</v>
      </c>
      <c r="J1831" s="80" t="e">
        <v>#N/A</v>
      </c>
      <c r="K1831" s="85" t="e">
        <v>#N/A</v>
      </c>
      <c r="L1831" s="9" t="e">
        <v>#N/A</v>
      </c>
      <c r="M1831" s="93" t="e">
        <v>#N/A</v>
      </c>
      <c r="N1831" s="8" t="e">
        <v>#N/A</v>
      </c>
      <c r="O1831" t="e">
        <v>#N/A</v>
      </c>
      <c r="P1831" t="e">
        <v>#N/A</v>
      </c>
      <c r="Q1831" t="e">
        <v>#N/A</v>
      </c>
      <c r="R1831" s="2" t="e">
        <v>#N/A</v>
      </c>
      <c r="S1831" t="e">
        <v>#N/A</v>
      </c>
      <c r="T1831" s="3" t="e">
        <v>#N/A</v>
      </c>
      <c r="U1831" s="3" t="e">
        <v>#N/A</v>
      </c>
      <c r="V1831" t="e">
        <v>#N/A</v>
      </c>
      <c r="W1831" t="e">
        <v>#N/A</v>
      </c>
      <c r="X1831" t="e">
        <v>#N/A</v>
      </c>
      <c r="Y1831" s="3" t="e">
        <v>#N/A</v>
      </c>
      <c r="Z1831" s="8" t="e">
        <v>#N/A</v>
      </c>
      <c r="AA1831" s="30" t="e">
        <v>#N/A</v>
      </c>
      <c r="AB1831" t="e">
        <v>#N/A</v>
      </c>
      <c r="AC1831" t="e">
        <v>#N/A</v>
      </c>
      <c r="AD1831" t="e">
        <v>#N/A</v>
      </c>
      <c r="AE1831" t="e">
        <v>#N/A</v>
      </c>
      <c r="AF1831" t="e">
        <v>#N/A</v>
      </c>
    </row>
    <row r="1832" spans="1:32" x14ac:dyDescent="0.25">
      <c r="A1832" t="e">
        <v>#N/A</v>
      </c>
      <c r="B1832" s="33" t="e">
        <v>#N/A</v>
      </c>
      <c r="C1832" t="e">
        <v>#N/A</v>
      </c>
      <c r="D1832" t="e">
        <v>#N/A</v>
      </c>
      <c r="E1832" s="69" t="e">
        <v>#N/A</v>
      </c>
      <c r="F1832" s="3" t="e">
        <v>#N/A</v>
      </c>
      <c r="G1832" s="3" t="e">
        <v>#N/A</v>
      </c>
      <c r="H1832" s="3" t="e">
        <v>#N/A</v>
      </c>
      <c r="I1832" s="80" t="e">
        <v>#N/A</v>
      </c>
      <c r="J1832" s="80" t="e">
        <v>#N/A</v>
      </c>
      <c r="K1832" s="85" t="e">
        <v>#N/A</v>
      </c>
      <c r="L1832" s="9" t="e">
        <v>#N/A</v>
      </c>
      <c r="M1832" s="93" t="e">
        <v>#N/A</v>
      </c>
      <c r="N1832" s="8" t="e">
        <v>#N/A</v>
      </c>
      <c r="O1832" t="e">
        <v>#N/A</v>
      </c>
      <c r="P1832" t="e">
        <v>#N/A</v>
      </c>
      <c r="Q1832" t="e">
        <v>#N/A</v>
      </c>
      <c r="R1832" s="2" t="e">
        <v>#N/A</v>
      </c>
      <c r="S1832" t="e">
        <v>#N/A</v>
      </c>
      <c r="T1832" s="3" t="e">
        <v>#N/A</v>
      </c>
      <c r="U1832" s="3" t="e">
        <v>#N/A</v>
      </c>
      <c r="V1832" t="e">
        <v>#N/A</v>
      </c>
      <c r="W1832" t="e">
        <v>#N/A</v>
      </c>
      <c r="X1832" t="e">
        <v>#N/A</v>
      </c>
      <c r="Y1832" s="3" t="e">
        <v>#N/A</v>
      </c>
      <c r="Z1832" s="8" t="e">
        <v>#N/A</v>
      </c>
      <c r="AA1832" s="30" t="e">
        <v>#N/A</v>
      </c>
      <c r="AB1832" t="e">
        <v>#N/A</v>
      </c>
      <c r="AC1832" t="e">
        <v>#N/A</v>
      </c>
      <c r="AD1832" t="e">
        <v>#N/A</v>
      </c>
      <c r="AE1832" t="e">
        <v>#N/A</v>
      </c>
      <c r="AF1832" t="e">
        <v>#N/A</v>
      </c>
    </row>
    <row r="1833" spans="1:32" x14ac:dyDescent="0.25">
      <c r="A1833" t="e">
        <v>#N/A</v>
      </c>
      <c r="B1833" s="33" t="e">
        <v>#N/A</v>
      </c>
      <c r="C1833" t="e">
        <v>#N/A</v>
      </c>
      <c r="D1833" t="e">
        <v>#N/A</v>
      </c>
      <c r="E1833" s="69" t="e">
        <v>#N/A</v>
      </c>
      <c r="F1833" s="3" t="e">
        <v>#N/A</v>
      </c>
      <c r="G1833" s="3" t="e">
        <v>#N/A</v>
      </c>
      <c r="H1833" s="3" t="e">
        <v>#N/A</v>
      </c>
      <c r="I1833" s="80" t="e">
        <v>#N/A</v>
      </c>
      <c r="J1833" s="80" t="e">
        <v>#N/A</v>
      </c>
      <c r="K1833" s="85" t="e">
        <v>#N/A</v>
      </c>
      <c r="L1833" s="9" t="e">
        <v>#N/A</v>
      </c>
      <c r="M1833" s="93" t="e">
        <v>#N/A</v>
      </c>
      <c r="N1833" s="8" t="e">
        <v>#N/A</v>
      </c>
      <c r="O1833" t="e">
        <v>#N/A</v>
      </c>
      <c r="P1833" t="e">
        <v>#N/A</v>
      </c>
      <c r="Q1833" t="e">
        <v>#N/A</v>
      </c>
      <c r="R1833" s="2" t="e">
        <v>#N/A</v>
      </c>
      <c r="S1833" t="e">
        <v>#N/A</v>
      </c>
      <c r="T1833" s="3" t="e">
        <v>#N/A</v>
      </c>
      <c r="U1833" s="3" t="e">
        <v>#N/A</v>
      </c>
      <c r="V1833" t="e">
        <v>#N/A</v>
      </c>
      <c r="W1833" t="e">
        <v>#N/A</v>
      </c>
      <c r="X1833" t="e">
        <v>#N/A</v>
      </c>
      <c r="Y1833" s="3" t="e">
        <v>#N/A</v>
      </c>
      <c r="Z1833" s="8" t="e">
        <v>#N/A</v>
      </c>
      <c r="AA1833" s="30" t="e">
        <v>#N/A</v>
      </c>
      <c r="AB1833" t="e">
        <v>#N/A</v>
      </c>
      <c r="AC1833" t="e">
        <v>#N/A</v>
      </c>
      <c r="AD1833" t="e">
        <v>#N/A</v>
      </c>
      <c r="AE1833" t="e">
        <v>#N/A</v>
      </c>
      <c r="AF1833" t="e">
        <v>#N/A</v>
      </c>
    </row>
    <row r="1834" spans="1:32" x14ac:dyDescent="0.25">
      <c r="A1834" t="e">
        <v>#N/A</v>
      </c>
      <c r="B1834" s="33" t="e">
        <v>#N/A</v>
      </c>
      <c r="C1834" t="e">
        <v>#N/A</v>
      </c>
      <c r="D1834" t="e">
        <v>#N/A</v>
      </c>
      <c r="E1834" s="69" t="e">
        <v>#N/A</v>
      </c>
      <c r="F1834" s="3" t="e">
        <v>#N/A</v>
      </c>
      <c r="G1834" s="3" t="e">
        <v>#N/A</v>
      </c>
      <c r="H1834" s="3" t="e">
        <v>#N/A</v>
      </c>
      <c r="I1834" s="80" t="e">
        <v>#N/A</v>
      </c>
      <c r="J1834" s="80" t="e">
        <v>#N/A</v>
      </c>
      <c r="K1834" s="85" t="e">
        <v>#N/A</v>
      </c>
      <c r="L1834" s="9" t="e">
        <v>#N/A</v>
      </c>
      <c r="M1834" s="93" t="e">
        <v>#N/A</v>
      </c>
      <c r="N1834" s="8" t="e">
        <v>#N/A</v>
      </c>
      <c r="O1834" t="e">
        <v>#N/A</v>
      </c>
      <c r="P1834" t="e">
        <v>#N/A</v>
      </c>
      <c r="Q1834" t="e">
        <v>#N/A</v>
      </c>
      <c r="R1834" s="2" t="e">
        <v>#N/A</v>
      </c>
      <c r="S1834" t="e">
        <v>#N/A</v>
      </c>
      <c r="T1834" s="3" t="e">
        <v>#N/A</v>
      </c>
      <c r="U1834" s="3" t="e">
        <v>#N/A</v>
      </c>
      <c r="V1834" t="e">
        <v>#N/A</v>
      </c>
      <c r="W1834" t="e">
        <v>#N/A</v>
      </c>
      <c r="X1834" t="e">
        <v>#N/A</v>
      </c>
      <c r="Y1834" s="3" t="e">
        <v>#N/A</v>
      </c>
      <c r="Z1834" s="8" t="e">
        <v>#N/A</v>
      </c>
      <c r="AA1834" s="30" t="e">
        <v>#N/A</v>
      </c>
      <c r="AB1834" t="e">
        <v>#N/A</v>
      </c>
      <c r="AC1834" t="e">
        <v>#N/A</v>
      </c>
      <c r="AD1834" t="e">
        <v>#N/A</v>
      </c>
      <c r="AE1834" t="e">
        <v>#N/A</v>
      </c>
      <c r="AF1834" t="e">
        <v>#N/A</v>
      </c>
    </row>
    <row r="1835" spans="1:32" x14ac:dyDescent="0.25">
      <c r="A1835" t="e">
        <v>#N/A</v>
      </c>
      <c r="B1835" s="33" t="e">
        <v>#N/A</v>
      </c>
      <c r="C1835" t="e">
        <v>#N/A</v>
      </c>
      <c r="D1835" t="e">
        <v>#N/A</v>
      </c>
      <c r="E1835" s="69" t="e">
        <v>#N/A</v>
      </c>
      <c r="F1835" s="3" t="e">
        <v>#N/A</v>
      </c>
      <c r="G1835" s="3" t="e">
        <v>#N/A</v>
      </c>
      <c r="H1835" s="3" t="e">
        <v>#N/A</v>
      </c>
      <c r="I1835" s="80" t="e">
        <v>#N/A</v>
      </c>
      <c r="J1835" s="80" t="e">
        <v>#N/A</v>
      </c>
      <c r="K1835" s="85" t="e">
        <v>#N/A</v>
      </c>
      <c r="L1835" s="9" t="e">
        <v>#N/A</v>
      </c>
      <c r="M1835" s="93" t="e">
        <v>#N/A</v>
      </c>
      <c r="N1835" s="8" t="e">
        <v>#N/A</v>
      </c>
      <c r="O1835" t="e">
        <v>#N/A</v>
      </c>
      <c r="P1835" t="e">
        <v>#N/A</v>
      </c>
      <c r="Q1835" t="e">
        <v>#N/A</v>
      </c>
      <c r="R1835" s="2" t="e">
        <v>#N/A</v>
      </c>
      <c r="S1835" t="e">
        <v>#N/A</v>
      </c>
      <c r="T1835" s="3" t="e">
        <v>#N/A</v>
      </c>
      <c r="U1835" s="3" t="e">
        <v>#N/A</v>
      </c>
      <c r="V1835" t="e">
        <v>#N/A</v>
      </c>
      <c r="W1835" t="e">
        <v>#N/A</v>
      </c>
      <c r="X1835" t="e">
        <v>#N/A</v>
      </c>
      <c r="Y1835" s="3" t="e">
        <v>#N/A</v>
      </c>
      <c r="Z1835" s="8" t="e">
        <v>#N/A</v>
      </c>
      <c r="AA1835" s="30" t="e">
        <v>#N/A</v>
      </c>
      <c r="AB1835" t="e">
        <v>#N/A</v>
      </c>
      <c r="AC1835" t="e">
        <v>#N/A</v>
      </c>
      <c r="AD1835" t="e">
        <v>#N/A</v>
      </c>
      <c r="AE1835" t="e">
        <v>#N/A</v>
      </c>
      <c r="AF1835" t="e">
        <v>#N/A</v>
      </c>
    </row>
    <row r="1836" spans="1:32" x14ac:dyDescent="0.25">
      <c r="A1836" t="e">
        <v>#N/A</v>
      </c>
      <c r="B1836" s="33" t="e">
        <v>#N/A</v>
      </c>
      <c r="C1836" t="e">
        <v>#N/A</v>
      </c>
      <c r="D1836" t="e">
        <v>#N/A</v>
      </c>
      <c r="E1836" s="69" t="e">
        <v>#N/A</v>
      </c>
      <c r="F1836" s="3" t="e">
        <v>#N/A</v>
      </c>
      <c r="G1836" s="3" t="e">
        <v>#N/A</v>
      </c>
      <c r="H1836" s="3" t="e">
        <v>#N/A</v>
      </c>
      <c r="I1836" s="80" t="e">
        <v>#N/A</v>
      </c>
      <c r="J1836" s="80" t="e">
        <v>#N/A</v>
      </c>
      <c r="K1836" s="85" t="e">
        <v>#N/A</v>
      </c>
      <c r="L1836" s="9" t="e">
        <v>#N/A</v>
      </c>
      <c r="M1836" s="93" t="e">
        <v>#N/A</v>
      </c>
      <c r="N1836" s="8" t="e">
        <v>#N/A</v>
      </c>
      <c r="O1836" t="e">
        <v>#N/A</v>
      </c>
      <c r="P1836" t="e">
        <v>#N/A</v>
      </c>
      <c r="Q1836" t="e">
        <v>#N/A</v>
      </c>
      <c r="R1836" s="2" t="e">
        <v>#N/A</v>
      </c>
      <c r="S1836" t="e">
        <v>#N/A</v>
      </c>
      <c r="T1836" s="3" t="e">
        <v>#N/A</v>
      </c>
      <c r="U1836" s="3" t="e">
        <v>#N/A</v>
      </c>
      <c r="V1836" t="e">
        <v>#N/A</v>
      </c>
      <c r="W1836" t="e">
        <v>#N/A</v>
      </c>
      <c r="X1836" t="e">
        <v>#N/A</v>
      </c>
      <c r="Y1836" s="3" t="e">
        <v>#N/A</v>
      </c>
      <c r="Z1836" s="8" t="e">
        <v>#N/A</v>
      </c>
      <c r="AA1836" s="30" t="e">
        <v>#N/A</v>
      </c>
      <c r="AB1836" t="e">
        <v>#N/A</v>
      </c>
      <c r="AC1836" t="e">
        <v>#N/A</v>
      </c>
      <c r="AD1836" t="e">
        <v>#N/A</v>
      </c>
      <c r="AE1836" t="e">
        <v>#N/A</v>
      </c>
      <c r="AF1836" t="e">
        <v>#N/A</v>
      </c>
    </row>
    <row r="1837" spans="1:32" x14ac:dyDescent="0.25">
      <c r="A1837" t="e">
        <v>#N/A</v>
      </c>
      <c r="B1837" s="33" t="e">
        <v>#N/A</v>
      </c>
      <c r="C1837" t="e">
        <v>#N/A</v>
      </c>
      <c r="D1837" t="e">
        <v>#N/A</v>
      </c>
      <c r="E1837" s="69" t="e">
        <v>#N/A</v>
      </c>
      <c r="F1837" s="3" t="e">
        <v>#N/A</v>
      </c>
      <c r="G1837" s="3" t="e">
        <v>#N/A</v>
      </c>
      <c r="H1837" s="3" t="e">
        <v>#N/A</v>
      </c>
      <c r="I1837" s="80" t="e">
        <v>#N/A</v>
      </c>
      <c r="J1837" s="80" t="e">
        <v>#N/A</v>
      </c>
      <c r="K1837" s="85" t="e">
        <v>#N/A</v>
      </c>
      <c r="L1837" s="9" t="e">
        <v>#N/A</v>
      </c>
      <c r="M1837" s="93" t="e">
        <v>#N/A</v>
      </c>
      <c r="N1837" s="8" t="e">
        <v>#N/A</v>
      </c>
      <c r="O1837" t="e">
        <v>#N/A</v>
      </c>
      <c r="P1837" t="e">
        <v>#N/A</v>
      </c>
      <c r="Q1837" t="e">
        <v>#N/A</v>
      </c>
      <c r="R1837" s="2" t="e">
        <v>#N/A</v>
      </c>
      <c r="S1837" t="e">
        <v>#N/A</v>
      </c>
      <c r="T1837" s="3" t="e">
        <v>#N/A</v>
      </c>
      <c r="U1837" s="3" t="e">
        <v>#N/A</v>
      </c>
      <c r="V1837" t="e">
        <v>#N/A</v>
      </c>
      <c r="W1837" t="e">
        <v>#N/A</v>
      </c>
      <c r="X1837" t="e">
        <v>#N/A</v>
      </c>
      <c r="Y1837" s="3" t="e">
        <v>#N/A</v>
      </c>
      <c r="Z1837" s="8" t="e">
        <v>#N/A</v>
      </c>
      <c r="AA1837" s="30" t="e">
        <v>#N/A</v>
      </c>
      <c r="AB1837" t="e">
        <v>#N/A</v>
      </c>
      <c r="AC1837" t="e">
        <v>#N/A</v>
      </c>
      <c r="AD1837" t="e">
        <v>#N/A</v>
      </c>
      <c r="AE1837" t="e">
        <v>#N/A</v>
      </c>
      <c r="AF1837" t="e">
        <v>#N/A</v>
      </c>
    </row>
    <row r="1838" spans="1:32" x14ac:dyDescent="0.25">
      <c r="A1838" t="e">
        <v>#N/A</v>
      </c>
      <c r="B1838" s="33" t="e">
        <v>#N/A</v>
      </c>
      <c r="C1838" t="e">
        <v>#N/A</v>
      </c>
      <c r="D1838" t="e">
        <v>#N/A</v>
      </c>
      <c r="E1838" s="69" t="e">
        <v>#N/A</v>
      </c>
      <c r="F1838" s="3" t="e">
        <v>#N/A</v>
      </c>
      <c r="G1838" s="3" t="e">
        <v>#N/A</v>
      </c>
      <c r="H1838" s="3" t="e">
        <v>#N/A</v>
      </c>
      <c r="I1838" s="80" t="e">
        <v>#N/A</v>
      </c>
      <c r="J1838" s="80" t="e">
        <v>#N/A</v>
      </c>
      <c r="K1838" s="85" t="e">
        <v>#N/A</v>
      </c>
      <c r="L1838" s="9" t="e">
        <v>#N/A</v>
      </c>
      <c r="M1838" s="93" t="e">
        <v>#N/A</v>
      </c>
      <c r="N1838" s="8" t="e">
        <v>#N/A</v>
      </c>
      <c r="O1838" t="e">
        <v>#N/A</v>
      </c>
      <c r="P1838" t="e">
        <v>#N/A</v>
      </c>
      <c r="Q1838" t="e">
        <v>#N/A</v>
      </c>
      <c r="R1838" s="2" t="e">
        <v>#N/A</v>
      </c>
      <c r="S1838" t="e">
        <v>#N/A</v>
      </c>
      <c r="T1838" s="3" t="e">
        <v>#N/A</v>
      </c>
      <c r="U1838" s="3" t="e">
        <v>#N/A</v>
      </c>
      <c r="V1838" t="e">
        <v>#N/A</v>
      </c>
      <c r="W1838" t="e">
        <v>#N/A</v>
      </c>
      <c r="X1838" t="e">
        <v>#N/A</v>
      </c>
      <c r="Y1838" s="3" t="e">
        <v>#N/A</v>
      </c>
      <c r="Z1838" s="8" t="e">
        <v>#N/A</v>
      </c>
      <c r="AA1838" s="30" t="e">
        <v>#N/A</v>
      </c>
      <c r="AB1838" t="e">
        <v>#N/A</v>
      </c>
      <c r="AC1838" t="e">
        <v>#N/A</v>
      </c>
      <c r="AD1838" t="e">
        <v>#N/A</v>
      </c>
      <c r="AE1838" t="e">
        <v>#N/A</v>
      </c>
      <c r="AF1838" t="e">
        <v>#N/A</v>
      </c>
    </row>
    <row r="1839" spans="1:32" x14ac:dyDescent="0.25">
      <c r="A1839" t="e">
        <v>#N/A</v>
      </c>
      <c r="B1839" s="33" t="e">
        <v>#N/A</v>
      </c>
      <c r="C1839" t="e">
        <v>#N/A</v>
      </c>
      <c r="D1839" t="e">
        <v>#N/A</v>
      </c>
      <c r="E1839" s="69" t="e">
        <v>#N/A</v>
      </c>
      <c r="F1839" s="3" t="e">
        <v>#N/A</v>
      </c>
      <c r="G1839" s="3" t="e">
        <v>#N/A</v>
      </c>
      <c r="H1839" s="3" t="e">
        <v>#N/A</v>
      </c>
      <c r="I1839" s="80" t="e">
        <v>#N/A</v>
      </c>
      <c r="J1839" s="80" t="e">
        <v>#N/A</v>
      </c>
      <c r="K1839" s="85" t="e">
        <v>#N/A</v>
      </c>
      <c r="L1839" s="9" t="e">
        <v>#N/A</v>
      </c>
      <c r="M1839" s="93" t="e">
        <v>#N/A</v>
      </c>
      <c r="N1839" s="8" t="e">
        <v>#N/A</v>
      </c>
      <c r="O1839" t="e">
        <v>#N/A</v>
      </c>
      <c r="P1839" t="e">
        <v>#N/A</v>
      </c>
      <c r="Q1839" t="e">
        <v>#N/A</v>
      </c>
      <c r="R1839" s="2" t="e">
        <v>#N/A</v>
      </c>
      <c r="S1839" t="e">
        <v>#N/A</v>
      </c>
      <c r="T1839" s="3" t="e">
        <v>#N/A</v>
      </c>
      <c r="U1839" s="3" t="e">
        <v>#N/A</v>
      </c>
      <c r="V1839" t="e">
        <v>#N/A</v>
      </c>
      <c r="W1839" t="e">
        <v>#N/A</v>
      </c>
      <c r="X1839" t="e">
        <v>#N/A</v>
      </c>
      <c r="Y1839" s="3" t="e">
        <v>#N/A</v>
      </c>
      <c r="Z1839" s="8" t="e">
        <v>#N/A</v>
      </c>
      <c r="AA1839" s="30" t="e">
        <v>#N/A</v>
      </c>
      <c r="AB1839" t="e">
        <v>#N/A</v>
      </c>
      <c r="AC1839" t="e">
        <v>#N/A</v>
      </c>
      <c r="AD1839" t="e">
        <v>#N/A</v>
      </c>
      <c r="AE1839" t="e">
        <v>#N/A</v>
      </c>
      <c r="AF1839" t="e">
        <v>#N/A</v>
      </c>
    </row>
    <row r="1840" spans="1:32" x14ac:dyDescent="0.25">
      <c r="A1840" t="e">
        <v>#N/A</v>
      </c>
      <c r="B1840" s="33" t="e">
        <v>#N/A</v>
      </c>
      <c r="C1840" t="e">
        <v>#N/A</v>
      </c>
      <c r="D1840" t="e">
        <v>#N/A</v>
      </c>
      <c r="E1840" s="69" t="e">
        <v>#N/A</v>
      </c>
      <c r="F1840" s="3" t="e">
        <v>#N/A</v>
      </c>
      <c r="G1840" s="3" t="e">
        <v>#N/A</v>
      </c>
      <c r="H1840" s="3" t="e">
        <v>#N/A</v>
      </c>
      <c r="I1840" s="80" t="e">
        <v>#N/A</v>
      </c>
      <c r="J1840" s="80" t="e">
        <v>#N/A</v>
      </c>
      <c r="K1840" s="85" t="e">
        <v>#N/A</v>
      </c>
      <c r="L1840" s="9" t="e">
        <v>#N/A</v>
      </c>
      <c r="M1840" s="93" t="e">
        <v>#N/A</v>
      </c>
      <c r="N1840" s="8" t="e">
        <v>#N/A</v>
      </c>
      <c r="O1840" t="e">
        <v>#N/A</v>
      </c>
      <c r="P1840" t="e">
        <v>#N/A</v>
      </c>
      <c r="Q1840" t="e">
        <v>#N/A</v>
      </c>
      <c r="R1840" s="2" t="e">
        <v>#N/A</v>
      </c>
      <c r="S1840" t="e">
        <v>#N/A</v>
      </c>
      <c r="T1840" s="3" t="e">
        <v>#N/A</v>
      </c>
      <c r="U1840" s="3" t="e">
        <v>#N/A</v>
      </c>
      <c r="V1840" t="e">
        <v>#N/A</v>
      </c>
      <c r="W1840" t="e">
        <v>#N/A</v>
      </c>
      <c r="X1840" t="e">
        <v>#N/A</v>
      </c>
      <c r="Y1840" s="3" t="e">
        <v>#N/A</v>
      </c>
      <c r="Z1840" s="8" t="e">
        <v>#N/A</v>
      </c>
      <c r="AA1840" s="30" t="e">
        <v>#N/A</v>
      </c>
      <c r="AB1840" t="e">
        <v>#N/A</v>
      </c>
      <c r="AC1840" t="e">
        <v>#N/A</v>
      </c>
      <c r="AD1840" t="e">
        <v>#N/A</v>
      </c>
      <c r="AE1840" t="e">
        <v>#N/A</v>
      </c>
      <c r="AF1840" t="e">
        <v>#N/A</v>
      </c>
    </row>
    <row r="1841" spans="1:32" x14ac:dyDescent="0.25">
      <c r="A1841" t="e">
        <v>#N/A</v>
      </c>
      <c r="B1841" s="33" t="e">
        <v>#N/A</v>
      </c>
      <c r="C1841" t="e">
        <v>#N/A</v>
      </c>
      <c r="D1841" t="e">
        <v>#N/A</v>
      </c>
      <c r="E1841" s="69" t="e">
        <v>#N/A</v>
      </c>
      <c r="F1841" s="3" t="e">
        <v>#N/A</v>
      </c>
      <c r="G1841" s="3" t="e">
        <v>#N/A</v>
      </c>
      <c r="H1841" s="3" t="e">
        <v>#N/A</v>
      </c>
      <c r="I1841" s="80" t="e">
        <v>#N/A</v>
      </c>
      <c r="J1841" s="80" t="e">
        <v>#N/A</v>
      </c>
      <c r="K1841" s="85" t="e">
        <v>#N/A</v>
      </c>
      <c r="L1841" s="9" t="e">
        <v>#N/A</v>
      </c>
      <c r="M1841" s="93" t="e">
        <v>#N/A</v>
      </c>
      <c r="N1841" s="8" t="e">
        <v>#N/A</v>
      </c>
      <c r="O1841" t="e">
        <v>#N/A</v>
      </c>
      <c r="P1841" t="e">
        <v>#N/A</v>
      </c>
      <c r="Q1841" t="e">
        <v>#N/A</v>
      </c>
      <c r="R1841" s="2" t="e">
        <v>#N/A</v>
      </c>
      <c r="S1841" t="e">
        <v>#N/A</v>
      </c>
      <c r="T1841" s="3" t="e">
        <v>#N/A</v>
      </c>
      <c r="U1841" s="3" t="e">
        <v>#N/A</v>
      </c>
      <c r="V1841" t="e">
        <v>#N/A</v>
      </c>
      <c r="W1841" t="e">
        <v>#N/A</v>
      </c>
      <c r="X1841" t="e">
        <v>#N/A</v>
      </c>
      <c r="Y1841" s="3" t="e">
        <v>#N/A</v>
      </c>
      <c r="Z1841" s="8" t="e">
        <v>#N/A</v>
      </c>
      <c r="AA1841" s="30" t="e">
        <v>#N/A</v>
      </c>
      <c r="AB1841" t="e">
        <v>#N/A</v>
      </c>
      <c r="AC1841" t="e">
        <v>#N/A</v>
      </c>
      <c r="AD1841" t="e">
        <v>#N/A</v>
      </c>
      <c r="AE1841" t="e">
        <v>#N/A</v>
      </c>
      <c r="AF1841" t="e">
        <v>#N/A</v>
      </c>
    </row>
    <row r="1842" spans="1:32" x14ac:dyDescent="0.25">
      <c r="A1842" t="e">
        <v>#N/A</v>
      </c>
      <c r="B1842" s="33" t="e">
        <v>#N/A</v>
      </c>
      <c r="C1842" t="e">
        <v>#N/A</v>
      </c>
      <c r="D1842" t="e">
        <v>#N/A</v>
      </c>
      <c r="E1842" s="69" t="e">
        <v>#N/A</v>
      </c>
      <c r="F1842" s="3" t="e">
        <v>#N/A</v>
      </c>
      <c r="G1842" s="3" t="e">
        <v>#N/A</v>
      </c>
      <c r="H1842" s="3" t="e">
        <v>#N/A</v>
      </c>
      <c r="I1842" s="80" t="e">
        <v>#N/A</v>
      </c>
      <c r="J1842" s="80" t="e">
        <v>#N/A</v>
      </c>
      <c r="K1842" s="85" t="e">
        <v>#N/A</v>
      </c>
      <c r="L1842" s="9" t="e">
        <v>#N/A</v>
      </c>
      <c r="M1842" s="93" t="e">
        <v>#N/A</v>
      </c>
      <c r="N1842" s="8" t="e">
        <v>#N/A</v>
      </c>
      <c r="O1842" t="e">
        <v>#N/A</v>
      </c>
      <c r="P1842" t="e">
        <v>#N/A</v>
      </c>
      <c r="Q1842" t="e">
        <v>#N/A</v>
      </c>
      <c r="R1842" s="2" t="e">
        <v>#N/A</v>
      </c>
      <c r="S1842" t="e">
        <v>#N/A</v>
      </c>
      <c r="T1842" s="3" t="e">
        <v>#N/A</v>
      </c>
      <c r="U1842" s="3" t="e">
        <v>#N/A</v>
      </c>
      <c r="V1842" t="e">
        <v>#N/A</v>
      </c>
      <c r="W1842" t="e">
        <v>#N/A</v>
      </c>
      <c r="X1842" t="e">
        <v>#N/A</v>
      </c>
      <c r="Y1842" s="3" t="e">
        <v>#N/A</v>
      </c>
      <c r="Z1842" s="8" t="e">
        <v>#N/A</v>
      </c>
      <c r="AA1842" s="30" t="e">
        <v>#N/A</v>
      </c>
      <c r="AB1842" t="e">
        <v>#N/A</v>
      </c>
      <c r="AC1842" t="e">
        <v>#N/A</v>
      </c>
      <c r="AD1842" t="e">
        <v>#N/A</v>
      </c>
      <c r="AE1842" t="e">
        <v>#N/A</v>
      </c>
      <c r="AF1842" t="e">
        <v>#N/A</v>
      </c>
    </row>
    <row r="1843" spans="1:32" x14ac:dyDescent="0.25">
      <c r="A1843" t="e">
        <v>#N/A</v>
      </c>
      <c r="B1843" s="33" t="e">
        <v>#N/A</v>
      </c>
      <c r="C1843" t="e">
        <v>#N/A</v>
      </c>
      <c r="D1843" t="e">
        <v>#N/A</v>
      </c>
      <c r="E1843" s="69" t="e">
        <v>#N/A</v>
      </c>
      <c r="F1843" s="3" t="e">
        <v>#N/A</v>
      </c>
      <c r="G1843" s="3" t="e">
        <v>#N/A</v>
      </c>
      <c r="H1843" s="3" t="e">
        <v>#N/A</v>
      </c>
      <c r="I1843" s="80" t="e">
        <v>#N/A</v>
      </c>
      <c r="J1843" s="80" t="e">
        <v>#N/A</v>
      </c>
      <c r="K1843" s="85" t="e">
        <v>#N/A</v>
      </c>
      <c r="L1843" s="9" t="e">
        <v>#N/A</v>
      </c>
      <c r="M1843" s="93" t="e">
        <v>#N/A</v>
      </c>
      <c r="N1843" s="8" t="e">
        <v>#N/A</v>
      </c>
      <c r="O1843" t="e">
        <v>#N/A</v>
      </c>
      <c r="P1843" t="e">
        <v>#N/A</v>
      </c>
      <c r="Q1843" t="e">
        <v>#N/A</v>
      </c>
      <c r="R1843" s="2" t="e">
        <v>#N/A</v>
      </c>
      <c r="S1843" t="e">
        <v>#N/A</v>
      </c>
      <c r="T1843" s="3" t="e">
        <v>#N/A</v>
      </c>
      <c r="U1843" s="3" t="e">
        <v>#N/A</v>
      </c>
      <c r="V1843" t="e">
        <v>#N/A</v>
      </c>
      <c r="W1843" t="e">
        <v>#N/A</v>
      </c>
      <c r="X1843" t="e">
        <v>#N/A</v>
      </c>
      <c r="Y1843" s="3" t="e">
        <v>#N/A</v>
      </c>
      <c r="Z1843" s="8" t="e">
        <v>#N/A</v>
      </c>
      <c r="AA1843" s="30" t="e">
        <v>#N/A</v>
      </c>
      <c r="AB1843" t="e">
        <v>#N/A</v>
      </c>
      <c r="AC1843" t="e">
        <v>#N/A</v>
      </c>
      <c r="AD1843" t="e">
        <v>#N/A</v>
      </c>
      <c r="AE1843" t="e">
        <v>#N/A</v>
      </c>
      <c r="AF1843" t="e">
        <v>#N/A</v>
      </c>
    </row>
    <row r="1844" spans="1:32" x14ac:dyDescent="0.25">
      <c r="A1844" t="e">
        <v>#N/A</v>
      </c>
      <c r="B1844" s="33" t="e">
        <v>#N/A</v>
      </c>
      <c r="C1844" t="e">
        <v>#N/A</v>
      </c>
      <c r="D1844" t="e">
        <v>#N/A</v>
      </c>
      <c r="E1844" s="69" t="e">
        <v>#N/A</v>
      </c>
      <c r="F1844" s="3" t="e">
        <v>#N/A</v>
      </c>
      <c r="G1844" s="3" t="e">
        <v>#N/A</v>
      </c>
      <c r="H1844" s="3" t="e">
        <v>#N/A</v>
      </c>
      <c r="I1844" s="80" t="e">
        <v>#N/A</v>
      </c>
      <c r="J1844" s="80" t="e">
        <v>#N/A</v>
      </c>
      <c r="K1844" s="85" t="e">
        <v>#N/A</v>
      </c>
      <c r="L1844" s="9" t="e">
        <v>#N/A</v>
      </c>
      <c r="M1844" s="93" t="e">
        <v>#N/A</v>
      </c>
      <c r="N1844" s="8" t="e">
        <v>#N/A</v>
      </c>
      <c r="O1844" t="e">
        <v>#N/A</v>
      </c>
      <c r="P1844" t="e">
        <v>#N/A</v>
      </c>
      <c r="Q1844" t="e">
        <v>#N/A</v>
      </c>
      <c r="R1844" s="2" t="e">
        <v>#N/A</v>
      </c>
      <c r="S1844" t="e">
        <v>#N/A</v>
      </c>
      <c r="T1844" s="3" t="e">
        <v>#N/A</v>
      </c>
      <c r="U1844" s="3" t="e">
        <v>#N/A</v>
      </c>
      <c r="V1844" t="e">
        <v>#N/A</v>
      </c>
      <c r="W1844" t="e">
        <v>#N/A</v>
      </c>
      <c r="X1844" t="e">
        <v>#N/A</v>
      </c>
      <c r="Y1844" s="3" t="e">
        <v>#N/A</v>
      </c>
      <c r="Z1844" s="8" t="e">
        <v>#N/A</v>
      </c>
      <c r="AA1844" s="30" t="e">
        <v>#N/A</v>
      </c>
      <c r="AB1844" t="e">
        <v>#N/A</v>
      </c>
      <c r="AC1844" t="e">
        <v>#N/A</v>
      </c>
      <c r="AD1844" t="e">
        <v>#N/A</v>
      </c>
      <c r="AE1844" t="e">
        <v>#N/A</v>
      </c>
      <c r="AF1844" t="e">
        <v>#N/A</v>
      </c>
    </row>
    <row r="1845" spans="1:32" x14ac:dyDescent="0.25">
      <c r="A1845" t="e">
        <v>#N/A</v>
      </c>
      <c r="B1845" s="33" t="e">
        <v>#N/A</v>
      </c>
      <c r="C1845" t="e">
        <v>#N/A</v>
      </c>
      <c r="D1845" t="e">
        <v>#N/A</v>
      </c>
      <c r="E1845" s="69" t="e">
        <v>#N/A</v>
      </c>
      <c r="F1845" s="3" t="e">
        <v>#N/A</v>
      </c>
      <c r="G1845" s="3" t="e">
        <v>#N/A</v>
      </c>
      <c r="H1845" s="3" t="e">
        <v>#N/A</v>
      </c>
      <c r="I1845" s="80" t="e">
        <v>#N/A</v>
      </c>
      <c r="J1845" s="80" t="e">
        <v>#N/A</v>
      </c>
      <c r="K1845" s="85" t="e">
        <v>#N/A</v>
      </c>
      <c r="L1845" s="9" t="e">
        <v>#N/A</v>
      </c>
      <c r="M1845" s="93" t="e">
        <v>#N/A</v>
      </c>
      <c r="N1845" s="8" t="e">
        <v>#N/A</v>
      </c>
      <c r="O1845" t="e">
        <v>#N/A</v>
      </c>
      <c r="P1845" t="e">
        <v>#N/A</v>
      </c>
      <c r="Q1845" t="e">
        <v>#N/A</v>
      </c>
      <c r="R1845" s="2" t="e">
        <v>#N/A</v>
      </c>
      <c r="S1845" t="e">
        <v>#N/A</v>
      </c>
      <c r="T1845" s="3" t="e">
        <v>#N/A</v>
      </c>
      <c r="U1845" s="3" t="e">
        <v>#N/A</v>
      </c>
      <c r="V1845" t="e">
        <v>#N/A</v>
      </c>
      <c r="W1845" t="e">
        <v>#N/A</v>
      </c>
      <c r="X1845" t="e">
        <v>#N/A</v>
      </c>
      <c r="Y1845" s="3" t="e">
        <v>#N/A</v>
      </c>
      <c r="Z1845" s="8" t="e">
        <v>#N/A</v>
      </c>
      <c r="AA1845" s="30" t="e">
        <v>#N/A</v>
      </c>
      <c r="AB1845" t="e">
        <v>#N/A</v>
      </c>
      <c r="AC1845" t="e">
        <v>#N/A</v>
      </c>
      <c r="AD1845" t="e">
        <v>#N/A</v>
      </c>
      <c r="AE1845" t="e">
        <v>#N/A</v>
      </c>
      <c r="AF1845" t="e">
        <v>#N/A</v>
      </c>
    </row>
    <row r="1846" spans="1:32" x14ac:dyDescent="0.25">
      <c r="A1846" t="e">
        <v>#N/A</v>
      </c>
      <c r="B1846" s="33" t="e">
        <v>#N/A</v>
      </c>
      <c r="C1846" t="e">
        <v>#N/A</v>
      </c>
      <c r="D1846" t="e">
        <v>#N/A</v>
      </c>
      <c r="E1846" s="69" t="e">
        <v>#N/A</v>
      </c>
      <c r="F1846" s="3" t="e">
        <v>#N/A</v>
      </c>
      <c r="G1846" s="3" t="e">
        <v>#N/A</v>
      </c>
      <c r="H1846" s="3" t="e">
        <v>#N/A</v>
      </c>
      <c r="I1846" s="80" t="e">
        <v>#N/A</v>
      </c>
      <c r="J1846" s="80" t="e">
        <v>#N/A</v>
      </c>
      <c r="K1846" s="85" t="e">
        <v>#N/A</v>
      </c>
      <c r="L1846" s="9" t="e">
        <v>#N/A</v>
      </c>
      <c r="M1846" s="93" t="e">
        <v>#N/A</v>
      </c>
      <c r="N1846" s="8" t="e">
        <v>#N/A</v>
      </c>
      <c r="O1846" t="e">
        <v>#N/A</v>
      </c>
      <c r="P1846" t="e">
        <v>#N/A</v>
      </c>
      <c r="Q1846" t="e">
        <v>#N/A</v>
      </c>
      <c r="R1846" s="2" t="e">
        <v>#N/A</v>
      </c>
      <c r="S1846" t="e">
        <v>#N/A</v>
      </c>
      <c r="T1846" s="3" t="e">
        <v>#N/A</v>
      </c>
      <c r="U1846" s="3" t="e">
        <v>#N/A</v>
      </c>
      <c r="V1846" t="e">
        <v>#N/A</v>
      </c>
      <c r="W1846" t="e">
        <v>#N/A</v>
      </c>
      <c r="X1846" t="e">
        <v>#N/A</v>
      </c>
      <c r="Y1846" s="3" t="e">
        <v>#N/A</v>
      </c>
      <c r="Z1846" s="8" t="e">
        <v>#N/A</v>
      </c>
      <c r="AA1846" s="30" t="e">
        <v>#N/A</v>
      </c>
      <c r="AB1846" t="e">
        <v>#N/A</v>
      </c>
      <c r="AC1846" t="e">
        <v>#N/A</v>
      </c>
      <c r="AD1846" t="e">
        <v>#N/A</v>
      </c>
      <c r="AE1846" t="e">
        <v>#N/A</v>
      </c>
      <c r="AF1846" t="e">
        <v>#N/A</v>
      </c>
    </row>
    <row r="1847" spans="1:32" x14ac:dyDescent="0.25">
      <c r="A1847" t="e">
        <v>#N/A</v>
      </c>
      <c r="B1847" s="33" t="e">
        <v>#N/A</v>
      </c>
      <c r="C1847" t="e">
        <v>#N/A</v>
      </c>
      <c r="D1847" t="e">
        <v>#N/A</v>
      </c>
      <c r="E1847" s="69" t="e">
        <v>#N/A</v>
      </c>
      <c r="F1847" s="3" t="e">
        <v>#N/A</v>
      </c>
      <c r="G1847" s="3" t="e">
        <v>#N/A</v>
      </c>
      <c r="H1847" s="3" t="e">
        <v>#N/A</v>
      </c>
      <c r="I1847" s="80" t="e">
        <v>#N/A</v>
      </c>
      <c r="J1847" s="80" t="e">
        <v>#N/A</v>
      </c>
      <c r="K1847" s="85" t="e">
        <v>#N/A</v>
      </c>
      <c r="L1847" s="9" t="e">
        <v>#N/A</v>
      </c>
      <c r="M1847" s="93" t="e">
        <v>#N/A</v>
      </c>
      <c r="N1847" s="8" t="e">
        <v>#N/A</v>
      </c>
      <c r="O1847" t="e">
        <v>#N/A</v>
      </c>
      <c r="P1847" t="e">
        <v>#N/A</v>
      </c>
      <c r="Q1847" t="e">
        <v>#N/A</v>
      </c>
      <c r="R1847" s="2" t="e">
        <v>#N/A</v>
      </c>
      <c r="S1847" t="e">
        <v>#N/A</v>
      </c>
      <c r="T1847" s="3" t="e">
        <v>#N/A</v>
      </c>
      <c r="U1847" s="3" t="e">
        <v>#N/A</v>
      </c>
      <c r="V1847" t="e">
        <v>#N/A</v>
      </c>
      <c r="W1847" t="e">
        <v>#N/A</v>
      </c>
      <c r="X1847" t="e">
        <v>#N/A</v>
      </c>
      <c r="Y1847" s="3" t="e">
        <v>#N/A</v>
      </c>
      <c r="Z1847" s="8" t="e">
        <v>#N/A</v>
      </c>
      <c r="AA1847" s="30" t="e">
        <v>#N/A</v>
      </c>
      <c r="AB1847" t="e">
        <v>#N/A</v>
      </c>
      <c r="AC1847" t="e">
        <v>#N/A</v>
      </c>
      <c r="AD1847" t="e">
        <v>#N/A</v>
      </c>
      <c r="AE1847" t="e">
        <v>#N/A</v>
      </c>
      <c r="AF1847" t="e">
        <v>#N/A</v>
      </c>
    </row>
    <row r="1848" spans="1:32" x14ac:dyDescent="0.25">
      <c r="A1848" t="e">
        <v>#N/A</v>
      </c>
      <c r="B1848" s="33" t="e">
        <v>#N/A</v>
      </c>
      <c r="C1848" t="e">
        <v>#N/A</v>
      </c>
      <c r="D1848" t="e">
        <v>#N/A</v>
      </c>
      <c r="E1848" s="69" t="e">
        <v>#N/A</v>
      </c>
      <c r="F1848" s="3" t="e">
        <v>#N/A</v>
      </c>
      <c r="G1848" s="3" t="e">
        <v>#N/A</v>
      </c>
      <c r="H1848" s="3" t="e">
        <v>#N/A</v>
      </c>
      <c r="I1848" s="80" t="e">
        <v>#N/A</v>
      </c>
      <c r="J1848" s="80" t="e">
        <v>#N/A</v>
      </c>
      <c r="K1848" s="85" t="e">
        <v>#N/A</v>
      </c>
      <c r="L1848" s="9" t="e">
        <v>#N/A</v>
      </c>
      <c r="M1848" s="93" t="e">
        <v>#N/A</v>
      </c>
      <c r="N1848" s="8" t="e">
        <v>#N/A</v>
      </c>
      <c r="O1848" t="e">
        <v>#N/A</v>
      </c>
      <c r="P1848" t="e">
        <v>#N/A</v>
      </c>
      <c r="Q1848" t="e">
        <v>#N/A</v>
      </c>
      <c r="R1848" s="2" t="e">
        <v>#N/A</v>
      </c>
      <c r="S1848" t="e">
        <v>#N/A</v>
      </c>
      <c r="T1848" s="3" t="e">
        <v>#N/A</v>
      </c>
      <c r="U1848" s="3" t="e">
        <v>#N/A</v>
      </c>
      <c r="V1848" t="e">
        <v>#N/A</v>
      </c>
      <c r="W1848" t="e">
        <v>#N/A</v>
      </c>
      <c r="X1848" t="e">
        <v>#N/A</v>
      </c>
      <c r="Y1848" s="3" t="e">
        <v>#N/A</v>
      </c>
      <c r="Z1848" s="8" t="e">
        <v>#N/A</v>
      </c>
      <c r="AA1848" s="30" t="e">
        <v>#N/A</v>
      </c>
      <c r="AB1848" t="e">
        <v>#N/A</v>
      </c>
      <c r="AC1848" t="e">
        <v>#N/A</v>
      </c>
      <c r="AD1848" t="e">
        <v>#N/A</v>
      </c>
      <c r="AE1848" t="e">
        <v>#N/A</v>
      </c>
      <c r="AF1848" t="e">
        <v>#N/A</v>
      </c>
    </row>
    <row r="1849" spans="1:32" x14ac:dyDescent="0.25">
      <c r="A1849" t="e">
        <v>#N/A</v>
      </c>
      <c r="B1849" s="33" t="e">
        <v>#N/A</v>
      </c>
      <c r="C1849" t="e">
        <v>#N/A</v>
      </c>
      <c r="D1849" t="e">
        <v>#N/A</v>
      </c>
      <c r="E1849" s="69" t="e">
        <v>#N/A</v>
      </c>
      <c r="F1849" s="3" t="e">
        <v>#N/A</v>
      </c>
      <c r="G1849" s="3" t="e">
        <v>#N/A</v>
      </c>
      <c r="H1849" s="3" t="e">
        <v>#N/A</v>
      </c>
      <c r="I1849" s="80" t="e">
        <v>#N/A</v>
      </c>
      <c r="J1849" s="80" t="e">
        <v>#N/A</v>
      </c>
      <c r="K1849" s="85" t="e">
        <v>#N/A</v>
      </c>
      <c r="L1849" s="9" t="e">
        <v>#N/A</v>
      </c>
      <c r="M1849" s="93" t="e">
        <v>#N/A</v>
      </c>
      <c r="N1849" s="8" t="e">
        <v>#N/A</v>
      </c>
      <c r="O1849" t="e">
        <v>#N/A</v>
      </c>
      <c r="P1849" t="e">
        <v>#N/A</v>
      </c>
      <c r="Q1849" t="e">
        <v>#N/A</v>
      </c>
      <c r="R1849" s="2" t="e">
        <v>#N/A</v>
      </c>
      <c r="S1849" t="e">
        <v>#N/A</v>
      </c>
      <c r="T1849" s="3" t="e">
        <v>#N/A</v>
      </c>
      <c r="U1849" s="3" t="e">
        <v>#N/A</v>
      </c>
      <c r="V1849" t="e">
        <v>#N/A</v>
      </c>
      <c r="W1849" t="e">
        <v>#N/A</v>
      </c>
      <c r="X1849" t="e">
        <v>#N/A</v>
      </c>
      <c r="Y1849" s="3" t="e">
        <v>#N/A</v>
      </c>
      <c r="Z1849" s="8" t="e">
        <v>#N/A</v>
      </c>
      <c r="AA1849" s="30" t="e">
        <v>#N/A</v>
      </c>
      <c r="AB1849" t="e">
        <v>#N/A</v>
      </c>
      <c r="AC1849" t="e">
        <v>#N/A</v>
      </c>
      <c r="AD1849" t="e">
        <v>#N/A</v>
      </c>
      <c r="AE1849" t="e">
        <v>#N/A</v>
      </c>
      <c r="AF1849" t="e">
        <v>#N/A</v>
      </c>
    </row>
    <row r="1850" spans="1:32" x14ac:dyDescent="0.25">
      <c r="A1850" t="e">
        <v>#N/A</v>
      </c>
      <c r="B1850" s="33" t="e">
        <v>#N/A</v>
      </c>
      <c r="C1850" t="e">
        <v>#N/A</v>
      </c>
      <c r="D1850" t="e">
        <v>#N/A</v>
      </c>
      <c r="E1850" s="69" t="e">
        <v>#N/A</v>
      </c>
      <c r="F1850" s="3" t="e">
        <v>#N/A</v>
      </c>
      <c r="G1850" s="3" t="e">
        <v>#N/A</v>
      </c>
      <c r="H1850" s="3" t="e">
        <v>#N/A</v>
      </c>
      <c r="I1850" s="80" t="e">
        <v>#N/A</v>
      </c>
      <c r="J1850" s="80" t="e">
        <v>#N/A</v>
      </c>
      <c r="K1850" s="85" t="e">
        <v>#N/A</v>
      </c>
      <c r="L1850" s="9" t="e">
        <v>#N/A</v>
      </c>
      <c r="M1850" s="93" t="e">
        <v>#N/A</v>
      </c>
      <c r="N1850" s="8" t="e">
        <v>#N/A</v>
      </c>
      <c r="O1850" t="e">
        <v>#N/A</v>
      </c>
      <c r="P1850" t="e">
        <v>#N/A</v>
      </c>
      <c r="Q1850" t="e">
        <v>#N/A</v>
      </c>
      <c r="R1850" s="2" t="e">
        <v>#N/A</v>
      </c>
      <c r="S1850" t="e">
        <v>#N/A</v>
      </c>
      <c r="T1850" s="3" t="e">
        <v>#N/A</v>
      </c>
      <c r="U1850" s="3" t="e">
        <v>#N/A</v>
      </c>
      <c r="V1850" t="e">
        <v>#N/A</v>
      </c>
      <c r="W1850" t="e">
        <v>#N/A</v>
      </c>
      <c r="X1850" t="e">
        <v>#N/A</v>
      </c>
      <c r="Y1850" s="3" t="e">
        <v>#N/A</v>
      </c>
      <c r="Z1850" s="8" t="e">
        <v>#N/A</v>
      </c>
      <c r="AA1850" s="30" t="e">
        <v>#N/A</v>
      </c>
      <c r="AB1850" t="e">
        <v>#N/A</v>
      </c>
      <c r="AC1850" t="e">
        <v>#N/A</v>
      </c>
      <c r="AD1850" t="e">
        <v>#N/A</v>
      </c>
      <c r="AE1850" t="e">
        <v>#N/A</v>
      </c>
      <c r="AF1850" t="e">
        <v>#N/A</v>
      </c>
    </row>
    <row r="1851" spans="1:32" x14ac:dyDescent="0.25">
      <c r="A1851" t="e">
        <v>#N/A</v>
      </c>
      <c r="B1851" s="33" t="e">
        <v>#N/A</v>
      </c>
      <c r="C1851" t="e">
        <v>#N/A</v>
      </c>
      <c r="D1851" t="e">
        <v>#N/A</v>
      </c>
      <c r="E1851" s="69" t="e">
        <v>#N/A</v>
      </c>
      <c r="F1851" s="3" t="e">
        <v>#N/A</v>
      </c>
      <c r="G1851" s="3" t="e">
        <v>#N/A</v>
      </c>
      <c r="H1851" s="3" t="e">
        <v>#N/A</v>
      </c>
      <c r="I1851" s="80" t="e">
        <v>#N/A</v>
      </c>
      <c r="J1851" s="80" t="e">
        <v>#N/A</v>
      </c>
      <c r="K1851" s="85" t="e">
        <v>#N/A</v>
      </c>
      <c r="L1851" s="9" t="e">
        <v>#N/A</v>
      </c>
      <c r="M1851" s="93" t="e">
        <v>#N/A</v>
      </c>
      <c r="N1851" s="8" t="e">
        <v>#N/A</v>
      </c>
      <c r="O1851" t="e">
        <v>#N/A</v>
      </c>
      <c r="P1851" t="e">
        <v>#N/A</v>
      </c>
      <c r="Q1851" t="e">
        <v>#N/A</v>
      </c>
      <c r="R1851" s="2" t="e">
        <v>#N/A</v>
      </c>
      <c r="S1851" t="e">
        <v>#N/A</v>
      </c>
      <c r="T1851" s="3" t="e">
        <v>#N/A</v>
      </c>
      <c r="U1851" s="3" t="e">
        <v>#N/A</v>
      </c>
      <c r="V1851" t="e">
        <v>#N/A</v>
      </c>
      <c r="W1851" t="e">
        <v>#N/A</v>
      </c>
      <c r="X1851" t="e">
        <v>#N/A</v>
      </c>
      <c r="Y1851" s="3" t="e">
        <v>#N/A</v>
      </c>
      <c r="Z1851" s="8" t="e">
        <v>#N/A</v>
      </c>
      <c r="AA1851" s="30" t="e">
        <v>#N/A</v>
      </c>
      <c r="AB1851" t="e">
        <v>#N/A</v>
      </c>
      <c r="AC1851" t="e">
        <v>#N/A</v>
      </c>
      <c r="AD1851" t="e">
        <v>#N/A</v>
      </c>
      <c r="AE1851" t="e">
        <v>#N/A</v>
      </c>
      <c r="AF1851" t="e">
        <v>#N/A</v>
      </c>
    </row>
    <row r="1852" spans="1:32" x14ac:dyDescent="0.25">
      <c r="A1852" t="e">
        <v>#N/A</v>
      </c>
      <c r="B1852" s="33" t="e">
        <v>#N/A</v>
      </c>
      <c r="C1852" t="e">
        <v>#N/A</v>
      </c>
      <c r="D1852" t="e">
        <v>#N/A</v>
      </c>
      <c r="E1852" s="69" t="e">
        <v>#N/A</v>
      </c>
      <c r="F1852" s="3" t="e">
        <v>#N/A</v>
      </c>
      <c r="G1852" s="3" t="e">
        <v>#N/A</v>
      </c>
      <c r="H1852" s="3" t="e">
        <v>#N/A</v>
      </c>
      <c r="I1852" s="80" t="e">
        <v>#N/A</v>
      </c>
      <c r="J1852" s="80" t="e">
        <v>#N/A</v>
      </c>
      <c r="K1852" s="85" t="e">
        <v>#N/A</v>
      </c>
      <c r="L1852" s="9" t="e">
        <v>#N/A</v>
      </c>
      <c r="M1852" s="93" t="e">
        <v>#N/A</v>
      </c>
      <c r="N1852" s="8" t="e">
        <v>#N/A</v>
      </c>
      <c r="O1852" t="e">
        <v>#N/A</v>
      </c>
      <c r="P1852" t="e">
        <v>#N/A</v>
      </c>
      <c r="Q1852" t="e">
        <v>#N/A</v>
      </c>
      <c r="R1852" s="2" t="e">
        <v>#N/A</v>
      </c>
      <c r="S1852" t="e">
        <v>#N/A</v>
      </c>
      <c r="T1852" s="3" t="e">
        <v>#N/A</v>
      </c>
      <c r="U1852" s="3" t="e">
        <v>#N/A</v>
      </c>
      <c r="V1852" t="e">
        <v>#N/A</v>
      </c>
      <c r="W1852" t="e">
        <v>#N/A</v>
      </c>
      <c r="X1852" t="e">
        <v>#N/A</v>
      </c>
      <c r="Y1852" s="3" t="e">
        <v>#N/A</v>
      </c>
      <c r="Z1852" s="8" t="e">
        <v>#N/A</v>
      </c>
      <c r="AA1852" s="30" t="e">
        <v>#N/A</v>
      </c>
      <c r="AB1852" t="e">
        <v>#N/A</v>
      </c>
      <c r="AC1852" t="e">
        <v>#N/A</v>
      </c>
      <c r="AD1852" t="e">
        <v>#N/A</v>
      </c>
      <c r="AE1852" t="e">
        <v>#N/A</v>
      </c>
      <c r="AF1852" t="e">
        <v>#N/A</v>
      </c>
    </row>
    <row r="1853" spans="1:32" x14ac:dyDescent="0.25">
      <c r="A1853" t="e">
        <v>#N/A</v>
      </c>
      <c r="B1853" s="33" t="e">
        <v>#N/A</v>
      </c>
      <c r="C1853" t="e">
        <v>#N/A</v>
      </c>
      <c r="D1853" t="e">
        <v>#N/A</v>
      </c>
      <c r="E1853" s="69" t="e">
        <v>#N/A</v>
      </c>
      <c r="F1853" s="3" t="e">
        <v>#N/A</v>
      </c>
      <c r="G1853" s="3" t="e">
        <v>#N/A</v>
      </c>
      <c r="H1853" s="3" t="e">
        <v>#N/A</v>
      </c>
      <c r="I1853" s="80" t="e">
        <v>#N/A</v>
      </c>
      <c r="J1853" s="80" t="e">
        <v>#N/A</v>
      </c>
      <c r="K1853" s="85" t="e">
        <v>#N/A</v>
      </c>
      <c r="L1853" s="9" t="e">
        <v>#N/A</v>
      </c>
      <c r="M1853" s="93" t="e">
        <v>#N/A</v>
      </c>
      <c r="N1853" s="8" t="e">
        <v>#N/A</v>
      </c>
      <c r="O1853" t="e">
        <v>#N/A</v>
      </c>
      <c r="P1853" t="e">
        <v>#N/A</v>
      </c>
      <c r="Q1853" t="e">
        <v>#N/A</v>
      </c>
      <c r="R1853" s="2" t="e">
        <v>#N/A</v>
      </c>
      <c r="S1853" t="e">
        <v>#N/A</v>
      </c>
      <c r="T1853" s="3" t="e">
        <v>#N/A</v>
      </c>
      <c r="U1853" s="3" t="e">
        <v>#N/A</v>
      </c>
      <c r="V1853" t="e">
        <v>#N/A</v>
      </c>
      <c r="W1853" t="e">
        <v>#N/A</v>
      </c>
      <c r="X1853" t="e">
        <v>#N/A</v>
      </c>
      <c r="Y1853" s="3" t="e">
        <v>#N/A</v>
      </c>
      <c r="Z1853" s="8" t="e">
        <v>#N/A</v>
      </c>
      <c r="AA1853" s="30" t="e">
        <v>#N/A</v>
      </c>
      <c r="AB1853" t="e">
        <v>#N/A</v>
      </c>
      <c r="AC1853" t="e">
        <v>#N/A</v>
      </c>
      <c r="AD1853" t="e">
        <v>#N/A</v>
      </c>
      <c r="AE1853" t="e">
        <v>#N/A</v>
      </c>
      <c r="AF1853" t="e">
        <v>#N/A</v>
      </c>
    </row>
    <row r="1854" spans="1:32" x14ac:dyDescent="0.25">
      <c r="A1854" t="e">
        <v>#N/A</v>
      </c>
      <c r="B1854" s="33" t="e">
        <v>#N/A</v>
      </c>
      <c r="C1854" t="e">
        <v>#N/A</v>
      </c>
      <c r="D1854" t="e">
        <v>#N/A</v>
      </c>
      <c r="E1854" s="69" t="e">
        <v>#N/A</v>
      </c>
      <c r="F1854" s="3" t="e">
        <v>#N/A</v>
      </c>
      <c r="G1854" s="3" t="e">
        <v>#N/A</v>
      </c>
      <c r="H1854" s="3" t="e">
        <v>#N/A</v>
      </c>
      <c r="I1854" s="80" t="e">
        <v>#N/A</v>
      </c>
      <c r="J1854" s="80" t="e">
        <v>#N/A</v>
      </c>
      <c r="K1854" s="85" t="e">
        <v>#N/A</v>
      </c>
      <c r="L1854" s="9" t="e">
        <v>#N/A</v>
      </c>
      <c r="M1854" s="93" t="e">
        <v>#N/A</v>
      </c>
      <c r="N1854" s="8" t="e">
        <v>#N/A</v>
      </c>
      <c r="O1854" t="e">
        <v>#N/A</v>
      </c>
      <c r="P1854" t="e">
        <v>#N/A</v>
      </c>
      <c r="Q1854" t="e">
        <v>#N/A</v>
      </c>
      <c r="R1854" s="2" t="e">
        <v>#N/A</v>
      </c>
      <c r="S1854" t="e">
        <v>#N/A</v>
      </c>
      <c r="T1854" s="3" t="e">
        <v>#N/A</v>
      </c>
      <c r="U1854" s="3" t="e">
        <v>#N/A</v>
      </c>
      <c r="V1854" t="e">
        <v>#N/A</v>
      </c>
      <c r="W1854" t="e">
        <v>#N/A</v>
      </c>
      <c r="X1854" t="e">
        <v>#N/A</v>
      </c>
      <c r="Y1854" s="3" t="e">
        <v>#N/A</v>
      </c>
      <c r="Z1854" s="8" t="e">
        <v>#N/A</v>
      </c>
      <c r="AA1854" s="30" t="e">
        <v>#N/A</v>
      </c>
      <c r="AB1854" t="e">
        <v>#N/A</v>
      </c>
      <c r="AC1854" t="e">
        <v>#N/A</v>
      </c>
      <c r="AD1854" t="e">
        <v>#N/A</v>
      </c>
      <c r="AE1854" t="e">
        <v>#N/A</v>
      </c>
      <c r="AF1854" t="e">
        <v>#N/A</v>
      </c>
    </row>
    <row r="1855" spans="1:32" x14ac:dyDescent="0.25">
      <c r="A1855" t="e">
        <v>#N/A</v>
      </c>
      <c r="B1855" s="33" t="e">
        <v>#N/A</v>
      </c>
      <c r="C1855" t="e">
        <v>#N/A</v>
      </c>
      <c r="D1855" t="e">
        <v>#N/A</v>
      </c>
      <c r="E1855" s="69" t="e">
        <v>#N/A</v>
      </c>
      <c r="F1855" s="3" t="e">
        <v>#N/A</v>
      </c>
      <c r="G1855" s="3" t="e">
        <v>#N/A</v>
      </c>
      <c r="H1855" s="3" t="e">
        <v>#N/A</v>
      </c>
      <c r="I1855" s="80" t="e">
        <v>#N/A</v>
      </c>
      <c r="J1855" s="80" t="e">
        <v>#N/A</v>
      </c>
      <c r="K1855" s="85" t="e">
        <v>#N/A</v>
      </c>
      <c r="L1855" s="9" t="e">
        <v>#N/A</v>
      </c>
      <c r="M1855" s="93" t="e">
        <v>#N/A</v>
      </c>
      <c r="N1855" s="8" t="e">
        <v>#N/A</v>
      </c>
      <c r="O1855" t="e">
        <v>#N/A</v>
      </c>
      <c r="P1855" t="e">
        <v>#N/A</v>
      </c>
      <c r="Q1855" t="e">
        <v>#N/A</v>
      </c>
      <c r="R1855" s="2" t="e">
        <v>#N/A</v>
      </c>
      <c r="S1855" t="e">
        <v>#N/A</v>
      </c>
      <c r="T1855" s="3" t="e">
        <v>#N/A</v>
      </c>
      <c r="U1855" s="3" t="e">
        <v>#N/A</v>
      </c>
      <c r="V1855" t="e">
        <v>#N/A</v>
      </c>
      <c r="W1855" t="e">
        <v>#N/A</v>
      </c>
      <c r="X1855" t="e">
        <v>#N/A</v>
      </c>
      <c r="Y1855" s="3" t="e">
        <v>#N/A</v>
      </c>
      <c r="Z1855" s="8" t="e">
        <v>#N/A</v>
      </c>
      <c r="AA1855" s="30" t="e">
        <v>#N/A</v>
      </c>
      <c r="AB1855" t="e">
        <v>#N/A</v>
      </c>
      <c r="AC1855" t="e">
        <v>#N/A</v>
      </c>
      <c r="AD1855" t="e">
        <v>#N/A</v>
      </c>
      <c r="AE1855" t="e">
        <v>#N/A</v>
      </c>
      <c r="AF1855" t="e">
        <v>#N/A</v>
      </c>
    </row>
    <row r="1856" spans="1:32" x14ac:dyDescent="0.25">
      <c r="A1856" t="e">
        <v>#N/A</v>
      </c>
      <c r="B1856" s="33" t="e">
        <v>#N/A</v>
      </c>
      <c r="C1856" t="e">
        <v>#N/A</v>
      </c>
      <c r="D1856" t="e">
        <v>#N/A</v>
      </c>
      <c r="E1856" s="69" t="e">
        <v>#N/A</v>
      </c>
      <c r="F1856" s="3" t="e">
        <v>#N/A</v>
      </c>
      <c r="G1856" s="3" t="e">
        <v>#N/A</v>
      </c>
      <c r="H1856" s="3" t="e">
        <v>#N/A</v>
      </c>
      <c r="I1856" s="80" t="e">
        <v>#N/A</v>
      </c>
      <c r="J1856" s="80" t="e">
        <v>#N/A</v>
      </c>
      <c r="K1856" s="85" t="e">
        <v>#N/A</v>
      </c>
      <c r="L1856" s="9" t="e">
        <v>#N/A</v>
      </c>
      <c r="M1856" s="93" t="e">
        <v>#N/A</v>
      </c>
      <c r="N1856" s="8" t="e">
        <v>#N/A</v>
      </c>
      <c r="O1856" t="e">
        <v>#N/A</v>
      </c>
      <c r="P1856" t="e">
        <v>#N/A</v>
      </c>
      <c r="Q1856" t="e">
        <v>#N/A</v>
      </c>
      <c r="R1856" s="2" t="e">
        <v>#N/A</v>
      </c>
      <c r="S1856" t="e">
        <v>#N/A</v>
      </c>
      <c r="T1856" s="3" t="e">
        <v>#N/A</v>
      </c>
      <c r="U1856" s="3" t="e">
        <v>#N/A</v>
      </c>
      <c r="V1856" t="e">
        <v>#N/A</v>
      </c>
      <c r="W1856" t="e">
        <v>#N/A</v>
      </c>
      <c r="X1856" t="e">
        <v>#N/A</v>
      </c>
      <c r="Y1856" s="3" t="e">
        <v>#N/A</v>
      </c>
      <c r="Z1856" s="8" t="e">
        <v>#N/A</v>
      </c>
      <c r="AA1856" s="30" t="e">
        <v>#N/A</v>
      </c>
      <c r="AB1856" t="e">
        <v>#N/A</v>
      </c>
      <c r="AC1856" t="e">
        <v>#N/A</v>
      </c>
      <c r="AD1856" t="e">
        <v>#N/A</v>
      </c>
      <c r="AE1856" t="e">
        <v>#N/A</v>
      </c>
      <c r="AF1856" t="e">
        <v>#N/A</v>
      </c>
    </row>
    <row r="1857" spans="1:32" x14ac:dyDescent="0.25">
      <c r="A1857" t="e">
        <v>#N/A</v>
      </c>
      <c r="B1857" s="33" t="e">
        <v>#N/A</v>
      </c>
      <c r="C1857" t="e">
        <v>#N/A</v>
      </c>
      <c r="D1857" t="e">
        <v>#N/A</v>
      </c>
      <c r="E1857" s="69" t="e">
        <v>#N/A</v>
      </c>
      <c r="F1857" s="3" t="e">
        <v>#N/A</v>
      </c>
      <c r="G1857" s="3" t="e">
        <v>#N/A</v>
      </c>
      <c r="H1857" s="3" t="e">
        <v>#N/A</v>
      </c>
      <c r="I1857" s="80" t="e">
        <v>#N/A</v>
      </c>
      <c r="J1857" s="80" t="e">
        <v>#N/A</v>
      </c>
      <c r="K1857" s="85" t="e">
        <v>#N/A</v>
      </c>
      <c r="L1857" s="9" t="e">
        <v>#N/A</v>
      </c>
      <c r="M1857" s="93" t="e">
        <v>#N/A</v>
      </c>
      <c r="N1857" s="8" t="e">
        <v>#N/A</v>
      </c>
      <c r="O1857" t="e">
        <v>#N/A</v>
      </c>
      <c r="P1857" t="e">
        <v>#N/A</v>
      </c>
      <c r="Q1857" t="e">
        <v>#N/A</v>
      </c>
      <c r="R1857" s="2" t="e">
        <v>#N/A</v>
      </c>
      <c r="S1857" t="e">
        <v>#N/A</v>
      </c>
      <c r="T1857" s="3" t="e">
        <v>#N/A</v>
      </c>
      <c r="U1857" s="3" t="e">
        <v>#N/A</v>
      </c>
      <c r="V1857" t="e">
        <v>#N/A</v>
      </c>
      <c r="W1857" t="e">
        <v>#N/A</v>
      </c>
      <c r="X1857" t="e">
        <v>#N/A</v>
      </c>
      <c r="Y1857" s="3" t="e">
        <v>#N/A</v>
      </c>
      <c r="Z1857" s="8" t="e">
        <v>#N/A</v>
      </c>
      <c r="AA1857" s="30" t="e">
        <v>#N/A</v>
      </c>
      <c r="AB1857" t="e">
        <v>#N/A</v>
      </c>
      <c r="AC1857" t="e">
        <v>#N/A</v>
      </c>
      <c r="AD1857" t="e">
        <v>#N/A</v>
      </c>
      <c r="AE1857" t="e">
        <v>#N/A</v>
      </c>
      <c r="AF1857" t="e">
        <v>#N/A</v>
      </c>
    </row>
    <row r="1858" spans="1:32" x14ac:dyDescent="0.25">
      <c r="A1858" t="e">
        <v>#N/A</v>
      </c>
      <c r="B1858" s="33" t="e">
        <v>#N/A</v>
      </c>
      <c r="C1858" t="e">
        <v>#N/A</v>
      </c>
      <c r="D1858" t="e">
        <v>#N/A</v>
      </c>
      <c r="E1858" s="69" t="e">
        <v>#N/A</v>
      </c>
      <c r="F1858" s="3" t="e">
        <v>#N/A</v>
      </c>
      <c r="G1858" s="3" t="e">
        <v>#N/A</v>
      </c>
      <c r="H1858" s="3" t="e">
        <v>#N/A</v>
      </c>
      <c r="I1858" s="80" t="e">
        <v>#N/A</v>
      </c>
      <c r="J1858" s="80" t="e">
        <v>#N/A</v>
      </c>
      <c r="K1858" s="85" t="e">
        <v>#N/A</v>
      </c>
      <c r="L1858" s="9" t="e">
        <v>#N/A</v>
      </c>
      <c r="M1858" s="93" t="e">
        <v>#N/A</v>
      </c>
      <c r="N1858" s="8" t="e">
        <v>#N/A</v>
      </c>
      <c r="O1858" t="e">
        <v>#N/A</v>
      </c>
      <c r="P1858" t="e">
        <v>#N/A</v>
      </c>
      <c r="Q1858" t="e">
        <v>#N/A</v>
      </c>
      <c r="R1858" s="2" t="e">
        <v>#N/A</v>
      </c>
      <c r="S1858" t="e">
        <v>#N/A</v>
      </c>
      <c r="T1858" s="3" t="e">
        <v>#N/A</v>
      </c>
      <c r="U1858" s="3" t="e">
        <v>#N/A</v>
      </c>
      <c r="V1858" t="e">
        <v>#N/A</v>
      </c>
      <c r="W1858" t="e">
        <v>#N/A</v>
      </c>
      <c r="X1858" t="e">
        <v>#N/A</v>
      </c>
      <c r="Y1858" s="3" t="e">
        <v>#N/A</v>
      </c>
      <c r="Z1858" s="8" t="e">
        <v>#N/A</v>
      </c>
      <c r="AA1858" s="30" t="e">
        <v>#N/A</v>
      </c>
      <c r="AB1858" t="e">
        <v>#N/A</v>
      </c>
      <c r="AC1858" t="e">
        <v>#N/A</v>
      </c>
      <c r="AD1858" t="e">
        <v>#N/A</v>
      </c>
      <c r="AE1858" t="e">
        <v>#N/A</v>
      </c>
      <c r="AF1858" t="e">
        <v>#N/A</v>
      </c>
    </row>
    <row r="1859" spans="1:32" x14ac:dyDescent="0.25">
      <c r="A1859" t="e">
        <v>#N/A</v>
      </c>
      <c r="B1859" s="33" t="e">
        <v>#N/A</v>
      </c>
      <c r="C1859" t="e">
        <v>#N/A</v>
      </c>
      <c r="D1859" t="e">
        <v>#N/A</v>
      </c>
      <c r="E1859" s="69" t="e">
        <v>#N/A</v>
      </c>
      <c r="F1859" s="3" t="e">
        <v>#N/A</v>
      </c>
      <c r="G1859" s="3" t="e">
        <v>#N/A</v>
      </c>
      <c r="H1859" s="3" t="e">
        <v>#N/A</v>
      </c>
      <c r="I1859" s="80" t="e">
        <v>#N/A</v>
      </c>
      <c r="J1859" s="80" t="e">
        <v>#N/A</v>
      </c>
      <c r="K1859" s="85" t="e">
        <v>#N/A</v>
      </c>
      <c r="L1859" s="9" t="e">
        <v>#N/A</v>
      </c>
      <c r="M1859" s="93" t="e">
        <v>#N/A</v>
      </c>
      <c r="N1859" s="8" t="e">
        <v>#N/A</v>
      </c>
      <c r="O1859" t="e">
        <v>#N/A</v>
      </c>
      <c r="P1859" t="e">
        <v>#N/A</v>
      </c>
      <c r="Q1859" t="e">
        <v>#N/A</v>
      </c>
      <c r="R1859" s="2" t="e">
        <v>#N/A</v>
      </c>
      <c r="S1859" t="e">
        <v>#N/A</v>
      </c>
      <c r="T1859" s="3" t="e">
        <v>#N/A</v>
      </c>
      <c r="U1859" s="3" t="e">
        <v>#N/A</v>
      </c>
      <c r="V1859" t="e">
        <v>#N/A</v>
      </c>
      <c r="W1859" t="e">
        <v>#N/A</v>
      </c>
      <c r="X1859" t="e">
        <v>#N/A</v>
      </c>
      <c r="Y1859" s="3" t="e">
        <v>#N/A</v>
      </c>
      <c r="Z1859" s="8" t="e">
        <v>#N/A</v>
      </c>
      <c r="AA1859" s="30" t="e">
        <v>#N/A</v>
      </c>
      <c r="AB1859" t="e">
        <v>#N/A</v>
      </c>
      <c r="AC1859" t="e">
        <v>#N/A</v>
      </c>
      <c r="AD1859" t="e">
        <v>#N/A</v>
      </c>
      <c r="AE1859" t="e">
        <v>#N/A</v>
      </c>
      <c r="AF1859" t="e">
        <v>#N/A</v>
      </c>
    </row>
    <row r="1860" spans="1:32" x14ac:dyDescent="0.25">
      <c r="A1860" t="e">
        <v>#N/A</v>
      </c>
      <c r="B1860" s="33" t="e">
        <v>#N/A</v>
      </c>
      <c r="C1860" t="e">
        <v>#N/A</v>
      </c>
      <c r="D1860" t="e">
        <v>#N/A</v>
      </c>
      <c r="E1860" s="69" t="e">
        <v>#N/A</v>
      </c>
      <c r="F1860" s="3" t="e">
        <v>#N/A</v>
      </c>
      <c r="G1860" s="3" t="e">
        <v>#N/A</v>
      </c>
      <c r="H1860" s="3" t="e">
        <v>#N/A</v>
      </c>
      <c r="I1860" s="80" t="e">
        <v>#N/A</v>
      </c>
      <c r="J1860" s="80" t="e">
        <v>#N/A</v>
      </c>
      <c r="K1860" s="85" t="e">
        <v>#N/A</v>
      </c>
      <c r="L1860" s="9" t="e">
        <v>#N/A</v>
      </c>
      <c r="M1860" s="93" t="e">
        <v>#N/A</v>
      </c>
      <c r="N1860" s="8" t="e">
        <v>#N/A</v>
      </c>
      <c r="O1860" t="e">
        <v>#N/A</v>
      </c>
      <c r="P1860" t="e">
        <v>#N/A</v>
      </c>
      <c r="Q1860" t="e">
        <v>#N/A</v>
      </c>
      <c r="R1860" s="2" t="e">
        <v>#N/A</v>
      </c>
      <c r="S1860" t="e">
        <v>#N/A</v>
      </c>
      <c r="T1860" s="3" t="e">
        <v>#N/A</v>
      </c>
      <c r="U1860" s="3" t="e">
        <v>#N/A</v>
      </c>
      <c r="V1860" t="e">
        <v>#N/A</v>
      </c>
      <c r="W1860" t="e">
        <v>#N/A</v>
      </c>
      <c r="X1860" t="e">
        <v>#N/A</v>
      </c>
      <c r="Y1860" s="3" t="e">
        <v>#N/A</v>
      </c>
      <c r="Z1860" s="8" t="e">
        <v>#N/A</v>
      </c>
      <c r="AA1860" s="30" t="e">
        <v>#N/A</v>
      </c>
      <c r="AB1860" t="e">
        <v>#N/A</v>
      </c>
      <c r="AC1860" t="e">
        <v>#N/A</v>
      </c>
      <c r="AD1860" t="e">
        <v>#N/A</v>
      </c>
      <c r="AE1860" t="e">
        <v>#N/A</v>
      </c>
      <c r="AF1860" t="e">
        <v>#N/A</v>
      </c>
    </row>
    <row r="1861" spans="1:32" x14ac:dyDescent="0.25">
      <c r="A1861" t="e">
        <v>#N/A</v>
      </c>
      <c r="B1861" s="33" t="e">
        <v>#N/A</v>
      </c>
      <c r="C1861" t="e">
        <v>#N/A</v>
      </c>
      <c r="D1861" t="e">
        <v>#N/A</v>
      </c>
      <c r="E1861" s="69" t="e">
        <v>#N/A</v>
      </c>
      <c r="F1861" s="3" t="e">
        <v>#N/A</v>
      </c>
      <c r="G1861" s="3" t="e">
        <v>#N/A</v>
      </c>
      <c r="H1861" s="3" t="e">
        <v>#N/A</v>
      </c>
      <c r="I1861" s="80" t="e">
        <v>#N/A</v>
      </c>
      <c r="J1861" s="80" t="e">
        <v>#N/A</v>
      </c>
      <c r="K1861" s="85" t="e">
        <v>#N/A</v>
      </c>
      <c r="L1861" s="9" t="e">
        <v>#N/A</v>
      </c>
      <c r="M1861" s="93" t="e">
        <v>#N/A</v>
      </c>
      <c r="N1861" s="8" t="e">
        <v>#N/A</v>
      </c>
      <c r="O1861" t="e">
        <v>#N/A</v>
      </c>
      <c r="P1861" t="e">
        <v>#N/A</v>
      </c>
      <c r="Q1861" t="e">
        <v>#N/A</v>
      </c>
      <c r="R1861" s="2" t="e">
        <v>#N/A</v>
      </c>
      <c r="S1861" t="e">
        <v>#N/A</v>
      </c>
      <c r="T1861" s="3" t="e">
        <v>#N/A</v>
      </c>
      <c r="U1861" s="3" t="e">
        <v>#N/A</v>
      </c>
      <c r="V1861" t="e">
        <v>#N/A</v>
      </c>
      <c r="W1861" t="e">
        <v>#N/A</v>
      </c>
      <c r="X1861" t="e">
        <v>#N/A</v>
      </c>
      <c r="Y1861" s="3" t="e">
        <v>#N/A</v>
      </c>
      <c r="Z1861" s="8" t="e">
        <v>#N/A</v>
      </c>
      <c r="AA1861" s="30" t="e">
        <v>#N/A</v>
      </c>
      <c r="AB1861" t="e">
        <v>#N/A</v>
      </c>
      <c r="AC1861" t="e">
        <v>#N/A</v>
      </c>
      <c r="AD1861" t="e">
        <v>#N/A</v>
      </c>
      <c r="AE1861" t="e">
        <v>#N/A</v>
      </c>
      <c r="AF1861" t="e">
        <v>#N/A</v>
      </c>
    </row>
    <row r="1862" spans="1:32" x14ac:dyDescent="0.25">
      <c r="A1862" t="e">
        <v>#N/A</v>
      </c>
      <c r="B1862" s="33" t="e">
        <v>#N/A</v>
      </c>
      <c r="C1862" t="e">
        <v>#N/A</v>
      </c>
      <c r="D1862" t="e">
        <v>#N/A</v>
      </c>
      <c r="E1862" s="69" t="e">
        <v>#N/A</v>
      </c>
      <c r="F1862" s="3" t="e">
        <v>#N/A</v>
      </c>
      <c r="G1862" s="3" t="e">
        <v>#N/A</v>
      </c>
      <c r="H1862" s="3" t="e">
        <v>#N/A</v>
      </c>
      <c r="I1862" s="80" t="e">
        <v>#N/A</v>
      </c>
      <c r="J1862" s="80" t="e">
        <v>#N/A</v>
      </c>
      <c r="K1862" s="85" t="e">
        <v>#N/A</v>
      </c>
      <c r="L1862" s="9" t="e">
        <v>#N/A</v>
      </c>
      <c r="M1862" s="93" t="e">
        <v>#N/A</v>
      </c>
      <c r="N1862" s="8" t="e">
        <v>#N/A</v>
      </c>
      <c r="O1862" t="e">
        <v>#N/A</v>
      </c>
      <c r="P1862" t="e">
        <v>#N/A</v>
      </c>
      <c r="Q1862" t="e">
        <v>#N/A</v>
      </c>
      <c r="R1862" s="2" t="e">
        <v>#N/A</v>
      </c>
      <c r="S1862" t="e">
        <v>#N/A</v>
      </c>
      <c r="T1862" s="3" t="e">
        <v>#N/A</v>
      </c>
      <c r="U1862" s="3" t="e">
        <v>#N/A</v>
      </c>
      <c r="V1862" t="e">
        <v>#N/A</v>
      </c>
      <c r="W1862" t="e">
        <v>#N/A</v>
      </c>
      <c r="X1862" t="e">
        <v>#N/A</v>
      </c>
      <c r="Y1862" s="3" t="e">
        <v>#N/A</v>
      </c>
      <c r="Z1862" s="8" t="e">
        <v>#N/A</v>
      </c>
      <c r="AA1862" s="30" t="e">
        <v>#N/A</v>
      </c>
      <c r="AB1862" t="e">
        <v>#N/A</v>
      </c>
      <c r="AC1862" t="e">
        <v>#N/A</v>
      </c>
      <c r="AD1862" t="e">
        <v>#N/A</v>
      </c>
      <c r="AE1862" t="e">
        <v>#N/A</v>
      </c>
      <c r="AF1862" t="e">
        <v>#N/A</v>
      </c>
    </row>
    <row r="1863" spans="1:32" x14ac:dyDescent="0.25">
      <c r="A1863" t="e">
        <v>#N/A</v>
      </c>
      <c r="B1863" s="33" t="e">
        <v>#N/A</v>
      </c>
      <c r="C1863" t="e">
        <v>#N/A</v>
      </c>
      <c r="D1863" t="e">
        <v>#N/A</v>
      </c>
      <c r="E1863" s="69" t="e">
        <v>#N/A</v>
      </c>
      <c r="F1863" s="3" t="e">
        <v>#N/A</v>
      </c>
      <c r="G1863" s="3" t="e">
        <v>#N/A</v>
      </c>
      <c r="H1863" s="3" t="e">
        <v>#N/A</v>
      </c>
      <c r="I1863" s="80" t="e">
        <v>#N/A</v>
      </c>
      <c r="J1863" s="80" t="e">
        <v>#N/A</v>
      </c>
      <c r="K1863" s="85" t="e">
        <v>#N/A</v>
      </c>
      <c r="L1863" s="9" t="e">
        <v>#N/A</v>
      </c>
      <c r="M1863" s="93" t="e">
        <v>#N/A</v>
      </c>
      <c r="N1863" s="8" t="e">
        <v>#N/A</v>
      </c>
      <c r="O1863" t="e">
        <v>#N/A</v>
      </c>
      <c r="P1863" t="e">
        <v>#N/A</v>
      </c>
      <c r="Q1863" t="e">
        <v>#N/A</v>
      </c>
      <c r="R1863" s="2" t="e">
        <v>#N/A</v>
      </c>
      <c r="S1863" t="e">
        <v>#N/A</v>
      </c>
      <c r="T1863" s="3" t="e">
        <v>#N/A</v>
      </c>
      <c r="U1863" s="3" t="e">
        <v>#N/A</v>
      </c>
      <c r="V1863" t="e">
        <v>#N/A</v>
      </c>
      <c r="W1863" t="e">
        <v>#N/A</v>
      </c>
      <c r="X1863" t="e">
        <v>#N/A</v>
      </c>
      <c r="Y1863" s="3" t="e">
        <v>#N/A</v>
      </c>
      <c r="Z1863" s="8" t="e">
        <v>#N/A</v>
      </c>
      <c r="AA1863" s="30" t="e">
        <v>#N/A</v>
      </c>
      <c r="AB1863" t="e">
        <v>#N/A</v>
      </c>
      <c r="AC1863" t="e">
        <v>#N/A</v>
      </c>
      <c r="AD1863" t="e">
        <v>#N/A</v>
      </c>
      <c r="AE1863" t="e">
        <v>#N/A</v>
      </c>
      <c r="AF1863" t="e">
        <v>#N/A</v>
      </c>
    </row>
    <row r="1864" spans="1:32" x14ac:dyDescent="0.25">
      <c r="A1864" t="e">
        <v>#N/A</v>
      </c>
      <c r="B1864" s="33" t="e">
        <v>#N/A</v>
      </c>
      <c r="C1864" t="e">
        <v>#N/A</v>
      </c>
      <c r="D1864" t="e">
        <v>#N/A</v>
      </c>
      <c r="E1864" s="69" t="e">
        <v>#N/A</v>
      </c>
      <c r="F1864" s="3" t="e">
        <v>#N/A</v>
      </c>
      <c r="G1864" s="3" t="e">
        <v>#N/A</v>
      </c>
      <c r="H1864" s="3" t="e">
        <v>#N/A</v>
      </c>
      <c r="I1864" s="80" t="e">
        <v>#N/A</v>
      </c>
      <c r="J1864" s="80" t="e">
        <v>#N/A</v>
      </c>
      <c r="K1864" s="85" t="e">
        <v>#N/A</v>
      </c>
      <c r="L1864" s="9" t="e">
        <v>#N/A</v>
      </c>
      <c r="M1864" s="93" t="e">
        <v>#N/A</v>
      </c>
      <c r="N1864" s="8" t="e">
        <v>#N/A</v>
      </c>
      <c r="O1864" t="e">
        <v>#N/A</v>
      </c>
      <c r="P1864" t="e">
        <v>#N/A</v>
      </c>
      <c r="Q1864" t="e">
        <v>#N/A</v>
      </c>
      <c r="R1864" s="2" t="e">
        <v>#N/A</v>
      </c>
      <c r="S1864" t="e">
        <v>#N/A</v>
      </c>
      <c r="T1864" s="3" t="e">
        <v>#N/A</v>
      </c>
      <c r="U1864" s="3" t="e">
        <v>#N/A</v>
      </c>
      <c r="V1864" t="e">
        <v>#N/A</v>
      </c>
      <c r="W1864" t="e">
        <v>#N/A</v>
      </c>
      <c r="X1864" t="e">
        <v>#N/A</v>
      </c>
      <c r="Y1864" s="3" t="e">
        <v>#N/A</v>
      </c>
      <c r="Z1864" s="8" t="e">
        <v>#N/A</v>
      </c>
      <c r="AA1864" s="30" t="e">
        <v>#N/A</v>
      </c>
      <c r="AB1864" t="e">
        <v>#N/A</v>
      </c>
      <c r="AC1864" t="e">
        <v>#N/A</v>
      </c>
      <c r="AD1864" t="e">
        <v>#N/A</v>
      </c>
      <c r="AE1864" t="e">
        <v>#N/A</v>
      </c>
      <c r="AF1864" t="e">
        <v>#N/A</v>
      </c>
    </row>
    <row r="1865" spans="1:32" x14ac:dyDescent="0.25">
      <c r="A1865" t="e">
        <v>#N/A</v>
      </c>
      <c r="B1865" s="33" t="e">
        <v>#N/A</v>
      </c>
      <c r="C1865" t="e">
        <v>#N/A</v>
      </c>
      <c r="D1865" t="e">
        <v>#N/A</v>
      </c>
      <c r="E1865" s="69" t="e">
        <v>#N/A</v>
      </c>
      <c r="F1865" s="3" t="e">
        <v>#N/A</v>
      </c>
      <c r="G1865" s="3" t="e">
        <v>#N/A</v>
      </c>
      <c r="H1865" s="3" t="e">
        <v>#N/A</v>
      </c>
      <c r="I1865" s="80" t="e">
        <v>#N/A</v>
      </c>
      <c r="J1865" s="80" t="e">
        <v>#N/A</v>
      </c>
      <c r="K1865" s="85" t="e">
        <v>#N/A</v>
      </c>
      <c r="L1865" s="9" t="e">
        <v>#N/A</v>
      </c>
      <c r="M1865" s="93" t="e">
        <v>#N/A</v>
      </c>
      <c r="N1865" s="8" t="e">
        <v>#N/A</v>
      </c>
      <c r="O1865" t="e">
        <v>#N/A</v>
      </c>
      <c r="P1865" t="e">
        <v>#N/A</v>
      </c>
      <c r="Q1865" t="e">
        <v>#N/A</v>
      </c>
      <c r="R1865" s="2" t="e">
        <v>#N/A</v>
      </c>
      <c r="S1865" t="e">
        <v>#N/A</v>
      </c>
      <c r="T1865" s="3" t="e">
        <v>#N/A</v>
      </c>
      <c r="U1865" s="3" t="e">
        <v>#N/A</v>
      </c>
      <c r="V1865" t="e">
        <v>#N/A</v>
      </c>
      <c r="W1865" t="e">
        <v>#N/A</v>
      </c>
      <c r="X1865" t="e">
        <v>#N/A</v>
      </c>
      <c r="Y1865" s="3" t="e">
        <v>#N/A</v>
      </c>
      <c r="Z1865" s="8" t="e">
        <v>#N/A</v>
      </c>
      <c r="AA1865" s="30" t="e">
        <v>#N/A</v>
      </c>
      <c r="AB1865" t="e">
        <v>#N/A</v>
      </c>
      <c r="AC1865" t="e">
        <v>#N/A</v>
      </c>
      <c r="AD1865" t="e">
        <v>#N/A</v>
      </c>
      <c r="AE1865" t="e">
        <v>#N/A</v>
      </c>
      <c r="AF1865" t="e">
        <v>#N/A</v>
      </c>
    </row>
    <row r="1866" spans="1:32" x14ac:dyDescent="0.25">
      <c r="A1866" t="e">
        <v>#N/A</v>
      </c>
      <c r="B1866" s="33" t="e">
        <v>#N/A</v>
      </c>
      <c r="C1866" t="e">
        <v>#N/A</v>
      </c>
      <c r="D1866" t="e">
        <v>#N/A</v>
      </c>
      <c r="E1866" s="69" t="e">
        <v>#N/A</v>
      </c>
      <c r="F1866" s="3" t="e">
        <v>#N/A</v>
      </c>
      <c r="G1866" s="3" t="e">
        <v>#N/A</v>
      </c>
      <c r="H1866" s="3" t="e">
        <v>#N/A</v>
      </c>
      <c r="I1866" s="80" t="e">
        <v>#N/A</v>
      </c>
      <c r="J1866" s="80" t="e">
        <v>#N/A</v>
      </c>
      <c r="K1866" s="85" t="e">
        <v>#N/A</v>
      </c>
      <c r="L1866" s="9" t="e">
        <v>#N/A</v>
      </c>
      <c r="M1866" s="93" t="e">
        <v>#N/A</v>
      </c>
      <c r="N1866" s="8" t="e">
        <v>#N/A</v>
      </c>
      <c r="O1866" t="e">
        <v>#N/A</v>
      </c>
      <c r="P1866" t="e">
        <v>#N/A</v>
      </c>
      <c r="Q1866" t="e">
        <v>#N/A</v>
      </c>
      <c r="R1866" s="2" t="e">
        <v>#N/A</v>
      </c>
      <c r="S1866" t="e">
        <v>#N/A</v>
      </c>
      <c r="T1866" s="3" t="e">
        <v>#N/A</v>
      </c>
      <c r="U1866" s="3" t="e">
        <v>#N/A</v>
      </c>
      <c r="V1866" t="e">
        <v>#N/A</v>
      </c>
      <c r="W1866" t="e">
        <v>#N/A</v>
      </c>
      <c r="X1866" t="e">
        <v>#N/A</v>
      </c>
      <c r="Y1866" s="3" t="e">
        <v>#N/A</v>
      </c>
      <c r="Z1866" s="8" t="e">
        <v>#N/A</v>
      </c>
      <c r="AA1866" s="30" t="e">
        <v>#N/A</v>
      </c>
      <c r="AB1866" t="e">
        <v>#N/A</v>
      </c>
      <c r="AC1866" t="e">
        <v>#N/A</v>
      </c>
      <c r="AD1866" t="e">
        <v>#N/A</v>
      </c>
      <c r="AE1866" t="e">
        <v>#N/A</v>
      </c>
      <c r="AF1866" t="e">
        <v>#N/A</v>
      </c>
    </row>
    <row r="1867" spans="1:32" x14ac:dyDescent="0.25">
      <c r="A1867" t="e">
        <v>#N/A</v>
      </c>
      <c r="B1867" s="33" t="e">
        <v>#N/A</v>
      </c>
      <c r="C1867" t="e">
        <v>#N/A</v>
      </c>
      <c r="D1867" t="e">
        <v>#N/A</v>
      </c>
      <c r="E1867" s="69" t="e">
        <v>#N/A</v>
      </c>
      <c r="F1867" s="3" t="e">
        <v>#N/A</v>
      </c>
      <c r="G1867" s="3" t="e">
        <v>#N/A</v>
      </c>
      <c r="H1867" s="3" t="e">
        <v>#N/A</v>
      </c>
      <c r="I1867" s="80" t="e">
        <v>#N/A</v>
      </c>
      <c r="J1867" s="80" t="e">
        <v>#N/A</v>
      </c>
      <c r="K1867" s="85" t="e">
        <v>#N/A</v>
      </c>
      <c r="L1867" s="9" t="e">
        <v>#N/A</v>
      </c>
      <c r="M1867" s="93" t="e">
        <v>#N/A</v>
      </c>
      <c r="N1867" s="8" t="e">
        <v>#N/A</v>
      </c>
      <c r="O1867" t="e">
        <v>#N/A</v>
      </c>
      <c r="P1867" t="e">
        <v>#N/A</v>
      </c>
      <c r="Q1867" t="e">
        <v>#N/A</v>
      </c>
      <c r="R1867" s="2" t="e">
        <v>#N/A</v>
      </c>
      <c r="S1867" t="e">
        <v>#N/A</v>
      </c>
      <c r="T1867" s="3" t="e">
        <v>#N/A</v>
      </c>
      <c r="U1867" s="3" t="e">
        <v>#N/A</v>
      </c>
      <c r="V1867" t="e">
        <v>#N/A</v>
      </c>
      <c r="W1867" t="e">
        <v>#N/A</v>
      </c>
      <c r="X1867" t="e">
        <v>#N/A</v>
      </c>
      <c r="Y1867" s="3" t="e">
        <v>#N/A</v>
      </c>
      <c r="Z1867" s="8" t="e">
        <v>#N/A</v>
      </c>
      <c r="AA1867" s="30" t="e">
        <v>#N/A</v>
      </c>
      <c r="AB1867" t="e">
        <v>#N/A</v>
      </c>
      <c r="AC1867" t="e">
        <v>#N/A</v>
      </c>
      <c r="AD1867" t="e">
        <v>#N/A</v>
      </c>
      <c r="AE1867" t="e">
        <v>#N/A</v>
      </c>
      <c r="AF1867" t="e">
        <v>#N/A</v>
      </c>
    </row>
    <row r="1868" spans="1:32" x14ac:dyDescent="0.25">
      <c r="A1868" t="e">
        <v>#N/A</v>
      </c>
      <c r="B1868" s="33" t="e">
        <v>#N/A</v>
      </c>
      <c r="C1868" t="e">
        <v>#N/A</v>
      </c>
      <c r="D1868" t="e">
        <v>#N/A</v>
      </c>
      <c r="E1868" s="69" t="e">
        <v>#N/A</v>
      </c>
      <c r="F1868" s="3" t="e">
        <v>#N/A</v>
      </c>
      <c r="G1868" s="3" t="e">
        <v>#N/A</v>
      </c>
      <c r="H1868" s="3" t="e">
        <v>#N/A</v>
      </c>
      <c r="I1868" s="80" t="e">
        <v>#N/A</v>
      </c>
      <c r="J1868" s="80" t="e">
        <v>#N/A</v>
      </c>
      <c r="K1868" s="85" t="e">
        <v>#N/A</v>
      </c>
      <c r="L1868" s="9" t="e">
        <v>#N/A</v>
      </c>
      <c r="M1868" s="93" t="e">
        <v>#N/A</v>
      </c>
      <c r="N1868" s="8" t="e">
        <v>#N/A</v>
      </c>
      <c r="O1868" t="e">
        <v>#N/A</v>
      </c>
      <c r="P1868" t="e">
        <v>#N/A</v>
      </c>
      <c r="Q1868" t="e">
        <v>#N/A</v>
      </c>
      <c r="R1868" s="2" t="e">
        <v>#N/A</v>
      </c>
      <c r="S1868" t="e">
        <v>#N/A</v>
      </c>
      <c r="T1868" s="3" t="e">
        <v>#N/A</v>
      </c>
      <c r="U1868" s="3" t="e">
        <v>#N/A</v>
      </c>
      <c r="V1868" t="e">
        <v>#N/A</v>
      </c>
      <c r="W1868" t="e">
        <v>#N/A</v>
      </c>
      <c r="X1868" t="e">
        <v>#N/A</v>
      </c>
      <c r="Y1868" s="3" t="e">
        <v>#N/A</v>
      </c>
      <c r="Z1868" s="8" t="e">
        <v>#N/A</v>
      </c>
      <c r="AA1868" s="30" t="e">
        <v>#N/A</v>
      </c>
      <c r="AB1868" t="e">
        <v>#N/A</v>
      </c>
      <c r="AC1868" t="e">
        <v>#N/A</v>
      </c>
      <c r="AD1868" t="e">
        <v>#N/A</v>
      </c>
      <c r="AE1868" t="e">
        <v>#N/A</v>
      </c>
      <c r="AF1868" t="e">
        <v>#N/A</v>
      </c>
    </row>
    <row r="1869" spans="1:32" x14ac:dyDescent="0.25">
      <c r="A1869" t="e">
        <v>#N/A</v>
      </c>
      <c r="B1869" s="33" t="e">
        <v>#N/A</v>
      </c>
      <c r="C1869" t="e">
        <v>#N/A</v>
      </c>
      <c r="D1869" t="e">
        <v>#N/A</v>
      </c>
      <c r="E1869" s="69" t="e">
        <v>#N/A</v>
      </c>
      <c r="F1869" s="3" t="e">
        <v>#N/A</v>
      </c>
      <c r="G1869" s="3" t="e">
        <v>#N/A</v>
      </c>
      <c r="H1869" s="3" t="e">
        <v>#N/A</v>
      </c>
      <c r="I1869" s="80" t="e">
        <v>#N/A</v>
      </c>
      <c r="J1869" s="80" t="e">
        <v>#N/A</v>
      </c>
      <c r="K1869" s="85" t="e">
        <v>#N/A</v>
      </c>
      <c r="L1869" s="9" t="e">
        <v>#N/A</v>
      </c>
      <c r="M1869" s="93" t="e">
        <v>#N/A</v>
      </c>
      <c r="N1869" s="8" t="e">
        <v>#N/A</v>
      </c>
      <c r="O1869" t="e">
        <v>#N/A</v>
      </c>
      <c r="P1869" t="e">
        <v>#N/A</v>
      </c>
      <c r="Q1869" t="e">
        <v>#N/A</v>
      </c>
      <c r="R1869" s="2" t="e">
        <v>#N/A</v>
      </c>
      <c r="S1869" t="e">
        <v>#N/A</v>
      </c>
      <c r="T1869" s="3" t="e">
        <v>#N/A</v>
      </c>
      <c r="U1869" s="3" t="e">
        <v>#N/A</v>
      </c>
      <c r="V1869" t="e">
        <v>#N/A</v>
      </c>
      <c r="W1869" t="e">
        <v>#N/A</v>
      </c>
      <c r="X1869" t="e">
        <v>#N/A</v>
      </c>
      <c r="Y1869" s="3" t="e">
        <v>#N/A</v>
      </c>
      <c r="Z1869" s="8" t="e">
        <v>#N/A</v>
      </c>
      <c r="AA1869" s="30" t="e">
        <v>#N/A</v>
      </c>
      <c r="AB1869" t="e">
        <v>#N/A</v>
      </c>
      <c r="AC1869" t="e">
        <v>#N/A</v>
      </c>
      <c r="AD1869" t="e">
        <v>#N/A</v>
      </c>
      <c r="AE1869" t="e">
        <v>#N/A</v>
      </c>
      <c r="AF1869" t="e">
        <v>#N/A</v>
      </c>
    </row>
    <row r="1870" spans="1:32" x14ac:dyDescent="0.25">
      <c r="A1870" t="e">
        <v>#N/A</v>
      </c>
      <c r="B1870" s="33" t="e">
        <v>#N/A</v>
      </c>
      <c r="C1870" t="e">
        <v>#N/A</v>
      </c>
      <c r="D1870" t="e">
        <v>#N/A</v>
      </c>
      <c r="E1870" s="69" t="e">
        <v>#N/A</v>
      </c>
      <c r="F1870" s="3" t="e">
        <v>#N/A</v>
      </c>
      <c r="G1870" s="3" t="e">
        <v>#N/A</v>
      </c>
      <c r="H1870" s="3" t="e">
        <v>#N/A</v>
      </c>
      <c r="I1870" s="80" t="e">
        <v>#N/A</v>
      </c>
      <c r="J1870" s="80" t="e">
        <v>#N/A</v>
      </c>
      <c r="K1870" s="85" t="e">
        <v>#N/A</v>
      </c>
      <c r="L1870" s="9" t="e">
        <v>#N/A</v>
      </c>
      <c r="M1870" s="93" t="e">
        <v>#N/A</v>
      </c>
      <c r="N1870" s="8" t="e">
        <v>#N/A</v>
      </c>
      <c r="O1870" t="e">
        <v>#N/A</v>
      </c>
      <c r="P1870" t="e">
        <v>#N/A</v>
      </c>
      <c r="Q1870" t="e">
        <v>#N/A</v>
      </c>
      <c r="R1870" s="2" t="e">
        <v>#N/A</v>
      </c>
      <c r="S1870" t="e">
        <v>#N/A</v>
      </c>
      <c r="T1870" s="3" t="e">
        <v>#N/A</v>
      </c>
      <c r="U1870" s="3" t="e">
        <v>#N/A</v>
      </c>
      <c r="V1870" t="e">
        <v>#N/A</v>
      </c>
      <c r="W1870" t="e">
        <v>#N/A</v>
      </c>
      <c r="X1870" t="e">
        <v>#N/A</v>
      </c>
      <c r="Y1870" s="3" t="e">
        <v>#N/A</v>
      </c>
      <c r="Z1870" s="8" t="e">
        <v>#N/A</v>
      </c>
      <c r="AA1870" s="30" t="e">
        <v>#N/A</v>
      </c>
      <c r="AB1870" t="e">
        <v>#N/A</v>
      </c>
      <c r="AC1870" t="e">
        <v>#N/A</v>
      </c>
      <c r="AD1870" t="e">
        <v>#N/A</v>
      </c>
      <c r="AE1870" t="e">
        <v>#N/A</v>
      </c>
      <c r="AF1870" t="e">
        <v>#N/A</v>
      </c>
    </row>
    <row r="1871" spans="1:32" x14ac:dyDescent="0.25">
      <c r="A1871" t="e">
        <v>#N/A</v>
      </c>
      <c r="B1871" s="33" t="e">
        <v>#N/A</v>
      </c>
      <c r="C1871" t="e">
        <v>#N/A</v>
      </c>
      <c r="D1871" t="e">
        <v>#N/A</v>
      </c>
      <c r="E1871" s="69" t="e">
        <v>#N/A</v>
      </c>
      <c r="F1871" s="3" t="e">
        <v>#N/A</v>
      </c>
      <c r="G1871" s="3" t="e">
        <v>#N/A</v>
      </c>
      <c r="H1871" s="3" t="e">
        <v>#N/A</v>
      </c>
      <c r="I1871" s="80" t="e">
        <v>#N/A</v>
      </c>
      <c r="J1871" s="80" t="e">
        <v>#N/A</v>
      </c>
      <c r="K1871" s="85" t="e">
        <v>#N/A</v>
      </c>
      <c r="L1871" s="9" t="e">
        <v>#N/A</v>
      </c>
      <c r="M1871" s="93" t="e">
        <v>#N/A</v>
      </c>
      <c r="N1871" s="8" t="e">
        <v>#N/A</v>
      </c>
      <c r="O1871" t="e">
        <v>#N/A</v>
      </c>
      <c r="P1871" t="e">
        <v>#N/A</v>
      </c>
      <c r="Q1871" t="e">
        <v>#N/A</v>
      </c>
      <c r="R1871" s="2" t="e">
        <v>#N/A</v>
      </c>
      <c r="S1871" t="e">
        <v>#N/A</v>
      </c>
      <c r="T1871" s="3" t="e">
        <v>#N/A</v>
      </c>
      <c r="U1871" s="3" t="e">
        <v>#N/A</v>
      </c>
      <c r="V1871" t="e">
        <v>#N/A</v>
      </c>
      <c r="W1871" t="e">
        <v>#N/A</v>
      </c>
      <c r="X1871" t="e">
        <v>#N/A</v>
      </c>
      <c r="Y1871" s="3" t="e">
        <v>#N/A</v>
      </c>
      <c r="Z1871" s="8" t="e">
        <v>#N/A</v>
      </c>
      <c r="AA1871" s="30" t="e">
        <v>#N/A</v>
      </c>
      <c r="AB1871" t="e">
        <v>#N/A</v>
      </c>
      <c r="AC1871" t="e">
        <v>#N/A</v>
      </c>
      <c r="AD1871" t="e">
        <v>#N/A</v>
      </c>
      <c r="AE1871" t="e">
        <v>#N/A</v>
      </c>
      <c r="AF1871" t="e">
        <v>#N/A</v>
      </c>
    </row>
    <row r="1872" spans="1:32" x14ac:dyDescent="0.25">
      <c r="A1872" t="e">
        <v>#N/A</v>
      </c>
      <c r="B1872" s="33" t="e">
        <v>#N/A</v>
      </c>
      <c r="C1872" t="e">
        <v>#N/A</v>
      </c>
      <c r="D1872" t="e">
        <v>#N/A</v>
      </c>
      <c r="E1872" s="69" t="e">
        <v>#N/A</v>
      </c>
      <c r="F1872" s="3" t="e">
        <v>#N/A</v>
      </c>
      <c r="G1872" s="3" t="e">
        <v>#N/A</v>
      </c>
      <c r="H1872" s="3" t="e">
        <v>#N/A</v>
      </c>
      <c r="I1872" s="80" t="e">
        <v>#N/A</v>
      </c>
      <c r="J1872" s="80" t="e">
        <v>#N/A</v>
      </c>
      <c r="K1872" s="85" t="e">
        <v>#N/A</v>
      </c>
      <c r="L1872" s="9" t="e">
        <v>#N/A</v>
      </c>
      <c r="M1872" s="93" t="e">
        <v>#N/A</v>
      </c>
      <c r="N1872" s="8" t="e">
        <v>#N/A</v>
      </c>
      <c r="O1872" t="e">
        <v>#N/A</v>
      </c>
      <c r="P1872" t="e">
        <v>#N/A</v>
      </c>
      <c r="Q1872" t="e">
        <v>#N/A</v>
      </c>
      <c r="R1872" s="2" t="e">
        <v>#N/A</v>
      </c>
      <c r="S1872" t="e">
        <v>#N/A</v>
      </c>
      <c r="T1872" s="3" t="e">
        <v>#N/A</v>
      </c>
      <c r="U1872" s="3" t="e">
        <v>#N/A</v>
      </c>
      <c r="V1872" t="e">
        <v>#N/A</v>
      </c>
      <c r="W1872" t="e">
        <v>#N/A</v>
      </c>
      <c r="X1872" t="e">
        <v>#N/A</v>
      </c>
      <c r="Y1872" s="3" t="e">
        <v>#N/A</v>
      </c>
      <c r="Z1872" s="8" t="e">
        <v>#N/A</v>
      </c>
      <c r="AA1872" s="30" t="e">
        <v>#N/A</v>
      </c>
      <c r="AB1872" t="e">
        <v>#N/A</v>
      </c>
      <c r="AC1872" t="e">
        <v>#N/A</v>
      </c>
      <c r="AD1872" t="e">
        <v>#N/A</v>
      </c>
      <c r="AE1872" t="e">
        <v>#N/A</v>
      </c>
      <c r="AF1872" t="e">
        <v>#N/A</v>
      </c>
    </row>
    <row r="1873" spans="1:32" x14ac:dyDescent="0.25">
      <c r="A1873" t="e">
        <v>#N/A</v>
      </c>
      <c r="B1873" s="33" t="e">
        <v>#N/A</v>
      </c>
      <c r="C1873" t="e">
        <v>#N/A</v>
      </c>
      <c r="D1873" t="e">
        <v>#N/A</v>
      </c>
      <c r="E1873" s="69" t="e">
        <v>#N/A</v>
      </c>
      <c r="F1873" s="3" t="e">
        <v>#N/A</v>
      </c>
      <c r="G1873" s="3" t="e">
        <v>#N/A</v>
      </c>
      <c r="H1873" s="3" t="e">
        <v>#N/A</v>
      </c>
      <c r="I1873" s="80" t="e">
        <v>#N/A</v>
      </c>
      <c r="J1873" s="80" t="e">
        <v>#N/A</v>
      </c>
      <c r="K1873" s="85" t="e">
        <v>#N/A</v>
      </c>
      <c r="L1873" s="9" t="e">
        <v>#N/A</v>
      </c>
      <c r="M1873" s="93" t="e">
        <v>#N/A</v>
      </c>
      <c r="N1873" s="8" t="e">
        <v>#N/A</v>
      </c>
      <c r="O1873" t="e">
        <v>#N/A</v>
      </c>
      <c r="P1873" t="e">
        <v>#N/A</v>
      </c>
      <c r="Q1873" t="e">
        <v>#N/A</v>
      </c>
      <c r="R1873" s="2" t="e">
        <v>#N/A</v>
      </c>
      <c r="S1873" t="e">
        <v>#N/A</v>
      </c>
      <c r="T1873" s="3" t="e">
        <v>#N/A</v>
      </c>
      <c r="U1873" s="3" t="e">
        <v>#N/A</v>
      </c>
      <c r="V1873" t="e">
        <v>#N/A</v>
      </c>
      <c r="W1873" t="e">
        <v>#N/A</v>
      </c>
      <c r="X1873" t="e">
        <v>#N/A</v>
      </c>
      <c r="Y1873" s="3" t="e">
        <v>#N/A</v>
      </c>
      <c r="Z1873" s="8" t="e">
        <v>#N/A</v>
      </c>
      <c r="AA1873" s="30" t="e">
        <v>#N/A</v>
      </c>
      <c r="AB1873" t="e">
        <v>#N/A</v>
      </c>
      <c r="AC1873" t="e">
        <v>#N/A</v>
      </c>
      <c r="AD1873" t="e">
        <v>#N/A</v>
      </c>
      <c r="AE1873" t="e">
        <v>#N/A</v>
      </c>
      <c r="AF1873" t="e">
        <v>#N/A</v>
      </c>
    </row>
    <row r="1874" spans="1:32" x14ac:dyDescent="0.25">
      <c r="A1874" t="e">
        <v>#N/A</v>
      </c>
      <c r="B1874" s="33" t="e">
        <v>#N/A</v>
      </c>
      <c r="C1874" t="e">
        <v>#N/A</v>
      </c>
      <c r="D1874" t="e">
        <v>#N/A</v>
      </c>
      <c r="E1874" s="69" t="e">
        <v>#N/A</v>
      </c>
      <c r="F1874" s="3" t="e">
        <v>#N/A</v>
      </c>
      <c r="G1874" s="3" t="e">
        <v>#N/A</v>
      </c>
      <c r="H1874" s="3" t="e">
        <v>#N/A</v>
      </c>
      <c r="I1874" s="80" t="e">
        <v>#N/A</v>
      </c>
      <c r="J1874" s="80" t="e">
        <v>#N/A</v>
      </c>
      <c r="K1874" s="85" t="e">
        <v>#N/A</v>
      </c>
      <c r="L1874" s="9" t="e">
        <v>#N/A</v>
      </c>
      <c r="M1874" s="93" t="e">
        <v>#N/A</v>
      </c>
      <c r="N1874" s="8" t="e">
        <v>#N/A</v>
      </c>
      <c r="O1874" t="e">
        <v>#N/A</v>
      </c>
      <c r="P1874" t="e">
        <v>#N/A</v>
      </c>
      <c r="Q1874" t="e">
        <v>#N/A</v>
      </c>
      <c r="R1874" s="2" t="e">
        <v>#N/A</v>
      </c>
      <c r="S1874" t="e">
        <v>#N/A</v>
      </c>
      <c r="T1874" s="3" t="e">
        <v>#N/A</v>
      </c>
      <c r="U1874" s="3" t="e">
        <v>#N/A</v>
      </c>
      <c r="V1874" t="e">
        <v>#N/A</v>
      </c>
      <c r="W1874" t="e">
        <v>#N/A</v>
      </c>
      <c r="X1874" t="e">
        <v>#N/A</v>
      </c>
      <c r="Y1874" s="3" t="e">
        <v>#N/A</v>
      </c>
      <c r="Z1874" s="8" t="e">
        <v>#N/A</v>
      </c>
      <c r="AA1874" s="30" t="e">
        <v>#N/A</v>
      </c>
      <c r="AB1874" t="e">
        <v>#N/A</v>
      </c>
      <c r="AC1874" t="e">
        <v>#N/A</v>
      </c>
      <c r="AD1874" t="e">
        <v>#N/A</v>
      </c>
      <c r="AE1874" t="e">
        <v>#N/A</v>
      </c>
      <c r="AF1874" t="e">
        <v>#N/A</v>
      </c>
    </row>
    <row r="1875" spans="1:32" x14ac:dyDescent="0.25">
      <c r="A1875" t="e">
        <v>#N/A</v>
      </c>
      <c r="B1875" s="33" t="e">
        <v>#N/A</v>
      </c>
      <c r="C1875" t="e">
        <v>#N/A</v>
      </c>
      <c r="D1875" t="e">
        <v>#N/A</v>
      </c>
      <c r="E1875" s="69" t="e">
        <v>#N/A</v>
      </c>
      <c r="F1875" s="3" t="e">
        <v>#N/A</v>
      </c>
      <c r="G1875" s="3" t="e">
        <v>#N/A</v>
      </c>
      <c r="H1875" s="3" t="e">
        <v>#N/A</v>
      </c>
      <c r="I1875" s="80" t="e">
        <v>#N/A</v>
      </c>
      <c r="J1875" s="80" t="e">
        <v>#N/A</v>
      </c>
      <c r="K1875" s="85" t="e">
        <v>#N/A</v>
      </c>
      <c r="L1875" s="9" t="e">
        <v>#N/A</v>
      </c>
      <c r="M1875" s="93" t="e">
        <v>#N/A</v>
      </c>
      <c r="N1875" s="8" t="e">
        <v>#N/A</v>
      </c>
      <c r="O1875" t="e">
        <v>#N/A</v>
      </c>
      <c r="P1875" t="e">
        <v>#N/A</v>
      </c>
      <c r="Q1875" t="e">
        <v>#N/A</v>
      </c>
      <c r="R1875" s="2" t="e">
        <v>#N/A</v>
      </c>
      <c r="S1875" t="e">
        <v>#N/A</v>
      </c>
      <c r="T1875" s="3" t="e">
        <v>#N/A</v>
      </c>
      <c r="U1875" s="3" t="e">
        <v>#N/A</v>
      </c>
      <c r="V1875" t="e">
        <v>#N/A</v>
      </c>
      <c r="W1875" t="e">
        <v>#N/A</v>
      </c>
      <c r="X1875" t="e">
        <v>#N/A</v>
      </c>
      <c r="Y1875" s="3" t="e">
        <v>#N/A</v>
      </c>
      <c r="Z1875" s="8" t="e">
        <v>#N/A</v>
      </c>
      <c r="AA1875" s="30" t="e">
        <v>#N/A</v>
      </c>
      <c r="AB1875" t="e">
        <v>#N/A</v>
      </c>
      <c r="AC1875" t="e">
        <v>#N/A</v>
      </c>
      <c r="AD1875" t="e">
        <v>#N/A</v>
      </c>
      <c r="AE1875" t="e">
        <v>#N/A</v>
      </c>
      <c r="AF1875" t="e">
        <v>#N/A</v>
      </c>
    </row>
    <row r="1876" spans="1:32" x14ac:dyDescent="0.25">
      <c r="A1876" t="e">
        <v>#N/A</v>
      </c>
      <c r="B1876" s="33" t="e">
        <v>#N/A</v>
      </c>
      <c r="C1876" t="e">
        <v>#N/A</v>
      </c>
      <c r="D1876" t="e">
        <v>#N/A</v>
      </c>
      <c r="E1876" s="69" t="e">
        <v>#N/A</v>
      </c>
      <c r="F1876" s="3" t="e">
        <v>#N/A</v>
      </c>
      <c r="G1876" s="3" t="e">
        <v>#N/A</v>
      </c>
      <c r="H1876" s="3" t="e">
        <v>#N/A</v>
      </c>
      <c r="I1876" s="80" t="e">
        <v>#N/A</v>
      </c>
      <c r="J1876" s="80" t="e">
        <v>#N/A</v>
      </c>
      <c r="K1876" s="85" t="e">
        <v>#N/A</v>
      </c>
      <c r="L1876" s="9" t="e">
        <v>#N/A</v>
      </c>
      <c r="M1876" s="93" t="e">
        <v>#N/A</v>
      </c>
      <c r="N1876" s="8" t="e">
        <v>#N/A</v>
      </c>
      <c r="O1876" t="e">
        <v>#N/A</v>
      </c>
      <c r="P1876" t="e">
        <v>#N/A</v>
      </c>
      <c r="Q1876" t="e">
        <v>#N/A</v>
      </c>
      <c r="R1876" s="2" t="e">
        <v>#N/A</v>
      </c>
      <c r="S1876" t="e">
        <v>#N/A</v>
      </c>
      <c r="T1876" s="3" t="e">
        <v>#N/A</v>
      </c>
      <c r="U1876" s="3" t="e">
        <v>#N/A</v>
      </c>
      <c r="V1876" t="e">
        <v>#N/A</v>
      </c>
      <c r="W1876" t="e">
        <v>#N/A</v>
      </c>
      <c r="X1876" t="e">
        <v>#N/A</v>
      </c>
      <c r="Y1876" s="3" t="e">
        <v>#N/A</v>
      </c>
      <c r="Z1876" s="8" t="e">
        <v>#N/A</v>
      </c>
      <c r="AA1876" s="30" t="e">
        <v>#N/A</v>
      </c>
      <c r="AB1876" t="e">
        <v>#N/A</v>
      </c>
      <c r="AC1876" t="e">
        <v>#N/A</v>
      </c>
      <c r="AD1876" t="e">
        <v>#N/A</v>
      </c>
      <c r="AE1876" t="e">
        <v>#N/A</v>
      </c>
      <c r="AF1876" t="e">
        <v>#N/A</v>
      </c>
    </row>
    <row r="1877" spans="1:32" x14ac:dyDescent="0.25">
      <c r="A1877" t="e">
        <v>#N/A</v>
      </c>
      <c r="B1877" s="33" t="e">
        <v>#N/A</v>
      </c>
      <c r="C1877" t="e">
        <v>#N/A</v>
      </c>
      <c r="D1877" t="e">
        <v>#N/A</v>
      </c>
      <c r="E1877" s="69" t="e">
        <v>#N/A</v>
      </c>
      <c r="F1877" s="3" t="e">
        <v>#N/A</v>
      </c>
      <c r="G1877" s="3" t="e">
        <v>#N/A</v>
      </c>
      <c r="H1877" s="3" t="e">
        <v>#N/A</v>
      </c>
      <c r="I1877" s="80" t="e">
        <v>#N/A</v>
      </c>
      <c r="J1877" s="80" t="e">
        <v>#N/A</v>
      </c>
      <c r="K1877" s="85" t="e">
        <v>#N/A</v>
      </c>
      <c r="L1877" s="9" t="e">
        <v>#N/A</v>
      </c>
      <c r="M1877" s="93" t="e">
        <v>#N/A</v>
      </c>
      <c r="N1877" s="8" t="e">
        <v>#N/A</v>
      </c>
      <c r="O1877" t="e">
        <v>#N/A</v>
      </c>
      <c r="P1877" t="e">
        <v>#N/A</v>
      </c>
      <c r="Q1877" t="e">
        <v>#N/A</v>
      </c>
      <c r="R1877" s="2" t="e">
        <v>#N/A</v>
      </c>
      <c r="S1877" t="e">
        <v>#N/A</v>
      </c>
      <c r="T1877" s="3" t="e">
        <v>#N/A</v>
      </c>
      <c r="U1877" s="3" t="e">
        <v>#N/A</v>
      </c>
      <c r="V1877" t="e">
        <v>#N/A</v>
      </c>
      <c r="W1877" t="e">
        <v>#N/A</v>
      </c>
      <c r="X1877" t="e">
        <v>#N/A</v>
      </c>
      <c r="Y1877" s="3" t="e">
        <v>#N/A</v>
      </c>
      <c r="Z1877" s="8" t="e">
        <v>#N/A</v>
      </c>
      <c r="AA1877" s="30" t="e">
        <v>#N/A</v>
      </c>
      <c r="AB1877" t="e">
        <v>#N/A</v>
      </c>
      <c r="AC1877" t="e">
        <v>#N/A</v>
      </c>
      <c r="AD1877" t="e">
        <v>#N/A</v>
      </c>
      <c r="AE1877" t="e">
        <v>#N/A</v>
      </c>
      <c r="AF1877" t="e">
        <v>#N/A</v>
      </c>
    </row>
    <row r="1878" spans="1:32" x14ac:dyDescent="0.25">
      <c r="A1878" t="e">
        <v>#N/A</v>
      </c>
      <c r="B1878" s="33" t="e">
        <v>#N/A</v>
      </c>
      <c r="C1878" t="e">
        <v>#N/A</v>
      </c>
      <c r="D1878" t="e">
        <v>#N/A</v>
      </c>
      <c r="E1878" s="69" t="e">
        <v>#N/A</v>
      </c>
      <c r="F1878" s="3" t="e">
        <v>#N/A</v>
      </c>
      <c r="G1878" s="3" t="e">
        <v>#N/A</v>
      </c>
      <c r="H1878" s="3" t="e">
        <v>#N/A</v>
      </c>
      <c r="I1878" s="80" t="e">
        <v>#N/A</v>
      </c>
      <c r="J1878" s="80" t="e">
        <v>#N/A</v>
      </c>
      <c r="K1878" s="85" t="e">
        <v>#N/A</v>
      </c>
      <c r="L1878" s="9" t="e">
        <v>#N/A</v>
      </c>
      <c r="M1878" s="93" t="e">
        <v>#N/A</v>
      </c>
      <c r="N1878" s="8" t="e">
        <v>#N/A</v>
      </c>
      <c r="O1878" t="e">
        <v>#N/A</v>
      </c>
      <c r="P1878" t="e">
        <v>#N/A</v>
      </c>
      <c r="Q1878" t="e">
        <v>#N/A</v>
      </c>
      <c r="R1878" s="2" t="e">
        <v>#N/A</v>
      </c>
      <c r="S1878" t="e">
        <v>#N/A</v>
      </c>
      <c r="T1878" s="3" t="e">
        <v>#N/A</v>
      </c>
      <c r="U1878" s="3" t="e">
        <v>#N/A</v>
      </c>
      <c r="V1878" t="e">
        <v>#N/A</v>
      </c>
      <c r="W1878" t="e">
        <v>#N/A</v>
      </c>
      <c r="X1878" t="e">
        <v>#N/A</v>
      </c>
      <c r="Y1878" s="3" t="e">
        <v>#N/A</v>
      </c>
      <c r="Z1878" s="8" t="e">
        <v>#N/A</v>
      </c>
      <c r="AA1878" s="30" t="e">
        <v>#N/A</v>
      </c>
      <c r="AB1878" t="e">
        <v>#N/A</v>
      </c>
      <c r="AC1878" t="e">
        <v>#N/A</v>
      </c>
      <c r="AD1878" t="e">
        <v>#N/A</v>
      </c>
      <c r="AE1878" t="e">
        <v>#N/A</v>
      </c>
      <c r="AF1878" t="e">
        <v>#N/A</v>
      </c>
    </row>
    <row r="1879" spans="1:32" x14ac:dyDescent="0.25">
      <c r="A1879" t="e">
        <v>#N/A</v>
      </c>
      <c r="B1879" s="33" t="e">
        <v>#N/A</v>
      </c>
      <c r="C1879" t="e">
        <v>#N/A</v>
      </c>
      <c r="D1879" t="e">
        <v>#N/A</v>
      </c>
      <c r="E1879" s="69" t="e">
        <v>#N/A</v>
      </c>
      <c r="F1879" s="3" t="e">
        <v>#N/A</v>
      </c>
      <c r="G1879" s="3" t="e">
        <v>#N/A</v>
      </c>
      <c r="H1879" s="3" t="e">
        <v>#N/A</v>
      </c>
      <c r="I1879" s="80" t="e">
        <v>#N/A</v>
      </c>
      <c r="J1879" s="80" t="e">
        <v>#N/A</v>
      </c>
      <c r="K1879" s="85" t="e">
        <v>#N/A</v>
      </c>
      <c r="L1879" s="9" t="e">
        <v>#N/A</v>
      </c>
      <c r="M1879" s="93" t="e">
        <v>#N/A</v>
      </c>
      <c r="N1879" s="8" t="e">
        <v>#N/A</v>
      </c>
      <c r="O1879" t="e">
        <v>#N/A</v>
      </c>
      <c r="P1879" t="e">
        <v>#N/A</v>
      </c>
      <c r="Q1879" t="e">
        <v>#N/A</v>
      </c>
      <c r="R1879" s="2" t="e">
        <v>#N/A</v>
      </c>
      <c r="S1879" t="e">
        <v>#N/A</v>
      </c>
      <c r="T1879" s="3" t="e">
        <v>#N/A</v>
      </c>
      <c r="U1879" s="3" t="e">
        <v>#N/A</v>
      </c>
      <c r="V1879" t="e">
        <v>#N/A</v>
      </c>
      <c r="W1879" t="e">
        <v>#N/A</v>
      </c>
      <c r="X1879" t="e">
        <v>#N/A</v>
      </c>
      <c r="Y1879" s="3" t="e">
        <v>#N/A</v>
      </c>
      <c r="Z1879" s="8" t="e">
        <v>#N/A</v>
      </c>
      <c r="AA1879" s="30" t="e">
        <v>#N/A</v>
      </c>
      <c r="AB1879" t="e">
        <v>#N/A</v>
      </c>
      <c r="AC1879" t="e">
        <v>#N/A</v>
      </c>
      <c r="AD1879" t="e">
        <v>#N/A</v>
      </c>
      <c r="AE1879" t="e">
        <v>#N/A</v>
      </c>
      <c r="AF1879" t="e">
        <v>#N/A</v>
      </c>
    </row>
    <row r="1880" spans="1:32" x14ac:dyDescent="0.25">
      <c r="A1880" t="e">
        <v>#N/A</v>
      </c>
      <c r="B1880" s="33" t="e">
        <v>#N/A</v>
      </c>
      <c r="C1880" t="e">
        <v>#N/A</v>
      </c>
      <c r="D1880" t="e">
        <v>#N/A</v>
      </c>
      <c r="E1880" s="69" t="e">
        <v>#N/A</v>
      </c>
      <c r="F1880" s="3" t="e">
        <v>#N/A</v>
      </c>
      <c r="G1880" s="3" t="e">
        <v>#N/A</v>
      </c>
      <c r="H1880" s="3" t="e">
        <v>#N/A</v>
      </c>
      <c r="I1880" s="80" t="e">
        <v>#N/A</v>
      </c>
      <c r="J1880" s="80" t="e">
        <v>#N/A</v>
      </c>
      <c r="K1880" s="85" t="e">
        <v>#N/A</v>
      </c>
      <c r="L1880" s="9" t="e">
        <v>#N/A</v>
      </c>
      <c r="M1880" s="93" t="e">
        <v>#N/A</v>
      </c>
      <c r="N1880" s="8" t="e">
        <v>#N/A</v>
      </c>
      <c r="O1880" t="e">
        <v>#N/A</v>
      </c>
      <c r="P1880" t="e">
        <v>#N/A</v>
      </c>
      <c r="Q1880" t="e">
        <v>#N/A</v>
      </c>
      <c r="R1880" s="2" t="e">
        <v>#N/A</v>
      </c>
      <c r="S1880" t="e">
        <v>#N/A</v>
      </c>
      <c r="T1880" s="3" t="e">
        <v>#N/A</v>
      </c>
      <c r="U1880" s="3" t="e">
        <v>#N/A</v>
      </c>
      <c r="V1880" t="e">
        <v>#N/A</v>
      </c>
      <c r="W1880" t="e">
        <v>#N/A</v>
      </c>
      <c r="X1880" t="e">
        <v>#N/A</v>
      </c>
      <c r="Y1880" s="3" t="e">
        <v>#N/A</v>
      </c>
      <c r="Z1880" s="8" t="e">
        <v>#N/A</v>
      </c>
      <c r="AA1880" s="30" t="e">
        <v>#N/A</v>
      </c>
      <c r="AB1880" t="e">
        <v>#N/A</v>
      </c>
      <c r="AC1880" t="e">
        <v>#N/A</v>
      </c>
      <c r="AD1880" t="e">
        <v>#N/A</v>
      </c>
      <c r="AE1880" t="e">
        <v>#N/A</v>
      </c>
      <c r="AF1880" t="e">
        <v>#N/A</v>
      </c>
    </row>
    <row r="1881" spans="1:32" x14ac:dyDescent="0.25">
      <c r="A1881" t="e">
        <v>#N/A</v>
      </c>
      <c r="B1881" s="33" t="e">
        <v>#N/A</v>
      </c>
      <c r="C1881" t="e">
        <v>#N/A</v>
      </c>
      <c r="D1881" t="e">
        <v>#N/A</v>
      </c>
      <c r="E1881" s="69" t="e">
        <v>#N/A</v>
      </c>
      <c r="F1881" s="3" t="e">
        <v>#N/A</v>
      </c>
      <c r="G1881" s="3" t="e">
        <v>#N/A</v>
      </c>
      <c r="H1881" s="3" t="e">
        <v>#N/A</v>
      </c>
      <c r="I1881" s="80" t="e">
        <v>#N/A</v>
      </c>
      <c r="J1881" s="80" t="e">
        <v>#N/A</v>
      </c>
      <c r="K1881" s="85" t="e">
        <v>#N/A</v>
      </c>
      <c r="L1881" s="9" t="e">
        <v>#N/A</v>
      </c>
      <c r="M1881" s="93" t="e">
        <v>#N/A</v>
      </c>
      <c r="N1881" s="8" t="e">
        <v>#N/A</v>
      </c>
      <c r="O1881" t="e">
        <v>#N/A</v>
      </c>
      <c r="P1881" t="e">
        <v>#N/A</v>
      </c>
      <c r="Q1881" t="e">
        <v>#N/A</v>
      </c>
      <c r="R1881" s="2" t="e">
        <v>#N/A</v>
      </c>
      <c r="S1881" t="e">
        <v>#N/A</v>
      </c>
      <c r="T1881" s="3" t="e">
        <v>#N/A</v>
      </c>
      <c r="U1881" s="3" t="e">
        <v>#N/A</v>
      </c>
      <c r="V1881" t="e">
        <v>#N/A</v>
      </c>
      <c r="W1881" t="e">
        <v>#N/A</v>
      </c>
      <c r="X1881" t="e">
        <v>#N/A</v>
      </c>
      <c r="Y1881" s="3" t="e">
        <v>#N/A</v>
      </c>
      <c r="Z1881" s="8" t="e">
        <v>#N/A</v>
      </c>
      <c r="AA1881" s="30" t="e">
        <v>#N/A</v>
      </c>
      <c r="AB1881" t="e">
        <v>#N/A</v>
      </c>
      <c r="AC1881" t="e">
        <v>#N/A</v>
      </c>
      <c r="AD1881" t="e">
        <v>#N/A</v>
      </c>
      <c r="AE1881" t="e">
        <v>#N/A</v>
      </c>
      <c r="AF1881" t="e">
        <v>#N/A</v>
      </c>
    </row>
    <row r="1882" spans="1:32" x14ac:dyDescent="0.25">
      <c r="A1882" t="e">
        <v>#N/A</v>
      </c>
      <c r="B1882" s="33" t="e">
        <v>#N/A</v>
      </c>
      <c r="C1882" t="e">
        <v>#N/A</v>
      </c>
      <c r="D1882" t="e">
        <v>#N/A</v>
      </c>
      <c r="E1882" s="69" t="e">
        <v>#N/A</v>
      </c>
      <c r="F1882" s="3" t="e">
        <v>#N/A</v>
      </c>
      <c r="G1882" s="3" t="e">
        <v>#N/A</v>
      </c>
      <c r="H1882" s="3" t="e">
        <v>#N/A</v>
      </c>
      <c r="I1882" s="80" t="e">
        <v>#N/A</v>
      </c>
      <c r="J1882" s="80" t="e">
        <v>#N/A</v>
      </c>
      <c r="K1882" s="85" t="e">
        <v>#N/A</v>
      </c>
      <c r="L1882" s="9" t="e">
        <v>#N/A</v>
      </c>
      <c r="M1882" s="93" t="e">
        <v>#N/A</v>
      </c>
      <c r="N1882" s="8" t="e">
        <v>#N/A</v>
      </c>
      <c r="O1882" t="e">
        <v>#N/A</v>
      </c>
      <c r="P1882" t="e">
        <v>#N/A</v>
      </c>
      <c r="Q1882" t="e">
        <v>#N/A</v>
      </c>
      <c r="R1882" s="2" t="e">
        <v>#N/A</v>
      </c>
      <c r="S1882" t="e">
        <v>#N/A</v>
      </c>
      <c r="T1882" s="3" t="e">
        <v>#N/A</v>
      </c>
      <c r="U1882" s="3" t="e">
        <v>#N/A</v>
      </c>
      <c r="V1882" t="e">
        <v>#N/A</v>
      </c>
      <c r="W1882" t="e">
        <v>#N/A</v>
      </c>
      <c r="X1882" t="e">
        <v>#N/A</v>
      </c>
      <c r="Y1882" s="3" t="e">
        <v>#N/A</v>
      </c>
      <c r="Z1882" s="8" t="e">
        <v>#N/A</v>
      </c>
      <c r="AA1882" s="30" t="e">
        <v>#N/A</v>
      </c>
      <c r="AB1882" t="e">
        <v>#N/A</v>
      </c>
      <c r="AC1882" t="e">
        <v>#N/A</v>
      </c>
      <c r="AD1882" t="e">
        <v>#N/A</v>
      </c>
      <c r="AE1882" t="e">
        <v>#N/A</v>
      </c>
      <c r="AF1882" t="e">
        <v>#N/A</v>
      </c>
    </row>
    <row r="1883" spans="1:32" x14ac:dyDescent="0.25">
      <c r="A1883" t="e">
        <v>#N/A</v>
      </c>
      <c r="B1883" s="33" t="e">
        <v>#N/A</v>
      </c>
      <c r="C1883" t="e">
        <v>#N/A</v>
      </c>
      <c r="D1883" t="e">
        <v>#N/A</v>
      </c>
      <c r="E1883" s="69" t="e">
        <v>#N/A</v>
      </c>
      <c r="F1883" s="3" t="e">
        <v>#N/A</v>
      </c>
      <c r="G1883" s="3" t="e">
        <v>#N/A</v>
      </c>
      <c r="H1883" s="3" t="e">
        <v>#N/A</v>
      </c>
      <c r="I1883" s="80" t="e">
        <v>#N/A</v>
      </c>
      <c r="J1883" s="80" t="e">
        <v>#N/A</v>
      </c>
      <c r="K1883" s="85" t="e">
        <v>#N/A</v>
      </c>
      <c r="L1883" s="9" t="e">
        <v>#N/A</v>
      </c>
      <c r="M1883" s="93" t="e">
        <v>#N/A</v>
      </c>
      <c r="N1883" s="8" t="e">
        <v>#N/A</v>
      </c>
      <c r="O1883" t="e">
        <v>#N/A</v>
      </c>
      <c r="P1883" t="e">
        <v>#N/A</v>
      </c>
      <c r="Q1883" t="e">
        <v>#N/A</v>
      </c>
      <c r="R1883" s="2" t="e">
        <v>#N/A</v>
      </c>
      <c r="S1883" t="e">
        <v>#N/A</v>
      </c>
      <c r="T1883" s="3" t="e">
        <v>#N/A</v>
      </c>
      <c r="U1883" s="3" t="e">
        <v>#N/A</v>
      </c>
      <c r="V1883" t="e">
        <v>#N/A</v>
      </c>
      <c r="W1883" t="e">
        <v>#N/A</v>
      </c>
      <c r="X1883" t="e">
        <v>#N/A</v>
      </c>
      <c r="Y1883" s="3" t="e">
        <v>#N/A</v>
      </c>
      <c r="Z1883" s="8" t="e">
        <v>#N/A</v>
      </c>
      <c r="AA1883" s="30" t="e">
        <v>#N/A</v>
      </c>
      <c r="AB1883" t="e">
        <v>#N/A</v>
      </c>
      <c r="AC1883" t="e">
        <v>#N/A</v>
      </c>
      <c r="AD1883" t="e">
        <v>#N/A</v>
      </c>
      <c r="AE1883" t="e">
        <v>#N/A</v>
      </c>
      <c r="AF1883" t="e">
        <v>#N/A</v>
      </c>
    </row>
    <row r="1884" spans="1:32" x14ac:dyDescent="0.25">
      <c r="A1884" t="e">
        <v>#N/A</v>
      </c>
      <c r="B1884" s="33" t="e">
        <v>#N/A</v>
      </c>
      <c r="C1884" t="e">
        <v>#N/A</v>
      </c>
      <c r="D1884" t="e">
        <v>#N/A</v>
      </c>
      <c r="E1884" s="69" t="e">
        <v>#N/A</v>
      </c>
      <c r="F1884" s="3" t="e">
        <v>#N/A</v>
      </c>
      <c r="G1884" s="3" t="e">
        <v>#N/A</v>
      </c>
      <c r="H1884" s="3" t="e">
        <v>#N/A</v>
      </c>
      <c r="I1884" s="80" t="e">
        <v>#N/A</v>
      </c>
      <c r="J1884" s="80" t="e">
        <v>#N/A</v>
      </c>
      <c r="K1884" s="85" t="e">
        <v>#N/A</v>
      </c>
      <c r="L1884" s="9" t="e">
        <v>#N/A</v>
      </c>
      <c r="M1884" s="93" t="e">
        <v>#N/A</v>
      </c>
      <c r="N1884" s="8" t="e">
        <v>#N/A</v>
      </c>
      <c r="O1884" t="e">
        <v>#N/A</v>
      </c>
      <c r="P1884" t="e">
        <v>#N/A</v>
      </c>
      <c r="Q1884" t="e">
        <v>#N/A</v>
      </c>
      <c r="R1884" s="2" t="e">
        <v>#N/A</v>
      </c>
      <c r="S1884" t="e">
        <v>#N/A</v>
      </c>
      <c r="T1884" s="3" t="e">
        <v>#N/A</v>
      </c>
      <c r="U1884" s="3" t="e">
        <v>#N/A</v>
      </c>
      <c r="V1884" t="e">
        <v>#N/A</v>
      </c>
      <c r="W1884" t="e">
        <v>#N/A</v>
      </c>
      <c r="X1884" t="e">
        <v>#N/A</v>
      </c>
      <c r="Y1884" s="3" t="e">
        <v>#N/A</v>
      </c>
      <c r="Z1884" s="8" t="e">
        <v>#N/A</v>
      </c>
      <c r="AA1884" s="30" t="e">
        <v>#N/A</v>
      </c>
      <c r="AB1884" t="e">
        <v>#N/A</v>
      </c>
      <c r="AC1884" t="e">
        <v>#N/A</v>
      </c>
      <c r="AD1884" t="e">
        <v>#N/A</v>
      </c>
      <c r="AE1884" t="e">
        <v>#N/A</v>
      </c>
      <c r="AF1884" t="e">
        <v>#N/A</v>
      </c>
    </row>
    <row r="1885" spans="1:32" x14ac:dyDescent="0.25">
      <c r="A1885" t="e">
        <v>#N/A</v>
      </c>
      <c r="B1885" s="33" t="e">
        <v>#N/A</v>
      </c>
      <c r="C1885" t="e">
        <v>#N/A</v>
      </c>
      <c r="D1885" t="e">
        <v>#N/A</v>
      </c>
      <c r="E1885" s="69" t="e">
        <v>#N/A</v>
      </c>
      <c r="F1885" s="3" t="e">
        <v>#N/A</v>
      </c>
      <c r="G1885" s="3" t="e">
        <v>#N/A</v>
      </c>
      <c r="H1885" s="3" t="e">
        <v>#N/A</v>
      </c>
      <c r="I1885" s="80" t="e">
        <v>#N/A</v>
      </c>
      <c r="J1885" s="80" t="e">
        <v>#N/A</v>
      </c>
      <c r="K1885" s="85" t="e">
        <v>#N/A</v>
      </c>
      <c r="L1885" s="9" t="e">
        <v>#N/A</v>
      </c>
      <c r="M1885" s="93" t="e">
        <v>#N/A</v>
      </c>
      <c r="N1885" s="8" t="e">
        <v>#N/A</v>
      </c>
      <c r="O1885" t="e">
        <v>#N/A</v>
      </c>
      <c r="P1885" t="e">
        <v>#N/A</v>
      </c>
      <c r="Q1885" t="e">
        <v>#N/A</v>
      </c>
      <c r="R1885" s="2" t="e">
        <v>#N/A</v>
      </c>
      <c r="S1885" t="e">
        <v>#N/A</v>
      </c>
      <c r="T1885" s="3" t="e">
        <v>#N/A</v>
      </c>
      <c r="U1885" s="3" t="e">
        <v>#N/A</v>
      </c>
      <c r="V1885" t="e">
        <v>#N/A</v>
      </c>
      <c r="W1885" t="e">
        <v>#N/A</v>
      </c>
      <c r="X1885" t="e">
        <v>#N/A</v>
      </c>
      <c r="Y1885" s="3" t="e">
        <v>#N/A</v>
      </c>
      <c r="Z1885" s="8" t="e">
        <v>#N/A</v>
      </c>
      <c r="AA1885" s="30" t="e">
        <v>#N/A</v>
      </c>
      <c r="AB1885" t="e">
        <v>#N/A</v>
      </c>
      <c r="AC1885" t="e">
        <v>#N/A</v>
      </c>
      <c r="AD1885" t="e">
        <v>#N/A</v>
      </c>
      <c r="AE1885" t="e">
        <v>#N/A</v>
      </c>
      <c r="AF1885" t="e">
        <v>#N/A</v>
      </c>
    </row>
    <row r="1886" spans="1:32" x14ac:dyDescent="0.25">
      <c r="A1886" t="e">
        <v>#N/A</v>
      </c>
      <c r="B1886" s="33" t="e">
        <v>#N/A</v>
      </c>
      <c r="C1886" t="e">
        <v>#N/A</v>
      </c>
      <c r="D1886" t="e">
        <v>#N/A</v>
      </c>
      <c r="E1886" s="69" t="e">
        <v>#N/A</v>
      </c>
      <c r="F1886" s="3" t="e">
        <v>#N/A</v>
      </c>
      <c r="G1886" s="3" t="e">
        <v>#N/A</v>
      </c>
      <c r="H1886" s="3" t="e">
        <v>#N/A</v>
      </c>
      <c r="I1886" s="80" t="e">
        <v>#N/A</v>
      </c>
      <c r="J1886" s="80" t="e">
        <v>#N/A</v>
      </c>
      <c r="K1886" s="85" t="e">
        <v>#N/A</v>
      </c>
      <c r="L1886" s="9" t="e">
        <v>#N/A</v>
      </c>
      <c r="M1886" s="93" t="e">
        <v>#N/A</v>
      </c>
      <c r="N1886" s="8" t="e">
        <v>#N/A</v>
      </c>
      <c r="O1886" t="e">
        <v>#N/A</v>
      </c>
      <c r="P1886" t="e">
        <v>#N/A</v>
      </c>
      <c r="Q1886" t="e">
        <v>#N/A</v>
      </c>
      <c r="R1886" s="2" t="e">
        <v>#N/A</v>
      </c>
      <c r="S1886" t="e">
        <v>#N/A</v>
      </c>
      <c r="T1886" s="3" t="e">
        <v>#N/A</v>
      </c>
      <c r="U1886" s="3" t="e">
        <v>#N/A</v>
      </c>
      <c r="V1886" t="e">
        <v>#N/A</v>
      </c>
      <c r="W1886" t="e">
        <v>#N/A</v>
      </c>
      <c r="X1886" t="e">
        <v>#N/A</v>
      </c>
      <c r="Y1886" s="3" t="e">
        <v>#N/A</v>
      </c>
      <c r="Z1886" s="8" t="e">
        <v>#N/A</v>
      </c>
      <c r="AA1886" s="30" t="e">
        <v>#N/A</v>
      </c>
      <c r="AB1886" t="e">
        <v>#N/A</v>
      </c>
      <c r="AC1886" t="e">
        <v>#N/A</v>
      </c>
      <c r="AD1886" t="e">
        <v>#N/A</v>
      </c>
      <c r="AE1886" t="e">
        <v>#N/A</v>
      </c>
      <c r="AF1886" t="e">
        <v>#N/A</v>
      </c>
    </row>
    <row r="1887" spans="1:32" x14ac:dyDescent="0.25">
      <c r="A1887" t="e">
        <v>#N/A</v>
      </c>
      <c r="B1887" s="33" t="e">
        <v>#N/A</v>
      </c>
      <c r="C1887" t="e">
        <v>#N/A</v>
      </c>
      <c r="D1887" t="e">
        <v>#N/A</v>
      </c>
      <c r="E1887" s="69" t="e">
        <v>#N/A</v>
      </c>
      <c r="F1887" s="3" t="e">
        <v>#N/A</v>
      </c>
      <c r="G1887" s="3" t="e">
        <v>#N/A</v>
      </c>
      <c r="H1887" s="3" t="e">
        <v>#N/A</v>
      </c>
      <c r="I1887" s="80" t="e">
        <v>#N/A</v>
      </c>
      <c r="J1887" s="80" t="e">
        <v>#N/A</v>
      </c>
      <c r="K1887" s="85" t="e">
        <v>#N/A</v>
      </c>
      <c r="L1887" s="9" t="e">
        <v>#N/A</v>
      </c>
      <c r="M1887" s="93" t="e">
        <v>#N/A</v>
      </c>
      <c r="N1887" s="8" t="e">
        <v>#N/A</v>
      </c>
      <c r="O1887" t="e">
        <v>#N/A</v>
      </c>
      <c r="P1887" t="e">
        <v>#N/A</v>
      </c>
      <c r="Q1887" t="e">
        <v>#N/A</v>
      </c>
      <c r="R1887" s="2" t="e">
        <v>#N/A</v>
      </c>
      <c r="S1887" t="e">
        <v>#N/A</v>
      </c>
      <c r="T1887" s="3" t="e">
        <v>#N/A</v>
      </c>
      <c r="U1887" s="3" t="e">
        <v>#N/A</v>
      </c>
      <c r="V1887" t="e">
        <v>#N/A</v>
      </c>
      <c r="W1887" t="e">
        <v>#N/A</v>
      </c>
      <c r="X1887" t="e">
        <v>#N/A</v>
      </c>
      <c r="Y1887" s="3" t="e">
        <v>#N/A</v>
      </c>
      <c r="Z1887" s="8" t="e">
        <v>#N/A</v>
      </c>
      <c r="AA1887" s="30" t="e">
        <v>#N/A</v>
      </c>
      <c r="AB1887" t="e">
        <v>#N/A</v>
      </c>
      <c r="AC1887" t="e">
        <v>#N/A</v>
      </c>
      <c r="AD1887" t="e">
        <v>#N/A</v>
      </c>
      <c r="AE1887" t="e">
        <v>#N/A</v>
      </c>
      <c r="AF1887" t="e">
        <v>#N/A</v>
      </c>
    </row>
    <row r="1888" spans="1:32" x14ac:dyDescent="0.25">
      <c r="A1888" t="e">
        <v>#N/A</v>
      </c>
      <c r="B1888" s="33" t="e">
        <v>#N/A</v>
      </c>
      <c r="C1888" t="e">
        <v>#N/A</v>
      </c>
      <c r="D1888" t="e">
        <v>#N/A</v>
      </c>
      <c r="E1888" s="69" t="e">
        <v>#N/A</v>
      </c>
      <c r="F1888" s="3" t="e">
        <v>#N/A</v>
      </c>
      <c r="G1888" s="3" t="e">
        <v>#N/A</v>
      </c>
      <c r="H1888" s="3" t="e">
        <v>#N/A</v>
      </c>
      <c r="I1888" s="80" t="e">
        <v>#N/A</v>
      </c>
      <c r="J1888" s="80" t="e">
        <v>#N/A</v>
      </c>
      <c r="K1888" s="85" t="e">
        <v>#N/A</v>
      </c>
      <c r="L1888" s="9" t="e">
        <v>#N/A</v>
      </c>
      <c r="M1888" s="93" t="e">
        <v>#N/A</v>
      </c>
      <c r="N1888" s="8" t="e">
        <v>#N/A</v>
      </c>
      <c r="O1888" t="e">
        <v>#N/A</v>
      </c>
      <c r="P1888" t="e">
        <v>#N/A</v>
      </c>
      <c r="Q1888" t="e">
        <v>#N/A</v>
      </c>
      <c r="R1888" s="2" t="e">
        <v>#N/A</v>
      </c>
      <c r="S1888" t="e">
        <v>#N/A</v>
      </c>
      <c r="T1888" s="3" t="e">
        <v>#N/A</v>
      </c>
      <c r="U1888" s="3" t="e">
        <v>#N/A</v>
      </c>
      <c r="V1888" t="e">
        <v>#N/A</v>
      </c>
      <c r="W1888" t="e">
        <v>#N/A</v>
      </c>
      <c r="X1888" t="e">
        <v>#N/A</v>
      </c>
      <c r="Y1888" s="3" t="e">
        <v>#N/A</v>
      </c>
      <c r="Z1888" s="8" t="e">
        <v>#N/A</v>
      </c>
      <c r="AA1888" s="30" t="e">
        <v>#N/A</v>
      </c>
      <c r="AB1888" t="e">
        <v>#N/A</v>
      </c>
      <c r="AC1888" t="e">
        <v>#N/A</v>
      </c>
      <c r="AD1888" t="e">
        <v>#N/A</v>
      </c>
      <c r="AE1888" t="e">
        <v>#N/A</v>
      </c>
      <c r="AF1888" t="e">
        <v>#N/A</v>
      </c>
    </row>
    <row r="1889" spans="1:32" x14ac:dyDescent="0.25">
      <c r="A1889" t="e">
        <v>#N/A</v>
      </c>
      <c r="B1889" s="33" t="e">
        <v>#N/A</v>
      </c>
      <c r="C1889" t="e">
        <v>#N/A</v>
      </c>
      <c r="D1889" t="e">
        <v>#N/A</v>
      </c>
      <c r="E1889" s="69" t="e">
        <v>#N/A</v>
      </c>
      <c r="F1889" s="3" t="e">
        <v>#N/A</v>
      </c>
      <c r="G1889" s="3" t="e">
        <v>#N/A</v>
      </c>
      <c r="H1889" s="3" t="e">
        <v>#N/A</v>
      </c>
      <c r="I1889" s="80" t="e">
        <v>#N/A</v>
      </c>
      <c r="J1889" s="80" t="e">
        <v>#N/A</v>
      </c>
      <c r="K1889" s="85" t="e">
        <v>#N/A</v>
      </c>
      <c r="L1889" s="9" t="e">
        <v>#N/A</v>
      </c>
      <c r="M1889" s="93" t="e">
        <v>#N/A</v>
      </c>
      <c r="N1889" s="8" t="e">
        <v>#N/A</v>
      </c>
      <c r="O1889" t="e">
        <v>#N/A</v>
      </c>
      <c r="P1889" t="e">
        <v>#N/A</v>
      </c>
      <c r="Q1889" t="e">
        <v>#N/A</v>
      </c>
      <c r="R1889" s="2" t="e">
        <v>#N/A</v>
      </c>
      <c r="S1889" t="e">
        <v>#N/A</v>
      </c>
      <c r="T1889" s="3" t="e">
        <v>#N/A</v>
      </c>
      <c r="U1889" s="3" t="e">
        <v>#N/A</v>
      </c>
      <c r="V1889" t="e">
        <v>#N/A</v>
      </c>
      <c r="W1889" t="e">
        <v>#N/A</v>
      </c>
      <c r="X1889" t="e">
        <v>#N/A</v>
      </c>
      <c r="Y1889" s="3" t="e">
        <v>#N/A</v>
      </c>
      <c r="Z1889" s="8" t="e">
        <v>#N/A</v>
      </c>
      <c r="AA1889" s="30" t="e">
        <v>#N/A</v>
      </c>
      <c r="AB1889" t="e">
        <v>#N/A</v>
      </c>
      <c r="AC1889" t="e">
        <v>#N/A</v>
      </c>
      <c r="AD1889" t="e">
        <v>#N/A</v>
      </c>
      <c r="AE1889" t="e">
        <v>#N/A</v>
      </c>
      <c r="AF1889" t="e">
        <v>#N/A</v>
      </c>
    </row>
    <row r="1890" spans="1:32" x14ac:dyDescent="0.25">
      <c r="A1890" t="e">
        <v>#N/A</v>
      </c>
      <c r="B1890" s="33" t="e">
        <v>#N/A</v>
      </c>
      <c r="C1890" t="e">
        <v>#N/A</v>
      </c>
      <c r="D1890" t="e">
        <v>#N/A</v>
      </c>
      <c r="E1890" s="69" t="e">
        <v>#N/A</v>
      </c>
      <c r="F1890" s="3" t="e">
        <v>#N/A</v>
      </c>
      <c r="G1890" s="3" t="e">
        <v>#N/A</v>
      </c>
      <c r="H1890" s="3" t="e">
        <v>#N/A</v>
      </c>
      <c r="I1890" s="80" t="e">
        <v>#N/A</v>
      </c>
      <c r="J1890" s="80" t="e">
        <v>#N/A</v>
      </c>
      <c r="K1890" s="85" t="e">
        <v>#N/A</v>
      </c>
      <c r="L1890" s="9" t="e">
        <v>#N/A</v>
      </c>
      <c r="M1890" s="93" t="e">
        <v>#N/A</v>
      </c>
      <c r="N1890" s="8" t="e">
        <v>#N/A</v>
      </c>
      <c r="O1890" t="e">
        <v>#N/A</v>
      </c>
      <c r="P1890" t="e">
        <v>#N/A</v>
      </c>
      <c r="Q1890" t="e">
        <v>#N/A</v>
      </c>
      <c r="R1890" s="2" t="e">
        <v>#N/A</v>
      </c>
      <c r="S1890" t="e">
        <v>#N/A</v>
      </c>
      <c r="T1890" s="3" t="e">
        <v>#N/A</v>
      </c>
      <c r="U1890" s="3" t="e">
        <v>#N/A</v>
      </c>
      <c r="V1890" t="e">
        <v>#N/A</v>
      </c>
      <c r="W1890" t="e">
        <v>#N/A</v>
      </c>
      <c r="X1890" t="e">
        <v>#N/A</v>
      </c>
      <c r="Y1890" s="3" t="e">
        <v>#N/A</v>
      </c>
      <c r="Z1890" s="8" t="e">
        <v>#N/A</v>
      </c>
      <c r="AA1890" s="30" t="e">
        <v>#N/A</v>
      </c>
      <c r="AB1890" t="e">
        <v>#N/A</v>
      </c>
      <c r="AC1890" t="e">
        <v>#N/A</v>
      </c>
      <c r="AD1890" t="e">
        <v>#N/A</v>
      </c>
      <c r="AE1890" t="e">
        <v>#N/A</v>
      </c>
      <c r="AF1890" t="e">
        <v>#N/A</v>
      </c>
    </row>
    <row r="1891" spans="1:32" x14ac:dyDescent="0.25">
      <c r="A1891" t="e">
        <v>#N/A</v>
      </c>
      <c r="B1891" s="33" t="e">
        <v>#N/A</v>
      </c>
      <c r="C1891" t="e">
        <v>#N/A</v>
      </c>
      <c r="D1891" t="e">
        <v>#N/A</v>
      </c>
      <c r="E1891" s="69" t="e">
        <v>#N/A</v>
      </c>
      <c r="F1891" s="3" t="e">
        <v>#N/A</v>
      </c>
      <c r="G1891" s="3" t="e">
        <v>#N/A</v>
      </c>
      <c r="H1891" s="3" t="e">
        <v>#N/A</v>
      </c>
      <c r="I1891" s="80" t="e">
        <v>#N/A</v>
      </c>
      <c r="J1891" s="80" t="e">
        <v>#N/A</v>
      </c>
      <c r="K1891" s="85" t="e">
        <v>#N/A</v>
      </c>
      <c r="L1891" s="9" t="e">
        <v>#N/A</v>
      </c>
      <c r="M1891" s="93" t="e">
        <v>#N/A</v>
      </c>
      <c r="N1891" s="8" t="e">
        <v>#N/A</v>
      </c>
      <c r="O1891" t="e">
        <v>#N/A</v>
      </c>
      <c r="P1891" t="e">
        <v>#N/A</v>
      </c>
      <c r="Q1891" t="e">
        <v>#N/A</v>
      </c>
      <c r="R1891" s="2" t="e">
        <v>#N/A</v>
      </c>
      <c r="S1891" t="e">
        <v>#N/A</v>
      </c>
      <c r="T1891" s="3" t="e">
        <v>#N/A</v>
      </c>
      <c r="U1891" s="3" t="e">
        <v>#N/A</v>
      </c>
      <c r="V1891" t="e">
        <v>#N/A</v>
      </c>
      <c r="W1891" t="e">
        <v>#N/A</v>
      </c>
      <c r="X1891" t="e">
        <v>#N/A</v>
      </c>
      <c r="Y1891" s="3" t="e">
        <v>#N/A</v>
      </c>
      <c r="Z1891" s="8" t="e">
        <v>#N/A</v>
      </c>
      <c r="AA1891" s="30" t="e">
        <v>#N/A</v>
      </c>
      <c r="AB1891" t="e">
        <v>#N/A</v>
      </c>
      <c r="AC1891" t="e">
        <v>#N/A</v>
      </c>
      <c r="AD1891" t="e">
        <v>#N/A</v>
      </c>
      <c r="AE1891" t="e">
        <v>#N/A</v>
      </c>
      <c r="AF1891" t="e">
        <v>#N/A</v>
      </c>
    </row>
    <row r="1892" spans="1:32" x14ac:dyDescent="0.25">
      <c r="A1892" t="e">
        <v>#N/A</v>
      </c>
      <c r="B1892" s="33" t="e">
        <v>#N/A</v>
      </c>
      <c r="C1892" t="e">
        <v>#N/A</v>
      </c>
      <c r="D1892" t="e">
        <v>#N/A</v>
      </c>
      <c r="E1892" s="69" t="e">
        <v>#N/A</v>
      </c>
      <c r="F1892" s="3" t="e">
        <v>#N/A</v>
      </c>
      <c r="G1892" s="3" t="e">
        <v>#N/A</v>
      </c>
      <c r="H1892" s="3" t="e">
        <v>#N/A</v>
      </c>
      <c r="I1892" s="80" t="e">
        <v>#N/A</v>
      </c>
      <c r="J1892" s="80" t="e">
        <v>#N/A</v>
      </c>
      <c r="K1892" s="85" t="e">
        <v>#N/A</v>
      </c>
      <c r="L1892" s="9" t="e">
        <v>#N/A</v>
      </c>
      <c r="M1892" s="93" t="e">
        <v>#N/A</v>
      </c>
      <c r="N1892" s="8" t="e">
        <v>#N/A</v>
      </c>
      <c r="O1892" t="e">
        <v>#N/A</v>
      </c>
      <c r="P1892" t="e">
        <v>#N/A</v>
      </c>
      <c r="Q1892" t="e">
        <v>#N/A</v>
      </c>
      <c r="R1892" s="2" t="e">
        <v>#N/A</v>
      </c>
      <c r="S1892" t="e">
        <v>#N/A</v>
      </c>
      <c r="T1892" s="3" t="e">
        <v>#N/A</v>
      </c>
      <c r="U1892" s="3" t="e">
        <v>#N/A</v>
      </c>
      <c r="V1892" t="e">
        <v>#N/A</v>
      </c>
      <c r="W1892" t="e">
        <v>#N/A</v>
      </c>
      <c r="X1892" t="e">
        <v>#N/A</v>
      </c>
      <c r="Y1892" s="3" t="e">
        <v>#N/A</v>
      </c>
      <c r="Z1892" s="8" t="e">
        <v>#N/A</v>
      </c>
      <c r="AA1892" s="30" t="e">
        <v>#N/A</v>
      </c>
      <c r="AB1892" t="e">
        <v>#N/A</v>
      </c>
      <c r="AC1892" t="e">
        <v>#N/A</v>
      </c>
      <c r="AD1892" t="e">
        <v>#N/A</v>
      </c>
      <c r="AE1892" t="e">
        <v>#N/A</v>
      </c>
      <c r="AF1892" t="e">
        <v>#N/A</v>
      </c>
    </row>
    <row r="1893" spans="1:32" x14ac:dyDescent="0.25">
      <c r="A1893" t="e">
        <v>#N/A</v>
      </c>
      <c r="B1893" s="33" t="e">
        <v>#N/A</v>
      </c>
      <c r="C1893" t="e">
        <v>#N/A</v>
      </c>
      <c r="D1893" t="e">
        <v>#N/A</v>
      </c>
      <c r="E1893" s="69" t="e">
        <v>#N/A</v>
      </c>
      <c r="F1893" s="3" t="e">
        <v>#N/A</v>
      </c>
      <c r="G1893" s="3" t="e">
        <v>#N/A</v>
      </c>
      <c r="H1893" s="3" t="e">
        <v>#N/A</v>
      </c>
      <c r="I1893" s="80" t="e">
        <v>#N/A</v>
      </c>
      <c r="J1893" s="80" t="e">
        <v>#N/A</v>
      </c>
      <c r="K1893" s="85" t="e">
        <v>#N/A</v>
      </c>
      <c r="L1893" s="9" t="e">
        <v>#N/A</v>
      </c>
      <c r="M1893" s="93" t="e">
        <v>#N/A</v>
      </c>
      <c r="N1893" s="8" t="e">
        <v>#N/A</v>
      </c>
      <c r="O1893" t="e">
        <v>#N/A</v>
      </c>
      <c r="P1893" t="e">
        <v>#N/A</v>
      </c>
      <c r="Q1893" t="e">
        <v>#N/A</v>
      </c>
      <c r="R1893" s="2" t="e">
        <v>#N/A</v>
      </c>
      <c r="S1893" t="e">
        <v>#N/A</v>
      </c>
      <c r="T1893" s="3" t="e">
        <v>#N/A</v>
      </c>
      <c r="U1893" s="3" t="e">
        <v>#N/A</v>
      </c>
      <c r="V1893" t="e">
        <v>#N/A</v>
      </c>
      <c r="W1893" t="e">
        <v>#N/A</v>
      </c>
      <c r="X1893" t="e">
        <v>#N/A</v>
      </c>
      <c r="Y1893" s="3" t="e">
        <v>#N/A</v>
      </c>
      <c r="Z1893" s="8" t="e">
        <v>#N/A</v>
      </c>
      <c r="AA1893" s="30" t="e">
        <v>#N/A</v>
      </c>
      <c r="AB1893" t="e">
        <v>#N/A</v>
      </c>
      <c r="AC1893" t="e">
        <v>#N/A</v>
      </c>
      <c r="AD1893" t="e">
        <v>#N/A</v>
      </c>
      <c r="AE1893" t="e">
        <v>#N/A</v>
      </c>
      <c r="AF1893" t="e">
        <v>#N/A</v>
      </c>
    </row>
    <row r="1894" spans="1:32" x14ac:dyDescent="0.25">
      <c r="A1894" t="e">
        <v>#N/A</v>
      </c>
      <c r="B1894" s="33" t="e">
        <v>#N/A</v>
      </c>
      <c r="C1894" t="e">
        <v>#N/A</v>
      </c>
      <c r="D1894" t="e">
        <v>#N/A</v>
      </c>
      <c r="E1894" s="69" t="e">
        <v>#N/A</v>
      </c>
      <c r="F1894" s="3" t="e">
        <v>#N/A</v>
      </c>
      <c r="G1894" s="3" t="e">
        <v>#N/A</v>
      </c>
      <c r="H1894" s="3" t="e">
        <v>#N/A</v>
      </c>
      <c r="I1894" s="80" t="e">
        <v>#N/A</v>
      </c>
      <c r="J1894" s="80" t="e">
        <v>#N/A</v>
      </c>
      <c r="K1894" s="85" t="e">
        <v>#N/A</v>
      </c>
      <c r="L1894" s="9" t="e">
        <v>#N/A</v>
      </c>
      <c r="M1894" s="93" t="e">
        <v>#N/A</v>
      </c>
      <c r="N1894" s="8" t="e">
        <v>#N/A</v>
      </c>
      <c r="O1894" t="e">
        <v>#N/A</v>
      </c>
      <c r="P1894" t="e">
        <v>#N/A</v>
      </c>
      <c r="Q1894" t="e">
        <v>#N/A</v>
      </c>
      <c r="R1894" s="2" t="e">
        <v>#N/A</v>
      </c>
      <c r="S1894" t="e">
        <v>#N/A</v>
      </c>
      <c r="T1894" s="3" t="e">
        <v>#N/A</v>
      </c>
      <c r="U1894" s="3" t="e">
        <v>#N/A</v>
      </c>
      <c r="V1894" t="e">
        <v>#N/A</v>
      </c>
      <c r="W1894" t="e">
        <v>#N/A</v>
      </c>
      <c r="X1894" t="e">
        <v>#N/A</v>
      </c>
      <c r="Y1894" s="3" t="e">
        <v>#N/A</v>
      </c>
      <c r="Z1894" s="8" t="e">
        <v>#N/A</v>
      </c>
      <c r="AA1894" s="30" t="e">
        <v>#N/A</v>
      </c>
      <c r="AB1894" t="e">
        <v>#N/A</v>
      </c>
      <c r="AC1894" t="e">
        <v>#N/A</v>
      </c>
      <c r="AD1894" t="e">
        <v>#N/A</v>
      </c>
      <c r="AE1894" t="e">
        <v>#N/A</v>
      </c>
      <c r="AF1894" t="e">
        <v>#N/A</v>
      </c>
    </row>
    <row r="1895" spans="1:32" x14ac:dyDescent="0.25">
      <c r="A1895" t="e">
        <v>#N/A</v>
      </c>
      <c r="B1895" s="33" t="e">
        <v>#N/A</v>
      </c>
      <c r="C1895" t="e">
        <v>#N/A</v>
      </c>
      <c r="D1895" t="e">
        <v>#N/A</v>
      </c>
      <c r="E1895" s="69" t="e">
        <v>#N/A</v>
      </c>
      <c r="F1895" s="3" t="e">
        <v>#N/A</v>
      </c>
      <c r="G1895" s="3" t="e">
        <v>#N/A</v>
      </c>
      <c r="H1895" s="3" t="e">
        <v>#N/A</v>
      </c>
      <c r="I1895" s="80" t="e">
        <v>#N/A</v>
      </c>
      <c r="J1895" s="80" t="e">
        <v>#N/A</v>
      </c>
      <c r="K1895" s="85" t="e">
        <v>#N/A</v>
      </c>
      <c r="L1895" s="9" t="e">
        <v>#N/A</v>
      </c>
      <c r="M1895" s="93" t="e">
        <v>#N/A</v>
      </c>
      <c r="N1895" s="8" t="e">
        <v>#N/A</v>
      </c>
      <c r="O1895" t="e">
        <v>#N/A</v>
      </c>
      <c r="P1895" t="e">
        <v>#N/A</v>
      </c>
      <c r="Q1895" t="e">
        <v>#N/A</v>
      </c>
      <c r="R1895" s="2" t="e">
        <v>#N/A</v>
      </c>
      <c r="S1895" t="e">
        <v>#N/A</v>
      </c>
      <c r="T1895" s="3" t="e">
        <v>#N/A</v>
      </c>
      <c r="U1895" s="3" t="e">
        <v>#N/A</v>
      </c>
      <c r="V1895" t="e">
        <v>#N/A</v>
      </c>
      <c r="W1895" t="e">
        <v>#N/A</v>
      </c>
      <c r="X1895" t="e">
        <v>#N/A</v>
      </c>
      <c r="Y1895" s="3" t="e">
        <v>#N/A</v>
      </c>
      <c r="Z1895" s="8" t="e">
        <v>#N/A</v>
      </c>
      <c r="AA1895" s="30" t="e">
        <v>#N/A</v>
      </c>
      <c r="AB1895" t="e">
        <v>#N/A</v>
      </c>
      <c r="AC1895" t="e">
        <v>#N/A</v>
      </c>
      <c r="AD1895" t="e">
        <v>#N/A</v>
      </c>
      <c r="AE1895" t="e">
        <v>#N/A</v>
      </c>
      <c r="AF1895" t="e">
        <v>#N/A</v>
      </c>
    </row>
    <row r="1896" spans="1:32" x14ac:dyDescent="0.25">
      <c r="A1896" t="e">
        <v>#N/A</v>
      </c>
      <c r="B1896" s="33" t="e">
        <v>#N/A</v>
      </c>
      <c r="C1896" t="e">
        <v>#N/A</v>
      </c>
      <c r="D1896" t="e">
        <v>#N/A</v>
      </c>
      <c r="E1896" s="69" t="e">
        <v>#N/A</v>
      </c>
      <c r="F1896" s="3" t="e">
        <v>#N/A</v>
      </c>
      <c r="G1896" s="3" t="e">
        <v>#N/A</v>
      </c>
      <c r="H1896" s="3" t="e">
        <v>#N/A</v>
      </c>
      <c r="I1896" s="80" t="e">
        <v>#N/A</v>
      </c>
      <c r="J1896" s="80" t="e">
        <v>#N/A</v>
      </c>
      <c r="K1896" s="85" t="e">
        <v>#N/A</v>
      </c>
      <c r="L1896" s="9" t="e">
        <v>#N/A</v>
      </c>
      <c r="M1896" s="93" t="e">
        <v>#N/A</v>
      </c>
      <c r="N1896" s="8" t="e">
        <v>#N/A</v>
      </c>
      <c r="O1896" t="e">
        <v>#N/A</v>
      </c>
      <c r="P1896" t="e">
        <v>#N/A</v>
      </c>
      <c r="Q1896" t="e">
        <v>#N/A</v>
      </c>
      <c r="R1896" s="2" t="e">
        <v>#N/A</v>
      </c>
      <c r="S1896" t="e">
        <v>#N/A</v>
      </c>
      <c r="T1896" s="3" t="e">
        <v>#N/A</v>
      </c>
      <c r="U1896" s="3" t="e">
        <v>#N/A</v>
      </c>
      <c r="V1896" t="e">
        <v>#N/A</v>
      </c>
      <c r="W1896" t="e">
        <v>#N/A</v>
      </c>
      <c r="X1896" t="e">
        <v>#N/A</v>
      </c>
      <c r="Y1896" s="3" t="e">
        <v>#N/A</v>
      </c>
      <c r="Z1896" s="8" t="e">
        <v>#N/A</v>
      </c>
      <c r="AA1896" s="30" t="e">
        <v>#N/A</v>
      </c>
      <c r="AB1896" t="e">
        <v>#N/A</v>
      </c>
      <c r="AC1896" t="e">
        <v>#N/A</v>
      </c>
      <c r="AD1896" t="e">
        <v>#N/A</v>
      </c>
      <c r="AE1896" t="e">
        <v>#N/A</v>
      </c>
      <c r="AF1896" t="e">
        <v>#N/A</v>
      </c>
    </row>
    <row r="1897" spans="1:32" x14ac:dyDescent="0.25">
      <c r="A1897" t="e">
        <v>#N/A</v>
      </c>
      <c r="B1897" s="33" t="e">
        <v>#N/A</v>
      </c>
      <c r="C1897" t="e">
        <v>#N/A</v>
      </c>
      <c r="D1897" t="e">
        <v>#N/A</v>
      </c>
      <c r="E1897" s="69" t="e">
        <v>#N/A</v>
      </c>
      <c r="F1897" s="3" t="e">
        <v>#N/A</v>
      </c>
      <c r="G1897" s="3" t="e">
        <v>#N/A</v>
      </c>
      <c r="H1897" s="3" t="e">
        <v>#N/A</v>
      </c>
      <c r="I1897" s="80" t="e">
        <v>#N/A</v>
      </c>
      <c r="J1897" s="80" t="e">
        <v>#N/A</v>
      </c>
      <c r="K1897" s="85" t="e">
        <v>#N/A</v>
      </c>
      <c r="L1897" s="9" t="e">
        <v>#N/A</v>
      </c>
      <c r="M1897" s="93" t="e">
        <v>#N/A</v>
      </c>
      <c r="N1897" s="8" t="e">
        <v>#N/A</v>
      </c>
      <c r="O1897" t="e">
        <v>#N/A</v>
      </c>
      <c r="P1897" t="e">
        <v>#N/A</v>
      </c>
      <c r="Q1897" t="e">
        <v>#N/A</v>
      </c>
      <c r="R1897" s="2" t="e">
        <v>#N/A</v>
      </c>
      <c r="S1897" t="e">
        <v>#N/A</v>
      </c>
      <c r="T1897" s="3" t="e">
        <v>#N/A</v>
      </c>
      <c r="U1897" s="3" t="e">
        <v>#N/A</v>
      </c>
      <c r="V1897" t="e">
        <v>#N/A</v>
      </c>
      <c r="W1897" t="e">
        <v>#N/A</v>
      </c>
      <c r="X1897" t="e">
        <v>#N/A</v>
      </c>
      <c r="Y1897" s="3" t="e">
        <v>#N/A</v>
      </c>
      <c r="Z1897" s="8" t="e">
        <v>#N/A</v>
      </c>
      <c r="AA1897" s="30" t="e">
        <v>#N/A</v>
      </c>
      <c r="AB1897" t="e">
        <v>#N/A</v>
      </c>
      <c r="AC1897" t="e">
        <v>#N/A</v>
      </c>
      <c r="AD1897" t="e">
        <v>#N/A</v>
      </c>
      <c r="AE1897" t="e">
        <v>#N/A</v>
      </c>
      <c r="AF1897" t="e">
        <v>#N/A</v>
      </c>
    </row>
    <row r="1898" spans="1:32" x14ac:dyDescent="0.25">
      <c r="A1898" t="e">
        <v>#N/A</v>
      </c>
      <c r="B1898" s="33" t="e">
        <v>#N/A</v>
      </c>
      <c r="C1898" t="e">
        <v>#N/A</v>
      </c>
      <c r="D1898" t="e">
        <v>#N/A</v>
      </c>
      <c r="E1898" s="69" t="e">
        <v>#N/A</v>
      </c>
      <c r="F1898" s="3" t="e">
        <v>#N/A</v>
      </c>
      <c r="G1898" s="3" t="e">
        <v>#N/A</v>
      </c>
      <c r="H1898" s="3" t="e">
        <v>#N/A</v>
      </c>
      <c r="I1898" s="80" t="e">
        <v>#N/A</v>
      </c>
      <c r="J1898" s="80" t="e">
        <v>#N/A</v>
      </c>
      <c r="K1898" s="85" t="e">
        <v>#N/A</v>
      </c>
      <c r="L1898" s="9" t="e">
        <v>#N/A</v>
      </c>
      <c r="M1898" s="93" t="e">
        <v>#N/A</v>
      </c>
      <c r="N1898" s="8" t="e">
        <v>#N/A</v>
      </c>
      <c r="O1898" t="e">
        <v>#N/A</v>
      </c>
      <c r="P1898" t="e">
        <v>#N/A</v>
      </c>
      <c r="Q1898" t="e">
        <v>#N/A</v>
      </c>
      <c r="R1898" s="2" t="e">
        <v>#N/A</v>
      </c>
      <c r="S1898" t="e">
        <v>#N/A</v>
      </c>
      <c r="T1898" s="3" t="e">
        <v>#N/A</v>
      </c>
      <c r="U1898" s="3" t="e">
        <v>#N/A</v>
      </c>
      <c r="V1898" t="e">
        <v>#N/A</v>
      </c>
      <c r="W1898" t="e">
        <v>#N/A</v>
      </c>
      <c r="X1898" t="e">
        <v>#N/A</v>
      </c>
      <c r="Y1898" s="3" t="e">
        <v>#N/A</v>
      </c>
      <c r="Z1898" s="8" t="e">
        <v>#N/A</v>
      </c>
      <c r="AA1898" s="30" t="e">
        <v>#N/A</v>
      </c>
      <c r="AB1898" t="e">
        <v>#N/A</v>
      </c>
      <c r="AC1898" t="e">
        <v>#N/A</v>
      </c>
      <c r="AD1898" t="e">
        <v>#N/A</v>
      </c>
      <c r="AE1898" t="e">
        <v>#N/A</v>
      </c>
      <c r="AF1898" t="e">
        <v>#N/A</v>
      </c>
    </row>
    <row r="1899" spans="1:32" x14ac:dyDescent="0.25">
      <c r="A1899" t="e">
        <v>#N/A</v>
      </c>
      <c r="B1899" s="33" t="e">
        <v>#N/A</v>
      </c>
      <c r="C1899" t="e">
        <v>#N/A</v>
      </c>
      <c r="D1899" t="e">
        <v>#N/A</v>
      </c>
      <c r="E1899" s="69" t="e">
        <v>#N/A</v>
      </c>
      <c r="F1899" s="3" t="e">
        <v>#N/A</v>
      </c>
      <c r="G1899" s="3" t="e">
        <v>#N/A</v>
      </c>
      <c r="H1899" s="3" t="e">
        <v>#N/A</v>
      </c>
      <c r="I1899" s="80" t="e">
        <v>#N/A</v>
      </c>
      <c r="J1899" s="80" t="e">
        <v>#N/A</v>
      </c>
      <c r="K1899" s="85" t="e">
        <v>#N/A</v>
      </c>
      <c r="L1899" s="9" t="e">
        <v>#N/A</v>
      </c>
      <c r="M1899" s="93" t="e">
        <v>#N/A</v>
      </c>
      <c r="N1899" s="8" t="e">
        <v>#N/A</v>
      </c>
      <c r="O1899" t="e">
        <v>#N/A</v>
      </c>
      <c r="P1899" t="e">
        <v>#N/A</v>
      </c>
      <c r="Q1899" t="e">
        <v>#N/A</v>
      </c>
      <c r="R1899" s="2" t="e">
        <v>#N/A</v>
      </c>
      <c r="S1899" t="e">
        <v>#N/A</v>
      </c>
      <c r="T1899" s="3" t="e">
        <v>#N/A</v>
      </c>
      <c r="U1899" s="3" t="e">
        <v>#N/A</v>
      </c>
      <c r="V1899" t="e">
        <v>#N/A</v>
      </c>
      <c r="W1899" t="e">
        <v>#N/A</v>
      </c>
      <c r="X1899" t="e">
        <v>#N/A</v>
      </c>
      <c r="Y1899" s="3" t="e">
        <v>#N/A</v>
      </c>
      <c r="Z1899" s="8" t="e">
        <v>#N/A</v>
      </c>
      <c r="AA1899" s="30" t="e">
        <v>#N/A</v>
      </c>
      <c r="AB1899" t="e">
        <v>#N/A</v>
      </c>
      <c r="AC1899" t="e">
        <v>#N/A</v>
      </c>
      <c r="AD1899" t="e">
        <v>#N/A</v>
      </c>
      <c r="AE1899" t="e">
        <v>#N/A</v>
      </c>
      <c r="AF1899" t="e">
        <v>#N/A</v>
      </c>
    </row>
    <row r="1900" spans="1:32" x14ac:dyDescent="0.25">
      <c r="A1900" t="e">
        <v>#N/A</v>
      </c>
      <c r="B1900" s="33" t="e">
        <v>#N/A</v>
      </c>
      <c r="C1900" t="e">
        <v>#N/A</v>
      </c>
      <c r="D1900" t="e">
        <v>#N/A</v>
      </c>
      <c r="E1900" s="69" t="e">
        <v>#N/A</v>
      </c>
      <c r="F1900" s="3" t="e">
        <v>#N/A</v>
      </c>
      <c r="G1900" s="3" t="e">
        <v>#N/A</v>
      </c>
      <c r="H1900" s="3" t="e">
        <v>#N/A</v>
      </c>
      <c r="I1900" s="80" t="e">
        <v>#N/A</v>
      </c>
      <c r="J1900" s="80" t="e">
        <v>#N/A</v>
      </c>
      <c r="K1900" s="85" t="e">
        <v>#N/A</v>
      </c>
      <c r="L1900" s="9" t="e">
        <v>#N/A</v>
      </c>
      <c r="M1900" s="93" t="e">
        <v>#N/A</v>
      </c>
      <c r="N1900" s="8" t="e">
        <v>#N/A</v>
      </c>
      <c r="O1900" t="e">
        <v>#N/A</v>
      </c>
      <c r="P1900" t="e">
        <v>#N/A</v>
      </c>
      <c r="Q1900" t="e">
        <v>#N/A</v>
      </c>
      <c r="R1900" s="2" t="e">
        <v>#N/A</v>
      </c>
      <c r="S1900" t="e">
        <v>#N/A</v>
      </c>
      <c r="T1900" s="3" t="e">
        <v>#N/A</v>
      </c>
      <c r="U1900" s="3" t="e">
        <v>#N/A</v>
      </c>
      <c r="V1900" t="e">
        <v>#N/A</v>
      </c>
      <c r="W1900" t="e">
        <v>#N/A</v>
      </c>
      <c r="X1900" t="e">
        <v>#N/A</v>
      </c>
      <c r="Y1900" s="3" t="e">
        <v>#N/A</v>
      </c>
      <c r="Z1900" s="8" t="e">
        <v>#N/A</v>
      </c>
      <c r="AA1900" s="30" t="e">
        <v>#N/A</v>
      </c>
      <c r="AB1900" t="e">
        <v>#N/A</v>
      </c>
      <c r="AC1900" t="e">
        <v>#N/A</v>
      </c>
      <c r="AD1900" t="e">
        <v>#N/A</v>
      </c>
      <c r="AE1900" t="e">
        <v>#N/A</v>
      </c>
      <c r="AF1900" t="e">
        <v>#N/A</v>
      </c>
    </row>
    <row r="1901" spans="1:32" x14ac:dyDescent="0.25">
      <c r="A1901" t="e">
        <v>#N/A</v>
      </c>
      <c r="B1901" s="33" t="e">
        <v>#N/A</v>
      </c>
      <c r="C1901" t="e">
        <v>#N/A</v>
      </c>
      <c r="D1901" t="e">
        <v>#N/A</v>
      </c>
      <c r="E1901" s="69" t="e">
        <v>#N/A</v>
      </c>
      <c r="F1901" s="3" t="e">
        <v>#N/A</v>
      </c>
      <c r="G1901" s="3" t="e">
        <v>#N/A</v>
      </c>
      <c r="H1901" s="3" t="e">
        <v>#N/A</v>
      </c>
      <c r="I1901" s="80" t="e">
        <v>#N/A</v>
      </c>
      <c r="J1901" s="80" t="e">
        <v>#N/A</v>
      </c>
      <c r="K1901" s="85" t="e">
        <v>#N/A</v>
      </c>
      <c r="L1901" s="9" t="e">
        <v>#N/A</v>
      </c>
      <c r="M1901" s="93" t="e">
        <v>#N/A</v>
      </c>
      <c r="N1901" s="8" t="e">
        <v>#N/A</v>
      </c>
      <c r="O1901" t="e">
        <v>#N/A</v>
      </c>
      <c r="P1901" t="e">
        <v>#N/A</v>
      </c>
      <c r="Q1901" t="e">
        <v>#N/A</v>
      </c>
      <c r="R1901" s="2" t="e">
        <v>#N/A</v>
      </c>
      <c r="S1901" t="e">
        <v>#N/A</v>
      </c>
      <c r="T1901" s="3" t="e">
        <v>#N/A</v>
      </c>
      <c r="U1901" s="3" t="e">
        <v>#N/A</v>
      </c>
      <c r="V1901" t="e">
        <v>#N/A</v>
      </c>
      <c r="W1901" t="e">
        <v>#N/A</v>
      </c>
      <c r="X1901" t="e">
        <v>#N/A</v>
      </c>
      <c r="Y1901" s="3" t="e">
        <v>#N/A</v>
      </c>
      <c r="Z1901" s="8" t="e">
        <v>#N/A</v>
      </c>
      <c r="AA1901" s="30" t="e">
        <v>#N/A</v>
      </c>
      <c r="AB1901" t="e">
        <v>#N/A</v>
      </c>
      <c r="AC1901" t="e">
        <v>#N/A</v>
      </c>
      <c r="AD1901" t="e">
        <v>#N/A</v>
      </c>
      <c r="AE1901" t="e">
        <v>#N/A</v>
      </c>
      <c r="AF1901" t="e">
        <v>#N/A</v>
      </c>
    </row>
    <row r="1902" spans="1:32" x14ac:dyDescent="0.25">
      <c r="A1902" t="e">
        <v>#N/A</v>
      </c>
      <c r="B1902" s="33" t="e">
        <v>#N/A</v>
      </c>
      <c r="C1902" t="e">
        <v>#N/A</v>
      </c>
      <c r="D1902" t="e">
        <v>#N/A</v>
      </c>
      <c r="E1902" s="69" t="e">
        <v>#N/A</v>
      </c>
      <c r="F1902" s="3" t="e">
        <v>#N/A</v>
      </c>
      <c r="G1902" s="3" t="e">
        <v>#N/A</v>
      </c>
      <c r="H1902" s="3" t="e">
        <v>#N/A</v>
      </c>
      <c r="I1902" s="80" t="e">
        <v>#N/A</v>
      </c>
      <c r="J1902" s="80" t="e">
        <v>#N/A</v>
      </c>
      <c r="K1902" s="85" t="e">
        <v>#N/A</v>
      </c>
      <c r="L1902" s="9" t="e">
        <v>#N/A</v>
      </c>
      <c r="M1902" s="93" t="e">
        <v>#N/A</v>
      </c>
      <c r="N1902" s="8" t="e">
        <v>#N/A</v>
      </c>
      <c r="O1902" t="e">
        <v>#N/A</v>
      </c>
      <c r="P1902" t="e">
        <v>#N/A</v>
      </c>
      <c r="Q1902" t="e">
        <v>#N/A</v>
      </c>
      <c r="R1902" s="2" t="e">
        <v>#N/A</v>
      </c>
      <c r="S1902" t="e">
        <v>#N/A</v>
      </c>
      <c r="T1902" s="3" t="e">
        <v>#N/A</v>
      </c>
      <c r="U1902" s="3" t="e">
        <v>#N/A</v>
      </c>
      <c r="V1902" t="e">
        <v>#N/A</v>
      </c>
      <c r="W1902" t="e">
        <v>#N/A</v>
      </c>
      <c r="X1902" t="e">
        <v>#N/A</v>
      </c>
      <c r="Y1902" s="3" t="e">
        <v>#N/A</v>
      </c>
      <c r="Z1902" s="8" t="e">
        <v>#N/A</v>
      </c>
      <c r="AA1902" s="30" t="e">
        <v>#N/A</v>
      </c>
      <c r="AB1902" t="e">
        <v>#N/A</v>
      </c>
      <c r="AC1902" t="e">
        <v>#N/A</v>
      </c>
      <c r="AD1902" t="e">
        <v>#N/A</v>
      </c>
      <c r="AE1902" t="e">
        <v>#N/A</v>
      </c>
      <c r="AF1902" t="e">
        <v>#N/A</v>
      </c>
    </row>
    <row r="1903" spans="1:32" x14ac:dyDescent="0.25">
      <c r="A1903" t="e">
        <v>#N/A</v>
      </c>
      <c r="B1903" s="33" t="e">
        <v>#N/A</v>
      </c>
      <c r="C1903" t="e">
        <v>#N/A</v>
      </c>
      <c r="D1903" t="e">
        <v>#N/A</v>
      </c>
      <c r="E1903" s="69" t="e">
        <v>#N/A</v>
      </c>
      <c r="F1903" s="3" t="e">
        <v>#N/A</v>
      </c>
      <c r="G1903" s="3" t="e">
        <v>#N/A</v>
      </c>
      <c r="H1903" s="3" t="e">
        <v>#N/A</v>
      </c>
      <c r="I1903" s="80" t="e">
        <v>#N/A</v>
      </c>
      <c r="J1903" s="80" t="e">
        <v>#N/A</v>
      </c>
      <c r="K1903" s="85" t="e">
        <v>#N/A</v>
      </c>
      <c r="L1903" s="9" t="e">
        <v>#N/A</v>
      </c>
      <c r="M1903" s="93" t="e">
        <v>#N/A</v>
      </c>
      <c r="N1903" s="8" t="e">
        <v>#N/A</v>
      </c>
      <c r="O1903" t="e">
        <v>#N/A</v>
      </c>
      <c r="P1903" t="e">
        <v>#N/A</v>
      </c>
      <c r="Q1903" t="e">
        <v>#N/A</v>
      </c>
      <c r="R1903" s="2" t="e">
        <v>#N/A</v>
      </c>
      <c r="S1903" t="e">
        <v>#N/A</v>
      </c>
      <c r="T1903" s="3" t="e">
        <v>#N/A</v>
      </c>
      <c r="U1903" s="3" t="e">
        <v>#N/A</v>
      </c>
      <c r="V1903" t="e">
        <v>#N/A</v>
      </c>
      <c r="W1903" t="e">
        <v>#N/A</v>
      </c>
      <c r="X1903" t="e">
        <v>#N/A</v>
      </c>
      <c r="Y1903" s="3" t="e">
        <v>#N/A</v>
      </c>
      <c r="Z1903" s="8" t="e">
        <v>#N/A</v>
      </c>
      <c r="AA1903" s="30" t="e">
        <v>#N/A</v>
      </c>
      <c r="AB1903" t="e">
        <v>#N/A</v>
      </c>
      <c r="AC1903" t="e">
        <v>#N/A</v>
      </c>
      <c r="AD1903" t="e">
        <v>#N/A</v>
      </c>
      <c r="AE1903" t="e">
        <v>#N/A</v>
      </c>
      <c r="AF1903" t="e">
        <v>#N/A</v>
      </c>
    </row>
    <row r="1904" spans="1:32" x14ac:dyDescent="0.25">
      <c r="A1904" t="e">
        <v>#N/A</v>
      </c>
      <c r="B1904" s="33" t="e">
        <v>#N/A</v>
      </c>
      <c r="C1904" t="e">
        <v>#N/A</v>
      </c>
      <c r="D1904" t="e">
        <v>#N/A</v>
      </c>
      <c r="E1904" s="69" t="e">
        <v>#N/A</v>
      </c>
      <c r="F1904" s="3" t="e">
        <v>#N/A</v>
      </c>
      <c r="G1904" s="3" t="e">
        <v>#N/A</v>
      </c>
      <c r="H1904" s="3" t="e">
        <v>#N/A</v>
      </c>
      <c r="I1904" s="80" t="e">
        <v>#N/A</v>
      </c>
      <c r="J1904" s="80" t="e">
        <v>#N/A</v>
      </c>
      <c r="K1904" s="85" t="e">
        <v>#N/A</v>
      </c>
      <c r="L1904" s="9" t="e">
        <v>#N/A</v>
      </c>
      <c r="M1904" s="93" t="e">
        <v>#N/A</v>
      </c>
      <c r="N1904" s="8" t="e">
        <v>#N/A</v>
      </c>
      <c r="O1904" t="e">
        <v>#N/A</v>
      </c>
      <c r="P1904" t="e">
        <v>#N/A</v>
      </c>
      <c r="Q1904" t="e">
        <v>#N/A</v>
      </c>
      <c r="R1904" s="2" t="e">
        <v>#N/A</v>
      </c>
      <c r="S1904" t="e">
        <v>#N/A</v>
      </c>
      <c r="T1904" s="3" t="e">
        <v>#N/A</v>
      </c>
      <c r="U1904" s="3" t="e">
        <v>#N/A</v>
      </c>
      <c r="V1904" t="e">
        <v>#N/A</v>
      </c>
      <c r="W1904" t="e">
        <v>#N/A</v>
      </c>
      <c r="X1904" t="e">
        <v>#N/A</v>
      </c>
      <c r="Y1904" s="3" t="e">
        <v>#N/A</v>
      </c>
      <c r="Z1904" s="8" t="e">
        <v>#N/A</v>
      </c>
      <c r="AA1904" s="30" t="e">
        <v>#N/A</v>
      </c>
      <c r="AB1904" t="e">
        <v>#N/A</v>
      </c>
      <c r="AC1904" t="e">
        <v>#N/A</v>
      </c>
      <c r="AD1904" t="e">
        <v>#N/A</v>
      </c>
      <c r="AE1904" t="e">
        <v>#N/A</v>
      </c>
      <c r="AF1904" t="e">
        <v>#N/A</v>
      </c>
    </row>
    <row r="1905" spans="1:32" x14ac:dyDescent="0.25">
      <c r="A1905" t="e">
        <v>#N/A</v>
      </c>
      <c r="B1905" s="33" t="e">
        <v>#N/A</v>
      </c>
      <c r="C1905" t="e">
        <v>#N/A</v>
      </c>
      <c r="D1905" t="e">
        <v>#N/A</v>
      </c>
      <c r="E1905" s="69" t="e">
        <v>#N/A</v>
      </c>
      <c r="F1905" s="3" t="e">
        <v>#N/A</v>
      </c>
      <c r="G1905" s="3" t="e">
        <v>#N/A</v>
      </c>
      <c r="H1905" s="3" t="e">
        <v>#N/A</v>
      </c>
      <c r="I1905" s="80" t="e">
        <v>#N/A</v>
      </c>
      <c r="J1905" s="80" t="e">
        <v>#N/A</v>
      </c>
      <c r="K1905" s="85" t="e">
        <v>#N/A</v>
      </c>
      <c r="L1905" s="9" t="e">
        <v>#N/A</v>
      </c>
      <c r="M1905" s="93" t="e">
        <v>#N/A</v>
      </c>
      <c r="N1905" s="8" t="e">
        <v>#N/A</v>
      </c>
      <c r="O1905" t="e">
        <v>#N/A</v>
      </c>
      <c r="P1905" t="e">
        <v>#N/A</v>
      </c>
      <c r="Q1905" t="e">
        <v>#N/A</v>
      </c>
      <c r="R1905" s="2" t="e">
        <v>#N/A</v>
      </c>
      <c r="S1905" t="e">
        <v>#N/A</v>
      </c>
      <c r="T1905" s="3" t="e">
        <v>#N/A</v>
      </c>
      <c r="U1905" s="3" t="e">
        <v>#N/A</v>
      </c>
      <c r="V1905" t="e">
        <v>#N/A</v>
      </c>
      <c r="W1905" t="e">
        <v>#N/A</v>
      </c>
      <c r="X1905" t="e">
        <v>#N/A</v>
      </c>
      <c r="Y1905" s="3" t="e">
        <v>#N/A</v>
      </c>
      <c r="Z1905" s="8" t="e">
        <v>#N/A</v>
      </c>
      <c r="AA1905" s="30" t="e">
        <v>#N/A</v>
      </c>
      <c r="AB1905" t="e">
        <v>#N/A</v>
      </c>
      <c r="AC1905" t="e">
        <v>#N/A</v>
      </c>
      <c r="AD1905" t="e">
        <v>#N/A</v>
      </c>
      <c r="AE1905" t="e">
        <v>#N/A</v>
      </c>
      <c r="AF1905" t="e">
        <v>#N/A</v>
      </c>
    </row>
    <row r="1906" spans="1:32" x14ac:dyDescent="0.25">
      <c r="A1906" t="e">
        <v>#N/A</v>
      </c>
      <c r="B1906" s="33" t="e">
        <v>#N/A</v>
      </c>
      <c r="C1906" t="e">
        <v>#N/A</v>
      </c>
      <c r="D1906" t="e">
        <v>#N/A</v>
      </c>
      <c r="E1906" s="69" t="e">
        <v>#N/A</v>
      </c>
      <c r="F1906" s="3" t="e">
        <v>#N/A</v>
      </c>
      <c r="G1906" s="3" t="e">
        <v>#N/A</v>
      </c>
      <c r="H1906" s="3" t="e">
        <v>#N/A</v>
      </c>
      <c r="I1906" s="80" t="e">
        <v>#N/A</v>
      </c>
      <c r="J1906" s="80" t="e">
        <v>#N/A</v>
      </c>
      <c r="K1906" s="85" t="e">
        <v>#N/A</v>
      </c>
      <c r="L1906" s="9" t="e">
        <v>#N/A</v>
      </c>
      <c r="M1906" s="93" t="e">
        <v>#N/A</v>
      </c>
      <c r="N1906" s="8" t="e">
        <v>#N/A</v>
      </c>
      <c r="O1906" t="e">
        <v>#N/A</v>
      </c>
      <c r="P1906" t="e">
        <v>#N/A</v>
      </c>
      <c r="Q1906" t="e">
        <v>#N/A</v>
      </c>
      <c r="R1906" s="2" t="e">
        <v>#N/A</v>
      </c>
      <c r="S1906" t="e">
        <v>#N/A</v>
      </c>
      <c r="T1906" s="3" t="e">
        <v>#N/A</v>
      </c>
      <c r="U1906" s="3" t="e">
        <v>#N/A</v>
      </c>
      <c r="V1906" t="e">
        <v>#N/A</v>
      </c>
      <c r="W1906" t="e">
        <v>#N/A</v>
      </c>
      <c r="X1906" t="e">
        <v>#N/A</v>
      </c>
      <c r="Y1906" s="3" t="e">
        <v>#N/A</v>
      </c>
      <c r="Z1906" s="8" t="e">
        <v>#N/A</v>
      </c>
      <c r="AA1906" s="30" t="e">
        <v>#N/A</v>
      </c>
      <c r="AB1906" t="e">
        <v>#N/A</v>
      </c>
      <c r="AC1906" t="e">
        <v>#N/A</v>
      </c>
      <c r="AD1906" t="e">
        <v>#N/A</v>
      </c>
      <c r="AE1906" t="e">
        <v>#N/A</v>
      </c>
      <c r="AF1906" t="e">
        <v>#N/A</v>
      </c>
    </row>
    <row r="1907" spans="1:32" x14ac:dyDescent="0.25">
      <c r="A1907" t="e">
        <v>#N/A</v>
      </c>
      <c r="B1907" s="33" t="e">
        <v>#N/A</v>
      </c>
      <c r="C1907" t="e">
        <v>#N/A</v>
      </c>
      <c r="D1907" t="e">
        <v>#N/A</v>
      </c>
      <c r="E1907" s="69" t="e">
        <v>#N/A</v>
      </c>
      <c r="F1907" s="3" t="e">
        <v>#N/A</v>
      </c>
      <c r="G1907" s="3" t="e">
        <v>#N/A</v>
      </c>
      <c r="H1907" s="3" t="e">
        <v>#N/A</v>
      </c>
      <c r="I1907" s="80" t="e">
        <v>#N/A</v>
      </c>
      <c r="J1907" s="80" t="e">
        <v>#N/A</v>
      </c>
      <c r="K1907" s="85" t="e">
        <v>#N/A</v>
      </c>
      <c r="L1907" s="9" t="e">
        <v>#N/A</v>
      </c>
      <c r="M1907" s="93" t="e">
        <v>#N/A</v>
      </c>
      <c r="N1907" s="8" t="e">
        <v>#N/A</v>
      </c>
      <c r="O1907" t="e">
        <v>#N/A</v>
      </c>
      <c r="P1907" t="e">
        <v>#N/A</v>
      </c>
      <c r="Q1907" t="e">
        <v>#N/A</v>
      </c>
      <c r="R1907" s="2" t="e">
        <v>#N/A</v>
      </c>
      <c r="S1907" t="e">
        <v>#N/A</v>
      </c>
      <c r="T1907" s="3" t="e">
        <v>#N/A</v>
      </c>
      <c r="U1907" s="3" t="e">
        <v>#N/A</v>
      </c>
      <c r="V1907" t="e">
        <v>#N/A</v>
      </c>
      <c r="W1907" t="e">
        <v>#N/A</v>
      </c>
      <c r="X1907" t="e">
        <v>#N/A</v>
      </c>
      <c r="Y1907" s="3" t="e">
        <v>#N/A</v>
      </c>
      <c r="Z1907" s="8" t="e">
        <v>#N/A</v>
      </c>
      <c r="AA1907" s="30" t="e">
        <v>#N/A</v>
      </c>
      <c r="AB1907" t="e">
        <v>#N/A</v>
      </c>
      <c r="AC1907" t="e">
        <v>#N/A</v>
      </c>
      <c r="AD1907" t="e">
        <v>#N/A</v>
      </c>
      <c r="AE1907" t="e">
        <v>#N/A</v>
      </c>
      <c r="AF1907" t="e">
        <v>#N/A</v>
      </c>
    </row>
    <row r="1908" spans="1:32" x14ac:dyDescent="0.25">
      <c r="A1908" t="e">
        <v>#N/A</v>
      </c>
      <c r="B1908" s="33" t="e">
        <v>#N/A</v>
      </c>
      <c r="C1908" t="e">
        <v>#N/A</v>
      </c>
      <c r="D1908" t="e">
        <v>#N/A</v>
      </c>
      <c r="E1908" s="69" t="e">
        <v>#N/A</v>
      </c>
      <c r="F1908" s="3" t="e">
        <v>#N/A</v>
      </c>
      <c r="G1908" s="3" t="e">
        <v>#N/A</v>
      </c>
      <c r="H1908" s="3" t="e">
        <v>#N/A</v>
      </c>
      <c r="I1908" s="80" t="e">
        <v>#N/A</v>
      </c>
      <c r="J1908" s="80" t="e">
        <v>#N/A</v>
      </c>
      <c r="K1908" s="85" t="e">
        <v>#N/A</v>
      </c>
      <c r="L1908" s="9" t="e">
        <v>#N/A</v>
      </c>
      <c r="M1908" s="93" t="e">
        <v>#N/A</v>
      </c>
      <c r="N1908" s="8" t="e">
        <v>#N/A</v>
      </c>
      <c r="O1908" t="e">
        <v>#N/A</v>
      </c>
      <c r="P1908" t="e">
        <v>#N/A</v>
      </c>
      <c r="Q1908" t="e">
        <v>#N/A</v>
      </c>
      <c r="R1908" s="2" t="e">
        <v>#N/A</v>
      </c>
      <c r="S1908" t="e">
        <v>#N/A</v>
      </c>
      <c r="T1908" s="3" t="e">
        <v>#N/A</v>
      </c>
      <c r="U1908" s="3" t="e">
        <v>#N/A</v>
      </c>
      <c r="V1908" t="e">
        <v>#N/A</v>
      </c>
      <c r="W1908" t="e">
        <v>#N/A</v>
      </c>
      <c r="X1908" t="e">
        <v>#N/A</v>
      </c>
      <c r="Y1908" s="3" t="e">
        <v>#N/A</v>
      </c>
      <c r="Z1908" s="8" t="e">
        <v>#N/A</v>
      </c>
      <c r="AA1908" s="30" t="e">
        <v>#N/A</v>
      </c>
      <c r="AB1908" t="e">
        <v>#N/A</v>
      </c>
      <c r="AC1908" t="e">
        <v>#N/A</v>
      </c>
      <c r="AD1908" t="e">
        <v>#N/A</v>
      </c>
      <c r="AE1908" t="e">
        <v>#N/A</v>
      </c>
      <c r="AF1908" t="e">
        <v>#N/A</v>
      </c>
    </row>
    <row r="1909" spans="1:32" x14ac:dyDescent="0.25">
      <c r="A1909" t="e">
        <v>#N/A</v>
      </c>
      <c r="B1909" s="33" t="e">
        <v>#N/A</v>
      </c>
      <c r="C1909" t="e">
        <v>#N/A</v>
      </c>
      <c r="D1909" t="e">
        <v>#N/A</v>
      </c>
      <c r="E1909" s="69" t="e">
        <v>#N/A</v>
      </c>
      <c r="F1909" s="3" t="e">
        <v>#N/A</v>
      </c>
      <c r="G1909" s="3" t="e">
        <v>#N/A</v>
      </c>
      <c r="H1909" s="3" t="e">
        <v>#N/A</v>
      </c>
      <c r="I1909" s="80" t="e">
        <v>#N/A</v>
      </c>
      <c r="J1909" s="80" t="e">
        <v>#N/A</v>
      </c>
      <c r="K1909" s="85" t="e">
        <v>#N/A</v>
      </c>
      <c r="L1909" s="9" t="e">
        <v>#N/A</v>
      </c>
      <c r="M1909" s="93" t="e">
        <v>#N/A</v>
      </c>
      <c r="N1909" s="8" t="e">
        <v>#N/A</v>
      </c>
      <c r="O1909" t="e">
        <v>#N/A</v>
      </c>
      <c r="P1909" t="e">
        <v>#N/A</v>
      </c>
      <c r="Q1909" t="e">
        <v>#N/A</v>
      </c>
      <c r="R1909" s="2" t="e">
        <v>#N/A</v>
      </c>
      <c r="S1909" t="e">
        <v>#N/A</v>
      </c>
      <c r="T1909" s="3" t="e">
        <v>#N/A</v>
      </c>
      <c r="U1909" s="3" t="e">
        <v>#N/A</v>
      </c>
      <c r="V1909" t="e">
        <v>#N/A</v>
      </c>
      <c r="W1909" t="e">
        <v>#N/A</v>
      </c>
      <c r="X1909" t="e">
        <v>#N/A</v>
      </c>
      <c r="Y1909" s="3" t="e">
        <v>#N/A</v>
      </c>
      <c r="Z1909" s="8" t="e">
        <v>#N/A</v>
      </c>
      <c r="AA1909" s="30" t="e">
        <v>#N/A</v>
      </c>
      <c r="AB1909" t="e">
        <v>#N/A</v>
      </c>
      <c r="AC1909" t="e">
        <v>#N/A</v>
      </c>
      <c r="AD1909" t="e">
        <v>#N/A</v>
      </c>
      <c r="AE1909" t="e">
        <v>#N/A</v>
      </c>
      <c r="AF1909" t="e">
        <v>#N/A</v>
      </c>
    </row>
    <row r="1910" spans="1:32" x14ac:dyDescent="0.25">
      <c r="A1910" t="e">
        <v>#N/A</v>
      </c>
      <c r="B1910" s="33" t="e">
        <v>#N/A</v>
      </c>
      <c r="C1910" t="e">
        <v>#N/A</v>
      </c>
      <c r="D1910" t="e">
        <v>#N/A</v>
      </c>
      <c r="E1910" s="69" t="e">
        <v>#N/A</v>
      </c>
      <c r="F1910" s="3" t="e">
        <v>#N/A</v>
      </c>
      <c r="G1910" s="3" t="e">
        <v>#N/A</v>
      </c>
      <c r="H1910" s="3" t="e">
        <v>#N/A</v>
      </c>
      <c r="I1910" s="80" t="e">
        <v>#N/A</v>
      </c>
      <c r="J1910" s="80" t="e">
        <v>#N/A</v>
      </c>
      <c r="K1910" s="85" t="e">
        <v>#N/A</v>
      </c>
      <c r="L1910" s="9" t="e">
        <v>#N/A</v>
      </c>
      <c r="M1910" s="93" t="e">
        <v>#N/A</v>
      </c>
      <c r="N1910" s="8" t="e">
        <v>#N/A</v>
      </c>
      <c r="O1910" t="e">
        <v>#N/A</v>
      </c>
      <c r="P1910" t="e">
        <v>#N/A</v>
      </c>
      <c r="Q1910" t="e">
        <v>#N/A</v>
      </c>
      <c r="R1910" s="2" t="e">
        <v>#N/A</v>
      </c>
      <c r="S1910" t="e">
        <v>#N/A</v>
      </c>
      <c r="T1910" s="3" t="e">
        <v>#N/A</v>
      </c>
      <c r="U1910" s="3" t="e">
        <v>#N/A</v>
      </c>
      <c r="V1910" t="e">
        <v>#N/A</v>
      </c>
      <c r="W1910" t="e">
        <v>#N/A</v>
      </c>
      <c r="X1910" t="e">
        <v>#N/A</v>
      </c>
      <c r="Y1910" s="3" t="e">
        <v>#N/A</v>
      </c>
      <c r="Z1910" s="8" t="e">
        <v>#N/A</v>
      </c>
      <c r="AA1910" s="30" t="e">
        <v>#N/A</v>
      </c>
      <c r="AB1910" t="e">
        <v>#N/A</v>
      </c>
      <c r="AC1910" t="e">
        <v>#N/A</v>
      </c>
      <c r="AD1910" t="e">
        <v>#N/A</v>
      </c>
      <c r="AE1910" t="e">
        <v>#N/A</v>
      </c>
      <c r="AF1910" t="e">
        <v>#N/A</v>
      </c>
    </row>
    <row r="1911" spans="1:32" x14ac:dyDescent="0.25">
      <c r="A1911" t="e">
        <v>#N/A</v>
      </c>
      <c r="B1911" s="33" t="e">
        <v>#N/A</v>
      </c>
      <c r="C1911" t="e">
        <v>#N/A</v>
      </c>
      <c r="D1911" t="e">
        <v>#N/A</v>
      </c>
      <c r="E1911" s="69" t="e">
        <v>#N/A</v>
      </c>
      <c r="F1911" s="3" t="e">
        <v>#N/A</v>
      </c>
      <c r="G1911" s="3" t="e">
        <v>#N/A</v>
      </c>
      <c r="H1911" s="3" t="e">
        <v>#N/A</v>
      </c>
      <c r="I1911" s="80" t="e">
        <v>#N/A</v>
      </c>
      <c r="J1911" s="80" t="e">
        <v>#N/A</v>
      </c>
      <c r="K1911" s="85" t="e">
        <v>#N/A</v>
      </c>
      <c r="L1911" s="9" t="e">
        <v>#N/A</v>
      </c>
      <c r="M1911" s="93" t="e">
        <v>#N/A</v>
      </c>
      <c r="N1911" s="8" t="e">
        <v>#N/A</v>
      </c>
      <c r="O1911" t="e">
        <v>#N/A</v>
      </c>
      <c r="P1911" t="e">
        <v>#N/A</v>
      </c>
      <c r="Q1911" t="e">
        <v>#N/A</v>
      </c>
      <c r="R1911" s="2" t="e">
        <v>#N/A</v>
      </c>
      <c r="S1911" t="e">
        <v>#N/A</v>
      </c>
      <c r="T1911" s="3" t="e">
        <v>#N/A</v>
      </c>
      <c r="U1911" s="3" t="e">
        <v>#N/A</v>
      </c>
      <c r="V1911" t="e">
        <v>#N/A</v>
      </c>
      <c r="W1911" t="e">
        <v>#N/A</v>
      </c>
      <c r="X1911" t="e">
        <v>#N/A</v>
      </c>
      <c r="Y1911" s="3" t="e">
        <v>#N/A</v>
      </c>
      <c r="Z1911" s="8" t="e">
        <v>#N/A</v>
      </c>
      <c r="AA1911" s="30" t="e">
        <v>#N/A</v>
      </c>
      <c r="AB1911" t="e">
        <v>#N/A</v>
      </c>
      <c r="AC1911" t="e">
        <v>#N/A</v>
      </c>
      <c r="AD1911" t="e">
        <v>#N/A</v>
      </c>
      <c r="AE1911" t="e">
        <v>#N/A</v>
      </c>
      <c r="AF1911" t="e">
        <v>#N/A</v>
      </c>
    </row>
    <row r="1912" spans="1:32" x14ac:dyDescent="0.25">
      <c r="A1912" t="e">
        <v>#N/A</v>
      </c>
      <c r="B1912" s="33" t="e">
        <v>#N/A</v>
      </c>
      <c r="C1912" t="e">
        <v>#N/A</v>
      </c>
      <c r="D1912" t="e">
        <v>#N/A</v>
      </c>
      <c r="E1912" s="69" t="e">
        <v>#N/A</v>
      </c>
      <c r="F1912" s="3" t="e">
        <v>#N/A</v>
      </c>
      <c r="G1912" s="3" t="e">
        <v>#N/A</v>
      </c>
      <c r="H1912" s="3" t="e">
        <v>#N/A</v>
      </c>
      <c r="I1912" s="80" t="e">
        <v>#N/A</v>
      </c>
      <c r="J1912" s="80" t="e">
        <v>#N/A</v>
      </c>
      <c r="K1912" s="85" t="e">
        <v>#N/A</v>
      </c>
      <c r="L1912" s="9" t="e">
        <v>#N/A</v>
      </c>
      <c r="M1912" s="93" t="e">
        <v>#N/A</v>
      </c>
      <c r="N1912" s="8" t="e">
        <v>#N/A</v>
      </c>
      <c r="O1912" t="e">
        <v>#N/A</v>
      </c>
      <c r="P1912" t="e">
        <v>#N/A</v>
      </c>
      <c r="Q1912" t="e">
        <v>#N/A</v>
      </c>
      <c r="R1912" s="2" t="e">
        <v>#N/A</v>
      </c>
      <c r="S1912" t="e">
        <v>#N/A</v>
      </c>
      <c r="T1912" s="3" t="e">
        <v>#N/A</v>
      </c>
      <c r="U1912" s="3" t="e">
        <v>#N/A</v>
      </c>
      <c r="V1912" t="e">
        <v>#N/A</v>
      </c>
      <c r="W1912" t="e">
        <v>#N/A</v>
      </c>
      <c r="X1912" t="e">
        <v>#N/A</v>
      </c>
      <c r="Y1912" s="3" t="e">
        <v>#N/A</v>
      </c>
      <c r="Z1912" s="8" t="e">
        <v>#N/A</v>
      </c>
      <c r="AA1912" s="30" t="e">
        <v>#N/A</v>
      </c>
      <c r="AB1912" t="e">
        <v>#N/A</v>
      </c>
      <c r="AC1912" t="e">
        <v>#N/A</v>
      </c>
      <c r="AD1912" t="e">
        <v>#N/A</v>
      </c>
      <c r="AE1912" t="e">
        <v>#N/A</v>
      </c>
      <c r="AF1912" t="e">
        <v>#N/A</v>
      </c>
    </row>
    <row r="1913" spans="1:32" x14ac:dyDescent="0.25">
      <c r="A1913" t="e">
        <v>#N/A</v>
      </c>
      <c r="B1913" s="33" t="e">
        <v>#N/A</v>
      </c>
      <c r="C1913" t="e">
        <v>#N/A</v>
      </c>
      <c r="D1913" t="e">
        <v>#N/A</v>
      </c>
      <c r="E1913" s="69" t="e">
        <v>#N/A</v>
      </c>
      <c r="F1913" s="3" t="e">
        <v>#N/A</v>
      </c>
      <c r="G1913" s="3" t="e">
        <v>#N/A</v>
      </c>
      <c r="H1913" s="3" t="e">
        <v>#N/A</v>
      </c>
      <c r="I1913" s="80" t="e">
        <v>#N/A</v>
      </c>
      <c r="J1913" s="80" t="e">
        <v>#N/A</v>
      </c>
      <c r="K1913" s="85" t="e">
        <v>#N/A</v>
      </c>
      <c r="L1913" s="9" t="e">
        <v>#N/A</v>
      </c>
      <c r="M1913" s="93" t="e">
        <v>#N/A</v>
      </c>
      <c r="N1913" s="8" t="e">
        <v>#N/A</v>
      </c>
      <c r="O1913" t="e">
        <v>#N/A</v>
      </c>
      <c r="P1913" t="e">
        <v>#N/A</v>
      </c>
      <c r="Q1913" t="e">
        <v>#N/A</v>
      </c>
      <c r="R1913" s="2" t="e">
        <v>#N/A</v>
      </c>
      <c r="S1913" t="e">
        <v>#N/A</v>
      </c>
      <c r="T1913" s="3" t="e">
        <v>#N/A</v>
      </c>
      <c r="U1913" s="3" t="e">
        <v>#N/A</v>
      </c>
      <c r="V1913" t="e">
        <v>#N/A</v>
      </c>
      <c r="W1913" t="e">
        <v>#N/A</v>
      </c>
      <c r="X1913" t="e">
        <v>#N/A</v>
      </c>
      <c r="Y1913" s="3" t="e">
        <v>#N/A</v>
      </c>
      <c r="Z1913" s="8" t="e">
        <v>#N/A</v>
      </c>
      <c r="AA1913" s="30" t="e">
        <v>#N/A</v>
      </c>
      <c r="AB1913" t="e">
        <v>#N/A</v>
      </c>
      <c r="AC1913" t="e">
        <v>#N/A</v>
      </c>
      <c r="AD1913" t="e">
        <v>#N/A</v>
      </c>
      <c r="AE1913" t="e">
        <v>#N/A</v>
      </c>
      <c r="AF1913" t="e">
        <v>#N/A</v>
      </c>
    </row>
    <row r="1914" spans="1:32" x14ac:dyDescent="0.25">
      <c r="A1914" t="e">
        <v>#N/A</v>
      </c>
      <c r="B1914" s="33" t="e">
        <v>#N/A</v>
      </c>
      <c r="C1914" t="e">
        <v>#N/A</v>
      </c>
      <c r="D1914" t="e">
        <v>#N/A</v>
      </c>
      <c r="E1914" s="69" t="e">
        <v>#N/A</v>
      </c>
      <c r="F1914" s="3" t="e">
        <v>#N/A</v>
      </c>
      <c r="G1914" s="3" t="e">
        <v>#N/A</v>
      </c>
      <c r="H1914" s="3" t="e">
        <v>#N/A</v>
      </c>
      <c r="I1914" s="80" t="e">
        <v>#N/A</v>
      </c>
      <c r="J1914" s="80" t="e">
        <v>#N/A</v>
      </c>
      <c r="K1914" s="85" t="e">
        <v>#N/A</v>
      </c>
      <c r="L1914" s="9" t="e">
        <v>#N/A</v>
      </c>
      <c r="M1914" s="93" t="e">
        <v>#N/A</v>
      </c>
      <c r="N1914" s="8" t="e">
        <v>#N/A</v>
      </c>
      <c r="O1914" t="e">
        <v>#N/A</v>
      </c>
      <c r="P1914" t="e">
        <v>#N/A</v>
      </c>
      <c r="Q1914" t="e">
        <v>#N/A</v>
      </c>
      <c r="R1914" s="2" t="e">
        <v>#N/A</v>
      </c>
      <c r="S1914" t="e">
        <v>#N/A</v>
      </c>
      <c r="T1914" s="3" t="e">
        <v>#N/A</v>
      </c>
      <c r="U1914" s="3" t="e">
        <v>#N/A</v>
      </c>
      <c r="V1914" t="e">
        <v>#N/A</v>
      </c>
      <c r="W1914" t="e">
        <v>#N/A</v>
      </c>
      <c r="X1914" t="e">
        <v>#N/A</v>
      </c>
      <c r="Y1914" s="3" t="e">
        <v>#N/A</v>
      </c>
      <c r="Z1914" s="8" t="e">
        <v>#N/A</v>
      </c>
      <c r="AA1914" s="30" t="e">
        <v>#N/A</v>
      </c>
      <c r="AB1914" t="e">
        <v>#N/A</v>
      </c>
      <c r="AC1914" t="e">
        <v>#N/A</v>
      </c>
      <c r="AD1914" t="e">
        <v>#N/A</v>
      </c>
      <c r="AE1914" t="e">
        <v>#N/A</v>
      </c>
      <c r="AF1914" t="e">
        <v>#N/A</v>
      </c>
    </row>
    <row r="1915" spans="1:32" x14ac:dyDescent="0.25">
      <c r="A1915" t="e">
        <v>#N/A</v>
      </c>
      <c r="B1915" s="33" t="e">
        <v>#N/A</v>
      </c>
      <c r="C1915" t="e">
        <v>#N/A</v>
      </c>
      <c r="D1915" t="e">
        <v>#N/A</v>
      </c>
      <c r="E1915" s="69" t="e">
        <v>#N/A</v>
      </c>
      <c r="F1915" s="3" t="e">
        <v>#N/A</v>
      </c>
      <c r="G1915" s="3" t="e">
        <v>#N/A</v>
      </c>
      <c r="H1915" s="3" t="e">
        <v>#N/A</v>
      </c>
      <c r="I1915" s="80" t="e">
        <v>#N/A</v>
      </c>
      <c r="J1915" s="80" t="e">
        <v>#N/A</v>
      </c>
      <c r="K1915" s="85" t="e">
        <v>#N/A</v>
      </c>
      <c r="L1915" s="9" t="e">
        <v>#N/A</v>
      </c>
      <c r="M1915" s="93" t="e">
        <v>#N/A</v>
      </c>
      <c r="N1915" s="8" t="e">
        <v>#N/A</v>
      </c>
      <c r="O1915" t="e">
        <v>#N/A</v>
      </c>
      <c r="P1915" t="e">
        <v>#N/A</v>
      </c>
      <c r="Q1915" t="e">
        <v>#N/A</v>
      </c>
      <c r="R1915" s="2" t="e">
        <v>#N/A</v>
      </c>
      <c r="S1915" t="e">
        <v>#N/A</v>
      </c>
      <c r="T1915" s="3" t="e">
        <v>#N/A</v>
      </c>
      <c r="U1915" s="3" t="e">
        <v>#N/A</v>
      </c>
      <c r="V1915" t="e">
        <v>#N/A</v>
      </c>
      <c r="W1915" t="e">
        <v>#N/A</v>
      </c>
      <c r="X1915" t="e">
        <v>#N/A</v>
      </c>
      <c r="Y1915" s="3" t="e">
        <v>#N/A</v>
      </c>
      <c r="Z1915" s="8" t="e">
        <v>#N/A</v>
      </c>
      <c r="AA1915" s="30" t="e">
        <v>#N/A</v>
      </c>
      <c r="AB1915" t="e">
        <v>#N/A</v>
      </c>
      <c r="AC1915" t="e">
        <v>#N/A</v>
      </c>
      <c r="AD1915" t="e">
        <v>#N/A</v>
      </c>
      <c r="AE1915" t="e">
        <v>#N/A</v>
      </c>
      <c r="AF1915" t="e">
        <v>#N/A</v>
      </c>
    </row>
    <row r="1916" spans="1:32" x14ac:dyDescent="0.25">
      <c r="A1916" t="e">
        <v>#N/A</v>
      </c>
      <c r="B1916" s="33" t="e">
        <v>#N/A</v>
      </c>
      <c r="C1916" t="e">
        <v>#N/A</v>
      </c>
      <c r="D1916" t="e">
        <v>#N/A</v>
      </c>
      <c r="E1916" s="69" t="e">
        <v>#N/A</v>
      </c>
      <c r="F1916" s="3" t="e">
        <v>#N/A</v>
      </c>
      <c r="G1916" s="3" t="e">
        <v>#N/A</v>
      </c>
      <c r="H1916" s="3" t="e">
        <v>#N/A</v>
      </c>
      <c r="I1916" s="80" t="e">
        <v>#N/A</v>
      </c>
      <c r="J1916" s="80" t="e">
        <v>#N/A</v>
      </c>
      <c r="K1916" s="85" t="e">
        <v>#N/A</v>
      </c>
      <c r="L1916" s="9" t="e">
        <v>#N/A</v>
      </c>
      <c r="M1916" s="93" t="e">
        <v>#N/A</v>
      </c>
      <c r="N1916" s="8" t="e">
        <v>#N/A</v>
      </c>
      <c r="O1916" t="e">
        <v>#N/A</v>
      </c>
      <c r="P1916" t="e">
        <v>#N/A</v>
      </c>
      <c r="Q1916" t="e">
        <v>#N/A</v>
      </c>
      <c r="R1916" s="2" t="e">
        <v>#N/A</v>
      </c>
      <c r="S1916" t="e">
        <v>#N/A</v>
      </c>
      <c r="T1916" s="3" t="e">
        <v>#N/A</v>
      </c>
      <c r="U1916" s="3" t="e">
        <v>#N/A</v>
      </c>
      <c r="V1916" t="e">
        <v>#N/A</v>
      </c>
      <c r="W1916" t="e">
        <v>#N/A</v>
      </c>
      <c r="X1916" t="e">
        <v>#N/A</v>
      </c>
      <c r="Y1916" s="3" t="e">
        <v>#N/A</v>
      </c>
      <c r="Z1916" s="8" t="e">
        <v>#N/A</v>
      </c>
      <c r="AA1916" s="30" t="e">
        <v>#N/A</v>
      </c>
      <c r="AB1916" t="e">
        <v>#N/A</v>
      </c>
      <c r="AC1916" t="e">
        <v>#N/A</v>
      </c>
      <c r="AD1916" t="e">
        <v>#N/A</v>
      </c>
      <c r="AE1916" t="e">
        <v>#N/A</v>
      </c>
      <c r="AF1916" t="e">
        <v>#N/A</v>
      </c>
    </row>
    <row r="1917" spans="1:32" x14ac:dyDescent="0.25">
      <c r="A1917" t="e">
        <v>#N/A</v>
      </c>
      <c r="B1917" s="33" t="e">
        <v>#N/A</v>
      </c>
      <c r="C1917" t="e">
        <v>#N/A</v>
      </c>
      <c r="D1917" t="e">
        <v>#N/A</v>
      </c>
      <c r="E1917" s="69" t="e">
        <v>#N/A</v>
      </c>
      <c r="F1917" s="3" t="e">
        <v>#N/A</v>
      </c>
      <c r="G1917" s="3" t="e">
        <v>#N/A</v>
      </c>
      <c r="H1917" s="3" t="e">
        <v>#N/A</v>
      </c>
      <c r="I1917" s="80" t="e">
        <v>#N/A</v>
      </c>
      <c r="J1917" s="80" t="e">
        <v>#N/A</v>
      </c>
      <c r="K1917" s="85" t="e">
        <v>#N/A</v>
      </c>
      <c r="L1917" s="9" t="e">
        <v>#N/A</v>
      </c>
      <c r="M1917" s="93" t="e">
        <v>#N/A</v>
      </c>
      <c r="N1917" s="8" t="e">
        <v>#N/A</v>
      </c>
      <c r="O1917" t="e">
        <v>#N/A</v>
      </c>
      <c r="P1917" t="e">
        <v>#N/A</v>
      </c>
      <c r="Q1917" t="e">
        <v>#N/A</v>
      </c>
      <c r="R1917" s="2" t="e">
        <v>#N/A</v>
      </c>
      <c r="S1917" t="e">
        <v>#N/A</v>
      </c>
      <c r="T1917" s="3" t="e">
        <v>#N/A</v>
      </c>
      <c r="U1917" s="3" t="e">
        <v>#N/A</v>
      </c>
      <c r="V1917" t="e">
        <v>#N/A</v>
      </c>
      <c r="W1917" t="e">
        <v>#N/A</v>
      </c>
      <c r="X1917" t="e">
        <v>#N/A</v>
      </c>
      <c r="Y1917" s="3" t="e">
        <v>#N/A</v>
      </c>
      <c r="Z1917" s="8" t="e">
        <v>#N/A</v>
      </c>
      <c r="AA1917" s="30" t="e">
        <v>#N/A</v>
      </c>
      <c r="AB1917" t="e">
        <v>#N/A</v>
      </c>
      <c r="AC1917" t="e">
        <v>#N/A</v>
      </c>
      <c r="AD1917" t="e">
        <v>#N/A</v>
      </c>
      <c r="AE1917" t="e">
        <v>#N/A</v>
      </c>
      <c r="AF1917" t="e">
        <v>#N/A</v>
      </c>
    </row>
    <row r="1918" spans="1:32" x14ac:dyDescent="0.25">
      <c r="A1918" t="e">
        <v>#N/A</v>
      </c>
      <c r="B1918" s="33" t="e">
        <v>#N/A</v>
      </c>
      <c r="C1918" t="e">
        <v>#N/A</v>
      </c>
      <c r="D1918" t="e">
        <v>#N/A</v>
      </c>
      <c r="E1918" s="69" t="e">
        <v>#N/A</v>
      </c>
      <c r="F1918" s="3" t="e">
        <v>#N/A</v>
      </c>
      <c r="G1918" s="3" t="e">
        <v>#N/A</v>
      </c>
      <c r="H1918" s="3" t="e">
        <v>#N/A</v>
      </c>
      <c r="I1918" s="80" t="e">
        <v>#N/A</v>
      </c>
      <c r="J1918" s="80" t="e">
        <v>#N/A</v>
      </c>
      <c r="K1918" s="85" t="e">
        <v>#N/A</v>
      </c>
      <c r="L1918" s="9" t="e">
        <v>#N/A</v>
      </c>
      <c r="M1918" s="93" t="e">
        <v>#N/A</v>
      </c>
      <c r="N1918" s="8" t="e">
        <v>#N/A</v>
      </c>
      <c r="O1918" t="e">
        <v>#N/A</v>
      </c>
      <c r="P1918" t="e">
        <v>#N/A</v>
      </c>
      <c r="Q1918" t="e">
        <v>#N/A</v>
      </c>
      <c r="R1918" s="2" t="e">
        <v>#N/A</v>
      </c>
      <c r="S1918" t="e">
        <v>#N/A</v>
      </c>
      <c r="T1918" s="3" t="e">
        <v>#N/A</v>
      </c>
      <c r="U1918" s="3" t="e">
        <v>#N/A</v>
      </c>
      <c r="V1918" t="e">
        <v>#N/A</v>
      </c>
      <c r="W1918" t="e">
        <v>#N/A</v>
      </c>
      <c r="X1918" t="e">
        <v>#N/A</v>
      </c>
      <c r="Y1918" s="3" t="e">
        <v>#N/A</v>
      </c>
      <c r="Z1918" s="8" t="e">
        <v>#N/A</v>
      </c>
      <c r="AA1918" s="30" t="e">
        <v>#N/A</v>
      </c>
      <c r="AB1918" t="e">
        <v>#N/A</v>
      </c>
      <c r="AC1918" t="e">
        <v>#N/A</v>
      </c>
      <c r="AD1918" t="e">
        <v>#N/A</v>
      </c>
      <c r="AE1918" t="e">
        <v>#N/A</v>
      </c>
      <c r="AF1918" t="e">
        <v>#N/A</v>
      </c>
    </row>
    <row r="1919" spans="1:32" x14ac:dyDescent="0.25">
      <c r="A1919" t="e">
        <v>#N/A</v>
      </c>
      <c r="B1919" s="33" t="e">
        <v>#N/A</v>
      </c>
      <c r="C1919" t="e">
        <v>#N/A</v>
      </c>
      <c r="D1919" t="e">
        <v>#N/A</v>
      </c>
      <c r="E1919" s="69" t="e">
        <v>#N/A</v>
      </c>
      <c r="F1919" s="3" t="e">
        <v>#N/A</v>
      </c>
      <c r="G1919" s="3" t="e">
        <v>#N/A</v>
      </c>
      <c r="H1919" s="3" t="e">
        <v>#N/A</v>
      </c>
      <c r="I1919" s="80" t="e">
        <v>#N/A</v>
      </c>
      <c r="J1919" s="80" t="e">
        <v>#N/A</v>
      </c>
      <c r="K1919" s="85" t="e">
        <v>#N/A</v>
      </c>
      <c r="L1919" s="9" t="e">
        <v>#N/A</v>
      </c>
      <c r="M1919" s="93" t="e">
        <v>#N/A</v>
      </c>
      <c r="N1919" s="8" t="e">
        <v>#N/A</v>
      </c>
      <c r="O1919" t="e">
        <v>#N/A</v>
      </c>
      <c r="P1919" t="e">
        <v>#N/A</v>
      </c>
      <c r="Q1919" t="e">
        <v>#N/A</v>
      </c>
      <c r="R1919" s="2" t="e">
        <v>#N/A</v>
      </c>
      <c r="S1919" t="e">
        <v>#N/A</v>
      </c>
      <c r="T1919" s="3" t="e">
        <v>#N/A</v>
      </c>
      <c r="U1919" s="3" t="e">
        <v>#N/A</v>
      </c>
      <c r="V1919" t="e">
        <v>#N/A</v>
      </c>
      <c r="W1919" t="e">
        <v>#N/A</v>
      </c>
      <c r="X1919" t="e">
        <v>#N/A</v>
      </c>
      <c r="Y1919" s="3" t="e">
        <v>#N/A</v>
      </c>
      <c r="Z1919" s="8" t="e">
        <v>#N/A</v>
      </c>
      <c r="AA1919" s="30" t="e">
        <v>#N/A</v>
      </c>
      <c r="AB1919" t="e">
        <v>#N/A</v>
      </c>
      <c r="AC1919" t="e">
        <v>#N/A</v>
      </c>
      <c r="AD1919" t="e">
        <v>#N/A</v>
      </c>
      <c r="AE1919" t="e">
        <v>#N/A</v>
      </c>
      <c r="AF1919" t="e">
        <v>#N/A</v>
      </c>
    </row>
    <row r="1920" spans="1:32" x14ac:dyDescent="0.25">
      <c r="A1920" t="e">
        <v>#N/A</v>
      </c>
      <c r="B1920" s="33" t="e">
        <v>#N/A</v>
      </c>
      <c r="C1920" t="e">
        <v>#N/A</v>
      </c>
      <c r="D1920" t="e">
        <v>#N/A</v>
      </c>
      <c r="E1920" s="69" t="e">
        <v>#N/A</v>
      </c>
      <c r="F1920" s="3" t="e">
        <v>#N/A</v>
      </c>
      <c r="G1920" s="3" t="e">
        <v>#N/A</v>
      </c>
      <c r="H1920" s="3" t="e">
        <v>#N/A</v>
      </c>
      <c r="I1920" s="80" t="e">
        <v>#N/A</v>
      </c>
      <c r="J1920" s="80" t="e">
        <v>#N/A</v>
      </c>
      <c r="K1920" s="85" t="e">
        <v>#N/A</v>
      </c>
      <c r="L1920" s="9" t="e">
        <v>#N/A</v>
      </c>
      <c r="M1920" s="93" t="e">
        <v>#N/A</v>
      </c>
      <c r="N1920" s="8" t="e">
        <v>#N/A</v>
      </c>
      <c r="O1920" t="e">
        <v>#N/A</v>
      </c>
      <c r="P1920" t="e">
        <v>#N/A</v>
      </c>
      <c r="Q1920" t="e">
        <v>#N/A</v>
      </c>
      <c r="R1920" s="2" t="e">
        <v>#N/A</v>
      </c>
      <c r="S1920" t="e">
        <v>#N/A</v>
      </c>
      <c r="T1920" s="3" t="e">
        <v>#N/A</v>
      </c>
      <c r="U1920" s="3" t="e">
        <v>#N/A</v>
      </c>
      <c r="V1920" t="e">
        <v>#N/A</v>
      </c>
      <c r="W1920" t="e">
        <v>#N/A</v>
      </c>
      <c r="X1920" t="e">
        <v>#N/A</v>
      </c>
      <c r="Y1920" s="3" t="e">
        <v>#N/A</v>
      </c>
      <c r="Z1920" s="8" t="e">
        <v>#N/A</v>
      </c>
      <c r="AA1920" s="30" t="e">
        <v>#N/A</v>
      </c>
      <c r="AB1920" t="e">
        <v>#N/A</v>
      </c>
      <c r="AC1920" t="e">
        <v>#N/A</v>
      </c>
      <c r="AD1920" t="e">
        <v>#N/A</v>
      </c>
      <c r="AE1920" t="e">
        <v>#N/A</v>
      </c>
      <c r="AF1920" t="e">
        <v>#N/A</v>
      </c>
    </row>
    <row r="1921" spans="1:32" x14ac:dyDescent="0.25">
      <c r="A1921" t="e">
        <v>#N/A</v>
      </c>
      <c r="B1921" s="33" t="e">
        <v>#N/A</v>
      </c>
      <c r="C1921" t="e">
        <v>#N/A</v>
      </c>
      <c r="D1921" t="e">
        <v>#N/A</v>
      </c>
      <c r="E1921" s="69" t="e">
        <v>#N/A</v>
      </c>
      <c r="F1921" s="3" t="e">
        <v>#N/A</v>
      </c>
      <c r="G1921" s="3" t="e">
        <v>#N/A</v>
      </c>
      <c r="H1921" s="3" t="e">
        <v>#N/A</v>
      </c>
      <c r="I1921" s="80" t="e">
        <v>#N/A</v>
      </c>
      <c r="J1921" s="80" t="e">
        <v>#N/A</v>
      </c>
      <c r="K1921" s="85" t="e">
        <v>#N/A</v>
      </c>
      <c r="L1921" s="9" t="e">
        <v>#N/A</v>
      </c>
      <c r="M1921" s="93" t="e">
        <v>#N/A</v>
      </c>
      <c r="N1921" s="8" t="e">
        <v>#N/A</v>
      </c>
      <c r="O1921" t="e">
        <v>#N/A</v>
      </c>
      <c r="P1921" t="e">
        <v>#N/A</v>
      </c>
      <c r="Q1921" t="e">
        <v>#N/A</v>
      </c>
      <c r="R1921" s="2" t="e">
        <v>#N/A</v>
      </c>
      <c r="S1921" t="e">
        <v>#N/A</v>
      </c>
      <c r="T1921" s="3" t="e">
        <v>#N/A</v>
      </c>
      <c r="U1921" s="3" t="e">
        <v>#N/A</v>
      </c>
      <c r="V1921" t="e">
        <v>#N/A</v>
      </c>
      <c r="W1921" t="e">
        <v>#N/A</v>
      </c>
      <c r="X1921" t="e">
        <v>#N/A</v>
      </c>
      <c r="Y1921" s="3" t="e">
        <v>#N/A</v>
      </c>
      <c r="Z1921" s="8" t="e">
        <v>#N/A</v>
      </c>
      <c r="AA1921" s="30" t="e">
        <v>#N/A</v>
      </c>
      <c r="AB1921" t="e">
        <v>#N/A</v>
      </c>
      <c r="AC1921" t="e">
        <v>#N/A</v>
      </c>
      <c r="AD1921" t="e">
        <v>#N/A</v>
      </c>
      <c r="AE1921" t="e">
        <v>#N/A</v>
      </c>
      <c r="AF1921" t="e">
        <v>#N/A</v>
      </c>
    </row>
    <row r="1922" spans="1:32" x14ac:dyDescent="0.25">
      <c r="A1922" t="e">
        <v>#N/A</v>
      </c>
      <c r="B1922" s="33" t="e">
        <v>#N/A</v>
      </c>
      <c r="C1922" t="e">
        <v>#N/A</v>
      </c>
      <c r="D1922" t="e">
        <v>#N/A</v>
      </c>
      <c r="E1922" s="69" t="e">
        <v>#N/A</v>
      </c>
      <c r="F1922" s="3" t="e">
        <v>#N/A</v>
      </c>
      <c r="G1922" s="3" t="e">
        <v>#N/A</v>
      </c>
      <c r="H1922" s="3" t="e">
        <v>#N/A</v>
      </c>
      <c r="I1922" s="80" t="e">
        <v>#N/A</v>
      </c>
      <c r="J1922" s="80" t="e">
        <v>#N/A</v>
      </c>
      <c r="K1922" s="85" t="e">
        <v>#N/A</v>
      </c>
      <c r="L1922" s="9" t="e">
        <v>#N/A</v>
      </c>
      <c r="M1922" s="93" t="e">
        <v>#N/A</v>
      </c>
      <c r="N1922" s="8" t="e">
        <v>#N/A</v>
      </c>
      <c r="O1922" t="e">
        <v>#N/A</v>
      </c>
      <c r="P1922" t="e">
        <v>#N/A</v>
      </c>
      <c r="Q1922" t="e">
        <v>#N/A</v>
      </c>
      <c r="R1922" s="2" t="e">
        <v>#N/A</v>
      </c>
      <c r="S1922" t="e">
        <v>#N/A</v>
      </c>
      <c r="T1922" s="3" t="e">
        <v>#N/A</v>
      </c>
      <c r="U1922" s="3" t="e">
        <v>#N/A</v>
      </c>
      <c r="V1922" t="e">
        <v>#N/A</v>
      </c>
      <c r="W1922" t="e">
        <v>#N/A</v>
      </c>
      <c r="X1922" t="e">
        <v>#N/A</v>
      </c>
      <c r="Y1922" s="3" t="e">
        <v>#N/A</v>
      </c>
      <c r="Z1922" s="8" t="e">
        <v>#N/A</v>
      </c>
      <c r="AA1922" s="30" t="e">
        <v>#N/A</v>
      </c>
      <c r="AB1922" t="e">
        <v>#N/A</v>
      </c>
      <c r="AC1922" t="e">
        <v>#N/A</v>
      </c>
      <c r="AD1922" t="e">
        <v>#N/A</v>
      </c>
      <c r="AE1922" t="e">
        <v>#N/A</v>
      </c>
      <c r="AF1922" t="e">
        <v>#N/A</v>
      </c>
    </row>
    <row r="1923" spans="1:32" x14ac:dyDescent="0.25">
      <c r="A1923" t="e">
        <v>#N/A</v>
      </c>
      <c r="B1923" s="33" t="e">
        <v>#N/A</v>
      </c>
      <c r="C1923" t="e">
        <v>#N/A</v>
      </c>
      <c r="D1923" t="e">
        <v>#N/A</v>
      </c>
      <c r="E1923" s="69" t="e">
        <v>#N/A</v>
      </c>
      <c r="F1923" s="3" t="e">
        <v>#N/A</v>
      </c>
      <c r="G1923" s="3" t="e">
        <v>#N/A</v>
      </c>
      <c r="H1923" s="3" t="e">
        <v>#N/A</v>
      </c>
      <c r="I1923" s="80" t="e">
        <v>#N/A</v>
      </c>
      <c r="J1923" s="80" t="e">
        <v>#N/A</v>
      </c>
      <c r="K1923" s="85" t="e">
        <v>#N/A</v>
      </c>
      <c r="L1923" s="9" t="e">
        <v>#N/A</v>
      </c>
      <c r="M1923" s="93" t="e">
        <v>#N/A</v>
      </c>
      <c r="N1923" s="8" t="e">
        <v>#N/A</v>
      </c>
      <c r="O1923" t="e">
        <v>#N/A</v>
      </c>
      <c r="P1923" t="e">
        <v>#N/A</v>
      </c>
      <c r="Q1923" t="e">
        <v>#N/A</v>
      </c>
      <c r="R1923" s="2" t="e">
        <v>#N/A</v>
      </c>
      <c r="S1923" t="e">
        <v>#N/A</v>
      </c>
      <c r="T1923" s="3" t="e">
        <v>#N/A</v>
      </c>
      <c r="U1923" s="3" t="e">
        <v>#N/A</v>
      </c>
      <c r="V1923" t="e">
        <v>#N/A</v>
      </c>
      <c r="W1923" t="e">
        <v>#N/A</v>
      </c>
      <c r="X1923" t="e">
        <v>#N/A</v>
      </c>
      <c r="Y1923" s="3" t="e">
        <v>#N/A</v>
      </c>
      <c r="Z1923" s="8" t="e">
        <v>#N/A</v>
      </c>
      <c r="AA1923" s="30" t="e">
        <v>#N/A</v>
      </c>
      <c r="AB1923" t="e">
        <v>#N/A</v>
      </c>
      <c r="AC1923" t="e">
        <v>#N/A</v>
      </c>
      <c r="AD1923" t="e">
        <v>#N/A</v>
      </c>
      <c r="AE1923" t="e">
        <v>#N/A</v>
      </c>
      <c r="AF1923" t="e">
        <v>#N/A</v>
      </c>
    </row>
    <row r="1924" spans="1:32" x14ac:dyDescent="0.25">
      <c r="A1924" t="e">
        <v>#N/A</v>
      </c>
      <c r="B1924" s="33" t="e">
        <v>#N/A</v>
      </c>
      <c r="C1924" t="e">
        <v>#N/A</v>
      </c>
      <c r="D1924" t="e">
        <v>#N/A</v>
      </c>
      <c r="E1924" s="69" t="e">
        <v>#N/A</v>
      </c>
      <c r="F1924" s="3" t="e">
        <v>#N/A</v>
      </c>
      <c r="G1924" s="3" t="e">
        <v>#N/A</v>
      </c>
      <c r="H1924" s="3" t="e">
        <v>#N/A</v>
      </c>
      <c r="I1924" s="80" t="e">
        <v>#N/A</v>
      </c>
      <c r="J1924" s="80" t="e">
        <v>#N/A</v>
      </c>
      <c r="K1924" s="85" t="e">
        <v>#N/A</v>
      </c>
      <c r="L1924" s="9" t="e">
        <v>#N/A</v>
      </c>
      <c r="M1924" s="93" t="e">
        <v>#N/A</v>
      </c>
      <c r="N1924" s="8" t="e">
        <v>#N/A</v>
      </c>
      <c r="O1924" t="e">
        <v>#N/A</v>
      </c>
      <c r="P1924" t="e">
        <v>#N/A</v>
      </c>
      <c r="Q1924" t="e">
        <v>#N/A</v>
      </c>
      <c r="R1924" s="2" t="e">
        <v>#N/A</v>
      </c>
      <c r="S1924" t="e">
        <v>#N/A</v>
      </c>
      <c r="T1924" s="3" t="e">
        <v>#N/A</v>
      </c>
      <c r="U1924" s="3" t="e">
        <v>#N/A</v>
      </c>
      <c r="V1924" t="e">
        <v>#N/A</v>
      </c>
      <c r="W1924" t="e">
        <v>#N/A</v>
      </c>
      <c r="X1924" t="e">
        <v>#N/A</v>
      </c>
      <c r="Y1924" s="3" t="e">
        <v>#N/A</v>
      </c>
      <c r="Z1924" s="8" t="e">
        <v>#N/A</v>
      </c>
      <c r="AA1924" s="30" t="e">
        <v>#N/A</v>
      </c>
      <c r="AB1924" t="e">
        <v>#N/A</v>
      </c>
      <c r="AC1924" t="e">
        <v>#N/A</v>
      </c>
      <c r="AD1924" t="e">
        <v>#N/A</v>
      </c>
      <c r="AE1924" t="e">
        <v>#N/A</v>
      </c>
      <c r="AF1924" t="e">
        <v>#N/A</v>
      </c>
    </row>
    <row r="1925" spans="1:32" x14ac:dyDescent="0.25">
      <c r="A1925" t="e">
        <v>#N/A</v>
      </c>
      <c r="B1925" s="33" t="e">
        <v>#N/A</v>
      </c>
      <c r="C1925" t="e">
        <v>#N/A</v>
      </c>
      <c r="D1925" t="e">
        <v>#N/A</v>
      </c>
      <c r="E1925" s="69" t="e">
        <v>#N/A</v>
      </c>
      <c r="F1925" s="3" t="e">
        <v>#N/A</v>
      </c>
      <c r="G1925" s="3" t="e">
        <v>#N/A</v>
      </c>
      <c r="H1925" s="3" t="e">
        <v>#N/A</v>
      </c>
      <c r="I1925" s="80" t="e">
        <v>#N/A</v>
      </c>
      <c r="J1925" s="80" t="e">
        <v>#N/A</v>
      </c>
      <c r="K1925" s="85" t="e">
        <v>#N/A</v>
      </c>
      <c r="L1925" s="9" t="e">
        <v>#N/A</v>
      </c>
      <c r="M1925" s="93" t="e">
        <v>#N/A</v>
      </c>
      <c r="N1925" s="8" t="e">
        <v>#N/A</v>
      </c>
      <c r="O1925" t="e">
        <v>#N/A</v>
      </c>
      <c r="P1925" t="e">
        <v>#N/A</v>
      </c>
      <c r="Q1925" t="e">
        <v>#N/A</v>
      </c>
      <c r="R1925" s="2" t="e">
        <v>#N/A</v>
      </c>
      <c r="S1925" t="e">
        <v>#N/A</v>
      </c>
      <c r="T1925" s="3" t="e">
        <v>#N/A</v>
      </c>
      <c r="U1925" s="3" t="e">
        <v>#N/A</v>
      </c>
      <c r="V1925" t="e">
        <v>#N/A</v>
      </c>
      <c r="W1925" t="e">
        <v>#N/A</v>
      </c>
      <c r="X1925" t="e">
        <v>#N/A</v>
      </c>
      <c r="Y1925" s="3" t="e">
        <v>#N/A</v>
      </c>
      <c r="Z1925" s="8" t="e">
        <v>#N/A</v>
      </c>
      <c r="AA1925" s="30" t="e">
        <v>#N/A</v>
      </c>
      <c r="AB1925" t="e">
        <v>#N/A</v>
      </c>
      <c r="AC1925" t="e">
        <v>#N/A</v>
      </c>
      <c r="AD1925" t="e">
        <v>#N/A</v>
      </c>
      <c r="AE1925" t="e">
        <v>#N/A</v>
      </c>
      <c r="AF1925" t="e">
        <v>#N/A</v>
      </c>
    </row>
    <row r="1926" spans="1:32" x14ac:dyDescent="0.25">
      <c r="A1926" t="e">
        <v>#N/A</v>
      </c>
      <c r="B1926" s="33" t="e">
        <v>#N/A</v>
      </c>
      <c r="C1926" t="e">
        <v>#N/A</v>
      </c>
      <c r="D1926" t="e">
        <v>#N/A</v>
      </c>
      <c r="E1926" s="69" t="e">
        <v>#N/A</v>
      </c>
      <c r="F1926" s="3" t="e">
        <v>#N/A</v>
      </c>
      <c r="G1926" s="3" t="e">
        <v>#N/A</v>
      </c>
      <c r="H1926" s="3" t="e">
        <v>#N/A</v>
      </c>
      <c r="I1926" s="80" t="e">
        <v>#N/A</v>
      </c>
      <c r="J1926" s="80" t="e">
        <v>#N/A</v>
      </c>
      <c r="K1926" s="85" t="e">
        <v>#N/A</v>
      </c>
      <c r="L1926" s="9" t="e">
        <v>#N/A</v>
      </c>
      <c r="M1926" s="93" t="e">
        <v>#N/A</v>
      </c>
      <c r="N1926" s="8" t="e">
        <v>#N/A</v>
      </c>
      <c r="O1926" t="e">
        <v>#N/A</v>
      </c>
      <c r="P1926" t="e">
        <v>#N/A</v>
      </c>
      <c r="Q1926" t="e">
        <v>#N/A</v>
      </c>
      <c r="R1926" s="2" t="e">
        <v>#N/A</v>
      </c>
      <c r="S1926" t="e">
        <v>#N/A</v>
      </c>
      <c r="T1926" s="3" t="e">
        <v>#N/A</v>
      </c>
      <c r="U1926" s="3" t="e">
        <v>#N/A</v>
      </c>
      <c r="V1926" t="e">
        <v>#N/A</v>
      </c>
      <c r="W1926" t="e">
        <v>#N/A</v>
      </c>
      <c r="X1926" t="e">
        <v>#N/A</v>
      </c>
      <c r="Y1926" s="3" t="e">
        <v>#N/A</v>
      </c>
      <c r="Z1926" s="8" t="e">
        <v>#N/A</v>
      </c>
      <c r="AA1926" s="30" t="e">
        <v>#N/A</v>
      </c>
      <c r="AB1926" t="e">
        <v>#N/A</v>
      </c>
      <c r="AC1926" t="e">
        <v>#N/A</v>
      </c>
      <c r="AD1926" t="e">
        <v>#N/A</v>
      </c>
      <c r="AE1926" t="e">
        <v>#N/A</v>
      </c>
      <c r="AF1926" t="e">
        <v>#N/A</v>
      </c>
    </row>
    <row r="1927" spans="1:32" x14ac:dyDescent="0.25">
      <c r="A1927" t="e">
        <v>#N/A</v>
      </c>
      <c r="B1927" s="33" t="e">
        <v>#N/A</v>
      </c>
      <c r="C1927" t="e">
        <v>#N/A</v>
      </c>
      <c r="D1927" t="e">
        <v>#N/A</v>
      </c>
      <c r="E1927" s="69" t="e">
        <v>#N/A</v>
      </c>
      <c r="F1927" s="3" t="e">
        <v>#N/A</v>
      </c>
      <c r="G1927" s="3" t="e">
        <v>#N/A</v>
      </c>
      <c r="H1927" s="3" t="e">
        <v>#N/A</v>
      </c>
      <c r="I1927" s="80" t="e">
        <v>#N/A</v>
      </c>
      <c r="J1927" s="80" t="e">
        <v>#N/A</v>
      </c>
      <c r="K1927" s="85" t="e">
        <v>#N/A</v>
      </c>
      <c r="L1927" s="9" t="e">
        <v>#N/A</v>
      </c>
      <c r="M1927" s="93" t="e">
        <v>#N/A</v>
      </c>
      <c r="N1927" s="8" t="e">
        <v>#N/A</v>
      </c>
      <c r="O1927" t="e">
        <v>#N/A</v>
      </c>
      <c r="P1927" t="e">
        <v>#N/A</v>
      </c>
      <c r="Q1927" t="e">
        <v>#N/A</v>
      </c>
      <c r="R1927" s="2" t="e">
        <v>#N/A</v>
      </c>
      <c r="S1927" t="e">
        <v>#N/A</v>
      </c>
      <c r="T1927" s="3" t="e">
        <v>#N/A</v>
      </c>
      <c r="U1927" s="3" t="e">
        <v>#N/A</v>
      </c>
      <c r="V1927" t="e">
        <v>#N/A</v>
      </c>
      <c r="W1927" t="e">
        <v>#N/A</v>
      </c>
      <c r="X1927" t="e">
        <v>#N/A</v>
      </c>
      <c r="Y1927" s="3" t="e">
        <v>#N/A</v>
      </c>
      <c r="Z1927" s="8" t="e">
        <v>#N/A</v>
      </c>
      <c r="AA1927" s="30" t="e">
        <v>#N/A</v>
      </c>
      <c r="AB1927" t="e">
        <v>#N/A</v>
      </c>
      <c r="AC1927" t="e">
        <v>#N/A</v>
      </c>
      <c r="AD1927" t="e">
        <v>#N/A</v>
      </c>
      <c r="AE1927" t="e">
        <v>#N/A</v>
      </c>
      <c r="AF1927" t="e">
        <v>#N/A</v>
      </c>
    </row>
    <row r="1928" spans="1:32" x14ac:dyDescent="0.25">
      <c r="A1928" t="e">
        <v>#N/A</v>
      </c>
      <c r="B1928" s="33" t="e">
        <v>#N/A</v>
      </c>
      <c r="C1928" t="e">
        <v>#N/A</v>
      </c>
      <c r="D1928" t="e">
        <v>#N/A</v>
      </c>
      <c r="E1928" s="69" t="e">
        <v>#N/A</v>
      </c>
      <c r="F1928" s="3" t="e">
        <v>#N/A</v>
      </c>
      <c r="G1928" s="3" t="e">
        <v>#N/A</v>
      </c>
      <c r="H1928" s="3" t="e">
        <v>#N/A</v>
      </c>
      <c r="I1928" s="80" t="e">
        <v>#N/A</v>
      </c>
      <c r="J1928" s="80" t="e">
        <v>#N/A</v>
      </c>
      <c r="K1928" s="85" t="e">
        <v>#N/A</v>
      </c>
      <c r="L1928" s="9" t="e">
        <v>#N/A</v>
      </c>
      <c r="M1928" s="93" t="e">
        <v>#N/A</v>
      </c>
      <c r="N1928" s="8" t="e">
        <v>#N/A</v>
      </c>
      <c r="O1928" t="e">
        <v>#N/A</v>
      </c>
      <c r="P1928" t="e">
        <v>#N/A</v>
      </c>
      <c r="Q1928" t="e">
        <v>#N/A</v>
      </c>
      <c r="R1928" s="2" t="e">
        <v>#N/A</v>
      </c>
      <c r="S1928" t="e">
        <v>#N/A</v>
      </c>
      <c r="T1928" s="3" t="e">
        <v>#N/A</v>
      </c>
      <c r="U1928" s="3" t="e">
        <v>#N/A</v>
      </c>
      <c r="V1928" t="e">
        <v>#N/A</v>
      </c>
      <c r="W1928" t="e">
        <v>#N/A</v>
      </c>
      <c r="X1928" t="e">
        <v>#N/A</v>
      </c>
      <c r="Y1928" s="3" t="e">
        <v>#N/A</v>
      </c>
      <c r="Z1928" s="8" t="e">
        <v>#N/A</v>
      </c>
      <c r="AA1928" s="30" t="e">
        <v>#N/A</v>
      </c>
      <c r="AB1928" t="e">
        <v>#N/A</v>
      </c>
      <c r="AC1928" t="e">
        <v>#N/A</v>
      </c>
      <c r="AD1928" t="e">
        <v>#N/A</v>
      </c>
      <c r="AE1928" t="e">
        <v>#N/A</v>
      </c>
      <c r="AF1928" t="e">
        <v>#N/A</v>
      </c>
    </row>
    <row r="1929" spans="1:32" x14ac:dyDescent="0.25">
      <c r="A1929" t="e">
        <v>#N/A</v>
      </c>
      <c r="B1929" s="33" t="e">
        <v>#N/A</v>
      </c>
      <c r="C1929" t="e">
        <v>#N/A</v>
      </c>
      <c r="D1929" t="e">
        <v>#N/A</v>
      </c>
      <c r="E1929" s="69" t="e">
        <v>#N/A</v>
      </c>
      <c r="F1929" s="3" t="e">
        <v>#N/A</v>
      </c>
      <c r="G1929" s="3" t="e">
        <v>#N/A</v>
      </c>
      <c r="H1929" s="3" t="e">
        <v>#N/A</v>
      </c>
      <c r="I1929" s="80" t="e">
        <v>#N/A</v>
      </c>
      <c r="J1929" s="80" t="e">
        <v>#N/A</v>
      </c>
      <c r="K1929" s="85" t="e">
        <v>#N/A</v>
      </c>
      <c r="L1929" s="9" t="e">
        <v>#N/A</v>
      </c>
      <c r="M1929" s="93" t="e">
        <v>#N/A</v>
      </c>
      <c r="N1929" s="8" t="e">
        <v>#N/A</v>
      </c>
      <c r="O1929" t="e">
        <v>#N/A</v>
      </c>
      <c r="P1929" t="e">
        <v>#N/A</v>
      </c>
      <c r="Q1929" t="e">
        <v>#N/A</v>
      </c>
      <c r="R1929" s="2" t="e">
        <v>#N/A</v>
      </c>
      <c r="S1929" t="e">
        <v>#N/A</v>
      </c>
      <c r="T1929" s="3" t="e">
        <v>#N/A</v>
      </c>
      <c r="U1929" s="3" t="e">
        <v>#N/A</v>
      </c>
      <c r="V1929" t="e">
        <v>#N/A</v>
      </c>
      <c r="W1929" t="e">
        <v>#N/A</v>
      </c>
      <c r="X1929" t="e">
        <v>#N/A</v>
      </c>
      <c r="Y1929" s="3" t="e">
        <v>#N/A</v>
      </c>
      <c r="Z1929" s="8" t="e">
        <v>#N/A</v>
      </c>
      <c r="AA1929" s="30" t="e">
        <v>#N/A</v>
      </c>
      <c r="AB1929" t="e">
        <v>#N/A</v>
      </c>
      <c r="AC1929" t="e">
        <v>#N/A</v>
      </c>
      <c r="AD1929" t="e">
        <v>#N/A</v>
      </c>
      <c r="AE1929" t="e">
        <v>#N/A</v>
      </c>
      <c r="AF1929" t="e">
        <v>#N/A</v>
      </c>
    </row>
    <row r="1930" spans="1:32" x14ac:dyDescent="0.25">
      <c r="A1930" t="e">
        <v>#N/A</v>
      </c>
      <c r="B1930" s="33" t="e">
        <v>#N/A</v>
      </c>
      <c r="C1930" t="e">
        <v>#N/A</v>
      </c>
      <c r="D1930" t="e">
        <v>#N/A</v>
      </c>
      <c r="E1930" s="69" t="e">
        <v>#N/A</v>
      </c>
      <c r="F1930" s="3" t="e">
        <v>#N/A</v>
      </c>
      <c r="G1930" s="3" t="e">
        <v>#N/A</v>
      </c>
      <c r="H1930" s="3" t="e">
        <v>#N/A</v>
      </c>
      <c r="I1930" s="80" t="e">
        <v>#N/A</v>
      </c>
      <c r="J1930" s="80" t="e">
        <v>#N/A</v>
      </c>
      <c r="K1930" s="85" t="e">
        <v>#N/A</v>
      </c>
      <c r="L1930" s="9" t="e">
        <v>#N/A</v>
      </c>
      <c r="M1930" s="93" t="e">
        <v>#N/A</v>
      </c>
      <c r="N1930" s="8" t="e">
        <v>#N/A</v>
      </c>
      <c r="O1930" t="e">
        <v>#N/A</v>
      </c>
      <c r="P1930" t="e">
        <v>#N/A</v>
      </c>
      <c r="Q1930" t="e">
        <v>#N/A</v>
      </c>
      <c r="R1930" s="2" t="e">
        <v>#N/A</v>
      </c>
      <c r="S1930" t="e">
        <v>#N/A</v>
      </c>
      <c r="T1930" s="3" t="e">
        <v>#N/A</v>
      </c>
      <c r="U1930" s="3" t="e">
        <v>#N/A</v>
      </c>
      <c r="V1930" t="e">
        <v>#N/A</v>
      </c>
      <c r="W1930" t="e">
        <v>#N/A</v>
      </c>
      <c r="X1930" t="e">
        <v>#N/A</v>
      </c>
      <c r="Y1930" s="3" t="e">
        <v>#N/A</v>
      </c>
      <c r="Z1930" s="8" t="e">
        <v>#N/A</v>
      </c>
      <c r="AA1930" s="30" t="e">
        <v>#N/A</v>
      </c>
      <c r="AB1930" t="e">
        <v>#N/A</v>
      </c>
      <c r="AC1930" t="e">
        <v>#N/A</v>
      </c>
      <c r="AD1930" t="e">
        <v>#N/A</v>
      </c>
      <c r="AE1930" t="e">
        <v>#N/A</v>
      </c>
      <c r="AF1930" t="e">
        <v>#N/A</v>
      </c>
    </row>
    <row r="1931" spans="1:32" x14ac:dyDescent="0.25">
      <c r="A1931" t="e">
        <v>#N/A</v>
      </c>
      <c r="B1931" s="33" t="e">
        <v>#N/A</v>
      </c>
      <c r="C1931" t="e">
        <v>#N/A</v>
      </c>
      <c r="D1931" t="e">
        <v>#N/A</v>
      </c>
      <c r="E1931" s="69" t="e">
        <v>#N/A</v>
      </c>
      <c r="F1931" s="3" t="e">
        <v>#N/A</v>
      </c>
      <c r="G1931" s="3" t="e">
        <v>#N/A</v>
      </c>
      <c r="H1931" s="3" t="e">
        <v>#N/A</v>
      </c>
      <c r="I1931" s="80" t="e">
        <v>#N/A</v>
      </c>
      <c r="J1931" s="80" t="e">
        <v>#N/A</v>
      </c>
      <c r="K1931" s="85" t="e">
        <v>#N/A</v>
      </c>
      <c r="L1931" s="9" t="e">
        <v>#N/A</v>
      </c>
      <c r="M1931" s="93" t="e">
        <v>#N/A</v>
      </c>
      <c r="N1931" s="8" t="e">
        <v>#N/A</v>
      </c>
      <c r="O1931" t="e">
        <v>#N/A</v>
      </c>
      <c r="P1931" t="e">
        <v>#N/A</v>
      </c>
      <c r="Q1931" t="e">
        <v>#N/A</v>
      </c>
      <c r="R1931" s="2" t="e">
        <v>#N/A</v>
      </c>
      <c r="S1931" t="e">
        <v>#N/A</v>
      </c>
      <c r="T1931" s="3" t="e">
        <v>#N/A</v>
      </c>
      <c r="U1931" s="3" t="e">
        <v>#N/A</v>
      </c>
      <c r="V1931" t="e">
        <v>#N/A</v>
      </c>
      <c r="W1931" t="e">
        <v>#N/A</v>
      </c>
      <c r="X1931" t="e">
        <v>#N/A</v>
      </c>
      <c r="Y1931" s="3" t="e">
        <v>#N/A</v>
      </c>
      <c r="Z1931" s="8" t="e">
        <v>#N/A</v>
      </c>
      <c r="AA1931" s="30" t="e">
        <v>#N/A</v>
      </c>
      <c r="AB1931" t="e">
        <v>#N/A</v>
      </c>
      <c r="AC1931" t="e">
        <v>#N/A</v>
      </c>
      <c r="AD1931" t="e">
        <v>#N/A</v>
      </c>
      <c r="AE1931" t="e">
        <v>#N/A</v>
      </c>
      <c r="AF1931" t="e">
        <v>#N/A</v>
      </c>
    </row>
    <row r="1932" spans="1:32" x14ac:dyDescent="0.25">
      <c r="A1932" t="e">
        <v>#N/A</v>
      </c>
      <c r="B1932" s="33" t="e">
        <v>#N/A</v>
      </c>
      <c r="C1932" t="e">
        <v>#N/A</v>
      </c>
      <c r="D1932" t="e">
        <v>#N/A</v>
      </c>
      <c r="E1932" s="69" t="e">
        <v>#N/A</v>
      </c>
      <c r="F1932" s="3" t="e">
        <v>#N/A</v>
      </c>
      <c r="G1932" s="3" t="e">
        <v>#N/A</v>
      </c>
      <c r="H1932" s="3" t="e">
        <v>#N/A</v>
      </c>
      <c r="I1932" s="80" t="e">
        <v>#N/A</v>
      </c>
      <c r="J1932" s="80" t="e">
        <v>#N/A</v>
      </c>
      <c r="K1932" s="85" t="e">
        <v>#N/A</v>
      </c>
      <c r="L1932" s="9" t="e">
        <v>#N/A</v>
      </c>
      <c r="M1932" s="93" t="e">
        <v>#N/A</v>
      </c>
      <c r="N1932" s="8" t="e">
        <v>#N/A</v>
      </c>
      <c r="O1932" t="e">
        <v>#N/A</v>
      </c>
      <c r="P1932" t="e">
        <v>#N/A</v>
      </c>
      <c r="Q1932" t="e">
        <v>#N/A</v>
      </c>
      <c r="R1932" s="2" t="e">
        <v>#N/A</v>
      </c>
      <c r="S1932" t="e">
        <v>#N/A</v>
      </c>
      <c r="T1932" s="3" t="e">
        <v>#N/A</v>
      </c>
      <c r="U1932" s="3" t="e">
        <v>#N/A</v>
      </c>
      <c r="V1932" t="e">
        <v>#N/A</v>
      </c>
      <c r="W1932" t="e">
        <v>#N/A</v>
      </c>
      <c r="X1932" t="e">
        <v>#N/A</v>
      </c>
      <c r="Y1932" s="3" t="e">
        <v>#N/A</v>
      </c>
      <c r="Z1932" s="8" t="e">
        <v>#N/A</v>
      </c>
      <c r="AA1932" s="30" t="e">
        <v>#N/A</v>
      </c>
      <c r="AB1932" t="e">
        <v>#N/A</v>
      </c>
      <c r="AC1932" t="e">
        <v>#N/A</v>
      </c>
      <c r="AD1932" t="e">
        <v>#N/A</v>
      </c>
      <c r="AE1932" t="e">
        <v>#N/A</v>
      </c>
      <c r="AF1932" t="e">
        <v>#N/A</v>
      </c>
    </row>
    <row r="1933" spans="1:32" x14ac:dyDescent="0.25">
      <c r="A1933" t="e">
        <v>#N/A</v>
      </c>
      <c r="B1933" s="33" t="e">
        <v>#N/A</v>
      </c>
      <c r="C1933" t="e">
        <v>#N/A</v>
      </c>
      <c r="D1933" t="e">
        <v>#N/A</v>
      </c>
      <c r="E1933" s="69" t="e">
        <v>#N/A</v>
      </c>
      <c r="F1933" s="3" t="e">
        <v>#N/A</v>
      </c>
      <c r="G1933" s="3" t="e">
        <v>#N/A</v>
      </c>
      <c r="H1933" s="3" t="e">
        <v>#N/A</v>
      </c>
      <c r="I1933" s="80" t="e">
        <v>#N/A</v>
      </c>
      <c r="J1933" s="80" t="e">
        <v>#N/A</v>
      </c>
      <c r="K1933" s="85" t="e">
        <v>#N/A</v>
      </c>
      <c r="L1933" s="9" t="e">
        <v>#N/A</v>
      </c>
      <c r="M1933" s="93" t="e">
        <v>#N/A</v>
      </c>
      <c r="N1933" s="8" t="e">
        <v>#N/A</v>
      </c>
      <c r="O1933" t="e">
        <v>#N/A</v>
      </c>
      <c r="P1933" t="e">
        <v>#N/A</v>
      </c>
      <c r="Q1933" t="e">
        <v>#N/A</v>
      </c>
      <c r="R1933" s="2" t="e">
        <v>#N/A</v>
      </c>
      <c r="S1933" t="e">
        <v>#N/A</v>
      </c>
      <c r="T1933" s="3" t="e">
        <v>#N/A</v>
      </c>
      <c r="U1933" s="3" t="e">
        <v>#N/A</v>
      </c>
      <c r="V1933" t="e">
        <v>#N/A</v>
      </c>
      <c r="W1933" t="e">
        <v>#N/A</v>
      </c>
      <c r="X1933" t="e">
        <v>#N/A</v>
      </c>
      <c r="Y1933" s="3" t="e">
        <v>#N/A</v>
      </c>
      <c r="Z1933" s="8" t="e">
        <v>#N/A</v>
      </c>
      <c r="AA1933" s="30" t="e">
        <v>#N/A</v>
      </c>
      <c r="AB1933" t="e">
        <v>#N/A</v>
      </c>
      <c r="AC1933" t="e">
        <v>#N/A</v>
      </c>
      <c r="AD1933" t="e">
        <v>#N/A</v>
      </c>
      <c r="AE1933" t="e">
        <v>#N/A</v>
      </c>
      <c r="AF1933" t="e">
        <v>#N/A</v>
      </c>
    </row>
    <row r="1934" spans="1:32" x14ac:dyDescent="0.25">
      <c r="A1934" t="e">
        <v>#N/A</v>
      </c>
      <c r="B1934" s="33" t="e">
        <v>#N/A</v>
      </c>
      <c r="C1934" t="e">
        <v>#N/A</v>
      </c>
      <c r="D1934" t="e">
        <v>#N/A</v>
      </c>
      <c r="E1934" s="69" t="e">
        <v>#N/A</v>
      </c>
      <c r="F1934" s="3" t="e">
        <v>#N/A</v>
      </c>
      <c r="G1934" s="3" t="e">
        <v>#N/A</v>
      </c>
      <c r="H1934" s="3" t="e">
        <v>#N/A</v>
      </c>
      <c r="I1934" s="80" t="e">
        <v>#N/A</v>
      </c>
      <c r="J1934" s="80" t="e">
        <v>#N/A</v>
      </c>
      <c r="K1934" s="85" t="e">
        <v>#N/A</v>
      </c>
      <c r="L1934" s="9" t="e">
        <v>#N/A</v>
      </c>
      <c r="M1934" s="93" t="e">
        <v>#N/A</v>
      </c>
      <c r="N1934" s="8" t="e">
        <v>#N/A</v>
      </c>
      <c r="O1934" t="e">
        <v>#N/A</v>
      </c>
      <c r="P1934" t="e">
        <v>#N/A</v>
      </c>
      <c r="Q1934" t="e">
        <v>#N/A</v>
      </c>
      <c r="R1934" s="2" t="e">
        <v>#N/A</v>
      </c>
      <c r="S1934" t="e">
        <v>#N/A</v>
      </c>
      <c r="T1934" s="3" t="e">
        <v>#N/A</v>
      </c>
      <c r="U1934" s="3" t="e">
        <v>#N/A</v>
      </c>
      <c r="V1934" t="e">
        <v>#N/A</v>
      </c>
      <c r="W1934" t="e">
        <v>#N/A</v>
      </c>
      <c r="X1934" t="e">
        <v>#N/A</v>
      </c>
      <c r="Y1934" s="3" t="e">
        <v>#N/A</v>
      </c>
      <c r="Z1934" s="8" t="e">
        <v>#N/A</v>
      </c>
      <c r="AA1934" s="30" t="e">
        <v>#N/A</v>
      </c>
      <c r="AB1934" t="e">
        <v>#N/A</v>
      </c>
      <c r="AC1934" t="e">
        <v>#N/A</v>
      </c>
      <c r="AD1934" t="e">
        <v>#N/A</v>
      </c>
      <c r="AE1934" t="e">
        <v>#N/A</v>
      </c>
      <c r="AF1934" t="e">
        <v>#N/A</v>
      </c>
    </row>
    <row r="1935" spans="1:32" x14ac:dyDescent="0.25">
      <c r="A1935" t="e">
        <v>#N/A</v>
      </c>
      <c r="B1935" s="33" t="e">
        <v>#N/A</v>
      </c>
      <c r="C1935" t="e">
        <v>#N/A</v>
      </c>
      <c r="D1935" t="e">
        <v>#N/A</v>
      </c>
      <c r="E1935" s="69" t="e">
        <v>#N/A</v>
      </c>
      <c r="F1935" s="3" t="e">
        <v>#N/A</v>
      </c>
      <c r="G1935" s="3" t="e">
        <v>#N/A</v>
      </c>
      <c r="H1935" s="3" t="e">
        <v>#N/A</v>
      </c>
      <c r="I1935" s="80" t="e">
        <v>#N/A</v>
      </c>
      <c r="J1935" s="80" t="e">
        <v>#N/A</v>
      </c>
      <c r="K1935" s="85" t="e">
        <v>#N/A</v>
      </c>
      <c r="L1935" s="9" t="e">
        <v>#N/A</v>
      </c>
      <c r="M1935" s="93" t="e">
        <v>#N/A</v>
      </c>
      <c r="N1935" s="8" t="e">
        <v>#N/A</v>
      </c>
      <c r="O1935" t="e">
        <v>#N/A</v>
      </c>
      <c r="P1935" t="e">
        <v>#N/A</v>
      </c>
      <c r="Q1935" t="e">
        <v>#N/A</v>
      </c>
      <c r="R1935" s="2" t="e">
        <v>#N/A</v>
      </c>
      <c r="S1935" t="e">
        <v>#N/A</v>
      </c>
      <c r="T1935" s="3" t="e">
        <v>#N/A</v>
      </c>
      <c r="U1935" s="3" t="e">
        <v>#N/A</v>
      </c>
      <c r="V1935" t="e">
        <v>#N/A</v>
      </c>
      <c r="W1935" t="e">
        <v>#N/A</v>
      </c>
      <c r="X1935" t="e">
        <v>#N/A</v>
      </c>
      <c r="Y1935" s="3" t="e">
        <v>#N/A</v>
      </c>
      <c r="Z1935" s="8" t="e">
        <v>#N/A</v>
      </c>
      <c r="AA1935" s="30" t="e">
        <v>#N/A</v>
      </c>
      <c r="AB1935" t="e">
        <v>#N/A</v>
      </c>
      <c r="AC1935" t="e">
        <v>#N/A</v>
      </c>
      <c r="AD1935" t="e">
        <v>#N/A</v>
      </c>
      <c r="AE1935" t="e">
        <v>#N/A</v>
      </c>
      <c r="AF1935" t="e">
        <v>#N/A</v>
      </c>
    </row>
    <row r="1936" spans="1:32" x14ac:dyDescent="0.25">
      <c r="A1936" t="e">
        <v>#N/A</v>
      </c>
      <c r="B1936" s="33" t="e">
        <v>#N/A</v>
      </c>
      <c r="C1936" t="e">
        <v>#N/A</v>
      </c>
      <c r="D1936" t="e">
        <v>#N/A</v>
      </c>
      <c r="E1936" s="69" t="e">
        <v>#N/A</v>
      </c>
      <c r="F1936" s="3" t="e">
        <v>#N/A</v>
      </c>
      <c r="G1936" s="3" t="e">
        <v>#N/A</v>
      </c>
      <c r="H1936" s="3" t="e">
        <v>#N/A</v>
      </c>
      <c r="I1936" s="80" t="e">
        <v>#N/A</v>
      </c>
      <c r="J1936" s="80" t="e">
        <v>#N/A</v>
      </c>
      <c r="K1936" s="85" t="e">
        <v>#N/A</v>
      </c>
      <c r="L1936" s="9" t="e">
        <v>#N/A</v>
      </c>
      <c r="M1936" s="93" t="e">
        <v>#N/A</v>
      </c>
      <c r="N1936" s="8" t="e">
        <v>#N/A</v>
      </c>
      <c r="O1936" t="e">
        <v>#N/A</v>
      </c>
      <c r="P1936" t="e">
        <v>#N/A</v>
      </c>
      <c r="Q1936" t="e">
        <v>#N/A</v>
      </c>
      <c r="R1936" s="2" t="e">
        <v>#N/A</v>
      </c>
      <c r="S1936" t="e">
        <v>#N/A</v>
      </c>
      <c r="T1936" s="3" t="e">
        <v>#N/A</v>
      </c>
      <c r="U1936" s="3" t="e">
        <v>#N/A</v>
      </c>
      <c r="V1936" t="e">
        <v>#N/A</v>
      </c>
      <c r="W1936" t="e">
        <v>#N/A</v>
      </c>
      <c r="X1936" t="e">
        <v>#N/A</v>
      </c>
      <c r="Y1936" s="3" t="e">
        <v>#N/A</v>
      </c>
      <c r="Z1936" s="8" t="e">
        <v>#N/A</v>
      </c>
      <c r="AA1936" s="30" t="e">
        <v>#N/A</v>
      </c>
      <c r="AB1936" t="e">
        <v>#N/A</v>
      </c>
      <c r="AC1936" t="e">
        <v>#N/A</v>
      </c>
      <c r="AD1936" t="e">
        <v>#N/A</v>
      </c>
      <c r="AE1936" t="e">
        <v>#N/A</v>
      </c>
      <c r="AF1936" t="e">
        <v>#N/A</v>
      </c>
    </row>
    <row r="1937" spans="1:32" x14ac:dyDescent="0.25">
      <c r="A1937" t="e">
        <v>#N/A</v>
      </c>
      <c r="B1937" s="33" t="e">
        <v>#N/A</v>
      </c>
      <c r="C1937" t="e">
        <v>#N/A</v>
      </c>
      <c r="D1937" t="e">
        <v>#N/A</v>
      </c>
      <c r="E1937" s="69" t="e">
        <v>#N/A</v>
      </c>
      <c r="F1937" s="3" t="e">
        <v>#N/A</v>
      </c>
      <c r="G1937" s="3" t="e">
        <v>#N/A</v>
      </c>
      <c r="H1937" s="3" t="e">
        <v>#N/A</v>
      </c>
      <c r="I1937" s="80" t="e">
        <v>#N/A</v>
      </c>
      <c r="J1937" s="80" t="e">
        <v>#N/A</v>
      </c>
      <c r="K1937" s="85" t="e">
        <v>#N/A</v>
      </c>
      <c r="L1937" s="9" t="e">
        <v>#N/A</v>
      </c>
      <c r="M1937" s="93" t="e">
        <v>#N/A</v>
      </c>
      <c r="N1937" s="8" t="e">
        <v>#N/A</v>
      </c>
      <c r="O1937" t="e">
        <v>#N/A</v>
      </c>
      <c r="P1937" t="e">
        <v>#N/A</v>
      </c>
      <c r="Q1937" t="e">
        <v>#N/A</v>
      </c>
      <c r="R1937" s="2" t="e">
        <v>#N/A</v>
      </c>
      <c r="S1937" t="e">
        <v>#N/A</v>
      </c>
      <c r="T1937" s="3" t="e">
        <v>#N/A</v>
      </c>
      <c r="U1937" s="3" t="e">
        <v>#N/A</v>
      </c>
      <c r="V1937" t="e">
        <v>#N/A</v>
      </c>
      <c r="W1937" t="e">
        <v>#N/A</v>
      </c>
      <c r="X1937" t="e">
        <v>#N/A</v>
      </c>
      <c r="Y1937" s="3" t="e">
        <v>#N/A</v>
      </c>
      <c r="Z1937" s="8" t="e">
        <v>#N/A</v>
      </c>
      <c r="AA1937" s="30" t="e">
        <v>#N/A</v>
      </c>
      <c r="AB1937" t="e">
        <v>#N/A</v>
      </c>
      <c r="AC1937" t="e">
        <v>#N/A</v>
      </c>
      <c r="AD1937" t="e">
        <v>#N/A</v>
      </c>
      <c r="AE1937" t="e">
        <v>#N/A</v>
      </c>
      <c r="AF1937" t="e">
        <v>#N/A</v>
      </c>
    </row>
    <row r="1938" spans="1:32" x14ac:dyDescent="0.25">
      <c r="A1938" t="e">
        <v>#N/A</v>
      </c>
      <c r="B1938" s="33" t="e">
        <v>#N/A</v>
      </c>
      <c r="C1938" t="e">
        <v>#N/A</v>
      </c>
      <c r="D1938" t="e">
        <v>#N/A</v>
      </c>
      <c r="E1938" s="69" t="e">
        <v>#N/A</v>
      </c>
      <c r="F1938" s="3" t="e">
        <v>#N/A</v>
      </c>
      <c r="G1938" s="3" t="e">
        <v>#N/A</v>
      </c>
      <c r="H1938" s="3" t="e">
        <v>#N/A</v>
      </c>
      <c r="I1938" s="80" t="e">
        <v>#N/A</v>
      </c>
      <c r="J1938" s="80" t="e">
        <v>#N/A</v>
      </c>
      <c r="K1938" s="85" t="e">
        <v>#N/A</v>
      </c>
      <c r="L1938" s="9" t="e">
        <v>#N/A</v>
      </c>
      <c r="M1938" s="93" t="e">
        <v>#N/A</v>
      </c>
      <c r="N1938" s="8" t="e">
        <v>#N/A</v>
      </c>
      <c r="O1938" t="e">
        <v>#N/A</v>
      </c>
      <c r="P1938" t="e">
        <v>#N/A</v>
      </c>
      <c r="Q1938" t="e">
        <v>#N/A</v>
      </c>
      <c r="R1938" s="2" t="e">
        <v>#N/A</v>
      </c>
      <c r="S1938" t="e">
        <v>#N/A</v>
      </c>
      <c r="T1938" s="3" t="e">
        <v>#N/A</v>
      </c>
      <c r="U1938" s="3" t="e">
        <v>#N/A</v>
      </c>
      <c r="V1938" t="e">
        <v>#N/A</v>
      </c>
      <c r="W1938" t="e">
        <v>#N/A</v>
      </c>
      <c r="X1938" t="e">
        <v>#N/A</v>
      </c>
      <c r="Y1938" s="3" t="e">
        <v>#N/A</v>
      </c>
      <c r="Z1938" s="8" t="e">
        <v>#N/A</v>
      </c>
      <c r="AA1938" s="30" t="e">
        <v>#N/A</v>
      </c>
      <c r="AB1938" t="e">
        <v>#N/A</v>
      </c>
      <c r="AC1938" t="e">
        <v>#N/A</v>
      </c>
      <c r="AD1938" t="e">
        <v>#N/A</v>
      </c>
      <c r="AE1938" t="e">
        <v>#N/A</v>
      </c>
      <c r="AF1938" t="e">
        <v>#N/A</v>
      </c>
    </row>
    <row r="1939" spans="1:32" x14ac:dyDescent="0.25">
      <c r="A1939" t="e">
        <v>#N/A</v>
      </c>
      <c r="B1939" s="33" t="e">
        <v>#N/A</v>
      </c>
      <c r="C1939" t="e">
        <v>#N/A</v>
      </c>
      <c r="D1939" t="e">
        <v>#N/A</v>
      </c>
      <c r="E1939" s="69" t="e">
        <v>#N/A</v>
      </c>
      <c r="F1939" s="3" t="e">
        <v>#N/A</v>
      </c>
      <c r="G1939" s="3" t="e">
        <v>#N/A</v>
      </c>
      <c r="H1939" s="3" t="e">
        <v>#N/A</v>
      </c>
      <c r="I1939" s="80" t="e">
        <v>#N/A</v>
      </c>
      <c r="J1939" s="80" t="e">
        <v>#N/A</v>
      </c>
      <c r="K1939" s="85" t="e">
        <v>#N/A</v>
      </c>
      <c r="L1939" s="9" t="e">
        <v>#N/A</v>
      </c>
      <c r="M1939" s="93" t="e">
        <v>#N/A</v>
      </c>
      <c r="N1939" s="8" t="e">
        <v>#N/A</v>
      </c>
      <c r="O1939" t="e">
        <v>#N/A</v>
      </c>
      <c r="P1939" t="e">
        <v>#N/A</v>
      </c>
      <c r="Q1939" t="e">
        <v>#N/A</v>
      </c>
      <c r="R1939" s="2" t="e">
        <v>#N/A</v>
      </c>
      <c r="S1939" t="e">
        <v>#N/A</v>
      </c>
      <c r="T1939" s="3" t="e">
        <v>#N/A</v>
      </c>
      <c r="U1939" s="3" t="e">
        <v>#N/A</v>
      </c>
      <c r="V1939" t="e">
        <v>#N/A</v>
      </c>
      <c r="W1939" t="e">
        <v>#N/A</v>
      </c>
      <c r="X1939" t="e">
        <v>#N/A</v>
      </c>
      <c r="Y1939" s="3" t="e">
        <v>#N/A</v>
      </c>
      <c r="Z1939" s="8" t="e">
        <v>#N/A</v>
      </c>
      <c r="AA1939" s="30" t="e">
        <v>#N/A</v>
      </c>
      <c r="AB1939" t="e">
        <v>#N/A</v>
      </c>
      <c r="AC1939" t="e">
        <v>#N/A</v>
      </c>
      <c r="AD1939" t="e">
        <v>#N/A</v>
      </c>
      <c r="AE1939" t="e">
        <v>#N/A</v>
      </c>
      <c r="AF1939" t="e">
        <v>#N/A</v>
      </c>
    </row>
    <row r="1940" spans="1:32" x14ac:dyDescent="0.25">
      <c r="A1940" t="e">
        <v>#N/A</v>
      </c>
      <c r="B1940" s="33" t="e">
        <v>#N/A</v>
      </c>
      <c r="C1940" t="e">
        <v>#N/A</v>
      </c>
      <c r="D1940" t="e">
        <v>#N/A</v>
      </c>
      <c r="E1940" s="69" t="e">
        <v>#N/A</v>
      </c>
      <c r="F1940" s="3" t="e">
        <v>#N/A</v>
      </c>
      <c r="G1940" s="3" t="e">
        <v>#N/A</v>
      </c>
      <c r="H1940" s="3" t="e">
        <v>#N/A</v>
      </c>
      <c r="I1940" s="80" t="e">
        <v>#N/A</v>
      </c>
      <c r="J1940" s="80" t="e">
        <v>#N/A</v>
      </c>
      <c r="K1940" s="85" t="e">
        <v>#N/A</v>
      </c>
      <c r="L1940" s="9" t="e">
        <v>#N/A</v>
      </c>
      <c r="M1940" s="93" t="e">
        <v>#N/A</v>
      </c>
      <c r="N1940" s="8" t="e">
        <v>#N/A</v>
      </c>
      <c r="O1940" t="e">
        <v>#N/A</v>
      </c>
      <c r="P1940" t="e">
        <v>#N/A</v>
      </c>
      <c r="Q1940" t="e">
        <v>#N/A</v>
      </c>
      <c r="R1940" s="2" t="e">
        <v>#N/A</v>
      </c>
      <c r="S1940" t="e">
        <v>#N/A</v>
      </c>
      <c r="T1940" s="3" t="e">
        <v>#N/A</v>
      </c>
      <c r="U1940" s="3" t="e">
        <v>#N/A</v>
      </c>
      <c r="V1940" t="e">
        <v>#N/A</v>
      </c>
      <c r="W1940" t="e">
        <v>#N/A</v>
      </c>
      <c r="X1940" t="e">
        <v>#N/A</v>
      </c>
      <c r="Y1940" s="3" t="e">
        <v>#N/A</v>
      </c>
      <c r="Z1940" s="8" t="e">
        <v>#N/A</v>
      </c>
      <c r="AA1940" s="30" t="e">
        <v>#N/A</v>
      </c>
      <c r="AB1940" t="e">
        <v>#N/A</v>
      </c>
      <c r="AC1940" t="e">
        <v>#N/A</v>
      </c>
      <c r="AD1940" t="e">
        <v>#N/A</v>
      </c>
      <c r="AE1940" t="e">
        <v>#N/A</v>
      </c>
      <c r="AF1940" t="e">
        <v>#N/A</v>
      </c>
    </row>
    <row r="1941" spans="1:32" x14ac:dyDescent="0.25">
      <c r="A1941" t="e">
        <v>#N/A</v>
      </c>
      <c r="B1941" s="33" t="e">
        <v>#N/A</v>
      </c>
      <c r="C1941" t="e">
        <v>#N/A</v>
      </c>
      <c r="D1941" t="e">
        <v>#N/A</v>
      </c>
      <c r="E1941" s="69" t="e">
        <v>#N/A</v>
      </c>
      <c r="F1941" s="3" t="e">
        <v>#N/A</v>
      </c>
      <c r="G1941" s="3" t="e">
        <v>#N/A</v>
      </c>
      <c r="H1941" s="3" t="e">
        <v>#N/A</v>
      </c>
      <c r="I1941" s="80" t="e">
        <v>#N/A</v>
      </c>
      <c r="J1941" s="80" t="e">
        <v>#N/A</v>
      </c>
      <c r="K1941" s="85" t="e">
        <v>#N/A</v>
      </c>
      <c r="L1941" s="9" t="e">
        <v>#N/A</v>
      </c>
      <c r="M1941" s="93" t="e">
        <v>#N/A</v>
      </c>
      <c r="N1941" s="8" t="e">
        <v>#N/A</v>
      </c>
      <c r="O1941" t="e">
        <v>#N/A</v>
      </c>
      <c r="P1941" t="e">
        <v>#N/A</v>
      </c>
      <c r="Q1941" t="e">
        <v>#N/A</v>
      </c>
      <c r="R1941" s="2" t="e">
        <v>#N/A</v>
      </c>
      <c r="S1941" t="e">
        <v>#N/A</v>
      </c>
      <c r="T1941" s="3" t="e">
        <v>#N/A</v>
      </c>
      <c r="U1941" s="3" t="e">
        <v>#N/A</v>
      </c>
      <c r="V1941" t="e">
        <v>#N/A</v>
      </c>
      <c r="W1941" t="e">
        <v>#N/A</v>
      </c>
      <c r="X1941" t="e">
        <v>#N/A</v>
      </c>
      <c r="Y1941" s="3" t="e">
        <v>#N/A</v>
      </c>
      <c r="Z1941" s="8" t="e">
        <v>#N/A</v>
      </c>
      <c r="AA1941" s="30" t="e">
        <v>#N/A</v>
      </c>
      <c r="AB1941" t="e">
        <v>#N/A</v>
      </c>
      <c r="AC1941" t="e">
        <v>#N/A</v>
      </c>
      <c r="AD1941" t="e">
        <v>#N/A</v>
      </c>
      <c r="AE1941" t="e">
        <v>#N/A</v>
      </c>
      <c r="AF1941" t="e">
        <v>#N/A</v>
      </c>
    </row>
    <row r="1942" spans="1:32" x14ac:dyDescent="0.25">
      <c r="A1942" t="e">
        <v>#N/A</v>
      </c>
      <c r="B1942" s="33" t="e">
        <v>#N/A</v>
      </c>
      <c r="C1942" t="e">
        <v>#N/A</v>
      </c>
      <c r="D1942" t="e">
        <v>#N/A</v>
      </c>
      <c r="E1942" s="69" t="e">
        <v>#N/A</v>
      </c>
      <c r="F1942" s="3" t="e">
        <v>#N/A</v>
      </c>
      <c r="G1942" s="3" t="e">
        <v>#N/A</v>
      </c>
      <c r="H1942" s="3" t="e">
        <v>#N/A</v>
      </c>
      <c r="I1942" s="80" t="e">
        <v>#N/A</v>
      </c>
      <c r="J1942" s="80" t="e">
        <v>#N/A</v>
      </c>
      <c r="K1942" s="85" t="e">
        <v>#N/A</v>
      </c>
      <c r="L1942" s="9" t="e">
        <v>#N/A</v>
      </c>
      <c r="M1942" s="93" t="e">
        <v>#N/A</v>
      </c>
      <c r="N1942" s="8" t="e">
        <v>#N/A</v>
      </c>
      <c r="O1942" t="e">
        <v>#N/A</v>
      </c>
      <c r="P1942" t="e">
        <v>#N/A</v>
      </c>
      <c r="Q1942" t="e">
        <v>#N/A</v>
      </c>
      <c r="R1942" s="2" t="e">
        <v>#N/A</v>
      </c>
      <c r="S1942" t="e">
        <v>#N/A</v>
      </c>
      <c r="T1942" s="3" t="e">
        <v>#N/A</v>
      </c>
      <c r="U1942" s="3" t="e">
        <v>#N/A</v>
      </c>
      <c r="V1942" t="e">
        <v>#N/A</v>
      </c>
      <c r="W1942" t="e">
        <v>#N/A</v>
      </c>
      <c r="X1942" t="e">
        <v>#N/A</v>
      </c>
      <c r="Y1942" s="3" t="e">
        <v>#N/A</v>
      </c>
      <c r="Z1942" s="8" t="e">
        <v>#N/A</v>
      </c>
      <c r="AA1942" s="30" t="e">
        <v>#N/A</v>
      </c>
      <c r="AB1942" t="e">
        <v>#N/A</v>
      </c>
      <c r="AC1942" t="e">
        <v>#N/A</v>
      </c>
      <c r="AD1942" t="e">
        <v>#N/A</v>
      </c>
      <c r="AE1942" t="e">
        <v>#N/A</v>
      </c>
      <c r="AF1942" t="e">
        <v>#N/A</v>
      </c>
    </row>
    <row r="1943" spans="1:32" x14ac:dyDescent="0.25">
      <c r="A1943" t="e">
        <v>#N/A</v>
      </c>
      <c r="B1943" s="33" t="e">
        <v>#N/A</v>
      </c>
      <c r="C1943" t="e">
        <v>#N/A</v>
      </c>
      <c r="D1943" t="e">
        <v>#N/A</v>
      </c>
      <c r="E1943" s="69" t="e">
        <v>#N/A</v>
      </c>
      <c r="F1943" s="3" t="e">
        <v>#N/A</v>
      </c>
      <c r="G1943" s="3" t="e">
        <v>#N/A</v>
      </c>
      <c r="H1943" s="3" t="e">
        <v>#N/A</v>
      </c>
      <c r="I1943" s="80" t="e">
        <v>#N/A</v>
      </c>
      <c r="J1943" s="80" t="e">
        <v>#N/A</v>
      </c>
      <c r="K1943" s="85" t="e">
        <v>#N/A</v>
      </c>
      <c r="L1943" s="9" t="e">
        <v>#N/A</v>
      </c>
      <c r="M1943" s="93" t="e">
        <v>#N/A</v>
      </c>
      <c r="N1943" s="8" t="e">
        <v>#N/A</v>
      </c>
      <c r="O1943" t="e">
        <v>#N/A</v>
      </c>
      <c r="P1943" t="e">
        <v>#N/A</v>
      </c>
      <c r="Q1943" t="e">
        <v>#N/A</v>
      </c>
      <c r="R1943" s="2" t="e">
        <v>#N/A</v>
      </c>
      <c r="S1943" t="e">
        <v>#N/A</v>
      </c>
      <c r="T1943" s="3" t="e">
        <v>#N/A</v>
      </c>
      <c r="U1943" s="3" t="e">
        <v>#N/A</v>
      </c>
      <c r="V1943" t="e">
        <v>#N/A</v>
      </c>
      <c r="W1943" t="e">
        <v>#N/A</v>
      </c>
      <c r="X1943" t="e">
        <v>#N/A</v>
      </c>
      <c r="Y1943" s="3" t="e">
        <v>#N/A</v>
      </c>
      <c r="Z1943" s="8" t="e">
        <v>#N/A</v>
      </c>
      <c r="AA1943" s="30" t="e">
        <v>#N/A</v>
      </c>
      <c r="AB1943" t="e">
        <v>#N/A</v>
      </c>
      <c r="AC1943" t="e">
        <v>#N/A</v>
      </c>
      <c r="AD1943" t="e">
        <v>#N/A</v>
      </c>
      <c r="AE1943" t="e">
        <v>#N/A</v>
      </c>
      <c r="AF1943" t="e">
        <v>#N/A</v>
      </c>
    </row>
    <row r="1944" spans="1:32" x14ac:dyDescent="0.25">
      <c r="A1944" t="e">
        <v>#N/A</v>
      </c>
      <c r="B1944" s="33" t="e">
        <v>#N/A</v>
      </c>
      <c r="C1944" t="e">
        <v>#N/A</v>
      </c>
      <c r="D1944" t="e">
        <v>#N/A</v>
      </c>
      <c r="E1944" s="69" t="e">
        <v>#N/A</v>
      </c>
      <c r="F1944" s="3" t="e">
        <v>#N/A</v>
      </c>
      <c r="G1944" s="3" t="e">
        <v>#N/A</v>
      </c>
      <c r="H1944" s="3" t="e">
        <v>#N/A</v>
      </c>
      <c r="I1944" s="80" t="e">
        <v>#N/A</v>
      </c>
      <c r="J1944" s="80" t="e">
        <v>#N/A</v>
      </c>
      <c r="K1944" s="85" t="e">
        <v>#N/A</v>
      </c>
      <c r="L1944" s="9" t="e">
        <v>#N/A</v>
      </c>
      <c r="M1944" s="93" t="e">
        <v>#N/A</v>
      </c>
      <c r="N1944" s="8" t="e">
        <v>#N/A</v>
      </c>
      <c r="O1944" t="e">
        <v>#N/A</v>
      </c>
      <c r="P1944" t="e">
        <v>#N/A</v>
      </c>
      <c r="Q1944" t="e">
        <v>#N/A</v>
      </c>
      <c r="R1944" s="2" t="e">
        <v>#N/A</v>
      </c>
      <c r="S1944" t="e">
        <v>#N/A</v>
      </c>
      <c r="T1944" s="3" t="e">
        <v>#N/A</v>
      </c>
      <c r="U1944" s="3" t="e">
        <v>#N/A</v>
      </c>
      <c r="V1944" t="e">
        <v>#N/A</v>
      </c>
      <c r="W1944" t="e">
        <v>#N/A</v>
      </c>
      <c r="X1944" t="e">
        <v>#N/A</v>
      </c>
      <c r="Y1944" s="3" t="e">
        <v>#N/A</v>
      </c>
      <c r="Z1944" s="8" t="e">
        <v>#N/A</v>
      </c>
      <c r="AA1944" s="30" t="e">
        <v>#N/A</v>
      </c>
      <c r="AB1944" t="e">
        <v>#N/A</v>
      </c>
      <c r="AC1944" t="e">
        <v>#N/A</v>
      </c>
      <c r="AD1944" t="e">
        <v>#N/A</v>
      </c>
      <c r="AE1944" t="e">
        <v>#N/A</v>
      </c>
      <c r="AF1944" t="e">
        <v>#N/A</v>
      </c>
    </row>
    <row r="1945" spans="1:32" x14ac:dyDescent="0.25">
      <c r="A1945" t="e">
        <v>#N/A</v>
      </c>
      <c r="B1945" s="33" t="e">
        <v>#N/A</v>
      </c>
      <c r="C1945" t="e">
        <v>#N/A</v>
      </c>
      <c r="D1945" t="e">
        <v>#N/A</v>
      </c>
      <c r="E1945" s="69" t="e">
        <v>#N/A</v>
      </c>
      <c r="F1945" s="3" t="e">
        <v>#N/A</v>
      </c>
      <c r="G1945" s="3" t="e">
        <v>#N/A</v>
      </c>
      <c r="H1945" s="3" t="e">
        <v>#N/A</v>
      </c>
      <c r="I1945" s="80" t="e">
        <v>#N/A</v>
      </c>
      <c r="J1945" s="80" t="e">
        <v>#N/A</v>
      </c>
      <c r="K1945" s="85" t="e">
        <v>#N/A</v>
      </c>
      <c r="L1945" s="9" t="e">
        <v>#N/A</v>
      </c>
      <c r="M1945" s="93" t="e">
        <v>#N/A</v>
      </c>
      <c r="N1945" s="8" t="e">
        <v>#N/A</v>
      </c>
      <c r="O1945" t="e">
        <v>#N/A</v>
      </c>
      <c r="P1945" t="e">
        <v>#N/A</v>
      </c>
      <c r="Q1945" t="e">
        <v>#N/A</v>
      </c>
      <c r="R1945" s="2" t="e">
        <v>#N/A</v>
      </c>
      <c r="S1945" t="e">
        <v>#N/A</v>
      </c>
      <c r="T1945" s="3" t="e">
        <v>#N/A</v>
      </c>
      <c r="U1945" s="3" t="e">
        <v>#N/A</v>
      </c>
      <c r="V1945" t="e">
        <v>#N/A</v>
      </c>
      <c r="W1945" t="e">
        <v>#N/A</v>
      </c>
      <c r="X1945" t="e">
        <v>#N/A</v>
      </c>
      <c r="Y1945" s="3" t="e">
        <v>#N/A</v>
      </c>
      <c r="Z1945" s="8" t="e">
        <v>#N/A</v>
      </c>
      <c r="AA1945" s="30" t="e">
        <v>#N/A</v>
      </c>
      <c r="AB1945" t="e">
        <v>#N/A</v>
      </c>
      <c r="AC1945" t="e">
        <v>#N/A</v>
      </c>
      <c r="AD1945" t="e">
        <v>#N/A</v>
      </c>
      <c r="AE1945" t="e">
        <v>#N/A</v>
      </c>
      <c r="AF1945" t="e">
        <v>#N/A</v>
      </c>
    </row>
    <row r="1946" spans="1:32" x14ac:dyDescent="0.25">
      <c r="A1946" t="e">
        <v>#N/A</v>
      </c>
      <c r="B1946" s="33" t="e">
        <v>#N/A</v>
      </c>
      <c r="C1946" t="e">
        <v>#N/A</v>
      </c>
      <c r="D1946" t="e">
        <v>#N/A</v>
      </c>
      <c r="E1946" s="69" t="e">
        <v>#N/A</v>
      </c>
      <c r="F1946" s="3" t="e">
        <v>#N/A</v>
      </c>
      <c r="G1946" s="3" t="e">
        <v>#N/A</v>
      </c>
      <c r="H1946" s="3" t="e">
        <v>#N/A</v>
      </c>
      <c r="I1946" s="80" t="e">
        <v>#N/A</v>
      </c>
      <c r="J1946" s="80" t="e">
        <v>#N/A</v>
      </c>
      <c r="K1946" s="85" t="e">
        <v>#N/A</v>
      </c>
      <c r="L1946" s="9" t="e">
        <v>#N/A</v>
      </c>
      <c r="M1946" s="93" t="e">
        <v>#N/A</v>
      </c>
      <c r="N1946" s="8" t="e">
        <v>#N/A</v>
      </c>
      <c r="O1946" t="e">
        <v>#N/A</v>
      </c>
      <c r="P1946" t="e">
        <v>#N/A</v>
      </c>
      <c r="Q1946" t="e">
        <v>#N/A</v>
      </c>
      <c r="R1946" s="2" t="e">
        <v>#N/A</v>
      </c>
      <c r="S1946" t="e">
        <v>#N/A</v>
      </c>
      <c r="T1946" s="3" t="e">
        <v>#N/A</v>
      </c>
      <c r="U1946" s="3" t="e">
        <v>#N/A</v>
      </c>
      <c r="V1946" t="e">
        <v>#N/A</v>
      </c>
      <c r="W1946" t="e">
        <v>#N/A</v>
      </c>
      <c r="X1946" t="e">
        <v>#N/A</v>
      </c>
      <c r="Y1946" s="3" t="e">
        <v>#N/A</v>
      </c>
      <c r="Z1946" s="8" t="e">
        <v>#N/A</v>
      </c>
      <c r="AA1946" s="30" t="e">
        <v>#N/A</v>
      </c>
      <c r="AB1946" t="e">
        <v>#N/A</v>
      </c>
      <c r="AC1946" t="e">
        <v>#N/A</v>
      </c>
      <c r="AD1946" t="e">
        <v>#N/A</v>
      </c>
      <c r="AE1946" t="e">
        <v>#N/A</v>
      </c>
      <c r="AF1946" t="e">
        <v>#N/A</v>
      </c>
    </row>
    <row r="1947" spans="1:32" x14ac:dyDescent="0.25">
      <c r="A1947" t="e">
        <v>#N/A</v>
      </c>
      <c r="B1947" s="33" t="e">
        <v>#N/A</v>
      </c>
      <c r="C1947" t="e">
        <v>#N/A</v>
      </c>
      <c r="D1947" t="e">
        <v>#N/A</v>
      </c>
      <c r="E1947" s="69" t="e">
        <v>#N/A</v>
      </c>
      <c r="F1947" s="3" t="e">
        <v>#N/A</v>
      </c>
      <c r="G1947" s="3" t="e">
        <v>#N/A</v>
      </c>
      <c r="H1947" s="3" t="e">
        <v>#N/A</v>
      </c>
      <c r="I1947" s="80" t="e">
        <v>#N/A</v>
      </c>
      <c r="J1947" s="80" t="e">
        <v>#N/A</v>
      </c>
      <c r="K1947" s="85" t="e">
        <v>#N/A</v>
      </c>
      <c r="L1947" s="9" t="e">
        <v>#N/A</v>
      </c>
      <c r="M1947" s="93" t="e">
        <v>#N/A</v>
      </c>
      <c r="N1947" s="8" t="e">
        <v>#N/A</v>
      </c>
      <c r="O1947" t="e">
        <v>#N/A</v>
      </c>
      <c r="P1947" t="e">
        <v>#N/A</v>
      </c>
      <c r="Q1947" t="e">
        <v>#N/A</v>
      </c>
      <c r="R1947" s="2" t="e">
        <v>#N/A</v>
      </c>
      <c r="S1947" t="e">
        <v>#N/A</v>
      </c>
      <c r="T1947" s="3" t="e">
        <v>#N/A</v>
      </c>
      <c r="U1947" s="3" t="e">
        <v>#N/A</v>
      </c>
      <c r="V1947" t="e">
        <v>#N/A</v>
      </c>
      <c r="W1947" t="e">
        <v>#N/A</v>
      </c>
      <c r="X1947" t="e">
        <v>#N/A</v>
      </c>
      <c r="Y1947" s="3" t="e">
        <v>#N/A</v>
      </c>
      <c r="Z1947" s="8" t="e">
        <v>#N/A</v>
      </c>
      <c r="AA1947" s="30" t="e">
        <v>#N/A</v>
      </c>
      <c r="AB1947" t="e">
        <v>#N/A</v>
      </c>
      <c r="AC1947" t="e">
        <v>#N/A</v>
      </c>
      <c r="AD1947" t="e">
        <v>#N/A</v>
      </c>
      <c r="AE1947" t="e">
        <v>#N/A</v>
      </c>
      <c r="AF1947" t="e">
        <v>#N/A</v>
      </c>
    </row>
    <row r="1948" spans="1:32" x14ac:dyDescent="0.25">
      <c r="A1948" t="e">
        <v>#N/A</v>
      </c>
      <c r="B1948" s="33" t="e">
        <v>#N/A</v>
      </c>
      <c r="C1948" t="e">
        <v>#N/A</v>
      </c>
      <c r="D1948" t="e">
        <v>#N/A</v>
      </c>
      <c r="E1948" s="69" t="e">
        <v>#N/A</v>
      </c>
      <c r="F1948" s="3" t="e">
        <v>#N/A</v>
      </c>
      <c r="G1948" s="3" t="e">
        <v>#N/A</v>
      </c>
      <c r="H1948" s="3" t="e">
        <v>#N/A</v>
      </c>
      <c r="I1948" s="80" t="e">
        <v>#N/A</v>
      </c>
      <c r="J1948" s="80" t="e">
        <v>#N/A</v>
      </c>
      <c r="K1948" s="85" t="e">
        <v>#N/A</v>
      </c>
      <c r="L1948" s="9" t="e">
        <v>#N/A</v>
      </c>
      <c r="M1948" s="93" t="e">
        <v>#N/A</v>
      </c>
      <c r="N1948" s="8" t="e">
        <v>#N/A</v>
      </c>
      <c r="O1948" t="e">
        <v>#N/A</v>
      </c>
      <c r="P1948" t="e">
        <v>#N/A</v>
      </c>
      <c r="Q1948" t="e">
        <v>#N/A</v>
      </c>
      <c r="R1948" s="2" t="e">
        <v>#N/A</v>
      </c>
      <c r="S1948" t="e">
        <v>#N/A</v>
      </c>
      <c r="T1948" s="3" t="e">
        <v>#N/A</v>
      </c>
      <c r="U1948" s="3" t="e">
        <v>#N/A</v>
      </c>
      <c r="V1948" t="e">
        <v>#N/A</v>
      </c>
      <c r="W1948" t="e">
        <v>#N/A</v>
      </c>
      <c r="X1948" t="e">
        <v>#N/A</v>
      </c>
      <c r="Y1948" s="3" t="e">
        <v>#N/A</v>
      </c>
      <c r="Z1948" s="8" t="e">
        <v>#N/A</v>
      </c>
      <c r="AA1948" s="30" t="e">
        <v>#N/A</v>
      </c>
      <c r="AB1948" t="e">
        <v>#N/A</v>
      </c>
      <c r="AC1948" t="e">
        <v>#N/A</v>
      </c>
      <c r="AD1948" t="e">
        <v>#N/A</v>
      </c>
      <c r="AE1948" t="e">
        <v>#N/A</v>
      </c>
      <c r="AF1948" t="e">
        <v>#N/A</v>
      </c>
    </row>
    <row r="1949" spans="1:32" x14ac:dyDescent="0.25">
      <c r="A1949" t="e">
        <v>#N/A</v>
      </c>
      <c r="B1949" s="33" t="e">
        <v>#N/A</v>
      </c>
      <c r="C1949" t="e">
        <v>#N/A</v>
      </c>
      <c r="D1949" t="e">
        <v>#N/A</v>
      </c>
      <c r="E1949" s="69" t="e">
        <v>#N/A</v>
      </c>
      <c r="F1949" s="3" t="e">
        <v>#N/A</v>
      </c>
      <c r="G1949" s="3" t="e">
        <v>#N/A</v>
      </c>
      <c r="H1949" s="3" t="e">
        <v>#N/A</v>
      </c>
      <c r="I1949" s="80" t="e">
        <v>#N/A</v>
      </c>
      <c r="J1949" s="80" t="e">
        <v>#N/A</v>
      </c>
      <c r="K1949" s="85" t="e">
        <v>#N/A</v>
      </c>
      <c r="L1949" s="9" t="e">
        <v>#N/A</v>
      </c>
      <c r="M1949" s="93" t="e">
        <v>#N/A</v>
      </c>
      <c r="N1949" s="8" t="e">
        <v>#N/A</v>
      </c>
      <c r="O1949" t="e">
        <v>#N/A</v>
      </c>
      <c r="P1949" t="e">
        <v>#N/A</v>
      </c>
      <c r="Q1949" t="e">
        <v>#N/A</v>
      </c>
      <c r="R1949" s="2" t="e">
        <v>#N/A</v>
      </c>
      <c r="S1949" t="e">
        <v>#N/A</v>
      </c>
      <c r="T1949" s="3" t="e">
        <v>#N/A</v>
      </c>
      <c r="U1949" s="3" t="e">
        <v>#N/A</v>
      </c>
      <c r="V1949" t="e">
        <v>#N/A</v>
      </c>
      <c r="W1949" t="e">
        <v>#N/A</v>
      </c>
      <c r="X1949" t="e">
        <v>#N/A</v>
      </c>
      <c r="Y1949" s="3" t="e">
        <v>#N/A</v>
      </c>
      <c r="Z1949" s="8" t="e">
        <v>#N/A</v>
      </c>
      <c r="AA1949" s="30" t="e">
        <v>#N/A</v>
      </c>
      <c r="AB1949" t="e">
        <v>#N/A</v>
      </c>
      <c r="AC1949" t="e">
        <v>#N/A</v>
      </c>
      <c r="AD1949" t="e">
        <v>#N/A</v>
      </c>
      <c r="AE1949" t="e">
        <v>#N/A</v>
      </c>
      <c r="AF1949" t="e">
        <v>#N/A</v>
      </c>
    </row>
    <row r="1950" spans="1:32" x14ac:dyDescent="0.25">
      <c r="A1950" t="e">
        <v>#N/A</v>
      </c>
      <c r="B1950" s="33" t="e">
        <v>#N/A</v>
      </c>
      <c r="C1950" t="e">
        <v>#N/A</v>
      </c>
      <c r="D1950" t="e">
        <v>#N/A</v>
      </c>
      <c r="E1950" s="69" t="e">
        <v>#N/A</v>
      </c>
      <c r="F1950" s="3" t="e">
        <v>#N/A</v>
      </c>
      <c r="G1950" s="3" t="e">
        <v>#N/A</v>
      </c>
      <c r="H1950" s="3" t="e">
        <v>#N/A</v>
      </c>
      <c r="I1950" s="80" t="e">
        <v>#N/A</v>
      </c>
      <c r="J1950" s="80" t="e">
        <v>#N/A</v>
      </c>
      <c r="K1950" s="85" t="e">
        <v>#N/A</v>
      </c>
      <c r="L1950" s="9" t="e">
        <v>#N/A</v>
      </c>
      <c r="M1950" s="93" t="e">
        <v>#N/A</v>
      </c>
      <c r="N1950" s="8" t="e">
        <v>#N/A</v>
      </c>
      <c r="O1950" t="e">
        <v>#N/A</v>
      </c>
      <c r="P1950" t="e">
        <v>#N/A</v>
      </c>
      <c r="Q1950" t="e">
        <v>#N/A</v>
      </c>
      <c r="R1950" s="2" t="e">
        <v>#N/A</v>
      </c>
      <c r="S1950" t="e">
        <v>#N/A</v>
      </c>
      <c r="T1950" s="3" t="e">
        <v>#N/A</v>
      </c>
      <c r="U1950" s="3" t="e">
        <v>#N/A</v>
      </c>
      <c r="V1950" t="e">
        <v>#N/A</v>
      </c>
      <c r="W1950" t="e">
        <v>#N/A</v>
      </c>
      <c r="X1950" t="e">
        <v>#N/A</v>
      </c>
      <c r="Y1950" s="3" t="e">
        <v>#N/A</v>
      </c>
      <c r="Z1950" s="8" t="e">
        <v>#N/A</v>
      </c>
      <c r="AA1950" s="30" t="e">
        <v>#N/A</v>
      </c>
      <c r="AB1950" t="e">
        <v>#N/A</v>
      </c>
      <c r="AC1950" t="e">
        <v>#N/A</v>
      </c>
      <c r="AD1950" t="e">
        <v>#N/A</v>
      </c>
      <c r="AE1950" t="e">
        <v>#N/A</v>
      </c>
      <c r="AF1950" t="e">
        <v>#N/A</v>
      </c>
    </row>
    <row r="1951" spans="1:32" x14ac:dyDescent="0.25">
      <c r="A1951" t="e">
        <v>#N/A</v>
      </c>
      <c r="B1951" s="33" t="e">
        <v>#N/A</v>
      </c>
      <c r="C1951" t="e">
        <v>#N/A</v>
      </c>
      <c r="D1951" t="e">
        <v>#N/A</v>
      </c>
      <c r="E1951" s="69" t="e">
        <v>#N/A</v>
      </c>
      <c r="F1951" s="3" t="e">
        <v>#N/A</v>
      </c>
      <c r="G1951" s="3" t="e">
        <v>#N/A</v>
      </c>
      <c r="H1951" s="3" t="e">
        <v>#N/A</v>
      </c>
      <c r="I1951" s="80" t="e">
        <v>#N/A</v>
      </c>
      <c r="J1951" s="80" t="e">
        <v>#N/A</v>
      </c>
      <c r="K1951" s="85" t="e">
        <v>#N/A</v>
      </c>
      <c r="L1951" s="9" t="e">
        <v>#N/A</v>
      </c>
      <c r="M1951" s="93" t="e">
        <v>#N/A</v>
      </c>
      <c r="N1951" s="8" t="e">
        <v>#N/A</v>
      </c>
      <c r="O1951" t="e">
        <v>#N/A</v>
      </c>
      <c r="P1951" t="e">
        <v>#N/A</v>
      </c>
      <c r="Q1951" t="e">
        <v>#N/A</v>
      </c>
      <c r="R1951" s="2" t="e">
        <v>#N/A</v>
      </c>
      <c r="S1951" t="e">
        <v>#N/A</v>
      </c>
      <c r="T1951" s="3" t="e">
        <v>#N/A</v>
      </c>
      <c r="U1951" s="3" t="e">
        <v>#N/A</v>
      </c>
      <c r="V1951" t="e">
        <v>#N/A</v>
      </c>
      <c r="W1951" t="e">
        <v>#N/A</v>
      </c>
      <c r="X1951" t="e">
        <v>#N/A</v>
      </c>
      <c r="Y1951" s="3" t="e">
        <v>#N/A</v>
      </c>
      <c r="Z1951" s="8" t="e">
        <v>#N/A</v>
      </c>
      <c r="AA1951" s="30" t="e">
        <v>#N/A</v>
      </c>
      <c r="AB1951" t="e">
        <v>#N/A</v>
      </c>
      <c r="AC1951" t="e">
        <v>#N/A</v>
      </c>
      <c r="AD1951" t="e">
        <v>#N/A</v>
      </c>
      <c r="AE1951" t="e">
        <v>#N/A</v>
      </c>
      <c r="AF1951" t="e">
        <v>#N/A</v>
      </c>
    </row>
    <row r="1952" spans="1:32" x14ac:dyDescent="0.25">
      <c r="A1952" t="e">
        <v>#N/A</v>
      </c>
      <c r="B1952" s="33" t="e">
        <v>#N/A</v>
      </c>
      <c r="C1952" t="e">
        <v>#N/A</v>
      </c>
      <c r="D1952" t="e">
        <v>#N/A</v>
      </c>
      <c r="E1952" s="69" t="e">
        <v>#N/A</v>
      </c>
      <c r="F1952" s="3" t="e">
        <v>#N/A</v>
      </c>
      <c r="G1952" s="3" t="e">
        <v>#N/A</v>
      </c>
      <c r="H1952" s="3" t="e">
        <v>#N/A</v>
      </c>
      <c r="I1952" s="80" t="e">
        <v>#N/A</v>
      </c>
      <c r="J1952" s="80" t="e">
        <v>#N/A</v>
      </c>
      <c r="K1952" s="85" t="e">
        <v>#N/A</v>
      </c>
      <c r="L1952" s="9" t="e">
        <v>#N/A</v>
      </c>
      <c r="M1952" s="93" t="e">
        <v>#N/A</v>
      </c>
      <c r="N1952" s="8" t="e">
        <v>#N/A</v>
      </c>
      <c r="O1952" t="e">
        <v>#N/A</v>
      </c>
      <c r="P1952" t="e">
        <v>#N/A</v>
      </c>
      <c r="Q1952" t="e">
        <v>#N/A</v>
      </c>
      <c r="R1952" s="2" t="e">
        <v>#N/A</v>
      </c>
      <c r="S1952" t="e">
        <v>#N/A</v>
      </c>
      <c r="T1952" s="3" t="e">
        <v>#N/A</v>
      </c>
      <c r="U1952" s="3" t="e">
        <v>#N/A</v>
      </c>
      <c r="V1952" t="e">
        <v>#N/A</v>
      </c>
      <c r="W1952" t="e">
        <v>#N/A</v>
      </c>
      <c r="X1952" t="e">
        <v>#N/A</v>
      </c>
      <c r="Y1952" s="3" t="e">
        <v>#N/A</v>
      </c>
      <c r="Z1952" s="8" t="e">
        <v>#N/A</v>
      </c>
      <c r="AA1952" s="30" t="e">
        <v>#N/A</v>
      </c>
      <c r="AB1952" t="e">
        <v>#N/A</v>
      </c>
      <c r="AC1952" t="e">
        <v>#N/A</v>
      </c>
      <c r="AD1952" t="e">
        <v>#N/A</v>
      </c>
      <c r="AE1952" t="e">
        <v>#N/A</v>
      </c>
      <c r="AF1952" t="e">
        <v>#N/A</v>
      </c>
    </row>
    <row r="1953" spans="1:32" x14ac:dyDescent="0.25">
      <c r="A1953" t="e">
        <v>#N/A</v>
      </c>
      <c r="B1953" s="33" t="e">
        <v>#N/A</v>
      </c>
      <c r="C1953" t="e">
        <v>#N/A</v>
      </c>
      <c r="D1953" t="e">
        <v>#N/A</v>
      </c>
      <c r="E1953" s="69" t="e">
        <v>#N/A</v>
      </c>
      <c r="F1953" s="3" t="e">
        <v>#N/A</v>
      </c>
      <c r="G1953" s="3" t="e">
        <v>#N/A</v>
      </c>
      <c r="H1953" s="3" t="e">
        <v>#N/A</v>
      </c>
      <c r="I1953" s="80" t="e">
        <v>#N/A</v>
      </c>
      <c r="J1953" s="80" t="e">
        <v>#N/A</v>
      </c>
      <c r="K1953" s="85" t="e">
        <v>#N/A</v>
      </c>
      <c r="L1953" s="9" t="e">
        <v>#N/A</v>
      </c>
      <c r="M1953" s="93" t="e">
        <v>#N/A</v>
      </c>
      <c r="N1953" s="8" t="e">
        <v>#N/A</v>
      </c>
      <c r="O1953" t="e">
        <v>#N/A</v>
      </c>
      <c r="P1953" t="e">
        <v>#N/A</v>
      </c>
      <c r="Q1953" t="e">
        <v>#N/A</v>
      </c>
      <c r="R1953" s="2" t="e">
        <v>#N/A</v>
      </c>
      <c r="S1953" t="e">
        <v>#N/A</v>
      </c>
      <c r="T1953" s="3" t="e">
        <v>#N/A</v>
      </c>
      <c r="U1953" s="3" t="e">
        <v>#N/A</v>
      </c>
      <c r="V1953" t="e">
        <v>#N/A</v>
      </c>
      <c r="W1953" t="e">
        <v>#N/A</v>
      </c>
      <c r="X1953" t="e">
        <v>#N/A</v>
      </c>
      <c r="Y1953" s="3" t="e">
        <v>#N/A</v>
      </c>
      <c r="Z1953" s="8" t="e">
        <v>#N/A</v>
      </c>
      <c r="AA1953" s="30" t="e">
        <v>#N/A</v>
      </c>
      <c r="AB1953" t="e">
        <v>#N/A</v>
      </c>
      <c r="AC1953" t="e">
        <v>#N/A</v>
      </c>
      <c r="AD1953" t="e">
        <v>#N/A</v>
      </c>
      <c r="AE1953" t="e">
        <v>#N/A</v>
      </c>
      <c r="AF1953" t="e">
        <v>#N/A</v>
      </c>
    </row>
    <row r="1954" spans="1:32" x14ac:dyDescent="0.25">
      <c r="A1954" t="e">
        <v>#N/A</v>
      </c>
      <c r="B1954" s="33" t="e">
        <v>#N/A</v>
      </c>
      <c r="C1954" t="e">
        <v>#N/A</v>
      </c>
      <c r="D1954" t="e">
        <v>#N/A</v>
      </c>
      <c r="E1954" s="69" t="e">
        <v>#N/A</v>
      </c>
      <c r="F1954" s="3" t="e">
        <v>#N/A</v>
      </c>
      <c r="G1954" s="3" t="e">
        <v>#N/A</v>
      </c>
      <c r="H1954" s="3" t="e">
        <v>#N/A</v>
      </c>
      <c r="I1954" s="80" t="e">
        <v>#N/A</v>
      </c>
      <c r="J1954" s="80" t="e">
        <v>#N/A</v>
      </c>
      <c r="K1954" s="85" t="e">
        <v>#N/A</v>
      </c>
      <c r="L1954" s="9" t="e">
        <v>#N/A</v>
      </c>
      <c r="M1954" s="93" t="e">
        <v>#N/A</v>
      </c>
      <c r="N1954" s="8" t="e">
        <v>#N/A</v>
      </c>
      <c r="O1954" t="e">
        <v>#N/A</v>
      </c>
      <c r="P1954" t="e">
        <v>#N/A</v>
      </c>
      <c r="Q1954" t="e">
        <v>#N/A</v>
      </c>
      <c r="R1954" s="2" t="e">
        <v>#N/A</v>
      </c>
      <c r="S1954" t="e">
        <v>#N/A</v>
      </c>
      <c r="T1954" s="3" t="e">
        <v>#N/A</v>
      </c>
      <c r="U1954" s="3" t="e">
        <v>#N/A</v>
      </c>
      <c r="V1954" t="e">
        <v>#N/A</v>
      </c>
      <c r="W1954" t="e">
        <v>#N/A</v>
      </c>
      <c r="X1954" t="e">
        <v>#N/A</v>
      </c>
      <c r="Y1954" s="3" t="e">
        <v>#N/A</v>
      </c>
      <c r="Z1954" s="8" t="e">
        <v>#N/A</v>
      </c>
      <c r="AA1954" s="30" t="e">
        <v>#N/A</v>
      </c>
      <c r="AB1954" t="e">
        <v>#N/A</v>
      </c>
      <c r="AC1954" t="e">
        <v>#N/A</v>
      </c>
      <c r="AD1954" t="e">
        <v>#N/A</v>
      </c>
      <c r="AE1954" t="e">
        <v>#N/A</v>
      </c>
      <c r="AF1954" t="e">
        <v>#N/A</v>
      </c>
    </row>
    <row r="1955" spans="1:32" x14ac:dyDescent="0.25">
      <c r="A1955" t="e">
        <v>#N/A</v>
      </c>
      <c r="B1955" s="33" t="e">
        <v>#N/A</v>
      </c>
      <c r="C1955" t="e">
        <v>#N/A</v>
      </c>
      <c r="D1955" t="e">
        <v>#N/A</v>
      </c>
      <c r="E1955" s="69" t="e">
        <v>#N/A</v>
      </c>
      <c r="F1955" s="3" t="e">
        <v>#N/A</v>
      </c>
      <c r="G1955" s="3" t="e">
        <v>#N/A</v>
      </c>
      <c r="H1955" s="3" t="e">
        <v>#N/A</v>
      </c>
      <c r="I1955" s="80" t="e">
        <v>#N/A</v>
      </c>
      <c r="J1955" s="80" t="e">
        <v>#N/A</v>
      </c>
      <c r="K1955" s="85" t="e">
        <v>#N/A</v>
      </c>
      <c r="L1955" s="9" t="e">
        <v>#N/A</v>
      </c>
      <c r="M1955" s="93" t="e">
        <v>#N/A</v>
      </c>
      <c r="N1955" s="8" t="e">
        <v>#N/A</v>
      </c>
      <c r="O1955" t="e">
        <v>#N/A</v>
      </c>
      <c r="P1955" t="e">
        <v>#N/A</v>
      </c>
      <c r="Q1955" t="e">
        <v>#N/A</v>
      </c>
      <c r="R1955" s="2" t="e">
        <v>#N/A</v>
      </c>
      <c r="S1955" t="e">
        <v>#N/A</v>
      </c>
      <c r="T1955" s="3" t="e">
        <v>#N/A</v>
      </c>
      <c r="U1955" s="3" t="e">
        <v>#N/A</v>
      </c>
      <c r="V1955" t="e">
        <v>#N/A</v>
      </c>
      <c r="W1955" t="e">
        <v>#N/A</v>
      </c>
      <c r="X1955" t="e">
        <v>#N/A</v>
      </c>
      <c r="Y1955" s="3" t="e">
        <v>#N/A</v>
      </c>
      <c r="Z1955" s="8" t="e">
        <v>#N/A</v>
      </c>
      <c r="AA1955" s="30" t="e">
        <v>#N/A</v>
      </c>
      <c r="AB1955" t="e">
        <v>#N/A</v>
      </c>
      <c r="AC1955" t="e">
        <v>#N/A</v>
      </c>
      <c r="AD1955" t="e">
        <v>#N/A</v>
      </c>
      <c r="AE1955" t="e">
        <v>#N/A</v>
      </c>
      <c r="AF1955" t="e">
        <v>#N/A</v>
      </c>
    </row>
    <row r="1956" spans="1:32" x14ac:dyDescent="0.25">
      <c r="A1956" t="e">
        <v>#N/A</v>
      </c>
      <c r="B1956" s="33" t="e">
        <v>#N/A</v>
      </c>
      <c r="C1956" t="e">
        <v>#N/A</v>
      </c>
      <c r="D1956" t="e">
        <v>#N/A</v>
      </c>
      <c r="E1956" s="69" t="e">
        <v>#N/A</v>
      </c>
      <c r="F1956" s="3" t="e">
        <v>#N/A</v>
      </c>
      <c r="G1956" s="3" t="e">
        <v>#N/A</v>
      </c>
      <c r="H1956" s="3" t="e">
        <v>#N/A</v>
      </c>
      <c r="I1956" s="80" t="e">
        <v>#N/A</v>
      </c>
      <c r="J1956" s="80" t="e">
        <v>#N/A</v>
      </c>
      <c r="K1956" s="85" t="e">
        <v>#N/A</v>
      </c>
      <c r="L1956" s="9" t="e">
        <v>#N/A</v>
      </c>
      <c r="M1956" s="93" t="e">
        <v>#N/A</v>
      </c>
      <c r="N1956" s="8" t="e">
        <v>#N/A</v>
      </c>
      <c r="O1956" t="e">
        <v>#N/A</v>
      </c>
      <c r="P1956" t="e">
        <v>#N/A</v>
      </c>
      <c r="Q1956" t="e">
        <v>#N/A</v>
      </c>
      <c r="R1956" s="2" t="e">
        <v>#N/A</v>
      </c>
      <c r="S1956" t="e">
        <v>#N/A</v>
      </c>
      <c r="T1956" s="3" t="e">
        <v>#N/A</v>
      </c>
      <c r="U1956" s="3" t="e">
        <v>#N/A</v>
      </c>
      <c r="V1956" t="e">
        <v>#N/A</v>
      </c>
      <c r="W1956" t="e">
        <v>#N/A</v>
      </c>
      <c r="X1956" t="e">
        <v>#N/A</v>
      </c>
      <c r="Y1956" s="3" t="e">
        <v>#N/A</v>
      </c>
      <c r="Z1956" s="8" t="e">
        <v>#N/A</v>
      </c>
      <c r="AA1956" s="30" t="e">
        <v>#N/A</v>
      </c>
      <c r="AB1956" t="e">
        <v>#N/A</v>
      </c>
      <c r="AC1956" t="e">
        <v>#N/A</v>
      </c>
      <c r="AD1956" t="e">
        <v>#N/A</v>
      </c>
      <c r="AE1956" t="e">
        <v>#N/A</v>
      </c>
      <c r="AF1956" t="e">
        <v>#N/A</v>
      </c>
    </row>
    <row r="1957" spans="1:32" x14ac:dyDescent="0.25">
      <c r="A1957" t="e">
        <v>#N/A</v>
      </c>
      <c r="B1957" s="33" t="e">
        <v>#N/A</v>
      </c>
      <c r="C1957" t="e">
        <v>#N/A</v>
      </c>
      <c r="D1957" t="e">
        <v>#N/A</v>
      </c>
      <c r="E1957" s="69" t="e">
        <v>#N/A</v>
      </c>
      <c r="F1957" s="3" t="e">
        <v>#N/A</v>
      </c>
      <c r="G1957" s="3" t="e">
        <v>#N/A</v>
      </c>
      <c r="H1957" s="3" t="e">
        <v>#N/A</v>
      </c>
      <c r="I1957" s="80" t="e">
        <v>#N/A</v>
      </c>
      <c r="J1957" s="80" t="e">
        <v>#N/A</v>
      </c>
      <c r="K1957" s="85" t="e">
        <v>#N/A</v>
      </c>
      <c r="L1957" s="9" t="e">
        <v>#N/A</v>
      </c>
      <c r="M1957" s="93" t="e">
        <v>#N/A</v>
      </c>
      <c r="N1957" s="8" t="e">
        <v>#N/A</v>
      </c>
      <c r="O1957" t="e">
        <v>#N/A</v>
      </c>
      <c r="P1957" t="e">
        <v>#N/A</v>
      </c>
      <c r="Q1957" t="e">
        <v>#N/A</v>
      </c>
      <c r="R1957" s="2" t="e">
        <v>#N/A</v>
      </c>
      <c r="S1957" t="e">
        <v>#N/A</v>
      </c>
      <c r="T1957" s="3" t="e">
        <v>#N/A</v>
      </c>
      <c r="U1957" s="3" t="e">
        <v>#N/A</v>
      </c>
      <c r="V1957" t="e">
        <v>#N/A</v>
      </c>
      <c r="W1957" t="e">
        <v>#N/A</v>
      </c>
      <c r="X1957" t="e">
        <v>#N/A</v>
      </c>
      <c r="Y1957" s="3" t="e">
        <v>#N/A</v>
      </c>
      <c r="Z1957" s="8" t="e">
        <v>#N/A</v>
      </c>
      <c r="AA1957" s="30" t="e">
        <v>#N/A</v>
      </c>
      <c r="AB1957" t="e">
        <v>#N/A</v>
      </c>
      <c r="AC1957" t="e">
        <v>#N/A</v>
      </c>
      <c r="AD1957" t="e">
        <v>#N/A</v>
      </c>
      <c r="AE1957" t="e">
        <v>#N/A</v>
      </c>
      <c r="AF1957" t="e">
        <v>#N/A</v>
      </c>
    </row>
    <row r="1958" spans="1:32" x14ac:dyDescent="0.25">
      <c r="A1958" t="e">
        <v>#N/A</v>
      </c>
      <c r="B1958" s="33" t="e">
        <v>#N/A</v>
      </c>
      <c r="C1958" t="e">
        <v>#N/A</v>
      </c>
      <c r="D1958" t="e">
        <v>#N/A</v>
      </c>
      <c r="E1958" s="69" t="e">
        <v>#N/A</v>
      </c>
      <c r="F1958" s="3" t="e">
        <v>#N/A</v>
      </c>
      <c r="G1958" s="3" t="e">
        <v>#N/A</v>
      </c>
      <c r="H1958" s="3" t="e">
        <v>#N/A</v>
      </c>
      <c r="I1958" s="80" t="e">
        <v>#N/A</v>
      </c>
      <c r="J1958" s="80" t="e">
        <v>#N/A</v>
      </c>
      <c r="K1958" s="85" t="e">
        <v>#N/A</v>
      </c>
      <c r="L1958" s="9" t="e">
        <v>#N/A</v>
      </c>
      <c r="M1958" s="93" t="e">
        <v>#N/A</v>
      </c>
      <c r="N1958" s="8" t="e">
        <v>#N/A</v>
      </c>
      <c r="O1958" t="e">
        <v>#N/A</v>
      </c>
      <c r="P1958" t="e">
        <v>#N/A</v>
      </c>
      <c r="Q1958" t="e">
        <v>#N/A</v>
      </c>
      <c r="R1958" s="2" t="e">
        <v>#N/A</v>
      </c>
      <c r="S1958" t="e">
        <v>#N/A</v>
      </c>
      <c r="T1958" s="3" t="e">
        <v>#N/A</v>
      </c>
      <c r="U1958" s="3" t="e">
        <v>#N/A</v>
      </c>
      <c r="V1958" t="e">
        <v>#N/A</v>
      </c>
      <c r="W1958" t="e">
        <v>#N/A</v>
      </c>
      <c r="X1958" t="e">
        <v>#N/A</v>
      </c>
      <c r="Y1958" s="3" t="e">
        <v>#N/A</v>
      </c>
      <c r="Z1958" s="8" t="e">
        <v>#N/A</v>
      </c>
      <c r="AA1958" s="30" t="e">
        <v>#N/A</v>
      </c>
      <c r="AB1958" t="e">
        <v>#N/A</v>
      </c>
      <c r="AC1958" t="e">
        <v>#N/A</v>
      </c>
      <c r="AD1958" t="e">
        <v>#N/A</v>
      </c>
      <c r="AE1958" t="e">
        <v>#N/A</v>
      </c>
      <c r="AF1958" t="e">
        <v>#N/A</v>
      </c>
    </row>
    <row r="1959" spans="1:32" x14ac:dyDescent="0.25">
      <c r="A1959" t="e">
        <v>#N/A</v>
      </c>
      <c r="B1959" s="33" t="e">
        <v>#N/A</v>
      </c>
      <c r="C1959" t="e">
        <v>#N/A</v>
      </c>
      <c r="D1959" t="e">
        <v>#N/A</v>
      </c>
      <c r="E1959" s="69" t="e">
        <v>#N/A</v>
      </c>
      <c r="F1959" s="3" t="e">
        <v>#N/A</v>
      </c>
      <c r="G1959" s="3" t="e">
        <v>#N/A</v>
      </c>
      <c r="H1959" s="3" t="e">
        <v>#N/A</v>
      </c>
      <c r="I1959" s="80" t="e">
        <v>#N/A</v>
      </c>
      <c r="J1959" s="80" t="e">
        <v>#N/A</v>
      </c>
      <c r="K1959" s="85" t="e">
        <v>#N/A</v>
      </c>
      <c r="L1959" s="9" t="e">
        <v>#N/A</v>
      </c>
      <c r="M1959" s="93" t="e">
        <v>#N/A</v>
      </c>
      <c r="N1959" s="8" t="e">
        <v>#N/A</v>
      </c>
      <c r="O1959" t="e">
        <v>#N/A</v>
      </c>
      <c r="P1959" t="e">
        <v>#N/A</v>
      </c>
      <c r="Q1959" t="e">
        <v>#N/A</v>
      </c>
      <c r="R1959" s="2" t="e">
        <v>#N/A</v>
      </c>
      <c r="S1959" t="e">
        <v>#N/A</v>
      </c>
      <c r="T1959" s="3" t="e">
        <v>#N/A</v>
      </c>
      <c r="U1959" s="3" t="e">
        <v>#N/A</v>
      </c>
      <c r="V1959" t="e">
        <v>#N/A</v>
      </c>
      <c r="W1959" t="e">
        <v>#N/A</v>
      </c>
      <c r="X1959" t="e">
        <v>#N/A</v>
      </c>
      <c r="Y1959" s="3" t="e">
        <v>#N/A</v>
      </c>
      <c r="Z1959" s="8" t="e">
        <v>#N/A</v>
      </c>
      <c r="AA1959" s="30" t="e">
        <v>#N/A</v>
      </c>
      <c r="AB1959" t="e">
        <v>#N/A</v>
      </c>
      <c r="AC1959" t="e">
        <v>#N/A</v>
      </c>
      <c r="AD1959" t="e">
        <v>#N/A</v>
      </c>
      <c r="AE1959" t="e">
        <v>#N/A</v>
      </c>
      <c r="AF1959" t="e">
        <v>#N/A</v>
      </c>
    </row>
    <row r="1960" spans="1:32" x14ac:dyDescent="0.25">
      <c r="A1960" t="e">
        <v>#N/A</v>
      </c>
      <c r="B1960" s="33" t="e">
        <v>#N/A</v>
      </c>
      <c r="C1960" t="e">
        <v>#N/A</v>
      </c>
      <c r="D1960" t="e">
        <v>#N/A</v>
      </c>
      <c r="E1960" s="69" t="e">
        <v>#N/A</v>
      </c>
      <c r="F1960" s="3" t="e">
        <v>#N/A</v>
      </c>
      <c r="G1960" s="3" t="e">
        <v>#N/A</v>
      </c>
      <c r="H1960" s="3" t="e">
        <v>#N/A</v>
      </c>
      <c r="I1960" s="80" t="e">
        <v>#N/A</v>
      </c>
      <c r="J1960" s="80" t="e">
        <v>#N/A</v>
      </c>
      <c r="K1960" s="85" t="e">
        <v>#N/A</v>
      </c>
      <c r="L1960" s="9" t="e">
        <v>#N/A</v>
      </c>
      <c r="M1960" s="93" t="e">
        <v>#N/A</v>
      </c>
      <c r="N1960" s="8" t="e">
        <v>#N/A</v>
      </c>
      <c r="O1960" t="e">
        <v>#N/A</v>
      </c>
      <c r="P1960" t="e">
        <v>#N/A</v>
      </c>
      <c r="Q1960" t="e">
        <v>#N/A</v>
      </c>
      <c r="R1960" s="2" t="e">
        <v>#N/A</v>
      </c>
      <c r="S1960" t="e">
        <v>#N/A</v>
      </c>
      <c r="T1960" s="3" t="e">
        <v>#N/A</v>
      </c>
      <c r="U1960" s="3" t="e">
        <v>#N/A</v>
      </c>
      <c r="V1960" t="e">
        <v>#N/A</v>
      </c>
      <c r="W1960" t="e">
        <v>#N/A</v>
      </c>
      <c r="X1960" t="e">
        <v>#N/A</v>
      </c>
      <c r="Y1960" s="3" t="e">
        <v>#N/A</v>
      </c>
      <c r="Z1960" s="8" t="e">
        <v>#N/A</v>
      </c>
      <c r="AA1960" s="30" t="e">
        <v>#N/A</v>
      </c>
      <c r="AB1960" t="e">
        <v>#N/A</v>
      </c>
      <c r="AC1960" t="e">
        <v>#N/A</v>
      </c>
      <c r="AD1960" t="e">
        <v>#N/A</v>
      </c>
      <c r="AE1960" t="e">
        <v>#N/A</v>
      </c>
      <c r="AF1960" t="e">
        <v>#N/A</v>
      </c>
    </row>
    <row r="1961" spans="1:32" x14ac:dyDescent="0.25">
      <c r="A1961" t="e">
        <v>#N/A</v>
      </c>
      <c r="B1961" s="33" t="e">
        <v>#N/A</v>
      </c>
      <c r="C1961" t="e">
        <v>#N/A</v>
      </c>
      <c r="D1961" t="e">
        <v>#N/A</v>
      </c>
      <c r="E1961" s="69" t="e">
        <v>#N/A</v>
      </c>
      <c r="F1961" s="3" t="e">
        <v>#N/A</v>
      </c>
      <c r="G1961" s="3" t="e">
        <v>#N/A</v>
      </c>
      <c r="H1961" s="3" t="e">
        <v>#N/A</v>
      </c>
      <c r="I1961" s="80" t="e">
        <v>#N/A</v>
      </c>
      <c r="J1961" s="80" t="e">
        <v>#N/A</v>
      </c>
      <c r="K1961" s="85" t="e">
        <v>#N/A</v>
      </c>
      <c r="L1961" s="9" t="e">
        <v>#N/A</v>
      </c>
      <c r="M1961" s="93" t="e">
        <v>#N/A</v>
      </c>
      <c r="N1961" s="8" t="e">
        <v>#N/A</v>
      </c>
      <c r="O1961" t="e">
        <v>#N/A</v>
      </c>
      <c r="P1961" t="e">
        <v>#N/A</v>
      </c>
      <c r="Q1961" t="e">
        <v>#N/A</v>
      </c>
      <c r="R1961" s="2" t="e">
        <v>#N/A</v>
      </c>
      <c r="S1961" t="e">
        <v>#N/A</v>
      </c>
      <c r="T1961" s="3" t="e">
        <v>#N/A</v>
      </c>
      <c r="U1961" s="3" t="e">
        <v>#N/A</v>
      </c>
      <c r="V1961" t="e">
        <v>#N/A</v>
      </c>
      <c r="W1961" t="e">
        <v>#N/A</v>
      </c>
      <c r="X1961" t="e">
        <v>#N/A</v>
      </c>
      <c r="Y1961" s="3" t="e">
        <v>#N/A</v>
      </c>
      <c r="Z1961" s="8" t="e">
        <v>#N/A</v>
      </c>
      <c r="AA1961" s="30" t="e">
        <v>#N/A</v>
      </c>
      <c r="AB1961" t="e">
        <v>#N/A</v>
      </c>
      <c r="AC1961" t="e">
        <v>#N/A</v>
      </c>
      <c r="AD1961" t="e">
        <v>#N/A</v>
      </c>
      <c r="AE1961" t="e">
        <v>#N/A</v>
      </c>
      <c r="AF1961" t="e">
        <v>#N/A</v>
      </c>
    </row>
    <row r="1962" spans="1:32" x14ac:dyDescent="0.25">
      <c r="A1962" t="e">
        <v>#N/A</v>
      </c>
      <c r="B1962" s="33" t="e">
        <v>#N/A</v>
      </c>
      <c r="C1962" t="e">
        <v>#N/A</v>
      </c>
      <c r="D1962" t="e">
        <v>#N/A</v>
      </c>
      <c r="E1962" s="69" t="e">
        <v>#N/A</v>
      </c>
      <c r="F1962" s="3" t="e">
        <v>#N/A</v>
      </c>
      <c r="G1962" s="3" t="e">
        <v>#N/A</v>
      </c>
      <c r="H1962" s="3" t="e">
        <v>#N/A</v>
      </c>
      <c r="I1962" s="80" t="e">
        <v>#N/A</v>
      </c>
      <c r="J1962" s="80" t="e">
        <v>#N/A</v>
      </c>
      <c r="K1962" s="85" t="e">
        <v>#N/A</v>
      </c>
      <c r="L1962" s="9" t="e">
        <v>#N/A</v>
      </c>
      <c r="M1962" s="93" t="e">
        <v>#N/A</v>
      </c>
      <c r="N1962" s="8" t="e">
        <v>#N/A</v>
      </c>
      <c r="O1962" t="e">
        <v>#N/A</v>
      </c>
      <c r="P1962" t="e">
        <v>#N/A</v>
      </c>
      <c r="Q1962" t="e">
        <v>#N/A</v>
      </c>
      <c r="R1962" s="2" t="e">
        <v>#N/A</v>
      </c>
      <c r="S1962" t="e">
        <v>#N/A</v>
      </c>
      <c r="T1962" s="3" t="e">
        <v>#N/A</v>
      </c>
      <c r="U1962" s="3" t="e">
        <v>#N/A</v>
      </c>
      <c r="V1962" t="e">
        <v>#N/A</v>
      </c>
      <c r="W1962" t="e">
        <v>#N/A</v>
      </c>
      <c r="X1962" t="e">
        <v>#N/A</v>
      </c>
      <c r="Y1962" s="3" t="e">
        <v>#N/A</v>
      </c>
      <c r="Z1962" s="8" t="e">
        <v>#N/A</v>
      </c>
      <c r="AA1962" s="30" t="e">
        <v>#N/A</v>
      </c>
      <c r="AB1962" t="e">
        <v>#N/A</v>
      </c>
      <c r="AC1962" t="e">
        <v>#N/A</v>
      </c>
      <c r="AD1962" t="e">
        <v>#N/A</v>
      </c>
      <c r="AE1962" t="e">
        <v>#N/A</v>
      </c>
      <c r="AF1962" t="e">
        <v>#N/A</v>
      </c>
    </row>
    <row r="1963" spans="1:32" x14ac:dyDescent="0.25">
      <c r="A1963" t="e">
        <v>#N/A</v>
      </c>
      <c r="B1963" s="33" t="e">
        <v>#N/A</v>
      </c>
      <c r="C1963" t="e">
        <v>#N/A</v>
      </c>
      <c r="D1963" t="e">
        <v>#N/A</v>
      </c>
      <c r="E1963" s="69" t="e">
        <v>#N/A</v>
      </c>
      <c r="F1963" s="3" t="e">
        <v>#N/A</v>
      </c>
      <c r="G1963" s="3" t="e">
        <v>#N/A</v>
      </c>
      <c r="H1963" s="3" t="e">
        <v>#N/A</v>
      </c>
      <c r="I1963" s="80" t="e">
        <v>#N/A</v>
      </c>
      <c r="J1963" s="80" t="e">
        <v>#N/A</v>
      </c>
      <c r="K1963" s="85" t="e">
        <v>#N/A</v>
      </c>
      <c r="L1963" s="9" t="e">
        <v>#N/A</v>
      </c>
      <c r="M1963" s="93" t="e">
        <v>#N/A</v>
      </c>
      <c r="N1963" s="8" t="e">
        <v>#N/A</v>
      </c>
      <c r="O1963" t="e">
        <v>#N/A</v>
      </c>
      <c r="P1963" t="e">
        <v>#N/A</v>
      </c>
      <c r="Q1963" t="e">
        <v>#N/A</v>
      </c>
      <c r="R1963" s="2" t="e">
        <v>#N/A</v>
      </c>
      <c r="S1963" t="e">
        <v>#N/A</v>
      </c>
      <c r="T1963" s="3" t="e">
        <v>#N/A</v>
      </c>
      <c r="U1963" s="3" t="e">
        <v>#N/A</v>
      </c>
      <c r="V1963" t="e">
        <v>#N/A</v>
      </c>
      <c r="W1963" t="e">
        <v>#N/A</v>
      </c>
      <c r="X1963" t="e">
        <v>#N/A</v>
      </c>
      <c r="Y1963" s="3" t="e">
        <v>#N/A</v>
      </c>
      <c r="Z1963" s="8" t="e">
        <v>#N/A</v>
      </c>
      <c r="AA1963" s="30" t="e">
        <v>#N/A</v>
      </c>
      <c r="AB1963" t="e">
        <v>#N/A</v>
      </c>
      <c r="AC1963" t="e">
        <v>#N/A</v>
      </c>
      <c r="AD1963" t="e">
        <v>#N/A</v>
      </c>
      <c r="AE1963" t="e">
        <v>#N/A</v>
      </c>
      <c r="AF1963" t="e">
        <v>#N/A</v>
      </c>
    </row>
    <row r="1964" spans="1:32" x14ac:dyDescent="0.25">
      <c r="A1964" t="e">
        <v>#N/A</v>
      </c>
      <c r="B1964" s="33" t="e">
        <v>#N/A</v>
      </c>
      <c r="C1964" t="e">
        <v>#N/A</v>
      </c>
      <c r="D1964" t="e">
        <v>#N/A</v>
      </c>
      <c r="E1964" s="69" t="e">
        <v>#N/A</v>
      </c>
      <c r="F1964" s="3" t="e">
        <v>#N/A</v>
      </c>
      <c r="G1964" s="3" t="e">
        <v>#N/A</v>
      </c>
      <c r="H1964" s="3" t="e">
        <v>#N/A</v>
      </c>
      <c r="I1964" s="80" t="e">
        <v>#N/A</v>
      </c>
      <c r="J1964" s="80" t="e">
        <v>#N/A</v>
      </c>
      <c r="K1964" s="85" t="e">
        <v>#N/A</v>
      </c>
      <c r="L1964" s="9" t="e">
        <v>#N/A</v>
      </c>
      <c r="M1964" s="93" t="e">
        <v>#N/A</v>
      </c>
      <c r="N1964" s="8" t="e">
        <v>#N/A</v>
      </c>
      <c r="O1964" t="e">
        <v>#N/A</v>
      </c>
      <c r="P1964" t="e">
        <v>#N/A</v>
      </c>
      <c r="Q1964" t="e">
        <v>#N/A</v>
      </c>
      <c r="R1964" s="2" t="e">
        <v>#N/A</v>
      </c>
      <c r="S1964" t="e">
        <v>#N/A</v>
      </c>
      <c r="T1964" s="3" t="e">
        <v>#N/A</v>
      </c>
      <c r="U1964" s="3" t="e">
        <v>#N/A</v>
      </c>
      <c r="V1964" t="e">
        <v>#N/A</v>
      </c>
      <c r="W1964" t="e">
        <v>#N/A</v>
      </c>
      <c r="X1964" t="e">
        <v>#N/A</v>
      </c>
      <c r="Y1964" s="3" t="e">
        <v>#N/A</v>
      </c>
      <c r="Z1964" s="8" t="e">
        <v>#N/A</v>
      </c>
      <c r="AA1964" s="30" t="e">
        <v>#N/A</v>
      </c>
      <c r="AB1964" t="e">
        <v>#N/A</v>
      </c>
      <c r="AC1964" t="e">
        <v>#N/A</v>
      </c>
      <c r="AD1964" t="e">
        <v>#N/A</v>
      </c>
      <c r="AE1964" t="e">
        <v>#N/A</v>
      </c>
      <c r="AF1964" t="e">
        <v>#N/A</v>
      </c>
    </row>
    <row r="1965" spans="1:32" x14ac:dyDescent="0.25">
      <c r="A1965" t="e">
        <v>#N/A</v>
      </c>
      <c r="B1965" s="33" t="e">
        <v>#N/A</v>
      </c>
      <c r="C1965" t="e">
        <v>#N/A</v>
      </c>
      <c r="D1965" t="e">
        <v>#N/A</v>
      </c>
      <c r="E1965" s="69" t="e">
        <v>#N/A</v>
      </c>
      <c r="F1965" s="3" t="e">
        <v>#N/A</v>
      </c>
      <c r="G1965" s="3" t="e">
        <v>#N/A</v>
      </c>
      <c r="H1965" s="3" t="e">
        <v>#N/A</v>
      </c>
      <c r="I1965" s="80" t="e">
        <v>#N/A</v>
      </c>
      <c r="J1965" s="80" t="e">
        <v>#N/A</v>
      </c>
      <c r="K1965" s="85" t="e">
        <v>#N/A</v>
      </c>
      <c r="L1965" s="9" t="e">
        <v>#N/A</v>
      </c>
      <c r="M1965" s="93" t="e">
        <v>#N/A</v>
      </c>
      <c r="N1965" s="8" t="e">
        <v>#N/A</v>
      </c>
      <c r="O1965" t="e">
        <v>#N/A</v>
      </c>
      <c r="P1965" t="e">
        <v>#N/A</v>
      </c>
      <c r="Q1965" t="e">
        <v>#N/A</v>
      </c>
      <c r="R1965" s="2" t="e">
        <v>#N/A</v>
      </c>
      <c r="S1965" t="e">
        <v>#N/A</v>
      </c>
      <c r="T1965" s="3" t="e">
        <v>#N/A</v>
      </c>
      <c r="U1965" s="3" t="e">
        <v>#N/A</v>
      </c>
      <c r="V1965" t="e">
        <v>#N/A</v>
      </c>
      <c r="W1965" t="e">
        <v>#N/A</v>
      </c>
      <c r="X1965" t="e">
        <v>#N/A</v>
      </c>
      <c r="Y1965" s="3" t="e">
        <v>#N/A</v>
      </c>
      <c r="Z1965" s="8" t="e">
        <v>#N/A</v>
      </c>
      <c r="AA1965" s="30" t="e">
        <v>#N/A</v>
      </c>
      <c r="AB1965" t="e">
        <v>#N/A</v>
      </c>
      <c r="AC1965" t="e">
        <v>#N/A</v>
      </c>
      <c r="AD1965" t="e">
        <v>#N/A</v>
      </c>
      <c r="AE1965" t="e">
        <v>#N/A</v>
      </c>
      <c r="AF1965" t="e">
        <v>#N/A</v>
      </c>
    </row>
    <row r="1966" spans="1:32" x14ac:dyDescent="0.25">
      <c r="A1966" t="e">
        <v>#N/A</v>
      </c>
      <c r="B1966" s="33" t="e">
        <v>#N/A</v>
      </c>
      <c r="C1966" t="e">
        <v>#N/A</v>
      </c>
      <c r="D1966" t="e">
        <v>#N/A</v>
      </c>
      <c r="E1966" s="69" t="e">
        <v>#N/A</v>
      </c>
      <c r="F1966" s="3" t="e">
        <v>#N/A</v>
      </c>
      <c r="G1966" s="3" t="e">
        <v>#N/A</v>
      </c>
      <c r="H1966" s="3" t="e">
        <v>#N/A</v>
      </c>
      <c r="I1966" s="80" t="e">
        <v>#N/A</v>
      </c>
      <c r="J1966" s="80" t="e">
        <v>#N/A</v>
      </c>
      <c r="K1966" s="85" t="e">
        <v>#N/A</v>
      </c>
      <c r="L1966" s="9" t="e">
        <v>#N/A</v>
      </c>
      <c r="M1966" s="93" t="e">
        <v>#N/A</v>
      </c>
      <c r="N1966" s="8" t="e">
        <v>#N/A</v>
      </c>
      <c r="O1966" t="e">
        <v>#N/A</v>
      </c>
      <c r="P1966" t="e">
        <v>#N/A</v>
      </c>
      <c r="Q1966" t="e">
        <v>#N/A</v>
      </c>
      <c r="R1966" s="2" t="e">
        <v>#N/A</v>
      </c>
      <c r="S1966" t="e">
        <v>#N/A</v>
      </c>
      <c r="T1966" s="3" t="e">
        <v>#N/A</v>
      </c>
      <c r="U1966" s="3" t="e">
        <v>#N/A</v>
      </c>
      <c r="V1966" t="e">
        <v>#N/A</v>
      </c>
      <c r="W1966" t="e">
        <v>#N/A</v>
      </c>
      <c r="X1966" t="e">
        <v>#N/A</v>
      </c>
      <c r="Y1966" s="3" t="e">
        <v>#N/A</v>
      </c>
      <c r="Z1966" s="8" t="e">
        <v>#N/A</v>
      </c>
      <c r="AA1966" s="30" t="e">
        <v>#N/A</v>
      </c>
      <c r="AB1966" t="e">
        <v>#N/A</v>
      </c>
      <c r="AC1966" t="e">
        <v>#N/A</v>
      </c>
      <c r="AD1966" t="e">
        <v>#N/A</v>
      </c>
      <c r="AE1966" t="e">
        <v>#N/A</v>
      </c>
      <c r="AF1966" t="e">
        <v>#N/A</v>
      </c>
    </row>
    <row r="1967" spans="1:32" x14ac:dyDescent="0.25">
      <c r="A1967" t="e">
        <v>#N/A</v>
      </c>
      <c r="B1967" s="33" t="e">
        <v>#N/A</v>
      </c>
      <c r="C1967" t="e">
        <v>#N/A</v>
      </c>
      <c r="D1967" t="e">
        <v>#N/A</v>
      </c>
      <c r="E1967" s="69" t="e">
        <v>#N/A</v>
      </c>
      <c r="F1967" s="3" t="e">
        <v>#N/A</v>
      </c>
      <c r="G1967" s="3" t="e">
        <v>#N/A</v>
      </c>
      <c r="H1967" s="3" t="e">
        <v>#N/A</v>
      </c>
      <c r="I1967" s="80" t="e">
        <v>#N/A</v>
      </c>
      <c r="J1967" s="80" t="e">
        <v>#N/A</v>
      </c>
      <c r="K1967" s="85" t="e">
        <v>#N/A</v>
      </c>
      <c r="L1967" s="9" t="e">
        <v>#N/A</v>
      </c>
      <c r="M1967" s="93" t="e">
        <v>#N/A</v>
      </c>
      <c r="N1967" s="8" t="e">
        <v>#N/A</v>
      </c>
      <c r="O1967" t="e">
        <v>#N/A</v>
      </c>
      <c r="P1967" t="e">
        <v>#N/A</v>
      </c>
      <c r="Q1967" t="e">
        <v>#N/A</v>
      </c>
      <c r="R1967" s="2" t="e">
        <v>#N/A</v>
      </c>
      <c r="S1967" t="e">
        <v>#N/A</v>
      </c>
      <c r="T1967" s="3" t="e">
        <v>#N/A</v>
      </c>
      <c r="U1967" s="3" t="e">
        <v>#N/A</v>
      </c>
      <c r="V1967" t="e">
        <v>#N/A</v>
      </c>
      <c r="W1967" t="e">
        <v>#N/A</v>
      </c>
      <c r="X1967" t="e">
        <v>#N/A</v>
      </c>
      <c r="Y1967" s="3" t="e">
        <v>#N/A</v>
      </c>
      <c r="Z1967" s="8" t="e">
        <v>#N/A</v>
      </c>
      <c r="AA1967" s="30" t="e">
        <v>#N/A</v>
      </c>
      <c r="AB1967" t="e">
        <v>#N/A</v>
      </c>
      <c r="AC1967" t="e">
        <v>#N/A</v>
      </c>
      <c r="AD1967" t="e">
        <v>#N/A</v>
      </c>
      <c r="AE1967" t="e">
        <v>#N/A</v>
      </c>
      <c r="AF1967" t="e">
        <v>#N/A</v>
      </c>
    </row>
    <row r="1968" spans="1:32" x14ac:dyDescent="0.25">
      <c r="A1968" t="e">
        <v>#N/A</v>
      </c>
      <c r="B1968" s="33" t="e">
        <v>#N/A</v>
      </c>
      <c r="C1968" t="e">
        <v>#N/A</v>
      </c>
      <c r="D1968" t="e">
        <v>#N/A</v>
      </c>
      <c r="E1968" s="69" t="e">
        <v>#N/A</v>
      </c>
      <c r="F1968" s="3" t="e">
        <v>#N/A</v>
      </c>
      <c r="G1968" s="3" t="e">
        <v>#N/A</v>
      </c>
      <c r="H1968" s="3" t="e">
        <v>#N/A</v>
      </c>
      <c r="I1968" s="80" t="e">
        <v>#N/A</v>
      </c>
      <c r="J1968" s="80" t="e">
        <v>#N/A</v>
      </c>
      <c r="K1968" s="85" t="e">
        <v>#N/A</v>
      </c>
      <c r="L1968" s="9" t="e">
        <v>#N/A</v>
      </c>
      <c r="M1968" s="93" t="e">
        <v>#N/A</v>
      </c>
      <c r="N1968" s="8" t="e">
        <v>#N/A</v>
      </c>
      <c r="O1968" t="e">
        <v>#N/A</v>
      </c>
      <c r="P1968" t="e">
        <v>#N/A</v>
      </c>
      <c r="Q1968" t="e">
        <v>#N/A</v>
      </c>
      <c r="R1968" s="2" t="e">
        <v>#N/A</v>
      </c>
      <c r="S1968" t="e">
        <v>#N/A</v>
      </c>
      <c r="T1968" s="3" t="e">
        <v>#N/A</v>
      </c>
      <c r="U1968" s="3" t="e">
        <v>#N/A</v>
      </c>
      <c r="V1968" t="e">
        <v>#N/A</v>
      </c>
      <c r="W1968" t="e">
        <v>#N/A</v>
      </c>
      <c r="X1968" t="e">
        <v>#N/A</v>
      </c>
      <c r="Y1968" s="3" t="e">
        <v>#N/A</v>
      </c>
      <c r="Z1968" s="8" t="e">
        <v>#N/A</v>
      </c>
      <c r="AA1968" s="30" t="e">
        <v>#N/A</v>
      </c>
      <c r="AB1968" t="e">
        <v>#N/A</v>
      </c>
      <c r="AC1968" t="e">
        <v>#N/A</v>
      </c>
      <c r="AD1968" t="e">
        <v>#N/A</v>
      </c>
      <c r="AE1968" t="e">
        <v>#N/A</v>
      </c>
      <c r="AF1968" t="e">
        <v>#N/A</v>
      </c>
    </row>
    <row r="1969" spans="1:32" x14ac:dyDescent="0.25">
      <c r="A1969" t="e">
        <v>#N/A</v>
      </c>
      <c r="B1969" s="33" t="e">
        <v>#N/A</v>
      </c>
      <c r="C1969" t="e">
        <v>#N/A</v>
      </c>
      <c r="D1969" t="e">
        <v>#N/A</v>
      </c>
      <c r="E1969" s="69" t="e">
        <v>#N/A</v>
      </c>
      <c r="F1969" s="3" t="e">
        <v>#N/A</v>
      </c>
      <c r="G1969" s="3" t="e">
        <v>#N/A</v>
      </c>
      <c r="H1969" s="3" t="e">
        <v>#N/A</v>
      </c>
      <c r="I1969" s="80" t="e">
        <v>#N/A</v>
      </c>
      <c r="J1969" s="80" t="e">
        <v>#N/A</v>
      </c>
      <c r="K1969" s="85" t="e">
        <v>#N/A</v>
      </c>
      <c r="L1969" s="9" t="e">
        <v>#N/A</v>
      </c>
      <c r="M1969" s="93" t="e">
        <v>#N/A</v>
      </c>
      <c r="N1969" s="8" t="e">
        <v>#N/A</v>
      </c>
      <c r="O1969" t="e">
        <v>#N/A</v>
      </c>
      <c r="P1969" t="e">
        <v>#N/A</v>
      </c>
      <c r="Q1969" t="e">
        <v>#N/A</v>
      </c>
      <c r="R1969" s="2" t="e">
        <v>#N/A</v>
      </c>
      <c r="S1969" t="e">
        <v>#N/A</v>
      </c>
      <c r="T1969" s="3" t="e">
        <v>#N/A</v>
      </c>
      <c r="U1969" s="3" t="e">
        <v>#N/A</v>
      </c>
      <c r="V1969" t="e">
        <v>#N/A</v>
      </c>
      <c r="W1969" t="e">
        <v>#N/A</v>
      </c>
      <c r="X1969" t="e">
        <v>#N/A</v>
      </c>
      <c r="Y1969" s="3" t="e">
        <v>#N/A</v>
      </c>
      <c r="Z1969" s="8" t="e">
        <v>#N/A</v>
      </c>
      <c r="AA1969" s="30" t="e">
        <v>#N/A</v>
      </c>
      <c r="AB1969" t="e">
        <v>#N/A</v>
      </c>
      <c r="AC1969" t="e">
        <v>#N/A</v>
      </c>
      <c r="AD1969" t="e">
        <v>#N/A</v>
      </c>
      <c r="AE1969" t="e">
        <v>#N/A</v>
      </c>
      <c r="AF1969" t="e">
        <v>#N/A</v>
      </c>
    </row>
    <row r="1970" spans="1:32" x14ac:dyDescent="0.25">
      <c r="A1970" t="e">
        <v>#N/A</v>
      </c>
      <c r="B1970" s="33" t="e">
        <v>#N/A</v>
      </c>
      <c r="C1970" t="e">
        <v>#N/A</v>
      </c>
      <c r="D1970" t="e">
        <v>#N/A</v>
      </c>
      <c r="E1970" s="69" t="e">
        <v>#N/A</v>
      </c>
      <c r="F1970" s="3" t="e">
        <v>#N/A</v>
      </c>
      <c r="G1970" s="3" t="e">
        <v>#N/A</v>
      </c>
      <c r="H1970" s="3" t="e">
        <v>#N/A</v>
      </c>
      <c r="I1970" s="80" t="e">
        <v>#N/A</v>
      </c>
      <c r="J1970" s="80" t="e">
        <v>#N/A</v>
      </c>
      <c r="K1970" s="85" t="e">
        <v>#N/A</v>
      </c>
      <c r="L1970" s="9" t="e">
        <v>#N/A</v>
      </c>
      <c r="M1970" s="93" t="e">
        <v>#N/A</v>
      </c>
      <c r="N1970" s="8" t="e">
        <v>#N/A</v>
      </c>
      <c r="O1970" t="e">
        <v>#N/A</v>
      </c>
      <c r="P1970" t="e">
        <v>#N/A</v>
      </c>
      <c r="Q1970" t="e">
        <v>#N/A</v>
      </c>
      <c r="R1970" s="2" t="e">
        <v>#N/A</v>
      </c>
      <c r="S1970" t="e">
        <v>#N/A</v>
      </c>
      <c r="T1970" s="3" t="e">
        <v>#N/A</v>
      </c>
      <c r="U1970" s="3" t="e">
        <v>#N/A</v>
      </c>
      <c r="V1970" t="e">
        <v>#N/A</v>
      </c>
      <c r="W1970" t="e">
        <v>#N/A</v>
      </c>
      <c r="X1970" t="e">
        <v>#N/A</v>
      </c>
      <c r="Y1970" s="3" t="e">
        <v>#N/A</v>
      </c>
      <c r="Z1970" s="8" t="e">
        <v>#N/A</v>
      </c>
      <c r="AA1970" s="30" t="e">
        <v>#N/A</v>
      </c>
      <c r="AB1970" t="e">
        <v>#N/A</v>
      </c>
      <c r="AC1970" t="e">
        <v>#N/A</v>
      </c>
      <c r="AD1970" t="e">
        <v>#N/A</v>
      </c>
      <c r="AE1970" t="e">
        <v>#N/A</v>
      </c>
      <c r="AF1970" t="e">
        <v>#N/A</v>
      </c>
    </row>
    <row r="1971" spans="1:32" x14ac:dyDescent="0.25">
      <c r="A1971" t="e">
        <v>#N/A</v>
      </c>
      <c r="B1971" s="33" t="e">
        <v>#N/A</v>
      </c>
      <c r="C1971" t="e">
        <v>#N/A</v>
      </c>
      <c r="D1971" t="e">
        <v>#N/A</v>
      </c>
      <c r="E1971" s="69" t="e">
        <v>#N/A</v>
      </c>
      <c r="F1971" s="3" t="e">
        <v>#N/A</v>
      </c>
      <c r="G1971" s="3" t="e">
        <v>#N/A</v>
      </c>
      <c r="H1971" s="3" t="e">
        <v>#N/A</v>
      </c>
      <c r="I1971" s="80" t="e">
        <v>#N/A</v>
      </c>
      <c r="J1971" s="80" t="e">
        <v>#N/A</v>
      </c>
      <c r="K1971" s="85" t="e">
        <v>#N/A</v>
      </c>
      <c r="L1971" s="9" t="e">
        <v>#N/A</v>
      </c>
      <c r="M1971" s="93" t="e">
        <v>#N/A</v>
      </c>
      <c r="N1971" s="8" t="e">
        <v>#N/A</v>
      </c>
      <c r="O1971" t="e">
        <v>#N/A</v>
      </c>
      <c r="P1971" t="e">
        <v>#N/A</v>
      </c>
      <c r="Q1971" t="e">
        <v>#N/A</v>
      </c>
      <c r="R1971" s="2" t="e">
        <v>#N/A</v>
      </c>
      <c r="S1971" t="e">
        <v>#N/A</v>
      </c>
      <c r="T1971" s="3" t="e">
        <v>#N/A</v>
      </c>
      <c r="U1971" s="3" t="e">
        <v>#N/A</v>
      </c>
      <c r="V1971" t="e">
        <v>#N/A</v>
      </c>
      <c r="W1971" t="e">
        <v>#N/A</v>
      </c>
      <c r="X1971" t="e">
        <v>#N/A</v>
      </c>
      <c r="Y1971" s="3" t="e">
        <v>#N/A</v>
      </c>
      <c r="Z1971" s="8" t="e">
        <v>#N/A</v>
      </c>
      <c r="AA1971" s="30" t="e">
        <v>#N/A</v>
      </c>
      <c r="AB1971" t="e">
        <v>#N/A</v>
      </c>
      <c r="AC1971" t="e">
        <v>#N/A</v>
      </c>
      <c r="AD1971" t="e">
        <v>#N/A</v>
      </c>
      <c r="AE1971" t="e">
        <v>#N/A</v>
      </c>
      <c r="AF1971" t="e">
        <v>#N/A</v>
      </c>
    </row>
    <row r="1972" spans="1:32" x14ac:dyDescent="0.25">
      <c r="A1972" t="e">
        <v>#N/A</v>
      </c>
      <c r="B1972" s="33" t="e">
        <v>#N/A</v>
      </c>
      <c r="C1972" t="e">
        <v>#N/A</v>
      </c>
      <c r="D1972" t="e">
        <v>#N/A</v>
      </c>
      <c r="E1972" s="69" t="e">
        <v>#N/A</v>
      </c>
      <c r="F1972" s="3" t="e">
        <v>#N/A</v>
      </c>
      <c r="G1972" s="3" t="e">
        <v>#N/A</v>
      </c>
      <c r="H1972" s="3" t="e">
        <v>#N/A</v>
      </c>
      <c r="I1972" s="80" t="e">
        <v>#N/A</v>
      </c>
      <c r="J1972" s="80" t="e">
        <v>#N/A</v>
      </c>
      <c r="K1972" s="85" t="e">
        <v>#N/A</v>
      </c>
      <c r="L1972" s="9" t="e">
        <v>#N/A</v>
      </c>
      <c r="M1972" s="93" t="e">
        <v>#N/A</v>
      </c>
      <c r="N1972" s="8" t="e">
        <v>#N/A</v>
      </c>
      <c r="O1972" t="e">
        <v>#N/A</v>
      </c>
      <c r="P1972" t="e">
        <v>#N/A</v>
      </c>
      <c r="Q1972" t="e">
        <v>#N/A</v>
      </c>
      <c r="R1972" s="2" t="e">
        <v>#N/A</v>
      </c>
      <c r="S1972" t="e">
        <v>#N/A</v>
      </c>
      <c r="T1972" s="3" t="e">
        <v>#N/A</v>
      </c>
      <c r="U1972" s="3" t="e">
        <v>#N/A</v>
      </c>
      <c r="V1972" t="e">
        <v>#N/A</v>
      </c>
      <c r="W1972" t="e">
        <v>#N/A</v>
      </c>
      <c r="X1972" t="e">
        <v>#N/A</v>
      </c>
      <c r="Y1972" s="3" t="e">
        <v>#N/A</v>
      </c>
      <c r="Z1972" s="8" t="e">
        <v>#N/A</v>
      </c>
      <c r="AA1972" s="30" t="e">
        <v>#N/A</v>
      </c>
      <c r="AB1972" t="e">
        <v>#N/A</v>
      </c>
      <c r="AC1972" t="e">
        <v>#N/A</v>
      </c>
      <c r="AD1972" t="e">
        <v>#N/A</v>
      </c>
      <c r="AE1972" t="e">
        <v>#N/A</v>
      </c>
      <c r="AF1972" t="e">
        <v>#N/A</v>
      </c>
    </row>
    <row r="1973" spans="1:32" x14ac:dyDescent="0.25">
      <c r="A1973" t="e">
        <v>#N/A</v>
      </c>
      <c r="B1973" s="33" t="e">
        <v>#N/A</v>
      </c>
      <c r="C1973" t="e">
        <v>#N/A</v>
      </c>
      <c r="D1973" t="e">
        <v>#N/A</v>
      </c>
      <c r="E1973" s="69" t="e">
        <v>#N/A</v>
      </c>
      <c r="F1973" s="3" t="e">
        <v>#N/A</v>
      </c>
      <c r="G1973" s="3" t="e">
        <v>#N/A</v>
      </c>
      <c r="H1973" s="3" t="e">
        <v>#N/A</v>
      </c>
      <c r="I1973" s="80" t="e">
        <v>#N/A</v>
      </c>
      <c r="J1973" s="80" t="e">
        <v>#N/A</v>
      </c>
      <c r="K1973" s="85" t="e">
        <v>#N/A</v>
      </c>
      <c r="L1973" s="9" t="e">
        <v>#N/A</v>
      </c>
      <c r="M1973" s="93" t="e">
        <v>#N/A</v>
      </c>
      <c r="N1973" s="8" t="e">
        <v>#N/A</v>
      </c>
      <c r="O1973" t="e">
        <v>#N/A</v>
      </c>
      <c r="P1973" t="e">
        <v>#N/A</v>
      </c>
      <c r="Q1973" t="e">
        <v>#N/A</v>
      </c>
      <c r="R1973" s="2" t="e">
        <v>#N/A</v>
      </c>
      <c r="S1973" t="e">
        <v>#N/A</v>
      </c>
      <c r="T1973" s="3" t="e">
        <v>#N/A</v>
      </c>
      <c r="U1973" s="3" t="e">
        <v>#N/A</v>
      </c>
      <c r="V1973" t="e">
        <v>#N/A</v>
      </c>
      <c r="W1973" t="e">
        <v>#N/A</v>
      </c>
      <c r="X1973" t="e">
        <v>#N/A</v>
      </c>
      <c r="Y1973" s="3" t="e">
        <v>#N/A</v>
      </c>
      <c r="Z1973" s="8" t="e">
        <v>#N/A</v>
      </c>
      <c r="AA1973" s="30" t="e">
        <v>#N/A</v>
      </c>
      <c r="AB1973" t="e">
        <v>#N/A</v>
      </c>
      <c r="AC1973" t="e">
        <v>#N/A</v>
      </c>
      <c r="AD1973" t="e">
        <v>#N/A</v>
      </c>
      <c r="AE1973" t="e">
        <v>#N/A</v>
      </c>
      <c r="AF1973" t="e">
        <v>#N/A</v>
      </c>
    </row>
    <row r="1974" spans="1:32" x14ac:dyDescent="0.25">
      <c r="A1974" t="e">
        <v>#N/A</v>
      </c>
      <c r="B1974" s="33" t="e">
        <v>#N/A</v>
      </c>
      <c r="C1974" t="e">
        <v>#N/A</v>
      </c>
      <c r="D1974" t="e">
        <v>#N/A</v>
      </c>
      <c r="E1974" s="69" t="e">
        <v>#N/A</v>
      </c>
      <c r="F1974" s="3" t="e">
        <v>#N/A</v>
      </c>
      <c r="G1974" s="3" t="e">
        <v>#N/A</v>
      </c>
      <c r="H1974" s="3" t="e">
        <v>#N/A</v>
      </c>
      <c r="I1974" s="80" t="e">
        <v>#N/A</v>
      </c>
      <c r="J1974" s="80" t="e">
        <v>#N/A</v>
      </c>
      <c r="K1974" s="85" t="e">
        <v>#N/A</v>
      </c>
      <c r="L1974" s="9" t="e">
        <v>#N/A</v>
      </c>
      <c r="M1974" s="93" t="e">
        <v>#N/A</v>
      </c>
      <c r="N1974" s="8" t="e">
        <v>#N/A</v>
      </c>
      <c r="O1974" t="e">
        <v>#N/A</v>
      </c>
      <c r="P1974" t="e">
        <v>#N/A</v>
      </c>
      <c r="Q1974" t="e">
        <v>#N/A</v>
      </c>
      <c r="R1974" s="2" t="e">
        <v>#N/A</v>
      </c>
      <c r="S1974" t="e">
        <v>#N/A</v>
      </c>
      <c r="T1974" s="3" t="e">
        <v>#N/A</v>
      </c>
      <c r="U1974" s="3" t="e">
        <v>#N/A</v>
      </c>
      <c r="V1974" t="e">
        <v>#N/A</v>
      </c>
      <c r="W1974" t="e">
        <v>#N/A</v>
      </c>
      <c r="X1974" t="e">
        <v>#N/A</v>
      </c>
      <c r="Y1974" s="3" t="e">
        <v>#N/A</v>
      </c>
      <c r="Z1974" s="8" t="e">
        <v>#N/A</v>
      </c>
      <c r="AA1974" s="30" t="e">
        <v>#N/A</v>
      </c>
      <c r="AB1974" t="e">
        <v>#N/A</v>
      </c>
      <c r="AC1974" t="e">
        <v>#N/A</v>
      </c>
      <c r="AD1974" t="e">
        <v>#N/A</v>
      </c>
      <c r="AE1974" t="e">
        <v>#N/A</v>
      </c>
      <c r="AF1974" t="e">
        <v>#N/A</v>
      </c>
    </row>
    <row r="1975" spans="1:32" x14ac:dyDescent="0.25">
      <c r="A1975" t="e">
        <v>#N/A</v>
      </c>
      <c r="B1975" s="33" t="e">
        <v>#N/A</v>
      </c>
      <c r="C1975" t="e">
        <v>#N/A</v>
      </c>
      <c r="D1975" t="e">
        <v>#N/A</v>
      </c>
      <c r="E1975" s="69" t="e">
        <v>#N/A</v>
      </c>
      <c r="F1975" s="3" t="e">
        <v>#N/A</v>
      </c>
      <c r="G1975" s="3" t="e">
        <v>#N/A</v>
      </c>
      <c r="H1975" s="3" t="e">
        <v>#N/A</v>
      </c>
      <c r="I1975" s="80" t="e">
        <v>#N/A</v>
      </c>
      <c r="J1975" s="80" t="e">
        <v>#N/A</v>
      </c>
      <c r="K1975" s="85" t="e">
        <v>#N/A</v>
      </c>
      <c r="L1975" s="9" t="e">
        <v>#N/A</v>
      </c>
      <c r="M1975" s="93" t="e">
        <v>#N/A</v>
      </c>
      <c r="N1975" s="8" t="e">
        <v>#N/A</v>
      </c>
      <c r="O1975" t="e">
        <v>#N/A</v>
      </c>
      <c r="P1975" t="e">
        <v>#N/A</v>
      </c>
      <c r="Q1975" t="e">
        <v>#N/A</v>
      </c>
      <c r="R1975" s="2" t="e">
        <v>#N/A</v>
      </c>
      <c r="S1975" t="e">
        <v>#N/A</v>
      </c>
      <c r="T1975" s="3" t="e">
        <v>#N/A</v>
      </c>
      <c r="U1975" s="3" t="e">
        <v>#N/A</v>
      </c>
      <c r="V1975" t="e">
        <v>#N/A</v>
      </c>
      <c r="W1975" t="e">
        <v>#N/A</v>
      </c>
      <c r="X1975" t="e">
        <v>#N/A</v>
      </c>
      <c r="Y1975" s="3" t="e">
        <v>#N/A</v>
      </c>
      <c r="Z1975" s="8" t="e">
        <v>#N/A</v>
      </c>
      <c r="AA1975" s="30" t="e">
        <v>#N/A</v>
      </c>
      <c r="AB1975" t="e">
        <v>#N/A</v>
      </c>
      <c r="AC1975" t="e">
        <v>#N/A</v>
      </c>
      <c r="AD1975" t="e">
        <v>#N/A</v>
      </c>
      <c r="AE1975" t="e">
        <v>#N/A</v>
      </c>
      <c r="AF1975" t="e">
        <v>#N/A</v>
      </c>
    </row>
    <row r="1976" spans="1:32" x14ac:dyDescent="0.25">
      <c r="A1976" t="e">
        <v>#N/A</v>
      </c>
      <c r="B1976" s="33" t="e">
        <v>#N/A</v>
      </c>
      <c r="C1976" t="e">
        <v>#N/A</v>
      </c>
      <c r="D1976" t="e">
        <v>#N/A</v>
      </c>
      <c r="E1976" s="69" t="e">
        <v>#N/A</v>
      </c>
      <c r="F1976" s="3" t="e">
        <v>#N/A</v>
      </c>
      <c r="G1976" s="3" t="e">
        <v>#N/A</v>
      </c>
      <c r="H1976" s="3" t="e">
        <v>#N/A</v>
      </c>
      <c r="I1976" s="80" t="e">
        <v>#N/A</v>
      </c>
      <c r="J1976" s="80" t="e">
        <v>#N/A</v>
      </c>
      <c r="K1976" s="85" t="e">
        <v>#N/A</v>
      </c>
      <c r="L1976" s="9" t="e">
        <v>#N/A</v>
      </c>
      <c r="M1976" s="93" t="e">
        <v>#N/A</v>
      </c>
      <c r="N1976" s="8" t="e">
        <v>#N/A</v>
      </c>
      <c r="O1976" t="e">
        <v>#N/A</v>
      </c>
      <c r="P1976" t="e">
        <v>#N/A</v>
      </c>
      <c r="Q1976" t="e">
        <v>#N/A</v>
      </c>
      <c r="R1976" s="2" t="e">
        <v>#N/A</v>
      </c>
      <c r="S1976" t="e">
        <v>#N/A</v>
      </c>
      <c r="T1976" s="3" t="e">
        <v>#N/A</v>
      </c>
      <c r="U1976" s="3" t="e">
        <v>#N/A</v>
      </c>
      <c r="V1976" t="e">
        <v>#N/A</v>
      </c>
      <c r="W1976" t="e">
        <v>#N/A</v>
      </c>
      <c r="X1976" t="e">
        <v>#N/A</v>
      </c>
      <c r="Y1976" s="3" t="e">
        <v>#N/A</v>
      </c>
      <c r="Z1976" s="8" t="e">
        <v>#N/A</v>
      </c>
      <c r="AA1976" s="30" t="e">
        <v>#N/A</v>
      </c>
      <c r="AB1976" t="e">
        <v>#N/A</v>
      </c>
      <c r="AC1976" t="e">
        <v>#N/A</v>
      </c>
      <c r="AD1976" t="e">
        <v>#N/A</v>
      </c>
      <c r="AE1976" t="e">
        <v>#N/A</v>
      </c>
      <c r="AF1976" t="e">
        <v>#N/A</v>
      </c>
    </row>
    <row r="1977" spans="1:32" x14ac:dyDescent="0.25">
      <c r="A1977" t="e">
        <v>#N/A</v>
      </c>
      <c r="B1977" s="33" t="e">
        <v>#N/A</v>
      </c>
      <c r="C1977" t="e">
        <v>#N/A</v>
      </c>
      <c r="D1977" t="e">
        <v>#N/A</v>
      </c>
      <c r="E1977" s="69" t="e">
        <v>#N/A</v>
      </c>
      <c r="F1977" s="3" t="e">
        <v>#N/A</v>
      </c>
      <c r="G1977" s="3" t="e">
        <v>#N/A</v>
      </c>
      <c r="H1977" s="3" t="e">
        <v>#N/A</v>
      </c>
      <c r="I1977" s="80" t="e">
        <v>#N/A</v>
      </c>
      <c r="J1977" s="80" t="e">
        <v>#N/A</v>
      </c>
      <c r="K1977" s="85" t="e">
        <v>#N/A</v>
      </c>
      <c r="L1977" s="9" t="e">
        <v>#N/A</v>
      </c>
      <c r="M1977" s="93" t="e">
        <v>#N/A</v>
      </c>
      <c r="N1977" s="8" t="e">
        <v>#N/A</v>
      </c>
      <c r="O1977" t="e">
        <v>#N/A</v>
      </c>
      <c r="P1977" t="e">
        <v>#N/A</v>
      </c>
      <c r="Q1977" t="e">
        <v>#N/A</v>
      </c>
      <c r="R1977" s="2" t="e">
        <v>#N/A</v>
      </c>
      <c r="S1977" t="e">
        <v>#N/A</v>
      </c>
      <c r="T1977" s="3" t="e">
        <v>#N/A</v>
      </c>
      <c r="U1977" s="3" t="e">
        <v>#N/A</v>
      </c>
      <c r="V1977" t="e">
        <v>#N/A</v>
      </c>
      <c r="W1977" t="e">
        <v>#N/A</v>
      </c>
      <c r="X1977" t="e">
        <v>#N/A</v>
      </c>
      <c r="Y1977" s="3" t="e">
        <v>#N/A</v>
      </c>
      <c r="Z1977" s="8" t="e">
        <v>#N/A</v>
      </c>
      <c r="AA1977" s="30" t="e">
        <v>#N/A</v>
      </c>
      <c r="AB1977" t="e">
        <v>#N/A</v>
      </c>
      <c r="AC1977" t="e">
        <v>#N/A</v>
      </c>
      <c r="AD1977" t="e">
        <v>#N/A</v>
      </c>
      <c r="AE1977" t="e">
        <v>#N/A</v>
      </c>
      <c r="AF1977" t="e">
        <v>#N/A</v>
      </c>
    </row>
    <row r="1978" spans="1:32" x14ac:dyDescent="0.25">
      <c r="A1978" t="e">
        <v>#N/A</v>
      </c>
      <c r="B1978" s="33" t="e">
        <v>#N/A</v>
      </c>
      <c r="C1978" t="e">
        <v>#N/A</v>
      </c>
      <c r="D1978" t="e">
        <v>#N/A</v>
      </c>
      <c r="E1978" s="69" t="e">
        <v>#N/A</v>
      </c>
      <c r="F1978" s="3" t="e">
        <v>#N/A</v>
      </c>
      <c r="G1978" s="3" t="e">
        <v>#N/A</v>
      </c>
      <c r="H1978" s="3" t="e">
        <v>#N/A</v>
      </c>
      <c r="I1978" s="80" t="e">
        <v>#N/A</v>
      </c>
      <c r="J1978" s="80" t="e">
        <v>#N/A</v>
      </c>
      <c r="K1978" s="85" t="e">
        <v>#N/A</v>
      </c>
      <c r="L1978" s="9" t="e">
        <v>#N/A</v>
      </c>
      <c r="M1978" s="93" t="e">
        <v>#N/A</v>
      </c>
      <c r="N1978" s="8" t="e">
        <v>#N/A</v>
      </c>
      <c r="O1978" t="e">
        <v>#N/A</v>
      </c>
      <c r="P1978" t="e">
        <v>#N/A</v>
      </c>
      <c r="Q1978" t="e">
        <v>#N/A</v>
      </c>
      <c r="R1978" s="2" t="e">
        <v>#N/A</v>
      </c>
      <c r="S1978" t="e">
        <v>#N/A</v>
      </c>
      <c r="T1978" s="3" t="e">
        <v>#N/A</v>
      </c>
      <c r="U1978" s="3" t="e">
        <v>#N/A</v>
      </c>
      <c r="V1978" t="e">
        <v>#N/A</v>
      </c>
      <c r="W1978" t="e">
        <v>#N/A</v>
      </c>
      <c r="X1978" t="e">
        <v>#N/A</v>
      </c>
      <c r="Y1978" s="3" t="e">
        <v>#N/A</v>
      </c>
      <c r="Z1978" s="8" t="e">
        <v>#N/A</v>
      </c>
      <c r="AA1978" s="30" t="e">
        <v>#N/A</v>
      </c>
      <c r="AB1978" t="e">
        <v>#N/A</v>
      </c>
      <c r="AC1978" t="e">
        <v>#N/A</v>
      </c>
      <c r="AD1978" t="e">
        <v>#N/A</v>
      </c>
      <c r="AE1978" t="e">
        <v>#N/A</v>
      </c>
      <c r="AF1978" t="e">
        <v>#N/A</v>
      </c>
    </row>
    <row r="1979" spans="1:32" x14ac:dyDescent="0.25">
      <c r="A1979" t="e">
        <v>#N/A</v>
      </c>
      <c r="B1979" s="33" t="e">
        <v>#N/A</v>
      </c>
      <c r="C1979" t="e">
        <v>#N/A</v>
      </c>
      <c r="D1979" t="e">
        <v>#N/A</v>
      </c>
      <c r="E1979" s="69" t="e">
        <v>#N/A</v>
      </c>
      <c r="F1979" s="3" t="e">
        <v>#N/A</v>
      </c>
      <c r="G1979" s="3" t="e">
        <v>#N/A</v>
      </c>
      <c r="H1979" s="3" t="e">
        <v>#N/A</v>
      </c>
      <c r="I1979" s="80" t="e">
        <v>#N/A</v>
      </c>
      <c r="J1979" s="80" t="e">
        <v>#N/A</v>
      </c>
      <c r="K1979" s="85" t="e">
        <v>#N/A</v>
      </c>
      <c r="L1979" s="9" t="e">
        <v>#N/A</v>
      </c>
      <c r="M1979" s="93" t="e">
        <v>#N/A</v>
      </c>
      <c r="N1979" s="8" t="e">
        <v>#N/A</v>
      </c>
      <c r="O1979" t="e">
        <v>#N/A</v>
      </c>
      <c r="P1979" t="e">
        <v>#N/A</v>
      </c>
      <c r="Q1979" t="e">
        <v>#N/A</v>
      </c>
      <c r="R1979" s="2" t="e">
        <v>#N/A</v>
      </c>
      <c r="S1979" t="e">
        <v>#N/A</v>
      </c>
      <c r="T1979" s="3" t="e">
        <v>#N/A</v>
      </c>
      <c r="U1979" s="3" t="e">
        <v>#N/A</v>
      </c>
      <c r="V1979" t="e">
        <v>#N/A</v>
      </c>
      <c r="W1979" t="e">
        <v>#N/A</v>
      </c>
      <c r="X1979" t="e">
        <v>#N/A</v>
      </c>
      <c r="Y1979" s="3" t="e">
        <v>#N/A</v>
      </c>
      <c r="Z1979" s="8" t="e">
        <v>#N/A</v>
      </c>
      <c r="AA1979" s="30" t="e">
        <v>#N/A</v>
      </c>
      <c r="AB1979" t="e">
        <v>#N/A</v>
      </c>
      <c r="AC1979" t="e">
        <v>#N/A</v>
      </c>
      <c r="AD1979" t="e">
        <v>#N/A</v>
      </c>
      <c r="AE1979" t="e">
        <v>#N/A</v>
      </c>
      <c r="AF1979" t="e">
        <v>#N/A</v>
      </c>
    </row>
    <row r="1980" spans="1:32" x14ac:dyDescent="0.25">
      <c r="A1980" t="e">
        <v>#N/A</v>
      </c>
      <c r="B1980" s="33" t="e">
        <v>#N/A</v>
      </c>
      <c r="C1980" t="e">
        <v>#N/A</v>
      </c>
      <c r="D1980" t="e">
        <v>#N/A</v>
      </c>
      <c r="E1980" s="69" t="e">
        <v>#N/A</v>
      </c>
      <c r="F1980" s="3" t="e">
        <v>#N/A</v>
      </c>
      <c r="G1980" s="3" t="e">
        <v>#N/A</v>
      </c>
      <c r="H1980" s="3" t="e">
        <v>#N/A</v>
      </c>
      <c r="I1980" s="80" t="e">
        <v>#N/A</v>
      </c>
      <c r="J1980" s="80" t="e">
        <v>#N/A</v>
      </c>
      <c r="K1980" s="85" t="e">
        <v>#N/A</v>
      </c>
      <c r="L1980" s="9" t="e">
        <v>#N/A</v>
      </c>
      <c r="M1980" s="93" t="e">
        <v>#N/A</v>
      </c>
      <c r="N1980" s="8" t="e">
        <v>#N/A</v>
      </c>
      <c r="O1980" t="e">
        <v>#N/A</v>
      </c>
      <c r="P1980" t="e">
        <v>#N/A</v>
      </c>
      <c r="Q1980" t="e">
        <v>#N/A</v>
      </c>
      <c r="R1980" s="2" t="e">
        <v>#N/A</v>
      </c>
      <c r="S1980" t="e">
        <v>#N/A</v>
      </c>
      <c r="T1980" s="3" t="e">
        <v>#N/A</v>
      </c>
      <c r="U1980" s="3" t="e">
        <v>#N/A</v>
      </c>
      <c r="V1980" t="e">
        <v>#N/A</v>
      </c>
      <c r="W1980" t="e">
        <v>#N/A</v>
      </c>
      <c r="X1980" t="e">
        <v>#N/A</v>
      </c>
      <c r="Y1980" s="3" t="e">
        <v>#N/A</v>
      </c>
      <c r="Z1980" s="8" t="e">
        <v>#N/A</v>
      </c>
      <c r="AA1980" s="30" t="e">
        <v>#N/A</v>
      </c>
      <c r="AB1980" t="e">
        <v>#N/A</v>
      </c>
      <c r="AC1980" t="e">
        <v>#N/A</v>
      </c>
      <c r="AD1980" t="e">
        <v>#N/A</v>
      </c>
      <c r="AE1980" t="e">
        <v>#N/A</v>
      </c>
      <c r="AF1980" t="e">
        <v>#N/A</v>
      </c>
    </row>
    <row r="1981" spans="1:32" x14ac:dyDescent="0.25">
      <c r="A1981" t="e">
        <v>#N/A</v>
      </c>
      <c r="B1981" s="33" t="e">
        <v>#N/A</v>
      </c>
      <c r="C1981" t="e">
        <v>#N/A</v>
      </c>
      <c r="D1981" t="e">
        <v>#N/A</v>
      </c>
      <c r="E1981" s="69" t="e">
        <v>#N/A</v>
      </c>
      <c r="F1981" s="3" t="e">
        <v>#N/A</v>
      </c>
      <c r="G1981" s="3" t="e">
        <v>#N/A</v>
      </c>
      <c r="H1981" s="3" t="e">
        <v>#N/A</v>
      </c>
      <c r="I1981" s="80" t="e">
        <v>#N/A</v>
      </c>
      <c r="J1981" s="80" t="e">
        <v>#N/A</v>
      </c>
      <c r="K1981" s="85" t="e">
        <v>#N/A</v>
      </c>
      <c r="L1981" s="9" t="e">
        <v>#N/A</v>
      </c>
      <c r="M1981" s="93" t="e">
        <v>#N/A</v>
      </c>
      <c r="N1981" s="8" t="e">
        <v>#N/A</v>
      </c>
      <c r="O1981" t="e">
        <v>#N/A</v>
      </c>
      <c r="P1981" t="e">
        <v>#N/A</v>
      </c>
      <c r="Q1981" t="e">
        <v>#N/A</v>
      </c>
      <c r="R1981" s="2" t="e">
        <v>#N/A</v>
      </c>
      <c r="S1981" t="e">
        <v>#N/A</v>
      </c>
      <c r="T1981" s="3" t="e">
        <v>#N/A</v>
      </c>
      <c r="U1981" s="3" t="e">
        <v>#N/A</v>
      </c>
      <c r="V1981" t="e">
        <v>#N/A</v>
      </c>
      <c r="W1981" t="e">
        <v>#N/A</v>
      </c>
      <c r="X1981" t="e">
        <v>#N/A</v>
      </c>
      <c r="Y1981" s="3" t="e">
        <v>#N/A</v>
      </c>
      <c r="Z1981" s="8" t="e">
        <v>#N/A</v>
      </c>
      <c r="AA1981" s="30" t="e">
        <v>#N/A</v>
      </c>
      <c r="AB1981" t="e">
        <v>#N/A</v>
      </c>
      <c r="AC1981" t="e">
        <v>#N/A</v>
      </c>
      <c r="AD1981" t="e">
        <v>#N/A</v>
      </c>
      <c r="AE1981" t="e">
        <v>#N/A</v>
      </c>
      <c r="AF1981" t="e">
        <v>#N/A</v>
      </c>
    </row>
    <row r="1982" spans="1:32" x14ac:dyDescent="0.25">
      <c r="A1982" t="e">
        <v>#N/A</v>
      </c>
      <c r="B1982" s="33" t="e">
        <v>#N/A</v>
      </c>
      <c r="C1982" t="e">
        <v>#N/A</v>
      </c>
      <c r="D1982" t="e">
        <v>#N/A</v>
      </c>
      <c r="E1982" s="69" t="e">
        <v>#N/A</v>
      </c>
      <c r="F1982" s="3" t="e">
        <v>#N/A</v>
      </c>
      <c r="G1982" s="3" t="e">
        <v>#N/A</v>
      </c>
      <c r="H1982" s="3" t="e">
        <v>#N/A</v>
      </c>
      <c r="I1982" s="80" t="e">
        <v>#N/A</v>
      </c>
      <c r="J1982" s="80" t="e">
        <v>#N/A</v>
      </c>
      <c r="K1982" s="85" t="e">
        <v>#N/A</v>
      </c>
      <c r="L1982" s="9" t="e">
        <v>#N/A</v>
      </c>
      <c r="M1982" s="93" t="e">
        <v>#N/A</v>
      </c>
      <c r="N1982" s="8" t="e">
        <v>#N/A</v>
      </c>
      <c r="O1982" t="e">
        <v>#N/A</v>
      </c>
      <c r="P1982" t="e">
        <v>#N/A</v>
      </c>
      <c r="Q1982" t="e">
        <v>#N/A</v>
      </c>
      <c r="R1982" s="2" t="e">
        <v>#N/A</v>
      </c>
      <c r="S1982" t="e">
        <v>#N/A</v>
      </c>
      <c r="T1982" s="3" t="e">
        <v>#N/A</v>
      </c>
      <c r="U1982" s="3" t="e">
        <v>#N/A</v>
      </c>
      <c r="V1982" t="e">
        <v>#N/A</v>
      </c>
      <c r="W1982" t="e">
        <v>#N/A</v>
      </c>
      <c r="X1982" t="e">
        <v>#N/A</v>
      </c>
      <c r="Y1982" s="3" t="e">
        <v>#N/A</v>
      </c>
      <c r="Z1982" s="8" t="e">
        <v>#N/A</v>
      </c>
      <c r="AA1982" s="30" t="e">
        <v>#N/A</v>
      </c>
      <c r="AB1982" t="e">
        <v>#N/A</v>
      </c>
      <c r="AC1982" t="e">
        <v>#N/A</v>
      </c>
      <c r="AD1982" t="e">
        <v>#N/A</v>
      </c>
      <c r="AE1982" t="e">
        <v>#N/A</v>
      </c>
      <c r="AF1982" t="e">
        <v>#N/A</v>
      </c>
    </row>
    <row r="1983" spans="1:32" x14ac:dyDescent="0.25">
      <c r="A1983" t="e">
        <v>#N/A</v>
      </c>
      <c r="B1983" s="33" t="e">
        <v>#N/A</v>
      </c>
      <c r="C1983" t="e">
        <v>#N/A</v>
      </c>
      <c r="D1983" t="e">
        <v>#N/A</v>
      </c>
      <c r="E1983" s="69" t="e">
        <v>#N/A</v>
      </c>
      <c r="F1983" s="3" t="e">
        <v>#N/A</v>
      </c>
      <c r="G1983" s="3" t="e">
        <v>#N/A</v>
      </c>
      <c r="H1983" s="3" t="e">
        <v>#N/A</v>
      </c>
      <c r="I1983" s="80" t="e">
        <v>#N/A</v>
      </c>
      <c r="J1983" s="80" t="e">
        <v>#N/A</v>
      </c>
      <c r="K1983" s="85" t="e">
        <v>#N/A</v>
      </c>
      <c r="L1983" s="9" t="e">
        <v>#N/A</v>
      </c>
      <c r="M1983" s="93" t="e">
        <v>#N/A</v>
      </c>
      <c r="N1983" s="8" t="e">
        <v>#N/A</v>
      </c>
      <c r="O1983" t="e">
        <v>#N/A</v>
      </c>
      <c r="P1983" t="e">
        <v>#N/A</v>
      </c>
      <c r="Q1983" t="e">
        <v>#N/A</v>
      </c>
      <c r="R1983" s="2" t="e">
        <v>#N/A</v>
      </c>
      <c r="S1983" t="e">
        <v>#N/A</v>
      </c>
      <c r="T1983" s="3" t="e">
        <v>#N/A</v>
      </c>
      <c r="U1983" s="3" t="e">
        <v>#N/A</v>
      </c>
      <c r="V1983" t="e">
        <v>#N/A</v>
      </c>
      <c r="W1983" t="e">
        <v>#N/A</v>
      </c>
      <c r="X1983" t="e">
        <v>#N/A</v>
      </c>
      <c r="Y1983" s="3" t="e">
        <v>#N/A</v>
      </c>
      <c r="Z1983" s="8" t="e">
        <v>#N/A</v>
      </c>
      <c r="AA1983" s="30" t="e">
        <v>#N/A</v>
      </c>
      <c r="AB1983" t="e">
        <v>#N/A</v>
      </c>
      <c r="AC1983" t="e">
        <v>#N/A</v>
      </c>
      <c r="AD1983" t="e">
        <v>#N/A</v>
      </c>
      <c r="AE1983" t="e">
        <v>#N/A</v>
      </c>
      <c r="AF1983" t="e">
        <v>#N/A</v>
      </c>
    </row>
    <row r="1984" spans="1:32" x14ac:dyDescent="0.25">
      <c r="A1984" t="e">
        <v>#N/A</v>
      </c>
      <c r="B1984" s="33" t="e">
        <v>#N/A</v>
      </c>
      <c r="C1984" t="e">
        <v>#N/A</v>
      </c>
      <c r="D1984" t="e">
        <v>#N/A</v>
      </c>
      <c r="E1984" s="69" t="e">
        <v>#N/A</v>
      </c>
      <c r="F1984" s="3" t="e">
        <v>#N/A</v>
      </c>
      <c r="G1984" s="3" t="e">
        <v>#N/A</v>
      </c>
      <c r="H1984" s="3" t="e">
        <v>#N/A</v>
      </c>
      <c r="I1984" s="80" t="e">
        <v>#N/A</v>
      </c>
      <c r="J1984" s="80" t="e">
        <v>#N/A</v>
      </c>
      <c r="K1984" s="85" t="e">
        <v>#N/A</v>
      </c>
      <c r="L1984" s="9" t="e">
        <v>#N/A</v>
      </c>
      <c r="M1984" s="93" t="e">
        <v>#N/A</v>
      </c>
      <c r="N1984" s="8" t="e">
        <v>#N/A</v>
      </c>
      <c r="O1984" t="e">
        <v>#N/A</v>
      </c>
      <c r="P1984" t="e">
        <v>#N/A</v>
      </c>
      <c r="Q1984" t="e">
        <v>#N/A</v>
      </c>
      <c r="R1984" s="2" t="e">
        <v>#N/A</v>
      </c>
      <c r="S1984" t="e">
        <v>#N/A</v>
      </c>
      <c r="T1984" s="3" t="e">
        <v>#N/A</v>
      </c>
      <c r="U1984" s="3" t="e">
        <v>#N/A</v>
      </c>
      <c r="V1984" t="e">
        <v>#N/A</v>
      </c>
      <c r="W1984" t="e">
        <v>#N/A</v>
      </c>
      <c r="X1984" t="e">
        <v>#N/A</v>
      </c>
      <c r="Y1984" s="3" t="e">
        <v>#N/A</v>
      </c>
      <c r="Z1984" s="8" t="e">
        <v>#N/A</v>
      </c>
      <c r="AA1984" s="30" t="e">
        <v>#N/A</v>
      </c>
      <c r="AB1984" t="e">
        <v>#N/A</v>
      </c>
      <c r="AC1984" t="e">
        <v>#N/A</v>
      </c>
      <c r="AD1984" t="e">
        <v>#N/A</v>
      </c>
      <c r="AE1984" t="e">
        <v>#N/A</v>
      </c>
      <c r="AF1984" t="e">
        <v>#N/A</v>
      </c>
    </row>
    <row r="1985" spans="1:32" x14ac:dyDescent="0.25">
      <c r="A1985" t="e">
        <v>#N/A</v>
      </c>
      <c r="B1985" s="33" t="e">
        <v>#N/A</v>
      </c>
      <c r="C1985" t="e">
        <v>#N/A</v>
      </c>
      <c r="D1985" t="e">
        <v>#N/A</v>
      </c>
      <c r="E1985" s="69" t="e">
        <v>#N/A</v>
      </c>
      <c r="F1985" s="3" t="e">
        <v>#N/A</v>
      </c>
      <c r="G1985" s="3" t="e">
        <v>#N/A</v>
      </c>
      <c r="H1985" s="3" t="e">
        <v>#N/A</v>
      </c>
      <c r="I1985" s="80" t="e">
        <v>#N/A</v>
      </c>
      <c r="J1985" s="80" t="e">
        <v>#N/A</v>
      </c>
      <c r="K1985" s="85" t="e">
        <v>#N/A</v>
      </c>
      <c r="L1985" s="9" t="e">
        <v>#N/A</v>
      </c>
      <c r="M1985" s="93" t="e">
        <v>#N/A</v>
      </c>
      <c r="N1985" s="8" t="e">
        <v>#N/A</v>
      </c>
      <c r="O1985" t="e">
        <v>#N/A</v>
      </c>
      <c r="P1985" t="e">
        <v>#N/A</v>
      </c>
      <c r="Q1985" t="e">
        <v>#N/A</v>
      </c>
      <c r="R1985" s="2" t="e">
        <v>#N/A</v>
      </c>
      <c r="S1985" t="e">
        <v>#N/A</v>
      </c>
      <c r="T1985" s="3" t="e">
        <v>#N/A</v>
      </c>
      <c r="U1985" s="3" t="e">
        <v>#N/A</v>
      </c>
      <c r="V1985" t="e">
        <v>#N/A</v>
      </c>
      <c r="W1985" t="e">
        <v>#N/A</v>
      </c>
      <c r="X1985" t="e">
        <v>#N/A</v>
      </c>
      <c r="Y1985" s="3" t="e">
        <v>#N/A</v>
      </c>
      <c r="Z1985" s="8" t="e">
        <v>#N/A</v>
      </c>
      <c r="AA1985" s="30" t="e">
        <v>#N/A</v>
      </c>
      <c r="AB1985" t="e">
        <v>#N/A</v>
      </c>
      <c r="AC1985" t="e">
        <v>#N/A</v>
      </c>
      <c r="AD1985" t="e">
        <v>#N/A</v>
      </c>
      <c r="AE1985" t="e">
        <v>#N/A</v>
      </c>
      <c r="AF1985" t="e">
        <v>#N/A</v>
      </c>
    </row>
    <row r="1986" spans="1:32" x14ac:dyDescent="0.25">
      <c r="A1986" t="e">
        <v>#N/A</v>
      </c>
      <c r="B1986" s="33" t="e">
        <v>#N/A</v>
      </c>
      <c r="C1986" t="e">
        <v>#N/A</v>
      </c>
      <c r="D1986" t="e">
        <v>#N/A</v>
      </c>
      <c r="E1986" s="69" t="e">
        <v>#N/A</v>
      </c>
      <c r="F1986" s="3" t="e">
        <v>#N/A</v>
      </c>
      <c r="G1986" s="3" t="e">
        <v>#N/A</v>
      </c>
      <c r="H1986" s="3" t="e">
        <v>#N/A</v>
      </c>
      <c r="I1986" s="80" t="e">
        <v>#N/A</v>
      </c>
      <c r="J1986" s="80" t="e">
        <v>#N/A</v>
      </c>
      <c r="K1986" s="85" t="e">
        <v>#N/A</v>
      </c>
      <c r="L1986" s="9" t="e">
        <v>#N/A</v>
      </c>
      <c r="M1986" s="93" t="e">
        <v>#N/A</v>
      </c>
      <c r="N1986" s="8" t="e">
        <v>#N/A</v>
      </c>
      <c r="O1986" t="e">
        <v>#N/A</v>
      </c>
      <c r="P1986" t="e">
        <v>#N/A</v>
      </c>
      <c r="Q1986" t="e">
        <v>#N/A</v>
      </c>
      <c r="R1986" s="2" t="e">
        <v>#N/A</v>
      </c>
      <c r="S1986" t="e">
        <v>#N/A</v>
      </c>
      <c r="T1986" s="3" t="e">
        <v>#N/A</v>
      </c>
      <c r="U1986" s="3" t="e">
        <v>#N/A</v>
      </c>
      <c r="V1986" t="e">
        <v>#N/A</v>
      </c>
      <c r="W1986" t="e">
        <v>#N/A</v>
      </c>
      <c r="X1986" t="e">
        <v>#N/A</v>
      </c>
      <c r="Y1986" s="3" t="e">
        <v>#N/A</v>
      </c>
      <c r="Z1986" s="8" t="e">
        <v>#N/A</v>
      </c>
      <c r="AA1986" s="30" t="e">
        <v>#N/A</v>
      </c>
      <c r="AB1986" t="e">
        <v>#N/A</v>
      </c>
      <c r="AC1986" t="e">
        <v>#N/A</v>
      </c>
      <c r="AD1986" t="e">
        <v>#N/A</v>
      </c>
      <c r="AE1986" t="e">
        <v>#N/A</v>
      </c>
      <c r="AF1986" t="e">
        <v>#N/A</v>
      </c>
    </row>
    <row r="1987" spans="1:32" x14ac:dyDescent="0.25">
      <c r="A1987" t="e">
        <v>#N/A</v>
      </c>
      <c r="B1987" s="33" t="e">
        <v>#N/A</v>
      </c>
      <c r="C1987" t="e">
        <v>#N/A</v>
      </c>
      <c r="D1987" t="e">
        <v>#N/A</v>
      </c>
      <c r="E1987" s="69" t="e">
        <v>#N/A</v>
      </c>
      <c r="F1987" s="3" t="e">
        <v>#N/A</v>
      </c>
      <c r="G1987" s="3" t="e">
        <v>#N/A</v>
      </c>
      <c r="H1987" s="3" t="e">
        <v>#N/A</v>
      </c>
      <c r="I1987" s="80" t="e">
        <v>#N/A</v>
      </c>
      <c r="J1987" s="80" t="e">
        <v>#N/A</v>
      </c>
      <c r="K1987" s="85" t="e">
        <v>#N/A</v>
      </c>
      <c r="L1987" s="9" t="e">
        <v>#N/A</v>
      </c>
      <c r="M1987" s="93" t="e">
        <v>#N/A</v>
      </c>
      <c r="N1987" s="8" t="e">
        <v>#N/A</v>
      </c>
      <c r="O1987" t="e">
        <v>#N/A</v>
      </c>
      <c r="P1987" t="e">
        <v>#N/A</v>
      </c>
      <c r="Q1987" t="e">
        <v>#N/A</v>
      </c>
      <c r="R1987" s="2" t="e">
        <v>#N/A</v>
      </c>
      <c r="S1987" t="e">
        <v>#N/A</v>
      </c>
      <c r="T1987" s="3" t="e">
        <v>#N/A</v>
      </c>
      <c r="U1987" s="3" t="e">
        <v>#N/A</v>
      </c>
      <c r="V1987" t="e">
        <v>#N/A</v>
      </c>
      <c r="W1987" t="e">
        <v>#N/A</v>
      </c>
      <c r="X1987" t="e">
        <v>#N/A</v>
      </c>
      <c r="Y1987" s="3" t="e">
        <v>#N/A</v>
      </c>
      <c r="Z1987" s="8" t="e">
        <v>#N/A</v>
      </c>
      <c r="AA1987" s="30" t="e">
        <v>#N/A</v>
      </c>
      <c r="AB1987" t="e">
        <v>#N/A</v>
      </c>
      <c r="AC1987" t="e">
        <v>#N/A</v>
      </c>
      <c r="AD1987" t="e">
        <v>#N/A</v>
      </c>
      <c r="AE1987" t="e">
        <v>#N/A</v>
      </c>
      <c r="AF1987" t="e">
        <v>#N/A</v>
      </c>
    </row>
    <row r="1988" spans="1:32" x14ac:dyDescent="0.25">
      <c r="A1988" t="e">
        <v>#N/A</v>
      </c>
      <c r="B1988" s="33" t="e">
        <v>#N/A</v>
      </c>
      <c r="C1988" t="e">
        <v>#N/A</v>
      </c>
      <c r="D1988" t="e">
        <v>#N/A</v>
      </c>
      <c r="E1988" s="69" t="e">
        <v>#N/A</v>
      </c>
      <c r="F1988" s="3" t="e">
        <v>#N/A</v>
      </c>
      <c r="G1988" s="3" t="e">
        <v>#N/A</v>
      </c>
      <c r="H1988" s="3" t="e">
        <v>#N/A</v>
      </c>
      <c r="I1988" s="80" t="e">
        <v>#N/A</v>
      </c>
      <c r="J1988" s="80" t="e">
        <v>#N/A</v>
      </c>
      <c r="K1988" s="85" t="e">
        <v>#N/A</v>
      </c>
      <c r="L1988" s="9" t="e">
        <v>#N/A</v>
      </c>
      <c r="M1988" s="93" t="e">
        <v>#N/A</v>
      </c>
      <c r="N1988" s="8" t="e">
        <v>#N/A</v>
      </c>
      <c r="O1988" t="e">
        <v>#N/A</v>
      </c>
      <c r="P1988" t="e">
        <v>#N/A</v>
      </c>
      <c r="Q1988" t="e">
        <v>#N/A</v>
      </c>
      <c r="R1988" s="2" t="e">
        <v>#N/A</v>
      </c>
      <c r="S1988" t="e">
        <v>#N/A</v>
      </c>
      <c r="T1988" s="3" t="e">
        <v>#N/A</v>
      </c>
      <c r="U1988" s="3" t="e">
        <v>#N/A</v>
      </c>
      <c r="V1988" t="e">
        <v>#N/A</v>
      </c>
      <c r="W1988" t="e">
        <v>#N/A</v>
      </c>
      <c r="X1988" t="e">
        <v>#N/A</v>
      </c>
      <c r="Y1988" s="3" t="e">
        <v>#N/A</v>
      </c>
      <c r="Z1988" s="8" t="e">
        <v>#N/A</v>
      </c>
      <c r="AA1988" s="30" t="e">
        <v>#N/A</v>
      </c>
      <c r="AB1988" t="e">
        <v>#N/A</v>
      </c>
      <c r="AC1988" t="e">
        <v>#N/A</v>
      </c>
      <c r="AD1988" t="e">
        <v>#N/A</v>
      </c>
      <c r="AE1988" t="e">
        <v>#N/A</v>
      </c>
      <c r="AF1988" t="e">
        <v>#N/A</v>
      </c>
    </row>
    <row r="1989" spans="1:32" x14ac:dyDescent="0.25">
      <c r="A1989" t="e">
        <v>#N/A</v>
      </c>
      <c r="B1989" s="33" t="e">
        <v>#N/A</v>
      </c>
      <c r="C1989" t="e">
        <v>#N/A</v>
      </c>
      <c r="D1989" t="e">
        <v>#N/A</v>
      </c>
      <c r="E1989" s="69" t="e">
        <v>#N/A</v>
      </c>
      <c r="F1989" s="3" t="e">
        <v>#N/A</v>
      </c>
      <c r="G1989" s="3" t="e">
        <v>#N/A</v>
      </c>
      <c r="H1989" s="3" t="e">
        <v>#N/A</v>
      </c>
      <c r="I1989" s="80" t="e">
        <v>#N/A</v>
      </c>
      <c r="J1989" s="80" t="e">
        <v>#N/A</v>
      </c>
      <c r="K1989" s="85" t="e">
        <v>#N/A</v>
      </c>
      <c r="L1989" s="9" t="e">
        <v>#N/A</v>
      </c>
      <c r="M1989" s="93" t="e">
        <v>#N/A</v>
      </c>
      <c r="N1989" s="8" t="e">
        <v>#N/A</v>
      </c>
      <c r="O1989" t="e">
        <v>#N/A</v>
      </c>
      <c r="P1989" t="e">
        <v>#N/A</v>
      </c>
      <c r="Q1989" t="e">
        <v>#N/A</v>
      </c>
      <c r="R1989" s="2" t="e">
        <v>#N/A</v>
      </c>
      <c r="S1989" t="e">
        <v>#N/A</v>
      </c>
      <c r="T1989" s="3" t="e">
        <v>#N/A</v>
      </c>
      <c r="U1989" s="3" t="e">
        <v>#N/A</v>
      </c>
      <c r="V1989" t="e">
        <v>#N/A</v>
      </c>
      <c r="W1989" t="e">
        <v>#N/A</v>
      </c>
      <c r="X1989" t="e">
        <v>#N/A</v>
      </c>
      <c r="Y1989" s="3" t="e">
        <v>#N/A</v>
      </c>
      <c r="Z1989" s="8" t="e">
        <v>#N/A</v>
      </c>
      <c r="AA1989" s="30" t="e">
        <v>#N/A</v>
      </c>
      <c r="AB1989" t="e">
        <v>#N/A</v>
      </c>
      <c r="AC1989" t="e">
        <v>#N/A</v>
      </c>
      <c r="AD1989" t="e">
        <v>#N/A</v>
      </c>
      <c r="AE1989" t="e">
        <v>#N/A</v>
      </c>
      <c r="AF1989" t="e">
        <v>#N/A</v>
      </c>
    </row>
    <row r="1990" spans="1:32" x14ac:dyDescent="0.25">
      <c r="A1990" t="e">
        <v>#N/A</v>
      </c>
      <c r="B1990" s="33" t="e">
        <v>#N/A</v>
      </c>
      <c r="C1990" t="e">
        <v>#N/A</v>
      </c>
      <c r="D1990" t="e">
        <v>#N/A</v>
      </c>
      <c r="E1990" s="69" t="e">
        <v>#N/A</v>
      </c>
      <c r="F1990" s="3" t="e">
        <v>#N/A</v>
      </c>
      <c r="G1990" s="3" t="e">
        <v>#N/A</v>
      </c>
      <c r="H1990" s="3" t="e">
        <v>#N/A</v>
      </c>
      <c r="I1990" s="80" t="e">
        <v>#N/A</v>
      </c>
      <c r="J1990" s="80" t="e">
        <v>#N/A</v>
      </c>
      <c r="K1990" s="85" t="e">
        <v>#N/A</v>
      </c>
      <c r="L1990" s="9" t="e">
        <v>#N/A</v>
      </c>
      <c r="M1990" s="93" t="e">
        <v>#N/A</v>
      </c>
      <c r="N1990" s="8" t="e">
        <v>#N/A</v>
      </c>
      <c r="O1990" t="e">
        <v>#N/A</v>
      </c>
      <c r="P1990" t="e">
        <v>#N/A</v>
      </c>
      <c r="Q1990" t="e">
        <v>#N/A</v>
      </c>
      <c r="R1990" s="2" t="e">
        <v>#N/A</v>
      </c>
      <c r="S1990" t="e">
        <v>#N/A</v>
      </c>
      <c r="T1990" s="3" t="e">
        <v>#N/A</v>
      </c>
      <c r="U1990" s="3" t="e">
        <v>#N/A</v>
      </c>
      <c r="V1990" t="e">
        <v>#N/A</v>
      </c>
      <c r="W1990" t="e">
        <v>#N/A</v>
      </c>
      <c r="X1990" t="e">
        <v>#N/A</v>
      </c>
      <c r="Y1990" s="3" t="e">
        <v>#N/A</v>
      </c>
      <c r="Z1990" s="8" t="e">
        <v>#N/A</v>
      </c>
      <c r="AA1990" s="30" t="e">
        <v>#N/A</v>
      </c>
      <c r="AB1990" t="e">
        <v>#N/A</v>
      </c>
      <c r="AC1990" t="e">
        <v>#N/A</v>
      </c>
      <c r="AD1990" t="e">
        <v>#N/A</v>
      </c>
      <c r="AE1990" t="e">
        <v>#N/A</v>
      </c>
      <c r="AF1990" t="e">
        <v>#N/A</v>
      </c>
    </row>
    <row r="1991" spans="1:32" x14ac:dyDescent="0.25">
      <c r="A1991" t="e">
        <v>#N/A</v>
      </c>
      <c r="B1991" s="33" t="e">
        <v>#N/A</v>
      </c>
      <c r="C1991" t="e">
        <v>#N/A</v>
      </c>
      <c r="D1991" t="e">
        <v>#N/A</v>
      </c>
      <c r="E1991" s="69" t="e">
        <v>#N/A</v>
      </c>
      <c r="F1991" s="3" t="e">
        <v>#N/A</v>
      </c>
      <c r="G1991" s="3" t="e">
        <v>#N/A</v>
      </c>
      <c r="H1991" s="3" t="e">
        <v>#N/A</v>
      </c>
      <c r="I1991" s="80" t="e">
        <v>#N/A</v>
      </c>
      <c r="J1991" s="80" t="e">
        <v>#N/A</v>
      </c>
      <c r="K1991" s="85" t="e">
        <v>#N/A</v>
      </c>
      <c r="L1991" s="9" t="e">
        <v>#N/A</v>
      </c>
      <c r="M1991" s="93" t="e">
        <v>#N/A</v>
      </c>
      <c r="N1991" s="8" t="e">
        <v>#N/A</v>
      </c>
      <c r="O1991" t="e">
        <v>#N/A</v>
      </c>
      <c r="P1991" t="e">
        <v>#N/A</v>
      </c>
      <c r="Q1991" t="e">
        <v>#N/A</v>
      </c>
      <c r="R1991" s="2" t="e">
        <v>#N/A</v>
      </c>
      <c r="S1991" t="e">
        <v>#N/A</v>
      </c>
      <c r="T1991" s="3" t="e">
        <v>#N/A</v>
      </c>
      <c r="U1991" s="3" t="e">
        <v>#N/A</v>
      </c>
      <c r="V1991" t="e">
        <v>#N/A</v>
      </c>
      <c r="W1991" t="e">
        <v>#N/A</v>
      </c>
      <c r="X1991" t="e">
        <v>#N/A</v>
      </c>
      <c r="Y1991" s="3" t="e">
        <v>#N/A</v>
      </c>
      <c r="Z1991" s="8" t="e">
        <v>#N/A</v>
      </c>
      <c r="AA1991" s="30" t="e">
        <v>#N/A</v>
      </c>
      <c r="AB1991" t="e">
        <v>#N/A</v>
      </c>
      <c r="AC1991" t="e">
        <v>#N/A</v>
      </c>
      <c r="AD1991" t="e">
        <v>#N/A</v>
      </c>
      <c r="AE1991" t="e">
        <v>#N/A</v>
      </c>
      <c r="AF1991" t="e">
        <v>#N/A</v>
      </c>
    </row>
    <row r="1992" spans="1:32" x14ac:dyDescent="0.25">
      <c r="A1992" t="e">
        <v>#N/A</v>
      </c>
      <c r="B1992" s="33" t="e">
        <v>#N/A</v>
      </c>
      <c r="C1992" t="e">
        <v>#N/A</v>
      </c>
      <c r="D1992" t="e">
        <v>#N/A</v>
      </c>
      <c r="E1992" s="69" t="e">
        <v>#N/A</v>
      </c>
      <c r="F1992" s="3" t="e">
        <v>#N/A</v>
      </c>
      <c r="G1992" s="3" t="e">
        <v>#N/A</v>
      </c>
      <c r="H1992" s="3" t="e">
        <v>#N/A</v>
      </c>
      <c r="I1992" s="80" t="e">
        <v>#N/A</v>
      </c>
      <c r="J1992" s="80" t="e">
        <v>#N/A</v>
      </c>
      <c r="K1992" s="85" t="e">
        <v>#N/A</v>
      </c>
      <c r="L1992" s="9" t="e">
        <v>#N/A</v>
      </c>
      <c r="M1992" s="93" t="e">
        <v>#N/A</v>
      </c>
      <c r="N1992" s="8" t="e">
        <v>#N/A</v>
      </c>
      <c r="O1992" t="e">
        <v>#N/A</v>
      </c>
      <c r="P1992" t="e">
        <v>#N/A</v>
      </c>
      <c r="Q1992" t="e">
        <v>#N/A</v>
      </c>
      <c r="R1992" s="2" t="e">
        <v>#N/A</v>
      </c>
      <c r="S1992" t="e">
        <v>#N/A</v>
      </c>
      <c r="T1992" s="3" t="e">
        <v>#N/A</v>
      </c>
      <c r="U1992" s="3" t="e">
        <v>#N/A</v>
      </c>
      <c r="V1992" t="e">
        <v>#N/A</v>
      </c>
      <c r="W1992" t="e">
        <v>#N/A</v>
      </c>
      <c r="X1992" t="e">
        <v>#N/A</v>
      </c>
      <c r="Y1992" s="3" t="e">
        <v>#N/A</v>
      </c>
      <c r="Z1992" s="8" t="e">
        <v>#N/A</v>
      </c>
      <c r="AA1992" s="30" t="e">
        <v>#N/A</v>
      </c>
      <c r="AB1992" t="e">
        <v>#N/A</v>
      </c>
      <c r="AC1992" t="e">
        <v>#N/A</v>
      </c>
      <c r="AD1992" t="e">
        <v>#N/A</v>
      </c>
      <c r="AE1992" t="e">
        <v>#N/A</v>
      </c>
      <c r="AF1992" t="e">
        <v>#N/A</v>
      </c>
    </row>
    <row r="1993" spans="1:32" x14ac:dyDescent="0.25">
      <c r="A1993" t="e">
        <v>#N/A</v>
      </c>
      <c r="B1993" s="33" t="e">
        <v>#N/A</v>
      </c>
      <c r="C1993" t="e">
        <v>#N/A</v>
      </c>
      <c r="D1993" t="e">
        <v>#N/A</v>
      </c>
      <c r="E1993" s="69" t="e">
        <v>#N/A</v>
      </c>
      <c r="F1993" s="3" t="e">
        <v>#N/A</v>
      </c>
      <c r="G1993" s="3" t="e">
        <v>#N/A</v>
      </c>
      <c r="H1993" s="3" t="e">
        <v>#N/A</v>
      </c>
      <c r="I1993" s="80" t="e">
        <v>#N/A</v>
      </c>
      <c r="J1993" s="80" t="e">
        <v>#N/A</v>
      </c>
      <c r="K1993" s="85" t="e">
        <v>#N/A</v>
      </c>
      <c r="L1993" s="9" t="e">
        <v>#N/A</v>
      </c>
      <c r="M1993" s="93" t="e">
        <v>#N/A</v>
      </c>
      <c r="N1993" s="8" t="e">
        <v>#N/A</v>
      </c>
      <c r="O1993" t="e">
        <v>#N/A</v>
      </c>
      <c r="P1993" t="e">
        <v>#N/A</v>
      </c>
      <c r="Q1993" t="e">
        <v>#N/A</v>
      </c>
      <c r="R1993" s="2" t="e">
        <v>#N/A</v>
      </c>
      <c r="S1993" t="e">
        <v>#N/A</v>
      </c>
      <c r="T1993" s="3" t="e">
        <v>#N/A</v>
      </c>
      <c r="U1993" s="3" t="e">
        <v>#N/A</v>
      </c>
      <c r="V1993" t="e">
        <v>#N/A</v>
      </c>
      <c r="W1993" t="e">
        <v>#N/A</v>
      </c>
      <c r="X1993" t="e">
        <v>#N/A</v>
      </c>
      <c r="Y1993" s="3" t="e">
        <v>#N/A</v>
      </c>
      <c r="Z1993" s="8" t="e">
        <v>#N/A</v>
      </c>
      <c r="AA1993" s="30" t="e">
        <v>#N/A</v>
      </c>
      <c r="AB1993" t="e">
        <v>#N/A</v>
      </c>
      <c r="AC1993" t="e">
        <v>#N/A</v>
      </c>
      <c r="AD1993" t="e">
        <v>#N/A</v>
      </c>
      <c r="AE1993" t="e">
        <v>#N/A</v>
      </c>
      <c r="AF1993" t="e">
        <v>#N/A</v>
      </c>
    </row>
    <row r="1994" spans="1:32" x14ac:dyDescent="0.25">
      <c r="A1994" t="e">
        <v>#N/A</v>
      </c>
      <c r="B1994" s="33" t="e">
        <v>#N/A</v>
      </c>
      <c r="C1994" t="e">
        <v>#N/A</v>
      </c>
      <c r="D1994" t="e">
        <v>#N/A</v>
      </c>
      <c r="E1994" s="69" t="e">
        <v>#N/A</v>
      </c>
      <c r="F1994" s="3" t="e">
        <v>#N/A</v>
      </c>
      <c r="G1994" s="3" t="e">
        <v>#N/A</v>
      </c>
      <c r="H1994" s="3" t="e">
        <v>#N/A</v>
      </c>
      <c r="I1994" s="80" t="e">
        <v>#N/A</v>
      </c>
      <c r="J1994" s="80" t="e">
        <v>#N/A</v>
      </c>
      <c r="K1994" s="85" t="e">
        <v>#N/A</v>
      </c>
      <c r="L1994" s="9" t="e">
        <v>#N/A</v>
      </c>
      <c r="M1994" s="93" t="e">
        <v>#N/A</v>
      </c>
      <c r="N1994" s="8" t="e">
        <v>#N/A</v>
      </c>
      <c r="O1994" t="e">
        <v>#N/A</v>
      </c>
      <c r="P1994" t="e">
        <v>#N/A</v>
      </c>
      <c r="Q1994" t="e">
        <v>#N/A</v>
      </c>
      <c r="R1994" s="2" t="e">
        <v>#N/A</v>
      </c>
      <c r="S1994" t="e">
        <v>#N/A</v>
      </c>
      <c r="T1994" s="3" t="e">
        <v>#N/A</v>
      </c>
      <c r="U1994" s="3" t="e">
        <v>#N/A</v>
      </c>
      <c r="V1994" t="e">
        <v>#N/A</v>
      </c>
      <c r="W1994" t="e">
        <v>#N/A</v>
      </c>
      <c r="X1994" t="e">
        <v>#N/A</v>
      </c>
      <c r="Y1994" s="3" t="e">
        <v>#N/A</v>
      </c>
      <c r="Z1994" s="8" t="e">
        <v>#N/A</v>
      </c>
      <c r="AA1994" s="30" t="e">
        <v>#N/A</v>
      </c>
      <c r="AB1994" t="e">
        <v>#N/A</v>
      </c>
      <c r="AC1994" t="e">
        <v>#N/A</v>
      </c>
      <c r="AD1994" t="e">
        <v>#N/A</v>
      </c>
      <c r="AE1994" t="e">
        <v>#N/A</v>
      </c>
      <c r="AF1994" t="e">
        <v>#N/A</v>
      </c>
    </row>
    <row r="1995" spans="1:32" x14ac:dyDescent="0.25">
      <c r="A1995" t="e">
        <v>#N/A</v>
      </c>
      <c r="B1995" s="33" t="e">
        <v>#N/A</v>
      </c>
      <c r="C1995" t="e">
        <v>#N/A</v>
      </c>
      <c r="D1995" t="e">
        <v>#N/A</v>
      </c>
      <c r="E1995" s="69" t="e">
        <v>#N/A</v>
      </c>
      <c r="F1995" s="3" t="e">
        <v>#N/A</v>
      </c>
      <c r="G1995" s="3" t="e">
        <v>#N/A</v>
      </c>
      <c r="H1995" s="3" t="e">
        <v>#N/A</v>
      </c>
      <c r="I1995" s="80" t="e">
        <v>#N/A</v>
      </c>
      <c r="J1995" s="80" t="e">
        <v>#N/A</v>
      </c>
      <c r="K1995" s="85" t="e">
        <v>#N/A</v>
      </c>
      <c r="L1995" s="9" t="e">
        <v>#N/A</v>
      </c>
      <c r="M1995" s="93" t="e">
        <v>#N/A</v>
      </c>
      <c r="N1995" s="8" t="e">
        <v>#N/A</v>
      </c>
      <c r="O1995" t="e">
        <v>#N/A</v>
      </c>
      <c r="P1995" t="e">
        <v>#N/A</v>
      </c>
      <c r="Q1995" t="e">
        <v>#N/A</v>
      </c>
      <c r="R1995" s="2" t="e">
        <v>#N/A</v>
      </c>
      <c r="S1995" t="e">
        <v>#N/A</v>
      </c>
      <c r="T1995" s="3" t="e">
        <v>#N/A</v>
      </c>
      <c r="U1995" s="3" t="e">
        <v>#N/A</v>
      </c>
      <c r="V1995" t="e">
        <v>#N/A</v>
      </c>
      <c r="W1995" t="e">
        <v>#N/A</v>
      </c>
      <c r="X1995" t="e">
        <v>#N/A</v>
      </c>
      <c r="Y1995" s="3" t="e">
        <v>#N/A</v>
      </c>
      <c r="Z1995" s="8" t="e">
        <v>#N/A</v>
      </c>
      <c r="AA1995" s="30" t="e">
        <v>#N/A</v>
      </c>
      <c r="AB1995" t="e">
        <v>#N/A</v>
      </c>
      <c r="AC1995" t="e">
        <v>#N/A</v>
      </c>
      <c r="AD1995" t="e">
        <v>#N/A</v>
      </c>
      <c r="AE1995" t="e">
        <v>#N/A</v>
      </c>
      <c r="AF1995" t="e">
        <v>#N/A</v>
      </c>
    </row>
    <row r="1996" spans="1:32" x14ac:dyDescent="0.25">
      <c r="A1996" t="e">
        <v>#N/A</v>
      </c>
      <c r="B1996" s="33" t="e">
        <v>#N/A</v>
      </c>
      <c r="C1996" t="e">
        <v>#N/A</v>
      </c>
      <c r="D1996" t="e">
        <v>#N/A</v>
      </c>
      <c r="E1996" s="69" t="e">
        <v>#N/A</v>
      </c>
      <c r="F1996" s="3" t="e">
        <v>#N/A</v>
      </c>
      <c r="G1996" s="3" t="e">
        <v>#N/A</v>
      </c>
      <c r="H1996" s="3" t="e">
        <v>#N/A</v>
      </c>
      <c r="I1996" s="80" t="e">
        <v>#N/A</v>
      </c>
      <c r="J1996" s="80" t="e">
        <v>#N/A</v>
      </c>
      <c r="K1996" s="85" t="e">
        <v>#N/A</v>
      </c>
      <c r="L1996" s="9" t="e">
        <v>#N/A</v>
      </c>
      <c r="M1996" s="93" t="e">
        <v>#N/A</v>
      </c>
      <c r="N1996" s="8" t="e">
        <v>#N/A</v>
      </c>
      <c r="O1996" t="e">
        <v>#N/A</v>
      </c>
      <c r="P1996" t="e">
        <v>#N/A</v>
      </c>
      <c r="Q1996" t="e">
        <v>#N/A</v>
      </c>
      <c r="R1996" s="2" t="e">
        <v>#N/A</v>
      </c>
      <c r="S1996" t="e">
        <v>#N/A</v>
      </c>
      <c r="T1996" s="3" t="e">
        <v>#N/A</v>
      </c>
      <c r="U1996" s="3" t="e">
        <v>#N/A</v>
      </c>
      <c r="V1996" t="e">
        <v>#N/A</v>
      </c>
      <c r="W1996" t="e">
        <v>#N/A</v>
      </c>
      <c r="X1996" t="e">
        <v>#N/A</v>
      </c>
      <c r="Y1996" s="3" t="e">
        <v>#N/A</v>
      </c>
      <c r="Z1996" s="8" t="e">
        <v>#N/A</v>
      </c>
      <c r="AA1996" s="30" t="e">
        <v>#N/A</v>
      </c>
      <c r="AB1996" t="e">
        <v>#N/A</v>
      </c>
      <c r="AC1996" t="e">
        <v>#N/A</v>
      </c>
      <c r="AD1996" t="e">
        <v>#N/A</v>
      </c>
      <c r="AE1996" t="e">
        <v>#N/A</v>
      </c>
      <c r="AF1996" t="e">
        <v>#N/A</v>
      </c>
    </row>
    <row r="1997" spans="1:32" x14ac:dyDescent="0.25">
      <c r="A1997" t="e">
        <v>#N/A</v>
      </c>
      <c r="B1997" s="33" t="e">
        <v>#N/A</v>
      </c>
      <c r="C1997" t="e">
        <v>#N/A</v>
      </c>
      <c r="D1997" t="e">
        <v>#N/A</v>
      </c>
      <c r="E1997" s="69" t="e">
        <v>#N/A</v>
      </c>
      <c r="F1997" s="3" t="e">
        <v>#N/A</v>
      </c>
      <c r="G1997" s="3" t="e">
        <v>#N/A</v>
      </c>
      <c r="H1997" s="3" t="e">
        <v>#N/A</v>
      </c>
      <c r="I1997" s="80" t="e">
        <v>#N/A</v>
      </c>
      <c r="J1997" s="80" t="e">
        <v>#N/A</v>
      </c>
      <c r="K1997" s="85" t="e">
        <v>#N/A</v>
      </c>
      <c r="L1997" s="9" t="e">
        <v>#N/A</v>
      </c>
      <c r="M1997" s="93" t="e">
        <v>#N/A</v>
      </c>
      <c r="N1997" s="8" t="e">
        <v>#N/A</v>
      </c>
      <c r="O1997" t="e">
        <v>#N/A</v>
      </c>
      <c r="P1997" t="e">
        <v>#N/A</v>
      </c>
      <c r="Q1997" t="e">
        <v>#N/A</v>
      </c>
      <c r="R1997" s="2" t="e">
        <v>#N/A</v>
      </c>
      <c r="S1997" t="e">
        <v>#N/A</v>
      </c>
      <c r="T1997" s="3" t="e">
        <v>#N/A</v>
      </c>
      <c r="U1997" s="3" t="e">
        <v>#N/A</v>
      </c>
      <c r="V1997" t="e">
        <v>#N/A</v>
      </c>
      <c r="W1997" t="e">
        <v>#N/A</v>
      </c>
      <c r="X1997" t="e">
        <v>#N/A</v>
      </c>
      <c r="Y1997" s="3" t="e">
        <v>#N/A</v>
      </c>
      <c r="Z1997" s="8" t="e">
        <v>#N/A</v>
      </c>
      <c r="AA1997" s="30" t="e">
        <v>#N/A</v>
      </c>
      <c r="AB1997" t="e">
        <v>#N/A</v>
      </c>
      <c r="AC1997" t="e">
        <v>#N/A</v>
      </c>
      <c r="AD1997" t="e">
        <v>#N/A</v>
      </c>
      <c r="AE1997" t="e">
        <v>#N/A</v>
      </c>
      <c r="AF1997" t="e">
        <v>#N/A</v>
      </c>
    </row>
    <row r="1998" spans="1:32" x14ac:dyDescent="0.25">
      <c r="A1998" t="e">
        <v>#N/A</v>
      </c>
      <c r="B1998" s="33" t="e">
        <v>#N/A</v>
      </c>
      <c r="C1998" t="e">
        <v>#N/A</v>
      </c>
      <c r="D1998" t="e">
        <v>#N/A</v>
      </c>
      <c r="E1998" s="69" t="e">
        <v>#N/A</v>
      </c>
      <c r="F1998" s="3" t="e">
        <v>#N/A</v>
      </c>
      <c r="G1998" s="3" t="e">
        <v>#N/A</v>
      </c>
      <c r="H1998" s="3" t="e">
        <v>#N/A</v>
      </c>
      <c r="I1998" s="80" t="e">
        <v>#N/A</v>
      </c>
      <c r="J1998" s="80" t="e">
        <v>#N/A</v>
      </c>
      <c r="K1998" s="85" t="e">
        <v>#N/A</v>
      </c>
      <c r="L1998" s="9" t="e">
        <v>#N/A</v>
      </c>
      <c r="M1998" s="93" t="e">
        <v>#N/A</v>
      </c>
      <c r="N1998" s="8" t="e">
        <v>#N/A</v>
      </c>
      <c r="O1998" t="e">
        <v>#N/A</v>
      </c>
      <c r="P1998" t="e">
        <v>#N/A</v>
      </c>
      <c r="Q1998" t="e">
        <v>#N/A</v>
      </c>
      <c r="R1998" s="2" t="e">
        <v>#N/A</v>
      </c>
      <c r="S1998" t="e">
        <v>#N/A</v>
      </c>
      <c r="T1998" s="3" t="e">
        <v>#N/A</v>
      </c>
      <c r="U1998" s="3" t="e">
        <v>#N/A</v>
      </c>
      <c r="V1998" t="e">
        <v>#N/A</v>
      </c>
      <c r="W1998" t="e">
        <v>#N/A</v>
      </c>
      <c r="X1998" t="e">
        <v>#N/A</v>
      </c>
      <c r="Y1998" s="3" t="e">
        <v>#N/A</v>
      </c>
      <c r="Z1998" s="8" t="e">
        <v>#N/A</v>
      </c>
      <c r="AA1998" s="30" t="e">
        <v>#N/A</v>
      </c>
      <c r="AB1998" t="e">
        <v>#N/A</v>
      </c>
      <c r="AC1998" t="e">
        <v>#N/A</v>
      </c>
      <c r="AD1998" t="e">
        <v>#N/A</v>
      </c>
      <c r="AE1998" t="e">
        <v>#N/A</v>
      </c>
      <c r="AF1998" t="e">
        <v>#N/A</v>
      </c>
    </row>
    <row r="1999" spans="1:32" x14ac:dyDescent="0.25">
      <c r="A1999" t="e">
        <v>#N/A</v>
      </c>
      <c r="B1999" s="33" t="e">
        <v>#N/A</v>
      </c>
      <c r="C1999" t="e">
        <v>#N/A</v>
      </c>
      <c r="D1999" t="e">
        <v>#N/A</v>
      </c>
      <c r="E1999" s="69" t="e">
        <v>#N/A</v>
      </c>
      <c r="F1999" s="3" t="e">
        <v>#N/A</v>
      </c>
      <c r="G1999" s="3" t="e">
        <v>#N/A</v>
      </c>
      <c r="H1999" s="3" t="e">
        <v>#N/A</v>
      </c>
      <c r="I1999" s="80" t="e">
        <v>#N/A</v>
      </c>
      <c r="J1999" s="80" t="e">
        <v>#N/A</v>
      </c>
      <c r="K1999" s="85" t="e">
        <v>#N/A</v>
      </c>
      <c r="L1999" s="9" t="e">
        <v>#N/A</v>
      </c>
      <c r="M1999" s="93" t="e">
        <v>#N/A</v>
      </c>
      <c r="N1999" s="8" t="e">
        <v>#N/A</v>
      </c>
      <c r="O1999" t="e">
        <v>#N/A</v>
      </c>
      <c r="P1999" t="e">
        <v>#N/A</v>
      </c>
      <c r="Q1999" t="e">
        <v>#N/A</v>
      </c>
      <c r="R1999" s="2" t="e">
        <v>#N/A</v>
      </c>
      <c r="S1999" t="e">
        <v>#N/A</v>
      </c>
      <c r="T1999" s="3" t="e">
        <v>#N/A</v>
      </c>
      <c r="U1999" s="3" t="e">
        <v>#N/A</v>
      </c>
      <c r="V1999" t="e">
        <v>#N/A</v>
      </c>
      <c r="W1999" t="e">
        <v>#N/A</v>
      </c>
      <c r="X1999" t="e">
        <v>#N/A</v>
      </c>
      <c r="Y1999" s="3" t="e">
        <v>#N/A</v>
      </c>
      <c r="Z1999" s="8" t="e">
        <v>#N/A</v>
      </c>
      <c r="AA1999" s="30" t="e">
        <v>#N/A</v>
      </c>
      <c r="AB1999" t="e">
        <v>#N/A</v>
      </c>
      <c r="AC1999" t="e">
        <v>#N/A</v>
      </c>
      <c r="AD1999" t="e">
        <v>#N/A</v>
      </c>
      <c r="AE1999" t="e">
        <v>#N/A</v>
      </c>
      <c r="AF1999" t="e">
        <v>#N/A</v>
      </c>
    </row>
    <row r="2000" spans="1:32" x14ac:dyDescent="0.25">
      <c r="A2000" t="e">
        <v>#N/A</v>
      </c>
      <c r="B2000" s="33" t="e">
        <v>#N/A</v>
      </c>
      <c r="C2000" t="e">
        <v>#N/A</v>
      </c>
      <c r="D2000" t="e">
        <v>#N/A</v>
      </c>
      <c r="E2000" s="69" t="e">
        <v>#N/A</v>
      </c>
      <c r="F2000" s="3" t="e">
        <v>#N/A</v>
      </c>
      <c r="G2000" s="3" t="e">
        <v>#N/A</v>
      </c>
      <c r="H2000" s="3" t="e">
        <v>#N/A</v>
      </c>
      <c r="I2000" s="80" t="e">
        <v>#N/A</v>
      </c>
      <c r="J2000" s="80" t="e">
        <v>#N/A</v>
      </c>
      <c r="K2000" s="85" t="e">
        <v>#N/A</v>
      </c>
      <c r="L2000" s="9" t="e">
        <v>#N/A</v>
      </c>
      <c r="M2000" s="93" t="e">
        <v>#N/A</v>
      </c>
      <c r="N2000" s="8" t="e">
        <v>#N/A</v>
      </c>
      <c r="O2000" t="e">
        <v>#N/A</v>
      </c>
      <c r="P2000" t="e">
        <v>#N/A</v>
      </c>
      <c r="Q2000" t="e">
        <v>#N/A</v>
      </c>
      <c r="R2000" s="2" t="e">
        <v>#N/A</v>
      </c>
      <c r="S2000" t="e">
        <v>#N/A</v>
      </c>
      <c r="T2000" s="3" t="e">
        <v>#N/A</v>
      </c>
      <c r="U2000" s="3" t="e">
        <v>#N/A</v>
      </c>
      <c r="V2000" t="e">
        <v>#N/A</v>
      </c>
      <c r="W2000" t="e">
        <v>#N/A</v>
      </c>
      <c r="X2000" t="e">
        <v>#N/A</v>
      </c>
      <c r="Y2000" s="3" t="e">
        <v>#N/A</v>
      </c>
      <c r="Z2000" s="8" t="e">
        <v>#N/A</v>
      </c>
      <c r="AA2000" s="30" t="e">
        <v>#N/A</v>
      </c>
      <c r="AB2000" t="e">
        <v>#N/A</v>
      </c>
      <c r="AC2000" t="e">
        <v>#N/A</v>
      </c>
      <c r="AD2000" t="e">
        <v>#N/A</v>
      </c>
      <c r="AE2000" t="e">
        <v>#N/A</v>
      </c>
      <c r="AF2000" t="e">
        <v>#N/A</v>
      </c>
    </row>
    <row r="2001" spans="1:32" x14ac:dyDescent="0.25">
      <c r="A2001" t="e">
        <v>#N/A</v>
      </c>
      <c r="B2001" s="33" t="e">
        <v>#N/A</v>
      </c>
      <c r="C2001" t="e">
        <v>#N/A</v>
      </c>
      <c r="D2001" t="e">
        <v>#N/A</v>
      </c>
      <c r="E2001" s="69" t="e">
        <v>#N/A</v>
      </c>
      <c r="F2001" s="3" t="e">
        <v>#N/A</v>
      </c>
      <c r="G2001" s="3" t="e">
        <v>#N/A</v>
      </c>
      <c r="H2001" s="3" t="e">
        <v>#N/A</v>
      </c>
      <c r="I2001" s="80" t="e">
        <v>#N/A</v>
      </c>
      <c r="J2001" s="80" t="e">
        <v>#N/A</v>
      </c>
      <c r="K2001" s="85" t="e">
        <v>#N/A</v>
      </c>
      <c r="L2001" s="9" t="e">
        <v>#N/A</v>
      </c>
      <c r="M2001" s="93" t="e">
        <v>#N/A</v>
      </c>
      <c r="N2001" s="8" t="e">
        <v>#N/A</v>
      </c>
      <c r="O2001" t="e">
        <v>#N/A</v>
      </c>
      <c r="P2001" t="e">
        <v>#N/A</v>
      </c>
      <c r="Q2001" t="e">
        <v>#N/A</v>
      </c>
      <c r="R2001" s="2" t="e">
        <v>#N/A</v>
      </c>
      <c r="S2001" t="e">
        <v>#N/A</v>
      </c>
      <c r="T2001" s="3" t="e">
        <v>#N/A</v>
      </c>
      <c r="U2001" s="3" t="e">
        <v>#N/A</v>
      </c>
      <c r="V2001" t="e">
        <v>#N/A</v>
      </c>
      <c r="W2001" t="e">
        <v>#N/A</v>
      </c>
      <c r="X2001" t="e">
        <v>#N/A</v>
      </c>
      <c r="Y2001" s="3" t="e">
        <v>#N/A</v>
      </c>
      <c r="Z2001" s="8" t="e">
        <v>#N/A</v>
      </c>
      <c r="AA2001" s="30" t="e">
        <v>#N/A</v>
      </c>
      <c r="AB2001" t="e">
        <v>#N/A</v>
      </c>
      <c r="AC2001" t="e">
        <v>#N/A</v>
      </c>
      <c r="AD2001" t="e">
        <v>#N/A</v>
      </c>
      <c r="AE2001" t="e">
        <v>#N/A</v>
      </c>
      <c r="AF2001" t="e">
        <v>#N/A</v>
      </c>
    </row>
    <row r="2002" spans="1:32" x14ac:dyDescent="0.25">
      <c r="A2002" t="e">
        <v>#N/A</v>
      </c>
      <c r="B2002" s="33" t="e">
        <v>#N/A</v>
      </c>
      <c r="C2002" t="e">
        <v>#N/A</v>
      </c>
      <c r="D2002" t="e">
        <v>#N/A</v>
      </c>
      <c r="E2002" s="69" t="e">
        <v>#N/A</v>
      </c>
      <c r="F2002" s="3" t="e">
        <v>#N/A</v>
      </c>
      <c r="G2002" s="3" t="e">
        <v>#N/A</v>
      </c>
      <c r="H2002" s="3" t="e">
        <v>#N/A</v>
      </c>
      <c r="I2002" s="80" t="e">
        <v>#N/A</v>
      </c>
      <c r="J2002" s="80" t="e">
        <v>#N/A</v>
      </c>
      <c r="K2002" s="85" t="e">
        <v>#N/A</v>
      </c>
      <c r="L2002" s="9" t="e">
        <v>#N/A</v>
      </c>
      <c r="M2002" s="93" t="e">
        <v>#N/A</v>
      </c>
      <c r="N2002" s="8" t="e">
        <v>#N/A</v>
      </c>
      <c r="O2002" t="e">
        <v>#N/A</v>
      </c>
      <c r="P2002" t="e">
        <v>#N/A</v>
      </c>
      <c r="Q2002" t="e">
        <v>#N/A</v>
      </c>
      <c r="R2002" s="2" t="e">
        <v>#N/A</v>
      </c>
      <c r="S2002" t="e">
        <v>#N/A</v>
      </c>
      <c r="T2002" s="3" t="e">
        <v>#N/A</v>
      </c>
      <c r="U2002" s="3" t="e">
        <v>#N/A</v>
      </c>
      <c r="V2002" t="e">
        <v>#N/A</v>
      </c>
      <c r="W2002" t="e">
        <v>#N/A</v>
      </c>
      <c r="X2002" t="e">
        <v>#N/A</v>
      </c>
      <c r="Y2002" s="3" t="e">
        <v>#N/A</v>
      </c>
      <c r="Z2002" s="8" t="e">
        <v>#N/A</v>
      </c>
      <c r="AA2002" s="30" t="e">
        <v>#N/A</v>
      </c>
      <c r="AB2002" t="e">
        <v>#N/A</v>
      </c>
      <c r="AC2002" t="e">
        <v>#N/A</v>
      </c>
      <c r="AD2002" t="e">
        <v>#N/A</v>
      </c>
      <c r="AE2002" t="e">
        <v>#N/A</v>
      </c>
      <c r="AF2002" t="e">
        <v>#N/A</v>
      </c>
    </row>
    <row r="2003" spans="1:32" x14ac:dyDescent="0.25">
      <c r="A2003" t="e">
        <v>#N/A</v>
      </c>
      <c r="B2003" s="33" t="e">
        <v>#N/A</v>
      </c>
      <c r="C2003" t="e">
        <v>#N/A</v>
      </c>
      <c r="D2003" t="e">
        <v>#N/A</v>
      </c>
      <c r="E2003" s="69" t="e">
        <v>#N/A</v>
      </c>
      <c r="F2003" s="3" t="e">
        <v>#N/A</v>
      </c>
      <c r="G2003" s="3" t="e">
        <v>#N/A</v>
      </c>
      <c r="H2003" s="3" t="e">
        <v>#N/A</v>
      </c>
      <c r="I2003" s="80" t="e">
        <v>#N/A</v>
      </c>
      <c r="J2003" s="80" t="e">
        <v>#N/A</v>
      </c>
      <c r="K2003" s="85" t="e">
        <v>#N/A</v>
      </c>
      <c r="L2003" s="9" t="e">
        <v>#N/A</v>
      </c>
      <c r="M2003" s="93" t="e">
        <v>#N/A</v>
      </c>
      <c r="N2003" s="8" t="e">
        <v>#N/A</v>
      </c>
      <c r="O2003" t="e">
        <v>#N/A</v>
      </c>
      <c r="P2003" t="e">
        <v>#N/A</v>
      </c>
      <c r="Q2003" t="e">
        <v>#N/A</v>
      </c>
      <c r="R2003" s="2" t="e">
        <v>#N/A</v>
      </c>
      <c r="S2003" t="e">
        <v>#N/A</v>
      </c>
      <c r="T2003" s="3" t="e">
        <v>#N/A</v>
      </c>
      <c r="U2003" s="3" t="e">
        <v>#N/A</v>
      </c>
      <c r="V2003" t="e">
        <v>#N/A</v>
      </c>
      <c r="W2003" t="e">
        <v>#N/A</v>
      </c>
      <c r="X2003" t="e">
        <v>#N/A</v>
      </c>
      <c r="Y2003" s="3" t="e">
        <v>#N/A</v>
      </c>
      <c r="Z2003" s="8" t="e">
        <v>#N/A</v>
      </c>
      <c r="AA2003" s="30" t="e">
        <v>#N/A</v>
      </c>
      <c r="AB2003" t="e">
        <v>#N/A</v>
      </c>
      <c r="AC2003" t="e">
        <v>#N/A</v>
      </c>
      <c r="AD2003" t="e">
        <v>#N/A</v>
      </c>
      <c r="AE2003" t="e">
        <v>#N/A</v>
      </c>
      <c r="AF2003" t="e">
        <v>#N/A</v>
      </c>
    </row>
    <row r="2004" spans="1:32" x14ac:dyDescent="0.25">
      <c r="A2004" t="e">
        <v>#N/A</v>
      </c>
      <c r="B2004" s="33" t="e">
        <v>#N/A</v>
      </c>
      <c r="C2004" t="e">
        <v>#N/A</v>
      </c>
      <c r="D2004" t="e">
        <v>#N/A</v>
      </c>
      <c r="E2004" s="69" t="e">
        <v>#N/A</v>
      </c>
      <c r="F2004" s="3" t="e">
        <v>#N/A</v>
      </c>
      <c r="G2004" s="3" t="e">
        <v>#N/A</v>
      </c>
      <c r="H2004" s="3" t="e">
        <v>#N/A</v>
      </c>
      <c r="I2004" s="80" t="e">
        <v>#N/A</v>
      </c>
      <c r="J2004" s="80" t="e">
        <v>#N/A</v>
      </c>
      <c r="K2004" s="85" t="e">
        <v>#N/A</v>
      </c>
      <c r="L2004" s="9" t="e">
        <v>#N/A</v>
      </c>
      <c r="M2004" s="93" t="e">
        <v>#N/A</v>
      </c>
      <c r="N2004" s="8" t="e">
        <v>#N/A</v>
      </c>
      <c r="O2004" t="e">
        <v>#N/A</v>
      </c>
      <c r="P2004" t="e">
        <v>#N/A</v>
      </c>
      <c r="Q2004" t="e">
        <v>#N/A</v>
      </c>
      <c r="R2004" s="2" t="e">
        <v>#N/A</v>
      </c>
      <c r="S2004" t="e">
        <v>#N/A</v>
      </c>
      <c r="T2004" s="3" t="e">
        <v>#N/A</v>
      </c>
      <c r="U2004" s="3" t="e">
        <v>#N/A</v>
      </c>
      <c r="V2004" t="e">
        <v>#N/A</v>
      </c>
      <c r="W2004" t="e">
        <v>#N/A</v>
      </c>
      <c r="X2004" t="e">
        <v>#N/A</v>
      </c>
      <c r="Y2004" s="3" t="e">
        <v>#N/A</v>
      </c>
      <c r="Z2004" s="8" t="e">
        <v>#N/A</v>
      </c>
      <c r="AA2004" s="30" t="e">
        <v>#N/A</v>
      </c>
      <c r="AB2004" t="e">
        <v>#N/A</v>
      </c>
      <c r="AC2004" t="e">
        <v>#N/A</v>
      </c>
      <c r="AD2004" t="e">
        <v>#N/A</v>
      </c>
      <c r="AE2004" t="e">
        <v>#N/A</v>
      </c>
      <c r="AF2004" t="e">
        <v>#N/A</v>
      </c>
    </row>
    <row r="2005" spans="1:32" x14ac:dyDescent="0.25">
      <c r="A2005" t="e">
        <v>#N/A</v>
      </c>
      <c r="B2005" s="33" t="e">
        <v>#N/A</v>
      </c>
      <c r="C2005" t="e">
        <v>#N/A</v>
      </c>
      <c r="D2005" t="e">
        <v>#N/A</v>
      </c>
      <c r="E2005" s="69" t="e">
        <v>#N/A</v>
      </c>
      <c r="F2005" s="3" t="e">
        <v>#N/A</v>
      </c>
      <c r="G2005" s="3" t="e">
        <v>#N/A</v>
      </c>
      <c r="H2005" s="3" t="e">
        <v>#N/A</v>
      </c>
      <c r="I2005" s="80" t="e">
        <v>#N/A</v>
      </c>
      <c r="J2005" s="80" t="e">
        <v>#N/A</v>
      </c>
      <c r="K2005" s="85" t="e">
        <v>#N/A</v>
      </c>
      <c r="L2005" s="9" t="e">
        <v>#N/A</v>
      </c>
      <c r="M2005" s="93" t="e">
        <v>#N/A</v>
      </c>
      <c r="N2005" s="8" t="e">
        <v>#N/A</v>
      </c>
      <c r="O2005" t="e">
        <v>#N/A</v>
      </c>
      <c r="P2005" t="e">
        <v>#N/A</v>
      </c>
      <c r="Q2005" t="e">
        <v>#N/A</v>
      </c>
      <c r="R2005" s="2" t="e">
        <v>#N/A</v>
      </c>
      <c r="S2005" t="e">
        <v>#N/A</v>
      </c>
      <c r="T2005" s="3" t="e">
        <v>#N/A</v>
      </c>
      <c r="U2005" s="3" t="e">
        <v>#N/A</v>
      </c>
      <c r="V2005" t="e">
        <v>#N/A</v>
      </c>
      <c r="W2005" t="e">
        <v>#N/A</v>
      </c>
      <c r="X2005" t="e">
        <v>#N/A</v>
      </c>
      <c r="Y2005" s="3" t="e">
        <v>#N/A</v>
      </c>
      <c r="Z2005" s="8" t="e">
        <v>#N/A</v>
      </c>
      <c r="AA2005" s="30" t="e">
        <v>#N/A</v>
      </c>
      <c r="AB2005" t="e">
        <v>#N/A</v>
      </c>
      <c r="AC2005" t="e">
        <v>#N/A</v>
      </c>
      <c r="AD2005" t="e">
        <v>#N/A</v>
      </c>
      <c r="AE2005" t="e">
        <v>#N/A</v>
      </c>
      <c r="AF2005" t="e">
        <v>#N/A</v>
      </c>
    </row>
    <row r="2006" spans="1:32" x14ac:dyDescent="0.25">
      <c r="A2006" t="e">
        <v>#N/A</v>
      </c>
      <c r="B2006" s="33" t="e">
        <v>#N/A</v>
      </c>
      <c r="C2006" t="e">
        <v>#N/A</v>
      </c>
      <c r="D2006" t="e">
        <v>#N/A</v>
      </c>
      <c r="E2006" s="69" t="e">
        <v>#N/A</v>
      </c>
      <c r="F2006" s="3" t="e">
        <v>#N/A</v>
      </c>
      <c r="G2006" s="3" t="e">
        <v>#N/A</v>
      </c>
      <c r="H2006" s="3" t="e">
        <v>#N/A</v>
      </c>
      <c r="I2006" s="80" t="e">
        <v>#N/A</v>
      </c>
      <c r="J2006" s="80" t="e">
        <v>#N/A</v>
      </c>
      <c r="K2006" s="85" t="e">
        <v>#N/A</v>
      </c>
      <c r="L2006" s="9" t="e">
        <v>#N/A</v>
      </c>
      <c r="M2006" s="93" t="e">
        <v>#N/A</v>
      </c>
      <c r="N2006" s="8" t="e">
        <v>#N/A</v>
      </c>
      <c r="O2006" t="e">
        <v>#N/A</v>
      </c>
      <c r="P2006" t="e">
        <v>#N/A</v>
      </c>
      <c r="Q2006" t="e">
        <v>#N/A</v>
      </c>
      <c r="R2006" s="2" t="e">
        <v>#N/A</v>
      </c>
      <c r="S2006" t="e">
        <v>#N/A</v>
      </c>
      <c r="T2006" s="3" t="e">
        <v>#N/A</v>
      </c>
      <c r="U2006" s="3" t="e">
        <v>#N/A</v>
      </c>
      <c r="V2006" t="e">
        <v>#N/A</v>
      </c>
      <c r="W2006" t="e">
        <v>#N/A</v>
      </c>
      <c r="X2006" t="e">
        <v>#N/A</v>
      </c>
      <c r="Y2006" s="3" t="e">
        <v>#N/A</v>
      </c>
      <c r="Z2006" s="8" t="e">
        <v>#N/A</v>
      </c>
      <c r="AA2006" s="30" t="e">
        <v>#N/A</v>
      </c>
      <c r="AB2006" t="e">
        <v>#N/A</v>
      </c>
      <c r="AC2006" t="e">
        <v>#N/A</v>
      </c>
      <c r="AD2006" t="e">
        <v>#N/A</v>
      </c>
      <c r="AE2006" t="e">
        <v>#N/A</v>
      </c>
      <c r="AF2006" t="e">
        <v>#N/A</v>
      </c>
    </row>
    <row r="2007" spans="1:32" x14ac:dyDescent="0.25">
      <c r="A2007" t="e">
        <v>#N/A</v>
      </c>
      <c r="B2007" s="33" t="e">
        <v>#N/A</v>
      </c>
      <c r="C2007" t="e">
        <v>#N/A</v>
      </c>
      <c r="D2007" t="e">
        <v>#N/A</v>
      </c>
      <c r="E2007" s="69" t="e">
        <v>#N/A</v>
      </c>
      <c r="F2007" s="3" t="e">
        <v>#N/A</v>
      </c>
      <c r="G2007" s="3" t="e">
        <v>#N/A</v>
      </c>
      <c r="H2007" s="3" t="e">
        <v>#N/A</v>
      </c>
      <c r="I2007" s="80" t="e">
        <v>#N/A</v>
      </c>
      <c r="J2007" s="80" t="e">
        <v>#N/A</v>
      </c>
      <c r="K2007" s="85" t="e">
        <v>#N/A</v>
      </c>
      <c r="L2007" s="9" t="e">
        <v>#N/A</v>
      </c>
      <c r="M2007" s="93" t="e">
        <v>#N/A</v>
      </c>
      <c r="N2007" s="8" t="e">
        <v>#N/A</v>
      </c>
      <c r="O2007" t="e">
        <v>#N/A</v>
      </c>
      <c r="P2007" t="e">
        <v>#N/A</v>
      </c>
      <c r="Q2007" t="e">
        <v>#N/A</v>
      </c>
      <c r="R2007" s="2" t="e">
        <v>#N/A</v>
      </c>
      <c r="S2007" t="e">
        <v>#N/A</v>
      </c>
      <c r="T2007" s="3" t="e">
        <v>#N/A</v>
      </c>
      <c r="U2007" s="3" t="e">
        <v>#N/A</v>
      </c>
      <c r="V2007" t="e">
        <v>#N/A</v>
      </c>
      <c r="W2007" t="e">
        <v>#N/A</v>
      </c>
      <c r="X2007" t="e">
        <v>#N/A</v>
      </c>
      <c r="Y2007" s="3" t="e">
        <v>#N/A</v>
      </c>
      <c r="Z2007" s="8" t="e">
        <v>#N/A</v>
      </c>
      <c r="AA2007" s="30" t="e">
        <v>#N/A</v>
      </c>
      <c r="AB2007" t="e">
        <v>#N/A</v>
      </c>
      <c r="AC2007" t="e">
        <v>#N/A</v>
      </c>
      <c r="AD2007" t="e">
        <v>#N/A</v>
      </c>
      <c r="AE2007" t="e">
        <v>#N/A</v>
      </c>
      <c r="AF2007" t="e">
        <v>#N/A</v>
      </c>
    </row>
    <row r="2008" spans="1:32" x14ac:dyDescent="0.25">
      <c r="A2008" t="e">
        <v>#N/A</v>
      </c>
      <c r="B2008" s="33" t="e">
        <v>#N/A</v>
      </c>
      <c r="C2008" t="e">
        <v>#N/A</v>
      </c>
      <c r="D2008" t="e">
        <v>#N/A</v>
      </c>
      <c r="E2008" s="69" t="e">
        <v>#N/A</v>
      </c>
      <c r="F2008" s="3" t="e">
        <v>#N/A</v>
      </c>
      <c r="G2008" s="3" t="e">
        <v>#N/A</v>
      </c>
      <c r="H2008" s="3" t="e">
        <v>#N/A</v>
      </c>
      <c r="I2008" s="80" t="e">
        <v>#N/A</v>
      </c>
      <c r="J2008" s="80" t="e">
        <v>#N/A</v>
      </c>
      <c r="K2008" s="85" t="e">
        <v>#N/A</v>
      </c>
      <c r="L2008" s="9" t="e">
        <v>#N/A</v>
      </c>
      <c r="M2008" s="93" t="e">
        <v>#N/A</v>
      </c>
      <c r="N2008" s="8" t="e">
        <v>#N/A</v>
      </c>
      <c r="O2008" t="e">
        <v>#N/A</v>
      </c>
      <c r="P2008" t="e">
        <v>#N/A</v>
      </c>
      <c r="Q2008" t="e">
        <v>#N/A</v>
      </c>
      <c r="R2008" s="2" t="e">
        <v>#N/A</v>
      </c>
      <c r="S2008" t="e">
        <v>#N/A</v>
      </c>
      <c r="T2008" s="3" t="e">
        <v>#N/A</v>
      </c>
      <c r="U2008" s="3" t="e">
        <v>#N/A</v>
      </c>
      <c r="V2008" t="e">
        <v>#N/A</v>
      </c>
      <c r="W2008" t="e">
        <v>#N/A</v>
      </c>
      <c r="X2008" t="e">
        <v>#N/A</v>
      </c>
      <c r="Y2008" s="3" t="e">
        <v>#N/A</v>
      </c>
      <c r="Z2008" s="8" t="e">
        <v>#N/A</v>
      </c>
      <c r="AA2008" s="30" t="e">
        <v>#N/A</v>
      </c>
      <c r="AB2008" t="e">
        <v>#N/A</v>
      </c>
      <c r="AC2008" t="e">
        <v>#N/A</v>
      </c>
      <c r="AD2008" t="e">
        <v>#N/A</v>
      </c>
      <c r="AE2008" t="e">
        <v>#N/A</v>
      </c>
      <c r="AF2008" t="e">
        <v>#N/A</v>
      </c>
    </row>
    <row r="2009" spans="1:32" x14ac:dyDescent="0.25">
      <c r="A2009" t="e">
        <v>#N/A</v>
      </c>
      <c r="B2009" s="33" t="e">
        <v>#N/A</v>
      </c>
      <c r="C2009" t="e">
        <v>#N/A</v>
      </c>
      <c r="D2009" t="e">
        <v>#N/A</v>
      </c>
      <c r="E2009" s="69" t="e">
        <v>#N/A</v>
      </c>
      <c r="F2009" s="3" t="e">
        <v>#N/A</v>
      </c>
      <c r="G2009" s="3" t="e">
        <v>#N/A</v>
      </c>
      <c r="H2009" s="3" t="e">
        <v>#N/A</v>
      </c>
      <c r="I2009" s="80" t="e">
        <v>#N/A</v>
      </c>
      <c r="J2009" s="80" t="e">
        <v>#N/A</v>
      </c>
      <c r="K2009" s="85" t="e">
        <v>#N/A</v>
      </c>
      <c r="L2009" s="9" t="e">
        <v>#N/A</v>
      </c>
      <c r="M2009" s="93" t="e">
        <v>#N/A</v>
      </c>
      <c r="N2009" s="8" t="e">
        <v>#N/A</v>
      </c>
      <c r="O2009" t="e">
        <v>#N/A</v>
      </c>
      <c r="P2009" t="e">
        <v>#N/A</v>
      </c>
      <c r="Q2009" t="e">
        <v>#N/A</v>
      </c>
      <c r="R2009" s="2" t="e">
        <v>#N/A</v>
      </c>
      <c r="S2009" t="e">
        <v>#N/A</v>
      </c>
      <c r="T2009" s="3" t="e">
        <v>#N/A</v>
      </c>
      <c r="U2009" s="3" t="e">
        <v>#N/A</v>
      </c>
      <c r="V2009" t="e">
        <v>#N/A</v>
      </c>
      <c r="W2009" t="e">
        <v>#N/A</v>
      </c>
      <c r="X2009" t="e">
        <v>#N/A</v>
      </c>
      <c r="Y2009" s="3" t="e">
        <v>#N/A</v>
      </c>
      <c r="Z2009" s="8" t="e">
        <v>#N/A</v>
      </c>
      <c r="AA2009" s="30" t="e">
        <v>#N/A</v>
      </c>
      <c r="AB2009" t="e">
        <v>#N/A</v>
      </c>
      <c r="AC2009" t="e">
        <v>#N/A</v>
      </c>
      <c r="AD2009" t="e">
        <v>#N/A</v>
      </c>
      <c r="AE2009" t="e">
        <v>#N/A</v>
      </c>
      <c r="AF2009" t="e">
        <v>#N/A</v>
      </c>
    </row>
    <row r="2010" spans="1:32" x14ac:dyDescent="0.25">
      <c r="A2010" t="e">
        <v>#N/A</v>
      </c>
      <c r="B2010" s="33" t="e">
        <v>#N/A</v>
      </c>
      <c r="C2010" t="e">
        <v>#N/A</v>
      </c>
      <c r="D2010" t="e">
        <v>#N/A</v>
      </c>
      <c r="E2010" s="69" t="e">
        <v>#N/A</v>
      </c>
      <c r="F2010" s="3" t="e">
        <v>#N/A</v>
      </c>
      <c r="G2010" s="3" t="e">
        <v>#N/A</v>
      </c>
      <c r="H2010" s="3" t="e">
        <v>#N/A</v>
      </c>
      <c r="I2010" s="80" t="e">
        <v>#N/A</v>
      </c>
      <c r="J2010" s="80" t="e">
        <v>#N/A</v>
      </c>
      <c r="K2010" s="85" t="e">
        <v>#N/A</v>
      </c>
      <c r="L2010" s="9" t="e">
        <v>#N/A</v>
      </c>
      <c r="M2010" s="93" t="e">
        <v>#N/A</v>
      </c>
      <c r="N2010" s="8" t="e">
        <v>#N/A</v>
      </c>
      <c r="O2010" t="e">
        <v>#N/A</v>
      </c>
      <c r="P2010" t="e">
        <v>#N/A</v>
      </c>
      <c r="Q2010" t="e">
        <v>#N/A</v>
      </c>
      <c r="R2010" s="2" t="e">
        <v>#N/A</v>
      </c>
      <c r="S2010" t="e">
        <v>#N/A</v>
      </c>
      <c r="T2010" s="3" t="e">
        <v>#N/A</v>
      </c>
      <c r="U2010" s="3" t="e">
        <v>#N/A</v>
      </c>
      <c r="V2010" t="e">
        <v>#N/A</v>
      </c>
      <c r="W2010" t="e">
        <v>#N/A</v>
      </c>
      <c r="X2010" t="e">
        <v>#N/A</v>
      </c>
      <c r="Y2010" s="3" t="e">
        <v>#N/A</v>
      </c>
      <c r="Z2010" s="8" t="e">
        <v>#N/A</v>
      </c>
      <c r="AA2010" s="30" t="e">
        <v>#N/A</v>
      </c>
      <c r="AB2010" t="e">
        <v>#N/A</v>
      </c>
      <c r="AC2010" t="e">
        <v>#N/A</v>
      </c>
      <c r="AD2010" t="e">
        <v>#N/A</v>
      </c>
      <c r="AE2010" t="e">
        <v>#N/A</v>
      </c>
      <c r="AF2010" t="e">
        <v>#N/A</v>
      </c>
    </row>
    <row r="2011" spans="1:32" x14ac:dyDescent="0.25">
      <c r="A2011" t="e">
        <v>#N/A</v>
      </c>
      <c r="B2011" s="33" t="e">
        <v>#N/A</v>
      </c>
      <c r="C2011" t="e">
        <v>#N/A</v>
      </c>
      <c r="D2011" t="e">
        <v>#N/A</v>
      </c>
      <c r="E2011" s="69" t="e">
        <v>#N/A</v>
      </c>
      <c r="F2011" s="3" t="e">
        <v>#N/A</v>
      </c>
      <c r="G2011" s="3" t="e">
        <v>#N/A</v>
      </c>
      <c r="H2011" s="3" t="e">
        <v>#N/A</v>
      </c>
      <c r="I2011" s="80" t="e">
        <v>#N/A</v>
      </c>
      <c r="J2011" s="80" t="e">
        <v>#N/A</v>
      </c>
      <c r="K2011" s="85" t="e">
        <v>#N/A</v>
      </c>
      <c r="L2011" s="9" t="e">
        <v>#N/A</v>
      </c>
      <c r="M2011" s="93" t="e">
        <v>#N/A</v>
      </c>
      <c r="N2011" s="8" t="e">
        <v>#N/A</v>
      </c>
      <c r="O2011" t="e">
        <v>#N/A</v>
      </c>
      <c r="P2011" t="e">
        <v>#N/A</v>
      </c>
      <c r="Q2011" t="e">
        <v>#N/A</v>
      </c>
      <c r="R2011" s="2" t="e">
        <v>#N/A</v>
      </c>
      <c r="S2011" t="e">
        <v>#N/A</v>
      </c>
      <c r="T2011" s="3" t="e">
        <v>#N/A</v>
      </c>
      <c r="U2011" s="3" t="e">
        <v>#N/A</v>
      </c>
      <c r="V2011" t="e">
        <v>#N/A</v>
      </c>
      <c r="W2011" t="e">
        <v>#N/A</v>
      </c>
      <c r="X2011" t="e">
        <v>#N/A</v>
      </c>
      <c r="Y2011" s="3" t="e">
        <v>#N/A</v>
      </c>
      <c r="Z2011" s="8" t="e">
        <v>#N/A</v>
      </c>
      <c r="AA2011" s="30" t="e">
        <v>#N/A</v>
      </c>
      <c r="AB2011" t="e">
        <v>#N/A</v>
      </c>
      <c r="AC2011" t="e">
        <v>#N/A</v>
      </c>
      <c r="AD2011" t="e">
        <v>#N/A</v>
      </c>
      <c r="AE2011" t="e">
        <v>#N/A</v>
      </c>
      <c r="AF2011" t="e">
        <v>#N/A</v>
      </c>
    </row>
    <row r="2012" spans="1:32" x14ac:dyDescent="0.25">
      <c r="A2012" t="e">
        <v>#N/A</v>
      </c>
      <c r="B2012" s="33" t="e">
        <v>#N/A</v>
      </c>
      <c r="C2012" t="e">
        <v>#N/A</v>
      </c>
      <c r="D2012" t="e">
        <v>#N/A</v>
      </c>
      <c r="E2012" s="69" t="e">
        <v>#N/A</v>
      </c>
      <c r="F2012" s="3" t="e">
        <v>#N/A</v>
      </c>
      <c r="G2012" s="3" t="e">
        <v>#N/A</v>
      </c>
      <c r="H2012" s="3" t="e">
        <v>#N/A</v>
      </c>
      <c r="I2012" s="80" t="e">
        <v>#N/A</v>
      </c>
      <c r="J2012" s="80" t="e">
        <v>#N/A</v>
      </c>
      <c r="K2012" s="85" t="e">
        <v>#N/A</v>
      </c>
      <c r="L2012" s="9" t="e">
        <v>#N/A</v>
      </c>
      <c r="M2012" s="93" t="e">
        <v>#N/A</v>
      </c>
      <c r="N2012" s="8" t="e">
        <v>#N/A</v>
      </c>
      <c r="O2012" t="e">
        <v>#N/A</v>
      </c>
      <c r="P2012" t="e">
        <v>#N/A</v>
      </c>
      <c r="Q2012" t="e">
        <v>#N/A</v>
      </c>
      <c r="R2012" s="2" t="e">
        <v>#N/A</v>
      </c>
      <c r="S2012" t="e">
        <v>#N/A</v>
      </c>
      <c r="T2012" s="3" t="e">
        <v>#N/A</v>
      </c>
      <c r="U2012" s="3" t="e">
        <v>#N/A</v>
      </c>
      <c r="V2012" t="e">
        <v>#N/A</v>
      </c>
      <c r="W2012" t="e">
        <v>#N/A</v>
      </c>
      <c r="X2012" t="e">
        <v>#N/A</v>
      </c>
      <c r="Y2012" s="3" t="e">
        <v>#N/A</v>
      </c>
      <c r="Z2012" s="8" t="e">
        <v>#N/A</v>
      </c>
      <c r="AA2012" s="30" t="e">
        <v>#N/A</v>
      </c>
      <c r="AB2012" t="e">
        <v>#N/A</v>
      </c>
      <c r="AC2012" t="e">
        <v>#N/A</v>
      </c>
      <c r="AD2012" t="e">
        <v>#N/A</v>
      </c>
      <c r="AE2012" t="e">
        <v>#N/A</v>
      </c>
      <c r="AF2012" t="e">
        <v>#N/A</v>
      </c>
    </row>
    <row r="2013" spans="1:32" x14ac:dyDescent="0.25">
      <c r="A2013" t="e">
        <v>#N/A</v>
      </c>
      <c r="B2013" s="33" t="e">
        <v>#N/A</v>
      </c>
      <c r="C2013" t="e">
        <v>#N/A</v>
      </c>
      <c r="D2013" t="e">
        <v>#N/A</v>
      </c>
      <c r="E2013" s="69" t="e">
        <v>#N/A</v>
      </c>
      <c r="F2013" s="3" t="e">
        <v>#N/A</v>
      </c>
      <c r="G2013" s="3" t="e">
        <v>#N/A</v>
      </c>
      <c r="H2013" s="3" t="e">
        <v>#N/A</v>
      </c>
      <c r="I2013" s="80" t="e">
        <v>#N/A</v>
      </c>
      <c r="J2013" s="80" t="e">
        <v>#N/A</v>
      </c>
      <c r="K2013" s="85" t="e">
        <v>#N/A</v>
      </c>
      <c r="L2013" s="9" t="e">
        <v>#N/A</v>
      </c>
      <c r="M2013" s="93" t="e">
        <v>#N/A</v>
      </c>
      <c r="N2013" s="8" t="e">
        <v>#N/A</v>
      </c>
      <c r="O2013" t="e">
        <v>#N/A</v>
      </c>
      <c r="P2013" t="e">
        <v>#N/A</v>
      </c>
      <c r="Q2013" t="e">
        <v>#N/A</v>
      </c>
      <c r="R2013" s="2" t="e">
        <v>#N/A</v>
      </c>
      <c r="S2013" t="e">
        <v>#N/A</v>
      </c>
      <c r="T2013" s="3" t="e">
        <v>#N/A</v>
      </c>
      <c r="U2013" s="3" t="e">
        <v>#N/A</v>
      </c>
      <c r="V2013" t="e">
        <v>#N/A</v>
      </c>
      <c r="W2013" t="e">
        <v>#N/A</v>
      </c>
      <c r="X2013" t="e">
        <v>#N/A</v>
      </c>
      <c r="Y2013" s="3" t="e">
        <v>#N/A</v>
      </c>
      <c r="Z2013" s="8" t="e">
        <v>#N/A</v>
      </c>
      <c r="AA2013" s="30" t="e">
        <v>#N/A</v>
      </c>
      <c r="AB2013" t="e">
        <v>#N/A</v>
      </c>
      <c r="AC2013" t="e">
        <v>#N/A</v>
      </c>
      <c r="AD2013" t="e">
        <v>#N/A</v>
      </c>
      <c r="AE2013" t="e">
        <v>#N/A</v>
      </c>
      <c r="AF2013" t="e">
        <v>#N/A</v>
      </c>
    </row>
    <row r="2014" spans="1:32" x14ac:dyDescent="0.25">
      <c r="A2014" t="e">
        <v>#N/A</v>
      </c>
      <c r="B2014" s="33" t="e">
        <v>#N/A</v>
      </c>
      <c r="C2014" t="e">
        <v>#N/A</v>
      </c>
      <c r="D2014" t="e">
        <v>#N/A</v>
      </c>
      <c r="E2014" s="69" t="e">
        <v>#N/A</v>
      </c>
      <c r="F2014" s="3" t="e">
        <v>#N/A</v>
      </c>
      <c r="G2014" s="3" t="e">
        <v>#N/A</v>
      </c>
      <c r="H2014" s="3" t="e">
        <v>#N/A</v>
      </c>
      <c r="I2014" s="80" t="e">
        <v>#N/A</v>
      </c>
      <c r="J2014" s="80" t="e">
        <v>#N/A</v>
      </c>
      <c r="K2014" s="85" t="e">
        <v>#N/A</v>
      </c>
      <c r="L2014" s="9" t="e">
        <v>#N/A</v>
      </c>
      <c r="M2014" s="93" t="e">
        <v>#N/A</v>
      </c>
      <c r="N2014" s="8" t="e">
        <v>#N/A</v>
      </c>
      <c r="O2014" t="e">
        <v>#N/A</v>
      </c>
      <c r="P2014" t="e">
        <v>#N/A</v>
      </c>
      <c r="Q2014" t="e">
        <v>#N/A</v>
      </c>
      <c r="R2014" s="2" t="e">
        <v>#N/A</v>
      </c>
      <c r="S2014" t="e">
        <v>#N/A</v>
      </c>
      <c r="T2014" s="3" t="e">
        <v>#N/A</v>
      </c>
      <c r="U2014" s="3" t="e">
        <v>#N/A</v>
      </c>
      <c r="V2014" t="e">
        <v>#N/A</v>
      </c>
      <c r="W2014" t="e">
        <v>#N/A</v>
      </c>
      <c r="X2014" t="e">
        <v>#N/A</v>
      </c>
      <c r="Y2014" s="3" t="e">
        <v>#N/A</v>
      </c>
      <c r="Z2014" s="8" t="e">
        <v>#N/A</v>
      </c>
      <c r="AA2014" s="30" t="e">
        <v>#N/A</v>
      </c>
      <c r="AB2014" t="e">
        <v>#N/A</v>
      </c>
      <c r="AC2014" t="e">
        <v>#N/A</v>
      </c>
      <c r="AD2014" t="e">
        <v>#N/A</v>
      </c>
      <c r="AE2014" t="e">
        <v>#N/A</v>
      </c>
      <c r="AF2014" t="e">
        <v>#N/A</v>
      </c>
    </row>
    <row r="2015" spans="1:32" x14ac:dyDescent="0.25">
      <c r="A2015" t="e">
        <v>#N/A</v>
      </c>
      <c r="B2015" s="33" t="e">
        <v>#N/A</v>
      </c>
      <c r="C2015" t="e">
        <v>#N/A</v>
      </c>
      <c r="D2015" t="e">
        <v>#N/A</v>
      </c>
      <c r="E2015" s="69" t="e">
        <v>#N/A</v>
      </c>
      <c r="F2015" s="3" t="e">
        <v>#N/A</v>
      </c>
      <c r="G2015" s="3" t="e">
        <v>#N/A</v>
      </c>
      <c r="H2015" s="3" t="e">
        <v>#N/A</v>
      </c>
      <c r="I2015" s="80" t="e">
        <v>#N/A</v>
      </c>
      <c r="J2015" s="80" t="e">
        <v>#N/A</v>
      </c>
      <c r="K2015" s="85" t="e">
        <v>#N/A</v>
      </c>
      <c r="L2015" s="9" t="e">
        <v>#N/A</v>
      </c>
      <c r="M2015" s="93" t="e">
        <v>#N/A</v>
      </c>
      <c r="N2015" s="8" t="e">
        <v>#N/A</v>
      </c>
      <c r="O2015" t="e">
        <v>#N/A</v>
      </c>
      <c r="P2015" t="e">
        <v>#N/A</v>
      </c>
      <c r="Q2015" t="e">
        <v>#N/A</v>
      </c>
      <c r="R2015" s="2" t="e">
        <v>#N/A</v>
      </c>
      <c r="S2015" t="e">
        <v>#N/A</v>
      </c>
      <c r="T2015" s="3" t="e">
        <v>#N/A</v>
      </c>
      <c r="U2015" s="3" t="e">
        <v>#N/A</v>
      </c>
      <c r="V2015" t="e">
        <v>#N/A</v>
      </c>
      <c r="W2015" t="e">
        <v>#N/A</v>
      </c>
      <c r="X2015" t="e">
        <v>#N/A</v>
      </c>
      <c r="Y2015" s="3" t="e">
        <v>#N/A</v>
      </c>
      <c r="Z2015" s="8" t="e">
        <v>#N/A</v>
      </c>
      <c r="AA2015" s="30" t="e">
        <v>#N/A</v>
      </c>
      <c r="AB2015" t="e">
        <v>#N/A</v>
      </c>
      <c r="AC2015" t="e">
        <v>#N/A</v>
      </c>
      <c r="AD2015" t="e">
        <v>#N/A</v>
      </c>
      <c r="AE2015" t="e">
        <v>#N/A</v>
      </c>
      <c r="AF2015" t="e">
        <v>#N/A</v>
      </c>
    </row>
    <row r="2016" spans="1:32" x14ac:dyDescent="0.25">
      <c r="A2016" t="e">
        <v>#N/A</v>
      </c>
      <c r="B2016" s="33" t="e">
        <v>#N/A</v>
      </c>
      <c r="C2016" t="e">
        <v>#N/A</v>
      </c>
      <c r="D2016" t="e">
        <v>#N/A</v>
      </c>
      <c r="E2016" s="69" t="e">
        <v>#N/A</v>
      </c>
      <c r="F2016" s="3" t="e">
        <v>#N/A</v>
      </c>
      <c r="G2016" s="3" t="e">
        <v>#N/A</v>
      </c>
      <c r="H2016" s="3" t="e">
        <v>#N/A</v>
      </c>
      <c r="I2016" s="80" t="e">
        <v>#N/A</v>
      </c>
      <c r="J2016" s="80" t="e">
        <v>#N/A</v>
      </c>
      <c r="K2016" s="85" t="e">
        <v>#N/A</v>
      </c>
      <c r="L2016" s="9" t="e">
        <v>#N/A</v>
      </c>
      <c r="M2016" s="93" t="e">
        <v>#N/A</v>
      </c>
      <c r="N2016" s="8" t="e">
        <v>#N/A</v>
      </c>
      <c r="O2016" t="e">
        <v>#N/A</v>
      </c>
      <c r="P2016" t="e">
        <v>#N/A</v>
      </c>
      <c r="Q2016" t="e">
        <v>#N/A</v>
      </c>
      <c r="R2016" s="2" t="e">
        <v>#N/A</v>
      </c>
      <c r="S2016" t="e">
        <v>#N/A</v>
      </c>
      <c r="T2016" s="3" t="e">
        <v>#N/A</v>
      </c>
      <c r="U2016" s="3" t="e">
        <v>#N/A</v>
      </c>
      <c r="V2016" t="e">
        <v>#N/A</v>
      </c>
      <c r="W2016" t="e">
        <v>#N/A</v>
      </c>
      <c r="X2016" t="e">
        <v>#N/A</v>
      </c>
      <c r="Y2016" s="3" t="e">
        <v>#N/A</v>
      </c>
      <c r="Z2016" s="8" t="e">
        <v>#N/A</v>
      </c>
      <c r="AA2016" s="30" t="e">
        <v>#N/A</v>
      </c>
      <c r="AB2016" t="e">
        <v>#N/A</v>
      </c>
      <c r="AC2016" t="e">
        <v>#N/A</v>
      </c>
      <c r="AD2016" t="e">
        <v>#N/A</v>
      </c>
      <c r="AE2016" t="e">
        <v>#N/A</v>
      </c>
      <c r="AF2016" t="e">
        <v>#N/A</v>
      </c>
    </row>
    <row r="2017" spans="1:32" x14ac:dyDescent="0.25">
      <c r="A2017" t="e">
        <v>#N/A</v>
      </c>
      <c r="B2017" s="33" t="e">
        <v>#N/A</v>
      </c>
      <c r="C2017" t="e">
        <v>#N/A</v>
      </c>
      <c r="D2017" t="e">
        <v>#N/A</v>
      </c>
      <c r="E2017" s="69" t="e">
        <v>#N/A</v>
      </c>
      <c r="F2017" s="3" t="e">
        <v>#N/A</v>
      </c>
      <c r="G2017" s="3" t="e">
        <v>#N/A</v>
      </c>
      <c r="H2017" s="3" t="e">
        <v>#N/A</v>
      </c>
      <c r="I2017" s="80" t="e">
        <v>#N/A</v>
      </c>
      <c r="J2017" s="80" t="e">
        <v>#N/A</v>
      </c>
      <c r="K2017" s="85" t="e">
        <v>#N/A</v>
      </c>
      <c r="L2017" s="9" t="e">
        <v>#N/A</v>
      </c>
      <c r="M2017" s="93" t="e">
        <v>#N/A</v>
      </c>
      <c r="N2017" s="8" t="e">
        <v>#N/A</v>
      </c>
      <c r="O2017" t="e">
        <v>#N/A</v>
      </c>
      <c r="P2017" t="e">
        <v>#N/A</v>
      </c>
      <c r="Q2017" t="e">
        <v>#N/A</v>
      </c>
      <c r="R2017" s="2" t="e">
        <v>#N/A</v>
      </c>
      <c r="S2017" t="e">
        <v>#N/A</v>
      </c>
      <c r="T2017" s="3" t="e">
        <v>#N/A</v>
      </c>
      <c r="U2017" s="3" t="e">
        <v>#N/A</v>
      </c>
      <c r="V2017" t="e">
        <v>#N/A</v>
      </c>
      <c r="W2017" t="e">
        <v>#N/A</v>
      </c>
      <c r="X2017" t="e">
        <v>#N/A</v>
      </c>
      <c r="Y2017" s="3" t="e">
        <v>#N/A</v>
      </c>
      <c r="Z2017" s="8" t="e">
        <v>#N/A</v>
      </c>
      <c r="AA2017" s="30" t="e">
        <v>#N/A</v>
      </c>
      <c r="AB2017" t="e">
        <v>#N/A</v>
      </c>
      <c r="AC2017" t="e">
        <v>#N/A</v>
      </c>
      <c r="AD2017" t="e">
        <v>#N/A</v>
      </c>
      <c r="AE2017" t="e">
        <v>#N/A</v>
      </c>
      <c r="AF2017" t="e">
        <v>#N/A</v>
      </c>
    </row>
    <row r="2018" spans="1:32" x14ac:dyDescent="0.25">
      <c r="A2018" t="e">
        <v>#N/A</v>
      </c>
      <c r="B2018" s="33" t="e">
        <v>#N/A</v>
      </c>
      <c r="C2018" t="e">
        <v>#N/A</v>
      </c>
      <c r="D2018" t="e">
        <v>#N/A</v>
      </c>
      <c r="E2018" s="69" t="e">
        <v>#N/A</v>
      </c>
      <c r="F2018" s="3" t="e">
        <v>#N/A</v>
      </c>
      <c r="G2018" s="3" t="e">
        <v>#N/A</v>
      </c>
      <c r="H2018" s="3" t="e">
        <v>#N/A</v>
      </c>
      <c r="I2018" s="80" t="e">
        <v>#N/A</v>
      </c>
      <c r="J2018" s="80" t="e">
        <v>#N/A</v>
      </c>
      <c r="K2018" s="85" t="e">
        <v>#N/A</v>
      </c>
      <c r="L2018" s="9" t="e">
        <v>#N/A</v>
      </c>
      <c r="M2018" s="93" t="e">
        <v>#N/A</v>
      </c>
      <c r="N2018" s="8" t="e">
        <v>#N/A</v>
      </c>
      <c r="O2018" t="e">
        <v>#N/A</v>
      </c>
      <c r="P2018" t="e">
        <v>#N/A</v>
      </c>
      <c r="Q2018" t="e">
        <v>#N/A</v>
      </c>
      <c r="R2018" s="2" t="e">
        <v>#N/A</v>
      </c>
      <c r="S2018" t="e">
        <v>#N/A</v>
      </c>
      <c r="T2018" s="3" t="e">
        <v>#N/A</v>
      </c>
      <c r="U2018" s="3" t="e">
        <v>#N/A</v>
      </c>
      <c r="V2018" t="e">
        <v>#N/A</v>
      </c>
      <c r="W2018" t="e">
        <v>#N/A</v>
      </c>
      <c r="X2018" t="e">
        <v>#N/A</v>
      </c>
      <c r="Y2018" s="3" t="e">
        <v>#N/A</v>
      </c>
      <c r="Z2018" s="8" t="e">
        <v>#N/A</v>
      </c>
      <c r="AA2018" s="30" t="e">
        <v>#N/A</v>
      </c>
      <c r="AB2018" t="e">
        <v>#N/A</v>
      </c>
      <c r="AC2018" t="e">
        <v>#N/A</v>
      </c>
      <c r="AD2018" t="e">
        <v>#N/A</v>
      </c>
      <c r="AE2018" t="e">
        <v>#N/A</v>
      </c>
      <c r="AF2018" t="e">
        <v>#N/A</v>
      </c>
    </row>
    <row r="2019" spans="1:32" x14ac:dyDescent="0.25">
      <c r="A2019" t="e">
        <v>#N/A</v>
      </c>
      <c r="B2019" s="33" t="e">
        <v>#N/A</v>
      </c>
      <c r="C2019" t="e">
        <v>#N/A</v>
      </c>
      <c r="D2019" t="e">
        <v>#N/A</v>
      </c>
      <c r="E2019" s="69" t="e">
        <v>#N/A</v>
      </c>
      <c r="F2019" s="3" t="e">
        <v>#N/A</v>
      </c>
      <c r="G2019" s="3" t="e">
        <v>#N/A</v>
      </c>
      <c r="H2019" s="3" t="e">
        <v>#N/A</v>
      </c>
      <c r="I2019" s="80" t="e">
        <v>#N/A</v>
      </c>
      <c r="J2019" s="80" t="e">
        <v>#N/A</v>
      </c>
      <c r="K2019" s="85" t="e">
        <v>#N/A</v>
      </c>
      <c r="L2019" s="9" t="e">
        <v>#N/A</v>
      </c>
      <c r="M2019" s="93" t="e">
        <v>#N/A</v>
      </c>
      <c r="N2019" s="8" t="e">
        <v>#N/A</v>
      </c>
      <c r="O2019" t="e">
        <v>#N/A</v>
      </c>
      <c r="P2019" t="e">
        <v>#N/A</v>
      </c>
      <c r="Q2019" t="e">
        <v>#N/A</v>
      </c>
      <c r="R2019" s="2" t="e">
        <v>#N/A</v>
      </c>
      <c r="S2019" t="e">
        <v>#N/A</v>
      </c>
      <c r="T2019" s="3" t="e">
        <v>#N/A</v>
      </c>
      <c r="U2019" s="3" t="e">
        <v>#N/A</v>
      </c>
      <c r="V2019" t="e">
        <v>#N/A</v>
      </c>
      <c r="W2019" t="e">
        <v>#N/A</v>
      </c>
      <c r="X2019" t="e">
        <v>#N/A</v>
      </c>
      <c r="Y2019" s="3" t="e">
        <v>#N/A</v>
      </c>
      <c r="Z2019" s="8" t="e">
        <v>#N/A</v>
      </c>
      <c r="AA2019" s="30" t="e">
        <v>#N/A</v>
      </c>
      <c r="AB2019" t="e">
        <v>#N/A</v>
      </c>
      <c r="AC2019" t="e">
        <v>#N/A</v>
      </c>
      <c r="AD2019" t="e">
        <v>#N/A</v>
      </c>
      <c r="AE2019" t="e">
        <v>#N/A</v>
      </c>
      <c r="AF2019" t="e">
        <v>#N/A</v>
      </c>
    </row>
    <row r="2020" spans="1:32" x14ac:dyDescent="0.25">
      <c r="A2020" t="e">
        <v>#N/A</v>
      </c>
      <c r="B2020" s="33" t="e">
        <v>#N/A</v>
      </c>
      <c r="C2020" t="e">
        <v>#N/A</v>
      </c>
      <c r="D2020" t="e">
        <v>#N/A</v>
      </c>
      <c r="E2020" s="69" t="e">
        <v>#N/A</v>
      </c>
      <c r="F2020" s="3" t="e">
        <v>#N/A</v>
      </c>
      <c r="G2020" s="3" t="e">
        <v>#N/A</v>
      </c>
      <c r="H2020" s="3" t="e">
        <v>#N/A</v>
      </c>
      <c r="I2020" s="80" t="e">
        <v>#N/A</v>
      </c>
      <c r="J2020" s="80" t="e">
        <v>#N/A</v>
      </c>
      <c r="K2020" s="85" t="e">
        <v>#N/A</v>
      </c>
      <c r="L2020" s="9" t="e">
        <v>#N/A</v>
      </c>
      <c r="M2020" s="93" t="e">
        <v>#N/A</v>
      </c>
      <c r="N2020" s="8" t="e">
        <v>#N/A</v>
      </c>
      <c r="O2020" t="e">
        <v>#N/A</v>
      </c>
      <c r="P2020" t="e">
        <v>#N/A</v>
      </c>
      <c r="Q2020" t="e">
        <v>#N/A</v>
      </c>
      <c r="R2020" s="2" t="e">
        <v>#N/A</v>
      </c>
      <c r="S2020" t="e">
        <v>#N/A</v>
      </c>
      <c r="T2020" s="3" t="e">
        <v>#N/A</v>
      </c>
      <c r="U2020" s="3" t="e">
        <v>#N/A</v>
      </c>
      <c r="V2020" t="e">
        <v>#N/A</v>
      </c>
      <c r="W2020" t="e">
        <v>#N/A</v>
      </c>
      <c r="X2020" t="e">
        <v>#N/A</v>
      </c>
      <c r="Y2020" s="3" t="e">
        <v>#N/A</v>
      </c>
      <c r="Z2020" s="8" t="e">
        <v>#N/A</v>
      </c>
      <c r="AA2020" s="30" t="e">
        <v>#N/A</v>
      </c>
      <c r="AB2020" t="e">
        <v>#N/A</v>
      </c>
      <c r="AC2020" t="e">
        <v>#N/A</v>
      </c>
      <c r="AD2020" t="e">
        <v>#N/A</v>
      </c>
      <c r="AE2020" t="e">
        <v>#N/A</v>
      </c>
      <c r="AF2020" t="e">
        <v>#N/A</v>
      </c>
    </row>
    <row r="2021" spans="1:32" x14ac:dyDescent="0.25">
      <c r="A2021" t="e">
        <v>#N/A</v>
      </c>
      <c r="B2021" s="33" t="e">
        <v>#N/A</v>
      </c>
      <c r="C2021" t="e">
        <v>#N/A</v>
      </c>
      <c r="D2021" t="e">
        <v>#N/A</v>
      </c>
      <c r="E2021" s="69" t="e">
        <v>#N/A</v>
      </c>
      <c r="F2021" s="3" t="e">
        <v>#N/A</v>
      </c>
      <c r="G2021" s="3" t="e">
        <v>#N/A</v>
      </c>
      <c r="H2021" s="3" t="e">
        <v>#N/A</v>
      </c>
      <c r="I2021" s="80" t="e">
        <v>#N/A</v>
      </c>
      <c r="J2021" s="80" t="e">
        <v>#N/A</v>
      </c>
      <c r="K2021" s="85" t="e">
        <v>#N/A</v>
      </c>
      <c r="L2021" s="9" t="e">
        <v>#N/A</v>
      </c>
      <c r="M2021" s="93" t="e">
        <v>#N/A</v>
      </c>
      <c r="N2021" s="8" t="e">
        <v>#N/A</v>
      </c>
      <c r="O2021" t="e">
        <v>#N/A</v>
      </c>
      <c r="P2021" t="e">
        <v>#N/A</v>
      </c>
      <c r="Q2021" t="e">
        <v>#N/A</v>
      </c>
      <c r="R2021" s="2" t="e">
        <v>#N/A</v>
      </c>
      <c r="S2021" t="e">
        <v>#N/A</v>
      </c>
      <c r="T2021" s="3" t="e">
        <v>#N/A</v>
      </c>
      <c r="U2021" s="3" t="e">
        <v>#N/A</v>
      </c>
      <c r="V2021" t="e">
        <v>#N/A</v>
      </c>
      <c r="W2021" t="e">
        <v>#N/A</v>
      </c>
      <c r="X2021" t="e">
        <v>#N/A</v>
      </c>
      <c r="Y2021" s="3" t="e">
        <v>#N/A</v>
      </c>
      <c r="Z2021" s="8" t="e">
        <v>#N/A</v>
      </c>
      <c r="AA2021" s="30" t="e">
        <v>#N/A</v>
      </c>
      <c r="AB2021" t="e">
        <v>#N/A</v>
      </c>
      <c r="AC2021" t="e">
        <v>#N/A</v>
      </c>
      <c r="AD2021" t="e">
        <v>#N/A</v>
      </c>
      <c r="AE2021" t="e">
        <v>#N/A</v>
      </c>
      <c r="AF2021" t="e">
        <v>#N/A</v>
      </c>
    </row>
    <row r="2022" spans="1:32" x14ac:dyDescent="0.25">
      <c r="A2022" t="e">
        <v>#N/A</v>
      </c>
      <c r="B2022" s="33" t="e">
        <v>#N/A</v>
      </c>
      <c r="C2022" t="e">
        <v>#N/A</v>
      </c>
      <c r="D2022" t="e">
        <v>#N/A</v>
      </c>
      <c r="E2022" s="69" t="e">
        <v>#N/A</v>
      </c>
      <c r="F2022" s="3" t="e">
        <v>#N/A</v>
      </c>
      <c r="G2022" s="3" t="e">
        <v>#N/A</v>
      </c>
      <c r="H2022" s="3" t="e">
        <v>#N/A</v>
      </c>
      <c r="I2022" s="80" t="e">
        <v>#N/A</v>
      </c>
      <c r="J2022" s="80" t="e">
        <v>#N/A</v>
      </c>
      <c r="K2022" s="85" t="e">
        <v>#N/A</v>
      </c>
      <c r="L2022" s="9" t="e">
        <v>#N/A</v>
      </c>
      <c r="M2022" s="93" t="e">
        <v>#N/A</v>
      </c>
      <c r="N2022" s="8" t="e">
        <v>#N/A</v>
      </c>
      <c r="O2022" t="e">
        <v>#N/A</v>
      </c>
      <c r="P2022" t="e">
        <v>#N/A</v>
      </c>
      <c r="Q2022" t="e">
        <v>#N/A</v>
      </c>
      <c r="R2022" s="2" t="e">
        <v>#N/A</v>
      </c>
      <c r="S2022" t="e">
        <v>#N/A</v>
      </c>
      <c r="T2022" s="3" t="e">
        <v>#N/A</v>
      </c>
      <c r="U2022" s="3" t="e">
        <v>#N/A</v>
      </c>
      <c r="V2022" t="e">
        <v>#N/A</v>
      </c>
      <c r="W2022" t="e">
        <v>#N/A</v>
      </c>
      <c r="X2022" t="e">
        <v>#N/A</v>
      </c>
      <c r="Y2022" s="3" t="e">
        <v>#N/A</v>
      </c>
      <c r="Z2022" s="8" t="e">
        <v>#N/A</v>
      </c>
      <c r="AA2022" s="30" t="e">
        <v>#N/A</v>
      </c>
      <c r="AB2022" t="e">
        <v>#N/A</v>
      </c>
      <c r="AC2022" t="e">
        <v>#N/A</v>
      </c>
      <c r="AD2022" t="e">
        <v>#N/A</v>
      </c>
      <c r="AE2022" t="e">
        <v>#N/A</v>
      </c>
      <c r="AF2022" t="e">
        <v>#N/A</v>
      </c>
    </row>
    <row r="2023" spans="1:32" x14ac:dyDescent="0.25">
      <c r="A2023" t="e">
        <v>#N/A</v>
      </c>
      <c r="B2023" s="33" t="e">
        <v>#N/A</v>
      </c>
      <c r="C2023" t="e">
        <v>#N/A</v>
      </c>
      <c r="D2023" t="e">
        <v>#N/A</v>
      </c>
      <c r="E2023" s="69" t="e">
        <v>#N/A</v>
      </c>
      <c r="F2023" s="3" t="e">
        <v>#N/A</v>
      </c>
      <c r="G2023" s="3" t="e">
        <v>#N/A</v>
      </c>
      <c r="H2023" s="3" t="e">
        <v>#N/A</v>
      </c>
      <c r="I2023" s="80" t="e">
        <v>#N/A</v>
      </c>
      <c r="J2023" s="80" t="e">
        <v>#N/A</v>
      </c>
      <c r="K2023" s="85" t="e">
        <v>#N/A</v>
      </c>
      <c r="L2023" s="9" t="e">
        <v>#N/A</v>
      </c>
      <c r="M2023" s="93" t="e">
        <v>#N/A</v>
      </c>
      <c r="N2023" s="8" t="e">
        <v>#N/A</v>
      </c>
      <c r="O2023" t="e">
        <v>#N/A</v>
      </c>
      <c r="P2023" t="e">
        <v>#N/A</v>
      </c>
      <c r="Q2023" t="e">
        <v>#N/A</v>
      </c>
      <c r="R2023" s="2" t="e">
        <v>#N/A</v>
      </c>
      <c r="S2023" t="e">
        <v>#N/A</v>
      </c>
      <c r="T2023" s="3" t="e">
        <v>#N/A</v>
      </c>
      <c r="U2023" s="3" t="e">
        <v>#N/A</v>
      </c>
      <c r="V2023" t="e">
        <v>#N/A</v>
      </c>
      <c r="W2023" t="e">
        <v>#N/A</v>
      </c>
      <c r="X2023" t="e">
        <v>#N/A</v>
      </c>
      <c r="Y2023" s="3" t="e">
        <v>#N/A</v>
      </c>
      <c r="Z2023" s="8" t="e">
        <v>#N/A</v>
      </c>
      <c r="AA2023" s="30" t="e">
        <v>#N/A</v>
      </c>
      <c r="AB2023" t="e">
        <v>#N/A</v>
      </c>
      <c r="AC2023" t="e">
        <v>#N/A</v>
      </c>
      <c r="AD2023" t="e">
        <v>#N/A</v>
      </c>
      <c r="AE2023" t="e">
        <v>#N/A</v>
      </c>
      <c r="AF2023" t="e">
        <v>#N/A</v>
      </c>
    </row>
    <row r="2024" spans="1:32" x14ac:dyDescent="0.25">
      <c r="A2024" t="e">
        <v>#N/A</v>
      </c>
      <c r="B2024" s="33" t="e">
        <v>#N/A</v>
      </c>
      <c r="C2024" t="e">
        <v>#N/A</v>
      </c>
      <c r="D2024" t="e">
        <v>#N/A</v>
      </c>
      <c r="E2024" s="69" t="e">
        <v>#N/A</v>
      </c>
      <c r="F2024" s="3" t="e">
        <v>#N/A</v>
      </c>
      <c r="G2024" s="3" t="e">
        <v>#N/A</v>
      </c>
      <c r="H2024" s="3" t="e">
        <v>#N/A</v>
      </c>
      <c r="I2024" s="80" t="e">
        <v>#N/A</v>
      </c>
      <c r="J2024" s="80" t="e">
        <v>#N/A</v>
      </c>
      <c r="K2024" s="85" t="e">
        <v>#N/A</v>
      </c>
      <c r="L2024" s="9" t="e">
        <v>#N/A</v>
      </c>
      <c r="M2024" s="93" t="e">
        <v>#N/A</v>
      </c>
      <c r="N2024" s="8" t="e">
        <v>#N/A</v>
      </c>
      <c r="O2024" t="e">
        <v>#N/A</v>
      </c>
      <c r="P2024" t="e">
        <v>#N/A</v>
      </c>
      <c r="Q2024" t="e">
        <v>#N/A</v>
      </c>
      <c r="R2024" s="2" t="e">
        <v>#N/A</v>
      </c>
      <c r="S2024" t="e">
        <v>#N/A</v>
      </c>
      <c r="T2024" s="3" t="e">
        <v>#N/A</v>
      </c>
      <c r="U2024" s="3" t="e">
        <v>#N/A</v>
      </c>
      <c r="V2024" t="e">
        <v>#N/A</v>
      </c>
      <c r="W2024" t="e">
        <v>#N/A</v>
      </c>
      <c r="X2024" t="e">
        <v>#N/A</v>
      </c>
      <c r="Y2024" s="3" t="e">
        <v>#N/A</v>
      </c>
      <c r="Z2024" s="8" t="e">
        <v>#N/A</v>
      </c>
      <c r="AA2024" s="30" t="e">
        <v>#N/A</v>
      </c>
      <c r="AB2024" t="e">
        <v>#N/A</v>
      </c>
      <c r="AC2024" t="e">
        <v>#N/A</v>
      </c>
      <c r="AD2024" t="e">
        <v>#N/A</v>
      </c>
      <c r="AE2024" t="e">
        <v>#N/A</v>
      </c>
      <c r="AF2024" t="e">
        <v>#N/A</v>
      </c>
    </row>
    <row r="2025" spans="1:32" x14ac:dyDescent="0.25">
      <c r="A2025" t="e">
        <v>#N/A</v>
      </c>
      <c r="B2025" s="33" t="e">
        <v>#N/A</v>
      </c>
      <c r="C2025" t="e">
        <v>#N/A</v>
      </c>
      <c r="D2025" t="e">
        <v>#N/A</v>
      </c>
      <c r="E2025" s="69" t="e">
        <v>#N/A</v>
      </c>
      <c r="F2025" s="3" t="e">
        <v>#N/A</v>
      </c>
      <c r="G2025" s="3" t="e">
        <v>#N/A</v>
      </c>
      <c r="H2025" s="3" t="e">
        <v>#N/A</v>
      </c>
      <c r="I2025" s="80" t="e">
        <v>#N/A</v>
      </c>
      <c r="J2025" s="80" t="e">
        <v>#N/A</v>
      </c>
      <c r="K2025" s="85" t="e">
        <v>#N/A</v>
      </c>
      <c r="L2025" s="9" t="e">
        <v>#N/A</v>
      </c>
      <c r="M2025" s="93" t="e">
        <v>#N/A</v>
      </c>
      <c r="N2025" s="8" t="e">
        <v>#N/A</v>
      </c>
      <c r="O2025" t="e">
        <v>#N/A</v>
      </c>
      <c r="P2025" t="e">
        <v>#N/A</v>
      </c>
      <c r="Q2025" t="e">
        <v>#N/A</v>
      </c>
      <c r="R2025" s="2" t="e">
        <v>#N/A</v>
      </c>
      <c r="S2025" t="e">
        <v>#N/A</v>
      </c>
      <c r="T2025" s="3" t="e">
        <v>#N/A</v>
      </c>
      <c r="U2025" s="3" t="e">
        <v>#N/A</v>
      </c>
      <c r="V2025" t="e">
        <v>#N/A</v>
      </c>
      <c r="W2025" t="e">
        <v>#N/A</v>
      </c>
      <c r="X2025" t="e">
        <v>#N/A</v>
      </c>
      <c r="Y2025" s="3" t="e">
        <v>#N/A</v>
      </c>
      <c r="Z2025" s="8" t="e">
        <v>#N/A</v>
      </c>
      <c r="AA2025" s="30" t="e">
        <v>#N/A</v>
      </c>
      <c r="AB2025" t="e">
        <v>#N/A</v>
      </c>
      <c r="AC2025" t="e">
        <v>#N/A</v>
      </c>
      <c r="AD2025" t="e">
        <v>#N/A</v>
      </c>
      <c r="AE2025" t="e">
        <v>#N/A</v>
      </c>
      <c r="AF2025" t="e">
        <v>#N/A</v>
      </c>
    </row>
    <row r="2026" spans="1:32" x14ac:dyDescent="0.25">
      <c r="A2026" t="e">
        <v>#N/A</v>
      </c>
      <c r="B2026" s="33" t="e">
        <v>#N/A</v>
      </c>
      <c r="C2026" t="e">
        <v>#N/A</v>
      </c>
      <c r="D2026" t="e">
        <v>#N/A</v>
      </c>
      <c r="E2026" s="69" t="e">
        <v>#N/A</v>
      </c>
      <c r="F2026" s="3" t="e">
        <v>#N/A</v>
      </c>
      <c r="G2026" s="3" t="e">
        <v>#N/A</v>
      </c>
      <c r="H2026" s="3" t="e">
        <v>#N/A</v>
      </c>
      <c r="I2026" s="80" t="e">
        <v>#N/A</v>
      </c>
      <c r="J2026" s="80" t="e">
        <v>#N/A</v>
      </c>
      <c r="K2026" s="85" t="e">
        <v>#N/A</v>
      </c>
      <c r="L2026" s="9" t="e">
        <v>#N/A</v>
      </c>
      <c r="M2026" s="93" t="e">
        <v>#N/A</v>
      </c>
      <c r="N2026" s="8" t="e">
        <v>#N/A</v>
      </c>
      <c r="O2026" t="e">
        <v>#N/A</v>
      </c>
      <c r="P2026" t="e">
        <v>#N/A</v>
      </c>
      <c r="Q2026" t="e">
        <v>#N/A</v>
      </c>
      <c r="R2026" s="2" t="e">
        <v>#N/A</v>
      </c>
      <c r="S2026" t="e">
        <v>#N/A</v>
      </c>
      <c r="T2026" s="3" t="e">
        <v>#N/A</v>
      </c>
      <c r="U2026" s="3" t="e">
        <v>#N/A</v>
      </c>
      <c r="V2026" t="e">
        <v>#N/A</v>
      </c>
      <c r="W2026" t="e">
        <v>#N/A</v>
      </c>
      <c r="X2026" t="e">
        <v>#N/A</v>
      </c>
      <c r="Y2026" s="3" t="e">
        <v>#N/A</v>
      </c>
      <c r="Z2026" s="8" t="e">
        <v>#N/A</v>
      </c>
      <c r="AA2026" s="30" t="e">
        <v>#N/A</v>
      </c>
      <c r="AB2026" t="e">
        <v>#N/A</v>
      </c>
      <c r="AC2026" t="e">
        <v>#N/A</v>
      </c>
      <c r="AD2026" t="e">
        <v>#N/A</v>
      </c>
      <c r="AE2026" t="e">
        <v>#N/A</v>
      </c>
      <c r="AF2026" t="e">
        <v>#N/A</v>
      </c>
    </row>
    <row r="2027" spans="1:32" x14ac:dyDescent="0.25">
      <c r="A2027" t="e">
        <v>#N/A</v>
      </c>
      <c r="B2027" s="33" t="e">
        <v>#N/A</v>
      </c>
      <c r="C2027" t="e">
        <v>#N/A</v>
      </c>
      <c r="D2027" t="e">
        <v>#N/A</v>
      </c>
      <c r="E2027" s="69" t="e">
        <v>#N/A</v>
      </c>
      <c r="F2027" s="3" t="e">
        <v>#N/A</v>
      </c>
      <c r="G2027" s="3" t="e">
        <v>#N/A</v>
      </c>
      <c r="H2027" s="3" t="e">
        <v>#N/A</v>
      </c>
      <c r="I2027" s="80" t="e">
        <v>#N/A</v>
      </c>
      <c r="J2027" s="80" t="e">
        <v>#N/A</v>
      </c>
      <c r="K2027" s="85" t="e">
        <v>#N/A</v>
      </c>
      <c r="L2027" s="9" t="e">
        <v>#N/A</v>
      </c>
      <c r="M2027" s="93" t="e">
        <v>#N/A</v>
      </c>
      <c r="N2027" s="8" t="e">
        <v>#N/A</v>
      </c>
      <c r="O2027" t="e">
        <v>#N/A</v>
      </c>
      <c r="P2027" t="e">
        <v>#N/A</v>
      </c>
      <c r="Q2027" t="e">
        <v>#N/A</v>
      </c>
      <c r="R2027" s="2" t="e">
        <v>#N/A</v>
      </c>
      <c r="S2027" t="e">
        <v>#N/A</v>
      </c>
      <c r="T2027" s="3" t="e">
        <v>#N/A</v>
      </c>
      <c r="U2027" s="3" t="e">
        <v>#N/A</v>
      </c>
      <c r="V2027" t="e">
        <v>#N/A</v>
      </c>
      <c r="W2027" t="e">
        <v>#N/A</v>
      </c>
      <c r="X2027" t="e">
        <v>#N/A</v>
      </c>
      <c r="Y2027" s="3" t="e">
        <v>#N/A</v>
      </c>
      <c r="Z2027" s="8" t="e">
        <v>#N/A</v>
      </c>
      <c r="AA2027" s="30" t="e">
        <v>#N/A</v>
      </c>
      <c r="AB2027" t="e">
        <v>#N/A</v>
      </c>
      <c r="AC2027" t="e">
        <v>#N/A</v>
      </c>
      <c r="AD2027" t="e">
        <v>#N/A</v>
      </c>
      <c r="AE2027" t="e">
        <v>#N/A</v>
      </c>
      <c r="AF2027" t="e">
        <v>#N/A</v>
      </c>
    </row>
    <row r="2028" spans="1:32" x14ac:dyDescent="0.25">
      <c r="A2028" t="e">
        <v>#N/A</v>
      </c>
      <c r="B2028" s="33" t="e">
        <v>#N/A</v>
      </c>
      <c r="C2028" t="e">
        <v>#N/A</v>
      </c>
      <c r="D2028" t="e">
        <v>#N/A</v>
      </c>
      <c r="E2028" s="69" t="e">
        <v>#N/A</v>
      </c>
      <c r="F2028" s="3" t="e">
        <v>#N/A</v>
      </c>
      <c r="G2028" s="3" t="e">
        <v>#N/A</v>
      </c>
      <c r="H2028" s="3" t="e">
        <v>#N/A</v>
      </c>
      <c r="I2028" s="80" t="e">
        <v>#N/A</v>
      </c>
      <c r="J2028" s="80" t="e">
        <v>#N/A</v>
      </c>
      <c r="K2028" s="85" t="e">
        <v>#N/A</v>
      </c>
      <c r="L2028" s="9" t="e">
        <v>#N/A</v>
      </c>
      <c r="M2028" s="93" t="e">
        <v>#N/A</v>
      </c>
      <c r="N2028" s="8" t="e">
        <v>#N/A</v>
      </c>
      <c r="O2028" t="e">
        <v>#N/A</v>
      </c>
      <c r="P2028" t="e">
        <v>#N/A</v>
      </c>
      <c r="Q2028" t="e">
        <v>#N/A</v>
      </c>
      <c r="R2028" s="2" t="e">
        <v>#N/A</v>
      </c>
      <c r="S2028" t="e">
        <v>#N/A</v>
      </c>
      <c r="T2028" s="3" t="e">
        <v>#N/A</v>
      </c>
      <c r="U2028" s="3" t="e">
        <v>#N/A</v>
      </c>
      <c r="V2028" t="e">
        <v>#N/A</v>
      </c>
      <c r="W2028" t="e">
        <v>#N/A</v>
      </c>
      <c r="X2028" t="e">
        <v>#N/A</v>
      </c>
      <c r="Y2028" s="3" t="e">
        <v>#N/A</v>
      </c>
      <c r="Z2028" s="8" t="e">
        <v>#N/A</v>
      </c>
      <c r="AA2028" s="30" t="e">
        <v>#N/A</v>
      </c>
      <c r="AB2028" t="e">
        <v>#N/A</v>
      </c>
      <c r="AC2028" t="e">
        <v>#N/A</v>
      </c>
      <c r="AD2028" t="e">
        <v>#N/A</v>
      </c>
      <c r="AE2028" t="e">
        <v>#N/A</v>
      </c>
      <c r="AF2028" t="e">
        <v>#N/A</v>
      </c>
    </row>
    <row r="2029" spans="1:32" x14ac:dyDescent="0.25">
      <c r="A2029" t="e">
        <v>#N/A</v>
      </c>
      <c r="B2029" s="33" t="e">
        <v>#N/A</v>
      </c>
      <c r="C2029" t="e">
        <v>#N/A</v>
      </c>
      <c r="D2029" t="e">
        <v>#N/A</v>
      </c>
      <c r="E2029" s="69" t="e">
        <v>#N/A</v>
      </c>
      <c r="F2029" s="3" t="e">
        <v>#N/A</v>
      </c>
      <c r="G2029" s="3" t="e">
        <v>#N/A</v>
      </c>
      <c r="H2029" s="3" t="e">
        <v>#N/A</v>
      </c>
      <c r="I2029" s="80" t="e">
        <v>#N/A</v>
      </c>
      <c r="J2029" s="80" t="e">
        <v>#N/A</v>
      </c>
      <c r="K2029" s="85" t="e">
        <v>#N/A</v>
      </c>
      <c r="L2029" s="9" t="e">
        <v>#N/A</v>
      </c>
      <c r="M2029" s="93" t="e">
        <v>#N/A</v>
      </c>
      <c r="N2029" s="8" t="e">
        <v>#N/A</v>
      </c>
      <c r="O2029" t="e">
        <v>#N/A</v>
      </c>
      <c r="P2029" t="e">
        <v>#N/A</v>
      </c>
      <c r="Q2029" t="e">
        <v>#N/A</v>
      </c>
      <c r="R2029" s="2" t="e">
        <v>#N/A</v>
      </c>
      <c r="S2029" t="e">
        <v>#N/A</v>
      </c>
      <c r="T2029" s="3" t="e">
        <v>#N/A</v>
      </c>
      <c r="U2029" s="3" t="e">
        <v>#N/A</v>
      </c>
      <c r="V2029" t="e">
        <v>#N/A</v>
      </c>
      <c r="W2029" t="e">
        <v>#N/A</v>
      </c>
      <c r="X2029" t="e">
        <v>#N/A</v>
      </c>
      <c r="Y2029" s="3" t="e">
        <v>#N/A</v>
      </c>
      <c r="Z2029" s="8" t="e">
        <v>#N/A</v>
      </c>
      <c r="AA2029" s="30" t="e">
        <v>#N/A</v>
      </c>
      <c r="AB2029" t="e">
        <v>#N/A</v>
      </c>
      <c r="AC2029" t="e">
        <v>#N/A</v>
      </c>
      <c r="AD2029" t="e">
        <v>#N/A</v>
      </c>
      <c r="AE2029" t="e">
        <v>#N/A</v>
      </c>
      <c r="AF2029" t="e">
        <v>#N/A</v>
      </c>
    </row>
    <row r="2030" spans="1:32" x14ac:dyDescent="0.25">
      <c r="A2030" t="e">
        <v>#N/A</v>
      </c>
      <c r="B2030" s="33" t="e">
        <v>#N/A</v>
      </c>
      <c r="C2030" t="e">
        <v>#N/A</v>
      </c>
      <c r="D2030" t="e">
        <v>#N/A</v>
      </c>
      <c r="E2030" s="69" t="e">
        <v>#N/A</v>
      </c>
      <c r="F2030" s="3" t="e">
        <v>#N/A</v>
      </c>
      <c r="G2030" s="3" t="e">
        <v>#N/A</v>
      </c>
      <c r="H2030" s="3" t="e">
        <v>#N/A</v>
      </c>
      <c r="I2030" s="80" t="e">
        <v>#N/A</v>
      </c>
      <c r="J2030" s="80" t="e">
        <v>#N/A</v>
      </c>
      <c r="K2030" s="85" t="e">
        <v>#N/A</v>
      </c>
      <c r="L2030" s="9" t="e">
        <v>#N/A</v>
      </c>
      <c r="M2030" s="93" t="e">
        <v>#N/A</v>
      </c>
      <c r="N2030" s="8" t="e">
        <v>#N/A</v>
      </c>
      <c r="O2030" t="e">
        <v>#N/A</v>
      </c>
      <c r="P2030" t="e">
        <v>#N/A</v>
      </c>
      <c r="Q2030" t="e">
        <v>#N/A</v>
      </c>
      <c r="R2030" s="2" t="e">
        <v>#N/A</v>
      </c>
      <c r="S2030" t="e">
        <v>#N/A</v>
      </c>
      <c r="T2030" s="3" t="e">
        <v>#N/A</v>
      </c>
      <c r="U2030" s="3" t="e">
        <v>#N/A</v>
      </c>
      <c r="V2030" t="e">
        <v>#N/A</v>
      </c>
      <c r="W2030" t="e">
        <v>#N/A</v>
      </c>
      <c r="X2030" t="e">
        <v>#N/A</v>
      </c>
      <c r="Y2030" s="3" t="e">
        <v>#N/A</v>
      </c>
      <c r="Z2030" s="8" t="e">
        <v>#N/A</v>
      </c>
      <c r="AA2030" s="30" t="e">
        <v>#N/A</v>
      </c>
      <c r="AB2030" t="e">
        <v>#N/A</v>
      </c>
      <c r="AC2030" t="e">
        <v>#N/A</v>
      </c>
      <c r="AD2030" t="e">
        <v>#N/A</v>
      </c>
      <c r="AE2030" t="e">
        <v>#N/A</v>
      </c>
      <c r="AF2030" t="e">
        <v>#N/A</v>
      </c>
    </row>
    <row r="2031" spans="1:32" x14ac:dyDescent="0.25">
      <c r="A2031" t="e">
        <v>#N/A</v>
      </c>
      <c r="B2031" s="33" t="e">
        <v>#N/A</v>
      </c>
      <c r="C2031" t="e">
        <v>#N/A</v>
      </c>
      <c r="D2031" t="e">
        <v>#N/A</v>
      </c>
      <c r="E2031" s="69" t="e">
        <v>#N/A</v>
      </c>
      <c r="F2031" s="3" t="e">
        <v>#N/A</v>
      </c>
      <c r="G2031" s="3" t="e">
        <v>#N/A</v>
      </c>
      <c r="H2031" s="3" t="e">
        <v>#N/A</v>
      </c>
      <c r="I2031" s="80" t="e">
        <v>#N/A</v>
      </c>
      <c r="J2031" s="80" t="e">
        <v>#N/A</v>
      </c>
      <c r="K2031" s="85" t="e">
        <v>#N/A</v>
      </c>
      <c r="L2031" s="9" t="e">
        <v>#N/A</v>
      </c>
      <c r="M2031" s="93" t="e">
        <v>#N/A</v>
      </c>
      <c r="N2031" s="8" t="e">
        <v>#N/A</v>
      </c>
      <c r="O2031" t="e">
        <v>#N/A</v>
      </c>
      <c r="P2031" t="e">
        <v>#N/A</v>
      </c>
      <c r="Q2031" t="e">
        <v>#N/A</v>
      </c>
      <c r="R2031" s="2" t="e">
        <v>#N/A</v>
      </c>
      <c r="S2031" t="e">
        <v>#N/A</v>
      </c>
      <c r="T2031" s="3" t="e">
        <v>#N/A</v>
      </c>
      <c r="U2031" s="3" t="e">
        <v>#N/A</v>
      </c>
      <c r="V2031" t="e">
        <v>#N/A</v>
      </c>
      <c r="W2031" t="e">
        <v>#N/A</v>
      </c>
      <c r="X2031" t="e">
        <v>#N/A</v>
      </c>
      <c r="Y2031" s="3" t="e">
        <v>#N/A</v>
      </c>
      <c r="Z2031" s="8" t="e">
        <v>#N/A</v>
      </c>
      <c r="AA2031" s="30" t="e">
        <v>#N/A</v>
      </c>
      <c r="AB2031" t="e">
        <v>#N/A</v>
      </c>
      <c r="AC2031" t="e">
        <v>#N/A</v>
      </c>
      <c r="AD2031" t="e">
        <v>#N/A</v>
      </c>
      <c r="AE2031" t="e">
        <v>#N/A</v>
      </c>
      <c r="AF2031" t="e">
        <v>#N/A</v>
      </c>
    </row>
    <row r="2032" spans="1:32" x14ac:dyDescent="0.25">
      <c r="A2032" t="e">
        <v>#N/A</v>
      </c>
      <c r="B2032" s="33" t="e">
        <v>#N/A</v>
      </c>
      <c r="C2032" t="e">
        <v>#N/A</v>
      </c>
      <c r="D2032" t="e">
        <v>#N/A</v>
      </c>
      <c r="E2032" s="69" t="e">
        <v>#N/A</v>
      </c>
      <c r="F2032" s="3" t="e">
        <v>#N/A</v>
      </c>
      <c r="G2032" s="3" t="e">
        <v>#N/A</v>
      </c>
      <c r="H2032" s="3" t="e">
        <v>#N/A</v>
      </c>
      <c r="I2032" s="80" t="e">
        <v>#N/A</v>
      </c>
      <c r="J2032" s="80" t="e">
        <v>#N/A</v>
      </c>
      <c r="K2032" s="85" t="e">
        <v>#N/A</v>
      </c>
      <c r="L2032" s="9" t="e">
        <v>#N/A</v>
      </c>
      <c r="M2032" s="93" t="e">
        <v>#N/A</v>
      </c>
      <c r="N2032" s="8" t="e">
        <v>#N/A</v>
      </c>
      <c r="O2032" t="e">
        <v>#N/A</v>
      </c>
      <c r="P2032" t="e">
        <v>#N/A</v>
      </c>
      <c r="Q2032" t="e">
        <v>#N/A</v>
      </c>
      <c r="R2032" s="2" t="e">
        <v>#N/A</v>
      </c>
      <c r="S2032" t="e">
        <v>#N/A</v>
      </c>
      <c r="T2032" s="3" t="e">
        <v>#N/A</v>
      </c>
      <c r="U2032" s="3" t="e">
        <v>#N/A</v>
      </c>
      <c r="V2032" t="e">
        <v>#N/A</v>
      </c>
      <c r="W2032" t="e">
        <v>#N/A</v>
      </c>
      <c r="X2032" t="e">
        <v>#N/A</v>
      </c>
      <c r="Y2032" s="3" t="e">
        <v>#N/A</v>
      </c>
      <c r="Z2032" s="8" t="e">
        <v>#N/A</v>
      </c>
      <c r="AA2032" s="30" t="e">
        <v>#N/A</v>
      </c>
      <c r="AB2032" t="e">
        <v>#N/A</v>
      </c>
      <c r="AC2032" t="e">
        <v>#N/A</v>
      </c>
      <c r="AD2032" t="e">
        <v>#N/A</v>
      </c>
      <c r="AE2032" t="e">
        <v>#N/A</v>
      </c>
      <c r="AF2032" t="e">
        <v>#N/A</v>
      </c>
    </row>
    <row r="2033" spans="1:32" x14ac:dyDescent="0.25">
      <c r="A2033" t="e">
        <v>#N/A</v>
      </c>
      <c r="B2033" s="33" t="e">
        <v>#N/A</v>
      </c>
      <c r="C2033" t="e">
        <v>#N/A</v>
      </c>
      <c r="D2033" t="e">
        <v>#N/A</v>
      </c>
      <c r="E2033" s="69" t="e">
        <v>#N/A</v>
      </c>
      <c r="F2033" s="3" t="e">
        <v>#N/A</v>
      </c>
      <c r="G2033" s="3" t="e">
        <v>#N/A</v>
      </c>
      <c r="H2033" s="3" t="e">
        <v>#N/A</v>
      </c>
      <c r="I2033" s="80" t="e">
        <v>#N/A</v>
      </c>
      <c r="J2033" s="80" t="e">
        <v>#N/A</v>
      </c>
      <c r="K2033" s="85" t="e">
        <v>#N/A</v>
      </c>
      <c r="L2033" s="9" t="e">
        <v>#N/A</v>
      </c>
      <c r="M2033" s="93" t="e">
        <v>#N/A</v>
      </c>
      <c r="N2033" s="8" t="e">
        <v>#N/A</v>
      </c>
      <c r="O2033" t="e">
        <v>#N/A</v>
      </c>
      <c r="P2033" t="e">
        <v>#N/A</v>
      </c>
      <c r="Q2033" t="e">
        <v>#N/A</v>
      </c>
      <c r="R2033" s="2" t="e">
        <v>#N/A</v>
      </c>
      <c r="S2033" t="e">
        <v>#N/A</v>
      </c>
      <c r="T2033" s="3" t="e">
        <v>#N/A</v>
      </c>
      <c r="U2033" s="3" t="e">
        <v>#N/A</v>
      </c>
      <c r="V2033" t="e">
        <v>#N/A</v>
      </c>
      <c r="W2033" t="e">
        <v>#N/A</v>
      </c>
      <c r="X2033" t="e">
        <v>#N/A</v>
      </c>
      <c r="Y2033" s="3" t="e">
        <v>#N/A</v>
      </c>
      <c r="Z2033" s="8" t="e">
        <v>#N/A</v>
      </c>
      <c r="AA2033" s="30" t="e">
        <v>#N/A</v>
      </c>
      <c r="AB2033" t="e">
        <v>#N/A</v>
      </c>
      <c r="AC2033" t="e">
        <v>#N/A</v>
      </c>
      <c r="AD2033" t="e">
        <v>#N/A</v>
      </c>
      <c r="AE2033" t="e">
        <v>#N/A</v>
      </c>
      <c r="AF2033" t="e">
        <v>#N/A</v>
      </c>
    </row>
    <row r="2034" spans="1:32" x14ac:dyDescent="0.25">
      <c r="A2034" t="e">
        <v>#N/A</v>
      </c>
      <c r="B2034" s="33" t="e">
        <v>#N/A</v>
      </c>
      <c r="C2034" t="e">
        <v>#N/A</v>
      </c>
      <c r="D2034" t="e">
        <v>#N/A</v>
      </c>
      <c r="E2034" s="69" t="e">
        <v>#N/A</v>
      </c>
      <c r="F2034" s="3" t="e">
        <v>#N/A</v>
      </c>
      <c r="G2034" s="3" t="e">
        <v>#N/A</v>
      </c>
      <c r="H2034" s="3" t="e">
        <v>#N/A</v>
      </c>
      <c r="I2034" s="80" t="e">
        <v>#N/A</v>
      </c>
      <c r="J2034" s="80" t="e">
        <v>#N/A</v>
      </c>
      <c r="K2034" s="85" t="e">
        <v>#N/A</v>
      </c>
      <c r="L2034" s="9" t="e">
        <v>#N/A</v>
      </c>
      <c r="M2034" s="93" t="e">
        <v>#N/A</v>
      </c>
      <c r="N2034" s="8" t="e">
        <v>#N/A</v>
      </c>
      <c r="O2034" t="e">
        <v>#N/A</v>
      </c>
      <c r="P2034" t="e">
        <v>#N/A</v>
      </c>
      <c r="Q2034" t="e">
        <v>#N/A</v>
      </c>
      <c r="R2034" s="2" t="e">
        <v>#N/A</v>
      </c>
      <c r="S2034" t="e">
        <v>#N/A</v>
      </c>
      <c r="T2034" s="3" t="e">
        <v>#N/A</v>
      </c>
      <c r="U2034" s="3" t="e">
        <v>#N/A</v>
      </c>
      <c r="V2034" t="e">
        <v>#N/A</v>
      </c>
      <c r="W2034" t="e">
        <v>#N/A</v>
      </c>
      <c r="X2034" t="e">
        <v>#N/A</v>
      </c>
      <c r="Y2034" s="3" t="e">
        <v>#N/A</v>
      </c>
      <c r="Z2034" s="8" t="e">
        <v>#N/A</v>
      </c>
      <c r="AA2034" s="30" t="e">
        <v>#N/A</v>
      </c>
      <c r="AB2034" t="e">
        <v>#N/A</v>
      </c>
      <c r="AC2034" t="e">
        <v>#N/A</v>
      </c>
      <c r="AD2034" t="e">
        <v>#N/A</v>
      </c>
      <c r="AE2034" t="e">
        <v>#N/A</v>
      </c>
      <c r="AF2034" t="e">
        <v>#N/A</v>
      </c>
    </row>
    <row r="2035" spans="1:32" x14ac:dyDescent="0.25">
      <c r="A2035" t="e">
        <v>#N/A</v>
      </c>
      <c r="B2035" s="33" t="e">
        <v>#N/A</v>
      </c>
      <c r="C2035" t="e">
        <v>#N/A</v>
      </c>
      <c r="D2035" t="e">
        <v>#N/A</v>
      </c>
      <c r="E2035" s="69" t="e">
        <v>#N/A</v>
      </c>
      <c r="F2035" s="3" t="e">
        <v>#N/A</v>
      </c>
      <c r="G2035" s="3" t="e">
        <v>#N/A</v>
      </c>
      <c r="H2035" s="3" t="e">
        <v>#N/A</v>
      </c>
      <c r="I2035" s="80" t="e">
        <v>#N/A</v>
      </c>
      <c r="J2035" s="80" t="e">
        <v>#N/A</v>
      </c>
      <c r="K2035" s="85" t="e">
        <v>#N/A</v>
      </c>
      <c r="L2035" s="9" t="e">
        <v>#N/A</v>
      </c>
      <c r="M2035" s="93" t="e">
        <v>#N/A</v>
      </c>
      <c r="N2035" s="8" t="e">
        <v>#N/A</v>
      </c>
      <c r="O2035" t="e">
        <v>#N/A</v>
      </c>
      <c r="P2035" t="e">
        <v>#N/A</v>
      </c>
      <c r="Q2035" t="e">
        <v>#N/A</v>
      </c>
      <c r="R2035" s="2" t="e">
        <v>#N/A</v>
      </c>
      <c r="S2035" t="e">
        <v>#N/A</v>
      </c>
      <c r="T2035" s="3" t="e">
        <v>#N/A</v>
      </c>
      <c r="U2035" s="3" t="e">
        <v>#N/A</v>
      </c>
      <c r="V2035" t="e">
        <v>#N/A</v>
      </c>
      <c r="W2035" t="e">
        <v>#N/A</v>
      </c>
      <c r="X2035" t="e">
        <v>#N/A</v>
      </c>
      <c r="Y2035" s="3" t="e">
        <v>#N/A</v>
      </c>
      <c r="Z2035" s="8" t="e">
        <v>#N/A</v>
      </c>
      <c r="AA2035" s="30" t="e">
        <v>#N/A</v>
      </c>
      <c r="AB2035" t="e">
        <v>#N/A</v>
      </c>
      <c r="AC2035" t="e">
        <v>#N/A</v>
      </c>
      <c r="AD2035" t="e">
        <v>#N/A</v>
      </c>
      <c r="AE2035" t="e">
        <v>#N/A</v>
      </c>
      <c r="AF2035" t="e">
        <v>#N/A</v>
      </c>
    </row>
    <row r="2036" spans="1:32" x14ac:dyDescent="0.25">
      <c r="A2036" t="e">
        <v>#N/A</v>
      </c>
      <c r="B2036" s="33" t="e">
        <v>#N/A</v>
      </c>
      <c r="C2036" t="e">
        <v>#N/A</v>
      </c>
      <c r="D2036" t="e">
        <v>#N/A</v>
      </c>
      <c r="E2036" s="69" t="e">
        <v>#N/A</v>
      </c>
      <c r="F2036" s="3" t="e">
        <v>#N/A</v>
      </c>
      <c r="G2036" s="3" t="e">
        <v>#N/A</v>
      </c>
      <c r="H2036" s="3" t="e">
        <v>#N/A</v>
      </c>
      <c r="I2036" s="80" t="e">
        <v>#N/A</v>
      </c>
      <c r="J2036" s="80" t="e">
        <v>#N/A</v>
      </c>
      <c r="K2036" s="85" t="e">
        <v>#N/A</v>
      </c>
      <c r="L2036" s="9" t="e">
        <v>#N/A</v>
      </c>
      <c r="M2036" s="93" t="e">
        <v>#N/A</v>
      </c>
      <c r="N2036" s="8" t="e">
        <v>#N/A</v>
      </c>
      <c r="O2036" t="e">
        <v>#N/A</v>
      </c>
      <c r="P2036" t="e">
        <v>#N/A</v>
      </c>
      <c r="Q2036" t="e">
        <v>#N/A</v>
      </c>
      <c r="R2036" s="2" t="e">
        <v>#N/A</v>
      </c>
      <c r="S2036" t="e">
        <v>#N/A</v>
      </c>
      <c r="T2036" s="3" t="e">
        <v>#N/A</v>
      </c>
      <c r="U2036" s="3" t="e">
        <v>#N/A</v>
      </c>
      <c r="V2036" t="e">
        <v>#N/A</v>
      </c>
      <c r="W2036" t="e">
        <v>#N/A</v>
      </c>
      <c r="X2036" t="e">
        <v>#N/A</v>
      </c>
      <c r="Y2036" s="3" t="e">
        <v>#N/A</v>
      </c>
      <c r="Z2036" s="8" t="e">
        <v>#N/A</v>
      </c>
      <c r="AA2036" s="30" t="e">
        <v>#N/A</v>
      </c>
      <c r="AB2036" t="e">
        <v>#N/A</v>
      </c>
      <c r="AC2036" t="e">
        <v>#N/A</v>
      </c>
      <c r="AD2036" t="e">
        <v>#N/A</v>
      </c>
      <c r="AE2036" t="e">
        <v>#N/A</v>
      </c>
      <c r="AF2036" t="e">
        <v>#N/A</v>
      </c>
    </row>
    <row r="2037" spans="1:32" x14ac:dyDescent="0.25">
      <c r="A2037" t="e">
        <v>#N/A</v>
      </c>
      <c r="B2037" s="33" t="e">
        <v>#N/A</v>
      </c>
      <c r="C2037" t="e">
        <v>#N/A</v>
      </c>
      <c r="D2037" t="e">
        <v>#N/A</v>
      </c>
      <c r="E2037" s="69" t="e">
        <v>#N/A</v>
      </c>
      <c r="F2037" s="3" t="e">
        <v>#N/A</v>
      </c>
      <c r="G2037" s="3" t="e">
        <v>#N/A</v>
      </c>
      <c r="H2037" s="3" t="e">
        <v>#N/A</v>
      </c>
      <c r="I2037" s="80" t="e">
        <v>#N/A</v>
      </c>
      <c r="J2037" s="80" t="e">
        <v>#N/A</v>
      </c>
      <c r="K2037" s="85" t="e">
        <v>#N/A</v>
      </c>
      <c r="L2037" s="9" t="e">
        <v>#N/A</v>
      </c>
      <c r="M2037" s="93" t="e">
        <v>#N/A</v>
      </c>
      <c r="N2037" s="8" t="e">
        <v>#N/A</v>
      </c>
      <c r="O2037" t="e">
        <v>#N/A</v>
      </c>
      <c r="P2037" t="e">
        <v>#N/A</v>
      </c>
      <c r="Q2037" t="e">
        <v>#N/A</v>
      </c>
      <c r="R2037" s="2" t="e">
        <v>#N/A</v>
      </c>
      <c r="S2037" t="e">
        <v>#N/A</v>
      </c>
      <c r="T2037" s="3" t="e">
        <v>#N/A</v>
      </c>
      <c r="U2037" s="3" t="e">
        <v>#N/A</v>
      </c>
      <c r="V2037" t="e">
        <v>#N/A</v>
      </c>
      <c r="W2037" t="e">
        <v>#N/A</v>
      </c>
      <c r="X2037" t="e">
        <v>#N/A</v>
      </c>
      <c r="Y2037" s="3" t="e">
        <v>#N/A</v>
      </c>
      <c r="Z2037" s="8" t="e">
        <v>#N/A</v>
      </c>
      <c r="AA2037" s="30" t="e">
        <v>#N/A</v>
      </c>
      <c r="AB2037" t="e">
        <v>#N/A</v>
      </c>
      <c r="AC2037" t="e">
        <v>#N/A</v>
      </c>
      <c r="AD2037" t="e">
        <v>#N/A</v>
      </c>
      <c r="AE2037" t="e">
        <v>#N/A</v>
      </c>
      <c r="AF2037" t="e">
        <v>#N/A</v>
      </c>
    </row>
    <row r="2038" spans="1:32" x14ac:dyDescent="0.25">
      <c r="A2038" t="e">
        <v>#N/A</v>
      </c>
      <c r="B2038" s="33" t="e">
        <v>#N/A</v>
      </c>
      <c r="C2038" t="e">
        <v>#N/A</v>
      </c>
      <c r="D2038" t="e">
        <v>#N/A</v>
      </c>
      <c r="E2038" s="69" t="e">
        <v>#N/A</v>
      </c>
      <c r="F2038" s="3" t="e">
        <v>#N/A</v>
      </c>
      <c r="G2038" s="3" t="e">
        <v>#N/A</v>
      </c>
      <c r="H2038" s="3" t="e">
        <v>#N/A</v>
      </c>
      <c r="I2038" s="80" t="e">
        <v>#N/A</v>
      </c>
      <c r="J2038" s="80" t="e">
        <v>#N/A</v>
      </c>
      <c r="K2038" s="85" t="e">
        <v>#N/A</v>
      </c>
      <c r="L2038" s="9" t="e">
        <v>#N/A</v>
      </c>
      <c r="M2038" s="93" t="e">
        <v>#N/A</v>
      </c>
      <c r="N2038" s="8" t="e">
        <v>#N/A</v>
      </c>
      <c r="O2038" t="e">
        <v>#N/A</v>
      </c>
      <c r="P2038" t="e">
        <v>#N/A</v>
      </c>
      <c r="Q2038" t="e">
        <v>#N/A</v>
      </c>
      <c r="R2038" s="2" t="e">
        <v>#N/A</v>
      </c>
      <c r="S2038" t="e">
        <v>#N/A</v>
      </c>
      <c r="T2038" s="3" t="e">
        <v>#N/A</v>
      </c>
      <c r="U2038" s="3" t="e">
        <v>#N/A</v>
      </c>
      <c r="V2038" t="e">
        <v>#N/A</v>
      </c>
      <c r="W2038" t="e">
        <v>#N/A</v>
      </c>
      <c r="X2038" t="e">
        <v>#N/A</v>
      </c>
      <c r="Y2038" s="3" t="e">
        <v>#N/A</v>
      </c>
      <c r="Z2038" s="8" t="e">
        <v>#N/A</v>
      </c>
      <c r="AA2038" s="30" t="e">
        <v>#N/A</v>
      </c>
      <c r="AB2038" t="e">
        <v>#N/A</v>
      </c>
      <c r="AC2038" t="e">
        <v>#N/A</v>
      </c>
      <c r="AD2038" t="e">
        <v>#N/A</v>
      </c>
      <c r="AE2038" t="e">
        <v>#N/A</v>
      </c>
      <c r="AF2038" t="e">
        <v>#N/A</v>
      </c>
    </row>
    <row r="2039" spans="1:32" x14ac:dyDescent="0.25">
      <c r="A2039" t="e">
        <v>#N/A</v>
      </c>
      <c r="B2039" s="33" t="e">
        <v>#N/A</v>
      </c>
      <c r="C2039" t="e">
        <v>#N/A</v>
      </c>
      <c r="D2039" t="e">
        <v>#N/A</v>
      </c>
      <c r="E2039" s="69" t="e">
        <v>#N/A</v>
      </c>
      <c r="F2039" s="3" t="e">
        <v>#N/A</v>
      </c>
      <c r="G2039" s="3" t="e">
        <v>#N/A</v>
      </c>
      <c r="H2039" s="3" t="e">
        <v>#N/A</v>
      </c>
      <c r="I2039" s="80" t="e">
        <v>#N/A</v>
      </c>
      <c r="J2039" s="80" t="e">
        <v>#N/A</v>
      </c>
      <c r="K2039" s="85" t="e">
        <v>#N/A</v>
      </c>
      <c r="L2039" s="9" t="e">
        <v>#N/A</v>
      </c>
      <c r="M2039" s="93" t="e">
        <v>#N/A</v>
      </c>
      <c r="N2039" s="8" t="e">
        <v>#N/A</v>
      </c>
      <c r="O2039" t="e">
        <v>#N/A</v>
      </c>
      <c r="P2039" t="e">
        <v>#N/A</v>
      </c>
      <c r="Q2039" t="e">
        <v>#N/A</v>
      </c>
      <c r="R2039" s="2" t="e">
        <v>#N/A</v>
      </c>
      <c r="S2039" t="e">
        <v>#N/A</v>
      </c>
      <c r="T2039" s="3" t="e">
        <v>#N/A</v>
      </c>
      <c r="U2039" s="3" t="e">
        <v>#N/A</v>
      </c>
      <c r="V2039" t="e">
        <v>#N/A</v>
      </c>
      <c r="W2039" t="e">
        <v>#N/A</v>
      </c>
      <c r="X2039" t="e">
        <v>#N/A</v>
      </c>
      <c r="Y2039" s="3" t="e">
        <v>#N/A</v>
      </c>
      <c r="Z2039" s="8" t="e">
        <v>#N/A</v>
      </c>
      <c r="AA2039" s="30" t="e">
        <v>#N/A</v>
      </c>
      <c r="AB2039" t="e">
        <v>#N/A</v>
      </c>
      <c r="AC2039" t="e">
        <v>#N/A</v>
      </c>
      <c r="AD2039" t="e">
        <v>#N/A</v>
      </c>
      <c r="AE2039" t="e">
        <v>#N/A</v>
      </c>
      <c r="AF2039" t="e">
        <v>#N/A</v>
      </c>
    </row>
    <row r="2040" spans="1:32" x14ac:dyDescent="0.25">
      <c r="A2040" t="e">
        <v>#N/A</v>
      </c>
      <c r="B2040" s="33" t="e">
        <v>#N/A</v>
      </c>
      <c r="C2040" t="e">
        <v>#N/A</v>
      </c>
      <c r="D2040" t="e">
        <v>#N/A</v>
      </c>
      <c r="E2040" s="69" t="e">
        <v>#N/A</v>
      </c>
      <c r="F2040" s="3" t="e">
        <v>#N/A</v>
      </c>
      <c r="G2040" s="3" t="e">
        <v>#N/A</v>
      </c>
      <c r="H2040" s="3" t="e">
        <v>#N/A</v>
      </c>
      <c r="I2040" s="80" t="e">
        <v>#N/A</v>
      </c>
      <c r="J2040" s="80" t="e">
        <v>#N/A</v>
      </c>
      <c r="K2040" s="85" t="e">
        <v>#N/A</v>
      </c>
      <c r="L2040" s="9" t="e">
        <v>#N/A</v>
      </c>
      <c r="M2040" s="93" t="e">
        <v>#N/A</v>
      </c>
      <c r="N2040" s="8" t="e">
        <v>#N/A</v>
      </c>
      <c r="O2040" t="e">
        <v>#N/A</v>
      </c>
      <c r="P2040" t="e">
        <v>#N/A</v>
      </c>
      <c r="Q2040" t="e">
        <v>#N/A</v>
      </c>
      <c r="R2040" s="2" t="e">
        <v>#N/A</v>
      </c>
      <c r="S2040" t="e">
        <v>#N/A</v>
      </c>
      <c r="T2040" s="3" t="e">
        <v>#N/A</v>
      </c>
      <c r="U2040" s="3" t="e">
        <v>#N/A</v>
      </c>
      <c r="V2040" t="e">
        <v>#N/A</v>
      </c>
      <c r="W2040" t="e">
        <v>#N/A</v>
      </c>
      <c r="X2040" t="e">
        <v>#N/A</v>
      </c>
      <c r="Y2040" s="3" t="e">
        <v>#N/A</v>
      </c>
      <c r="Z2040" s="8" t="e">
        <v>#N/A</v>
      </c>
      <c r="AA2040" s="30" t="e">
        <v>#N/A</v>
      </c>
      <c r="AB2040" t="e">
        <v>#N/A</v>
      </c>
      <c r="AC2040" t="e">
        <v>#N/A</v>
      </c>
      <c r="AD2040" t="e">
        <v>#N/A</v>
      </c>
      <c r="AE2040" t="e">
        <v>#N/A</v>
      </c>
      <c r="AF2040" t="e">
        <v>#N/A</v>
      </c>
    </row>
    <row r="2041" spans="1:32" x14ac:dyDescent="0.25">
      <c r="A2041" t="e">
        <v>#N/A</v>
      </c>
      <c r="B2041" s="33" t="e">
        <v>#N/A</v>
      </c>
      <c r="C2041" t="e">
        <v>#N/A</v>
      </c>
      <c r="D2041" t="e">
        <v>#N/A</v>
      </c>
      <c r="E2041" s="69" t="e">
        <v>#N/A</v>
      </c>
      <c r="F2041" s="3" t="e">
        <v>#N/A</v>
      </c>
      <c r="G2041" s="3" t="e">
        <v>#N/A</v>
      </c>
      <c r="H2041" s="3" t="e">
        <v>#N/A</v>
      </c>
      <c r="I2041" s="80" t="e">
        <v>#N/A</v>
      </c>
      <c r="J2041" s="80" t="e">
        <v>#N/A</v>
      </c>
      <c r="K2041" s="85" t="e">
        <v>#N/A</v>
      </c>
      <c r="L2041" s="9" t="e">
        <v>#N/A</v>
      </c>
      <c r="M2041" s="93" t="e">
        <v>#N/A</v>
      </c>
      <c r="N2041" s="8" t="e">
        <v>#N/A</v>
      </c>
      <c r="O2041" t="e">
        <v>#N/A</v>
      </c>
      <c r="P2041" t="e">
        <v>#N/A</v>
      </c>
      <c r="Q2041" t="e">
        <v>#N/A</v>
      </c>
      <c r="R2041" s="2" t="e">
        <v>#N/A</v>
      </c>
      <c r="S2041" t="e">
        <v>#N/A</v>
      </c>
      <c r="T2041" s="3" t="e">
        <v>#N/A</v>
      </c>
      <c r="U2041" s="3" t="e">
        <v>#N/A</v>
      </c>
      <c r="V2041" t="e">
        <v>#N/A</v>
      </c>
      <c r="W2041" t="e">
        <v>#N/A</v>
      </c>
      <c r="X2041" t="e">
        <v>#N/A</v>
      </c>
      <c r="Y2041" s="3" t="e">
        <v>#N/A</v>
      </c>
      <c r="Z2041" s="8" t="e">
        <v>#N/A</v>
      </c>
      <c r="AA2041" s="30" t="e">
        <v>#N/A</v>
      </c>
      <c r="AB2041" t="e">
        <v>#N/A</v>
      </c>
      <c r="AC2041" t="e">
        <v>#N/A</v>
      </c>
      <c r="AD2041" t="e">
        <v>#N/A</v>
      </c>
      <c r="AE2041" t="e">
        <v>#N/A</v>
      </c>
      <c r="AF2041" t="e">
        <v>#N/A</v>
      </c>
    </row>
    <row r="2042" spans="1:32" x14ac:dyDescent="0.25">
      <c r="A2042" t="e">
        <v>#N/A</v>
      </c>
      <c r="B2042" s="33" t="e">
        <v>#N/A</v>
      </c>
      <c r="C2042" t="e">
        <v>#N/A</v>
      </c>
      <c r="D2042" t="e">
        <v>#N/A</v>
      </c>
      <c r="E2042" s="69" t="e">
        <v>#N/A</v>
      </c>
      <c r="F2042" s="3" t="e">
        <v>#N/A</v>
      </c>
      <c r="G2042" s="3" t="e">
        <v>#N/A</v>
      </c>
      <c r="H2042" s="3" t="e">
        <v>#N/A</v>
      </c>
      <c r="I2042" s="80" t="e">
        <v>#N/A</v>
      </c>
      <c r="J2042" s="80" t="e">
        <v>#N/A</v>
      </c>
      <c r="K2042" s="85" t="e">
        <v>#N/A</v>
      </c>
      <c r="L2042" s="9" t="e">
        <v>#N/A</v>
      </c>
      <c r="M2042" s="93" t="e">
        <v>#N/A</v>
      </c>
      <c r="N2042" s="8" t="e">
        <v>#N/A</v>
      </c>
      <c r="O2042" t="e">
        <v>#N/A</v>
      </c>
      <c r="P2042" t="e">
        <v>#N/A</v>
      </c>
      <c r="Q2042" t="e">
        <v>#N/A</v>
      </c>
      <c r="R2042" s="2" t="e">
        <v>#N/A</v>
      </c>
      <c r="S2042" t="e">
        <v>#N/A</v>
      </c>
      <c r="T2042" s="3" t="e">
        <v>#N/A</v>
      </c>
      <c r="U2042" s="3" t="e">
        <v>#N/A</v>
      </c>
      <c r="V2042" t="e">
        <v>#N/A</v>
      </c>
      <c r="W2042" t="e">
        <v>#N/A</v>
      </c>
      <c r="X2042" t="e">
        <v>#N/A</v>
      </c>
      <c r="Y2042" s="3" t="e">
        <v>#N/A</v>
      </c>
      <c r="Z2042" s="8" t="e">
        <v>#N/A</v>
      </c>
      <c r="AA2042" s="30" t="e">
        <v>#N/A</v>
      </c>
      <c r="AB2042" t="e">
        <v>#N/A</v>
      </c>
      <c r="AC2042" t="e">
        <v>#N/A</v>
      </c>
      <c r="AD2042" t="e">
        <v>#N/A</v>
      </c>
      <c r="AE2042" t="e">
        <v>#N/A</v>
      </c>
      <c r="AF2042" t="e">
        <v>#N/A</v>
      </c>
    </row>
    <row r="2043" spans="1:32" x14ac:dyDescent="0.25">
      <c r="A2043" t="e">
        <v>#N/A</v>
      </c>
      <c r="B2043" s="33" t="e">
        <v>#N/A</v>
      </c>
      <c r="C2043" t="e">
        <v>#N/A</v>
      </c>
      <c r="D2043" t="e">
        <v>#N/A</v>
      </c>
      <c r="E2043" s="69" t="e">
        <v>#N/A</v>
      </c>
      <c r="F2043" s="3" t="e">
        <v>#N/A</v>
      </c>
      <c r="G2043" s="3" t="e">
        <v>#N/A</v>
      </c>
      <c r="H2043" s="3" t="e">
        <v>#N/A</v>
      </c>
      <c r="I2043" s="80" t="e">
        <v>#N/A</v>
      </c>
      <c r="J2043" s="80" t="e">
        <v>#N/A</v>
      </c>
      <c r="K2043" s="85" t="e">
        <v>#N/A</v>
      </c>
      <c r="L2043" s="9" t="e">
        <v>#N/A</v>
      </c>
      <c r="M2043" s="93" t="e">
        <v>#N/A</v>
      </c>
      <c r="N2043" s="8" t="e">
        <v>#N/A</v>
      </c>
      <c r="O2043" t="e">
        <v>#N/A</v>
      </c>
      <c r="P2043" t="e">
        <v>#N/A</v>
      </c>
      <c r="Q2043" t="e">
        <v>#N/A</v>
      </c>
      <c r="R2043" s="2" t="e">
        <v>#N/A</v>
      </c>
      <c r="S2043" t="e">
        <v>#N/A</v>
      </c>
      <c r="T2043" s="3" t="e">
        <v>#N/A</v>
      </c>
      <c r="U2043" s="3" t="e">
        <v>#N/A</v>
      </c>
      <c r="V2043" t="e">
        <v>#N/A</v>
      </c>
      <c r="W2043" t="e">
        <v>#N/A</v>
      </c>
      <c r="X2043" t="e">
        <v>#N/A</v>
      </c>
      <c r="Y2043" s="3" t="e">
        <v>#N/A</v>
      </c>
      <c r="Z2043" s="8" t="e">
        <v>#N/A</v>
      </c>
      <c r="AA2043" s="30" t="e">
        <v>#N/A</v>
      </c>
      <c r="AB2043" t="e">
        <v>#N/A</v>
      </c>
      <c r="AC2043" t="e">
        <v>#N/A</v>
      </c>
      <c r="AD2043" t="e">
        <v>#N/A</v>
      </c>
      <c r="AE2043" t="e">
        <v>#N/A</v>
      </c>
      <c r="AF2043" t="e">
        <v>#N/A</v>
      </c>
    </row>
    <row r="2044" spans="1:32" x14ac:dyDescent="0.25">
      <c r="A2044" t="e">
        <v>#N/A</v>
      </c>
      <c r="B2044" s="33" t="e">
        <v>#N/A</v>
      </c>
      <c r="C2044" t="e">
        <v>#N/A</v>
      </c>
      <c r="D2044" t="e">
        <v>#N/A</v>
      </c>
      <c r="E2044" s="69" t="e">
        <v>#N/A</v>
      </c>
      <c r="F2044" s="3" t="e">
        <v>#N/A</v>
      </c>
      <c r="G2044" s="3" t="e">
        <v>#N/A</v>
      </c>
      <c r="H2044" s="3" t="e">
        <v>#N/A</v>
      </c>
      <c r="I2044" s="80" t="e">
        <v>#N/A</v>
      </c>
      <c r="J2044" s="80" t="e">
        <v>#N/A</v>
      </c>
      <c r="K2044" s="85" t="e">
        <v>#N/A</v>
      </c>
      <c r="L2044" s="9" t="e">
        <v>#N/A</v>
      </c>
      <c r="M2044" s="93" t="e">
        <v>#N/A</v>
      </c>
      <c r="N2044" s="8" t="e">
        <v>#N/A</v>
      </c>
      <c r="O2044" t="e">
        <v>#N/A</v>
      </c>
      <c r="P2044" t="e">
        <v>#N/A</v>
      </c>
      <c r="Q2044" t="e">
        <v>#N/A</v>
      </c>
      <c r="R2044" s="2" t="e">
        <v>#N/A</v>
      </c>
      <c r="S2044" t="e">
        <v>#N/A</v>
      </c>
      <c r="T2044" s="3" t="e">
        <v>#N/A</v>
      </c>
      <c r="U2044" s="3" t="e">
        <v>#N/A</v>
      </c>
      <c r="V2044" t="e">
        <v>#N/A</v>
      </c>
      <c r="W2044" t="e">
        <v>#N/A</v>
      </c>
      <c r="X2044" t="e">
        <v>#N/A</v>
      </c>
      <c r="Y2044" s="3" t="e">
        <v>#N/A</v>
      </c>
      <c r="Z2044" s="8" t="e">
        <v>#N/A</v>
      </c>
      <c r="AA2044" s="30" t="e">
        <v>#N/A</v>
      </c>
      <c r="AB2044" t="e">
        <v>#N/A</v>
      </c>
      <c r="AC2044" t="e">
        <v>#N/A</v>
      </c>
      <c r="AD2044" t="e">
        <v>#N/A</v>
      </c>
      <c r="AE2044" t="e">
        <v>#N/A</v>
      </c>
      <c r="AF2044" t="e">
        <v>#N/A</v>
      </c>
    </row>
    <row r="2045" spans="1:32" x14ac:dyDescent="0.25">
      <c r="A2045" t="e">
        <v>#N/A</v>
      </c>
      <c r="B2045" s="33" t="e">
        <v>#N/A</v>
      </c>
      <c r="C2045" t="e">
        <v>#N/A</v>
      </c>
      <c r="D2045" t="e">
        <v>#N/A</v>
      </c>
      <c r="E2045" s="69" t="e">
        <v>#N/A</v>
      </c>
      <c r="F2045" s="3" t="e">
        <v>#N/A</v>
      </c>
      <c r="G2045" s="3" t="e">
        <v>#N/A</v>
      </c>
      <c r="H2045" s="3" t="e">
        <v>#N/A</v>
      </c>
      <c r="I2045" s="80" t="e">
        <v>#N/A</v>
      </c>
      <c r="J2045" s="80" t="e">
        <v>#N/A</v>
      </c>
      <c r="K2045" s="85" t="e">
        <v>#N/A</v>
      </c>
      <c r="L2045" s="9" t="e">
        <v>#N/A</v>
      </c>
      <c r="M2045" s="93" t="e">
        <v>#N/A</v>
      </c>
      <c r="N2045" s="8" t="e">
        <v>#N/A</v>
      </c>
      <c r="O2045" t="e">
        <v>#N/A</v>
      </c>
      <c r="P2045" t="e">
        <v>#N/A</v>
      </c>
      <c r="Q2045" t="e">
        <v>#N/A</v>
      </c>
      <c r="R2045" s="2" t="e">
        <v>#N/A</v>
      </c>
      <c r="S2045" t="e">
        <v>#N/A</v>
      </c>
      <c r="T2045" s="3" t="e">
        <v>#N/A</v>
      </c>
      <c r="U2045" s="3" t="e">
        <v>#N/A</v>
      </c>
      <c r="V2045" t="e">
        <v>#N/A</v>
      </c>
      <c r="W2045" t="e">
        <v>#N/A</v>
      </c>
      <c r="X2045" t="e">
        <v>#N/A</v>
      </c>
      <c r="Y2045" s="3" t="e">
        <v>#N/A</v>
      </c>
      <c r="Z2045" s="8" t="e">
        <v>#N/A</v>
      </c>
      <c r="AA2045" s="30" t="e">
        <v>#N/A</v>
      </c>
      <c r="AB2045" t="e">
        <v>#N/A</v>
      </c>
      <c r="AC2045" t="e">
        <v>#N/A</v>
      </c>
      <c r="AD2045" t="e">
        <v>#N/A</v>
      </c>
      <c r="AE2045" t="e">
        <v>#N/A</v>
      </c>
      <c r="AF2045" t="e">
        <v>#N/A</v>
      </c>
    </row>
    <row r="2046" spans="1:32" x14ac:dyDescent="0.25">
      <c r="A2046" t="e">
        <v>#N/A</v>
      </c>
      <c r="B2046" s="33" t="e">
        <v>#N/A</v>
      </c>
      <c r="C2046" t="e">
        <v>#N/A</v>
      </c>
      <c r="D2046" t="e">
        <v>#N/A</v>
      </c>
      <c r="E2046" s="69" t="e">
        <v>#N/A</v>
      </c>
      <c r="F2046" s="3" t="e">
        <v>#N/A</v>
      </c>
      <c r="G2046" s="3" t="e">
        <v>#N/A</v>
      </c>
      <c r="H2046" s="3" t="e">
        <v>#N/A</v>
      </c>
      <c r="I2046" s="80" t="e">
        <v>#N/A</v>
      </c>
      <c r="J2046" s="80" t="e">
        <v>#N/A</v>
      </c>
      <c r="K2046" s="85" t="e">
        <v>#N/A</v>
      </c>
      <c r="L2046" s="9" t="e">
        <v>#N/A</v>
      </c>
      <c r="M2046" s="93" t="e">
        <v>#N/A</v>
      </c>
      <c r="N2046" s="8" t="e">
        <v>#N/A</v>
      </c>
      <c r="O2046" t="e">
        <v>#N/A</v>
      </c>
      <c r="P2046" t="e">
        <v>#N/A</v>
      </c>
      <c r="Q2046" t="e">
        <v>#N/A</v>
      </c>
      <c r="R2046" s="2" t="e">
        <v>#N/A</v>
      </c>
      <c r="S2046" t="e">
        <v>#N/A</v>
      </c>
      <c r="T2046" s="3" t="e">
        <v>#N/A</v>
      </c>
      <c r="U2046" s="3" t="e">
        <v>#N/A</v>
      </c>
      <c r="V2046" t="e">
        <v>#N/A</v>
      </c>
      <c r="W2046" t="e">
        <v>#N/A</v>
      </c>
      <c r="X2046" t="e">
        <v>#N/A</v>
      </c>
      <c r="Y2046" s="3" t="e">
        <v>#N/A</v>
      </c>
      <c r="Z2046" s="8" t="e">
        <v>#N/A</v>
      </c>
      <c r="AA2046" s="30" t="e">
        <v>#N/A</v>
      </c>
      <c r="AB2046" t="e">
        <v>#N/A</v>
      </c>
      <c r="AC2046" t="e">
        <v>#N/A</v>
      </c>
      <c r="AD2046" t="e">
        <v>#N/A</v>
      </c>
      <c r="AE2046" t="e">
        <v>#N/A</v>
      </c>
      <c r="AF2046" t="e">
        <v>#N/A</v>
      </c>
    </row>
    <row r="2047" spans="1:32" x14ac:dyDescent="0.25">
      <c r="A2047" t="e">
        <v>#N/A</v>
      </c>
      <c r="B2047" s="33" t="e">
        <v>#N/A</v>
      </c>
      <c r="C2047" t="e">
        <v>#N/A</v>
      </c>
      <c r="D2047" t="e">
        <v>#N/A</v>
      </c>
      <c r="E2047" s="69" t="e">
        <v>#N/A</v>
      </c>
      <c r="F2047" s="3" t="e">
        <v>#N/A</v>
      </c>
      <c r="G2047" s="3" t="e">
        <v>#N/A</v>
      </c>
      <c r="H2047" s="3" t="e">
        <v>#N/A</v>
      </c>
      <c r="I2047" s="80" t="e">
        <v>#N/A</v>
      </c>
      <c r="J2047" s="80" t="e">
        <v>#N/A</v>
      </c>
      <c r="K2047" s="85" t="e">
        <v>#N/A</v>
      </c>
      <c r="L2047" s="9" t="e">
        <v>#N/A</v>
      </c>
      <c r="M2047" s="93" t="e">
        <v>#N/A</v>
      </c>
      <c r="N2047" s="8" t="e">
        <v>#N/A</v>
      </c>
      <c r="O2047" t="e">
        <v>#N/A</v>
      </c>
      <c r="P2047" t="e">
        <v>#N/A</v>
      </c>
      <c r="Q2047" t="e">
        <v>#N/A</v>
      </c>
      <c r="R2047" s="2" t="e">
        <v>#N/A</v>
      </c>
      <c r="S2047" t="e">
        <v>#N/A</v>
      </c>
      <c r="T2047" s="3" t="e">
        <v>#N/A</v>
      </c>
      <c r="U2047" s="3" t="e">
        <v>#N/A</v>
      </c>
      <c r="V2047" t="e">
        <v>#N/A</v>
      </c>
      <c r="W2047" t="e">
        <v>#N/A</v>
      </c>
      <c r="X2047" t="e">
        <v>#N/A</v>
      </c>
      <c r="Y2047" s="3" t="e">
        <v>#N/A</v>
      </c>
      <c r="Z2047" s="8" t="e">
        <v>#N/A</v>
      </c>
      <c r="AA2047" s="30" t="e">
        <v>#N/A</v>
      </c>
      <c r="AB2047" t="e">
        <v>#N/A</v>
      </c>
      <c r="AC2047" t="e">
        <v>#N/A</v>
      </c>
      <c r="AD2047" t="e">
        <v>#N/A</v>
      </c>
      <c r="AE2047" t="e">
        <v>#N/A</v>
      </c>
      <c r="AF2047" t="e">
        <v>#N/A</v>
      </c>
    </row>
    <row r="2048" spans="1:32" x14ac:dyDescent="0.25">
      <c r="A2048" t="e">
        <v>#N/A</v>
      </c>
      <c r="B2048" s="33" t="e">
        <v>#N/A</v>
      </c>
      <c r="C2048" t="e">
        <v>#N/A</v>
      </c>
      <c r="D2048" t="e">
        <v>#N/A</v>
      </c>
      <c r="E2048" s="69" t="e">
        <v>#N/A</v>
      </c>
      <c r="F2048" s="3" t="e">
        <v>#N/A</v>
      </c>
      <c r="G2048" s="3" t="e">
        <v>#N/A</v>
      </c>
      <c r="H2048" s="3" t="e">
        <v>#N/A</v>
      </c>
      <c r="I2048" s="80" t="e">
        <v>#N/A</v>
      </c>
      <c r="J2048" s="80" t="e">
        <v>#N/A</v>
      </c>
      <c r="K2048" s="85" t="e">
        <v>#N/A</v>
      </c>
      <c r="L2048" s="9" t="e">
        <v>#N/A</v>
      </c>
      <c r="M2048" s="93" t="e">
        <v>#N/A</v>
      </c>
      <c r="N2048" s="8" t="e">
        <v>#N/A</v>
      </c>
      <c r="O2048" t="e">
        <v>#N/A</v>
      </c>
      <c r="P2048" t="e">
        <v>#N/A</v>
      </c>
      <c r="Q2048" t="e">
        <v>#N/A</v>
      </c>
      <c r="R2048" s="2" t="e">
        <v>#N/A</v>
      </c>
      <c r="S2048" t="e">
        <v>#N/A</v>
      </c>
      <c r="T2048" s="3" t="e">
        <v>#N/A</v>
      </c>
      <c r="U2048" s="3" t="e">
        <v>#N/A</v>
      </c>
      <c r="V2048" t="e">
        <v>#N/A</v>
      </c>
      <c r="W2048" t="e">
        <v>#N/A</v>
      </c>
      <c r="X2048" t="e">
        <v>#N/A</v>
      </c>
      <c r="Y2048" s="3" t="e">
        <v>#N/A</v>
      </c>
      <c r="Z2048" s="8" t="e">
        <v>#N/A</v>
      </c>
      <c r="AA2048" s="30" t="e">
        <v>#N/A</v>
      </c>
      <c r="AB2048" t="e">
        <v>#N/A</v>
      </c>
      <c r="AC2048" t="e">
        <v>#N/A</v>
      </c>
      <c r="AD2048" t="e">
        <v>#N/A</v>
      </c>
      <c r="AE2048" t="e">
        <v>#N/A</v>
      </c>
      <c r="AF2048" t="e">
        <v>#N/A</v>
      </c>
    </row>
    <row r="2049" spans="1:32" x14ac:dyDescent="0.25">
      <c r="A2049" t="e">
        <v>#N/A</v>
      </c>
      <c r="B2049" s="33" t="e">
        <v>#N/A</v>
      </c>
      <c r="C2049" t="e">
        <v>#N/A</v>
      </c>
      <c r="D2049" t="e">
        <v>#N/A</v>
      </c>
      <c r="E2049" s="69" t="e">
        <v>#N/A</v>
      </c>
      <c r="F2049" s="3" t="e">
        <v>#N/A</v>
      </c>
      <c r="G2049" s="3" t="e">
        <v>#N/A</v>
      </c>
      <c r="H2049" s="3" t="e">
        <v>#N/A</v>
      </c>
      <c r="I2049" s="80" t="e">
        <v>#N/A</v>
      </c>
      <c r="J2049" s="80" t="e">
        <v>#N/A</v>
      </c>
      <c r="K2049" s="85" t="e">
        <v>#N/A</v>
      </c>
      <c r="L2049" s="9" t="e">
        <v>#N/A</v>
      </c>
      <c r="M2049" s="93" t="e">
        <v>#N/A</v>
      </c>
      <c r="N2049" s="8" t="e">
        <v>#N/A</v>
      </c>
      <c r="O2049" t="e">
        <v>#N/A</v>
      </c>
      <c r="P2049" t="e">
        <v>#N/A</v>
      </c>
      <c r="Q2049" t="e">
        <v>#N/A</v>
      </c>
      <c r="R2049" s="2" t="e">
        <v>#N/A</v>
      </c>
      <c r="S2049" t="e">
        <v>#N/A</v>
      </c>
      <c r="T2049" s="3" t="e">
        <v>#N/A</v>
      </c>
      <c r="U2049" s="3" t="e">
        <v>#N/A</v>
      </c>
      <c r="V2049" t="e">
        <v>#N/A</v>
      </c>
      <c r="W2049" t="e">
        <v>#N/A</v>
      </c>
      <c r="X2049" t="e">
        <v>#N/A</v>
      </c>
      <c r="Y2049" s="3" t="e">
        <v>#N/A</v>
      </c>
      <c r="Z2049" s="8" t="e">
        <v>#N/A</v>
      </c>
      <c r="AA2049" s="30" t="e">
        <v>#N/A</v>
      </c>
      <c r="AB2049" t="e">
        <v>#N/A</v>
      </c>
      <c r="AC2049" t="e">
        <v>#N/A</v>
      </c>
      <c r="AD2049" t="e">
        <v>#N/A</v>
      </c>
      <c r="AE2049" t="e">
        <v>#N/A</v>
      </c>
      <c r="AF2049" t="e">
        <v>#N/A</v>
      </c>
    </row>
    <row r="2050" spans="1:32" x14ac:dyDescent="0.25">
      <c r="A2050" t="e">
        <v>#N/A</v>
      </c>
      <c r="B2050" s="33" t="e">
        <v>#N/A</v>
      </c>
      <c r="C2050" t="e">
        <v>#N/A</v>
      </c>
      <c r="D2050" t="e">
        <v>#N/A</v>
      </c>
      <c r="E2050" s="69" t="e">
        <v>#N/A</v>
      </c>
      <c r="F2050" s="3" t="e">
        <v>#N/A</v>
      </c>
      <c r="G2050" s="3" t="e">
        <v>#N/A</v>
      </c>
      <c r="H2050" s="3" t="e">
        <v>#N/A</v>
      </c>
      <c r="I2050" s="80" t="e">
        <v>#N/A</v>
      </c>
      <c r="J2050" s="80" t="e">
        <v>#N/A</v>
      </c>
      <c r="K2050" s="85" t="e">
        <v>#N/A</v>
      </c>
      <c r="L2050" s="9" t="e">
        <v>#N/A</v>
      </c>
      <c r="M2050" s="93" t="e">
        <v>#N/A</v>
      </c>
      <c r="N2050" s="8" t="e">
        <v>#N/A</v>
      </c>
      <c r="O2050" t="e">
        <v>#N/A</v>
      </c>
      <c r="P2050" t="e">
        <v>#N/A</v>
      </c>
      <c r="Q2050" t="e">
        <v>#N/A</v>
      </c>
      <c r="R2050" s="2" t="e">
        <v>#N/A</v>
      </c>
      <c r="S2050" t="e">
        <v>#N/A</v>
      </c>
      <c r="T2050" s="3" t="e">
        <v>#N/A</v>
      </c>
      <c r="U2050" s="3" t="e">
        <v>#N/A</v>
      </c>
      <c r="V2050" t="e">
        <v>#N/A</v>
      </c>
      <c r="W2050" t="e">
        <v>#N/A</v>
      </c>
      <c r="X2050" t="e">
        <v>#N/A</v>
      </c>
      <c r="Y2050" s="3" t="e">
        <v>#N/A</v>
      </c>
      <c r="Z2050" s="8" t="e">
        <v>#N/A</v>
      </c>
      <c r="AA2050" s="30" t="e">
        <v>#N/A</v>
      </c>
      <c r="AB2050" t="e">
        <v>#N/A</v>
      </c>
      <c r="AC2050" t="e">
        <v>#N/A</v>
      </c>
      <c r="AD2050" t="e">
        <v>#N/A</v>
      </c>
      <c r="AE2050" t="e">
        <v>#N/A</v>
      </c>
      <c r="AF2050" t="e">
        <v>#N/A</v>
      </c>
    </row>
    <row r="2051" spans="1:32" x14ac:dyDescent="0.25">
      <c r="A2051" t="e">
        <v>#N/A</v>
      </c>
      <c r="B2051" s="33" t="e">
        <v>#N/A</v>
      </c>
      <c r="C2051" t="e">
        <v>#N/A</v>
      </c>
      <c r="D2051" t="e">
        <v>#N/A</v>
      </c>
      <c r="E2051" s="69" t="e">
        <v>#N/A</v>
      </c>
      <c r="F2051" s="3" t="e">
        <v>#N/A</v>
      </c>
      <c r="G2051" s="3" t="e">
        <v>#N/A</v>
      </c>
      <c r="H2051" s="3" t="e">
        <v>#N/A</v>
      </c>
      <c r="I2051" s="80" t="e">
        <v>#N/A</v>
      </c>
      <c r="J2051" s="80" t="e">
        <v>#N/A</v>
      </c>
      <c r="K2051" s="85" t="e">
        <v>#N/A</v>
      </c>
      <c r="L2051" s="9" t="e">
        <v>#N/A</v>
      </c>
      <c r="M2051" s="93" t="e">
        <v>#N/A</v>
      </c>
      <c r="N2051" s="8" t="e">
        <v>#N/A</v>
      </c>
      <c r="O2051" t="e">
        <v>#N/A</v>
      </c>
      <c r="P2051" t="e">
        <v>#N/A</v>
      </c>
      <c r="Q2051" t="e">
        <v>#N/A</v>
      </c>
      <c r="R2051" s="2" t="e">
        <v>#N/A</v>
      </c>
      <c r="S2051" t="e">
        <v>#N/A</v>
      </c>
      <c r="T2051" s="3" t="e">
        <v>#N/A</v>
      </c>
      <c r="U2051" s="3" t="e">
        <v>#N/A</v>
      </c>
      <c r="V2051" t="e">
        <v>#N/A</v>
      </c>
      <c r="W2051" t="e">
        <v>#N/A</v>
      </c>
      <c r="X2051" t="e">
        <v>#N/A</v>
      </c>
      <c r="Y2051" s="3" t="e">
        <v>#N/A</v>
      </c>
      <c r="Z2051" s="8" t="e">
        <v>#N/A</v>
      </c>
      <c r="AA2051" s="30" t="e">
        <v>#N/A</v>
      </c>
      <c r="AB2051" t="e">
        <v>#N/A</v>
      </c>
      <c r="AC2051" t="e">
        <v>#N/A</v>
      </c>
      <c r="AD2051" t="e">
        <v>#N/A</v>
      </c>
      <c r="AE2051" t="e">
        <v>#N/A</v>
      </c>
      <c r="AF2051" t="e">
        <v>#N/A</v>
      </c>
    </row>
    <row r="2052" spans="1:32" x14ac:dyDescent="0.25">
      <c r="A2052" t="e">
        <v>#N/A</v>
      </c>
      <c r="B2052" s="33" t="e">
        <v>#N/A</v>
      </c>
      <c r="C2052" t="e">
        <v>#N/A</v>
      </c>
      <c r="D2052" t="e">
        <v>#N/A</v>
      </c>
      <c r="E2052" s="69" t="e">
        <v>#N/A</v>
      </c>
      <c r="F2052" s="3" t="e">
        <v>#N/A</v>
      </c>
      <c r="G2052" s="3" t="e">
        <v>#N/A</v>
      </c>
      <c r="H2052" s="3" t="e">
        <v>#N/A</v>
      </c>
      <c r="I2052" s="80" t="e">
        <v>#N/A</v>
      </c>
      <c r="J2052" s="80" t="e">
        <v>#N/A</v>
      </c>
      <c r="K2052" s="85" t="e">
        <v>#N/A</v>
      </c>
      <c r="L2052" s="9" t="e">
        <v>#N/A</v>
      </c>
      <c r="M2052" s="93" t="e">
        <v>#N/A</v>
      </c>
      <c r="N2052" s="8" t="e">
        <v>#N/A</v>
      </c>
      <c r="O2052" t="e">
        <v>#N/A</v>
      </c>
      <c r="P2052" t="e">
        <v>#N/A</v>
      </c>
      <c r="Q2052" t="e">
        <v>#N/A</v>
      </c>
      <c r="R2052" s="2" t="e">
        <v>#N/A</v>
      </c>
      <c r="S2052" t="e">
        <v>#N/A</v>
      </c>
      <c r="T2052" s="3" t="e">
        <v>#N/A</v>
      </c>
      <c r="U2052" s="3" t="e">
        <v>#N/A</v>
      </c>
      <c r="V2052" t="e">
        <v>#N/A</v>
      </c>
      <c r="W2052" t="e">
        <v>#N/A</v>
      </c>
      <c r="X2052" t="e">
        <v>#N/A</v>
      </c>
      <c r="Y2052" s="3" t="e">
        <v>#N/A</v>
      </c>
      <c r="Z2052" s="8" t="e">
        <v>#N/A</v>
      </c>
      <c r="AA2052" s="30" t="e">
        <v>#N/A</v>
      </c>
      <c r="AB2052" t="e">
        <v>#N/A</v>
      </c>
      <c r="AC2052" t="e">
        <v>#N/A</v>
      </c>
      <c r="AD2052" t="e">
        <v>#N/A</v>
      </c>
      <c r="AE2052" t="e">
        <v>#N/A</v>
      </c>
      <c r="AF2052" t="e">
        <v>#N/A</v>
      </c>
    </row>
    <row r="2053" spans="1:32" x14ac:dyDescent="0.25">
      <c r="A2053" t="e">
        <v>#N/A</v>
      </c>
      <c r="B2053" s="33" t="e">
        <v>#N/A</v>
      </c>
      <c r="C2053" t="e">
        <v>#N/A</v>
      </c>
      <c r="D2053" t="e">
        <v>#N/A</v>
      </c>
      <c r="E2053" s="69" t="e">
        <v>#N/A</v>
      </c>
      <c r="F2053" s="3" t="e">
        <v>#N/A</v>
      </c>
      <c r="G2053" s="3" t="e">
        <v>#N/A</v>
      </c>
      <c r="H2053" s="3" t="e">
        <v>#N/A</v>
      </c>
      <c r="I2053" s="80" t="e">
        <v>#N/A</v>
      </c>
      <c r="J2053" s="80" t="e">
        <v>#N/A</v>
      </c>
      <c r="K2053" s="85" t="e">
        <v>#N/A</v>
      </c>
      <c r="L2053" s="9" t="e">
        <v>#N/A</v>
      </c>
      <c r="M2053" s="93" t="e">
        <v>#N/A</v>
      </c>
      <c r="N2053" s="8" t="e">
        <v>#N/A</v>
      </c>
      <c r="O2053" t="e">
        <v>#N/A</v>
      </c>
      <c r="P2053" t="e">
        <v>#N/A</v>
      </c>
      <c r="Q2053" t="e">
        <v>#N/A</v>
      </c>
      <c r="R2053" s="2" t="e">
        <v>#N/A</v>
      </c>
      <c r="S2053" t="e">
        <v>#N/A</v>
      </c>
      <c r="T2053" s="3" t="e">
        <v>#N/A</v>
      </c>
      <c r="U2053" s="3" t="e">
        <v>#N/A</v>
      </c>
      <c r="V2053" t="e">
        <v>#N/A</v>
      </c>
      <c r="W2053" t="e">
        <v>#N/A</v>
      </c>
      <c r="X2053" t="e">
        <v>#N/A</v>
      </c>
      <c r="Y2053" s="3" t="e">
        <v>#N/A</v>
      </c>
      <c r="Z2053" s="8" t="e">
        <v>#N/A</v>
      </c>
      <c r="AA2053" s="30" t="e">
        <v>#N/A</v>
      </c>
      <c r="AB2053" t="e">
        <v>#N/A</v>
      </c>
      <c r="AC2053" t="e">
        <v>#N/A</v>
      </c>
      <c r="AD2053" t="e">
        <v>#N/A</v>
      </c>
      <c r="AE2053" t="e">
        <v>#N/A</v>
      </c>
      <c r="AF2053" t="e">
        <v>#N/A</v>
      </c>
    </row>
    <row r="2054" spans="1:32" x14ac:dyDescent="0.25">
      <c r="A2054" t="e">
        <v>#N/A</v>
      </c>
      <c r="B2054" s="33" t="e">
        <v>#N/A</v>
      </c>
      <c r="C2054" t="e">
        <v>#N/A</v>
      </c>
      <c r="D2054" t="e">
        <v>#N/A</v>
      </c>
      <c r="E2054" s="69" t="e">
        <v>#N/A</v>
      </c>
      <c r="F2054" s="3" t="e">
        <v>#N/A</v>
      </c>
      <c r="G2054" s="3" t="e">
        <v>#N/A</v>
      </c>
      <c r="H2054" s="3" t="e">
        <v>#N/A</v>
      </c>
      <c r="I2054" s="80" t="e">
        <v>#N/A</v>
      </c>
      <c r="J2054" s="80" t="e">
        <v>#N/A</v>
      </c>
      <c r="K2054" s="85" t="e">
        <v>#N/A</v>
      </c>
      <c r="L2054" s="9" t="e">
        <v>#N/A</v>
      </c>
      <c r="M2054" s="93" t="e">
        <v>#N/A</v>
      </c>
      <c r="N2054" s="8" t="e">
        <v>#N/A</v>
      </c>
      <c r="O2054" t="e">
        <v>#N/A</v>
      </c>
      <c r="P2054" t="e">
        <v>#N/A</v>
      </c>
      <c r="Q2054" t="e">
        <v>#N/A</v>
      </c>
      <c r="R2054" s="2" t="e">
        <v>#N/A</v>
      </c>
      <c r="S2054" t="e">
        <v>#N/A</v>
      </c>
      <c r="T2054" s="3" t="e">
        <v>#N/A</v>
      </c>
      <c r="U2054" s="3" t="e">
        <v>#N/A</v>
      </c>
      <c r="V2054" t="e">
        <v>#N/A</v>
      </c>
      <c r="W2054" t="e">
        <v>#N/A</v>
      </c>
      <c r="X2054" t="e">
        <v>#N/A</v>
      </c>
      <c r="Y2054" s="3" t="e">
        <v>#N/A</v>
      </c>
      <c r="Z2054" s="8" t="e">
        <v>#N/A</v>
      </c>
      <c r="AA2054" s="30" t="e">
        <v>#N/A</v>
      </c>
      <c r="AB2054" t="e">
        <v>#N/A</v>
      </c>
      <c r="AC2054" t="e">
        <v>#N/A</v>
      </c>
      <c r="AD2054" t="e">
        <v>#N/A</v>
      </c>
      <c r="AE2054" t="e">
        <v>#N/A</v>
      </c>
      <c r="AF2054" t="e">
        <v>#N/A</v>
      </c>
    </row>
    <row r="2055" spans="1:32" x14ac:dyDescent="0.25">
      <c r="A2055" t="e">
        <v>#N/A</v>
      </c>
      <c r="B2055" s="33" t="e">
        <v>#N/A</v>
      </c>
      <c r="C2055" t="e">
        <v>#N/A</v>
      </c>
      <c r="D2055" t="e">
        <v>#N/A</v>
      </c>
      <c r="E2055" s="69" t="e">
        <v>#N/A</v>
      </c>
      <c r="F2055" s="3" t="e">
        <v>#N/A</v>
      </c>
      <c r="G2055" s="3" t="e">
        <v>#N/A</v>
      </c>
      <c r="H2055" s="3" t="e">
        <v>#N/A</v>
      </c>
      <c r="I2055" s="80" t="e">
        <v>#N/A</v>
      </c>
      <c r="J2055" s="80" t="e">
        <v>#N/A</v>
      </c>
      <c r="K2055" s="85" t="e">
        <v>#N/A</v>
      </c>
      <c r="L2055" s="9" t="e">
        <v>#N/A</v>
      </c>
      <c r="M2055" s="93" t="e">
        <v>#N/A</v>
      </c>
      <c r="N2055" s="8" t="e">
        <v>#N/A</v>
      </c>
      <c r="O2055" t="e">
        <v>#N/A</v>
      </c>
      <c r="P2055" t="e">
        <v>#N/A</v>
      </c>
      <c r="Q2055" t="e">
        <v>#N/A</v>
      </c>
      <c r="R2055" s="2" t="e">
        <v>#N/A</v>
      </c>
      <c r="S2055" t="e">
        <v>#N/A</v>
      </c>
      <c r="T2055" s="3" t="e">
        <v>#N/A</v>
      </c>
      <c r="U2055" s="3" t="e">
        <v>#N/A</v>
      </c>
      <c r="V2055" t="e">
        <v>#N/A</v>
      </c>
      <c r="W2055" t="e">
        <v>#N/A</v>
      </c>
      <c r="X2055" t="e">
        <v>#N/A</v>
      </c>
      <c r="Y2055" s="3" t="e">
        <v>#N/A</v>
      </c>
      <c r="Z2055" s="8" t="e">
        <v>#N/A</v>
      </c>
      <c r="AA2055" s="30" t="e">
        <v>#N/A</v>
      </c>
      <c r="AB2055" t="e">
        <v>#N/A</v>
      </c>
      <c r="AC2055" t="e">
        <v>#N/A</v>
      </c>
      <c r="AD2055" t="e">
        <v>#N/A</v>
      </c>
      <c r="AE2055" t="e">
        <v>#N/A</v>
      </c>
      <c r="AF2055" t="e">
        <v>#N/A</v>
      </c>
    </row>
    <row r="2056" spans="1:32" x14ac:dyDescent="0.25">
      <c r="A2056" t="e">
        <v>#N/A</v>
      </c>
      <c r="B2056" s="33" t="e">
        <v>#N/A</v>
      </c>
      <c r="C2056" t="e">
        <v>#N/A</v>
      </c>
      <c r="D2056" t="e">
        <v>#N/A</v>
      </c>
      <c r="E2056" s="69" t="e">
        <v>#N/A</v>
      </c>
      <c r="F2056" s="3" t="e">
        <v>#N/A</v>
      </c>
      <c r="G2056" s="3" t="e">
        <v>#N/A</v>
      </c>
      <c r="H2056" s="3" t="e">
        <v>#N/A</v>
      </c>
      <c r="I2056" s="80" t="e">
        <v>#N/A</v>
      </c>
      <c r="J2056" s="80" t="e">
        <v>#N/A</v>
      </c>
      <c r="K2056" s="85" t="e">
        <v>#N/A</v>
      </c>
      <c r="L2056" s="9" t="e">
        <v>#N/A</v>
      </c>
      <c r="M2056" s="93" t="e">
        <v>#N/A</v>
      </c>
      <c r="N2056" s="8" t="e">
        <v>#N/A</v>
      </c>
      <c r="O2056" t="e">
        <v>#N/A</v>
      </c>
      <c r="P2056" t="e">
        <v>#N/A</v>
      </c>
      <c r="Q2056" t="e">
        <v>#N/A</v>
      </c>
      <c r="R2056" s="2" t="e">
        <v>#N/A</v>
      </c>
      <c r="S2056" t="e">
        <v>#N/A</v>
      </c>
      <c r="T2056" s="3" t="e">
        <v>#N/A</v>
      </c>
      <c r="U2056" s="3" t="e">
        <v>#N/A</v>
      </c>
      <c r="V2056" t="e">
        <v>#N/A</v>
      </c>
      <c r="W2056" t="e">
        <v>#N/A</v>
      </c>
      <c r="X2056" t="e">
        <v>#N/A</v>
      </c>
      <c r="Y2056" s="3" t="e">
        <v>#N/A</v>
      </c>
      <c r="Z2056" s="8" t="e">
        <v>#N/A</v>
      </c>
      <c r="AA2056" s="30" t="e">
        <v>#N/A</v>
      </c>
      <c r="AB2056" t="e">
        <v>#N/A</v>
      </c>
      <c r="AC2056" t="e">
        <v>#N/A</v>
      </c>
      <c r="AD2056" t="e">
        <v>#N/A</v>
      </c>
      <c r="AE2056" t="e">
        <v>#N/A</v>
      </c>
      <c r="AF2056" t="e">
        <v>#N/A</v>
      </c>
    </row>
    <row r="2057" spans="1:32" x14ac:dyDescent="0.25">
      <c r="A2057" t="e">
        <v>#N/A</v>
      </c>
      <c r="B2057" s="33" t="e">
        <v>#N/A</v>
      </c>
      <c r="C2057" t="e">
        <v>#N/A</v>
      </c>
      <c r="D2057" t="e">
        <v>#N/A</v>
      </c>
      <c r="E2057" s="69" t="e">
        <v>#N/A</v>
      </c>
      <c r="F2057" s="3" t="e">
        <v>#N/A</v>
      </c>
      <c r="G2057" s="3" t="e">
        <v>#N/A</v>
      </c>
      <c r="H2057" s="3" t="e">
        <v>#N/A</v>
      </c>
      <c r="I2057" s="80" t="e">
        <v>#N/A</v>
      </c>
      <c r="J2057" s="80" t="e">
        <v>#N/A</v>
      </c>
      <c r="K2057" s="85" t="e">
        <v>#N/A</v>
      </c>
      <c r="L2057" s="9" t="e">
        <v>#N/A</v>
      </c>
      <c r="M2057" s="93" t="e">
        <v>#N/A</v>
      </c>
      <c r="N2057" s="8" t="e">
        <v>#N/A</v>
      </c>
      <c r="O2057" t="e">
        <v>#N/A</v>
      </c>
      <c r="P2057" t="e">
        <v>#N/A</v>
      </c>
      <c r="Q2057" t="e">
        <v>#N/A</v>
      </c>
      <c r="R2057" s="2" t="e">
        <v>#N/A</v>
      </c>
      <c r="S2057" t="e">
        <v>#N/A</v>
      </c>
      <c r="T2057" s="3" t="e">
        <v>#N/A</v>
      </c>
      <c r="U2057" s="3" t="e">
        <v>#N/A</v>
      </c>
      <c r="V2057" t="e">
        <v>#N/A</v>
      </c>
      <c r="W2057" t="e">
        <v>#N/A</v>
      </c>
      <c r="X2057" t="e">
        <v>#N/A</v>
      </c>
      <c r="Y2057" s="3" t="e">
        <v>#N/A</v>
      </c>
      <c r="Z2057" s="8" t="e">
        <v>#N/A</v>
      </c>
      <c r="AA2057" s="30" t="e">
        <v>#N/A</v>
      </c>
      <c r="AB2057" t="e">
        <v>#N/A</v>
      </c>
      <c r="AC2057" t="e">
        <v>#N/A</v>
      </c>
      <c r="AD2057" t="e">
        <v>#N/A</v>
      </c>
      <c r="AE2057" t="e">
        <v>#N/A</v>
      </c>
      <c r="AF2057" t="e">
        <v>#N/A</v>
      </c>
    </row>
    <row r="2058" spans="1:32" x14ac:dyDescent="0.25">
      <c r="A2058" t="e">
        <v>#N/A</v>
      </c>
      <c r="B2058" s="33" t="e">
        <v>#N/A</v>
      </c>
      <c r="C2058" t="e">
        <v>#N/A</v>
      </c>
      <c r="D2058" t="e">
        <v>#N/A</v>
      </c>
      <c r="E2058" s="69" t="e">
        <v>#N/A</v>
      </c>
      <c r="F2058" s="3" t="e">
        <v>#N/A</v>
      </c>
      <c r="G2058" s="3" t="e">
        <v>#N/A</v>
      </c>
      <c r="H2058" s="3" t="e">
        <v>#N/A</v>
      </c>
      <c r="I2058" s="80" t="e">
        <v>#N/A</v>
      </c>
      <c r="J2058" s="80" t="e">
        <v>#N/A</v>
      </c>
      <c r="K2058" s="85" t="e">
        <v>#N/A</v>
      </c>
      <c r="L2058" s="9" t="e">
        <v>#N/A</v>
      </c>
      <c r="M2058" s="93" t="e">
        <v>#N/A</v>
      </c>
      <c r="N2058" s="8" t="e">
        <v>#N/A</v>
      </c>
      <c r="O2058" t="e">
        <v>#N/A</v>
      </c>
      <c r="P2058" t="e">
        <v>#N/A</v>
      </c>
      <c r="Q2058" t="e">
        <v>#N/A</v>
      </c>
      <c r="R2058" s="2" t="e">
        <v>#N/A</v>
      </c>
      <c r="S2058" t="e">
        <v>#N/A</v>
      </c>
      <c r="T2058" s="3" t="e">
        <v>#N/A</v>
      </c>
      <c r="U2058" s="3" t="e">
        <v>#N/A</v>
      </c>
      <c r="V2058" t="e">
        <v>#N/A</v>
      </c>
      <c r="W2058" t="e">
        <v>#N/A</v>
      </c>
      <c r="X2058" t="e">
        <v>#N/A</v>
      </c>
      <c r="Y2058" s="3" t="e">
        <v>#N/A</v>
      </c>
      <c r="Z2058" s="8" t="e">
        <v>#N/A</v>
      </c>
      <c r="AA2058" s="30" t="e">
        <v>#N/A</v>
      </c>
      <c r="AB2058" t="e">
        <v>#N/A</v>
      </c>
      <c r="AC2058" t="e">
        <v>#N/A</v>
      </c>
      <c r="AD2058" t="e">
        <v>#N/A</v>
      </c>
      <c r="AE2058" t="e">
        <v>#N/A</v>
      </c>
      <c r="AF2058" t="e">
        <v>#N/A</v>
      </c>
    </row>
    <row r="2059" spans="1:32" x14ac:dyDescent="0.25">
      <c r="A2059" t="e">
        <v>#N/A</v>
      </c>
      <c r="B2059" s="33" t="e">
        <v>#N/A</v>
      </c>
      <c r="C2059" t="e">
        <v>#N/A</v>
      </c>
      <c r="D2059" t="e">
        <v>#N/A</v>
      </c>
      <c r="E2059" s="69" t="e">
        <v>#N/A</v>
      </c>
      <c r="F2059" s="3" t="e">
        <v>#N/A</v>
      </c>
      <c r="G2059" s="3" t="e">
        <v>#N/A</v>
      </c>
      <c r="H2059" s="3" t="e">
        <v>#N/A</v>
      </c>
      <c r="I2059" s="80" t="e">
        <v>#N/A</v>
      </c>
      <c r="J2059" s="80" t="e">
        <v>#N/A</v>
      </c>
      <c r="K2059" s="85" t="e">
        <v>#N/A</v>
      </c>
      <c r="L2059" s="9" t="e">
        <v>#N/A</v>
      </c>
      <c r="M2059" s="93" t="e">
        <v>#N/A</v>
      </c>
      <c r="N2059" s="8" t="e">
        <v>#N/A</v>
      </c>
      <c r="O2059" t="e">
        <v>#N/A</v>
      </c>
      <c r="P2059" t="e">
        <v>#N/A</v>
      </c>
      <c r="Q2059" t="e">
        <v>#N/A</v>
      </c>
      <c r="R2059" s="2" t="e">
        <v>#N/A</v>
      </c>
      <c r="S2059" t="e">
        <v>#N/A</v>
      </c>
      <c r="T2059" s="3" t="e">
        <v>#N/A</v>
      </c>
      <c r="U2059" s="3" t="e">
        <v>#N/A</v>
      </c>
      <c r="V2059" t="e">
        <v>#N/A</v>
      </c>
      <c r="W2059" t="e">
        <v>#N/A</v>
      </c>
      <c r="X2059" t="e">
        <v>#N/A</v>
      </c>
      <c r="Y2059" s="3" t="e">
        <v>#N/A</v>
      </c>
      <c r="Z2059" s="8" t="e">
        <v>#N/A</v>
      </c>
      <c r="AA2059" s="30" t="e">
        <v>#N/A</v>
      </c>
      <c r="AB2059" t="e">
        <v>#N/A</v>
      </c>
      <c r="AC2059" t="e">
        <v>#N/A</v>
      </c>
      <c r="AD2059" t="e">
        <v>#N/A</v>
      </c>
      <c r="AE2059" t="e">
        <v>#N/A</v>
      </c>
      <c r="AF2059" t="e">
        <v>#N/A</v>
      </c>
    </row>
    <row r="2060" spans="1:32" x14ac:dyDescent="0.25">
      <c r="A2060" t="e">
        <v>#N/A</v>
      </c>
      <c r="B2060" s="33" t="e">
        <v>#N/A</v>
      </c>
      <c r="C2060" t="e">
        <v>#N/A</v>
      </c>
      <c r="D2060" t="e">
        <v>#N/A</v>
      </c>
      <c r="E2060" s="69" t="e">
        <v>#N/A</v>
      </c>
      <c r="F2060" s="3" t="e">
        <v>#N/A</v>
      </c>
      <c r="G2060" s="3" t="e">
        <v>#N/A</v>
      </c>
      <c r="H2060" s="3" t="e">
        <v>#N/A</v>
      </c>
      <c r="I2060" s="80" t="e">
        <v>#N/A</v>
      </c>
      <c r="J2060" s="80" t="e">
        <v>#N/A</v>
      </c>
      <c r="K2060" s="85" t="e">
        <v>#N/A</v>
      </c>
      <c r="L2060" s="9" t="e">
        <v>#N/A</v>
      </c>
      <c r="M2060" s="93" t="e">
        <v>#N/A</v>
      </c>
      <c r="N2060" s="8" t="e">
        <v>#N/A</v>
      </c>
      <c r="O2060" t="e">
        <v>#N/A</v>
      </c>
      <c r="P2060" t="e">
        <v>#N/A</v>
      </c>
      <c r="Q2060" t="e">
        <v>#N/A</v>
      </c>
      <c r="R2060" s="2" t="e">
        <v>#N/A</v>
      </c>
      <c r="S2060" t="e">
        <v>#N/A</v>
      </c>
      <c r="T2060" s="3" t="e">
        <v>#N/A</v>
      </c>
      <c r="U2060" s="3" t="e">
        <v>#N/A</v>
      </c>
      <c r="V2060" t="e">
        <v>#N/A</v>
      </c>
      <c r="W2060" t="e">
        <v>#N/A</v>
      </c>
      <c r="X2060" t="e">
        <v>#N/A</v>
      </c>
      <c r="Y2060" s="3" t="e">
        <v>#N/A</v>
      </c>
      <c r="Z2060" s="8" t="e">
        <v>#N/A</v>
      </c>
      <c r="AA2060" s="30" t="e">
        <v>#N/A</v>
      </c>
      <c r="AB2060" t="e">
        <v>#N/A</v>
      </c>
      <c r="AC2060" t="e">
        <v>#N/A</v>
      </c>
      <c r="AD2060" t="e">
        <v>#N/A</v>
      </c>
      <c r="AE2060" t="e">
        <v>#N/A</v>
      </c>
      <c r="AF2060" t="e">
        <v>#N/A</v>
      </c>
    </row>
    <row r="2061" spans="1:32" x14ac:dyDescent="0.25">
      <c r="A2061" t="e">
        <v>#N/A</v>
      </c>
      <c r="B2061" s="33" t="e">
        <v>#N/A</v>
      </c>
      <c r="C2061" t="e">
        <v>#N/A</v>
      </c>
      <c r="D2061" t="e">
        <v>#N/A</v>
      </c>
      <c r="E2061" s="69" t="e">
        <v>#N/A</v>
      </c>
      <c r="F2061" s="3" t="e">
        <v>#N/A</v>
      </c>
      <c r="G2061" s="3" t="e">
        <v>#N/A</v>
      </c>
      <c r="H2061" s="3" t="e">
        <v>#N/A</v>
      </c>
      <c r="I2061" s="80" t="e">
        <v>#N/A</v>
      </c>
      <c r="J2061" s="80" t="e">
        <v>#N/A</v>
      </c>
      <c r="K2061" s="85" t="e">
        <v>#N/A</v>
      </c>
      <c r="L2061" s="9" t="e">
        <v>#N/A</v>
      </c>
      <c r="M2061" s="93" t="e">
        <v>#N/A</v>
      </c>
      <c r="N2061" s="8" t="e">
        <v>#N/A</v>
      </c>
      <c r="O2061" t="e">
        <v>#N/A</v>
      </c>
      <c r="P2061" t="e">
        <v>#N/A</v>
      </c>
      <c r="Q2061" t="e">
        <v>#N/A</v>
      </c>
      <c r="R2061" s="2" t="e">
        <v>#N/A</v>
      </c>
      <c r="S2061" t="e">
        <v>#N/A</v>
      </c>
      <c r="T2061" s="3" t="e">
        <v>#N/A</v>
      </c>
      <c r="U2061" s="3" t="e">
        <v>#N/A</v>
      </c>
      <c r="V2061" t="e">
        <v>#N/A</v>
      </c>
      <c r="W2061" t="e">
        <v>#N/A</v>
      </c>
      <c r="X2061" t="e">
        <v>#N/A</v>
      </c>
      <c r="Y2061" s="3" t="e">
        <v>#N/A</v>
      </c>
      <c r="Z2061" s="8" t="e">
        <v>#N/A</v>
      </c>
      <c r="AA2061" s="30" t="e">
        <v>#N/A</v>
      </c>
      <c r="AB2061" t="e">
        <v>#N/A</v>
      </c>
      <c r="AC2061" t="e">
        <v>#N/A</v>
      </c>
      <c r="AD2061" t="e">
        <v>#N/A</v>
      </c>
      <c r="AE2061" t="e">
        <v>#N/A</v>
      </c>
      <c r="AF2061" t="e">
        <v>#N/A</v>
      </c>
    </row>
    <row r="2062" spans="1:32" x14ac:dyDescent="0.25">
      <c r="A2062" t="e">
        <v>#N/A</v>
      </c>
      <c r="B2062" s="33" t="e">
        <v>#N/A</v>
      </c>
      <c r="C2062" t="e">
        <v>#N/A</v>
      </c>
      <c r="D2062" t="e">
        <v>#N/A</v>
      </c>
      <c r="E2062" s="69" t="e">
        <v>#N/A</v>
      </c>
      <c r="F2062" s="3" t="e">
        <v>#N/A</v>
      </c>
      <c r="G2062" s="3" t="e">
        <v>#N/A</v>
      </c>
      <c r="H2062" s="3" t="e">
        <v>#N/A</v>
      </c>
      <c r="I2062" s="80" t="e">
        <v>#N/A</v>
      </c>
      <c r="J2062" s="80" t="e">
        <v>#N/A</v>
      </c>
      <c r="K2062" s="85" t="e">
        <v>#N/A</v>
      </c>
      <c r="L2062" s="9" t="e">
        <v>#N/A</v>
      </c>
      <c r="M2062" s="93" t="e">
        <v>#N/A</v>
      </c>
      <c r="N2062" s="8" t="e">
        <v>#N/A</v>
      </c>
      <c r="O2062" t="e">
        <v>#N/A</v>
      </c>
      <c r="P2062" t="e">
        <v>#N/A</v>
      </c>
      <c r="Q2062" t="e">
        <v>#N/A</v>
      </c>
      <c r="R2062" s="2" t="e">
        <v>#N/A</v>
      </c>
      <c r="S2062" t="e">
        <v>#N/A</v>
      </c>
      <c r="T2062" s="3" t="e">
        <v>#N/A</v>
      </c>
      <c r="U2062" s="3" t="e">
        <v>#N/A</v>
      </c>
      <c r="V2062" t="e">
        <v>#N/A</v>
      </c>
      <c r="W2062" t="e">
        <v>#N/A</v>
      </c>
      <c r="X2062" t="e">
        <v>#N/A</v>
      </c>
      <c r="Y2062" s="3" t="e">
        <v>#N/A</v>
      </c>
      <c r="Z2062" s="8" t="e">
        <v>#N/A</v>
      </c>
      <c r="AA2062" s="30" t="e">
        <v>#N/A</v>
      </c>
      <c r="AB2062" t="e">
        <v>#N/A</v>
      </c>
      <c r="AC2062" t="e">
        <v>#N/A</v>
      </c>
      <c r="AD2062" t="e">
        <v>#N/A</v>
      </c>
      <c r="AE2062" t="e">
        <v>#N/A</v>
      </c>
      <c r="AF2062" t="e">
        <v>#N/A</v>
      </c>
    </row>
    <row r="2063" spans="1:32" x14ac:dyDescent="0.25">
      <c r="A2063" t="e">
        <v>#N/A</v>
      </c>
      <c r="B2063" s="33" t="e">
        <v>#N/A</v>
      </c>
      <c r="C2063" t="e">
        <v>#N/A</v>
      </c>
      <c r="D2063" t="e">
        <v>#N/A</v>
      </c>
      <c r="E2063" s="69" t="e">
        <v>#N/A</v>
      </c>
      <c r="F2063" s="3" t="e">
        <v>#N/A</v>
      </c>
      <c r="G2063" s="3" t="e">
        <v>#N/A</v>
      </c>
      <c r="H2063" s="3" t="e">
        <v>#N/A</v>
      </c>
      <c r="I2063" s="80" t="e">
        <v>#N/A</v>
      </c>
      <c r="J2063" s="80" t="e">
        <v>#N/A</v>
      </c>
      <c r="K2063" s="85" t="e">
        <v>#N/A</v>
      </c>
      <c r="L2063" s="9" t="e">
        <v>#N/A</v>
      </c>
      <c r="M2063" s="93" t="e">
        <v>#N/A</v>
      </c>
      <c r="N2063" s="8" t="e">
        <v>#N/A</v>
      </c>
      <c r="O2063" t="e">
        <v>#N/A</v>
      </c>
      <c r="P2063" t="e">
        <v>#N/A</v>
      </c>
      <c r="Q2063" t="e">
        <v>#N/A</v>
      </c>
      <c r="R2063" s="2" t="e">
        <v>#N/A</v>
      </c>
      <c r="S2063" t="e">
        <v>#N/A</v>
      </c>
      <c r="T2063" s="3" t="e">
        <v>#N/A</v>
      </c>
      <c r="U2063" s="3" t="e">
        <v>#N/A</v>
      </c>
      <c r="V2063" t="e">
        <v>#N/A</v>
      </c>
      <c r="W2063" t="e">
        <v>#N/A</v>
      </c>
      <c r="X2063" t="e">
        <v>#N/A</v>
      </c>
      <c r="Y2063" s="3" t="e">
        <v>#N/A</v>
      </c>
      <c r="Z2063" s="8" t="e">
        <v>#N/A</v>
      </c>
      <c r="AA2063" s="30" t="e">
        <v>#N/A</v>
      </c>
      <c r="AB2063" t="e">
        <v>#N/A</v>
      </c>
      <c r="AC2063" t="e">
        <v>#N/A</v>
      </c>
      <c r="AD2063" t="e">
        <v>#N/A</v>
      </c>
      <c r="AE2063" t="e">
        <v>#N/A</v>
      </c>
      <c r="AF2063" t="e">
        <v>#N/A</v>
      </c>
    </row>
    <row r="2064" spans="1:32" x14ac:dyDescent="0.25">
      <c r="A2064" t="e">
        <v>#N/A</v>
      </c>
      <c r="B2064" s="33" t="e">
        <v>#N/A</v>
      </c>
      <c r="C2064" t="e">
        <v>#N/A</v>
      </c>
      <c r="D2064" t="e">
        <v>#N/A</v>
      </c>
      <c r="E2064" s="69" t="e">
        <v>#N/A</v>
      </c>
      <c r="F2064" s="3" t="e">
        <v>#N/A</v>
      </c>
      <c r="G2064" s="3" t="e">
        <v>#N/A</v>
      </c>
      <c r="H2064" s="3" t="e">
        <v>#N/A</v>
      </c>
      <c r="I2064" s="80" t="e">
        <v>#N/A</v>
      </c>
      <c r="J2064" s="80" t="e">
        <v>#N/A</v>
      </c>
      <c r="K2064" s="85" t="e">
        <v>#N/A</v>
      </c>
      <c r="L2064" s="9" t="e">
        <v>#N/A</v>
      </c>
      <c r="M2064" s="93" t="e">
        <v>#N/A</v>
      </c>
      <c r="N2064" s="8" t="e">
        <v>#N/A</v>
      </c>
      <c r="O2064" t="e">
        <v>#N/A</v>
      </c>
      <c r="P2064" t="e">
        <v>#N/A</v>
      </c>
      <c r="Q2064" t="e">
        <v>#N/A</v>
      </c>
      <c r="R2064" s="2" t="e">
        <v>#N/A</v>
      </c>
      <c r="S2064" t="e">
        <v>#N/A</v>
      </c>
      <c r="T2064" s="3" t="e">
        <v>#N/A</v>
      </c>
      <c r="U2064" s="3" t="e">
        <v>#N/A</v>
      </c>
      <c r="V2064" t="e">
        <v>#N/A</v>
      </c>
      <c r="W2064" t="e">
        <v>#N/A</v>
      </c>
      <c r="X2064" t="e">
        <v>#N/A</v>
      </c>
      <c r="Y2064" s="3" t="e">
        <v>#N/A</v>
      </c>
      <c r="Z2064" s="8" t="e">
        <v>#N/A</v>
      </c>
      <c r="AA2064" s="30" t="e">
        <v>#N/A</v>
      </c>
      <c r="AB2064" t="e">
        <v>#N/A</v>
      </c>
      <c r="AC2064" t="e">
        <v>#N/A</v>
      </c>
      <c r="AD2064" t="e">
        <v>#N/A</v>
      </c>
      <c r="AE2064" t="e">
        <v>#N/A</v>
      </c>
      <c r="AF2064" t="e">
        <v>#N/A</v>
      </c>
    </row>
    <row r="2065" spans="1:32" x14ac:dyDescent="0.25">
      <c r="A2065" t="e">
        <v>#N/A</v>
      </c>
      <c r="B2065" s="33" t="e">
        <v>#N/A</v>
      </c>
      <c r="C2065" t="e">
        <v>#N/A</v>
      </c>
      <c r="D2065" t="e">
        <v>#N/A</v>
      </c>
      <c r="E2065" s="69" t="e">
        <v>#N/A</v>
      </c>
      <c r="F2065" s="3" t="e">
        <v>#N/A</v>
      </c>
      <c r="G2065" s="3" t="e">
        <v>#N/A</v>
      </c>
      <c r="H2065" s="3" t="e">
        <v>#N/A</v>
      </c>
      <c r="I2065" s="80" t="e">
        <v>#N/A</v>
      </c>
      <c r="J2065" s="80" t="e">
        <v>#N/A</v>
      </c>
      <c r="K2065" s="85" t="e">
        <v>#N/A</v>
      </c>
      <c r="L2065" s="9" t="e">
        <v>#N/A</v>
      </c>
      <c r="M2065" s="93" t="e">
        <v>#N/A</v>
      </c>
      <c r="N2065" s="8" t="e">
        <v>#N/A</v>
      </c>
      <c r="O2065" t="e">
        <v>#N/A</v>
      </c>
      <c r="P2065" t="e">
        <v>#N/A</v>
      </c>
      <c r="Q2065" t="e">
        <v>#N/A</v>
      </c>
      <c r="R2065" s="2" t="e">
        <v>#N/A</v>
      </c>
      <c r="S2065" t="e">
        <v>#N/A</v>
      </c>
      <c r="T2065" s="3" t="e">
        <v>#N/A</v>
      </c>
      <c r="U2065" s="3" t="e">
        <v>#N/A</v>
      </c>
      <c r="V2065" t="e">
        <v>#N/A</v>
      </c>
      <c r="W2065" t="e">
        <v>#N/A</v>
      </c>
      <c r="X2065" t="e">
        <v>#N/A</v>
      </c>
      <c r="Y2065" s="3" t="e">
        <v>#N/A</v>
      </c>
      <c r="Z2065" s="8" t="e">
        <v>#N/A</v>
      </c>
      <c r="AA2065" s="30" t="e">
        <v>#N/A</v>
      </c>
      <c r="AB2065" t="e">
        <v>#N/A</v>
      </c>
      <c r="AC2065" t="e">
        <v>#N/A</v>
      </c>
      <c r="AD2065" t="e">
        <v>#N/A</v>
      </c>
      <c r="AE2065" t="e">
        <v>#N/A</v>
      </c>
      <c r="AF2065" t="e">
        <v>#N/A</v>
      </c>
    </row>
    <row r="2066" spans="1:32" x14ac:dyDescent="0.25">
      <c r="A2066" t="e">
        <v>#N/A</v>
      </c>
      <c r="B2066" s="33" t="e">
        <v>#N/A</v>
      </c>
      <c r="C2066" t="e">
        <v>#N/A</v>
      </c>
      <c r="D2066" t="e">
        <v>#N/A</v>
      </c>
      <c r="E2066" s="69" t="e">
        <v>#N/A</v>
      </c>
      <c r="F2066" s="3" t="e">
        <v>#N/A</v>
      </c>
      <c r="G2066" s="3" t="e">
        <v>#N/A</v>
      </c>
      <c r="H2066" s="3" t="e">
        <v>#N/A</v>
      </c>
      <c r="I2066" s="80" t="e">
        <v>#N/A</v>
      </c>
      <c r="J2066" s="80" t="e">
        <v>#N/A</v>
      </c>
      <c r="K2066" s="85" t="e">
        <v>#N/A</v>
      </c>
      <c r="L2066" s="9" t="e">
        <v>#N/A</v>
      </c>
      <c r="M2066" s="93" t="e">
        <v>#N/A</v>
      </c>
      <c r="N2066" s="8" t="e">
        <v>#N/A</v>
      </c>
      <c r="O2066" t="e">
        <v>#N/A</v>
      </c>
      <c r="P2066" t="e">
        <v>#N/A</v>
      </c>
      <c r="Q2066" t="e">
        <v>#N/A</v>
      </c>
      <c r="R2066" s="2" t="e">
        <v>#N/A</v>
      </c>
      <c r="S2066" t="e">
        <v>#N/A</v>
      </c>
      <c r="T2066" s="3" t="e">
        <v>#N/A</v>
      </c>
      <c r="U2066" s="3" t="e">
        <v>#N/A</v>
      </c>
      <c r="V2066" t="e">
        <v>#N/A</v>
      </c>
      <c r="W2066" t="e">
        <v>#N/A</v>
      </c>
      <c r="X2066" t="e">
        <v>#N/A</v>
      </c>
      <c r="Y2066" s="3" t="e">
        <v>#N/A</v>
      </c>
      <c r="Z2066" s="8" t="e">
        <v>#N/A</v>
      </c>
      <c r="AA2066" s="30" t="e">
        <v>#N/A</v>
      </c>
      <c r="AB2066" t="e">
        <v>#N/A</v>
      </c>
      <c r="AC2066" t="e">
        <v>#N/A</v>
      </c>
      <c r="AD2066" t="e">
        <v>#N/A</v>
      </c>
      <c r="AE2066" t="e">
        <v>#N/A</v>
      </c>
      <c r="AF2066" t="e">
        <v>#N/A</v>
      </c>
    </row>
    <row r="2067" spans="1:32" x14ac:dyDescent="0.25">
      <c r="A2067" t="e">
        <v>#N/A</v>
      </c>
      <c r="B2067" s="33" t="e">
        <v>#N/A</v>
      </c>
      <c r="C2067" t="e">
        <v>#N/A</v>
      </c>
      <c r="D2067" t="e">
        <v>#N/A</v>
      </c>
      <c r="E2067" s="69" t="e">
        <v>#N/A</v>
      </c>
      <c r="F2067" s="3" t="e">
        <v>#N/A</v>
      </c>
      <c r="G2067" s="3" t="e">
        <v>#N/A</v>
      </c>
      <c r="H2067" s="3" t="e">
        <v>#N/A</v>
      </c>
      <c r="I2067" s="80" t="e">
        <v>#N/A</v>
      </c>
      <c r="J2067" s="80" t="e">
        <v>#N/A</v>
      </c>
      <c r="K2067" s="85" t="e">
        <v>#N/A</v>
      </c>
      <c r="L2067" s="9" t="e">
        <v>#N/A</v>
      </c>
      <c r="M2067" s="93" t="e">
        <v>#N/A</v>
      </c>
      <c r="N2067" s="8" t="e">
        <v>#N/A</v>
      </c>
      <c r="O2067" t="e">
        <v>#N/A</v>
      </c>
      <c r="P2067" t="e">
        <v>#N/A</v>
      </c>
      <c r="Q2067" t="e">
        <v>#N/A</v>
      </c>
      <c r="R2067" s="2" t="e">
        <v>#N/A</v>
      </c>
      <c r="S2067" t="e">
        <v>#N/A</v>
      </c>
      <c r="T2067" s="3" t="e">
        <v>#N/A</v>
      </c>
      <c r="U2067" s="3" t="e">
        <v>#N/A</v>
      </c>
      <c r="V2067" t="e">
        <v>#N/A</v>
      </c>
      <c r="W2067" t="e">
        <v>#N/A</v>
      </c>
      <c r="X2067" t="e">
        <v>#N/A</v>
      </c>
      <c r="Y2067" s="3" t="e">
        <v>#N/A</v>
      </c>
      <c r="Z2067" s="8" t="e">
        <v>#N/A</v>
      </c>
      <c r="AA2067" s="30" t="e">
        <v>#N/A</v>
      </c>
      <c r="AB2067" t="e">
        <v>#N/A</v>
      </c>
      <c r="AC2067" t="e">
        <v>#N/A</v>
      </c>
      <c r="AD2067" t="e">
        <v>#N/A</v>
      </c>
      <c r="AE2067" t="e">
        <v>#N/A</v>
      </c>
      <c r="AF2067" t="e">
        <v>#N/A</v>
      </c>
    </row>
    <row r="2068" spans="1:32" x14ac:dyDescent="0.25">
      <c r="A2068" t="e">
        <v>#N/A</v>
      </c>
      <c r="B2068" s="33" t="e">
        <v>#N/A</v>
      </c>
      <c r="C2068" t="e">
        <v>#N/A</v>
      </c>
      <c r="D2068" t="e">
        <v>#N/A</v>
      </c>
      <c r="E2068" s="69" t="e">
        <v>#N/A</v>
      </c>
      <c r="F2068" s="3" t="e">
        <v>#N/A</v>
      </c>
      <c r="G2068" s="3" t="e">
        <v>#N/A</v>
      </c>
      <c r="H2068" s="3" t="e">
        <v>#N/A</v>
      </c>
      <c r="I2068" s="80" t="e">
        <v>#N/A</v>
      </c>
      <c r="J2068" s="80" t="e">
        <v>#N/A</v>
      </c>
      <c r="K2068" s="85" t="e">
        <v>#N/A</v>
      </c>
      <c r="L2068" s="9" t="e">
        <v>#N/A</v>
      </c>
      <c r="M2068" s="93" t="e">
        <v>#N/A</v>
      </c>
      <c r="N2068" s="8" t="e">
        <v>#N/A</v>
      </c>
      <c r="O2068" t="e">
        <v>#N/A</v>
      </c>
      <c r="P2068" t="e">
        <v>#N/A</v>
      </c>
      <c r="Q2068" t="e">
        <v>#N/A</v>
      </c>
      <c r="R2068" s="2" t="e">
        <v>#N/A</v>
      </c>
      <c r="S2068" t="e">
        <v>#N/A</v>
      </c>
      <c r="T2068" s="3" t="e">
        <v>#N/A</v>
      </c>
      <c r="U2068" s="3" t="e">
        <v>#N/A</v>
      </c>
      <c r="V2068" t="e">
        <v>#N/A</v>
      </c>
      <c r="W2068" t="e">
        <v>#N/A</v>
      </c>
      <c r="X2068" t="e">
        <v>#N/A</v>
      </c>
      <c r="Y2068" s="3" t="e">
        <v>#N/A</v>
      </c>
      <c r="Z2068" s="8" t="e">
        <v>#N/A</v>
      </c>
      <c r="AA2068" s="30" t="e">
        <v>#N/A</v>
      </c>
      <c r="AB2068" t="e">
        <v>#N/A</v>
      </c>
      <c r="AC2068" t="e">
        <v>#N/A</v>
      </c>
      <c r="AD2068" t="e">
        <v>#N/A</v>
      </c>
      <c r="AE2068" t="e">
        <v>#N/A</v>
      </c>
      <c r="AF2068" t="e">
        <v>#N/A</v>
      </c>
    </row>
    <row r="2069" spans="1:32" x14ac:dyDescent="0.25">
      <c r="A2069" t="e">
        <v>#N/A</v>
      </c>
      <c r="B2069" s="33" t="e">
        <v>#N/A</v>
      </c>
      <c r="C2069" t="e">
        <v>#N/A</v>
      </c>
      <c r="D2069" t="e">
        <v>#N/A</v>
      </c>
      <c r="E2069" s="69" t="e">
        <v>#N/A</v>
      </c>
      <c r="F2069" s="3" t="e">
        <v>#N/A</v>
      </c>
      <c r="G2069" s="3" t="e">
        <v>#N/A</v>
      </c>
      <c r="H2069" s="3" t="e">
        <v>#N/A</v>
      </c>
      <c r="I2069" s="80" t="e">
        <v>#N/A</v>
      </c>
      <c r="J2069" s="80" t="e">
        <v>#N/A</v>
      </c>
      <c r="K2069" s="85" t="e">
        <v>#N/A</v>
      </c>
      <c r="L2069" s="9" t="e">
        <v>#N/A</v>
      </c>
      <c r="M2069" s="93" t="e">
        <v>#N/A</v>
      </c>
      <c r="N2069" s="8" t="e">
        <v>#N/A</v>
      </c>
      <c r="O2069" t="e">
        <v>#N/A</v>
      </c>
      <c r="P2069" t="e">
        <v>#N/A</v>
      </c>
      <c r="Q2069" t="e">
        <v>#N/A</v>
      </c>
      <c r="R2069" s="2" t="e">
        <v>#N/A</v>
      </c>
      <c r="S2069" t="e">
        <v>#N/A</v>
      </c>
      <c r="T2069" s="3" t="e">
        <v>#N/A</v>
      </c>
      <c r="U2069" s="3" t="e">
        <v>#N/A</v>
      </c>
      <c r="V2069" t="e">
        <v>#N/A</v>
      </c>
      <c r="W2069" t="e">
        <v>#N/A</v>
      </c>
      <c r="X2069" t="e">
        <v>#N/A</v>
      </c>
      <c r="Y2069" s="3" t="e">
        <v>#N/A</v>
      </c>
      <c r="Z2069" s="8" t="e">
        <v>#N/A</v>
      </c>
      <c r="AA2069" s="30" t="e">
        <v>#N/A</v>
      </c>
      <c r="AB2069" t="e">
        <v>#N/A</v>
      </c>
      <c r="AC2069" t="e">
        <v>#N/A</v>
      </c>
      <c r="AD2069" t="e">
        <v>#N/A</v>
      </c>
      <c r="AE2069" t="e">
        <v>#N/A</v>
      </c>
      <c r="AF2069" t="e">
        <v>#N/A</v>
      </c>
    </row>
    <row r="2070" spans="1:32" x14ac:dyDescent="0.25">
      <c r="A2070" t="e">
        <v>#N/A</v>
      </c>
      <c r="B2070" s="33" t="e">
        <v>#N/A</v>
      </c>
      <c r="C2070" t="e">
        <v>#N/A</v>
      </c>
      <c r="D2070" t="e">
        <v>#N/A</v>
      </c>
      <c r="E2070" s="69" t="e">
        <v>#N/A</v>
      </c>
      <c r="F2070" s="3" t="e">
        <v>#N/A</v>
      </c>
      <c r="G2070" s="3" t="e">
        <v>#N/A</v>
      </c>
      <c r="H2070" s="3" t="e">
        <v>#N/A</v>
      </c>
      <c r="I2070" s="80" t="e">
        <v>#N/A</v>
      </c>
      <c r="J2070" s="80" t="e">
        <v>#N/A</v>
      </c>
      <c r="K2070" s="85" t="e">
        <v>#N/A</v>
      </c>
      <c r="L2070" s="9" t="e">
        <v>#N/A</v>
      </c>
      <c r="M2070" s="93" t="e">
        <v>#N/A</v>
      </c>
      <c r="N2070" s="8" t="e">
        <v>#N/A</v>
      </c>
      <c r="O2070" t="e">
        <v>#N/A</v>
      </c>
      <c r="P2070" t="e">
        <v>#N/A</v>
      </c>
      <c r="Q2070" t="e">
        <v>#N/A</v>
      </c>
      <c r="R2070" s="2" t="e">
        <v>#N/A</v>
      </c>
      <c r="S2070" t="e">
        <v>#N/A</v>
      </c>
      <c r="T2070" s="3" t="e">
        <v>#N/A</v>
      </c>
      <c r="U2070" s="3" t="e">
        <v>#N/A</v>
      </c>
      <c r="V2070" t="e">
        <v>#N/A</v>
      </c>
      <c r="W2070" t="e">
        <v>#N/A</v>
      </c>
      <c r="X2070" t="e">
        <v>#N/A</v>
      </c>
      <c r="Y2070" s="3" t="e">
        <v>#N/A</v>
      </c>
      <c r="Z2070" s="8" t="e">
        <v>#N/A</v>
      </c>
      <c r="AA2070" s="30" t="e">
        <v>#N/A</v>
      </c>
      <c r="AB2070" t="e">
        <v>#N/A</v>
      </c>
      <c r="AC2070" t="e">
        <v>#N/A</v>
      </c>
      <c r="AD2070" t="e">
        <v>#N/A</v>
      </c>
      <c r="AE2070" t="e">
        <v>#N/A</v>
      </c>
      <c r="AF2070" t="e">
        <v>#N/A</v>
      </c>
    </row>
    <row r="2071" spans="1:32" x14ac:dyDescent="0.25">
      <c r="A2071" t="e">
        <v>#N/A</v>
      </c>
      <c r="B2071" s="33" t="e">
        <v>#N/A</v>
      </c>
      <c r="C2071" t="e">
        <v>#N/A</v>
      </c>
      <c r="D2071" t="e">
        <v>#N/A</v>
      </c>
      <c r="E2071" s="69" t="e">
        <v>#N/A</v>
      </c>
      <c r="F2071" s="3" t="e">
        <v>#N/A</v>
      </c>
      <c r="G2071" s="3" t="e">
        <v>#N/A</v>
      </c>
      <c r="H2071" s="3" t="e">
        <v>#N/A</v>
      </c>
      <c r="I2071" s="80" t="e">
        <v>#N/A</v>
      </c>
      <c r="J2071" s="80" t="e">
        <v>#N/A</v>
      </c>
      <c r="K2071" s="85" t="e">
        <v>#N/A</v>
      </c>
      <c r="L2071" s="9" t="e">
        <v>#N/A</v>
      </c>
      <c r="M2071" s="93" t="e">
        <v>#N/A</v>
      </c>
      <c r="N2071" s="8" t="e">
        <v>#N/A</v>
      </c>
      <c r="O2071" t="e">
        <v>#N/A</v>
      </c>
      <c r="P2071" t="e">
        <v>#N/A</v>
      </c>
      <c r="Q2071" t="e">
        <v>#N/A</v>
      </c>
      <c r="R2071" s="2" t="e">
        <v>#N/A</v>
      </c>
      <c r="S2071" t="e">
        <v>#N/A</v>
      </c>
      <c r="T2071" s="3" t="e">
        <v>#N/A</v>
      </c>
      <c r="U2071" s="3" t="e">
        <v>#N/A</v>
      </c>
      <c r="V2071" t="e">
        <v>#N/A</v>
      </c>
      <c r="W2071" t="e">
        <v>#N/A</v>
      </c>
      <c r="X2071" t="e">
        <v>#N/A</v>
      </c>
      <c r="Y2071" s="3" t="e">
        <v>#N/A</v>
      </c>
      <c r="Z2071" s="8" t="e">
        <v>#N/A</v>
      </c>
      <c r="AA2071" s="30" t="e">
        <v>#N/A</v>
      </c>
      <c r="AB2071" t="e">
        <v>#N/A</v>
      </c>
      <c r="AC2071" t="e">
        <v>#N/A</v>
      </c>
      <c r="AD2071" t="e">
        <v>#N/A</v>
      </c>
      <c r="AE2071" t="e">
        <v>#N/A</v>
      </c>
      <c r="AF2071" t="e">
        <v>#N/A</v>
      </c>
    </row>
    <row r="2072" spans="1:32" x14ac:dyDescent="0.25">
      <c r="A2072" t="e">
        <v>#N/A</v>
      </c>
      <c r="B2072" s="33" t="e">
        <v>#N/A</v>
      </c>
      <c r="C2072" t="e">
        <v>#N/A</v>
      </c>
      <c r="D2072" t="e">
        <v>#N/A</v>
      </c>
      <c r="E2072" s="69" t="e">
        <v>#N/A</v>
      </c>
      <c r="F2072" s="3" t="e">
        <v>#N/A</v>
      </c>
      <c r="G2072" s="3" t="e">
        <v>#N/A</v>
      </c>
      <c r="H2072" s="3" t="e">
        <v>#N/A</v>
      </c>
      <c r="I2072" s="80" t="e">
        <v>#N/A</v>
      </c>
      <c r="J2072" s="80" t="e">
        <v>#N/A</v>
      </c>
      <c r="K2072" s="85" t="e">
        <v>#N/A</v>
      </c>
      <c r="L2072" s="9" t="e">
        <v>#N/A</v>
      </c>
      <c r="M2072" s="93" t="e">
        <v>#N/A</v>
      </c>
      <c r="N2072" s="8" t="e">
        <v>#N/A</v>
      </c>
      <c r="O2072" t="e">
        <v>#N/A</v>
      </c>
      <c r="P2072" t="e">
        <v>#N/A</v>
      </c>
      <c r="Q2072" t="e">
        <v>#N/A</v>
      </c>
      <c r="R2072" s="2" t="e">
        <v>#N/A</v>
      </c>
      <c r="S2072" t="e">
        <v>#N/A</v>
      </c>
      <c r="T2072" s="3" t="e">
        <v>#N/A</v>
      </c>
      <c r="U2072" s="3" t="e">
        <v>#N/A</v>
      </c>
      <c r="V2072" t="e">
        <v>#N/A</v>
      </c>
      <c r="W2072" t="e">
        <v>#N/A</v>
      </c>
      <c r="X2072" t="e">
        <v>#N/A</v>
      </c>
      <c r="Y2072" s="3" t="e">
        <v>#N/A</v>
      </c>
      <c r="Z2072" s="8" t="e">
        <v>#N/A</v>
      </c>
      <c r="AA2072" s="30" t="e">
        <v>#N/A</v>
      </c>
      <c r="AB2072" t="e">
        <v>#N/A</v>
      </c>
      <c r="AC2072" t="e">
        <v>#N/A</v>
      </c>
      <c r="AD2072" t="e">
        <v>#N/A</v>
      </c>
      <c r="AE2072" t="e">
        <v>#N/A</v>
      </c>
      <c r="AF2072" t="e">
        <v>#N/A</v>
      </c>
    </row>
    <row r="2073" spans="1:32" x14ac:dyDescent="0.25">
      <c r="A2073" t="e">
        <v>#N/A</v>
      </c>
      <c r="B2073" s="33" t="e">
        <v>#N/A</v>
      </c>
      <c r="C2073" t="e">
        <v>#N/A</v>
      </c>
      <c r="D2073" t="e">
        <v>#N/A</v>
      </c>
      <c r="E2073" s="69" t="e">
        <v>#N/A</v>
      </c>
      <c r="F2073" s="3" t="e">
        <v>#N/A</v>
      </c>
      <c r="G2073" s="3" t="e">
        <v>#N/A</v>
      </c>
      <c r="H2073" s="3" t="e">
        <v>#N/A</v>
      </c>
      <c r="I2073" s="80" t="e">
        <v>#N/A</v>
      </c>
      <c r="J2073" s="80" t="e">
        <v>#N/A</v>
      </c>
      <c r="K2073" s="85" t="e">
        <v>#N/A</v>
      </c>
      <c r="L2073" s="9" t="e">
        <v>#N/A</v>
      </c>
      <c r="M2073" s="93" t="e">
        <v>#N/A</v>
      </c>
      <c r="N2073" s="8" t="e">
        <v>#N/A</v>
      </c>
      <c r="O2073" t="e">
        <v>#N/A</v>
      </c>
      <c r="P2073" t="e">
        <v>#N/A</v>
      </c>
      <c r="Q2073" t="e">
        <v>#N/A</v>
      </c>
      <c r="R2073" s="2" t="e">
        <v>#N/A</v>
      </c>
      <c r="S2073" t="e">
        <v>#N/A</v>
      </c>
      <c r="T2073" s="3" t="e">
        <v>#N/A</v>
      </c>
      <c r="U2073" s="3" t="e">
        <v>#N/A</v>
      </c>
      <c r="V2073" t="e">
        <v>#N/A</v>
      </c>
      <c r="W2073" t="e">
        <v>#N/A</v>
      </c>
      <c r="X2073" t="e">
        <v>#N/A</v>
      </c>
      <c r="Y2073" s="3" t="e">
        <v>#N/A</v>
      </c>
      <c r="Z2073" s="8" t="e">
        <v>#N/A</v>
      </c>
      <c r="AA2073" s="30" t="e">
        <v>#N/A</v>
      </c>
      <c r="AB2073" t="e">
        <v>#N/A</v>
      </c>
      <c r="AC2073" t="e">
        <v>#N/A</v>
      </c>
      <c r="AD2073" t="e">
        <v>#N/A</v>
      </c>
      <c r="AE2073" t="e">
        <v>#N/A</v>
      </c>
      <c r="AF2073" t="e">
        <v>#N/A</v>
      </c>
    </row>
    <row r="2074" spans="1:32" x14ac:dyDescent="0.25">
      <c r="A2074" t="e">
        <v>#N/A</v>
      </c>
      <c r="B2074" s="33" t="e">
        <v>#N/A</v>
      </c>
      <c r="C2074" t="e">
        <v>#N/A</v>
      </c>
      <c r="D2074" t="e">
        <v>#N/A</v>
      </c>
      <c r="E2074" s="69" t="e">
        <v>#N/A</v>
      </c>
      <c r="F2074" s="3" t="e">
        <v>#N/A</v>
      </c>
      <c r="G2074" s="3" t="e">
        <v>#N/A</v>
      </c>
      <c r="H2074" s="3" t="e">
        <v>#N/A</v>
      </c>
      <c r="I2074" s="80" t="e">
        <v>#N/A</v>
      </c>
      <c r="J2074" s="80" t="e">
        <v>#N/A</v>
      </c>
      <c r="K2074" s="85" t="e">
        <v>#N/A</v>
      </c>
      <c r="L2074" s="9" t="e">
        <v>#N/A</v>
      </c>
      <c r="M2074" s="93" t="e">
        <v>#N/A</v>
      </c>
      <c r="N2074" s="8" t="e">
        <v>#N/A</v>
      </c>
      <c r="O2074" t="e">
        <v>#N/A</v>
      </c>
      <c r="P2074" t="e">
        <v>#N/A</v>
      </c>
      <c r="Q2074" t="e">
        <v>#N/A</v>
      </c>
      <c r="R2074" s="2" t="e">
        <v>#N/A</v>
      </c>
      <c r="S2074" t="e">
        <v>#N/A</v>
      </c>
      <c r="T2074" s="3" t="e">
        <v>#N/A</v>
      </c>
      <c r="U2074" s="3" t="e">
        <v>#N/A</v>
      </c>
      <c r="V2074" t="e">
        <v>#N/A</v>
      </c>
      <c r="W2074" t="e">
        <v>#N/A</v>
      </c>
      <c r="X2074" t="e">
        <v>#N/A</v>
      </c>
      <c r="Y2074" s="3" t="e">
        <v>#N/A</v>
      </c>
      <c r="Z2074" s="8" t="e">
        <v>#N/A</v>
      </c>
      <c r="AA2074" s="30" t="e">
        <v>#N/A</v>
      </c>
      <c r="AB2074" t="e">
        <v>#N/A</v>
      </c>
      <c r="AC2074" t="e">
        <v>#N/A</v>
      </c>
      <c r="AD2074" t="e">
        <v>#N/A</v>
      </c>
      <c r="AE2074" t="e">
        <v>#N/A</v>
      </c>
      <c r="AF2074" t="e">
        <v>#N/A</v>
      </c>
    </row>
    <row r="2075" spans="1:32" x14ac:dyDescent="0.25">
      <c r="A2075" t="e">
        <v>#N/A</v>
      </c>
      <c r="B2075" s="33" t="e">
        <v>#N/A</v>
      </c>
      <c r="C2075" t="e">
        <v>#N/A</v>
      </c>
      <c r="D2075" t="e">
        <v>#N/A</v>
      </c>
      <c r="E2075" s="69" t="e">
        <v>#N/A</v>
      </c>
      <c r="F2075" s="3" t="e">
        <v>#N/A</v>
      </c>
      <c r="G2075" s="3" t="e">
        <v>#N/A</v>
      </c>
      <c r="H2075" s="3" t="e">
        <v>#N/A</v>
      </c>
      <c r="I2075" s="80" t="e">
        <v>#N/A</v>
      </c>
      <c r="J2075" s="80" t="e">
        <v>#N/A</v>
      </c>
      <c r="K2075" s="85" t="e">
        <v>#N/A</v>
      </c>
      <c r="L2075" s="9" t="e">
        <v>#N/A</v>
      </c>
      <c r="M2075" s="93" t="e">
        <v>#N/A</v>
      </c>
      <c r="N2075" s="8" t="e">
        <v>#N/A</v>
      </c>
      <c r="O2075" t="e">
        <v>#N/A</v>
      </c>
      <c r="P2075" t="e">
        <v>#N/A</v>
      </c>
      <c r="Q2075" t="e">
        <v>#N/A</v>
      </c>
      <c r="R2075" s="2" t="e">
        <v>#N/A</v>
      </c>
      <c r="S2075" t="e">
        <v>#N/A</v>
      </c>
      <c r="T2075" s="3" t="e">
        <v>#N/A</v>
      </c>
      <c r="U2075" s="3" t="e">
        <v>#N/A</v>
      </c>
      <c r="V2075" t="e">
        <v>#N/A</v>
      </c>
      <c r="W2075" t="e">
        <v>#N/A</v>
      </c>
      <c r="X2075" t="e">
        <v>#N/A</v>
      </c>
      <c r="Y2075" s="3" t="e">
        <v>#N/A</v>
      </c>
      <c r="Z2075" s="8" t="e">
        <v>#N/A</v>
      </c>
      <c r="AA2075" s="30" t="e">
        <v>#N/A</v>
      </c>
      <c r="AB2075" t="e">
        <v>#N/A</v>
      </c>
      <c r="AC2075" t="e">
        <v>#N/A</v>
      </c>
      <c r="AD2075" t="e">
        <v>#N/A</v>
      </c>
      <c r="AE2075" t="e">
        <v>#N/A</v>
      </c>
      <c r="AF2075" t="e">
        <v>#N/A</v>
      </c>
    </row>
    <row r="2076" spans="1:32" x14ac:dyDescent="0.25">
      <c r="A2076" t="e">
        <v>#N/A</v>
      </c>
      <c r="B2076" s="33" t="e">
        <v>#N/A</v>
      </c>
      <c r="C2076" t="e">
        <v>#N/A</v>
      </c>
      <c r="D2076" t="e">
        <v>#N/A</v>
      </c>
      <c r="E2076" s="69" t="e">
        <v>#N/A</v>
      </c>
      <c r="F2076" s="3" t="e">
        <v>#N/A</v>
      </c>
      <c r="G2076" s="3" t="e">
        <v>#N/A</v>
      </c>
      <c r="H2076" s="3" t="e">
        <v>#N/A</v>
      </c>
      <c r="I2076" s="80" t="e">
        <v>#N/A</v>
      </c>
      <c r="J2076" s="80" t="e">
        <v>#N/A</v>
      </c>
      <c r="K2076" s="85" t="e">
        <v>#N/A</v>
      </c>
      <c r="L2076" s="9" t="e">
        <v>#N/A</v>
      </c>
      <c r="M2076" s="93" t="e">
        <v>#N/A</v>
      </c>
      <c r="N2076" s="8" t="e">
        <v>#N/A</v>
      </c>
      <c r="O2076" t="e">
        <v>#N/A</v>
      </c>
      <c r="P2076" t="e">
        <v>#N/A</v>
      </c>
      <c r="Q2076" t="e">
        <v>#N/A</v>
      </c>
      <c r="R2076" s="2" t="e">
        <v>#N/A</v>
      </c>
      <c r="S2076" t="e">
        <v>#N/A</v>
      </c>
      <c r="T2076" s="3" t="e">
        <v>#N/A</v>
      </c>
      <c r="U2076" s="3" t="e">
        <v>#N/A</v>
      </c>
      <c r="V2076" t="e">
        <v>#N/A</v>
      </c>
      <c r="W2076" t="e">
        <v>#N/A</v>
      </c>
      <c r="X2076" t="e">
        <v>#N/A</v>
      </c>
      <c r="Y2076" s="3" t="e">
        <v>#N/A</v>
      </c>
      <c r="Z2076" s="8" t="e">
        <v>#N/A</v>
      </c>
      <c r="AA2076" s="30" t="e">
        <v>#N/A</v>
      </c>
      <c r="AB2076" t="e">
        <v>#N/A</v>
      </c>
      <c r="AC2076" t="e">
        <v>#N/A</v>
      </c>
      <c r="AD2076" t="e">
        <v>#N/A</v>
      </c>
      <c r="AE2076" t="e">
        <v>#N/A</v>
      </c>
      <c r="AF2076" t="e">
        <v>#N/A</v>
      </c>
    </row>
    <row r="2077" spans="1:32" x14ac:dyDescent="0.25">
      <c r="A2077" t="e">
        <v>#N/A</v>
      </c>
      <c r="B2077" s="33" t="e">
        <v>#N/A</v>
      </c>
      <c r="C2077" t="e">
        <v>#N/A</v>
      </c>
      <c r="D2077" t="e">
        <v>#N/A</v>
      </c>
      <c r="E2077" s="69" t="e">
        <v>#N/A</v>
      </c>
      <c r="F2077" s="3" t="e">
        <v>#N/A</v>
      </c>
      <c r="G2077" s="3" t="e">
        <v>#N/A</v>
      </c>
      <c r="H2077" s="3" t="e">
        <v>#N/A</v>
      </c>
      <c r="I2077" s="80" t="e">
        <v>#N/A</v>
      </c>
      <c r="J2077" s="80" t="e">
        <v>#N/A</v>
      </c>
      <c r="K2077" s="85" t="e">
        <v>#N/A</v>
      </c>
      <c r="L2077" s="9" t="e">
        <v>#N/A</v>
      </c>
      <c r="M2077" s="93" t="e">
        <v>#N/A</v>
      </c>
      <c r="N2077" s="8" t="e">
        <v>#N/A</v>
      </c>
      <c r="O2077" t="e">
        <v>#N/A</v>
      </c>
      <c r="P2077" t="e">
        <v>#N/A</v>
      </c>
      <c r="Q2077" t="e">
        <v>#N/A</v>
      </c>
      <c r="R2077" s="2" t="e">
        <v>#N/A</v>
      </c>
      <c r="S2077" t="e">
        <v>#N/A</v>
      </c>
      <c r="T2077" s="3" t="e">
        <v>#N/A</v>
      </c>
      <c r="U2077" s="3" t="e">
        <v>#N/A</v>
      </c>
      <c r="V2077" t="e">
        <v>#N/A</v>
      </c>
      <c r="W2077" t="e">
        <v>#N/A</v>
      </c>
      <c r="X2077" t="e">
        <v>#N/A</v>
      </c>
      <c r="Y2077" s="3" t="e">
        <v>#N/A</v>
      </c>
      <c r="Z2077" s="8" t="e">
        <v>#N/A</v>
      </c>
      <c r="AA2077" s="30" t="e">
        <v>#N/A</v>
      </c>
      <c r="AB2077" t="e">
        <v>#N/A</v>
      </c>
      <c r="AC2077" t="e">
        <v>#N/A</v>
      </c>
      <c r="AD2077" t="e">
        <v>#N/A</v>
      </c>
      <c r="AE2077" t="e">
        <v>#N/A</v>
      </c>
      <c r="AF2077" t="e">
        <v>#N/A</v>
      </c>
    </row>
    <row r="2078" spans="1:32" x14ac:dyDescent="0.25">
      <c r="A2078" t="e">
        <v>#N/A</v>
      </c>
      <c r="B2078" s="33" t="e">
        <v>#N/A</v>
      </c>
      <c r="C2078" t="e">
        <v>#N/A</v>
      </c>
      <c r="D2078" t="e">
        <v>#N/A</v>
      </c>
      <c r="E2078" s="69" t="e">
        <v>#N/A</v>
      </c>
      <c r="F2078" s="3" t="e">
        <v>#N/A</v>
      </c>
      <c r="G2078" s="3" t="e">
        <v>#N/A</v>
      </c>
      <c r="H2078" s="3" t="e">
        <v>#N/A</v>
      </c>
      <c r="I2078" s="80" t="e">
        <v>#N/A</v>
      </c>
      <c r="J2078" s="80" t="e">
        <v>#N/A</v>
      </c>
      <c r="K2078" s="85" t="e">
        <v>#N/A</v>
      </c>
      <c r="L2078" s="9" t="e">
        <v>#N/A</v>
      </c>
      <c r="M2078" s="93" t="e">
        <v>#N/A</v>
      </c>
      <c r="N2078" s="8" t="e">
        <v>#N/A</v>
      </c>
      <c r="O2078" t="e">
        <v>#N/A</v>
      </c>
      <c r="P2078" t="e">
        <v>#N/A</v>
      </c>
      <c r="Q2078" t="e">
        <v>#N/A</v>
      </c>
      <c r="R2078" s="2" t="e">
        <v>#N/A</v>
      </c>
      <c r="S2078" t="e">
        <v>#N/A</v>
      </c>
      <c r="T2078" s="3" t="e">
        <v>#N/A</v>
      </c>
      <c r="U2078" s="3" t="e">
        <v>#N/A</v>
      </c>
      <c r="V2078" t="e">
        <v>#N/A</v>
      </c>
      <c r="W2078" t="e">
        <v>#N/A</v>
      </c>
      <c r="X2078" t="e">
        <v>#N/A</v>
      </c>
      <c r="Y2078" s="3" t="e">
        <v>#N/A</v>
      </c>
      <c r="Z2078" s="8" t="e">
        <v>#N/A</v>
      </c>
      <c r="AA2078" s="30" t="e">
        <v>#N/A</v>
      </c>
      <c r="AB2078" t="e">
        <v>#N/A</v>
      </c>
      <c r="AC2078" t="e">
        <v>#N/A</v>
      </c>
      <c r="AD2078" t="e">
        <v>#N/A</v>
      </c>
      <c r="AE2078" t="e">
        <v>#N/A</v>
      </c>
      <c r="AF2078" t="e">
        <v>#N/A</v>
      </c>
    </row>
    <row r="2079" spans="1:32" x14ac:dyDescent="0.25">
      <c r="A2079" t="e">
        <v>#N/A</v>
      </c>
      <c r="B2079" s="33" t="e">
        <v>#N/A</v>
      </c>
      <c r="C2079" t="e">
        <v>#N/A</v>
      </c>
      <c r="D2079" t="e">
        <v>#N/A</v>
      </c>
      <c r="E2079" s="69" t="e">
        <v>#N/A</v>
      </c>
      <c r="F2079" s="3" t="e">
        <v>#N/A</v>
      </c>
      <c r="G2079" s="3" t="e">
        <v>#N/A</v>
      </c>
      <c r="H2079" s="3" t="e">
        <v>#N/A</v>
      </c>
      <c r="I2079" s="80" t="e">
        <v>#N/A</v>
      </c>
      <c r="J2079" s="80" t="e">
        <v>#N/A</v>
      </c>
      <c r="K2079" s="85" t="e">
        <v>#N/A</v>
      </c>
      <c r="L2079" s="9" t="e">
        <v>#N/A</v>
      </c>
      <c r="M2079" s="93" t="e">
        <v>#N/A</v>
      </c>
      <c r="N2079" s="8" t="e">
        <v>#N/A</v>
      </c>
      <c r="O2079" t="e">
        <v>#N/A</v>
      </c>
      <c r="P2079" t="e">
        <v>#N/A</v>
      </c>
      <c r="Q2079" t="e">
        <v>#N/A</v>
      </c>
      <c r="R2079" s="2" t="e">
        <v>#N/A</v>
      </c>
      <c r="S2079" t="e">
        <v>#N/A</v>
      </c>
      <c r="T2079" s="3" t="e">
        <v>#N/A</v>
      </c>
      <c r="U2079" s="3" t="e">
        <v>#N/A</v>
      </c>
      <c r="V2079" t="e">
        <v>#N/A</v>
      </c>
      <c r="W2079" t="e">
        <v>#N/A</v>
      </c>
      <c r="X2079" t="e">
        <v>#N/A</v>
      </c>
      <c r="Y2079" s="3" t="e">
        <v>#N/A</v>
      </c>
      <c r="Z2079" s="8" t="e">
        <v>#N/A</v>
      </c>
      <c r="AA2079" s="30" t="e">
        <v>#N/A</v>
      </c>
      <c r="AB2079" t="e">
        <v>#N/A</v>
      </c>
      <c r="AC2079" t="e">
        <v>#N/A</v>
      </c>
      <c r="AD2079" t="e">
        <v>#N/A</v>
      </c>
      <c r="AE2079" t="e">
        <v>#N/A</v>
      </c>
      <c r="AF2079" t="e">
        <v>#N/A</v>
      </c>
    </row>
    <row r="2080" spans="1:32" x14ac:dyDescent="0.25">
      <c r="A2080" t="e">
        <v>#N/A</v>
      </c>
      <c r="B2080" s="33" t="e">
        <v>#N/A</v>
      </c>
      <c r="C2080" t="e">
        <v>#N/A</v>
      </c>
      <c r="D2080" t="e">
        <v>#N/A</v>
      </c>
      <c r="E2080" s="69" t="e">
        <v>#N/A</v>
      </c>
      <c r="F2080" s="3" t="e">
        <v>#N/A</v>
      </c>
      <c r="G2080" s="3" t="e">
        <v>#N/A</v>
      </c>
      <c r="H2080" s="3" t="e">
        <v>#N/A</v>
      </c>
      <c r="I2080" s="80" t="e">
        <v>#N/A</v>
      </c>
      <c r="J2080" s="80" t="e">
        <v>#N/A</v>
      </c>
      <c r="K2080" s="85" t="e">
        <v>#N/A</v>
      </c>
      <c r="L2080" s="9" t="e">
        <v>#N/A</v>
      </c>
      <c r="M2080" s="93" t="e">
        <v>#N/A</v>
      </c>
      <c r="N2080" s="8" t="e">
        <v>#N/A</v>
      </c>
      <c r="O2080" t="e">
        <v>#N/A</v>
      </c>
      <c r="P2080" t="e">
        <v>#N/A</v>
      </c>
      <c r="Q2080" t="e">
        <v>#N/A</v>
      </c>
      <c r="R2080" s="2" t="e">
        <v>#N/A</v>
      </c>
      <c r="S2080" t="e">
        <v>#N/A</v>
      </c>
      <c r="T2080" s="3" t="e">
        <v>#N/A</v>
      </c>
      <c r="U2080" s="3" t="e">
        <v>#N/A</v>
      </c>
      <c r="V2080" t="e">
        <v>#N/A</v>
      </c>
      <c r="W2080" t="e">
        <v>#N/A</v>
      </c>
      <c r="X2080" t="e">
        <v>#N/A</v>
      </c>
      <c r="Y2080" s="3" t="e">
        <v>#N/A</v>
      </c>
      <c r="Z2080" s="8" t="e">
        <v>#N/A</v>
      </c>
      <c r="AA2080" s="30" t="e">
        <v>#N/A</v>
      </c>
      <c r="AB2080" t="e">
        <v>#N/A</v>
      </c>
      <c r="AC2080" t="e">
        <v>#N/A</v>
      </c>
      <c r="AD2080" t="e">
        <v>#N/A</v>
      </c>
      <c r="AE2080" t="e">
        <v>#N/A</v>
      </c>
      <c r="AF2080" t="e">
        <v>#N/A</v>
      </c>
    </row>
    <row r="2081" spans="1:32" x14ac:dyDescent="0.25">
      <c r="A2081" t="e">
        <v>#N/A</v>
      </c>
      <c r="B2081" s="33" t="e">
        <v>#N/A</v>
      </c>
      <c r="C2081" t="e">
        <v>#N/A</v>
      </c>
      <c r="D2081" t="e">
        <v>#N/A</v>
      </c>
      <c r="E2081" s="69" t="e">
        <v>#N/A</v>
      </c>
      <c r="F2081" s="3" t="e">
        <v>#N/A</v>
      </c>
      <c r="G2081" s="3" t="e">
        <v>#N/A</v>
      </c>
      <c r="H2081" s="3" t="e">
        <v>#N/A</v>
      </c>
      <c r="I2081" s="80" t="e">
        <v>#N/A</v>
      </c>
      <c r="J2081" s="80" t="e">
        <v>#N/A</v>
      </c>
      <c r="K2081" s="85" t="e">
        <v>#N/A</v>
      </c>
      <c r="L2081" s="9" t="e">
        <v>#N/A</v>
      </c>
      <c r="M2081" s="93" t="e">
        <v>#N/A</v>
      </c>
      <c r="N2081" s="8" t="e">
        <v>#N/A</v>
      </c>
      <c r="O2081" t="e">
        <v>#N/A</v>
      </c>
      <c r="P2081" t="e">
        <v>#N/A</v>
      </c>
      <c r="Q2081" t="e">
        <v>#N/A</v>
      </c>
      <c r="R2081" s="2" t="e">
        <v>#N/A</v>
      </c>
      <c r="S2081" t="e">
        <v>#N/A</v>
      </c>
      <c r="T2081" s="3" t="e">
        <v>#N/A</v>
      </c>
      <c r="U2081" s="3" t="e">
        <v>#N/A</v>
      </c>
      <c r="V2081" t="e">
        <v>#N/A</v>
      </c>
      <c r="W2081" t="e">
        <v>#N/A</v>
      </c>
      <c r="X2081" t="e">
        <v>#N/A</v>
      </c>
      <c r="Y2081" s="3" t="e">
        <v>#N/A</v>
      </c>
      <c r="Z2081" s="8" t="e">
        <v>#N/A</v>
      </c>
      <c r="AA2081" s="30" t="e">
        <v>#N/A</v>
      </c>
      <c r="AB2081" t="e">
        <v>#N/A</v>
      </c>
      <c r="AC2081" t="e">
        <v>#N/A</v>
      </c>
      <c r="AD2081" t="e">
        <v>#N/A</v>
      </c>
      <c r="AE2081" t="e">
        <v>#N/A</v>
      </c>
      <c r="AF2081" t="e">
        <v>#N/A</v>
      </c>
    </row>
    <row r="2082" spans="1:32" x14ac:dyDescent="0.25">
      <c r="A2082" t="e">
        <v>#N/A</v>
      </c>
      <c r="B2082" s="33" t="e">
        <v>#N/A</v>
      </c>
      <c r="C2082" t="e">
        <v>#N/A</v>
      </c>
      <c r="D2082" t="e">
        <v>#N/A</v>
      </c>
      <c r="E2082" s="69" t="e">
        <v>#N/A</v>
      </c>
      <c r="F2082" s="3" t="e">
        <v>#N/A</v>
      </c>
      <c r="G2082" s="3" t="e">
        <v>#N/A</v>
      </c>
      <c r="H2082" s="3" t="e">
        <v>#N/A</v>
      </c>
      <c r="I2082" s="80" t="e">
        <v>#N/A</v>
      </c>
      <c r="J2082" s="80" t="e">
        <v>#N/A</v>
      </c>
      <c r="K2082" s="85" t="e">
        <v>#N/A</v>
      </c>
      <c r="L2082" s="9" t="e">
        <v>#N/A</v>
      </c>
      <c r="M2082" s="93" t="e">
        <v>#N/A</v>
      </c>
      <c r="N2082" s="8" t="e">
        <v>#N/A</v>
      </c>
      <c r="O2082" t="e">
        <v>#N/A</v>
      </c>
      <c r="P2082" t="e">
        <v>#N/A</v>
      </c>
      <c r="Q2082" t="e">
        <v>#N/A</v>
      </c>
      <c r="R2082" s="2" t="e">
        <v>#N/A</v>
      </c>
      <c r="S2082" t="e">
        <v>#N/A</v>
      </c>
      <c r="T2082" s="3" t="e">
        <v>#N/A</v>
      </c>
      <c r="U2082" s="3" t="e">
        <v>#N/A</v>
      </c>
      <c r="V2082" t="e">
        <v>#N/A</v>
      </c>
      <c r="W2082" t="e">
        <v>#N/A</v>
      </c>
      <c r="X2082" t="e">
        <v>#N/A</v>
      </c>
      <c r="Y2082" s="3" t="e">
        <v>#N/A</v>
      </c>
      <c r="Z2082" s="8" t="e">
        <v>#N/A</v>
      </c>
      <c r="AA2082" s="30" t="e">
        <v>#N/A</v>
      </c>
      <c r="AB2082" t="e">
        <v>#N/A</v>
      </c>
      <c r="AC2082" t="e">
        <v>#N/A</v>
      </c>
      <c r="AD2082" t="e">
        <v>#N/A</v>
      </c>
      <c r="AE2082" t="e">
        <v>#N/A</v>
      </c>
      <c r="AF2082" t="e">
        <v>#N/A</v>
      </c>
    </row>
    <row r="2083" spans="1:32" x14ac:dyDescent="0.25">
      <c r="A2083" t="e">
        <v>#N/A</v>
      </c>
      <c r="B2083" s="33" t="e">
        <v>#N/A</v>
      </c>
      <c r="C2083" t="e">
        <v>#N/A</v>
      </c>
      <c r="D2083" t="e">
        <v>#N/A</v>
      </c>
      <c r="E2083" s="69" t="e">
        <v>#N/A</v>
      </c>
      <c r="F2083" s="3" t="e">
        <v>#N/A</v>
      </c>
      <c r="G2083" s="3" t="e">
        <v>#N/A</v>
      </c>
      <c r="H2083" s="3" t="e">
        <v>#N/A</v>
      </c>
      <c r="I2083" s="80" t="e">
        <v>#N/A</v>
      </c>
      <c r="J2083" s="80" t="e">
        <v>#N/A</v>
      </c>
      <c r="K2083" s="85" t="e">
        <v>#N/A</v>
      </c>
      <c r="L2083" s="9" t="e">
        <v>#N/A</v>
      </c>
      <c r="M2083" s="93" t="e">
        <v>#N/A</v>
      </c>
      <c r="N2083" s="8" t="e">
        <v>#N/A</v>
      </c>
      <c r="O2083" t="e">
        <v>#N/A</v>
      </c>
      <c r="P2083" t="e">
        <v>#N/A</v>
      </c>
      <c r="Q2083" t="e">
        <v>#N/A</v>
      </c>
      <c r="R2083" s="2" t="e">
        <v>#N/A</v>
      </c>
      <c r="S2083" t="e">
        <v>#N/A</v>
      </c>
      <c r="T2083" s="3" t="e">
        <v>#N/A</v>
      </c>
      <c r="U2083" s="3" t="e">
        <v>#N/A</v>
      </c>
      <c r="V2083" t="e">
        <v>#N/A</v>
      </c>
      <c r="W2083" t="e">
        <v>#N/A</v>
      </c>
      <c r="X2083" t="e">
        <v>#N/A</v>
      </c>
      <c r="Y2083" s="3" t="e">
        <v>#N/A</v>
      </c>
      <c r="Z2083" s="8" t="e">
        <v>#N/A</v>
      </c>
      <c r="AA2083" s="30" t="e">
        <v>#N/A</v>
      </c>
      <c r="AB2083" t="e">
        <v>#N/A</v>
      </c>
      <c r="AC2083" t="e">
        <v>#N/A</v>
      </c>
      <c r="AD2083" t="e">
        <v>#N/A</v>
      </c>
      <c r="AE2083" t="e">
        <v>#N/A</v>
      </c>
      <c r="AF2083" t="e">
        <v>#N/A</v>
      </c>
    </row>
    <row r="2084" spans="1:32" x14ac:dyDescent="0.25">
      <c r="A2084" t="e">
        <v>#N/A</v>
      </c>
      <c r="B2084" s="33" t="e">
        <v>#N/A</v>
      </c>
      <c r="C2084" t="e">
        <v>#N/A</v>
      </c>
      <c r="D2084" t="e">
        <v>#N/A</v>
      </c>
      <c r="E2084" s="69" t="e">
        <v>#N/A</v>
      </c>
      <c r="F2084" s="3" t="e">
        <v>#N/A</v>
      </c>
      <c r="G2084" s="3" t="e">
        <v>#N/A</v>
      </c>
      <c r="H2084" s="3" t="e">
        <v>#N/A</v>
      </c>
      <c r="I2084" s="80" t="e">
        <v>#N/A</v>
      </c>
      <c r="J2084" s="80" t="e">
        <v>#N/A</v>
      </c>
      <c r="K2084" s="85" t="e">
        <v>#N/A</v>
      </c>
      <c r="L2084" s="9" t="e">
        <v>#N/A</v>
      </c>
      <c r="M2084" s="93" t="e">
        <v>#N/A</v>
      </c>
      <c r="N2084" s="8" t="e">
        <v>#N/A</v>
      </c>
      <c r="O2084" t="e">
        <v>#N/A</v>
      </c>
      <c r="P2084" t="e">
        <v>#N/A</v>
      </c>
      <c r="Q2084" t="e">
        <v>#N/A</v>
      </c>
      <c r="R2084" s="2" t="e">
        <v>#N/A</v>
      </c>
      <c r="S2084" t="e">
        <v>#N/A</v>
      </c>
      <c r="T2084" s="3" t="e">
        <v>#N/A</v>
      </c>
      <c r="U2084" s="3" t="e">
        <v>#N/A</v>
      </c>
      <c r="V2084" t="e">
        <v>#N/A</v>
      </c>
      <c r="W2084" t="e">
        <v>#N/A</v>
      </c>
      <c r="X2084" t="e">
        <v>#N/A</v>
      </c>
      <c r="Y2084" s="3" t="e">
        <v>#N/A</v>
      </c>
      <c r="Z2084" s="8" t="e">
        <v>#N/A</v>
      </c>
      <c r="AA2084" s="30" t="e">
        <v>#N/A</v>
      </c>
      <c r="AB2084" t="e">
        <v>#N/A</v>
      </c>
      <c r="AC2084" t="e">
        <v>#N/A</v>
      </c>
      <c r="AD2084" t="e">
        <v>#N/A</v>
      </c>
      <c r="AE2084" t="e">
        <v>#N/A</v>
      </c>
      <c r="AF2084" t="e">
        <v>#N/A</v>
      </c>
    </row>
    <row r="2085" spans="1:32" x14ac:dyDescent="0.25">
      <c r="A2085" t="e">
        <v>#N/A</v>
      </c>
      <c r="B2085" s="33" t="e">
        <v>#N/A</v>
      </c>
      <c r="C2085" t="e">
        <v>#N/A</v>
      </c>
      <c r="D2085" t="e">
        <v>#N/A</v>
      </c>
      <c r="E2085" s="69" t="e">
        <v>#N/A</v>
      </c>
      <c r="F2085" s="3" t="e">
        <v>#N/A</v>
      </c>
      <c r="G2085" s="3" t="e">
        <v>#N/A</v>
      </c>
      <c r="H2085" s="3" t="e">
        <v>#N/A</v>
      </c>
      <c r="I2085" s="80" t="e">
        <v>#N/A</v>
      </c>
      <c r="J2085" s="80" t="e">
        <v>#N/A</v>
      </c>
      <c r="K2085" s="85" t="e">
        <v>#N/A</v>
      </c>
      <c r="L2085" s="9" t="e">
        <v>#N/A</v>
      </c>
      <c r="M2085" s="93" t="e">
        <v>#N/A</v>
      </c>
      <c r="N2085" s="8" t="e">
        <v>#N/A</v>
      </c>
      <c r="O2085" t="e">
        <v>#N/A</v>
      </c>
      <c r="P2085" t="e">
        <v>#N/A</v>
      </c>
      <c r="Q2085" t="e">
        <v>#N/A</v>
      </c>
      <c r="R2085" s="2" t="e">
        <v>#N/A</v>
      </c>
      <c r="S2085" t="e">
        <v>#N/A</v>
      </c>
      <c r="T2085" s="3" t="e">
        <v>#N/A</v>
      </c>
      <c r="U2085" s="3" t="e">
        <v>#N/A</v>
      </c>
      <c r="V2085" t="e">
        <v>#N/A</v>
      </c>
      <c r="W2085" t="e">
        <v>#N/A</v>
      </c>
      <c r="X2085" t="e">
        <v>#N/A</v>
      </c>
      <c r="Y2085" s="3" t="e">
        <v>#N/A</v>
      </c>
      <c r="Z2085" s="8" t="e">
        <v>#N/A</v>
      </c>
      <c r="AA2085" s="30" t="e">
        <v>#N/A</v>
      </c>
      <c r="AB2085" t="e">
        <v>#N/A</v>
      </c>
      <c r="AC2085" t="e">
        <v>#N/A</v>
      </c>
      <c r="AD2085" t="e">
        <v>#N/A</v>
      </c>
      <c r="AE2085" t="e">
        <v>#N/A</v>
      </c>
      <c r="AF2085" t="e">
        <v>#N/A</v>
      </c>
    </row>
    <row r="2086" spans="1:32" x14ac:dyDescent="0.25">
      <c r="A2086" t="e">
        <v>#N/A</v>
      </c>
      <c r="B2086" s="33" t="e">
        <v>#N/A</v>
      </c>
      <c r="C2086" t="e">
        <v>#N/A</v>
      </c>
      <c r="D2086" t="e">
        <v>#N/A</v>
      </c>
      <c r="E2086" s="69" t="e">
        <v>#N/A</v>
      </c>
      <c r="F2086" s="3" t="e">
        <v>#N/A</v>
      </c>
      <c r="G2086" s="3" t="e">
        <v>#N/A</v>
      </c>
      <c r="H2086" s="3" t="e">
        <v>#N/A</v>
      </c>
      <c r="I2086" s="80" t="e">
        <v>#N/A</v>
      </c>
      <c r="J2086" s="80" t="e">
        <v>#N/A</v>
      </c>
      <c r="K2086" s="85" t="e">
        <v>#N/A</v>
      </c>
      <c r="L2086" s="9" t="e">
        <v>#N/A</v>
      </c>
      <c r="M2086" s="93" t="e">
        <v>#N/A</v>
      </c>
      <c r="N2086" s="8" t="e">
        <v>#N/A</v>
      </c>
      <c r="O2086" t="e">
        <v>#N/A</v>
      </c>
      <c r="P2086" t="e">
        <v>#N/A</v>
      </c>
      <c r="Q2086" t="e">
        <v>#N/A</v>
      </c>
      <c r="R2086" s="2" t="e">
        <v>#N/A</v>
      </c>
      <c r="S2086" t="e">
        <v>#N/A</v>
      </c>
      <c r="T2086" s="3" t="e">
        <v>#N/A</v>
      </c>
      <c r="U2086" s="3" t="e">
        <v>#N/A</v>
      </c>
      <c r="V2086" t="e">
        <v>#N/A</v>
      </c>
      <c r="W2086" t="e">
        <v>#N/A</v>
      </c>
      <c r="X2086" t="e">
        <v>#N/A</v>
      </c>
      <c r="Y2086" s="3" t="e">
        <v>#N/A</v>
      </c>
      <c r="Z2086" s="8" t="e">
        <v>#N/A</v>
      </c>
      <c r="AA2086" s="30" t="e">
        <v>#N/A</v>
      </c>
      <c r="AB2086" t="e">
        <v>#N/A</v>
      </c>
      <c r="AC2086" t="e">
        <v>#N/A</v>
      </c>
      <c r="AD2086" t="e">
        <v>#N/A</v>
      </c>
      <c r="AE2086" t="e">
        <v>#N/A</v>
      </c>
      <c r="AF2086" t="e">
        <v>#N/A</v>
      </c>
    </row>
    <row r="2087" spans="1:32" x14ac:dyDescent="0.25">
      <c r="A2087" t="e">
        <v>#N/A</v>
      </c>
      <c r="B2087" s="33" t="e">
        <v>#N/A</v>
      </c>
      <c r="C2087" t="e">
        <v>#N/A</v>
      </c>
      <c r="D2087" t="e">
        <v>#N/A</v>
      </c>
      <c r="E2087" s="69" t="e">
        <v>#N/A</v>
      </c>
      <c r="F2087" s="3" t="e">
        <v>#N/A</v>
      </c>
      <c r="G2087" s="3" t="e">
        <v>#N/A</v>
      </c>
      <c r="H2087" s="3" t="e">
        <v>#N/A</v>
      </c>
      <c r="I2087" s="80" t="e">
        <v>#N/A</v>
      </c>
      <c r="J2087" s="80" t="e">
        <v>#N/A</v>
      </c>
      <c r="K2087" s="85" t="e">
        <v>#N/A</v>
      </c>
      <c r="L2087" s="9" t="e">
        <v>#N/A</v>
      </c>
      <c r="M2087" s="93" t="e">
        <v>#N/A</v>
      </c>
      <c r="N2087" s="8" t="e">
        <v>#N/A</v>
      </c>
      <c r="O2087" t="e">
        <v>#N/A</v>
      </c>
      <c r="P2087" t="e">
        <v>#N/A</v>
      </c>
      <c r="Q2087" t="e">
        <v>#N/A</v>
      </c>
      <c r="R2087" s="2" t="e">
        <v>#N/A</v>
      </c>
      <c r="S2087" t="e">
        <v>#N/A</v>
      </c>
      <c r="T2087" s="3" t="e">
        <v>#N/A</v>
      </c>
      <c r="U2087" s="3" t="e">
        <v>#N/A</v>
      </c>
      <c r="V2087" t="e">
        <v>#N/A</v>
      </c>
      <c r="W2087" t="e">
        <v>#N/A</v>
      </c>
      <c r="X2087" t="e">
        <v>#N/A</v>
      </c>
      <c r="Y2087" s="3" t="e">
        <v>#N/A</v>
      </c>
      <c r="Z2087" s="8" t="e">
        <v>#N/A</v>
      </c>
      <c r="AA2087" s="30" t="e">
        <v>#N/A</v>
      </c>
      <c r="AB2087" t="e">
        <v>#N/A</v>
      </c>
      <c r="AC2087" t="e">
        <v>#N/A</v>
      </c>
      <c r="AD2087" t="e">
        <v>#N/A</v>
      </c>
      <c r="AE2087" t="e">
        <v>#N/A</v>
      </c>
      <c r="AF2087" t="e">
        <v>#N/A</v>
      </c>
    </row>
    <row r="2088" spans="1:32" x14ac:dyDescent="0.25">
      <c r="A2088" t="e">
        <v>#N/A</v>
      </c>
      <c r="B2088" s="33" t="e">
        <v>#N/A</v>
      </c>
      <c r="C2088" t="e">
        <v>#N/A</v>
      </c>
      <c r="D2088" t="e">
        <v>#N/A</v>
      </c>
      <c r="E2088" s="69" t="e">
        <v>#N/A</v>
      </c>
      <c r="F2088" s="3" t="e">
        <v>#N/A</v>
      </c>
      <c r="G2088" s="3" t="e">
        <v>#N/A</v>
      </c>
      <c r="H2088" s="3" t="e">
        <v>#N/A</v>
      </c>
      <c r="I2088" s="80" t="e">
        <v>#N/A</v>
      </c>
      <c r="J2088" s="80" t="e">
        <v>#N/A</v>
      </c>
      <c r="K2088" s="85" t="e">
        <v>#N/A</v>
      </c>
      <c r="L2088" s="9" t="e">
        <v>#N/A</v>
      </c>
      <c r="M2088" s="93" t="e">
        <v>#N/A</v>
      </c>
      <c r="N2088" s="8" t="e">
        <v>#N/A</v>
      </c>
      <c r="O2088" t="e">
        <v>#N/A</v>
      </c>
      <c r="P2088" t="e">
        <v>#N/A</v>
      </c>
      <c r="Q2088" t="e">
        <v>#N/A</v>
      </c>
      <c r="R2088" s="2" t="e">
        <v>#N/A</v>
      </c>
      <c r="S2088" t="e">
        <v>#N/A</v>
      </c>
      <c r="T2088" s="3" t="e">
        <v>#N/A</v>
      </c>
      <c r="U2088" s="3" t="e">
        <v>#N/A</v>
      </c>
      <c r="V2088" t="e">
        <v>#N/A</v>
      </c>
      <c r="W2088" t="e">
        <v>#N/A</v>
      </c>
      <c r="X2088" t="e">
        <v>#N/A</v>
      </c>
      <c r="Y2088" s="3" t="e">
        <v>#N/A</v>
      </c>
      <c r="Z2088" s="8" t="e">
        <v>#N/A</v>
      </c>
      <c r="AA2088" s="30" t="e">
        <v>#N/A</v>
      </c>
      <c r="AB2088" t="e">
        <v>#N/A</v>
      </c>
      <c r="AC2088" t="e">
        <v>#N/A</v>
      </c>
      <c r="AD2088" t="e">
        <v>#N/A</v>
      </c>
      <c r="AE2088" t="e">
        <v>#N/A</v>
      </c>
      <c r="AF2088" t="e">
        <v>#N/A</v>
      </c>
    </row>
    <row r="2089" spans="1:32" x14ac:dyDescent="0.25">
      <c r="A2089" t="e">
        <v>#N/A</v>
      </c>
      <c r="B2089" s="33" t="e">
        <v>#N/A</v>
      </c>
      <c r="C2089" t="e">
        <v>#N/A</v>
      </c>
      <c r="D2089" t="e">
        <v>#N/A</v>
      </c>
      <c r="E2089" s="69" t="e">
        <v>#N/A</v>
      </c>
      <c r="F2089" s="3" t="e">
        <v>#N/A</v>
      </c>
      <c r="G2089" s="3" t="e">
        <v>#N/A</v>
      </c>
      <c r="H2089" s="3" t="e">
        <v>#N/A</v>
      </c>
      <c r="I2089" s="80" t="e">
        <v>#N/A</v>
      </c>
      <c r="J2089" s="80" t="e">
        <v>#N/A</v>
      </c>
      <c r="K2089" s="85" t="e">
        <v>#N/A</v>
      </c>
      <c r="L2089" s="9" t="e">
        <v>#N/A</v>
      </c>
      <c r="M2089" s="93" t="e">
        <v>#N/A</v>
      </c>
      <c r="N2089" s="8" t="e">
        <v>#N/A</v>
      </c>
      <c r="O2089" t="e">
        <v>#N/A</v>
      </c>
      <c r="P2089" t="e">
        <v>#N/A</v>
      </c>
      <c r="Q2089" t="e">
        <v>#N/A</v>
      </c>
      <c r="R2089" s="2" t="e">
        <v>#N/A</v>
      </c>
      <c r="S2089" t="e">
        <v>#N/A</v>
      </c>
      <c r="T2089" s="3" t="e">
        <v>#N/A</v>
      </c>
      <c r="U2089" s="3" t="e">
        <v>#N/A</v>
      </c>
      <c r="V2089" t="e">
        <v>#N/A</v>
      </c>
      <c r="W2089" t="e">
        <v>#N/A</v>
      </c>
      <c r="X2089" t="e">
        <v>#N/A</v>
      </c>
      <c r="Y2089" s="3" t="e">
        <v>#N/A</v>
      </c>
      <c r="Z2089" s="8" t="e">
        <v>#N/A</v>
      </c>
      <c r="AA2089" s="30" t="e">
        <v>#N/A</v>
      </c>
      <c r="AB2089" t="e">
        <v>#N/A</v>
      </c>
      <c r="AC2089" t="e">
        <v>#N/A</v>
      </c>
      <c r="AD2089" t="e">
        <v>#N/A</v>
      </c>
      <c r="AE2089" t="e">
        <v>#N/A</v>
      </c>
      <c r="AF2089" t="e">
        <v>#N/A</v>
      </c>
    </row>
    <row r="2090" spans="1:32" x14ac:dyDescent="0.25">
      <c r="A2090" t="e">
        <v>#N/A</v>
      </c>
      <c r="B2090" s="33" t="e">
        <v>#N/A</v>
      </c>
      <c r="C2090" t="e">
        <v>#N/A</v>
      </c>
      <c r="D2090" t="e">
        <v>#N/A</v>
      </c>
      <c r="E2090" s="69" t="e">
        <v>#N/A</v>
      </c>
      <c r="F2090" s="3" t="e">
        <v>#N/A</v>
      </c>
      <c r="G2090" s="3" t="e">
        <v>#N/A</v>
      </c>
      <c r="H2090" s="3" t="e">
        <v>#N/A</v>
      </c>
      <c r="I2090" s="80" t="e">
        <v>#N/A</v>
      </c>
      <c r="J2090" s="80" t="e">
        <v>#N/A</v>
      </c>
      <c r="K2090" s="85" t="e">
        <v>#N/A</v>
      </c>
      <c r="L2090" s="9" t="e">
        <v>#N/A</v>
      </c>
      <c r="M2090" s="93" t="e">
        <v>#N/A</v>
      </c>
      <c r="N2090" s="8" t="e">
        <v>#N/A</v>
      </c>
      <c r="O2090" t="e">
        <v>#N/A</v>
      </c>
      <c r="P2090" t="e">
        <v>#N/A</v>
      </c>
      <c r="Q2090" t="e">
        <v>#N/A</v>
      </c>
      <c r="R2090" s="2" t="e">
        <v>#N/A</v>
      </c>
      <c r="S2090" t="e">
        <v>#N/A</v>
      </c>
      <c r="T2090" s="3" t="e">
        <v>#N/A</v>
      </c>
      <c r="U2090" s="3" t="e">
        <v>#N/A</v>
      </c>
      <c r="V2090" t="e">
        <v>#N/A</v>
      </c>
      <c r="W2090" t="e">
        <v>#N/A</v>
      </c>
      <c r="X2090" t="e">
        <v>#N/A</v>
      </c>
      <c r="Y2090" s="3" t="e">
        <v>#N/A</v>
      </c>
      <c r="Z2090" s="8" t="e">
        <v>#N/A</v>
      </c>
      <c r="AA2090" s="30" t="e">
        <v>#N/A</v>
      </c>
      <c r="AB2090" t="e">
        <v>#N/A</v>
      </c>
      <c r="AC2090" t="e">
        <v>#N/A</v>
      </c>
      <c r="AD2090" t="e">
        <v>#N/A</v>
      </c>
      <c r="AE2090" t="e">
        <v>#N/A</v>
      </c>
      <c r="AF2090" t="e">
        <v>#N/A</v>
      </c>
    </row>
    <row r="2091" spans="1:32" x14ac:dyDescent="0.25">
      <c r="A2091" t="e">
        <v>#N/A</v>
      </c>
      <c r="B2091" s="33" t="e">
        <v>#N/A</v>
      </c>
      <c r="C2091" t="e">
        <v>#N/A</v>
      </c>
      <c r="D2091" t="e">
        <v>#N/A</v>
      </c>
      <c r="E2091" s="69" t="e">
        <v>#N/A</v>
      </c>
      <c r="F2091" s="3" t="e">
        <v>#N/A</v>
      </c>
      <c r="G2091" s="3" t="e">
        <v>#N/A</v>
      </c>
      <c r="H2091" s="3" t="e">
        <v>#N/A</v>
      </c>
      <c r="I2091" s="80" t="e">
        <v>#N/A</v>
      </c>
      <c r="J2091" s="80" t="e">
        <v>#N/A</v>
      </c>
      <c r="K2091" s="85" t="e">
        <v>#N/A</v>
      </c>
      <c r="L2091" s="9" t="e">
        <v>#N/A</v>
      </c>
      <c r="M2091" s="93" t="e">
        <v>#N/A</v>
      </c>
      <c r="N2091" s="8" t="e">
        <v>#N/A</v>
      </c>
      <c r="O2091" t="e">
        <v>#N/A</v>
      </c>
      <c r="P2091" t="e">
        <v>#N/A</v>
      </c>
      <c r="Q2091" t="e">
        <v>#N/A</v>
      </c>
      <c r="R2091" s="2" t="e">
        <v>#N/A</v>
      </c>
      <c r="S2091" t="e">
        <v>#N/A</v>
      </c>
      <c r="T2091" s="3" t="e">
        <v>#N/A</v>
      </c>
      <c r="U2091" s="3" t="e">
        <v>#N/A</v>
      </c>
      <c r="V2091" t="e">
        <v>#N/A</v>
      </c>
      <c r="W2091" t="e">
        <v>#N/A</v>
      </c>
      <c r="X2091" t="e">
        <v>#N/A</v>
      </c>
      <c r="Y2091" s="3" t="e">
        <v>#N/A</v>
      </c>
      <c r="Z2091" s="8" t="e">
        <v>#N/A</v>
      </c>
      <c r="AA2091" s="30" t="e">
        <v>#N/A</v>
      </c>
      <c r="AB2091" t="e">
        <v>#N/A</v>
      </c>
      <c r="AC2091" t="e">
        <v>#N/A</v>
      </c>
      <c r="AD2091" t="e">
        <v>#N/A</v>
      </c>
      <c r="AE2091" t="e">
        <v>#N/A</v>
      </c>
      <c r="AF2091" t="e">
        <v>#N/A</v>
      </c>
    </row>
    <row r="2092" spans="1:32" x14ac:dyDescent="0.25">
      <c r="A2092" t="e">
        <v>#N/A</v>
      </c>
      <c r="B2092" s="33" t="e">
        <v>#N/A</v>
      </c>
      <c r="C2092" t="e">
        <v>#N/A</v>
      </c>
      <c r="D2092" t="e">
        <v>#N/A</v>
      </c>
      <c r="E2092" s="69" t="e">
        <v>#N/A</v>
      </c>
      <c r="F2092" s="3" t="e">
        <v>#N/A</v>
      </c>
      <c r="G2092" s="3" t="e">
        <v>#N/A</v>
      </c>
      <c r="H2092" s="3" t="e">
        <v>#N/A</v>
      </c>
      <c r="I2092" s="80" t="e">
        <v>#N/A</v>
      </c>
      <c r="J2092" s="80" t="e">
        <v>#N/A</v>
      </c>
      <c r="K2092" s="85" t="e">
        <v>#N/A</v>
      </c>
      <c r="L2092" s="9" t="e">
        <v>#N/A</v>
      </c>
      <c r="M2092" s="93" t="e">
        <v>#N/A</v>
      </c>
      <c r="N2092" s="8" t="e">
        <v>#N/A</v>
      </c>
      <c r="O2092" t="e">
        <v>#N/A</v>
      </c>
      <c r="P2092" t="e">
        <v>#N/A</v>
      </c>
      <c r="Q2092" t="e">
        <v>#N/A</v>
      </c>
      <c r="R2092" s="2" t="e">
        <v>#N/A</v>
      </c>
      <c r="S2092" t="e">
        <v>#N/A</v>
      </c>
      <c r="T2092" s="3" t="e">
        <v>#N/A</v>
      </c>
      <c r="U2092" s="3" t="e">
        <v>#N/A</v>
      </c>
      <c r="V2092" t="e">
        <v>#N/A</v>
      </c>
      <c r="W2092" t="e">
        <v>#N/A</v>
      </c>
      <c r="X2092" t="e">
        <v>#N/A</v>
      </c>
      <c r="Y2092" s="3" t="e">
        <v>#N/A</v>
      </c>
      <c r="Z2092" s="8" t="e">
        <v>#N/A</v>
      </c>
      <c r="AA2092" s="30" t="e">
        <v>#N/A</v>
      </c>
      <c r="AB2092" t="e">
        <v>#N/A</v>
      </c>
      <c r="AC2092" t="e">
        <v>#N/A</v>
      </c>
      <c r="AD2092" t="e">
        <v>#N/A</v>
      </c>
      <c r="AE2092" t="e">
        <v>#N/A</v>
      </c>
      <c r="AF2092" t="e">
        <v>#N/A</v>
      </c>
    </row>
    <row r="2093" spans="1:32" x14ac:dyDescent="0.25">
      <c r="A2093" t="e">
        <v>#N/A</v>
      </c>
      <c r="B2093" s="33" t="e">
        <v>#N/A</v>
      </c>
      <c r="C2093" t="e">
        <v>#N/A</v>
      </c>
      <c r="D2093" t="e">
        <v>#N/A</v>
      </c>
      <c r="E2093" s="69" t="e">
        <v>#N/A</v>
      </c>
      <c r="F2093" s="3" t="e">
        <v>#N/A</v>
      </c>
      <c r="G2093" s="3" t="e">
        <v>#N/A</v>
      </c>
      <c r="H2093" s="3" t="e">
        <v>#N/A</v>
      </c>
      <c r="I2093" s="80" t="e">
        <v>#N/A</v>
      </c>
      <c r="J2093" s="80" t="e">
        <v>#N/A</v>
      </c>
      <c r="K2093" s="85" t="e">
        <v>#N/A</v>
      </c>
      <c r="L2093" s="9" t="e">
        <v>#N/A</v>
      </c>
      <c r="M2093" s="93" t="e">
        <v>#N/A</v>
      </c>
      <c r="N2093" s="8" t="e">
        <v>#N/A</v>
      </c>
      <c r="O2093" t="e">
        <v>#N/A</v>
      </c>
      <c r="P2093" t="e">
        <v>#N/A</v>
      </c>
      <c r="Q2093" t="e">
        <v>#N/A</v>
      </c>
      <c r="R2093" s="2" t="e">
        <v>#N/A</v>
      </c>
      <c r="S2093" t="e">
        <v>#N/A</v>
      </c>
      <c r="T2093" s="3" t="e">
        <v>#N/A</v>
      </c>
      <c r="U2093" s="3" t="e">
        <v>#N/A</v>
      </c>
      <c r="V2093" t="e">
        <v>#N/A</v>
      </c>
      <c r="W2093" t="e">
        <v>#N/A</v>
      </c>
      <c r="X2093" t="e">
        <v>#N/A</v>
      </c>
      <c r="Y2093" s="3" t="e">
        <v>#N/A</v>
      </c>
      <c r="Z2093" s="8" t="e">
        <v>#N/A</v>
      </c>
      <c r="AA2093" s="30" t="e">
        <v>#N/A</v>
      </c>
      <c r="AB2093" t="e">
        <v>#N/A</v>
      </c>
      <c r="AC2093" t="e">
        <v>#N/A</v>
      </c>
      <c r="AD2093" t="e">
        <v>#N/A</v>
      </c>
      <c r="AE2093" t="e">
        <v>#N/A</v>
      </c>
      <c r="AF2093" t="e">
        <v>#N/A</v>
      </c>
    </row>
    <row r="2094" spans="1:32" x14ac:dyDescent="0.25">
      <c r="A2094" t="e">
        <v>#N/A</v>
      </c>
      <c r="B2094" s="33" t="e">
        <v>#N/A</v>
      </c>
      <c r="C2094" t="e">
        <v>#N/A</v>
      </c>
      <c r="D2094" t="e">
        <v>#N/A</v>
      </c>
      <c r="E2094" s="69" t="e">
        <v>#N/A</v>
      </c>
      <c r="F2094" s="3" t="e">
        <v>#N/A</v>
      </c>
      <c r="G2094" s="3" t="e">
        <v>#N/A</v>
      </c>
      <c r="H2094" s="3" t="e">
        <v>#N/A</v>
      </c>
      <c r="I2094" s="80" t="e">
        <v>#N/A</v>
      </c>
      <c r="J2094" s="80" t="e">
        <v>#N/A</v>
      </c>
      <c r="K2094" s="85" t="e">
        <v>#N/A</v>
      </c>
      <c r="L2094" s="9" t="e">
        <v>#N/A</v>
      </c>
      <c r="M2094" s="93" t="e">
        <v>#N/A</v>
      </c>
      <c r="N2094" s="8" t="e">
        <v>#N/A</v>
      </c>
      <c r="O2094" t="e">
        <v>#N/A</v>
      </c>
      <c r="P2094" t="e">
        <v>#N/A</v>
      </c>
      <c r="Q2094" t="e">
        <v>#N/A</v>
      </c>
      <c r="R2094" s="2" t="e">
        <v>#N/A</v>
      </c>
      <c r="S2094" t="e">
        <v>#N/A</v>
      </c>
      <c r="T2094" s="3" t="e">
        <v>#N/A</v>
      </c>
      <c r="U2094" s="3" t="e">
        <v>#N/A</v>
      </c>
      <c r="V2094" t="e">
        <v>#N/A</v>
      </c>
      <c r="W2094" t="e">
        <v>#N/A</v>
      </c>
      <c r="X2094" t="e">
        <v>#N/A</v>
      </c>
      <c r="Y2094" s="3" t="e">
        <v>#N/A</v>
      </c>
      <c r="Z2094" s="8" t="e">
        <v>#N/A</v>
      </c>
      <c r="AA2094" s="30" t="e">
        <v>#N/A</v>
      </c>
      <c r="AB2094" t="e">
        <v>#N/A</v>
      </c>
      <c r="AC2094" t="e">
        <v>#N/A</v>
      </c>
      <c r="AD2094" t="e">
        <v>#N/A</v>
      </c>
      <c r="AE2094" t="e">
        <v>#N/A</v>
      </c>
      <c r="AF2094" t="e">
        <v>#N/A</v>
      </c>
    </row>
    <row r="2095" spans="1:32" x14ac:dyDescent="0.25">
      <c r="A2095" t="e">
        <v>#N/A</v>
      </c>
      <c r="B2095" s="33" t="e">
        <v>#N/A</v>
      </c>
      <c r="C2095" t="e">
        <v>#N/A</v>
      </c>
      <c r="D2095" t="e">
        <v>#N/A</v>
      </c>
      <c r="E2095" s="69" t="e">
        <v>#N/A</v>
      </c>
      <c r="F2095" s="3" t="e">
        <v>#N/A</v>
      </c>
      <c r="G2095" s="3" t="e">
        <v>#N/A</v>
      </c>
      <c r="H2095" s="3" t="e">
        <v>#N/A</v>
      </c>
      <c r="I2095" s="80" t="e">
        <v>#N/A</v>
      </c>
      <c r="J2095" s="80" t="e">
        <v>#N/A</v>
      </c>
      <c r="K2095" s="85" t="e">
        <v>#N/A</v>
      </c>
      <c r="L2095" s="9" t="e">
        <v>#N/A</v>
      </c>
      <c r="M2095" s="93" t="e">
        <v>#N/A</v>
      </c>
      <c r="N2095" s="8" t="e">
        <v>#N/A</v>
      </c>
      <c r="O2095" t="e">
        <v>#N/A</v>
      </c>
      <c r="P2095" t="e">
        <v>#N/A</v>
      </c>
      <c r="Q2095" t="e">
        <v>#N/A</v>
      </c>
      <c r="R2095" s="2" t="e">
        <v>#N/A</v>
      </c>
      <c r="S2095" t="e">
        <v>#N/A</v>
      </c>
      <c r="T2095" s="3" t="e">
        <v>#N/A</v>
      </c>
      <c r="U2095" s="3" t="e">
        <v>#N/A</v>
      </c>
      <c r="V2095" t="e">
        <v>#N/A</v>
      </c>
      <c r="W2095" t="e">
        <v>#N/A</v>
      </c>
      <c r="X2095" t="e">
        <v>#N/A</v>
      </c>
      <c r="Y2095" s="3" t="e">
        <v>#N/A</v>
      </c>
      <c r="Z2095" s="8" t="e">
        <v>#N/A</v>
      </c>
      <c r="AA2095" s="30" t="e">
        <v>#N/A</v>
      </c>
      <c r="AB2095" t="e">
        <v>#N/A</v>
      </c>
      <c r="AC2095" t="e">
        <v>#N/A</v>
      </c>
      <c r="AD2095" t="e">
        <v>#N/A</v>
      </c>
      <c r="AE2095" t="e">
        <v>#N/A</v>
      </c>
      <c r="AF2095" t="e">
        <v>#N/A</v>
      </c>
    </row>
    <row r="2096" spans="1:32" x14ac:dyDescent="0.25">
      <c r="A2096" t="e">
        <v>#N/A</v>
      </c>
      <c r="B2096" s="33" t="e">
        <v>#N/A</v>
      </c>
      <c r="C2096" t="e">
        <v>#N/A</v>
      </c>
      <c r="D2096" t="e">
        <v>#N/A</v>
      </c>
      <c r="E2096" s="69" t="e">
        <v>#N/A</v>
      </c>
      <c r="F2096" s="3" t="e">
        <v>#N/A</v>
      </c>
      <c r="G2096" s="3" t="e">
        <v>#N/A</v>
      </c>
      <c r="H2096" s="3" t="e">
        <v>#N/A</v>
      </c>
      <c r="I2096" s="80" t="e">
        <v>#N/A</v>
      </c>
      <c r="J2096" s="80" t="e">
        <v>#N/A</v>
      </c>
      <c r="K2096" s="85" t="e">
        <v>#N/A</v>
      </c>
      <c r="L2096" s="9" t="e">
        <v>#N/A</v>
      </c>
      <c r="M2096" s="93" t="e">
        <v>#N/A</v>
      </c>
      <c r="N2096" s="8" t="e">
        <v>#N/A</v>
      </c>
      <c r="O2096" t="e">
        <v>#N/A</v>
      </c>
      <c r="P2096" t="e">
        <v>#N/A</v>
      </c>
      <c r="Q2096" t="e">
        <v>#N/A</v>
      </c>
      <c r="R2096" s="2" t="e">
        <v>#N/A</v>
      </c>
      <c r="S2096" t="e">
        <v>#N/A</v>
      </c>
      <c r="T2096" s="3" t="e">
        <v>#N/A</v>
      </c>
      <c r="U2096" s="3" t="e">
        <v>#N/A</v>
      </c>
      <c r="V2096" t="e">
        <v>#N/A</v>
      </c>
      <c r="W2096" t="e">
        <v>#N/A</v>
      </c>
      <c r="X2096" t="e">
        <v>#N/A</v>
      </c>
      <c r="Y2096" s="3" t="e">
        <v>#N/A</v>
      </c>
      <c r="Z2096" s="8" t="e">
        <v>#N/A</v>
      </c>
      <c r="AA2096" s="30" t="e">
        <v>#N/A</v>
      </c>
      <c r="AB2096" t="e">
        <v>#N/A</v>
      </c>
      <c r="AC2096" t="e">
        <v>#N/A</v>
      </c>
      <c r="AD2096" t="e">
        <v>#N/A</v>
      </c>
      <c r="AE2096" t="e">
        <v>#N/A</v>
      </c>
      <c r="AF2096" t="e">
        <v>#N/A</v>
      </c>
    </row>
    <row r="2097" spans="1:32" x14ac:dyDescent="0.25">
      <c r="A2097" t="e">
        <v>#N/A</v>
      </c>
      <c r="B2097" s="33" t="e">
        <v>#N/A</v>
      </c>
      <c r="C2097" t="e">
        <v>#N/A</v>
      </c>
      <c r="D2097" t="e">
        <v>#N/A</v>
      </c>
      <c r="E2097" s="69" t="e">
        <v>#N/A</v>
      </c>
      <c r="F2097" s="3" t="e">
        <v>#N/A</v>
      </c>
      <c r="G2097" s="3" t="e">
        <v>#N/A</v>
      </c>
      <c r="H2097" s="3" t="e">
        <v>#N/A</v>
      </c>
      <c r="I2097" s="80" t="e">
        <v>#N/A</v>
      </c>
      <c r="J2097" s="80" t="e">
        <v>#N/A</v>
      </c>
      <c r="K2097" s="85" t="e">
        <v>#N/A</v>
      </c>
      <c r="L2097" s="9" t="e">
        <v>#N/A</v>
      </c>
      <c r="M2097" s="93" t="e">
        <v>#N/A</v>
      </c>
      <c r="N2097" s="8" t="e">
        <v>#N/A</v>
      </c>
      <c r="O2097" t="e">
        <v>#N/A</v>
      </c>
      <c r="P2097" t="e">
        <v>#N/A</v>
      </c>
      <c r="Q2097" t="e">
        <v>#N/A</v>
      </c>
      <c r="R2097" s="2" t="e">
        <v>#N/A</v>
      </c>
      <c r="S2097" t="e">
        <v>#N/A</v>
      </c>
      <c r="T2097" s="3" t="e">
        <v>#N/A</v>
      </c>
      <c r="U2097" s="3" t="e">
        <v>#N/A</v>
      </c>
      <c r="V2097" t="e">
        <v>#N/A</v>
      </c>
      <c r="W2097" t="e">
        <v>#N/A</v>
      </c>
      <c r="X2097" t="e">
        <v>#N/A</v>
      </c>
      <c r="Y2097" s="3" t="e">
        <v>#N/A</v>
      </c>
      <c r="Z2097" s="8" t="e">
        <v>#N/A</v>
      </c>
      <c r="AA2097" s="30" t="e">
        <v>#N/A</v>
      </c>
      <c r="AB2097" t="e">
        <v>#N/A</v>
      </c>
      <c r="AC2097" t="e">
        <v>#N/A</v>
      </c>
      <c r="AD2097" t="e">
        <v>#N/A</v>
      </c>
      <c r="AE2097" t="e">
        <v>#N/A</v>
      </c>
      <c r="AF2097" t="e">
        <v>#N/A</v>
      </c>
    </row>
    <row r="2098" spans="1:32" x14ac:dyDescent="0.25">
      <c r="A2098" t="e">
        <v>#N/A</v>
      </c>
      <c r="B2098" s="33" t="e">
        <v>#N/A</v>
      </c>
      <c r="C2098" t="e">
        <v>#N/A</v>
      </c>
      <c r="D2098" t="e">
        <v>#N/A</v>
      </c>
      <c r="E2098" s="69" t="e">
        <v>#N/A</v>
      </c>
      <c r="F2098" s="3" t="e">
        <v>#N/A</v>
      </c>
      <c r="G2098" s="3" t="e">
        <v>#N/A</v>
      </c>
      <c r="H2098" s="3" t="e">
        <v>#N/A</v>
      </c>
      <c r="I2098" s="80" t="e">
        <v>#N/A</v>
      </c>
      <c r="J2098" s="80" t="e">
        <v>#N/A</v>
      </c>
      <c r="K2098" s="85" t="e">
        <v>#N/A</v>
      </c>
      <c r="L2098" s="9" t="e">
        <v>#N/A</v>
      </c>
      <c r="M2098" s="93" t="e">
        <v>#N/A</v>
      </c>
      <c r="N2098" s="8" t="e">
        <v>#N/A</v>
      </c>
      <c r="O2098" t="e">
        <v>#N/A</v>
      </c>
      <c r="P2098" t="e">
        <v>#N/A</v>
      </c>
      <c r="Q2098" t="e">
        <v>#N/A</v>
      </c>
      <c r="R2098" s="2" t="e">
        <v>#N/A</v>
      </c>
      <c r="S2098" t="e">
        <v>#N/A</v>
      </c>
      <c r="T2098" s="3" t="e">
        <v>#N/A</v>
      </c>
      <c r="U2098" s="3" t="e">
        <v>#N/A</v>
      </c>
      <c r="V2098" t="e">
        <v>#N/A</v>
      </c>
      <c r="W2098" t="e">
        <v>#N/A</v>
      </c>
      <c r="X2098" t="e">
        <v>#N/A</v>
      </c>
      <c r="Y2098" s="3" t="e">
        <v>#N/A</v>
      </c>
      <c r="Z2098" s="8" t="e">
        <v>#N/A</v>
      </c>
      <c r="AA2098" s="30" t="e">
        <v>#N/A</v>
      </c>
      <c r="AB2098" t="e">
        <v>#N/A</v>
      </c>
      <c r="AC2098" t="e">
        <v>#N/A</v>
      </c>
      <c r="AD2098" t="e">
        <v>#N/A</v>
      </c>
      <c r="AE2098" t="e">
        <v>#N/A</v>
      </c>
      <c r="AF2098" t="e">
        <v>#N/A</v>
      </c>
    </row>
    <row r="2099" spans="1:32" x14ac:dyDescent="0.25">
      <c r="A2099" t="e">
        <v>#N/A</v>
      </c>
      <c r="B2099" s="33" t="e">
        <v>#N/A</v>
      </c>
      <c r="C2099" t="e">
        <v>#N/A</v>
      </c>
      <c r="D2099" t="e">
        <v>#N/A</v>
      </c>
      <c r="E2099" s="69" t="e">
        <v>#N/A</v>
      </c>
      <c r="F2099" s="3" t="e">
        <v>#N/A</v>
      </c>
      <c r="G2099" s="3" t="e">
        <v>#N/A</v>
      </c>
      <c r="H2099" s="3" t="e">
        <v>#N/A</v>
      </c>
      <c r="I2099" s="80" t="e">
        <v>#N/A</v>
      </c>
      <c r="J2099" s="80" t="e">
        <v>#N/A</v>
      </c>
      <c r="K2099" s="85" t="e">
        <v>#N/A</v>
      </c>
      <c r="L2099" s="9" t="e">
        <v>#N/A</v>
      </c>
      <c r="M2099" s="93" t="e">
        <v>#N/A</v>
      </c>
      <c r="N2099" s="8" t="e">
        <v>#N/A</v>
      </c>
      <c r="O2099" t="e">
        <v>#N/A</v>
      </c>
      <c r="P2099" t="e">
        <v>#N/A</v>
      </c>
      <c r="Q2099" t="e">
        <v>#N/A</v>
      </c>
      <c r="R2099" s="2" t="e">
        <v>#N/A</v>
      </c>
      <c r="S2099" t="e">
        <v>#N/A</v>
      </c>
      <c r="T2099" s="3" t="e">
        <v>#N/A</v>
      </c>
      <c r="U2099" s="3" t="e">
        <v>#N/A</v>
      </c>
      <c r="V2099" t="e">
        <v>#N/A</v>
      </c>
      <c r="W2099" t="e">
        <v>#N/A</v>
      </c>
      <c r="X2099" t="e">
        <v>#N/A</v>
      </c>
      <c r="Y2099" s="3" t="e">
        <v>#N/A</v>
      </c>
      <c r="Z2099" s="8" t="e">
        <v>#N/A</v>
      </c>
      <c r="AA2099" s="30" t="e">
        <v>#N/A</v>
      </c>
      <c r="AB2099" t="e">
        <v>#N/A</v>
      </c>
      <c r="AC2099" t="e">
        <v>#N/A</v>
      </c>
      <c r="AD2099" t="e">
        <v>#N/A</v>
      </c>
      <c r="AE2099" t="e">
        <v>#N/A</v>
      </c>
      <c r="AF2099" t="e">
        <v>#N/A</v>
      </c>
    </row>
    <row r="2100" spans="1:32" x14ac:dyDescent="0.25">
      <c r="A2100" t="e">
        <v>#N/A</v>
      </c>
      <c r="B2100" s="33" t="e">
        <v>#N/A</v>
      </c>
      <c r="C2100" t="e">
        <v>#N/A</v>
      </c>
      <c r="D2100" t="e">
        <v>#N/A</v>
      </c>
      <c r="E2100" s="69" t="e">
        <v>#N/A</v>
      </c>
      <c r="F2100" s="3" t="e">
        <v>#N/A</v>
      </c>
      <c r="G2100" s="3" t="e">
        <v>#N/A</v>
      </c>
      <c r="H2100" s="3" t="e">
        <v>#N/A</v>
      </c>
      <c r="I2100" s="80" t="e">
        <v>#N/A</v>
      </c>
      <c r="J2100" s="80" t="e">
        <v>#N/A</v>
      </c>
      <c r="K2100" s="85" t="e">
        <v>#N/A</v>
      </c>
      <c r="L2100" s="9" t="e">
        <v>#N/A</v>
      </c>
      <c r="M2100" s="93" t="e">
        <v>#N/A</v>
      </c>
      <c r="N2100" s="8" t="e">
        <v>#N/A</v>
      </c>
      <c r="O2100" t="e">
        <v>#N/A</v>
      </c>
      <c r="P2100" t="e">
        <v>#N/A</v>
      </c>
      <c r="Q2100" t="e">
        <v>#N/A</v>
      </c>
      <c r="R2100" s="2" t="e">
        <v>#N/A</v>
      </c>
      <c r="S2100" t="e">
        <v>#N/A</v>
      </c>
      <c r="T2100" s="3" t="e">
        <v>#N/A</v>
      </c>
      <c r="U2100" s="3" t="e">
        <v>#N/A</v>
      </c>
      <c r="V2100" t="e">
        <v>#N/A</v>
      </c>
      <c r="W2100" t="e">
        <v>#N/A</v>
      </c>
      <c r="X2100" t="e">
        <v>#N/A</v>
      </c>
      <c r="Y2100" s="3" t="e">
        <v>#N/A</v>
      </c>
      <c r="Z2100" s="8" t="e">
        <v>#N/A</v>
      </c>
      <c r="AA2100" s="30" t="e">
        <v>#N/A</v>
      </c>
      <c r="AB2100" t="e">
        <v>#N/A</v>
      </c>
      <c r="AC2100" t="e">
        <v>#N/A</v>
      </c>
      <c r="AD2100" t="e">
        <v>#N/A</v>
      </c>
      <c r="AE2100" t="e">
        <v>#N/A</v>
      </c>
      <c r="AF2100" t="e">
        <v>#N/A</v>
      </c>
    </row>
    <row r="2101" spans="1:32" x14ac:dyDescent="0.25">
      <c r="A2101" t="e">
        <v>#N/A</v>
      </c>
      <c r="B2101" s="33" t="e">
        <v>#N/A</v>
      </c>
      <c r="C2101" t="e">
        <v>#N/A</v>
      </c>
      <c r="D2101" t="e">
        <v>#N/A</v>
      </c>
      <c r="E2101" s="69" t="e">
        <v>#N/A</v>
      </c>
      <c r="F2101" s="3" t="e">
        <v>#N/A</v>
      </c>
      <c r="G2101" s="3" t="e">
        <v>#N/A</v>
      </c>
      <c r="H2101" s="3" t="e">
        <v>#N/A</v>
      </c>
      <c r="I2101" s="80" t="e">
        <v>#N/A</v>
      </c>
      <c r="J2101" s="80" t="e">
        <v>#N/A</v>
      </c>
      <c r="K2101" s="85" t="e">
        <v>#N/A</v>
      </c>
      <c r="L2101" s="9" t="e">
        <v>#N/A</v>
      </c>
      <c r="M2101" s="93" t="e">
        <v>#N/A</v>
      </c>
      <c r="N2101" s="8" t="e">
        <v>#N/A</v>
      </c>
      <c r="O2101" t="e">
        <v>#N/A</v>
      </c>
      <c r="P2101" t="e">
        <v>#N/A</v>
      </c>
      <c r="Q2101" t="e">
        <v>#N/A</v>
      </c>
      <c r="R2101" s="2" t="e">
        <v>#N/A</v>
      </c>
      <c r="S2101" t="e">
        <v>#N/A</v>
      </c>
      <c r="T2101" s="3" t="e">
        <v>#N/A</v>
      </c>
      <c r="U2101" s="3" t="e">
        <v>#N/A</v>
      </c>
      <c r="V2101" t="e">
        <v>#N/A</v>
      </c>
      <c r="W2101" t="e">
        <v>#N/A</v>
      </c>
      <c r="X2101" t="e">
        <v>#N/A</v>
      </c>
      <c r="Y2101" s="3" t="e">
        <v>#N/A</v>
      </c>
      <c r="Z2101" s="8" t="e">
        <v>#N/A</v>
      </c>
      <c r="AA2101" s="30" t="e">
        <v>#N/A</v>
      </c>
      <c r="AB2101" t="e">
        <v>#N/A</v>
      </c>
      <c r="AC2101" t="e">
        <v>#N/A</v>
      </c>
      <c r="AD2101" t="e">
        <v>#N/A</v>
      </c>
      <c r="AE2101" t="e">
        <v>#N/A</v>
      </c>
      <c r="AF2101" t="e">
        <v>#N/A</v>
      </c>
    </row>
    <row r="2102" spans="1:32" x14ac:dyDescent="0.25">
      <c r="A2102" t="e">
        <v>#N/A</v>
      </c>
      <c r="B2102" s="33" t="e">
        <v>#N/A</v>
      </c>
      <c r="C2102" t="e">
        <v>#N/A</v>
      </c>
      <c r="D2102" t="e">
        <v>#N/A</v>
      </c>
      <c r="E2102" s="69" t="e">
        <v>#N/A</v>
      </c>
      <c r="F2102" s="3" t="e">
        <v>#N/A</v>
      </c>
      <c r="G2102" s="3" t="e">
        <v>#N/A</v>
      </c>
      <c r="H2102" s="3" t="e">
        <v>#N/A</v>
      </c>
      <c r="I2102" s="80" t="e">
        <v>#N/A</v>
      </c>
      <c r="J2102" s="80" t="e">
        <v>#N/A</v>
      </c>
      <c r="K2102" s="85" t="e">
        <v>#N/A</v>
      </c>
      <c r="L2102" s="9" t="e">
        <v>#N/A</v>
      </c>
      <c r="M2102" s="93" t="e">
        <v>#N/A</v>
      </c>
      <c r="N2102" s="8" t="e">
        <v>#N/A</v>
      </c>
      <c r="O2102" t="e">
        <v>#N/A</v>
      </c>
      <c r="P2102" t="e">
        <v>#N/A</v>
      </c>
      <c r="Q2102" t="e">
        <v>#N/A</v>
      </c>
      <c r="R2102" s="2" t="e">
        <v>#N/A</v>
      </c>
      <c r="S2102" t="e">
        <v>#N/A</v>
      </c>
      <c r="T2102" s="3" t="e">
        <v>#N/A</v>
      </c>
      <c r="U2102" s="3" t="e">
        <v>#N/A</v>
      </c>
      <c r="V2102" t="e">
        <v>#N/A</v>
      </c>
      <c r="W2102" t="e">
        <v>#N/A</v>
      </c>
      <c r="X2102" t="e">
        <v>#N/A</v>
      </c>
      <c r="Y2102" s="3" t="e">
        <v>#N/A</v>
      </c>
      <c r="Z2102" s="8" t="e">
        <v>#N/A</v>
      </c>
      <c r="AA2102" s="30" t="e">
        <v>#N/A</v>
      </c>
      <c r="AB2102" t="e">
        <v>#N/A</v>
      </c>
      <c r="AC2102" t="e">
        <v>#N/A</v>
      </c>
      <c r="AD2102" t="e">
        <v>#N/A</v>
      </c>
      <c r="AE2102" t="e">
        <v>#N/A</v>
      </c>
      <c r="AF2102" t="e">
        <v>#N/A</v>
      </c>
    </row>
    <row r="2103" spans="1:32" x14ac:dyDescent="0.25">
      <c r="A2103" t="e">
        <v>#N/A</v>
      </c>
      <c r="B2103" s="33" t="e">
        <v>#N/A</v>
      </c>
      <c r="C2103" t="e">
        <v>#N/A</v>
      </c>
      <c r="D2103" t="e">
        <v>#N/A</v>
      </c>
      <c r="E2103" s="69" t="e">
        <v>#N/A</v>
      </c>
      <c r="F2103" s="3" t="e">
        <v>#N/A</v>
      </c>
      <c r="G2103" s="3" t="e">
        <v>#N/A</v>
      </c>
      <c r="H2103" s="3" t="e">
        <v>#N/A</v>
      </c>
      <c r="I2103" s="80" t="e">
        <v>#N/A</v>
      </c>
      <c r="J2103" s="80" t="e">
        <v>#N/A</v>
      </c>
      <c r="K2103" s="85" t="e">
        <v>#N/A</v>
      </c>
      <c r="L2103" s="9" t="e">
        <v>#N/A</v>
      </c>
      <c r="M2103" s="93" t="e">
        <v>#N/A</v>
      </c>
      <c r="N2103" s="8" t="e">
        <v>#N/A</v>
      </c>
      <c r="O2103" t="e">
        <v>#N/A</v>
      </c>
      <c r="P2103" t="e">
        <v>#N/A</v>
      </c>
      <c r="Q2103" t="e">
        <v>#N/A</v>
      </c>
      <c r="R2103" s="2" t="e">
        <v>#N/A</v>
      </c>
      <c r="S2103" t="e">
        <v>#N/A</v>
      </c>
      <c r="T2103" s="3" t="e">
        <v>#N/A</v>
      </c>
      <c r="U2103" s="3" t="e">
        <v>#N/A</v>
      </c>
      <c r="V2103" t="e">
        <v>#N/A</v>
      </c>
      <c r="W2103" t="e">
        <v>#N/A</v>
      </c>
      <c r="X2103" t="e">
        <v>#N/A</v>
      </c>
      <c r="Y2103" s="3" t="e">
        <v>#N/A</v>
      </c>
      <c r="Z2103" s="8" t="e">
        <v>#N/A</v>
      </c>
      <c r="AA2103" s="30" t="e">
        <v>#N/A</v>
      </c>
      <c r="AB2103" t="e">
        <v>#N/A</v>
      </c>
      <c r="AC2103" t="e">
        <v>#N/A</v>
      </c>
      <c r="AD2103" t="e">
        <v>#N/A</v>
      </c>
      <c r="AE2103" t="e">
        <v>#N/A</v>
      </c>
      <c r="AF2103" t="e">
        <v>#N/A</v>
      </c>
    </row>
    <row r="2104" spans="1:32" x14ac:dyDescent="0.25">
      <c r="A2104" t="e">
        <v>#N/A</v>
      </c>
      <c r="B2104" s="33" t="e">
        <v>#N/A</v>
      </c>
      <c r="C2104" t="e">
        <v>#N/A</v>
      </c>
      <c r="D2104" t="e">
        <v>#N/A</v>
      </c>
      <c r="E2104" s="69" t="e">
        <v>#N/A</v>
      </c>
      <c r="F2104" s="3" t="e">
        <v>#N/A</v>
      </c>
      <c r="G2104" s="3" t="e">
        <v>#N/A</v>
      </c>
      <c r="H2104" s="3" t="e">
        <v>#N/A</v>
      </c>
      <c r="I2104" s="80" t="e">
        <v>#N/A</v>
      </c>
      <c r="J2104" s="80" t="e">
        <v>#N/A</v>
      </c>
      <c r="K2104" s="85" t="e">
        <v>#N/A</v>
      </c>
      <c r="L2104" s="9" t="e">
        <v>#N/A</v>
      </c>
      <c r="M2104" s="93" t="e">
        <v>#N/A</v>
      </c>
      <c r="N2104" s="8" t="e">
        <v>#N/A</v>
      </c>
      <c r="O2104" t="e">
        <v>#N/A</v>
      </c>
      <c r="P2104" t="e">
        <v>#N/A</v>
      </c>
      <c r="Q2104" t="e">
        <v>#N/A</v>
      </c>
      <c r="R2104" s="2" t="e">
        <v>#N/A</v>
      </c>
      <c r="S2104" t="e">
        <v>#N/A</v>
      </c>
      <c r="T2104" s="3" t="e">
        <v>#N/A</v>
      </c>
      <c r="U2104" s="3" t="e">
        <v>#N/A</v>
      </c>
      <c r="V2104" t="e">
        <v>#N/A</v>
      </c>
      <c r="W2104" t="e">
        <v>#N/A</v>
      </c>
      <c r="X2104" t="e">
        <v>#N/A</v>
      </c>
      <c r="Y2104" s="3" t="e">
        <v>#N/A</v>
      </c>
      <c r="Z2104" s="8" t="e">
        <v>#N/A</v>
      </c>
      <c r="AA2104" s="30" t="e">
        <v>#N/A</v>
      </c>
      <c r="AB2104" t="e">
        <v>#N/A</v>
      </c>
      <c r="AC2104" t="e">
        <v>#N/A</v>
      </c>
      <c r="AD2104" t="e">
        <v>#N/A</v>
      </c>
      <c r="AE2104" t="e">
        <v>#N/A</v>
      </c>
      <c r="AF2104" t="e">
        <v>#N/A</v>
      </c>
    </row>
    <row r="2105" spans="1:32" x14ac:dyDescent="0.25">
      <c r="A2105" t="e">
        <v>#N/A</v>
      </c>
      <c r="B2105" s="33" t="e">
        <v>#N/A</v>
      </c>
      <c r="C2105" t="e">
        <v>#N/A</v>
      </c>
      <c r="D2105" t="e">
        <v>#N/A</v>
      </c>
      <c r="E2105" s="69" t="e">
        <v>#N/A</v>
      </c>
      <c r="F2105" s="3" t="e">
        <v>#N/A</v>
      </c>
      <c r="G2105" s="3" t="e">
        <v>#N/A</v>
      </c>
      <c r="H2105" s="3" t="e">
        <v>#N/A</v>
      </c>
      <c r="I2105" s="80" t="e">
        <v>#N/A</v>
      </c>
      <c r="J2105" s="80" t="e">
        <v>#N/A</v>
      </c>
      <c r="K2105" s="85" t="e">
        <v>#N/A</v>
      </c>
      <c r="L2105" s="9" t="e">
        <v>#N/A</v>
      </c>
      <c r="M2105" s="93" t="e">
        <v>#N/A</v>
      </c>
      <c r="N2105" s="8" t="e">
        <v>#N/A</v>
      </c>
      <c r="O2105" t="e">
        <v>#N/A</v>
      </c>
      <c r="P2105" t="e">
        <v>#N/A</v>
      </c>
      <c r="Q2105" t="e">
        <v>#N/A</v>
      </c>
      <c r="R2105" s="2" t="e">
        <v>#N/A</v>
      </c>
      <c r="S2105" t="e">
        <v>#N/A</v>
      </c>
      <c r="T2105" s="3" t="e">
        <v>#N/A</v>
      </c>
      <c r="U2105" s="3" t="e">
        <v>#N/A</v>
      </c>
      <c r="V2105" t="e">
        <v>#N/A</v>
      </c>
      <c r="W2105" t="e">
        <v>#N/A</v>
      </c>
      <c r="X2105" t="e">
        <v>#N/A</v>
      </c>
      <c r="Y2105" s="3" t="e">
        <v>#N/A</v>
      </c>
      <c r="Z2105" s="8" t="e">
        <v>#N/A</v>
      </c>
      <c r="AA2105" s="30" t="e">
        <v>#N/A</v>
      </c>
      <c r="AB2105" t="e">
        <v>#N/A</v>
      </c>
      <c r="AC2105" t="e">
        <v>#N/A</v>
      </c>
      <c r="AD2105" t="e">
        <v>#N/A</v>
      </c>
      <c r="AE2105" t="e">
        <v>#N/A</v>
      </c>
      <c r="AF2105" t="e">
        <v>#N/A</v>
      </c>
    </row>
    <row r="2106" spans="1:32" x14ac:dyDescent="0.25">
      <c r="A2106" t="e">
        <v>#N/A</v>
      </c>
      <c r="B2106" s="33" t="e">
        <v>#N/A</v>
      </c>
      <c r="C2106" t="e">
        <v>#N/A</v>
      </c>
      <c r="D2106" t="e">
        <v>#N/A</v>
      </c>
      <c r="E2106" s="69" t="e">
        <v>#N/A</v>
      </c>
      <c r="F2106" s="3" t="e">
        <v>#N/A</v>
      </c>
      <c r="G2106" s="3" t="e">
        <v>#N/A</v>
      </c>
      <c r="H2106" s="3" t="e">
        <v>#N/A</v>
      </c>
      <c r="I2106" s="80" t="e">
        <v>#N/A</v>
      </c>
      <c r="J2106" s="80" t="e">
        <v>#N/A</v>
      </c>
      <c r="K2106" s="85" t="e">
        <v>#N/A</v>
      </c>
      <c r="L2106" s="9" t="e">
        <v>#N/A</v>
      </c>
      <c r="M2106" s="93" t="e">
        <v>#N/A</v>
      </c>
      <c r="N2106" s="8" t="e">
        <v>#N/A</v>
      </c>
      <c r="O2106" t="e">
        <v>#N/A</v>
      </c>
      <c r="P2106" t="e">
        <v>#N/A</v>
      </c>
      <c r="Q2106" t="e">
        <v>#N/A</v>
      </c>
      <c r="R2106" s="2" t="e">
        <v>#N/A</v>
      </c>
      <c r="S2106" t="e">
        <v>#N/A</v>
      </c>
      <c r="T2106" s="3" t="e">
        <v>#N/A</v>
      </c>
      <c r="U2106" s="3" t="e">
        <v>#N/A</v>
      </c>
      <c r="V2106" t="e">
        <v>#N/A</v>
      </c>
      <c r="W2106" t="e">
        <v>#N/A</v>
      </c>
      <c r="X2106" t="e">
        <v>#N/A</v>
      </c>
      <c r="Y2106" s="3" t="e">
        <v>#N/A</v>
      </c>
      <c r="Z2106" s="8" t="e">
        <v>#N/A</v>
      </c>
      <c r="AA2106" s="30" t="e">
        <v>#N/A</v>
      </c>
      <c r="AB2106" t="e">
        <v>#N/A</v>
      </c>
      <c r="AC2106" t="e">
        <v>#N/A</v>
      </c>
      <c r="AD2106" t="e">
        <v>#N/A</v>
      </c>
      <c r="AE2106" t="e">
        <v>#N/A</v>
      </c>
      <c r="AF2106" t="e">
        <v>#N/A</v>
      </c>
    </row>
    <row r="2107" spans="1:32" x14ac:dyDescent="0.25">
      <c r="A2107" t="e">
        <v>#N/A</v>
      </c>
      <c r="B2107" s="33" t="e">
        <v>#N/A</v>
      </c>
      <c r="C2107" t="e">
        <v>#N/A</v>
      </c>
      <c r="D2107" t="e">
        <v>#N/A</v>
      </c>
      <c r="E2107" s="69" t="e">
        <v>#N/A</v>
      </c>
      <c r="F2107" s="3" t="e">
        <v>#N/A</v>
      </c>
      <c r="G2107" s="3" t="e">
        <v>#N/A</v>
      </c>
      <c r="H2107" s="3" t="e">
        <v>#N/A</v>
      </c>
      <c r="I2107" s="80" t="e">
        <v>#N/A</v>
      </c>
      <c r="J2107" s="80" t="e">
        <v>#N/A</v>
      </c>
      <c r="K2107" s="85" t="e">
        <v>#N/A</v>
      </c>
      <c r="L2107" s="9" t="e">
        <v>#N/A</v>
      </c>
      <c r="M2107" s="93" t="e">
        <v>#N/A</v>
      </c>
      <c r="N2107" s="8" t="e">
        <v>#N/A</v>
      </c>
      <c r="O2107" t="e">
        <v>#N/A</v>
      </c>
      <c r="P2107" t="e">
        <v>#N/A</v>
      </c>
      <c r="Q2107" t="e">
        <v>#N/A</v>
      </c>
      <c r="R2107" s="2" t="e">
        <v>#N/A</v>
      </c>
      <c r="S2107" t="e">
        <v>#N/A</v>
      </c>
      <c r="T2107" s="3" t="e">
        <v>#N/A</v>
      </c>
      <c r="U2107" s="3" t="e">
        <v>#N/A</v>
      </c>
      <c r="V2107" t="e">
        <v>#N/A</v>
      </c>
      <c r="W2107" t="e">
        <v>#N/A</v>
      </c>
      <c r="X2107" t="e">
        <v>#N/A</v>
      </c>
      <c r="Y2107" s="3" t="e">
        <v>#N/A</v>
      </c>
      <c r="Z2107" s="8" t="e">
        <v>#N/A</v>
      </c>
      <c r="AA2107" s="30" t="e">
        <v>#N/A</v>
      </c>
      <c r="AB2107" t="e">
        <v>#N/A</v>
      </c>
      <c r="AC2107" t="e">
        <v>#N/A</v>
      </c>
      <c r="AD2107" t="e">
        <v>#N/A</v>
      </c>
      <c r="AE2107" t="e">
        <v>#N/A</v>
      </c>
      <c r="AF2107" t="e">
        <v>#N/A</v>
      </c>
    </row>
    <row r="2108" spans="1:32" x14ac:dyDescent="0.25">
      <c r="A2108" t="e">
        <v>#N/A</v>
      </c>
      <c r="B2108" s="33" t="e">
        <v>#N/A</v>
      </c>
      <c r="C2108" t="e">
        <v>#N/A</v>
      </c>
      <c r="D2108" t="e">
        <v>#N/A</v>
      </c>
      <c r="E2108" s="69" t="e">
        <v>#N/A</v>
      </c>
      <c r="F2108" s="3" t="e">
        <v>#N/A</v>
      </c>
      <c r="G2108" s="3" t="e">
        <v>#N/A</v>
      </c>
      <c r="H2108" s="3" t="e">
        <v>#N/A</v>
      </c>
      <c r="I2108" s="80" t="e">
        <v>#N/A</v>
      </c>
      <c r="J2108" s="80" t="e">
        <v>#N/A</v>
      </c>
      <c r="K2108" s="85" t="e">
        <v>#N/A</v>
      </c>
      <c r="L2108" s="9" t="e">
        <v>#N/A</v>
      </c>
      <c r="M2108" s="93" t="e">
        <v>#N/A</v>
      </c>
      <c r="N2108" s="8" t="e">
        <v>#N/A</v>
      </c>
      <c r="O2108" t="e">
        <v>#N/A</v>
      </c>
      <c r="P2108" t="e">
        <v>#N/A</v>
      </c>
      <c r="Q2108" t="e">
        <v>#N/A</v>
      </c>
      <c r="R2108" s="2" t="e">
        <v>#N/A</v>
      </c>
      <c r="S2108" t="e">
        <v>#N/A</v>
      </c>
      <c r="T2108" s="3" t="e">
        <v>#N/A</v>
      </c>
      <c r="U2108" s="3" t="e">
        <v>#N/A</v>
      </c>
      <c r="V2108" t="e">
        <v>#N/A</v>
      </c>
      <c r="W2108" t="e">
        <v>#N/A</v>
      </c>
      <c r="X2108" t="e">
        <v>#N/A</v>
      </c>
      <c r="Y2108" s="3" t="e">
        <v>#N/A</v>
      </c>
      <c r="Z2108" s="8" t="e">
        <v>#N/A</v>
      </c>
      <c r="AA2108" s="30" t="e">
        <v>#N/A</v>
      </c>
      <c r="AB2108" t="e">
        <v>#N/A</v>
      </c>
      <c r="AC2108" t="e">
        <v>#N/A</v>
      </c>
      <c r="AD2108" t="e">
        <v>#N/A</v>
      </c>
      <c r="AE2108" t="e">
        <v>#N/A</v>
      </c>
      <c r="AF2108" t="e">
        <v>#N/A</v>
      </c>
    </row>
    <row r="2109" spans="1:32" x14ac:dyDescent="0.25">
      <c r="A2109" t="e">
        <v>#N/A</v>
      </c>
      <c r="B2109" s="33" t="e">
        <v>#N/A</v>
      </c>
      <c r="C2109" t="e">
        <v>#N/A</v>
      </c>
      <c r="D2109" t="e">
        <v>#N/A</v>
      </c>
      <c r="E2109" s="69" t="e">
        <v>#N/A</v>
      </c>
      <c r="F2109" s="3" t="e">
        <v>#N/A</v>
      </c>
      <c r="G2109" s="3" t="e">
        <v>#N/A</v>
      </c>
      <c r="H2109" s="3" t="e">
        <v>#N/A</v>
      </c>
      <c r="I2109" s="80" t="e">
        <v>#N/A</v>
      </c>
      <c r="J2109" s="80" t="e">
        <v>#N/A</v>
      </c>
      <c r="K2109" s="85" t="e">
        <v>#N/A</v>
      </c>
      <c r="L2109" s="9" t="e">
        <v>#N/A</v>
      </c>
      <c r="M2109" s="93" t="e">
        <v>#N/A</v>
      </c>
      <c r="N2109" s="8" t="e">
        <v>#N/A</v>
      </c>
      <c r="O2109" t="e">
        <v>#N/A</v>
      </c>
      <c r="P2109" t="e">
        <v>#N/A</v>
      </c>
      <c r="Q2109" t="e">
        <v>#N/A</v>
      </c>
      <c r="R2109" s="2" t="e">
        <v>#N/A</v>
      </c>
      <c r="S2109" t="e">
        <v>#N/A</v>
      </c>
      <c r="T2109" s="3" t="e">
        <v>#N/A</v>
      </c>
      <c r="U2109" s="3" t="e">
        <v>#N/A</v>
      </c>
      <c r="V2109" t="e">
        <v>#N/A</v>
      </c>
      <c r="W2109" t="e">
        <v>#N/A</v>
      </c>
      <c r="X2109" t="e">
        <v>#N/A</v>
      </c>
      <c r="Y2109" s="3" t="e">
        <v>#N/A</v>
      </c>
      <c r="Z2109" s="8" t="e">
        <v>#N/A</v>
      </c>
      <c r="AA2109" s="30" t="e">
        <v>#N/A</v>
      </c>
      <c r="AB2109" t="e">
        <v>#N/A</v>
      </c>
      <c r="AC2109" t="e">
        <v>#N/A</v>
      </c>
      <c r="AD2109" t="e">
        <v>#N/A</v>
      </c>
      <c r="AE2109" t="e">
        <v>#N/A</v>
      </c>
      <c r="AF2109" t="e">
        <v>#N/A</v>
      </c>
    </row>
    <row r="2110" spans="1:32" x14ac:dyDescent="0.25">
      <c r="A2110" t="e">
        <v>#N/A</v>
      </c>
      <c r="B2110" s="33" t="e">
        <v>#N/A</v>
      </c>
      <c r="C2110" t="e">
        <v>#N/A</v>
      </c>
      <c r="D2110" t="e">
        <v>#N/A</v>
      </c>
      <c r="E2110" s="69" t="e">
        <v>#N/A</v>
      </c>
      <c r="F2110" s="3" t="e">
        <v>#N/A</v>
      </c>
      <c r="G2110" s="3" t="e">
        <v>#N/A</v>
      </c>
      <c r="H2110" s="3" t="e">
        <v>#N/A</v>
      </c>
      <c r="I2110" s="80" t="e">
        <v>#N/A</v>
      </c>
      <c r="J2110" s="80" t="e">
        <v>#N/A</v>
      </c>
      <c r="K2110" s="85" t="e">
        <v>#N/A</v>
      </c>
      <c r="L2110" s="9" t="e">
        <v>#N/A</v>
      </c>
      <c r="M2110" s="93" t="e">
        <v>#N/A</v>
      </c>
      <c r="N2110" s="8" t="e">
        <v>#N/A</v>
      </c>
      <c r="O2110" t="e">
        <v>#N/A</v>
      </c>
      <c r="P2110" t="e">
        <v>#N/A</v>
      </c>
      <c r="Q2110" t="e">
        <v>#N/A</v>
      </c>
      <c r="R2110" s="2" t="e">
        <v>#N/A</v>
      </c>
      <c r="S2110" t="e">
        <v>#N/A</v>
      </c>
      <c r="T2110" s="3" t="e">
        <v>#N/A</v>
      </c>
      <c r="U2110" s="3" t="e">
        <v>#N/A</v>
      </c>
      <c r="V2110" t="e">
        <v>#N/A</v>
      </c>
      <c r="W2110" t="e">
        <v>#N/A</v>
      </c>
      <c r="X2110" t="e">
        <v>#N/A</v>
      </c>
      <c r="Y2110" s="3" t="e">
        <v>#N/A</v>
      </c>
      <c r="Z2110" s="8" t="e">
        <v>#N/A</v>
      </c>
      <c r="AA2110" s="30" t="e">
        <v>#N/A</v>
      </c>
      <c r="AB2110" t="e">
        <v>#N/A</v>
      </c>
      <c r="AC2110" t="e">
        <v>#N/A</v>
      </c>
      <c r="AD2110" t="e">
        <v>#N/A</v>
      </c>
      <c r="AE2110" t="e">
        <v>#N/A</v>
      </c>
      <c r="AF2110" t="e">
        <v>#N/A</v>
      </c>
    </row>
    <row r="2111" spans="1:32" x14ac:dyDescent="0.25">
      <c r="A2111" t="e">
        <v>#N/A</v>
      </c>
      <c r="B2111" s="33" t="e">
        <v>#N/A</v>
      </c>
      <c r="C2111" t="e">
        <v>#N/A</v>
      </c>
      <c r="D2111" t="e">
        <v>#N/A</v>
      </c>
      <c r="E2111" s="69" t="e">
        <v>#N/A</v>
      </c>
      <c r="F2111" s="3" t="e">
        <v>#N/A</v>
      </c>
      <c r="G2111" s="3" t="e">
        <v>#N/A</v>
      </c>
      <c r="H2111" s="3" t="e">
        <v>#N/A</v>
      </c>
      <c r="I2111" s="80" t="e">
        <v>#N/A</v>
      </c>
      <c r="J2111" s="80" t="e">
        <v>#N/A</v>
      </c>
      <c r="K2111" s="85" t="e">
        <v>#N/A</v>
      </c>
      <c r="L2111" s="9" t="e">
        <v>#N/A</v>
      </c>
      <c r="M2111" s="93" t="e">
        <v>#N/A</v>
      </c>
      <c r="N2111" s="8" t="e">
        <v>#N/A</v>
      </c>
      <c r="O2111" t="e">
        <v>#N/A</v>
      </c>
      <c r="P2111" t="e">
        <v>#N/A</v>
      </c>
      <c r="Q2111" t="e">
        <v>#N/A</v>
      </c>
      <c r="R2111" s="2" t="e">
        <v>#N/A</v>
      </c>
      <c r="S2111" t="e">
        <v>#N/A</v>
      </c>
      <c r="T2111" s="3" t="e">
        <v>#N/A</v>
      </c>
      <c r="U2111" s="3" t="e">
        <v>#N/A</v>
      </c>
      <c r="V2111" t="e">
        <v>#N/A</v>
      </c>
      <c r="W2111" t="e">
        <v>#N/A</v>
      </c>
      <c r="X2111" t="e">
        <v>#N/A</v>
      </c>
      <c r="Y2111" s="3" t="e">
        <v>#N/A</v>
      </c>
      <c r="Z2111" s="8" t="e">
        <v>#N/A</v>
      </c>
      <c r="AA2111" s="30" t="e">
        <v>#N/A</v>
      </c>
      <c r="AB2111" t="e">
        <v>#N/A</v>
      </c>
      <c r="AC2111" t="e">
        <v>#N/A</v>
      </c>
      <c r="AD2111" t="e">
        <v>#N/A</v>
      </c>
      <c r="AE2111" t="e">
        <v>#N/A</v>
      </c>
      <c r="AF2111" t="e">
        <v>#N/A</v>
      </c>
    </row>
    <row r="2112" spans="1:32" x14ac:dyDescent="0.25">
      <c r="A2112" t="e">
        <v>#N/A</v>
      </c>
      <c r="B2112" s="33" t="e">
        <v>#N/A</v>
      </c>
      <c r="C2112" t="e">
        <v>#N/A</v>
      </c>
      <c r="D2112" t="e">
        <v>#N/A</v>
      </c>
      <c r="E2112" s="69" t="e">
        <v>#N/A</v>
      </c>
      <c r="F2112" s="3" t="e">
        <v>#N/A</v>
      </c>
      <c r="G2112" s="3" t="e">
        <v>#N/A</v>
      </c>
      <c r="H2112" s="3" t="e">
        <v>#N/A</v>
      </c>
      <c r="I2112" s="80" t="e">
        <v>#N/A</v>
      </c>
      <c r="J2112" s="80" t="e">
        <v>#N/A</v>
      </c>
      <c r="K2112" s="85" t="e">
        <v>#N/A</v>
      </c>
      <c r="L2112" s="9" t="e">
        <v>#N/A</v>
      </c>
      <c r="M2112" s="93" t="e">
        <v>#N/A</v>
      </c>
      <c r="N2112" s="8" t="e">
        <v>#N/A</v>
      </c>
      <c r="O2112" t="e">
        <v>#N/A</v>
      </c>
      <c r="P2112" t="e">
        <v>#N/A</v>
      </c>
      <c r="Q2112" t="e">
        <v>#N/A</v>
      </c>
      <c r="R2112" s="2" t="e">
        <v>#N/A</v>
      </c>
      <c r="S2112" t="e">
        <v>#N/A</v>
      </c>
      <c r="T2112" s="3" t="e">
        <v>#N/A</v>
      </c>
      <c r="U2112" s="3" t="e">
        <v>#N/A</v>
      </c>
      <c r="V2112" t="e">
        <v>#N/A</v>
      </c>
      <c r="W2112" t="e">
        <v>#N/A</v>
      </c>
      <c r="X2112" t="e">
        <v>#N/A</v>
      </c>
      <c r="Y2112" s="3" t="e">
        <v>#N/A</v>
      </c>
      <c r="Z2112" s="8" t="e">
        <v>#N/A</v>
      </c>
      <c r="AA2112" s="30" t="e">
        <v>#N/A</v>
      </c>
      <c r="AB2112" t="e">
        <v>#N/A</v>
      </c>
      <c r="AC2112" t="e">
        <v>#N/A</v>
      </c>
      <c r="AD2112" t="e">
        <v>#N/A</v>
      </c>
      <c r="AE2112" t="e">
        <v>#N/A</v>
      </c>
      <c r="AF2112" t="e">
        <v>#N/A</v>
      </c>
    </row>
    <row r="2113" spans="1:32" x14ac:dyDescent="0.25">
      <c r="A2113" t="e">
        <v>#N/A</v>
      </c>
      <c r="B2113" s="33" t="e">
        <v>#N/A</v>
      </c>
      <c r="C2113" t="e">
        <v>#N/A</v>
      </c>
      <c r="D2113" t="e">
        <v>#N/A</v>
      </c>
      <c r="E2113" s="69" t="e">
        <v>#N/A</v>
      </c>
      <c r="F2113" s="3" t="e">
        <v>#N/A</v>
      </c>
      <c r="G2113" s="3" t="e">
        <v>#N/A</v>
      </c>
      <c r="H2113" s="3" t="e">
        <v>#N/A</v>
      </c>
      <c r="I2113" s="80" t="e">
        <v>#N/A</v>
      </c>
      <c r="J2113" s="80" t="e">
        <v>#N/A</v>
      </c>
      <c r="K2113" s="85" t="e">
        <v>#N/A</v>
      </c>
      <c r="L2113" s="9" t="e">
        <v>#N/A</v>
      </c>
      <c r="M2113" s="93" t="e">
        <v>#N/A</v>
      </c>
      <c r="N2113" s="8" t="e">
        <v>#N/A</v>
      </c>
      <c r="O2113" t="e">
        <v>#N/A</v>
      </c>
      <c r="P2113" t="e">
        <v>#N/A</v>
      </c>
      <c r="Q2113" t="e">
        <v>#N/A</v>
      </c>
      <c r="R2113" s="2" t="e">
        <v>#N/A</v>
      </c>
      <c r="S2113" t="e">
        <v>#N/A</v>
      </c>
      <c r="T2113" s="3" t="e">
        <v>#N/A</v>
      </c>
      <c r="U2113" s="3" t="e">
        <v>#N/A</v>
      </c>
      <c r="V2113" t="e">
        <v>#N/A</v>
      </c>
      <c r="W2113" t="e">
        <v>#N/A</v>
      </c>
      <c r="X2113" t="e">
        <v>#N/A</v>
      </c>
      <c r="Y2113" s="3" t="e">
        <v>#N/A</v>
      </c>
      <c r="Z2113" s="8" t="e">
        <v>#N/A</v>
      </c>
      <c r="AA2113" s="30" t="e">
        <v>#N/A</v>
      </c>
      <c r="AB2113" t="e">
        <v>#N/A</v>
      </c>
      <c r="AC2113" t="e">
        <v>#N/A</v>
      </c>
      <c r="AD2113" t="e">
        <v>#N/A</v>
      </c>
      <c r="AE2113" t="e">
        <v>#N/A</v>
      </c>
      <c r="AF2113" t="e">
        <v>#N/A</v>
      </c>
    </row>
    <row r="2114" spans="1:32" x14ac:dyDescent="0.25">
      <c r="A2114" t="e">
        <v>#N/A</v>
      </c>
      <c r="B2114" s="33" t="e">
        <v>#N/A</v>
      </c>
      <c r="C2114" t="e">
        <v>#N/A</v>
      </c>
      <c r="D2114" t="e">
        <v>#N/A</v>
      </c>
      <c r="E2114" s="69" t="e">
        <v>#N/A</v>
      </c>
      <c r="F2114" s="3" t="e">
        <v>#N/A</v>
      </c>
      <c r="G2114" s="3" t="e">
        <v>#N/A</v>
      </c>
      <c r="H2114" s="3" t="e">
        <v>#N/A</v>
      </c>
      <c r="I2114" s="80" t="e">
        <v>#N/A</v>
      </c>
      <c r="J2114" s="80" t="e">
        <v>#N/A</v>
      </c>
      <c r="K2114" s="85" t="e">
        <v>#N/A</v>
      </c>
      <c r="L2114" s="9" t="e">
        <v>#N/A</v>
      </c>
      <c r="M2114" s="93" t="e">
        <v>#N/A</v>
      </c>
      <c r="N2114" s="8" t="e">
        <v>#N/A</v>
      </c>
      <c r="O2114" t="e">
        <v>#N/A</v>
      </c>
      <c r="P2114" t="e">
        <v>#N/A</v>
      </c>
      <c r="Q2114" t="e">
        <v>#N/A</v>
      </c>
      <c r="R2114" s="2" t="e">
        <v>#N/A</v>
      </c>
      <c r="S2114" t="e">
        <v>#N/A</v>
      </c>
      <c r="T2114" s="3" t="e">
        <v>#N/A</v>
      </c>
      <c r="U2114" s="3" t="e">
        <v>#N/A</v>
      </c>
      <c r="V2114" t="e">
        <v>#N/A</v>
      </c>
      <c r="W2114" t="e">
        <v>#N/A</v>
      </c>
      <c r="X2114" t="e">
        <v>#N/A</v>
      </c>
      <c r="Y2114" s="3" t="e">
        <v>#N/A</v>
      </c>
      <c r="Z2114" s="8" t="e">
        <v>#N/A</v>
      </c>
      <c r="AA2114" s="30" t="e">
        <v>#N/A</v>
      </c>
      <c r="AB2114" t="e">
        <v>#N/A</v>
      </c>
      <c r="AC2114" t="e">
        <v>#N/A</v>
      </c>
      <c r="AD2114" t="e">
        <v>#N/A</v>
      </c>
      <c r="AE2114" t="e">
        <v>#N/A</v>
      </c>
      <c r="AF2114" t="e">
        <v>#N/A</v>
      </c>
    </row>
    <row r="2115" spans="1:32" x14ac:dyDescent="0.25">
      <c r="A2115" t="e">
        <v>#N/A</v>
      </c>
      <c r="B2115" s="33" t="e">
        <v>#N/A</v>
      </c>
      <c r="C2115" t="e">
        <v>#N/A</v>
      </c>
      <c r="D2115" t="e">
        <v>#N/A</v>
      </c>
      <c r="E2115" s="69" t="e">
        <v>#N/A</v>
      </c>
      <c r="F2115" s="3" t="e">
        <v>#N/A</v>
      </c>
      <c r="G2115" s="3" t="e">
        <v>#N/A</v>
      </c>
      <c r="H2115" s="3" t="e">
        <v>#N/A</v>
      </c>
      <c r="I2115" s="80" t="e">
        <v>#N/A</v>
      </c>
      <c r="J2115" s="80" t="e">
        <v>#N/A</v>
      </c>
      <c r="K2115" s="85" t="e">
        <v>#N/A</v>
      </c>
      <c r="L2115" s="9" t="e">
        <v>#N/A</v>
      </c>
      <c r="M2115" s="93" t="e">
        <v>#N/A</v>
      </c>
      <c r="N2115" s="8" t="e">
        <v>#N/A</v>
      </c>
      <c r="O2115" t="e">
        <v>#N/A</v>
      </c>
      <c r="P2115" t="e">
        <v>#N/A</v>
      </c>
      <c r="Q2115" t="e">
        <v>#N/A</v>
      </c>
      <c r="R2115" s="2" t="e">
        <v>#N/A</v>
      </c>
      <c r="S2115" t="e">
        <v>#N/A</v>
      </c>
      <c r="T2115" s="3" t="e">
        <v>#N/A</v>
      </c>
      <c r="U2115" s="3" t="e">
        <v>#N/A</v>
      </c>
      <c r="V2115" t="e">
        <v>#N/A</v>
      </c>
      <c r="W2115" t="e">
        <v>#N/A</v>
      </c>
      <c r="X2115" t="e">
        <v>#N/A</v>
      </c>
      <c r="Y2115" s="3" t="e">
        <v>#N/A</v>
      </c>
      <c r="Z2115" s="8" t="e">
        <v>#N/A</v>
      </c>
      <c r="AA2115" s="30" t="e">
        <v>#N/A</v>
      </c>
      <c r="AB2115" t="e">
        <v>#N/A</v>
      </c>
      <c r="AC2115" t="e">
        <v>#N/A</v>
      </c>
      <c r="AD2115" t="e">
        <v>#N/A</v>
      </c>
      <c r="AE2115" t="e">
        <v>#N/A</v>
      </c>
      <c r="AF2115" t="e">
        <v>#N/A</v>
      </c>
    </row>
    <row r="2116" spans="1:32" x14ac:dyDescent="0.25">
      <c r="A2116" t="e">
        <v>#N/A</v>
      </c>
      <c r="B2116" s="33" t="e">
        <v>#N/A</v>
      </c>
      <c r="C2116" t="e">
        <v>#N/A</v>
      </c>
      <c r="D2116" t="e">
        <v>#N/A</v>
      </c>
      <c r="E2116" s="69" t="e">
        <v>#N/A</v>
      </c>
      <c r="F2116" s="3" t="e">
        <v>#N/A</v>
      </c>
      <c r="G2116" s="3" t="e">
        <v>#N/A</v>
      </c>
      <c r="H2116" s="3" t="e">
        <v>#N/A</v>
      </c>
      <c r="I2116" s="80" t="e">
        <v>#N/A</v>
      </c>
      <c r="J2116" s="80" t="e">
        <v>#N/A</v>
      </c>
      <c r="K2116" s="85" t="e">
        <v>#N/A</v>
      </c>
      <c r="L2116" s="9" t="e">
        <v>#N/A</v>
      </c>
      <c r="M2116" s="93" t="e">
        <v>#N/A</v>
      </c>
      <c r="N2116" s="8" t="e">
        <v>#N/A</v>
      </c>
      <c r="O2116" t="e">
        <v>#N/A</v>
      </c>
      <c r="P2116" t="e">
        <v>#N/A</v>
      </c>
      <c r="Q2116" t="e">
        <v>#N/A</v>
      </c>
      <c r="R2116" s="2" t="e">
        <v>#N/A</v>
      </c>
      <c r="S2116" t="e">
        <v>#N/A</v>
      </c>
      <c r="T2116" s="3" t="e">
        <v>#N/A</v>
      </c>
      <c r="U2116" s="3" t="e">
        <v>#N/A</v>
      </c>
      <c r="V2116" t="e">
        <v>#N/A</v>
      </c>
      <c r="W2116" t="e">
        <v>#N/A</v>
      </c>
      <c r="X2116" t="e">
        <v>#N/A</v>
      </c>
      <c r="Y2116" s="3" t="e">
        <v>#N/A</v>
      </c>
      <c r="Z2116" s="8" t="e">
        <v>#N/A</v>
      </c>
      <c r="AA2116" s="30" t="e">
        <v>#N/A</v>
      </c>
      <c r="AB2116" t="e">
        <v>#N/A</v>
      </c>
      <c r="AC2116" t="e">
        <v>#N/A</v>
      </c>
      <c r="AD2116" t="e">
        <v>#N/A</v>
      </c>
      <c r="AE2116" t="e">
        <v>#N/A</v>
      </c>
      <c r="AF2116" t="e">
        <v>#N/A</v>
      </c>
    </row>
    <row r="2117" spans="1:32" x14ac:dyDescent="0.25">
      <c r="A2117" t="e">
        <v>#N/A</v>
      </c>
      <c r="B2117" s="33" t="e">
        <v>#N/A</v>
      </c>
      <c r="C2117" t="e">
        <v>#N/A</v>
      </c>
      <c r="D2117" t="e">
        <v>#N/A</v>
      </c>
      <c r="E2117" s="69" t="e">
        <v>#N/A</v>
      </c>
      <c r="F2117" s="3" t="e">
        <v>#N/A</v>
      </c>
      <c r="G2117" s="3" t="e">
        <v>#N/A</v>
      </c>
      <c r="H2117" s="3" t="e">
        <v>#N/A</v>
      </c>
      <c r="I2117" s="80" t="e">
        <v>#N/A</v>
      </c>
      <c r="J2117" s="80" t="e">
        <v>#N/A</v>
      </c>
      <c r="K2117" s="85" t="e">
        <v>#N/A</v>
      </c>
      <c r="L2117" s="9" t="e">
        <v>#N/A</v>
      </c>
      <c r="M2117" s="93" t="e">
        <v>#N/A</v>
      </c>
      <c r="N2117" s="8" t="e">
        <v>#N/A</v>
      </c>
      <c r="O2117" t="e">
        <v>#N/A</v>
      </c>
      <c r="P2117" t="e">
        <v>#N/A</v>
      </c>
      <c r="Q2117" t="e">
        <v>#N/A</v>
      </c>
      <c r="R2117" s="2" t="e">
        <v>#N/A</v>
      </c>
      <c r="S2117" t="e">
        <v>#N/A</v>
      </c>
      <c r="T2117" s="3" t="e">
        <v>#N/A</v>
      </c>
      <c r="U2117" s="3" t="e">
        <v>#N/A</v>
      </c>
      <c r="V2117" t="e">
        <v>#N/A</v>
      </c>
      <c r="W2117" t="e">
        <v>#N/A</v>
      </c>
      <c r="X2117" t="e">
        <v>#N/A</v>
      </c>
      <c r="Y2117" s="3" t="e">
        <v>#N/A</v>
      </c>
      <c r="Z2117" s="8" t="e">
        <v>#N/A</v>
      </c>
      <c r="AA2117" s="30" t="e">
        <v>#N/A</v>
      </c>
      <c r="AB2117" t="e">
        <v>#N/A</v>
      </c>
      <c r="AC2117" t="e">
        <v>#N/A</v>
      </c>
      <c r="AD2117" t="e">
        <v>#N/A</v>
      </c>
      <c r="AE2117" t="e">
        <v>#N/A</v>
      </c>
      <c r="AF2117" t="e">
        <v>#N/A</v>
      </c>
    </row>
    <row r="2118" spans="1:32" x14ac:dyDescent="0.25">
      <c r="A2118" t="e">
        <v>#N/A</v>
      </c>
      <c r="B2118" s="33" t="e">
        <v>#N/A</v>
      </c>
      <c r="C2118" t="e">
        <v>#N/A</v>
      </c>
      <c r="D2118" t="e">
        <v>#N/A</v>
      </c>
      <c r="E2118" s="69" t="e">
        <v>#N/A</v>
      </c>
      <c r="F2118" s="3" t="e">
        <v>#N/A</v>
      </c>
      <c r="G2118" s="3" t="e">
        <v>#N/A</v>
      </c>
      <c r="H2118" s="3" t="e">
        <v>#N/A</v>
      </c>
      <c r="I2118" s="80" t="e">
        <v>#N/A</v>
      </c>
      <c r="J2118" s="80" t="e">
        <v>#N/A</v>
      </c>
      <c r="K2118" s="85" t="e">
        <v>#N/A</v>
      </c>
      <c r="L2118" s="9" t="e">
        <v>#N/A</v>
      </c>
      <c r="M2118" s="93" t="e">
        <v>#N/A</v>
      </c>
      <c r="N2118" s="8" t="e">
        <v>#N/A</v>
      </c>
      <c r="O2118" t="e">
        <v>#N/A</v>
      </c>
      <c r="P2118" t="e">
        <v>#N/A</v>
      </c>
      <c r="Q2118" t="e">
        <v>#N/A</v>
      </c>
      <c r="R2118" s="2" t="e">
        <v>#N/A</v>
      </c>
      <c r="S2118" t="e">
        <v>#N/A</v>
      </c>
      <c r="T2118" s="3" t="e">
        <v>#N/A</v>
      </c>
      <c r="U2118" s="3" t="e">
        <v>#N/A</v>
      </c>
      <c r="V2118" t="e">
        <v>#N/A</v>
      </c>
      <c r="W2118" t="e">
        <v>#N/A</v>
      </c>
      <c r="X2118" t="e">
        <v>#N/A</v>
      </c>
      <c r="Y2118" s="3" t="e">
        <v>#N/A</v>
      </c>
      <c r="Z2118" s="8" t="e">
        <v>#N/A</v>
      </c>
      <c r="AA2118" s="30" t="e">
        <v>#N/A</v>
      </c>
      <c r="AB2118" t="e">
        <v>#N/A</v>
      </c>
      <c r="AC2118" t="e">
        <v>#N/A</v>
      </c>
      <c r="AD2118" t="e">
        <v>#N/A</v>
      </c>
      <c r="AE2118" t="e">
        <v>#N/A</v>
      </c>
      <c r="AF2118" t="e">
        <v>#N/A</v>
      </c>
    </row>
    <row r="2119" spans="1:32" x14ac:dyDescent="0.25">
      <c r="A2119" t="e">
        <v>#N/A</v>
      </c>
      <c r="B2119" s="33" t="e">
        <v>#N/A</v>
      </c>
      <c r="C2119" t="e">
        <v>#N/A</v>
      </c>
      <c r="D2119" t="e">
        <v>#N/A</v>
      </c>
      <c r="E2119" s="69" t="e">
        <v>#N/A</v>
      </c>
      <c r="F2119" s="3" t="e">
        <v>#N/A</v>
      </c>
      <c r="G2119" s="3" t="e">
        <v>#N/A</v>
      </c>
      <c r="H2119" s="3" t="e">
        <v>#N/A</v>
      </c>
      <c r="I2119" s="80" t="e">
        <v>#N/A</v>
      </c>
      <c r="J2119" s="80" t="e">
        <v>#N/A</v>
      </c>
      <c r="K2119" s="85" t="e">
        <v>#N/A</v>
      </c>
      <c r="L2119" s="9" t="e">
        <v>#N/A</v>
      </c>
      <c r="M2119" s="93" t="e">
        <v>#N/A</v>
      </c>
      <c r="N2119" s="8" t="e">
        <v>#N/A</v>
      </c>
      <c r="O2119" t="e">
        <v>#N/A</v>
      </c>
      <c r="P2119" t="e">
        <v>#N/A</v>
      </c>
      <c r="Q2119" t="e">
        <v>#N/A</v>
      </c>
      <c r="R2119" s="2" t="e">
        <v>#N/A</v>
      </c>
      <c r="S2119" t="e">
        <v>#N/A</v>
      </c>
      <c r="T2119" s="3" t="e">
        <v>#N/A</v>
      </c>
      <c r="U2119" s="3" t="e">
        <v>#N/A</v>
      </c>
      <c r="V2119" t="e">
        <v>#N/A</v>
      </c>
      <c r="W2119" t="e">
        <v>#N/A</v>
      </c>
      <c r="X2119" t="e">
        <v>#N/A</v>
      </c>
      <c r="Y2119" s="3" t="e">
        <v>#N/A</v>
      </c>
      <c r="Z2119" s="8" t="e">
        <v>#N/A</v>
      </c>
      <c r="AA2119" s="30" t="e">
        <v>#N/A</v>
      </c>
      <c r="AB2119" t="e">
        <v>#N/A</v>
      </c>
      <c r="AC2119" t="e">
        <v>#N/A</v>
      </c>
      <c r="AD2119" t="e">
        <v>#N/A</v>
      </c>
      <c r="AE2119" t="e">
        <v>#N/A</v>
      </c>
      <c r="AF2119" t="e">
        <v>#N/A</v>
      </c>
    </row>
    <row r="2120" spans="1:32" x14ac:dyDescent="0.25">
      <c r="A2120" t="e">
        <v>#N/A</v>
      </c>
      <c r="B2120" s="33" t="e">
        <v>#N/A</v>
      </c>
      <c r="C2120" t="e">
        <v>#N/A</v>
      </c>
      <c r="D2120" t="e">
        <v>#N/A</v>
      </c>
      <c r="E2120" s="69" t="e">
        <v>#N/A</v>
      </c>
      <c r="F2120" s="3" t="e">
        <v>#N/A</v>
      </c>
      <c r="G2120" s="3" t="e">
        <v>#N/A</v>
      </c>
      <c r="H2120" s="3" t="e">
        <v>#N/A</v>
      </c>
      <c r="I2120" s="80" t="e">
        <v>#N/A</v>
      </c>
      <c r="J2120" s="80" t="e">
        <v>#N/A</v>
      </c>
      <c r="K2120" s="85" t="e">
        <v>#N/A</v>
      </c>
      <c r="L2120" s="9" t="e">
        <v>#N/A</v>
      </c>
      <c r="M2120" s="93" t="e">
        <v>#N/A</v>
      </c>
      <c r="N2120" s="8" t="e">
        <v>#N/A</v>
      </c>
      <c r="O2120" t="e">
        <v>#N/A</v>
      </c>
      <c r="P2120" t="e">
        <v>#N/A</v>
      </c>
      <c r="Q2120" t="e">
        <v>#N/A</v>
      </c>
      <c r="R2120" s="2" t="e">
        <v>#N/A</v>
      </c>
      <c r="S2120" t="e">
        <v>#N/A</v>
      </c>
      <c r="T2120" s="3" t="e">
        <v>#N/A</v>
      </c>
      <c r="U2120" s="3" t="e">
        <v>#N/A</v>
      </c>
      <c r="V2120" t="e">
        <v>#N/A</v>
      </c>
      <c r="W2120" t="e">
        <v>#N/A</v>
      </c>
      <c r="X2120" t="e">
        <v>#N/A</v>
      </c>
      <c r="Y2120" s="3" t="e">
        <v>#N/A</v>
      </c>
      <c r="Z2120" s="8" t="e">
        <v>#N/A</v>
      </c>
      <c r="AA2120" s="30" t="e">
        <v>#N/A</v>
      </c>
      <c r="AB2120" t="e">
        <v>#N/A</v>
      </c>
      <c r="AC2120" t="e">
        <v>#N/A</v>
      </c>
      <c r="AD2120" t="e">
        <v>#N/A</v>
      </c>
      <c r="AE2120" t="e">
        <v>#N/A</v>
      </c>
      <c r="AF2120" t="e">
        <v>#N/A</v>
      </c>
    </row>
    <row r="2121" spans="1:32" x14ac:dyDescent="0.25">
      <c r="A2121" t="e">
        <v>#N/A</v>
      </c>
      <c r="B2121" s="33" t="e">
        <v>#N/A</v>
      </c>
      <c r="C2121" t="e">
        <v>#N/A</v>
      </c>
      <c r="D2121" t="e">
        <v>#N/A</v>
      </c>
      <c r="E2121" s="69" t="e">
        <v>#N/A</v>
      </c>
      <c r="F2121" s="3" t="e">
        <v>#N/A</v>
      </c>
      <c r="G2121" s="3" t="e">
        <v>#N/A</v>
      </c>
      <c r="H2121" s="3" t="e">
        <v>#N/A</v>
      </c>
      <c r="I2121" s="80" t="e">
        <v>#N/A</v>
      </c>
      <c r="J2121" s="80" t="e">
        <v>#N/A</v>
      </c>
      <c r="K2121" s="85" t="e">
        <v>#N/A</v>
      </c>
      <c r="L2121" s="9" t="e">
        <v>#N/A</v>
      </c>
      <c r="M2121" s="93" t="e">
        <v>#N/A</v>
      </c>
      <c r="N2121" s="8" t="e">
        <v>#N/A</v>
      </c>
      <c r="O2121" t="e">
        <v>#N/A</v>
      </c>
      <c r="P2121" t="e">
        <v>#N/A</v>
      </c>
      <c r="Q2121" t="e">
        <v>#N/A</v>
      </c>
      <c r="R2121" s="2" t="e">
        <v>#N/A</v>
      </c>
      <c r="S2121" t="e">
        <v>#N/A</v>
      </c>
      <c r="T2121" s="3" t="e">
        <v>#N/A</v>
      </c>
      <c r="U2121" s="3" t="e">
        <v>#N/A</v>
      </c>
      <c r="V2121" t="e">
        <v>#N/A</v>
      </c>
      <c r="W2121" t="e">
        <v>#N/A</v>
      </c>
      <c r="X2121" t="e">
        <v>#N/A</v>
      </c>
      <c r="Y2121" s="3" t="e">
        <v>#N/A</v>
      </c>
      <c r="Z2121" s="8" t="e">
        <v>#N/A</v>
      </c>
      <c r="AA2121" s="30" t="e">
        <v>#N/A</v>
      </c>
      <c r="AB2121" t="e">
        <v>#N/A</v>
      </c>
      <c r="AC2121" t="e">
        <v>#N/A</v>
      </c>
      <c r="AD2121" t="e">
        <v>#N/A</v>
      </c>
      <c r="AE2121" t="e">
        <v>#N/A</v>
      </c>
      <c r="AF2121" t="e">
        <v>#N/A</v>
      </c>
    </row>
    <row r="2122" spans="1:32" x14ac:dyDescent="0.25">
      <c r="A2122" t="e">
        <v>#N/A</v>
      </c>
      <c r="B2122" s="33" t="e">
        <v>#N/A</v>
      </c>
      <c r="C2122" t="e">
        <v>#N/A</v>
      </c>
      <c r="D2122" t="e">
        <v>#N/A</v>
      </c>
      <c r="E2122" s="69" t="e">
        <v>#N/A</v>
      </c>
      <c r="F2122" s="3" t="e">
        <v>#N/A</v>
      </c>
      <c r="G2122" s="3" t="e">
        <v>#N/A</v>
      </c>
      <c r="H2122" s="3" t="e">
        <v>#N/A</v>
      </c>
      <c r="I2122" s="80" t="e">
        <v>#N/A</v>
      </c>
      <c r="J2122" s="80" t="e">
        <v>#N/A</v>
      </c>
      <c r="K2122" s="85" t="e">
        <v>#N/A</v>
      </c>
      <c r="L2122" s="9" t="e">
        <v>#N/A</v>
      </c>
      <c r="M2122" s="93" t="e">
        <v>#N/A</v>
      </c>
      <c r="N2122" s="8" t="e">
        <v>#N/A</v>
      </c>
      <c r="O2122" t="e">
        <v>#N/A</v>
      </c>
      <c r="P2122" t="e">
        <v>#N/A</v>
      </c>
      <c r="Q2122" t="e">
        <v>#N/A</v>
      </c>
      <c r="R2122" s="2" t="e">
        <v>#N/A</v>
      </c>
      <c r="S2122" t="e">
        <v>#N/A</v>
      </c>
      <c r="T2122" s="3" t="e">
        <v>#N/A</v>
      </c>
      <c r="U2122" s="3" t="e">
        <v>#N/A</v>
      </c>
      <c r="V2122" t="e">
        <v>#N/A</v>
      </c>
      <c r="W2122" t="e">
        <v>#N/A</v>
      </c>
      <c r="X2122" t="e">
        <v>#N/A</v>
      </c>
      <c r="Y2122" s="3" t="e">
        <v>#N/A</v>
      </c>
      <c r="Z2122" s="8" t="e">
        <v>#N/A</v>
      </c>
      <c r="AA2122" s="30" t="e">
        <v>#N/A</v>
      </c>
      <c r="AB2122" t="e">
        <v>#N/A</v>
      </c>
      <c r="AC2122" t="e">
        <v>#N/A</v>
      </c>
      <c r="AD2122" t="e">
        <v>#N/A</v>
      </c>
      <c r="AE2122" t="e">
        <v>#N/A</v>
      </c>
      <c r="AF2122" t="e">
        <v>#N/A</v>
      </c>
    </row>
    <row r="2123" spans="1:32" x14ac:dyDescent="0.25">
      <c r="A2123" t="e">
        <v>#N/A</v>
      </c>
      <c r="B2123" s="33" t="e">
        <v>#N/A</v>
      </c>
      <c r="C2123" t="e">
        <v>#N/A</v>
      </c>
      <c r="D2123" t="e">
        <v>#N/A</v>
      </c>
      <c r="E2123" s="69" t="e">
        <v>#N/A</v>
      </c>
      <c r="F2123" s="3" t="e">
        <v>#N/A</v>
      </c>
      <c r="G2123" s="3" t="e">
        <v>#N/A</v>
      </c>
      <c r="H2123" s="3" t="e">
        <v>#N/A</v>
      </c>
      <c r="I2123" s="80" t="e">
        <v>#N/A</v>
      </c>
      <c r="J2123" s="80" t="e">
        <v>#N/A</v>
      </c>
      <c r="K2123" s="85" t="e">
        <v>#N/A</v>
      </c>
      <c r="L2123" s="9" t="e">
        <v>#N/A</v>
      </c>
      <c r="M2123" s="93" t="e">
        <v>#N/A</v>
      </c>
      <c r="N2123" s="8" t="e">
        <v>#N/A</v>
      </c>
      <c r="O2123" t="e">
        <v>#N/A</v>
      </c>
      <c r="P2123" t="e">
        <v>#N/A</v>
      </c>
      <c r="Q2123" t="e">
        <v>#N/A</v>
      </c>
      <c r="R2123" s="2" t="e">
        <v>#N/A</v>
      </c>
      <c r="S2123" t="e">
        <v>#N/A</v>
      </c>
      <c r="T2123" s="3" t="e">
        <v>#N/A</v>
      </c>
      <c r="U2123" s="3" t="e">
        <v>#N/A</v>
      </c>
      <c r="V2123" t="e">
        <v>#N/A</v>
      </c>
      <c r="W2123" t="e">
        <v>#N/A</v>
      </c>
      <c r="X2123" t="e">
        <v>#N/A</v>
      </c>
      <c r="Y2123" s="3" t="e">
        <v>#N/A</v>
      </c>
      <c r="Z2123" s="8" t="e">
        <v>#N/A</v>
      </c>
      <c r="AA2123" s="30" t="e">
        <v>#N/A</v>
      </c>
      <c r="AB2123" t="e">
        <v>#N/A</v>
      </c>
      <c r="AC2123" t="e">
        <v>#N/A</v>
      </c>
      <c r="AD2123" t="e">
        <v>#N/A</v>
      </c>
      <c r="AE2123" t="e">
        <v>#N/A</v>
      </c>
      <c r="AF2123" t="e">
        <v>#N/A</v>
      </c>
    </row>
    <row r="2124" spans="1:32" x14ac:dyDescent="0.25">
      <c r="A2124" t="e">
        <v>#N/A</v>
      </c>
      <c r="B2124" s="33" t="e">
        <v>#N/A</v>
      </c>
      <c r="C2124" t="e">
        <v>#N/A</v>
      </c>
      <c r="D2124" t="e">
        <v>#N/A</v>
      </c>
      <c r="E2124" s="69" t="e">
        <v>#N/A</v>
      </c>
      <c r="F2124" s="3" t="e">
        <v>#N/A</v>
      </c>
      <c r="G2124" s="3" t="e">
        <v>#N/A</v>
      </c>
      <c r="H2124" s="3" t="e">
        <v>#N/A</v>
      </c>
      <c r="I2124" s="80" t="e">
        <v>#N/A</v>
      </c>
      <c r="J2124" s="80" t="e">
        <v>#N/A</v>
      </c>
      <c r="K2124" s="85" t="e">
        <v>#N/A</v>
      </c>
      <c r="L2124" s="9" t="e">
        <v>#N/A</v>
      </c>
      <c r="M2124" s="93" t="e">
        <v>#N/A</v>
      </c>
      <c r="N2124" s="8" t="e">
        <v>#N/A</v>
      </c>
      <c r="O2124" t="e">
        <v>#N/A</v>
      </c>
      <c r="P2124" t="e">
        <v>#N/A</v>
      </c>
      <c r="Q2124" t="e">
        <v>#N/A</v>
      </c>
      <c r="R2124" s="2" t="e">
        <v>#N/A</v>
      </c>
      <c r="S2124" t="e">
        <v>#N/A</v>
      </c>
      <c r="T2124" s="3" t="e">
        <v>#N/A</v>
      </c>
      <c r="U2124" s="3" t="e">
        <v>#N/A</v>
      </c>
      <c r="V2124" t="e">
        <v>#N/A</v>
      </c>
      <c r="W2124" t="e">
        <v>#N/A</v>
      </c>
      <c r="X2124" t="e">
        <v>#N/A</v>
      </c>
      <c r="Y2124" s="3" t="e">
        <v>#N/A</v>
      </c>
      <c r="Z2124" s="8" t="e">
        <v>#N/A</v>
      </c>
      <c r="AA2124" s="30" t="e">
        <v>#N/A</v>
      </c>
      <c r="AB2124" t="e">
        <v>#N/A</v>
      </c>
      <c r="AC2124" t="e">
        <v>#N/A</v>
      </c>
      <c r="AD2124" t="e">
        <v>#N/A</v>
      </c>
      <c r="AE2124" t="e">
        <v>#N/A</v>
      </c>
      <c r="AF2124" t="e">
        <v>#N/A</v>
      </c>
    </row>
    <row r="2125" spans="1:32" x14ac:dyDescent="0.25">
      <c r="A2125" t="e">
        <v>#N/A</v>
      </c>
      <c r="B2125" s="33" t="e">
        <v>#N/A</v>
      </c>
      <c r="C2125" t="e">
        <v>#N/A</v>
      </c>
      <c r="D2125" t="e">
        <v>#N/A</v>
      </c>
      <c r="E2125" s="69" t="e">
        <v>#N/A</v>
      </c>
      <c r="F2125" s="3" t="e">
        <v>#N/A</v>
      </c>
      <c r="G2125" s="3" t="e">
        <v>#N/A</v>
      </c>
      <c r="H2125" s="3" t="e">
        <v>#N/A</v>
      </c>
      <c r="I2125" s="80" t="e">
        <v>#N/A</v>
      </c>
      <c r="J2125" s="80" t="e">
        <v>#N/A</v>
      </c>
      <c r="K2125" s="85" t="e">
        <v>#N/A</v>
      </c>
      <c r="L2125" s="9" t="e">
        <v>#N/A</v>
      </c>
      <c r="M2125" s="93" t="e">
        <v>#N/A</v>
      </c>
      <c r="N2125" s="8" t="e">
        <v>#N/A</v>
      </c>
      <c r="O2125" t="e">
        <v>#N/A</v>
      </c>
      <c r="P2125" t="e">
        <v>#N/A</v>
      </c>
      <c r="Q2125" t="e">
        <v>#N/A</v>
      </c>
      <c r="R2125" s="2" t="e">
        <v>#N/A</v>
      </c>
      <c r="S2125" t="e">
        <v>#N/A</v>
      </c>
      <c r="T2125" s="3" t="e">
        <v>#N/A</v>
      </c>
      <c r="U2125" s="3" t="e">
        <v>#N/A</v>
      </c>
      <c r="V2125" t="e">
        <v>#N/A</v>
      </c>
      <c r="W2125" t="e">
        <v>#N/A</v>
      </c>
      <c r="X2125" t="e">
        <v>#N/A</v>
      </c>
      <c r="Y2125" s="3" t="e">
        <v>#N/A</v>
      </c>
      <c r="Z2125" s="8" t="e">
        <v>#N/A</v>
      </c>
      <c r="AA2125" s="30" t="e">
        <v>#N/A</v>
      </c>
      <c r="AB2125" t="e">
        <v>#N/A</v>
      </c>
      <c r="AC2125" t="e">
        <v>#N/A</v>
      </c>
      <c r="AD2125" t="e">
        <v>#N/A</v>
      </c>
      <c r="AE2125" t="e">
        <v>#N/A</v>
      </c>
      <c r="AF2125" t="e">
        <v>#N/A</v>
      </c>
    </row>
    <row r="2126" spans="1:32" x14ac:dyDescent="0.25">
      <c r="A2126" t="e">
        <v>#N/A</v>
      </c>
      <c r="B2126" s="33" t="e">
        <v>#N/A</v>
      </c>
      <c r="C2126" t="e">
        <v>#N/A</v>
      </c>
      <c r="D2126" t="e">
        <v>#N/A</v>
      </c>
      <c r="E2126" s="69" t="e">
        <v>#N/A</v>
      </c>
      <c r="F2126" s="3" t="e">
        <v>#N/A</v>
      </c>
      <c r="G2126" s="3" t="e">
        <v>#N/A</v>
      </c>
      <c r="H2126" s="3" t="e">
        <v>#N/A</v>
      </c>
      <c r="I2126" s="80" t="e">
        <v>#N/A</v>
      </c>
      <c r="J2126" s="80" t="e">
        <v>#N/A</v>
      </c>
      <c r="K2126" s="85" t="e">
        <v>#N/A</v>
      </c>
      <c r="L2126" s="9" t="e">
        <v>#N/A</v>
      </c>
      <c r="M2126" s="93" t="e">
        <v>#N/A</v>
      </c>
      <c r="N2126" s="8" t="e">
        <v>#N/A</v>
      </c>
      <c r="O2126" t="e">
        <v>#N/A</v>
      </c>
      <c r="P2126" t="e">
        <v>#N/A</v>
      </c>
      <c r="Q2126" t="e">
        <v>#N/A</v>
      </c>
      <c r="R2126" s="2" t="e">
        <v>#N/A</v>
      </c>
      <c r="S2126" t="e">
        <v>#N/A</v>
      </c>
      <c r="T2126" s="3" t="e">
        <v>#N/A</v>
      </c>
      <c r="U2126" s="3" t="e">
        <v>#N/A</v>
      </c>
      <c r="V2126" t="e">
        <v>#N/A</v>
      </c>
      <c r="W2126" t="e">
        <v>#N/A</v>
      </c>
      <c r="X2126" t="e">
        <v>#N/A</v>
      </c>
      <c r="Y2126" s="3" t="e">
        <v>#N/A</v>
      </c>
      <c r="Z2126" s="8" t="e">
        <v>#N/A</v>
      </c>
      <c r="AA2126" s="30" t="e">
        <v>#N/A</v>
      </c>
      <c r="AB2126" t="e">
        <v>#N/A</v>
      </c>
      <c r="AC2126" t="e">
        <v>#N/A</v>
      </c>
      <c r="AD2126" t="e">
        <v>#N/A</v>
      </c>
      <c r="AE2126" t="e">
        <v>#N/A</v>
      </c>
      <c r="AF2126" t="e">
        <v>#N/A</v>
      </c>
    </row>
    <row r="2127" spans="1:32" x14ac:dyDescent="0.25">
      <c r="A2127" t="e">
        <v>#N/A</v>
      </c>
      <c r="B2127" s="33" t="e">
        <v>#N/A</v>
      </c>
      <c r="C2127" t="e">
        <v>#N/A</v>
      </c>
      <c r="D2127" t="e">
        <v>#N/A</v>
      </c>
      <c r="E2127" s="69" t="e">
        <v>#N/A</v>
      </c>
      <c r="F2127" s="3" t="e">
        <v>#N/A</v>
      </c>
      <c r="G2127" s="3" t="e">
        <v>#N/A</v>
      </c>
      <c r="H2127" s="3" t="e">
        <v>#N/A</v>
      </c>
      <c r="I2127" s="80" t="e">
        <v>#N/A</v>
      </c>
      <c r="J2127" s="80" t="e">
        <v>#N/A</v>
      </c>
      <c r="K2127" s="85" t="e">
        <v>#N/A</v>
      </c>
      <c r="L2127" s="9" t="e">
        <v>#N/A</v>
      </c>
      <c r="M2127" s="93" t="e">
        <v>#N/A</v>
      </c>
      <c r="N2127" s="8" t="e">
        <v>#N/A</v>
      </c>
      <c r="O2127" t="e">
        <v>#N/A</v>
      </c>
      <c r="P2127" t="e">
        <v>#N/A</v>
      </c>
      <c r="Q2127" t="e">
        <v>#N/A</v>
      </c>
      <c r="R2127" s="2" t="e">
        <v>#N/A</v>
      </c>
      <c r="S2127" t="e">
        <v>#N/A</v>
      </c>
      <c r="T2127" s="3" t="e">
        <v>#N/A</v>
      </c>
      <c r="U2127" s="3" t="e">
        <v>#N/A</v>
      </c>
      <c r="V2127" t="e">
        <v>#N/A</v>
      </c>
      <c r="W2127" t="e">
        <v>#N/A</v>
      </c>
      <c r="X2127" t="e">
        <v>#N/A</v>
      </c>
      <c r="Y2127" s="3" t="e">
        <v>#N/A</v>
      </c>
      <c r="Z2127" s="8" t="e">
        <v>#N/A</v>
      </c>
      <c r="AA2127" s="30" t="e">
        <v>#N/A</v>
      </c>
      <c r="AB2127" t="e">
        <v>#N/A</v>
      </c>
      <c r="AC2127" t="e">
        <v>#N/A</v>
      </c>
      <c r="AD2127" t="e">
        <v>#N/A</v>
      </c>
      <c r="AE2127" t="e">
        <v>#N/A</v>
      </c>
      <c r="AF2127" t="e">
        <v>#N/A</v>
      </c>
    </row>
    <row r="2128" spans="1:32" x14ac:dyDescent="0.25">
      <c r="A2128" t="e">
        <v>#N/A</v>
      </c>
      <c r="B2128" s="33" t="e">
        <v>#N/A</v>
      </c>
      <c r="C2128" t="e">
        <v>#N/A</v>
      </c>
      <c r="D2128" t="e">
        <v>#N/A</v>
      </c>
      <c r="E2128" s="69" t="e">
        <v>#N/A</v>
      </c>
      <c r="F2128" s="3" t="e">
        <v>#N/A</v>
      </c>
      <c r="G2128" s="3" t="e">
        <v>#N/A</v>
      </c>
      <c r="H2128" s="3" t="e">
        <v>#N/A</v>
      </c>
      <c r="I2128" s="80" t="e">
        <v>#N/A</v>
      </c>
      <c r="J2128" s="80" t="e">
        <v>#N/A</v>
      </c>
      <c r="K2128" s="85" t="e">
        <v>#N/A</v>
      </c>
      <c r="L2128" s="9" t="e">
        <v>#N/A</v>
      </c>
      <c r="M2128" s="93" t="e">
        <v>#N/A</v>
      </c>
      <c r="N2128" s="8" t="e">
        <v>#N/A</v>
      </c>
      <c r="O2128" t="e">
        <v>#N/A</v>
      </c>
      <c r="P2128" t="e">
        <v>#N/A</v>
      </c>
      <c r="Q2128" t="e">
        <v>#N/A</v>
      </c>
      <c r="R2128" s="2" t="e">
        <v>#N/A</v>
      </c>
      <c r="S2128" t="e">
        <v>#N/A</v>
      </c>
      <c r="T2128" s="3" t="e">
        <v>#N/A</v>
      </c>
      <c r="U2128" s="3" t="e">
        <v>#N/A</v>
      </c>
      <c r="V2128" t="e">
        <v>#N/A</v>
      </c>
      <c r="W2128" t="e">
        <v>#N/A</v>
      </c>
      <c r="X2128" t="e">
        <v>#N/A</v>
      </c>
      <c r="Y2128" s="3" t="e">
        <v>#N/A</v>
      </c>
      <c r="Z2128" s="8" t="e">
        <v>#N/A</v>
      </c>
      <c r="AA2128" s="30" t="e">
        <v>#N/A</v>
      </c>
      <c r="AB2128" t="e">
        <v>#N/A</v>
      </c>
      <c r="AC2128" t="e">
        <v>#N/A</v>
      </c>
      <c r="AD2128" t="e">
        <v>#N/A</v>
      </c>
      <c r="AE2128" t="e">
        <v>#N/A</v>
      </c>
      <c r="AF2128" t="e">
        <v>#N/A</v>
      </c>
    </row>
    <row r="2129" spans="1:32" x14ac:dyDescent="0.25">
      <c r="A2129" t="e">
        <v>#N/A</v>
      </c>
      <c r="B2129" s="33" t="e">
        <v>#N/A</v>
      </c>
      <c r="C2129" t="e">
        <v>#N/A</v>
      </c>
      <c r="D2129" t="e">
        <v>#N/A</v>
      </c>
      <c r="E2129" s="69" t="e">
        <v>#N/A</v>
      </c>
      <c r="F2129" s="3" t="e">
        <v>#N/A</v>
      </c>
      <c r="G2129" s="3" t="e">
        <v>#N/A</v>
      </c>
      <c r="H2129" s="3" t="e">
        <v>#N/A</v>
      </c>
      <c r="I2129" s="80" t="e">
        <v>#N/A</v>
      </c>
      <c r="J2129" s="80" t="e">
        <v>#N/A</v>
      </c>
      <c r="K2129" s="85" t="e">
        <v>#N/A</v>
      </c>
      <c r="L2129" s="9" t="e">
        <v>#N/A</v>
      </c>
      <c r="M2129" s="93" t="e">
        <v>#N/A</v>
      </c>
      <c r="N2129" s="8" t="e">
        <v>#N/A</v>
      </c>
      <c r="O2129" t="e">
        <v>#N/A</v>
      </c>
      <c r="P2129" t="e">
        <v>#N/A</v>
      </c>
      <c r="Q2129" t="e">
        <v>#N/A</v>
      </c>
      <c r="R2129" s="2" t="e">
        <v>#N/A</v>
      </c>
      <c r="S2129" t="e">
        <v>#N/A</v>
      </c>
      <c r="T2129" s="3" t="e">
        <v>#N/A</v>
      </c>
      <c r="U2129" s="3" t="e">
        <v>#N/A</v>
      </c>
      <c r="V2129" t="e">
        <v>#N/A</v>
      </c>
      <c r="W2129" t="e">
        <v>#N/A</v>
      </c>
      <c r="X2129" t="e">
        <v>#N/A</v>
      </c>
      <c r="Y2129" s="3" t="e">
        <v>#N/A</v>
      </c>
      <c r="Z2129" s="8" t="e">
        <v>#N/A</v>
      </c>
      <c r="AA2129" s="30" t="e">
        <v>#N/A</v>
      </c>
      <c r="AB2129" t="e">
        <v>#N/A</v>
      </c>
      <c r="AC2129" t="e">
        <v>#N/A</v>
      </c>
      <c r="AD2129" t="e">
        <v>#N/A</v>
      </c>
      <c r="AE2129" t="e">
        <v>#N/A</v>
      </c>
      <c r="AF2129" t="e">
        <v>#N/A</v>
      </c>
    </row>
    <row r="2130" spans="1:32" x14ac:dyDescent="0.25">
      <c r="A2130" t="e">
        <v>#N/A</v>
      </c>
      <c r="B2130" s="33" t="e">
        <v>#N/A</v>
      </c>
      <c r="C2130" t="e">
        <v>#N/A</v>
      </c>
      <c r="D2130" t="e">
        <v>#N/A</v>
      </c>
      <c r="E2130" s="69" t="e">
        <v>#N/A</v>
      </c>
      <c r="F2130" s="3" t="e">
        <v>#N/A</v>
      </c>
      <c r="G2130" s="3" t="e">
        <v>#N/A</v>
      </c>
      <c r="H2130" s="3" t="e">
        <v>#N/A</v>
      </c>
      <c r="I2130" s="80" t="e">
        <v>#N/A</v>
      </c>
      <c r="J2130" s="80" t="e">
        <v>#N/A</v>
      </c>
      <c r="K2130" s="85" t="e">
        <v>#N/A</v>
      </c>
      <c r="L2130" s="9" t="e">
        <v>#N/A</v>
      </c>
      <c r="M2130" s="93" t="e">
        <v>#N/A</v>
      </c>
      <c r="N2130" s="8" t="e">
        <v>#N/A</v>
      </c>
      <c r="O2130" t="e">
        <v>#N/A</v>
      </c>
      <c r="P2130" t="e">
        <v>#N/A</v>
      </c>
      <c r="Q2130" t="e">
        <v>#N/A</v>
      </c>
      <c r="R2130" s="2" t="e">
        <v>#N/A</v>
      </c>
      <c r="S2130" t="e">
        <v>#N/A</v>
      </c>
      <c r="T2130" s="3" t="e">
        <v>#N/A</v>
      </c>
      <c r="U2130" s="3" t="e">
        <v>#N/A</v>
      </c>
      <c r="V2130" t="e">
        <v>#N/A</v>
      </c>
      <c r="W2130" t="e">
        <v>#N/A</v>
      </c>
      <c r="X2130" t="e">
        <v>#N/A</v>
      </c>
      <c r="Y2130" s="3" t="e">
        <v>#N/A</v>
      </c>
      <c r="Z2130" s="8" t="e">
        <v>#N/A</v>
      </c>
      <c r="AA2130" s="30" t="e">
        <v>#N/A</v>
      </c>
      <c r="AB2130" t="e">
        <v>#N/A</v>
      </c>
      <c r="AC2130" t="e">
        <v>#N/A</v>
      </c>
      <c r="AD2130" t="e">
        <v>#N/A</v>
      </c>
      <c r="AE2130" t="e">
        <v>#N/A</v>
      </c>
      <c r="AF2130" t="e">
        <v>#N/A</v>
      </c>
    </row>
    <row r="2131" spans="1:32" x14ac:dyDescent="0.25">
      <c r="A2131" t="e">
        <v>#N/A</v>
      </c>
      <c r="B2131" s="33" t="e">
        <v>#N/A</v>
      </c>
      <c r="C2131" t="e">
        <v>#N/A</v>
      </c>
      <c r="D2131" t="e">
        <v>#N/A</v>
      </c>
      <c r="E2131" s="69" t="e">
        <v>#N/A</v>
      </c>
      <c r="F2131" s="3" t="e">
        <v>#N/A</v>
      </c>
      <c r="G2131" s="3" t="e">
        <v>#N/A</v>
      </c>
      <c r="H2131" s="3" t="e">
        <v>#N/A</v>
      </c>
      <c r="I2131" s="80" t="e">
        <v>#N/A</v>
      </c>
      <c r="J2131" s="80" t="e">
        <v>#N/A</v>
      </c>
      <c r="K2131" s="85" t="e">
        <v>#N/A</v>
      </c>
      <c r="L2131" s="9" t="e">
        <v>#N/A</v>
      </c>
      <c r="M2131" s="93" t="e">
        <v>#N/A</v>
      </c>
      <c r="N2131" s="8" t="e">
        <v>#N/A</v>
      </c>
      <c r="O2131" t="e">
        <v>#N/A</v>
      </c>
      <c r="P2131" t="e">
        <v>#N/A</v>
      </c>
      <c r="Q2131" t="e">
        <v>#N/A</v>
      </c>
      <c r="R2131" s="2" t="e">
        <v>#N/A</v>
      </c>
      <c r="S2131" t="e">
        <v>#N/A</v>
      </c>
      <c r="T2131" s="3" t="e">
        <v>#N/A</v>
      </c>
      <c r="U2131" s="3" t="e">
        <v>#N/A</v>
      </c>
      <c r="V2131" t="e">
        <v>#N/A</v>
      </c>
      <c r="W2131" t="e">
        <v>#N/A</v>
      </c>
      <c r="X2131" t="e">
        <v>#N/A</v>
      </c>
      <c r="Y2131" s="3" t="e">
        <v>#N/A</v>
      </c>
      <c r="Z2131" s="8" t="e">
        <v>#N/A</v>
      </c>
      <c r="AA2131" s="30" t="e">
        <v>#N/A</v>
      </c>
      <c r="AB2131" t="e">
        <v>#N/A</v>
      </c>
      <c r="AC2131" t="e">
        <v>#N/A</v>
      </c>
      <c r="AD2131" t="e">
        <v>#N/A</v>
      </c>
      <c r="AE2131" t="e">
        <v>#N/A</v>
      </c>
      <c r="AF2131" t="e">
        <v>#N/A</v>
      </c>
    </row>
    <row r="2132" spans="1:32" x14ac:dyDescent="0.25">
      <c r="A2132" t="e">
        <v>#N/A</v>
      </c>
      <c r="B2132" s="33" t="e">
        <v>#N/A</v>
      </c>
      <c r="C2132" t="e">
        <v>#N/A</v>
      </c>
      <c r="D2132" t="e">
        <v>#N/A</v>
      </c>
      <c r="E2132" s="69" t="e">
        <v>#N/A</v>
      </c>
      <c r="F2132" s="3" t="e">
        <v>#N/A</v>
      </c>
      <c r="G2132" s="3" t="e">
        <v>#N/A</v>
      </c>
      <c r="H2132" s="3" t="e">
        <v>#N/A</v>
      </c>
      <c r="I2132" s="80" t="e">
        <v>#N/A</v>
      </c>
      <c r="J2132" s="80" t="e">
        <v>#N/A</v>
      </c>
      <c r="K2132" s="85" t="e">
        <v>#N/A</v>
      </c>
      <c r="L2132" s="9" t="e">
        <v>#N/A</v>
      </c>
      <c r="M2132" s="93" t="e">
        <v>#N/A</v>
      </c>
      <c r="N2132" s="8" t="e">
        <v>#N/A</v>
      </c>
      <c r="O2132" t="e">
        <v>#N/A</v>
      </c>
      <c r="P2132" t="e">
        <v>#N/A</v>
      </c>
      <c r="Q2132" t="e">
        <v>#N/A</v>
      </c>
      <c r="R2132" s="2" t="e">
        <v>#N/A</v>
      </c>
      <c r="S2132" t="e">
        <v>#N/A</v>
      </c>
      <c r="T2132" s="3" t="e">
        <v>#N/A</v>
      </c>
      <c r="U2132" s="3" t="e">
        <v>#N/A</v>
      </c>
      <c r="V2132" t="e">
        <v>#N/A</v>
      </c>
      <c r="W2132" t="e">
        <v>#N/A</v>
      </c>
      <c r="X2132" t="e">
        <v>#N/A</v>
      </c>
      <c r="Y2132" s="3" t="e">
        <v>#N/A</v>
      </c>
      <c r="Z2132" s="8" t="e">
        <v>#N/A</v>
      </c>
      <c r="AA2132" s="30" t="e">
        <v>#N/A</v>
      </c>
      <c r="AB2132" t="e">
        <v>#N/A</v>
      </c>
      <c r="AC2132" t="e">
        <v>#N/A</v>
      </c>
      <c r="AD2132" t="e">
        <v>#N/A</v>
      </c>
      <c r="AE2132" t="e">
        <v>#N/A</v>
      </c>
      <c r="AF2132" t="e">
        <v>#N/A</v>
      </c>
    </row>
    <row r="2133" spans="1:32" x14ac:dyDescent="0.25">
      <c r="A2133" t="e">
        <v>#N/A</v>
      </c>
      <c r="B2133" s="33" t="e">
        <v>#N/A</v>
      </c>
      <c r="C2133" t="e">
        <v>#N/A</v>
      </c>
      <c r="D2133" t="e">
        <v>#N/A</v>
      </c>
      <c r="E2133" s="69" t="e">
        <v>#N/A</v>
      </c>
      <c r="F2133" s="3" t="e">
        <v>#N/A</v>
      </c>
      <c r="G2133" s="3" t="e">
        <v>#N/A</v>
      </c>
      <c r="H2133" s="3" t="e">
        <v>#N/A</v>
      </c>
      <c r="I2133" s="80" t="e">
        <v>#N/A</v>
      </c>
      <c r="J2133" s="80" t="e">
        <v>#N/A</v>
      </c>
      <c r="K2133" s="85" t="e">
        <v>#N/A</v>
      </c>
      <c r="L2133" s="9" t="e">
        <v>#N/A</v>
      </c>
      <c r="M2133" s="93" t="e">
        <v>#N/A</v>
      </c>
      <c r="N2133" s="8" t="e">
        <v>#N/A</v>
      </c>
      <c r="O2133" t="e">
        <v>#N/A</v>
      </c>
      <c r="P2133" t="e">
        <v>#N/A</v>
      </c>
      <c r="Q2133" t="e">
        <v>#N/A</v>
      </c>
      <c r="R2133" s="2" t="e">
        <v>#N/A</v>
      </c>
      <c r="S2133" t="e">
        <v>#N/A</v>
      </c>
      <c r="T2133" s="3" t="e">
        <v>#N/A</v>
      </c>
      <c r="U2133" s="3" t="e">
        <v>#N/A</v>
      </c>
      <c r="V2133" t="e">
        <v>#N/A</v>
      </c>
      <c r="W2133" t="e">
        <v>#N/A</v>
      </c>
      <c r="X2133" t="e">
        <v>#N/A</v>
      </c>
      <c r="Y2133" s="3" t="e">
        <v>#N/A</v>
      </c>
      <c r="Z2133" s="8" t="e">
        <v>#N/A</v>
      </c>
      <c r="AA2133" s="30" t="e">
        <v>#N/A</v>
      </c>
      <c r="AB2133" t="e">
        <v>#N/A</v>
      </c>
      <c r="AC2133" t="e">
        <v>#N/A</v>
      </c>
      <c r="AD2133" t="e">
        <v>#N/A</v>
      </c>
      <c r="AE2133" t="e">
        <v>#N/A</v>
      </c>
      <c r="AF2133" t="e">
        <v>#N/A</v>
      </c>
    </row>
    <row r="2134" spans="1:32" x14ac:dyDescent="0.25">
      <c r="A2134" t="e">
        <v>#N/A</v>
      </c>
      <c r="B2134" s="33" t="e">
        <v>#N/A</v>
      </c>
      <c r="C2134" t="e">
        <v>#N/A</v>
      </c>
      <c r="D2134" t="e">
        <v>#N/A</v>
      </c>
      <c r="E2134" s="69" t="e">
        <v>#N/A</v>
      </c>
      <c r="F2134" s="3" t="e">
        <v>#N/A</v>
      </c>
      <c r="G2134" s="3" t="e">
        <v>#N/A</v>
      </c>
      <c r="H2134" s="3" t="e">
        <v>#N/A</v>
      </c>
      <c r="I2134" s="80" t="e">
        <v>#N/A</v>
      </c>
      <c r="J2134" s="80" t="e">
        <v>#N/A</v>
      </c>
      <c r="K2134" s="85" t="e">
        <v>#N/A</v>
      </c>
      <c r="L2134" s="9" t="e">
        <v>#N/A</v>
      </c>
      <c r="M2134" s="93" t="e">
        <v>#N/A</v>
      </c>
      <c r="N2134" s="8" t="e">
        <v>#N/A</v>
      </c>
      <c r="O2134" t="e">
        <v>#N/A</v>
      </c>
      <c r="P2134" t="e">
        <v>#N/A</v>
      </c>
      <c r="Q2134" t="e">
        <v>#N/A</v>
      </c>
      <c r="R2134" s="2" t="e">
        <v>#N/A</v>
      </c>
      <c r="S2134" t="e">
        <v>#N/A</v>
      </c>
      <c r="T2134" s="3" t="e">
        <v>#N/A</v>
      </c>
      <c r="U2134" s="3" t="e">
        <v>#N/A</v>
      </c>
      <c r="V2134" t="e">
        <v>#N/A</v>
      </c>
      <c r="W2134" t="e">
        <v>#N/A</v>
      </c>
      <c r="X2134" t="e">
        <v>#N/A</v>
      </c>
      <c r="Y2134" s="3" t="e">
        <v>#N/A</v>
      </c>
      <c r="Z2134" s="8" t="e">
        <v>#N/A</v>
      </c>
      <c r="AA2134" s="30" t="e">
        <v>#N/A</v>
      </c>
      <c r="AB2134" t="e">
        <v>#N/A</v>
      </c>
      <c r="AC2134" t="e">
        <v>#N/A</v>
      </c>
      <c r="AD2134" t="e">
        <v>#N/A</v>
      </c>
      <c r="AE2134" t="e">
        <v>#N/A</v>
      </c>
      <c r="AF2134" t="e">
        <v>#N/A</v>
      </c>
    </row>
    <row r="2135" spans="1:32" x14ac:dyDescent="0.25">
      <c r="A2135" t="e">
        <v>#N/A</v>
      </c>
      <c r="B2135" s="33" t="e">
        <v>#N/A</v>
      </c>
      <c r="C2135" t="e">
        <v>#N/A</v>
      </c>
      <c r="D2135" t="e">
        <v>#N/A</v>
      </c>
      <c r="E2135" s="69" t="e">
        <v>#N/A</v>
      </c>
      <c r="F2135" s="3" t="e">
        <v>#N/A</v>
      </c>
      <c r="G2135" s="3" t="e">
        <v>#N/A</v>
      </c>
      <c r="H2135" s="3" t="e">
        <v>#N/A</v>
      </c>
      <c r="I2135" s="80" t="e">
        <v>#N/A</v>
      </c>
      <c r="J2135" s="80" t="e">
        <v>#N/A</v>
      </c>
      <c r="K2135" s="85" t="e">
        <v>#N/A</v>
      </c>
      <c r="L2135" s="9" t="e">
        <v>#N/A</v>
      </c>
      <c r="M2135" s="93" t="e">
        <v>#N/A</v>
      </c>
      <c r="N2135" s="8" t="e">
        <v>#N/A</v>
      </c>
      <c r="O2135" t="e">
        <v>#N/A</v>
      </c>
      <c r="P2135" t="e">
        <v>#N/A</v>
      </c>
      <c r="Q2135" t="e">
        <v>#N/A</v>
      </c>
      <c r="R2135" s="2" t="e">
        <v>#N/A</v>
      </c>
      <c r="S2135" t="e">
        <v>#N/A</v>
      </c>
      <c r="T2135" s="3" t="e">
        <v>#N/A</v>
      </c>
      <c r="U2135" s="3" t="e">
        <v>#N/A</v>
      </c>
      <c r="V2135" t="e">
        <v>#N/A</v>
      </c>
      <c r="W2135" t="e">
        <v>#N/A</v>
      </c>
      <c r="X2135" t="e">
        <v>#N/A</v>
      </c>
      <c r="Y2135" s="3" t="e">
        <v>#N/A</v>
      </c>
      <c r="Z2135" s="8" t="e">
        <v>#N/A</v>
      </c>
      <c r="AA2135" s="30" t="e">
        <v>#N/A</v>
      </c>
      <c r="AB2135" t="e">
        <v>#N/A</v>
      </c>
      <c r="AC2135" t="e">
        <v>#N/A</v>
      </c>
      <c r="AD2135" t="e">
        <v>#N/A</v>
      </c>
      <c r="AE2135" t="e">
        <v>#N/A</v>
      </c>
      <c r="AF2135" t="e">
        <v>#N/A</v>
      </c>
    </row>
    <row r="2136" spans="1:32" x14ac:dyDescent="0.25">
      <c r="A2136" t="e">
        <v>#N/A</v>
      </c>
      <c r="B2136" s="33" t="e">
        <v>#N/A</v>
      </c>
      <c r="C2136" t="e">
        <v>#N/A</v>
      </c>
      <c r="D2136" t="e">
        <v>#N/A</v>
      </c>
      <c r="E2136" s="69" t="e">
        <v>#N/A</v>
      </c>
      <c r="F2136" s="3" t="e">
        <v>#N/A</v>
      </c>
      <c r="G2136" s="3" t="e">
        <v>#N/A</v>
      </c>
      <c r="H2136" s="3" t="e">
        <v>#N/A</v>
      </c>
      <c r="I2136" s="80" t="e">
        <v>#N/A</v>
      </c>
      <c r="J2136" s="80" t="e">
        <v>#N/A</v>
      </c>
      <c r="K2136" s="85" t="e">
        <v>#N/A</v>
      </c>
      <c r="L2136" s="9" t="e">
        <v>#N/A</v>
      </c>
      <c r="M2136" s="93" t="e">
        <v>#N/A</v>
      </c>
      <c r="N2136" s="8" t="e">
        <v>#N/A</v>
      </c>
      <c r="O2136" t="e">
        <v>#N/A</v>
      </c>
      <c r="P2136" t="e">
        <v>#N/A</v>
      </c>
      <c r="Q2136" t="e">
        <v>#N/A</v>
      </c>
      <c r="R2136" s="2" t="e">
        <v>#N/A</v>
      </c>
      <c r="S2136" t="e">
        <v>#N/A</v>
      </c>
      <c r="T2136" s="3" t="e">
        <v>#N/A</v>
      </c>
      <c r="U2136" s="3" t="e">
        <v>#N/A</v>
      </c>
      <c r="V2136" t="e">
        <v>#N/A</v>
      </c>
      <c r="W2136" t="e">
        <v>#N/A</v>
      </c>
      <c r="X2136" t="e">
        <v>#N/A</v>
      </c>
      <c r="Y2136" s="3" t="e">
        <v>#N/A</v>
      </c>
      <c r="Z2136" s="8" t="e">
        <v>#N/A</v>
      </c>
      <c r="AA2136" s="30" t="e">
        <v>#N/A</v>
      </c>
      <c r="AB2136" t="e">
        <v>#N/A</v>
      </c>
      <c r="AC2136" t="e">
        <v>#N/A</v>
      </c>
      <c r="AD2136" t="e">
        <v>#N/A</v>
      </c>
      <c r="AE2136" t="e">
        <v>#N/A</v>
      </c>
      <c r="AF2136" t="e">
        <v>#N/A</v>
      </c>
    </row>
    <row r="2137" spans="1:32" x14ac:dyDescent="0.25">
      <c r="A2137" t="e">
        <v>#N/A</v>
      </c>
      <c r="B2137" s="33" t="e">
        <v>#N/A</v>
      </c>
      <c r="C2137" t="e">
        <v>#N/A</v>
      </c>
      <c r="D2137" t="e">
        <v>#N/A</v>
      </c>
      <c r="E2137" s="69" t="e">
        <v>#N/A</v>
      </c>
      <c r="F2137" s="3" t="e">
        <v>#N/A</v>
      </c>
      <c r="G2137" s="3" t="e">
        <v>#N/A</v>
      </c>
      <c r="H2137" s="3" t="e">
        <v>#N/A</v>
      </c>
      <c r="I2137" s="80" t="e">
        <v>#N/A</v>
      </c>
      <c r="J2137" s="80" t="e">
        <v>#N/A</v>
      </c>
      <c r="K2137" s="85" t="e">
        <v>#N/A</v>
      </c>
      <c r="L2137" s="9" t="e">
        <v>#N/A</v>
      </c>
      <c r="M2137" s="93" t="e">
        <v>#N/A</v>
      </c>
      <c r="N2137" s="8" t="e">
        <v>#N/A</v>
      </c>
      <c r="O2137" t="e">
        <v>#N/A</v>
      </c>
      <c r="P2137" t="e">
        <v>#N/A</v>
      </c>
      <c r="Q2137" t="e">
        <v>#N/A</v>
      </c>
      <c r="R2137" s="2" t="e">
        <v>#N/A</v>
      </c>
      <c r="S2137" t="e">
        <v>#N/A</v>
      </c>
      <c r="T2137" s="3" t="e">
        <v>#N/A</v>
      </c>
      <c r="U2137" s="3" t="e">
        <v>#N/A</v>
      </c>
      <c r="V2137" t="e">
        <v>#N/A</v>
      </c>
      <c r="W2137" t="e">
        <v>#N/A</v>
      </c>
      <c r="X2137" t="e">
        <v>#N/A</v>
      </c>
      <c r="Y2137" s="3" t="e">
        <v>#N/A</v>
      </c>
      <c r="Z2137" s="8" t="e">
        <v>#N/A</v>
      </c>
      <c r="AA2137" s="30" t="e">
        <v>#N/A</v>
      </c>
      <c r="AB2137" t="e">
        <v>#N/A</v>
      </c>
      <c r="AC2137" t="e">
        <v>#N/A</v>
      </c>
      <c r="AD2137" t="e">
        <v>#N/A</v>
      </c>
      <c r="AE2137" t="e">
        <v>#N/A</v>
      </c>
      <c r="AF2137" t="e">
        <v>#N/A</v>
      </c>
    </row>
    <row r="2138" spans="1:32" x14ac:dyDescent="0.25">
      <c r="A2138" t="e">
        <v>#N/A</v>
      </c>
      <c r="B2138" s="33" t="e">
        <v>#N/A</v>
      </c>
      <c r="C2138" t="e">
        <v>#N/A</v>
      </c>
      <c r="D2138" t="e">
        <v>#N/A</v>
      </c>
      <c r="E2138" s="69" t="e">
        <v>#N/A</v>
      </c>
      <c r="F2138" s="3" t="e">
        <v>#N/A</v>
      </c>
      <c r="G2138" s="3" t="e">
        <v>#N/A</v>
      </c>
      <c r="H2138" s="3" t="e">
        <v>#N/A</v>
      </c>
      <c r="I2138" s="80" t="e">
        <v>#N/A</v>
      </c>
      <c r="J2138" s="80" t="e">
        <v>#N/A</v>
      </c>
      <c r="K2138" s="85" t="e">
        <v>#N/A</v>
      </c>
      <c r="L2138" s="9" t="e">
        <v>#N/A</v>
      </c>
      <c r="M2138" s="93" t="e">
        <v>#N/A</v>
      </c>
      <c r="N2138" s="8" t="e">
        <v>#N/A</v>
      </c>
      <c r="O2138" t="e">
        <v>#N/A</v>
      </c>
      <c r="P2138" t="e">
        <v>#N/A</v>
      </c>
      <c r="Q2138" t="e">
        <v>#N/A</v>
      </c>
      <c r="R2138" s="2" t="e">
        <v>#N/A</v>
      </c>
      <c r="S2138" t="e">
        <v>#N/A</v>
      </c>
      <c r="T2138" s="3" t="e">
        <v>#N/A</v>
      </c>
      <c r="U2138" s="3" t="e">
        <v>#N/A</v>
      </c>
      <c r="V2138" t="e">
        <v>#N/A</v>
      </c>
      <c r="W2138" t="e">
        <v>#N/A</v>
      </c>
      <c r="X2138" t="e">
        <v>#N/A</v>
      </c>
      <c r="Y2138" s="3" t="e">
        <v>#N/A</v>
      </c>
      <c r="Z2138" s="8" t="e">
        <v>#N/A</v>
      </c>
      <c r="AA2138" s="30" t="e">
        <v>#N/A</v>
      </c>
      <c r="AB2138" t="e">
        <v>#N/A</v>
      </c>
      <c r="AC2138" t="e">
        <v>#N/A</v>
      </c>
      <c r="AD2138" t="e">
        <v>#N/A</v>
      </c>
      <c r="AE2138" t="e">
        <v>#N/A</v>
      </c>
      <c r="AF2138" t="e">
        <v>#N/A</v>
      </c>
    </row>
    <row r="2139" spans="1:32" x14ac:dyDescent="0.25">
      <c r="A2139" t="e">
        <v>#N/A</v>
      </c>
      <c r="B2139" s="33" t="e">
        <v>#N/A</v>
      </c>
      <c r="C2139" t="e">
        <v>#N/A</v>
      </c>
      <c r="D2139" t="e">
        <v>#N/A</v>
      </c>
      <c r="E2139" s="69" t="e">
        <v>#N/A</v>
      </c>
      <c r="F2139" s="3" t="e">
        <v>#N/A</v>
      </c>
      <c r="G2139" s="3" t="e">
        <v>#N/A</v>
      </c>
      <c r="H2139" s="3" t="e">
        <v>#N/A</v>
      </c>
      <c r="I2139" s="80" t="e">
        <v>#N/A</v>
      </c>
      <c r="J2139" s="80" t="e">
        <v>#N/A</v>
      </c>
      <c r="K2139" s="85" t="e">
        <v>#N/A</v>
      </c>
      <c r="L2139" s="9" t="e">
        <v>#N/A</v>
      </c>
      <c r="M2139" s="93" t="e">
        <v>#N/A</v>
      </c>
      <c r="N2139" s="8" t="e">
        <v>#N/A</v>
      </c>
      <c r="O2139" t="e">
        <v>#N/A</v>
      </c>
      <c r="P2139" t="e">
        <v>#N/A</v>
      </c>
      <c r="Q2139" t="e">
        <v>#N/A</v>
      </c>
      <c r="R2139" s="2" t="e">
        <v>#N/A</v>
      </c>
      <c r="S2139" t="e">
        <v>#N/A</v>
      </c>
      <c r="T2139" s="3" t="e">
        <v>#N/A</v>
      </c>
      <c r="U2139" s="3" t="e">
        <v>#N/A</v>
      </c>
      <c r="V2139" t="e">
        <v>#N/A</v>
      </c>
      <c r="W2139" t="e">
        <v>#N/A</v>
      </c>
      <c r="X2139" t="e">
        <v>#N/A</v>
      </c>
      <c r="Y2139" s="3" t="e">
        <v>#N/A</v>
      </c>
      <c r="Z2139" s="8" t="e">
        <v>#N/A</v>
      </c>
      <c r="AA2139" s="30" t="e">
        <v>#N/A</v>
      </c>
      <c r="AB2139" t="e">
        <v>#N/A</v>
      </c>
      <c r="AC2139" t="e">
        <v>#N/A</v>
      </c>
      <c r="AD2139" t="e">
        <v>#N/A</v>
      </c>
      <c r="AE2139" t="e">
        <v>#N/A</v>
      </c>
      <c r="AF2139" t="e">
        <v>#N/A</v>
      </c>
    </row>
    <row r="2140" spans="1:32" x14ac:dyDescent="0.25">
      <c r="A2140" t="e">
        <v>#N/A</v>
      </c>
      <c r="B2140" s="33" t="e">
        <v>#N/A</v>
      </c>
      <c r="C2140" t="e">
        <v>#N/A</v>
      </c>
      <c r="D2140" t="e">
        <v>#N/A</v>
      </c>
      <c r="E2140" s="69" t="e">
        <v>#N/A</v>
      </c>
      <c r="F2140" s="3" t="e">
        <v>#N/A</v>
      </c>
      <c r="G2140" s="3" t="e">
        <v>#N/A</v>
      </c>
      <c r="H2140" s="3" t="e">
        <v>#N/A</v>
      </c>
      <c r="I2140" s="80" t="e">
        <v>#N/A</v>
      </c>
      <c r="J2140" s="80" t="e">
        <v>#N/A</v>
      </c>
      <c r="K2140" s="85" t="e">
        <v>#N/A</v>
      </c>
      <c r="L2140" s="9" t="e">
        <v>#N/A</v>
      </c>
      <c r="M2140" s="93" t="e">
        <v>#N/A</v>
      </c>
      <c r="N2140" s="8" t="e">
        <v>#N/A</v>
      </c>
      <c r="O2140" t="e">
        <v>#N/A</v>
      </c>
      <c r="P2140" t="e">
        <v>#N/A</v>
      </c>
      <c r="Q2140" t="e">
        <v>#N/A</v>
      </c>
      <c r="R2140" s="2" t="e">
        <v>#N/A</v>
      </c>
      <c r="S2140" t="e">
        <v>#N/A</v>
      </c>
      <c r="T2140" s="3" t="e">
        <v>#N/A</v>
      </c>
      <c r="U2140" s="3" t="e">
        <v>#N/A</v>
      </c>
      <c r="V2140" t="e">
        <v>#N/A</v>
      </c>
      <c r="W2140" t="e">
        <v>#N/A</v>
      </c>
      <c r="X2140" t="e">
        <v>#N/A</v>
      </c>
      <c r="Y2140" s="3" t="e">
        <v>#N/A</v>
      </c>
      <c r="Z2140" s="8" t="e">
        <v>#N/A</v>
      </c>
      <c r="AA2140" s="30" t="e">
        <v>#N/A</v>
      </c>
      <c r="AB2140" t="e">
        <v>#N/A</v>
      </c>
      <c r="AC2140" t="e">
        <v>#N/A</v>
      </c>
      <c r="AD2140" t="e">
        <v>#N/A</v>
      </c>
      <c r="AE2140" t="e">
        <v>#N/A</v>
      </c>
      <c r="AF2140" t="e">
        <v>#N/A</v>
      </c>
    </row>
    <row r="2141" spans="1:32" x14ac:dyDescent="0.25">
      <c r="A2141" t="e">
        <v>#N/A</v>
      </c>
      <c r="B2141" s="33" t="e">
        <v>#N/A</v>
      </c>
      <c r="C2141" t="e">
        <v>#N/A</v>
      </c>
      <c r="D2141" t="e">
        <v>#N/A</v>
      </c>
      <c r="E2141" s="69" t="e">
        <v>#N/A</v>
      </c>
      <c r="F2141" s="3" t="e">
        <v>#N/A</v>
      </c>
      <c r="G2141" s="3" t="e">
        <v>#N/A</v>
      </c>
      <c r="H2141" s="3" t="e">
        <v>#N/A</v>
      </c>
      <c r="I2141" s="80" t="e">
        <v>#N/A</v>
      </c>
      <c r="J2141" s="80" t="e">
        <v>#N/A</v>
      </c>
      <c r="K2141" s="85" t="e">
        <v>#N/A</v>
      </c>
      <c r="L2141" s="9" t="e">
        <v>#N/A</v>
      </c>
      <c r="M2141" s="93" t="e">
        <v>#N/A</v>
      </c>
      <c r="N2141" s="8" t="e">
        <v>#N/A</v>
      </c>
      <c r="O2141" t="e">
        <v>#N/A</v>
      </c>
      <c r="P2141" t="e">
        <v>#N/A</v>
      </c>
      <c r="Q2141" t="e">
        <v>#N/A</v>
      </c>
      <c r="R2141" s="2" t="e">
        <v>#N/A</v>
      </c>
      <c r="S2141" t="e">
        <v>#N/A</v>
      </c>
      <c r="T2141" s="3" t="e">
        <v>#N/A</v>
      </c>
      <c r="U2141" s="3" t="e">
        <v>#N/A</v>
      </c>
      <c r="V2141" t="e">
        <v>#N/A</v>
      </c>
      <c r="W2141" t="e">
        <v>#N/A</v>
      </c>
      <c r="X2141" t="e">
        <v>#N/A</v>
      </c>
      <c r="Y2141" s="3" t="e">
        <v>#N/A</v>
      </c>
      <c r="Z2141" s="8" t="e">
        <v>#N/A</v>
      </c>
      <c r="AA2141" s="30" t="e">
        <v>#N/A</v>
      </c>
      <c r="AB2141" t="e">
        <v>#N/A</v>
      </c>
      <c r="AC2141" t="e">
        <v>#N/A</v>
      </c>
      <c r="AD2141" t="e">
        <v>#N/A</v>
      </c>
      <c r="AE2141" t="e">
        <v>#N/A</v>
      </c>
      <c r="AF2141" t="e">
        <v>#N/A</v>
      </c>
    </row>
    <row r="2142" spans="1:32" x14ac:dyDescent="0.25">
      <c r="A2142" t="e">
        <v>#N/A</v>
      </c>
      <c r="B2142" s="33" t="e">
        <v>#N/A</v>
      </c>
      <c r="C2142" t="e">
        <v>#N/A</v>
      </c>
      <c r="D2142" t="e">
        <v>#N/A</v>
      </c>
      <c r="E2142" s="69" t="e">
        <v>#N/A</v>
      </c>
      <c r="F2142" s="3" t="e">
        <v>#N/A</v>
      </c>
      <c r="G2142" s="3" t="e">
        <v>#N/A</v>
      </c>
      <c r="H2142" s="3" t="e">
        <v>#N/A</v>
      </c>
      <c r="I2142" s="80" t="e">
        <v>#N/A</v>
      </c>
      <c r="J2142" s="80" t="e">
        <v>#N/A</v>
      </c>
      <c r="K2142" s="85" t="e">
        <v>#N/A</v>
      </c>
      <c r="L2142" s="9" t="e">
        <v>#N/A</v>
      </c>
      <c r="M2142" s="93" t="e">
        <v>#N/A</v>
      </c>
      <c r="N2142" s="8" t="e">
        <v>#N/A</v>
      </c>
      <c r="O2142" t="e">
        <v>#N/A</v>
      </c>
      <c r="P2142" t="e">
        <v>#N/A</v>
      </c>
      <c r="Q2142" t="e">
        <v>#N/A</v>
      </c>
      <c r="R2142" s="2" t="e">
        <v>#N/A</v>
      </c>
      <c r="S2142" t="e">
        <v>#N/A</v>
      </c>
      <c r="T2142" s="3" t="e">
        <v>#N/A</v>
      </c>
      <c r="U2142" s="3" t="e">
        <v>#N/A</v>
      </c>
      <c r="V2142" t="e">
        <v>#N/A</v>
      </c>
      <c r="W2142" t="e">
        <v>#N/A</v>
      </c>
      <c r="X2142" t="e">
        <v>#N/A</v>
      </c>
      <c r="Y2142" s="3" t="e">
        <v>#N/A</v>
      </c>
      <c r="Z2142" s="8" t="e">
        <v>#N/A</v>
      </c>
      <c r="AA2142" s="30" t="e">
        <v>#N/A</v>
      </c>
      <c r="AB2142" t="e">
        <v>#N/A</v>
      </c>
      <c r="AC2142" t="e">
        <v>#N/A</v>
      </c>
      <c r="AD2142" t="e">
        <v>#N/A</v>
      </c>
      <c r="AE2142" t="e">
        <v>#N/A</v>
      </c>
      <c r="AF2142" t="e">
        <v>#N/A</v>
      </c>
    </row>
    <row r="2143" spans="1:32" x14ac:dyDescent="0.25">
      <c r="A2143" t="e">
        <v>#N/A</v>
      </c>
      <c r="B2143" s="33" t="e">
        <v>#N/A</v>
      </c>
      <c r="C2143" t="e">
        <v>#N/A</v>
      </c>
      <c r="D2143" t="e">
        <v>#N/A</v>
      </c>
      <c r="E2143" s="69" t="e">
        <v>#N/A</v>
      </c>
      <c r="F2143" s="3" t="e">
        <v>#N/A</v>
      </c>
      <c r="G2143" s="3" t="e">
        <v>#N/A</v>
      </c>
      <c r="H2143" s="3" t="e">
        <v>#N/A</v>
      </c>
      <c r="I2143" s="80" t="e">
        <v>#N/A</v>
      </c>
      <c r="J2143" s="80" t="e">
        <v>#N/A</v>
      </c>
      <c r="K2143" s="85" t="e">
        <v>#N/A</v>
      </c>
      <c r="L2143" s="9" t="e">
        <v>#N/A</v>
      </c>
      <c r="M2143" s="93" t="e">
        <v>#N/A</v>
      </c>
      <c r="N2143" s="8" t="e">
        <v>#N/A</v>
      </c>
      <c r="O2143" t="e">
        <v>#N/A</v>
      </c>
      <c r="P2143" t="e">
        <v>#N/A</v>
      </c>
      <c r="Q2143" t="e">
        <v>#N/A</v>
      </c>
      <c r="R2143" s="2" t="e">
        <v>#N/A</v>
      </c>
      <c r="S2143" t="e">
        <v>#N/A</v>
      </c>
      <c r="T2143" s="3" t="e">
        <v>#N/A</v>
      </c>
      <c r="U2143" s="3" t="e">
        <v>#N/A</v>
      </c>
      <c r="V2143" t="e">
        <v>#N/A</v>
      </c>
      <c r="W2143" t="e">
        <v>#N/A</v>
      </c>
      <c r="X2143" t="e">
        <v>#N/A</v>
      </c>
      <c r="Y2143" s="3" t="e">
        <v>#N/A</v>
      </c>
      <c r="Z2143" s="8" t="e">
        <v>#N/A</v>
      </c>
      <c r="AA2143" s="30" t="e">
        <v>#N/A</v>
      </c>
      <c r="AB2143" t="e">
        <v>#N/A</v>
      </c>
      <c r="AC2143" t="e">
        <v>#N/A</v>
      </c>
      <c r="AD2143" t="e">
        <v>#N/A</v>
      </c>
      <c r="AE2143" t="e">
        <v>#N/A</v>
      </c>
      <c r="AF2143" t="e">
        <v>#N/A</v>
      </c>
    </row>
    <row r="2144" spans="1:32" x14ac:dyDescent="0.25">
      <c r="A2144" t="e">
        <v>#N/A</v>
      </c>
      <c r="B2144" s="33" t="e">
        <v>#N/A</v>
      </c>
      <c r="C2144" t="e">
        <v>#N/A</v>
      </c>
      <c r="D2144" t="e">
        <v>#N/A</v>
      </c>
      <c r="E2144" s="69" t="e">
        <v>#N/A</v>
      </c>
      <c r="F2144" s="3" t="e">
        <v>#N/A</v>
      </c>
      <c r="G2144" s="3" t="e">
        <v>#N/A</v>
      </c>
      <c r="H2144" s="3" t="e">
        <v>#N/A</v>
      </c>
      <c r="I2144" s="80" t="e">
        <v>#N/A</v>
      </c>
      <c r="J2144" s="80" t="e">
        <v>#N/A</v>
      </c>
      <c r="K2144" s="85" t="e">
        <v>#N/A</v>
      </c>
      <c r="L2144" s="9" t="e">
        <v>#N/A</v>
      </c>
      <c r="M2144" s="93" t="e">
        <v>#N/A</v>
      </c>
      <c r="N2144" s="8" t="e">
        <v>#N/A</v>
      </c>
      <c r="O2144" t="e">
        <v>#N/A</v>
      </c>
      <c r="P2144" t="e">
        <v>#N/A</v>
      </c>
      <c r="Q2144" t="e">
        <v>#N/A</v>
      </c>
      <c r="R2144" s="2" t="e">
        <v>#N/A</v>
      </c>
      <c r="S2144" t="e">
        <v>#N/A</v>
      </c>
      <c r="T2144" s="3" t="e">
        <v>#N/A</v>
      </c>
      <c r="U2144" s="3" t="e">
        <v>#N/A</v>
      </c>
      <c r="V2144" t="e">
        <v>#N/A</v>
      </c>
      <c r="W2144" t="e">
        <v>#N/A</v>
      </c>
      <c r="X2144" t="e">
        <v>#N/A</v>
      </c>
      <c r="Y2144" s="3" t="e">
        <v>#N/A</v>
      </c>
      <c r="Z2144" s="8" t="e">
        <v>#N/A</v>
      </c>
      <c r="AA2144" s="30" t="e">
        <v>#N/A</v>
      </c>
      <c r="AB2144" t="e">
        <v>#N/A</v>
      </c>
      <c r="AC2144" t="e">
        <v>#N/A</v>
      </c>
      <c r="AD2144" t="e">
        <v>#N/A</v>
      </c>
      <c r="AE2144" t="e">
        <v>#N/A</v>
      </c>
      <c r="AF2144" t="e">
        <v>#N/A</v>
      </c>
    </row>
    <row r="2145" spans="1:32" x14ac:dyDescent="0.25">
      <c r="A2145" t="e">
        <v>#N/A</v>
      </c>
      <c r="B2145" s="33" t="e">
        <v>#N/A</v>
      </c>
      <c r="C2145" t="e">
        <v>#N/A</v>
      </c>
      <c r="D2145" t="e">
        <v>#N/A</v>
      </c>
      <c r="E2145" s="69" t="e">
        <v>#N/A</v>
      </c>
      <c r="F2145" s="3" t="e">
        <v>#N/A</v>
      </c>
      <c r="G2145" s="3" t="e">
        <v>#N/A</v>
      </c>
      <c r="H2145" s="3" t="e">
        <v>#N/A</v>
      </c>
      <c r="I2145" s="80" t="e">
        <v>#N/A</v>
      </c>
      <c r="J2145" s="80" t="e">
        <v>#N/A</v>
      </c>
      <c r="K2145" s="85" t="e">
        <v>#N/A</v>
      </c>
      <c r="L2145" s="9" t="e">
        <v>#N/A</v>
      </c>
      <c r="M2145" s="93" t="e">
        <v>#N/A</v>
      </c>
      <c r="N2145" s="8" t="e">
        <v>#N/A</v>
      </c>
      <c r="O2145" t="e">
        <v>#N/A</v>
      </c>
      <c r="P2145" t="e">
        <v>#N/A</v>
      </c>
      <c r="Q2145" t="e">
        <v>#N/A</v>
      </c>
      <c r="R2145" s="2" t="e">
        <v>#N/A</v>
      </c>
      <c r="S2145" t="e">
        <v>#N/A</v>
      </c>
      <c r="T2145" s="3" t="e">
        <v>#N/A</v>
      </c>
      <c r="U2145" s="3" t="e">
        <v>#N/A</v>
      </c>
      <c r="V2145" t="e">
        <v>#N/A</v>
      </c>
      <c r="W2145" t="e">
        <v>#N/A</v>
      </c>
      <c r="X2145" t="e">
        <v>#N/A</v>
      </c>
      <c r="Y2145" s="3" t="e">
        <v>#N/A</v>
      </c>
      <c r="Z2145" s="8" t="e">
        <v>#N/A</v>
      </c>
      <c r="AA2145" s="30" t="e">
        <v>#N/A</v>
      </c>
      <c r="AB2145" t="e">
        <v>#N/A</v>
      </c>
      <c r="AC2145" t="e">
        <v>#N/A</v>
      </c>
      <c r="AD2145" t="e">
        <v>#N/A</v>
      </c>
      <c r="AE2145" t="e">
        <v>#N/A</v>
      </c>
      <c r="AF2145" t="e">
        <v>#N/A</v>
      </c>
    </row>
    <row r="2146" spans="1:32" x14ac:dyDescent="0.25">
      <c r="A2146" t="e">
        <v>#N/A</v>
      </c>
      <c r="B2146" s="33" t="e">
        <v>#N/A</v>
      </c>
      <c r="C2146" t="e">
        <v>#N/A</v>
      </c>
      <c r="D2146" t="e">
        <v>#N/A</v>
      </c>
      <c r="E2146" s="69" t="e">
        <v>#N/A</v>
      </c>
      <c r="F2146" s="3" t="e">
        <v>#N/A</v>
      </c>
      <c r="G2146" s="3" t="e">
        <v>#N/A</v>
      </c>
      <c r="H2146" s="3" t="e">
        <v>#N/A</v>
      </c>
      <c r="I2146" s="80" t="e">
        <v>#N/A</v>
      </c>
      <c r="J2146" s="80" t="e">
        <v>#N/A</v>
      </c>
      <c r="K2146" s="85" t="e">
        <v>#N/A</v>
      </c>
      <c r="L2146" s="9" t="e">
        <v>#N/A</v>
      </c>
      <c r="M2146" s="93" t="e">
        <v>#N/A</v>
      </c>
      <c r="N2146" s="8" t="e">
        <v>#N/A</v>
      </c>
      <c r="O2146" t="e">
        <v>#N/A</v>
      </c>
      <c r="P2146" t="e">
        <v>#N/A</v>
      </c>
      <c r="Q2146" t="e">
        <v>#N/A</v>
      </c>
      <c r="R2146" s="2" t="e">
        <v>#N/A</v>
      </c>
      <c r="S2146" t="e">
        <v>#N/A</v>
      </c>
      <c r="T2146" s="3" t="e">
        <v>#N/A</v>
      </c>
      <c r="U2146" s="3" t="e">
        <v>#N/A</v>
      </c>
      <c r="V2146" t="e">
        <v>#N/A</v>
      </c>
      <c r="W2146" t="e">
        <v>#N/A</v>
      </c>
      <c r="X2146" t="e">
        <v>#N/A</v>
      </c>
      <c r="Y2146" s="3" t="e">
        <v>#N/A</v>
      </c>
      <c r="Z2146" s="8" t="e">
        <v>#N/A</v>
      </c>
      <c r="AA2146" s="30" t="e">
        <v>#N/A</v>
      </c>
      <c r="AB2146" t="e">
        <v>#N/A</v>
      </c>
      <c r="AC2146" t="e">
        <v>#N/A</v>
      </c>
      <c r="AD2146" t="e">
        <v>#N/A</v>
      </c>
      <c r="AE2146" t="e">
        <v>#N/A</v>
      </c>
      <c r="AF2146" t="e">
        <v>#N/A</v>
      </c>
    </row>
    <row r="2147" spans="1:32" x14ac:dyDescent="0.25">
      <c r="A2147" t="e">
        <v>#N/A</v>
      </c>
      <c r="B2147" s="33" t="e">
        <v>#N/A</v>
      </c>
      <c r="C2147" t="e">
        <v>#N/A</v>
      </c>
      <c r="D2147" t="e">
        <v>#N/A</v>
      </c>
      <c r="E2147" s="69" t="e">
        <v>#N/A</v>
      </c>
      <c r="F2147" s="3" t="e">
        <v>#N/A</v>
      </c>
      <c r="G2147" s="3" t="e">
        <v>#N/A</v>
      </c>
      <c r="H2147" s="3" t="e">
        <v>#N/A</v>
      </c>
      <c r="I2147" s="80" t="e">
        <v>#N/A</v>
      </c>
      <c r="J2147" s="80" t="e">
        <v>#N/A</v>
      </c>
      <c r="K2147" s="85" t="e">
        <v>#N/A</v>
      </c>
      <c r="L2147" s="9" t="e">
        <v>#N/A</v>
      </c>
      <c r="M2147" s="93" t="e">
        <v>#N/A</v>
      </c>
      <c r="N2147" s="8" t="e">
        <v>#N/A</v>
      </c>
      <c r="O2147" t="e">
        <v>#N/A</v>
      </c>
      <c r="P2147" t="e">
        <v>#N/A</v>
      </c>
      <c r="Q2147" t="e">
        <v>#N/A</v>
      </c>
      <c r="R2147" s="2" t="e">
        <v>#N/A</v>
      </c>
      <c r="S2147" t="e">
        <v>#N/A</v>
      </c>
      <c r="T2147" s="3" t="e">
        <v>#N/A</v>
      </c>
      <c r="U2147" s="3" t="e">
        <v>#N/A</v>
      </c>
      <c r="V2147" t="e">
        <v>#N/A</v>
      </c>
      <c r="W2147" t="e">
        <v>#N/A</v>
      </c>
      <c r="X2147" t="e">
        <v>#N/A</v>
      </c>
      <c r="Y2147" s="3" t="e">
        <v>#N/A</v>
      </c>
      <c r="Z2147" s="8" t="e">
        <v>#N/A</v>
      </c>
      <c r="AA2147" s="30" t="e">
        <v>#N/A</v>
      </c>
      <c r="AB2147" t="e">
        <v>#N/A</v>
      </c>
      <c r="AC2147" t="e">
        <v>#N/A</v>
      </c>
      <c r="AD2147" t="e">
        <v>#N/A</v>
      </c>
      <c r="AE2147" t="e">
        <v>#N/A</v>
      </c>
      <c r="AF2147" t="e">
        <v>#N/A</v>
      </c>
    </row>
    <row r="2148" spans="1:32" x14ac:dyDescent="0.25">
      <c r="A2148" t="e">
        <v>#N/A</v>
      </c>
      <c r="B2148" s="33" t="e">
        <v>#N/A</v>
      </c>
      <c r="C2148" t="e">
        <v>#N/A</v>
      </c>
      <c r="D2148" t="e">
        <v>#N/A</v>
      </c>
      <c r="E2148" s="69" t="e">
        <v>#N/A</v>
      </c>
      <c r="F2148" s="3" t="e">
        <v>#N/A</v>
      </c>
      <c r="G2148" s="3" t="e">
        <v>#N/A</v>
      </c>
      <c r="H2148" s="3" t="e">
        <v>#N/A</v>
      </c>
      <c r="I2148" s="80" t="e">
        <v>#N/A</v>
      </c>
      <c r="J2148" s="80" t="e">
        <v>#N/A</v>
      </c>
      <c r="K2148" s="85" t="e">
        <v>#N/A</v>
      </c>
      <c r="L2148" s="9" t="e">
        <v>#N/A</v>
      </c>
      <c r="M2148" s="93" t="e">
        <v>#N/A</v>
      </c>
      <c r="N2148" s="8" t="e">
        <v>#N/A</v>
      </c>
      <c r="O2148" t="e">
        <v>#N/A</v>
      </c>
      <c r="P2148" t="e">
        <v>#N/A</v>
      </c>
      <c r="Q2148" t="e">
        <v>#N/A</v>
      </c>
      <c r="R2148" s="2" t="e">
        <v>#N/A</v>
      </c>
      <c r="S2148" t="e">
        <v>#N/A</v>
      </c>
      <c r="T2148" s="3" t="e">
        <v>#N/A</v>
      </c>
      <c r="U2148" s="3" t="e">
        <v>#N/A</v>
      </c>
      <c r="V2148" t="e">
        <v>#N/A</v>
      </c>
      <c r="W2148" t="e">
        <v>#N/A</v>
      </c>
      <c r="X2148" t="e">
        <v>#N/A</v>
      </c>
      <c r="Y2148" s="3" t="e">
        <v>#N/A</v>
      </c>
      <c r="Z2148" s="8" t="e">
        <v>#N/A</v>
      </c>
      <c r="AA2148" s="30" t="e">
        <v>#N/A</v>
      </c>
      <c r="AB2148" t="e">
        <v>#N/A</v>
      </c>
      <c r="AC2148" t="e">
        <v>#N/A</v>
      </c>
      <c r="AD2148" t="e">
        <v>#N/A</v>
      </c>
      <c r="AE2148" t="e">
        <v>#N/A</v>
      </c>
      <c r="AF2148" t="e">
        <v>#N/A</v>
      </c>
    </row>
    <row r="2149" spans="1:32" x14ac:dyDescent="0.25">
      <c r="A2149" t="e">
        <v>#N/A</v>
      </c>
      <c r="B2149" s="33" t="e">
        <v>#N/A</v>
      </c>
      <c r="C2149" t="e">
        <v>#N/A</v>
      </c>
      <c r="D2149" t="e">
        <v>#N/A</v>
      </c>
      <c r="E2149" s="69" t="e">
        <v>#N/A</v>
      </c>
      <c r="F2149" s="3" t="e">
        <v>#N/A</v>
      </c>
      <c r="G2149" s="3" t="e">
        <v>#N/A</v>
      </c>
      <c r="H2149" s="3" t="e">
        <v>#N/A</v>
      </c>
      <c r="I2149" s="80" t="e">
        <v>#N/A</v>
      </c>
      <c r="J2149" s="80" t="e">
        <v>#N/A</v>
      </c>
      <c r="K2149" s="85" t="e">
        <v>#N/A</v>
      </c>
      <c r="L2149" s="9" t="e">
        <v>#N/A</v>
      </c>
      <c r="M2149" s="93" t="e">
        <v>#N/A</v>
      </c>
      <c r="N2149" s="8" t="e">
        <v>#N/A</v>
      </c>
      <c r="O2149" t="e">
        <v>#N/A</v>
      </c>
      <c r="P2149" t="e">
        <v>#N/A</v>
      </c>
      <c r="Q2149" t="e">
        <v>#N/A</v>
      </c>
      <c r="R2149" s="2" t="e">
        <v>#N/A</v>
      </c>
      <c r="S2149" t="e">
        <v>#N/A</v>
      </c>
      <c r="T2149" s="3" t="e">
        <v>#N/A</v>
      </c>
      <c r="U2149" s="3" t="e">
        <v>#N/A</v>
      </c>
      <c r="V2149" t="e">
        <v>#N/A</v>
      </c>
      <c r="W2149" t="e">
        <v>#N/A</v>
      </c>
      <c r="X2149" t="e">
        <v>#N/A</v>
      </c>
      <c r="Y2149" s="3" t="e">
        <v>#N/A</v>
      </c>
      <c r="Z2149" s="8" t="e">
        <v>#N/A</v>
      </c>
      <c r="AA2149" s="30" t="e">
        <v>#N/A</v>
      </c>
      <c r="AB2149" t="e">
        <v>#N/A</v>
      </c>
      <c r="AC2149" t="e">
        <v>#N/A</v>
      </c>
      <c r="AD2149" t="e">
        <v>#N/A</v>
      </c>
      <c r="AE2149" t="e">
        <v>#N/A</v>
      </c>
      <c r="AF2149" t="e">
        <v>#N/A</v>
      </c>
    </row>
    <row r="2150" spans="1:32" x14ac:dyDescent="0.25">
      <c r="A2150" t="e">
        <v>#N/A</v>
      </c>
      <c r="B2150" s="33" t="e">
        <v>#N/A</v>
      </c>
      <c r="C2150" t="e">
        <v>#N/A</v>
      </c>
      <c r="D2150" t="e">
        <v>#N/A</v>
      </c>
      <c r="E2150" s="69" t="e">
        <v>#N/A</v>
      </c>
      <c r="F2150" s="3" t="e">
        <v>#N/A</v>
      </c>
      <c r="G2150" s="3" t="e">
        <v>#N/A</v>
      </c>
      <c r="H2150" s="3" t="e">
        <v>#N/A</v>
      </c>
      <c r="I2150" s="80" t="e">
        <v>#N/A</v>
      </c>
      <c r="J2150" s="80" t="e">
        <v>#N/A</v>
      </c>
      <c r="K2150" s="85" t="e">
        <v>#N/A</v>
      </c>
      <c r="L2150" s="9" t="e">
        <v>#N/A</v>
      </c>
      <c r="M2150" s="93" t="e">
        <v>#N/A</v>
      </c>
      <c r="N2150" s="8" t="e">
        <v>#N/A</v>
      </c>
      <c r="O2150" t="e">
        <v>#N/A</v>
      </c>
      <c r="P2150" t="e">
        <v>#N/A</v>
      </c>
      <c r="Q2150" t="e">
        <v>#N/A</v>
      </c>
      <c r="R2150" s="2" t="e">
        <v>#N/A</v>
      </c>
      <c r="S2150" t="e">
        <v>#N/A</v>
      </c>
      <c r="T2150" s="3" t="e">
        <v>#N/A</v>
      </c>
      <c r="U2150" s="3" t="e">
        <v>#N/A</v>
      </c>
      <c r="V2150" t="e">
        <v>#N/A</v>
      </c>
      <c r="W2150" t="e">
        <v>#N/A</v>
      </c>
      <c r="X2150" t="e">
        <v>#N/A</v>
      </c>
      <c r="Y2150" s="3" t="e">
        <v>#N/A</v>
      </c>
      <c r="Z2150" s="8" t="e">
        <v>#N/A</v>
      </c>
      <c r="AA2150" s="30" t="e">
        <v>#N/A</v>
      </c>
      <c r="AB2150" t="e">
        <v>#N/A</v>
      </c>
      <c r="AC2150" t="e">
        <v>#N/A</v>
      </c>
      <c r="AD2150" t="e">
        <v>#N/A</v>
      </c>
      <c r="AE2150" t="e">
        <v>#N/A</v>
      </c>
      <c r="AF2150" t="e">
        <v>#N/A</v>
      </c>
    </row>
    <row r="2151" spans="1:32" x14ac:dyDescent="0.25">
      <c r="A2151" t="e">
        <v>#N/A</v>
      </c>
      <c r="B2151" s="33" t="e">
        <v>#N/A</v>
      </c>
      <c r="C2151" t="e">
        <v>#N/A</v>
      </c>
      <c r="D2151" t="e">
        <v>#N/A</v>
      </c>
      <c r="E2151" s="69" t="e">
        <v>#N/A</v>
      </c>
      <c r="F2151" s="3" t="e">
        <v>#N/A</v>
      </c>
      <c r="G2151" s="3" t="e">
        <v>#N/A</v>
      </c>
      <c r="H2151" s="3" t="e">
        <v>#N/A</v>
      </c>
      <c r="I2151" s="80" t="e">
        <v>#N/A</v>
      </c>
      <c r="J2151" s="80" t="e">
        <v>#N/A</v>
      </c>
      <c r="K2151" s="85" t="e">
        <v>#N/A</v>
      </c>
      <c r="L2151" s="9" t="e">
        <v>#N/A</v>
      </c>
      <c r="M2151" s="93" t="e">
        <v>#N/A</v>
      </c>
      <c r="N2151" s="8" t="e">
        <v>#N/A</v>
      </c>
      <c r="O2151" t="e">
        <v>#N/A</v>
      </c>
      <c r="P2151" t="e">
        <v>#N/A</v>
      </c>
      <c r="Q2151" t="e">
        <v>#N/A</v>
      </c>
      <c r="R2151" s="2" t="e">
        <v>#N/A</v>
      </c>
      <c r="S2151" t="e">
        <v>#N/A</v>
      </c>
      <c r="T2151" s="3" t="e">
        <v>#N/A</v>
      </c>
      <c r="U2151" s="3" t="e">
        <v>#N/A</v>
      </c>
      <c r="V2151" t="e">
        <v>#N/A</v>
      </c>
      <c r="W2151" t="e">
        <v>#N/A</v>
      </c>
      <c r="X2151" t="e">
        <v>#N/A</v>
      </c>
      <c r="Y2151" s="3" t="e">
        <v>#N/A</v>
      </c>
      <c r="Z2151" s="8" t="e">
        <v>#N/A</v>
      </c>
      <c r="AA2151" s="30" t="e">
        <v>#N/A</v>
      </c>
      <c r="AB2151" t="e">
        <v>#N/A</v>
      </c>
      <c r="AC2151" t="e">
        <v>#N/A</v>
      </c>
      <c r="AD2151" t="e">
        <v>#N/A</v>
      </c>
      <c r="AE2151" t="e">
        <v>#N/A</v>
      </c>
      <c r="AF2151" t="e">
        <v>#N/A</v>
      </c>
    </row>
    <row r="2152" spans="1:32" x14ac:dyDescent="0.25">
      <c r="A2152" t="e">
        <v>#N/A</v>
      </c>
      <c r="B2152" s="33" t="e">
        <v>#N/A</v>
      </c>
      <c r="C2152" t="e">
        <v>#N/A</v>
      </c>
      <c r="D2152" t="e">
        <v>#N/A</v>
      </c>
      <c r="E2152" s="69" t="e">
        <v>#N/A</v>
      </c>
      <c r="F2152" s="3" t="e">
        <v>#N/A</v>
      </c>
      <c r="G2152" s="3" t="e">
        <v>#N/A</v>
      </c>
      <c r="H2152" s="3" t="e">
        <v>#N/A</v>
      </c>
      <c r="I2152" s="80" t="e">
        <v>#N/A</v>
      </c>
      <c r="J2152" s="80" t="e">
        <v>#N/A</v>
      </c>
      <c r="K2152" s="85" t="e">
        <v>#N/A</v>
      </c>
      <c r="L2152" s="9" t="e">
        <v>#N/A</v>
      </c>
      <c r="M2152" s="93" t="e">
        <v>#N/A</v>
      </c>
      <c r="N2152" s="8" t="e">
        <v>#N/A</v>
      </c>
      <c r="O2152" t="e">
        <v>#N/A</v>
      </c>
      <c r="P2152" t="e">
        <v>#N/A</v>
      </c>
      <c r="Q2152" t="e">
        <v>#N/A</v>
      </c>
      <c r="R2152" s="2" t="e">
        <v>#N/A</v>
      </c>
      <c r="S2152" t="e">
        <v>#N/A</v>
      </c>
      <c r="T2152" s="3" t="e">
        <v>#N/A</v>
      </c>
      <c r="U2152" s="3" t="e">
        <v>#N/A</v>
      </c>
      <c r="V2152" t="e">
        <v>#N/A</v>
      </c>
      <c r="W2152" t="e">
        <v>#N/A</v>
      </c>
      <c r="X2152" t="e">
        <v>#N/A</v>
      </c>
      <c r="Y2152" s="3" t="e">
        <v>#N/A</v>
      </c>
      <c r="Z2152" s="8" t="e">
        <v>#N/A</v>
      </c>
      <c r="AA2152" s="30" t="e">
        <v>#N/A</v>
      </c>
      <c r="AB2152" t="e">
        <v>#N/A</v>
      </c>
      <c r="AC2152" t="e">
        <v>#N/A</v>
      </c>
      <c r="AD2152" t="e">
        <v>#N/A</v>
      </c>
      <c r="AE2152" t="e">
        <v>#N/A</v>
      </c>
      <c r="AF2152" t="e">
        <v>#N/A</v>
      </c>
    </row>
    <row r="2153" spans="1:32" x14ac:dyDescent="0.25">
      <c r="A2153" t="e">
        <v>#N/A</v>
      </c>
      <c r="B2153" s="33" t="e">
        <v>#N/A</v>
      </c>
      <c r="C2153" t="e">
        <v>#N/A</v>
      </c>
      <c r="D2153" t="e">
        <v>#N/A</v>
      </c>
      <c r="E2153" s="69" t="e">
        <v>#N/A</v>
      </c>
      <c r="F2153" s="3" t="e">
        <v>#N/A</v>
      </c>
      <c r="G2153" s="3" t="e">
        <v>#N/A</v>
      </c>
      <c r="H2153" s="3" t="e">
        <v>#N/A</v>
      </c>
      <c r="I2153" s="80" t="e">
        <v>#N/A</v>
      </c>
      <c r="J2153" s="80" t="e">
        <v>#N/A</v>
      </c>
      <c r="K2153" s="85" t="e">
        <v>#N/A</v>
      </c>
      <c r="L2153" s="9" t="e">
        <v>#N/A</v>
      </c>
      <c r="M2153" s="93" t="e">
        <v>#N/A</v>
      </c>
      <c r="N2153" s="8" t="e">
        <v>#N/A</v>
      </c>
      <c r="O2153" t="e">
        <v>#N/A</v>
      </c>
      <c r="P2153" t="e">
        <v>#N/A</v>
      </c>
      <c r="Q2153" t="e">
        <v>#N/A</v>
      </c>
      <c r="R2153" s="2" t="e">
        <v>#N/A</v>
      </c>
      <c r="S2153" t="e">
        <v>#N/A</v>
      </c>
      <c r="T2153" s="3" t="e">
        <v>#N/A</v>
      </c>
      <c r="U2153" s="3" t="e">
        <v>#N/A</v>
      </c>
      <c r="V2153" t="e">
        <v>#N/A</v>
      </c>
      <c r="W2153" t="e">
        <v>#N/A</v>
      </c>
      <c r="X2153" t="e">
        <v>#N/A</v>
      </c>
      <c r="Y2153" s="3" t="e">
        <v>#N/A</v>
      </c>
      <c r="Z2153" s="8" t="e">
        <v>#N/A</v>
      </c>
      <c r="AA2153" s="30" t="e">
        <v>#N/A</v>
      </c>
      <c r="AB2153" t="e">
        <v>#N/A</v>
      </c>
      <c r="AC2153" t="e">
        <v>#N/A</v>
      </c>
      <c r="AD2153" t="e">
        <v>#N/A</v>
      </c>
      <c r="AE2153" t="e">
        <v>#N/A</v>
      </c>
      <c r="AF2153" t="e">
        <v>#N/A</v>
      </c>
    </row>
    <row r="2154" spans="1:32" x14ac:dyDescent="0.25">
      <c r="A2154" t="e">
        <v>#N/A</v>
      </c>
      <c r="B2154" s="33" t="e">
        <v>#N/A</v>
      </c>
      <c r="C2154" t="e">
        <v>#N/A</v>
      </c>
      <c r="D2154" t="e">
        <v>#N/A</v>
      </c>
      <c r="E2154" s="69" t="e">
        <v>#N/A</v>
      </c>
      <c r="F2154" s="3" t="e">
        <v>#N/A</v>
      </c>
      <c r="G2154" s="3" t="e">
        <v>#N/A</v>
      </c>
      <c r="H2154" s="3" t="e">
        <v>#N/A</v>
      </c>
      <c r="I2154" s="80" t="e">
        <v>#N/A</v>
      </c>
      <c r="J2154" s="80" t="e">
        <v>#N/A</v>
      </c>
      <c r="K2154" s="85" t="e">
        <v>#N/A</v>
      </c>
      <c r="L2154" s="9" t="e">
        <v>#N/A</v>
      </c>
      <c r="M2154" s="93" t="e">
        <v>#N/A</v>
      </c>
      <c r="N2154" s="8" t="e">
        <v>#N/A</v>
      </c>
      <c r="O2154" t="e">
        <v>#N/A</v>
      </c>
      <c r="P2154" t="e">
        <v>#N/A</v>
      </c>
      <c r="Q2154" t="e">
        <v>#N/A</v>
      </c>
      <c r="R2154" s="2" t="e">
        <v>#N/A</v>
      </c>
      <c r="S2154" t="e">
        <v>#N/A</v>
      </c>
      <c r="T2154" s="3" t="e">
        <v>#N/A</v>
      </c>
      <c r="U2154" s="3" t="e">
        <v>#N/A</v>
      </c>
      <c r="V2154" t="e">
        <v>#N/A</v>
      </c>
      <c r="W2154" t="e">
        <v>#N/A</v>
      </c>
      <c r="X2154" t="e">
        <v>#N/A</v>
      </c>
      <c r="Y2154" s="3" t="e">
        <v>#N/A</v>
      </c>
      <c r="Z2154" s="8" t="e">
        <v>#N/A</v>
      </c>
      <c r="AA2154" s="30" t="e">
        <v>#N/A</v>
      </c>
      <c r="AB2154" t="e">
        <v>#N/A</v>
      </c>
      <c r="AC2154" t="e">
        <v>#N/A</v>
      </c>
      <c r="AD2154" t="e">
        <v>#N/A</v>
      </c>
      <c r="AE2154" t="e">
        <v>#N/A</v>
      </c>
      <c r="AF2154" t="e">
        <v>#N/A</v>
      </c>
    </row>
    <row r="2155" spans="1:32" x14ac:dyDescent="0.25">
      <c r="A2155" t="e">
        <v>#N/A</v>
      </c>
      <c r="B2155" s="33" t="e">
        <v>#N/A</v>
      </c>
      <c r="C2155" t="e">
        <v>#N/A</v>
      </c>
      <c r="D2155" t="e">
        <v>#N/A</v>
      </c>
      <c r="E2155" s="69" t="e">
        <v>#N/A</v>
      </c>
      <c r="F2155" s="3" t="e">
        <v>#N/A</v>
      </c>
      <c r="G2155" s="3" t="e">
        <v>#N/A</v>
      </c>
      <c r="H2155" s="3" t="e">
        <v>#N/A</v>
      </c>
      <c r="I2155" s="80" t="e">
        <v>#N/A</v>
      </c>
      <c r="J2155" s="80" t="e">
        <v>#N/A</v>
      </c>
      <c r="K2155" s="85" t="e">
        <v>#N/A</v>
      </c>
      <c r="L2155" s="9" t="e">
        <v>#N/A</v>
      </c>
      <c r="M2155" s="93" t="e">
        <v>#N/A</v>
      </c>
      <c r="N2155" s="8" t="e">
        <v>#N/A</v>
      </c>
      <c r="O2155" t="e">
        <v>#N/A</v>
      </c>
      <c r="P2155" t="e">
        <v>#N/A</v>
      </c>
      <c r="Q2155" t="e">
        <v>#N/A</v>
      </c>
      <c r="R2155" s="2" t="e">
        <v>#N/A</v>
      </c>
      <c r="S2155" t="e">
        <v>#N/A</v>
      </c>
      <c r="T2155" s="3" t="e">
        <v>#N/A</v>
      </c>
      <c r="U2155" s="3" t="e">
        <v>#N/A</v>
      </c>
      <c r="V2155" t="e">
        <v>#N/A</v>
      </c>
      <c r="W2155" t="e">
        <v>#N/A</v>
      </c>
      <c r="X2155" t="e">
        <v>#N/A</v>
      </c>
      <c r="Y2155" s="3" t="e">
        <v>#N/A</v>
      </c>
      <c r="Z2155" s="8" t="e">
        <v>#N/A</v>
      </c>
      <c r="AA2155" s="30" t="e">
        <v>#N/A</v>
      </c>
      <c r="AB2155" t="e">
        <v>#N/A</v>
      </c>
      <c r="AC2155" t="e">
        <v>#N/A</v>
      </c>
      <c r="AD2155" t="e">
        <v>#N/A</v>
      </c>
      <c r="AE2155" t="e">
        <v>#N/A</v>
      </c>
      <c r="AF2155" t="e">
        <v>#N/A</v>
      </c>
    </row>
    <row r="2156" spans="1:32" x14ac:dyDescent="0.25">
      <c r="A2156" t="e">
        <v>#N/A</v>
      </c>
      <c r="B2156" s="33" t="e">
        <v>#N/A</v>
      </c>
      <c r="C2156" t="e">
        <v>#N/A</v>
      </c>
      <c r="D2156" t="e">
        <v>#N/A</v>
      </c>
      <c r="E2156" s="69" t="e">
        <v>#N/A</v>
      </c>
      <c r="F2156" s="3" t="e">
        <v>#N/A</v>
      </c>
      <c r="G2156" s="3" t="e">
        <v>#N/A</v>
      </c>
      <c r="H2156" s="3" t="e">
        <v>#N/A</v>
      </c>
      <c r="I2156" s="80" t="e">
        <v>#N/A</v>
      </c>
      <c r="J2156" s="80" t="e">
        <v>#N/A</v>
      </c>
      <c r="K2156" s="85" t="e">
        <v>#N/A</v>
      </c>
      <c r="L2156" s="9" t="e">
        <v>#N/A</v>
      </c>
      <c r="M2156" s="93" t="e">
        <v>#N/A</v>
      </c>
      <c r="N2156" s="8" t="e">
        <v>#N/A</v>
      </c>
      <c r="O2156" t="e">
        <v>#N/A</v>
      </c>
      <c r="P2156" t="e">
        <v>#N/A</v>
      </c>
      <c r="Q2156" t="e">
        <v>#N/A</v>
      </c>
      <c r="R2156" s="2" t="e">
        <v>#N/A</v>
      </c>
      <c r="S2156" t="e">
        <v>#N/A</v>
      </c>
      <c r="T2156" s="3" t="e">
        <v>#N/A</v>
      </c>
      <c r="U2156" s="3" t="e">
        <v>#N/A</v>
      </c>
      <c r="V2156" t="e">
        <v>#N/A</v>
      </c>
      <c r="W2156" t="e">
        <v>#N/A</v>
      </c>
      <c r="X2156" t="e">
        <v>#N/A</v>
      </c>
      <c r="Y2156" s="3" t="e">
        <v>#N/A</v>
      </c>
      <c r="Z2156" s="8" t="e">
        <v>#N/A</v>
      </c>
      <c r="AA2156" s="30" t="e">
        <v>#N/A</v>
      </c>
      <c r="AB2156" t="e">
        <v>#N/A</v>
      </c>
      <c r="AC2156" t="e">
        <v>#N/A</v>
      </c>
      <c r="AD2156" t="e">
        <v>#N/A</v>
      </c>
      <c r="AE2156" t="e">
        <v>#N/A</v>
      </c>
      <c r="AF2156" t="e">
        <v>#N/A</v>
      </c>
    </row>
    <row r="2157" spans="1:32" x14ac:dyDescent="0.25">
      <c r="A2157" t="e">
        <v>#N/A</v>
      </c>
      <c r="B2157" s="33" t="e">
        <v>#N/A</v>
      </c>
      <c r="C2157" t="e">
        <v>#N/A</v>
      </c>
      <c r="D2157" t="e">
        <v>#N/A</v>
      </c>
      <c r="E2157" s="69" t="e">
        <v>#N/A</v>
      </c>
      <c r="F2157" s="3" t="e">
        <v>#N/A</v>
      </c>
      <c r="G2157" s="3" t="e">
        <v>#N/A</v>
      </c>
      <c r="H2157" s="3" t="e">
        <v>#N/A</v>
      </c>
      <c r="I2157" s="80" t="e">
        <v>#N/A</v>
      </c>
      <c r="J2157" s="80" t="e">
        <v>#N/A</v>
      </c>
      <c r="K2157" s="85" t="e">
        <v>#N/A</v>
      </c>
      <c r="L2157" s="9" t="e">
        <v>#N/A</v>
      </c>
      <c r="M2157" s="93" t="e">
        <v>#N/A</v>
      </c>
      <c r="N2157" s="8" t="e">
        <v>#N/A</v>
      </c>
      <c r="O2157" t="e">
        <v>#N/A</v>
      </c>
      <c r="P2157" t="e">
        <v>#N/A</v>
      </c>
      <c r="Q2157" t="e">
        <v>#N/A</v>
      </c>
      <c r="R2157" s="2" t="e">
        <v>#N/A</v>
      </c>
      <c r="S2157" t="e">
        <v>#N/A</v>
      </c>
      <c r="T2157" s="3" t="e">
        <v>#N/A</v>
      </c>
      <c r="U2157" s="3" t="e">
        <v>#N/A</v>
      </c>
      <c r="V2157" t="e">
        <v>#N/A</v>
      </c>
      <c r="W2157" t="e">
        <v>#N/A</v>
      </c>
      <c r="X2157" t="e">
        <v>#N/A</v>
      </c>
      <c r="Y2157" s="3" t="e">
        <v>#N/A</v>
      </c>
      <c r="Z2157" s="8" t="e">
        <v>#N/A</v>
      </c>
      <c r="AA2157" s="30" t="e">
        <v>#N/A</v>
      </c>
      <c r="AB2157" t="e">
        <v>#N/A</v>
      </c>
      <c r="AC2157" t="e">
        <v>#N/A</v>
      </c>
      <c r="AD2157" t="e">
        <v>#N/A</v>
      </c>
      <c r="AE2157" t="e">
        <v>#N/A</v>
      </c>
      <c r="AF2157" t="e">
        <v>#N/A</v>
      </c>
    </row>
    <row r="2158" spans="1:32" x14ac:dyDescent="0.25">
      <c r="A2158" t="e">
        <v>#N/A</v>
      </c>
      <c r="B2158" s="33" t="e">
        <v>#N/A</v>
      </c>
      <c r="C2158" t="e">
        <v>#N/A</v>
      </c>
      <c r="D2158" t="e">
        <v>#N/A</v>
      </c>
      <c r="E2158" s="69" t="e">
        <v>#N/A</v>
      </c>
      <c r="F2158" s="3" t="e">
        <v>#N/A</v>
      </c>
      <c r="G2158" s="3" t="e">
        <v>#N/A</v>
      </c>
      <c r="H2158" s="3" t="e">
        <v>#N/A</v>
      </c>
      <c r="I2158" s="80" t="e">
        <v>#N/A</v>
      </c>
      <c r="J2158" s="80" t="e">
        <v>#N/A</v>
      </c>
      <c r="K2158" s="85" t="e">
        <v>#N/A</v>
      </c>
      <c r="L2158" s="9" t="e">
        <v>#N/A</v>
      </c>
      <c r="M2158" s="93" t="e">
        <v>#N/A</v>
      </c>
      <c r="N2158" s="8" t="e">
        <v>#N/A</v>
      </c>
      <c r="O2158" t="e">
        <v>#N/A</v>
      </c>
      <c r="P2158" t="e">
        <v>#N/A</v>
      </c>
      <c r="Q2158" t="e">
        <v>#N/A</v>
      </c>
      <c r="R2158" s="2" t="e">
        <v>#N/A</v>
      </c>
      <c r="S2158" t="e">
        <v>#N/A</v>
      </c>
      <c r="T2158" s="3" t="e">
        <v>#N/A</v>
      </c>
      <c r="U2158" s="3" t="e">
        <v>#N/A</v>
      </c>
      <c r="V2158" t="e">
        <v>#N/A</v>
      </c>
      <c r="W2158" t="e">
        <v>#N/A</v>
      </c>
      <c r="X2158" t="e">
        <v>#N/A</v>
      </c>
      <c r="Y2158" s="3" t="e">
        <v>#N/A</v>
      </c>
      <c r="Z2158" s="8" t="e">
        <v>#N/A</v>
      </c>
      <c r="AA2158" s="30" t="e">
        <v>#N/A</v>
      </c>
      <c r="AB2158" t="e">
        <v>#N/A</v>
      </c>
      <c r="AC2158" t="e">
        <v>#N/A</v>
      </c>
      <c r="AD2158" t="e">
        <v>#N/A</v>
      </c>
      <c r="AE2158" t="e">
        <v>#N/A</v>
      </c>
      <c r="AF2158" t="e">
        <v>#N/A</v>
      </c>
    </row>
    <row r="2159" spans="1:32" x14ac:dyDescent="0.25">
      <c r="A2159" t="e">
        <v>#N/A</v>
      </c>
      <c r="B2159" s="33" t="e">
        <v>#N/A</v>
      </c>
      <c r="C2159" t="e">
        <v>#N/A</v>
      </c>
      <c r="D2159" t="e">
        <v>#N/A</v>
      </c>
      <c r="E2159" s="69" t="e">
        <v>#N/A</v>
      </c>
      <c r="F2159" s="3" t="e">
        <v>#N/A</v>
      </c>
      <c r="G2159" s="3" t="e">
        <v>#N/A</v>
      </c>
      <c r="H2159" s="3" t="e">
        <v>#N/A</v>
      </c>
      <c r="I2159" s="80" t="e">
        <v>#N/A</v>
      </c>
      <c r="J2159" s="80" t="e">
        <v>#N/A</v>
      </c>
      <c r="K2159" s="85" t="e">
        <v>#N/A</v>
      </c>
      <c r="L2159" s="9" t="e">
        <v>#N/A</v>
      </c>
      <c r="M2159" s="93" t="e">
        <v>#N/A</v>
      </c>
      <c r="N2159" s="8" t="e">
        <v>#N/A</v>
      </c>
      <c r="O2159" t="e">
        <v>#N/A</v>
      </c>
      <c r="P2159" t="e">
        <v>#N/A</v>
      </c>
      <c r="Q2159" t="e">
        <v>#N/A</v>
      </c>
      <c r="R2159" s="2" t="e">
        <v>#N/A</v>
      </c>
      <c r="S2159" t="e">
        <v>#N/A</v>
      </c>
      <c r="T2159" s="3" t="e">
        <v>#N/A</v>
      </c>
      <c r="U2159" s="3" t="e">
        <v>#N/A</v>
      </c>
      <c r="V2159" t="e">
        <v>#N/A</v>
      </c>
      <c r="W2159" t="e">
        <v>#N/A</v>
      </c>
      <c r="X2159" t="e">
        <v>#N/A</v>
      </c>
      <c r="Y2159" s="3" t="e">
        <v>#N/A</v>
      </c>
      <c r="Z2159" s="8" t="e">
        <v>#N/A</v>
      </c>
      <c r="AA2159" s="30" t="e">
        <v>#N/A</v>
      </c>
      <c r="AB2159" t="e">
        <v>#N/A</v>
      </c>
      <c r="AC2159" t="e">
        <v>#N/A</v>
      </c>
      <c r="AD2159" t="e">
        <v>#N/A</v>
      </c>
      <c r="AE2159" t="e">
        <v>#N/A</v>
      </c>
      <c r="AF2159" t="e">
        <v>#N/A</v>
      </c>
    </row>
    <row r="2160" spans="1:32" x14ac:dyDescent="0.25">
      <c r="A2160" t="e">
        <v>#N/A</v>
      </c>
      <c r="B2160" s="33" t="e">
        <v>#N/A</v>
      </c>
      <c r="C2160" t="e">
        <v>#N/A</v>
      </c>
      <c r="D2160" t="e">
        <v>#N/A</v>
      </c>
      <c r="E2160" s="69" t="e">
        <v>#N/A</v>
      </c>
      <c r="F2160" s="3" t="e">
        <v>#N/A</v>
      </c>
      <c r="G2160" s="3" t="e">
        <v>#N/A</v>
      </c>
      <c r="H2160" s="3" t="e">
        <v>#N/A</v>
      </c>
      <c r="I2160" s="80" t="e">
        <v>#N/A</v>
      </c>
      <c r="J2160" s="80" t="e">
        <v>#N/A</v>
      </c>
      <c r="K2160" s="85" t="e">
        <v>#N/A</v>
      </c>
      <c r="L2160" s="9" t="e">
        <v>#N/A</v>
      </c>
      <c r="M2160" s="93" t="e">
        <v>#N/A</v>
      </c>
      <c r="N2160" s="8" t="e">
        <v>#N/A</v>
      </c>
      <c r="O2160" t="e">
        <v>#N/A</v>
      </c>
      <c r="P2160" t="e">
        <v>#N/A</v>
      </c>
      <c r="Q2160" t="e">
        <v>#N/A</v>
      </c>
      <c r="R2160" s="2" t="e">
        <v>#N/A</v>
      </c>
      <c r="S2160" t="e">
        <v>#N/A</v>
      </c>
      <c r="T2160" s="3" t="e">
        <v>#N/A</v>
      </c>
      <c r="U2160" s="3" t="e">
        <v>#N/A</v>
      </c>
      <c r="V2160" t="e">
        <v>#N/A</v>
      </c>
      <c r="W2160" t="e">
        <v>#N/A</v>
      </c>
      <c r="X2160" t="e">
        <v>#N/A</v>
      </c>
      <c r="Y2160" s="3" t="e">
        <v>#N/A</v>
      </c>
      <c r="Z2160" s="8" t="e">
        <v>#N/A</v>
      </c>
      <c r="AA2160" s="30" t="e">
        <v>#N/A</v>
      </c>
      <c r="AB2160" t="e">
        <v>#N/A</v>
      </c>
      <c r="AC2160" t="e">
        <v>#N/A</v>
      </c>
      <c r="AD2160" t="e">
        <v>#N/A</v>
      </c>
      <c r="AE2160" t="e">
        <v>#N/A</v>
      </c>
      <c r="AF2160" t="e">
        <v>#N/A</v>
      </c>
    </row>
    <row r="2161" spans="1:32" x14ac:dyDescent="0.25">
      <c r="A2161" t="e">
        <v>#N/A</v>
      </c>
      <c r="B2161" s="33" t="e">
        <v>#N/A</v>
      </c>
      <c r="C2161" t="e">
        <v>#N/A</v>
      </c>
      <c r="D2161" t="e">
        <v>#N/A</v>
      </c>
      <c r="E2161" s="69" t="e">
        <v>#N/A</v>
      </c>
      <c r="F2161" s="3" t="e">
        <v>#N/A</v>
      </c>
      <c r="G2161" s="3" t="e">
        <v>#N/A</v>
      </c>
      <c r="H2161" s="3" t="e">
        <v>#N/A</v>
      </c>
      <c r="I2161" s="80" t="e">
        <v>#N/A</v>
      </c>
      <c r="J2161" s="80" t="e">
        <v>#N/A</v>
      </c>
      <c r="K2161" s="85" t="e">
        <v>#N/A</v>
      </c>
      <c r="L2161" s="9" t="e">
        <v>#N/A</v>
      </c>
      <c r="M2161" s="93" t="e">
        <v>#N/A</v>
      </c>
      <c r="N2161" s="8" t="e">
        <v>#N/A</v>
      </c>
      <c r="O2161" t="e">
        <v>#N/A</v>
      </c>
      <c r="P2161" t="e">
        <v>#N/A</v>
      </c>
      <c r="Q2161" t="e">
        <v>#N/A</v>
      </c>
      <c r="R2161" s="2" t="e">
        <v>#N/A</v>
      </c>
      <c r="S2161" t="e">
        <v>#N/A</v>
      </c>
      <c r="T2161" s="3" t="e">
        <v>#N/A</v>
      </c>
      <c r="U2161" s="3" t="e">
        <v>#N/A</v>
      </c>
      <c r="V2161" t="e">
        <v>#N/A</v>
      </c>
      <c r="W2161" t="e">
        <v>#N/A</v>
      </c>
      <c r="X2161" t="e">
        <v>#N/A</v>
      </c>
      <c r="Y2161" s="3" t="e">
        <v>#N/A</v>
      </c>
      <c r="Z2161" s="8" t="e">
        <v>#N/A</v>
      </c>
      <c r="AA2161" s="30" t="e">
        <v>#N/A</v>
      </c>
      <c r="AB2161" t="e">
        <v>#N/A</v>
      </c>
      <c r="AC2161" t="e">
        <v>#N/A</v>
      </c>
      <c r="AD2161" t="e">
        <v>#N/A</v>
      </c>
      <c r="AE2161" t="e">
        <v>#N/A</v>
      </c>
      <c r="AF2161" t="e">
        <v>#N/A</v>
      </c>
    </row>
    <row r="2162" spans="1:32" x14ac:dyDescent="0.25">
      <c r="A2162" t="e">
        <v>#N/A</v>
      </c>
      <c r="B2162" s="33" t="e">
        <v>#N/A</v>
      </c>
      <c r="C2162" t="e">
        <v>#N/A</v>
      </c>
      <c r="D2162" t="e">
        <v>#N/A</v>
      </c>
      <c r="E2162" s="69" t="e">
        <v>#N/A</v>
      </c>
      <c r="F2162" s="3" t="e">
        <v>#N/A</v>
      </c>
      <c r="G2162" s="3" t="e">
        <v>#N/A</v>
      </c>
      <c r="H2162" s="3" t="e">
        <v>#N/A</v>
      </c>
      <c r="I2162" s="80" t="e">
        <v>#N/A</v>
      </c>
      <c r="J2162" s="80" t="e">
        <v>#N/A</v>
      </c>
      <c r="K2162" s="85" t="e">
        <v>#N/A</v>
      </c>
      <c r="L2162" s="9" t="e">
        <v>#N/A</v>
      </c>
      <c r="M2162" s="93" t="e">
        <v>#N/A</v>
      </c>
      <c r="N2162" s="8" t="e">
        <v>#N/A</v>
      </c>
      <c r="O2162" t="e">
        <v>#N/A</v>
      </c>
      <c r="P2162" t="e">
        <v>#N/A</v>
      </c>
      <c r="Q2162" t="e">
        <v>#N/A</v>
      </c>
      <c r="R2162" s="2" t="e">
        <v>#N/A</v>
      </c>
      <c r="S2162" t="e">
        <v>#N/A</v>
      </c>
      <c r="T2162" s="3" t="e">
        <v>#N/A</v>
      </c>
      <c r="U2162" s="3" t="e">
        <v>#N/A</v>
      </c>
      <c r="V2162" t="e">
        <v>#N/A</v>
      </c>
      <c r="W2162" t="e">
        <v>#N/A</v>
      </c>
      <c r="X2162" t="e">
        <v>#N/A</v>
      </c>
      <c r="Y2162" s="3" t="e">
        <v>#N/A</v>
      </c>
      <c r="Z2162" s="8" t="e">
        <v>#N/A</v>
      </c>
      <c r="AA2162" s="30" t="e">
        <v>#N/A</v>
      </c>
      <c r="AB2162" t="e">
        <v>#N/A</v>
      </c>
      <c r="AC2162" t="e">
        <v>#N/A</v>
      </c>
      <c r="AD2162" t="e">
        <v>#N/A</v>
      </c>
      <c r="AE2162" t="e">
        <v>#N/A</v>
      </c>
      <c r="AF2162" t="e">
        <v>#N/A</v>
      </c>
    </row>
    <row r="2163" spans="1:32" x14ac:dyDescent="0.25">
      <c r="A2163" t="e">
        <v>#N/A</v>
      </c>
      <c r="B2163" s="33" t="e">
        <v>#N/A</v>
      </c>
      <c r="C2163" t="e">
        <v>#N/A</v>
      </c>
      <c r="D2163" t="e">
        <v>#N/A</v>
      </c>
      <c r="E2163" s="69" t="e">
        <v>#N/A</v>
      </c>
      <c r="F2163" s="3" t="e">
        <v>#N/A</v>
      </c>
      <c r="G2163" s="3" t="e">
        <v>#N/A</v>
      </c>
      <c r="H2163" s="3" t="e">
        <v>#N/A</v>
      </c>
      <c r="I2163" s="80" t="e">
        <v>#N/A</v>
      </c>
      <c r="J2163" s="80" t="e">
        <v>#N/A</v>
      </c>
      <c r="K2163" s="85" t="e">
        <v>#N/A</v>
      </c>
      <c r="L2163" s="9" t="e">
        <v>#N/A</v>
      </c>
      <c r="M2163" s="93" t="e">
        <v>#N/A</v>
      </c>
      <c r="N2163" s="8" t="e">
        <v>#N/A</v>
      </c>
      <c r="O2163" t="e">
        <v>#N/A</v>
      </c>
      <c r="P2163" t="e">
        <v>#N/A</v>
      </c>
      <c r="Q2163" t="e">
        <v>#N/A</v>
      </c>
      <c r="R2163" s="2" t="e">
        <v>#N/A</v>
      </c>
      <c r="S2163" t="e">
        <v>#N/A</v>
      </c>
      <c r="T2163" s="3" t="e">
        <v>#N/A</v>
      </c>
      <c r="U2163" s="3" t="e">
        <v>#N/A</v>
      </c>
      <c r="V2163" t="e">
        <v>#N/A</v>
      </c>
      <c r="W2163" t="e">
        <v>#N/A</v>
      </c>
      <c r="X2163" t="e">
        <v>#N/A</v>
      </c>
      <c r="Y2163" s="3" t="e">
        <v>#N/A</v>
      </c>
      <c r="Z2163" s="8" t="e">
        <v>#N/A</v>
      </c>
      <c r="AA2163" s="30" t="e">
        <v>#N/A</v>
      </c>
      <c r="AB2163" t="e">
        <v>#N/A</v>
      </c>
      <c r="AC2163" t="e">
        <v>#N/A</v>
      </c>
      <c r="AD2163" t="e">
        <v>#N/A</v>
      </c>
      <c r="AE2163" t="e">
        <v>#N/A</v>
      </c>
      <c r="AF2163" t="e">
        <v>#N/A</v>
      </c>
    </row>
    <row r="2164" spans="1:32" x14ac:dyDescent="0.25">
      <c r="A2164" t="e">
        <v>#N/A</v>
      </c>
      <c r="B2164" s="33" t="e">
        <v>#N/A</v>
      </c>
      <c r="C2164" t="e">
        <v>#N/A</v>
      </c>
      <c r="D2164" t="e">
        <v>#N/A</v>
      </c>
      <c r="E2164" s="69" t="e">
        <v>#N/A</v>
      </c>
      <c r="F2164" s="3" t="e">
        <v>#N/A</v>
      </c>
      <c r="G2164" s="3" t="e">
        <v>#N/A</v>
      </c>
      <c r="H2164" s="3" t="e">
        <v>#N/A</v>
      </c>
      <c r="I2164" s="80" t="e">
        <v>#N/A</v>
      </c>
      <c r="J2164" s="80" t="e">
        <v>#N/A</v>
      </c>
      <c r="K2164" s="85" t="e">
        <v>#N/A</v>
      </c>
      <c r="L2164" s="9" t="e">
        <v>#N/A</v>
      </c>
      <c r="M2164" s="93" t="e">
        <v>#N/A</v>
      </c>
      <c r="N2164" s="8" t="e">
        <v>#N/A</v>
      </c>
      <c r="O2164" t="e">
        <v>#N/A</v>
      </c>
      <c r="P2164" t="e">
        <v>#N/A</v>
      </c>
      <c r="Q2164" t="e">
        <v>#N/A</v>
      </c>
      <c r="R2164" s="2" t="e">
        <v>#N/A</v>
      </c>
      <c r="S2164" t="e">
        <v>#N/A</v>
      </c>
      <c r="T2164" s="3" t="e">
        <v>#N/A</v>
      </c>
      <c r="U2164" s="3" t="e">
        <v>#N/A</v>
      </c>
      <c r="V2164" t="e">
        <v>#N/A</v>
      </c>
      <c r="W2164" t="e">
        <v>#N/A</v>
      </c>
      <c r="X2164" t="e">
        <v>#N/A</v>
      </c>
      <c r="Y2164" s="3" t="e">
        <v>#N/A</v>
      </c>
      <c r="Z2164" s="8" t="e">
        <v>#N/A</v>
      </c>
      <c r="AA2164" s="30" t="e">
        <v>#N/A</v>
      </c>
      <c r="AB2164" t="e">
        <v>#N/A</v>
      </c>
      <c r="AC2164" t="e">
        <v>#N/A</v>
      </c>
      <c r="AD2164" t="e">
        <v>#N/A</v>
      </c>
      <c r="AE2164" t="e">
        <v>#N/A</v>
      </c>
      <c r="AF2164" t="e">
        <v>#N/A</v>
      </c>
    </row>
    <row r="2165" spans="1:32" x14ac:dyDescent="0.25">
      <c r="A2165" t="e">
        <v>#N/A</v>
      </c>
      <c r="B2165" s="33" t="e">
        <v>#N/A</v>
      </c>
      <c r="C2165" t="e">
        <v>#N/A</v>
      </c>
      <c r="D2165" t="e">
        <v>#N/A</v>
      </c>
      <c r="E2165" s="69" t="e">
        <v>#N/A</v>
      </c>
      <c r="F2165" s="3" t="e">
        <v>#N/A</v>
      </c>
      <c r="G2165" s="3" t="e">
        <v>#N/A</v>
      </c>
      <c r="H2165" s="3" t="e">
        <v>#N/A</v>
      </c>
      <c r="I2165" s="80" t="e">
        <v>#N/A</v>
      </c>
      <c r="J2165" s="80" t="e">
        <v>#N/A</v>
      </c>
      <c r="K2165" s="85" t="e">
        <v>#N/A</v>
      </c>
      <c r="L2165" s="9" t="e">
        <v>#N/A</v>
      </c>
      <c r="M2165" s="93" t="e">
        <v>#N/A</v>
      </c>
      <c r="N2165" s="8" t="e">
        <v>#N/A</v>
      </c>
      <c r="O2165" t="e">
        <v>#N/A</v>
      </c>
      <c r="P2165" t="e">
        <v>#N/A</v>
      </c>
      <c r="Q2165" t="e">
        <v>#N/A</v>
      </c>
      <c r="R2165" s="2" t="e">
        <v>#N/A</v>
      </c>
      <c r="S2165" t="e">
        <v>#N/A</v>
      </c>
      <c r="T2165" s="3" t="e">
        <v>#N/A</v>
      </c>
      <c r="U2165" s="3" t="e">
        <v>#N/A</v>
      </c>
      <c r="V2165" t="e">
        <v>#N/A</v>
      </c>
      <c r="W2165" t="e">
        <v>#N/A</v>
      </c>
      <c r="X2165" t="e">
        <v>#N/A</v>
      </c>
      <c r="Y2165" s="3" t="e">
        <v>#N/A</v>
      </c>
      <c r="Z2165" s="8" t="e">
        <v>#N/A</v>
      </c>
      <c r="AA2165" s="30" t="e">
        <v>#N/A</v>
      </c>
      <c r="AB2165" t="e">
        <v>#N/A</v>
      </c>
      <c r="AC2165" t="e">
        <v>#N/A</v>
      </c>
      <c r="AD2165" t="e">
        <v>#N/A</v>
      </c>
      <c r="AE2165" t="e">
        <v>#N/A</v>
      </c>
      <c r="AF2165" t="e">
        <v>#N/A</v>
      </c>
    </row>
    <row r="2166" spans="1:32" x14ac:dyDescent="0.25">
      <c r="A2166" t="e">
        <v>#N/A</v>
      </c>
      <c r="B2166" s="33" t="e">
        <v>#N/A</v>
      </c>
      <c r="C2166" t="e">
        <v>#N/A</v>
      </c>
      <c r="D2166" t="e">
        <v>#N/A</v>
      </c>
      <c r="E2166" s="69" t="e">
        <v>#N/A</v>
      </c>
      <c r="F2166" s="3" t="e">
        <v>#N/A</v>
      </c>
      <c r="G2166" s="3" t="e">
        <v>#N/A</v>
      </c>
      <c r="H2166" s="3" t="e">
        <v>#N/A</v>
      </c>
      <c r="I2166" s="80" t="e">
        <v>#N/A</v>
      </c>
      <c r="J2166" s="80" t="e">
        <v>#N/A</v>
      </c>
      <c r="K2166" s="85" t="e">
        <v>#N/A</v>
      </c>
      <c r="L2166" s="9" t="e">
        <v>#N/A</v>
      </c>
      <c r="M2166" s="93" t="e">
        <v>#N/A</v>
      </c>
      <c r="N2166" s="8" t="e">
        <v>#N/A</v>
      </c>
      <c r="O2166" t="e">
        <v>#N/A</v>
      </c>
      <c r="P2166" t="e">
        <v>#N/A</v>
      </c>
      <c r="Q2166" t="e">
        <v>#N/A</v>
      </c>
      <c r="R2166" s="2" t="e">
        <v>#N/A</v>
      </c>
      <c r="S2166" t="e">
        <v>#N/A</v>
      </c>
      <c r="T2166" s="3" t="e">
        <v>#N/A</v>
      </c>
      <c r="U2166" s="3" t="e">
        <v>#N/A</v>
      </c>
      <c r="V2166" t="e">
        <v>#N/A</v>
      </c>
      <c r="W2166" t="e">
        <v>#N/A</v>
      </c>
      <c r="X2166" t="e">
        <v>#N/A</v>
      </c>
      <c r="Y2166" s="3" t="e">
        <v>#N/A</v>
      </c>
      <c r="Z2166" s="8" t="e">
        <v>#N/A</v>
      </c>
      <c r="AA2166" s="30" t="e">
        <v>#N/A</v>
      </c>
      <c r="AB2166" t="e">
        <v>#N/A</v>
      </c>
      <c r="AC2166" t="e">
        <v>#N/A</v>
      </c>
      <c r="AD2166" t="e">
        <v>#N/A</v>
      </c>
      <c r="AE2166" t="e">
        <v>#N/A</v>
      </c>
      <c r="AF2166" t="e">
        <v>#N/A</v>
      </c>
    </row>
    <row r="2167" spans="1:32" x14ac:dyDescent="0.25">
      <c r="A2167" t="e">
        <v>#N/A</v>
      </c>
      <c r="B2167" s="33" t="e">
        <v>#N/A</v>
      </c>
      <c r="C2167" t="e">
        <v>#N/A</v>
      </c>
      <c r="D2167" t="e">
        <v>#N/A</v>
      </c>
      <c r="E2167" s="69" t="e">
        <v>#N/A</v>
      </c>
      <c r="F2167" s="3" t="e">
        <v>#N/A</v>
      </c>
      <c r="G2167" s="3" t="e">
        <v>#N/A</v>
      </c>
      <c r="H2167" s="3" t="e">
        <v>#N/A</v>
      </c>
      <c r="I2167" s="80" t="e">
        <v>#N/A</v>
      </c>
      <c r="J2167" s="80" t="e">
        <v>#N/A</v>
      </c>
      <c r="K2167" s="85" t="e">
        <v>#N/A</v>
      </c>
      <c r="L2167" s="9" t="e">
        <v>#N/A</v>
      </c>
      <c r="M2167" s="93" t="e">
        <v>#N/A</v>
      </c>
      <c r="N2167" s="8" t="e">
        <v>#N/A</v>
      </c>
      <c r="O2167" t="e">
        <v>#N/A</v>
      </c>
      <c r="P2167" t="e">
        <v>#N/A</v>
      </c>
      <c r="Q2167" t="e">
        <v>#N/A</v>
      </c>
      <c r="R2167" s="2" t="e">
        <v>#N/A</v>
      </c>
      <c r="S2167" t="e">
        <v>#N/A</v>
      </c>
      <c r="T2167" s="3" t="e">
        <v>#N/A</v>
      </c>
      <c r="U2167" s="3" t="e">
        <v>#N/A</v>
      </c>
      <c r="V2167" t="e">
        <v>#N/A</v>
      </c>
      <c r="W2167" t="e">
        <v>#N/A</v>
      </c>
      <c r="X2167" t="e">
        <v>#N/A</v>
      </c>
      <c r="Y2167" s="3" t="e">
        <v>#N/A</v>
      </c>
      <c r="Z2167" s="8" t="e">
        <v>#N/A</v>
      </c>
      <c r="AA2167" s="30" t="e">
        <v>#N/A</v>
      </c>
      <c r="AB2167" t="e">
        <v>#N/A</v>
      </c>
      <c r="AC2167" t="e">
        <v>#N/A</v>
      </c>
      <c r="AD2167" t="e">
        <v>#N/A</v>
      </c>
      <c r="AE2167" t="e">
        <v>#N/A</v>
      </c>
      <c r="AF2167" t="e">
        <v>#N/A</v>
      </c>
    </row>
    <row r="2168" spans="1:32" x14ac:dyDescent="0.25">
      <c r="A2168" t="e">
        <v>#N/A</v>
      </c>
      <c r="B2168" s="33" t="e">
        <v>#N/A</v>
      </c>
      <c r="C2168" t="e">
        <v>#N/A</v>
      </c>
      <c r="D2168" t="e">
        <v>#N/A</v>
      </c>
      <c r="E2168" s="69" t="e">
        <v>#N/A</v>
      </c>
      <c r="F2168" s="3" t="e">
        <v>#N/A</v>
      </c>
      <c r="G2168" s="3" t="e">
        <v>#N/A</v>
      </c>
      <c r="H2168" s="3" t="e">
        <v>#N/A</v>
      </c>
      <c r="I2168" s="80" t="e">
        <v>#N/A</v>
      </c>
      <c r="J2168" s="80" t="e">
        <v>#N/A</v>
      </c>
      <c r="K2168" s="85" t="e">
        <v>#N/A</v>
      </c>
      <c r="L2168" s="9" t="e">
        <v>#N/A</v>
      </c>
      <c r="M2168" s="93" t="e">
        <v>#N/A</v>
      </c>
      <c r="N2168" s="8" t="e">
        <v>#N/A</v>
      </c>
      <c r="O2168" t="e">
        <v>#N/A</v>
      </c>
      <c r="P2168" t="e">
        <v>#N/A</v>
      </c>
      <c r="Q2168" t="e">
        <v>#N/A</v>
      </c>
      <c r="R2168" s="2" t="e">
        <v>#N/A</v>
      </c>
      <c r="S2168" t="e">
        <v>#N/A</v>
      </c>
      <c r="T2168" s="3" t="e">
        <v>#N/A</v>
      </c>
      <c r="U2168" s="3" t="e">
        <v>#N/A</v>
      </c>
      <c r="V2168" t="e">
        <v>#N/A</v>
      </c>
      <c r="W2168" t="e">
        <v>#N/A</v>
      </c>
      <c r="X2168" t="e">
        <v>#N/A</v>
      </c>
      <c r="Y2168" s="3" t="e">
        <v>#N/A</v>
      </c>
      <c r="Z2168" s="8" t="e">
        <v>#N/A</v>
      </c>
      <c r="AA2168" s="30" t="e">
        <v>#N/A</v>
      </c>
      <c r="AB2168" t="e">
        <v>#N/A</v>
      </c>
      <c r="AC2168" t="e">
        <v>#N/A</v>
      </c>
      <c r="AD2168" t="e">
        <v>#N/A</v>
      </c>
      <c r="AE2168" t="e">
        <v>#N/A</v>
      </c>
      <c r="AF2168" t="e">
        <v>#N/A</v>
      </c>
    </row>
    <row r="2169" spans="1:32" x14ac:dyDescent="0.25">
      <c r="A2169" t="e">
        <v>#N/A</v>
      </c>
      <c r="B2169" s="33" t="e">
        <v>#N/A</v>
      </c>
      <c r="C2169" t="e">
        <v>#N/A</v>
      </c>
      <c r="D2169" t="e">
        <v>#N/A</v>
      </c>
      <c r="E2169" s="69" t="e">
        <v>#N/A</v>
      </c>
      <c r="F2169" s="3" t="e">
        <v>#N/A</v>
      </c>
      <c r="G2169" s="3" t="e">
        <v>#N/A</v>
      </c>
      <c r="H2169" s="3" t="e">
        <v>#N/A</v>
      </c>
      <c r="I2169" s="80" t="e">
        <v>#N/A</v>
      </c>
      <c r="J2169" s="80" t="e">
        <v>#N/A</v>
      </c>
      <c r="K2169" s="85" t="e">
        <v>#N/A</v>
      </c>
      <c r="L2169" s="9" t="e">
        <v>#N/A</v>
      </c>
      <c r="M2169" s="93" t="e">
        <v>#N/A</v>
      </c>
      <c r="N2169" s="8" t="e">
        <v>#N/A</v>
      </c>
      <c r="O2169" t="e">
        <v>#N/A</v>
      </c>
      <c r="P2169" t="e">
        <v>#N/A</v>
      </c>
      <c r="Q2169" t="e">
        <v>#N/A</v>
      </c>
      <c r="R2169" s="2" t="e">
        <v>#N/A</v>
      </c>
      <c r="S2169" t="e">
        <v>#N/A</v>
      </c>
      <c r="T2169" s="3" t="e">
        <v>#N/A</v>
      </c>
      <c r="U2169" s="3" t="e">
        <v>#N/A</v>
      </c>
      <c r="V2169" t="e">
        <v>#N/A</v>
      </c>
      <c r="W2169" t="e">
        <v>#N/A</v>
      </c>
      <c r="X2169" t="e">
        <v>#N/A</v>
      </c>
      <c r="Y2169" s="3" t="e">
        <v>#N/A</v>
      </c>
      <c r="Z2169" s="8" t="e">
        <v>#N/A</v>
      </c>
      <c r="AA2169" s="30" t="e">
        <v>#N/A</v>
      </c>
      <c r="AB2169" t="e">
        <v>#N/A</v>
      </c>
      <c r="AC2169" t="e">
        <v>#N/A</v>
      </c>
      <c r="AD2169" t="e">
        <v>#N/A</v>
      </c>
      <c r="AE2169" t="e">
        <v>#N/A</v>
      </c>
      <c r="AF2169" t="e">
        <v>#N/A</v>
      </c>
    </row>
    <row r="2170" spans="1:32" x14ac:dyDescent="0.25">
      <c r="A2170" t="e">
        <v>#N/A</v>
      </c>
      <c r="B2170" s="33" t="e">
        <v>#N/A</v>
      </c>
      <c r="C2170" t="e">
        <v>#N/A</v>
      </c>
      <c r="D2170" t="e">
        <v>#N/A</v>
      </c>
      <c r="E2170" s="69" t="e">
        <v>#N/A</v>
      </c>
      <c r="F2170" s="3" t="e">
        <v>#N/A</v>
      </c>
      <c r="G2170" s="3" t="e">
        <v>#N/A</v>
      </c>
      <c r="H2170" s="3" t="e">
        <v>#N/A</v>
      </c>
      <c r="I2170" s="80" t="e">
        <v>#N/A</v>
      </c>
      <c r="J2170" s="80" t="e">
        <v>#N/A</v>
      </c>
      <c r="K2170" s="85" t="e">
        <v>#N/A</v>
      </c>
      <c r="L2170" s="9" t="e">
        <v>#N/A</v>
      </c>
      <c r="M2170" s="93" t="e">
        <v>#N/A</v>
      </c>
      <c r="N2170" s="8" t="e">
        <v>#N/A</v>
      </c>
      <c r="O2170" t="e">
        <v>#N/A</v>
      </c>
      <c r="P2170" t="e">
        <v>#N/A</v>
      </c>
      <c r="Q2170" t="e">
        <v>#N/A</v>
      </c>
      <c r="R2170" s="2" t="e">
        <v>#N/A</v>
      </c>
      <c r="S2170" t="e">
        <v>#N/A</v>
      </c>
      <c r="T2170" s="3" t="e">
        <v>#N/A</v>
      </c>
      <c r="U2170" s="3" t="e">
        <v>#N/A</v>
      </c>
      <c r="V2170" t="e">
        <v>#N/A</v>
      </c>
      <c r="W2170" t="e">
        <v>#N/A</v>
      </c>
      <c r="X2170" t="e">
        <v>#N/A</v>
      </c>
      <c r="Y2170" s="3" t="e">
        <v>#N/A</v>
      </c>
      <c r="Z2170" s="8" t="e">
        <v>#N/A</v>
      </c>
      <c r="AA2170" s="30" t="e">
        <v>#N/A</v>
      </c>
      <c r="AB2170" t="e">
        <v>#N/A</v>
      </c>
      <c r="AC2170" t="e">
        <v>#N/A</v>
      </c>
      <c r="AD2170" t="e">
        <v>#N/A</v>
      </c>
      <c r="AE2170" t="e">
        <v>#N/A</v>
      </c>
      <c r="AF2170" t="e">
        <v>#N/A</v>
      </c>
    </row>
    <row r="2171" spans="1:32" x14ac:dyDescent="0.25">
      <c r="A2171" t="e">
        <v>#N/A</v>
      </c>
      <c r="B2171" s="33" t="e">
        <v>#N/A</v>
      </c>
      <c r="C2171" t="e">
        <v>#N/A</v>
      </c>
      <c r="D2171" t="e">
        <v>#N/A</v>
      </c>
      <c r="E2171" s="69" t="e">
        <v>#N/A</v>
      </c>
      <c r="F2171" s="3" t="e">
        <v>#N/A</v>
      </c>
      <c r="G2171" s="3" t="e">
        <v>#N/A</v>
      </c>
      <c r="H2171" s="3" t="e">
        <v>#N/A</v>
      </c>
      <c r="I2171" s="80" t="e">
        <v>#N/A</v>
      </c>
      <c r="J2171" s="80" t="e">
        <v>#N/A</v>
      </c>
      <c r="K2171" s="85" t="e">
        <v>#N/A</v>
      </c>
      <c r="L2171" s="9" t="e">
        <v>#N/A</v>
      </c>
      <c r="M2171" s="93" t="e">
        <v>#N/A</v>
      </c>
      <c r="N2171" s="8" t="e">
        <v>#N/A</v>
      </c>
      <c r="O2171" t="e">
        <v>#N/A</v>
      </c>
      <c r="P2171" t="e">
        <v>#N/A</v>
      </c>
      <c r="Q2171" t="e">
        <v>#N/A</v>
      </c>
      <c r="R2171" s="2" t="e">
        <v>#N/A</v>
      </c>
      <c r="S2171" t="e">
        <v>#N/A</v>
      </c>
      <c r="T2171" s="3" t="e">
        <v>#N/A</v>
      </c>
      <c r="U2171" s="3" t="e">
        <v>#N/A</v>
      </c>
      <c r="V2171" t="e">
        <v>#N/A</v>
      </c>
      <c r="W2171" t="e">
        <v>#N/A</v>
      </c>
      <c r="X2171" t="e">
        <v>#N/A</v>
      </c>
      <c r="Y2171" s="3" t="e">
        <v>#N/A</v>
      </c>
      <c r="Z2171" s="8" t="e">
        <v>#N/A</v>
      </c>
      <c r="AA2171" s="30" t="e">
        <v>#N/A</v>
      </c>
      <c r="AB2171" t="e">
        <v>#N/A</v>
      </c>
      <c r="AC2171" t="e">
        <v>#N/A</v>
      </c>
      <c r="AD2171" t="e">
        <v>#N/A</v>
      </c>
      <c r="AE2171" t="e">
        <v>#N/A</v>
      </c>
      <c r="AF2171" t="e">
        <v>#N/A</v>
      </c>
    </row>
    <row r="2172" spans="1:32" x14ac:dyDescent="0.25">
      <c r="A2172" t="e">
        <v>#N/A</v>
      </c>
      <c r="B2172" s="33" t="e">
        <v>#N/A</v>
      </c>
      <c r="C2172" t="e">
        <v>#N/A</v>
      </c>
      <c r="D2172" t="e">
        <v>#N/A</v>
      </c>
      <c r="E2172" s="69" t="e">
        <v>#N/A</v>
      </c>
      <c r="F2172" s="3" t="e">
        <v>#N/A</v>
      </c>
      <c r="G2172" s="3" t="e">
        <v>#N/A</v>
      </c>
      <c r="H2172" s="3" t="e">
        <v>#N/A</v>
      </c>
      <c r="I2172" s="80" t="e">
        <v>#N/A</v>
      </c>
      <c r="J2172" s="80" t="e">
        <v>#N/A</v>
      </c>
      <c r="K2172" s="85" t="e">
        <v>#N/A</v>
      </c>
      <c r="L2172" s="9" t="e">
        <v>#N/A</v>
      </c>
      <c r="M2172" s="93" t="e">
        <v>#N/A</v>
      </c>
      <c r="N2172" s="8" t="e">
        <v>#N/A</v>
      </c>
      <c r="O2172" t="e">
        <v>#N/A</v>
      </c>
      <c r="P2172" t="e">
        <v>#N/A</v>
      </c>
      <c r="Q2172" t="e">
        <v>#N/A</v>
      </c>
      <c r="R2172" s="2" t="e">
        <v>#N/A</v>
      </c>
      <c r="S2172" t="e">
        <v>#N/A</v>
      </c>
      <c r="T2172" s="3" t="e">
        <v>#N/A</v>
      </c>
      <c r="U2172" s="3" t="e">
        <v>#N/A</v>
      </c>
      <c r="V2172" t="e">
        <v>#N/A</v>
      </c>
      <c r="W2172" t="e">
        <v>#N/A</v>
      </c>
      <c r="X2172" t="e">
        <v>#N/A</v>
      </c>
      <c r="Y2172" s="3" t="e">
        <v>#N/A</v>
      </c>
      <c r="Z2172" s="8" t="e">
        <v>#N/A</v>
      </c>
      <c r="AA2172" s="30" t="e">
        <v>#N/A</v>
      </c>
      <c r="AB2172" t="e">
        <v>#N/A</v>
      </c>
      <c r="AC2172" t="e">
        <v>#N/A</v>
      </c>
      <c r="AD2172" t="e">
        <v>#N/A</v>
      </c>
      <c r="AE2172" t="e">
        <v>#N/A</v>
      </c>
      <c r="AF2172" t="e">
        <v>#N/A</v>
      </c>
    </row>
    <row r="2173" spans="1:32" x14ac:dyDescent="0.25">
      <c r="A2173" t="e">
        <v>#N/A</v>
      </c>
      <c r="B2173" s="33" t="e">
        <v>#N/A</v>
      </c>
      <c r="C2173" t="e">
        <v>#N/A</v>
      </c>
      <c r="D2173" t="e">
        <v>#N/A</v>
      </c>
      <c r="E2173" s="69" t="e">
        <v>#N/A</v>
      </c>
      <c r="F2173" s="3" t="e">
        <v>#N/A</v>
      </c>
      <c r="G2173" s="3" t="e">
        <v>#N/A</v>
      </c>
      <c r="H2173" s="3" t="e">
        <v>#N/A</v>
      </c>
      <c r="I2173" s="80" t="e">
        <v>#N/A</v>
      </c>
      <c r="J2173" s="80" t="e">
        <v>#N/A</v>
      </c>
      <c r="K2173" s="85" t="e">
        <v>#N/A</v>
      </c>
      <c r="L2173" s="9" t="e">
        <v>#N/A</v>
      </c>
      <c r="M2173" s="93" t="e">
        <v>#N/A</v>
      </c>
      <c r="N2173" s="8" t="e">
        <v>#N/A</v>
      </c>
      <c r="O2173" t="e">
        <v>#N/A</v>
      </c>
      <c r="P2173" t="e">
        <v>#N/A</v>
      </c>
      <c r="Q2173" t="e">
        <v>#N/A</v>
      </c>
      <c r="R2173" s="2" t="e">
        <v>#N/A</v>
      </c>
      <c r="S2173" t="e">
        <v>#N/A</v>
      </c>
      <c r="T2173" s="3" t="e">
        <v>#N/A</v>
      </c>
      <c r="U2173" s="3" t="e">
        <v>#N/A</v>
      </c>
      <c r="V2173" t="e">
        <v>#N/A</v>
      </c>
      <c r="W2173" t="e">
        <v>#N/A</v>
      </c>
      <c r="X2173" t="e">
        <v>#N/A</v>
      </c>
      <c r="Y2173" s="3" t="e">
        <v>#N/A</v>
      </c>
      <c r="Z2173" s="8" t="e">
        <v>#N/A</v>
      </c>
      <c r="AA2173" s="30" t="e">
        <v>#N/A</v>
      </c>
      <c r="AB2173" t="e">
        <v>#N/A</v>
      </c>
      <c r="AC2173" t="e">
        <v>#N/A</v>
      </c>
      <c r="AD2173" t="e">
        <v>#N/A</v>
      </c>
      <c r="AE2173" t="e">
        <v>#N/A</v>
      </c>
      <c r="AF2173" t="e">
        <v>#N/A</v>
      </c>
    </row>
    <row r="2174" spans="1:32" x14ac:dyDescent="0.25">
      <c r="A2174" t="e">
        <v>#N/A</v>
      </c>
      <c r="B2174" s="33" t="e">
        <v>#N/A</v>
      </c>
      <c r="C2174" t="e">
        <v>#N/A</v>
      </c>
      <c r="D2174" t="e">
        <v>#N/A</v>
      </c>
      <c r="E2174" s="69" t="e">
        <v>#N/A</v>
      </c>
      <c r="F2174" s="3" t="e">
        <v>#N/A</v>
      </c>
      <c r="G2174" s="3" t="e">
        <v>#N/A</v>
      </c>
      <c r="H2174" s="3" t="e">
        <v>#N/A</v>
      </c>
      <c r="I2174" s="80" t="e">
        <v>#N/A</v>
      </c>
      <c r="J2174" s="80" t="e">
        <v>#N/A</v>
      </c>
      <c r="K2174" s="85" t="e">
        <v>#N/A</v>
      </c>
      <c r="L2174" s="9" t="e">
        <v>#N/A</v>
      </c>
      <c r="M2174" s="93" t="e">
        <v>#N/A</v>
      </c>
      <c r="N2174" s="8" t="e">
        <v>#N/A</v>
      </c>
      <c r="O2174" t="e">
        <v>#N/A</v>
      </c>
      <c r="P2174" t="e">
        <v>#N/A</v>
      </c>
      <c r="Q2174" t="e">
        <v>#N/A</v>
      </c>
      <c r="R2174" s="2" t="e">
        <v>#N/A</v>
      </c>
      <c r="S2174" t="e">
        <v>#N/A</v>
      </c>
      <c r="T2174" s="3" t="e">
        <v>#N/A</v>
      </c>
      <c r="U2174" s="3" t="e">
        <v>#N/A</v>
      </c>
      <c r="V2174" t="e">
        <v>#N/A</v>
      </c>
      <c r="W2174" t="e">
        <v>#N/A</v>
      </c>
      <c r="X2174" t="e">
        <v>#N/A</v>
      </c>
      <c r="Y2174" s="3" t="e">
        <v>#N/A</v>
      </c>
      <c r="Z2174" s="8" t="e">
        <v>#N/A</v>
      </c>
      <c r="AA2174" s="30" t="e">
        <v>#N/A</v>
      </c>
      <c r="AB2174" t="e">
        <v>#N/A</v>
      </c>
      <c r="AC2174" t="e">
        <v>#N/A</v>
      </c>
      <c r="AD2174" t="e">
        <v>#N/A</v>
      </c>
      <c r="AE2174" t="e">
        <v>#N/A</v>
      </c>
      <c r="AF2174" t="e">
        <v>#N/A</v>
      </c>
    </row>
    <row r="2175" spans="1:32" x14ac:dyDescent="0.25">
      <c r="A2175" t="e">
        <v>#N/A</v>
      </c>
      <c r="B2175" s="33" t="e">
        <v>#N/A</v>
      </c>
      <c r="C2175" t="e">
        <v>#N/A</v>
      </c>
      <c r="D2175" t="e">
        <v>#N/A</v>
      </c>
      <c r="E2175" s="69" t="e">
        <v>#N/A</v>
      </c>
      <c r="F2175" s="3" t="e">
        <v>#N/A</v>
      </c>
      <c r="G2175" s="3" t="e">
        <v>#N/A</v>
      </c>
      <c r="H2175" s="3" t="e">
        <v>#N/A</v>
      </c>
      <c r="I2175" s="80" t="e">
        <v>#N/A</v>
      </c>
      <c r="J2175" s="80" t="e">
        <v>#N/A</v>
      </c>
      <c r="K2175" s="85" t="e">
        <v>#N/A</v>
      </c>
      <c r="L2175" s="9" t="e">
        <v>#N/A</v>
      </c>
      <c r="M2175" s="93" t="e">
        <v>#N/A</v>
      </c>
      <c r="N2175" s="8" t="e">
        <v>#N/A</v>
      </c>
      <c r="O2175" t="e">
        <v>#N/A</v>
      </c>
      <c r="P2175" t="e">
        <v>#N/A</v>
      </c>
      <c r="Q2175" t="e">
        <v>#N/A</v>
      </c>
      <c r="R2175" s="2" t="e">
        <v>#N/A</v>
      </c>
      <c r="S2175" t="e">
        <v>#N/A</v>
      </c>
      <c r="T2175" s="3" t="e">
        <v>#N/A</v>
      </c>
      <c r="U2175" s="3" t="e">
        <v>#N/A</v>
      </c>
      <c r="V2175" t="e">
        <v>#N/A</v>
      </c>
      <c r="W2175" t="e">
        <v>#N/A</v>
      </c>
      <c r="X2175" t="e">
        <v>#N/A</v>
      </c>
      <c r="Y2175" s="3" t="e">
        <v>#N/A</v>
      </c>
      <c r="Z2175" s="8" t="e">
        <v>#N/A</v>
      </c>
      <c r="AA2175" s="30" t="e">
        <v>#N/A</v>
      </c>
      <c r="AB2175" t="e">
        <v>#N/A</v>
      </c>
      <c r="AC2175" t="e">
        <v>#N/A</v>
      </c>
      <c r="AD2175" t="e">
        <v>#N/A</v>
      </c>
      <c r="AE2175" t="e">
        <v>#N/A</v>
      </c>
      <c r="AF2175" t="e">
        <v>#N/A</v>
      </c>
    </row>
    <row r="2176" spans="1:32" x14ac:dyDescent="0.25">
      <c r="A2176" t="e">
        <v>#N/A</v>
      </c>
      <c r="B2176" s="33" t="e">
        <v>#N/A</v>
      </c>
      <c r="C2176" t="e">
        <v>#N/A</v>
      </c>
      <c r="D2176" t="e">
        <v>#N/A</v>
      </c>
      <c r="E2176" s="69" t="e">
        <v>#N/A</v>
      </c>
      <c r="F2176" s="3" t="e">
        <v>#N/A</v>
      </c>
      <c r="G2176" s="3" t="e">
        <v>#N/A</v>
      </c>
      <c r="H2176" s="3" t="e">
        <v>#N/A</v>
      </c>
      <c r="I2176" s="80" t="e">
        <v>#N/A</v>
      </c>
      <c r="J2176" s="80" t="e">
        <v>#N/A</v>
      </c>
      <c r="K2176" s="85" t="e">
        <v>#N/A</v>
      </c>
      <c r="L2176" s="9" t="e">
        <v>#N/A</v>
      </c>
      <c r="M2176" s="93" t="e">
        <v>#N/A</v>
      </c>
      <c r="N2176" s="8" t="e">
        <v>#N/A</v>
      </c>
      <c r="O2176" t="e">
        <v>#N/A</v>
      </c>
      <c r="P2176" t="e">
        <v>#N/A</v>
      </c>
      <c r="Q2176" t="e">
        <v>#N/A</v>
      </c>
      <c r="R2176" s="2" t="e">
        <v>#N/A</v>
      </c>
      <c r="S2176" t="e">
        <v>#N/A</v>
      </c>
      <c r="T2176" s="3" t="e">
        <v>#N/A</v>
      </c>
      <c r="U2176" s="3" t="e">
        <v>#N/A</v>
      </c>
      <c r="V2176" t="e">
        <v>#N/A</v>
      </c>
      <c r="W2176" t="e">
        <v>#N/A</v>
      </c>
      <c r="X2176" t="e">
        <v>#N/A</v>
      </c>
      <c r="Y2176" s="3" t="e">
        <v>#N/A</v>
      </c>
      <c r="Z2176" s="8" t="e">
        <v>#N/A</v>
      </c>
      <c r="AA2176" s="30" t="e">
        <v>#N/A</v>
      </c>
      <c r="AB2176" t="e">
        <v>#N/A</v>
      </c>
      <c r="AC2176" t="e">
        <v>#N/A</v>
      </c>
      <c r="AD2176" t="e">
        <v>#N/A</v>
      </c>
      <c r="AE2176" t="e">
        <v>#N/A</v>
      </c>
      <c r="AF2176" t="e">
        <v>#N/A</v>
      </c>
    </row>
    <row r="2177" spans="1:32" x14ac:dyDescent="0.25">
      <c r="A2177" t="e">
        <v>#N/A</v>
      </c>
      <c r="B2177" s="33" t="e">
        <v>#N/A</v>
      </c>
      <c r="C2177" t="e">
        <v>#N/A</v>
      </c>
      <c r="D2177" t="e">
        <v>#N/A</v>
      </c>
      <c r="E2177" s="69" t="e">
        <v>#N/A</v>
      </c>
      <c r="F2177" s="3" t="e">
        <v>#N/A</v>
      </c>
      <c r="G2177" s="3" t="e">
        <v>#N/A</v>
      </c>
      <c r="H2177" s="3" t="e">
        <v>#N/A</v>
      </c>
      <c r="I2177" s="80" t="e">
        <v>#N/A</v>
      </c>
      <c r="J2177" s="80" t="e">
        <v>#N/A</v>
      </c>
      <c r="K2177" s="85" t="e">
        <v>#N/A</v>
      </c>
      <c r="L2177" s="9" t="e">
        <v>#N/A</v>
      </c>
      <c r="M2177" s="93" t="e">
        <v>#N/A</v>
      </c>
      <c r="N2177" s="8" t="e">
        <v>#N/A</v>
      </c>
      <c r="O2177" t="e">
        <v>#N/A</v>
      </c>
      <c r="P2177" t="e">
        <v>#N/A</v>
      </c>
      <c r="Q2177" t="e">
        <v>#N/A</v>
      </c>
      <c r="R2177" s="2" t="e">
        <v>#N/A</v>
      </c>
      <c r="S2177" t="e">
        <v>#N/A</v>
      </c>
      <c r="T2177" s="3" t="e">
        <v>#N/A</v>
      </c>
      <c r="U2177" s="3" t="e">
        <v>#N/A</v>
      </c>
      <c r="V2177" t="e">
        <v>#N/A</v>
      </c>
      <c r="W2177" t="e">
        <v>#N/A</v>
      </c>
      <c r="X2177" t="e">
        <v>#N/A</v>
      </c>
      <c r="Y2177" s="3" t="e">
        <v>#N/A</v>
      </c>
      <c r="Z2177" s="8" t="e">
        <v>#N/A</v>
      </c>
      <c r="AA2177" s="30" t="e">
        <v>#N/A</v>
      </c>
      <c r="AB2177" t="e">
        <v>#N/A</v>
      </c>
      <c r="AC2177" t="e">
        <v>#N/A</v>
      </c>
      <c r="AD2177" t="e">
        <v>#N/A</v>
      </c>
      <c r="AE2177" t="e">
        <v>#N/A</v>
      </c>
      <c r="AF2177" t="e">
        <v>#N/A</v>
      </c>
    </row>
    <row r="2178" spans="1:32" x14ac:dyDescent="0.25">
      <c r="A2178" t="e">
        <v>#N/A</v>
      </c>
      <c r="B2178" s="33" t="e">
        <v>#N/A</v>
      </c>
      <c r="C2178" t="e">
        <v>#N/A</v>
      </c>
      <c r="D2178" t="e">
        <v>#N/A</v>
      </c>
      <c r="E2178" s="69" t="e">
        <v>#N/A</v>
      </c>
      <c r="F2178" s="3" t="e">
        <v>#N/A</v>
      </c>
      <c r="G2178" s="3" t="e">
        <v>#N/A</v>
      </c>
      <c r="H2178" s="3" t="e">
        <v>#N/A</v>
      </c>
      <c r="I2178" s="80" t="e">
        <v>#N/A</v>
      </c>
      <c r="J2178" s="80" t="e">
        <v>#N/A</v>
      </c>
      <c r="K2178" s="85" t="e">
        <v>#N/A</v>
      </c>
      <c r="L2178" s="9" t="e">
        <v>#N/A</v>
      </c>
      <c r="M2178" s="93" t="e">
        <v>#N/A</v>
      </c>
      <c r="N2178" s="8" t="e">
        <v>#N/A</v>
      </c>
      <c r="O2178" t="e">
        <v>#N/A</v>
      </c>
      <c r="P2178" t="e">
        <v>#N/A</v>
      </c>
      <c r="Q2178" t="e">
        <v>#N/A</v>
      </c>
      <c r="R2178" s="2" t="e">
        <v>#N/A</v>
      </c>
      <c r="S2178" t="e">
        <v>#N/A</v>
      </c>
      <c r="T2178" s="3" t="e">
        <v>#N/A</v>
      </c>
      <c r="U2178" s="3" t="e">
        <v>#N/A</v>
      </c>
      <c r="V2178" t="e">
        <v>#N/A</v>
      </c>
      <c r="W2178" t="e">
        <v>#N/A</v>
      </c>
      <c r="X2178" t="e">
        <v>#N/A</v>
      </c>
      <c r="Y2178" s="3" t="e">
        <v>#N/A</v>
      </c>
      <c r="Z2178" s="8" t="e">
        <v>#N/A</v>
      </c>
      <c r="AA2178" s="30" t="e">
        <v>#N/A</v>
      </c>
      <c r="AB2178" t="e">
        <v>#N/A</v>
      </c>
      <c r="AC2178" t="e">
        <v>#N/A</v>
      </c>
      <c r="AD2178" t="e">
        <v>#N/A</v>
      </c>
      <c r="AE2178" t="e">
        <v>#N/A</v>
      </c>
      <c r="AF2178" t="e">
        <v>#N/A</v>
      </c>
    </row>
    <row r="2179" spans="1:32" x14ac:dyDescent="0.25">
      <c r="A2179" t="e">
        <v>#N/A</v>
      </c>
      <c r="B2179" s="33" t="e">
        <v>#N/A</v>
      </c>
      <c r="C2179" t="e">
        <v>#N/A</v>
      </c>
      <c r="D2179" t="e">
        <v>#N/A</v>
      </c>
      <c r="E2179" s="69" t="e">
        <v>#N/A</v>
      </c>
      <c r="F2179" s="3" t="e">
        <v>#N/A</v>
      </c>
      <c r="G2179" s="3" t="e">
        <v>#N/A</v>
      </c>
      <c r="H2179" s="3" t="e">
        <v>#N/A</v>
      </c>
      <c r="I2179" s="80" t="e">
        <v>#N/A</v>
      </c>
      <c r="J2179" s="80" t="e">
        <v>#N/A</v>
      </c>
      <c r="K2179" s="85" t="e">
        <v>#N/A</v>
      </c>
      <c r="L2179" s="9" t="e">
        <v>#N/A</v>
      </c>
      <c r="M2179" s="93" t="e">
        <v>#N/A</v>
      </c>
      <c r="N2179" s="8" t="e">
        <v>#N/A</v>
      </c>
      <c r="O2179" t="e">
        <v>#N/A</v>
      </c>
      <c r="P2179" t="e">
        <v>#N/A</v>
      </c>
      <c r="Q2179" t="e">
        <v>#N/A</v>
      </c>
      <c r="R2179" s="2" t="e">
        <v>#N/A</v>
      </c>
      <c r="S2179" t="e">
        <v>#N/A</v>
      </c>
      <c r="T2179" s="3" t="e">
        <v>#N/A</v>
      </c>
      <c r="U2179" s="3" t="e">
        <v>#N/A</v>
      </c>
      <c r="V2179" t="e">
        <v>#N/A</v>
      </c>
      <c r="W2179" t="e">
        <v>#N/A</v>
      </c>
      <c r="X2179" t="e">
        <v>#N/A</v>
      </c>
      <c r="Y2179" s="3" t="e">
        <v>#N/A</v>
      </c>
      <c r="Z2179" s="8" t="e">
        <v>#N/A</v>
      </c>
      <c r="AA2179" s="30" t="e">
        <v>#N/A</v>
      </c>
      <c r="AB2179" t="e">
        <v>#N/A</v>
      </c>
      <c r="AC2179" t="e">
        <v>#N/A</v>
      </c>
      <c r="AD2179" t="e">
        <v>#N/A</v>
      </c>
      <c r="AE2179" t="e">
        <v>#N/A</v>
      </c>
      <c r="AF2179" t="e">
        <v>#N/A</v>
      </c>
    </row>
    <row r="2180" spans="1:32" x14ac:dyDescent="0.25">
      <c r="A2180" t="e">
        <v>#N/A</v>
      </c>
      <c r="B2180" s="33" t="e">
        <v>#N/A</v>
      </c>
      <c r="C2180" t="e">
        <v>#N/A</v>
      </c>
      <c r="D2180" t="e">
        <v>#N/A</v>
      </c>
      <c r="E2180" s="69" t="e">
        <v>#N/A</v>
      </c>
      <c r="F2180" s="3" t="e">
        <v>#N/A</v>
      </c>
      <c r="G2180" s="3" t="e">
        <v>#N/A</v>
      </c>
      <c r="H2180" s="3" t="e">
        <v>#N/A</v>
      </c>
      <c r="I2180" s="80" t="e">
        <v>#N/A</v>
      </c>
      <c r="J2180" s="80" t="e">
        <v>#N/A</v>
      </c>
      <c r="K2180" s="85" t="e">
        <v>#N/A</v>
      </c>
      <c r="L2180" s="9" t="e">
        <v>#N/A</v>
      </c>
      <c r="M2180" s="93" t="e">
        <v>#N/A</v>
      </c>
      <c r="N2180" s="8" t="e">
        <v>#N/A</v>
      </c>
      <c r="O2180" t="e">
        <v>#N/A</v>
      </c>
      <c r="P2180" t="e">
        <v>#N/A</v>
      </c>
      <c r="Q2180" t="e">
        <v>#N/A</v>
      </c>
      <c r="R2180" s="2" t="e">
        <v>#N/A</v>
      </c>
      <c r="S2180" t="e">
        <v>#N/A</v>
      </c>
      <c r="T2180" s="3" t="e">
        <v>#N/A</v>
      </c>
      <c r="U2180" s="3" t="e">
        <v>#N/A</v>
      </c>
      <c r="V2180" t="e">
        <v>#N/A</v>
      </c>
      <c r="W2180" t="e">
        <v>#N/A</v>
      </c>
      <c r="X2180" t="e">
        <v>#N/A</v>
      </c>
      <c r="Y2180" s="3" t="e">
        <v>#N/A</v>
      </c>
      <c r="Z2180" s="8" t="e">
        <v>#N/A</v>
      </c>
      <c r="AA2180" s="30" t="e">
        <v>#N/A</v>
      </c>
      <c r="AB2180" t="e">
        <v>#N/A</v>
      </c>
      <c r="AC2180" t="e">
        <v>#N/A</v>
      </c>
      <c r="AD2180" t="e">
        <v>#N/A</v>
      </c>
      <c r="AE2180" t="e">
        <v>#N/A</v>
      </c>
      <c r="AF2180" t="e">
        <v>#N/A</v>
      </c>
    </row>
    <row r="2181" spans="1:32" x14ac:dyDescent="0.25">
      <c r="A2181" t="e">
        <v>#N/A</v>
      </c>
      <c r="B2181" s="33" t="e">
        <v>#N/A</v>
      </c>
      <c r="C2181" t="e">
        <v>#N/A</v>
      </c>
      <c r="D2181" t="e">
        <v>#N/A</v>
      </c>
      <c r="E2181" s="69" t="e">
        <v>#N/A</v>
      </c>
      <c r="F2181" s="3" t="e">
        <v>#N/A</v>
      </c>
      <c r="G2181" s="3" t="e">
        <v>#N/A</v>
      </c>
      <c r="H2181" s="3" t="e">
        <v>#N/A</v>
      </c>
      <c r="I2181" s="80" t="e">
        <v>#N/A</v>
      </c>
      <c r="J2181" s="80" t="e">
        <v>#N/A</v>
      </c>
      <c r="K2181" s="85" t="e">
        <v>#N/A</v>
      </c>
      <c r="L2181" s="9" t="e">
        <v>#N/A</v>
      </c>
      <c r="M2181" s="93" t="e">
        <v>#N/A</v>
      </c>
      <c r="N2181" s="8" t="e">
        <v>#N/A</v>
      </c>
      <c r="O2181" t="e">
        <v>#N/A</v>
      </c>
      <c r="P2181" t="e">
        <v>#N/A</v>
      </c>
      <c r="Q2181" t="e">
        <v>#N/A</v>
      </c>
      <c r="R2181" s="2" t="e">
        <v>#N/A</v>
      </c>
      <c r="S2181" t="e">
        <v>#N/A</v>
      </c>
      <c r="T2181" s="3" t="e">
        <v>#N/A</v>
      </c>
      <c r="U2181" s="3" t="e">
        <v>#N/A</v>
      </c>
      <c r="V2181" t="e">
        <v>#N/A</v>
      </c>
      <c r="W2181" t="e">
        <v>#N/A</v>
      </c>
      <c r="X2181" t="e">
        <v>#N/A</v>
      </c>
      <c r="Y2181" s="3" t="e">
        <v>#N/A</v>
      </c>
      <c r="Z2181" s="8" t="e">
        <v>#N/A</v>
      </c>
      <c r="AA2181" s="30" t="e">
        <v>#N/A</v>
      </c>
      <c r="AB2181" t="e">
        <v>#N/A</v>
      </c>
      <c r="AC2181" t="e">
        <v>#N/A</v>
      </c>
      <c r="AD2181" t="e">
        <v>#N/A</v>
      </c>
      <c r="AE2181" t="e">
        <v>#N/A</v>
      </c>
      <c r="AF2181" t="e">
        <v>#N/A</v>
      </c>
    </row>
    <row r="2182" spans="1:32" x14ac:dyDescent="0.25">
      <c r="A2182" t="e">
        <v>#N/A</v>
      </c>
      <c r="B2182" s="33" t="e">
        <v>#N/A</v>
      </c>
      <c r="C2182" t="e">
        <v>#N/A</v>
      </c>
      <c r="D2182" t="e">
        <v>#N/A</v>
      </c>
      <c r="E2182" s="69" t="e">
        <v>#N/A</v>
      </c>
      <c r="F2182" s="3" t="e">
        <v>#N/A</v>
      </c>
      <c r="G2182" s="3" t="e">
        <v>#N/A</v>
      </c>
      <c r="H2182" s="3" t="e">
        <v>#N/A</v>
      </c>
      <c r="I2182" s="80" t="e">
        <v>#N/A</v>
      </c>
      <c r="J2182" s="80" t="e">
        <v>#N/A</v>
      </c>
      <c r="K2182" s="85" t="e">
        <v>#N/A</v>
      </c>
      <c r="L2182" s="9" t="e">
        <v>#N/A</v>
      </c>
      <c r="M2182" s="93" t="e">
        <v>#N/A</v>
      </c>
      <c r="N2182" s="8" t="e">
        <v>#N/A</v>
      </c>
      <c r="O2182" t="e">
        <v>#N/A</v>
      </c>
      <c r="P2182" t="e">
        <v>#N/A</v>
      </c>
      <c r="Q2182" t="e">
        <v>#N/A</v>
      </c>
      <c r="R2182" s="2" t="e">
        <v>#N/A</v>
      </c>
      <c r="S2182" t="e">
        <v>#N/A</v>
      </c>
      <c r="T2182" s="3" t="e">
        <v>#N/A</v>
      </c>
      <c r="U2182" s="3" t="e">
        <v>#N/A</v>
      </c>
      <c r="V2182" t="e">
        <v>#N/A</v>
      </c>
      <c r="W2182" t="e">
        <v>#N/A</v>
      </c>
      <c r="X2182" t="e">
        <v>#N/A</v>
      </c>
      <c r="Y2182" s="3" t="e">
        <v>#N/A</v>
      </c>
      <c r="Z2182" s="8" t="e">
        <v>#N/A</v>
      </c>
      <c r="AA2182" s="30" t="e">
        <v>#N/A</v>
      </c>
      <c r="AB2182" t="e">
        <v>#N/A</v>
      </c>
      <c r="AC2182" t="e">
        <v>#N/A</v>
      </c>
      <c r="AD2182" t="e">
        <v>#N/A</v>
      </c>
      <c r="AE2182" t="e">
        <v>#N/A</v>
      </c>
      <c r="AF2182" t="e">
        <v>#N/A</v>
      </c>
    </row>
    <row r="2183" spans="1:32" x14ac:dyDescent="0.25">
      <c r="A2183" t="e">
        <v>#N/A</v>
      </c>
      <c r="B2183" s="33" t="e">
        <v>#N/A</v>
      </c>
      <c r="C2183" t="e">
        <v>#N/A</v>
      </c>
      <c r="D2183" t="e">
        <v>#N/A</v>
      </c>
      <c r="E2183" s="69" t="e">
        <v>#N/A</v>
      </c>
      <c r="F2183" s="3" t="e">
        <v>#N/A</v>
      </c>
      <c r="G2183" s="3" t="e">
        <v>#N/A</v>
      </c>
      <c r="H2183" s="3" t="e">
        <v>#N/A</v>
      </c>
      <c r="I2183" s="80" t="e">
        <v>#N/A</v>
      </c>
      <c r="J2183" s="80" t="e">
        <v>#N/A</v>
      </c>
      <c r="K2183" s="85" t="e">
        <v>#N/A</v>
      </c>
      <c r="L2183" s="9" t="e">
        <v>#N/A</v>
      </c>
      <c r="M2183" s="93" t="e">
        <v>#N/A</v>
      </c>
      <c r="N2183" s="8" t="e">
        <v>#N/A</v>
      </c>
      <c r="O2183" t="e">
        <v>#N/A</v>
      </c>
      <c r="P2183" t="e">
        <v>#N/A</v>
      </c>
      <c r="Q2183" t="e">
        <v>#N/A</v>
      </c>
      <c r="R2183" s="2" t="e">
        <v>#N/A</v>
      </c>
      <c r="S2183" t="e">
        <v>#N/A</v>
      </c>
      <c r="T2183" s="3" t="e">
        <v>#N/A</v>
      </c>
      <c r="U2183" s="3" t="e">
        <v>#N/A</v>
      </c>
      <c r="V2183" t="e">
        <v>#N/A</v>
      </c>
      <c r="W2183" t="e">
        <v>#N/A</v>
      </c>
      <c r="X2183" t="e">
        <v>#N/A</v>
      </c>
      <c r="Y2183" s="3" t="e">
        <v>#N/A</v>
      </c>
      <c r="Z2183" s="8" t="e">
        <v>#N/A</v>
      </c>
      <c r="AA2183" s="30" t="e">
        <v>#N/A</v>
      </c>
      <c r="AB2183" t="e">
        <v>#N/A</v>
      </c>
      <c r="AC2183" t="e">
        <v>#N/A</v>
      </c>
      <c r="AD2183" t="e">
        <v>#N/A</v>
      </c>
      <c r="AE2183" t="e">
        <v>#N/A</v>
      </c>
      <c r="AF2183" t="e">
        <v>#N/A</v>
      </c>
    </row>
    <row r="2184" spans="1:32" x14ac:dyDescent="0.25">
      <c r="A2184" t="e">
        <v>#N/A</v>
      </c>
      <c r="B2184" s="33" t="e">
        <v>#N/A</v>
      </c>
      <c r="C2184" t="e">
        <v>#N/A</v>
      </c>
      <c r="D2184" t="e">
        <v>#N/A</v>
      </c>
      <c r="E2184" s="69" t="e">
        <v>#N/A</v>
      </c>
      <c r="F2184" s="3" t="e">
        <v>#N/A</v>
      </c>
      <c r="G2184" s="3" t="e">
        <v>#N/A</v>
      </c>
      <c r="H2184" s="3" t="e">
        <v>#N/A</v>
      </c>
      <c r="I2184" s="80" t="e">
        <v>#N/A</v>
      </c>
      <c r="J2184" s="80" t="e">
        <v>#N/A</v>
      </c>
      <c r="K2184" s="85" t="e">
        <v>#N/A</v>
      </c>
      <c r="L2184" s="9" t="e">
        <v>#N/A</v>
      </c>
      <c r="M2184" s="93" t="e">
        <v>#N/A</v>
      </c>
      <c r="N2184" s="8" t="e">
        <v>#N/A</v>
      </c>
      <c r="O2184" t="e">
        <v>#N/A</v>
      </c>
      <c r="P2184" t="e">
        <v>#N/A</v>
      </c>
      <c r="Q2184" t="e">
        <v>#N/A</v>
      </c>
      <c r="R2184" s="2" t="e">
        <v>#N/A</v>
      </c>
      <c r="S2184" t="e">
        <v>#N/A</v>
      </c>
      <c r="T2184" s="3" t="e">
        <v>#N/A</v>
      </c>
      <c r="U2184" s="3" t="e">
        <v>#N/A</v>
      </c>
      <c r="V2184" t="e">
        <v>#N/A</v>
      </c>
      <c r="W2184" t="e">
        <v>#N/A</v>
      </c>
      <c r="X2184" t="e">
        <v>#N/A</v>
      </c>
      <c r="Y2184" s="3" t="e">
        <v>#N/A</v>
      </c>
      <c r="Z2184" s="8" t="e">
        <v>#N/A</v>
      </c>
      <c r="AA2184" s="30" t="e">
        <v>#N/A</v>
      </c>
      <c r="AB2184" t="e">
        <v>#N/A</v>
      </c>
      <c r="AC2184" t="e">
        <v>#N/A</v>
      </c>
      <c r="AD2184" t="e">
        <v>#N/A</v>
      </c>
      <c r="AE2184" t="e">
        <v>#N/A</v>
      </c>
      <c r="AF2184" t="e">
        <v>#N/A</v>
      </c>
    </row>
    <row r="2185" spans="1:32" x14ac:dyDescent="0.25">
      <c r="A2185" t="e">
        <v>#N/A</v>
      </c>
      <c r="B2185" s="33" t="e">
        <v>#N/A</v>
      </c>
      <c r="C2185" t="e">
        <v>#N/A</v>
      </c>
      <c r="D2185" t="e">
        <v>#N/A</v>
      </c>
      <c r="E2185" s="69" t="e">
        <v>#N/A</v>
      </c>
      <c r="F2185" s="3" t="e">
        <v>#N/A</v>
      </c>
      <c r="G2185" s="3" t="e">
        <v>#N/A</v>
      </c>
      <c r="H2185" s="3" t="e">
        <v>#N/A</v>
      </c>
      <c r="I2185" s="80" t="e">
        <v>#N/A</v>
      </c>
      <c r="J2185" s="80" t="e">
        <v>#N/A</v>
      </c>
      <c r="K2185" s="85" t="e">
        <v>#N/A</v>
      </c>
      <c r="L2185" s="9" t="e">
        <v>#N/A</v>
      </c>
      <c r="M2185" s="93" t="e">
        <v>#N/A</v>
      </c>
      <c r="N2185" s="8" t="e">
        <v>#N/A</v>
      </c>
      <c r="O2185" t="e">
        <v>#N/A</v>
      </c>
      <c r="P2185" t="e">
        <v>#N/A</v>
      </c>
      <c r="Q2185" t="e">
        <v>#N/A</v>
      </c>
      <c r="R2185" s="2" t="e">
        <v>#N/A</v>
      </c>
      <c r="S2185" t="e">
        <v>#N/A</v>
      </c>
      <c r="T2185" s="3" t="e">
        <v>#N/A</v>
      </c>
      <c r="U2185" s="3" t="e">
        <v>#N/A</v>
      </c>
      <c r="V2185" t="e">
        <v>#N/A</v>
      </c>
      <c r="W2185" t="e">
        <v>#N/A</v>
      </c>
      <c r="X2185" t="e">
        <v>#N/A</v>
      </c>
      <c r="Y2185" s="3" t="e">
        <v>#N/A</v>
      </c>
      <c r="Z2185" s="8" t="e">
        <v>#N/A</v>
      </c>
      <c r="AA2185" s="30" t="e">
        <v>#N/A</v>
      </c>
      <c r="AB2185" t="e">
        <v>#N/A</v>
      </c>
      <c r="AC2185" t="e">
        <v>#N/A</v>
      </c>
      <c r="AD2185" t="e">
        <v>#N/A</v>
      </c>
      <c r="AE2185" t="e">
        <v>#N/A</v>
      </c>
      <c r="AF2185" t="e">
        <v>#N/A</v>
      </c>
    </row>
    <row r="2186" spans="1:32" x14ac:dyDescent="0.25">
      <c r="A2186" t="e">
        <v>#N/A</v>
      </c>
      <c r="B2186" s="33" t="e">
        <v>#N/A</v>
      </c>
      <c r="C2186" t="e">
        <v>#N/A</v>
      </c>
      <c r="D2186" t="e">
        <v>#N/A</v>
      </c>
      <c r="E2186" s="69" t="e">
        <v>#N/A</v>
      </c>
      <c r="F2186" s="3" t="e">
        <v>#N/A</v>
      </c>
      <c r="G2186" s="3" t="e">
        <v>#N/A</v>
      </c>
      <c r="H2186" s="3" t="e">
        <v>#N/A</v>
      </c>
      <c r="I2186" s="80" t="e">
        <v>#N/A</v>
      </c>
      <c r="J2186" s="80" t="e">
        <v>#N/A</v>
      </c>
      <c r="K2186" s="85" t="e">
        <v>#N/A</v>
      </c>
      <c r="L2186" s="9" t="e">
        <v>#N/A</v>
      </c>
      <c r="M2186" s="93" t="e">
        <v>#N/A</v>
      </c>
      <c r="N2186" s="8" t="e">
        <v>#N/A</v>
      </c>
      <c r="O2186" t="e">
        <v>#N/A</v>
      </c>
      <c r="P2186" t="e">
        <v>#N/A</v>
      </c>
      <c r="Q2186" t="e">
        <v>#N/A</v>
      </c>
      <c r="R2186" s="2" t="e">
        <v>#N/A</v>
      </c>
      <c r="S2186" t="e">
        <v>#N/A</v>
      </c>
      <c r="T2186" s="3" t="e">
        <v>#N/A</v>
      </c>
      <c r="U2186" s="3" t="e">
        <v>#N/A</v>
      </c>
      <c r="V2186" t="e">
        <v>#N/A</v>
      </c>
      <c r="W2186" t="e">
        <v>#N/A</v>
      </c>
      <c r="X2186" t="e">
        <v>#N/A</v>
      </c>
      <c r="Y2186" s="3" t="e">
        <v>#N/A</v>
      </c>
      <c r="Z2186" s="8" t="e">
        <v>#N/A</v>
      </c>
      <c r="AA2186" s="30" t="e">
        <v>#N/A</v>
      </c>
      <c r="AB2186" t="e">
        <v>#N/A</v>
      </c>
      <c r="AC2186" t="e">
        <v>#N/A</v>
      </c>
      <c r="AD2186" t="e">
        <v>#N/A</v>
      </c>
      <c r="AE2186" t="e">
        <v>#N/A</v>
      </c>
      <c r="AF2186" t="e">
        <v>#N/A</v>
      </c>
    </row>
    <row r="2187" spans="1:32" x14ac:dyDescent="0.25">
      <c r="A2187" t="e">
        <v>#N/A</v>
      </c>
      <c r="B2187" s="33" t="e">
        <v>#N/A</v>
      </c>
      <c r="C2187" t="e">
        <v>#N/A</v>
      </c>
      <c r="D2187" t="e">
        <v>#N/A</v>
      </c>
      <c r="E2187" s="69" t="e">
        <v>#N/A</v>
      </c>
      <c r="F2187" s="3" t="e">
        <v>#N/A</v>
      </c>
      <c r="G2187" s="3" t="e">
        <v>#N/A</v>
      </c>
      <c r="H2187" s="3" t="e">
        <v>#N/A</v>
      </c>
      <c r="I2187" s="80" t="e">
        <v>#N/A</v>
      </c>
      <c r="J2187" s="80" t="e">
        <v>#N/A</v>
      </c>
      <c r="K2187" s="85" t="e">
        <v>#N/A</v>
      </c>
      <c r="L2187" s="9" t="e">
        <v>#N/A</v>
      </c>
      <c r="M2187" s="93" t="e">
        <v>#N/A</v>
      </c>
      <c r="N2187" s="8" t="e">
        <v>#N/A</v>
      </c>
      <c r="O2187" t="e">
        <v>#N/A</v>
      </c>
      <c r="P2187" t="e">
        <v>#N/A</v>
      </c>
      <c r="Q2187" t="e">
        <v>#N/A</v>
      </c>
      <c r="R2187" s="2" t="e">
        <v>#N/A</v>
      </c>
      <c r="S2187" t="e">
        <v>#N/A</v>
      </c>
      <c r="T2187" s="3" t="e">
        <v>#N/A</v>
      </c>
      <c r="U2187" s="3" t="e">
        <v>#N/A</v>
      </c>
      <c r="V2187" t="e">
        <v>#N/A</v>
      </c>
      <c r="W2187" t="e">
        <v>#N/A</v>
      </c>
      <c r="X2187" t="e">
        <v>#N/A</v>
      </c>
      <c r="Y2187" s="3" t="e">
        <v>#N/A</v>
      </c>
      <c r="Z2187" s="8" t="e">
        <v>#N/A</v>
      </c>
      <c r="AA2187" s="30" t="e">
        <v>#N/A</v>
      </c>
      <c r="AB2187" t="e">
        <v>#N/A</v>
      </c>
      <c r="AC2187" t="e">
        <v>#N/A</v>
      </c>
      <c r="AD2187" t="e">
        <v>#N/A</v>
      </c>
      <c r="AE2187" t="e">
        <v>#N/A</v>
      </c>
      <c r="AF2187" t="e">
        <v>#N/A</v>
      </c>
    </row>
    <row r="2188" spans="1:32" x14ac:dyDescent="0.25">
      <c r="A2188" t="e">
        <v>#N/A</v>
      </c>
      <c r="B2188" s="33" t="e">
        <v>#N/A</v>
      </c>
      <c r="C2188" t="e">
        <v>#N/A</v>
      </c>
      <c r="D2188" t="e">
        <v>#N/A</v>
      </c>
      <c r="E2188" s="69" t="e">
        <v>#N/A</v>
      </c>
      <c r="F2188" s="3" t="e">
        <v>#N/A</v>
      </c>
      <c r="G2188" s="3" t="e">
        <v>#N/A</v>
      </c>
      <c r="H2188" s="3" t="e">
        <v>#N/A</v>
      </c>
      <c r="I2188" s="80" t="e">
        <v>#N/A</v>
      </c>
      <c r="J2188" s="80" t="e">
        <v>#N/A</v>
      </c>
      <c r="K2188" s="85" t="e">
        <v>#N/A</v>
      </c>
      <c r="L2188" s="9" t="e">
        <v>#N/A</v>
      </c>
      <c r="M2188" s="93" t="e">
        <v>#N/A</v>
      </c>
      <c r="N2188" s="8" t="e">
        <v>#N/A</v>
      </c>
      <c r="O2188" t="e">
        <v>#N/A</v>
      </c>
      <c r="P2188" t="e">
        <v>#N/A</v>
      </c>
      <c r="Q2188" t="e">
        <v>#N/A</v>
      </c>
      <c r="R2188" s="2" t="e">
        <v>#N/A</v>
      </c>
      <c r="S2188" t="e">
        <v>#N/A</v>
      </c>
      <c r="T2188" s="3" t="e">
        <v>#N/A</v>
      </c>
      <c r="U2188" s="3" t="e">
        <v>#N/A</v>
      </c>
      <c r="V2188" t="e">
        <v>#N/A</v>
      </c>
      <c r="W2188" t="e">
        <v>#N/A</v>
      </c>
      <c r="X2188" t="e">
        <v>#N/A</v>
      </c>
      <c r="Y2188" s="3" t="e">
        <v>#N/A</v>
      </c>
      <c r="Z2188" s="8" t="e">
        <v>#N/A</v>
      </c>
      <c r="AA2188" s="30" t="e">
        <v>#N/A</v>
      </c>
      <c r="AB2188" t="e">
        <v>#N/A</v>
      </c>
      <c r="AC2188" t="e">
        <v>#N/A</v>
      </c>
      <c r="AD2188" t="e">
        <v>#N/A</v>
      </c>
      <c r="AE2188" t="e">
        <v>#N/A</v>
      </c>
      <c r="AF2188" t="e">
        <v>#N/A</v>
      </c>
    </row>
    <row r="2189" spans="1:32" x14ac:dyDescent="0.25">
      <c r="A2189" t="e">
        <v>#N/A</v>
      </c>
      <c r="B2189" s="33" t="e">
        <v>#N/A</v>
      </c>
      <c r="C2189" t="e">
        <v>#N/A</v>
      </c>
      <c r="D2189" t="e">
        <v>#N/A</v>
      </c>
      <c r="E2189" s="69" t="e">
        <v>#N/A</v>
      </c>
      <c r="F2189" s="3" t="e">
        <v>#N/A</v>
      </c>
      <c r="G2189" s="3" t="e">
        <v>#N/A</v>
      </c>
      <c r="H2189" s="3" t="e">
        <v>#N/A</v>
      </c>
      <c r="I2189" s="80" t="e">
        <v>#N/A</v>
      </c>
      <c r="J2189" s="80" t="e">
        <v>#N/A</v>
      </c>
      <c r="K2189" s="85" t="e">
        <v>#N/A</v>
      </c>
      <c r="L2189" s="9" t="e">
        <v>#N/A</v>
      </c>
      <c r="M2189" s="93" t="e">
        <v>#N/A</v>
      </c>
      <c r="N2189" s="8" t="e">
        <v>#N/A</v>
      </c>
      <c r="O2189" t="e">
        <v>#N/A</v>
      </c>
      <c r="P2189" t="e">
        <v>#N/A</v>
      </c>
      <c r="Q2189" t="e">
        <v>#N/A</v>
      </c>
      <c r="R2189" s="2" t="e">
        <v>#N/A</v>
      </c>
      <c r="S2189" t="e">
        <v>#N/A</v>
      </c>
      <c r="T2189" s="3" t="e">
        <v>#N/A</v>
      </c>
      <c r="U2189" s="3" t="e">
        <v>#N/A</v>
      </c>
      <c r="V2189" t="e">
        <v>#N/A</v>
      </c>
      <c r="W2189" t="e">
        <v>#N/A</v>
      </c>
      <c r="X2189" t="e">
        <v>#N/A</v>
      </c>
      <c r="Y2189" s="3" t="e">
        <v>#N/A</v>
      </c>
      <c r="Z2189" s="8" t="e">
        <v>#N/A</v>
      </c>
      <c r="AA2189" s="30" t="e">
        <v>#N/A</v>
      </c>
      <c r="AB2189" t="e">
        <v>#N/A</v>
      </c>
      <c r="AC2189" t="e">
        <v>#N/A</v>
      </c>
      <c r="AD2189" t="e">
        <v>#N/A</v>
      </c>
      <c r="AE2189" t="e">
        <v>#N/A</v>
      </c>
      <c r="AF2189" t="e">
        <v>#N/A</v>
      </c>
    </row>
    <row r="2190" spans="1:32" x14ac:dyDescent="0.25">
      <c r="A2190" t="e">
        <v>#N/A</v>
      </c>
      <c r="B2190" s="33" t="e">
        <v>#N/A</v>
      </c>
      <c r="C2190" t="e">
        <v>#N/A</v>
      </c>
      <c r="D2190" t="e">
        <v>#N/A</v>
      </c>
      <c r="E2190" s="69" t="e">
        <v>#N/A</v>
      </c>
      <c r="F2190" s="3" t="e">
        <v>#N/A</v>
      </c>
      <c r="G2190" s="3" t="e">
        <v>#N/A</v>
      </c>
      <c r="H2190" s="3" t="e">
        <v>#N/A</v>
      </c>
      <c r="I2190" s="80" t="e">
        <v>#N/A</v>
      </c>
      <c r="J2190" s="80" t="e">
        <v>#N/A</v>
      </c>
      <c r="K2190" s="85" t="e">
        <v>#N/A</v>
      </c>
      <c r="L2190" s="9" t="e">
        <v>#N/A</v>
      </c>
      <c r="M2190" s="93" t="e">
        <v>#N/A</v>
      </c>
      <c r="N2190" s="8" t="e">
        <v>#N/A</v>
      </c>
      <c r="O2190" t="e">
        <v>#N/A</v>
      </c>
      <c r="P2190" t="e">
        <v>#N/A</v>
      </c>
      <c r="Q2190" t="e">
        <v>#N/A</v>
      </c>
      <c r="R2190" s="2" t="e">
        <v>#N/A</v>
      </c>
      <c r="S2190" t="e">
        <v>#N/A</v>
      </c>
      <c r="T2190" s="3" t="e">
        <v>#N/A</v>
      </c>
      <c r="U2190" s="3" t="e">
        <v>#N/A</v>
      </c>
      <c r="V2190" t="e">
        <v>#N/A</v>
      </c>
      <c r="W2190" t="e">
        <v>#N/A</v>
      </c>
      <c r="X2190" t="e">
        <v>#N/A</v>
      </c>
      <c r="Y2190" s="3" t="e">
        <v>#N/A</v>
      </c>
      <c r="Z2190" s="8" t="e">
        <v>#N/A</v>
      </c>
      <c r="AA2190" s="30" t="e">
        <v>#N/A</v>
      </c>
      <c r="AB2190" t="e">
        <v>#N/A</v>
      </c>
      <c r="AC2190" t="e">
        <v>#N/A</v>
      </c>
      <c r="AD2190" t="e">
        <v>#N/A</v>
      </c>
      <c r="AE2190" t="e">
        <v>#N/A</v>
      </c>
      <c r="AF2190" t="e">
        <v>#N/A</v>
      </c>
    </row>
    <row r="2191" spans="1:32" x14ac:dyDescent="0.25">
      <c r="A2191" t="e">
        <v>#N/A</v>
      </c>
      <c r="B2191" s="33" t="e">
        <v>#N/A</v>
      </c>
      <c r="C2191" t="e">
        <v>#N/A</v>
      </c>
      <c r="D2191" t="e">
        <v>#N/A</v>
      </c>
      <c r="E2191" s="69" t="e">
        <v>#N/A</v>
      </c>
      <c r="F2191" s="3" t="e">
        <v>#N/A</v>
      </c>
      <c r="G2191" s="3" t="e">
        <v>#N/A</v>
      </c>
      <c r="H2191" s="3" t="e">
        <v>#N/A</v>
      </c>
      <c r="I2191" s="80" t="e">
        <v>#N/A</v>
      </c>
      <c r="J2191" s="80" t="e">
        <v>#N/A</v>
      </c>
      <c r="K2191" s="85" t="e">
        <v>#N/A</v>
      </c>
      <c r="L2191" s="9" t="e">
        <v>#N/A</v>
      </c>
      <c r="M2191" s="93" t="e">
        <v>#N/A</v>
      </c>
      <c r="N2191" s="8" t="e">
        <v>#N/A</v>
      </c>
      <c r="O2191" t="e">
        <v>#N/A</v>
      </c>
      <c r="P2191" t="e">
        <v>#N/A</v>
      </c>
      <c r="Q2191" t="e">
        <v>#N/A</v>
      </c>
      <c r="R2191" s="2" t="e">
        <v>#N/A</v>
      </c>
      <c r="S2191" t="e">
        <v>#N/A</v>
      </c>
      <c r="T2191" s="3" t="e">
        <v>#N/A</v>
      </c>
      <c r="U2191" s="3" t="e">
        <v>#N/A</v>
      </c>
      <c r="V2191" t="e">
        <v>#N/A</v>
      </c>
      <c r="W2191" t="e">
        <v>#N/A</v>
      </c>
      <c r="X2191" t="e">
        <v>#N/A</v>
      </c>
      <c r="Y2191" s="3" t="e">
        <v>#N/A</v>
      </c>
      <c r="Z2191" s="8" t="e">
        <v>#N/A</v>
      </c>
      <c r="AA2191" s="30" t="e">
        <v>#N/A</v>
      </c>
      <c r="AB2191" t="e">
        <v>#N/A</v>
      </c>
      <c r="AC2191" t="e">
        <v>#N/A</v>
      </c>
      <c r="AD2191" t="e">
        <v>#N/A</v>
      </c>
      <c r="AE2191" t="e">
        <v>#N/A</v>
      </c>
      <c r="AF2191" t="e">
        <v>#N/A</v>
      </c>
    </row>
    <row r="2192" spans="1:32" x14ac:dyDescent="0.25">
      <c r="A2192" t="e">
        <v>#N/A</v>
      </c>
      <c r="B2192" s="33" t="e">
        <v>#N/A</v>
      </c>
      <c r="C2192" t="e">
        <v>#N/A</v>
      </c>
      <c r="D2192" t="e">
        <v>#N/A</v>
      </c>
      <c r="E2192" s="69" t="e">
        <v>#N/A</v>
      </c>
      <c r="F2192" s="3" t="e">
        <v>#N/A</v>
      </c>
      <c r="G2192" s="3" t="e">
        <v>#N/A</v>
      </c>
      <c r="H2192" s="3" t="e">
        <v>#N/A</v>
      </c>
      <c r="I2192" s="80" t="e">
        <v>#N/A</v>
      </c>
      <c r="J2192" s="80" t="e">
        <v>#N/A</v>
      </c>
      <c r="K2192" s="85" t="e">
        <v>#N/A</v>
      </c>
      <c r="L2192" s="9" t="e">
        <v>#N/A</v>
      </c>
      <c r="M2192" s="93" t="e">
        <v>#N/A</v>
      </c>
      <c r="N2192" s="8" t="e">
        <v>#N/A</v>
      </c>
      <c r="O2192" t="e">
        <v>#N/A</v>
      </c>
      <c r="P2192" t="e">
        <v>#N/A</v>
      </c>
      <c r="Q2192" t="e">
        <v>#N/A</v>
      </c>
      <c r="R2192" s="2" t="e">
        <v>#N/A</v>
      </c>
      <c r="S2192" t="e">
        <v>#N/A</v>
      </c>
      <c r="T2192" s="3" t="e">
        <v>#N/A</v>
      </c>
      <c r="U2192" s="3" t="e">
        <v>#N/A</v>
      </c>
      <c r="V2192" t="e">
        <v>#N/A</v>
      </c>
      <c r="W2192" t="e">
        <v>#N/A</v>
      </c>
      <c r="X2192" t="e">
        <v>#N/A</v>
      </c>
      <c r="Y2192" s="3" t="e">
        <v>#N/A</v>
      </c>
      <c r="Z2192" s="8" t="e">
        <v>#N/A</v>
      </c>
      <c r="AA2192" s="30" t="e">
        <v>#N/A</v>
      </c>
      <c r="AB2192" t="e">
        <v>#N/A</v>
      </c>
      <c r="AC2192" t="e">
        <v>#N/A</v>
      </c>
      <c r="AD2192" t="e">
        <v>#N/A</v>
      </c>
      <c r="AE2192" t="e">
        <v>#N/A</v>
      </c>
      <c r="AF2192" t="e">
        <v>#N/A</v>
      </c>
    </row>
    <row r="2193" spans="1:32" x14ac:dyDescent="0.25">
      <c r="A2193" t="e">
        <v>#N/A</v>
      </c>
      <c r="B2193" s="33" t="e">
        <v>#N/A</v>
      </c>
      <c r="C2193" t="e">
        <v>#N/A</v>
      </c>
      <c r="D2193" t="e">
        <v>#N/A</v>
      </c>
      <c r="E2193" s="69" t="e">
        <v>#N/A</v>
      </c>
      <c r="F2193" s="3" t="e">
        <v>#N/A</v>
      </c>
      <c r="G2193" s="3" t="e">
        <v>#N/A</v>
      </c>
      <c r="H2193" s="3" t="e">
        <v>#N/A</v>
      </c>
      <c r="I2193" s="80" t="e">
        <v>#N/A</v>
      </c>
      <c r="J2193" s="80" t="e">
        <v>#N/A</v>
      </c>
      <c r="K2193" s="85" t="e">
        <v>#N/A</v>
      </c>
      <c r="L2193" s="9" t="e">
        <v>#N/A</v>
      </c>
      <c r="M2193" s="93" t="e">
        <v>#N/A</v>
      </c>
      <c r="N2193" s="8" t="e">
        <v>#N/A</v>
      </c>
      <c r="O2193" t="e">
        <v>#N/A</v>
      </c>
      <c r="P2193" t="e">
        <v>#N/A</v>
      </c>
      <c r="Q2193" t="e">
        <v>#N/A</v>
      </c>
      <c r="R2193" s="2" t="e">
        <v>#N/A</v>
      </c>
      <c r="S2193" t="e">
        <v>#N/A</v>
      </c>
      <c r="T2193" s="3" t="e">
        <v>#N/A</v>
      </c>
      <c r="U2193" s="3" t="e">
        <v>#N/A</v>
      </c>
      <c r="V2193" t="e">
        <v>#N/A</v>
      </c>
      <c r="W2193" t="e">
        <v>#N/A</v>
      </c>
      <c r="X2193" t="e">
        <v>#N/A</v>
      </c>
      <c r="Y2193" s="3" t="e">
        <v>#N/A</v>
      </c>
      <c r="Z2193" s="8" t="e">
        <v>#N/A</v>
      </c>
      <c r="AA2193" s="30" t="e">
        <v>#N/A</v>
      </c>
      <c r="AB2193" t="e">
        <v>#N/A</v>
      </c>
      <c r="AC2193" t="e">
        <v>#N/A</v>
      </c>
      <c r="AD2193" t="e">
        <v>#N/A</v>
      </c>
      <c r="AE2193" t="e">
        <v>#N/A</v>
      </c>
      <c r="AF2193" t="e">
        <v>#N/A</v>
      </c>
    </row>
    <row r="2194" spans="1:32" x14ac:dyDescent="0.25">
      <c r="A2194" t="e">
        <v>#N/A</v>
      </c>
      <c r="B2194" s="33" t="e">
        <v>#N/A</v>
      </c>
      <c r="C2194" t="e">
        <v>#N/A</v>
      </c>
      <c r="D2194" t="e">
        <v>#N/A</v>
      </c>
      <c r="E2194" s="69" t="e">
        <v>#N/A</v>
      </c>
      <c r="F2194" s="3" t="e">
        <v>#N/A</v>
      </c>
      <c r="G2194" s="3" t="e">
        <v>#N/A</v>
      </c>
      <c r="H2194" s="3" t="e">
        <v>#N/A</v>
      </c>
      <c r="I2194" s="80" t="e">
        <v>#N/A</v>
      </c>
      <c r="J2194" s="80" t="e">
        <v>#N/A</v>
      </c>
      <c r="K2194" s="85" t="e">
        <v>#N/A</v>
      </c>
      <c r="L2194" s="9" t="e">
        <v>#N/A</v>
      </c>
      <c r="M2194" s="93" t="e">
        <v>#N/A</v>
      </c>
      <c r="N2194" s="8" t="e">
        <v>#N/A</v>
      </c>
      <c r="O2194" t="e">
        <v>#N/A</v>
      </c>
      <c r="P2194" t="e">
        <v>#N/A</v>
      </c>
      <c r="Q2194" t="e">
        <v>#N/A</v>
      </c>
      <c r="R2194" s="2" t="e">
        <v>#N/A</v>
      </c>
      <c r="S2194" t="e">
        <v>#N/A</v>
      </c>
      <c r="T2194" s="3" t="e">
        <v>#N/A</v>
      </c>
      <c r="U2194" s="3" t="e">
        <v>#N/A</v>
      </c>
      <c r="V2194" t="e">
        <v>#N/A</v>
      </c>
      <c r="W2194" t="e">
        <v>#N/A</v>
      </c>
      <c r="X2194" t="e">
        <v>#N/A</v>
      </c>
      <c r="Y2194" s="3" t="e">
        <v>#N/A</v>
      </c>
      <c r="Z2194" s="8" t="e">
        <v>#N/A</v>
      </c>
      <c r="AA2194" s="30" t="e">
        <v>#N/A</v>
      </c>
      <c r="AB2194" t="e">
        <v>#N/A</v>
      </c>
      <c r="AC2194" t="e">
        <v>#N/A</v>
      </c>
      <c r="AD2194" t="e">
        <v>#N/A</v>
      </c>
      <c r="AE2194" t="e">
        <v>#N/A</v>
      </c>
      <c r="AF2194" t="e">
        <v>#N/A</v>
      </c>
    </row>
    <row r="2195" spans="1:32" x14ac:dyDescent="0.25">
      <c r="A2195" t="e">
        <v>#N/A</v>
      </c>
      <c r="B2195" s="33" t="e">
        <v>#N/A</v>
      </c>
      <c r="C2195" t="e">
        <v>#N/A</v>
      </c>
      <c r="D2195" t="e">
        <v>#N/A</v>
      </c>
      <c r="E2195" s="69" t="e">
        <v>#N/A</v>
      </c>
      <c r="F2195" s="3" t="e">
        <v>#N/A</v>
      </c>
      <c r="G2195" s="3" t="e">
        <v>#N/A</v>
      </c>
      <c r="H2195" s="3" t="e">
        <v>#N/A</v>
      </c>
      <c r="I2195" s="80" t="e">
        <v>#N/A</v>
      </c>
      <c r="J2195" s="80" t="e">
        <v>#N/A</v>
      </c>
      <c r="K2195" s="85" t="e">
        <v>#N/A</v>
      </c>
      <c r="L2195" s="9" t="e">
        <v>#N/A</v>
      </c>
      <c r="M2195" s="93" t="e">
        <v>#N/A</v>
      </c>
      <c r="N2195" s="8" t="e">
        <v>#N/A</v>
      </c>
      <c r="O2195" t="e">
        <v>#N/A</v>
      </c>
      <c r="P2195" t="e">
        <v>#N/A</v>
      </c>
      <c r="Q2195" t="e">
        <v>#N/A</v>
      </c>
      <c r="R2195" s="2" t="e">
        <v>#N/A</v>
      </c>
      <c r="S2195" t="e">
        <v>#N/A</v>
      </c>
      <c r="T2195" s="3" t="e">
        <v>#N/A</v>
      </c>
      <c r="U2195" s="3" t="e">
        <v>#N/A</v>
      </c>
      <c r="V2195" t="e">
        <v>#N/A</v>
      </c>
      <c r="W2195" t="e">
        <v>#N/A</v>
      </c>
      <c r="X2195" t="e">
        <v>#N/A</v>
      </c>
      <c r="Y2195" s="3" t="e">
        <v>#N/A</v>
      </c>
      <c r="Z2195" s="8" t="e">
        <v>#N/A</v>
      </c>
      <c r="AA2195" s="30" t="e">
        <v>#N/A</v>
      </c>
      <c r="AB2195" t="e">
        <v>#N/A</v>
      </c>
      <c r="AC2195" t="e">
        <v>#N/A</v>
      </c>
      <c r="AD2195" t="e">
        <v>#N/A</v>
      </c>
      <c r="AE2195" t="e">
        <v>#N/A</v>
      </c>
      <c r="AF2195" t="e">
        <v>#N/A</v>
      </c>
    </row>
    <row r="2196" spans="1:32" x14ac:dyDescent="0.25">
      <c r="A2196" t="e">
        <v>#N/A</v>
      </c>
      <c r="B2196" s="33" t="e">
        <v>#N/A</v>
      </c>
      <c r="C2196" t="e">
        <v>#N/A</v>
      </c>
      <c r="D2196" t="e">
        <v>#N/A</v>
      </c>
      <c r="E2196" s="69" t="e">
        <v>#N/A</v>
      </c>
      <c r="F2196" s="3" t="e">
        <v>#N/A</v>
      </c>
      <c r="G2196" s="3" t="e">
        <v>#N/A</v>
      </c>
      <c r="H2196" s="3" t="e">
        <v>#N/A</v>
      </c>
      <c r="I2196" s="80" t="e">
        <v>#N/A</v>
      </c>
      <c r="J2196" s="80" t="e">
        <v>#N/A</v>
      </c>
      <c r="K2196" s="85" t="e">
        <v>#N/A</v>
      </c>
      <c r="L2196" s="9" t="e">
        <v>#N/A</v>
      </c>
      <c r="M2196" s="93" t="e">
        <v>#N/A</v>
      </c>
      <c r="N2196" s="8" t="e">
        <v>#N/A</v>
      </c>
      <c r="O2196" t="e">
        <v>#N/A</v>
      </c>
      <c r="P2196" t="e">
        <v>#N/A</v>
      </c>
      <c r="Q2196" t="e">
        <v>#N/A</v>
      </c>
      <c r="R2196" s="2" t="e">
        <v>#N/A</v>
      </c>
      <c r="S2196" t="e">
        <v>#N/A</v>
      </c>
      <c r="T2196" s="3" t="e">
        <v>#N/A</v>
      </c>
      <c r="U2196" s="3" t="e">
        <v>#N/A</v>
      </c>
      <c r="V2196" t="e">
        <v>#N/A</v>
      </c>
      <c r="W2196" t="e">
        <v>#N/A</v>
      </c>
      <c r="X2196" t="e">
        <v>#N/A</v>
      </c>
      <c r="Y2196" s="3" t="e">
        <v>#N/A</v>
      </c>
      <c r="Z2196" s="8" t="e">
        <v>#N/A</v>
      </c>
      <c r="AA2196" s="30" t="e">
        <v>#N/A</v>
      </c>
      <c r="AB2196" t="e">
        <v>#N/A</v>
      </c>
      <c r="AC2196" t="e">
        <v>#N/A</v>
      </c>
      <c r="AD2196" t="e">
        <v>#N/A</v>
      </c>
      <c r="AE2196" t="e">
        <v>#N/A</v>
      </c>
      <c r="AF2196" t="e">
        <v>#N/A</v>
      </c>
    </row>
    <row r="2197" spans="1:32" x14ac:dyDescent="0.25">
      <c r="A2197" t="e">
        <v>#N/A</v>
      </c>
      <c r="B2197" s="33" t="e">
        <v>#N/A</v>
      </c>
      <c r="C2197" t="e">
        <v>#N/A</v>
      </c>
      <c r="D2197" t="e">
        <v>#N/A</v>
      </c>
      <c r="E2197" s="69" t="e">
        <v>#N/A</v>
      </c>
      <c r="F2197" s="3" t="e">
        <v>#N/A</v>
      </c>
      <c r="G2197" s="3" t="e">
        <v>#N/A</v>
      </c>
      <c r="H2197" s="3" t="e">
        <v>#N/A</v>
      </c>
      <c r="I2197" s="80" t="e">
        <v>#N/A</v>
      </c>
      <c r="J2197" s="80" t="e">
        <v>#N/A</v>
      </c>
      <c r="K2197" s="85" t="e">
        <v>#N/A</v>
      </c>
      <c r="L2197" s="9" t="e">
        <v>#N/A</v>
      </c>
      <c r="M2197" s="93" t="e">
        <v>#N/A</v>
      </c>
      <c r="N2197" s="8" t="e">
        <v>#N/A</v>
      </c>
      <c r="O2197" t="e">
        <v>#N/A</v>
      </c>
      <c r="P2197" t="e">
        <v>#N/A</v>
      </c>
      <c r="Q2197" t="e">
        <v>#N/A</v>
      </c>
      <c r="R2197" s="2" t="e">
        <v>#N/A</v>
      </c>
      <c r="S2197" t="e">
        <v>#N/A</v>
      </c>
      <c r="T2197" s="3" t="e">
        <v>#N/A</v>
      </c>
      <c r="U2197" s="3" t="e">
        <v>#N/A</v>
      </c>
      <c r="V2197" t="e">
        <v>#N/A</v>
      </c>
      <c r="W2197" t="e">
        <v>#N/A</v>
      </c>
      <c r="X2197" t="e">
        <v>#N/A</v>
      </c>
      <c r="Y2197" s="3" t="e">
        <v>#N/A</v>
      </c>
      <c r="Z2197" s="8" t="e">
        <v>#N/A</v>
      </c>
      <c r="AA2197" s="30" t="e">
        <v>#N/A</v>
      </c>
      <c r="AB2197" t="e">
        <v>#N/A</v>
      </c>
      <c r="AC2197" t="e">
        <v>#N/A</v>
      </c>
      <c r="AD2197" t="e">
        <v>#N/A</v>
      </c>
      <c r="AE2197" t="e">
        <v>#N/A</v>
      </c>
      <c r="AF2197" t="e">
        <v>#N/A</v>
      </c>
    </row>
    <row r="2198" spans="1:32" x14ac:dyDescent="0.25">
      <c r="A2198" t="e">
        <v>#N/A</v>
      </c>
      <c r="B2198" s="33" t="e">
        <v>#N/A</v>
      </c>
      <c r="C2198" t="e">
        <v>#N/A</v>
      </c>
      <c r="D2198" t="e">
        <v>#N/A</v>
      </c>
      <c r="E2198" s="69" t="e">
        <v>#N/A</v>
      </c>
      <c r="F2198" s="3" t="e">
        <v>#N/A</v>
      </c>
      <c r="G2198" s="3" t="e">
        <v>#N/A</v>
      </c>
      <c r="H2198" s="3" t="e">
        <v>#N/A</v>
      </c>
      <c r="I2198" s="80" t="e">
        <v>#N/A</v>
      </c>
      <c r="J2198" s="80" t="e">
        <v>#N/A</v>
      </c>
      <c r="K2198" s="85" t="e">
        <v>#N/A</v>
      </c>
      <c r="L2198" s="9" t="e">
        <v>#N/A</v>
      </c>
      <c r="M2198" s="93" t="e">
        <v>#N/A</v>
      </c>
      <c r="N2198" s="8" t="e">
        <v>#N/A</v>
      </c>
      <c r="O2198" t="e">
        <v>#N/A</v>
      </c>
      <c r="P2198" t="e">
        <v>#N/A</v>
      </c>
      <c r="Q2198" t="e">
        <v>#N/A</v>
      </c>
      <c r="R2198" s="2" t="e">
        <v>#N/A</v>
      </c>
      <c r="S2198" t="e">
        <v>#N/A</v>
      </c>
      <c r="T2198" s="3" t="e">
        <v>#N/A</v>
      </c>
      <c r="U2198" s="3" t="e">
        <v>#N/A</v>
      </c>
      <c r="V2198" t="e">
        <v>#N/A</v>
      </c>
      <c r="W2198" t="e">
        <v>#N/A</v>
      </c>
      <c r="X2198" t="e">
        <v>#N/A</v>
      </c>
      <c r="Y2198" s="3" t="e">
        <v>#N/A</v>
      </c>
      <c r="Z2198" s="8" t="e">
        <v>#N/A</v>
      </c>
      <c r="AA2198" s="30" t="e">
        <v>#N/A</v>
      </c>
      <c r="AB2198" t="e">
        <v>#N/A</v>
      </c>
      <c r="AC2198" t="e">
        <v>#N/A</v>
      </c>
      <c r="AD2198" t="e">
        <v>#N/A</v>
      </c>
      <c r="AE2198" t="e">
        <v>#N/A</v>
      </c>
      <c r="AF2198" t="e">
        <v>#N/A</v>
      </c>
    </row>
    <row r="2199" spans="1:32" x14ac:dyDescent="0.25">
      <c r="A2199" t="e">
        <v>#N/A</v>
      </c>
      <c r="B2199" s="33" t="e">
        <v>#N/A</v>
      </c>
      <c r="C2199" t="e">
        <v>#N/A</v>
      </c>
      <c r="D2199" t="e">
        <v>#N/A</v>
      </c>
      <c r="E2199" s="69" t="e">
        <v>#N/A</v>
      </c>
      <c r="F2199" s="3" t="e">
        <v>#N/A</v>
      </c>
      <c r="G2199" s="3" t="e">
        <v>#N/A</v>
      </c>
      <c r="H2199" s="3" t="e">
        <v>#N/A</v>
      </c>
      <c r="I2199" s="80" t="e">
        <v>#N/A</v>
      </c>
      <c r="J2199" s="80" t="e">
        <v>#N/A</v>
      </c>
      <c r="K2199" s="85" t="e">
        <v>#N/A</v>
      </c>
      <c r="L2199" s="9" t="e">
        <v>#N/A</v>
      </c>
      <c r="M2199" s="93" t="e">
        <v>#N/A</v>
      </c>
      <c r="N2199" s="8" t="e">
        <v>#N/A</v>
      </c>
      <c r="O2199" t="e">
        <v>#N/A</v>
      </c>
      <c r="P2199" t="e">
        <v>#N/A</v>
      </c>
      <c r="Q2199" t="e">
        <v>#N/A</v>
      </c>
      <c r="R2199" s="2" t="e">
        <v>#N/A</v>
      </c>
      <c r="S2199" t="e">
        <v>#N/A</v>
      </c>
      <c r="T2199" s="3" t="e">
        <v>#N/A</v>
      </c>
      <c r="U2199" s="3" t="e">
        <v>#N/A</v>
      </c>
      <c r="V2199" t="e">
        <v>#N/A</v>
      </c>
      <c r="W2199" t="e">
        <v>#N/A</v>
      </c>
      <c r="X2199" t="e">
        <v>#N/A</v>
      </c>
      <c r="Y2199" s="3" t="e">
        <v>#N/A</v>
      </c>
      <c r="Z2199" s="8" t="e">
        <v>#N/A</v>
      </c>
      <c r="AA2199" s="30" t="e">
        <v>#N/A</v>
      </c>
      <c r="AB2199" t="e">
        <v>#N/A</v>
      </c>
      <c r="AC2199" t="e">
        <v>#N/A</v>
      </c>
      <c r="AD2199" t="e">
        <v>#N/A</v>
      </c>
      <c r="AE2199" t="e">
        <v>#N/A</v>
      </c>
      <c r="AF2199" t="e">
        <v>#N/A</v>
      </c>
    </row>
    <row r="2200" spans="1:32" x14ac:dyDescent="0.25">
      <c r="A2200" t="e">
        <v>#N/A</v>
      </c>
      <c r="B2200" s="33" t="e">
        <v>#N/A</v>
      </c>
      <c r="C2200" t="e">
        <v>#N/A</v>
      </c>
      <c r="D2200" t="e">
        <v>#N/A</v>
      </c>
      <c r="E2200" s="69" t="e">
        <v>#N/A</v>
      </c>
      <c r="F2200" s="3" t="e">
        <v>#N/A</v>
      </c>
      <c r="G2200" s="3" t="e">
        <v>#N/A</v>
      </c>
      <c r="H2200" s="3" t="e">
        <v>#N/A</v>
      </c>
      <c r="I2200" s="80" t="e">
        <v>#N/A</v>
      </c>
      <c r="J2200" s="80" t="e">
        <v>#N/A</v>
      </c>
      <c r="K2200" s="85" t="e">
        <v>#N/A</v>
      </c>
      <c r="L2200" s="9" t="e">
        <v>#N/A</v>
      </c>
      <c r="M2200" s="93" t="e">
        <v>#N/A</v>
      </c>
      <c r="N2200" s="8" t="e">
        <v>#N/A</v>
      </c>
      <c r="O2200" t="e">
        <v>#N/A</v>
      </c>
      <c r="P2200" t="e">
        <v>#N/A</v>
      </c>
      <c r="Q2200" t="e">
        <v>#N/A</v>
      </c>
      <c r="R2200" s="2" t="e">
        <v>#N/A</v>
      </c>
      <c r="S2200" t="e">
        <v>#N/A</v>
      </c>
      <c r="T2200" s="3" t="e">
        <v>#N/A</v>
      </c>
      <c r="U2200" s="3" t="e">
        <v>#N/A</v>
      </c>
      <c r="V2200" t="e">
        <v>#N/A</v>
      </c>
      <c r="W2200" t="e">
        <v>#N/A</v>
      </c>
      <c r="X2200" t="e">
        <v>#N/A</v>
      </c>
      <c r="Y2200" s="3" t="e">
        <v>#N/A</v>
      </c>
      <c r="Z2200" s="8" t="e">
        <v>#N/A</v>
      </c>
      <c r="AA2200" s="30" t="e">
        <v>#N/A</v>
      </c>
      <c r="AB2200" t="e">
        <v>#N/A</v>
      </c>
      <c r="AC2200" t="e">
        <v>#N/A</v>
      </c>
      <c r="AD2200" t="e">
        <v>#N/A</v>
      </c>
      <c r="AE2200" t="e">
        <v>#N/A</v>
      </c>
      <c r="AF2200" t="e">
        <v>#N/A</v>
      </c>
    </row>
    <row r="2201" spans="1:32" x14ac:dyDescent="0.25">
      <c r="A2201" t="e">
        <v>#N/A</v>
      </c>
      <c r="B2201" s="33" t="e">
        <v>#N/A</v>
      </c>
      <c r="C2201" t="e">
        <v>#N/A</v>
      </c>
      <c r="D2201" t="e">
        <v>#N/A</v>
      </c>
      <c r="E2201" s="69" t="e">
        <v>#N/A</v>
      </c>
      <c r="F2201" s="3" t="e">
        <v>#N/A</v>
      </c>
      <c r="G2201" s="3" t="e">
        <v>#N/A</v>
      </c>
      <c r="H2201" s="3" t="e">
        <v>#N/A</v>
      </c>
      <c r="I2201" s="80" t="e">
        <v>#N/A</v>
      </c>
      <c r="J2201" s="80" t="e">
        <v>#N/A</v>
      </c>
      <c r="K2201" s="85" t="e">
        <v>#N/A</v>
      </c>
      <c r="L2201" s="9" t="e">
        <v>#N/A</v>
      </c>
      <c r="M2201" s="93" t="e">
        <v>#N/A</v>
      </c>
      <c r="N2201" s="8" t="e">
        <v>#N/A</v>
      </c>
      <c r="O2201" t="e">
        <v>#N/A</v>
      </c>
      <c r="P2201" t="e">
        <v>#N/A</v>
      </c>
      <c r="Q2201" t="e">
        <v>#N/A</v>
      </c>
      <c r="R2201" s="2" t="e">
        <v>#N/A</v>
      </c>
      <c r="S2201" t="e">
        <v>#N/A</v>
      </c>
      <c r="T2201" s="3" t="e">
        <v>#N/A</v>
      </c>
      <c r="U2201" s="3" t="e">
        <v>#N/A</v>
      </c>
      <c r="V2201" t="e">
        <v>#N/A</v>
      </c>
      <c r="W2201" t="e">
        <v>#N/A</v>
      </c>
      <c r="X2201" t="e">
        <v>#N/A</v>
      </c>
      <c r="Y2201" s="3" t="e">
        <v>#N/A</v>
      </c>
      <c r="Z2201" s="8" t="e">
        <v>#N/A</v>
      </c>
      <c r="AA2201" s="30" t="e">
        <v>#N/A</v>
      </c>
      <c r="AB2201" t="e">
        <v>#N/A</v>
      </c>
      <c r="AC2201" t="e">
        <v>#N/A</v>
      </c>
      <c r="AD2201" t="e">
        <v>#N/A</v>
      </c>
      <c r="AE2201" t="e">
        <v>#N/A</v>
      </c>
      <c r="AF2201" t="e">
        <v>#N/A</v>
      </c>
    </row>
    <row r="2202" spans="1:32" x14ac:dyDescent="0.25">
      <c r="A2202" t="e">
        <v>#N/A</v>
      </c>
      <c r="B2202" s="33" t="e">
        <v>#N/A</v>
      </c>
      <c r="C2202" t="e">
        <v>#N/A</v>
      </c>
      <c r="D2202" t="e">
        <v>#N/A</v>
      </c>
      <c r="E2202" s="69" t="e">
        <v>#N/A</v>
      </c>
      <c r="F2202" s="3" t="e">
        <v>#N/A</v>
      </c>
      <c r="G2202" s="3" t="e">
        <v>#N/A</v>
      </c>
      <c r="H2202" s="3" t="e">
        <v>#N/A</v>
      </c>
      <c r="I2202" s="80" t="e">
        <v>#N/A</v>
      </c>
      <c r="J2202" s="80" t="e">
        <v>#N/A</v>
      </c>
      <c r="K2202" s="85" t="e">
        <v>#N/A</v>
      </c>
      <c r="L2202" s="9" t="e">
        <v>#N/A</v>
      </c>
      <c r="M2202" s="93" t="e">
        <v>#N/A</v>
      </c>
      <c r="N2202" s="8" t="e">
        <v>#N/A</v>
      </c>
      <c r="O2202" t="e">
        <v>#N/A</v>
      </c>
      <c r="P2202" t="e">
        <v>#N/A</v>
      </c>
      <c r="Q2202" t="e">
        <v>#N/A</v>
      </c>
      <c r="R2202" s="2" t="e">
        <v>#N/A</v>
      </c>
      <c r="S2202" t="e">
        <v>#N/A</v>
      </c>
      <c r="T2202" s="3" t="e">
        <v>#N/A</v>
      </c>
      <c r="U2202" s="3" t="e">
        <v>#N/A</v>
      </c>
      <c r="V2202" t="e">
        <v>#N/A</v>
      </c>
      <c r="W2202" t="e">
        <v>#N/A</v>
      </c>
      <c r="X2202" t="e">
        <v>#N/A</v>
      </c>
      <c r="Y2202" s="3" t="e">
        <v>#N/A</v>
      </c>
      <c r="Z2202" s="8" t="e">
        <v>#N/A</v>
      </c>
      <c r="AA2202" s="30" t="e">
        <v>#N/A</v>
      </c>
      <c r="AB2202" t="e">
        <v>#N/A</v>
      </c>
      <c r="AC2202" t="e">
        <v>#N/A</v>
      </c>
      <c r="AD2202" t="e">
        <v>#N/A</v>
      </c>
      <c r="AE2202" t="e">
        <v>#N/A</v>
      </c>
      <c r="AF2202" t="e">
        <v>#N/A</v>
      </c>
    </row>
    <row r="2203" spans="1:32" x14ac:dyDescent="0.25">
      <c r="A2203" t="e">
        <v>#N/A</v>
      </c>
      <c r="B2203" s="33" t="e">
        <v>#N/A</v>
      </c>
      <c r="C2203" t="e">
        <v>#N/A</v>
      </c>
      <c r="D2203" t="e">
        <v>#N/A</v>
      </c>
      <c r="E2203" s="69" t="e">
        <v>#N/A</v>
      </c>
      <c r="F2203" s="3" t="e">
        <v>#N/A</v>
      </c>
      <c r="G2203" s="3" t="e">
        <v>#N/A</v>
      </c>
      <c r="H2203" s="3" t="e">
        <v>#N/A</v>
      </c>
      <c r="I2203" s="80" t="e">
        <v>#N/A</v>
      </c>
      <c r="J2203" s="80" t="e">
        <v>#N/A</v>
      </c>
      <c r="K2203" s="85" t="e">
        <v>#N/A</v>
      </c>
      <c r="L2203" s="9" t="e">
        <v>#N/A</v>
      </c>
      <c r="M2203" s="93" t="e">
        <v>#N/A</v>
      </c>
      <c r="N2203" s="8" t="e">
        <v>#N/A</v>
      </c>
      <c r="O2203" t="e">
        <v>#N/A</v>
      </c>
      <c r="P2203" t="e">
        <v>#N/A</v>
      </c>
      <c r="Q2203" t="e">
        <v>#N/A</v>
      </c>
      <c r="R2203" s="2" t="e">
        <v>#N/A</v>
      </c>
      <c r="S2203" t="e">
        <v>#N/A</v>
      </c>
      <c r="T2203" s="3" t="e">
        <v>#N/A</v>
      </c>
      <c r="U2203" s="3" t="e">
        <v>#N/A</v>
      </c>
      <c r="V2203" t="e">
        <v>#N/A</v>
      </c>
      <c r="W2203" t="e">
        <v>#N/A</v>
      </c>
      <c r="X2203" t="e">
        <v>#N/A</v>
      </c>
      <c r="Y2203" s="3" t="e">
        <v>#N/A</v>
      </c>
      <c r="Z2203" s="8" t="e">
        <v>#N/A</v>
      </c>
      <c r="AA2203" s="30" t="e">
        <v>#N/A</v>
      </c>
      <c r="AB2203" t="e">
        <v>#N/A</v>
      </c>
      <c r="AC2203" t="e">
        <v>#N/A</v>
      </c>
      <c r="AD2203" t="e">
        <v>#N/A</v>
      </c>
      <c r="AE2203" t="e">
        <v>#N/A</v>
      </c>
      <c r="AF2203" t="e">
        <v>#N/A</v>
      </c>
    </row>
    <row r="2204" spans="1:32" x14ac:dyDescent="0.25">
      <c r="A2204" t="e">
        <v>#N/A</v>
      </c>
      <c r="B2204" s="33" t="e">
        <v>#N/A</v>
      </c>
      <c r="C2204" t="e">
        <v>#N/A</v>
      </c>
      <c r="D2204" t="e">
        <v>#N/A</v>
      </c>
      <c r="E2204" s="69" t="e">
        <v>#N/A</v>
      </c>
      <c r="F2204" s="3" t="e">
        <v>#N/A</v>
      </c>
      <c r="G2204" s="3" t="e">
        <v>#N/A</v>
      </c>
      <c r="H2204" s="3" t="e">
        <v>#N/A</v>
      </c>
      <c r="I2204" s="80" t="e">
        <v>#N/A</v>
      </c>
      <c r="J2204" s="80" t="e">
        <v>#N/A</v>
      </c>
      <c r="K2204" s="85" t="e">
        <v>#N/A</v>
      </c>
      <c r="L2204" s="9" t="e">
        <v>#N/A</v>
      </c>
      <c r="M2204" s="93" t="e">
        <v>#N/A</v>
      </c>
      <c r="N2204" s="8" t="e">
        <v>#N/A</v>
      </c>
      <c r="O2204" t="e">
        <v>#N/A</v>
      </c>
      <c r="P2204" t="e">
        <v>#N/A</v>
      </c>
      <c r="Q2204" t="e">
        <v>#N/A</v>
      </c>
      <c r="R2204" s="2" t="e">
        <v>#N/A</v>
      </c>
      <c r="S2204" t="e">
        <v>#N/A</v>
      </c>
      <c r="T2204" s="3" t="e">
        <v>#N/A</v>
      </c>
      <c r="U2204" s="3" t="e">
        <v>#N/A</v>
      </c>
      <c r="V2204" t="e">
        <v>#N/A</v>
      </c>
      <c r="W2204" t="e">
        <v>#N/A</v>
      </c>
      <c r="X2204" t="e">
        <v>#N/A</v>
      </c>
      <c r="Y2204" s="3" t="e">
        <v>#N/A</v>
      </c>
      <c r="Z2204" s="8" t="e">
        <v>#N/A</v>
      </c>
      <c r="AA2204" s="30" t="e">
        <v>#N/A</v>
      </c>
      <c r="AB2204" t="e">
        <v>#N/A</v>
      </c>
      <c r="AC2204" t="e">
        <v>#N/A</v>
      </c>
      <c r="AD2204" t="e">
        <v>#N/A</v>
      </c>
      <c r="AE2204" t="e">
        <v>#N/A</v>
      </c>
      <c r="AF2204" t="e">
        <v>#N/A</v>
      </c>
    </row>
    <row r="2205" spans="1:32" x14ac:dyDescent="0.25">
      <c r="A2205" t="e">
        <v>#N/A</v>
      </c>
      <c r="B2205" s="33" t="e">
        <v>#N/A</v>
      </c>
      <c r="C2205" t="e">
        <v>#N/A</v>
      </c>
      <c r="D2205" t="e">
        <v>#N/A</v>
      </c>
      <c r="E2205" s="69" t="e">
        <v>#N/A</v>
      </c>
      <c r="F2205" s="3" t="e">
        <v>#N/A</v>
      </c>
      <c r="G2205" s="3" t="e">
        <v>#N/A</v>
      </c>
      <c r="H2205" s="3" t="e">
        <v>#N/A</v>
      </c>
      <c r="I2205" s="80" t="e">
        <v>#N/A</v>
      </c>
      <c r="J2205" s="80" t="e">
        <v>#N/A</v>
      </c>
      <c r="K2205" s="85" t="e">
        <v>#N/A</v>
      </c>
      <c r="L2205" s="9" t="e">
        <v>#N/A</v>
      </c>
      <c r="M2205" s="93" t="e">
        <v>#N/A</v>
      </c>
      <c r="N2205" s="8" t="e">
        <v>#N/A</v>
      </c>
      <c r="O2205" t="e">
        <v>#N/A</v>
      </c>
      <c r="P2205" t="e">
        <v>#N/A</v>
      </c>
      <c r="Q2205" t="e">
        <v>#N/A</v>
      </c>
      <c r="R2205" s="2" t="e">
        <v>#N/A</v>
      </c>
      <c r="S2205" t="e">
        <v>#N/A</v>
      </c>
      <c r="T2205" s="3" t="e">
        <v>#N/A</v>
      </c>
      <c r="U2205" s="3" t="e">
        <v>#N/A</v>
      </c>
      <c r="V2205" t="e">
        <v>#N/A</v>
      </c>
      <c r="W2205" t="e">
        <v>#N/A</v>
      </c>
      <c r="X2205" t="e">
        <v>#N/A</v>
      </c>
      <c r="Y2205" s="3" t="e">
        <v>#N/A</v>
      </c>
      <c r="Z2205" s="8" t="e">
        <v>#N/A</v>
      </c>
      <c r="AA2205" s="30" t="e">
        <v>#N/A</v>
      </c>
      <c r="AB2205" t="e">
        <v>#N/A</v>
      </c>
      <c r="AC2205" t="e">
        <v>#N/A</v>
      </c>
      <c r="AD2205" t="e">
        <v>#N/A</v>
      </c>
      <c r="AE2205" t="e">
        <v>#N/A</v>
      </c>
      <c r="AF2205" t="e">
        <v>#N/A</v>
      </c>
    </row>
    <row r="2206" spans="1:32" x14ac:dyDescent="0.25">
      <c r="A2206" t="e">
        <v>#N/A</v>
      </c>
      <c r="B2206" s="33" t="e">
        <v>#N/A</v>
      </c>
      <c r="C2206" t="e">
        <v>#N/A</v>
      </c>
      <c r="D2206" t="e">
        <v>#N/A</v>
      </c>
      <c r="E2206" s="69" t="e">
        <v>#N/A</v>
      </c>
      <c r="F2206" s="3" t="e">
        <v>#N/A</v>
      </c>
      <c r="G2206" s="3" t="e">
        <v>#N/A</v>
      </c>
      <c r="H2206" s="3" t="e">
        <v>#N/A</v>
      </c>
      <c r="I2206" s="80" t="e">
        <v>#N/A</v>
      </c>
      <c r="J2206" s="80" t="e">
        <v>#N/A</v>
      </c>
      <c r="K2206" s="85" t="e">
        <v>#N/A</v>
      </c>
      <c r="L2206" s="9" t="e">
        <v>#N/A</v>
      </c>
      <c r="M2206" s="93" t="e">
        <v>#N/A</v>
      </c>
      <c r="N2206" s="8" t="e">
        <v>#N/A</v>
      </c>
      <c r="O2206" t="e">
        <v>#N/A</v>
      </c>
      <c r="P2206" t="e">
        <v>#N/A</v>
      </c>
      <c r="Q2206" t="e">
        <v>#N/A</v>
      </c>
      <c r="R2206" s="2" t="e">
        <v>#N/A</v>
      </c>
      <c r="S2206" t="e">
        <v>#N/A</v>
      </c>
      <c r="T2206" s="3" t="e">
        <v>#N/A</v>
      </c>
      <c r="U2206" s="3" t="e">
        <v>#N/A</v>
      </c>
      <c r="V2206" t="e">
        <v>#N/A</v>
      </c>
      <c r="W2206" t="e">
        <v>#N/A</v>
      </c>
      <c r="X2206" t="e">
        <v>#N/A</v>
      </c>
      <c r="Y2206" s="3" t="e">
        <v>#N/A</v>
      </c>
      <c r="Z2206" s="8" t="e">
        <v>#N/A</v>
      </c>
      <c r="AA2206" s="30" t="e">
        <v>#N/A</v>
      </c>
      <c r="AB2206" t="e">
        <v>#N/A</v>
      </c>
      <c r="AC2206" t="e">
        <v>#N/A</v>
      </c>
      <c r="AD2206" t="e">
        <v>#N/A</v>
      </c>
      <c r="AE2206" t="e">
        <v>#N/A</v>
      </c>
      <c r="AF2206" t="e">
        <v>#N/A</v>
      </c>
    </row>
    <row r="2207" spans="1:32" x14ac:dyDescent="0.25">
      <c r="A2207" t="e">
        <v>#N/A</v>
      </c>
      <c r="B2207" s="33" t="e">
        <v>#N/A</v>
      </c>
      <c r="C2207" t="e">
        <v>#N/A</v>
      </c>
      <c r="D2207" t="e">
        <v>#N/A</v>
      </c>
      <c r="E2207" s="69" t="e">
        <v>#N/A</v>
      </c>
      <c r="F2207" s="3" t="e">
        <v>#N/A</v>
      </c>
      <c r="G2207" s="3" t="e">
        <v>#N/A</v>
      </c>
      <c r="H2207" s="3" t="e">
        <v>#N/A</v>
      </c>
      <c r="I2207" s="80" t="e">
        <v>#N/A</v>
      </c>
      <c r="J2207" s="80" t="e">
        <v>#N/A</v>
      </c>
      <c r="K2207" s="85" t="e">
        <v>#N/A</v>
      </c>
      <c r="L2207" s="9" t="e">
        <v>#N/A</v>
      </c>
      <c r="M2207" s="93" t="e">
        <v>#N/A</v>
      </c>
      <c r="N2207" s="8" t="e">
        <v>#N/A</v>
      </c>
      <c r="O2207" t="e">
        <v>#N/A</v>
      </c>
      <c r="P2207" t="e">
        <v>#N/A</v>
      </c>
      <c r="Q2207" t="e">
        <v>#N/A</v>
      </c>
      <c r="R2207" s="2" t="e">
        <v>#N/A</v>
      </c>
      <c r="S2207" t="e">
        <v>#N/A</v>
      </c>
      <c r="T2207" s="3" t="e">
        <v>#N/A</v>
      </c>
      <c r="U2207" s="3" t="e">
        <v>#N/A</v>
      </c>
      <c r="V2207" t="e">
        <v>#N/A</v>
      </c>
      <c r="W2207" t="e">
        <v>#N/A</v>
      </c>
      <c r="X2207" t="e">
        <v>#N/A</v>
      </c>
      <c r="Y2207" s="3" t="e">
        <v>#N/A</v>
      </c>
      <c r="Z2207" s="8" t="e">
        <v>#N/A</v>
      </c>
      <c r="AA2207" s="30" t="e">
        <v>#N/A</v>
      </c>
      <c r="AB2207" t="e">
        <v>#N/A</v>
      </c>
      <c r="AC2207" t="e">
        <v>#N/A</v>
      </c>
      <c r="AD2207" t="e">
        <v>#N/A</v>
      </c>
      <c r="AE2207" t="e">
        <v>#N/A</v>
      </c>
      <c r="AF2207" t="e">
        <v>#N/A</v>
      </c>
    </row>
    <row r="2208" spans="1:32" x14ac:dyDescent="0.25">
      <c r="A2208" t="e">
        <v>#N/A</v>
      </c>
      <c r="B2208" s="33" t="e">
        <v>#N/A</v>
      </c>
      <c r="C2208" t="e">
        <v>#N/A</v>
      </c>
      <c r="D2208" t="e">
        <v>#N/A</v>
      </c>
      <c r="E2208" s="69" t="e">
        <v>#N/A</v>
      </c>
      <c r="F2208" s="3" t="e">
        <v>#N/A</v>
      </c>
      <c r="G2208" s="3" t="e">
        <v>#N/A</v>
      </c>
      <c r="H2208" s="3" t="e">
        <v>#N/A</v>
      </c>
      <c r="I2208" s="80" t="e">
        <v>#N/A</v>
      </c>
      <c r="J2208" s="80" t="e">
        <v>#N/A</v>
      </c>
      <c r="K2208" s="85" t="e">
        <v>#N/A</v>
      </c>
      <c r="L2208" s="9" t="e">
        <v>#N/A</v>
      </c>
      <c r="M2208" s="93" t="e">
        <v>#N/A</v>
      </c>
      <c r="N2208" s="8" t="e">
        <v>#N/A</v>
      </c>
      <c r="O2208" t="e">
        <v>#N/A</v>
      </c>
      <c r="P2208" t="e">
        <v>#N/A</v>
      </c>
      <c r="Q2208" t="e">
        <v>#N/A</v>
      </c>
      <c r="R2208" s="2" t="e">
        <v>#N/A</v>
      </c>
      <c r="S2208" t="e">
        <v>#N/A</v>
      </c>
      <c r="T2208" s="3" t="e">
        <v>#N/A</v>
      </c>
      <c r="U2208" s="3" t="e">
        <v>#N/A</v>
      </c>
      <c r="V2208" t="e">
        <v>#N/A</v>
      </c>
      <c r="W2208" t="e">
        <v>#N/A</v>
      </c>
      <c r="X2208" t="e">
        <v>#N/A</v>
      </c>
      <c r="Y2208" s="3" t="e">
        <v>#N/A</v>
      </c>
      <c r="Z2208" s="8" t="e">
        <v>#N/A</v>
      </c>
      <c r="AA2208" s="30" t="e">
        <v>#N/A</v>
      </c>
      <c r="AB2208" t="e">
        <v>#N/A</v>
      </c>
      <c r="AC2208" t="e">
        <v>#N/A</v>
      </c>
      <c r="AD2208" t="e">
        <v>#N/A</v>
      </c>
      <c r="AE2208" t="e">
        <v>#N/A</v>
      </c>
      <c r="AF2208" t="e">
        <v>#N/A</v>
      </c>
    </row>
    <row r="2209" spans="1:32" x14ac:dyDescent="0.25">
      <c r="A2209" t="e">
        <v>#N/A</v>
      </c>
      <c r="B2209" s="33" t="e">
        <v>#N/A</v>
      </c>
      <c r="C2209" t="e">
        <v>#N/A</v>
      </c>
      <c r="D2209" t="e">
        <v>#N/A</v>
      </c>
      <c r="E2209" s="69" t="e">
        <v>#N/A</v>
      </c>
      <c r="F2209" s="3" t="e">
        <v>#N/A</v>
      </c>
      <c r="G2209" s="3" t="e">
        <v>#N/A</v>
      </c>
      <c r="H2209" s="3" t="e">
        <v>#N/A</v>
      </c>
      <c r="I2209" s="80" t="e">
        <v>#N/A</v>
      </c>
      <c r="J2209" s="80" t="e">
        <v>#N/A</v>
      </c>
      <c r="K2209" s="85" t="e">
        <v>#N/A</v>
      </c>
      <c r="L2209" s="9" t="e">
        <v>#N/A</v>
      </c>
      <c r="M2209" s="93" t="e">
        <v>#N/A</v>
      </c>
      <c r="N2209" s="8" t="e">
        <v>#N/A</v>
      </c>
      <c r="O2209" t="e">
        <v>#N/A</v>
      </c>
      <c r="P2209" t="e">
        <v>#N/A</v>
      </c>
      <c r="Q2209" t="e">
        <v>#N/A</v>
      </c>
      <c r="R2209" s="2" t="e">
        <v>#N/A</v>
      </c>
      <c r="S2209" t="e">
        <v>#N/A</v>
      </c>
      <c r="T2209" s="3" t="e">
        <v>#N/A</v>
      </c>
      <c r="U2209" s="3" t="e">
        <v>#N/A</v>
      </c>
      <c r="V2209" t="e">
        <v>#N/A</v>
      </c>
      <c r="W2209" t="e">
        <v>#N/A</v>
      </c>
      <c r="X2209" t="e">
        <v>#N/A</v>
      </c>
      <c r="Y2209" s="3" t="e">
        <v>#N/A</v>
      </c>
      <c r="Z2209" s="8" t="e">
        <v>#N/A</v>
      </c>
      <c r="AA2209" s="30" t="e">
        <v>#N/A</v>
      </c>
      <c r="AB2209" t="e">
        <v>#N/A</v>
      </c>
      <c r="AC2209" t="e">
        <v>#N/A</v>
      </c>
      <c r="AD2209" t="e">
        <v>#N/A</v>
      </c>
      <c r="AE2209" t="e">
        <v>#N/A</v>
      </c>
      <c r="AF2209" t="e">
        <v>#N/A</v>
      </c>
    </row>
    <row r="2210" spans="1:32" x14ac:dyDescent="0.25">
      <c r="A2210" t="e">
        <v>#N/A</v>
      </c>
      <c r="B2210" s="33" t="e">
        <v>#N/A</v>
      </c>
      <c r="C2210" t="e">
        <v>#N/A</v>
      </c>
      <c r="D2210" t="e">
        <v>#N/A</v>
      </c>
      <c r="E2210" s="69" t="e">
        <v>#N/A</v>
      </c>
      <c r="F2210" s="3" t="e">
        <v>#N/A</v>
      </c>
      <c r="G2210" s="3" t="e">
        <v>#N/A</v>
      </c>
      <c r="H2210" s="3" t="e">
        <v>#N/A</v>
      </c>
      <c r="I2210" s="80" t="e">
        <v>#N/A</v>
      </c>
      <c r="J2210" s="80" t="e">
        <v>#N/A</v>
      </c>
      <c r="K2210" s="85" t="e">
        <v>#N/A</v>
      </c>
      <c r="L2210" s="9" t="e">
        <v>#N/A</v>
      </c>
      <c r="M2210" s="93" t="e">
        <v>#N/A</v>
      </c>
      <c r="N2210" s="8" t="e">
        <v>#N/A</v>
      </c>
      <c r="O2210" t="e">
        <v>#N/A</v>
      </c>
      <c r="P2210" t="e">
        <v>#N/A</v>
      </c>
      <c r="Q2210" t="e">
        <v>#N/A</v>
      </c>
      <c r="R2210" s="2" t="e">
        <v>#N/A</v>
      </c>
      <c r="S2210" t="e">
        <v>#N/A</v>
      </c>
      <c r="T2210" s="3" t="e">
        <v>#N/A</v>
      </c>
      <c r="U2210" s="3" t="e">
        <v>#N/A</v>
      </c>
      <c r="V2210" t="e">
        <v>#N/A</v>
      </c>
      <c r="W2210" t="e">
        <v>#N/A</v>
      </c>
      <c r="X2210" t="e">
        <v>#N/A</v>
      </c>
      <c r="Y2210" s="3" t="e">
        <v>#N/A</v>
      </c>
      <c r="Z2210" s="8" t="e">
        <v>#N/A</v>
      </c>
      <c r="AA2210" s="30" t="e">
        <v>#N/A</v>
      </c>
      <c r="AB2210" t="e">
        <v>#N/A</v>
      </c>
      <c r="AC2210" t="e">
        <v>#N/A</v>
      </c>
      <c r="AD2210" t="e">
        <v>#N/A</v>
      </c>
      <c r="AE2210" t="e">
        <v>#N/A</v>
      </c>
      <c r="AF2210" t="e">
        <v>#N/A</v>
      </c>
    </row>
    <row r="2211" spans="1:32" x14ac:dyDescent="0.25">
      <c r="A2211" t="e">
        <v>#N/A</v>
      </c>
      <c r="B2211" s="33" t="e">
        <v>#N/A</v>
      </c>
      <c r="C2211" t="e">
        <v>#N/A</v>
      </c>
      <c r="D2211" t="e">
        <v>#N/A</v>
      </c>
      <c r="E2211" s="69" t="e">
        <v>#N/A</v>
      </c>
      <c r="F2211" s="3" t="e">
        <v>#N/A</v>
      </c>
      <c r="G2211" s="3" t="e">
        <v>#N/A</v>
      </c>
      <c r="H2211" s="3" t="e">
        <v>#N/A</v>
      </c>
      <c r="I2211" s="80" t="e">
        <v>#N/A</v>
      </c>
      <c r="J2211" s="80" t="e">
        <v>#N/A</v>
      </c>
      <c r="K2211" s="85" t="e">
        <v>#N/A</v>
      </c>
      <c r="L2211" s="9" t="e">
        <v>#N/A</v>
      </c>
      <c r="M2211" s="93" t="e">
        <v>#N/A</v>
      </c>
      <c r="N2211" s="8" t="e">
        <v>#N/A</v>
      </c>
      <c r="O2211" t="e">
        <v>#N/A</v>
      </c>
      <c r="P2211" t="e">
        <v>#N/A</v>
      </c>
      <c r="Q2211" t="e">
        <v>#N/A</v>
      </c>
      <c r="R2211" s="2" t="e">
        <v>#N/A</v>
      </c>
      <c r="S2211" t="e">
        <v>#N/A</v>
      </c>
      <c r="T2211" s="3" t="e">
        <v>#N/A</v>
      </c>
      <c r="U2211" s="3" t="e">
        <v>#N/A</v>
      </c>
      <c r="V2211" t="e">
        <v>#N/A</v>
      </c>
      <c r="W2211" t="e">
        <v>#N/A</v>
      </c>
      <c r="X2211" t="e">
        <v>#N/A</v>
      </c>
      <c r="Y2211" s="3" t="e">
        <v>#N/A</v>
      </c>
      <c r="Z2211" s="8" t="e">
        <v>#N/A</v>
      </c>
      <c r="AA2211" s="30" t="e">
        <v>#N/A</v>
      </c>
      <c r="AB2211" t="e">
        <v>#N/A</v>
      </c>
      <c r="AC2211" t="e">
        <v>#N/A</v>
      </c>
      <c r="AD2211" t="e">
        <v>#N/A</v>
      </c>
      <c r="AE2211" t="e">
        <v>#N/A</v>
      </c>
      <c r="AF2211" t="e">
        <v>#N/A</v>
      </c>
    </row>
    <row r="2212" spans="1:32" x14ac:dyDescent="0.25">
      <c r="A2212" t="e">
        <v>#N/A</v>
      </c>
      <c r="B2212" s="33" t="e">
        <v>#N/A</v>
      </c>
      <c r="C2212" t="e">
        <v>#N/A</v>
      </c>
      <c r="D2212" t="e">
        <v>#N/A</v>
      </c>
      <c r="E2212" s="69" t="e">
        <v>#N/A</v>
      </c>
      <c r="F2212" s="3" t="e">
        <v>#N/A</v>
      </c>
      <c r="G2212" s="3" t="e">
        <v>#N/A</v>
      </c>
      <c r="H2212" s="3" t="e">
        <v>#N/A</v>
      </c>
      <c r="I2212" s="80" t="e">
        <v>#N/A</v>
      </c>
      <c r="J2212" s="80" t="e">
        <v>#N/A</v>
      </c>
      <c r="K2212" s="85" t="e">
        <v>#N/A</v>
      </c>
      <c r="L2212" s="9" t="e">
        <v>#N/A</v>
      </c>
      <c r="M2212" s="93" t="e">
        <v>#N/A</v>
      </c>
      <c r="N2212" s="8" t="e">
        <v>#N/A</v>
      </c>
      <c r="O2212" t="e">
        <v>#N/A</v>
      </c>
      <c r="P2212" t="e">
        <v>#N/A</v>
      </c>
      <c r="Q2212" t="e">
        <v>#N/A</v>
      </c>
      <c r="R2212" s="2" t="e">
        <v>#N/A</v>
      </c>
      <c r="S2212" t="e">
        <v>#N/A</v>
      </c>
      <c r="T2212" s="3" t="e">
        <v>#N/A</v>
      </c>
      <c r="U2212" s="3" t="e">
        <v>#N/A</v>
      </c>
      <c r="V2212" t="e">
        <v>#N/A</v>
      </c>
      <c r="W2212" t="e">
        <v>#N/A</v>
      </c>
      <c r="X2212" t="e">
        <v>#N/A</v>
      </c>
      <c r="Y2212" s="3" t="e">
        <v>#N/A</v>
      </c>
      <c r="Z2212" s="8" t="e">
        <v>#N/A</v>
      </c>
      <c r="AA2212" s="30" t="e">
        <v>#N/A</v>
      </c>
      <c r="AB2212" t="e">
        <v>#N/A</v>
      </c>
      <c r="AC2212" t="e">
        <v>#N/A</v>
      </c>
      <c r="AD2212" t="e">
        <v>#N/A</v>
      </c>
      <c r="AE2212" t="e">
        <v>#N/A</v>
      </c>
      <c r="AF2212" t="e">
        <v>#N/A</v>
      </c>
    </row>
    <row r="2213" spans="1:32" x14ac:dyDescent="0.25">
      <c r="A2213" t="e">
        <v>#N/A</v>
      </c>
      <c r="B2213" s="33" t="e">
        <v>#N/A</v>
      </c>
      <c r="C2213" t="e">
        <v>#N/A</v>
      </c>
      <c r="D2213" t="e">
        <v>#N/A</v>
      </c>
      <c r="E2213" s="69" t="e">
        <v>#N/A</v>
      </c>
      <c r="F2213" s="3" t="e">
        <v>#N/A</v>
      </c>
      <c r="G2213" s="3" t="e">
        <v>#N/A</v>
      </c>
      <c r="H2213" s="3" t="e">
        <v>#N/A</v>
      </c>
      <c r="I2213" s="80" t="e">
        <v>#N/A</v>
      </c>
      <c r="J2213" s="80" t="e">
        <v>#N/A</v>
      </c>
      <c r="K2213" s="85" t="e">
        <v>#N/A</v>
      </c>
      <c r="L2213" s="9" t="e">
        <v>#N/A</v>
      </c>
      <c r="M2213" s="93" t="e">
        <v>#N/A</v>
      </c>
      <c r="N2213" s="8" t="e">
        <v>#N/A</v>
      </c>
      <c r="O2213" t="e">
        <v>#N/A</v>
      </c>
      <c r="P2213" t="e">
        <v>#N/A</v>
      </c>
      <c r="Q2213" t="e">
        <v>#N/A</v>
      </c>
      <c r="R2213" s="2" t="e">
        <v>#N/A</v>
      </c>
      <c r="S2213" t="e">
        <v>#N/A</v>
      </c>
      <c r="T2213" s="3" t="e">
        <v>#N/A</v>
      </c>
      <c r="U2213" s="3" t="e">
        <v>#N/A</v>
      </c>
      <c r="V2213" t="e">
        <v>#N/A</v>
      </c>
      <c r="W2213" t="e">
        <v>#N/A</v>
      </c>
      <c r="X2213" t="e">
        <v>#N/A</v>
      </c>
      <c r="Y2213" s="3" t="e">
        <v>#N/A</v>
      </c>
      <c r="Z2213" s="8" t="e">
        <v>#N/A</v>
      </c>
      <c r="AA2213" s="30" t="e">
        <v>#N/A</v>
      </c>
      <c r="AB2213" t="e">
        <v>#N/A</v>
      </c>
      <c r="AC2213" t="e">
        <v>#N/A</v>
      </c>
      <c r="AD2213" t="e">
        <v>#N/A</v>
      </c>
      <c r="AE2213" t="e">
        <v>#N/A</v>
      </c>
      <c r="AF2213" t="e">
        <v>#N/A</v>
      </c>
    </row>
    <row r="2214" spans="1:32" x14ac:dyDescent="0.25">
      <c r="A2214" t="e">
        <v>#N/A</v>
      </c>
      <c r="B2214" s="33" t="e">
        <v>#N/A</v>
      </c>
      <c r="C2214" t="e">
        <v>#N/A</v>
      </c>
      <c r="D2214" t="e">
        <v>#N/A</v>
      </c>
      <c r="E2214" s="69" t="e">
        <v>#N/A</v>
      </c>
      <c r="F2214" s="3" t="e">
        <v>#N/A</v>
      </c>
      <c r="G2214" s="3" t="e">
        <v>#N/A</v>
      </c>
      <c r="H2214" s="3" t="e">
        <v>#N/A</v>
      </c>
      <c r="I2214" s="80" t="e">
        <v>#N/A</v>
      </c>
      <c r="J2214" s="80" t="e">
        <v>#N/A</v>
      </c>
      <c r="K2214" s="85" t="e">
        <v>#N/A</v>
      </c>
      <c r="L2214" s="9" t="e">
        <v>#N/A</v>
      </c>
      <c r="M2214" s="93" t="e">
        <v>#N/A</v>
      </c>
      <c r="N2214" s="8" t="e">
        <v>#N/A</v>
      </c>
      <c r="O2214" t="e">
        <v>#N/A</v>
      </c>
      <c r="P2214" t="e">
        <v>#N/A</v>
      </c>
      <c r="Q2214" t="e">
        <v>#N/A</v>
      </c>
      <c r="R2214" s="2" t="e">
        <v>#N/A</v>
      </c>
      <c r="S2214" t="e">
        <v>#N/A</v>
      </c>
      <c r="T2214" s="3" t="e">
        <v>#N/A</v>
      </c>
      <c r="U2214" s="3" t="e">
        <v>#N/A</v>
      </c>
      <c r="V2214" t="e">
        <v>#N/A</v>
      </c>
      <c r="W2214" t="e">
        <v>#N/A</v>
      </c>
      <c r="X2214" t="e">
        <v>#N/A</v>
      </c>
      <c r="Y2214" s="3" t="e">
        <v>#N/A</v>
      </c>
      <c r="Z2214" s="8" t="e">
        <v>#N/A</v>
      </c>
      <c r="AA2214" s="30" t="e">
        <v>#N/A</v>
      </c>
      <c r="AB2214" t="e">
        <v>#N/A</v>
      </c>
      <c r="AC2214" t="e">
        <v>#N/A</v>
      </c>
      <c r="AD2214" t="e">
        <v>#N/A</v>
      </c>
      <c r="AE2214" t="e">
        <v>#N/A</v>
      </c>
      <c r="AF2214" t="e">
        <v>#N/A</v>
      </c>
    </row>
    <row r="2215" spans="1:32" x14ac:dyDescent="0.25">
      <c r="A2215" t="e">
        <v>#N/A</v>
      </c>
      <c r="B2215" s="33" t="e">
        <v>#N/A</v>
      </c>
      <c r="C2215" t="e">
        <v>#N/A</v>
      </c>
      <c r="D2215" t="e">
        <v>#N/A</v>
      </c>
      <c r="E2215" s="69" t="e">
        <v>#N/A</v>
      </c>
      <c r="F2215" s="3" t="e">
        <v>#N/A</v>
      </c>
      <c r="G2215" s="3" t="e">
        <v>#N/A</v>
      </c>
      <c r="H2215" s="3" t="e">
        <v>#N/A</v>
      </c>
      <c r="I2215" s="80" t="e">
        <v>#N/A</v>
      </c>
      <c r="J2215" s="80" t="e">
        <v>#N/A</v>
      </c>
      <c r="K2215" s="85" t="e">
        <v>#N/A</v>
      </c>
      <c r="L2215" s="9" t="e">
        <v>#N/A</v>
      </c>
      <c r="M2215" s="93" t="e">
        <v>#N/A</v>
      </c>
      <c r="N2215" s="8" t="e">
        <v>#N/A</v>
      </c>
      <c r="O2215" t="e">
        <v>#N/A</v>
      </c>
      <c r="P2215" t="e">
        <v>#N/A</v>
      </c>
      <c r="Q2215" t="e">
        <v>#N/A</v>
      </c>
      <c r="R2215" s="2" t="e">
        <v>#N/A</v>
      </c>
      <c r="S2215" t="e">
        <v>#N/A</v>
      </c>
      <c r="T2215" s="3" t="e">
        <v>#N/A</v>
      </c>
      <c r="U2215" s="3" t="e">
        <v>#N/A</v>
      </c>
      <c r="V2215" t="e">
        <v>#N/A</v>
      </c>
      <c r="W2215" t="e">
        <v>#N/A</v>
      </c>
      <c r="X2215" t="e">
        <v>#N/A</v>
      </c>
      <c r="Y2215" s="3" t="e">
        <v>#N/A</v>
      </c>
      <c r="Z2215" s="8" t="e">
        <v>#N/A</v>
      </c>
      <c r="AA2215" s="30" t="e">
        <v>#N/A</v>
      </c>
      <c r="AB2215" t="e">
        <v>#N/A</v>
      </c>
      <c r="AC2215" t="e">
        <v>#N/A</v>
      </c>
      <c r="AD2215" t="e">
        <v>#N/A</v>
      </c>
      <c r="AE2215" t="e">
        <v>#N/A</v>
      </c>
      <c r="AF2215" t="e">
        <v>#N/A</v>
      </c>
    </row>
    <row r="2216" spans="1:32" x14ac:dyDescent="0.25">
      <c r="A2216" t="e">
        <v>#N/A</v>
      </c>
      <c r="B2216" s="33" t="e">
        <v>#N/A</v>
      </c>
      <c r="C2216" t="e">
        <v>#N/A</v>
      </c>
      <c r="D2216" t="e">
        <v>#N/A</v>
      </c>
      <c r="E2216" s="69" t="e">
        <v>#N/A</v>
      </c>
      <c r="F2216" s="3" t="e">
        <v>#N/A</v>
      </c>
      <c r="G2216" s="3" t="e">
        <v>#N/A</v>
      </c>
      <c r="H2216" s="3" t="e">
        <v>#N/A</v>
      </c>
      <c r="I2216" s="80" t="e">
        <v>#N/A</v>
      </c>
      <c r="J2216" s="80" t="e">
        <v>#N/A</v>
      </c>
      <c r="K2216" s="85" t="e">
        <v>#N/A</v>
      </c>
      <c r="L2216" s="9" t="e">
        <v>#N/A</v>
      </c>
      <c r="M2216" s="93" t="e">
        <v>#N/A</v>
      </c>
      <c r="N2216" s="8" t="e">
        <v>#N/A</v>
      </c>
      <c r="O2216" t="e">
        <v>#N/A</v>
      </c>
      <c r="P2216" t="e">
        <v>#N/A</v>
      </c>
      <c r="Q2216" t="e">
        <v>#N/A</v>
      </c>
      <c r="R2216" s="2" t="e">
        <v>#N/A</v>
      </c>
      <c r="S2216" t="e">
        <v>#N/A</v>
      </c>
      <c r="T2216" s="3" t="e">
        <v>#N/A</v>
      </c>
      <c r="U2216" s="3" t="e">
        <v>#N/A</v>
      </c>
      <c r="V2216" t="e">
        <v>#N/A</v>
      </c>
      <c r="W2216" t="e">
        <v>#N/A</v>
      </c>
      <c r="X2216" t="e">
        <v>#N/A</v>
      </c>
      <c r="Y2216" s="3" t="e">
        <v>#N/A</v>
      </c>
      <c r="Z2216" s="8" t="e">
        <v>#N/A</v>
      </c>
      <c r="AA2216" s="30" t="e">
        <v>#N/A</v>
      </c>
      <c r="AB2216" t="e">
        <v>#N/A</v>
      </c>
      <c r="AC2216" t="e">
        <v>#N/A</v>
      </c>
      <c r="AD2216" t="e">
        <v>#N/A</v>
      </c>
      <c r="AE2216" t="e">
        <v>#N/A</v>
      </c>
      <c r="AF2216" t="e">
        <v>#N/A</v>
      </c>
    </row>
    <row r="2217" spans="1:32" x14ac:dyDescent="0.25">
      <c r="A2217" t="e">
        <v>#N/A</v>
      </c>
      <c r="B2217" s="33" t="e">
        <v>#N/A</v>
      </c>
      <c r="C2217" t="e">
        <v>#N/A</v>
      </c>
      <c r="D2217" t="e">
        <v>#N/A</v>
      </c>
      <c r="E2217" s="69" t="e">
        <v>#N/A</v>
      </c>
      <c r="F2217" s="3" t="e">
        <v>#N/A</v>
      </c>
      <c r="G2217" s="3" t="e">
        <v>#N/A</v>
      </c>
      <c r="H2217" s="3" t="e">
        <v>#N/A</v>
      </c>
      <c r="I2217" s="80" t="e">
        <v>#N/A</v>
      </c>
      <c r="J2217" s="80" t="e">
        <v>#N/A</v>
      </c>
      <c r="K2217" s="85" t="e">
        <v>#N/A</v>
      </c>
      <c r="L2217" s="9" t="e">
        <v>#N/A</v>
      </c>
      <c r="M2217" s="93" t="e">
        <v>#N/A</v>
      </c>
      <c r="N2217" s="8" t="e">
        <v>#N/A</v>
      </c>
      <c r="O2217" t="e">
        <v>#N/A</v>
      </c>
      <c r="P2217" t="e">
        <v>#N/A</v>
      </c>
      <c r="Q2217" t="e">
        <v>#N/A</v>
      </c>
      <c r="R2217" s="2" t="e">
        <v>#N/A</v>
      </c>
      <c r="S2217" t="e">
        <v>#N/A</v>
      </c>
      <c r="T2217" s="3" t="e">
        <v>#N/A</v>
      </c>
      <c r="U2217" s="3" t="e">
        <v>#N/A</v>
      </c>
      <c r="V2217" t="e">
        <v>#N/A</v>
      </c>
      <c r="W2217" t="e">
        <v>#N/A</v>
      </c>
      <c r="X2217" t="e">
        <v>#N/A</v>
      </c>
      <c r="Y2217" s="3" t="e">
        <v>#N/A</v>
      </c>
      <c r="Z2217" s="8" t="e">
        <v>#N/A</v>
      </c>
      <c r="AA2217" s="30" t="e">
        <v>#N/A</v>
      </c>
      <c r="AB2217" t="e">
        <v>#N/A</v>
      </c>
      <c r="AC2217" t="e">
        <v>#N/A</v>
      </c>
      <c r="AD2217" t="e">
        <v>#N/A</v>
      </c>
      <c r="AE2217" t="e">
        <v>#N/A</v>
      </c>
      <c r="AF2217" t="e">
        <v>#N/A</v>
      </c>
    </row>
    <row r="2218" spans="1:32" x14ac:dyDescent="0.25">
      <c r="A2218" t="e">
        <v>#N/A</v>
      </c>
      <c r="B2218" s="33" t="e">
        <v>#N/A</v>
      </c>
      <c r="C2218" t="e">
        <v>#N/A</v>
      </c>
      <c r="D2218" t="e">
        <v>#N/A</v>
      </c>
      <c r="E2218" s="69" t="e">
        <v>#N/A</v>
      </c>
      <c r="F2218" s="3" t="e">
        <v>#N/A</v>
      </c>
      <c r="G2218" s="3" t="e">
        <v>#N/A</v>
      </c>
      <c r="H2218" s="3" t="e">
        <v>#N/A</v>
      </c>
      <c r="I2218" s="80" t="e">
        <v>#N/A</v>
      </c>
      <c r="J2218" s="80" t="e">
        <v>#N/A</v>
      </c>
      <c r="K2218" s="85" t="e">
        <v>#N/A</v>
      </c>
      <c r="L2218" s="9" t="e">
        <v>#N/A</v>
      </c>
      <c r="M2218" s="93" t="e">
        <v>#N/A</v>
      </c>
      <c r="N2218" s="8" t="e">
        <v>#N/A</v>
      </c>
      <c r="O2218" t="e">
        <v>#N/A</v>
      </c>
      <c r="P2218" t="e">
        <v>#N/A</v>
      </c>
      <c r="Q2218" t="e">
        <v>#N/A</v>
      </c>
      <c r="R2218" s="2" t="e">
        <v>#N/A</v>
      </c>
      <c r="S2218" t="e">
        <v>#N/A</v>
      </c>
      <c r="T2218" s="3" t="e">
        <v>#N/A</v>
      </c>
      <c r="U2218" s="3" t="e">
        <v>#N/A</v>
      </c>
      <c r="V2218" t="e">
        <v>#N/A</v>
      </c>
      <c r="W2218" t="e">
        <v>#N/A</v>
      </c>
      <c r="X2218" t="e">
        <v>#N/A</v>
      </c>
      <c r="Y2218" s="3" t="e">
        <v>#N/A</v>
      </c>
      <c r="Z2218" s="8" t="e">
        <v>#N/A</v>
      </c>
      <c r="AA2218" s="30" t="e">
        <v>#N/A</v>
      </c>
      <c r="AB2218" t="e">
        <v>#N/A</v>
      </c>
      <c r="AC2218" t="e">
        <v>#N/A</v>
      </c>
      <c r="AD2218" t="e">
        <v>#N/A</v>
      </c>
      <c r="AE2218" t="e">
        <v>#N/A</v>
      </c>
      <c r="AF2218" t="e">
        <v>#N/A</v>
      </c>
    </row>
    <row r="2219" spans="1:32" x14ac:dyDescent="0.25">
      <c r="A2219" t="e">
        <v>#N/A</v>
      </c>
      <c r="B2219" s="33" t="e">
        <v>#N/A</v>
      </c>
      <c r="C2219" t="e">
        <v>#N/A</v>
      </c>
      <c r="D2219" t="e">
        <v>#N/A</v>
      </c>
      <c r="E2219" s="69" t="e">
        <v>#N/A</v>
      </c>
      <c r="F2219" s="3" t="e">
        <v>#N/A</v>
      </c>
      <c r="G2219" s="3" t="e">
        <v>#N/A</v>
      </c>
      <c r="H2219" s="3" t="e">
        <v>#N/A</v>
      </c>
      <c r="I2219" s="80" t="e">
        <v>#N/A</v>
      </c>
      <c r="J2219" s="80" t="e">
        <v>#N/A</v>
      </c>
      <c r="K2219" s="85" t="e">
        <v>#N/A</v>
      </c>
      <c r="L2219" s="9" t="e">
        <v>#N/A</v>
      </c>
      <c r="M2219" s="93" t="e">
        <v>#N/A</v>
      </c>
      <c r="N2219" s="8" t="e">
        <v>#N/A</v>
      </c>
      <c r="O2219" t="e">
        <v>#N/A</v>
      </c>
      <c r="P2219" t="e">
        <v>#N/A</v>
      </c>
      <c r="Q2219" t="e">
        <v>#N/A</v>
      </c>
      <c r="R2219" s="2" t="e">
        <v>#N/A</v>
      </c>
      <c r="S2219" t="e">
        <v>#N/A</v>
      </c>
      <c r="T2219" s="3" t="e">
        <v>#N/A</v>
      </c>
      <c r="U2219" s="3" t="e">
        <v>#N/A</v>
      </c>
      <c r="V2219" t="e">
        <v>#N/A</v>
      </c>
      <c r="W2219" t="e">
        <v>#N/A</v>
      </c>
      <c r="X2219" t="e">
        <v>#N/A</v>
      </c>
      <c r="Y2219" s="3" t="e">
        <v>#N/A</v>
      </c>
      <c r="Z2219" s="8" t="e">
        <v>#N/A</v>
      </c>
      <c r="AA2219" s="30" t="e">
        <v>#N/A</v>
      </c>
      <c r="AB2219" t="e">
        <v>#N/A</v>
      </c>
      <c r="AC2219" t="e">
        <v>#N/A</v>
      </c>
      <c r="AD2219" t="e">
        <v>#N/A</v>
      </c>
      <c r="AE2219" t="e">
        <v>#N/A</v>
      </c>
      <c r="AF2219" t="e">
        <v>#N/A</v>
      </c>
    </row>
    <row r="2220" spans="1:32" x14ac:dyDescent="0.25">
      <c r="A2220" t="e">
        <v>#N/A</v>
      </c>
      <c r="B2220" s="33" t="e">
        <v>#N/A</v>
      </c>
      <c r="C2220" t="e">
        <v>#N/A</v>
      </c>
      <c r="D2220" t="e">
        <v>#N/A</v>
      </c>
      <c r="E2220" s="69" t="e">
        <v>#N/A</v>
      </c>
      <c r="F2220" s="3" t="e">
        <v>#N/A</v>
      </c>
      <c r="G2220" s="3" t="e">
        <v>#N/A</v>
      </c>
      <c r="H2220" s="3" t="e">
        <v>#N/A</v>
      </c>
      <c r="I2220" s="80" t="e">
        <v>#N/A</v>
      </c>
      <c r="J2220" s="80" t="e">
        <v>#N/A</v>
      </c>
      <c r="K2220" s="85" t="e">
        <v>#N/A</v>
      </c>
      <c r="L2220" s="9" t="e">
        <v>#N/A</v>
      </c>
      <c r="M2220" s="93" t="e">
        <v>#N/A</v>
      </c>
      <c r="N2220" s="8" t="e">
        <v>#N/A</v>
      </c>
      <c r="O2220" t="e">
        <v>#N/A</v>
      </c>
      <c r="P2220" t="e">
        <v>#N/A</v>
      </c>
      <c r="Q2220" t="e">
        <v>#N/A</v>
      </c>
      <c r="R2220" s="2" t="e">
        <v>#N/A</v>
      </c>
      <c r="S2220" t="e">
        <v>#N/A</v>
      </c>
      <c r="T2220" s="3" t="e">
        <v>#N/A</v>
      </c>
      <c r="U2220" s="3" t="e">
        <v>#N/A</v>
      </c>
      <c r="V2220" t="e">
        <v>#N/A</v>
      </c>
      <c r="W2220" t="e">
        <v>#N/A</v>
      </c>
      <c r="X2220" t="e">
        <v>#N/A</v>
      </c>
      <c r="Y2220" s="3" t="e">
        <v>#N/A</v>
      </c>
      <c r="Z2220" s="8" t="e">
        <v>#N/A</v>
      </c>
      <c r="AA2220" s="30" t="e">
        <v>#N/A</v>
      </c>
      <c r="AB2220" t="e">
        <v>#N/A</v>
      </c>
      <c r="AC2220" t="e">
        <v>#N/A</v>
      </c>
      <c r="AD2220" t="e">
        <v>#N/A</v>
      </c>
      <c r="AE2220" t="e">
        <v>#N/A</v>
      </c>
      <c r="AF2220" t="e">
        <v>#N/A</v>
      </c>
    </row>
    <row r="2221" spans="1:32" x14ac:dyDescent="0.25">
      <c r="A2221" t="e">
        <v>#N/A</v>
      </c>
      <c r="B2221" s="33" t="e">
        <v>#N/A</v>
      </c>
      <c r="C2221" t="e">
        <v>#N/A</v>
      </c>
      <c r="D2221" t="e">
        <v>#N/A</v>
      </c>
      <c r="E2221" s="69" t="e">
        <v>#N/A</v>
      </c>
      <c r="F2221" s="3" t="e">
        <v>#N/A</v>
      </c>
      <c r="G2221" s="3" t="e">
        <v>#N/A</v>
      </c>
      <c r="H2221" s="3" t="e">
        <v>#N/A</v>
      </c>
      <c r="I2221" s="80" t="e">
        <v>#N/A</v>
      </c>
      <c r="J2221" s="80" t="e">
        <v>#N/A</v>
      </c>
      <c r="K2221" s="85" t="e">
        <v>#N/A</v>
      </c>
      <c r="L2221" s="9" t="e">
        <v>#N/A</v>
      </c>
      <c r="M2221" s="93" t="e">
        <v>#N/A</v>
      </c>
      <c r="N2221" s="8" t="e">
        <v>#N/A</v>
      </c>
      <c r="O2221" t="e">
        <v>#N/A</v>
      </c>
      <c r="P2221" t="e">
        <v>#N/A</v>
      </c>
      <c r="Q2221" t="e">
        <v>#N/A</v>
      </c>
      <c r="R2221" s="2" t="e">
        <v>#N/A</v>
      </c>
      <c r="S2221" t="e">
        <v>#N/A</v>
      </c>
      <c r="T2221" s="3" t="e">
        <v>#N/A</v>
      </c>
      <c r="U2221" s="3" t="e">
        <v>#N/A</v>
      </c>
      <c r="V2221" t="e">
        <v>#N/A</v>
      </c>
      <c r="W2221" t="e">
        <v>#N/A</v>
      </c>
      <c r="X2221" t="e">
        <v>#N/A</v>
      </c>
      <c r="Y2221" s="3" t="e">
        <v>#N/A</v>
      </c>
      <c r="Z2221" s="8" t="e">
        <v>#N/A</v>
      </c>
      <c r="AA2221" s="30" t="e">
        <v>#N/A</v>
      </c>
      <c r="AB2221" t="e">
        <v>#N/A</v>
      </c>
      <c r="AC2221" t="e">
        <v>#N/A</v>
      </c>
      <c r="AD2221" t="e">
        <v>#N/A</v>
      </c>
      <c r="AE2221" t="e">
        <v>#N/A</v>
      </c>
      <c r="AF2221" t="e">
        <v>#N/A</v>
      </c>
    </row>
    <row r="2222" spans="1:32" x14ac:dyDescent="0.25">
      <c r="A2222" t="e">
        <v>#N/A</v>
      </c>
      <c r="B2222" s="33" t="e">
        <v>#N/A</v>
      </c>
      <c r="C2222" t="e">
        <v>#N/A</v>
      </c>
      <c r="D2222" t="e">
        <v>#N/A</v>
      </c>
      <c r="E2222" s="69" t="e">
        <v>#N/A</v>
      </c>
      <c r="F2222" s="3" t="e">
        <v>#N/A</v>
      </c>
      <c r="G2222" s="3" t="e">
        <v>#N/A</v>
      </c>
      <c r="H2222" s="3" t="e">
        <v>#N/A</v>
      </c>
      <c r="I2222" s="80" t="e">
        <v>#N/A</v>
      </c>
      <c r="J2222" s="80" t="e">
        <v>#N/A</v>
      </c>
      <c r="K2222" s="85" t="e">
        <v>#N/A</v>
      </c>
      <c r="L2222" s="9" t="e">
        <v>#N/A</v>
      </c>
      <c r="M2222" s="93" t="e">
        <v>#N/A</v>
      </c>
      <c r="N2222" s="8" t="e">
        <v>#N/A</v>
      </c>
      <c r="O2222" t="e">
        <v>#N/A</v>
      </c>
      <c r="P2222" t="e">
        <v>#N/A</v>
      </c>
      <c r="Q2222" t="e">
        <v>#N/A</v>
      </c>
      <c r="R2222" s="2" t="e">
        <v>#N/A</v>
      </c>
      <c r="S2222" t="e">
        <v>#N/A</v>
      </c>
      <c r="T2222" s="3" t="e">
        <v>#N/A</v>
      </c>
      <c r="U2222" s="3" t="e">
        <v>#N/A</v>
      </c>
      <c r="V2222" t="e">
        <v>#N/A</v>
      </c>
      <c r="W2222" t="e">
        <v>#N/A</v>
      </c>
      <c r="X2222" t="e">
        <v>#N/A</v>
      </c>
      <c r="Y2222" s="3" t="e">
        <v>#N/A</v>
      </c>
      <c r="Z2222" s="8" t="e">
        <v>#N/A</v>
      </c>
      <c r="AA2222" s="30" t="e">
        <v>#N/A</v>
      </c>
      <c r="AB2222" t="e">
        <v>#N/A</v>
      </c>
      <c r="AC2222" t="e">
        <v>#N/A</v>
      </c>
      <c r="AD2222" t="e">
        <v>#N/A</v>
      </c>
      <c r="AE2222" t="e">
        <v>#N/A</v>
      </c>
      <c r="AF2222" t="e">
        <v>#N/A</v>
      </c>
    </row>
    <row r="2223" spans="1:32" x14ac:dyDescent="0.25">
      <c r="A2223" t="e">
        <v>#N/A</v>
      </c>
      <c r="B2223" s="33" t="e">
        <v>#N/A</v>
      </c>
      <c r="C2223" t="e">
        <v>#N/A</v>
      </c>
      <c r="D2223" t="e">
        <v>#N/A</v>
      </c>
      <c r="E2223" s="69" t="e">
        <v>#N/A</v>
      </c>
      <c r="F2223" s="3" t="e">
        <v>#N/A</v>
      </c>
      <c r="G2223" s="3" t="e">
        <v>#N/A</v>
      </c>
      <c r="H2223" s="3" t="e">
        <v>#N/A</v>
      </c>
      <c r="I2223" s="80" t="e">
        <v>#N/A</v>
      </c>
      <c r="J2223" s="80" t="e">
        <v>#N/A</v>
      </c>
      <c r="K2223" s="85" t="e">
        <v>#N/A</v>
      </c>
      <c r="L2223" s="9" t="e">
        <v>#N/A</v>
      </c>
      <c r="M2223" s="93" t="e">
        <v>#N/A</v>
      </c>
      <c r="N2223" s="8" t="e">
        <v>#N/A</v>
      </c>
      <c r="O2223" t="e">
        <v>#N/A</v>
      </c>
      <c r="P2223" t="e">
        <v>#N/A</v>
      </c>
      <c r="Q2223" t="e">
        <v>#N/A</v>
      </c>
      <c r="R2223" s="2" t="e">
        <v>#N/A</v>
      </c>
      <c r="S2223" t="e">
        <v>#N/A</v>
      </c>
      <c r="T2223" s="3" t="e">
        <v>#N/A</v>
      </c>
      <c r="U2223" s="3" t="e">
        <v>#N/A</v>
      </c>
      <c r="V2223" t="e">
        <v>#N/A</v>
      </c>
      <c r="W2223" t="e">
        <v>#N/A</v>
      </c>
      <c r="X2223" t="e">
        <v>#N/A</v>
      </c>
      <c r="Y2223" s="3" t="e">
        <v>#N/A</v>
      </c>
      <c r="Z2223" s="8" t="e">
        <v>#N/A</v>
      </c>
      <c r="AA2223" s="30" t="e">
        <v>#N/A</v>
      </c>
      <c r="AB2223" t="e">
        <v>#N/A</v>
      </c>
      <c r="AC2223" t="e">
        <v>#N/A</v>
      </c>
      <c r="AD2223" t="e">
        <v>#N/A</v>
      </c>
      <c r="AE2223" t="e">
        <v>#N/A</v>
      </c>
      <c r="AF2223" t="e">
        <v>#N/A</v>
      </c>
    </row>
    <row r="2224" spans="1:32" x14ac:dyDescent="0.25">
      <c r="A2224" t="e">
        <v>#N/A</v>
      </c>
      <c r="B2224" s="33" t="e">
        <v>#N/A</v>
      </c>
      <c r="C2224" t="e">
        <v>#N/A</v>
      </c>
      <c r="D2224" t="e">
        <v>#N/A</v>
      </c>
      <c r="E2224" s="69" t="e">
        <v>#N/A</v>
      </c>
      <c r="F2224" s="3" t="e">
        <v>#N/A</v>
      </c>
      <c r="G2224" s="3" t="e">
        <v>#N/A</v>
      </c>
      <c r="H2224" s="3" t="e">
        <v>#N/A</v>
      </c>
      <c r="I2224" s="80" t="e">
        <v>#N/A</v>
      </c>
      <c r="J2224" s="80" t="e">
        <v>#N/A</v>
      </c>
      <c r="K2224" s="85" t="e">
        <v>#N/A</v>
      </c>
      <c r="L2224" s="9" t="e">
        <v>#N/A</v>
      </c>
      <c r="M2224" s="93" t="e">
        <v>#N/A</v>
      </c>
      <c r="N2224" s="8" t="e">
        <v>#N/A</v>
      </c>
      <c r="O2224" t="e">
        <v>#N/A</v>
      </c>
      <c r="P2224" t="e">
        <v>#N/A</v>
      </c>
      <c r="Q2224" t="e">
        <v>#N/A</v>
      </c>
      <c r="R2224" s="2" t="e">
        <v>#N/A</v>
      </c>
      <c r="S2224" t="e">
        <v>#N/A</v>
      </c>
      <c r="T2224" s="3" t="e">
        <v>#N/A</v>
      </c>
      <c r="U2224" s="3" t="e">
        <v>#N/A</v>
      </c>
      <c r="V2224" t="e">
        <v>#N/A</v>
      </c>
      <c r="W2224" t="e">
        <v>#N/A</v>
      </c>
      <c r="X2224" t="e">
        <v>#N/A</v>
      </c>
      <c r="Y2224" s="3" t="e">
        <v>#N/A</v>
      </c>
      <c r="Z2224" s="8" t="e">
        <v>#N/A</v>
      </c>
      <c r="AA2224" s="30" t="e">
        <v>#N/A</v>
      </c>
      <c r="AB2224" t="e">
        <v>#N/A</v>
      </c>
      <c r="AC2224" t="e">
        <v>#N/A</v>
      </c>
      <c r="AD2224" t="e">
        <v>#N/A</v>
      </c>
      <c r="AE2224" t="e">
        <v>#N/A</v>
      </c>
      <c r="AF2224" t="e">
        <v>#N/A</v>
      </c>
    </row>
    <row r="2225" spans="1:32" x14ac:dyDescent="0.25">
      <c r="A2225" t="e">
        <v>#N/A</v>
      </c>
      <c r="B2225" s="33" t="e">
        <v>#N/A</v>
      </c>
      <c r="C2225" t="e">
        <v>#N/A</v>
      </c>
      <c r="D2225" t="e">
        <v>#N/A</v>
      </c>
      <c r="E2225" s="69" t="e">
        <v>#N/A</v>
      </c>
      <c r="F2225" s="3" t="e">
        <v>#N/A</v>
      </c>
      <c r="G2225" s="3" t="e">
        <v>#N/A</v>
      </c>
      <c r="H2225" s="3" t="e">
        <v>#N/A</v>
      </c>
      <c r="I2225" s="80" t="e">
        <v>#N/A</v>
      </c>
      <c r="J2225" s="80" t="e">
        <v>#N/A</v>
      </c>
      <c r="K2225" s="85" t="e">
        <v>#N/A</v>
      </c>
      <c r="L2225" s="9" t="e">
        <v>#N/A</v>
      </c>
      <c r="M2225" s="93" t="e">
        <v>#N/A</v>
      </c>
      <c r="N2225" s="8" t="e">
        <v>#N/A</v>
      </c>
      <c r="O2225" t="e">
        <v>#N/A</v>
      </c>
      <c r="P2225" t="e">
        <v>#N/A</v>
      </c>
      <c r="Q2225" t="e">
        <v>#N/A</v>
      </c>
      <c r="R2225" s="2" t="e">
        <v>#N/A</v>
      </c>
      <c r="S2225" t="e">
        <v>#N/A</v>
      </c>
      <c r="T2225" s="3" t="e">
        <v>#N/A</v>
      </c>
      <c r="U2225" s="3" t="e">
        <v>#N/A</v>
      </c>
      <c r="V2225" t="e">
        <v>#N/A</v>
      </c>
      <c r="W2225" t="e">
        <v>#N/A</v>
      </c>
      <c r="X2225" t="e">
        <v>#N/A</v>
      </c>
      <c r="Y2225" s="3" t="e">
        <v>#N/A</v>
      </c>
      <c r="Z2225" s="8" t="e">
        <v>#N/A</v>
      </c>
      <c r="AA2225" s="30" t="e">
        <v>#N/A</v>
      </c>
      <c r="AB2225" t="e">
        <v>#N/A</v>
      </c>
      <c r="AC2225" t="e">
        <v>#N/A</v>
      </c>
      <c r="AD2225" t="e">
        <v>#N/A</v>
      </c>
      <c r="AE2225" t="e">
        <v>#N/A</v>
      </c>
      <c r="AF2225" t="e">
        <v>#N/A</v>
      </c>
    </row>
    <row r="2226" spans="1:32" x14ac:dyDescent="0.25">
      <c r="A2226" t="e">
        <v>#N/A</v>
      </c>
      <c r="B2226" s="33" t="e">
        <v>#N/A</v>
      </c>
      <c r="C2226" t="e">
        <v>#N/A</v>
      </c>
      <c r="D2226" t="e">
        <v>#N/A</v>
      </c>
      <c r="E2226" s="69" t="e">
        <v>#N/A</v>
      </c>
      <c r="F2226" s="3" t="e">
        <v>#N/A</v>
      </c>
      <c r="G2226" s="3" t="e">
        <v>#N/A</v>
      </c>
      <c r="H2226" s="3" t="e">
        <v>#N/A</v>
      </c>
      <c r="I2226" s="80" t="e">
        <v>#N/A</v>
      </c>
      <c r="J2226" s="80" t="e">
        <v>#N/A</v>
      </c>
      <c r="K2226" s="85" t="e">
        <v>#N/A</v>
      </c>
      <c r="L2226" s="9" t="e">
        <v>#N/A</v>
      </c>
      <c r="M2226" s="93" t="e">
        <v>#N/A</v>
      </c>
      <c r="N2226" s="8" t="e">
        <v>#N/A</v>
      </c>
      <c r="O2226" t="e">
        <v>#N/A</v>
      </c>
      <c r="P2226" t="e">
        <v>#N/A</v>
      </c>
      <c r="Q2226" t="e">
        <v>#N/A</v>
      </c>
      <c r="R2226" s="2" t="e">
        <v>#N/A</v>
      </c>
      <c r="S2226" t="e">
        <v>#N/A</v>
      </c>
      <c r="T2226" s="3" t="e">
        <v>#N/A</v>
      </c>
      <c r="U2226" s="3" t="e">
        <v>#N/A</v>
      </c>
      <c r="V2226" t="e">
        <v>#N/A</v>
      </c>
      <c r="W2226" t="e">
        <v>#N/A</v>
      </c>
      <c r="X2226" t="e">
        <v>#N/A</v>
      </c>
      <c r="Y2226" s="3" t="e">
        <v>#N/A</v>
      </c>
      <c r="Z2226" s="8" t="e">
        <v>#N/A</v>
      </c>
      <c r="AA2226" s="30" t="e">
        <v>#N/A</v>
      </c>
      <c r="AB2226" t="e">
        <v>#N/A</v>
      </c>
      <c r="AC2226" t="e">
        <v>#N/A</v>
      </c>
      <c r="AD2226" t="e">
        <v>#N/A</v>
      </c>
      <c r="AE2226" t="e">
        <v>#N/A</v>
      </c>
      <c r="AF2226" t="e">
        <v>#N/A</v>
      </c>
    </row>
    <row r="2227" spans="1:32" x14ac:dyDescent="0.25">
      <c r="A2227" t="e">
        <v>#N/A</v>
      </c>
      <c r="B2227" s="33" t="e">
        <v>#N/A</v>
      </c>
      <c r="C2227" t="e">
        <v>#N/A</v>
      </c>
      <c r="D2227" t="e">
        <v>#N/A</v>
      </c>
      <c r="E2227" s="69" t="e">
        <v>#N/A</v>
      </c>
      <c r="F2227" s="3" t="e">
        <v>#N/A</v>
      </c>
      <c r="G2227" s="3" t="e">
        <v>#N/A</v>
      </c>
      <c r="H2227" s="3" t="e">
        <v>#N/A</v>
      </c>
      <c r="I2227" s="80" t="e">
        <v>#N/A</v>
      </c>
      <c r="J2227" s="80" t="e">
        <v>#N/A</v>
      </c>
      <c r="K2227" s="85" t="e">
        <v>#N/A</v>
      </c>
      <c r="L2227" s="9" t="e">
        <v>#N/A</v>
      </c>
      <c r="M2227" s="93" t="e">
        <v>#N/A</v>
      </c>
      <c r="N2227" s="8" t="e">
        <v>#N/A</v>
      </c>
      <c r="O2227" t="e">
        <v>#N/A</v>
      </c>
      <c r="P2227" t="e">
        <v>#N/A</v>
      </c>
      <c r="Q2227" t="e">
        <v>#N/A</v>
      </c>
      <c r="R2227" s="2" t="e">
        <v>#N/A</v>
      </c>
      <c r="S2227" t="e">
        <v>#N/A</v>
      </c>
      <c r="T2227" s="3" t="e">
        <v>#N/A</v>
      </c>
      <c r="U2227" s="3" t="e">
        <v>#N/A</v>
      </c>
      <c r="V2227" t="e">
        <v>#N/A</v>
      </c>
      <c r="W2227" t="e">
        <v>#N/A</v>
      </c>
      <c r="X2227" t="e">
        <v>#N/A</v>
      </c>
      <c r="Y2227" s="3" t="e">
        <v>#N/A</v>
      </c>
      <c r="Z2227" s="8" t="e">
        <v>#N/A</v>
      </c>
      <c r="AA2227" s="30" t="e">
        <v>#N/A</v>
      </c>
      <c r="AB2227" t="e">
        <v>#N/A</v>
      </c>
      <c r="AC2227" t="e">
        <v>#N/A</v>
      </c>
      <c r="AD2227" t="e">
        <v>#N/A</v>
      </c>
      <c r="AE2227" t="e">
        <v>#N/A</v>
      </c>
      <c r="AF2227" t="e">
        <v>#N/A</v>
      </c>
    </row>
    <row r="2228" spans="1:32" x14ac:dyDescent="0.25">
      <c r="A2228" t="e">
        <v>#N/A</v>
      </c>
      <c r="B2228" s="33" t="e">
        <v>#N/A</v>
      </c>
      <c r="C2228" t="e">
        <v>#N/A</v>
      </c>
      <c r="D2228" t="e">
        <v>#N/A</v>
      </c>
      <c r="E2228" s="69" t="e">
        <v>#N/A</v>
      </c>
      <c r="F2228" s="3" t="e">
        <v>#N/A</v>
      </c>
      <c r="G2228" s="3" t="e">
        <v>#N/A</v>
      </c>
      <c r="H2228" s="3" t="e">
        <v>#N/A</v>
      </c>
      <c r="I2228" s="80" t="e">
        <v>#N/A</v>
      </c>
      <c r="J2228" s="80" t="e">
        <v>#N/A</v>
      </c>
      <c r="K2228" s="85" t="e">
        <v>#N/A</v>
      </c>
      <c r="L2228" s="9" t="e">
        <v>#N/A</v>
      </c>
      <c r="M2228" s="93" t="e">
        <v>#N/A</v>
      </c>
      <c r="N2228" s="8" t="e">
        <v>#N/A</v>
      </c>
      <c r="O2228" t="e">
        <v>#N/A</v>
      </c>
      <c r="P2228" t="e">
        <v>#N/A</v>
      </c>
      <c r="Q2228" t="e">
        <v>#N/A</v>
      </c>
      <c r="R2228" s="2" t="e">
        <v>#N/A</v>
      </c>
      <c r="S2228" t="e">
        <v>#N/A</v>
      </c>
      <c r="T2228" s="3" t="e">
        <v>#N/A</v>
      </c>
      <c r="U2228" s="3" t="e">
        <v>#N/A</v>
      </c>
      <c r="V2228" t="e">
        <v>#N/A</v>
      </c>
      <c r="W2228" t="e">
        <v>#N/A</v>
      </c>
      <c r="X2228" t="e">
        <v>#N/A</v>
      </c>
      <c r="Y2228" s="3" t="e">
        <v>#N/A</v>
      </c>
      <c r="Z2228" s="8" t="e">
        <v>#N/A</v>
      </c>
      <c r="AA2228" s="30" t="e">
        <v>#N/A</v>
      </c>
      <c r="AB2228" t="e">
        <v>#N/A</v>
      </c>
      <c r="AC2228" t="e">
        <v>#N/A</v>
      </c>
      <c r="AD2228" t="e">
        <v>#N/A</v>
      </c>
      <c r="AE2228" t="e">
        <v>#N/A</v>
      </c>
      <c r="AF2228" t="e">
        <v>#N/A</v>
      </c>
    </row>
    <row r="2229" spans="1:32" x14ac:dyDescent="0.25">
      <c r="A2229" t="e">
        <v>#N/A</v>
      </c>
      <c r="B2229" s="33" t="e">
        <v>#N/A</v>
      </c>
      <c r="C2229" t="e">
        <v>#N/A</v>
      </c>
      <c r="D2229" t="e">
        <v>#N/A</v>
      </c>
      <c r="E2229" s="69" t="e">
        <v>#N/A</v>
      </c>
      <c r="F2229" s="3" t="e">
        <v>#N/A</v>
      </c>
      <c r="G2229" s="3" t="e">
        <v>#N/A</v>
      </c>
      <c r="H2229" s="3" t="e">
        <v>#N/A</v>
      </c>
      <c r="I2229" s="80" t="e">
        <v>#N/A</v>
      </c>
      <c r="J2229" s="80" t="e">
        <v>#N/A</v>
      </c>
      <c r="K2229" s="85" t="e">
        <v>#N/A</v>
      </c>
      <c r="L2229" s="9" t="e">
        <v>#N/A</v>
      </c>
      <c r="M2229" s="93" t="e">
        <v>#N/A</v>
      </c>
      <c r="N2229" s="8" t="e">
        <v>#N/A</v>
      </c>
      <c r="O2229" t="e">
        <v>#N/A</v>
      </c>
      <c r="P2229" t="e">
        <v>#N/A</v>
      </c>
      <c r="Q2229" t="e">
        <v>#N/A</v>
      </c>
      <c r="R2229" s="2" t="e">
        <v>#N/A</v>
      </c>
      <c r="S2229" t="e">
        <v>#N/A</v>
      </c>
      <c r="T2229" s="3" t="e">
        <v>#N/A</v>
      </c>
      <c r="U2229" s="3" t="e">
        <v>#N/A</v>
      </c>
      <c r="V2229" t="e">
        <v>#N/A</v>
      </c>
      <c r="W2229" t="e">
        <v>#N/A</v>
      </c>
      <c r="X2229" t="e">
        <v>#N/A</v>
      </c>
      <c r="Y2229" s="3" t="e">
        <v>#N/A</v>
      </c>
      <c r="Z2229" s="8" t="e">
        <v>#N/A</v>
      </c>
      <c r="AA2229" s="30" t="e">
        <v>#N/A</v>
      </c>
      <c r="AB2229" t="e">
        <v>#N/A</v>
      </c>
      <c r="AC2229" t="e">
        <v>#N/A</v>
      </c>
      <c r="AD2229" t="e">
        <v>#N/A</v>
      </c>
      <c r="AE2229" t="e">
        <v>#N/A</v>
      </c>
      <c r="AF2229" t="e">
        <v>#N/A</v>
      </c>
    </row>
    <row r="2230" spans="1:32" x14ac:dyDescent="0.25">
      <c r="A2230" t="e">
        <v>#N/A</v>
      </c>
      <c r="B2230" s="33" t="e">
        <v>#N/A</v>
      </c>
      <c r="C2230" t="e">
        <v>#N/A</v>
      </c>
      <c r="D2230" t="e">
        <v>#N/A</v>
      </c>
      <c r="E2230" s="69" t="e">
        <v>#N/A</v>
      </c>
      <c r="F2230" s="3" t="e">
        <v>#N/A</v>
      </c>
      <c r="G2230" s="3" t="e">
        <v>#N/A</v>
      </c>
      <c r="H2230" s="3" t="e">
        <v>#N/A</v>
      </c>
      <c r="I2230" s="80" t="e">
        <v>#N/A</v>
      </c>
      <c r="J2230" s="80" t="e">
        <v>#N/A</v>
      </c>
      <c r="K2230" s="85" t="e">
        <v>#N/A</v>
      </c>
      <c r="L2230" s="9" t="e">
        <v>#N/A</v>
      </c>
      <c r="M2230" s="93" t="e">
        <v>#N/A</v>
      </c>
      <c r="N2230" s="8" t="e">
        <v>#N/A</v>
      </c>
      <c r="O2230" t="e">
        <v>#N/A</v>
      </c>
      <c r="P2230" t="e">
        <v>#N/A</v>
      </c>
      <c r="Q2230" t="e">
        <v>#N/A</v>
      </c>
      <c r="R2230" s="2" t="e">
        <v>#N/A</v>
      </c>
      <c r="S2230" t="e">
        <v>#N/A</v>
      </c>
      <c r="T2230" s="3" t="e">
        <v>#N/A</v>
      </c>
      <c r="U2230" s="3" t="e">
        <v>#N/A</v>
      </c>
      <c r="V2230" t="e">
        <v>#N/A</v>
      </c>
      <c r="W2230" t="e">
        <v>#N/A</v>
      </c>
      <c r="X2230" t="e">
        <v>#N/A</v>
      </c>
      <c r="Y2230" s="3" t="e">
        <v>#N/A</v>
      </c>
      <c r="Z2230" s="8" t="e">
        <v>#N/A</v>
      </c>
      <c r="AA2230" s="30" t="e">
        <v>#N/A</v>
      </c>
      <c r="AB2230" t="e">
        <v>#N/A</v>
      </c>
      <c r="AC2230" t="e">
        <v>#N/A</v>
      </c>
      <c r="AD2230" t="e">
        <v>#N/A</v>
      </c>
      <c r="AE2230" t="e">
        <v>#N/A</v>
      </c>
      <c r="AF2230" t="e">
        <v>#N/A</v>
      </c>
    </row>
    <row r="2231" spans="1:32" x14ac:dyDescent="0.25">
      <c r="A2231" t="e">
        <v>#N/A</v>
      </c>
      <c r="B2231" s="33" t="e">
        <v>#N/A</v>
      </c>
      <c r="C2231" t="e">
        <v>#N/A</v>
      </c>
      <c r="D2231" t="e">
        <v>#N/A</v>
      </c>
      <c r="E2231" s="69" t="e">
        <v>#N/A</v>
      </c>
      <c r="F2231" s="3" t="e">
        <v>#N/A</v>
      </c>
      <c r="G2231" s="3" t="e">
        <v>#N/A</v>
      </c>
      <c r="H2231" s="3" t="e">
        <v>#N/A</v>
      </c>
      <c r="I2231" s="80" t="e">
        <v>#N/A</v>
      </c>
      <c r="J2231" s="80" t="e">
        <v>#N/A</v>
      </c>
      <c r="K2231" s="85" t="e">
        <v>#N/A</v>
      </c>
      <c r="L2231" s="9" t="e">
        <v>#N/A</v>
      </c>
      <c r="M2231" s="93" t="e">
        <v>#N/A</v>
      </c>
      <c r="N2231" s="8" t="e">
        <v>#N/A</v>
      </c>
      <c r="O2231" t="e">
        <v>#N/A</v>
      </c>
      <c r="P2231" t="e">
        <v>#N/A</v>
      </c>
      <c r="Q2231" t="e">
        <v>#N/A</v>
      </c>
      <c r="R2231" s="2" t="e">
        <v>#N/A</v>
      </c>
      <c r="S2231" t="e">
        <v>#N/A</v>
      </c>
      <c r="T2231" s="3" t="e">
        <v>#N/A</v>
      </c>
      <c r="U2231" s="3" t="e">
        <v>#N/A</v>
      </c>
      <c r="V2231" t="e">
        <v>#N/A</v>
      </c>
      <c r="W2231" t="e">
        <v>#N/A</v>
      </c>
      <c r="X2231" t="e">
        <v>#N/A</v>
      </c>
      <c r="Y2231" s="3" t="e">
        <v>#N/A</v>
      </c>
      <c r="Z2231" s="8" t="e">
        <v>#N/A</v>
      </c>
      <c r="AA2231" s="30" t="e">
        <v>#N/A</v>
      </c>
      <c r="AB2231" t="e">
        <v>#N/A</v>
      </c>
      <c r="AC2231" t="e">
        <v>#N/A</v>
      </c>
      <c r="AD2231" t="e">
        <v>#N/A</v>
      </c>
      <c r="AE2231" t="e">
        <v>#N/A</v>
      </c>
      <c r="AF2231" t="e">
        <v>#N/A</v>
      </c>
    </row>
    <row r="2232" spans="1:32" x14ac:dyDescent="0.25">
      <c r="A2232" t="e">
        <v>#N/A</v>
      </c>
      <c r="B2232" s="33" t="e">
        <v>#N/A</v>
      </c>
      <c r="C2232" t="e">
        <v>#N/A</v>
      </c>
      <c r="D2232" t="e">
        <v>#N/A</v>
      </c>
      <c r="E2232" s="69" t="e">
        <v>#N/A</v>
      </c>
      <c r="F2232" s="3" t="e">
        <v>#N/A</v>
      </c>
      <c r="G2232" s="3" t="e">
        <v>#N/A</v>
      </c>
      <c r="H2232" s="3" t="e">
        <v>#N/A</v>
      </c>
      <c r="I2232" s="80" t="e">
        <v>#N/A</v>
      </c>
      <c r="J2232" s="80" t="e">
        <v>#N/A</v>
      </c>
      <c r="K2232" s="85" t="e">
        <v>#N/A</v>
      </c>
      <c r="L2232" s="9" t="e">
        <v>#N/A</v>
      </c>
      <c r="M2232" s="93" t="e">
        <v>#N/A</v>
      </c>
      <c r="N2232" s="8" t="e">
        <v>#N/A</v>
      </c>
      <c r="O2232" t="e">
        <v>#N/A</v>
      </c>
      <c r="P2232" t="e">
        <v>#N/A</v>
      </c>
      <c r="Q2232" t="e">
        <v>#N/A</v>
      </c>
      <c r="R2232" s="2" t="e">
        <v>#N/A</v>
      </c>
      <c r="S2232" t="e">
        <v>#N/A</v>
      </c>
      <c r="T2232" s="3" t="e">
        <v>#N/A</v>
      </c>
      <c r="U2232" s="3" t="e">
        <v>#N/A</v>
      </c>
      <c r="V2232" t="e">
        <v>#N/A</v>
      </c>
      <c r="W2232" t="e">
        <v>#N/A</v>
      </c>
      <c r="X2232" t="e">
        <v>#N/A</v>
      </c>
      <c r="Y2232" s="3" t="e">
        <v>#N/A</v>
      </c>
      <c r="Z2232" s="8" t="e">
        <v>#N/A</v>
      </c>
      <c r="AA2232" s="30" t="e">
        <v>#N/A</v>
      </c>
      <c r="AB2232" t="e">
        <v>#N/A</v>
      </c>
      <c r="AC2232" t="e">
        <v>#N/A</v>
      </c>
      <c r="AD2232" t="e">
        <v>#N/A</v>
      </c>
      <c r="AE2232" t="e">
        <v>#N/A</v>
      </c>
      <c r="AF2232" t="e">
        <v>#N/A</v>
      </c>
    </row>
    <row r="2233" spans="1:32" x14ac:dyDescent="0.25">
      <c r="A2233" t="e">
        <v>#N/A</v>
      </c>
      <c r="B2233" s="33" t="e">
        <v>#N/A</v>
      </c>
      <c r="C2233" t="e">
        <v>#N/A</v>
      </c>
      <c r="D2233" t="e">
        <v>#N/A</v>
      </c>
      <c r="E2233" s="69" t="e">
        <v>#N/A</v>
      </c>
      <c r="F2233" s="3" t="e">
        <v>#N/A</v>
      </c>
      <c r="G2233" s="3" t="e">
        <v>#N/A</v>
      </c>
      <c r="H2233" s="3" t="e">
        <v>#N/A</v>
      </c>
      <c r="I2233" s="80" t="e">
        <v>#N/A</v>
      </c>
      <c r="J2233" s="80" t="e">
        <v>#N/A</v>
      </c>
      <c r="K2233" s="85" t="e">
        <v>#N/A</v>
      </c>
      <c r="L2233" s="9" t="e">
        <v>#N/A</v>
      </c>
      <c r="M2233" s="93" t="e">
        <v>#N/A</v>
      </c>
      <c r="N2233" s="8" t="e">
        <v>#N/A</v>
      </c>
      <c r="O2233" t="e">
        <v>#N/A</v>
      </c>
      <c r="P2233" t="e">
        <v>#N/A</v>
      </c>
      <c r="Q2233" t="e">
        <v>#N/A</v>
      </c>
      <c r="R2233" s="2" t="e">
        <v>#N/A</v>
      </c>
      <c r="S2233" t="e">
        <v>#N/A</v>
      </c>
      <c r="T2233" s="3" t="e">
        <v>#N/A</v>
      </c>
      <c r="U2233" s="3" t="e">
        <v>#N/A</v>
      </c>
      <c r="V2233" t="e">
        <v>#N/A</v>
      </c>
      <c r="W2233" t="e">
        <v>#N/A</v>
      </c>
      <c r="X2233" t="e">
        <v>#N/A</v>
      </c>
      <c r="Y2233" s="3" t="e">
        <v>#N/A</v>
      </c>
      <c r="Z2233" s="8" t="e">
        <v>#N/A</v>
      </c>
      <c r="AA2233" s="30" t="e">
        <v>#N/A</v>
      </c>
      <c r="AB2233" t="e">
        <v>#N/A</v>
      </c>
      <c r="AC2233" t="e">
        <v>#N/A</v>
      </c>
      <c r="AD2233" t="e">
        <v>#N/A</v>
      </c>
      <c r="AE2233" t="e">
        <v>#N/A</v>
      </c>
      <c r="AF2233" t="e">
        <v>#N/A</v>
      </c>
    </row>
    <row r="2234" spans="1:32" x14ac:dyDescent="0.25">
      <c r="A2234" t="e">
        <v>#N/A</v>
      </c>
      <c r="B2234" s="33" t="e">
        <v>#N/A</v>
      </c>
      <c r="C2234" t="e">
        <v>#N/A</v>
      </c>
      <c r="D2234" t="e">
        <v>#N/A</v>
      </c>
      <c r="E2234" s="69" t="e">
        <v>#N/A</v>
      </c>
      <c r="F2234" s="3" t="e">
        <v>#N/A</v>
      </c>
      <c r="G2234" s="3" t="e">
        <v>#N/A</v>
      </c>
      <c r="H2234" s="3" t="e">
        <v>#N/A</v>
      </c>
      <c r="I2234" s="80" t="e">
        <v>#N/A</v>
      </c>
      <c r="J2234" s="80" t="e">
        <v>#N/A</v>
      </c>
      <c r="K2234" s="85" t="e">
        <v>#N/A</v>
      </c>
      <c r="L2234" s="9" t="e">
        <v>#N/A</v>
      </c>
      <c r="M2234" s="93" t="e">
        <v>#N/A</v>
      </c>
      <c r="N2234" s="8" t="e">
        <v>#N/A</v>
      </c>
      <c r="O2234" t="e">
        <v>#N/A</v>
      </c>
      <c r="P2234" t="e">
        <v>#N/A</v>
      </c>
      <c r="Q2234" t="e">
        <v>#N/A</v>
      </c>
      <c r="R2234" s="2" t="e">
        <v>#N/A</v>
      </c>
      <c r="S2234" t="e">
        <v>#N/A</v>
      </c>
      <c r="T2234" s="3" t="e">
        <v>#N/A</v>
      </c>
      <c r="U2234" s="3" t="e">
        <v>#N/A</v>
      </c>
      <c r="V2234" t="e">
        <v>#N/A</v>
      </c>
      <c r="W2234" t="e">
        <v>#N/A</v>
      </c>
      <c r="X2234" t="e">
        <v>#N/A</v>
      </c>
      <c r="Y2234" s="3" t="e">
        <v>#N/A</v>
      </c>
      <c r="Z2234" s="8" t="e">
        <v>#N/A</v>
      </c>
      <c r="AA2234" s="30" t="e">
        <v>#N/A</v>
      </c>
      <c r="AB2234" t="e">
        <v>#N/A</v>
      </c>
      <c r="AC2234" t="e">
        <v>#N/A</v>
      </c>
      <c r="AD2234" t="e">
        <v>#N/A</v>
      </c>
      <c r="AE2234" t="e">
        <v>#N/A</v>
      </c>
      <c r="AF2234" t="e">
        <v>#N/A</v>
      </c>
    </row>
    <row r="2235" spans="1:32" x14ac:dyDescent="0.25">
      <c r="A2235" t="e">
        <v>#N/A</v>
      </c>
      <c r="B2235" s="33" t="e">
        <v>#N/A</v>
      </c>
      <c r="C2235" t="e">
        <v>#N/A</v>
      </c>
      <c r="D2235" t="e">
        <v>#N/A</v>
      </c>
      <c r="E2235" s="69" t="e">
        <v>#N/A</v>
      </c>
      <c r="F2235" s="3" t="e">
        <v>#N/A</v>
      </c>
      <c r="G2235" s="3" t="e">
        <v>#N/A</v>
      </c>
      <c r="H2235" s="3" t="e">
        <v>#N/A</v>
      </c>
      <c r="I2235" s="80" t="e">
        <v>#N/A</v>
      </c>
      <c r="J2235" s="80" t="e">
        <v>#N/A</v>
      </c>
      <c r="K2235" s="85" t="e">
        <v>#N/A</v>
      </c>
      <c r="L2235" s="9" t="e">
        <v>#N/A</v>
      </c>
      <c r="M2235" s="93" t="e">
        <v>#N/A</v>
      </c>
      <c r="N2235" s="8" t="e">
        <v>#N/A</v>
      </c>
      <c r="O2235" t="e">
        <v>#N/A</v>
      </c>
      <c r="P2235" t="e">
        <v>#N/A</v>
      </c>
      <c r="Q2235" t="e">
        <v>#N/A</v>
      </c>
      <c r="R2235" s="2" t="e">
        <v>#N/A</v>
      </c>
      <c r="S2235" t="e">
        <v>#N/A</v>
      </c>
      <c r="T2235" s="3" t="e">
        <v>#N/A</v>
      </c>
      <c r="U2235" s="3" t="e">
        <v>#N/A</v>
      </c>
      <c r="V2235" t="e">
        <v>#N/A</v>
      </c>
      <c r="W2235" t="e">
        <v>#N/A</v>
      </c>
      <c r="X2235" t="e">
        <v>#N/A</v>
      </c>
      <c r="Y2235" s="3" t="e">
        <v>#N/A</v>
      </c>
      <c r="Z2235" s="8" t="e">
        <v>#N/A</v>
      </c>
      <c r="AA2235" s="30" t="e">
        <v>#N/A</v>
      </c>
      <c r="AB2235" t="e">
        <v>#N/A</v>
      </c>
      <c r="AC2235" t="e">
        <v>#N/A</v>
      </c>
      <c r="AD2235" t="e">
        <v>#N/A</v>
      </c>
      <c r="AE2235" t="e">
        <v>#N/A</v>
      </c>
      <c r="AF2235" t="e">
        <v>#N/A</v>
      </c>
    </row>
    <row r="2236" spans="1:32" x14ac:dyDescent="0.25">
      <c r="A2236" t="e">
        <v>#N/A</v>
      </c>
      <c r="B2236" s="33" t="e">
        <v>#N/A</v>
      </c>
      <c r="C2236" t="e">
        <v>#N/A</v>
      </c>
      <c r="D2236" t="e">
        <v>#N/A</v>
      </c>
      <c r="E2236" s="69" t="e">
        <v>#N/A</v>
      </c>
      <c r="F2236" s="3" t="e">
        <v>#N/A</v>
      </c>
      <c r="G2236" s="3" t="e">
        <v>#N/A</v>
      </c>
      <c r="H2236" s="3" t="e">
        <v>#N/A</v>
      </c>
      <c r="I2236" s="80" t="e">
        <v>#N/A</v>
      </c>
      <c r="J2236" s="80" t="e">
        <v>#N/A</v>
      </c>
      <c r="K2236" s="85" t="e">
        <v>#N/A</v>
      </c>
      <c r="L2236" s="9" t="e">
        <v>#N/A</v>
      </c>
      <c r="M2236" s="93" t="e">
        <v>#N/A</v>
      </c>
      <c r="N2236" s="8" t="e">
        <v>#N/A</v>
      </c>
      <c r="O2236" t="e">
        <v>#N/A</v>
      </c>
      <c r="P2236" t="e">
        <v>#N/A</v>
      </c>
      <c r="Q2236" t="e">
        <v>#N/A</v>
      </c>
      <c r="R2236" s="2" t="e">
        <v>#N/A</v>
      </c>
      <c r="S2236" t="e">
        <v>#N/A</v>
      </c>
      <c r="T2236" s="3" t="e">
        <v>#N/A</v>
      </c>
      <c r="U2236" s="3" t="e">
        <v>#N/A</v>
      </c>
      <c r="V2236" t="e">
        <v>#N/A</v>
      </c>
      <c r="W2236" t="e">
        <v>#N/A</v>
      </c>
      <c r="X2236" t="e">
        <v>#N/A</v>
      </c>
      <c r="Y2236" s="3" t="e">
        <v>#N/A</v>
      </c>
      <c r="Z2236" s="8" t="e">
        <v>#N/A</v>
      </c>
      <c r="AA2236" s="30" t="e">
        <v>#N/A</v>
      </c>
      <c r="AB2236" t="e">
        <v>#N/A</v>
      </c>
      <c r="AC2236" t="e">
        <v>#N/A</v>
      </c>
      <c r="AD2236" t="e">
        <v>#N/A</v>
      </c>
      <c r="AE2236" t="e">
        <v>#N/A</v>
      </c>
      <c r="AF2236" t="e">
        <v>#N/A</v>
      </c>
    </row>
    <row r="2237" spans="1:32" x14ac:dyDescent="0.25">
      <c r="A2237" t="e">
        <v>#N/A</v>
      </c>
      <c r="B2237" s="33" t="e">
        <v>#N/A</v>
      </c>
      <c r="C2237" t="e">
        <v>#N/A</v>
      </c>
      <c r="D2237" t="e">
        <v>#N/A</v>
      </c>
      <c r="E2237" s="69" t="e">
        <v>#N/A</v>
      </c>
      <c r="F2237" s="3" t="e">
        <v>#N/A</v>
      </c>
      <c r="G2237" s="3" t="e">
        <v>#N/A</v>
      </c>
      <c r="H2237" s="3" t="e">
        <v>#N/A</v>
      </c>
      <c r="I2237" s="80" t="e">
        <v>#N/A</v>
      </c>
      <c r="J2237" s="80" t="e">
        <v>#N/A</v>
      </c>
      <c r="K2237" s="85" t="e">
        <v>#N/A</v>
      </c>
      <c r="L2237" s="9" t="e">
        <v>#N/A</v>
      </c>
      <c r="M2237" s="93" t="e">
        <v>#N/A</v>
      </c>
      <c r="N2237" s="8" t="e">
        <v>#N/A</v>
      </c>
      <c r="O2237" t="e">
        <v>#N/A</v>
      </c>
      <c r="P2237" t="e">
        <v>#N/A</v>
      </c>
      <c r="Q2237" t="e">
        <v>#N/A</v>
      </c>
      <c r="R2237" s="2" t="e">
        <v>#N/A</v>
      </c>
      <c r="S2237" t="e">
        <v>#N/A</v>
      </c>
      <c r="T2237" s="3" t="e">
        <v>#N/A</v>
      </c>
      <c r="U2237" s="3" t="e">
        <v>#N/A</v>
      </c>
      <c r="V2237" t="e">
        <v>#N/A</v>
      </c>
      <c r="W2237" t="e">
        <v>#N/A</v>
      </c>
      <c r="X2237" t="e">
        <v>#N/A</v>
      </c>
      <c r="Y2237" s="3" t="e">
        <v>#N/A</v>
      </c>
      <c r="Z2237" s="8" t="e">
        <v>#N/A</v>
      </c>
      <c r="AA2237" s="30" t="e">
        <v>#N/A</v>
      </c>
      <c r="AB2237" t="e">
        <v>#N/A</v>
      </c>
      <c r="AC2237" t="e">
        <v>#N/A</v>
      </c>
      <c r="AD2237" t="e">
        <v>#N/A</v>
      </c>
      <c r="AE2237" t="e">
        <v>#N/A</v>
      </c>
      <c r="AF2237" t="e">
        <v>#N/A</v>
      </c>
    </row>
    <row r="2238" spans="1:32" x14ac:dyDescent="0.25">
      <c r="A2238" t="e">
        <v>#N/A</v>
      </c>
      <c r="B2238" s="33" t="e">
        <v>#N/A</v>
      </c>
      <c r="C2238" t="e">
        <v>#N/A</v>
      </c>
      <c r="D2238" t="e">
        <v>#N/A</v>
      </c>
      <c r="E2238" s="69" t="e">
        <v>#N/A</v>
      </c>
      <c r="F2238" s="3" t="e">
        <v>#N/A</v>
      </c>
      <c r="G2238" s="3" t="e">
        <v>#N/A</v>
      </c>
      <c r="H2238" s="3" t="e">
        <v>#N/A</v>
      </c>
      <c r="I2238" s="80" t="e">
        <v>#N/A</v>
      </c>
      <c r="J2238" s="80" t="e">
        <v>#N/A</v>
      </c>
      <c r="K2238" s="85" t="e">
        <v>#N/A</v>
      </c>
      <c r="L2238" s="9" t="e">
        <v>#N/A</v>
      </c>
      <c r="M2238" s="93" t="e">
        <v>#N/A</v>
      </c>
      <c r="N2238" s="8" t="e">
        <v>#N/A</v>
      </c>
      <c r="O2238" t="e">
        <v>#N/A</v>
      </c>
      <c r="P2238" t="e">
        <v>#N/A</v>
      </c>
      <c r="Q2238" t="e">
        <v>#N/A</v>
      </c>
      <c r="R2238" s="2" t="e">
        <v>#N/A</v>
      </c>
      <c r="S2238" t="e">
        <v>#N/A</v>
      </c>
      <c r="T2238" s="3" t="e">
        <v>#N/A</v>
      </c>
      <c r="U2238" s="3" t="e">
        <v>#N/A</v>
      </c>
      <c r="V2238" t="e">
        <v>#N/A</v>
      </c>
      <c r="W2238" t="e">
        <v>#N/A</v>
      </c>
      <c r="X2238" t="e">
        <v>#N/A</v>
      </c>
      <c r="Y2238" s="3" t="e">
        <v>#N/A</v>
      </c>
      <c r="Z2238" s="8" t="e">
        <v>#N/A</v>
      </c>
      <c r="AA2238" s="30" t="e">
        <v>#N/A</v>
      </c>
      <c r="AB2238" t="e">
        <v>#N/A</v>
      </c>
      <c r="AC2238" t="e">
        <v>#N/A</v>
      </c>
      <c r="AD2238" t="e">
        <v>#N/A</v>
      </c>
      <c r="AE2238" t="e">
        <v>#N/A</v>
      </c>
      <c r="AF2238" t="e">
        <v>#N/A</v>
      </c>
    </row>
    <row r="2239" spans="1:32" x14ac:dyDescent="0.25">
      <c r="A2239" t="e">
        <v>#N/A</v>
      </c>
      <c r="B2239" s="33" t="e">
        <v>#N/A</v>
      </c>
      <c r="C2239" t="e">
        <v>#N/A</v>
      </c>
      <c r="D2239" t="e">
        <v>#N/A</v>
      </c>
      <c r="E2239" s="69" t="e">
        <v>#N/A</v>
      </c>
      <c r="F2239" s="3" t="e">
        <v>#N/A</v>
      </c>
      <c r="G2239" s="3" t="e">
        <v>#N/A</v>
      </c>
      <c r="H2239" s="3" t="e">
        <v>#N/A</v>
      </c>
      <c r="I2239" s="80" t="e">
        <v>#N/A</v>
      </c>
      <c r="J2239" s="80" t="e">
        <v>#N/A</v>
      </c>
      <c r="K2239" s="85" t="e">
        <v>#N/A</v>
      </c>
      <c r="L2239" s="9" t="e">
        <v>#N/A</v>
      </c>
      <c r="M2239" s="93" t="e">
        <v>#N/A</v>
      </c>
      <c r="N2239" s="8" t="e">
        <v>#N/A</v>
      </c>
      <c r="O2239" t="e">
        <v>#N/A</v>
      </c>
      <c r="P2239" t="e">
        <v>#N/A</v>
      </c>
      <c r="Q2239" t="e">
        <v>#N/A</v>
      </c>
      <c r="R2239" s="2" t="e">
        <v>#N/A</v>
      </c>
      <c r="S2239" t="e">
        <v>#N/A</v>
      </c>
      <c r="T2239" s="3" t="e">
        <v>#N/A</v>
      </c>
      <c r="U2239" s="3" t="e">
        <v>#N/A</v>
      </c>
      <c r="V2239" t="e">
        <v>#N/A</v>
      </c>
      <c r="W2239" t="e">
        <v>#N/A</v>
      </c>
      <c r="X2239" t="e">
        <v>#N/A</v>
      </c>
      <c r="Y2239" s="3" t="e">
        <v>#N/A</v>
      </c>
      <c r="Z2239" s="8" t="e">
        <v>#N/A</v>
      </c>
      <c r="AA2239" s="30" t="e">
        <v>#N/A</v>
      </c>
      <c r="AB2239" t="e">
        <v>#N/A</v>
      </c>
      <c r="AC2239" t="e">
        <v>#N/A</v>
      </c>
      <c r="AD2239" t="e">
        <v>#N/A</v>
      </c>
      <c r="AE2239" t="e">
        <v>#N/A</v>
      </c>
      <c r="AF2239" t="e">
        <v>#N/A</v>
      </c>
    </row>
    <row r="2240" spans="1:32" x14ac:dyDescent="0.25">
      <c r="A2240" t="e">
        <v>#N/A</v>
      </c>
      <c r="B2240" s="33" t="e">
        <v>#N/A</v>
      </c>
      <c r="C2240" t="e">
        <v>#N/A</v>
      </c>
      <c r="D2240" t="e">
        <v>#N/A</v>
      </c>
      <c r="E2240" s="69" t="e">
        <v>#N/A</v>
      </c>
      <c r="F2240" s="3" t="e">
        <v>#N/A</v>
      </c>
      <c r="G2240" s="3" t="e">
        <v>#N/A</v>
      </c>
      <c r="H2240" s="3" t="e">
        <v>#N/A</v>
      </c>
      <c r="I2240" s="80" t="e">
        <v>#N/A</v>
      </c>
      <c r="J2240" s="80" t="e">
        <v>#N/A</v>
      </c>
      <c r="K2240" s="85" t="e">
        <v>#N/A</v>
      </c>
      <c r="L2240" s="9" t="e">
        <v>#N/A</v>
      </c>
      <c r="M2240" s="93" t="e">
        <v>#N/A</v>
      </c>
      <c r="N2240" s="8" t="e">
        <v>#N/A</v>
      </c>
      <c r="O2240" t="e">
        <v>#N/A</v>
      </c>
      <c r="P2240" t="e">
        <v>#N/A</v>
      </c>
      <c r="Q2240" t="e">
        <v>#N/A</v>
      </c>
      <c r="R2240" s="2" t="e">
        <v>#N/A</v>
      </c>
      <c r="S2240" t="e">
        <v>#N/A</v>
      </c>
      <c r="T2240" s="3" t="e">
        <v>#N/A</v>
      </c>
      <c r="U2240" s="3" t="e">
        <v>#N/A</v>
      </c>
      <c r="V2240" t="e">
        <v>#N/A</v>
      </c>
      <c r="W2240" t="e">
        <v>#N/A</v>
      </c>
      <c r="X2240" t="e">
        <v>#N/A</v>
      </c>
      <c r="Y2240" s="3" t="e">
        <v>#N/A</v>
      </c>
      <c r="Z2240" s="8" t="e">
        <v>#N/A</v>
      </c>
      <c r="AA2240" s="30" t="e">
        <v>#N/A</v>
      </c>
      <c r="AB2240" t="e">
        <v>#N/A</v>
      </c>
      <c r="AC2240" t="e">
        <v>#N/A</v>
      </c>
      <c r="AD2240" t="e">
        <v>#N/A</v>
      </c>
      <c r="AE2240" t="e">
        <v>#N/A</v>
      </c>
      <c r="AF2240" t="e">
        <v>#N/A</v>
      </c>
    </row>
    <row r="2241" spans="1:32" x14ac:dyDescent="0.25">
      <c r="A2241" t="e">
        <v>#N/A</v>
      </c>
      <c r="B2241" s="33" t="e">
        <v>#N/A</v>
      </c>
      <c r="C2241" t="e">
        <v>#N/A</v>
      </c>
      <c r="D2241" t="e">
        <v>#N/A</v>
      </c>
      <c r="E2241" s="69" t="e">
        <v>#N/A</v>
      </c>
      <c r="F2241" s="3" t="e">
        <v>#N/A</v>
      </c>
      <c r="G2241" s="3" t="e">
        <v>#N/A</v>
      </c>
      <c r="H2241" s="3" t="e">
        <v>#N/A</v>
      </c>
      <c r="I2241" s="80" t="e">
        <v>#N/A</v>
      </c>
      <c r="J2241" s="80" t="e">
        <v>#N/A</v>
      </c>
      <c r="K2241" s="85" t="e">
        <v>#N/A</v>
      </c>
      <c r="L2241" s="9" t="e">
        <v>#N/A</v>
      </c>
      <c r="M2241" s="93" t="e">
        <v>#N/A</v>
      </c>
      <c r="N2241" s="8" t="e">
        <v>#N/A</v>
      </c>
      <c r="O2241" t="e">
        <v>#N/A</v>
      </c>
      <c r="P2241" t="e">
        <v>#N/A</v>
      </c>
      <c r="Q2241" t="e">
        <v>#N/A</v>
      </c>
      <c r="R2241" s="2" t="e">
        <v>#N/A</v>
      </c>
      <c r="S2241" t="e">
        <v>#N/A</v>
      </c>
      <c r="T2241" s="3" t="e">
        <v>#N/A</v>
      </c>
      <c r="U2241" s="3" t="e">
        <v>#N/A</v>
      </c>
      <c r="V2241" t="e">
        <v>#N/A</v>
      </c>
      <c r="W2241" t="e">
        <v>#N/A</v>
      </c>
      <c r="X2241" t="e">
        <v>#N/A</v>
      </c>
      <c r="Y2241" s="3" t="e">
        <v>#N/A</v>
      </c>
      <c r="Z2241" s="8" t="e">
        <v>#N/A</v>
      </c>
      <c r="AA2241" s="30" t="e">
        <v>#N/A</v>
      </c>
      <c r="AB2241" t="e">
        <v>#N/A</v>
      </c>
      <c r="AC2241" t="e">
        <v>#N/A</v>
      </c>
      <c r="AD2241" t="e">
        <v>#N/A</v>
      </c>
      <c r="AE2241" t="e">
        <v>#N/A</v>
      </c>
      <c r="AF2241" t="e">
        <v>#N/A</v>
      </c>
    </row>
    <row r="2242" spans="1:32" x14ac:dyDescent="0.25">
      <c r="A2242" t="e">
        <v>#N/A</v>
      </c>
      <c r="B2242" s="33" t="e">
        <v>#N/A</v>
      </c>
      <c r="C2242" t="e">
        <v>#N/A</v>
      </c>
      <c r="D2242" t="e">
        <v>#N/A</v>
      </c>
      <c r="E2242" s="69" t="e">
        <v>#N/A</v>
      </c>
      <c r="F2242" s="3" t="e">
        <v>#N/A</v>
      </c>
      <c r="G2242" s="3" t="e">
        <v>#N/A</v>
      </c>
      <c r="H2242" s="3" t="e">
        <v>#N/A</v>
      </c>
      <c r="I2242" s="80" t="e">
        <v>#N/A</v>
      </c>
      <c r="J2242" s="80" t="e">
        <v>#N/A</v>
      </c>
      <c r="K2242" s="85" t="e">
        <v>#N/A</v>
      </c>
      <c r="L2242" s="9" t="e">
        <v>#N/A</v>
      </c>
      <c r="M2242" s="93" t="e">
        <v>#N/A</v>
      </c>
      <c r="N2242" s="8" t="e">
        <v>#N/A</v>
      </c>
      <c r="O2242" t="e">
        <v>#N/A</v>
      </c>
      <c r="P2242" t="e">
        <v>#N/A</v>
      </c>
      <c r="Q2242" t="e">
        <v>#N/A</v>
      </c>
      <c r="R2242" s="2" t="e">
        <v>#N/A</v>
      </c>
      <c r="S2242" t="e">
        <v>#N/A</v>
      </c>
      <c r="T2242" s="3" t="e">
        <v>#N/A</v>
      </c>
      <c r="U2242" s="3" t="e">
        <v>#N/A</v>
      </c>
      <c r="V2242" t="e">
        <v>#N/A</v>
      </c>
      <c r="W2242" t="e">
        <v>#N/A</v>
      </c>
      <c r="X2242" t="e">
        <v>#N/A</v>
      </c>
      <c r="Y2242" s="3" t="e">
        <v>#N/A</v>
      </c>
      <c r="Z2242" s="8" t="e">
        <v>#N/A</v>
      </c>
      <c r="AA2242" s="30" t="e">
        <v>#N/A</v>
      </c>
      <c r="AB2242" t="e">
        <v>#N/A</v>
      </c>
      <c r="AC2242" t="e">
        <v>#N/A</v>
      </c>
      <c r="AD2242" t="e">
        <v>#N/A</v>
      </c>
      <c r="AE2242" t="e">
        <v>#N/A</v>
      </c>
      <c r="AF2242" t="e">
        <v>#N/A</v>
      </c>
    </row>
    <row r="2243" spans="1:32" x14ac:dyDescent="0.25">
      <c r="A2243" t="e">
        <v>#N/A</v>
      </c>
      <c r="B2243" s="33" t="e">
        <v>#N/A</v>
      </c>
      <c r="C2243" t="e">
        <v>#N/A</v>
      </c>
      <c r="D2243" t="e">
        <v>#N/A</v>
      </c>
      <c r="E2243" s="69" t="e">
        <v>#N/A</v>
      </c>
      <c r="F2243" s="3" t="e">
        <v>#N/A</v>
      </c>
      <c r="G2243" s="3" t="e">
        <v>#N/A</v>
      </c>
      <c r="H2243" s="3" t="e">
        <v>#N/A</v>
      </c>
      <c r="I2243" s="80" t="e">
        <v>#N/A</v>
      </c>
      <c r="J2243" s="80" t="e">
        <v>#N/A</v>
      </c>
      <c r="K2243" s="85" t="e">
        <v>#N/A</v>
      </c>
      <c r="L2243" s="9" t="e">
        <v>#N/A</v>
      </c>
      <c r="M2243" s="93" t="e">
        <v>#N/A</v>
      </c>
      <c r="N2243" s="8" t="e">
        <v>#N/A</v>
      </c>
      <c r="O2243" t="e">
        <v>#N/A</v>
      </c>
      <c r="P2243" t="e">
        <v>#N/A</v>
      </c>
      <c r="Q2243" t="e">
        <v>#N/A</v>
      </c>
      <c r="R2243" s="2" t="e">
        <v>#N/A</v>
      </c>
      <c r="S2243" t="e">
        <v>#N/A</v>
      </c>
      <c r="T2243" s="3" t="e">
        <v>#N/A</v>
      </c>
      <c r="U2243" s="3" t="e">
        <v>#N/A</v>
      </c>
      <c r="V2243" t="e">
        <v>#N/A</v>
      </c>
      <c r="W2243" t="e">
        <v>#N/A</v>
      </c>
      <c r="X2243" t="e">
        <v>#N/A</v>
      </c>
      <c r="Y2243" s="3" t="e">
        <v>#N/A</v>
      </c>
      <c r="Z2243" s="8" t="e">
        <v>#N/A</v>
      </c>
      <c r="AA2243" s="30" t="e">
        <v>#N/A</v>
      </c>
      <c r="AB2243" t="e">
        <v>#N/A</v>
      </c>
      <c r="AC2243" t="e">
        <v>#N/A</v>
      </c>
      <c r="AD2243" t="e">
        <v>#N/A</v>
      </c>
      <c r="AE2243" t="e">
        <v>#N/A</v>
      </c>
      <c r="AF2243" t="e">
        <v>#N/A</v>
      </c>
    </row>
    <row r="2244" spans="1:32" x14ac:dyDescent="0.25">
      <c r="A2244" t="e">
        <v>#N/A</v>
      </c>
      <c r="B2244" s="33" t="e">
        <v>#N/A</v>
      </c>
      <c r="C2244" t="e">
        <v>#N/A</v>
      </c>
      <c r="D2244" t="e">
        <v>#N/A</v>
      </c>
      <c r="E2244" s="69" t="e">
        <v>#N/A</v>
      </c>
      <c r="F2244" s="3" t="e">
        <v>#N/A</v>
      </c>
      <c r="G2244" s="3" t="e">
        <v>#N/A</v>
      </c>
      <c r="H2244" s="3" t="e">
        <v>#N/A</v>
      </c>
      <c r="I2244" s="80" t="e">
        <v>#N/A</v>
      </c>
      <c r="J2244" s="80" t="e">
        <v>#N/A</v>
      </c>
      <c r="K2244" s="85" t="e">
        <v>#N/A</v>
      </c>
      <c r="L2244" s="9" t="e">
        <v>#N/A</v>
      </c>
      <c r="M2244" s="93" t="e">
        <v>#N/A</v>
      </c>
      <c r="N2244" s="8" t="e">
        <v>#N/A</v>
      </c>
      <c r="O2244" t="e">
        <v>#N/A</v>
      </c>
      <c r="P2244" t="e">
        <v>#N/A</v>
      </c>
      <c r="Q2244" t="e">
        <v>#N/A</v>
      </c>
      <c r="R2244" s="2" t="e">
        <v>#N/A</v>
      </c>
      <c r="S2244" t="e">
        <v>#N/A</v>
      </c>
      <c r="T2244" s="3" t="e">
        <v>#N/A</v>
      </c>
      <c r="U2244" s="3" t="e">
        <v>#N/A</v>
      </c>
      <c r="V2244" t="e">
        <v>#N/A</v>
      </c>
      <c r="W2244" t="e">
        <v>#N/A</v>
      </c>
      <c r="X2244" t="e">
        <v>#N/A</v>
      </c>
      <c r="Y2244" s="3" t="e">
        <v>#N/A</v>
      </c>
      <c r="Z2244" s="8" t="e">
        <v>#N/A</v>
      </c>
      <c r="AA2244" s="30" t="e">
        <v>#N/A</v>
      </c>
      <c r="AB2244" t="e">
        <v>#N/A</v>
      </c>
      <c r="AC2244" t="e">
        <v>#N/A</v>
      </c>
      <c r="AD2244" t="e">
        <v>#N/A</v>
      </c>
      <c r="AE2244" t="e">
        <v>#N/A</v>
      </c>
      <c r="AF2244" t="e">
        <v>#N/A</v>
      </c>
    </row>
    <row r="2245" spans="1:32" x14ac:dyDescent="0.25">
      <c r="A2245" t="e">
        <v>#N/A</v>
      </c>
      <c r="B2245" s="33" t="e">
        <v>#N/A</v>
      </c>
      <c r="C2245" t="e">
        <v>#N/A</v>
      </c>
      <c r="D2245" t="e">
        <v>#N/A</v>
      </c>
      <c r="E2245" s="69" t="e">
        <v>#N/A</v>
      </c>
      <c r="F2245" s="3" t="e">
        <v>#N/A</v>
      </c>
      <c r="G2245" s="3" t="e">
        <v>#N/A</v>
      </c>
      <c r="H2245" s="3" t="e">
        <v>#N/A</v>
      </c>
      <c r="I2245" s="80" t="e">
        <v>#N/A</v>
      </c>
      <c r="J2245" s="80" t="e">
        <v>#N/A</v>
      </c>
      <c r="K2245" s="85" t="e">
        <v>#N/A</v>
      </c>
      <c r="L2245" s="9" t="e">
        <v>#N/A</v>
      </c>
      <c r="M2245" s="93" t="e">
        <v>#N/A</v>
      </c>
      <c r="N2245" s="8" t="e">
        <v>#N/A</v>
      </c>
      <c r="O2245" t="e">
        <v>#N/A</v>
      </c>
      <c r="P2245" t="e">
        <v>#N/A</v>
      </c>
      <c r="Q2245" t="e">
        <v>#N/A</v>
      </c>
      <c r="R2245" s="2" t="e">
        <v>#N/A</v>
      </c>
      <c r="S2245" t="e">
        <v>#N/A</v>
      </c>
      <c r="T2245" s="3" t="e">
        <v>#N/A</v>
      </c>
      <c r="U2245" s="3" t="e">
        <v>#N/A</v>
      </c>
      <c r="V2245" t="e">
        <v>#N/A</v>
      </c>
      <c r="W2245" t="e">
        <v>#N/A</v>
      </c>
      <c r="X2245" t="e">
        <v>#N/A</v>
      </c>
      <c r="Y2245" s="3" t="e">
        <v>#N/A</v>
      </c>
      <c r="Z2245" s="8" t="e">
        <v>#N/A</v>
      </c>
      <c r="AA2245" s="30" t="e">
        <v>#N/A</v>
      </c>
      <c r="AB2245" t="e">
        <v>#N/A</v>
      </c>
      <c r="AC2245" t="e">
        <v>#N/A</v>
      </c>
      <c r="AD2245" t="e">
        <v>#N/A</v>
      </c>
      <c r="AE2245" t="e">
        <v>#N/A</v>
      </c>
      <c r="AF2245" t="e">
        <v>#N/A</v>
      </c>
    </row>
    <row r="2246" spans="1:32" x14ac:dyDescent="0.25">
      <c r="A2246" t="e">
        <v>#N/A</v>
      </c>
      <c r="B2246" s="33" t="e">
        <v>#N/A</v>
      </c>
      <c r="C2246" t="e">
        <v>#N/A</v>
      </c>
      <c r="D2246" t="e">
        <v>#N/A</v>
      </c>
      <c r="E2246" s="69" t="e">
        <v>#N/A</v>
      </c>
      <c r="F2246" s="3" t="e">
        <v>#N/A</v>
      </c>
      <c r="G2246" s="3" t="e">
        <v>#N/A</v>
      </c>
      <c r="H2246" s="3" t="e">
        <v>#N/A</v>
      </c>
      <c r="I2246" s="80" t="e">
        <v>#N/A</v>
      </c>
      <c r="J2246" s="80" t="e">
        <v>#N/A</v>
      </c>
      <c r="K2246" s="85" t="e">
        <v>#N/A</v>
      </c>
      <c r="L2246" s="9" t="e">
        <v>#N/A</v>
      </c>
      <c r="M2246" s="93" t="e">
        <v>#N/A</v>
      </c>
      <c r="N2246" s="8" t="e">
        <v>#N/A</v>
      </c>
      <c r="O2246" t="e">
        <v>#N/A</v>
      </c>
      <c r="P2246" t="e">
        <v>#N/A</v>
      </c>
      <c r="Q2246" t="e">
        <v>#N/A</v>
      </c>
      <c r="R2246" s="2" t="e">
        <v>#N/A</v>
      </c>
      <c r="S2246" t="e">
        <v>#N/A</v>
      </c>
      <c r="T2246" s="3" t="e">
        <v>#N/A</v>
      </c>
      <c r="U2246" s="3" t="e">
        <v>#N/A</v>
      </c>
      <c r="V2246" t="e">
        <v>#N/A</v>
      </c>
      <c r="W2246" t="e">
        <v>#N/A</v>
      </c>
      <c r="X2246" t="e">
        <v>#N/A</v>
      </c>
      <c r="Y2246" s="3" t="e">
        <v>#N/A</v>
      </c>
      <c r="Z2246" s="8" t="e">
        <v>#N/A</v>
      </c>
      <c r="AA2246" s="30" t="e">
        <v>#N/A</v>
      </c>
      <c r="AB2246" t="e">
        <v>#N/A</v>
      </c>
      <c r="AC2246" t="e">
        <v>#N/A</v>
      </c>
      <c r="AD2246" t="e">
        <v>#N/A</v>
      </c>
      <c r="AE2246" t="e">
        <v>#N/A</v>
      </c>
      <c r="AF2246" t="e">
        <v>#N/A</v>
      </c>
    </row>
    <row r="2247" spans="1:32" x14ac:dyDescent="0.25">
      <c r="A2247" t="e">
        <v>#N/A</v>
      </c>
      <c r="B2247" s="33" t="e">
        <v>#N/A</v>
      </c>
      <c r="C2247" t="e">
        <v>#N/A</v>
      </c>
      <c r="D2247" t="e">
        <v>#N/A</v>
      </c>
      <c r="E2247" s="69" t="e">
        <v>#N/A</v>
      </c>
      <c r="F2247" s="3" t="e">
        <v>#N/A</v>
      </c>
      <c r="G2247" s="3" t="e">
        <v>#N/A</v>
      </c>
      <c r="H2247" s="3" t="e">
        <v>#N/A</v>
      </c>
      <c r="I2247" s="80" t="e">
        <v>#N/A</v>
      </c>
      <c r="J2247" s="80" t="e">
        <v>#N/A</v>
      </c>
      <c r="K2247" s="85" t="e">
        <v>#N/A</v>
      </c>
      <c r="L2247" s="9" t="e">
        <v>#N/A</v>
      </c>
      <c r="M2247" s="93" t="e">
        <v>#N/A</v>
      </c>
      <c r="N2247" s="8" t="e">
        <v>#N/A</v>
      </c>
      <c r="O2247" t="e">
        <v>#N/A</v>
      </c>
      <c r="P2247" t="e">
        <v>#N/A</v>
      </c>
      <c r="Q2247" t="e">
        <v>#N/A</v>
      </c>
      <c r="R2247" s="2" t="e">
        <v>#N/A</v>
      </c>
      <c r="S2247" t="e">
        <v>#N/A</v>
      </c>
      <c r="T2247" s="3" t="e">
        <v>#N/A</v>
      </c>
      <c r="U2247" s="3" t="e">
        <v>#N/A</v>
      </c>
      <c r="V2247" t="e">
        <v>#N/A</v>
      </c>
      <c r="W2247" t="e">
        <v>#N/A</v>
      </c>
      <c r="X2247" t="e">
        <v>#N/A</v>
      </c>
      <c r="Y2247" s="3" t="e">
        <v>#N/A</v>
      </c>
      <c r="Z2247" s="8" t="e">
        <v>#N/A</v>
      </c>
      <c r="AA2247" s="30" t="e">
        <v>#N/A</v>
      </c>
      <c r="AB2247" t="e">
        <v>#N/A</v>
      </c>
      <c r="AC2247" t="e">
        <v>#N/A</v>
      </c>
      <c r="AD2247" t="e">
        <v>#N/A</v>
      </c>
      <c r="AE2247" t="e">
        <v>#N/A</v>
      </c>
      <c r="AF2247" t="e">
        <v>#N/A</v>
      </c>
    </row>
    <row r="2248" spans="1:32" x14ac:dyDescent="0.25">
      <c r="A2248" t="e">
        <v>#N/A</v>
      </c>
      <c r="B2248" s="33" t="e">
        <v>#N/A</v>
      </c>
      <c r="C2248" t="e">
        <v>#N/A</v>
      </c>
      <c r="D2248" t="e">
        <v>#N/A</v>
      </c>
      <c r="E2248" s="69" t="e">
        <v>#N/A</v>
      </c>
      <c r="F2248" s="3" t="e">
        <v>#N/A</v>
      </c>
      <c r="G2248" s="3" t="e">
        <v>#N/A</v>
      </c>
      <c r="H2248" s="3" t="e">
        <v>#N/A</v>
      </c>
      <c r="I2248" s="80" t="e">
        <v>#N/A</v>
      </c>
      <c r="J2248" s="80" t="e">
        <v>#N/A</v>
      </c>
      <c r="K2248" s="85" t="e">
        <v>#N/A</v>
      </c>
      <c r="L2248" s="9" t="e">
        <v>#N/A</v>
      </c>
      <c r="M2248" s="93" t="e">
        <v>#N/A</v>
      </c>
      <c r="N2248" s="8" t="e">
        <v>#N/A</v>
      </c>
      <c r="O2248" t="e">
        <v>#N/A</v>
      </c>
      <c r="P2248" t="e">
        <v>#N/A</v>
      </c>
      <c r="Q2248" t="e">
        <v>#N/A</v>
      </c>
      <c r="R2248" s="2" t="e">
        <v>#N/A</v>
      </c>
      <c r="S2248" t="e">
        <v>#N/A</v>
      </c>
      <c r="T2248" s="3" t="e">
        <v>#N/A</v>
      </c>
      <c r="U2248" s="3" t="e">
        <v>#N/A</v>
      </c>
      <c r="V2248" t="e">
        <v>#N/A</v>
      </c>
      <c r="W2248" t="e">
        <v>#N/A</v>
      </c>
      <c r="X2248" t="e">
        <v>#N/A</v>
      </c>
      <c r="Y2248" s="3" t="e">
        <v>#N/A</v>
      </c>
      <c r="Z2248" s="8" t="e">
        <v>#N/A</v>
      </c>
      <c r="AA2248" s="30" t="e">
        <v>#N/A</v>
      </c>
      <c r="AB2248" t="e">
        <v>#N/A</v>
      </c>
      <c r="AC2248" t="e">
        <v>#N/A</v>
      </c>
      <c r="AD2248" t="e">
        <v>#N/A</v>
      </c>
      <c r="AE2248" t="e">
        <v>#N/A</v>
      </c>
      <c r="AF2248" t="e">
        <v>#N/A</v>
      </c>
    </row>
    <row r="2249" spans="1:32" x14ac:dyDescent="0.25">
      <c r="A2249" t="e">
        <v>#N/A</v>
      </c>
      <c r="B2249" s="33" t="e">
        <v>#N/A</v>
      </c>
      <c r="C2249" t="e">
        <v>#N/A</v>
      </c>
      <c r="D2249" t="e">
        <v>#N/A</v>
      </c>
      <c r="E2249" s="69" t="e">
        <v>#N/A</v>
      </c>
      <c r="F2249" s="3" t="e">
        <v>#N/A</v>
      </c>
      <c r="G2249" s="3" t="e">
        <v>#N/A</v>
      </c>
      <c r="H2249" s="3" t="e">
        <v>#N/A</v>
      </c>
      <c r="I2249" s="80" t="e">
        <v>#N/A</v>
      </c>
      <c r="J2249" s="80" t="e">
        <v>#N/A</v>
      </c>
      <c r="K2249" s="85" t="e">
        <v>#N/A</v>
      </c>
      <c r="L2249" s="9" t="e">
        <v>#N/A</v>
      </c>
      <c r="M2249" s="93" t="e">
        <v>#N/A</v>
      </c>
      <c r="N2249" s="8" t="e">
        <v>#N/A</v>
      </c>
      <c r="O2249" t="e">
        <v>#N/A</v>
      </c>
      <c r="P2249" t="e">
        <v>#N/A</v>
      </c>
      <c r="Q2249" t="e">
        <v>#N/A</v>
      </c>
      <c r="R2249" s="2" t="e">
        <v>#N/A</v>
      </c>
      <c r="S2249" t="e">
        <v>#N/A</v>
      </c>
      <c r="T2249" s="3" t="e">
        <v>#N/A</v>
      </c>
      <c r="U2249" s="3" t="e">
        <v>#N/A</v>
      </c>
      <c r="V2249" t="e">
        <v>#N/A</v>
      </c>
      <c r="W2249" t="e">
        <v>#N/A</v>
      </c>
      <c r="X2249" t="e">
        <v>#N/A</v>
      </c>
      <c r="Y2249" s="3" t="e">
        <v>#N/A</v>
      </c>
      <c r="Z2249" s="8" t="e">
        <v>#N/A</v>
      </c>
      <c r="AA2249" s="30" t="e">
        <v>#N/A</v>
      </c>
      <c r="AB2249" t="e">
        <v>#N/A</v>
      </c>
      <c r="AC2249" t="e">
        <v>#N/A</v>
      </c>
      <c r="AD2249" t="e">
        <v>#N/A</v>
      </c>
      <c r="AE2249" t="e">
        <v>#N/A</v>
      </c>
      <c r="AF2249" t="e">
        <v>#N/A</v>
      </c>
    </row>
    <row r="2250" spans="1:32" x14ac:dyDescent="0.25">
      <c r="A2250" t="e">
        <v>#N/A</v>
      </c>
      <c r="B2250" s="33" t="e">
        <v>#N/A</v>
      </c>
      <c r="C2250" t="e">
        <v>#N/A</v>
      </c>
      <c r="D2250" t="e">
        <v>#N/A</v>
      </c>
      <c r="E2250" s="69" t="e">
        <v>#N/A</v>
      </c>
      <c r="F2250" s="3" t="e">
        <v>#N/A</v>
      </c>
      <c r="G2250" s="3" t="e">
        <v>#N/A</v>
      </c>
      <c r="H2250" s="3" t="e">
        <v>#N/A</v>
      </c>
      <c r="I2250" s="80" t="e">
        <v>#N/A</v>
      </c>
      <c r="J2250" s="80" t="e">
        <v>#N/A</v>
      </c>
      <c r="K2250" s="85" t="e">
        <v>#N/A</v>
      </c>
      <c r="L2250" s="9" t="e">
        <v>#N/A</v>
      </c>
      <c r="M2250" s="93" t="e">
        <v>#N/A</v>
      </c>
      <c r="N2250" s="8" t="e">
        <v>#N/A</v>
      </c>
      <c r="O2250" t="e">
        <v>#N/A</v>
      </c>
      <c r="P2250" t="e">
        <v>#N/A</v>
      </c>
      <c r="Q2250" t="e">
        <v>#N/A</v>
      </c>
      <c r="R2250" s="2" t="e">
        <v>#N/A</v>
      </c>
      <c r="S2250" t="e">
        <v>#N/A</v>
      </c>
      <c r="T2250" s="3" t="e">
        <v>#N/A</v>
      </c>
      <c r="U2250" s="3" t="e">
        <v>#N/A</v>
      </c>
      <c r="V2250" t="e">
        <v>#N/A</v>
      </c>
      <c r="W2250" t="e">
        <v>#N/A</v>
      </c>
      <c r="X2250" t="e">
        <v>#N/A</v>
      </c>
      <c r="Y2250" s="3" t="e">
        <v>#N/A</v>
      </c>
      <c r="Z2250" s="8" t="e">
        <v>#N/A</v>
      </c>
      <c r="AA2250" s="30" t="e">
        <v>#N/A</v>
      </c>
      <c r="AB2250" t="e">
        <v>#N/A</v>
      </c>
      <c r="AC2250" t="e">
        <v>#N/A</v>
      </c>
      <c r="AD2250" t="e">
        <v>#N/A</v>
      </c>
      <c r="AE2250" t="e">
        <v>#N/A</v>
      </c>
      <c r="AF2250" t="e">
        <v>#N/A</v>
      </c>
    </row>
    <row r="2251" spans="1:32" x14ac:dyDescent="0.25">
      <c r="A2251" t="e">
        <v>#N/A</v>
      </c>
      <c r="B2251" s="33" t="e">
        <v>#N/A</v>
      </c>
      <c r="C2251" t="e">
        <v>#N/A</v>
      </c>
      <c r="D2251" t="e">
        <v>#N/A</v>
      </c>
      <c r="E2251" s="69" t="e">
        <v>#N/A</v>
      </c>
      <c r="F2251" s="3" t="e">
        <v>#N/A</v>
      </c>
      <c r="G2251" s="3" t="e">
        <v>#N/A</v>
      </c>
      <c r="H2251" s="3" t="e">
        <v>#N/A</v>
      </c>
      <c r="I2251" s="80" t="e">
        <v>#N/A</v>
      </c>
      <c r="J2251" s="80" t="e">
        <v>#N/A</v>
      </c>
      <c r="K2251" s="85" t="e">
        <v>#N/A</v>
      </c>
      <c r="L2251" s="9" t="e">
        <v>#N/A</v>
      </c>
      <c r="M2251" s="93" t="e">
        <v>#N/A</v>
      </c>
      <c r="N2251" s="8" t="e">
        <v>#N/A</v>
      </c>
      <c r="O2251" t="e">
        <v>#N/A</v>
      </c>
      <c r="P2251" t="e">
        <v>#N/A</v>
      </c>
      <c r="Q2251" t="e">
        <v>#N/A</v>
      </c>
      <c r="R2251" s="2" t="e">
        <v>#N/A</v>
      </c>
      <c r="S2251" t="e">
        <v>#N/A</v>
      </c>
      <c r="T2251" s="3" t="e">
        <v>#N/A</v>
      </c>
      <c r="U2251" s="3" t="e">
        <v>#N/A</v>
      </c>
      <c r="V2251" t="e">
        <v>#N/A</v>
      </c>
      <c r="W2251" t="e">
        <v>#N/A</v>
      </c>
      <c r="X2251" t="e">
        <v>#N/A</v>
      </c>
      <c r="Y2251" s="3" t="e">
        <v>#N/A</v>
      </c>
      <c r="Z2251" s="8" t="e">
        <v>#N/A</v>
      </c>
      <c r="AA2251" s="30" t="e">
        <v>#N/A</v>
      </c>
      <c r="AB2251" t="e">
        <v>#N/A</v>
      </c>
      <c r="AC2251" t="e">
        <v>#N/A</v>
      </c>
      <c r="AD2251" t="e">
        <v>#N/A</v>
      </c>
      <c r="AE2251" t="e">
        <v>#N/A</v>
      </c>
      <c r="AF2251" t="e">
        <v>#N/A</v>
      </c>
    </row>
    <row r="2252" spans="1:32" x14ac:dyDescent="0.25">
      <c r="A2252" t="e">
        <v>#N/A</v>
      </c>
      <c r="B2252" s="33" t="e">
        <v>#N/A</v>
      </c>
      <c r="C2252" t="e">
        <v>#N/A</v>
      </c>
      <c r="D2252" t="e">
        <v>#N/A</v>
      </c>
      <c r="E2252" s="69" t="e">
        <v>#N/A</v>
      </c>
      <c r="F2252" s="3" t="e">
        <v>#N/A</v>
      </c>
      <c r="G2252" s="3" t="e">
        <v>#N/A</v>
      </c>
      <c r="H2252" s="3" t="e">
        <v>#N/A</v>
      </c>
      <c r="I2252" s="80" t="e">
        <v>#N/A</v>
      </c>
      <c r="J2252" s="80" t="e">
        <v>#N/A</v>
      </c>
      <c r="K2252" s="85" t="e">
        <v>#N/A</v>
      </c>
      <c r="L2252" s="9" t="e">
        <v>#N/A</v>
      </c>
      <c r="M2252" s="93" t="e">
        <v>#N/A</v>
      </c>
      <c r="N2252" s="8" t="e">
        <v>#N/A</v>
      </c>
      <c r="O2252" t="e">
        <v>#N/A</v>
      </c>
      <c r="P2252" t="e">
        <v>#N/A</v>
      </c>
      <c r="Q2252" t="e">
        <v>#N/A</v>
      </c>
      <c r="R2252" s="2" t="e">
        <v>#N/A</v>
      </c>
      <c r="S2252" t="e">
        <v>#N/A</v>
      </c>
      <c r="T2252" s="3" t="e">
        <v>#N/A</v>
      </c>
      <c r="U2252" s="3" t="e">
        <v>#N/A</v>
      </c>
      <c r="V2252" t="e">
        <v>#N/A</v>
      </c>
      <c r="W2252" t="e">
        <v>#N/A</v>
      </c>
      <c r="X2252" t="e">
        <v>#N/A</v>
      </c>
      <c r="Y2252" s="3" t="e">
        <v>#N/A</v>
      </c>
      <c r="Z2252" s="8" t="e">
        <v>#N/A</v>
      </c>
      <c r="AA2252" s="30" t="e">
        <v>#N/A</v>
      </c>
      <c r="AB2252" t="e">
        <v>#N/A</v>
      </c>
      <c r="AC2252" t="e">
        <v>#N/A</v>
      </c>
      <c r="AD2252" t="e">
        <v>#N/A</v>
      </c>
      <c r="AE2252" t="e">
        <v>#N/A</v>
      </c>
      <c r="AF2252" t="e">
        <v>#N/A</v>
      </c>
    </row>
    <row r="2253" spans="1:32" x14ac:dyDescent="0.25">
      <c r="A2253" t="e">
        <v>#N/A</v>
      </c>
      <c r="B2253" s="33" t="e">
        <v>#N/A</v>
      </c>
      <c r="C2253" t="e">
        <v>#N/A</v>
      </c>
      <c r="D2253" t="e">
        <v>#N/A</v>
      </c>
      <c r="E2253" s="69" t="e">
        <v>#N/A</v>
      </c>
      <c r="F2253" s="3" t="e">
        <v>#N/A</v>
      </c>
      <c r="G2253" s="3" t="e">
        <v>#N/A</v>
      </c>
      <c r="H2253" s="3" t="e">
        <v>#N/A</v>
      </c>
      <c r="I2253" s="80" t="e">
        <v>#N/A</v>
      </c>
      <c r="J2253" s="80" t="e">
        <v>#N/A</v>
      </c>
      <c r="K2253" s="85" t="e">
        <v>#N/A</v>
      </c>
      <c r="L2253" s="9" t="e">
        <v>#N/A</v>
      </c>
      <c r="M2253" s="93" t="e">
        <v>#N/A</v>
      </c>
      <c r="N2253" s="8" t="e">
        <v>#N/A</v>
      </c>
      <c r="O2253" t="e">
        <v>#N/A</v>
      </c>
      <c r="P2253" t="e">
        <v>#N/A</v>
      </c>
      <c r="Q2253" t="e">
        <v>#N/A</v>
      </c>
      <c r="R2253" s="2" t="e">
        <v>#N/A</v>
      </c>
      <c r="S2253" t="e">
        <v>#N/A</v>
      </c>
      <c r="T2253" s="3" t="e">
        <v>#N/A</v>
      </c>
      <c r="U2253" s="3" t="e">
        <v>#N/A</v>
      </c>
      <c r="V2253" t="e">
        <v>#N/A</v>
      </c>
      <c r="W2253" t="e">
        <v>#N/A</v>
      </c>
      <c r="X2253" t="e">
        <v>#N/A</v>
      </c>
      <c r="Y2253" s="3" t="e">
        <v>#N/A</v>
      </c>
      <c r="Z2253" s="8" t="e">
        <v>#N/A</v>
      </c>
      <c r="AA2253" s="30" t="e">
        <v>#N/A</v>
      </c>
      <c r="AB2253" t="e">
        <v>#N/A</v>
      </c>
      <c r="AC2253" t="e">
        <v>#N/A</v>
      </c>
      <c r="AD2253" t="e">
        <v>#N/A</v>
      </c>
      <c r="AE2253" t="e">
        <v>#N/A</v>
      </c>
      <c r="AF2253" t="e">
        <v>#N/A</v>
      </c>
    </row>
    <row r="2254" spans="1:32" x14ac:dyDescent="0.25">
      <c r="A2254" t="e">
        <v>#N/A</v>
      </c>
      <c r="B2254" s="33" t="e">
        <v>#N/A</v>
      </c>
      <c r="C2254" t="e">
        <v>#N/A</v>
      </c>
      <c r="D2254" t="e">
        <v>#N/A</v>
      </c>
      <c r="E2254" s="69" t="e">
        <v>#N/A</v>
      </c>
      <c r="F2254" s="3" t="e">
        <v>#N/A</v>
      </c>
      <c r="G2254" s="3" t="e">
        <v>#N/A</v>
      </c>
      <c r="H2254" s="3" t="e">
        <v>#N/A</v>
      </c>
      <c r="I2254" s="80" t="e">
        <v>#N/A</v>
      </c>
      <c r="J2254" s="80" t="e">
        <v>#N/A</v>
      </c>
      <c r="K2254" s="85" t="e">
        <v>#N/A</v>
      </c>
      <c r="L2254" s="9" t="e">
        <v>#N/A</v>
      </c>
      <c r="M2254" s="93" t="e">
        <v>#N/A</v>
      </c>
      <c r="N2254" s="8" t="e">
        <v>#N/A</v>
      </c>
      <c r="O2254" t="e">
        <v>#N/A</v>
      </c>
      <c r="P2254" t="e">
        <v>#N/A</v>
      </c>
      <c r="Q2254" t="e">
        <v>#N/A</v>
      </c>
      <c r="R2254" s="2" t="e">
        <v>#N/A</v>
      </c>
      <c r="S2254" t="e">
        <v>#N/A</v>
      </c>
      <c r="T2254" s="3" t="e">
        <v>#N/A</v>
      </c>
      <c r="U2254" s="3" t="e">
        <v>#N/A</v>
      </c>
      <c r="V2254" t="e">
        <v>#N/A</v>
      </c>
      <c r="W2254" t="e">
        <v>#N/A</v>
      </c>
      <c r="X2254" t="e">
        <v>#N/A</v>
      </c>
      <c r="Y2254" s="3" t="e">
        <v>#N/A</v>
      </c>
      <c r="Z2254" s="8" t="e">
        <v>#N/A</v>
      </c>
      <c r="AA2254" s="30" t="e">
        <v>#N/A</v>
      </c>
      <c r="AB2254" t="e">
        <v>#N/A</v>
      </c>
      <c r="AC2254" t="e">
        <v>#N/A</v>
      </c>
      <c r="AD2254" t="e">
        <v>#N/A</v>
      </c>
      <c r="AE2254" t="e">
        <v>#N/A</v>
      </c>
      <c r="AF2254" t="e">
        <v>#N/A</v>
      </c>
    </row>
    <row r="2255" spans="1:32" x14ac:dyDescent="0.25">
      <c r="A2255" t="e">
        <v>#N/A</v>
      </c>
      <c r="B2255" s="33" t="e">
        <v>#N/A</v>
      </c>
      <c r="C2255" t="e">
        <v>#N/A</v>
      </c>
      <c r="D2255" t="e">
        <v>#N/A</v>
      </c>
      <c r="E2255" s="69" t="e">
        <v>#N/A</v>
      </c>
      <c r="F2255" s="3" t="e">
        <v>#N/A</v>
      </c>
      <c r="G2255" s="3" t="e">
        <v>#N/A</v>
      </c>
      <c r="H2255" s="3" t="e">
        <v>#N/A</v>
      </c>
      <c r="I2255" s="80" t="e">
        <v>#N/A</v>
      </c>
      <c r="J2255" s="80" t="e">
        <v>#N/A</v>
      </c>
      <c r="K2255" s="85" t="e">
        <v>#N/A</v>
      </c>
      <c r="L2255" s="9" t="e">
        <v>#N/A</v>
      </c>
      <c r="M2255" s="93" t="e">
        <v>#N/A</v>
      </c>
      <c r="N2255" s="8" t="e">
        <v>#N/A</v>
      </c>
      <c r="O2255" t="e">
        <v>#N/A</v>
      </c>
      <c r="P2255" t="e">
        <v>#N/A</v>
      </c>
      <c r="Q2255" t="e">
        <v>#N/A</v>
      </c>
      <c r="R2255" s="2" t="e">
        <v>#N/A</v>
      </c>
      <c r="S2255" t="e">
        <v>#N/A</v>
      </c>
      <c r="T2255" s="3" t="e">
        <v>#N/A</v>
      </c>
      <c r="U2255" s="3" t="e">
        <v>#N/A</v>
      </c>
      <c r="V2255" t="e">
        <v>#N/A</v>
      </c>
      <c r="W2255" t="e">
        <v>#N/A</v>
      </c>
      <c r="X2255" t="e">
        <v>#N/A</v>
      </c>
      <c r="Y2255" s="3" t="e">
        <v>#N/A</v>
      </c>
      <c r="Z2255" s="8" t="e">
        <v>#N/A</v>
      </c>
      <c r="AA2255" s="30" t="e">
        <v>#N/A</v>
      </c>
      <c r="AB2255" t="e">
        <v>#N/A</v>
      </c>
      <c r="AC2255" t="e">
        <v>#N/A</v>
      </c>
      <c r="AD2255" t="e">
        <v>#N/A</v>
      </c>
      <c r="AE2255" t="e">
        <v>#N/A</v>
      </c>
      <c r="AF2255" t="e">
        <v>#N/A</v>
      </c>
    </row>
    <row r="2256" spans="1:32" x14ac:dyDescent="0.25">
      <c r="A2256" t="e">
        <v>#N/A</v>
      </c>
      <c r="B2256" s="33" t="e">
        <v>#N/A</v>
      </c>
      <c r="C2256" t="e">
        <v>#N/A</v>
      </c>
      <c r="D2256" t="e">
        <v>#N/A</v>
      </c>
      <c r="E2256" s="69" t="e">
        <v>#N/A</v>
      </c>
      <c r="F2256" s="3" t="e">
        <v>#N/A</v>
      </c>
      <c r="G2256" s="3" t="e">
        <v>#N/A</v>
      </c>
      <c r="H2256" s="3" t="e">
        <v>#N/A</v>
      </c>
      <c r="I2256" s="80" t="e">
        <v>#N/A</v>
      </c>
      <c r="J2256" s="80" t="e">
        <v>#N/A</v>
      </c>
      <c r="K2256" s="85" t="e">
        <v>#N/A</v>
      </c>
      <c r="L2256" s="9" t="e">
        <v>#N/A</v>
      </c>
      <c r="M2256" s="93" t="e">
        <v>#N/A</v>
      </c>
      <c r="N2256" s="8" t="e">
        <v>#N/A</v>
      </c>
      <c r="O2256" t="e">
        <v>#N/A</v>
      </c>
      <c r="P2256" t="e">
        <v>#N/A</v>
      </c>
      <c r="Q2256" t="e">
        <v>#N/A</v>
      </c>
      <c r="R2256" s="2" t="e">
        <v>#N/A</v>
      </c>
      <c r="S2256" t="e">
        <v>#N/A</v>
      </c>
      <c r="T2256" s="3" t="e">
        <v>#N/A</v>
      </c>
      <c r="U2256" s="3" t="e">
        <v>#N/A</v>
      </c>
      <c r="V2256" t="e">
        <v>#N/A</v>
      </c>
      <c r="W2256" t="e">
        <v>#N/A</v>
      </c>
      <c r="X2256" t="e">
        <v>#N/A</v>
      </c>
      <c r="Y2256" s="3" t="e">
        <v>#N/A</v>
      </c>
      <c r="Z2256" s="8" t="e">
        <v>#N/A</v>
      </c>
      <c r="AA2256" s="30" t="e">
        <v>#N/A</v>
      </c>
      <c r="AB2256" t="e">
        <v>#N/A</v>
      </c>
      <c r="AC2256" t="e">
        <v>#N/A</v>
      </c>
      <c r="AD2256" t="e">
        <v>#N/A</v>
      </c>
      <c r="AE2256" t="e">
        <v>#N/A</v>
      </c>
      <c r="AF2256" t="e">
        <v>#N/A</v>
      </c>
    </row>
    <row r="2257" spans="1:32" x14ac:dyDescent="0.25">
      <c r="A2257" t="e">
        <v>#N/A</v>
      </c>
      <c r="B2257" s="33" t="e">
        <v>#N/A</v>
      </c>
      <c r="C2257" t="e">
        <v>#N/A</v>
      </c>
      <c r="D2257" t="e">
        <v>#N/A</v>
      </c>
      <c r="E2257" s="69" t="e">
        <v>#N/A</v>
      </c>
      <c r="F2257" s="3" t="e">
        <v>#N/A</v>
      </c>
      <c r="G2257" s="3" t="e">
        <v>#N/A</v>
      </c>
      <c r="H2257" s="3" t="e">
        <v>#N/A</v>
      </c>
      <c r="I2257" s="80" t="e">
        <v>#N/A</v>
      </c>
      <c r="J2257" s="80" t="e">
        <v>#N/A</v>
      </c>
      <c r="K2257" s="85" t="e">
        <v>#N/A</v>
      </c>
      <c r="L2257" s="9" t="e">
        <v>#N/A</v>
      </c>
      <c r="M2257" s="93" t="e">
        <v>#N/A</v>
      </c>
      <c r="N2257" s="8" t="e">
        <v>#N/A</v>
      </c>
      <c r="O2257" t="e">
        <v>#N/A</v>
      </c>
      <c r="P2257" t="e">
        <v>#N/A</v>
      </c>
      <c r="Q2257" t="e">
        <v>#N/A</v>
      </c>
      <c r="R2257" s="2" t="e">
        <v>#N/A</v>
      </c>
      <c r="S2257" t="e">
        <v>#N/A</v>
      </c>
      <c r="T2257" s="3" t="e">
        <v>#N/A</v>
      </c>
      <c r="U2257" s="3" t="e">
        <v>#N/A</v>
      </c>
      <c r="V2257" t="e">
        <v>#N/A</v>
      </c>
      <c r="W2257" t="e">
        <v>#N/A</v>
      </c>
      <c r="X2257" t="e">
        <v>#N/A</v>
      </c>
      <c r="Y2257" s="3" t="e">
        <v>#N/A</v>
      </c>
      <c r="Z2257" s="8" t="e">
        <v>#N/A</v>
      </c>
      <c r="AA2257" s="30" t="e">
        <v>#N/A</v>
      </c>
      <c r="AB2257" t="e">
        <v>#N/A</v>
      </c>
      <c r="AC2257" t="e">
        <v>#N/A</v>
      </c>
      <c r="AD2257" t="e">
        <v>#N/A</v>
      </c>
      <c r="AE2257" t="e">
        <v>#N/A</v>
      </c>
      <c r="AF2257" t="e">
        <v>#N/A</v>
      </c>
    </row>
    <row r="2258" spans="1:32" x14ac:dyDescent="0.25">
      <c r="A2258" t="e">
        <v>#N/A</v>
      </c>
      <c r="B2258" s="33" t="e">
        <v>#N/A</v>
      </c>
      <c r="C2258" t="e">
        <v>#N/A</v>
      </c>
      <c r="D2258" t="e">
        <v>#N/A</v>
      </c>
      <c r="E2258" s="69" t="e">
        <v>#N/A</v>
      </c>
      <c r="F2258" s="3" t="e">
        <v>#N/A</v>
      </c>
      <c r="G2258" s="3" t="e">
        <v>#N/A</v>
      </c>
      <c r="H2258" s="3" t="e">
        <v>#N/A</v>
      </c>
      <c r="I2258" s="80" t="e">
        <v>#N/A</v>
      </c>
      <c r="J2258" s="80" t="e">
        <v>#N/A</v>
      </c>
      <c r="K2258" s="85" t="e">
        <v>#N/A</v>
      </c>
      <c r="L2258" s="9" t="e">
        <v>#N/A</v>
      </c>
      <c r="M2258" s="93" t="e">
        <v>#N/A</v>
      </c>
      <c r="N2258" s="8" t="e">
        <v>#N/A</v>
      </c>
      <c r="O2258" t="e">
        <v>#N/A</v>
      </c>
      <c r="P2258" t="e">
        <v>#N/A</v>
      </c>
      <c r="Q2258" t="e">
        <v>#N/A</v>
      </c>
      <c r="R2258" s="2" t="e">
        <v>#N/A</v>
      </c>
      <c r="S2258" t="e">
        <v>#N/A</v>
      </c>
      <c r="T2258" s="3" t="e">
        <v>#N/A</v>
      </c>
      <c r="U2258" s="3" t="e">
        <v>#N/A</v>
      </c>
      <c r="V2258" t="e">
        <v>#N/A</v>
      </c>
      <c r="W2258" t="e">
        <v>#N/A</v>
      </c>
      <c r="X2258" t="e">
        <v>#N/A</v>
      </c>
      <c r="Y2258" s="3" t="e">
        <v>#N/A</v>
      </c>
      <c r="Z2258" s="8" t="e">
        <v>#N/A</v>
      </c>
      <c r="AA2258" s="30" t="e">
        <v>#N/A</v>
      </c>
      <c r="AB2258" t="e">
        <v>#N/A</v>
      </c>
      <c r="AC2258" t="e">
        <v>#N/A</v>
      </c>
      <c r="AD2258" t="e">
        <v>#N/A</v>
      </c>
      <c r="AE2258" t="e">
        <v>#N/A</v>
      </c>
      <c r="AF2258" t="e">
        <v>#N/A</v>
      </c>
    </row>
    <row r="2259" spans="1:32" x14ac:dyDescent="0.25">
      <c r="A2259" t="e">
        <v>#N/A</v>
      </c>
      <c r="B2259" s="33" t="e">
        <v>#N/A</v>
      </c>
      <c r="C2259" t="e">
        <v>#N/A</v>
      </c>
      <c r="D2259" t="e">
        <v>#N/A</v>
      </c>
      <c r="E2259" s="69" t="e">
        <v>#N/A</v>
      </c>
      <c r="F2259" s="3" t="e">
        <v>#N/A</v>
      </c>
      <c r="G2259" s="3" t="e">
        <v>#N/A</v>
      </c>
      <c r="H2259" s="3" t="e">
        <v>#N/A</v>
      </c>
      <c r="I2259" s="80" t="e">
        <v>#N/A</v>
      </c>
      <c r="J2259" s="80" t="e">
        <v>#N/A</v>
      </c>
      <c r="K2259" s="85" t="e">
        <v>#N/A</v>
      </c>
      <c r="L2259" s="9" t="e">
        <v>#N/A</v>
      </c>
      <c r="M2259" s="93" t="e">
        <v>#N/A</v>
      </c>
      <c r="N2259" s="8" t="e">
        <v>#N/A</v>
      </c>
      <c r="O2259" t="e">
        <v>#N/A</v>
      </c>
      <c r="P2259" t="e">
        <v>#N/A</v>
      </c>
      <c r="Q2259" t="e">
        <v>#N/A</v>
      </c>
      <c r="R2259" s="2" t="e">
        <v>#N/A</v>
      </c>
      <c r="S2259" t="e">
        <v>#N/A</v>
      </c>
      <c r="T2259" s="3" t="e">
        <v>#N/A</v>
      </c>
      <c r="U2259" s="3" t="e">
        <v>#N/A</v>
      </c>
      <c r="V2259" t="e">
        <v>#N/A</v>
      </c>
      <c r="W2259" t="e">
        <v>#N/A</v>
      </c>
      <c r="X2259" t="e">
        <v>#N/A</v>
      </c>
      <c r="Y2259" s="3" t="e">
        <v>#N/A</v>
      </c>
      <c r="Z2259" s="8" t="e">
        <v>#N/A</v>
      </c>
      <c r="AA2259" s="30" t="e">
        <v>#N/A</v>
      </c>
      <c r="AB2259" t="e">
        <v>#N/A</v>
      </c>
      <c r="AC2259" t="e">
        <v>#N/A</v>
      </c>
      <c r="AD2259" t="e">
        <v>#N/A</v>
      </c>
      <c r="AE2259" t="e">
        <v>#N/A</v>
      </c>
      <c r="AF2259" t="e">
        <v>#N/A</v>
      </c>
    </row>
    <row r="2260" spans="1:32" x14ac:dyDescent="0.25">
      <c r="A2260" t="e">
        <v>#N/A</v>
      </c>
      <c r="B2260" s="33" t="e">
        <v>#N/A</v>
      </c>
      <c r="C2260" t="e">
        <v>#N/A</v>
      </c>
      <c r="D2260" t="e">
        <v>#N/A</v>
      </c>
      <c r="E2260" s="69" t="e">
        <v>#N/A</v>
      </c>
      <c r="F2260" s="3" t="e">
        <v>#N/A</v>
      </c>
      <c r="G2260" s="3" t="e">
        <v>#N/A</v>
      </c>
      <c r="H2260" s="3" t="e">
        <v>#N/A</v>
      </c>
      <c r="I2260" s="80" t="e">
        <v>#N/A</v>
      </c>
      <c r="J2260" s="80" t="e">
        <v>#N/A</v>
      </c>
      <c r="K2260" s="85" t="e">
        <v>#N/A</v>
      </c>
      <c r="L2260" s="9" t="e">
        <v>#N/A</v>
      </c>
      <c r="M2260" s="93" t="e">
        <v>#N/A</v>
      </c>
      <c r="N2260" s="8" t="e">
        <v>#N/A</v>
      </c>
      <c r="O2260" t="e">
        <v>#N/A</v>
      </c>
      <c r="P2260" t="e">
        <v>#N/A</v>
      </c>
      <c r="Q2260" t="e">
        <v>#N/A</v>
      </c>
      <c r="R2260" s="2" t="e">
        <v>#N/A</v>
      </c>
      <c r="S2260" t="e">
        <v>#N/A</v>
      </c>
      <c r="T2260" s="3" t="e">
        <v>#N/A</v>
      </c>
      <c r="U2260" s="3" t="e">
        <v>#N/A</v>
      </c>
      <c r="V2260" t="e">
        <v>#N/A</v>
      </c>
      <c r="W2260" t="e">
        <v>#N/A</v>
      </c>
      <c r="X2260" t="e">
        <v>#N/A</v>
      </c>
      <c r="Y2260" s="3" t="e">
        <v>#N/A</v>
      </c>
      <c r="Z2260" s="8" t="e">
        <v>#N/A</v>
      </c>
      <c r="AA2260" s="30" t="e">
        <v>#N/A</v>
      </c>
      <c r="AB2260" t="e">
        <v>#N/A</v>
      </c>
      <c r="AC2260" t="e">
        <v>#N/A</v>
      </c>
      <c r="AD2260" t="e">
        <v>#N/A</v>
      </c>
      <c r="AE2260" t="e">
        <v>#N/A</v>
      </c>
      <c r="AF2260" t="e">
        <v>#N/A</v>
      </c>
    </row>
    <row r="2261" spans="1:32" x14ac:dyDescent="0.25">
      <c r="A2261" t="e">
        <v>#N/A</v>
      </c>
      <c r="B2261" s="33" t="e">
        <v>#N/A</v>
      </c>
      <c r="C2261" t="e">
        <v>#N/A</v>
      </c>
      <c r="D2261" t="e">
        <v>#N/A</v>
      </c>
      <c r="E2261" s="69" t="e">
        <v>#N/A</v>
      </c>
      <c r="F2261" s="3" t="e">
        <v>#N/A</v>
      </c>
      <c r="G2261" s="3" t="e">
        <v>#N/A</v>
      </c>
      <c r="H2261" s="3" t="e">
        <v>#N/A</v>
      </c>
      <c r="I2261" s="80" t="e">
        <v>#N/A</v>
      </c>
      <c r="J2261" s="80" t="e">
        <v>#N/A</v>
      </c>
      <c r="K2261" s="85" t="e">
        <v>#N/A</v>
      </c>
      <c r="L2261" s="9" t="e">
        <v>#N/A</v>
      </c>
      <c r="M2261" s="93" t="e">
        <v>#N/A</v>
      </c>
      <c r="N2261" s="8" t="e">
        <v>#N/A</v>
      </c>
      <c r="O2261" t="e">
        <v>#N/A</v>
      </c>
      <c r="P2261" t="e">
        <v>#N/A</v>
      </c>
      <c r="Q2261" t="e">
        <v>#N/A</v>
      </c>
      <c r="R2261" s="2" t="e">
        <v>#N/A</v>
      </c>
      <c r="S2261" t="e">
        <v>#N/A</v>
      </c>
      <c r="T2261" s="3" t="e">
        <v>#N/A</v>
      </c>
      <c r="U2261" s="3" t="e">
        <v>#N/A</v>
      </c>
      <c r="V2261" t="e">
        <v>#N/A</v>
      </c>
      <c r="W2261" t="e">
        <v>#N/A</v>
      </c>
      <c r="X2261" t="e">
        <v>#N/A</v>
      </c>
      <c r="Y2261" s="3" t="e">
        <v>#N/A</v>
      </c>
      <c r="Z2261" s="8" t="e">
        <v>#N/A</v>
      </c>
      <c r="AA2261" s="30" t="e">
        <v>#N/A</v>
      </c>
      <c r="AB2261" t="e">
        <v>#N/A</v>
      </c>
      <c r="AC2261" t="e">
        <v>#N/A</v>
      </c>
      <c r="AD2261" t="e">
        <v>#N/A</v>
      </c>
      <c r="AE2261" t="e">
        <v>#N/A</v>
      </c>
      <c r="AF2261" t="e">
        <v>#N/A</v>
      </c>
    </row>
    <row r="2262" spans="1:32" x14ac:dyDescent="0.25">
      <c r="A2262" t="e">
        <v>#N/A</v>
      </c>
      <c r="B2262" s="33" t="e">
        <v>#N/A</v>
      </c>
      <c r="C2262" t="e">
        <v>#N/A</v>
      </c>
      <c r="D2262" t="e">
        <v>#N/A</v>
      </c>
      <c r="E2262" s="69" t="e">
        <v>#N/A</v>
      </c>
      <c r="F2262" s="3" t="e">
        <v>#N/A</v>
      </c>
      <c r="G2262" s="3" t="e">
        <v>#N/A</v>
      </c>
      <c r="H2262" s="3" t="e">
        <v>#N/A</v>
      </c>
      <c r="I2262" s="80" t="e">
        <v>#N/A</v>
      </c>
      <c r="J2262" s="80" t="e">
        <v>#N/A</v>
      </c>
      <c r="K2262" s="85" t="e">
        <v>#N/A</v>
      </c>
      <c r="L2262" s="9" t="e">
        <v>#N/A</v>
      </c>
      <c r="M2262" s="93" t="e">
        <v>#N/A</v>
      </c>
      <c r="N2262" s="8" t="e">
        <v>#N/A</v>
      </c>
      <c r="O2262" t="e">
        <v>#N/A</v>
      </c>
      <c r="P2262" t="e">
        <v>#N/A</v>
      </c>
      <c r="Q2262" t="e">
        <v>#N/A</v>
      </c>
      <c r="R2262" s="2" t="e">
        <v>#N/A</v>
      </c>
      <c r="S2262" t="e">
        <v>#N/A</v>
      </c>
      <c r="T2262" s="3" t="e">
        <v>#N/A</v>
      </c>
      <c r="U2262" s="3" t="e">
        <v>#N/A</v>
      </c>
      <c r="V2262" t="e">
        <v>#N/A</v>
      </c>
      <c r="W2262" t="e">
        <v>#N/A</v>
      </c>
      <c r="X2262" t="e">
        <v>#N/A</v>
      </c>
      <c r="Y2262" s="3" t="e">
        <v>#N/A</v>
      </c>
      <c r="Z2262" s="8" t="e">
        <v>#N/A</v>
      </c>
      <c r="AA2262" s="30" t="e">
        <v>#N/A</v>
      </c>
      <c r="AB2262" t="e">
        <v>#N/A</v>
      </c>
      <c r="AC2262" t="e">
        <v>#N/A</v>
      </c>
      <c r="AD2262" t="e">
        <v>#N/A</v>
      </c>
      <c r="AE2262" t="e">
        <v>#N/A</v>
      </c>
      <c r="AF2262" t="e">
        <v>#N/A</v>
      </c>
    </row>
    <row r="2263" spans="1:32" x14ac:dyDescent="0.25">
      <c r="A2263" t="e">
        <v>#N/A</v>
      </c>
      <c r="B2263" s="33" t="e">
        <v>#N/A</v>
      </c>
      <c r="C2263" t="e">
        <v>#N/A</v>
      </c>
      <c r="D2263" t="e">
        <v>#N/A</v>
      </c>
      <c r="E2263" s="69" t="e">
        <v>#N/A</v>
      </c>
      <c r="F2263" s="3" t="e">
        <v>#N/A</v>
      </c>
      <c r="G2263" s="3" t="e">
        <v>#N/A</v>
      </c>
      <c r="H2263" s="3" t="e">
        <v>#N/A</v>
      </c>
      <c r="I2263" s="80" t="e">
        <v>#N/A</v>
      </c>
      <c r="J2263" s="80" t="e">
        <v>#N/A</v>
      </c>
      <c r="K2263" s="85" t="e">
        <v>#N/A</v>
      </c>
      <c r="L2263" s="9" t="e">
        <v>#N/A</v>
      </c>
      <c r="M2263" s="93" t="e">
        <v>#N/A</v>
      </c>
      <c r="N2263" s="8" t="e">
        <v>#N/A</v>
      </c>
      <c r="O2263" t="e">
        <v>#N/A</v>
      </c>
      <c r="P2263" t="e">
        <v>#N/A</v>
      </c>
      <c r="Q2263" t="e">
        <v>#N/A</v>
      </c>
      <c r="R2263" s="2" t="e">
        <v>#N/A</v>
      </c>
      <c r="S2263" t="e">
        <v>#N/A</v>
      </c>
      <c r="T2263" s="3" t="e">
        <v>#N/A</v>
      </c>
      <c r="U2263" s="3" t="e">
        <v>#N/A</v>
      </c>
      <c r="V2263" t="e">
        <v>#N/A</v>
      </c>
      <c r="W2263" t="e">
        <v>#N/A</v>
      </c>
      <c r="X2263" t="e">
        <v>#N/A</v>
      </c>
      <c r="Y2263" s="3" t="e">
        <v>#N/A</v>
      </c>
      <c r="Z2263" s="8" t="e">
        <v>#N/A</v>
      </c>
      <c r="AA2263" s="30" t="e">
        <v>#N/A</v>
      </c>
      <c r="AB2263" t="e">
        <v>#N/A</v>
      </c>
      <c r="AC2263" t="e">
        <v>#N/A</v>
      </c>
      <c r="AD2263" t="e">
        <v>#N/A</v>
      </c>
      <c r="AE2263" t="e">
        <v>#N/A</v>
      </c>
      <c r="AF2263" t="e">
        <v>#N/A</v>
      </c>
    </row>
    <row r="2264" spans="1:32" x14ac:dyDescent="0.25">
      <c r="A2264" t="e">
        <v>#N/A</v>
      </c>
      <c r="B2264" s="33" t="e">
        <v>#N/A</v>
      </c>
      <c r="C2264" t="e">
        <v>#N/A</v>
      </c>
      <c r="D2264" t="e">
        <v>#N/A</v>
      </c>
      <c r="E2264" s="69" t="e">
        <v>#N/A</v>
      </c>
      <c r="F2264" s="3" t="e">
        <v>#N/A</v>
      </c>
      <c r="G2264" s="3" t="e">
        <v>#N/A</v>
      </c>
      <c r="H2264" s="3" t="e">
        <v>#N/A</v>
      </c>
      <c r="I2264" s="80" t="e">
        <v>#N/A</v>
      </c>
      <c r="J2264" s="80" t="e">
        <v>#N/A</v>
      </c>
      <c r="K2264" s="85" t="e">
        <v>#N/A</v>
      </c>
      <c r="L2264" s="9" t="e">
        <v>#N/A</v>
      </c>
      <c r="M2264" s="93" t="e">
        <v>#N/A</v>
      </c>
      <c r="N2264" s="8" t="e">
        <v>#N/A</v>
      </c>
      <c r="O2264" t="e">
        <v>#N/A</v>
      </c>
      <c r="P2264" t="e">
        <v>#N/A</v>
      </c>
      <c r="Q2264" t="e">
        <v>#N/A</v>
      </c>
      <c r="R2264" s="2" t="e">
        <v>#N/A</v>
      </c>
      <c r="S2264" t="e">
        <v>#N/A</v>
      </c>
      <c r="T2264" s="3" t="e">
        <v>#N/A</v>
      </c>
      <c r="U2264" s="3" t="e">
        <v>#N/A</v>
      </c>
      <c r="V2264" t="e">
        <v>#N/A</v>
      </c>
      <c r="W2264" t="e">
        <v>#N/A</v>
      </c>
      <c r="X2264" t="e">
        <v>#N/A</v>
      </c>
      <c r="Y2264" s="3" t="e">
        <v>#N/A</v>
      </c>
      <c r="Z2264" s="8" t="e">
        <v>#N/A</v>
      </c>
      <c r="AA2264" s="30" t="e">
        <v>#N/A</v>
      </c>
      <c r="AB2264" t="e">
        <v>#N/A</v>
      </c>
      <c r="AC2264" t="e">
        <v>#N/A</v>
      </c>
      <c r="AD2264" t="e">
        <v>#N/A</v>
      </c>
      <c r="AE2264" t="e">
        <v>#N/A</v>
      </c>
      <c r="AF2264" t="e">
        <v>#N/A</v>
      </c>
    </row>
    <row r="2265" spans="1:32" x14ac:dyDescent="0.25">
      <c r="A2265" t="e">
        <v>#N/A</v>
      </c>
      <c r="B2265" s="33" t="e">
        <v>#N/A</v>
      </c>
      <c r="C2265" t="e">
        <v>#N/A</v>
      </c>
      <c r="D2265" t="e">
        <v>#N/A</v>
      </c>
      <c r="E2265" s="69" t="e">
        <v>#N/A</v>
      </c>
      <c r="F2265" s="3" t="e">
        <v>#N/A</v>
      </c>
      <c r="G2265" s="3" t="e">
        <v>#N/A</v>
      </c>
      <c r="H2265" s="3" t="e">
        <v>#N/A</v>
      </c>
      <c r="I2265" s="80" t="e">
        <v>#N/A</v>
      </c>
      <c r="J2265" s="80" t="e">
        <v>#N/A</v>
      </c>
      <c r="K2265" s="85" t="e">
        <v>#N/A</v>
      </c>
      <c r="L2265" s="9" t="e">
        <v>#N/A</v>
      </c>
      <c r="M2265" s="93" t="e">
        <v>#N/A</v>
      </c>
      <c r="N2265" s="8" t="e">
        <v>#N/A</v>
      </c>
      <c r="O2265" t="e">
        <v>#N/A</v>
      </c>
      <c r="P2265" t="e">
        <v>#N/A</v>
      </c>
      <c r="Q2265" t="e">
        <v>#N/A</v>
      </c>
      <c r="R2265" s="2" t="e">
        <v>#N/A</v>
      </c>
      <c r="S2265" t="e">
        <v>#N/A</v>
      </c>
      <c r="T2265" s="3" t="e">
        <v>#N/A</v>
      </c>
      <c r="U2265" s="3" t="e">
        <v>#N/A</v>
      </c>
      <c r="V2265" t="e">
        <v>#N/A</v>
      </c>
      <c r="W2265" t="e">
        <v>#N/A</v>
      </c>
      <c r="X2265" t="e">
        <v>#N/A</v>
      </c>
      <c r="Y2265" s="3" t="e">
        <v>#N/A</v>
      </c>
      <c r="Z2265" s="8" t="e">
        <v>#N/A</v>
      </c>
      <c r="AA2265" s="30" t="e">
        <v>#N/A</v>
      </c>
      <c r="AB2265" t="e">
        <v>#N/A</v>
      </c>
      <c r="AC2265" t="e">
        <v>#N/A</v>
      </c>
      <c r="AD2265" t="e">
        <v>#N/A</v>
      </c>
      <c r="AE2265" t="e">
        <v>#N/A</v>
      </c>
      <c r="AF2265" t="e">
        <v>#N/A</v>
      </c>
    </row>
    <row r="2266" spans="1:32" x14ac:dyDescent="0.25">
      <c r="A2266" t="e">
        <v>#N/A</v>
      </c>
      <c r="B2266" s="33" t="e">
        <v>#N/A</v>
      </c>
      <c r="C2266" t="e">
        <v>#N/A</v>
      </c>
      <c r="D2266" t="e">
        <v>#N/A</v>
      </c>
      <c r="E2266" s="69" t="e">
        <v>#N/A</v>
      </c>
      <c r="F2266" s="3" t="e">
        <v>#N/A</v>
      </c>
      <c r="G2266" s="3" t="e">
        <v>#N/A</v>
      </c>
      <c r="H2266" s="3" t="e">
        <v>#N/A</v>
      </c>
      <c r="I2266" s="80" t="e">
        <v>#N/A</v>
      </c>
      <c r="J2266" s="80" t="e">
        <v>#N/A</v>
      </c>
      <c r="K2266" s="85" t="e">
        <v>#N/A</v>
      </c>
      <c r="L2266" s="9" t="e">
        <v>#N/A</v>
      </c>
      <c r="M2266" s="93" t="e">
        <v>#N/A</v>
      </c>
      <c r="N2266" s="8" t="e">
        <v>#N/A</v>
      </c>
      <c r="O2266" t="e">
        <v>#N/A</v>
      </c>
      <c r="P2266" t="e">
        <v>#N/A</v>
      </c>
      <c r="Q2266" t="e">
        <v>#N/A</v>
      </c>
      <c r="R2266" s="2" t="e">
        <v>#N/A</v>
      </c>
      <c r="S2266" t="e">
        <v>#N/A</v>
      </c>
      <c r="T2266" s="3" t="e">
        <v>#N/A</v>
      </c>
      <c r="U2266" s="3" t="e">
        <v>#N/A</v>
      </c>
      <c r="V2266" t="e">
        <v>#N/A</v>
      </c>
      <c r="W2266" t="e">
        <v>#N/A</v>
      </c>
      <c r="X2266" t="e">
        <v>#N/A</v>
      </c>
      <c r="Y2266" s="3" t="e">
        <v>#N/A</v>
      </c>
      <c r="Z2266" s="8" t="e">
        <v>#N/A</v>
      </c>
      <c r="AA2266" s="30" t="e">
        <v>#N/A</v>
      </c>
      <c r="AB2266" t="e">
        <v>#N/A</v>
      </c>
      <c r="AC2266" t="e">
        <v>#N/A</v>
      </c>
      <c r="AD2266" t="e">
        <v>#N/A</v>
      </c>
      <c r="AE2266" t="e">
        <v>#N/A</v>
      </c>
      <c r="AF2266" t="e">
        <v>#N/A</v>
      </c>
    </row>
    <row r="2267" spans="1:32" x14ac:dyDescent="0.25">
      <c r="A2267" t="e">
        <v>#N/A</v>
      </c>
      <c r="B2267" s="33" t="e">
        <v>#N/A</v>
      </c>
      <c r="C2267" t="e">
        <v>#N/A</v>
      </c>
      <c r="D2267" t="e">
        <v>#N/A</v>
      </c>
      <c r="E2267" s="69" t="e">
        <v>#N/A</v>
      </c>
      <c r="F2267" s="3" t="e">
        <v>#N/A</v>
      </c>
      <c r="G2267" s="3" t="e">
        <v>#N/A</v>
      </c>
      <c r="H2267" s="3" t="e">
        <v>#N/A</v>
      </c>
      <c r="I2267" s="80" t="e">
        <v>#N/A</v>
      </c>
      <c r="J2267" s="80" t="e">
        <v>#N/A</v>
      </c>
      <c r="K2267" s="85" t="e">
        <v>#N/A</v>
      </c>
      <c r="L2267" s="9" t="e">
        <v>#N/A</v>
      </c>
      <c r="M2267" s="93" t="e">
        <v>#N/A</v>
      </c>
      <c r="N2267" s="8" t="e">
        <v>#N/A</v>
      </c>
      <c r="O2267" t="e">
        <v>#N/A</v>
      </c>
      <c r="P2267" t="e">
        <v>#N/A</v>
      </c>
      <c r="Q2267" t="e">
        <v>#N/A</v>
      </c>
      <c r="R2267" s="2" t="e">
        <v>#N/A</v>
      </c>
      <c r="S2267" t="e">
        <v>#N/A</v>
      </c>
      <c r="T2267" s="3" t="e">
        <v>#N/A</v>
      </c>
      <c r="U2267" s="3" t="e">
        <v>#N/A</v>
      </c>
      <c r="V2267" t="e">
        <v>#N/A</v>
      </c>
      <c r="W2267" t="e">
        <v>#N/A</v>
      </c>
      <c r="X2267" t="e">
        <v>#N/A</v>
      </c>
      <c r="Y2267" s="3" t="e">
        <v>#N/A</v>
      </c>
      <c r="Z2267" s="8" t="e">
        <v>#N/A</v>
      </c>
      <c r="AA2267" s="30" t="e">
        <v>#N/A</v>
      </c>
      <c r="AB2267" t="e">
        <v>#N/A</v>
      </c>
      <c r="AC2267" t="e">
        <v>#N/A</v>
      </c>
      <c r="AD2267" t="e">
        <v>#N/A</v>
      </c>
      <c r="AE2267" t="e">
        <v>#N/A</v>
      </c>
      <c r="AF2267" t="e">
        <v>#N/A</v>
      </c>
    </row>
    <row r="2268" spans="1:32" x14ac:dyDescent="0.25">
      <c r="A2268" t="e">
        <v>#N/A</v>
      </c>
      <c r="B2268" s="33" t="e">
        <v>#N/A</v>
      </c>
      <c r="C2268" t="e">
        <v>#N/A</v>
      </c>
      <c r="D2268" t="e">
        <v>#N/A</v>
      </c>
      <c r="E2268" s="69" t="e">
        <v>#N/A</v>
      </c>
      <c r="F2268" s="3" t="e">
        <v>#N/A</v>
      </c>
      <c r="G2268" s="3" t="e">
        <v>#N/A</v>
      </c>
      <c r="H2268" s="3" t="e">
        <v>#N/A</v>
      </c>
      <c r="I2268" s="80" t="e">
        <v>#N/A</v>
      </c>
      <c r="J2268" s="80" t="e">
        <v>#N/A</v>
      </c>
      <c r="K2268" s="85" t="e">
        <v>#N/A</v>
      </c>
      <c r="L2268" s="9" t="e">
        <v>#N/A</v>
      </c>
      <c r="M2268" s="93" t="e">
        <v>#N/A</v>
      </c>
      <c r="N2268" s="8" t="e">
        <v>#N/A</v>
      </c>
      <c r="O2268" t="e">
        <v>#N/A</v>
      </c>
      <c r="P2268" t="e">
        <v>#N/A</v>
      </c>
      <c r="Q2268" t="e">
        <v>#N/A</v>
      </c>
      <c r="R2268" s="2" t="e">
        <v>#N/A</v>
      </c>
      <c r="S2268" t="e">
        <v>#N/A</v>
      </c>
      <c r="T2268" s="3" t="e">
        <v>#N/A</v>
      </c>
      <c r="U2268" s="3" t="e">
        <v>#N/A</v>
      </c>
      <c r="V2268" t="e">
        <v>#N/A</v>
      </c>
      <c r="W2268" t="e">
        <v>#N/A</v>
      </c>
      <c r="X2268" t="e">
        <v>#N/A</v>
      </c>
      <c r="Y2268" s="3" t="e">
        <v>#N/A</v>
      </c>
      <c r="Z2268" s="8" t="e">
        <v>#N/A</v>
      </c>
      <c r="AA2268" s="30" t="e">
        <v>#N/A</v>
      </c>
      <c r="AB2268" t="e">
        <v>#N/A</v>
      </c>
      <c r="AC2268" t="e">
        <v>#N/A</v>
      </c>
      <c r="AD2268" t="e">
        <v>#N/A</v>
      </c>
      <c r="AE2268" t="e">
        <v>#N/A</v>
      </c>
      <c r="AF2268" t="e">
        <v>#N/A</v>
      </c>
    </row>
    <row r="2269" spans="1:32" x14ac:dyDescent="0.25">
      <c r="A2269" t="e">
        <v>#N/A</v>
      </c>
      <c r="B2269" s="33" t="e">
        <v>#N/A</v>
      </c>
      <c r="C2269" t="e">
        <v>#N/A</v>
      </c>
      <c r="D2269" t="e">
        <v>#N/A</v>
      </c>
      <c r="E2269" s="69" t="e">
        <v>#N/A</v>
      </c>
      <c r="F2269" s="3" t="e">
        <v>#N/A</v>
      </c>
      <c r="G2269" s="3" t="e">
        <v>#N/A</v>
      </c>
      <c r="H2269" s="3" t="e">
        <v>#N/A</v>
      </c>
      <c r="I2269" s="80" t="e">
        <v>#N/A</v>
      </c>
      <c r="J2269" s="80" t="e">
        <v>#N/A</v>
      </c>
      <c r="K2269" s="85" t="e">
        <v>#N/A</v>
      </c>
      <c r="L2269" s="9" t="e">
        <v>#N/A</v>
      </c>
      <c r="M2269" s="93" t="e">
        <v>#N/A</v>
      </c>
      <c r="N2269" s="8" t="e">
        <v>#N/A</v>
      </c>
      <c r="O2269" t="e">
        <v>#N/A</v>
      </c>
      <c r="P2269" t="e">
        <v>#N/A</v>
      </c>
      <c r="Q2269" t="e">
        <v>#N/A</v>
      </c>
      <c r="R2269" s="2" t="e">
        <v>#N/A</v>
      </c>
      <c r="S2269" t="e">
        <v>#N/A</v>
      </c>
      <c r="T2269" s="3" t="e">
        <v>#N/A</v>
      </c>
      <c r="U2269" s="3" t="e">
        <v>#N/A</v>
      </c>
      <c r="V2269" t="e">
        <v>#N/A</v>
      </c>
      <c r="W2269" t="e">
        <v>#N/A</v>
      </c>
      <c r="X2269" t="e">
        <v>#N/A</v>
      </c>
      <c r="Y2269" s="3" t="e">
        <v>#N/A</v>
      </c>
      <c r="Z2269" s="8" t="e">
        <v>#N/A</v>
      </c>
      <c r="AA2269" s="30" t="e">
        <v>#N/A</v>
      </c>
      <c r="AB2269" t="e">
        <v>#N/A</v>
      </c>
      <c r="AC2269" t="e">
        <v>#N/A</v>
      </c>
      <c r="AD2269" t="e">
        <v>#N/A</v>
      </c>
      <c r="AE2269" t="e">
        <v>#N/A</v>
      </c>
      <c r="AF2269" t="e">
        <v>#N/A</v>
      </c>
    </row>
    <row r="2270" spans="1:32" x14ac:dyDescent="0.25">
      <c r="A2270" t="e">
        <v>#N/A</v>
      </c>
      <c r="B2270" s="33" t="e">
        <v>#N/A</v>
      </c>
      <c r="C2270" t="e">
        <v>#N/A</v>
      </c>
      <c r="D2270" t="e">
        <v>#N/A</v>
      </c>
      <c r="E2270" s="69" t="e">
        <v>#N/A</v>
      </c>
      <c r="F2270" s="3" t="e">
        <v>#N/A</v>
      </c>
      <c r="G2270" s="3" t="e">
        <v>#N/A</v>
      </c>
      <c r="H2270" s="3" t="e">
        <v>#N/A</v>
      </c>
      <c r="I2270" s="80" t="e">
        <v>#N/A</v>
      </c>
      <c r="J2270" s="80" t="e">
        <v>#N/A</v>
      </c>
      <c r="K2270" s="85" t="e">
        <v>#N/A</v>
      </c>
      <c r="L2270" s="9" t="e">
        <v>#N/A</v>
      </c>
      <c r="M2270" s="93" t="e">
        <v>#N/A</v>
      </c>
      <c r="N2270" s="8" t="e">
        <v>#N/A</v>
      </c>
      <c r="O2270" t="e">
        <v>#N/A</v>
      </c>
      <c r="P2270" t="e">
        <v>#N/A</v>
      </c>
      <c r="Q2270" t="e">
        <v>#N/A</v>
      </c>
      <c r="R2270" s="2" t="e">
        <v>#N/A</v>
      </c>
      <c r="S2270" t="e">
        <v>#N/A</v>
      </c>
      <c r="T2270" s="3" t="e">
        <v>#N/A</v>
      </c>
      <c r="U2270" s="3" t="e">
        <v>#N/A</v>
      </c>
      <c r="V2270" t="e">
        <v>#N/A</v>
      </c>
      <c r="W2270" t="e">
        <v>#N/A</v>
      </c>
      <c r="X2270" t="e">
        <v>#N/A</v>
      </c>
      <c r="Y2270" s="3" t="e">
        <v>#N/A</v>
      </c>
      <c r="Z2270" s="8" t="e">
        <v>#N/A</v>
      </c>
      <c r="AA2270" s="30" t="e">
        <v>#N/A</v>
      </c>
      <c r="AB2270" t="e">
        <v>#N/A</v>
      </c>
      <c r="AC2270" t="e">
        <v>#N/A</v>
      </c>
      <c r="AD2270" t="e">
        <v>#N/A</v>
      </c>
      <c r="AE2270" t="e">
        <v>#N/A</v>
      </c>
      <c r="AF2270" t="e">
        <v>#N/A</v>
      </c>
    </row>
    <row r="2271" spans="1:32" x14ac:dyDescent="0.25">
      <c r="A2271" t="e">
        <v>#N/A</v>
      </c>
      <c r="B2271" s="33" t="e">
        <v>#N/A</v>
      </c>
      <c r="C2271" t="e">
        <v>#N/A</v>
      </c>
      <c r="D2271" t="e">
        <v>#N/A</v>
      </c>
      <c r="E2271" s="69" t="e">
        <v>#N/A</v>
      </c>
      <c r="F2271" s="3" t="e">
        <v>#N/A</v>
      </c>
      <c r="G2271" s="3" t="e">
        <v>#N/A</v>
      </c>
      <c r="H2271" s="3" t="e">
        <v>#N/A</v>
      </c>
      <c r="I2271" s="80" t="e">
        <v>#N/A</v>
      </c>
      <c r="J2271" s="80" t="e">
        <v>#N/A</v>
      </c>
      <c r="K2271" s="85" t="e">
        <v>#N/A</v>
      </c>
      <c r="L2271" s="9" t="e">
        <v>#N/A</v>
      </c>
      <c r="M2271" s="93" t="e">
        <v>#N/A</v>
      </c>
      <c r="N2271" s="8" t="e">
        <v>#N/A</v>
      </c>
      <c r="O2271" t="e">
        <v>#N/A</v>
      </c>
      <c r="P2271" t="e">
        <v>#N/A</v>
      </c>
      <c r="Q2271" t="e">
        <v>#N/A</v>
      </c>
      <c r="R2271" s="2" t="e">
        <v>#N/A</v>
      </c>
      <c r="S2271" t="e">
        <v>#N/A</v>
      </c>
      <c r="T2271" s="3" t="e">
        <v>#N/A</v>
      </c>
      <c r="U2271" s="3" t="e">
        <v>#N/A</v>
      </c>
      <c r="V2271" t="e">
        <v>#N/A</v>
      </c>
      <c r="W2271" t="e">
        <v>#N/A</v>
      </c>
      <c r="X2271" t="e">
        <v>#N/A</v>
      </c>
      <c r="Y2271" s="3" t="e">
        <v>#N/A</v>
      </c>
      <c r="Z2271" s="8" t="e">
        <v>#N/A</v>
      </c>
      <c r="AA2271" s="30" t="e">
        <v>#N/A</v>
      </c>
      <c r="AB2271" t="e">
        <v>#N/A</v>
      </c>
      <c r="AC2271" t="e">
        <v>#N/A</v>
      </c>
      <c r="AD2271" t="e">
        <v>#N/A</v>
      </c>
      <c r="AE2271" t="e">
        <v>#N/A</v>
      </c>
      <c r="AF2271" t="e">
        <v>#N/A</v>
      </c>
    </row>
    <row r="2272" spans="1:32" x14ac:dyDescent="0.25">
      <c r="A2272" t="e">
        <v>#N/A</v>
      </c>
      <c r="B2272" s="33" t="e">
        <v>#N/A</v>
      </c>
      <c r="C2272" t="e">
        <v>#N/A</v>
      </c>
      <c r="D2272" t="e">
        <v>#N/A</v>
      </c>
      <c r="E2272" s="69" t="e">
        <v>#N/A</v>
      </c>
      <c r="F2272" s="3" t="e">
        <v>#N/A</v>
      </c>
      <c r="G2272" s="3" t="e">
        <v>#N/A</v>
      </c>
      <c r="H2272" s="3" t="e">
        <v>#N/A</v>
      </c>
      <c r="I2272" s="80" t="e">
        <v>#N/A</v>
      </c>
      <c r="J2272" s="80" t="e">
        <v>#N/A</v>
      </c>
      <c r="K2272" s="85" t="e">
        <v>#N/A</v>
      </c>
      <c r="L2272" s="9" t="e">
        <v>#N/A</v>
      </c>
      <c r="M2272" s="93" t="e">
        <v>#N/A</v>
      </c>
      <c r="N2272" s="8" t="e">
        <v>#N/A</v>
      </c>
      <c r="O2272" t="e">
        <v>#N/A</v>
      </c>
      <c r="P2272" t="e">
        <v>#N/A</v>
      </c>
      <c r="Q2272" t="e">
        <v>#N/A</v>
      </c>
      <c r="R2272" s="2" t="e">
        <v>#N/A</v>
      </c>
      <c r="S2272" t="e">
        <v>#N/A</v>
      </c>
      <c r="T2272" s="3" t="e">
        <v>#N/A</v>
      </c>
      <c r="U2272" s="3" t="e">
        <v>#N/A</v>
      </c>
      <c r="V2272" t="e">
        <v>#N/A</v>
      </c>
      <c r="W2272" t="e">
        <v>#N/A</v>
      </c>
      <c r="X2272" t="e">
        <v>#N/A</v>
      </c>
      <c r="Y2272" s="3" t="e">
        <v>#N/A</v>
      </c>
      <c r="Z2272" s="8" t="e">
        <v>#N/A</v>
      </c>
      <c r="AA2272" s="30" t="e">
        <v>#N/A</v>
      </c>
      <c r="AB2272" t="e">
        <v>#N/A</v>
      </c>
      <c r="AC2272" t="e">
        <v>#N/A</v>
      </c>
      <c r="AD2272" t="e">
        <v>#N/A</v>
      </c>
      <c r="AE2272" t="e">
        <v>#N/A</v>
      </c>
      <c r="AF2272" t="e">
        <v>#N/A</v>
      </c>
    </row>
    <row r="2273" spans="1:32" x14ac:dyDescent="0.25">
      <c r="A2273" t="e">
        <v>#N/A</v>
      </c>
      <c r="B2273" s="33" t="e">
        <v>#N/A</v>
      </c>
      <c r="C2273" t="e">
        <v>#N/A</v>
      </c>
      <c r="D2273" t="e">
        <v>#N/A</v>
      </c>
      <c r="E2273" s="69" t="e">
        <v>#N/A</v>
      </c>
      <c r="F2273" s="3" t="e">
        <v>#N/A</v>
      </c>
      <c r="G2273" s="3" t="e">
        <v>#N/A</v>
      </c>
      <c r="H2273" s="3" t="e">
        <v>#N/A</v>
      </c>
      <c r="I2273" s="80" t="e">
        <v>#N/A</v>
      </c>
      <c r="J2273" s="80" t="e">
        <v>#N/A</v>
      </c>
      <c r="K2273" s="85" t="e">
        <v>#N/A</v>
      </c>
      <c r="L2273" s="9" t="e">
        <v>#N/A</v>
      </c>
      <c r="M2273" s="93" t="e">
        <v>#N/A</v>
      </c>
      <c r="N2273" s="8" t="e">
        <v>#N/A</v>
      </c>
      <c r="O2273" t="e">
        <v>#N/A</v>
      </c>
      <c r="P2273" t="e">
        <v>#N/A</v>
      </c>
      <c r="Q2273" t="e">
        <v>#N/A</v>
      </c>
      <c r="R2273" s="2" t="e">
        <v>#N/A</v>
      </c>
      <c r="S2273" t="e">
        <v>#N/A</v>
      </c>
      <c r="T2273" s="3" t="e">
        <v>#N/A</v>
      </c>
      <c r="U2273" s="3" t="e">
        <v>#N/A</v>
      </c>
      <c r="V2273" t="e">
        <v>#N/A</v>
      </c>
      <c r="W2273" t="e">
        <v>#N/A</v>
      </c>
      <c r="X2273" t="e">
        <v>#N/A</v>
      </c>
      <c r="Y2273" s="3" t="e">
        <v>#N/A</v>
      </c>
      <c r="Z2273" s="8" t="e">
        <v>#N/A</v>
      </c>
      <c r="AA2273" s="30" t="e">
        <v>#N/A</v>
      </c>
      <c r="AB2273" t="e">
        <v>#N/A</v>
      </c>
      <c r="AC2273" t="e">
        <v>#N/A</v>
      </c>
      <c r="AD2273" t="e">
        <v>#N/A</v>
      </c>
      <c r="AE2273" t="e">
        <v>#N/A</v>
      </c>
      <c r="AF2273" t="e">
        <v>#N/A</v>
      </c>
    </row>
    <row r="2274" spans="1:32" x14ac:dyDescent="0.25">
      <c r="A2274" t="e">
        <v>#N/A</v>
      </c>
      <c r="B2274" s="33" t="e">
        <v>#N/A</v>
      </c>
      <c r="C2274" t="e">
        <v>#N/A</v>
      </c>
      <c r="D2274" t="e">
        <v>#N/A</v>
      </c>
      <c r="E2274" s="69" t="e">
        <v>#N/A</v>
      </c>
      <c r="F2274" s="3" t="e">
        <v>#N/A</v>
      </c>
      <c r="G2274" s="3" t="e">
        <v>#N/A</v>
      </c>
      <c r="H2274" s="3" t="e">
        <v>#N/A</v>
      </c>
      <c r="I2274" s="80" t="e">
        <v>#N/A</v>
      </c>
      <c r="J2274" s="80" t="e">
        <v>#N/A</v>
      </c>
      <c r="K2274" s="85" t="e">
        <v>#N/A</v>
      </c>
      <c r="L2274" s="9" t="e">
        <v>#N/A</v>
      </c>
      <c r="M2274" s="93" t="e">
        <v>#N/A</v>
      </c>
      <c r="N2274" s="8" t="e">
        <v>#N/A</v>
      </c>
      <c r="O2274" t="e">
        <v>#N/A</v>
      </c>
      <c r="P2274" t="e">
        <v>#N/A</v>
      </c>
      <c r="Q2274" t="e">
        <v>#N/A</v>
      </c>
      <c r="R2274" s="2" t="e">
        <v>#N/A</v>
      </c>
      <c r="S2274" t="e">
        <v>#N/A</v>
      </c>
      <c r="T2274" s="3" t="e">
        <v>#N/A</v>
      </c>
      <c r="U2274" s="3" t="e">
        <v>#N/A</v>
      </c>
      <c r="V2274" t="e">
        <v>#N/A</v>
      </c>
      <c r="W2274" t="e">
        <v>#N/A</v>
      </c>
      <c r="X2274" t="e">
        <v>#N/A</v>
      </c>
      <c r="Y2274" s="3" t="e">
        <v>#N/A</v>
      </c>
      <c r="Z2274" s="8" t="e">
        <v>#N/A</v>
      </c>
      <c r="AA2274" s="30" t="e">
        <v>#N/A</v>
      </c>
      <c r="AB2274" t="e">
        <v>#N/A</v>
      </c>
      <c r="AC2274" t="e">
        <v>#N/A</v>
      </c>
      <c r="AD2274" t="e">
        <v>#N/A</v>
      </c>
      <c r="AE2274" t="e">
        <v>#N/A</v>
      </c>
      <c r="AF2274" t="e">
        <v>#N/A</v>
      </c>
    </row>
    <row r="2275" spans="1:32" x14ac:dyDescent="0.25">
      <c r="A2275" t="e">
        <v>#N/A</v>
      </c>
      <c r="B2275" s="33" t="e">
        <v>#N/A</v>
      </c>
      <c r="C2275" t="e">
        <v>#N/A</v>
      </c>
      <c r="D2275" t="e">
        <v>#N/A</v>
      </c>
      <c r="E2275" s="69" t="e">
        <v>#N/A</v>
      </c>
      <c r="F2275" s="3" t="e">
        <v>#N/A</v>
      </c>
      <c r="G2275" s="3" t="e">
        <v>#N/A</v>
      </c>
      <c r="H2275" s="3" t="e">
        <v>#N/A</v>
      </c>
      <c r="I2275" s="80" t="e">
        <v>#N/A</v>
      </c>
      <c r="J2275" s="80" t="e">
        <v>#N/A</v>
      </c>
      <c r="K2275" s="85" t="e">
        <v>#N/A</v>
      </c>
      <c r="L2275" s="9" t="e">
        <v>#N/A</v>
      </c>
      <c r="M2275" s="93" t="e">
        <v>#N/A</v>
      </c>
      <c r="N2275" s="8" t="e">
        <v>#N/A</v>
      </c>
      <c r="O2275" t="e">
        <v>#N/A</v>
      </c>
      <c r="P2275" t="e">
        <v>#N/A</v>
      </c>
      <c r="Q2275" t="e">
        <v>#N/A</v>
      </c>
      <c r="R2275" s="2" t="e">
        <v>#N/A</v>
      </c>
      <c r="S2275" t="e">
        <v>#N/A</v>
      </c>
      <c r="T2275" s="3" t="e">
        <v>#N/A</v>
      </c>
      <c r="U2275" s="3" t="e">
        <v>#N/A</v>
      </c>
      <c r="V2275" t="e">
        <v>#N/A</v>
      </c>
      <c r="W2275" t="e">
        <v>#N/A</v>
      </c>
      <c r="X2275" t="e">
        <v>#N/A</v>
      </c>
      <c r="Y2275" s="3" t="e">
        <v>#N/A</v>
      </c>
      <c r="Z2275" s="8" t="e">
        <v>#N/A</v>
      </c>
      <c r="AA2275" s="30" t="e">
        <v>#N/A</v>
      </c>
      <c r="AB2275" t="e">
        <v>#N/A</v>
      </c>
      <c r="AC2275" t="e">
        <v>#N/A</v>
      </c>
      <c r="AD2275" t="e">
        <v>#N/A</v>
      </c>
      <c r="AE2275" t="e">
        <v>#N/A</v>
      </c>
      <c r="AF2275" t="e">
        <v>#N/A</v>
      </c>
    </row>
    <row r="2276" spans="1:32" x14ac:dyDescent="0.25">
      <c r="A2276" t="e">
        <v>#N/A</v>
      </c>
      <c r="B2276" s="33" t="e">
        <v>#N/A</v>
      </c>
      <c r="C2276" t="e">
        <v>#N/A</v>
      </c>
      <c r="D2276" t="e">
        <v>#N/A</v>
      </c>
      <c r="E2276" s="69" t="e">
        <v>#N/A</v>
      </c>
      <c r="F2276" s="3" t="e">
        <v>#N/A</v>
      </c>
      <c r="G2276" s="3" t="e">
        <v>#N/A</v>
      </c>
      <c r="H2276" s="3" t="e">
        <v>#N/A</v>
      </c>
      <c r="I2276" s="80" t="e">
        <v>#N/A</v>
      </c>
      <c r="J2276" s="80" t="e">
        <v>#N/A</v>
      </c>
      <c r="K2276" s="85" t="e">
        <v>#N/A</v>
      </c>
      <c r="L2276" s="9" t="e">
        <v>#N/A</v>
      </c>
      <c r="M2276" s="93" t="e">
        <v>#N/A</v>
      </c>
      <c r="N2276" s="8" t="e">
        <v>#N/A</v>
      </c>
      <c r="O2276" t="e">
        <v>#N/A</v>
      </c>
      <c r="P2276" t="e">
        <v>#N/A</v>
      </c>
      <c r="Q2276" t="e">
        <v>#N/A</v>
      </c>
      <c r="R2276" s="2" t="e">
        <v>#N/A</v>
      </c>
      <c r="S2276" t="e">
        <v>#N/A</v>
      </c>
      <c r="T2276" s="3" t="e">
        <v>#N/A</v>
      </c>
      <c r="U2276" s="3" t="e">
        <v>#N/A</v>
      </c>
      <c r="V2276" t="e">
        <v>#N/A</v>
      </c>
      <c r="W2276" t="e">
        <v>#N/A</v>
      </c>
      <c r="X2276" t="e">
        <v>#N/A</v>
      </c>
      <c r="Y2276" s="3" t="e">
        <v>#N/A</v>
      </c>
      <c r="Z2276" s="8" t="e">
        <v>#N/A</v>
      </c>
      <c r="AA2276" s="30" t="e">
        <v>#N/A</v>
      </c>
      <c r="AB2276" t="e">
        <v>#N/A</v>
      </c>
      <c r="AC2276" t="e">
        <v>#N/A</v>
      </c>
      <c r="AD2276" t="e">
        <v>#N/A</v>
      </c>
      <c r="AE2276" t="e">
        <v>#N/A</v>
      </c>
      <c r="AF2276" t="e">
        <v>#N/A</v>
      </c>
    </row>
    <row r="2277" spans="1:32" x14ac:dyDescent="0.25">
      <c r="A2277" t="e">
        <v>#N/A</v>
      </c>
      <c r="B2277" s="33" t="e">
        <v>#N/A</v>
      </c>
      <c r="C2277" t="e">
        <v>#N/A</v>
      </c>
      <c r="D2277" t="e">
        <v>#N/A</v>
      </c>
      <c r="E2277" s="69" t="e">
        <v>#N/A</v>
      </c>
      <c r="F2277" s="3" t="e">
        <v>#N/A</v>
      </c>
      <c r="G2277" s="3" t="e">
        <v>#N/A</v>
      </c>
      <c r="H2277" s="3" t="e">
        <v>#N/A</v>
      </c>
      <c r="I2277" s="80" t="e">
        <v>#N/A</v>
      </c>
      <c r="J2277" s="80" t="e">
        <v>#N/A</v>
      </c>
      <c r="K2277" s="85" t="e">
        <v>#N/A</v>
      </c>
      <c r="L2277" s="9" t="e">
        <v>#N/A</v>
      </c>
      <c r="M2277" s="93" t="e">
        <v>#N/A</v>
      </c>
      <c r="N2277" s="8" t="e">
        <v>#N/A</v>
      </c>
      <c r="O2277" t="e">
        <v>#N/A</v>
      </c>
      <c r="P2277" t="e">
        <v>#N/A</v>
      </c>
      <c r="Q2277" t="e">
        <v>#N/A</v>
      </c>
      <c r="R2277" s="2" t="e">
        <v>#N/A</v>
      </c>
      <c r="S2277" t="e">
        <v>#N/A</v>
      </c>
      <c r="T2277" s="3" t="e">
        <v>#N/A</v>
      </c>
      <c r="U2277" s="3" t="e">
        <v>#N/A</v>
      </c>
      <c r="V2277" t="e">
        <v>#N/A</v>
      </c>
      <c r="W2277" t="e">
        <v>#N/A</v>
      </c>
      <c r="X2277" t="e">
        <v>#N/A</v>
      </c>
      <c r="Y2277" s="3" t="e">
        <v>#N/A</v>
      </c>
      <c r="Z2277" s="8" t="e">
        <v>#N/A</v>
      </c>
      <c r="AA2277" s="30" t="e">
        <v>#N/A</v>
      </c>
      <c r="AB2277" t="e">
        <v>#N/A</v>
      </c>
      <c r="AC2277" t="e">
        <v>#N/A</v>
      </c>
      <c r="AD2277" t="e">
        <v>#N/A</v>
      </c>
      <c r="AE2277" t="e">
        <v>#N/A</v>
      </c>
      <c r="AF2277" t="e">
        <v>#N/A</v>
      </c>
    </row>
    <row r="2278" spans="1:32" x14ac:dyDescent="0.25">
      <c r="A2278" t="e">
        <v>#N/A</v>
      </c>
      <c r="B2278" s="33" t="e">
        <v>#N/A</v>
      </c>
      <c r="C2278" t="e">
        <v>#N/A</v>
      </c>
      <c r="D2278" t="e">
        <v>#N/A</v>
      </c>
      <c r="E2278" s="69" t="e">
        <v>#N/A</v>
      </c>
      <c r="F2278" s="3" t="e">
        <v>#N/A</v>
      </c>
      <c r="G2278" s="3" t="e">
        <v>#N/A</v>
      </c>
      <c r="H2278" s="3" t="e">
        <v>#N/A</v>
      </c>
      <c r="I2278" s="80" t="e">
        <v>#N/A</v>
      </c>
      <c r="J2278" s="80" t="e">
        <v>#N/A</v>
      </c>
      <c r="K2278" s="85" t="e">
        <v>#N/A</v>
      </c>
      <c r="L2278" s="9" t="e">
        <v>#N/A</v>
      </c>
      <c r="M2278" s="93" t="e">
        <v>#N/A</v>
      </c>
      <c r="N2278" s="8" t="e">
        <v>#N/A</v>
      </c>
      <c r="O2278" t="e">
        <v>#N/A</v>
      </c>
      <c r="P2278" t="e">
        <v>#N/A</v>
      </c>
      <c r="Q2278" t="e">
        <v>#N/A</v>
      </c>
      <c r="R2278" s="2" t="e">
        <v>#N/A</v>
      </c>
      <c r="S2278" t="e">
        <v>#N/A</v>
      </c>
      <c r="T2278" s="3" t="e">
        <v>#N/A</v>
      </c>
      <c r="U2278" s="3" t="e">
        <v>#N/A</v>
      </c>
      <c r="V2278" t="e">
        <v>#N/A</v>
      </c>
      <c r="W2278" t="e">
        <v>#N/A</v>
      </c>
      <c r="X2278" t="e">
        <v>#N/A</v>
      </c>
      <c r="Y2278" s="3" t="e">
        <v>#N/A</v>
      </c>
      <c r="Z2278" s="8" t="e">
        <v>#N/A</v>
      </c>
      <c r="AA2278" s="30" t="e">
        <v>#N/A</v>
      </c>
      <c r="AB2278" t="e">
        <v>#N/A</v>
      </c>
      <c r="AC2278" t="e">
        <v>#N/A</v>
      </c>
      <c r="AD2278" t="e">
        <v>#N/A</v>
      </c>
      <c r="AE2278" t="e">
        <v>#N/A</v>
      </c>
      <c r="AF2278" t="e">
        <v>#N/A</v>
      </c>
    </row>
    <row r="2279" spans="1:32" x14ac:dyDescent="0.25">
      <c r="A2279" t="e">
        <v>#N/A</v>
      </c>
      <c r="B2279" s="33" t="e">
        <v>#N/A</v>
      </c>
      <c r="C2279" t="e">
        <v>#N/A</v>
      </c>
      <c r="D2279" t="e">
        <v>#N/A</v>
      </c>
      <c r="E2279" s="69" t="e">
        <v>#N/A</v>
      </c>
      <c r="F2279" s="3" t="e">
        <v>#N/A</v>
      </c>
      <c r="G2279" s="3" t="e">
        <v>#N/A</v>
      </c>
      <c r="H2279" s="3" t="e">
        <v>#N/A</v>
      </c>
      <c r="I2279" s="80" t="e">
        <v>#N/A</v>
      </c>
      <c r="J2279" s="80" t="e">
        <v>#N/A</v>
      </c>
      <c r="K2279" s="85" t="e">
        <v>#N/A</v>
      </c>
      <c r="L2279" s="9" t="e">
        <v>#N/A</v>
      </c>
      <c r="M2279" s="93" t="e">
        <v>#N/A</v>
      </c>
      <c r="N2279" s="8" t="e">
        <v>#N/A</v>
      </c>
      <c r="O2279" t="e">
        <v>#N/A</v>
      </c>
      <c r="P2279" t="e">
        <v>#N/A</v>
      </c>
      <c r="Q2279" t="e">
        <v>#N/A</v>
      </c>
      <c r="R2279" s="2" t="e">
        <v>#N/A</v>
      </c>
      <c r="S2279" t="e">
        <v>#N/A</v>
      </c>
      <c r="T2279" s="3" t="e">
        <v>#N/A</v>
      </c>
      <c r="U2279" s="3" t="e">
        <v>#N/A</v>
      </c>
      <c r="V2279" t="e">
        <v>#N/A</v>
      </c>
      <c r="W2279" t="e">
        <v>#N/A</v>
      </c>
      <c r="X2279" t="e">
        <v>#N/A</v>
      </c>
      <c r="Y2279" s="3" t="e">
        <v>#N/A</v>
      </c>
      <c r="Z2279" s="8" t="e">
        <v>#N/A</v>
      </c>
      <c r="AA2279" s="30" t="e">
        <v>#N/A</v>
      </c>
      <c r="AB2279" t="e">
        <v>#N/A</v>
      </c>
      <c r="AC2279" t="e">
        <v>#N/A</v>
      </c>
      <c r="AD2279" t="e">
        <v>#N/A</v>
      </c>
      <c r="AE2279" t="e">
        <v>#N/A</v>
      </c>
      <c r="AF2279" t="e">
        <v>#N/A</v>
      </c>
    </row>
    <row r="2280" spans="1:32" x14ac:dyDescent="0.25">
      <c r="A2280" t="e">
        <v>#N/A</v>
      </c>
      <c r="B2280" s="33" t="e">
        <v>#N/A</v>
      </c>
      <c r="C2280" t="e">
        <v>#N/A</v>
      </c>
      <c r="D2280" t="e">
        <v>#N/A</v>
      </c>
      <c r="E2280" s="69" t="e">
        <v>#N/A</v>
      </c>
      <c r="F2280" s="3" t="e">
        <v>#N/A</v>
      </c>
      <c r="G2280" s="3" t="e">
        <v>#N/A</v>
      </c>
      <c r="H2280" s="3" t="e">
        <v>#N/A</v>
      </c>
      <c r="I2280" s="80" t="e">
        <v>#N/A</v>
      </c>
      <c r="J2280" s="80" t="e">
        <v>#N/A</v>
      </c>
      <c r="K2280" s="85" t="e">
        <v>#N/A</v>
      </c>
      <c r="L2280" s="9" t="e">
        <v>#N/A</v>
      </c>
      <c r="M2280" s="93" t="e">
        <v>#N/A</v>
      </c>
      <c r="N2280" s="8" t="e">
        <v>#N/A</v>
      </c>
      <c r="O2280" t="e">
        <v>#N/A</v>
      </c>
      <c r="P2280" t="e">
        <v>#N/A</v>
      </c>
      <c r="Q2280" t="e">
        <v>#N/A</v>
      </c>
      <c r="R2280" s="2" t="e">
        <v>#N/A</v>
      </c>
      <c r="S2280" t="e">
        <v>#N/A</v>
      </c>
      <c r="T2280" s="3" t="e">
        <v>#N/A</v>
      </c>
      <c r="U2280" s="3" t="e">
        <v>#N/A</v>
      </c>
      <c r="V2280" t="e">
        <v>#N/A</v>
      </c>
      <c r="W2280" t="e">
        <v>#N/A</v>
      </c>
      <c r="X2280" t="e">
        <v>#N/A</v>
      </c>
      <c r="Y2280" s="3" t="e">
        <v>#N/A</v>
      </c>
      <c r="Z2280" s="8" t="e">
        <v>#N/A</v>
      </c>
      <c r="AA2280" s="30" t="e">
        <v>#N/A</v>
      </c>
      <c r="AB2280" t="e">
        <v>#N/A</v>
      </c>
      <c r="AC2280" t="e">
        <v>#N/A</v>
      </c>
      <c r="AD2280" t="e">
        <v>#N/A</v>
      </c>
      <c r="AE2280" t="e">
        <v>#N/A</v>
      </c>
      <c r="AF2280" t="e">
        <v>#N/A</v>
      </c>
    </row>
    <row r="2281" spans="1:32" x14ac:dyDescent="0.25">
      <c r="A2281" t="e">
        <v>#N/A</v>
      </c>
      <c r="B2281" s="33" t="e">
        <v>#N/A</v>
      </c>
      <c r="C2281" t="e">
        <v>#N/A</v>
      </c>
      <c r="D2281" t="e">
        <v>#N/A</v>
      </c>
      <c r="E2281" s="69" t="e">
        <v>#N/A</v>
      </c>
      <c r="F2281" s="3" t="e">
        <v>#N/A</v>
      </c>
      <c r="G2281" s="3" t="e">
        <v>#N/A</v>
      </c>
      <c r="H2281" s="3" t="e">
        <v>#N/A</v>
      </c>
      <c r="I2281" s="80" t="e">
        <v>#N/A</v>
      </c>
      <c r="J2281" s="80" t="e">
        <v>#N/A</v>
      </c>
      <c r="K2281" s="85" t="e">
        <v>#N/A</v>
      </c>
      <c r="L2281" s="9" t="e">
        <v>#N/A</v>
      </c>
      <c r="M2281" s="93" t="e">
        <v>#N/A</v>
      </c>
      <c r="N2281" s="8" t="e">
        <v>#N/A</v>
      </c>
      <c r="O2281" t="e">
        <v>#N/A</v>
      </c>
      <c r="P2281" t="e">
        <v>#N/A</v>
      </c>
      <c r="Q2281" t="e">
        <v>#N/A</v>
      </c>
      <c r="R2281" s="2" t="e">
        <v>#N/A</v>
      </c>
      <c r="S2281" t="e">
        <v>#N/A</v>
      </c>
      <c r="T2281" s="3" t="e">
        <v>#N/A</v>
      </c>
      <c r="U2281" s="3" t="e">
        <v>#N/A</v>
      </c>
      <c r="V2281" t="e">
        <v>#N/A</v>
      </c>
      <c r="W2281" t="e">
        <v>#N/A</v>
      </c>
      <c r="X2281" t="e">
        <v>#N/A</v>
      </c>
      <c r="Y2281" s="3" t="e">
        <v>#N/A</v>
      </c>
      <c r="Z2281" s="8" t="e">
        <v>#N/A</v>
      </c>
      <c r="AA2281" s="30" t="e">
        <v>#N/A</v>
      </c>
      <c r="AB2281" t="e">
        <v>#N/A</v>
      </c>
      <c r="AC2281" t="e">
        <v>#N/A</v>
      </c>
      <c r="AD2281" t="e">
        <v>#N/A</v>
      </c>
      <c r="AE2281" t="e">
        <v>#N/A</v>
      </c>
      <c r="AF2281" t="e">
        <v>#N/A</v>
      </c>
    </row>
    <row r="2282" spans="1:32" x14ac:dyDescent="0.25">
      <c r="A2282" t="e">
        <v>#N/A</v>
      </c>
      <c r="B2282" s="33" t="e">
        <v>#N/A</v>
      </c>
      <c r="C2282" t="e">
        <v>#N/A</v>
      </c>
      <c r="D2282" t="e">
        <v>#N/A</v>
      </c>
      <c r="E2282" s="69" t="e">
        <v>#N/A</v>
      </c>
      <c r="F2282" s="3" t="e">
        <v>#N/A</v>
      </c>
      <c r="G2282" s="3" t="e">
        <v>#N/A</v>
      </c>
      <c r="H2282" s="3" t="e">
        <v>#N/A</v>
      </c>
      <c r="I2282" s="80" t="e">
        <v>#N/A</v>
      </c>
      <c r="J2282" s="80" t="e">
        <v>#N/A</v>
      </c>
      <c r="K2282" s="85" t="e">
        <v>#N/A</v>
      </c>
      <c r="L2282" s="9" t="e">
        <v>#N/A</v>
      </c>
      <c r="M2282" s="93" t="e">
        <v>#N/A</v>
      </c>
      <c r="N2282" s="8" t="e">
        <v>#N/A</v>
      </c>
      <c r="O2282" t="e">
        <v>#N/A</v>
      </c>
      <c r="P2282" t="e">
        <v>#N/A</v>
      </c>
      <c r="Q2282" t="e">
        <v>#N/A</v>
      </c>
      <c r="R2282" s="2" t="e">
        <v>#N/A</v>
      </c>
      <c r="S2282" t="e">
        <v>#N/A</v>
      </c>
      <c r="T2282" s="3" t="e">
        <v>#N/A</v>
      </c>
      <c r="U2282" s="3" t="e">
        <v>#N/A</v>
      </c>
      <c r="V2282" t="e">
        <v>#N/A</v>
      </c>
      <c r="W2282" t="e">
        <v>#N/A</v>
      </c>
      <c r="X2282" t="e">
        <v>#N/A</v>
      </c>
      <c r="Y2282" s="3" t="e">
        <v>#N/A</v>
      </c>
      <c r="Z2282" s="8" t="e">
        <v>#N/A</v>
      </c>
      <c r="AA2282" s="30" t="e">
        <v>#N/A</v>
      </c>
      <c r="AB2282" t="e">
        <v>#N/A</v>
      </c>
      <c r="AC2282" t="e">
        <v>#N/A</v>
      </c>
      <c r="AD2282" t="e">
        <v>#N/A</v>
      </c>
      <c r="AE2282" t="e">
        <v>#N/A</v>
      </c>
      <c r="AF2282" t="e">
        <v>#N/A</v>
      </c>
    </row>
    <row r="2283" spans="1:32" x14ac:dyDescent="0.25">
      <c r="A2283" t="e">
        <v>#N/A</v>
      </c>
      <c r="B2283" s="33" t="e">
        <v>#N/A</v>
      </c>
      <c r="C2283" t="e">
        <v>#N/A</v>
      </c>
      <c r="D2283" t="e">
        <v>#N/A</v>
      </c>
      <c r="E2283" s="69" t="e">
        <v>#N/A</v>
      </c>
      <c r="F2283" s="3" t="e">
        <v>#N/A</v>
      </c>
      <c r="G2283" s="3" t="e">
        <v>#N/A</v>
      </c>
      <c r="H2283" s="3" t="e">
        <v>#N/A</v>
      </c>
      <c r="I2283" s="80" t="e">
        <v>#N/A</v>
      </c>
      <c r="J2283" s="80" t="e">
        <v>#N/A</v>
      </c>
      <c r="K2283" s="85" t="e">
        <v>#N/A</v>
      </c>
      <c r="L2283" s="9" t="e">
        <v>#N/A</v>
      </c>
      <c r="M2283" s="93" t="e">
        <v>#N/A</v>
      </c>
      <c r="N2283" s="8" t="e">
        <v>#N/A</v>
      </c>
      <c r="O2283" t="e">
        <v>#N/A</v>
      </c>
      <c r="P2283" t="e">
        <v>#N/A</v>
      </c>
      <c r="Q2283" t="e">
        <v>#N/A</v>
      </c>
      <c r="R2283" s="2" t="e">
        <v>#N/A</v>
      </c>
      <c r="S2283" t="e">
        <v>#N/A</v>
      </c>
      <c r="T2283" s="3" t="e">
        <v>#N/A</v>
      </c>
      <c r="U2283" s="3" t="e">
        <v>#N/A</v>
      </c>
      <c r="V2283" t="e">
        <v>#N/A</v>
      </c>
      <c r="W2283" t="e">
        <v>#N/A</v>
      </c>
      <c r="X2283" t="e">
        <v>#N/A</v>
      </c>
      <c r="Y2283" s="3" t="e">
        <v>#N/A</v>
      </c>
      <c r="Z2283" s="8" t="e">
        <v>#N/A</v>
      </c>
      <c r="AA2283" s="30" t="e">
        <v>#N/A</v>
      </c>
      <c r="AB2283" t="e">
        <v>#N/A</v>
      </c>
      <c r="AC2283" t="e">
        <v>#N/A</v>
      </c>
      <c r="AD2283" t="e">
        <v>#N/A</v>
      </c>
      <c r="AE2283" t="e">
        <v>#N/A</v>
      </c>
      <c r="AF2283" t="e">
        <v>#N/A</v>
      </c>
    </row>
    <row r="2284" spans="1:32" x14ac:dyDescent="0.25">
      <c r="A2284" t="e">
        <v>#N/A</v>
      </c>
      <c r="B2284" s="33" t="e">
        <v>#N/A</v>
      </c>
      <c r="C2284" t="e">
        <v>#N/A</v>
      </c>
      <c r="D2284" t="e">
        <v>#N/A</v>
      </c>
      <c r="E2284" s="69" t="e">
        <v>#N/A</v>
      </c>
      <c r="F2284" s="3" t="e">
        <v>#N/A</v>
      </c>
      <c r="G2284" s="3" t="e">
        <v>#N/A</v>
      </c>
      <c r="H2284" s="3" t="e">
        <v>#N/A</v>
      </c>
      <c r="I2284" s="80" t="e">
        <v>#N/A</v>
      </c>
      <c r="J2284" s="80" t="e">
        <v>#N/A</v>
      </c>
      <c r="K2284" s="85" t="e">
        <v>#N/A</v>
      </c>
      <c r="L2284" s="9" t="e">
        <v>#N/A</v>
      </c>
      <c r="M2284" s="93" t="e">
        <v>#N/A</v>
      </c>
      <c r="N2284" s="8" t="e">
        <v>#N/A</v>
      </c>
      <c r="O2284" t="e">
        <v>#N/A</v>
      </c>
      <c r="P2284" t="e">
        <v>#N/A</v>
      </c>
      <c r="Q2284" t="e">
        <v>#N/A</v>
      </c>
      <c r="R2284" s="2" t="e">
        <v>#N/A</v>
      </c>
      <c r="S2284" t="e">
        <v>#N/A</v>
      </c>
      <c r="T2284" s="3" t="e">
        <v>#N/A</v>
      </c>
      <c r="U2284" s="3" t="e">
        <v>#N/A</v>
      </c>
      <c r="V2284" t="e">
        <v>#N/A</v>
      </c>
      <c r="W2284" t="e">
        <v>#N/A</v>
      </c>
      <c r="X2284" t="e">
        <v>#N/A</v>
      </c>
      <c r="Y2284" s="3" t="e">
        <v>#N/A</v>
      </c>
      <c r="Z2284" s="8" t="e">
        <v>#N/A</v>
      </c>
      <c r="AA2284" s="30" t="e">
        <v>#N/A</v>
      </c>
      <c r="AB2284" t="e">
        <v>#N/A</v>
      </c>
      <c r="AC2284" t="e">
        <v>#N/A</v>
      </c>
      <c r="AD2284" t="e">
        <v>#N/A</v>
      </c>
      <c r="AE2284" t="e">
        <v>#N/A</v>
      </c>
      <c r="AF2284" t="e">
        <v>#N/A</v>
      </c>
    </row>
    <row r="2285" spans="1:32" x14ac:dyDescent="0.25">
      <c r="A2285" t="e">
        <v>#N/A</v>
      </c>
      <c r="B2285" s="33" t="e">
        <v>#N/A</v>
      </c>
      <c r="C2285" t="e">
        <v>#N/A</v>
      </c>
      <c r="D2285" t="e">
        <v>#N/A</v>
      </c>
      <c r="E2285" s="69" t="e">
        <v>#N/A</v>
      </c>
      <c r="F2285" s="3" t="e">
        <v>#N/A</v>
      </c>
      <c r="G2285" s="3" t="e">
        <v>#N/A</v>
      </c>
      <c r="H2285" s="3" t="e">
        <v>#N/A</v>
      </c>
      <c r="I2285" s="80" t="e">
        <v>#N/A</v>
      </c>
      <c r="J2285" s="80" t="e">
        <v>#N/A</v>
      </c>
      <c r="K2285" s="85" t="e">
        <v>#N/A</v>
      </c>
      <c r="L2285" s="9" t="e">
        <v>#N/A</v>
      </c>
      <c r="M2285" s="93" t="e">
        <v>#N/A</v>
      </c>
      <c r="N2285" s="8" t="e">
        <v>#N/A</v>
      </c>
      <c r="O2285" t="e">
        <v>#N/A</v>
      </c>
      <c r="P2285" t="e">
        <v>#N/A</v>
      </c>
      <c r="Q2285" t="e">
        <v>#N/A</v>
      </c>
      <c r="R2285" s="2" t="e">
        <v>#N/A</v>
      </c>
      <c r="S2285" t="e">
        <v>#N/A</v>
      </c>
      <c r="T2285" s="3" t="e">
        <v>#N/A</v>
      </c>
      <c r="U2285" s="3" t="e">
        <v>#N/A</v>
      </c>
      <c r="V2285" t="e">
        <v>#N/A</v>
      </c>
      <c r="W2285" t="e">
        <v>#N/A</v>
      </c>
      <c r="X2285" t="e">
        <v>#N/A</v>
      </c>
      <c r="Y2285" s="3" t="e">
        <v>#N/A</v>
      </c>
      <c r="Z2285" s="8" t="e">
        <v>#N/A</v>
      </c>
      <c r="AA2285" s="30" t="e">
        <v>#N/A</v>
      </c>
      <c r="AB2285" t="e">
        <v>#N/A</v>
      </c>
      <c r="AC2285" t="e">
        <v>#N/A</v>
      </c>
      <c r="AD2285" t="e">
        <v>#N/A</v>
      </c>
      <c r="AE2285" t="e">
        <v>#N/A</v>
      </c>
      <c r="AF2285" t="e">
        <v>#N/A</v>
      </c>
    </row>
    <row r="2286" spans="1:32" x14ac:dyDescent="0.25">
      <c r="A2286" t="e">
        <v>#N/A</v>
      </c>
      <c r="B2286" s="33" t="e">
        <v>#N/A</v>
      </c>
      <c r="C2286" t="e">
        <v>#N/A</v>
      </c>
      <c r="D2286" t="e">
        <v>#N/A</v>
      </c>
      <c r="E2286" s="69" t="e">
        <v>#N/A</v>
      </c>
      <c r="F2286" s="3" t="e">
        <v>#N/A</v>
      </c>
      <c r="G2286" s="3" t="e">
        <v>#N/A</v>
      </c>
      <c r="H2286" s="3" t="e">
        <v>#N/A</v>
      </c>
      <c r="I2286" s="80" t="e">
        <v>#N/A</v>
      </c>
      <c r="J2286" s="80" t="e">
        <v>#N/A</v>
      </c>
      <c r="K2286" s="85" t="e">
        <v>#N/A</v>
      </c>
      <c r="L2286" s="9" t="e">
        <v>#N/A</v>
      </c>
      <c r="M2286" s="93" t="e">
        <v>#N/A</v>
      </c>
      <c r="N2286" s="8" t="e">
        <v>#N/A</v>
      </c>
      <c r="O2286" t="e">
        <v>#N/A</v>
      </c>
      <c r="P2286" t="e">
        <v>#N/A</v>
      </c>
      <c r="Q2286" t="e">
        <v>#N/A</v>
      </c>
      <c r="R2286" s="2" t="e">
        <v>#N/A</v>
      </c>
      <c r="S2286" t="e">
        <v>#N/A</v>
      </c>
      <c r="T2286" s="3" t="e">
        <v>#N/A</v>
      </c>
      <c r="U2286" s="3" t="e">
        <v>#N/A</v>
      </c>
      <c r="V2286" t="e">
        <v>#N/A</v>
      </c>
      <c r="W2286" t="e">
        <v>#N/A</v>
      </c>
      <c r="X2286" t="e">
        <v>#N/A</v>
      </c>
      <c r="Y2286" s="3" t="e">
        <v>#N/A</v>
      </c>
      <c r="Z2286" s="8" t="e">
        <v>#N/A</v>
      </c>
      <c r="AA2286" s="30" t="e">
        <v>#N/A</v>
      </c>
      <c r="AB2286" t="e">
        <v>#N/A</v>
      </c>
      <c r="AC2286" t="e">
        <v>#N/A</v>
      </c>
      <c r="AD2286" t="e">
        <v>#N/A</v>
      </c>
      <c r="AE2286" t="e">
        <v>#N/A</v>
      </c>
      <c r="AF2286" t="e">
        <v>#N/A</v>
      </c>
    </row>
    <row r="2287" spans="1:32" x14ac:dyDescent="0.25">
      <c r="A2287" t="e">
        <v>#N/A</v>
      </c>
      <c r="B2287" s="33" t="e">
        <v>#N/A</v>
      </c>
      <c r="C2287" t="e">
        <v>#N/A</v>
      </c>
      <c r="D2287" t="e">
        <v>#N/A</v>
      </c>
      <c r="E2287" s="69" t="e">
        <v>#N/A</v>
      </c>
      <c r="F2287" s="3" t="e">
        <v>#N/A</v>
      </c>
      <c r="G2287" s="3" t="e">
        <v>#N/A</v>
      </c>
      <c r="H2287" s="3" t="e">
        <v>#N/A</v>
      </c>
      <c r="I2287" s="80" t="e">
        <v>#N/A</v>
      </c>
      <c r="J2287" s="80" t="e">
        <v>#N/A</v>
      </c>
      <c r="K2287" s="85" t="e">
        <v>#N/A</v>
      </c>
      <c r="L2287" s="9" t="e">
        <v>#N/A</v>
      </c>
      <c r="M2287" s="93" t="e">
        <v>#N/A</v>
      </c>
      <c r="N2287" s="8" t="e">
        <v>#N/A</v>
      </c>
      <c r="O2287" t="e">
        <v>#N/A</v>
      </c>
      <c r="P2287" t="e">
        <v>#N/A</v>
      </c>
      <c r="Q2287" t="e">
        <v>#N/A</v>
      </c>
      <c r="R2287" s="2" t="e">
        <v>#N/A</v>
      </c>
      <c r="S2287" t="e">
        <v>#N/A</v>
      </c>
      <c r="T2287" s="3" t="e">
        <v>#N/A</v>
      </c>
      <c r="U2287" s="3" t="e">
        <v>#N/A</v>
      </c>
      <c r="V2287" t="e">
        <v>#N/A</v>
      </c>
      <c r="W2287" t="e">
        <v>#N/A</v>
      </c>
      <c r="X2287" t="e">
        <v>#N/A</v>
      </c>
      <c r="Y2287" s="3" t="e">
        <v>#N/A</v>
      </c>
      <c r="Z2287" s="8" t="e">
        <v>#N/A</v>
      </c>
      <c r="AA2287" s="30" t="e">
        <v>#N/A</v>
      </c>
      <c r="AB2287" t="e">
        <v>#N/A</v>
      </c>
      <c r="AC2287" t="e">
        <v>#N/A</v>
      </c>
      <c r="AD2287" t="e">
        <v>#N/A</v>
      </c>
      <c r="AE2287" t="e">
        <v>#N/A</v>
      </c>
      <c r="AF2287" t="e">
        <v>#N/A</v>
      </c>
    </row>
    <row r="2288" spans="1:32" x14ac:dyDescent="0.25">
      <c r="A2288" t="e">
        <v>#N/A</v>
      </c>
      <c r="B2288" s="33" t="e">
        <v>#N/A</v>
      </c>
      <c r="C2288" t="e">
        <v>#N/A</v>
      </c>
      <c r="D2288" t="e">
        <v>#N/A</v>
      </c>
      <c r="E2288" s="69" t="e">
        <v>#N/A</v>
      </c>
      <c r="F2288" s="3" t="e">
        <v>#N/A</v>
      </c>
      <c r="G2288" s="3" t="e">
        <v>#N/A</v>
      </c>
      <c r="H2288" s="3" t="e">
        <v>#N/A</v>
      </c>
      <c r="I2288" s="80" t="e">
        <v>#N/A</v>
      </c>
      <c r="J2288" s="80" t="e">
        <v>#N/A</v>
      </c>
      <c r="K2288" s="85" t="e">
        <v>#N/A</v>
      </c>
      <c r="L2288" s="9" t="e">
        <v>#N/A</v>
      </c>
      <c r="M2288" s="93" t="e">
        <v>#N/A</v>
      </c>
      <c r="N2288" s="8" t="e">
        <v>#N/A</v>
      </c>
      <c r="O2288" t="e">
        <v>#N/A</v>
      </c>
      <c r="P2288" t="e">
        <v>#N/A</v>
      </c>
      <c r="Q2288" t="e">
        <v>#N/A</v>
      </c>
      <c r="R2288" s="2" t="e">
        <v>#N/A</v>
      </c>
      <c r="S2288" t="e">
        <v>#N/A</v>
      </c>
      <c r="T2288" s="3" t="e">
        <v>#N/A</v>
      </c>
      <c r="U2288" s="3" t="e">
        <v>#N/A</v>
      </c>
      <c r="V2288" t="e">
        <v>#N/A</v>
      </c>
      <c r="W2288" t="e">
        <v>#N/A</v>
      </c>
      <c r="X2288" t="e">
        <v>#N/A</v>
      </c>
      <c r="Y2288" s="3" t="e">
        <v>#N/A</v>
      </c>
      <c r="Z2288" s="8" t="e">
        <v>#N/A</v>
      </c>
      <c r="AA2288" s="30" t="e">
        <v>#N/A</v>
      </c>
      <c r="AB2288" t="e">
        <v>#N/A</v>
      </c>
      <c r="AC2288" t="e">
        <v>#N/A</v>
      </c>
      <c r="AD2288" t="e">
        <v>#N/A</v>
      </c>
      <c r="AE2288" t="e">
        <v>#N/A</v>
      </c>
      <c r="AF2288" t="e">
        <v>#N/A</v>
      </c>
    </row>
    <row r="2289" spans="1:32" x14ac:dyDescent="0.25">
      <c r="A2289" t="e">
        <v>#N/A</v>
      </c>
      <c r="B2289" s="33" t="e">
        <v>#N/A</v>
      </c>
      <c r="C2289" t="e">
        <v>#N/A</v>
      </c>
      <c r="D2289" t="e">
        <v>#N/A</v>
      </c>
      <c r="E2289" s="69" t="e">
        <v>#N/A</v>
      </c>
      <c r="F2289" s="3" t="e">
        <v>#N/A</v>
      </c>
      <c r="G2289" s="3" t="e">
        <v>#N/A</v>
      </c>
      <c r="H2289" s="3" t="e">
        <v>#N/A</v>
      </c>
      <c r="I2289" s="80" t="e">
        <v>#N/A</v>
      </c>
      <c r="J2289" s="80" t="e">
        <v>#N/A</v>
      </c>
      <c r="K2289" s="85" t="e">
        <v>#N/A</v>
      </c>
      <c r="L2289" s="9" t="e">
        <v>#N/A</v>
      </c>
      <c r="M2289" s="93" t="e">
        <v>#N/A</v>
      </c>
      <c r="N2289" s="8" t="e">
        <v>#N/A</v>
      </c>
      <c r="O2289" t="e">
        <v>#N/A</v>
      </c>
      <c r="P2289" t="e">
        <v>#N/A</v>
      </c>
      <c r="Q2289" t="e">
        <v>#N/A</v>
      </c>
      <c r="R2289" s="2" t="e">
        <v>#N/A</v>
      </c>
      <c r="S2289" t="e">
        <v>#N/A</v>
      </c>
      <c r="T2289" s="3" t="e">
        <v>#N/A</v>
      </c>
      <c r="U2289" s="3" t="e">
        <v>#N/A</v>
      </c>
      <c r="V2289" t="e">
        <v>#N/A</v>
      </c>
      <c r="W2289" t="e">
        <v>#N/A</v>
      </c>
      <c r="X2289" t="e">
        <v>#N/A</v>
      </c>
      <c r="Y2289" s="3" t="e">
        <v>#N/A</v>
      </c>
      <c r="Z2289" s="8" t="e">
        <v>#N/A</v>
      </c>
      <c r="AA2289" s="30" t="e">
        <v>#N/A</v>
      </c>
      <c r="AB2289" t="e">
        <v>#N/A</v>
      </c>
      <c r="AC2289" t="e">
        <v>#N/A</v>
      </c>
      <c r="AD2289" t="e">
        <v>#N/A</v>
      </c>
      <c r="AE2289" t="e">
        <v>#N/A</v>
      </c>
      <c r="AF2289" t="e">
        <v>#N/A</v>
      </c>
    </row>
    <row r="2290" spans="1:32" x14ac:dyDescent="0.25">
      <c r="A2290" t="e">
        <v>#N/A</v>
      </c>
      <c r="B2290" s="33" t="e">
        <v>#N/A</v>
      </c>
      <c r="C2290" t="e">
        <v>#N/A</v>
      </c>
      <c r="D2290" t="e">
        <v>#N/A</v>
      </c>
      <c r="E2290" s="69" t="e">
        <v>#N/A</v>
      </c>
      <c r="F2290" s="3" t="e">
        <v>#N/A</v>
      </c>
      <c r="G2290" s="3" t="e">
        <v>#N/A</v>
      </c>
      <c r="H2290" s="3" t="e">
        <v>#N/A</v>
      </c>
      <c r="I2290" s="80" t="e">
        <v>#N/A</v>
      </c>
      <c r="J2290" s="80" t="e">
        <v>#N/A</v>
      </c>
      <c r="K2290" s="85" t="e">
        <v>#N/A</v>
      </c>
      <c r="L2290" s="9" t="e">
        <v>#N/A</v>
      </c>
      <c r="M2290" s="93" t="e">
        <v>#N/A</v>
      </c>
      <c r="N2290" s="8" t="e">
        <v>#N/A</v>
      </c>
      <c r="O2290" t="e">
        <v>#N/A</v>
      </c>
      <c r="P2290" t="e">
        <v>#N/A</v>
      </c>
      <c r="Q2290" t="e">
        <v>#N/A</v>
      </c>
      <c r="R2290" s="2" t="e">
        <v>#N/A</v>
      </c>
      <c r="S2290" t="e">
        <v>#N/A</v>
      </c>
      <c r="T2290" s="3" t="e">
        <v>#N/A</v>
      </c>
      <c r="U2290" s="3" t="e">
        <v>#N/A</v>
      </c>
      <c r="V2290" t="e">
        <v>#N/A</v>
      </c>
      <c r="W2290" t="e">
        <v>#N/A</v>
      </c>
      <c r="X2290" t="e">
        <v>#N/A</v>
      </c>
      <c r="Y2290" s="3" t="e">
        <v>#N/A</v>
      </c>
      <c r="Z2290" s="8" t="e">
        <v>#N/A</v>
      </c>
      <c r="AA2290" s="30" t="e">
        <v>#N/A</v>
      </c>
      <c r="AB2290" t="e">
        <v>#N/A</v>
      </c>
      <c r="AC2290" t="e">
        <v>#N/A</v>
      </c>
      <c r="AD2290" t="e">
        <v>#N/A</v>
      </c>
      <c r="AE2290" t="e">
        <v>#N/A</v>
      </c>
      <c r="AF2290" t="e">
        <v>#N/A</v>
      </c>
    </row>
    <row r="2291" spans="1:32" x14ac:dyDescent="0.25">
      <c r="A2291" t="e">
        <v>#N/A</v>
      </c>
      <c r="B2291" s="33" t="e">
        <v>#N/A</v>
      </c>
      <c r="C2291" t="e">
        <v>#N/A</v>
      </c>
      <c r="D2291" t="e">
        <v>#N/A</v>
      </c>
      <c r="E2291" s="69" t="e">
        <v>#N/A</v>
      </c>
      <c r="F2291" s="3" t="e">
        <v>#N/A</v>
      </c>
      <c r="G2291" s="3" t="e">
        <v>#N/A</v>
      </c>
      <c r="H2291" s="3" t="e">
        <v>#N/A</v>
      </c>
      <c r="I2291" s="80" t="e">
        <v>#N/A</v>
      </c>
      <c r="J2291" s="80" t="e">
        <v>#N/A</v>
      </c>
      <c r="K2291" s="85" t="e">
        <v>#N/A</v>
      </c>
      <c r="L2291" s="9" t="e">
        <v>#N/A</v>
      </c>
      <c r="M2291" s="93" t="e">
        <v>#N/A</v>
      </c>
      <c r="N2291" s="8" t="e">
        <v>#N/A</v>
      </c>
      <c r="O2291" t="e">
        <v>#N/A</v>
      </c>
      <c r="P2291" t="e">
        <v>#N/A</v>
      </c>
      <c r="Q2291" t="e">
        <v>#N/A</v>
      </c>
      <c r="R2291" s="2" t="e">
        <v>#N/A</v>
      </c>
      <c r="S2291" t="e">
        <v>#N/A</v>
      </c>
      <c r="T2291" s="3" t="e">
        <v>#N/A</v>
      </c>
      <c r="U2291" s="3" t="e">
        <v>#N/A</v>
      </c>
      <c r="V2291" t="e">
        <v>#N/A</v>
      </c>
      <c r="W2291" t="e">
        <v>#N/A</v>
      </c>
      <c r="X2291" t="e">
        <v>#N/A</v>
      </c>
      <c r="Y2291" s="3" t="e">
        <v>#N/A</v>
      </c>
      <c r="Z2291" s="8" t="e">
        <v>#N/A</v>
      </c>
      <c r="AA2291" s="30" t="e">
        <v>#N/A</v>
      </c>
      <c r="AB2291" t="e">
        <v>#N/A</v>
      </c>
      <c r="AC2291" t="e">
        <v>#N/A</v>
      </c>
      <c r="AD2291" t="e">
        <v>#N/A</v>
      </c>
      <c r="AE2291" t="e">
        <v>#N/A</v>
      </c>
      <c r="AF2291" t="e">
        <v>#N/A</v>
      </c>
    </row>
    <row r="2292" spans="1:32" x14ac:dyDescent="0.25">
      <c r="A2292" t="e">
        <v>#N/A</v>
      </c>
      <c r="B2292" s="33" t="e">
        <v>#N/A</v>
      </c>
      <c r="C2292" t="e">
        <v>#N/A</v>
      </c>
      <c r="D2292" t="e">
        <v>#N/A</v>
      </c>
      <c r="E2292" s="69" t="e">
        <v>#N/A</v>
      </c>
      <c r="F2292" s="3" t="e">
        <v>#N/A</v>
      </c>
      <c r="G2292" s="3" t="e">
        <v>#N/A</v>
      </c>
      <c r="H2292" s="3" t="e">
        <v>#N/A</v>
      </c>
      <c r="I2292" s="80" t="e">
        <v>#N/A</v>
      </c>
      <c r="J2292" s="80" t="e">
        <v>#N/A</v>
      </c>
      <c r="K2292" s="85" t="e">
        <v>#N/A</v>
      </c>
      <c r="L2292" s="9" t="e">
        <v>#N/A</v>
      </c>
      <c r="M2292" s="93" t="e">
        <v>#N/A</v>
      </c>
      <c r="N2292" s="8" t="e">
        <v>#N/A</v>
      </c>
      <c r="O2292" t="e">
        <v>#N/A</v>
      </c>
      <c r="P2292" t="e">
        <v>#N/A</v>
      </c>
      <c r="Q2292" t="e">
        <v>#N/A</v>
      </c>
      <c r="R2292" s="2" t="e">
        <v>#N/A</v>
      </c>
      <c r="S2292" t="e">
        <v>#N/A</v>
      </c>
      <c r="T2292" s="3" t="e">
        <v>#N/A</v>
      </c>
      <c r="U2292" s="3" t="e">
        <v>#N/A</v>
      </c>
      <c r="V2292" t="e">
        <v>#N/A</v>
      </c>
      <c r="W2292" t="e">
        <v>#N/A</v>
      </c>
      <c r="X2292" t="e">
        <v>#N/A</v>
      </c>
      <c r="Y2292" s="3" t="e">
        <v>#N/A</v>
      </c>
      <c r="Z2292" s="8" t="e">
        <v>#N/A</v>
      </c>
      <c r="AA2292" s="30" t="e">
        <v>#N/A</v>
      </c>
      <c r="AB2292" t="e">
        <v>#N/A</v>
      </c>
      <c r="AC2292" t="e">
        <v>#N/A</v>
      </c>
      <c r="AD2292" t="e">
        <v>#N/A</v>
      </c>
      <c r="AE2292" t="e">
        <v>#N/A</v>
      </c>
      <c r="AF2292" t="e">
        <v>#N/A</v>
      </c>
    </row>
    <row r="2293" spans="1:32" x14ac:dyDescent="0.25">
      <c r="A2293" t="e">
        <v>#N/A</v>
      </c>
      <c r="B2293" s="33" t="e">
        <v>#N/A</v>
      </c>
      <c r="C2293" t="e">
        <v>#N/A</v>
      </c>
      <c r="D2293" t="e">
        <v>#N/A</v>
      </c>
      <c r="E2293" s="69" t="e">
        <v>#N/A</v>
      </c>
      <c r="F2293" s="3" t="e">
        <v>#N/A</v>
      </c>
      <c r="G2293" s="3" t="e">
        <v>#N/A</v>
      </c>
      <c r="H2293" s="3" t="e">
        <v>#N/A</v>
      </c>
      <c r="I2293" s="80" t="e">
        <v>#N/A</v>
      </c>
      <c r="J2293" s="80" t="e">
        <v>#N/A</v>
      </c>
      <c r="K2293" s="85" t="e">
        <v>#N/A</v>
      </c>
      <c r="L2293" s="9" t="e">
        <v>#N/A</v>
      </c>
      <c r="M2293" s="93" t="e">
        <v>#N/A</v>
      </c>
      <c r="N2293" s="8" t="e">
        <v>#N/A</v>
      </c>
      <c r="O2293" t="e">
        <v>#N/A</v>
      </c>
      <c r="P2293" t="e">
        <v>#N/A</v>
      </c>
      <c r="Q2293" t="e">
        <v>#N/A</v>
      </c>
      <c r="R2293" s="2" t="e">
        <v>#N/A</v>
      </c>
      <c r="S2293" t="e">
        <v>#N/A</v>
      </c>
      <c r="T2293" s="3" t="e">
        <v>#N/A</v>
      </c>
      <c r="U2293" s="3" t="e">
        <v>#N/A</v>
      </c>
      <c r="V2293" t="e">
        <v>#N/A</v>
      </c>
      <c r="W2293" t="e">
        <v>#N/A</v>
      </c>
      <c r="X2293" t="e">
        <v>#N/A</v>
      </c>
      <c r="Y2293" s="3" t="e">
        <v>#N/A</v>
      </c>
      <c r="Z2293" s="8" t="e">
        <v>#N/A</v>
      </c>
      <c r="AA2293" s="30" t="e">
        <v>#N/A</v>
      </c>
      <c r="AB2293" t="e">
        <v>#N/A</v>
      </c>
      <c r="AC2293" t="e">
        <v>#N/A</v>
      </c>
      <c r="AD2293" t="e">
        <v>#N/A</v>
      </c>
      <c r="AE2293" t="e">
        <v>#N/A</v>
      </c>
      <c r="AF2293" t="e">
        <v>#N/A</v>
      </c>
    </row>
    <row r="2294" spans="1:32" x14ac:dyDescent="0.25">
      <c r="A2294" t="e">
        <v>#N/A</v>
      </c>
      <c r="B2294" s="33" t="e">
        <v>#N/A</v>
      </c>
      <c r="C2294" t="e">
        <v>#N/A</v>
      </c>
      <c r="D2294" t="e">
        <v>#N/A</v>
      </c>
      <c r="E2294" s="69" t="e">
        <v>#N/A</v>
      </c>
      <c r="F2294" s="3" t="e">
        <v>#N/A</v>
      </c>
      <c r="G2294" s="3" t="e">
        <v>#N/A</v>
      </c>
      <c r="H2294" s="3" t="e">
        <v>#N/A</v>
      </c>
      <c r="I2294" s="80" t="e">
        <v>#N/A</v>
      </c>
      <c r="J2294" s="80" t="e">
        <v>#N/A</v>
      </c>
      <c r="K2294" s="85" t="e">
        <v>#N/A</v>
      </c>
      <c r="L2294" s="9" t="e">
        <v>#N/A</v>
      </c>
      <c r="M2294" s="93" t="e">
        <v>#N/A</v>
      </c>
      <c r="N2294" s="8" t="e">
        <v>#N/A</v>
      </c>
      <c r="O2294" t="e">
        <v>#N/A</v>
      </c>
      <c r="P2294" t="e">
        <v>#N/A</v>
      </c>
      <c r="Q2294" t="e">
        <v>#N/A</v>
      </c>
      <c r="R2294" s="2" t="e">
        <v>#N/A</v>
      </c>
      <c r="S2294" t="e">
        <v>#N/A</v>
      </c>
      <c r="T2294" s="3" t="e">
        <v>#N/A</v>
      </c>
      <c r="U2294" s="3" t="e">
        <v>#N/A</v>
      </c>
      <c r="V2294" t="e">
        <v>#N/A</v>
      </c>
      <c r="W2294" t="e">
        <v>#N/A</v>
      </c>
      <c r="X2294" t="e">
        <v>#N/A</v>
      </c>
      <c r="Y2294" s="3" t="e">
        <v>#N/A</v>
      </c>
      <c r="Z2294" s="8" t="e">
        <v>#N/A</v>
      </c>
      <c r="AA2294" s="30" t="e">
        <v>#N/A</v>
      </c>
      <c r="AB2294" t="e">
        <v>#N/A</v>
      </c>
      <c r="AC2294" t="e">
        <v>#N/A</v>
      </c>
      <c r="AD2294" t="e">
        <v>#N/A</v>
      </c>
      <c r="AE2294" t="e">
        <v>#N/A</v>
      </c>
      <c r="AF2294" t="e">
        <v>#N/A</v>
      </c>
    </row>
    <row r="2295" spans="1:32" x14ac:dyDescent="0.25">
      <c r="A2295" t="e">
        <v>#N/A</v>
      </c>
      <c r="B2295" s="33" t="e">
        <v>#N/A</v>
      </c>
      <c r="C2295" t="e">
        <v>#N/A</v>
      </c>
      <c r="D2295" t="e">
        <v>#N/A</v>
      </c>
      <c r="E2295" s="69" t="e">
        <v>#N/A</v>
      </c>
      <c r="F2295" s="3" t="e">
        <v>#N/A</v>
      </c>
      <c r="G2295" s="3" t="e">
        <v>#N/A</v>
      </c>
      <c r="H2295" s="3" t="e">
        <v>#N/A</v>
      </c>
      <c r="I2295" s="80" t="e">
        <v>#N/A</v>
      </c>
      <c r="J2295" s="80" t="e">
        <v>#N/A</v>
      </c>
      <c r="K2295" s="85" t="e">
        <v>#N/A</v>
      </c>
      <c r="L2295" s="9" t="e">
        <v>#N/A</v>
      </c>
      <c r="M2295" s="93" t="e">
        <v>#N/A</v>
      </c>
      <c r="N2295" s="8" t="e">
        <v>#N/A</v>
      </c>
      <c r="O2295" t="e">
        <v>#N/A</v>
      </c>
      <c r="P2295" t="e">
        <v>#N/A</v>
      </c>
      <c r="Q2295" t="e">
        <v>#N/A</v>
      </c>
      <c r="R2295" s="2" t="e">
        <v>#N/A</v>
      </c>
      <c r="S2295" t="e">
        <v>#N/A</v>
      </c>
      <c r="T2295" s="3" t="e">
        <v>#N/A</v>
      </c>
      <c r="U2295" s="3" t="e">
        <v>#N/A</v>
      </c>
      <c r="V2295" t="e">
        <v>#N/A</v>
      </c>
      <c r="W2295" t="e">
        <v>#N/A</v>
      </c>
      <c r="X2295" t="e">
        <v>#N/A</v>
      </c>
      <c r="Y2295" s="3" t="e">
        <v>#N/A</v>
      </c>
      <c r="Z2295" s="8" t="e">
        <v>#N/A</v>
      </c>
      <c r="AA2295" s="30" t="e">
        <v>#N/A</v>
      </c>
      <c r="AB2295" t="e">
        <v>#N/A</v>
      </c>
      <c r="AC2295" t="e">
        <v>#N/A</v>
      </c>
      <c r="AD2295" t="e">
        <v>#N/A</v>
      </c>
      <c r="AE2295" t="e">
        <v>#N/A</v>
      </c>
      <c r="AF2295" t="e">
        <v>#N/A</v>
      </c>
    </row>
    <row r="2296" spans="1:32" x14ac:dyDescent="0.25">
      <c r="A2296" t="e">
        <v>#N/A</v>
      </c>
      <c r="B2296" s="33" t="e">
        <v>#N/A</v>
      </c>
      <c r="C2296" t="e">
        <v>#N/A</v>
      </c>
      <c r="D2296" t="e">
        <v>#N/A</v>
      </c>
      <c r="E2296" s="69" t="e">
        <v>#N/A</v>
      </c>
      <c r="F2296" s="3" t="e">
        <v>#N/A</v>
      </c>
      <c r="G2296" s="3" t="e">
        <v>#N/A</v>
      </c>
      <c r="H2296" s="3" t="e">
        <v>#N/A</v>
      </c>
      <c r="I2296" s="80" t="e">
        <v>#N/A</v>
      </c>
      <c r="J2296" s="80" t="e">
        <v>#N/A</v>
      </c>
      <c r="K2296" s="85" t="e">
        <v>#N/A</v>
      </c>
      <c r="L2296" s="9" t="e">
        <v>#N/A</v>
      </c>
      <c r="M2296" s="93" t="e">
        <v>#N/A</v>
      </c>
      <c r="N2296" s="8" t="e">
        <v>#N/A</v>
      </c>
      <c r="O2296" t="e">
        <v>#N/A</v>
      </c>
      <c r="P2296" t="e">
        <v>#N/A</v>
      </c>
      <c r="Q2296" t="e">
        <v>#N/A</v>
      </c>
      <c r="R2296" s="2" t="e">
        <v>#N/A</v>
      </c>
      <c r="S2296" t="e">
        <v>#N/A</v>
      </c>
      <c r="T2296" s="3" t="e">
        <v>#N/A</v>
      </c>
      <c r="U2296" s="3" t="e">
        <v>#N/A</v>
      </c>
      <c r="V2296" t="e">
        <v>#N/A</v>
      </c>
      <c r="W2296" t="e">
        <v>#N/A</v>
      </c>
      <c r="X2296" t="e">
        <v>#N/A</v>
      </c>
      <c r="Y2296" s="3" t="e">
        <v>#N/A</v>
      </c>
      <c r="Z2296" s="8" t="e">
        <v>#N/A</v>
      </c>
      <c r="AA2296" s="30" t="e">
        <v>#N/A</v>
      </c>
      <c r="AB2296" t="e">
        <v>#N/A</v>
      </c>
      <c r="AC2296" t="e">
        <v>#N/A</v>
      </c>
      <c r="AD2296" t="e">
        <v>#N/A</v>
      </c>
      <c r="AE2296" t="e">
        <v>#N/A</v>
      </c>
      <c r="AF2296" t="e">
        <v>#N/A</v>
      </c>
    </row>
    <row r="2297" spans="1:32" x14ac:dyDescent="0.25">
      <c r="A2297" t="e">
        <v>#N/A</v>
      </c>
      <c r="B2297" s="33" t="e">
        <v>#N/A</v>
      </c>
      <c r="C2297" t="e">
        <v>#N/A</v>
      </c>
      <c r="D2297" t="e">
        <v>#N/A</v>
      </c>
      <c r="E2297" s="69" t="e">
        <v>#N/A</v>
      </c>
      <c r="F2297" s="3" t="e">
        <v>#N/A</v>
      </c>
      <c r="G2297" s="3" t="e">
        <v>#N/A</v>
      </c>
      <c r="H2297" s="3" t="e">
        <v>#N/A</v>
      </c>
      <c r="I2297" s="80" t="e">
        <v>#N/A</v>
      </c>
      <c r="J2297" s="80" t="e">
        <v>#N/A</v>
      </c>
      <c r="K2297" s="85" t="e">
        <v>#N/A</v>
      </c>
      <c r="L2297" s="9" t="e">
        <v>#N/A</v>
      </c>
      <c r="M2297" s="93" t="e">
        <v>#N/A</v>
      </c>
      <c r="N2297" s="8" t="e">
        <v>#N/A</v>
      </c>
      <c r="O2297" t="e">
        <v>#N/A</v>
      </c>
      <c r="P2297" t="e">
        <v>#N/A</v>
      </c>
      <c r="Q2297" t="e">
        <v>#N/A</v>
      </c>
      <c r="R2297" s="2" t="e">
        <v>#N/A</v>
      </c>
      <c r="S2297" t="e">
        <v>#N/A</v>
      </c>
      <c r="T2297" s="3" t="e">
        <v>#N/A</v>
      </c>
      <c r="U2297" s="3" t="e">
        <v>#N/A</v>
      </c>
      <c r="V2297" t="e">
        <v>#N/A</v>
      </c>
      <c r="W2297" t="e">
        <v>#N/A</v>
      </c>
      <c r="X2297" t="e">
        <v>#N/A</v>
      </c>
      <c r="Y2297" s="3" t="e">
        <v>#N/A</v>
      </c>
      <c r="Z2297" s="8" t="e">
        <v>#N/A</v>
      </c>
      <c r="AA2297" s="30" t="e">
        <v>#N/A</v>
      </c>
      <c r="AB2297" t="e">
        <v>#N/A</v>
      </c>
      <c r="AC2297" t="e">
        <v>#N/A</v>
      </c>
      <c r="AD2297" t="e">
        <v>#N/A</v>
      </c>
      <c r="AE2297" t="e">
        <v>#N/A</v>
      </c>
      <c r="AF2297" t="e">
        <v>#N/A</v>
      </c>
    </row>
    <row r="2298" spans="1:32" x14ac:dyDescent="0.25">
      <c r="A2298" t="e">
        <v>#N/A</v>
      </c>
      <c r="B2298" s="33" t="e">
        <v>#N/A</v>
      </c>
      <c r="C2298" t="e">
        <v>#N/A</v>
      </c>
      <c r="D2298" t="e">
        <v>#N/A</v>
      </c>
      <c r="E2298" s="69" t="e">
        <v>#N/A</v>
      </c>
      <c r="F2298" s="3" t="e">
        <v>#N/A</v>
      </c>
      <c r="G2298" s="3" t="e">
        <v>#N/A</v>
      </c>
      <c r="H2298" s="3" t="e">
        <v>#N/A</v>
      </c>
      <c r="I2298" s="80" t="e">
        <v>#N/A</v>
      </c>
      <c r="J2298" s="80" t="e">
        <v>#N/A</v>
      </c>
      <c r="K2298" s="85" t="e">
        <v>#N/A</v>
      </c>
      <c r="L2298" s="9" t="e">
        <v>#N/A</v>
      </c>
      <c r="M2298" s="93" t="e">
        <v>#N/A</v>
      </c>
      <c r="N2298" s="8" t="e">
        <v>#N/A</v>
      </c>
      <c r="O2298" t="e">
        <v>#N/A</v>
      </c>
      <c r="P2298" t="e">
        <v>#N/A</v>
      </c>
      <c r="Q2298" t="e">
        <v>#N/A</v>
      </c>
      <c r="R2298" s="2" t="e">
        <v>#N/A</v>
      </c>
      <c r="S2298" t="e">
        <v>#N/A</v>
      </c>
      <c r="T2298" s="3" t="e">
        <v>#N/A</v>
      </c>
      <c r="U2298" s="3" t="e">
        <v>#N/A</v>
      </c>
      <c r="V2298" t="e">
        <v>#N/A</v>
      </c>
      <c r="W2298" t="e">
        <v>#N/A</v>
      </c>
      <c r="X2298" t="e">
        <v>#N/A</v>
      </c>
      <c r="Y2298" s="3" t="e">
        <v>#N/A</v>
      </c>
      <c r="Z2298" s="8" t="e">
        <v>#N/A</v>
      </c>
      <c r="AA2298" s="30" t="e">
        <v>#N/A</v>
      </c>
      <c r="AB2298" t="e">
        <v>#N/A</v>
      </c>
      <c r="AC2298" t="e">
        <v>#N/A</v>
      </c>
      <c r="AD2298" t="e">
        <v>#N/A</v>
      </c>
      <c r="AE2298" t="e">
        <v>#N/A</v>
      </c>
      <c r="AF2298" t="e">
        <v>#N/A</v>
      </c>
    </row>
    <row r="2299" spans="1:32" x14ac:dyDescent="0.25">
      <c r="A2299" t="e">
        <v>#N/A</v>
      </c>
      <c r="B2299" s="33" t="e">
        <v>#N/A</v>
      </c>
      <c r="C2299" t="e">
        <v>#N/A</v>
      </c>
      <c r="D2299" t="e">
        <v>#N/A</v>
      </c>
      <c r="E2299" s="69" t="e">
        <v>#N/A</v>
      </c>
      <c r="F2299" s="3" t="e">
        <v>#N/A</v>
      </c>
      <c r="G2299" s="3" t="e">
        <v>#N/A</v>
      </c>
      <c r="H2299" s="3" t="e">
        <v>#N/A</v>
      </c>
      <c r="I2299" s="80" t="e">
        <v>#N/A</v>
      </c>
      <c r="J2299" s="80" t="e">
        <v>#N/A</v>
      </c>
      <c r="K2299" s="85" t="e">
        <v>#N/A</v>
      </c>
      <c r="L2299" s="9" t="e">
        <v>#N/A</v>
      </c>
      <c r="M2299" s="93" t="e">
        <v>#N/A</v>
      </c>
      <c r="N2299" s="8" t="e">
        <v>#N/A</v>
      </c>
      <c r="O2299" t="e">
        <v>#N/A</v>
      </c>
      <c r="P2299" t="e">
        <v>#N/A</v>
      </c>
      <c r="Q2299" t="e">
        <v>#N/A</v>
      </c>
      <c r="R2299" s="2" t="e">
        <v>#N/A</v>
      </c>
      <c r="S2299" t="e">
        <v>#N/A</v>
      </c>
      <c r="T2299" s="3" t="e">
        <v>#N/A</v>
      </c>
      <c r="U2299" s="3" t="e">
        <v>#N/A</v>
      </c>
      <c r="V2299" t="e">
        <v>#N/A</v>
      </c>
      <c r="W2299" t="e">
        <v>#N/A</v>
      </c>
      <c r="X2299" t="e">
        <v>#N/A</v>
      </c>
      <c r="Y2299" s="3" t="e">
        <v>#N/A</v>
      </c>
      <c r="Z2299" s="8" t="e">
        <v>#N/A</v>
      </c>
      <c r="AA2299" s="30" t="e">
        <v>#N/A</v>
      </c>
      <c r="AB2299" t="e">
        <v>#N/A</v>
      </c>
      <c r="AC2299" t="e">
        <v>#N/A</v>
      </c>
      <c r="AD2299" t="e">
        <v>#N/A</v>
      </c>
      <c r="AE2299" t="e">
        <v>#N/A</v>
      </c>
      <c r="AF2299" t="e">
        <v>#N/A</v>
      </c>
    </row>
    <row r="2300" spans="1:32" x14ac:dyDescent="0.25">
      <c r="A2300" t="e">
        <v>#N/A</v>
      </c>
      <c r="B2300" s="33" t="e">
        <v>#N/A</v>
      </c>
      <c r="C2300" t="e">
        <v>#N/A</v>
      </c>
      <c r="D2300" t="e">
        <v>#N/A</v>
      </c>
      <c r="E2300" s="69" t="e">
        <v>#N/A</v>
      </c>
      <c r="F2300" s="3" t="e">
        <v>#N/A</v>
      </c>
      <c r="G2300" s="3" t="e">
        <v>#N/A</v>
      </c>
      <c r="H2300" s="3" t="e">
        <v>#N/A</v>
      </c>
      <c r="I2300" s="80" t="e">
        <v>#N/A</v>
      </c>
      <c r="J2300" s="80" t="e">
        <v>#N/A</v>
      </c>
      <c r="K2300" s="85" t="e">
        <v>#N/A</v>
      </c>
      <c r="L2300" s="9" t="e">
        <v>#N/A</v>
      </c>
      <c r="M2300" s="93" t="e">
        <v>#N/A</v>
      </c>
      <c r="N2300" s="8" t="e">
        <v>#N/A</v>
      </c>
      <c r="O2300" t="e">
        <v>#N/A</v>
      </c>
      <c r="P2300" t="e">
        <v>#N/A</v>
      </c>
      <c r="Q2300" t="e">
        <v>#N/A</v>
      </c>
      <c r="R2300" s="2" t="e">
        <v>#N/A</v>
      </c>
      <c r="S2300" t="e">
        <v>#N/A</v>
      </c>
      <c r="T2300" s="3" t="e">
        <v>#N/A</v>
      </c>
      <c r="U2300" s="3" t="e">
        <v>#N/A</v>
      </c>
      <c r="V2300" t="e">
        <v>#N/A</v>
      </c>
      <c r="W2300" t="e">
        <v>#N/A</v>
      </c>
      <c r="X2300" t="e">
        <v>#N/A</v>
      </c>
      <c r="Y2300" s="3" t="e">
        <v>#N/A</v>
      </c>
      <c r="Z2300" s="8" t="e">
        <v>#N/A</v>
      </c>
      <c r="AA2300" s="30" t="e">
        <v>#N/A</v>
      </c>
      <c r="AB2300" t="e">
        <v>#N/A</v>
      </c>
      <c r="AC2300" t="e">
        <v>#N/A</v>
      </c>
      <c r="AD2300" t="e">
        <v>#N/A</v>
      </c>
      <c r="AE2300" t="e">
        <v>#N/A</v>
      </c>
      <c r="AF2300" t="e">
        <v>#N/A</v>
      </c>
    </row>
    <row r="2301" spans="1:32" x14ac:dyDescent="0.25">
      <c r="A2301" t="e">
        <v>#N/A</v>
      </c>
      <c r="B2301" s="33" t="e">
        <v>#N/A</v>
      </c>
      <c r="C2301" t="e">
        <v>#N/A</v>
      </c>
      <c r="D2301" t="e">
        <v>#N/A</v>
      </c>
      <c r="E2301" s="69" t="e">
        <v>#N/A</v>
      </c>
      <c r="F2301" s="3" t="e">
        <v>#N/A</v>
      </c>
      <c r="G2301" s="3" t="e">
        <v>#N/A</v>
      </c>
      <c r="H2301" s="3" t="e">
        <v>#N/A</v>
      </c>
      <c r="I2301" s="80" t="e">
        <v>#N/A</v>
      </c>
      <c r="J2301" s="80" t="e">
        <v>#N/A</v>
      </c>
      <c r="K2301" s="85" t="e">
        <v>#N/A</v>
      </c>
      <c r="L2301" s="9" t="e">
        <v>#N/A</v>
      </c>
      <c r="M2301" s="93" t="e">
        <v>#N/A</v>
      </c>
      <c r="N2301" s="8" t="e">
        <v>#N/A</v>
      </c>
      <c r="O2301" t="e">
        <v>#N/A</v>
      </c>
      <c r="P2301" t="e">
        <v>#N/A</v>
      </c>
      <c r="Q2301" t="e">
        <v>#N/A</v>
      </c>
      <c r="R2301" s="2" t="e">
        <v>#N/A</v>
      </c>
      <c r="S2301" t="e">
        <v>#N/A</v>
      </c>
      <c r="T2301" s="3" t="e">
        <v>#N/A</v>
      </c>
      <c r="U2301" s="3" t="e">
        <v>#N/A</v>
      </c>
      <c r="V2301" t="e">
        <v>#N/A</v>
      </c>
      <c r="W2301" t="e">
        <v>#N/A</v>
      </c>
      <c r="X2301" t="e">
        <v>#N/A</v>
      </c>
      <c r="Y2301" s="3" t="e">
        <v>#N/A</v>
      </c>
      <c r="Z2301" s="8" t="e">
        <v>#N/A</v>
      </c>
      <c r="AA2301" s="30" t="e">
        <v>#N/A</v>
      </c>
      <c r="AB2301" t="e">
        <v>#N/A</v>
      </c>
      <c r="AC2301" t="e">
        <v>#N/A</v>
      </c>
      <c r="AD2301" t="e">
        <v>#N/A</v>
      </c>
      <c r="AE2301" t="e">
        <v>#N/A</v>
      </c>
      <c r="AF2301" t="e">
        <v>#N/A</v>
      </c>
    </row>
    <row r="2302" spans="1:32" x14ac:dyDescent="0.25">
      <c r="A2302" t="e">
        <v>#N/A</v>
      </c>
      <c r="B2302" s="33" t="e">
        <v>#N/A</v>
      </c>
      <c r="C2302" t="e">
        <v>#N/A</v>
      </c>
      <c r="D2302" t="e">
        <v>#N/A</v>
      </c>
      <c r="E2302" s="69" t="e">
        <v>#N/A</v>
      </c>
      <c r="F2302" s="3" t="e">
        <v>#N/A</v>
      </c>
      <c r="G2302" s="3" t="e">
        <v>#N/A</v>
      </c>
      <c r="H2302" s="3" t="e">
        <v>#N/A</v>
      </c>
      <c r="I2302" s="80" t="e">
        <v>#N/A</v>
      </c>
      <c r="J2302" s="80" t="e">
        <v>#N/A</v>
      </c>
      <c r="K2302" s="85" t="e">
        <v>#N/A</v>
      </c>
      <c r="L2302" s="9" t="e">
        <v>#N/A</v>
      </c>
      <c r="M2302" s="93" t="e">
        <v>#N/A</v>
      </c>
      <c r="N2302" s="8" t="e">
        <v>#N/A</v>
      </c>
      <c r="O2302" t="e">
        <v>#N/A</v>
      </c>
      <c r="P2302" t="e">
        <v>#N/A</v>
      </c>
      <c r="Q2302" t="e">
        <v>#N/A</v>
      </c>
      <c r="R2302" s="2" t="e">
        <v>#N/A</v>
      </c>
      <c r="S2302" t="e">
        <v>#N/A</v>
      </c>
      <c r="T2302" s="3" t="e">
        <v>#N/A</v>
      </c>
      <c r="U2302" s="3" t="e">
        <v>#N/A</v>
      </c>
      <c r="V2302" t="e">
        <v>#N/A</v>
      </c>
      <c r="W2302" t="e">
        <v>#N/A</v>
      </c>
      <c r="X2302" t="e">
        <v>#N/A</v>
      </c>
      <c r="Y2302" s="3" t="e">
        <v>#N/A</v>
      </c>
      <c r="Z2302" s="8" t="e">
        <v>#N/A</v>
      </c>
      <c r="AA2302" s="30" t="e">
        <v>#N/A</v>
      </c>
      <c r="AB2302" t="e">
        <v>#N/A</v>
      </c>
      <c r="AC2302" t="e">
        <v>#N/A</v>
      </c>
      <c r="AD2302" t="e">
        <v>#N/A</v>
      </c>
      <c r="AE2302" t="e">
        <v>#N/A</v>
      </c>
      <c r="AF2302" t="e">
        <v>#N/A</v>
      </c>
    </row>
    <row r="2303" spans="1:32" x14ac:dyDescent="0.25">
      <c r="A2303" t="e">
        <v>#N/A</v>
      </c>
      <c r="B2303" s="33" t="e">
        <v>#N/A</v>
      </c>
      <c r="C2303" t="e">
        <v>#N/A</v>
      </c>
      <c r="D2303" t="e">
        <v>#N/A</v>
      </c>
      <c r="E2303" s="69" t="e">
        <v>#N/A</v>
      </c>
      <c r="F2303" s="3" t="e">
        <v>#N/A</v>
      </c>
      <c r="G2303" s="3" t="e">
        <v>#N/A</v>
      </c>
      <c r="H2303" s="3" t="e">
        <v>#N/A</v>
      </c>
      <c r="I2303" s="80" t="e">
        <v>#N/A</v>
      </c>
      <c r="J2303" s="80" t="e">
        <v>#N/A</v>
      </c>
      <c r="K2303" s="85" t="e">
        <v>#N/A</v>
      </c>
      <c r="L2303" s="9" t="e">
        <v>#N/A</v>
      </c>
      <c r="M2303" s="93" t="e">
        <v>#N/A</v>
      </c>
      <c r="N2303" s="8" t="e">
        <v>#N/A</v>
      </c>
      <c r="O2303" t="e">
        <v>#N/A</v>
      </c>
      <c r="P2303" t="e">
        <v>#N/A</v>
      </c>
      <c r="Q2303" t="e">
        <v>#N/A</v>
      </c>
      <c r="R2303" s="2" t="e">
        <v>#N/A</v>
      </c>
      <c r="S2303" t="e">
        <v>#N/A</v>
      </c>
      <c r="T2303" s="3" t="e">
        <v>#N/A</v>
      </c>
      <c r="U2303" s="3" t="e">
        <v>#N/A</v>
      </c>
      <c r="V2303" t="e">
        <v>#N/A</v>
      </c>
      <c r="W2303" t="e">
        <v>#N/A</v>
      </c>
      <c r="X2303" t="e">
        <v>#N/A</v>
      </c>
      <c r="Y2303" s="3" t="e">
        <v>#N/A</v>
      </c>
      <c r="Z2303" s="8" t="e">
        <v>#N/A</v>
      </c>
      <c r="AA2303" s="30" t="e">
        <v>#N/A</v>
      </c>
      <c r="AB2303" t="e">
        <v>#N/A</v>
      </c>
      <c r="AC2303" t="e">
        <v>#N/A</v>
      </c>
      <c r="AD2303" t="e">
        <v>#N/A</v>
      </c>
      <c r="AE2303" t="e">
        <v>#N/A</v>
      </c>
      <c r="AF2303" t="e">
        <v>#N/A</v>
      </c>
    </row>
    <row r="2304" spans="1:32" x14ac:dyDescent="0.25">
      <c r="A2304" t="e">
        <v>#N/A</v>
      </c>
      <c r="B2304" s="33" t="e">
        <v>#N/A</v>
      </c>
      <c r="C2304" t="e">
        <v>#N/A</v>
      </c>
      <c r="D2304" t="e">
        <v>#N/A</v>
      </c>
      <c r="E2304" s="69" t="e">
        <v>#N/A</v>
      </c>
      <c r="F2304" s="3" t="e">
        <v>#N/A</v>
      </c>
      <c r="G2304" s="3" t="e">
        <v>#N/A</v>
      </c>
      <c r="H2304" s="3" t="e">
        <v>#N/A</v>
      </c>
      <c r="I2304" s="80" t="e">
        <v>#N/A</v>
      </c>
      <c r="J2304" s="80" t="e">
        <v>#N/A</v>
      </c>
      <c r="K2304" s="85" t="e">
        <v>#N/A</v>
      </c>
      <c r="L2304" s="9" t="e">
        <v>#N/A</v>
      </c>
      <c r="M2304" s="93" t="e">
        <v>#N/A</v>
      </c>
      <c r="N2304" s="8" t="e">
        <v>#N/A</v>
      </c>
      <c r="O2304" t="e">
        <v>#N/A</v>
      </c>
      <c r="P2304" t="e">
        <v>#N/A</v>
      </c>
      <c r="Q2304" t="e">
        <v>#N/A</v>
      </c>
      <c r="R2304" s="2" t="e">
        <v>#N/A</v>
      </c>
      <c r="S2304" t="e">
        <v>#N/A</v>
      </c>
      <c r="T2304" s="3" t="e">
        <v>#N/A</v>
      </c>
      <c r="U2304" s="3" t="e">
        <v>#N/A</v>
      </c>
      <c r="V2304" t="e">
        <v>#N/A</v>
      </c>
      <c r="W2304" t="e">
        <v>#N/A</v>
      </c>
      <c r="X2304" t="e">
        <v>#N/A</v>
      </c>
      <c r="Y2304" s="3" t="e">
        <v>#N/A</v>
      </c>
      <c r="Z2304" s="8" t="e">
        <v>#N/A</v>
      </c>
      <c r="AA2304" s="30" t="e">
        <v>#N/A</v>
      </c>
      <c r="AB2304" t="e">
        <v>#N/A</v>
      </c>
      <c r="AC2304" t="e">
        <v>#N/A</v>
      </c>
      <c r="AD2304" t="e">
        <v>#N/A</v>
      </c>
      <c r="AE2304" t="e">
        <v>#N/A</v>
      </c>
      <c r="AF2304" t="e">
        <v>#N/A</v>
      </c>
    </row>
    <row r="2305" spans="1:32" x14ac:dyDescent="0.25">
      <c r="A2305" t="e">
        <v>#N/A</v>
      </c>
      <c r="B2305" s="33" t="e">
        <v>#N/A</v>
      </c>
      <c r="C2305" t="e">
        <v>#N/A</v>
      </c>
      <c r="D2305" t="e">
        <v>#N/A</v>
      </c>
      <c r="E2305" s="69" t="e">
        <v>#N/A</v>
      </c>
      <c r="F2305" s="3" t="e">
        <v>#N/A</v>
      </c>
      <c r="G2305" s="3" t="e">
        <v>#N/A</v>
      </c>
      <c r="H2305" s="3" t="e">
        <v>#N/A</v>
      </c>
      <c r="I2305" s="80" t="e">
        <v>#N/A</v>
      </c>
      <c r="J2305" s="80" t="e">
        <v>#N/A</v>
      </c>
      <c r="K2305" s="85" t="e">
        <v>#N/A</v>
      </c>
      <c r="L2305" s="9" t="e">
        <v>#N/A</v>
      </c>
      <c r="M2305" s="93" t="e">
        <v>#N/A</v>
      </c>
      <c r="N2305" s="8" t="e">
        <v>#N/A</v>
      </c>
      <c r="O2305" t="e">
        <v>#N/A</v>
      </c>
      <c r="P2305" t="e">
        <v>#N/A</v>
      </c>
      <c r="Q2305" t="e">
        <v>#N/A</v>
      </c>
      <c r="R2305" s="2" t="e">
        <v>#N/A</v>
      </c>
      <c r="S2305" t="e">
        <v>#N/A</v>
      </c>
      <c r="T2305" s="3" t="e">
        <v>#N/A</v>
      </c>
      <c r="U2305" s="3" t="e">
        <v>#N/A</v>
      </c>
      <c r="V2305" t="e">
        <v>#N/A</v>
      </c>
      <c r="W2305" t="e">
        <v>#N/A</v>
      </c>
      <c r="X2305" t="e">
        <v>#N/A</v>
      </c>
      <c r="Y2305" s="3" t="e">
        <v>#N/A</v>
      </c>
      <c r="Z2305" s="8" t="e">
        <v>#N/A</v>
      </c>
      <c r="AA2305" s="30" t="e">
        <v>#N/A</v>
      </c>
      <c r="AB2305" t="e">
        <v>#N/A</v>
      </c>
      <c r="AC2305" t="e">
        <v>#N/A</v>
      </c>
      <c r="AD2305" t="e">
        <v>#N/A</v>
      </c>
      <c r="AE2305" t="e">
        <v>#N/A</v>
      </c>
      <c r="AF2305" t="e">
        <v>#N/A</v>
      </c>
    </row>
    <row r="2306" spans="1:32" x14ac:dyDescent="0.25">
      <c r="A2306" t="e">
        <v>#N/A</v>
      </c>
      <c r="B2306" s="33" t="e">
        <v>#N/A</v>
      </c>
      <c r="C2306" t="e">
        <v>#N/A</v>
      </c>
      <c r="D2306" t="e">
        <v>#N/A</v>
      </c>
      <c r="E2306" s="69" t="e">
        <v>#N/A</v>
      </c>
      <c r="F2306" s="3" t="e">
        <v>#N/A</v>
      </c>
      <c r="G2306" s="3" t="e">
        <v>#N/A</v>
      </c>
      <c r="H2306" s="3" t="e">
        <v>#N/A</v>
      </c>
      <c r="I2306" s="80" t="e">
        <v>#N/A</v>
      </c>
      <c r="J2306" s="80" t="e">
        <v>#N/A</v>
      </c>
      <c r="K2306" s="85" t="e">
        <v>#N/A</v>
      </c>
      <c r="L2306" s="9" t="e">
        <v>#N/A</v>
      </c>
      <c r="M2306" s="93" t="e">
        <v>#N/A</v>
      </c>
      <c r="N2306" s="8" t="e">
        <v>#N/A</v>
      </c>
      <c r="O2306" t="e">
        <v>#N/A</v>
      </c>
      <c r="P2306" t="e">
        <v>#N/A</v>
      </c>
      <c r="Q2306" t="e">
        <v>#N/A</v>
      </c>
      <c r="R2306" s="2" t="e">
        <v>#N/A</v>
      </c>
      <c r="S2306" t="e">
        <v>#N/A</v>
      </c>
      <c r="T2306" s="3" t="e">
        <v>#N/A</v>
      </c>
      <c r="U2306" s="3" t="e">
        <v>#N/A</v>
      </c>
      <c r="V2306" t="e">
        <v>#N/A</v>
      </c>
      <c r="W2306" t="e">
        <v>#N/A</v>
      </c>
      <c r="X2306" t="e">
        <v>#N/A</v>
      </c>
      <c r="Y2306" s="3" t="e">
        <v>#N/A</v>
      </c>
      <c r="Z2306" s="8" t="e">
        <v>#N/A</v>
      </c>
      <c r="AA2306" s="30" t="e">
        <v>#N/A</v>
      </c>
      <c r="AB2306" t="e">
        <v>#N/A</v>
      </c>
      <c r="AC2306" t="e">
        <v>#N/A</v>
      </c>
      <c r="AD2306" t="e">
        <v>#N/A</v>
      </c>
      <c r="AE2306" t="e">
        <v>#N/A</v>
      </c>
      <c r="AF2306" t="e">
        <v>#N/A</v>
      </c>
    </row>
    <row r="2307" spans="1:32" x14ac:dyDescent="0.25">
      <c r="A2307" t="e">
        <v>#N/A</v>
      </c>
      <c r="B2307" s="33" t="e">
        <v>#N/A</v>
      </c>
      <c r="C2307" t="e">
        <v>#N/A</v>
      </c>
      <c r="D2307" t="e">
        <v>#N/A</v>
      </c>
      <c r="E2307" s="69" t="e">
        <v>#N/A</v>
      </c>
      <c r="F2307" s="3" t="e">
        <v>#N/A</v>
      </c>
      <c r="G2307" s="3" t="e">
        <v>#N/A</v>
      </c>
      <c r="H2307" s="3" t="e">
        <v>#N/A</v>
      </c>
      <c r="I2307" s="80" t="e">
        <v>#N/A</v>
      </c>
      <c r="J2307" s="80" t="e">
        <v>#N/A</v>
      </c>
      <c r="K2307" s="85" t="e">
        <v>#N/A</v>
      </c>
      <c r="L2307" s="9" t="e">
        <v>#N/A</v>
      </c>
      <c r="M2307" s="93" t="e">
        <v>#N/A</v>
      </c>
      <c r="N2307" s="8" t="e">
        <v>#N/A</v>
      </c>
      <c r="O2307" t="e">
        <v>#N/A</v>
      </c>
      <c r="P2307" t="e">
        <v>#N/A</v>
      </c>
      <c r="Q2307" t="e">
        <v>#N/A</v>
      </c>
      <c r="R2307" s="2" t="e">
        <v>#N/A</v>
      </c>
      <c r="S2307" t="e">
        <v>#N/A</v>
      </c>
      <c r="T2307" s="3" t="e">
        <v>#N/A</v>
      </c>
      <c r="U2307" s="3" t="e">
        <v>#N/A</v>
      </c>
      <c r="V2307" t="e">
        <v>#N/A</v>
      </c>
      <c r="W2307" t="e">
        <v>#N/A</v>
      </c>
      <c r="X2307" t="e">
        <v>#N/A</v>
      </c>
      <c r="Y2307" s="3" t="e">
        <v>#N/A</v>
      </c>
      <c r="Z2307" s="8" t="e">
        <v>#N/A</v>
      </c>
      <c r="AA2307" s="30" t="e">
        <v>#N/A</v>
      </c>
      <c r="AB2307" t="e">
        <v>#N/A</v>
      </c>
      <c r="AC2307" t="e">
        <v>#N/A</v>
      </c>
      <c r="AD2307" t="e">
        <v>#N/A</v>
      </c>
      <c r="AE2307" t="e">
        <v>#N/A</v>
      </c>
      <c r="AF2307" t="e">
        <v>#N/A</v>
      </c>
    </row>
    <row r="2308" spans="1:32" x14ac:dyDescent="0.25">
      <c r="A2308" t="e">
        <v>#N/A</v>
      </c>
      <c r="B2308" s="33" t="e">
        <v>#N/A</v>
      </c>
      <c r="C2308" t="e">
        <v>#N/A</v>
      </c>
      <c r="D2308" t="e">
        <v>#N/A</v>
      </c>
      <c r="E2308" s="69" t="e">
        <v>#N/A</v>
      </c>
      <c r="F2308" s="3" t="e">
        <v>#N/A</v>
      </c>
      <c r="G2308" s="3" t="e">
        <v>#N/A</v>
      </c>
      <c r="H2308" s="3" t="e">
        <v>#N/A</v>
      </c>
      <c r="I2308" s="80" t="e">
        <v>#N/A</v>
      </c>
      <c r="J2308" s="80" t="e">
        <v>#N/A</v>
      </c>
      <c r="K2308" s="85" t="e">
        <v>#N/A</v>
      </c>
      <c r="L2308" s="9" t="e">
        <v>#N/A</v>
      </c>
      <c r="M2308" s="93" t="e">
        <v>#N/A</v>
      </c>
      <c r="N2308" s="8" t="e">
        <v>#N/A</v>
      </c>
      <c r="O2308" t="e">
        <v>#N/A</v>
      </c>
      <c r="P2308" t="e">
        <v>#N/A</v>
      </c>
      <c r="Q2308" t="e">
        <v>#N/A</v>
      </c>
      <c r="R2308" s="2" t="e">
        <v>#N/A</v>
      </c>
      <c r="S2308" t="e">
        <v>#N/A</v>
      </c>
      <c r="T2308" s="3" t="e">
        <v>#N/A</v>
      </c>
      <c r="U2308" s="3" t="e">
        <v>#N/A</v>
      </c>
      <c r="V2308" t="e">
        <v>#N/A</v>
      </c>
      <c r="W2308" t="e">
        <v>#N/A</v>
      </c>
      <c r="X2308" t="e">
        <v>#N/A</v>
      </c>
      <c r="Y2308" s="3" t="e">
        <v>#N/A</v>
      </c>
      <c r="Z2308" s="8" t="e">
        <v>#N/A</v>
      </c>
      <c r="AA2308" s="30" t="e">
        <v>#N/A</v>
      </c>
      <c r="AB2308" t="e">
        <v>#N/A</v>
      </c>
      <c r="AC2308" t="e">
        <v>#N/A</v>
      </c>
      <c r="AD2308" t="e">
        <v>#N/A</v>
      </c>
      <c r="AE2308" t="e">
        <v>#N/A</v>
      </c>
      <c r="AF2308" t="e">
        <v>#N/A</v>
      </c>
    </row>
    <row r="2309" spans="1:32" x14ac:dyDescent="0.25">
      <c r="A2309" t="e">
        <v>#N/A</v>
      </c>
      <c r="B2309" s="33" t="e">
        <v>#N/A</v>
      </c>
      <c r="C2309" t="e">
        <v>#N/A</v>
      </c>
      <c r="D2309" t="e">
        <v>#N/A</v>
      </c>
      <c r="E2309" s="69" t="e">
        <v>#N/A</v>
      </c>
      <c r="F2309" s="3" t="e">
        <v>#N/A</v>
      </c>
      <c r="G2309" s="3" t="e">
        <v>#N/A</v>
      </c>
      <c r="H2309" s="3" t="e">
        <v>#N/A</v>
      </c>
      <c r="I2309" s="80" t="e">
        <v>#N/A</v>
      </c>
      <c r="J2309" s="80" t="e">
        <v>#N/A</v>
      </c>
      <c r="K2309" s="85" t="e">
        <v>#N/A</v>
      </c>
      <c r="L2309" s="9" t="e">
        <v>#N/A</v>
      </c>
      <c r="M2309" s="93" t="e">
        <v>#N/A</v>
      </c>
      <c r="N2309" s="8" t="e">
        <v>#N/A</v>
      </c>
      <c r="O2309" t="e">
        <v>#N/A</v>
      </c>
      <c r="P2309" t="e">
        <v>#N/A</v>
      </c>
      <c r="Q2309" t="e">
        <v>#N/A</v>
      </c>
      <c r="R2309" s="2" t="e">
        <v>#N/A</v>
      </c>
      <c r="S2309" t="e">
        <v>#N/A</v>
      </c>
      <c r="T2309" s="3" t="e">
        <v>#N/A</v>
      </c>
      <c r="U2309" s="3" t="e">
        <v>#N/A</v>
      </c>
      <c r="V2309" t="e">
        <v>#N/A</v>
      </c>
      <c r="W2309" t="e">
        <v>#N/A</v>
      </c>
      <c r="X2309" t="e">
        <v>#N/A</v>
      </c>
      <c r="Y2309" s="3" t="e">
        <v>#N/A</v>
      </c>
      <c r="Z2309" s="8" t="e">
        <v>#N/A</v>
      </c>
      <c r="AA2309" s="30" t="e">
        <v>#N/A</v>
      </c>
      <c r="AB2309" t="e">
        <v>#N/A</v>
      </c>
      <c r="AC2309" t="e">
        <v>#N/A</v>
      </c>
      <c r="AD2309" t="e">
        <v>#N/A</v>
      </c>
      <c r="AE2309" t="e">
        <v>#N/A</v>
      </c>
      <c r="AF2309" t="e">
        <v>#N/A</v>
      </c>
    </row>
    <row r="2310" spans="1:32" x14ac:dyDescent="0.25">
      <c r="A2310" t="e">
        <v>#N/A</v>
      </c>
      <c r="B2310" s="33" t="e">
        <v>#N/A</v>
      </c>
      <c r="C2310" t="e">
        <v>#N/A</v>
      </c>
      <c r="D2310" t="e">
        <v>#N/A</v>
      </c>
      <c r="E2310" s="69" t="e">
        <v>#N/A</v>
      </c>
      <c r="F2310" s="3" t="e">
        <v>#N/A</v>
      </c>
      <c r="G2310" s="3" t="e">
        <v>#N/A</v>
      </c>
      <c r="H2310" s="3" t="e">
        <v>#N/A</v>
      </c>
      <c r="I2310" s="80" t="e">
        <v>#N/A</v>
      </c>
      <c r="J2310" s="80" t="e">
        <v>#N/A</v>
      </c>
      <c r="K2310" s="85" t="e">
        <v>#N/A</v>
      </c>
      <c r="L2310" s="9" t="e">
        <v>#N/A</v>
      </c>
      <c r="M2310" s="93" t="e">
        <v>#N/A</v>
      </c>
      <c r="N2310" s="8" t="e">
        <v>#N/A</v>
      </c>
      <c r="O2310" t="e">
        <v>#N/A</v>
      </c>
      <c r="P2310" t="e">
        <v>#N/A</v>
      </c>
      <c r="Q2310" t="e">
        <v>#N/A</v>
      </c>
      <c r="R2310" s="2" t="e">
        <v>#N/A</v>
      </c>
      <c r="S2310" t="e">
        <v>#N/A</v>
      </c>
      <c r="T2310" s="3" t="e">
        <v>#N/A</v>
      </c>
      <c r="U2310" s="3" t="e">
        <v>#N/A</v>
      </c>
      <c r="V2310" t="e">
        <v>#N/A</v>
      </c>
      <c r="W2310" t="e">
        <v>#N/A</v>
      </c>
      <c r="X2310" t="e">
        <v>#N/A</v>
      </c>
      <c r="Y2310" s="3" t="e">
        <v>#N/A</v>
      </c>
      <c r="Z2310" s="8" t="e">
        <v>#N/A</v>
      </c>
      <c r="AA2310" s="30" t="e">
        <v>#N/A</v>
      </c>
      <c r="AB2310" t="e">
        <v>#N/A</v>
      </c>
      <c r="AC2310" t="e">
        <v>#N/A</v>
      </c>
      <c r="AD2310" t="e">
        <v>#N/A</v>
      </c>
      <c r="AE2310" t="e">
        <v>#N/A</v>
      </c>
      <c r="AF2310" t="e">
        <v>#N/A</v>
      </c>
    </row>
    <row r="2311" spans="1:32" x14ac:dyDescent="0.25">
      <c r="A2311" t="e">
        <v>#N/A</v>
      </c>
      <c r="B2311" s="33" t="e">
        <v>#N/A</v>
      </c>
      <c r="C2311" t="e">
        <v>#N/A</v>
      </c>
      <c r="D2311" t="e">
        <v>#N/A</v>
      </c>
      <c r="E2311" s="69" t="e">
        <v>#N/A</v>
      </c>
      <c r="F2311" s="3" t="e">
        <v>#N/A</v>
      </c>
      <c r="G2311" s="3" t="e">
        <v>#N/A</v>
      </c>
      <c r="H2311" s="3" t="e">
        <v>#N/A</v>
      </c>
      <c r="I2311" s="80" t="e">
        <v>#N/A</v>
      </c>
      <c r="J2311" s="80" t="e">
        <v>#N/A</v>
      </c>
      <c r="K2311" s="85" t="e">
        <v>#N/A</v>
      </c>
      <c r="L2311" s="9" t="e">
        <v>#N/A</v>
      </c>
      <c r="M2311" s="93" t="e">
        <v>#N/A</v>
      </c>
      <c r="N2311" s="8" t="e">
        <v>#N/A</v>
      </c>
      <c r="O2311" t="e">
        <v>#N/A</v>
      </c>
      <c r="P2311" t="e">
        <v>#N/A</v>
      </c>
      <c r="Q2311" t="e">
        <v>#N/A</v>
      </c>
      <c r="R2311" s="2" t="e">
        <v>#N/A</v>
      </c>
      <c r="S2311" t="e">
        <v>#N/A</v>
      </c>
      <c r="T2311" s="3" t="e">
        <v>#N/A</v>
      </c>
      <c r="U2311" s="3" t="e">
        <v>#N/A</v>
      </c>
      <c r="V2311" t="e">
        <v>#N/A</v>
      </c>
      <c r="W2311" t="e">
        <v>#N/A</v>
      </c>
      <c r="X2311" t="e">
        <v>#N/A</v>
      </c>
      <c r="Y2311" s="3" t="e">
        <v>#N/A</v>
      </c>
      <c r="Z2311" s="8" t="e">
        <v>#N/A</v>
      </c>
      <c r="AA2311" s="30" t="e">
        <v>#N/A</v>
      </c>
      <c r="AB2311" t="e">
        <v>#N/A</v>
      </c>
      <c r="AC2311" t="e">
        <v>#N/A</v>
      </c>
      <c r="AD2311" t="e">
        <v>#N/A</v>
      </c>
      <c r="AE2311" t="e">
        <v>#N/A</v>
      </c>
      <c r="AF2311" t="e">
        <v>#N/A</v>
      </c>
    </row>
    <row r="2312" spans="1:32" x14ac:dyDescent="0.25">
      <c r="A2312" t="e">
        <v>#N/A</v>
      </c>
      <c r="B2312" s="33" t="e">
        <v>#N/A</v>
      </c>
      <c r="C2312" t="e">
        <v>#N/A</v>
      </c>
      <c r="D2312" t="e">
        <v>#N/A</v>
      </c>
      <c r="E2312" s="69" t="e">
        <v>#N/A</v>
      </c>
      <c r="F2312" s="3" t="e">
        <v>#N/A</v>
      </c>
      <c r="G2312" s="3" t="e">
        <v>#N/A</v>
      </c>
      <c r="H2312" s="3" t="e">
        <v>#N/A</v>
      </c>
      <c r="I2312" s="80" t="e">
        <v>#N/A</v>
      </c>
      <c r="J2312" s="80" t="e">
        <v>#N/A</v>
      </c>
      <c r="K2312" s="85" t="e">
        <v>#N/A</v>
      </c>
      <c r="L2312" s="9" t="e">
        <v>#N/A</v>
      </c>
      <c r="M2312" s="93" t="e">
        <v>#N/A</v>
      </c>
      <c r="N2312" s="8" t="e">
        <v>#N/A</v>
      </c>
      <c r="O2312" t="e">
        <v>#N/A</v>
      </c>
      <c r="P2312" t="e">
        <v>#N/A</v>
      </c>
      <c r="Q2312" t="e">
        <v>#N/A</v>
      </c>
      <c r="R2312" s="2" t="e">
        <v>#N/A</v>
      </c>
      <c r="S2312" t="e">
        <v>#N/A</v>
      </c>
      <c r="T2312" s="3" t="e">
        <v>#N/A</v>
      </c>
      <c r="U2312" s="3" t="e">
        <v>#N/A</v>
      </c>
      <c r="V2312" t="e">
        <v>#N/A</v>
      </c>
      <c r="W2312" t="e">
        <v>#N/A</v>
      </c>
      <c r="X2312" t="e">
        <v>#N/A</v>
      </c>
      <c r="Y2312" s="3" t="e">
        <v>#N/A</v>
      </c>
      <c r="Z2312" s="8" t="e">
        <v>#N/A</v>
      </c>
      <c r="AA2312" s="30" t="e">
        <v>#N/A</v>
      </c>
      <c r="AB2312" t="e">
        <v>#N/A</v>
      </c>
      <c r="AC2312" t="e">
        <v>#N/A</v>
      </c>
      <c r="AD2312" t="e">
        <v>#N/A</v>
      </c>
      <c r="AE2312" t="e">
        <v>#N/A</v>
      </c>
      <c r="AF2312" t="e">
        <v>#N/A</v>
      </c>
    </row>
    <row r="2313" spans="1:32" x14ac:dyDescent="0.25">
      <c r="A2313" t="e">
        <v>#N/A</v>
      </c>
      <c r="B2313" s="33" t="e">
        <v>#N/A</v>
      </c>
      <c r="C2313" t="e">
        <v>#N/A</v>
      </c>
      <c r="D2313" t="e">
        <v>#N/A</v>
      </c>
      <c r="E2313" s="69" t="e">
        <v>#N/A</v>
      </c>
      <c r="F2313" s="3" t="e">
        <v>#N/A</v>
      </c>
      <c r="G2313" s="3" t="e">
        <v>#N/A</v>
      </c>
      <c r="H2313" s="3" t="e">
        <v>#N/A</v>
      </c>
      <c r="I2313" s="80" t="e">
        <v>#N/A</v>
      </c>
      <c r="J2313" s="80" t="e">
        <v>#N/A</v>
      </c>
      <c r="K2313" s="85" t="e">
        <v>#N/A</v>
      </c>
      <c r="L2313" s="9" t="e">
        <v>#N/A</v>
      </c>
      <c r="M2313" s="93" t="e">
        <v>#N/A</v>
      </c>
      <c r="N2313" s="8" t="e">
        <v>#N/A</v>
      </c>
      <c r="O2313" t="e">
        <v>#N/A</v>
      </c>
      <c r="P2313" t="e">
        <v>#N/A</v>
      </c>
      <c r="Q2313" t="e">
        <v>#N/A</v>
      </c>
      <c r="R2313" s="2" t="e">
        <v>#N/A</v>
      </c>
      <c r="S2313" t="e">
        <v>#N/A</v>
      </c>
      <c r="T2313" s="3" t="e">
        <v>#N/A</v>
      </c>
      <c r="U2313" s="3" t="e">
        <v>#N/A</v>
      </c>
      <c r="V2313" t="e">
        <v>#N/A</v>
      </c>
      <c r="W2313" t="e">
        <v>#N/A</v>
      </c>
      <c r="X2313" t="e">
        <v>#N/A</v>
      </c>
      <c r="Y2313" s="3" t="e">
        <v>#N/A</v>
      </c>
      <c r="Z2313" s="8" t="e">
        <v>#N/A</v>
      </c>
      <c r="AA2313" s="30" t="e">
        <v>#N/A</v>
      </c>
      <c r="AB2313" t="e">
        <v>#N/A</v>
      </c>
      <c r="AC2313" t="e">
        <v>#N/A</v>
      </c>
      <c r="AD2313" t="e">
        <v>#N/A</v>
      </c>
      <c r="AE2313" t="e">
        <v>#N/A</v>
      </c>
      <c r="AF2313" t="e">
        <v>#N/A</v>
      </c>
    </row>
    <row r="2314" spans="1:32" x14ac:dyDescent="0.25">
      <c r="A2314" t="e">
        <v>#N/A</v>
      </c>
      <c r="B2314" s="33" t="e">
        <v>#N/A</v>
      </c>
      <c r="C2314" t="e">
        <v>#N/A</v>
      </c>
      <c r="D2314" t="e">
        <v>#N/A</v>
      </c>
      <c r="E2314" s="69" t="e">
        <v>#N/A</v>
      </c>
      <c r="F2314" s="3" t="e">
        <v>#N/A</v>
      </c>
      <c r="G2314" s="3" t="e">
        <v>#N/A</v>
      </c>
      <c r="H2314" s="3" t="e">
        <v>#N/A</v>
      </c>
      <c r="I2314" s="80" t="e">
        <v>#N/A</v>
      </c>
      <c r="J2314" s="80" t="e">
        <v>#N/A</v>
      </c>
      <c r="K2314" s="85" t="e">
        <v>#N/A</v>
      </c>
      <c r="L2314" s="9" t="e">
        <v>#N/A</v>
      </c>
      <c r="M2314" s="93" t="e">
        <v>#N/A</v>
      </c>
      <c r="N2314" s="8" t="e">
        <v>#N/A</v>
      </c>
      <c r="O2314" t="e">
        <v>#N/A</v>
      </c>
      <c r="P2314" t="e">
        <v>#N/A</v>
      </c>
      <c r="Q2314" t="e">
        <v>#N/A</v>
      </c>
      <c r="R2314" s="2" t="e">
        <v>#N/A</v>
      </c>
      <c r="S2314" t="e">
        <v>#N/A</v>
      </c>
      <c r="T2314" s="3" t="e">
        <v>#N/A</v>
      </c>
      <c r="U2314" s="3" t="e">
        <v>#N/A</v>
      </c>
      <c r="V2314" t="e">
        <v>#N/A</v>
      </c>
      <c r="W2314" t="e">
        <v>#N/A</v>
      </c>
      <c r="X2314" t="e">
        <v>#N/A</v>
      </c>
      <c r="Y2314" s="3" t="e">
        <v>#N/A</v>
      </c>
      <c r="Z2314" s="8" t="e">
        <v>#N/A</v>
      </c>
      <c r="AA2314" s="30" t="e">
        <v>#N/A</v>
      </c>
      <c r="AB2314" t="e">
        <v>#N/A</v>
      </c>
      <c r="AC2314" t="e">
        <v>#N/A</v>
      </c>
      <c r="AD2314" t="e">
        <v>#N/A</v>
      </c>
      <c r="AE2314" t="e">
        <v>#N/A</v>
      </c>
      <c r="AF2314" t="e">
        <v>#N/A</v>
      </c>
    </row>
    <row r="2315" spans="1:32" x14ac:dyDescent="0.25">
      <c r="A2315" t="e">
        <v>#N/A</v>
      </c>
      <c r="B2315" s="33" t="e">
        <v>#N/A</v>
      </c>
      <c r="C2315" t="e">
        <v>#N/A</v>
      </c>
      <c r="D2315" t="e">
        <v>#N/A</v>
      </c>
      <c r="E2315" s="69" t="e">
        <v>#N/A</v>
      </c>
      <c r="F2315" s="3" t="e">
        <v>#N/A</v>
      </c>
      <c r="G2315" s="3" t="e">
        <v>#N/A</v>
      </c>
      <c r="H2315" s="3" t="e">
        <v>#N/A</v>
      </c>
      <c r="I2315" s="80" t="e">
        <v>#N/A</v>
      </c>
      <c r="J2315" s="80" t="e">
        <v>#N/A</v>
      </c>
      <c r="K2315" s="85" t="e">
        <v>#N/A</v>
      </c>
      <c r="L2315" s="9" t="e">
        <v>#N/A</v>
      </c>
      <c r="M2315" s="93" t="e">
        <v>#N/A</v>
      </c>
      <c r="N2315" s="8" t="e">
        <v>#N/A</v>
      </c>
      <c r="O2315" t="e">
        <v>#N/A</v>
      </c>
      <c r="P2315" t="e">
        <v>#N/A</v>
      </c>
      <c r="Q2315" t="e">
        <v>#N/A</v>
      </c>
      <c r="R2315" s="2" t="e">
        <v>#N/A</v>
      </c>
      <c r="S2315" t="e">
        <v>#N/A</v>
      </c>
      <c r="T2315" s="3" t="e">
        <v>#N/A</v>
      </c>
      <c r="U2315" s="3" t="e">
        <v>#N/A</v>
      </c>
      <c r="V2315" t="e">
        <v>#N/A</v>
      </c>
      <c r="W2315" t="e">
        <v>#N/A</v>
      </c>
      <c r="X2315" t="e">
        <v>#N/A</v>
      </c>
      <c r="Y2315" s="3" t="e">
        <v>#N/A</v>
      </c>
      <c r="Z2315" s="8" t="e">
        <v>#N/A</v>
      </c>
      <c r="AA2315" s="30" t="e">
        <v>#N/A</v>
      </c>
      <c r="AB2315" t="e">
        <v>#N/A</v>
      </c>
      <c r="AC2315" t="e">
        <v>#N/A</v>
      </c>
      <c r="AD2315" t="e">
        <v>#N/A</v>
      </c>
      <c r="AE2315" t="e">
        <v>#N/A</v>
      </c>
      <c r="AF2315" t="e">
        <v>#N/A</v>
      </c>
    </row>
    <row r="2316" spans="1:32" x14ac:dyDescent="0.25">
      <c r="A2316" t="e">
        <v>#N/A</v>
      </c>
      <c r="B2316" s="33" t="e">
        <v>#N/A</v>
      </c>
      <c r="C2316" t="e">
        <v>#N/A</v>
      </c>
      <c r="D2316" t="e">
        <v>#N/A</v>
      </c>
      <c r="E2316" s="69" t="e">
        <v>#N/A</v>
      </c>
      <c r="F2316" s="3" t="e">
        <v>#N/A</v>
      </c>
      <c r="G2316" s="3" t="e">
        <v>#N/A</v>
      </c>
      <c r="H2316" s="3" t="e">
        <v>#N/A</v>
      </c>
      <c r="I2316" s="80" t="e">
        <v>#N/A</v>
      </c>
      <c r="J2316" s="80" t="e">
        <v>#N/A</v>
      </c>
      <c r="K2316" s="85" t="e">
        <v>#N/A</v>
      </c>
      <c r="L2316" s="9" t="e">
        <v>#N/A</v>
      </c>
      <c r="M2316" s="93" t="e">
        <v>#N/A</v>
      </c>
      <c r="N2316" s="8" t="e">
        <v>#N/A</v>
      </c>
      <c r="O2316" t="e">
        <v>#N/A</v>
      </c>
      <c r="P2316" t="e">
        <v>#N/A</v>
      </c>
      <c r="Q2316" t="e">
        <v>#N/A</v>
      </c>
      <c r="R2316" s="2" t="e">
        <v>#N/A</v>
      </c>
      <c r="S2316" t="e">
        <v>#N/A</v>
      </c>
      <c r="T2316" s="3" t="e">
        <v>#N/A</v>
      </c>
      <c r="U2316" s="3" t="e">
        <v>#N/A</v>
      </c>
      <c r="V2316" t="e">
        <v>#N/A</v>
      </c>
      <c r="W2316" t="e">
        <v>#N/A</v>
      </c>
      <c r="X2316" t="e">
        <v>#N/A</v>
      </c>
      <c r="Y2316" s="3" t="e">
        <v>#N/A</v>
      </c>
      <c r="Z2316" s="8" t="e">
        <v>#N/A</v>
      </c>
      <c r="AA2316" s="30" t="e">
        <v>#N/A</v>
      </c>
      <c r="AB2316" t="e">
        <v>#N/A</v>
      </c>
      <c r="AC2316" t="e">
        <v>#N/A</v>
      </c>
      <c r="AD2316" t="e">
        <v>#N/A</v>
      </c>
      <c r="AE2316" t="e">
        <v>#N/A</v>
      </c>
      <c r="AF2316" t="e">
        <v>#N/A</v>
      </c>
    </row>
    <row r="2317" spans="1:32" x14ac:dyDescent="0.25">
      <c r="A2317" t="e">
        <v>#N/A</v>
      </c>
      <c r="B2317" s="33" t="e">
        <v>#N/A</v>
      </c>
      <c r="C2317" t="e">
        <v>#N/A</v>
      </c>
      <c r="D2317" t="e">
        <v>#N/A</v>
      </c>
      <c r="E2317" s="69" t="e">
        <v>#N/A</v>
      </c>
      <c r="F2317" s="3" t="e">
        <v>#N/A</v>
      </c>
      <c r="G2317" s="3" t="e">
        <v>#N/A</v>
      </c>
      <c r="H2317" s="3" t="e">
        <v>#N/A</v>
      </c>
      <c r="I2317" s="80" t="e">
        <v>#N/A</v>
      </c>
      <c r="J2317" s="80" t="e">
        <v>#N/A</v>
      </c>
      <c r="K2317" s="85" t="e">
        <v>#N/A</v>
      </c>
      <c r="L2317" s="9" t="e">
        <v>#N/A</v>
      </c>
      <c r="M2317" s="93" t="e">
        <v>#N/A</v>
      </c>
      <c r="N2317" s="8" t="e">
        <v>#N/A</v>
      </c>
      <c r="O2317" t="e">
        <v>#N/A</v>
      </c>
      <c r="P2317" t="e">
        <v>#N/A</v>
      </c>
      <c r="Q2317" t="e">
        <v>#N/A</v>
      </c>
      <c r="R2317" s="2" t="e">
        <v>#N/A</v>
      </c>
      <c r="S2317" t="e">
        <v>#N/A</v>
      </c>
      <c r="T2317" s="3" t="e">
        <v>#N/A</v>
      </c>
      <c r="U2317" s="3" t="e">
        <v>#N/A</v>
      </c>
      <c r="V2317" t="e">
        <v>#N/A</v>
      </c>
      <c r="W2317" t="e">
        <v>#N/A</v>
      </c>
      <c r="X2317" t="e">
        <v>#N/A</v>
      </c>
      <c r="Y2317" s="3" t="e">
        <v>#N/A</v>
      </c>
      <c r="Z2317" s="8" t="e">
        <v>#N/A</v>
      </c>
      <c r="AA2317" s="30" t="e">
        <v>#N/A</v>
      </c>
      <c r="AB2317" t="e">
        <v>#N/A</v>
      </c>
      <c r="AC2317" t="e">
        <v>#N/A</v>
      </c>
      <c r="AD2317" t="e">
        <v>#N/A</v>
      </c>
      <c r="AE2317" t="e">
        <v>#N/A</v>
      </c>
      <c r="AF2317" t="e">
        <v>#N/A</v>
      </c>
    </row>
    <row r="2318" spans="1:32" x14ac:dyDescent="0.25">
      <c r="A2318" t="e">
        <v>#N/A</v>
      </c>
      <c r="B2318" s="33" t="e">
        <v>#N/A</v>
      </c>
      <c r="C2318" t="e">
        <v>#N/A</v>
      </c>
      <c r="D2318" t="e">
        <v>#N/A</v>
      </c>
      <c r="E2318" s="69" t="e">
        <v>#N/A</v>
      </c>
      <c r="F2318" s="3" t="e">
        <v>#N/A</v>
      </c>
      <c r="G2318" s="3" t="e">
        <v>#N/A</v>
      </c>
      <c r="H2318" s="3" t="e">
        <v>#N/A</v>
      </c>
      <c r="I2318" s="80" t="e">
        <v>#N/A</v>
      </c>
      <c r="J2318" s="80" t="e">
        <v>#N/A</v>
      </c>
      <c r="K2318" s="85" t="e">
        <v>#N/A</v>
      </c>
      <c r="L2318" s="9" t="e">
        <v>#N/A</v>
      </c>
      <c r="M2318" s="93" t="e">
        <v>#N/A</v>
      </c>
      <c r="N2318" s="8" t="e">
        <v>#N/A</v>
      </c>
      <c r="O2318" t="e">
        <v>#N/A</v>
      </c>
      <c r="P2318" t="e">
        <v>#N/A</v>
      </c>
      <c r="Q2318" t="e">
        <v>#N/A</v>
      </c>
      <c r="R2318" s="2" t="e">
        <v>#N/A</v>
      </c>
      <c r="S2318" t="e">
        <v>#N/A</v>
      </c>
      <c r="T2318" s="3" t="e">
        <v>#N/A</v>
      </c>
      <c r="U2318" s="3" t="e">
        <v>#N/A</v>
      </c>
      <c r="V2318" t="e">
        <v>#N/A</v>
      </c>
      <c r="W2318" t="e">
        <v>#N/A</v>
      </c>
      <c r="X2318" t="e">
        <v>#N/A</v>
      </c>
      <c r="Y2318" s="3" t="e">
        <v>#N/A</v>
      </c>
      <c r="Z2318" s="8" t="e">
        <v>#N/A</v>
      </c>
      <c r="AA2318" s="30" t="e">
        <v>#N/A</v>
      </c>
      <c r="AB2318" t="e">
        <v>#N/A</v>
      </c>
      <c r="AC2318" t="e">
        <v>#N/A</v>
      </c>
      <c r="AD2318" t="e">
        <v>#N/A</v>
      </c>
      <c r="AE2318" t="e">
        <v>#N/A</v>
      </c>
      <c r="AF2318" t="e">
        <v>#N/A</v>
      </c>
    </row>
    <row r="2319" spans="1:32" x14ac:dyDescent="0.25">
      <c r="A2319" t="e">
        <v>#N/A</v>
      </c>
      <c r="B2319" s="33" t="e">
        <v>#N/A</v>
      </c>
      <c r="C2319" t="e">
        <v>#N/A</v>
      </c>
      <c r="D2319" t="e">
        <v>#N/A</v>
      </c>
      <c r="E2319" s="69" t="e">
        <v>#N/A</v>
      </c>
      <c r="F2319" s="3" t="e">
        <v>#N/A</v>
      </c>
      <c r="G2319" s="3" t="e">
        <v>#N/A</v>
      </c>
      <c r="H2319" s="3" t="e">
        <v>#N/A</v>
      </c>
      <c r="I2319" s="80" t="e">
        <v>#N/A</v>
      </c>
      <c r="J2319" s="80" t="e">
        <v>#N/A</v>
      </c>
      <c r="K2319" s="85" t="e">
        <v>#N/A</v>
      </c>
      <c r="L2319" s="9" t="e">
        <v>#N/A</v>
      </c>
      <c r="M2319" s="93" t="e">
        <v>#N/A</v>
      </c>
      <c r="N2319" s="8" t="e">
        <v>#N/A</v>
      </c>
      <c r="O2319" t="e">
        <v>#N/A</v>
      </c>
      <c r="P2319" t="e">
        <v>#N/A</v>
      </c>
      <c r="Q2319" t="e">
        <v>#N/A</v>
      </c>
      <c r="R2319" s="2" t="e">
        <v>#N/A</v>
      </c>
      <c r="S2319" t="e">
        <v>#N/A</v>
      </c>
      <c r="T2319" s="3" t="e">
        <v>#N/A</v>
      </c>
      <c r="U2319" s="3" t="e">
        <v>#N/A</v>
      </c>
      <c r="V2319" t="e">
        <v>#N/A</v>
      </c>
      <c r="W2319" t="e">
        <v>#N/A</v>
      </c>
      <c r="X2319" t="e">
        <v>#N/A</v>
      </c>
      <c r="Y2319" s="3" t="e">
        <v>#N/A</v>
      </c>
      <c r="Z2319" s="8" t="e">
        <v>#N/A</v>
      </c>
      <c r="AA2319" s="30" t="e">
        <v>#N/A</v>
      </c>
      <c r="AB2319" t="e">
        <v>#N/A</v>
      </c>
      <c r="AC2319" t="e">
        <v>#N/A</v>
      </c>
      <c r="AD2319" t="e">
        <v>#N/A</v>
      </c>
      <c r="AE2319" t="e">
        <v>#N/A</v>
      </c>
      <c r="AF2319" t="e">
        <v>#N/A</v>
      </c>
    </row>
    <row r="2320" spans="1:32" x14ac:dyDescent="0.25">
      <c r="A2320" t="e">
        <v>#N/A</v>
      </c>
      <c r="B2320" s="33" t="e">
        <v>#N/A</v>
      </c>
      <c r="C2320" t="e">
        <v>#N/A</v>
      </c>
      <c r="D2320" t="e">
        <v>#N/A</v>
      </c>
      <c r="E2320" s="69" t="e">
        <v>#N/A</v>
      </c>
      <c r="F2320" s="3" t="e">
        <v>#N/A</v>
      </c>
      <c r="G2320" s="3" t="e">
        <v>#N/A</v>
      </c>
      <c r="H2320" s="3" t="e">
        <v>#N/A</v>
      </c>
      <c r="I2320" s="80" t="e">
        <v>#N/A</v>
      </c>
      <c r="J2320" s="80" t="e">
        <v>#N/A</v>
      </c>
      <c r="K2320" s="85" t="e">
        <v>#N/A</v>
      </c>
      <c r="L2320" s="9" t="e">
        <v>#N/A</v>
      </c>
      <c r="M2320" s="93" t="e">
        <v>#N/A</v>
      </c>
      <c r="N2320" s="8" t="e">
        <v>#N/A</v>
      </c>
      <c r="O2320" t="e">
        <v>#N/A</v>
      </c>
      <c r="P2320" t="e">
        <v>#N/A</v>
      </c>
      <c r="Q2320" t="e">
        <v>#N/A</v>
      </c>
      <c r="R2320" s="2" t="e">
        <v>#N/A</v>
      </c>
      <c r="S2320" t="e">
        <v>#N/A</v>
      </c>
      <c r="T2320" s="3" t="e">
        <v>#N/A</v>
      </c>
      <c r="U2320" s="3" t="e">
        <v>#N/A</v>
      </c>
      <c r="V2320" t="e">
        <v>#N/A</v>
      </c>
      <c r="W2320" t="e">
        <v>#N/A</v>
      </c>
      <c r="X2320" t="e">
        <v>#N/A</v>
      </c>
      <c r="Y2320" s="3" t="e">
        <v>#N/A</v>
      </c>
      <c r="Z2320" s="8" t="e">
        <v>#N/A</v>
      </c>
      <c r="AA2320" s="30" t="e">
        <v>#N/A</v>
      </c>
      <c r="AB2320" t="e">
        <v>#N/A</v>
      </c>
      <c r="AC2320" t="e">
        <v>#N/A</v>
      </c>
      <c r="AD2320" t="e">
        <v>#N/A</v>
      </c>
      <c r="AE2320" t="e">
        <v>#N/A</v>
      </c>
      <c r="AF2320" t="e">
        <v>#N/A</v>
      </c>
    </row>
    <row r="2321" spans="1:32" x14ac:dyDescent="0.25">
      <c r="A2321" t="e">
        <v>#N/A</v>
      </c>
      <c r="B2321" s="33" t="e">
        <v>#N/A</v>
      </c>
      <c r="C2321" t="e">
        <v>#N/A</v>
      </c>
      <c r="D2321" t="e">
        <v>#N/A</v>
      </c>
      <c r="E2321" s="69" t="e">
        <v>#N/A</v>
      </c>
      <c r="F2321" s="3" t="e">
        <v>#N/A</v>
      </c>
      <c r="G2321" s="3" t="e">
        <v>#N/A</v>
      </c>
      <c r="H2321" s="3" t="e">
        <v>#N/A</v>
      </c>
      <c r="I2321" s="80" t="e">
        <v>#N/A</v>
      </c>
      <c r="J2321" s="80" t="e">
        <v>#N/A</v>
      </c>
      <c r="K2321" s="85" t="e">
        <v>#N/A</v>
      </c>
      <c r="L2321" s="9" t="e">
        <v>#N/A</v>
      </c>
      <c r="M2321" s="93" t="e">
        <v>#N/A</v>
      </c>
      <c r="N2321" s="8" t="e">
        <v>#N/A</v>
      </c>
      <c r="O2321" t="e">
        <v>#N/A</v>
      </c>
      <c r="P2321" t="e">
        <v>#N/A</v>
      </c>
      <c r="Q2321" t="e">
        <v>#N/A</v>
      </c>
      <c r="R2321" s="2" t="e">
        <v>#N/A</v>
      </c>
      <c r="S2321" t="e">
        <v>#N/A</v>
      </c>
      <c r="T2321" s="3" t="e">
        <v>#N/A</v>
      </c>
      <c r="U2321" s="3" t="e">
        <v>#N/A</v>
      </c>
      <c r="V2321" t="e">
        <v>#N/A</v>
      </c>
      <c r="W2321" t="e">
        <v>#N/A</v>
      </c>
      <c r="X2321" t="e">
        <v>#N/A</v>
      </c>
      <c r="Y2321" s="3" t="e">
        <v>#N/A</v>
      </c>
      <c r="Z2321" s="8" t="e">
        <v>#N/A</v>
      </c>
      <c r="AA2321" s="30" t="e">
        <v>#N/A</v>
      </c>
      <c r="AB2321" t="e">
        <v>#N/A</v>
      </c>
      <c r="AC2321" t="e">
        <v>#N/A</v>
      </c>
      <c r="AD2321" t="e">
        <v>#N/A</v>
      </c>
      <c r="AE2321" t="e">
        <v>#N/A</v>
      </c>
      <c r="AF2321" t="e">
        <v>#N/A</v>
      </c>
    </row>
    <row r="2322" spans="1:32" x14ac:dyDescent="0.25">
      <c r="A2322" t="e">
        <v>#N/A</v>
      </c>
      <c r="B2322" s="33" t="e">
        <v>#N/A</v>
      </c>
      <c r="C2322" t="e">
        <v>#N/A</v>
      </c>
      <c r="D2322" t="e">
        <v>#N/A</v>
      </c>
      <c r="E2322" s="69" t="e">
        <v>#N/A</v>
      </c>
      <c r="F2322" s="3" t="e">
        <v>#N/A</v>
      </c>
      <c r="G2322" s="3" t="e">
        <v>#N/A</v>
      </c>
      <c r="H2322" s="3" t="e">
        <v>#N/A</v>
      </c>
      <c r="I2322" s="80" t="e">
        <v>#N/A</v>
      </c>
      <c r="J2322" s="80" t="e">
        <v>#N/A</v>
      </c>
      <c r="K2322" s="85" t="e">
        <v>#N/A</v>
      </c>
      <c r="L2322" s="9" t="e">
        <v>#N/A</v>
      </c>
      <c r="M2322" s="93" t="e">
        <v>#N/A</v>
      </c>
      <c r="N2322" s="8" t="e">
        <v>#N/A</v>
      </c>
      <c r="O2322" t="e">
        <v>#N/A</v>
      </c>
      <c r="P2322" t="e">
        <v>#N/A</v>
      </c>
      <c r="Q2322" t="e">
        <v>#N/A</v>
      </c>
      <c r="R2322" s="2" t="e">
        <v>#N/A</v>
      </c>
      <c r="S2322" t="e">
        <v>#N/A</v>
      </c>
      <c r="T2322" s="3" t="e">
        <v>#N/A</v>
      </c>
      <c r="U2322" s="3" t="e">
        <v>#N/A</v>
      </c>
      <c r="V2322" t="e">
        <v>#N/A</v>
      </c>
      <c r="W2322" t="e">
        <v>#N/A</v>
      </c>
      <c r="X2322" t="e">
        <v>#N/A</v>
      </c>
      <c r="Y2322" s="3" t="e">
        <v>#N/A</v>
      </c>
      <c r="Z2322" s="8" t="e">
        <v>#N/A</v>
      </c>
      <c r="AA2322" s="30" t="e">
        <v>#N/A</v>
      </c>
      <c r="AB2322" t="e">
        <v>#N/A</v>
      </c>
      <c r="AC2322" t="e">
        <v>#N/A</v>
      </c>
      <c r="AD2322" t="e">
        <v>#N/A</v>
      </c>
      <c r="AE2322" t="e">
        <v>#N/A</v>
      </c>
      <c r="AF2322" t="e">
        <v>#N/A</v>
      </c>
    </row>
    <row r="2323" spans="1:32" x14ac:dyDescent="0.25">
      <c r="A2323" t="e">
        <v>#N/A</v>
      </c>
      <c r="B2323" s="33" t="e">
        <v>#N/A</v>
      </c>
      <c r="C2323" t="e">
        <v>#N/A</v>
      </c>
      <c r="D2323" t="e">
        <v>#N/A</v>
      </c>
      <c r="E2323" s="69" t="e">
        <v>#N/A</v>
      </c>
      <c r="F2323" s="3" t="e">
        <v>#N/A</v>
      </c>
      <c r="G2323" s="3" t="e">
        <v>#N/A</v>
      </c>
      <c r="H2323" s="3" t="e">
        <v>#N/A</v>
      </c>
      <c r="I2323" s="80" t="e">
        <v>#N/A</v>
      </c>
      <c r="J2323" s="80" t="e">
        <v>#N/A</v>
      </c>
      <c r="K2323" s="85" t="e">
        <v>#N/A</v>
      </c>
      <c r="L2323" s="9" t="e">
        <v>#N/A</v>
      </c>
      <c r="M2323" s="93" t="e">
        <v>#N/A</v>
      </c>
      <c r="N2323" s="8" t="e">
        <v>#N/A</v>
      </c>
      <c r="O2323" t="e">
        <v>#N/A</v>
      </c>
      <c r="P2323" t="e">
        <v>#N/A</v>
      </c>
      <c r="Q2323" t="e">
        <v>#N/A</v>
      </c>
      <c r="R2323" s="2" t="e">
        <v>#N/A</v>
      </c>
      <c r="S2323" t="e">
        <v>#N/A</v>
      </c>
      <c r="T2323" s="3" t="e">
        <v>#N/A</v>
      </c>
      <c r="U2323" s="3" t="e">
        <v>#N/A</v>
      </c>
      <c r="V2323" t="e">
        <v>#N/A</v>
      </c>
      <c r="W2323" t="e">
        <v>#N/A</v>
      </c>
      <c r="X2323" t="e">
        <v>#N/A</v>
      </c>
      <c r="Y2323" s="3" t="e">
        <v>#N/A</v>
      </c>
      <c r="Z2323" s="8" t="e">
        <v>#N/A</v>
      </c>
      <c r="AA2323" s="30" t="e">
        <v>#N/A</v>
      </c>
      <c r="AB2323" t="e">
        <v>#N/A</v>
      </c>
      <c r="AC2323" t="e">
        <v>#N/A</v>
      </c>
      <c r="AD2323" t="e">
        <v>#N/A</v>
      </c>
      <c r="AE2323" t="e">
        <v>#N/A</v>
      </c>
      <c r="AF2323" t="e">
        <v>#N/A</v>
      </c>
    </row>
    <row r="2324" spans="1:32" x14ac:dyDescent="0.25">
      <c r="A2324" t="e">
        <v>#N/A</v>
      </c>
      <c r="B2324" s="33" t="e">
        <v>#N/A</v>
      </c>
      <c r="C2324" t="e">
        <v>#N/A</v>
      </c>
      <c r="D2324" t="e">
        <v>#N/A</v>
      </c>
      <c r="E2324" s="69" t="e">
        <v>#N/A</v>
      </c>
      <c r="F2324" s="3" t="e">
        <v>#N/A</v>
      </c>
      <c r="G2324" s="3" t="e">
        <v>#N/A</v>
      </c>
      <c r="H2324" s="3" t="e">
        <v>#N/A</v>
      </c>
      <c r="I2324" s="80" t="e">
        <v>#N/A</v>
      </c>
      <c r="J2324" s="80" t="e">
        <v>#N/A</v>
      </c>
      <c r="K2324" s="85" t="e">
        <v>#N/A</v>
      </c>
      <c r="L2324" s="9" t="e">
        <v>#N/A</v>
      </c>
      <c r="M2324" s="93" t="e">
        <v>#N/A</v>
      </c>
      <c r="N2324" s="8" t="e">
        <v>#N/A</v>
      </c>
      <c r="O2324" t="e">
        <v>#N/A</v>
      </c>
      <c r="P2324" t="e">
        <v>#N/A</v>
      </c>
      <c r="Q2324" t="e">
        <v>#N/A</v>
      </c>
      <c r="R2324" s="2" t="e">
        <v>#N/A</v>
      </c>
      <c r="S2324" t="e">
        <v>#N/A</v>
      </c>
      <c r="T2324" s="3" t="e">
        <v>#N/A</v>
      </c>
      <c r="U2324" s="3" t="e">
        <v>#N/A</v>
      </c>
      <c r="V2324" t="e">
        <v>#N/A</v>
      </c>
      <c r="W2324" t="e">
        <v>#N/A</v>
      </c>
      <c r="X2324" t="e">
        <v>#N/A</v>
      </c>
      <c r="Y2324" s="3" t="e">
        <v>#N/A</v>
      </c>
      <c r="Z2324" s="8" t="e">
        <v>#N/A</v>
      </c>
      <c r="AA2324" s="30" t="e">
        <v>#N/A</v>
      </c>
      <c r="AB2324" t="e">
        <v>#N/A</v>
      </c>
      <c r="AC2324" t="e">
        <v>#N/A</v>
      </c>
      <c r="AD2324" t="e">
        <v>#N/A</v>
      </c>
      <c r="AE2324" t="e">
        <v>#N/A</v>
      </c>
      <c r="AF2324" t="e">
        <v>#N/A</v>
      </c>
    </row>
    <row r="2325" spans="1:32" x14ac:dyDescent="0.25">
      <c r="A2325" t="e">
        <v>#N/A</v>
      </c>
      <c r="B2325" s="33" t="e">
        <v>#N/A</v>
      </c>
      <c r="C2325" t="e">
        <v>#N/A</v>
      </c>
      <c r="D2325" t="e">
        <v>#N/A</v>
      </c>
      <c r="E2325" s="69" t="e">
        <v>#N/A</v>
      </c>
      <c r="F2325" s="3" t="e">
        <v>#N/A</v>
      </c>
      <c r="G2325" s="3" t="e">
        <v>#N/A</v>
      </c>
      <c r="H2325" s="3" t="e">
        <v>#N/A</v>
      </c>
      <c r="I2325" s="80" t="e">
        <v>#N/A</v>
      </c>
      <c r="J2325" s="80" t="e">
        <v>#N/A</v>
      </c>
      <c r="K2325" s="85" t="e">
        <v>#N/A</v>
      </c>
      <c r="L2325" s="9" t="e">
        <v>#N/A</v>
      </c>
      <c r="M2325" s="93" t="e">
        <v>#N/A</v>
      </c>
      <c r="N2325" s="8" t="e">
        <v>#N/A</v>
      </c>
      <c r="O2325" t="e">
        <v>#N/A</v>
      </c>
      <c r="P2325" t="e">
        <v>#N/A</v>
      </c>
      <c r="Q2325" t="e">
        <v>#N/A</v>
      </c>
      <c r="R2325" s="2" t="e">
        <v>#N/A</v>
      </c>
      <c r="S2325" t="e">
        <v>#N/A</v>
      </c>
      <c r="T2325" s="3" t="e">
        <v>#N/A</v>
      </c>
      <c r="U2325" s="3" t="e">
        <v>#N/A</v>
      </c>
      <c r="V2325" t="e">
        <v>#N/A</v>
      </c>
      <c r="W2325" t="e">
        <v>#N/A</v>
      </c>
      <c r="X2325" t="e">
        <v>#N/A</v>
      </c>
      <c r="Y2325" s="3" t="e">
        <v>#N/A</v>
      </c>
      <c r="Z2325" s="8" t="e">
        <v>#N/A</v>
      </c>
      <c r="AA2325" s="30" t="e">
        <v>#N/A</v>
      </c>
      <c r="AB2325" t="e">
        <v>#N/A</v>
      </c>
      <c r="AC2325" t="e">
        <v>#N/A</v>
      </c>
      <c r="AD2325" t="e">
        <v>#N/A</v>
      </c>
      <c r="AE2325" t="e">
        <v>#N/A</v>
      </c>
      <c r="AF2325" t="e">
        <v>#N/A</v>
      </c>
    </row>
    <row r="2326" spans="1:32" x14ac:dyDescent="0.25">
      <c r="A2326" t="e">
        <v>#N/A</v>
      </c>
      <c r="B2326" s="33" t="e">
        <v>#N/A</v>
      </c>
      <c r="C2326" t="e">
        <v>#N/A</v>
      </c>
      <c r="D2326" t="e">
        <v>#N/A</v>
      </c>
      <c r="E2326" s="69" t="e">
        <v>#N/A</v>
      </c>
      <c r="F2326" s="3" t="e">
        <v>#N/A</v>
      </c>
      <c r="G2326" s="3" t="e">
        <v>#N/A</v>
      </c>
      <c r="H2326" s="3" t="e">
        <v>#N/A</v>
      </c>
      <c r="I2326" s="80" t="e">
        <v>#N/A</v>
      </c>
      <c r="J2326" s="80" t="e">
        <v>#N/A</v>
      </c>
      <c r="K2326" s="85" t="e">
        <v>#N/A</v>
      </c>
      <c r="L2326" s="9" t="e">
        <v>#N/A</v>
      </c>
      <c r="M2326" s="93" t="e">
        <v>#N/A</v>
      </c>
      <c r="N2326" s="8" t="e">
        <v>#N/A</v>
      </c>
      <c r="O2326" t="e">
        <v>#N/A</v>
      </c>
      <c r="P2326" t="e">
        <v>#N/A</v>
      </c>
      <c r="Q2326" t="e">
        <v>#N/A</v>
      </c>
      <c r="R2326" s="2" t="e">
        <v>#N/A</v>
      </c>
      <c r="S2326" t="e">
        <v>#N/A</v>
      </c>
      <c r="T2326" s="3" t="e">
        <v>#N/A</v>
      </c>
      <c r="U2326" s="3" t="e">
        <v>#N/A</v>
      </c>
      <c r="V2326" t="e">
        <v>#N/A</v>
      </c>
      <c r="W2326" t="e">
        <v>#N/A</v>
      </c>
      <c r="X2326" t="e">
        <v>#N/A</v>
      </c>
      <c r="Y2326" s="3" t="e">
        <v>#N/A</v>
      </c>
      <c r="Z2326" s="8" t="e">
        <v>#N/A</v>
      </c>
      <c r="AA2326" s="30" t="e">
        <v>#N/A</v>
      </c>
      <c r="AB2326" t="e">
        <v>#N/A</v>
      </c>
      <c r="AC2326" t="e">
        <v>#N/A</v>
      </c>
      <c r="AD2326" t="e">
        <v>#N/A</v>
      </c>
      <c r="AE2326" t="e">
        <v>#N/A</v>
      </c>
      <c r="AF2326" t="e">
        <v>#N/A</v>
      </c>
    </row>
    <row r="2327" spans="1:32" x14ac:dyDescent="0.25">
      <c r="A2327" t="e">
        <v>#N/A</v>
      </c>
      <c r="B2327" s="33" t="e">
        <v>#N/A</v>
      </c>
      <c r="C2327" t="e">
        <v>#N/A</v>
      </c>
      <c r="D2327" t="e">
        <v>#N/A</v>
      </c>
      <c r="E2327" s="69" t="e">
        <v>#N/A</v>
      </c>
      <c r="F2327" s="3" t="e">
        <v>#N/A</v>
      </c>
      <c r="G2327" s="3" t="e">
        <v>#N/A</v>
      </c>
      <c r="H2327" s="3" t="e">
        <v>#N/A</v>
      </c>
      <c r="I2327" s="80" t="e">
        <v>#N/A</v>
      </c>
      <c r="J2327" s="80" t="e">
        <v>#N/A</v>
      </c>
      <c r="K2327" s="85" t="e">
        <v>#N/A</v>
      </c>
      <c r="L2327" s="9" t="e">
        <v>#N/A</v>
      </c>
      <c r="M2327" s="93" t="e">
        <v>#N/A</v>
      </c>
      <c r="N2327" s="8" t="e">
        <v>#N/A</v>
      </c>
      <c r="O2327" t="e">
        <v>#N/A</v>
      </c>
      <c r="P2327" t="e">
        <v>#N/A</v>
      </c>
      <c r="Q2327" t="e">
        <v>#N/A</v>
      </c>
      <c r="R2327" s="2" t="e">
        <v>#N/A</v>
      </c>
      <c r="S2327" t="e">
        <v>#N/A</v>
      </c>
      <c r="T2327" s="3" t="e">
        <v>#N/A</v>
      </c>
      <c r="U2327" s="3" t="e">
        <v>#N/A</v>
      </c>
      <c r="V2327" t="e">
        <v>#N/A</v>
      </c>
      <c r="W2327" t="e">
        <v>#N/A</v>
      </c>
      <c r="X2327" t="e">
        <v>#N/A</v>
      </c>
      <c r="Y2327" s="3" t="e">
        <v>#N/A</v>
      </c>
      <c r="Z2327" s="8" t="e">
        <v>#N/A</v>
      </c>
      <c r="AA2327" s="30" t="e">
        <v>#N/A</v>
      </c>
      <c r="AB2327" t="e">
        <v>#N/A</v>
      </c>
      <c r="AC2327" t="e">
        <v>#N/A</v>
      </c>
      <c r="AD2327" t="e">
        <v>#N/A</v>
      </c>
      <c r="AE2327" t="e">
        <v>#N/A</v>
      </c>
      <c r="AF2327" t="e">
        <v>#N/A</v>
      </c>
    </row>
    <row r="2328" spans="1:32" x14ac:dyDescent="0.25">
      <c r="A2328" t="e">
        <v>#N/A</v>
      </c>
      <c r="B2328" s="33" t="e">
        <v>#N/A</v>
      </c>
      <c r="C2328" t="e">
        <v>#N/A</v>
      </c>
      <c r="D2328" t="e">
        <v>#N/A</v>
      </c>
      <c r="E2328" s="69" t="e">
        <v>#N/A</v>
      </c>
      <c r="F2328" s="3" t="e">
        <v>#N/A</v>
      </c>
      <c r="G2328" s="3" t="e">
        <v>#N/A</v>
      </c>
      <c r="H2328" s="3" t="e">
        <v>#N/A</v>
      </c>
      <c r="I2328" s="80" t="e">
        <v>#N/A</v>
      </c>
      <c r="J2328" s="80" t="e">
        <v>#N/A</v>
      </c>
      <c r="K2328" s="85" t="e">
        <v>#N/A</v>
      </c>
      <c r="L2328" s="9" t="e">
        <v>#N/A</v>
      </c>
      <c r="M2328" s="93" t="e">
        <v>#N/A</v>
      </c>
      <c r="N2328" s="8" t="e">
        <v>#N/A</v>
      </c>
      <c r="O2328" t="e">
        <v>#N/A</v>
      </c>
      <c r="P2328" t="e">
        <v>#N/A</v>
      </c>
      <c r="Q2328" t="e">
        <v>#N/A</v>
      </c>
      <c r="R2328" s="2" t="e">
        <v>#N/A</v>
      </c>
      <c r="S2328" t="e">
        <v>#N/A</v>
      </c>
      <c r="T2328" s="3" t="e">
        <v>#N/A</v>
      </c>
      <c r="U2328" s="3" t="e">
        <v>#N/A</v>
      </c>
      <c r="V2328" t="e">
        <v>#N/A</v>
      </c>
      <c r="W2328" t="e">
        <v>#N/A</v>
      </c>
      <c r="X2328" t="e">
        <v>#N/A</v>
      </c>
      <c r="Y2328" s="3" t="e">
        <v>#N/A</v>
      </c>
      <c r="Z2328" s="8" t="e">
        <v>#N/A</v>
      </c>
      <c r="AA2328" s="30" t="e">
        <v>#N/A</v>
      </c>
      <c r="AB2328" t="e">
        <v>#N/A</v>
      </c>
      <c r="AC2328" t="e">
        <v>#N/A</v>
      </c>
      <c r="AD2328" t="e">
        <v>#N/A</v>
      </c>
      <c r="AE2328" t="e">
        <v>#N/A</v>
      </c>
      <c r="AF2328" t="e">
        <v>#N/A</v>
      </c>
    </row>
    <row r="2329" spans="1:32" x14ac:dyDescent="0.25">
      <c r="A2329" t="e">
        <v>#N/A</v>
      </c>
      <c r="B2329" s="33" t="e">
        <v>#N/A</v>
      </c>
      <c r="C2329" t="e">
        <v>#N/A</v>
      </c>
      <c r="D2329" t="e">
        <v>#N/A</v>
      </c>
      <c r="E2329" s="69" t="e">
        <v>#N/A</v>
      </c>
      <c r="F2329" s="3" t="e">
        <v>#N/A</v>
      </c>
      <c r="G2329" s="3" t="e">
        <v>#N/A</v>
      </c>
      <c r="H2329" s="3" t="e">
        <v>#N/A</v>
      </c>
      <c r="I2329" s="80" t="e">
        <v>#N/A</v>
      </c>
      <c r="J2329" s="80" t="e">
        <v>#N/A</v>
      </c>
      <c r="K2329" s="85" t="e">
        <v>#N/A</v>
      </c>
      <c r="L2329" s="9" t="e">
        <v>#N/A</v>
      </c>
      <c r="M2329" s="93" t="e">
        <v>#N/A</v>
      </c>
      <c r="N2329" s="8" t="e">
        <v>#N/A</v>
      </c>
      <c r="O2329" t="e">
        <v>#N/A</v>
      </c>
      <c r="P2329" t="e">
        <v>#N/A</v>
      </c>
      <c r="Q2329" t="e">
        <v>#N/A</v>
      </c>
      <c r="R2329" s="2" t="e">
        <v>#N/A</v>
      </c>
      <c r="S2329" t="e">
        <v>#N/A</v>
      </c>
      <c r="T2329" s="3" t="e">
        <v>#N/A</v>
      </c>
      <c r="U2329" s="3" t="e">
        <v>#N/A</v>
      </c>
      <c r="V2329" t="e">
        <v>#N/A</v>
      </c>
      <c r="W2329" t="e">
        <v>#N/A</v>
      </c>
      <c r="X2329" t="e">
        <v>#N/A</v>
      </c>
      <c r="Y2329" s="3" t="e">
        <v>#N/A</v>
      </c>
      <c r="Z2329" s="8" t="e">
        <v>#N/A</v>
      </c>
      <c r="AA2329" s="30" t="e">
        <v>#N/A</v>
      </c>
      <c r="AB2329" t="e">
        <v>#N/A</v>
      </c>
      <c r="AC2329" t="e">
        <v>#N/A</v>
      </c>
      <c r="AD2329" t="e">
        <v>#N/A</v>
      </c>
      <c r="AE2329" t="e">
        <v>#N/A</v>
      </c>
      <c r="AF2329" t="e">
        <v>#N/A</v>
      </c>
    </row>
    <row r="2330" spans="1:32" x14ac:dyDescent="0.25">
      <c r="A2330" t="e">
        <v>#N/A</v>
      </c>
      <c r="B2330" s="33" t="e">
        <v>#N/A</v>
      </c>
      <c r="C2330" t="e">
        <v>#N/A</v>
      </c>
      <c r="D2330" t="e">
        <v>#N/A</v>
      </c>
      <c r="E2330" s="69" t="e">
        <v>#N/A</v>
      </c>
      <c r="F2330" s="3" t="e">
        <v>#N/A</v>
      </c>
      <c r="G2330" s="3" t="e">
        <v>#N/A</v>
      </c>
      <c r="H2330" s="3" t="e">
        <v>#N/A</v>
      </c>
      <c r="I2330" s="80" t="e">
        <v>#N/A</v>
      </c>
      <c r="J2330" s="80" t="e">
        <v>#N/A</v>
      </c>
      <c r="K2330" s="85" t="e">
        <v>#N/A</v>
      </c>
      <c r="L2330" s="9" t="e">
        <v>#N/A</v>
      </c>
      <c r="M2330" s="93" t="e">
        <v>#N/A</v>
      </c>
      <c r="N2330" s="8" t="e">
        <v>#N/A</v>
      </c>
      <c r="O2330" t="e">
        <v>#N/A</v>
      </c>
      <c r="P2330" t="e">
        <v>#N/A</v>
      </c>
      <c r="Q2330" t="e">
        <v>#N/A</v>
      </c>
      <c r="R2330" s="2" t="e">
        <v>#N/A</v>
      </c>
      <c r="S2330" t="e">
        <v>#N/A</v>
      </c>
      <c r="T2330" s="3" t="e">
        <v>#N/A</v>
      </c>
      <c r="U2330" s="3" t="e">
        <v>#N/A</v>
      </c>
      <c r="V2330" t="e">
        <v>#N/A</v>
      </c>
      <c r="W2330" t="e">
        <v>#N/A</v>
      </c>
      <c r="X2330" t="e">
        <v>#N/A</v>
      </c>
      <c r="Y2330" s="3" t="e">
        <v>#N/A</v>
      </c>
      <c r="Z2330" s="8" t="e">
        <v>#N/A</v>
      </c>
      <c r="AA2330" s="30" t="e">
        <v>#N/A</v>
      </c>
      <c r="AB2330" t="e">
        <v>#N/A</v>
      </c>
      <c r="AC2330" t="e">
        <v>#N/A</v>
      </c>
      <c r="AD2330" t="e">
        <v>#N/A</v>
      </c>
      <c r="AE2330" t="e">
        <v>#N/A</v>
      </c>
      <c r="AF2330" t="e">
        <v>#N/A</v>
      </c>
    </row>
    <row r="2331" spans="1:32" x14ac:dyDescent="0.25">
      <c r="A2331" t="e">
        <v>#N/A</v>
      </c>
      <c r="B2331" s="33" t="e">
        <v>#N/A</v>
      </c>
      <c r="C2331" t="e">
        <v>#N/A</v>
      </c>
      <c r="D2331" t="e">
        <v>#N/A</v>
      </c>
      <c r="E2331" s="69" t="e">
        <v>#N/A</v>
      </c>
      <c r="F2331" s="3" t="e">
        <v>#N/A</v>
      </c>
      <c r="G2331" s="3" t="e">
        <v>#N/A</v>
      </c>
      <c r="H2331" s="3" t="e">
        <v>#N/A</v>
      </c>
      <c r="I2331" s="80" t="e">
        <v>#N/A</v>
      </c>
      <c r="J2331" s="80" t="e">
        <v>#N/A</v>
      </c>
      <c r="K2331" s="85" t="e">
        <v>#N/A</v>
      </c>
      <c r="L2331" s="9" t="e">
        <v>#N/A</v>
      </c>
      <c r="M2331" s="93" t="e">
        <v>#N/A</v>
      </c>
      <c r="N2331" s="8" t="e">
        <v>#N/A</v>
      </c>
      <c r="O2331" t="e">
        <v>#N/A</v>
      </c>
      <c r="P2331" t="e">
        <v>#N/A</v>
      </c>
      <c r="Q2331" t="e">
        <v>#N/A</v>
      </c>
      <c r="R2331" s="2" t="e">
        <v>#N/A</v>
      </c>
      <c r="S2331" t="e">
        <v>#N/A</v>
      </c>
      <c r="T2331" s="3" t="e">
        <v>#N/A</v>
      </c>
      <c r="U2331" s="3" t="e">
        <v>#N/A</v>
      </c>
      <c r="V2331" t="e">
        <v>#N/A</v>
      </c>
      <c r="W2331" t="e">
        <v>#N/A</v>
      </c>
      <c r="X2331" t="e">
        <v>#N/A</v>
      </c>
      <c r="Y2331" s="3" t="e">
        <v>#N/A</v>
      </c>
      <c r="Z2331" s="8" t="e">
        <v>#N/A</v>
      </c>
      <c r="AA2331" s="30" t="e">
        <v>#N/A</v>
      </c>
      <c r="AB2331" t="e">
        <v>#N/A</v>
      </c>
      <c r="AC2331" t="e">
        <v>#N/A</v>
      </c>
      <c r="AD2331" t="e">
        <v>#N/A</v>
      </c>
      <c r="AE2331" t="e">
        <v>#N/A</v>
      </c>
      <c r="AF2331" t="e">
        <v>#N/A</v>
      </c>
    </row>
    <row r="2332" spans="1:32" x14ac:dyDescent="0.25">
      <c r="A2332" t="e">
        <v>#N/A</v>
      </c>
      <c r="B2332" s="33" t="e">
        <v>#N/A</v>
      </c>
      <c r="C2332" t="e">
        <v>#N/A</v>
      </c>
      <c r="D2332" t="e">
        <v>#N/A</v>
      </c>
      <c r="E2332" s="69" t="e">
        <v>#N/A</v>
      </c>
      <c r="F2332" s="3" t="e">
        <v>#N/A</v>
      </c>
      <c r="G2332" s="3" t="e">
        <v>#N/A</v>
      </c>
      <c r="H2332" s="3" t="e">
        <v>#N/A</v>
      </c>
      <c r="I2332" s="80" t="e">
        <v>#N/A</v>
      </c>
      <c r="J2332" s="80" t="e">
        <v>#N/A</v>
      </c>
      <c r="K2332" s="85" t="e">
        <v>#N/A</v>
      </c>
      <c r="L2332" s="9" t="e">
        <v>#N/A</v>
      </c>
      <c r="M2332" s="93" t="e">
        <v>#N/A</v>
      </c>
      <c r="N2332" s="8" t="e">
        <v>#N/A</v>
      </c>
      <c r="O2332" t="e">
        <v>#N/A</v>
      </c>
      <c r="P2332" t="e">
        <v>#N/A</v>
      </c>
      <c r="Q2332" t="e">
        <v>#N/A</v>
      </c>
      <c r="R2332" s="2" t="e">
        <v>#N/A</v>
      </c>
      <c r="S2332" t="e">
        <v>#N/A</v>
      </c>
      <c r="T2332" s="3" t="e">
        <v>#N/A</v>
      </c>
      <c r="U2332" s="3" t="e">
        <v>#N/A</v>
      </c>
      <c r="V2332" t="e">
        <v>#N/A</v>
      </c>
      <c r="W2332" t="e">
        <v>#N/A</v>
      </c>
      <c r="X2332" t="e">
        <v>#N/A</v>
      </c>
      <c r="Y2332" s="3" t="e">
        <v>#N/A</v>
      </c>
      <c r="Z2332" s="8" t="e">
        <v>#N/A</v>
      </c>
      <c r="AA2332" s="30" t="e">
        <v>#N/A</v>
      </c>
      <c r="AB2332" t="e">
        <v>#N/A</v>
      </c>
      <c r="AC2332" t="e">
        <v>#N/A</v>
      </c>
      <c r="AD2332" t="e">
        <v>#N/A</v>
      </c>
      <c r="AE2332" t="e">
        <v>#N/A</v>
      </c>
      <c r="AF2332" t="e">
        <v>#N/A</v>
      </c>
    </row>
    <row r="2333" spans="1:32" x14ac:dyDescent="0.25">
      <c r="A2333" t="e">
        <v>#N/A</v>
      </c>
      <c r="B2333" s="33" t="e">
        <v>#N/A</v>
      </c>
      <c r="C2333" t="e">
        <v>#N/A</v>
      </c>
      <c r="D2333" t="e">
        <v>#N/A</v>
      </c>
      <c r="E2333" s="69" t="e">
        <v>#N/A</v>
      </c>
      <c r="F2333" s="3" t="e">
        <v>#N/A</v>
      </c>
      <c r="G2333" s="3" t="e">
        <v>#N/A</v>
      </c>
      <c r="H2333" s="3" t="e">
        <v>#N/A</v>
      </c>
      <c r="I2333" s="80" t="e">
        <v>#N/A</v>
      </c>
      <c r="J2333" s="80" t="e">
        <v>#N/A</v>
      </c>
      <c r="K2333" s="85" t="e">
        <v>#N/A</v>
      </c>
      <c r="L2333" s="9" t="e">
        <v>#N/A</v>
      </c>
      <c r="M2333" s="93" t="e">
        <v>#N/A</v>
      </c>
      <c r="N2333" s="8" t="e">
        <v>#N/A</v>
      </c>
      <c r="O2333" t="e">
        <v>#N/A</v>
      </c>
      <c r="P2333" t="e">
        <v>#N/A</v>
      </c>
      <c r="Q2333" t="e">
        <v>#N/A</v>
      </c>
      <c r="R2333" s="2" t="e">
        <v>#N/A</v>
      </c>
      <c r="S2333" t="e">
        <v>#N/A</v>
      </c>
      <c r="T2333" s="3" t="e">
        <v>#N/A</v>
      </c>
      <c r="U2333" s="3" t="e">
        <v>#N/A</v>
      </c>
      <c r="V2333" t="e">
        <v>#N/A</v>
      </c>
      <c r="W2333" t="e">
        <v>#N/A</v>
      </c>
      <c r="X2333" t="e">
        <v>#N/A</v>
      </c>
      <c r="Y2333" s="3" t="e">
        <v>#N/A</v>
      </c>
      <c r="Z2333" s="8" t="e">
        <v>#N/A</v>
      </c>
      <c r="AA2333" s="30" t="e">
        <v>#N/A</v>
      </c>
      <c r="AB2333" t="e">
        <v>#N/A</v>
      </c>
      <c r="AC2333" t="e">
        <v>#N/A</v>
      </c>
      <c r="AD2333" t="e">
        <v>#N/A</v>
      </c>
      <c r="AE2333" t="e">
        <v>#N/A</v>
      </c>
      <c r="AF2333" t="e">
        <v>#N/A</v>
      </c>
    </row>
    <row r="2334" spans="1:32" x14ac:dyDescent="0.25">
      <c r="A2334" t="e">
        <v>#N/A</v>
      </c>
      <c r="B2334" s="33" t="e">
        <v>#N/A</v>
      </c>
      <c r="C2334" t="e">
        <v>#N/A</v>
      </c>
      <c r="D2334" t="e">
        <v>#N/A</v>
      </c>
      <c r="E2334" s="69" t="e">
        <v>#N/A</v>
      </c>
      <c r="F2334" s="3" t="e">
        <v>#N/A</v>
      </c>
      <c r="G2334" s="3" t="e">
        <v>#N/A</v>
      </c>
      <c r="H2334" s="3" t="e">
        <v>#N/A</v>
      </c>
      <c r="I2334" s="80" t="e">
        <v>#N/A</v>
      </c>
      <c r="J2334" s="80" t="e">
        <v>#N/A</v>
      </c>
      <c r="K2334" s="85" t="e">
        <v>#N/A</v>
      </c>
      <c r="L2334" s="9" t="e">
        <v>#N/A</v>
      </c>
      <c r="M2334" s="93" t="e">
        <v>#N/A</v>
      </c>
      <c r="N2334" s="8" t="e">
        <v>#N/A</v>
      </c>
      <c r="O2334" t="e">
        <v>#N/A</v>
      </c>
      <c r="P2334" t="e">
        <v>#N/A</v>
      </c>
      <c r="Q2334" t="e">
        <v>#N/A</v>
      </c>
      <c r="R2334" s="2" t="e">
        <v>#N/A</v>
      </c>
      <c r="S2334" t="e">
        <v>#N/A</v>
      </c>
      <c r="T2334" s="3" t="e">
        <v>#N/A</v>
      </c>
      <c r="U2334" s="3" t="e">
        <v>#N/A</v>
      </c>
      <c r="V2334" t="e">
        <v>#N/A</v>
      </c>
      <c r="W2334" t="e">
        <v>#N/A</v>
      </c>
      <c r="X2334" t="e">
        <v>#N/A</v>
      </c>
      <c r="Y2334" s="3" t="e">
        <v>#N/A</v>
      </c>
      <c r="Z2334" s="8" t="e">
        <v>#N/A</v>
      </c>
      <c r="AA2334" s="30" t="e">
        <v>#N/A</v>
      </c>
      <c r="AB2334" t="e">
        <v>#N/A</v>
      </c>
      <c r="AC2334" t="e">
        <v>#N/A</v>
      </c>
      <c r="AD2334" t="e">
        <v>#N/A</v>
      </c>
      <c r="AE2334" t="e">
        <v>#N/A</v>
      </c>
      <c r="AF2334" t="e">
        <v>#N/A</v>
      </c>
    </row>
    <row r="2335" spans="1:32" x14ac:dyDescent="0.25">
      <c r="A2335" t="e">
        <v>#N/A</v>
      </c>
      <c r="B2335" s="33" t="e">
        <v>#N/A</v>
      </c>
      <c r="C2335" t="e">
        <v>#N/A</v>
      </c>
      <c r="D2335" t="e">
        <v>#N/A</v>
      </c>
      <c r="E2335" s="69" t="e">
        <v>#N/A</v>
      </c>
      <c r="F2335" s="3" t="e">
        <v>#N/A</v>
      </c>
      <c r="G2335" s="3" t="e">
        <v>#N/A</v>
      </c>
      <c r="H2335" s="3" t="e">
        <v>#N/A</v>
      </c>
      <c r="I2335" s="80" t="e">
        <v>#N/A</v>
      </c>
      <c r="J2335" s="80" t="e">
        <v>#N/A</v>
      </c>
      <c r="K2335" s="85" t="e">
        <v>#N/A</v>
      </c>
      <c r="L2335" s="9" t="e">
        <v>#N/A</v>
      </c>
      <c r="M2335" s="93" t="e">
        <v>#N/A</v>
      </c>
      <c r="N2335" s="8" t="e">
        <v>#N/A</v>
      </c>
      <c r="O2335" t="e">
        <v>#N/A</v>
      </c>
      <c r="P2335" t="e">
        <v>#N/A</v>
      </c>
      <c r="Q2335" t="e">
        <v>#N/A</v>
      </c>
      <c r="R2335" s="2" t="e">
        <v>#N/A</v>
      </c>
      <c r="S2335" t="e">
        <v>#N/A</v>
      </c>
      <c r="T2335" s="3" t="e">
        <v>#N/A</v>
      </c>
      <c r="U2335" s="3" t="e">
        <v>#N/A</v>
      </c>
      <c r="V2335" t="e">
        <v>#N/A</v>
      </c>
      <c r="W2335" t="e">
        <v>#N/A</v>
      </c>
      <c r="X2335" t="e">
        <v>#N/A</v>
      </c>
      <c r="Y2335" s="3" t="e">
        <v>#N/A</v>
      </c>
      <c r="Z2335" s="8" t="e">
        <v>#N/A</v>
      </c>
      <c r="AA2335" s="30" t="e">
        <v>#N/A</v>
      </c>
      <c r="AB2335" t="e">
        <v>#N/A</v>
      </c>
      <c r="AC2335" t="e">
        <v>#N/A</v>
      </c>
      <c r="AD2335" t="e">
        <v>#N/A</v>
      </c>
      <c r="AE2335" t="e">
        <v>#N/A</v>
      </c>
      <c r="AF2335" t="e">
        <v>#N/A</v>
      </c>
    </row>
    <row r="2336" spans="1:32" x14ac:dyDescent="0.25">
      <c r="A2336" t="e">
        <v>#N/A</v>
      </c>
      <c r="B2336" s="33" t="e">
        <v>#N/A</v>
      </c>
      <c r="C2336" t="e">
        <v>#N/A</v>
      </c>
      <c r="D2336" t="e">
        <v>#N/A</v>
      </c>
      <c r="E2336" s="69" t="e">
        <v>#N/A</v>
      </c>
      <c r="F2336" s="3" t="e">
        <v>#N/A</v>
      </c>
      <c r="G2336" s="3" t="e">
        <v>#N/A</v>
      </c>
      <c r="H2336" s="3" t="e">
        <v>#N/A</v>
      </c>
      <c r="I2336" s="80" t="e">
        <v>#N/A</v>
      </c>
      <c r="J2336" s="80" t="e">
        <v>#N/A</v>
      </c>
      <c r="K2336" s="85" t="e">
        <v>#N/A</v>
      </c>
      <c r="L2336" s="9" t="e">
        <v>#N/A</v>
      </c>
      <c r="M2336" s="93" t="e">
        <v>#N/A</v>
      </c>
      <c r="N2336" s="8" t="e">
        <v>#N/A</v>
      </c>
      <c r="O2336" t="e">
        <v>#N/A</v>
      </c>
      <c r="P2336" t="e">
        <v>#N/A</v>
      </c>
      <c r="Q2336" t="e">
        <v>#N/A</v>
      </c>
      <c r="R2336" s="2" t="e">
        <v>#N/A</v>
      </c>
      <c r="S2336" t="e">
        <v>#N/A</v>
      </c>
      <c r="T2336" s="3" t="e">
        <v>#N/A</v>
      </c>
      <c r="U2336" s="3" t="e">
        <v>#N/A</v>
      </c>
      <c r="V2336" t="e">
        <v>#N/A</v>
      </c>
      <c r="W2336" t="e">
        <v>#N/A</v>
      </c>
      <c r="X2336" t="e">
        <v>#N/A</v>
      </c>
      <c r="Y2336" s="3" t="e">
        <v>#N/A</v>
      </c>
      <c r="Z2336" s="8" t="e">
        <v>#N/A</v>
      </c>
      <c r="AA2336" s="30" t="e">
        <v>#N/A</v>
      </c>
      <c r="AB2336" t="e">
        <v>#N/A</v>
      </c>
      <c r="AC2336" t="e">
        <v>#N/A</v>
      </c>
      <c r="AD2336" t="e">
        <v>#N/A</v>
      </c>
      <c r="AE2336" t="e">
        <v>#N/A</v>
      </c>
      <c r="AF2336" t="e">
        <v>#N/A</v>
      </c>
    </row>
    <row r="2337" spans="1:32" x14ac:dyDescent="0.25">
      <c r="A2337" t="e">
        <v>#N/A</v>
      </c>
      <c r="B2337" s="33" t="e">
        <v>#N/A</v>
      </c>
      <c r="C2337" t="e">
        <v>#N/A</v>
      </c>
      <c r="D2337" t="e">
        <v>#N/A</v>
      </c>
      <c r="E2337" s="69" t="e">
        <v>#N/A</v>
      </c>
      <c r="F2337" s="3" t="e">
        <v>#N/A</v>
      </c>
      <c r="G2337" s="3" t="e">
        <v>#N/A</v>
      </c>
      <c r="H2337" s="3" t="e">
        <v>#N/A</v>
      </c>
      <c r="I2337" s="80" t="e">
        <v>#N/A</v>
      </c>
      <c r="J2337" s="80" t="e">
        <v>#N/A</v>
      </c>
      <c r="K2337" s="85" t="e">
        <v>#N/A</v>
      </c>
      <c r="L2337" s="9" t="e">
        <v>#N/A</v>
      </c>
      <c r="M2337" s="93" t="e">
        <v>#N/A</v>
      </c>
      <c r="N2337" s="8" t="e">
        <v>#N/A</v>
      </c>
      <c r="O2337" t="e">
        <v>#N/A</v>
      </c>
      <c r="P2337" t="e">
        <v>#N/A</v>
      </c>
      <c r="Q2337" t="e">
        <v>#N/A</v>
      </c>
      <c r="R2337" s="2" t="e">
        <v>#N/A</v>
      </c>
      <c r="S2337" t="e">
        <v>#N/A</v>
      </c>
      <c r="T2337" s="3" t="e">
        <v>#N/A</v>
      </c>
      <c r="U2337" s="3" t="e">
        <v>#N/A</v>
      </c>
      <c r="V2337" t="e">
        <v>#N/A</v>
      </c>
      <c r="W2337" t="e">
        <v>#N/A</v>
      </c>
      <c r="X2337" t="e">
        <v>#N/A</v>
      </c>
      <c r="Y2337" s="3" t="e">
        <v>#N/A</v>
      </c>
      <c r="Z2337" s="8" t="e">
        <v>#N/A</v>
      </c>
      <c r="AA2337" s="30" t="e">
        <v>#N/A</v>
      </c>
      <c r="AB2337" t="e">
        <v>#N/A</v>
      </c>
      <c r="AC2337" t="e">
        <v>#N/A</v>
      </c>
      <c r="AD2337" t="e">
        <v>#N/A</v>
      </c>
      <c r="AE2337" t="e">
        <v>#N/A</v>
      </c>
      <c r="AF2337" t="e">
        <v>#N/A</v>
      </c>
    </row>
    <row r="2338" spans="1:32" x14ac:dyDescent="0.25">
      <c r="A2338" t="e">
        <v>#N/A</v>
      </c>
      <c r="B2338" s="33" t="e">
        <v>#N/A</v>
      </c>
      <c r="C2338" t="e">
        <v>#N/A</v>
      </c>
      <c r="D2338" t="e">
        <v>#N/A</v>
      </c>
      <c r="E2338" s="69" t="e">
        <v>#N/A</v>
      </c>
      <c r="F2338" s="3" t="e">
        <v>#N/A</v>
      </c>
      <c r="G2338" s="3" t="e">
        <v>#N/A</v>
      </c>
      <c r="H2338" s="3" t="e">
        <v>#N/A</v>
      </c>
      <c r="I2338" s="80" t="e">
        <v>#N/A</v>
      </c>
      <c r="J2338" s="80" t="e">
        <v>#N/A</v>
      </c>
      <c r="K2338" s="85" t="e">
        <v>#N/A</v>
      </c>
      <c r="L2338" s="9" t="e">
        <v>#N/A</v>
      </c>
      <c r="M2338" s="93" t="e">
        <v>#N/A</v>
      </c>
      <c r="N2338" s="8" t="e">
        <v>#N/A</v>
      </c>
      <c r="O2338" t="e">
        <v>#N/A</v>
      </c>
      <c r="P2338" t="e">
        <v>#N/A</v>
      </c>
      <c r="Q2338" t="e">
        <v>#N/A</v>
      </c>
      <c r="R2338" s="2" t="e">
        <v>#N/A</v>
      </c>
      <c r="S2338" t="e">
        <v>#N/A</v>
      </c>
      <c r="T2338" s="3" t="e">
        <v>#N/A</v>
      </c>
      <c r="U2338" s="3" t="e">
        <v>#N/A</v>
      </c>
      <c r="V2338" t="e">
        <v>#N/A</v>
      </c>
      <c r="W2338" t="e">
        <v>#N/A</v>
      </c>
      <c r="X2338" t="e">
        <v>#N/A</v>
      </c>
      <c r="Y2338" s="3" t="e">
        <v>#N/A</v>
      </c>
      <c r="Z2338" s="8" t="e">
        <v>#N/A</v>
      </c>
      <c r="AA2338" s="30" t="e">
        <v>#N/A</v>
      </c>
      <c r="AB2338" t="e">
        <v>#N/A</v>
      </c>
      <c r="AC2338" t="e">
        <v>#N/A</v>
      </c>
      <c r="AD2338" t="e">
        <v>#N/A</v>
      </c>
      <c r="AE2338" t="e">
        <v>#N/A</v>
      </c>
      <c r="AF2338" t="e">
        <v>#N/A</v>
      </c>
    </row>
    <row r="2339" spans="1:32" x14ac:dyDescent="0.25">
      <c r="A2339" t="e">
        <v>#N/A</v>
      </c>
      <c r="B2339" s="33" t="e">
        <v>#N/A</v>
      </c>
      <c r="C2339" t="e">
        <v>#N/A</v>
      </c>
      <c r="D2339" t="e">
        <v>#N/A</v>
      </c>
      <c r="E2339" s="69" t="e">
        <v>#N/A</v>
      </c>
      <c r="F2339" s="3" t="e">
        <v>#N/A</v>
      </c>
      <c r="G2339" s="3" t="e">
        <v>#N/A</v>
      </c>
      <c r="H2339" s="3" t="e">
        <v>#N/A</v>
      </c>
      <c r="I2339" s="80" t="e">
        <v>#N/A</v>
      </c>
      <c r="J2339" s="80" t="e">
        <v>#N/A</v>
      </c>
      <c r="K2339" s="85" t="e">
        <v>#N/A</v>
      </c>
      <c r="L2339" s="9" t="e">
        <v>#N/A</v>
      </c>
      <c r="M2339" s="93" t="e">
        <v>#N/A</v>
      </c>
      <c r="N2339" s="8" t="e">
        <v>#N/A</v>
      </c>
      <c r="O2339" t="e">
        <v>#N/A</v>
      </c>
      <c r="P2339" t="e">
        <v>#N/A</v>
      </c>
      <c r="Q2339" t="e">
        <v>#N/A</v>
      </c>
      <c r="R2339" s="2" t="e">
        <v>#N/A</v>
      </c>
      <c r="S2339" t="e">
        <v>#N/A</v>
      </c>
      <c r="T2339" s="3" t="e">
        <v>#N/A</v>
      </c>
      <c r="U2339" s="3" t="e">
        <v>#N/A</v>
      </c>
      <c r="V2339" t="e">
        <v>#N/A</v>
      </c>
      <c r="W2339" t="e">
        <v>#N/A</v>
      </c>
      <c r="X2339" t="e">
        <v>#N/A</v>
      </c>
      <c r="Y2339" s="3" t="e">
        <v>#N/A</v>
      </c>
      <c r="Z2339" s="8" t="e">
        <v>#N/A</v>
      </c>
      <c r="AA2339" s="30" t="e">
        <v>#N/A</v>
      </c>
      <c r="AB2339" t="e">
        <v>#N/A</v>
      </c>
      <c r="AC2339" t="e">
        <v>#N/A</v>
      </c>
      <c r="AD2339" t="e">
        <v>#N/A</v>
      </c>
      <c r="AE2339" t="e">
        <v>#N/A</v>
      </c>
      <c r="AF2339" t="e">
        <v>#N/A</v>
      </c>
    </row>
    <row r="2340" spans="1:32" x14ac:dyDescent="0.25">
      <c r="A2340" t="e">
        <v>#N/A</v>
      </c>
      <c r="B2340" s="33" t="e">
        <v>#N/A</v>
      </c>
      <c r="C2340" t="e">
        <v>#N/A</v>
      </c>
      <c r="D2340" t="e">
        <v>#N/A</v>
      </c>
      <c r="E2340" s="69" t="e">
        <v>#N/A</v>
      </c>
      <c r="F2340" s="3" t="e">
        <v>#N/A</v>
      </c>
      <c r="G2340" s="3" t="e">
        <v>#N/A</v>
      </c>
      <c r="H2340" s="3" t="e">
        <v>#N/A</v>
      </c>
      <c r="I2340" s="80" t="e">
        <v>#N/A</v>
      </c>
      <c r="J2340" s="80" t="e">
        <v>#N/A</v>
      </c>
      <c r="K2340" s="85" t="e">
        <v>#N/A</v>
      </c>
      <c r="L2340" s="9" t="e">
        <v>#N/A</v>
      </c>
      <c r="M2340" s="93" t="e">
        <v>#N/A</v>
      </c>
      <c r="N2340" s="8" t="e">
        <v>#N/A</v>
      </c>
      <c r="O2340" t="e">
        <v>#N/A</v>
      </c>
      <c r="P2340" t="e">
        <v>#N/A</v>
      </c>
      <c r="Q2340" t="e">
        <v>#N/A</v>
      </c>
      <c r="R2340" s="2" t="e">
        <v>#N/A</v>
      </c>
      <c r="S2340" t="e">
        <v>#N/A</v>
      </c>
      <c r="T2340" s="3" t="e">
        <v>#N/A</v>
      </c>
      <c r="U2340" s="3" t="e">
        <v>#N/A</v>
      </c>
      <c r="V2340" t="e">
        <v>#N/A</v>
      </c>
      <c r="W2340" t="e">
        <v>#N/A</v>
      </c>
      <c r="X2340" t="e">
        <v>#N/A</v>
      </c>
      <c r="Y2340" s="3" t="e">
        <v>#N/A</v>
      </c>
      <c r="Z2340" s="8" t="e">
        <v>#N/A</v>
      </c>
      <c r="AA2340" s="30" t="e">
        <v>#N/A</v>
      </c>
      <c r="AB2340" t="e">
        <v>#N/A</v>
      </c>
      <c r="AC2340" t="e">
        <v>#N/A</v>
      </c>
      <c r="AD2340" t="e">
        <v>#N/A</v>
      </c>
      <c r="AE2340" t="e">
        <v>#N/A</v>
      </c>
      <c r="AF2340" t="e">
        <v>#N/A</v>
      </c>
    </row>
    <row r="2341" spans="1:32" x14ac:dyDescent="0.25">
      <c r="A2341" t="e">
        <v>#N/A</v>
      </c>
      <c r="B2341" s="33" t="e">
        <v>#N/A</v>
      </c>
      <c r="C2341" t="e">
        <v>#N/A</v>
      </c>
      <c r="D2341" t="e">
        <v>#N/A</v>
      </c>
      <c r="E2341" s="69" t="e">
        <v>#N/A</v>
      </c>
      <c r="F2341" s="3" t="e">
        <v>#N/A</v>
      </c>
      <c r="G2341" s="3" t="e">
        <v>#N/A</v>
      </c>
      <c r="H2341" s="3" t="e">
        <v>#N/A</v>
      </c>
      <c r="I2341" s="80" t="e">
        <v>#N/A</v>
      </c>
      <c r="J2341" s="80" t="e">
        <v>#N/A</v>
      </c>
      <c r="K2341" s="85" t="e">
        <v>#N/A</v>
      </c>
      <c r="L2341" s="9" t="e">
        <v>#N/A</v>
      </c>
      <c r="M2341" s="93" t="e">
        <v>#N/A</v>
      </c>
      <c r="N2341" s="8" t="e">
        <v>#N/A</v>
      </c>
      <c r="O2341" t="e">
        <v>#N/A</v>
      </c>
      <c r="P2341" t="e">
        <v>#N/A</v>
      </c>
      <c r="Q2341" t="e">
        <v>#N/A</v>
      </c>
      <c r="R2341" s="2" t="e">
        <v>#N/A</v>
      </c>
      <c r="S2341" t="e">
        <v>#N/A</v>
      </c>
      <c r="T2341" s="3" t="e">
        <v>#N/A</v>
      </c>
      <c r="U2341" s="3" t="e">
        <v>#N/A</v>
      </c>
      <c r="V2341" t="e">
        <v>#N/A</v>
      </c>
      <c r="W2341" t="e">
        <v>#N/A</v>
      </c>
      <c r="X2341" t="e">
        <v>#N/A</v>
      </c>
      <c r="Y2341" s="3" t="e">
        <v>#N/A</v>
      </c>
      <c r="Z2341" s="8" t="e">
        <v>#N/A</v>
      </c>
      <c r="AA2341" s="30" t="e">
        <v>#N/A</v>
      </c>
      <c r="AB2341" t="e">
        <v>#N/A</v>
      </c>
      <c r="AC2341" t="e">
        <v>#N/A</v>
      </c>
      <c r="AD2341" t="e">
        <v>#N/A</v>
      </c>
      <c r="AE2341" t="e">
        <v>#N/A</v>
      </c>
      <c r="AF2341" t="e">
        <v>#N/A</v>
      </c>
    </row>
    <row r="2342" spans="1:32" x14ac:dyDescent="0.25">
      <c r="A2342" t="e">
        <v>#N/A</v>
      </c>
      <c r="B2342" s="33" t="e">
        <v>#N/A</v>
      </c>
      <c r="C2342" t="e">
        <v>#N/A</v>
      </c>
      <c r="D2342" t="e">
        <v>#N/A</v>
      </c>
      <c r="E2342" s="69" t="e">
        <v>#N/A</v>
      </c>
      <c r="F2342" s="3" t="e">
        <v>#N/A</v>
      </c>
      <c r="G2342" s="3" t="e">
        <v>#N/A</v>
      </c>
      <c r="H2342" s="3" t="e">
        <v>#N/A</v>
      </c>
      <c r="I2342" s="80" t="e">
        <v>#N/A</v>
      </c>
      <c r="J2342" s="80" t="e">
        <v>#N/A</v>
      </c>
      <c r="K2342" s="85" t="e">
        <v>#N/A</v>
      </c>
      <c r="L2342" s="9" t="e">
        <v>#N/A</v>
      </c>
      <c r="M2342" s="93" t="e">
        <v>#N/A</v>
      </c>
      <c r="N2342" s="8" t="e">
        <v>#N/A</v>
      </c>
      <c r="O2342" t="e">
        <v>#N/A</v>
      </c>
      <c r="P2342" t="e">
        <v>#N/A</v>
      </c>
      <c r="Q2342" t="e">
        <v>#N/A</v>
      </c>
      <c r="R2342" s="2" t="e">
        <v>#N/A</v>
      </c>
      <c r="S2342" t="e">
        <v>#N/A</v>
      </c>
      <c r="T2342" s="3" t="e">
        <v>#N/A</v>
      </c>
      <c r="U2342" s="3" t="e">
        <v>#N/A</v>
      </c>
      <c r="V2342" t="e">
        <v>#N/A</v>
      </c>
      <c r="W2342" t="e">
        <v>#N/A</v>
      </c>
      <c r="X2342" t="e">
        <v>#N/A</v>
      </c>
      <c r="Y2342" s="3" t="e">
        <v>#N/A</v>
      </c>
      <c r="Z2342" s="8" t="e">
        <v>#N/A</v>
      </c>
      <c r="AA2342" s="30" t="e">
        <v>#N/A</v>
      </c>
      <c r="AB2342" t="e">
        <v>#N/A</v>
      </c>
      <c r="AC2342" t="e">
        <v>#N/A</v>
      </c>
      <c r="AD2342" t="e">
        <v>#N/A</v>
      </c>
      <c r="AE2342" t="e">
        <v>#N/A</v>
      </c>
      <c r="AF2342" t="e">
        <v>#N/A</v>
      </c>
    </row>
    <row r="2343" spans="1:32" x14ac:dyDescent="0.25">
      <c r="A2343" t="e">
        <v>#N/A</v>
      </c>
      <c r="B2343" s="33" t="e">
        <v>#N/A</v>
      </c>
      <c r="C2343" t="e">
        <v>#N/A</v>
      </c>
      <c r="D2343" t="e">
        <v>#N/A</v>
      </c>
      <c r="E2343" s="69" t="e">
        <v>#N/A</v>
      </c>
      <c r="F2343" s="3" t="e">
        <v>#N/A</v>
      </c>
      <c r="G2343" s="3" t="e">
        <v>#N/A</v>
      </c>
      <c r="H2343" s="3" t="e">
        <v>#N/A</v>
      </c>
      <c r="I2343" s="80" t="e">
        <v>#N/A</v>
      </c>
      <c r="J2343" s="80" t="e">
        <v>#N/A</v>
      </c>
      <c r="K2343" s="85" t="e">
        <v>#N/A</v>
      </c>
      <c r="L2343" s="9" t="e">
        <v>#N/A</v>
      </c>
      <c r="M2343" s="93" t="e">
        <v>#N/A</v>
      </c>
      <c r="N2343" s="8" t="e">
        <v>#N/A</v>
      </c>
      <c r="O2343" t="e">
        <v>#N/A</v>
      </c>
      <c r="P2343" t="e">
        <v>#N/A</v>
      </c>
      <c r="Q2343" t="e">
        <v>#N/A</v>
      </c>
      <c r="R2343" s="2" t="e">
        <v>#N/A</v>
      </c>
      <c r="S2343" t="e">
        <v>#N/A</v>
      </c>
      <c r="T2343" s="3" t="e">
        <v>#N/A</v>
      </c>
      <c r="U2343" s="3" t="e">
        <v>#N/A</v>
      </c>
      <c r="V2343" t="e">
        <v>#N/A</v>
      </c>
      <c r="W2343" t="e">
        <v>#N/A</v>
      </c>
      <c r="X2343" t="e">
        <v>#N/A</v>
      </c>
      <c r="Y2343" s="3" t="e">
        <v>#N/A</v>
      </c>
      <c r="Z2343" s="8" t="e">
        <v>#N/A</v>
      </c>
      <c r="AA2343" s="30" t="e">
        <v>#N/A</v>
      </c>
      <c r="AB2343" t="e">
        <v>#N/A</v>
      </c>
      <c r="AC2343" t="e">
        <v>#N/A</v>
      </c>
      <c r="AD2343" t="e">
        <v>#N/A</v>
      </c>
      <c r="AE2343" t="e">
        <v>#N/A</v>
      </c>
      <c r="AF2343" t="e">
        <v>#N/A</v>
      </c>
    </row>
    <row r="2344" spans="1:32" x14ac:dyDescent="0.25">
      <c r="A2344" t="e">
        <v>#N/A</v>
      </c>
      <c r="B2344" s="33" t="e">
        <v>#N/A</v>
      </c>
      <c r="C2344" t="e">
        <v>#N/A</v>
      </c>
      <c r="D2344" t="e">
        <v>#N/A</v>
      </c>
      <c r="E2344" s="69" t="e">
        <v>#N/A</v>
      </c>
      <c r="F2344" s="3" t="e">
        <v>#N/A</v>
      </c>
      <c r="G2344" s="3" t="e">
        <v>#N/A</v>
      </c>
      <c r="H2344" s="3" t="e">
        <v>#N/A</v>
      </c>
      <c r="I2344" s="80" t="e">
        <v>#N/A</v>
      </c>
      <c r="J2344" s="80" t="e">
        <v>#N/A</v>
      </c>
      <c r="K2344" s="85" t="e">
        <v>#N/A</v>
      </c>
      <c r="L2344" s="9" t="e">
        <v>#N/A</v>
      </c>
      <c r="M2344" s="93" t="e">
        <v>#N/A</v>
      </c>
      <c r="N2344" s="8" t="e">
        <v>#N/A</v>
      </c>
      <c r="O2344" t="e">
        <v>#N/A</v>
      </c>
      <c r="P2344" t="e">
        <v>#N/A</v>
      </c>
      <c r="Q2344" t="e">
        <v>#N/A</v>
      </c>
      <c r="R2344" s="2" t="e">
        <v>#N/A</v>
      </c>
      <c r="S2344" t="e">
        <v>#N/A</v>
      </c>
      <c r="T2344" s="3" t="e">
        <v>#N/A</v>
      </c>
      <c r="U2344" s="3" t="e">
        <v>#N/A</v>
      </c>
      <c r="V2344" t="e">
        <v>#N/A</v>
      </c>
      <c r="W2344" t="e">
        <v>#N/A</v>
      </c>
      <c r="X2344" t="e">
        <v>#N/A</v>
      </c>
      <c r="Y2344" s="3" t="e">
        <v>#N/A</v>
      </c>
      <c r="Z2344" s="8" t="e">
        <v>#N/A</v>
      </c>
      <c r="AA2344" s="30" t="e">
        <v>#N/A</v>
      </c>
      <c r="AB2344" t="e">
        <v>#N/A</v>
      </c>
      <c r="AC2344" t="e">
        <v>#N/A</v>
      </c>
      <c r="AD2344" t="e">
        <v>#N/A</v>
      </c>
      <c r="AE2344" t="e">
        <v>#N/A</v>
      </c>
      <c r="AF2344" t="e">
        <v>#N/A</v>
      </c>
    </row>
    <row r="2345" spans="1:32" x14ac:dyDescent="0.25">
      <c r="A2345" t="e">
        <v>#N/A</v>
      </c>
      <c r="B2345" s="33" t="e">
        <v>#N/A</v>
      </c>
      <c r="C2345" t="e">
        <v>#N/A</v>
      </c>
      <c r="D2345" t="e">
        <v>#N/A</v>
      </c>
      <c r="E2345" s="69" t="e">
        <v>#N/A</v>
      </c>
      <c r="F2345" s="3" t="e">
        <v>#N/A</v>
      </c>
      <c r="G2345" s="3" t="e">
        <v>#N/A</v>
      </c>
      <c r="H2345" s="3" t="e">
        <v>#N/A</v>
      </c>
      <c r="I2345" s="80" t="e">
        <v>#N/A</v>
      </c>
      <c r="J2345" s="80" t="e">
        <v>#N/A</v>
      </c>
      <c r="K2345" s="85" t="e">
        <v>#N/A</v>
      </c>
      <c r="L2345" s="9" t="e">
        <v>#N/A</v>
      </c>
      <c r="M2345" s="93" t="e">
        <v>#N/A</v>
      </c>
      <c r="N2345" s="8" t="e">
        <v>#N/A</v>
      </c>
      <c r="O2345" t="e">
        <v>#N/A</v>
      </c>
      <c r="P2345" t="e">
        <v>#N/A</v>
      </c>
      <c r="Q2345" t="e">
        <v>#N/A</v>
      </c>
      <c r="R2345" s="2" t="e">
        <v>#N/A</v>
      </c>
      <c r="S2345" t="e">
        <v>#N/A</v>
      </c>
      <c r="T2345" s="3" t="e">
        <v>#N/A</v>
      </c>
      <c r="U2345" s="3" t="e">
        <v>#N/A</v>
      </c>
      <c r="V2345" t="e">
        <v>#N/A</v>
      </c>
      <c r="W2345" t="e">
        <v>#N/A</v>
      </c>
      <c r="X2345" t="e">
        <v>#N/A</v>
      </c>
      <c r="Y2345" s="3" t="e">
        <v>#N/A</v>
      </c>
      <c r="Z2345" s="8" t="e">
        <v>#N/A</v>
      </c>
      <c r="AA2345" s="30" t="e">
        <v>#N/A</v>
      </c>
      <c r="AB2345" t="e">
        <v>#N/A</v>
      </c>
      <c r="AC2345" t="e">
        <v>#N/A</v>
      </c>
      <c r="AD2345" t="e">
        <v>#N/A</v>
      </c>
      <c r="AE2345" t="e">
        <v>#N/A</v>
      </c>
      <c r="AF2345" t="e">
        <v>#N/A</v>
      </c>
    </row>
    <row r="2346" spans="1:32" x14ac:dyDescent="0.25">
      <c r="A2346" t="e">
        <v>#N/A</v>
      </c>
      <c r="B2346" s="33" t="e">
        <v>#N/A</v>
      </c>
      <c r="C2346" t="e">
        <v>#N/A</v>
      </c>
      <c r="D2346" t="e">
        <v>#N/A</v>
      </c>
      <c r="E2346" s="69" t="e">
        <v>#N/A</v>
      </c>
      <c r="F2346" s="3" t="e">
        <v>#N/A</v>
      </c>
      <c r="G2346" s="3" t="e">
        <v>#N/A</v>
      </c>
      <c r="H2346" s="3" t="e">
        <v>#N/A</v>
      </c>
      <c r="I2346" s="80" t="e">
        <v>#N/A</v>
      </c>
      <c r="J2346" s="80" t="e">
        <v>#N/A</v>
      </c>
      <c r="K2346" s="85" t="e">
        <v>#N/A</v>
      </c>
      <c r="L2346" s="9" t="e">
        <v>#N/A</v>
      </c>
      <c r="M2346" s="93" t="e">
        <v>#N/A</v>
      </c>
      <c r="N2346" s="8" t="e">
        <v>#N/A</v>
      </c>
      <c r="O2346" t="e">
        <v>#N/A</v>
      </c>
      <c r="P2346" t="e">
        <v>#N/A</v>
      </c>
      <c r="Q2346" t="e">
        <v>#N/A</v>
      </c>
      <c r="R2346" s="2" t="e">
        <v>#N/A</v>
      </c>
      <c r="S2346" t="e">
        <v>#N/A</v>
      </c>
      <c r="T2346" s="3" t="e">
        <v>#N/A</v>
      </c>
      <c r="U2346" s="3" t="e">
        <v>#N/A</v>
      </c>
      <c r="V2346" t="e">
        <v>#N/A</v>
      </c>
      <c r="W2346" t="e">
        <v>#N/A</v>
      </c>
      <c r="X2346" t="e">
        <v>#N/A</v>
      </c>
      <c r="Y2346" s="3" t="e">
        <v>#N/A</v>
      </c>
      <c r="Z2346" s="8" t="e">
        <v>#N/A</v>
      </c>
      <c r="AA2346" s="30" t="e">
        <v>#N/A</v>
      </c>
      <c r="AB2346" t="e">
        <v>#N/A</v>
      </c>
      <c r="AC2346" t="e">
        <v>#N/A</v>
      </c>
      <c r="AD2346" t="e">
        <v>#N/A</v>
      </c>
      <c r="AE2346" t="e">
        <v>#N/A</v>
      </c>
      <c r="AF2346" t="e">
        <v>#N/A</v>
      </c>
    </row>
    <row r="2347" spans="1:32" x14ac:dyDescent="0.25">
      <c r="A2347" t="e">
        <v>#N/A</v>
      </c>
      <c r="B2347" s="33" t="e">
        <v>#N/A</v>
      </c>
      <c r="C2347" t="e">
        <v>#N/A</v>
      </c>
      <c r="D2347" t="e">
        <v>#N/A</v>
      </c>
      <c r="E2347" s="69" t="e">
        <v>#N/A</v>
      </c>
      <c r="F2347" s="3" t="e">
        <v>#N/A</v>
      </c>
      <c r="G2347" s="3" t="e">
        <v>#N/A</v>
      </c>
      <c r="H2347" s="3" t="e">
        <v>#N/A</v>
      </c>
      <c r="I2347" s="80" t="e">
        <v>#N/A</v>
      </c>
      <c r="J2347" s="80" t="e">
        <v>#N/A</v>
      </c>
      <c r="K2347" s="85" t="e">
        <v>#N/A</v>
      </c>
      <c r="L2347" s="9" t="e">
        <v>#N/A</v>
      </c>
      <c r="M2347" s="93" t="e">
        <v>#N/A</v>
      </c>
      <c r="N2347" s="8" t="e">
        <v>#N/A</v>
      </c>
      <c r="O2347" t="e">
        <v>#N/A</v>
      </c>
      <c r="P2347" t="e">
        <v>#N/A</v>
      </c>
      <c r="Q2347" t="e">
        <v>#N/A</v>
      </c>
      <c r="R2347" s="2" t="e">
        <v>#N/A</v>
      </c>
      <c r="S2347" t="e">
        <v>#N/A</v>
      </c>
      <c r="T2347" s="3" t="e">
        <v>#N/A</v>
      </c>
      <c r="U2347" s="3" t="e">
        <v>#N/A</v>
      </c>
      <c r="V2347" t="e">
        <v>#N/A</v>
      </c>
      <c r="W2347" t="e">
        <v>#N/A</v>
      </c>
      <c r="X2347" t="e">
        <v>#N/A</v>
      </c>
      <c r="Y2347" s="3" t="e">
        <v>#N/A</v>
      </c>
      <c r="Z2347" s="8" t="e">
        <v>#N/A</v>
      </c>
      <c r="AA2347" s="30" t="e">
        <v>#N/A</v>
      </c>
      <c r="AB2347" t="e">
        <v>#N/A</v>
      </c>
      <c r="AC2347" t="e">
        <v>#N/A</v>
      </c>
      <c r="AD2347" t="e">
        <v>#N/A</v>
      </c>
      <c r="AE2347" t="e">
        <v>#N/A</v>
      </c>
      <c r="AF2347" t="e">
        <v>#N/A</v>
      </c>
    </row>
    <row r="2348" spans="1:32" x14ac:dyDescent="0.25">
      <c r="A2348" t="e">
        <v>#N/A</v>
      </c>
      <c r="B2348" s="33" t="e">
        <v>#N/A</v>
      </c>
      <c r="C2348" t="e">
        <v>#N/A</v>
      </c>
      <c r="D2348" t="e">
        <v>#N/A</v>
      </c>
      <c r="E2348" s="69" t="e">
        <v>#N/A</v>
      </c>
      <c r="F2348" s="3" t="e">
        <v>#N/A</v>
      </c>
      <c r="G2348" s="3" t="e">
        <v>#N/A</v>
      </c>
      <c r="H2348" s="3" t="e">
        <v>#N/A</v>
      </c>
      <c r="I2348" s="80" t="e">
        <v>#N/A</v>
      </c>
      <c r="J2348" s="80" t="e">
        <v>#N/A</v>
      </c>
      <c r="K2348" s="85" t="e">
        <v>#N/A</v>
      </c>
      <c r="L2348" s="9" t="e">
        <v>#N/A</v>
      </c>
      <c r="M2348" s="93" t="e">
        <v>#N/A</v>
      </c>
      <c r="N2348" s="8" t="e">
        <v>#N/A</v>
      </c>
      <c r="O2348" t="e">
        <v>#N/A</v>
      </c>
      <c r="P2348" t="e">
        <v>#N/A</v>
      </c>
      <c r="Q2348" t="e">
        <v>#N/A</v>
      </c>
      <c r="R2348" s="2" t="e">
        <v>#N/A</v>
      </c>
      <c r="S2348" t="e">
        <v>#N/A</v>
      </c>
      <c r="T2348" s="3" t="e">
        <v>#N/A</v>
      </c>
      <c r="U2348" s="3" t="e">
        <v>#N/A</v>
      </c>
      <c r="V2348" t="e">
        <v>#N/A</v>
      </c>
      <c r="W2348" t="e">
        <v>#N/A</v>
      </c>
      <c r="X2348" t="e">
        <v>#N/A</v>
      </c>
      <c r="Y2348" s="3" t="e">
        <v>#N/A</v>
      </c>
      <c r="Z2348" s="8" t="e">
        <v>#N/A</v>
      </c>
      <c r="AA2348" s="30" t="e">
        <v>#N/A</v>
      </c>
      <c r="AB2348" t="e">
        <v>#N/A</v>
      </c>
      <c r="AC2348" t="e">
        <v>#N/A</v>
      </c>
      <c r="AD2348" t="e">
        <v>#N/A</v>
      </c>
      <c r="AE2348" t="e">
        <v>#N/A</v>
      </c>
      <c r="AF2348" t="e">
        <v>#N/A</v>
      </c>
    </row>
    <row r="2349" spans="1:32" x14ac:dyDescent="0.25">
      <c r="A2349" t="e">
        <v>#N/A</v>
      </c>
      <c r="B2349" s="33" t="e">
        <v>#N/A</v>
      </c>
      <c r="C2349" t="e">
        <v>#N/A</v>
      </c>
      <c r="D2349" t="e">
        <v>#N/A</v>
      </c>
      <c r="E2349" s="69" t="e">
        <v>#N/A</v>
      </c>
      <c r="F2349" s="3" t="e">
        <v>#N/A</v>
      </c>
      <c r="G2349" s="3" t="e">
        <v>#N/A</v>
      </c>
      <c r="H2349" s="3" t="e">
        <v>#N/A</v>
      </c>
      <c r="I2349" s="80" t="e">
        <v>#N/A</v>
      </c>
      <c r="J2349" s="80" t="e">
        <v>#N/A</v>
      </c>
      <c r="K2349" s="85" t="e">
        <v>#N/A</v>
      </c>
      <c r="L2349" s="9" t="e">
        <v>#N/A</v>
      </c>
      <c r="M2349" s="93" t="e">
        <v>#N/A</v>
      </c>
      <c r="N2349" s="8" t="e">
        <v>#N/A</v>
      </c>
      <c r="O2349" t="e">
        <v>#N/A</v>
      </c>
      <c r="P2349" t="e">
        <v>#N/A</v>
      </c>
      <c r="Q2349" t="e">
        <v>#N/A</v>
      </c>
      <c r="R2349" s="2" t="e">
        <v>#N/A</v>
      </c>
      <c r="S2349" t="e">
        <v>#N/A</v>
      </c>
      <c r="T2349" s="3" t="e">
        <v>#N/A</v>
      </c>
      <c r="U2349" s="3" t="e">
        <v>#N/A</v>
      </c>
      <c r="V2349" t="e">
        <v>#N/A</v>
      </c>
      <c r="W2349" t="e">
        <v>#N/A</v>
      </c>
      <c r="X2349" t="e">
        <v>#N/A</v>
      </c>
      <c r="Y2349" s="3" t="e">
        <v>#N/A</v>
      </c>
      <c r="Z2349" s="8" t="e">
        <v>#N/A</v>
      </c>
      <c r="AA2349" s="30" t="e">
        <v>#N/A</v>
      </c>
      <c r="AB2349" t="e">
        <v>#N/A</v>
      </c>
      <c r="AC2349" t="e">
        <v>#N/A</v>
      </c>
      <c r="AD2349" t="e">
        <v>#N/A</v>
      </c>
      <c r="AE2349" t="e">
        <v>#N/A</v>
      </c>
      <c r="AF2349" t="e">
        <v>#N/A</v>
      </c>
    </row>
    <row r="2350" spans="1:32" x14ac:dyDescent="0.25">
      <c r="A2350" t="e">
        <v>#N/A</v>
      </c>
      <c r="B2350" s="33" t="e">
        <v>#N/A</v>
      </c>
      <c r="C2350" t="e">
        <v>#N/A</v>
      </c>
      <c r="D2350" t="e">
        <v>#N/A</v>
      </c>
      <c r="E2350" s="69" t="e">
        <v>#N/A</v>
      </c>
      <c r="F2350" s="3" t="e">
        <v>#N/A</v>
      </c>
      <c r="G2350" s="3" t="e">
        <v>#N/A</v>
      </c>
      <c r="H2350" s="3" t="e">
        <v>#N/A</v>
      </c>
      <c r="I2350" s="80" t="e">
        <v>#N/A</v>
      </c>
      <c r="J2350" s="80" t="e">
        <v>#N/A</v>
      </c>
      <c r="K2350" s="85" t="e">
        <v>#N/A</v>
      </c>
      <c r="L2350" s="9" t="e">
        <v>#N/A</v>
      </c>
      <c r="M2350" s="93" t="e">
        <v>#N/A</v>
      </c>
      <c r="N2350" s="8" t="e">
        <v>#N/A</v>
      </c>
      <c r="O2350" t="e">
        <v>#N/A</v>
      </c>
      <c r="P2350" t="e">
        <v>#N/A</v>
      </c>
      <c r="Q2350" t="e">
        <v>#N/A</v>
      </c>
      <c r="R2350" s="2" t="e">
        <v>#N/A</v>
      </c>
      <c r="S2350" t="e">
        <v>#N/A</v>
      </c>
      <c r="T2350" s="3" t="e">
        <v>#N/A</v>
      </c>
      <c r="U2350" s="3" t="e">
        <v>#N/A</v>
      </c>
      <c r="V2350" t="e">
        <v>#N/A</v>
      </c>
      <c r="W2350" t="e">
        <v>#N/A</v>
      </c>
      <c r="X2350" t="e">
        <v>#N/A</v>
      </c>
      <c r="Y2350" s="3" t="e">
        <v>#N/A</v>
      </c>
      <c r="Z2350" s="8" t="e">
        <v>#N/A</v>
      </c>
      <c r="AA2350" s="30" t="e">
        <v>#N/A</v>
      </c>
      <c r="AB2350" t="e">
        <v>#N/A</v>
      </c>
      <c r="AC2350" t="e">
        <v>#N/A</v>
      </c>
      <c r="AD2350" t="e">
        <v>#N/A</v>
      </c>
      <c r="AE2350" t="e">
        <v>#N/A</v>
      </c>
      <c r="AF2350" t="e">
        <v>#N/A</v>
      </c>
    </row>
    <row r="2351" spans="1:32" x14ac:dyDescent="0.25">
      <c r="A2351" t="e">
        <v>#N/A</v>
      </c>
      <c r="B2351" s="33" t="e">
        <v>#N/A</v>
      </c>
      <c r="C2351" t="e">
        <v>#N/A</v>
      </c>
      <c r="D2351" t="e">
        <v>#N/A</v>
      </c>
      <c r="E2351" s="69" t="e">
        <v>#N/A</v>
      </c>
      <c r="F2351" s="3" t="e">
        <v>#N/A</v>
      </c>
      <c r="G2351" s="3" t="e">
        <v>#N/A</v>
      </c>
      <c r="H2351" s="3" t="e">
        <v>#N/A</v>
      </c>
      <c r="I2351" s="80" t="e">
        <v>#N/A</v>
      </c>
      <c r="J2351" s="80" t="e">
        <v>#N/A</v>
      </c>
      <c r="K2351" s="85" t="e">
        <v>#N/A</v>
      </c>
      <c r="L2351" s="9" t="e">
        <v>#N/A</v>
      </c>
      <c r="M2351" s="93" t="e">
        <v>#N/A</v>
      </c>
      <c r="N2351" s="8" t="e">
        <v>#N/A</v>
      </c>
      <c r="O2351" t="e">
        <v>#N/A</v>
      </c>
      <c r="P2351" t="e">
        <v>#N/A</v>
      </c>
      <c r="Q2351" t="e">
        <v>#N/A</v>
      </c>
      <c r="R2351" s="2" t="e">
        <v>#N/A</v>
      </c>
      <c r="S2351" t="e">
        <v>#N/A</v>
      </c>
      <c r="T2351" s="3" t="e">
        <v>#N/A</v>
      </c>
      <c r="U2351" s="3" t="e">
        <v>#N/A</v>
      </c>
      <c r="V2351" t="e">
        <v>#N/A</v>
      </c>
      <c r="W2351" t="e">
        <v>#N/A</v>
      </c>
      <c r="X2351" t="e">
        <v>#N/A</v>
      </c>
      <c r="Y2351" s="3" t="e">
        <v>#N/A</v>
      </c>
      <c r="Z2351" s="8" t="e">
        <v>#N/A</v>
      </c>
      <c r="AA2351" s="30" t="e">
        <v>#N/A</v>
      </c>
      <c r="AB2351" t="e">
        <v>#N/A</v>
      </c>
      <c r="AC2351" t="e">
        <v>#N/A</v>
      </c>
      <c r="AD2351" t="e">
        <v>#N/A</v>
      </c>
      <c r="AE2351" t="e">
        <v>#N/A</v>
      </c>
      <c r="AF2351" t="e">
        <v>#N/A</v>
      </c>
    </row>
    <row r="2352" spans="1:32" x14ac:dyDescent="0.25">
      <c r="A2352" t="e">
        <v>#N/A</v>
      </c>
      <c r="B2352" s="33" t="e">
        <v>#N/A</v>
      </c>
      <c r="C2352" t="e">
        <v>#N/A</v>
      </c>
      <c r="D2352" t="e">
        <v>#N/A</v>
      </c>
      <c r="E2352" s="69" t="e">
        <v>#N/A</v>
      </c>
      <c r="F2352" s="3" t="e">
        <v>#N/A</v>
      </c>
      <c r="G2352" s="3" t="e">
        <v>#N/A</v>
      </c>
      <c r="H2352" s="3" t="e">
        <v>#N/A</v>
      </c>
      <c r="I2352" s="80" t="e">
        <v>#N/A</v>
      </c>
      <c r="J2352" s="80" t="e">
        <v>#N/A</v>
      </c>
      <c r="K2352" s="85" t="e">
        <v>#N/A</v>
      </c>
      <c r="L2352" s="9" t="e">
        <v>#N/A</v>
      </c>
      <c r="M2352" s="93" t="e">
        <v>#N/A</v>
      </c>
      <c r="N2352" s="8" t="e">
        <v>#N/A</v>
      </c>
      <c r="O2352" t="e">
        <v>#N/A</v>
      </c>
      <c r="P2352" t="e">
        <v>#N/A</v>
      </c>
      <c r="Q2352" t="e">
        <v>#N/A</v>
      </c>
      <c r="R2352" s="2" t="e">
        <v>#N/A</v>
      </c>
      <c r="S2352" t="e">
        <v>#N/A</v>
      </c>
      <c r="T2352" s="3" t="e">
        <v>#N/A</v>
      </c>
      <c r="U2352" s="3" t="e">
        <v>#N/A</v>
      </c>
      <c r="V2352" t="e">
        <v>#N/A</v>
      </c>
      <c r="W2352" t="e">
        <v>#N/A</v>
      </c>
      <c r="X2352" t="e">
        <v>#N/A</v>
      </c>
      <c r="Y2352" s="3" t="e">
        <v>#N/A</v>
      </c>
      <c r="Z2352" s="8" t="e">
        <v>#N/A</v>
      </c>
      <c r="AA2352" s="30" t="e">
        <v>#N/A</v>
      </c>
      <c r="AB2352" t="e">
        <v>#N/A</v>
      </c>
      <c r="AC2352" t="e">
        <v>#N/A</v>
      </c>
      <c r="AD2352" t="e">
        <v>#N/A</v>
      </c>
      <c r="AE2352" t="e">
        <v>#N/A</v>
      </c>
      <c r="AF2352" t="e">
        <v>#N/A</v>
      </c>
    </row>
    <row r="2353" spans="1:32" x14ac:dyDescent="0.25">
      <c r="A2353" t="e">
        <v>#N/A</v>
      </c>
      <c r="B2353" s="33" t="e">
        <v>#N/A</v>
      </c>
      <c r="C2353" t="e">
        <v>#N/A</v>
      </c>
      <c r="D2353" t="e">
        <v>#N/A</v>
      </c>
      <c r="E2353" s="69" t="e">
        <v>#N/A</v>
      </c>
      <c r="F2353" s="3" t="e">
        <v>#N/A</v>
      </c>
      <c r="G2353" s="3" t="e">
        <v>#N/A</v>
      </c>
      <c r="H2353" s="3" t="e">
        <v>#N/A</v>
      </c>
      <c r="I2353" s="80" t="e">
        <v>#N/A</v>
      </c>
      <c r="J2353" s="80" t="e">
        <v>#N/A</v>
      </c>
      <c r="K2353" s="85" t="e">
        <v>#N/A</v>
      </c>
      <c r="L2353" s="9" t="e">
        <v>#N/A</v>
      </c>
      <c r="M2353" s="93" t="e">
        <v>#N/A</v>
      </c>
      <c r="N2353" s="8" t="e">
        <v>#N/A</v>
      </c>
      <c r="O2353" t="e">
        <v>#N/A</v>
      </c>
      <c r="P2353" t="e">
        <v>#N/A</v>
      </c>
      <c r="Q2353" t="e">
        <v>#N/A</v>
      </c>
      <c r="R2353" s="2" t="e">
        <v>#N/A</v>
      </c>
      <c r="S2353" t="e">
        <v>#N/A</v>
      </c>
      <c r="T2353" s="3" t="e">
        <v>#N/A</v>
      </c>
      <c r="U2353" s="3" t="e">
        <v>#N/A</v>
      </c>
      <c r="V2353" t="e">
        <v>#N/A</v>
      </c>
      <c r="W2353" t="e">
        <v>#N/A</v>
      </c>
      <c r="X2353" t="e">
        <v>#N/A</v>
      </c>
      <c r="Y2353" s="3" t="e">
        <v>#N/A</v>
      </c>
      <c r="Z2353" s="8" t="e">
        <v>#N/A</v>
      </c>
      <c r="AA2353" s="30" t="e">
        <v>#N/A</v>
      </c>
      <c r="AB2353" t="e">
        <v>#N/A</v>
      </c>
      <c r="AC2353" t="e">
        <v>#N/A</v>
      </c>
      <c r="AD2353" t="e">
        <v>#N/A</v>
      </c>
      <c r="AE2353" t="e">
        <v>#N/A</v>
      </c>
      <c r="AF2353" t="e">
        <v>#N/A</v>
      </c>
    </row>
    <row r="2354" spans="1:32" x14ac:dyDescent="0.25">
      <c r="A2354" t="e">
        <v>#N/A</v>
      </c>
      <c r="B2354" s="33" t="e">
        <v>#N/A</v>
      </c>
      <c r="C2354" t="e">
        <v>#N/A</v>
      </c>
      <c r="D2354" t="e">
        <v>#N/A</v>
      </c>
      <c r="E2354" s="69" t="e">
        <v>#N/A</v>
      </c>
      <c r="F2354" s="3" t="e">
        <v>#N/A</v>
      </c>
      <c r="G2354" s="3" t="e">
        <v>#N/A</v>
      </c>
      <c r="H2354" s="3" t="e">
        <v>#N/A</v>
      </c>
      <c r="I2354" s="80" t="e">
        <v>#N/A</v>
      </c>
      <c r="J2354" s="80" t="e">
        <v>#N/A</v>
      </c>
      <c r="K2354" s="85" t="e">
        <v>#N/A</v>
      </c>
      <c r="L2354" s="9" t="e">
        <v>#N/A</v>
      </c>
      <c r="M2354" s="93" t="e">
        <v>#N/A</v>
      </c>
      <c r="N2354" s="8" t="e">
        <v>#N/A</v>
      </c>
      <c r="O2354" t="e">
        <v>#N/A</v>
      </c>
      <c r="P2354" t="e">
        <v>#N/A</v>
      </c>
      <c r="Q2354" t="e">
        <v>#N/A</v>
      </c>
      <c r="R2354" s="2" t="e">
        <v>#N/A</v>
      </c>
      <c r="S2354" t="e">
        <v>#N/A</v>
      </c>
      <c r="T2354" s="3" t="e">
        <v>#N/A</v>
      </c>
      <c r="U2354" s="3" t="e">
        <v>#N/A</v>
      </c>
      <c r="V2354" t="e">
        <v>#N/A</v>
      </c>
      <c r="W2354" t="e">
        <v>#N/A</v>
      </c>
      <c r="X2354" t="e">
        <v>#N/A</v>
      </c>
      <c r="Y2354" s="3" t="e">
        <v>#N/A</v>
      </c>
      <c r="Z2354" s="8" t="e">
        <v>#N/A</v>
      </c>
      <c r="AA2354" s="30" t="e">
        <v>#N/A</v>
      </c>
      <c r="AB2354" t="e">
        <v>#N/A</v>
      </c>
      <c r="AC2354" t="e">
        <v>#N/A</v>
      </c>
      <c r="AD2354" t="e">
        <v>#N/A</v>
      </c>
      <c r="AE2354" t="e">
        <v>#N/A</v>
      </c>
      <c r="AF2354" t="e">
        <v>#N/A</v>
      </c>
    </row>
    <row r="2355" spans="1:32" x14ac:dyDescent="0.25">
      <c r="A2355" t="e">
        <v>#N/A</v>
      </c>
      <c r="B2355" s="33" t="e">
        <v>#N/A</v>
      </c>
      <c r="C2355" t="e">
        <v>#N/A</v>
      </c>
      <c r="D2355" t="e">
        <v>#N/A</v>
      </c>
      <c r="E2355" s="69" t="e">
        <v>#N/A</v>
      </c>
      <c r="F2355" s="3" t="e">
        <v>#N/A</v>
      </c>
      <c r="G2355" s="3" t="e">
        <v>#N/A</v>
      </c>
      <c r="H2355" s="3" t="e">
        <v>#N/A</v>
      </c>
      <c r="I2355" s="80" t="e">
        <v>#N/A</v>
      </c>
      <c r="J2355" s="80" t="e">
        <v>#N/A</v>
      </c>
      <c r="K2355" s="85" t="e">
        <v>#N/A</v>
      </c>
      <c r="L2355" s="9" t="e">
        <v>#N/A</v>
      </c>
      <c r="M2355" s="93" t="e">
        <v>#N/A</v>
      </c>
      <c r="N2355" s="8" t="e">
        <v>#N/A</v>
      </c>
      <c r="O2355" t="e">
        <v>#N/A</v>
      </c>
      <c r="P2355" t="e">
        <v>#N/A</v>
      </c>
      <c r="Q2355" t="e">
        <v>#N/A</v>
      </c>
      <c r="R2355" s="2" t="e">
        <v>#N/A</v>
      </c>
      <c r="S2355" t="e">
        <v>#N/A</v>
      </c>
      <c r="T2355" s="3" t="e">
        <v>#N/A</v>
      </c>
      <c r="U2355" s="3" t="e">
        <v>#N/A</v>
      </c>
      <c r="V2355" t="e">
        <v>#N/A</v>
      </c>
      <c r="W2355" t="e">
        <v>#N/A</v>
      </c>
      <c r="X2355" t="e">
        <v>#N/A</v>
      </c>
      <c r="Y2355" s="3" t="e">
        <v>#N/A</v>
      </c>
      <c r="Z2355" s="8" t="e">
        <v>#N/A</v>
      </c>
      <c r="AA2355" s="30" t="e">
        <v>#N/A</v>
      </c>
      <c r="AB2355" t="e">
        <v>#N/A</v>
      </c>
      <c r="AC2355" t="e">
        <v>#N/A</v>
      </c>
      <c r="AD2355" t="e">
        <v>#N/A</v>
      </c>
      <c r="AE2355" t="e">
        <v>#N/A</v>
      </c>
      <c r="AF2355" t="e">
        <v>#N/A</v>
      </c>
    </row>
    <row r="2356" spans="1:32" x14ac:dyDescent="0.25">
      <c r="A2356" t="e">
        <v>#N/A</v>
      </c>
      <c r="B2356" s="33" t="e">
        <v>#N/A</v>
      </c>
      <c r="C2356" t="e">
        <v>#N/A</v>
      </c>
      <c r="D2356" t="e">
        <v>#N/A</v>
      </c>
      <c r="E2356" s="69" t="e">
        <v>#N/A</v>
      </c>
      <c r="F2356" s="3" t="e">
        <v>#N/A</v>
      </c>
      <c r="G2356" s="3" t="e">
        <v>#N/A</v>
      </c>
      <c r="H2356" s="3" t="e">
        <v>#N/A</v>
      </c>
      <c r="I2356" s="80" t="e">
        <v>#N/A</v>
      </c>
      <c r="J2356" s="80" t="e">
        <v>#N/A</v>
      </c>
      <c r="K2356" s="85" t="e">
        <v>#N/A</v>
      </c>
      <c r="L2356" s="9" t="e">
        <v>#N/A</v>
      </c>
      <c r="M2356" s="93" t="e">
        <v>#N/A</v>
      </c>
      <c r="N2356" s="8" t="e">
        <v>#N/A</v>
      </c>
      <c r="O2356" t="e">
        <v>#N/A</v>
      </c>
      <c r="P2356" t="e">
        <v>#N/A</v>
      </c>
      <c r="Q2356" t="e">
        <v>#N/A</v>
      </c>
      <c r="R2356" s="2" t="e">
        <v>#N/A</v>
      </c>
      <c r="S2356" t="e">
        <v>#N/A</v>
      </c>
      <c r="T2356" s="3" t="e">
        <v>#N/A</v>
      </c>
      <c r="U2356" s="3" t="e">
        <v>#N/A</v>
      </c>
      <c r="V2356" t="e">
        <v>#N/A</v>
      </c>
      <c r="W2356" t="e">
        <v>#N/A</v>
      </c>
      <c r="X2356" t="e">
        <v>#N/A</v>
      </c>
      <c r="Y2356" s="3" t="e">
        <v>#N/A</v>
      </c>
      <c r="Z2356" s="8" t="e">
        <v>#N/A</v>
      </c>
      <c r="AA2356" s="30" t="e">
        <v>#N/A</v>
      </c>
      <c r="AB2356" t="e">
        <v>#N/A</v>
      </c>
      <c r="AC2356" t="e">
        <v>#N/A</v>
      </c>
      <c r="AD2356" t="e">
        <v>#N/A</v>
      </c>
      <c r="AE2356" t="e">
        <v>#N/A</v>
      </c>
      <c r="AF2356" t="e">
        <v>#N/A</v>
      </c>
    </row>
    <row r="2357" spans="1:32" x14ac:dyDescent="0.25">
      <c r="A2357" t="e">
        <v>#N/A</v>
      </c>
      <c r="B2357" s="33" t="e">
        <v>#N/A</v>
      </c>
      <c r="C2357" t="e">
        <v>#N/A</v>
      </c>
      <c r="D2357" t="e">
        <v>#N/A</v>
      </c>
      <c r="E2357" s="69" t="e">
        <v>#N/A</v>
      </c>
      <c r="F2357" s="3" t="e">
        <v>#N/A</v>
      </c>
      <c r="G2357" s="3" t="e">
        <v>#N/A</v>
      </c>
      <c r="H2357" s="3" t="e">
        <v>#N/A</v>
      </c>
      <c r="I2357" s="80" t="e">
        <v>#N/A</v>
      </c>
      <c r="J2357" s="80" t="e">
        <v>#N/A</v>
      </c>
      <c r="K2357" s="85" t="e">
        <v>#N/A</v>
      </c>
      <c r="L2357" s="9" t="e">
        <v>#N/A</v>
      </c>
      <c r="M2357" s="93" t="e">
        <v>#N/A</v>
      </c>
      <c r="N2357" s="8" t="e">
        <v>#N/A</v>
      </c>
      <c r="O2357" t="e">
        <v>#N/A</v>
      </c>
      <c r="P2357" t="e">
        <v>#N/A</v>
      </c>
      <c r="Q2357" t="e">
        <v>#N/A</v>
      </c>
      <c r="R2357" s="2" t="e">
        <v>#N/A</v>
      </c>
      <c r="S2357" t="e">
        <v>#N/A</v>
      </c>
      <c r="T2357" s="3" t="e">
        <v>#N/A</v>
      </c>
      <c r="U2357" s="3" t="e">
        <v>#N/A</v>
      </c>
      <c r="V2357" t="e">
        <v>#N/A</v>
      </c>
      <c r="W2357" t="e">
        <v>#N/A</v>
      </c>
      <c r="X2357" t="e">
        <v>#N/A</v>
      </c>
      <c r="Y2357" s="3" t="e">
        <v>#N/A</v>
      </c>
      <c r="Z2357" s="8" t="e">
        <v>#N/A</v>
      </c>
      <c r="AA2357" s="30" t="e">
        <v>#N/A</v>
      </c>
      <c r="AB2357" t="e">
        <v>#N/A</v>
      </c>
      <c r="AC2357" t="e">
        <v>#N/A</v>
      </c>
      <c r="AD2357" t="e">
        <v>#N/A</v>
      </c>
      <c r="AE2357" t="e">
        <v>#N/A</v>
      </c>
      <c r="AF2357" t="e">
        <v>#N/A</v>
      </c>
    </row>
    <row r="2358" spans="1:32" x14ac:dyDescent="0.25">
      <c r="A2358" t="e">
        <v>#N/A</v>
      </c>
      <c r="B2358" s="33" t="e">
        <v>#N/A</v>
      </c>
      <c r="C2358" t="e">
        <v>#N/A</v>
      </c>
      <c r="D2358" t="e">
        <v>#N/A</v>
      </c>
      <c r="E2358" s="69" t="e">
        <v>#N/A</v>
      </c>
      <c r="F2358" s="3" t="e">
        <v>#N/A</v>
      </c>
      <c r="G2358" s="3" t="e">
        <v>#N/A</v>
      </c>
      <c r="H2358" s="3" t="e">
        <v>#N/A</v>
      </c>
      <c r="I2358" s="80" t="e">
        <v>#N/A</v>
      </c>
      <c r="J2358" s="80" t="e">
        <v>#N/A</v>
      </c>
      <c r="K2358" s="85" t="e">
        <v>#N/A</v>
      </c>
      <c r="L2358" s="9" t="e">
        <v>#N/A</v>
      </c>
      <c r="M2358" s="93" t="e">
        <v>#N/A</v>
      </c>
      <c r="N2358" s="8" t="e">
        <v>#N/A</v>
      </c>
      <c r="O2358" t="e">
        <v>#N/A</v>
      </c>
      <c r="P2358" t="e">
        <v>#N/A</v>
      </c>
      <c r="Q2358" t="e">
        <v>#N/A</v>
      </c>
      <c r="R2358" s="2" t="e">
        <v>#N/A</v>
      </c>
      <c r="S2358" t="e">
        <v>#N/A</v>
      </c>
      <c r="T2358" s="3" t="e">
        <v>#N/A</v>
      </c>
      <c r="U2358" s="3" t="e">
        <v>#N/A</v>
      </c>
      <c r="V2358" t="e">
        <v>#N/A</v>
      </c>
      <c r="W2358" t="e">
        <v>#N/A</v>
      </c>
      <c r="X2358" t="e">
        <v>#N/A</v>
      </c>
      <c r="Y2358" s="3" t="e">
        <v>#N/A</v>
      </c>
      <c r="Z2358" s="8" t="e">
        <v>#N/A</v>
      </c>
      <c r="AA2358" s="30" t="e">
        <v>#N/A</v>
      </c>
      <c r="AB2358" t="e">
        <v>#N/A</v>
      </c>
      <c r="AC2358" t="e">
        <v>#N/A</v>
      </c>
      <c r="AD2358" t="e">
        <v>#N/A</v>
      </c>
      <c r="AE2358" t="e">
        <v>#N/A</v>
      </c>
      <c r="AF2358" t="e">
        <v>#N/A</v>
      </c>
    </row>
    <row r="2359" spans="1:32" x14ac:dyDescent="0.25">
      <c r="A2359" t="e">
        <v>#N/A</v>
      </c>
      <c r="B2359" s="33" t="e">
        <v>#N/A</v>
      </c>
      <c r="C2359" t="e">
        <v>#N/A</v>
      </c>
      <c r="D2359" t="e">
        <v>#N/A</v>
      </c>
      <c r="E2359" s="69" t="e">
        <v>#N/A</v>
      </c>
      <c r="F2359" s="3" t="e">
        <v>#N/A</v>
      </c>
      <c r="G2359" s="3" t="e">
        <v>#N/A</v>
      </c>
      <c r="H2359" s="3" t="e">
        <v>#N/A</v>
      </c>
      <c r="I2359" s="80" t="e">
        <v>#N/A</v>
      </c>
      <c r="J2359" s="80" t="e">
        <v>#N/A</v>
      </c>
      <c r="K2359" s="85" t="e">
        <v>#N/A</v>
      </c>
      <c r="L2359" s="9" t="e">
        <v>#N/A</v>
      </c>
      <c r="M2359" s="93" t="e">
        <v>#N/A</v>
      </c>
      <c r="N2359" s="8" t="e">
        <v>#N/A</v>
      </c>
      <c r="O2359" t="e">
        <v>#N/A</v>
      </c>
      <c r="P2359" t="e">
        <v>#N/A</v>
      </c>
      <c r="Q2359" t="e">
        <v>#N/A</v>
      </c>
      <c r="R2359" s="2" t="e">
        <v>#N/A</v>
      </c>
      <c r="S2359" t="e">
        <v>#N/A</v>
      </c>
      <c r="T2359" s="3" t="e">
        <v>#N/A</v>
      </c>
      <c r="U2359" s="3" t="e">
        <v>#N/A</v>
      </c>
      <c r="V2359" t="e">
        <v>#N/A</v>
      </c>
      <c r="W2359" t="e">
        <v>#N/A</v>
      </c>
      <c r="X2359" t="e">
        <v>#N/A</v>
      </c>
      <c r="Y2359" s="3" t="e">
        <v>#N/A</v>
      </c>
      <c r="Z2359" s="8" t="e">
        <v>#N/A</v>
      </c>
      <c r="AA2359" s="30" t="e">
        <v>#N/A</v>
      </c>
      <c r="AB2359" t="e">
        <v>#N/A</v>
      </c>
      <c r="AC2359" t="e">
        <v>#N/A</v>
      </c>
      <c r="AD2359" t="e">
        <v>#N/A</v>
      </c>
      <c r="AE2359" t="e">
        <v>#N/A</v>
      </c>
      <c r="AF2359" t="e">
        <v>#N/A</v>
      </c>
    </row>
    <row r="2360" spans="1:32" x14ac:dyDescent="0.25">
      <c r="A2360" t="e">
        <v>#N/A</v>
      </c>
      <c r="B2360" s="33" t="e">
        <v>#N/A</v>
      </c>
      <c r="C2360" t="e">
        <v>#N/A</v>
      </c>
      <c r="D2360" t="e">
        <v>#N/A</v>
      </c>
      <c r="E2360" s="69" t="e">
        <v>#N/A</v>
      </c>
      <c r="F2360" s="3" t="e">
        <v>#N/A</v>
      </c>
      <c r="G2360" s="3" t="e">
        <v>#N/A</v>
      </c>
      <c r="H2360" s="3" t="e">
        <v>#N/A</v>
      </c>
      <c r="I2360" s="80" t="e">
        <v>#N/A</v>
      </c>
      <c r="J2360" s="80" t="e">
        <v>#N/A</v>
      </c>
      <c r="K2360" s="85" t="e">
        <v>#N/A</v>
      </c>
      <c r="L2360" s="9" t="e">
        <v>#N/A</v>
      </c>
      <c r="M2360" s="93" t="e">
        <v>#N/A</v>
      </c>
      <c r="N2360" s="8" t="e">
        <v>#N/A</v>
      </c>
      <c r="O2360" t="e">
        <v>#N/A</v>
      </c>
      <c r="P2360" t="e">
        <v>#N/A</v>
      </c>
      <c r="Q2360" t="e">
        <v>#N/A</v>
      </c>
      <c r="R2360" s="2" t="e">
        <v>#N/A</v>
      </c>
      <c r="S2360" t="e">
        <v>#N/A</v>
      </c>
      <c r="T2360" s="3" t="e">
        <v>#N/A</v>
      </c>
      <c r="U2360" s="3" t="e">
        <v>#N/A</v>
      </c>
      <c r="V2360" t="e">
        <v>#N/A</v>
      </c>
      <c r="W2360" t="e">
        <v>#N/A</v>
      </c>
      <c r="X2360" t="e">
        <v>#N/A</v>
      </c>
      <c r="Y2360" s="3" t="e">
        <v>#N/A</v>
      </c>
      <c r="Z2360" s="8" t="e">
        <v>#N/A</v>
      </c>
      <c r="AA2360" s="30" t="e">
        <v>#N/A</v>
      </c>
      <c r="AB2360" t="e">
        <v>#N/A</v>
      </c>
      <c r="AC2360" t="e">
        <v>#N/A</v>
      </c>
      <c r="AD2360" t="e">
        <v>#N/A</v>
      </c>
      <c r="AE2360" t="e">
        <v>#N/A</v>
      </c>
      <c r="AF2360" t="e">
        <v>#N/A</v>
      </c>
    </row>
    <row r="2361" spans="1:32" x14ac:dyDescent="0.25">
      <c r="A2361" t="e">
        <v>#N/A</v>
      </c>
      <c r="B2361" s="33" t="e">
        <v>#N/A</v>
      </c>
      <c r="C2361" t="e">
        <v>#N/A</v>
      </c>
      <c r="D2361" t="e">
        <v>#N/A</v>
      </c>
      <c r="E2361" s="69" t="e">
        <v>#N/A</v>
      </c>
      <c r="F2361" s="3" t="e">
        <v>#N/A</v>
      </c>
      <c r="G2361" s="3" t="e">
        <v>#N/A</v>
      </c>
      <c r="H2361" s="3" t="e">
        <v>#N/A</v>
      </c>
      <c r="I2361" s="80" t="e">
        <v>#N/A</v>
      </c>
      <c r="J2361" s="80" t="e">
        <v>#N/A</v>
      </c>
      <c r="K2361" s="85" t="e">
        <v>#N/A</v>
      </c>
      <c r="L2361" s="9" t="e">
        <v>#N/A</v>
      </c>
      <c r="M2361" s="93" t="e">
        <v>#N/A</v>
      </c>
      <c r="N2361" s="8" t="e">
        <v>#N/A</v>
      </c>
      <c r="O2361" t="e">
        <v>#N/A</v>
      </c>
      <c r="P2361" t="e">
        <v>#N/A</v>
      </c>
      <c r="Q2361" t="e">
        <v>#N/A</v>
      </c>
      <c r="R2361" s="2" t="e">
        <v>#N/A</v>
      </c>
      <c r="S2361" t="e">
        <v>#N/A</v>
      </c>
      <c r="T2361" s="3" t="e">
        <v>#N/A</v>
      </c>
      <c r="U2361" s="3" t="e">
        <v>#N/A</v>
      </c>
      <c r="V2361" t="e">
        <v>#N/A</v>
      </c>
      <c r="W2361" t="e">
        <v>#N/A</v>
      </c>
      <c r="X2361" t="e">
        <v>#N/A</v>
      </c>
      <c r="Y2361" s="3" t="e">
        <v>#N/A</v>
      </c>
      <c r="Z2361" s="8" t="e">
        <v>#N/A</v>
      </c>
      <c r="AA2361" s="30" t="e">
        <v>#N/A</v>
      </c>
      <c r="AB2361" t="e">
        <v>#N/A</v>
      </c>
      <c r="AC2361" t="e">
        <v>#N/A</v>
      </c>
      <c r="AD2361" t="e">
        <v>#N/A</v>
      </c>
      <c r="AE2361" t="e">
        <v>#N/A</v>
      </c>
      <c r="AF2361" t="e">
        <v>#N/A</v>
      </c>
    </row>
    <row r="2362" spans="1:32" x14ac:dyDescent="0.25">
      <c r="A2362" t="e">
        <v>#N/A</v>
      </c>
      <c r="B2362" s="33" t="e">
        <v>#N/A</v>
      </c>
      <c r="C2362" t="e">
        <v>#N/A</v>
      </c>
      <c r="D2362" t="e">
        <v>#N/A</v>
      </c>
      <c r="E2362" s="69" t="e">
        <v>#N/A</v>
      </c>
      <c r="F2362" s="3" t="e">
        <v>#N/A</v>
      </c>
      <c r="G2362" s="3" t="e">
        <v>#N/A</v>
      </c>
      <c r="H2362" s="3" t="e">
        <v>#N/A</v>
      </c>
      <c r="I2362" s="80" t="e">
        <v>#N/A</v>
      </c>
      <c r="J2362" s="80" t="e">
        <v>#N/A</v>
      </c>
      <c r="K2362" s="85" t="e">
        <v>#N/A</v>
      </c>
      <c r="L2362" s="9" t="e">
        <v>#N/A</v>
      </c>
      <c r="M2362" s="93" t="e">
        <v>#N/A</v>
      </c>
      <c r="N2362" s="8" t="e">
        <v>#N/A</v>
      </c>
      <c r="O2362" t="e">
        <v>#N/A</v>
      </c>
      <c r="P2362" t="e">
        <v>#N/A</v>
      </c>
      <c r="Q2362" t="e">
        <v>#N/A</v>
      </c>
      <c r="R2362" s="2" t="e">
        <v>#N/A</v>
      </c>
      <c r="S2362" t="e">
        <v>#N/A</v>
      </c>
      <c r="T2362" s="3" t="e">
        <v>#N/A</v>
      </c>
      <c r="U2362" s="3" t="e">
        <v>#N/A</v>
      </c>
      <c r="V2362" t="e">
        <v>#N/A</v>
      </c>
      <c r="W2362" t="e">
        <v>#N/A</v>
      </c>
      <c r="X2362" t="e">
        <v>#N/A</v>
      </c>
      <c r="Y2362" s="3" t="e">
        <v>#N/A</v>
      </c>
      <c r="Z2362" s="8" t="e">
        <v>#N/A</v>
      </c>
      <c r="AA2362" s="30" t="e">
        <v>#N/A</v>
      </c>
      <c r="AB2362" t="e">
        <v>#N/A</v>
      </c>
      <c r="AC2362" t="e">
        <v>#N/A</v>
      </c>
      <c r="AD2362" t="e">
        <v>#N/A</v>
      </c>
      <c r="AE2362" t="e">
        <v>#N/A</v>
      </c>
      <c r="AF2362" t="e">
        <v>#N/A</v>
      </c>
    </row>
    <row r="2363" spans="1:32" x14ac:dyDescent="0.25">
      <c r="A2363" t="e">
        <v>#N/A</v>
      </c>
      <c r="B2363" s="33" t="e">
        <v>#N/A</v>
      </c>
      <c r="C2363" t="e">
        <v>#N/A</v>
      </c>
      <c r="D2363" t="e">
        <v>#N/A</v>
      </c>
      <c r="E2363" s="69" t="e">
        <v>#N/A</v>
      </c>
      <c r="F2363" s="3" t="e">
        <v>#N/A</v>
      </c>
      <c r="G2363" s="3" t="e">
        <v>#N/A</v>
      </c>
      <c r="H2363" s="3" t="e">
        <v>#N/A</v>
      </c>
      <c r="I2363" s="80" t="e">
        <v>#N/A</v>
      </c>
      <c r="J2363" s="80" t="e">
        <v>#N/A</v>
      </c>
      <c r="K2363" s="85" t="e">
        <v>#N/A</v>
      </c>
      <c r="L2363" s="9" t="e">
        <v>#N/A</v>
      </c>
      <c r="M2363" s="93" t="e">
        <v>#N/A</v>
      </c>
      <c r="N2363" s="8" t="e">
        <v>#N/A</v>
      </c>
      <c r="O2363" t="e">
        <v>#N/A</v>
      </c>
      <c r="P2363" t="e">
        <v>#N/A</v>
      </c>
      <c r="Q2363" t="e">
        <v>#N/A</v>
      </c>
      <c r="R2363" s="2" t="e">
        <v>#N/A</v>
      </c>
      <c r="S2363" t="e">
        <v>#N/A</v>
      </c>
      <c r="T2363" s="3" t="e">
        <v>#N/A</v>
      </c>
      <c r="U2363" s="3" t="e">
        <v>#N/A</v>
      </c>
      <c r="V2363" t="e">
        <v>#N/A</v>
      </c>
      <c r="W2363" t="e">
        <v>#N/A</v>
      </c>
      <c r="X2363" t="e">
        <v>#N/A</v>
      </c>
      <c r="Y2363" s="3" t="e">
        <v>#N/A</v>
      </c>
      <c r="Z2363" s="8" t="e">
        <v>#N/A</v>
      </c>
      <c r="AA2363" s="30" t="e">
        <v>#N/A</v>
      </c>
      <c r="AB2363" t="e">
        <v>#N/A</v>
      </c>
      <c r="AC2363" t="e">
        <v>#N/A</v>
      </c>
      <c r="AD2363" t="e">
        <v>#N/A</v>
      </c>
      <c r="AE2363" t="e">
        <v>#N/A</v>
      </c>
      <c r="AF2363" t="e">
        <v>#N/A</v>
      </c>
    </row>
    <row r="2364" spans="1:32" x14ac:dyDescent="0.25">
      <c r="A2364" t="e">
        <v>#N/A</v>
      </c>
      <c r="B2364" s="33" t="e">
        <v>#N/A</v>
      </c>
      <c r="C2364" t="e">
        <v>#N/A</v>
      </c>
      <c r="D2364" t="e">
        <v>#N/A</v>
      </c>
      <c r="E2364" s="69" t="e">
        <v>#N/A</v>
      </c>
      <c r="F2364" s="3" t="e">
        <v>#N/A</v>
      </c>
      <c r="G2364" s="3" t="e">
        <v>#N/A</v>
      </c>
      <c r="H2364" s="3" t="e">
        <v>#N/A</v>
      </c>
      <c r="I2364" s="80" t="e">
        <v>#N/A</v>
      </c>
      <c r="J2364" s="80" t="e">
        <v>#N/A</v>
      </c>
      <c r="K2364" s="85" t="e">
        <v>#N/A</v>
      </c>
      <c r="L2364" s="9" t="e">
        <v>#N/A</v>
      </c>
      <c r="M2364" s="93" t="e">
        <v>#N/A</v>
      </c>
      <c r="N2364" s="8" t="e">
        <v>#N/A</v>
      </c>
      <c r="O2364" t="e">
        <v>#N/A</v>
      </c>
      <c r="P2364" t="e">
        <v>#N/A</v>
      </c>
      <c r="Q2364" t="e">
        <v>#N/A</v>
      </c>
      <c r="R2364" s="2" t="e">
        <v>#N/A</v>
      </c>
      <c r="S2364" t="e">
        <v>#N/A</v>
      </c>
      <c r="T2364" s="3" t="e">
        <v>#N/A</v>
      </c>
      <c r="U2364" s="3" t="e">
        <v>#N/A</v>
      </c>
      <c r="V2364" t="e">
        <v>#N/A</v>
      </c>
      <c r="W2364" t="e">
        <v>#N/A</v>
      </c>
      <c r="X2364" t="e">
        <v>#N/A</v>
      </c>
      <c r="Y2364" s="3" t="e">
        <v>#N/A</v>
      </c>
      <c r="Z2364" s="8" t="e">
        <v>#N/A</v>
      </c>
      <c r="AA2364" s="30" t="e">
        <v>#N/A</v>
      </c>
      <c r="AB2364" t="e">
        <v>#N/A</v>
      </c>
      <c r="AC2364" t="e">
        <v>#N/A</v>
      </c>
      <c r="AD2364" t="e">
        <v>#N/A</v>
      </c>
      <c r="AE2364" t="e">
        <v>#N/A</v>
      </c>
      <c r="AF2364" t="e">
        <v>#N/A</v>
      </c>
    </row>
    <row r="2365" spans="1:32" x14ac:dyDescent="0.25">
      <c r="A2365" t="e">
        <v>#N/A</v>
      </c>
      <c r="B2365" s="33" t="e">
        <v>#N/A</v>
      </c>
      <c r="C2365" t="e">
        <v>#N/A</v>
      </c>
      <c r="D2365" t="e">
        <v>#N/A</v>
      </c>
      <c r="E2365" s="69" t="e">
        <v>#N/A</v>
      </c>
      <c r="F2365" s="3" t="e">
        <v>#N/A</v>
      </c>
      <c r="G2365" s="3" t="e">
        <v>#N/A</v>
      </c>
      <c r="H2365" s="3" t="e">
        <v>#N/A</v>
      </c>
      <c r="I2365" s="80" t="e">
        <v>#N/A</v>
      </c>
      <c r="J2365" s="80" t="e">
        <v>#N/A</v>
      </c>
      <c r="K2365" s="85" t="e">
        <v>#N/A</v>
      </c>
      <c r="L2365" s="9" t="e">
        <v>#N/A</v>
      </c>
      <c r="M2365" s="93" t="e">
        <v>#N/A</v>
      </c>
      <c r="N2365" s="8" t="e">
        <v>#N/A</v>
      </c>
      <c r="O2365" t="e">
        <v>#N/A</v>
      </c>
      <c r="P2365" t="e">
        <v>#N/A</v>
      </c>
      <c r="Q2365" t="e">
        <v>#N/A</v>
      </c>
      <c r="R2365" s="2" t="e">
        <v>#N/A</v>
      </c>
      <c r="S2365" t="e">
        <v>#N/A</v>
      </c>
      <c r="T2365" s="3" t="e">
        <v>#N/A</v>
      </c>
      <c r="U2365" s="3" t="e">
        <v>#N/A</v>
      </c>
      <c r="V2365" t="e">
        <v>#N/A</v>
      </c>
      <c r="W2365" t="e">
        <v>#N/A</v>
      </c>
      <c r="X2365" t="e">
        <v>#N/A</v>
      </c>
      <c r="Y2365" s="3" t="e">
        <v>#N/A</v>
      </c>
      <c r="Z2365" s="8" t="e">
        <v>#N/A</v>
      </c>
      <c r="AA2365" s="30" t="e">
        <v>#N/A</v>
      </c>
      <c r="AB2365" t="e">
        <v>#N/A</v>
      </c>
      <c r="AC2365" t="e">
        <v>#N/A</v>
      </c>
      <c r="AD2365" t="e">
        <v>#N/A</v>
      </c>
      <c r="AE2365" t="e">
        <v>#N/A</v>
      </c>
      <c r="AF2365" t="e">
        <v>#N/A</v>
      </c>
    </row>
    <row r="2366" spans="1:32" x14ac:dyDescent="0.25">
      <c r="A2366" t="e">
        <v>#N/A</v>
      </c>
      <c r="B2366" s="33" t="e">
        <v>#N/A</v>
      </c>
      <c r="C2366" t="e">
        <v>#N/A</v>
      </c>
      <c r="D2366" t="e">
        <v>#N/A</v>
      </c>
      <c r="E2366" s="69" t="e">
        <v>#N/A</v>
      </c>
      <c r="F2366" s="3" t="e">
        <v>#N/A</v>
      </c>
      <c r="G2366" s="3" t="e">
        <v>#N/A</v>
      </c>
      <c r="H2366" s="3" t="e">
        <v>#N/A</v>
      </c>
      <c r="I2366" s="80" t="e">
        <v>#N/A</v>
      </c>
      <c r="J2366" s="80" t="e">
        <v>#N/A</v>
      </c>
      <c r="K2366" s="85" t="e">
        <v>#N/A</v>
      </c>
      <c r="L2366" s="9" t="e">
        <v>#N/A</v>
      </c>
      <c r="M2366" s="93" t="e">
        <v>#N/A</v>
      </c>
      <c r="N2366" s="8" t="e">
        <v>#N/A</v>
      </c>
      <c r="O2366" t="e">
        <v>#N/A</v>
      </c>
      <c r="P2366" t="e">
        <v>#N/A</v>
      </c>
      <c r="Q2366" t="e">
        <v>#N/A</v>
      </c>
      <c r="R2366" s="2" t="e">
        <v>#N/A</v>
      </c>
      <c r="S2366" t="e">
        <v>#N/A</v>
      </c>
      <c r="T2366" s="3" t="e">
        <v>#N/A</v>
      </c>
      <c r="U2366" s="3" t="e">
        <v>#N/A</v>
      </c>
      <c r="V2366" t="e">
        <v>#N/A</v>
      </c>
      <c r="W2366" t="e">
        <v>#N/A</v>
      </c>
      <c r="X2366" t="e">
        <v>#N/A</v>
      </c>
      <c r="Y2366" s="3" t="e">
        <v>#N/A</v>
      </c>
      <c r="Z2366" s="8" t="e">
        <v>#N/A</v>
      </c>
      <c r="AA2366" s="30" t="e">
        <v>#N/A</v>
      </c>
      <c r="AB2366" t="e">
        <v>#N/A</v>
      </c>
      <c r="AC2366" t="e">
        <v>#N/A</v>
      </c>
      <c r="AD2366" t="e">
        <v>#N/A</v>
      </c>
      <c r="AE2366" t="e">
        <v>#N/A</v>
      </c>
      <c r="AF2366" t="e">
        <v>#N/A</v>
      </c>
    </row>
    <row r="2367" spans="1:32" x14ac:dyDescent="0.25">
      <c r="A2367" t="e">
        <v>#N/A</v>
      </c>
      <c r="B2367" s="33" t="e">
        <v>#N/A</v>
      </c>
      <c r="C2367" t="e">
        <v>#N/A</v>
      </c>
      <c r="D2367" t="e">
        <v>#N/A</v>
      </c>
      <c r="E2367" s="69" t="e">
        <v>#N/A</v>
      </c>
      <c r="F2367" s="3" t="e">
        <v>#N/A</v>
      </c>
      <c r="G2367" s="3" t="e">
        <v>#N/A</v>
      </c>
      <c r="H2367" s="3" t="e">
        <v>#N/A</v>
      </c>
      <c r="I2367" s="80" t="e">
        <v>#N/A</v>
      </c>
      <c r="J2367" s="80" t="e">
        <v>#N/A</v>
      </c>
      <c r="K2367" s="85" t="e">
        <v>#N/A</v>
      </c>
      <c r="L2367" s="9" t="e">
        <v>#N/A</v>
      </c>
      <c r="M2367" s="93" t="e">
        <v>#N/A</v>
      </c>
      <c r="N2367" s="8" t="e">
        <v>#N/A</v>
      </c>
      <c r="O2367" t="e">
        <v>#N/A</v>
      </c>
      <c r="P2367" t="e">
        <v>#N/A</v>
      </c>
      <c r="Q2367" t="e">
        <v>#N/A</v>
      </c>
      <c r="R2367" s="2" t="e">
        <v>#N/A</v>
      </c>
      <c r="S2367" t="e">
        <v>#N/A</v>
      </c>
      <c r="T2367" s="3" t="e">
        <v>#N/A</v>
      </c>
      <c r="U2367" s="3" t="e">
        <v>#N/A</v>
      </c>
      <c r="V2367" t="e">
        <v>#N/A</v>
      </c>
      <c r="W2367" t="e">
        <v>#N/A</v>
      </c>
      <c r="X2367" t="e">
        <v>#N/A</v>
      </c>
      <c r="Y2367" s="3" t="e">
        <v>#N/A</v>
      </c>
      <c r="Z2367" s="8" t="e">
        <v>#N/A</v>
      </c>
      <c r="AA2367" s="30" t="e">
        <v>#N/A</v>
      </c>
      <c r="AB2367" t="e">
        <v>#N/A</v>
      </c>
      <c r="AC2367" t="e">
        <v>#N/A</v>
      </c>
      <c r="AD2367" t="e">
        <v>#N/A</v>
      </c>
      <c r="AE2367" t="e">
        <v>#N/A</v>
      </c>
      <c r="AF2367" t="e">
        <v>#N/A</v>
      </c>
    </row>
    <row r="2368" spans="1:32" x14ac:dyDescent="0.25">
      <c r="A2368" t="e">
        <v>#N/A</v>
      </c>
      <c r="B2368" s="33" t="e">
        <v>#N/A</v>
      </c>
      <c r="C2368" t="e">
        <v>#N/A</v>
      </c>
      <c r="D2368" t="e">
        <v>#N/A</v>
      </c>
      <c r="E2368" s="69" t="e">
        <v>#N/A</v>
      </c>
      <c r="F2368" s="3" t="e">
        <v>#N/A</v>
      </c>
      <c r="G2368" s="3" t="e">
        <v>#N/A</v>
      </c>
      <c r="H2368" s="3" t="e">
        <v>#N/A</v>
      </c>
      <c r="I2368" s="80" t="e">
        <v>#N/A</v>
      </c>
      <c r="J2368" s="80" t="e">
        <v>#N/A</v>
      </c>
      <c r="K2368" s="85" t="e">
        <v>#N/A</v>
      </c>
      <c r="L2368" s="9" t="e">
        <v>#N/A</v>
      </c>
      <c r="M2368" s="93" t="e">
        <v>#N/A</v>
      </c>
      <c r="N2368" s="8" t="e">
        <v>#N/A</v>
      </c>
      <c r="O2368" t="e">
        <v>#N/A</v>
      </c>
      <c r="P2368" t="e">
        <v>#N/A</v>
      </c>
      <c r="Q2368" t="e">
        <v>#N/A</v>
      </c>
      <c r="R2368" s="2" t="e">
        <v>#N/A</v>
      </c>
      <c r="S2368" t="e">
        <v>#N/A</v>
      </c>
      <c r="T2368" s="3" t="e">
        <v>#N/A</v>
      </c>
      <c r="U2368" s="3" t="e">
        <v>#N/A</v>
      </c>
      <c r="V2368" t="e">
        <v>#N/A</v>
      </c>
      <c r="W2368" t="e">
        <v>#N/A</v>
      </c>
      <c r="X2368" t="e">
        <v>#N/A</v>
      </c>
      <c r="Y2368" s="3" t="e">
        <v>#N/A</v>
      </c>
      <c r="Z2368" s="8" t="e">
        <v>#N/A</v>
      </c>
      <c r="AA2368" s="30" t="e">
        <v>#N/A</v>
      </c>
      <c r="AB2368" t="e">
        <v>#N/A</v>
      </c>
      <c r="AC2368" t="e">
        <v>#N/A</v>
      </c>
      <c r="AD2368" t="e">
        <v>#N/A</v>
      </c>
      <c r="AE2368" t="e">
        <v>#N/A</v>
      </c>
      <c r="AF2368" t="e">
        <v>#N/A</v>
      </c>
    </row>
    <row r="2369" spans="1:32" x14ac:dyDescent="0.25">
      <c r="A2369" t="e">
        <v>#N/A</v>
      </c>
      <c r="B2369" s="33" t="e">
        <v>#N/A</v>
      </c>
      <c r="C2369" t="e">
        <v>#N/A</v>
      </c>
      <c r="D2369" t="e">
        <v>#N/A</v>
      </c>
      <c r="E2369" s="69" t="e">
        <v>#N/A</v>
      </c>
      <c r="F2369" s="3" t="e">
        <v>#N/A</v>
      </c>
      <c r="G2369" s="3" t="e">
        <v>#N/A</v>
      </c>
      <c r="H2369" s="3" t="e">
        <v>#N/A</v>
      </c>
      <c r="I2369" s="80" t="e">
        <v>#N/A</v>
      </c>
      <c r="J2369" s="80" t="e">
        <v>#N/A</v>
      </c>
      <c r="K2369" s="85" t="e">
        <v>#N/A</v>
      </c>
      <c r="L2369" s="9" t="e">
        <v>#N/A</v>
      </c>
      <c r="M2369" s="93" t="e">
        <v>#N/A</v>
      </c>
      <c r="N2369" s="8" t="e">
        <v>#N/A</v>
      </c>
      <c r="O2369" t="e">
        <v>#N/A</v>
      </c>
      <c r="P2369" t="e">
        <v>#N/A</v>
      </c>
      <c r="Q2369" t="e">
        <v>#N/A</v>
      </c>
      <c r="R2369" s="2" t="e">
        <v>#N/A</v>
      </c>
      <c r="S2369" t="e">
        <v>#N/A</v>
      </c>
      <c r="T2369" s="3" t="e">
        <v>#N/A</v>
      </c>
      <c r="U2369" s="3" t="e">
        <v>#N/A</v>
      </c>
      <c r="V2369" t="e">
        <v>#N/A</v>
      </c>
      <c r="W2369" t="e">
        <v>#N/A</v>
      </c>
      <c r="X2369" t="e">
        <v>#N/A</v>
      </c>
      <c r="Y2369" s="3" t="e">
        <v>#N/A</v>
      </c>
      <c r="Z2369" s="8" t="e">
        <v>#N/A</v>
      </c>
      <c r="AA2369" s="30" t="e">
        <v>#N/A</v>
      </c>
      <c r="AB2369" t="e">
        <v>#N/A</v>
      </c>
      <c r="AC2369" t="e">
        <v>#N/A</v>
      </c>
      <c r="AD2369" t="e">
        <v>#N/A</v>
      </c>
      <c r="AE2369" t="e">
        <v>#N/A</v>
      </c>
      <c r="AF2369" t="e">
        <v>#N/A</v>
      </c>
    </row>
    <row r="2370" spans="1:32" x14ac:dyDescent="0.25">
      <c r="A2370" t="e">
        <v>#N/A</v>
      </c>
      <c r="B2370" s="33" t="e">
        <v>#N/A</v>
      </c>
      <c r="C2370" t="e">
        <v>#N/A</v>
      </c>
      <c r="D2370" t="e">
        <v>#N/A</v>
      </c>
      <c r="E2370" s="69" t="e">
        <v>#N/A</v>
      </c>
      <c r="F2370" s="3" t="e">
        <v>#N/A</v>
      </c>
      <c r="G2370" s="3" t="e">
        <v>#N/A</v>
      </c>
      <c r="H2370" s="3" t="e">
        <v>#N/A</v>
      </c>
      <c r="I2370" s="80" t="e">
        <v>#N/A</v>
      </c>
      <c r="J2370" s="80" t="e">
        <v>#N/A</v>
      </c>
      <c r="K2370" s="85" t="e">
        <v>#N/A</v>
      </c>
      <c r="L2370" s="9" t="e">
        <v>#N/A</v>
      </c>
      <c r="M2370" s="93" t="e">
        <v>#N/A</v>
      </c>
      <c r="N2370" s="8" t="e">
        <v>#N/A</v>
      </c>
      <c r="O2370" t="e">
        <v>#N/A</v>
      </c>
      <c r="P2370" t="e">
        <v>#N/A</v>
      </c>
      <c r="Q2370" t="e">
        <v>#N/A</v>
      </c>
      <c r="R2370" s="2" t="e">
        <v>#N/A</v>
      </c>
      <c r="S2370" t="e">
        <v>#N/A</v>
      </c>
      <c r="T2370" s="3" t="e">
        <v>#N/A</v>
      </c>
      <c r="U2370" s="3" t="e">
        <v>#N/A</v>
      </c>
      <c r="V2370" t="e">
        <v>#N/A</v>
      </c>
      <c r="W2370" t="e">
        <v>#N/A</v>
      </c>
      <c r="X2370" t="e">
        <v>#N/A</v>
      </c>
      <c r="Y2370" s="3" t="e">
        <v>#N/A</v>
      </c>
      <c r="Z2370" s="8" t="e">
        <v>#N/A</v>
      </c>
      <c r="AA2370" s="30" t="e">
        <v>#N/A</v>
      </c>
      <c r="AB2370" t="e">
        <v>#N/A</v>
      </c>
      <c r="AC2370" t="e">
        <v>#N/A</v>
      </c>
      <c r="AD2370" t="e">
        <v>#N/A</v>
      </c>
      <c r="AE2370" t="e">
        <v>#N/A</v>
      </c>
      <c r="AF2370" t="e">
        <v>#N/A</v>
      </c>
    </row>
    <row r="2371" spans="1:32" x14ac:dyDescent="0.25">
      <c r="A2371" t="e">
        <v>#N/A</v>
      </c>
      <c r="B2371" s="33" t="e">
        <v>#N/A</v>
      </c>
      <c r="C2371" t="e">
        <v>#N/A</v>
      </c>
      <c r="D2371" t="e">
        <v>#N/A</v>
      </c>
      <c r="E2371" s="69" t="e">
        <v>#N/A</v>
      </c>
      <c r="F2371" s="3" t="e">
        <v>#N/A</v>
      </c>
      <c r="G2371" s="3" t="e">
        <v>#N/A</v>
      </c>
      <c r="H2371" s="3" t="e">
        <v>#N/A</v>
      </c>
      <c r="I2371" s="80" t="e">
        <v>#N/A</v>
      </c>
      <c r="J2371" s="80" t="e">
        <v>#N/A</v>
      </c>
      <c r="K2371" s="85" t="e">
        <v>#N/A</v>
      </c>
      <c r="L2371" s="9" t="e">
        <v>#N/A</v>
      </c>
      <c r="M2371" s="93" t="e">
        <v>#N/A</v>
      </c>
      <c r="N2371" s="8" t="e">
        <v>#N/A</v>
      </c>
      <c r="O2371" t="e">
        <v>#N/A</v>
      </c>
      <c r="P2371" t="e">
        <v>#N/A</v>
      </c>
      <c r="Q2371" t="e">
        <v>#N/A</v>
      </c>
      <c r="R2371" s="2" t="e">
        <v>#N/A</v>
      </c>
      <c r="S2371" t="e">
        <v>#N/A</v>
      </c>
      <c r="T2371" s="3" t="e">
        <v>#N/A</v>
      </c>
      <c r="U2371" s="3" t="e">
        <v>#N/A</v>
      </c>
      <c r="V2371" t="e">
        <v>#N/A</v>
      </c>
      <c r="W2371" t="e">
        <v>#N/A</v>
      </c>
      <c r="X2371" t="e">
        <v>#N/A</v>
      </c>
      <c r="Y2371" s="3" t="e">
        <v>#N/A</v>
      </c>
      <c r="Z2371" s="8" t="e">
        <v>#N/A</v>
      </c>
      <c r="AA2371" s="30" t="e">
        <v>#N/A</v>
      </c>
      <c r="AB2371" t="e">
        <v>#N/A</v>
      </c>
      <c r="AC2371" t="e">
        <v>#N/A</v>
      </c>
      <c r="AD2371" t="e">
        <v>#N/A</v>
      </c>
      <c r="AE2371" t="e">
        <v>#N/A</v>
      </c>
      <c r="AF2371" t="e">
        <v>#N/A</v>
      </c>
    </row>
    <row r="2372" spans="1:32" x14ac:dyDescent="0.25">
      <c r="A2372" t="e">
        <v>#N/A</v>
      </c>
      <c r="B2372" s="33" t="e">
        <v>#N/A</v>
      </c>
      <c r="C2372" t="e">
        <v>#N/A</v>
      </c>
      <c r="D2372" t="e">
        <v>#N/A</v>
      </c>
      <c r="E2372" s="69" t="e">
        <v>#N/A</v>
      </c>
      <c r="F2372" s="3" t="e">
        <v>#N/A</v>
      </c>
      <c r="G2372" s="3" t="e">
        <v>#N/A</v>
      </c>
      <c r="H2372" s="3" t="e">
        <v>#N/A</v>
      </c>
      <c r="I2372" s="80" t="e">
        <v>#N/A</v>
      </c>
      <c r="J2372" s="80" t="e">
        <v>#N/A</v>
      </c>
      <c r="K2372" s="85" t="e">
        <v>#N/A</v>
      </c>
      <c r="L2372" s="9" t="e">
        <v>#N/A</v>
      </c>
      <c r="M2372" s="93" t="e">
        <v>#N/A</v>
      </c>
      <c r="N2372" s="8" t="e">
        <v>#N/A</v>
      </c>
      <c r="O2372" t="e">
        <v>#N/A</v>
      </c>
      <c r="P2372" t="e">
        <v>#N/A</v>
      </c>
      <c r="Q2372" t="e">
        <v>#N/A</v>
      </c>
      <c r="R2372" s="2" t="e">
        <v>#N/A</v>
      </c>
      <c r="S2372" t="e">
        <v>#N/A</v>
      </c>
      <c r="T2372" s="3" t="e">
        <v>#N/A</v>
      </c>
      <c r="U2372" s="3" t="e">
        <v>#N/A</v>
      </c>
      <c r="V2372" t="e">
        <v>#N/A</v>
      </c>
      <c r="W2372" t="e">
        <v>#N/A</v>
      </c>
      <c r="X2372" t="e">
        <v>#N/A</v>
      </c>
      <c r="Y2372" s="3" t="e">
        <v>#N/A</v>
      </c>
      <c r="Z2372" s="8" t="e">
        <v>#N/A</v>
      </c>
      <c r="AA2372" s="30" t="e">
        <v>#N/A</v>
      </c>
      <c r="AB2372" t="e">
        <v>#N/A</v>
      </c>
      <c r="AC2372" t="e">
        <v>#N/A</v>
      </c>
      <c r="AD2372" t="e">
        <v>#N/A</v>
      </c>
      <c r="AE2372" t="e">
        <v>#N/A</v>
      </c>
      <c r="AF2372" t="e">
        <v>#N/A</v>
      </c>
    </row>
    <row r="2373" spans="1:32" x14ac:dyDescent="0.25">
      <c r="A2373" t="e">
        <v>#N/A</v>
      </c>
      <c r="B2373" s="33" t="e">
        <v>#N/A</v>
      </c>
      <c r="C2373" t="e">
        <v>#N/A</v>
      </c>
      <c r="D2373" t="e">
        <v>#N/A</v>
      </c>
      <c r="E2373" s="69" t="e">
        <v>#N/A</v>
      </c>
      <c r="F2373" s="3" t="e">
        <v>#N/A</v>
      </c>
      <c r="G2373" s="3" t="e">
        <v>#N/A</v>
      </c>
      <c r="H2373" s="3" t="e">
        <v>#N/A</v>
      </c>
      <c r="I2373" s="80" t="e">
        <v>#N/A</v>
      </c>
      <c r="J2373" s="80" t="e">
        <v>#N/A</v>
      </c>
      <c r="K2373" s="85" t="e">
        <v>#N/A</v>
      </c>
      <c r="L2373" s="9" t="e">
        <v>#N/A</v>
      </c>
      <c r="M2373" s="93" t="e">
        <v>#N/A</v>
      </c>
      <c r="N2373" s="8" t="e">
        <v>#N/A</v>
      </c>
      <c r="O2373" t="e">
        <v>#N/A</v>
      </c>
      <c r="P2373" t="e">
        <v>#N/A</v>
      </c>
      <c r="Q2373" t="e">
        <v>#N/A</v>
      </c>
      <c r="R2373" s="2" t="e">
        <v>#N/A</v>
      </c>
      <c r="S2373" t="e">
        <v>#N/A</v>
      </c>
      <c r="T2373" s="3" t="e">
        <v>#N/A</v>
      </c>
      <c r="U2373" s="3" t="e">
        <v>#N/A</v>
      </c>
      <c r="V2373" t="e">
        <v>#N/A</v>
      </c>
      <c r="W2373" t="e">
        <v>#N/A</v>
      </c>
      <c r="X2373" t="e">
        <v>#N/A</v>
      </c>
      <c r="Y2373" s="3" t="e">
        <v>#N/A</v>
      </c>
      <c r="Z2373" s="8" t="e">
        <v>#N/A</v>
      </c>
      <c r="AA2373" s="30" t="e">
        <v>#N/A</v>
      </c>
      <c r="AB2373" t="e">
        <v>#N/A</v>
      </c>
      <c r="AC2373" t="e">
        <v>#N/A</v>
      </c>
      <c r="AD2373" t="e">
        <v>#N/A</v>
      </c>
      <c r="AE2373" t="e">
        <v>#N/A</v>
      </c>
      <c r="AF2373" t="e">
        <v>#N/A</v>
      </c>
    </row>
    <row r="2374" spans="1:32" x14ac:dyDescent="0.25">
      <c r="A2374" t="e">
        <v>#N/A</v>
      </c>
      <c r="B2374" s="33" t="e">
        <v>#N/A</v>
      </c>
      <c r="C2374" t="e">
        <v>#N/A</v>
      </c>
      <c r="D2374" t="e">
        <v>#N/A</v>
      </c>
      <c r="E2374" s="69" t="e">
        <v>#N/A</v>
      </c>
      <c r="F2374" s="3" t="e">
        <v>#N/A</v>
      </c>
      <c r="G2374" s="3" t="e">
        <v>#N/A</v>
      </c>
      <c r="H2374" s="3" t="e">
        <v>#N/A</v>
      </c>
      <c r="I2374" s="80" t="e">
        <v>#N/A</v>
      </c>
      <c r="J2374" s="80" t="e">
        <v>#N/A</v>
      </c>
      <c r="K2374" s="85" t="e">
        <v>#N/A</v>
      </c>
      <c r="L2374" s="9" t="e">
        <v>#N/A</v>
      </c>
      <c r="M2374" s="93" t="e">
        <v>#N/A</v>
      </c>
      <c r="N2374" s="8" t="e">
        <v>#N/A</v>
      </c>
      <c r="O2374" t="e">
        <v>#N/A</v>
      </c>
      <c r="P2374" t="e">
        <v>#N/A</v>
      </c>
      <c r="Q2374" t="e">
        <v>#N/A</v>
      </c>
      <c r="R2374" s="2" t="e">
        <v>#N/A</v>
      </c>
      <c r="S2374" t="e">
        <v>#N/A</v>
      </c>
      <c r="T2374" s="3" t="e">
        <v>#N/A</v>
      </c>
      <c r="U2374" s="3" t="e">
        <v>#N/A</v>
      </c>
      <c r="V2374" t="e">
        <v>#N/A</v>
      </c>
      <c r="W2374" t="e">
        <v>#N/A</v>
      </c>
      <c r="X2374" t="e">
        <v>#N/A</v>
      </c>
      <c r="Y2374" s="3" t="e">
        <v>#N/A</v>
      </c>
      <c r="Z2374" s="8" t="e">
        <v>#N/A</v>
      </c>
      <c r="AA2374" s="30" t="e">
        <v>#N/A</v>
      </c>
      <c r="AB2374" t="e">
        <v>#N/A</v>
      </c>
      <c r="AC2374" t="e">
        <v>#N/A</v>
      </c>
      <c r="AD2374" t="e">
        <v>#N/A</v>
      </c>
      <c r="AE2374" t="e">
        <v>#N/A</v>
      </c>
      <c r="AF2374" t="e">
        <v>#N/A</v>
      </c>
    </row>
    <row r="2375" spans="1:32" x14ac:dyDescent="0.25">
      <c r="A2375" t="e">
        <v>#N/A</v>
      </c>
      <c r="B2375" s="33" t="e">
        <v>#N/A</v>
      </c>
      <c r="C2375" t="e">
        <v>#N/A</v>
      </c>
      <c r="D2375" t="e">
        <v>#N/A</v>
      </c>
      <c r="E2375" s="69" t="e">
        <v>#N/A</v>
      </c>
      <c r="F2375" s="3" t="e">
        <v>#N/A</v>
      </c>
      <c r="G2375" s="3" t="e">
        <v>#N/A</v>
      </c>
      <c r="H2375" s="3" t="e">
        <v>#N/A</v>
      </c>
      <c r="I2375" s="80" t="e">
        <v>#N/A</v>
      </c>
      <c r="J2375" s="80" t="e">
        <v>#N/A</v>
      </c>
      <c r="K2375" s="85" t="e">
        <v>#N/A</v>
      </c>
      <c r="L2375" s="9" t="e">
        <v>#N/A</v>
      </c>
      <c r="M2375" s="93" t="e">
        <v>#N/A</v>
      </c>
      <c r="N2375" s="8" t="e">
        <v>#N/A</v>
      </c>
      <c r="O2375" t="e">
        <v>#N/A</v>
      </c>
      <c r="P2375" t="e">
        <v>#N/A</v>
      </c>
      <c r="Q2375" t="e">
        <v>#N/A</v>
      </c>
      <c r="R2375" s="2" t="e">
        <v>#N/A</v>
      </c>
      <c r="S2375" t="e">
        <v>#N/A</v>
      </c>
      <c r="T2375" s="3" t="e">
        <v>#N/A</v>
      </c>
      <c r="U2375" s="3" t="e">
        <v>#N/A</v>
      </c>
      <c r="V2375" t="e">
        <v>#N/A</v>
      </c>
      <c r="W2375" t="e">
        <v>#N/A</v>
      </c>
      <c r="X2375" t="e">
        <v>#N/A</v>
      </c>
      <c r="Y2375" s="3" t="e">
        <v>#N/A</v>
      </c>
      <c r="Z2375" s="8" t="e">
        <v>#N/A</v>
      </c>
      <c r="AA2375" s="30" t="e">
        <v>#N/A</v>
      </c>
      <c r="AB2375" t="e">
        <v>#N/A</v>
      </c>
      <c r="AC2375" t="e">
        <v>#N/A</v>
      </c>
      <c r="AD2375" t="e">
        <v>#N/A</v>
      </c>
      <c r="AE2375" t="e">
        <v>#N/A</v>
      </c>
      <c r="AF2375" t="e">
        <v>#N/A</v>
      </c>
    </row>
    <row r="2376" spans="1:32" x14ac:dyDescent="0.25">
      <c r="A2376" t="e">
        <v>#N/A</v>
      </c>
      <c r="B2376" s="33" t="e">
        <v>#N/A</v>
      </c>
      <c r="C2376" t="e">
        <v>#N/A</v>
      </c>
      <c r="D2376" t="e">
        <v>#N/A</v>
      </c>
      <c r="E2376" s="69" t="e">
        <v>#N/A</v>
      </c>
      <c r="F2376" s="3" t="e">
        <v>#N/A</v>
      </c>
      <c r="G2376" s="3" t="e">
        <v>#N/A</v>
      </c>
      <c r="H2376" s="3" t="e">
        <v>#N/A</v>
      </c>
      <c r="I2376" s="80" t="e">
        <v>#N/A</v>
      </c>
      <c r="J2376" s="80" t="e">
        <v>#N/A</v>
      </c>
      <c r="K2376" s="85" t="e">
        <v>#N/A</v>
      </c>
      <c r="L2376" s="9" t="e">
        <v>#N/A</v>
      </c>
      <c r="M2376" s="93" t="e">
        <v>#N/A</v>
      </c>
      <c r="N2376" s="8" t="e">
        <v>#N/A</v>
      </c>
      <c r="O2376" t="e">
        <v>#N/A</v>
      </c>
      <c r="P2376" t="e">
        <v>#N/A</v>
      </c>
      <c r="Q2376" t="e">
        <v>#N/A</v>
      </c>
      <c r="R2376" s="2" t="e">
        <v>#N/A</v>
      </c>
      <c r="S2376" t="e">
        <v>#N/A</v>
      </c>
      <c r="T2376" s="3" t="e">
        <v>#N/A</v>
      </c>
      <c r="U2376" s="3" t="e">
        <v>#N/A</v>
      </c>
      <c r="V2376" t="e">
        <v>#N/A</v>
      </c>
      <c r="W2376" t="e">
        <v>#N/A</v>
      </c>
      <c r="X2376" t="e">
        <v>#N/A</v>
      </c>
      <c r="Y2376" s="3" t="e">
        <v>#N/A</v>
      </c>
      <c r="Z2376" s="8" t="e">
        <v>#N/A</v>
      </c>
      <c r="AA2376" s="30" t="e">
        <v>#N/A</v>
      </c>
      <c r="AB2376" t="e">
        <v>#N/A</v>
      </c>
      <c r="AC2376" t="e">
        <v>#N/A</v>
      </c>
      <c r="AD2376" t="e">
        <v>#N/A</v>
      </c>
      <c r="AE2376" t="e">
        <v>#N/A</v>
      </c>
      <c r="AF2376" t="e">
        <v>#N/A</v>
      </c>
    </row>
    <row r="2377" spans="1:32" x14ac:dyDescent="0.25">
      <c r="A2377" t="e">
        <v>#N/A</v>
      </c>
      <c r="B2377" s="33" t="e">
        <v>#N/A</v>
      </c>
      <c r="C2377" t="e">
        <v>#N/A</v>
      </c>
      <c r="D2377" t="e">
        <v>#N/A</v>
      </c>
      <c r="E2377" s="69" t="e">
        <v>#N/A</v>
      </c>
      <c r="F2377" s="3" t="e">
        <v>#N/A</v>
      </c>
      <c r="G2377" s="3" t="e">
        <v>#N/A</v>
      </c>
      <c r="H2377" s="3" t="e">
        <v>#N/A</v>
      </c>
      <c r="I2377" s="80" t="e">
        <v>#N/A</v>
      </c>
      <c r="J2377" s="80" t="e">
        <v>#N/A</v>
      </c>
      <c r="K2377" s="85" t="e">
        <v>#N/A</v>
      </c>
      <c r="L2377" s="9" t="e">
        <v>#N/A</v>
      </c>
      <c r="M2377" s="93" t="e">
        <v>#N/A</v>
      </c>
      <c r="N2377" s="8" t="e">
        <v>#N/A</v>
      </c>
      <c r="O2377" t="e">
        <v>#N/A</v>
      </c>
      <c r="P2377" t="e">
        <v>#N/A</v>
      </c>
      <c r="Q2377" t="e">
        <v>#N/A</v>
      </c>
      <c r="R2377" s="2" t="e">
        <v>#N/A</v>
      </c>
      <c r="S2377" t="e">
        <v>#N/A</v>
      </c>
      <c r="T2377" s="3" t="e">
        <v>#N/A</v>
      </c>
      <c r="U2377" s="3" t="e">
        <v>#N/A</v>
      </c>
      <c r="V2377" t="e">
        <v>#N/A</v>
      </c>
      <c r="W2377" t="e">
        <v>#N/A</v>
      </c>
      <c r="X2377" t="e">
        <v>#N/A</v>
      </c>
      <c r="Y2377" s="3" t="e">
        <v>#N/A</v>
      </c>
      <c r="Z2377" s="8" t="e">
        <v>#N/A</v>
      </c>
      <c r="AA2377" s="30" t="e">
        <v>#N/A</v>
      </c>
      <c r="AB2377" t="e">
        <v>#N/A</v>
      </c>
      <c r="AC2377" t="e">
        <v>#N/A</v>
      </c>
      <c r="AD2377" t="e">
        <v>#N/A</v>
      </c>
      <c r="AE2377" t="e">
        <v>#N/A</v>
      </c>
      <c r="AF2377" t="e">
        <v>#N/A</v>
      </c>
    </row>
    <row r="2378" spans="1:32" x14ac:dyDescent="0.25">
      <c r="A2378" t="e">
        <v>#N/A</v>
      </c>
      <c r="B2378" s="33" t="e">
        <v>#N/A</v>
      </c>
      <c r="C2378" t="e">
        <v>#N/A</v>
      </c>
      <c r="D2378" t="e">
        <v>#N/A</v>
      </c>
      <c r="E2378" s="69" t="e">
        <v>#N/A</v>
      </c>
      <c r="F2378" s="3" t="e">
        <v>#N/A</v>
      </c>
      <c r="G2378" s="3" t="e">
        <v>#N/A</v>
      </c>
      <c r="H2378" s="3" t="e">
        <v>#N/A</v>
      </c>
      <c r="I2378" s="80" t="e">
        <v>#N/A</v>
      </c>
      <c r="J2378" s="80" t="e">
        <v>#N/A</v>
      </c>
      <c r="K2378" s="85" t="e">
        <v>#N/A</v>
      </c>
      <c r="L2378" s="9" t="e">
        <v>#N/A</v>
      </c>
      <c r="M2378" s="93" t="e">
        <v>#N/A</v>
      </c>
      <c r="N2378" s="8" t="e">
        <v>#N/A</v>
      </c>
      <c r="O2378" t="e">
        <v>#N/A</v>
      </c>
      <c r="P2378" t="e">
        <v>#N/A</v>
      </c>
      <c r="Q2378" t="e">
        <v>#N/A</v>
      </c>
      <c r="R2378" s="2" t="e">
        <v>#N/A</v>
      </c>
      <c r="S2378" t="e">
        <v>#N/A</v>
      </c>
      <c r="T2378" s="3" t="e">
        <v>#N/A</v>
      </c>
      <c r="U2378" s="3" t="e">
        <v>#N/A</v>
      </c>
      <c r="V2378" t="e">
        <v>#N/A</v>
      </c>
      <c r="W2378" t="e">
        <v>#N/A</v>
      </c>
      <c r="X2378" t="e">
        <v>#N/A</v>
      </c>
      <c r="Y2378" s="3" t="e">
        <v>#N/A</v>
      </c>
      <c r="Z2378" s="8" t="e">
        <v>#N/A</v>
      </c>
      <c r="AA2378" s="30" t="e">
        <v>#N/A</v>
      </c>
      <c r="AB2378" t="e">
        <v>#N/A</v>
      </c>
      <c r="AC2378" t="e">
        <v>#N/A</v>
      </c>
      <c r="AD2378" t="e">
        <v>#N/A</v>
      </c>
      <c r="AE2378" t="e">
        <v>#N/A</v>
      </c>
      <c r="AF2378" t="e">
        <v>#N/A</v>
      </c>
    </row>
    <row r="2379" spans="1:32" x14ac:dyDescent="0.25">
      <c r="A2379" t="e">
        <v>#N/A</v>
      </c>
      <c r="B2379" s="33" t="e">
        <v>#N/A</v>
      </c>
      <c r="C2379" t="e">
        <v>#N/A</v>
      </c>
      <c r="D2379" t="e">
        <v>#N/A</v>
      </c>
      <c r="E2379" s="69" t="e">
        <v>#N/A</v>
      </c>
      <c r="F2379" s="3" t="e">
        <v>#N/A</v>
      </c>
      <c r="G2379" s="3" t="e">
        <v>#N/A</v>
      </c>
      <c r="H2379" s="3" t="e">
        <v>#N/A</v>
      </c>
      <c r="I2379" s="80" t="e">
        <v>#N/A</v>
      </c>
      <c r="J2379" s="80" t="e">
        <v>#N/A</v>
      </c>
      <c r="K2379" s="85" t="e">
        <v>#N/A</v>
      </c>
      <c r="L2379" s="9" t="e">
        <v>#N/A</v>
      </c>
      <c r="M2379" s="93" t="e">
        <v>#N/A</v>
      </c>
      <c r="N2379" s="8" t="e">
        <v>#N/A</v>
      </c>
      <c r="O2379" t="e">
        <v>#N/A</v>
      </c>
      <c r="P2379" t="e">
        <v>#N/A</v>
      </c>
      <c r="Q2379" t="e">
        <v>#N/A</v>
      </c>
      <c r="R2379" s="2" t="e">
        <v>#N/A</v>
      </c>
      <c r="S2379" t="e">
        <v>#N/A</v>
      </c>
      <c r="T2379" s="3" t="e">
        <v>#N/A</v>
      </c>
      <c r="U2379" s="3" t="e">
        <v>#N/A</v>
      </c>
      <c r="V2379" t="e">
        <v>#N/A</v>
      </c>
      <c r="W2379" t="e">
        <v>#N/A</v>
      </c>
      <c r="X2379" t="e">
        <v>#N/A</v>
      </c>
      <c r="Y2379" s="3" t="e">
        <v>#N/A</v>
      </c>
      <c r="Z2379" s="8" t="e">
        <v>#N/A</v>
      </c>
      <c r="AA2379" s="30" t="e">
        <v>#N/A</v>
      </c>
      <c r="AB2379" t="e">
        <v>#N/A</v>
      </c>
      <c r="AC2379" t="e">
        <v>#N/A</v>
      </c>
      <c r="AD2379" t="e">
        <v>#N/A</v>
      </c>
      <c r="AE2379" t="e">
        <v>#N/A</v>
      </c>
      <c r="AF2379" t="e">
        <v>#N/A</v>
      </c>
    </row>
    <row r="2380" spans="1:32" x14ac:dyDescent="0.25">
      <c r="A2380" t="e">
        <v>#N/A</v>
      </c>
      <c r="B2380" s="33" t="e">
        <v>#N/A</v>
      </c>
      <c r="C2380" t="e">
        <v>#N/A</v>
      </c>
      <c r="D2380" t="e">
        <v>#N/A</v>
      </c>
      <c r="E2380" s="69" t="e">
        <v>#N/A</v>
      </c>
      <c r="F2380" s="3" t="e">
        <v>#N/A</v>
      </c>
      <c r="G2380" s="3" t="e">
        <v>#N/A</v>
      </c>
      <c r="H2380" s="3" t="e">
        <v>#N/A</v>
      </c>
      <c r="I2380" s="80" t="e">
        <v>#N/A</v>
      </c>
      <c r="J2380" s="80" t="e">
        <v>#N/A</v>
      </c>
      <c r="K2380" s="85" t="e">
        <v>#N/A</v>
      </c>
      <c r="L2380" s="9" t="e">
        <v>#N/A</v>
      </c>
      <c r="M2380" s="93" t="e">
        <v>#N/A</v>
      </c>
      <c r="N2380" s="8" t="e">
        <v>#N/A</v>
      </c>
      <c r="O2380" t="e">
        <v>#N/A</v>
      </c>
      <c r="P2380" t="e">
        <v>#N/A</v>
      </c>
      <c r="Q2380" t="e">
        <v>#N/A</v>
      </c>
      <c r="R2380" s="2" t="e">
        <v>#N/A</v>
      </c>
      <c r="S2380" t="e">
        <v>#N/A</v>
      </c>
      <c r="T2380" s="3" t="e">
        <v>#N/A</v>
      </c>
      <c r="U2380" s="3" t="e">
        <v>#N/A</v>
      </c>
      <c r="V2380" t="e">
        <v>#N/A</v>
      </c>
      <c r="W2380" t="e">
        <v>#N/A</v>
      </c>
      <c r="X2380" t="e">
        <v>#N/A</v>
      </c>
      <c r="Y2380" s="3" t="e">
        <v>#N/A</v>
      </c>
      <c r="Z2380" s="8" t="e">
        <v>#N/A</v>
      </c>
      <c r="AA2380" s="30" t="e">
        <v>#N/A</v>
      </c>
      <c r="AB2380" t="e">
        <v>#N/A</v>
      </c>
      <c r="AC2380" t="e">
        <v>#N/A</v>
      </c>
      <c r="AD2380" t="e">
        <v>#N/A</v>
      </c>
      <c r="AE2380" t="e">
        <v>#N/A</v>
      </c>
      <c r="AF2380" t="e">
        <v>#N/A</v>
      </c>
    </row>
    <row r="2381" spans="1:32" x14ac:dyDescent="0.25">
      <c r="A2381" t="e">
        <v>#N/A</v>
      </c>
      <c r="B2381" s="33" t="e">
        <v>#N/A</v>
      </c>
      <c r="C2381" t="e">
        <v>#N/A</v>
      </c>
      <c r="D2381" t="e">
        <v>#N/A</v>
      </c>
      <c r="E2381" s="69" t="e">
        <v>#N/A</v>
      </c>
      <c r="F2381" s="3" t="e">
        <v>#N/A</v>
      </c>
      <c r="G2381" s="3" t="e">
        <v>#N/A</v>
      </c>
      <c r="H2381" s="3" t="e">
        <v>#N/A</v>
      </c>
      <c r="I2381" s="80" t="e">
        <v>#N/A</v>
      </c>
      <c r="J2381" s="80" t="e">
        <v>#N/A</v>
      </c>
      <c r="K2381" s="85" t="e">
        <v>#N/A</v>
      </c>
      <c r="L2381" s="9" t="e">
        <v>#N/A</v>
      </c>
      <c r="M2381" s="93" t="e">
        <v>#N/A</v>
      </c>
      <c r="N2381" s="8" t="e">
        <v>#N/A</v>
      </c>
      <c r="O2381" t="e">
        <v>#N/A</v>
      </c>
      <c r="P2381" t="e">
        <v>#N/A</v>
      </c>
      <c r="Q2381" t="e">
        <v>#N/A</v>
      </c>
      <c r="R2381" s="2" t="e">
        <v>#N/A</v>
      </c>
      <c r="S2381" t="e">
        <v>#N/A</v>
      </c>
      <c r="T2381" s="3" t="e">
        <v>#N/A</v>
      </c>
      <c r="U2381" s="3" t="e">
        <v>#N/A</v>
      </c>
      <c r="V2381" t="e">
        <v>#N/A</v>
      </c>
      <c r="W2381" t="e">
        <v>#N/A</v>
      </c>
      <c r="X2381" t="e">
        <v>#N/A</v>
      </c>
      <c r="Y2381" s="3" t="e">
        <v>#N/A</v>
      </c>
      <c r="Z2381" s="8" t="e">
        <v>#N/A</v>
      </c>
      <c r="AA2381" s="30" t="e">
        <v>#N/A</v>
      </c>
      <c r="AB2381" t="e">
        <v>#N/A</v>
      </c>
      <c r="AC2381" t="e">
        <v>#N/A</v>
      </c>
      <c r="AD2381" t="e">
        <v>#N/A</v>
      </c>
      <c r="AE2381" t="e">
        <v>#N/A</v>
      </c>
      <c r="AF2381" t="e">
        <v>#N/A</v>
      </c>
    </row>
    <row r="2382" spans="1:32" x14ac:dyDescent="0.25">
      <c r="A2382" t="e">
        <v>#N/A</v>
      </c>
      <c r="B2382" s="33" t="e">
        <v>#N/A</v>
      </c>
      <c r="C2382" t="e">
        <v>#N/A</v>
      </c>
      <c r="D2382" t="e">
        <v>#N/A</v>
      </c>
      <c r="E2382" s="69" t="e">
        <v>#N/A</v>
      </c>
      <c r="F2382" s="3" t="e">
        <v>#N/A</v>
      </c>
      <c r="G2382" s="3" t="e">
        <v>#N/A</v>
      </c>
      <c r="H2382" s="3" t="e">
        <v>#N/A</v>
      </c>
      <c r="I2382" s="80" t="e">
        <v>#N/A</v>
      </c>
      <c r="J2382" s="80" t="e">
        <v>#N/A</v>
      </c>
      <c r="K2382" s="85" t="e">
        <v>#N/A</v>
      </c>
      <c r="L2382" s="9" t="e">
        <v>#N/A</v>
      </c>
      <c r="M2382" s="93" t="e">
        <v>#N/A</v>
      </c>
      <c r="N2382" s="8" t="e">
        <v>#N/A</v>
      </c>
      <c r="O2382" t="e">
        <v>#N/A</v>
      </c>
      <c r="P2382" t="e">
        <v>#N/A</v>
      </c>
      <c r="Q2382" t="e">
        <v>#N/A</v>
      </c>
      <c r="R2382" s="2" t="e">
        <v>#N/A</v>
      </c>
      <c r="S2382" t="e">
        <v>#N/A</v>
      </c>
      <c r="T2382" s="3" t="e">
        <v>#N/A</v>
      </c>
      <c r="U2382" s="3" t="e">
        <v>#N/A</v>
      </c>
      <c r="V2382" t="e">
        <v>#N/A</v>
      </c>
      <c r="W2382" t="e">
        <v>#N/A</v>
      </c>
      <c r="X2382" t="e">
        <v>#N/A</v>
      </c>
      <c r="Y2382" s="3" t="e">
        <v>#N/A</v>
      </c>
      <c r="Z2382" s="8" t="e">
        <v>#N/A</v>
      </c>
      <c r="AA2382" s="30" t="e">
        <v>#N/A</v>
      </c>
      <c r="AB2382" t="e">
        <v>#N/A</v>
      </c>
      <c r="AC2382" t="e">
        <v>#N/A</v>
      </c>
      <c r="AD2382" t="e">
        <v>#N/A</v>
      </c>
      <c r="AE2382" t="e">
        <v>#N/A</v>
      </c>
      <c r="AF2382" t="e">
        <v>#N/A</v>
      </c>
    </row>
    <row r="2383" spans="1:32" x14ac:dyDescent="0.25">
      <c r="A2383" t="e">
        <v>#N/A</v>
      </c>
      <c r="B2383" s="33" t="e">
        <v>#N/A</v>
      </c>
      <c r="C2383" t="e">
        <v>#N/A</v>
      </c>
      <c r="D2383" t="e">
        <v>#N/A</v>
      </c>
      <c r="E2383" s="69" t="e">
        <v>#N/A</v>
      </c>
      <c r="F2383" s="3" t="e">
        <v>#N/A</v>
      </c>
      <c r="G2383" s="3" t="e">
        <v>#N/A</v>
      </c>
      <c r="H2383" s="3" t="e">
        <v>#N/A</v>
      </c>
      <c r="I2383" s="80" t="e">
        <v>#N/A</v>
      </c>
      <c r="J2383" s="80" t="e">
        <v>#N/A</v>
      </c>
      <c r="K2383" s="85" t="e">
        <v>#N/A</v>
      </c>
      <c r="L2383" s="9" t="e">
        <v>#N/A</v>
      </c>
      <c r="M2383" s="93" t="e">
        <v>#N/A</v>
      </c>
      <c r="N2383" s="8" t="e">
        <v>#N/A</v>
      </c>
      <c r="O2383" t="e">
        <v>#N/A</v>
      </c>
      <c r="P2383" t="e">
        <v>#N/A</v>
      </c>
      <c r="Q2383" t="e">
        <v>#N/A</v>
      </c>
      <c r="R2383" s="2" t="e">
        <v>#N/A</v>
      </c>
      <c r="S2383" t="e">
        <v>#N/A</v>
      </c>
      <c r="T2383" s="3" t="e">
        <v>#N/A</v>
      </c>
      <c r="U2383" s="3" t="e">
        <v>#N/A</v>
      </c>
      <c r="V2383" t="e">
        <v>#N/A</v>
      </c>
      <c r="W2383" t="e">
        <v>#N/A</v>
      </c>
      <c r="X2383" t="e">
        <v>#N/A</v>
      </c>
      <c r="Y2383" s="3" t="e">
        <v>#N/A</v>
      </c>
      <c r="Z2383" s="8" t="e">
        <v>#N/A</v>
      </c>
      <c r="AA2383" s="30" t="e">
        <v>#N/A</v>
      </c>
      <c r="AB2383" t="e">
        <v>#N/A</v>
      </c>
      <c r="AC2383" t="e">
        <v>#N/A</v>
      </c>
      <c r="AD2383" t="e">
        <v>#N/A</v>
      </c>
      <c r="AE2383" t="e">
        <v>#N/A</v>
      </c>
      <c r="AF2383" t="e">
        <v>#N/A</v>
      </c>
    </row>
    <row r="2384" spans="1:32" x14ac:dyDescent="0.25">
      <c r="A2384" t="e">
        <v>#N/A</v>
      </c>
      <c r="B2384" s="33" t="e">
        <v>#N/A</v>
      </c>
      <c r="C2384" t="e">
        <v>#N/A</v>
      </c>
      <c r="D2384" t="e">
        <v>#N/A</v>
      </c>
      <c r="E2384" s="69" t="e">
        <v>#N/A</v>
      </c>
      <c r="F2384" s="3" t="e">
        <v>#N/A</v>
      </c>
      <c r="G2384" s="3" t="e">
        <v>#N/A</v>
      </c>
      <c r="H2384" s="3" t="e">
        <v>#N/A</v>
      </c>
      <c r="I2384" s="80" t="e">
        <v>#N/A</v>
      </c>
      <c r="J2384" s="80" t="e">
        <v>#N/A</v>
      </c>
      <c r="K2384" s="85" t="e">
        <v>#N/A</v>
      </c>
      <c r="L2384" s="9" t="e">
        <v>#N/A</v>
      </c>
      <c r="M2384" s="93" t="e">
        <v>#N/A</v>
      </c>
      <c r="N2384" s="8" t="e">
        <v>#N/A</v>
      </c>
      <c r="O2384" t="e">
        <v>#N/A</v>
      </c>
      <c r="P2384" t="e">
        <v>#N/A</v>
      </c>
      <c r="Q2384" t="e">
        <v>#N/A</v>
      </c>
      <c r="R2384" s="2" t="e">
        <v>#N/A</v>
      </c>
      <c r="S2384" t="e">
        <v>#N/A</v>
      </c>
      <c r="T2384" s="3" t="e">
        <v>#N/A</v>
      </c>
      <c r="U2384" s="3" t="e">
        <v>#N/A</v>
      </c>
      <c r="V2384" t="e">
        <v>#N/A</v>
      </c>
      <c r="W2384" t="e">
        <v>#N/A</v>
      </c>
      <c r="X2384" t="e">
        <v>#N/A</v>
      </c>
      <c r="Y2384" s="3" t="e">
        <v>#N/A</v>
      </c>
      <c r="Z2384" s="8" t="e">
        <v>#N/A</v>
      </c>
      <c r="AA2384" s="30" t="e">
        <v>#N/A</v>
      </c>
      <c r="AB2384" t="e">
        <v>#N/A</v>
      </c>
      <c r="AC2384" t="e">
        <v>#N/A</v>
      </c>
      <c r="AD2384" t="e">
        <v>#N/A</v>
      </c>
      <c r="AE2384" t="e">
        <v>#N/A</v>
      </c>
      <c r="AF2384" t="e">
        <v>#N/A</v>
      </c>
    </row>
    <row r="2385" spans="1:32" x14ac:dyDescent="0.25">
      <c r="A2385" t="e">
        <v>#N/A</v>
      </c>
      <c r="B2385" s="33" t="e">
        <v>#N/A</v>
      </c>
      <c r="C2385" t="e">
        <v>#N/A</v>
      </c>
      <c r="D2385" t="e">
        <v>#N/A</v>
      </c>
      <c r="E2385" s="69" t="e">
        <v>#N/A</v>
      </c>
      <c r="F2385" s="3" t="e">
        <v>#N/A</v>
      </c>
      <c r="G2385" s="3" t="e">
        <v>#N/A</v>
      </c>
      <c r="H2385" s="3" t="e">
        <v>#N/A</v>
      </c>
      <c r="I2385" s="80" t="e">
        <v>#N/A</v>
      </c>
      <c r="J2385" s="80" t="e">
        <v>#N/A</v>
      </c>
      <c r="K2385" s="85" t="e">
        <v>#N/A</v>
      </c>
      <c r="L2385" s="9" t="e">
        <v>#N/A</v>
      </c>
      <c r="M2385" s="93" t="e">
        <v>#N/A</v>
      </c>
      <c r="N2385" s="8" t="e">
        <v>#N/A</v>
      </c>
      <c r="O2385" t="e">
        <v>#N/A</v>
      </c>
      <c r="P2385" t="e">
        <v>#N/A</v>
      </c>
      <c r="Q2385" t="e">
        <v>#N/A</v>
      </c>
      <c r="R2385" s="2" t="e">
        <v>#N/A</v>
      </c>
      <c r="S2385" t="e">
        <v>#N/A</v>
      </c>
      <c r="T2385" s="3" t="e">
        <v>#N/A</v>
      </c>
      <c r="U2385" s="3" t="e">
        <v>#N/A</v>
      </c>
      <c r="V2385" t="e">
        <v>#N/A</v>
      </c>
      <c r="W2385" t="e">
        <v>#N/A</v>
      </c>
      <c r="X2385" t="e">
        <v>#N/A</v>
      </c>
      <c r="Y2385" s="3" t="e">
        <v>#N/A</v>
      </c>
      <c r="Z2385" s="8" t="e">
        <v>#N/A</v>
      </c>
      <c r="AA2385" s="30" t="e">
        <v>#N/A</v>
      </c>
      <c r="AB2385" t="e">
        <v>#N/A</v>
      </c>
      <c r="AC2385" t="e">
        <v>#N/A</v>
      </c>
      <c r="AD2385" t="e">
        <v>#N/A</v>
      </c>
      <c r="AE2385" t="e">
        <v>#N/A</v>
      </c>
      <c r="AF2385" t="e">
        <v>#N/A</v>
      </c>
    </row>
    <row r="2386" spans="1:32" x14ac:dyDescent="0.25">
      <c r="A2386" t="e">
        <v>#N/A</v>
      </c>
      <c r="B2386" s="33" t="e">
        <v>#N/A</v>
      </c>
      <c r="C2386" t="e">
        <v>#N/A</v>
      </c>
      <c r="D2386" t="e">
        <v>#N/A</v>
      </c>
      <c r="E2386" s="69" t="e">
        <v>#N/A</v>
      </c>
      <c r="F2386" s="3" t="e">
        <v>#N/A</v>
      </c>
      <c r="G2386" s="3" t="e">
        <v>#N/A</v>
      </c>
      <c r="H2386" s="3" t="e">
        <v>#N/A</v>
      </c>
      <c r="I2386" s="80" t="e">
        <v>#N/A</v>
      </c>
      <c r="J2386" s="80" t="e">
        <v>#N/A</v>
      </c>
      <c r="K2386" s="85" t="e">
        <v>#N/A</v>
      </c>
      <c r="L2386" s="9" t="e">
        <v>#N/A</v>
      </c>
      <c r="M2386" s="93" t="e">
        <v>#N/A</v>
      </c>
      <c r="N2386" s="8" t="e">
        <v>#N/A</v>
      </c>
      <c r="O2386" t="e">
        <v>#N/A</v>
      </c>
      <c r="P2386" t="e">
        <v>#N/A</v>
      </c>
      <c r="Q2386" t="e">
        <v>#N/A</v>
      </c>
      <c r="R2386" s="2" t="e">
        <v>#N/A</v>
      </c>
      <c r="S2386" t="e">
        <v>#N/A</v>
      </c>
      <c r="T2386" s="3" t="e">
        <v>#N/A</v>
      </c>
      <c r="U2386" s="3" t="e">
        <v>#N/A</v>
      </c>
      <c r="V2386" t="e">
        <v>#N/A</v>
      </c>
      <c r="W2386" t="e">
        <v>#N/A</v>
      </c>
      <c r="X2386" t="e">
        <v>#N/A</v>
      </c>
      <c r="Y2386" s="3" t="e">
        <v>#N/A</v>
      </c>
      <c r="Z2386" s="8" t="e">
        <v>#N/A</v>
      </c>
      <c r="AA2386" s="30" t="e">
        <v>#N/A</v>
      </c>
      <c r="AB2386" t="e">
        <v>#N/A</v>
      </c>
      <c r="AC2386" t="e">
        <v>#N/A</v>
      </c>
      <c r="AD2386" t="e">
        <v>#N/A</v>
      </c>
      <c r="AE2386" t="e">
        <v>#N/A</v>
      </c>
      <c r="AF2386" t="e">
        <v>#N/A</v>
      </c>
    </row>
    <row r="2387" spans="1:32" x14ac:dyDescent="0.25">
      <c r="A2387" t="e">
        <v>#N/A</v>
      </c>
      <c r="B2387" s="33" t="e">
        <v>#N/A</v>
      </c>
      <c r="C2387" t="e">
        <v>#N/A</v>
      </c>
      <c r="D2387" t="e">
        <v>#N/A</v>
      </c>
      <c r="E2387" s="69" t="e">
        <v>#N/A</v>
      </c>
      <c r="F2387" s="3" t="e">
        <v>#N/A</v>
      </c>
      <c r="G2387" s="3" t="e">
        <v>#N/A</v>
      </c>
      <c r="H2387" s="3" t="e">
        <v>#N/A</v>
      </c>
      <c r="I2387" s="80" t="e">
        <v>#N/A</v>
      </c>
      <c r="J2387" s="80" t="e">
        <v>#N/A</v>
      </c>
      <c r="K2387" s="85" t="e">
        <v>#N/A</v>
      </c>
      <c r="L2387" s="9" t="e">
        <v>#N/A</v>
      </c>
      <c r="M2387" s="93" t="e">
        <v>#N/A</v>
      </c>
      <c r="N2387" s="8" t="e">
        <v>#N/A</v>
      </c>
      <c r="O2387" t="e">
        <v>#N/A</v>
      </c>
      <c r="P2387" t="e">
        <v>#N/A</v>
      </c>
      <c r="Q2387" t="e">
        <v>#N/A</v>
      </c>
      <c r="R2387" s="2" t="e">
        <v>#N/A</v>
      </c>
      <c r="S2387" t="e">
        <v>#N/A</v>
      </c>
      <c r="T2387" s="3" t="e">
        <v>#N/A</v>
      </c>
      <c r="U2387" s="3" t="e">
        <v>#N/A</v>
      </c>
      <c r="V2387" t="e">
        <v>#N/A</v>
      </c>
      <c r="W2387" t="e">
        <v>#N/A</v>
      </c>
      <c r="X2387" t="e">
        <v>#N/A</v>
      </c>
      <c r="Y2387" s="3" t="e">
        <v>#N/A</v>
      </c>
      <c r="Z2387" s="8" t="e">
        <v>#N/A</v>
      </c>
      <c r="AA2387" s="30" t="e">
        <v>#N/A</v>
      </c>
      <c r="AB2387" t="e">
        <v>#N/A</v>
      </c>
      <c r="AC2387" t="e">
        <v>#N/A</v>
      </c>
      <c r="AD2387" t="e">
        <v>#N/A</v>
      </c>
      <c r="AE2387" t="e">
        <v>#N/A</v>
      </c>
      <c r="AF2387" t="e">
        <v>#N/A</v>
      </c>
    </row>
    <row r="2388" spans="1:32" x14ac:dyDescent="0.25">
      <c r="A2388" t="e">
        <v>#N/A</v>
      </c>
      <c r="B2388" s="33" t="e">
        <v>#N/A</v>
      </c>
      <c r="C2388" t="e">
        <v>#N/A</v>
      </c>
      <c r="D2388" t="e">
        <v>#N/A</v>
      </c>
      <c r="E2388" s="69" t="e">
        <v>#N/A</v>
      </c>
      <c r="F2388" s="3" t="e">
        <v>#N/A</v>
      </c>
      <c r="G2388" s="3" t="e">
        <v>#N/A</v>
      </c>
      <c r="H2388" s="3" t="e">
        <v>#N/A</v>
      </c>
      <c r="I2388" s="80" t="e">
        <v>#N/A</v>
      </c>
      <c r="J2388" s="80" t="e">
        <v>#N/A</v>
      </c>
      <c r="K2388" s="85" t="e">
        <v>#N/A</v>
      </c>
      <c r="L2388" s="9" t="e">
        <v>#N/A</v>
      </c>
      <c r="M2388" s="93" t="e">
        <v>#N/A</v>
      </c>
      <c r="N2388" s="8" t="e">
        <v>#N/A</v>
      </c>
      <c r="O2388" t="e">
        <v>#N/A</v>
      </c>
      <c r="P2388" t="e">
        <v>#N/A</v>
      </c>
      <c r="Q2388" t="e">
        <v>#N/A</v>
      </c>
      <c r="R2388" s="2" t="e">
        <v>#N/A</v>
      </c>
      <c r="S2388" t="e">
        <v>#N/A</v>
      </c>
      <c r="T2388" s="3" t="e">
        <v>#N/A</v>
      </c>
      <c r="U2388" s="3" t="e">
        <v>#N/A</v>
      </c>
      <c r="V2388" t="e">
        <v>#N/A</v>
      </c>
      <c r="W2388" t="e">
        <v>#N/A</v>
      </c>
      <c r="X2388" t="e">
        <v>#N/A</v>
      </c>
      <c r="Y2388" s="3" t="e">
        <v>#N/A</v>
      </c>
      <c r="Z2388" s="8" t="e">
        <v>#N/A</v>
      </c>
      <c r="AA2388" s="30" t="e">
        <v>#N/A</v>
      </c>
      <c r="AB2388" t="e">
        <v>#N/A</v>
      </c>
      <c r="AC2388" t="e">
        <v>#N/A</v>
      </c>
      <c r="AD2388" t="e">
        <v>#N/A</v>
      </c>
      <c r="AE2388" t="e">
        <v>#N/A</v>
      </c>
      <c r="AF2388" t="e">
        <v>#N/A</v>
      </c>
    </row>
    <row r="2389" spans="1:32" x14ac:dyDescent="0.25">
      <c r="A2389" t="e">
        <v>#N/A</v>
      </c>
      <c r="B2389" s="33" t="e">
        <v>#N/A</v>
      </c>
      <c r="C2389" t="e">
        <v>#N/A</v>
      </c>
      <c r="D2389" t="e">
        <v>#N/A</v>
      </c>
      <c r="E2389" s="69" t="e">
        <v>#N/A</v>
      </c>
      <c r="F2389" s="3" t="e">
        <v>#N/A</v>
      </c>
      <c r="G2389" s="3" t="e">
        <v>#N/A</v>
      </c>
      <c r="H2389" s="3" t="e">
        <v>#N/A</v>
      </c>
      <c r="I2389" s="80" t="e">
        <v>#N/A</v>
      </c>
      <c r="J2389" s="80" t="e">
        <v>#N/A</v>
      </c>
      <c r="K2389" s="85" t="e">
        <v>#N/A</v>
      </c>
      <c r="L2389" s="9" t="e">
        <v>#N/A</v>
      </c>
      <c r="M2389" s="93" t="e">
        <v>#N/A</v>
      </c>
      <c r="N2389" s="8" t="e">
        <v>#N/A</v>
      </c>
      <c r="O2389" t="e">
        <v>#N/A</v>
      </c>
      <c r="P2389" t="e">
        <v>#N/A</v>
      </c>
      <c r="Q2389" t="e">
        <v>#N/A</v>
      </c>
      <c r="R2389" s="2" t="e">
        <v>#N/A</v>
      </c>
      <c r="S2389" t="e">
        <v>#N/A</v>
      </c>
      <c r="T2389" s="3" t="e">
        <v>#N/A</v>
      </c>
      <c r="U2389" s="3" t="e">
        <v>#N/A</v>
      </c>
      <c r="V2389" t="e">
        <v>#N/A</v>
      </c>
      <c r="W2389" t="e">
        <v>#N/A</v>
      </c>
      <c r="X2389" t="e">
        <v>#N/A</v>
      </c>
      <c r="Y2389" s="3" t="e">
        <v>#N/A</v>
      </c>
      <c r="Z2389" s="8" t="e">
        <v>#N/A</v>
      </c>
      <c r="AA2389" s="30" t="e">
        <v>#N/A</v>
      </c>
      <c r="AB2389" t="e">
        <v>#N/A</v>
      </c>
      <c r="AC2389" t="e">
        <v>#N/A</v>
      </c>
      <c r="AD2389" t="e">
        <v>#N/A</v>
      </c>
      <c r="AE2389" t="e">
        <v>#N/A</v>
      </c>
      <c r="AF2389" t="e">
        <v>#N/A</v>
      </c>
    </row>
    <row r="2390" spans="1:32" x14ac:dyDescent="0.25">
      <c r="A2390" t="e">
        <v>#N/A</v>
      </c>
      <c r="B2390" s="33" t="e">
        <v>#N/A</v>
      </c>
      <c r="C2390" t="e">
        <v>#N/A</v>
      </c>
      <c r="D2390" t="e">
        <v>#N/A</v>
      </c>
      <c r="E2390" s="69" t="e">
        <v>#N/A</v>
      </c>
      <c r="F2390" s="3" t="e">
        <v>#N/A</v>
      </c>
      <c r="G2390" s="3" t="e">
        <v>#N/A</v>
      </c>
      <c r="H2390" s="3" t="e">
        <v>#N/A</v>
      </c>
      <c r="I2390" s="80" t="e">
        <v>#N/A</v>
      </c>
      <c r="J2390" s="80" t="e">
        <v>#N/A</v>
      </c>
      <c r="K2390" s="85" t="e">
        <v>#N/A</v>
      </c>
      <c r="L2390" s="9" t="e">
        <v>#N/A</v>
      </c>
      <c r="M2390" s="93" t="e">
        <v>#N/A</v>
      </c>
      <c r="N2390" s="8" t="e">
        <v>#N/A</v>
      </c>
      <c r="O2390" t="e">
        <v>#N/A</v>
      </c>
      <c r="P2390" t="e">
        <v>#N/A</v>
      </c>
      <c r="Q2390" t="e">
        <v>#N/A</v>
      </c>
      <c r="R2390" s="2" t="e">
        <v>#N/A</v>
      </c>
      <c r="S2390" t="e">
        <v>#N/A</v>
      </c>
      <c r="T2390" s="3" t="e">
        <v>#N/A</v>
      </c>
      <c r="U2390" s="3" t="e">
        <v>#N/A</v>
      </c>
      <c r="V2390" t="e">
        <v>#N/A</v>
      </c>
      <c r="W2390" t="e">
        <v>#N/A</v>
      </c>
      <c r="X2390" t="e">
        <v>#N/A</v>
      </c>
      <c r="Y2390" s="3" t="e">
        <v>#N/A</v>
      </c>
      <c r="Z2390" s="8" t="e">
        <v>#N/A</v>
      </c>
      <c r="AA2390" s="30" t="e">
        <v>#N/A</v>
      </c>
      <c r="AB2390" t="e">
        <v>#N/A</v>
      </c>
      <c r="AC2390" t="e">
        <v>#N/A</v>
      </c>
      <c r="AD2390" t="e">
        <v>#N/A</v>
      </c>
      <c r="AE2390" t="e">
        <v>#N/A</v>
      </c>
      <c r="AF2390" t="e">
        <v>#N/A</v>
      </c>
    </row>
    <row r="2391" spans="1:32" x14ac:dyDescent="0.25">
      <c r="A2391" t="e">
        <v>#N/A</v>
      </c>
      <c r="B2391" s="33" t="e">
        <v>#N/A</v>
      </c>
      <c r="C2391" t="e">
        <v>#N/A</v>
      </c>
      <c r="D2391" t="e">
        <v>#N/A</v>
      </c>
      <c r="E2391" s="69" t="e">
        <v>#N/A</v>
      </c>
      <c r="F2391" s="3" t="e">
        <v>#N/A</v>
      </c>
      <c r="G2391" s="3" t="e">
        <v>#N/A</v>
      </c>
      <c r="H2391" s="3" t="e">
        <v>#N/A</v>
      </c>
      <c r="I2391" s="80" t="e">
        <v>#N/A</v>
      </c>
      <c r="J2391" s="80" t="e">
        <v>#N/A</v>
      </c>
      <c r="K2391" s="85" t="e">
        <v>#N/A</v>
      </c>
      <c r="L2391" s="9" t="e">
        <v>#N/A</v>
      </c>
      <c r="M2391" s="93" t="e">
        <v>#N/A</v>
      </c>
      <c r="N2391" s="8" t="e">
        <v>#N/A</v>
      </c>
      <c r="O2391" t="e">
        <v>#N/A</v>
      </c>
      <c r="P2391" t="e">
        <v>#N/A</v>
      </c>
      <c r="Q2391" t="e">
        <v>#N/A</v>
      </c>
      <c r="R2391" s="2" t="e">
        <v>#N/A</v>
      </c>
      <c r="S2391" t="e">
        <v>#N/A</v>
      </c>
      <c r="T2391" s="3" t="e">
        <v>#N/A</v>
      </c>
      <c r="U2391" s="3" t="e">
        <v>#N/A</v>
      </c>
      <c r="V2391" t="e">
        <v>#N/A</v>
      </c>
      <c r="W2391" t="e">
        <v>#N/A</v>
      </c>
      <c r="X2391" t="e">
        <v>#N/A</v>
      </c>
      <c r="Y2391" s="3" t="e">
        <v>#N/A</v>
      </c>
      <c r="Z2391" s="8" t="e">
        <v>#N/A</v>
      </c>
      <c r="AA2391" s="30" t="e">
        <v>#N/A</v>
      </c>
      <c r="AB2391" t="e">
        <v>#N/A</v>
      </c>
      <c r="AC2391" t="e">
        <v>#N/A</v>
      </c>
      <c r="AD2391" t="e">
        <v>#N/A</v>
      </c>
      <c r="AE2391" t="e">
        <v>#N/A</v>
      </c>
      <c r="AF2391" t="e">
        <v>#N/A</v>
      </c>
    </row>
    <row r="2392" spans="1:32" x14ac:dyDescent="0.25">
      <c r="A2392" t="e">
        <v>#N/A</v>
      </c>
      <c r="B2392" s="33" t="e">
        <v>#N/A</v>
      </c>
      <c r="C2392" t="e">
        <v>#N/A</v>
      </c>
      <c r="D2392" t="e">
        <v>#N/A</v>
      </c>
      <c r="E2392" s="69" t="e">
        <v>#N/A</v>
      </c>
      <c r="F2392" s="3" t="e">
        <v>#N/A</v>
      </c>
      <c r="G2392" s="3" t="e">
        <v>#N/A</v>
      </c>
      <c r="H2392" s="3" t="e">
        <v>#N/A</v>
      </c>
      <c r="I2392" s="80" t="e">
        <v>#N/A</v>
      </c>
      <c r="J2392" s="80" t="e">
        <v>#N/A</v>
      </c>
      <c r="K2392" s="85" t="e">
        <v>#N/A</v>
      </c>
      <c r="L2392" s="9" t="e">
        <v>#N/A</v>
      </c>
      <c r="M2392" s="93" t="e">
        <v>#N/A</v>
      </c>
      <c r="N2392" s="8" t="e">
        <v>#N/A</v>
      </c>
      <c r="O2392" t="e">
        <v>#N/A</v>
      </c>
      <c r="P2392" t="e">
        <v>#N/A</v>
      </c>
      <c r="Q2392" t="e">
        <v>#N/A</v>
      </c>
      <c r="R2392" s="2" t="e">
        <v>#N/A</v>
      </c>
      <c r="S2392" t="e">
        <v>#N/A</v>
      </c>
      <c r="T2392" s="3" t="e">
        <v>#N/A</v>
      </c>
      <c r="U2392" s="3" t="e">
        <v>#N/A</v>
      </c>
      <c r="V2392" t="e">
        <v>#N/A</v>
      </c>
      <c r="W2392" t="e">
        <v>#N/A</v>
      </c>
      <c r="X2392" t="e">
        <v>#N/A</v>
      </c>
      <c r="Y2392" s="3" t="e">
        <v>#N/A</v>
      </c>
      <c r="Z2392" s="8" t="e">
        <v>#N/A</v>
      </c>
      <c r="AA2392" s="30" t="e">
        <v>#N/A</v>
      </c>
      <c r="AB2392" t="e">
        <v>#N/A</v>
      </c>
      <c r="AC2392" t="e">
        <v>#N/A</v>
      </c>
      <c r="AD2392" t="e">
        <v>#N/A</v>
      </c>
      <c r="AE2392" t="e">
        <v>#N/A</v>
      </c>
      <c r="AF2392" t="e">
        <v>#N/A</v>
      </c>
    </row>
    <row r="2393" spans="1:32" x14ac:dyDescent="0.25">
      <c r="A2393" t="e">
        <v>#N/A</v>
      </c>
      <c r="B2393" s="33" t="e">
        <v>#N/A</v>
      </c>
      <c r="C2393" t="e">
        <v>#N/A</v>
      </c>
      <c r="D2393" t="e">
        <v>#N/A</v>
      </c>
      <c r="E2393" s="69" t="e">
        <v>#N/A</v>
      </c>
      <c r="F2393" s="3" t="e">
        <v>#N/A</v>
      </c>
      <c r="G2393" s="3" t="e">
        <v>#N/A</v>
      </c>
      <c r="H2393" s="3" t="e">
        <v>#N/A</v>
      </c>
      <c r="I2393" s="80" t="e">
        <v>#N/A</v>
      </c>
      <c r="J2393" s="80" t="e">
        <v>#N/A</v>
      </c>
      <c r="K2393" s="85" t="e">
        <v>#N/A</v>
      </c>
      <c r="L2393" s="9" t="e">
        <v>#N/A</v>
      </c>
      <c r="M2393" s="93" t="e">
        <v>#N/A</v>
      </c>
      <c r="N2393" s="8" t="e">
        <v>#N/A</v>
      </c>
      <c r="O2393" t="e">
        <v>#N/A</v>
      </c>
      <c r="P2393" t="e">
        <v>#N/A</v>
      </c>
      <c r="Q2393" t="e">
        <v>#N/A</v>
      </c>
      <c r="R2393" s="2" t="e">
        <v>#N/A</v>
      </c>
      <c r="S2393" t="e">
        <v>#N/A</v>
      </c>
      <c r="T2393" s="3" t="e">
        <v>#N/A</v>
      </c>
      <c r="U2393" s="3" t="e">
        <v>#N/A</v>
      </c>
      <c r="V2393" t="e">
        <v>#N/A</v>
      </c>
      <c r="W2393" t="e">
        <v>#N/A</v>
      </c>
      <c r="X2393" t="e">
        <v>#N/A</v>
      </c>
      <c r="Y2393" s="3" t="e">
        <v>#N/A</v>
      </c>
      <c r="Z2393" s="8" t="e">
        <v>#N/A</v>
      </c>
      <c r="AA2393" s="30" t="e">
        <v>#N/A</v>
      </c>
      <c r="AB2393" t="e">
        <v>#N/A</v>
      </c>
      <c r="AC2393" t="e">
        <v>#N/A</v>
      </c>
      <c r="AD2393" t="e">
        <v>#N/A</v>
      </c>
      <c r="AE2393" t="e">
        <v>#N/A</v>
      </c>
      <c r="AF2393" t="e">
        <v>#N/A</v>
      </c>
    </row>
    <row r="2394" spans="1:32" x14ac:dyDescent="0.25">
      <c r="A2394" t="e">
        <v>#N/A</v>
      </c>
      <c r="B2394" s="33" t="e">
        <v>#N/A</v>
      </c>
      <c r="C2394" t="e">
        <v>#N/A</v>
      </c>
      <c r="D2394" t="e">
        <v>#N/A</v>
      </c>
      <c r="E2394" s="69" t="e">
        <v>#N/A</v>
      </c>
      <c r="F2394" s="3" t="e">
        <v>#N/A</v>
      </c>
      <c r="G2394" s="3" t="e">
        <v>#N/A</v>
      </c>
      <c r="H2394" s="3" t="e">
        <v>#N/A</v>
      </c>
      <c r="I2394" s="80" t="e">
        <v>#N/A</v>
      </c>
      <c r="J2394" s="80" t="e">
        <v>#N/A</v>
      </c>
      <c r="K2394" s="85" t="e">
        <v>#N/A</v>
      </c>
      <c r="L2394" s="9" t="e">
        <v>#N/A</v>
      </c>
      <c r="M2394" s="93" t="e">
        <v>#N/A</v>
      </c>
      <c r="N2394" s="8" t="e">
        <v>#N/A</v>
      </c>
      <c r="O2394" t="e">
        <v>#N/A</v>
      </c>
      <c r="P2394" t="e">
        <v>#N/A</v>
      </c>
      <c r="Q2394" t="e">
        <v>#N/A</v>
      </c>
      <c r="R2394" s="2" t="e">
        <v>#N/A</v>
      </c>
      <c r="S2394" t="e">
        <v>#N/A</v>
      </c>
      <c r="T2394" s="3" t="e">
        <v>#N/A</v>
      </c>
      <c r="U2394" s="3" t="e">
        <v>#N/A</v>
      </c>
      <c r="V2394" t="e">
        <v>#N/A</v>
      </c>
      <c r="W2394" t="e">
        <v>#N/A</v>
      </c>
      <c r="X2394" t="e">
        <v>#N/A</v>
      </c>
      <c r="Y2394" s="3" t="e">
        <v>#N/A</v>
      </c>
      <c r="Z2394" s="8" t="e">
        <v>#N/A</v>
      </c>
      <c r="AA2394" s="30" t="e">
        <v>#N/A</v>
      </c>
      <c r="AB2394" t="e">
        <v>#N/A</v>
      </c>
      <c r="AC2394" t="e">
        <v>#N/A</v>
      </c>
      <c r="AD2394" t="e">
        <v>#N/A</v>
      </c>
      <c r="AE2394" t="e">
        <v>#N/A</v>
      </c>
      <c r="AF2394" t="e">
        <v>#N/A</v>
      </c>
    </row>
    <row r="2395" spans="1:32" x14ac:dyDescent="0.25">
      <c r="A2395" t="e">
        <v>#N/A</v>
      </c>
      <c r="B2395" s="33" t="e">
        <v>#N/A</v>
      </c>
      <c r="C2395" t="e">
        <v>#N/A</v>
      </c>
      <c r="D2395" t="e">
        <v>#N/A</v>
      </c>
      <c r="E2395" s="69" t="e">
        <v>#N/A</v>
      </c>
      <c r="F2395" s="3" t="e">
        <v>#N/A</v>
      </c>
      <c r="G2395" s="3" t="e">
        <v>#N/A</v>
      </c>
      <c r="H2395" s="3" t="e">
        <v>#N/A</v>
      </c>
      <c r="I2395" s="80" t="e">
        <v>#N/A</v>
      </c>
      <c r="J2395" s="80" t="e">
        <v>#N/A</v>
      </c>
      <c r="K2395" s="85" t="e">
        <v>#N/A</v>
      </c>
      <c r="L2395" s="9" t="e">
        <v>#N/A</v>
      </c>
      <c r="M2395" s="93" t="e">
        <v>#N/A</v>
      </c>
      <c r="N2395" s="8" t="e">
        <v>#N/A</v>
      </c>
      <c r="O2395" t="e">
        <v>#N/A</v>
      </c>
      <c r="P2395" t="e">
        <v>#N/A</v>
      </c>
      <c r="Q2395" t="e">
        <v>#N/A</v>
      </c>
      <c r="R2395" s="2" t="e">
        <v>#N/A</v>
      </c>
      <c r="S2395" t="e">
        <v>#N/A</v>
      </c>
      <c r="T2395" s="3" t="e">
        <v>#N/A</v>
      </c>
      <c r="U2395" s="3" t="e">
        <v>#N/A</v>
      </c>
      <c r="V2395" t="e">
        <v>#N/A</v>
      </c>
      <c r="W2395" t="e">
        <v>#N/A</v>
      </c>
      <c r="X2395" t="e">
        <v>#N/A</v>
      </c>
      <c r="Y2395" s="3" t="e">
        <v>#N/A</v>
      </c>
      <c r="Z2395" s="8" t="e">
        <v>#N/A</v>
      </c>
      <c r="AA2395" s="30" t="e">
        <v>#N/A</v>
      </c>
      <c r="AB2395" t="e">
        <v>#N/A</v>
      </c>
      <c r="AC2395" t="e">
        <v>#N/A</v>
      </c>
      <c r="AD2395" t="e">
        <v>#N/A</v>
      </c>
      <c r="AE2395" t="e">
        <v>#N/A</v>
      </c>
      <c r="AF2395" t="e">
        <v>#N/A</v>
      </c>
    </row>
    <row r="2396" spans="1:32" x14ac:dyDescent="0.25">
      <c r="A2396" t="e">
        <v>#N/A</v>
      </c>
      <c r="B2396" s="33" t="e">
        <v>#N/A</v>
      </c>
      <c r="C2396" t="e">
        <v>#N/A</v>
      </c>
      <c r="D2396" t="e">
        <v>#N/A</v>
      </c>
      <c r="E2396" s="69" t="e">
        <v>#N/A</v>
      </c>
      <c r="F2396" s="3" t="e">
        <v>#N/A</v>
      </c>
      <c r="G2396" s="3" t="e">
        <v>#N/A</v>
      </c>
      <c r="H2396" s="3" t="e">
        <v>#N/A</v>
      </c>
      <c r="I2396" s="80" t="e">
        <v>#N/A</v>
      </c>
      <c r="J2396" s="80" t="e">
        <v>#N/A</v>
      </c>
      <c r="K2396" s="85" t="e">
        <v>#N/A</v>
      </c>
      <c r="L2396" s="9" t="e">
        <v>#N/A</v>
      </c>
      <c r="M2396" s="93" t="e">
        <v>#N/A</v>
      </c>
      <c r="N2396" s="8" t="e">
        <v>#N/A</v>
      </c>
      <c r="O2396" t="e">
        <v>#N/A</v>
      </c>
      <c r="P2396" t="e">
        <v>#N/A</v>
      </c>
      <c r="Q2396" t="e">
        <v>#N/A</v>
      </c>
      <c r="R2396" s="2" t="e">
        <v>#N/A</v>
      </c>
      <c r="S2396" t="e">
        <v>#N/A</v>
      </c>
      <c r="T2396" s="3" t="e">
        <v>#N/A</v>
      </c>
      <c r="U2396" s="3" t="e">
        <v>#N/A</v>
      </c>
      <c r="V2396" t="e">
        <v>#N/A</v>
      </c>
      <c r="W2396" t="e">
        <v>#N/A</v>
      </c>
      <c r="X2396" t="e">
        <v>#N/A</v>
      </c>
      <c r="Y2396" s="3" t="e">
        <v>#N/A</v>
      </c>
      <c r="Z2396" s="8" t="e">
        <v>#N/A</v>
      </c>
      <c r="AA2396" s="30" t="e">
        <v>#N/A</v>
      </c>
      <c r="AB2396" t="e">
        <v>#N/A</v>
      </c>
      <c r="AC2396" t="e">
        <v>#N/A</v>
      </c>
      <c r="AD2396" t="e">
        <v>#N/A</v>
      </c>
      <c r="AE2396" t="e">
        <v>#N/A</v>
      </c>
      <c r="AF2396" t="e">
        <v>#N/A</v>
      </c>
    </row>
    <row r="2397" spans="1:32" x14ac:dyDescent="0.25">
      <c r="A2397" t="e">
        <v>#N/A</v>
      </c>
      <c r="B2397" s="33" t="e">
        <v>#N/A</v>
      </c>
      <c r="C2397" t="e">
        <v>#N/A</v>
      </c>
      <c r="D2397" t="e">
        <v>#N/A</v>
      </c>
      <c r="E2397" s="69" t="e">
        <v>#N/A</v>
      </c>
      <c r="F2397" s="3" t="e">
        <v>#N/A</v>
      </c>
      <c r="G2397" s="3" t="e">
        <v>#N/A</v>
      </c>
      <c r="H2397" s="3" t="e">
        <v>#N/A</v>
      </c>
      <c r="I2397" s="80" t="e">
        <v>#N/A</v>
      </c>
      <c r="J2397" s="80" t="e">
        <v>#N/A</v>
      </c>
      <c r="K2397" s="85" t="e">
        <v>#N/A</v>
      </c>
      <c r="L2397" s="9" t="e">
        <v>#N/A</v>
      </c>
      <c r="M2397" s="93" t="e">
        <v>#N/A</v>
      </c>
      <c r="N2397" s="8" t="e">
        <v>#N/A</v>
      </c>
      <c r="O2397" t="e">
        <v>#N/A</v>
      </c>
      <c r="P2397" t="e">
        <v>#N/A</v>
      </c>
      <c r="Q2397" t="e">
        <v>#N/A</v>
      </c>
      <c r="R2397" s="2" t="e">
        <v>#N/A</v>
      </c>
      <c r="S2397" t="e">
        <v>#N/A</v>
      </c>
      <c r="T2397" s="3" t="e">
        <v>#N/A</v>
      </c>
      <c r="U2397" s="3" t="e">
        <v>#N/A</v>
      </c>
      <c r="V2397" t="e">
        <v>#N/A</v>
      </c>
      <c r="W2397" t="e">
        <v>#N/A</v>
      </c>
      <c r="X2397" t="e">
        <v>#N/A</v>
      </c>
      <c r="Y2397" s="3" t="e">
        <v>#N/A</v>
      </c>
      <c r="Z2397" s="8" t="e">
        <v>#N/A</v>
      </c>
      <c r="AA2397" s="30" t="e">
        <v>#N/A</v>
      </c>
      <c r="AB2397" t="e">
        <v>#N/A</v>
      </c>
      <c r="AC2397" t="e">
        <v>#N/A</v>
      </c>
      <c r="AD2397" t="e">
        <v>#N/A</v>
      </c>
      <c r="AE2397" t="e">
        <v>#N/A</v>
      </c>
      <c r="AF2397" t="e">
        <v>#N/A</v>
      </c>
    </row>
    <row r="2398" spans="1:32" x14ac:dyDescent="0.25">
      <c r="A2398" t="e">
        <v>#N/A</v>
      </c>
      <c r="B2398" s="33" t="e">
        <v>#N/A</v>
      </c>
      <c r="C2398" t="e">
        <v>#N/A</v>
      </c>
      <c r="D2398" t="e">
        <v>#N/A</v>
      </c>
      <c r="E2398" s="69" t="e">
        <v>#N/A</v>
      </c>
      <c r="F2398" s="3" t="e">
        <v>#N/A</v>
      </c>
      <c r="G2398" s="3" t="e">
        <v>#N/A</v>
      </c>
      <c r="H2398" s="3" t="e">
        <v>#N/A</v>
      </c>
      <c r="I2398" s="80" t="e">
        <v>#N/A</v>
      </c>
      <c r="J2398" s="80" t="e">
        <v>#N/A</v>
      </c>
      <c r="K2398" s="85" t="e">
        <v>#N/A</v>
      </c>
      <c r="L2398" s="9" t="e">
        <v>#N/A</v>
      </c>
      <c r="M2398" s="93" t="e">
        <v>#N/A</v>
      </c>
      <c r="N2398" s="8" t="e">
        <v>#N/A</v>
      </c>
      <c r="O2398" t="e">
        <v>#N/A</v>
      </c>
      <c r="P2398" t="e">
        <v>#N/A</v>
      </c>
      <c r="Q2398" t="e">
        <v>#N/A</v>
      </c>
      <c r="R2398" s="2" t="e">
        <v>#N/A</v>
      </c>
      <c r="S2398" t="e">
        <v>#N/A</v>
      </c>
      <c r="T2398" s="3" t="e">
        <v>#N/A</v>
      </c>
      <c r="U2398" s="3" t="e">
        <v>#N/A</v>
      </c>
      <c r="V2398" t="e">
        <v>#N/A</v>
      </c>
      <c r="W2398" t="e">
        <v>#N/A</v>
      </c>
      <c r="X2398" t="e">
        <v>#N/A</v>
      </c>
      <c r="Y2398" s="3" t="e">
        <v>#N/A</v>
      </c>
      <c r="Z2398" s="8" t="e">
        <v>#N/A</v>
      </c>
      <c r="AA2398" s="30" t="e">
        <v>#N/A</v>
      </c>
      <c r="AB2398" t="e">
        <v>#N/A</v>
      </c>
      <c r="AC2398" t="e">
        <v>#N/A</v>
      </c>
      <c r="AD2398" t="e">
        <v>#N/A</v>
      </c>
      <c r="AE2398" t="e">
        <v>#N/A</v>
      </c>
      <c r="AF2398" t="e">
        <v>#N/A</v>
      </c>
    </row>
    <row r="2399" spans="1:32" x14ac:dyDescent="0.25">
      <c r="A2399" t="e">
        <v>#N/A</v>
      </c>
      <c r="B2399" s="33" t="e">
        <v>#N/A</v>
      </c>
      <c r="C2399" t="e">
        <v>#N/A</v>
      </c>
      <c r="D2399" t="e">
        <v>#N/A</v>
      </c>
      <c r="E2399" s="69" t="e">
        <v>#N/A</v>
      </c>
      <c r="F2399" s="3" t="e">
        <v>#N/A</v>
      </c>
      <c r="G2399" s="3" t="e">
        <v>#N/A</v>
      </c>
      <c r="H2399" s="3" t="e">
        <v>#N/A</v>
      </c>
      <c r="I2399" s="80" t="e">
        <v>#N/A</v>
      </c>
      <c r="J2399" s="80" t="e">
        <v>#N/A</v>
      </c>
      <c r="K2399" s="85" t="e">
        <v>#N/A</v>
      </c>
      <c r="L2399" s="9" t="e">
        <v>#N/A</v>
      </c>
      <c r="M2399" s="93" t="e">
        <v>#N/A</v>
      </c>
      <c r="N2399" s="8" t="e">
        <v>#N/A</v>
      </c>
      <c r="O2399" t="e">
        <v>#N/A</v>
      </c>
      <c r="P2399" t="e">
        <v>#N/A</v>
      </c>
      <c r="Q2399" t="e">
        <v>#N/A</v>
      </c>
      <c r="R2399" s="2" t="e">
        <v>#N/A</v>
      </c>
      <c r="S2399" t="e">
        <v>#N/A</v>
      </c>
      <c r="T2399" s="3" t="e">
        <v>#N/A</v>
      </c>
      <c r="U2399" s="3" t="e">
        <v>#N/A</v>
      </c>
      <c r="V2399" t="e">
        <v>#N/A</v>
      </c>
      <c r="W2399" t="e">
        <v>#N/A</v>
      </c>
      <c r="X2399" t="e">
        <v>#N/A</v>
      </c>
      <c r="Y2399" s="3" t="e">
        <v>#N/A</v>
      </c>
      <c r="Z2399" s="8" t="e">
        <v>#N/A</v>
      </c>
      <c r="AA2399" s="30" t="e">
        <v>#N/A</v>
      </c>
      <c r="AB2399" t="e">
        <v>#N/A</v>
      </c>
      <c r="AC2399" t="e">
        <v>#N/A</v>
      </c>
      <c r="AD2399" t="e">
        <v>#N/A</v>
      </c>
      <c r="AE2399" t="e">
        <v>#N/A</v>
      </c>
      <c r="AF2399" t="e">
        <v>#N/A</v>
      </c>
    </row>
    <row r="2400" spans="1:32" x14ac:dyDescent="0.25">
      <c r="A2400" t="e">
        <v>#N/A</v>
      </c>
      <c r="B2400" s="33" t="e">
        <v>#N/A</v>
      </c>
      <c r="C2400" t="e">
        <v>#N/A</v>
      </c>
      <c r="D2400" t="e">
        <v>#N/A</v>
      </c>
      <c r="E2400" s="69" t="e">
        <v>#N/A</v>
      </c>
      <c r="F2400" s="3" t="e">
        <v>#N/A</v>
      </c>
      <c r="G2400" s="3" t="e">
        <v>#N/A</v>
      </c>
      <c r="H2400" s="3" t="e">
        <v>#N/A</v>
      </c>
      <c r="I2400" s="80" t="e">
        <v>#N/A</v>
      </c>
      <c r="J2400" s="80" t="e">
        <v>#N/A</v>
      </c>
      <c r="K2400" s="85" t="e">
        <v>#N/A</v>
      </c>
      <c r="L2400" s="9" t="e">
        <v>#N/A</v>
      </c>
      <c r="M2400" s="93" t="e">
        <v>#N/A</v>
      </c>
      <c r="N2400" s="8" t="e">
        <v>#N/A</v>
      </c>
      <c r="O2400" t="e">
        <v>#N/A</v>
      </c>
      <c r="P2400" t="e">
        <v>#N/A</v>
      </c>
      <c r="Q2400" t="e">
        <v>#N/A</v>
      </c>
      <c r="R2400" s="2" t="e">
        <v>#N/A</v>
      </c>
      <c r="S2400" t="e">
        <v>#N/A</v>
      </c>
      <c r="T2400" s="3" t="e">
        <v>#N/A</v>
      </c>
      <c r="U2400" s="3" t="e">
        <v>#N/A</v>
      </c>
      <c r="V2400" t="e">
        <v>#N/A</v>
      </c>
      <c r="W2400" t="e">
        <v>#N/A</v>
      </c>
      <c r="X2400" t="e">
        <v>#N/A</v>
      </c>
      <c r="Y2400" s="3" t="e">
        <v>#N/A</v>
      </c>
      <c r="Z2400" s="8" t="e">
        <v>#N/A</v>
      </c>
      <c r="AA2400" s="30" t="e">
        <v>#N/A</v>
      </c>
      <c r="AB2400" t="e">
        <v>#N/A</v>
      </c>
      <c r="AC2400" t="e">
        <v>#N/A</v>
      </c>
      <c r="AD2400" t="e">
        <v>#N/A</v>
      </c>
      <c r="AE2400" t="e">
        <v>#N/A</v>
      </c>
      <c r="AF2400" t="e">
        <v>#N/A</v>
      </c>
    </row>
    <row r="2401" spans="1:32" x14ac:dyDescent="0.25">
      <c r="A2401" t="e">
        <v>#N/A</v>
      </c>
      <c r="B2401" s="33" t="e">
        <v>#N/A</v>
      </c>
      <c r="C2401" t="e">
        <v>#N/A</v>
      </c>
      <c r="D2401" t="e">
        <v>#N/A</v>
      </c>
      <c r="E2401" s="69" t="e">
        <v>#N/A</v>
      </c>
      <c r="F2401" s="3" t="e">
        <v>#N/A</v>
      </c>
      <c r="G2401" s="3" t="e">
        <v>#N/A</v>
      </c>
      <c r="H2401" s="3" t="e">
        <v>#N/A</v>
      </c>
      <c r="I2401" s="80" t="e">
        <v>#N/A</v>
      </c>
      <c r="J2401" s="80" t="e">
        <v>#N/A</v>
      </c>
      <c r="K2401" s="85" t="e">
        <v>#N/A</v>
      </c>
      <c r="L2401" s="9" t="e">
        <v>#N/A</v>
      </c>
      <c r="M2401" s="93" t="e">
        <v>#N/A</v>
      </c>
      <c r="N2401" s="8" t="e">
        <v>#N/A</v>
      </c>
      <c r="O2401" t="e">
        <v>#N/A</v>
      </c>
      <c r="P2401" t="e">
        <v>#N/A</v>
      </c>
      <c r="Q2401" t="e">
        <v>#N/A</v>
      </c>
      <c r="R2401" s="2" t="e">
        <v>#N/A</v>
      </c>
      <c r="S2401" t="e">
        <v>#N/A</v>
      </c>
      <c r="T2401" s="3" t="e">
        <v>#N/A</v>
      </c>
      <c r="U2401" s="3" t="e">
        <v>#N/A</v>
      </c>
      <c r="V2401" t="e">
        <v>#N/A</v>
      </c>
      <c r="W2401" t="e">
        <v>#N/A</v>
      </c>
      <c r="X2401" t="e">
        <v>#N/A</v>
      </c>
      <c r="Y2401" s="3" t="e">
        <v>#N/A</v>
      </c>
      <c r="Z2401" s="8" t="e">
        <v>#N/A</v>
      </c>
      <c r="AA2401" s="30" t="e">
        <v>#N/A</v>
      </c>
      <c r="AB2401" t="e">
        <v>#N/A</v>
      </c>
      <c r="AC2401" t="e">
        <v>#N/A</v>
      </c>
      <c r="AD2401" t="e">
        <v>#N/A</v>
      </c>
      <c r="AE2401" t="e">
        <v>#N/A</v>
      </c>
      <c r="AF2401" t="e">
        <v>#N/A</v>
      </c>
    </row>
    <row r="2402" spans="1:32" x14ac:dyDescent="0.25">
      <c r="A2402" t="e">
        <v>#N/A</v>
      </c>
      <c r="B2402" s="33" t="e">
        <v>#N/A</v>
      </c>
      <c r="C2402" t="e">
        <v>#N/A</v>
      </c>
      <c r="D2402" t="e">
        <v>#N/A</v>
      </c>
      <c r="E2402" s="69" t="e">
        <v>#N/A</v>
      </c>
      <c r="F2402" s="3" t="e">
        <v>#N/A</v>
      </c>
      <c r="G2402" s="3" t="e">
        <v>#N/A</v>
      </c>
      <c r="H2402" s="3" t="e">
        <v>#N/A</v>
      </c>
      <c r="I2402" s="80" t="e">
        <v>#N/A</v>
      </c>
      <c r="J2402" s="80" t="e">
        <v>#N/A</v>
      </c>
      <c r="K2402" s="85" t="e">
        <v>#N/A</v>
      </c>
      <c r="L2402" s="9" t="e">
        <v>#N/A</v>
      </c>
      <c r="M2402" s="93" t="e">
        <v>#N/A</v>
      </c>
      <c r="N2402" s="8" t="e">
        <v>#N/A</v>
      </c>
      <c r="O2402" t="e">
        <v>#N/A</v>
      </c>
      <c r="P2402" t="e">
        <v>#N/A</v>
      </c>
      <c r="Q2402" t="e">
        <v>#N/A</v>
      </c>
      <c r="R2402" s="2" t="e">
        <v>#N/A</v>
      </c>
      <c r="S2402" t="e">
        <v>#N/A</v>
      </c>
      <c r="T2402" s="3" t="e">
        <v>#N/A</v>
      </c>
      <c r="U2402" s="3" t="e">
        <v>#N/A</v>
      </c>
      <c r="V2402" t="e">
        <v>#N/A</v>
      </c>
      <c r="W2402" t="e">
        <v>#N/A</v>
      </c>
      <c r="X2402" t="e">
        <v>#N/A</v>
      </c>
      <c r="Y2402" s="3" t="e">
        <v>#N/A</v>
      </c>
      <c r="Z2402" s="8" t="e">
        <v>#N/A</v>
      </c>
      <c r="AA2402" s="30" t="e">
        <v>#N/A</v>
      </c>
      <c r="AB2402" t="e">
        <v>#N/A</v>
      </c>
      <c r="AC2402" t="e">
        <v>#N/A</v>
      </c>
      <c r="AD2402" t="e">
        <v>#N/A</v>
      </c>
      <c r="AE2402" t="e">
        <v>#N/A</v>
      </c>
      <c r="AF2402" t="e">
        <v>#N/A</v>
      </c>
    </row>
    <row r="2403" spans="1:32" x14ac:dyDescent="0.25">
      <c r="A2403" t="e">
        <v>#N/A</v>
      </c>
      <c r="B2403" s="33" t="e">
        <v>#N/A</v>
      </c>
      <c r="C2403" t="e">
        <v>#N/A</v>
      </c>
      <c r="D2403" t="e">
        <v>#N/A</v>
      </c>
      <c r="E2403" s="69" t="e">
        <v>#N/A</v>
      </c>
      <c r="F2403" s="3" t="e">
        <v>#N/A</v>
      </c>
      <c r="G2403" s="3" t="e">
        <v>#N/A</v>
      </c>
      <c r="H2403" s="3" t="e">
        <v>#N/A</v>
      </c>
      <c r="I2403" s="80" t="e">
        <v>#N/A</v>
      </c>
      <c r="J2403" s="80" t="e">
        <v>#N/A</v>
      </c>
      <c r="K2403" s="85" t="e">
        <v>#N/A</v>
      </c>
      <c r="L2403" s="9" t="e">
        <v>#N/A</v>
      </c>
      <c r="M2403" s="93" t="e">
        <v>#N/A</v>
      </c>
      <c r="N2403" s="8" t="e">
        <v>#N/A</v>
      </c>
      <c r="O2403" t="e">
        <v>#N/A</v>
      </c>
      <c r="P2403" t="e">
        <v>#N/A</v>
      </c>
      <c r="Q2403" t="e">
        <v>#N/A</v>
      </c>
      <c r="R2403" s="2" t="e">
        <v>#N/A</v>
      </c>
      <c r="S2403" t="e">
        <v>#N/A</v>
      </c>
      <c r="T2403" s="3" t="e">
        <v>#N/A</v>
      </c>
      <c r="U2403" s="3" t="e">
        <v>#N/A</v>
      </c>
      <c r="V2403" t="e">
        <v>#N/A</v>
      </c>
      <c r="W2403" t="e">
        <v>#N/A</v>
      </c>
      <c r="X2403" t="e">
        <v>#N/A</v>
      </c>
      <c r="Y2403" s="3" t="e">
        <v>#N/A</v>
      </c>
      <c r="Z2403" s="8" t="e">
        <v>#N/A</v>
      </c>
      <c r="AA2403" s="30" t="e">
        <v>#N/A</v>
      </c>
      <c r="AB2403" t="e">
        <v>#N/A</v>
      </c>
      <c r="AC2403" t="e">
        <v>#N/A</v>
      </c>
      <c r="AD2403" t="e">
        <v>#N/A</v>
      </c>
      <c r="AE2403" t="e">
        <v>#N/A</v>
      </c>
      <c r="AF2403" t="e">
        <v>#N/A</v>
      </c>
    </row>
    <row r="2404" spans="1:32" x14ac:dyDescent="0.25">
      <c r="A2404" t="e">
        <v>#N/A</v>
      </c>
      <c r="B2404" s="33" t="e">
        <v>#N/A</v>
      </c>
      <c r="C2404" t="e">
        <v>#N/A</v>
      </c>
      <c r="D2404" t="e">
        <v>#N/A</v>
      </c>
      <c r="E2404" s="69" t="e">
        <v>#N/A</v>
      </c>
      <c r="F2404" s="3" t="e">
        <v>#N/A</v>
      </c>
      <c r="G2404" s="3" t="e">
        <v>#N/A</v>
      </c>
      <c r="H2404" s="3" t="e">
        <v>#N/A</v>
      </c>
      <c r="I2404" s="80" t="e">
        <v>#N/A</v>
      </c>
      <c r="J2404" s="80" t="e">
        <v>#N/A</v>
      </c>
      <c r="K2404" s="85" t="e">
        <v>#N/A</v>
      </c>
      <c r="L2404" s="9" t="e">
        <v>#N/A</v>
      </c>
      <c r="M2404" s="93" t="e">
        <v>#N/A</v>
      </c>
      <c r="N2404" s="8" t="e">
        <v>#N/A</v>
      </c>
      <c r="O2404" t="e">
        <v>#N/A</v>
      </c>
      <c r="P2404" t="e">
        <v>#N/A</v>
      </c>
      <c r="Q2404" t="e">
        <v>#N/A</v>
      </c>
      <c r="R2404" s="2" t="e">
        <v>#N/A</v>
      </c>
      <c r="S2404" t="e">
        <v>#N/A</v>
      </c>
      <c r="T2404" s="3" t="e">
        <v>#N/A</v>
      </c>
      <c r="U2404" s="3" t="e">
        <v>#N/A</v>
      </c>
      <c r="V2404" t="e">
        <v>#N/A</v>
      </c>
      <c r="W2404" t="e">
        <v>#N/A</v>
      </c>
      <c r="X2404" t="e">
        <v>#N/A</v>
      </c>
      <c r="Y2404" s="3" t="e">
        <v>#N/A</v>
      </c>
      <c r="Z2404" s="8" t="e">
        <v>#N/A</v>
      </c>
      <c r="AA2404" s="30" t="e">
        <v>#N/A</v>
      </c>
      <c r="AB2404" t="e">
        <v>#N/A</v>
      </c>
      <c r="AC2404" t="e">
        <v>#N/A</v>
      </c>
      <c r="AD2404" t="e">
        <v>#N/A</v>
      </c>
      <c r="AE2404" t="e">
        <v>#N/A</v>
      </c>
      <c r="AF2404" t="e">
        <v>#N/A</v>
      </c>
    </row>
    <row r="2405" spans="1:32" x14ac:dyDescent="0.25">
      <c r="A2405" t="e">
        <v>#N/A</v>
      </c>
      <c r="B2405" s="33" t="e">
        <v>#N/A</v>
      </c>
      <c r="C2405" t="e">
        <v>#N/A</v>
      </c>
      <c r="D2405" t="e">
        <v>#N/A</v>
      </c>
      <c r="E2405" s="69" t="e">
        <v>#N/A</v>
      </c>
      <c r="F2405" s="3" t="e">
        <v>#N/A</v>
      </c>
      <c r="G2405" s="3" t="e">
        <v>#N/A</v>
      </c>
      <c r="H2405" s="3" t="e">
        <v>#N/A</v>
      </c>
      <c r="I2405" s="80" t="e">
        <v>#N/A</v>
      </c>
      <c r="J2405" s="80" t="e">
        <v>#N/A</v>
      </c>
      <c r="K2405" s="85" t="e">
        <v>#N/A</v>
      </c>
      <c r="L2405" s="9" t="e">
        <v>#N/A</v>
      </c>
      <c r="M2405" s="93" t="e">
        <v>#N/A</v>
      </c>
      <c r="N2405" s="8" t="e">
        <v>#N/A</v>
      </c>
      <c r="O2405" t="e">
        <v>#N/A</v>
      </c>
      <c r="P2405" t="e">
        <v>#N/A</v>
      </c>
      <c r="Q2405" t="e">
        <v>#N/A</v>
      </c>
      <c r="R2405" s="2" t="e">
        <v>#N/A</v>
      </c>
      <c r="S2405" t="e">
        <v>#N/A</v>
      </c>
      <c r="T2405" s="3" t="e">
        <v>#N/A</v>
      </c>
      <c r="U2405" s="3" t="e">
        <v>#N/A</v>
      </c>
      <c r="V2405" t="e">
        <v>#N/A</v>
      </c>
      <c r="W2405" t="e">
        <v>#N/A</v>
      </c>
      <c r="X2405" t="e">
        <v>#N/A</v>
      </c>
      <c r="Y2405" s="3" t="e">
        <v>#N/A</v>
      </c>
      <c r="Z2405" s="8" t="e">
        <v>#N/A</v>
      </c>
      <c r="AA2405" s="30" t="e">
        <v>#N/A</v>
      </c>
      <c r="AB2405" t="e">
        <v>#N/A</v>
      </c>
      <c r="AC2405" t="e">
        <v>#N/A</v>
      </c>
      <c r="AD2405" t="e">
        <v>#N/A</v>
      </c>
      <c r="AE2405" t="e">
        <v>#N/A</v>
      </c>
      <c r="AF2405" t="e">
        <v>#N/A</v>
      </c>
    </row>
    <row r="2406" spans="1:32" x14ac:dyDescent="0.25">
      <c r="A2406" t="e">
        <v>#N/A</v>
      </c>
      <c r="B2406" s="33" t="e">
        <v>#N/A</v>
      </c>
      <c r="C2406" t="e">
        <v>#N/A</v>
      </c>
      <c r="D2406" t="e">
        <v>#N/A</v>
      </c>
      <c r="E2406" s="69" t="e">
        <v>#N/A</v>
      </c>
      <c r="F2406" s="3" t="e">
        <v>#N/A</v>
      </c>
      <c r="G2406" s="3" t="e">
        <v>#N/A</v>
      </c>
      <c r="H2406" s="3" t="e">
        <v>#N/A</v>
      </c>
      <c r="I2406" s="80" t="e">
        <v>#N/A</v>
      </c>
      <c r="J2406" s="80" t="e">
        <v>#N/A</v>
      </c>
      <c r="K2406" s="85" t="e">
        <v>#N/A</v>
      </c>
      <c r="L2406" s="9" t="e">
        <v>#N/A</v>
      </c>
      <c r="M2406" s="93" t="e">
        <v>#N/A</v>
      </c>
      <c r="N2406" s="8" t="e">
        <v>#N/A</v>
      </c>
      <c r="O2406" t="e">
        <v>#N/A</v>
      </c>
      <c r="P2406" t="e">
        <v>#N/A</v>
      </c>
      <c r="Q2406" t="e">
        <v>#N/A</v>
      </c>
      <c r="R2406" s="2" t="e">
        <v>#N/A</v>
      </c>
      <c r="S2406" t="e">
        <v>#N/A</v>
      </c>
      <c r="T2406" s="3" t="e">
        <v>#N/A</v>
      </c>
      <c r="U2406" s="3" t="e">
        <v>#N/A</v>
      </c>
      <c r="V2406" t="e">
        <v>#N/A</v>
      </c>
      <c r="W2406" t="e">
        <v>#N/A</v>
      </c>
      <c r="X2406" t="e">
        <v>#N/A</v>
      </c>
      <c r="Y2406" s="3" t="e">
        <v>#N/A</v>
      </c>
      <c r="Z2406" s="8" t="e">
        <v>#N/A</v>
      </c>
      <c r="AA2406" s="30" t="e">
        <v>#N/A</v>
      </c>
      <c r="AB2406" t="e">
        <v>#N/A</v>
      </c>
      <c r="AC2406" t="e">
        <v>#N/A</v>
      </c>
      <c r="AD2406" t="e">
        <v>#N/A</v>
      </c>
      <c r="AE2406" t="e">
        <v>#N/A</v>
      </c>
      <c r="AF2406" t="e">
        <v>#N/A</v>
      </c>
    </row>
    <row r="2407" spans="1:32" x14ac:dyDescent="0.25">
      <c r="A2407" t="e">
        <v>#N/A</v>
      </c>
      <c r="B2407" s="33" t="e">
        <v>#N/A</v>
      </c>
      <c r="C2407" t="e">
        <v>#N/A</v>
      </c>
      <c r="D2407" t="e">
        <v>#N/A</v>
      </c>
      <c r="E2407" s="69" t="e">
        <v>#N/A</v>
      </c>
      <c r="F2407" s="3" t="e">
        <v>#N/A</v>
      </c>
      <c r="G2407" s="3" t="e">
        <v>#N/A</v>
      </c>
      <c r="H2407" s="3" t="e">
        <v>#N/A</v>
      </c>
      <c r="I2407" s="80" t="e">
        <v>#N/A</v>
      </c>
      <c r="J2407" s="80" t="e">
        <v>#N/A</v>
      </c>
      <c r="K2407" s="85" t="e">
        <v>#N/A</v>
      </c>
      <c r="L2407" s="9" t="e">
        <v>#N/A</v>
      </c>
      <c r="M2407" s="93" t="e">
        <v>#N/A</v>
      </c>
      <c r="N2407" s="8" t="e">
        <v>#N/A</v>
      </c>
      <c r="O2407" t="e">
        <v>#N/A</v>
      </c>
      <c r="P2407" t="e">
        <v>#N/A</v>
      </c>
      <c r="Q2407" t="e">
        <v>#N/A</v>
      </c>
      <c r="R2407" s="2" t="e">
        <v>#N/A</v>
      </c>
      <c r="S2407" t="e">
        <v>#N/A</v>
      </c>
      <c r="T2407" s="3" t="e">
        <v>#N/A</v>
      </c>
      <c r="U2407" s="3" t="e">
        <v>#N/A</v>
      </c>
      <c r="V2407" t="e">
        <v>#N/A</v>
      </c>
      <c r="W2407" t="e">
        <v>#N/A</v>
      </c>
      <c r="X2407" t="e">
        <v>#N/A</v>
      </c>
      <c r="Y2407" s="3" t="e">
        <v>#N/A</v>
      </c>
      <c r="Z2407" s="8" t="e">
        <v>#N/A</v>
      </c>
      <c r="AA2407" s="30" t="e">
        <v>#N/A</v>
      </c>
      <c r="AB2407" t="e">
        <v>#N/A</v>
      </c>
      <c r="AC2407" t="e">
        <v>#N/A</v>
      </c>
      <c r="AD2407" t="e">
        <v>#N/A</v>
      </c>
      <c r="AE2407" t="e">
        <v>#N/A</v>
      </c>
      <c r="AF2407" t="e">
        <v>#N/A</v>
      </c>
    </row>
    <row r="2408" spans="1:32" x14ac:dyDescent="0.25">
      <c r="A2408" t="e">
        <v>#N/A</v>
      </c>
      <c r="B2408" s="33" t="e">
        <v>#N/A</v>
      </c>
      <c r="C2408" t="e">
        <v>#N/A</v>
      </c>
      <c r="D2408" t="e">
        <v>#N/A</v>
      </c>
      <c r="E2408" s="69" t="e">
        <v>#N/A</v>
      </c>
      <c r="F2408" s="3" t="e">
        <v>#N/A</v>
      </c>
      <c r="G2408" s="3" t="e">
        <v>#N/A</v>
      </c>
      <c r="H2408" s="3" t="e">
        <v>#N/A</v>
      </c>
      <c r="I2408" s="80" t="e">
        <v>#N/A</v>
      </c>
      <c r="J2408" s="80" t="e">
        <v>#N/A</v>
      </c>
      <c r="K2408" s="85" t="e">
        <v>#N/A</v>
      </c>
      <c r="L2408" s="9" t="e">
        <v>#N/A</v>
      </c>
      <c r="M2408" s="93" t="e">
        <v>#N/A</v>
      </c>
      <c r="N2408" s="8" t="e">
        <v>#N/A</v>
      </c>
      <c r="O2408" t="e">
        <v>#N/A</v>
      </c>
      <c r="P2408" t="e">
        <v>#N/A</v>
      </c>
      <c r="Q2408" t="e">
        <v>#N/A</v>
      </c>
      <c r="R2408" s="2" t="e">
        <v>#N/A</v>
      </c>
      <c r="S2408" t="e">
        <v>#N/A</v>
      </c>
      <c r="T2408" s="3" t="e">
        <v>#N/A</v>
      </c>
      <c r="U2408" s="3" t="e">
        <v>#N/A</v>
      </c>
      <c r="V2408" t="e">
        <v>#N/A</v>
      </c>
      <c r="W2408" t="e">
        <v>#N/A</v>
      </c>
      <c r="X2408" t="e">
        <v>#N/A</v>
      </c>
      <c r="Y2408" s="3" t="e">
        <v>#N/A</v>
      </c>
      <c r="Z2408" s="8" t="e">
        <v>#N/A</v>
      </c>
      <c r="AA2408" s="30" t="e">
        <v>#N/A</v>
      </c>
      <c r="AB2408" t="e">
        <v>#N/A</v>
      </c>
      <c r="AC2408" t="e">
        <v>#N/A</v>
      </c>
      <c r="AD2408" t="e">
        <v>#N/A</v>
      </c>
      <c r="AE2408" t="e">
        <v>#N/A</v>
      </c>
      <c r="AF2408" t="e">
        <v>#N/A</v>
      </c>
    </row>
    <row r="2409" spans="1:32" x14ac:dyDescent="0.25">
      <c r="A2409" t="e">
        <v>#N/A</v>
      </c>
      <c r="B2409" s="33" t="e">
        <v>#N/A</v>
      </c>
      <c r="C2409" t="e">
        <v>#N/A</v>
      </c>
      <c r="D2409" t="e">
        <v>#N/A</v>
      </c>
      <c r="E2409" s="69" t="e">
        <v>#N/A</v>
      </c>
      <c r="F2409" s="3" t="e">
        <v>#N/A</v>
      </c>
      <c r="G2409" s="3" t="e">
        <v>#N/A</v>
      </c>
      <c r="H2409" s="3" t="e">
        <v>#N/A</v>
      </c>
      <c r="I2409" s="80" t="e">
        <v>#N/A</v>
      </c>
      <c r="J2409" s="80" t="e">
        <v>#N/A</v>
      </c>
      <c r="K2409" s="85" t="e">
        <v>#N/A</v>
      </c>
      <c r="L2409" s="9" t="e">
        <v>#N/A</v>
      </c>
      <c r="M2409" s="93" t="e">
        <v>#N/A</v>
      </c>
      <c r="N2409" s="8" t="e">
        <v>#N/A</v>
      </c>
      <c r="O2409" t="e">
        <v>#N/A</v>
      </c>
      <c r="P2409" t="e">
        <v>#N/A</v>
      </c>
      <c r="Q2409" t="e">
        <v>#N/A</v>
      </c>
      <c r="R2409" s="2" t="e">
        <v>#N/A</v>
      </c>
      <c r="S2409" t="e">
        <v>#N/A</v>
      </c>
      <c r="T2409" s="3" t="e">
        <v>#N/A</v>
      </c>
      <c r="U2409" s="3" t="e">
        <v>#N/A</v>
      </c>
      <c r="V2409" t="e">
        <v>#N/A</v>
      </c>
      <c r="W2409" t="e">
        <v>#N/A</v>
      </c>
      <c r="X2409" t="e">
        <v>#N/A</v>
      </c>
      <c r="Y2409" s="3" t="e">
        <v>#N/A</v>
      </c>
      <c r="Z2409" s="8" t="e">
        <v>#N/A</v>
      </c>
      <c r="AA2409" s="30" t="e">
        <v>#N/A</v>
      </c>
      <c r="AB2409" t="e">
        <v>#N/A</v>
      </c>
      <c r="AC2409" t="e">
        <v>#N/A</v>
      </c>
      <c r="AD2409" t="e">
        <v>#N/A</v>
      </c>
      <c r="AE2409" t="e">
        <v>#N/A</v>
      </c>
      <c r="AF2409" t="e">
        <v>#N/A</v>
      </c>
    </row>
    <row r="2410" spans="1:32" x14ac:dyDescent="0.25">
      <c r="A2410" t="e">
        <v>#N/A</v>
      </c>
      <c r="B2410" s="33" t="e">
        <v>#N/A</v>
      </c>
      <c r="C2410" t="e">
        <v>#N/A</v>
      </c>
      <c r="D2410" t="e">
        <v>#N/A</v>
      </c>
      <c r="E2410" s="69" t="e">
        <v>#N/A</v>
      </c>
      <c r="F2410" s="3" t="e">
        <v>#N/A</v>
      </c>
      <c r="G2410" s="3" t="e">
        <v>#N/A</v>
      </c>
      <c r="H2410" s="3" t="e">
        <v>#N/A</v>
      </c>
      <c r="I2410" s="80" t="e">
        <v>#N/A</v>
      </c>
      <c r="J2410" s="80" t="e">
        <v>#N/A</v>
      </c>
      <c r="K2410" s="85" t="e">
        <v>#N/A</v>
      </c>
      <c r="L2410" s="9" t="e">
        <v>#N/A</v>
      </c>
      <c r="M2410" s="93" t="e">
        <v>#N/A</v>
      </c>
      <c r="N2410" s="8" t="e">
        <v>#N/A</v>
      </c>
      <c r="O2410" t="e">
        <v>#N/A</v>
      </c>
      <c r="P2410" t="e">
        <v>#N/A</v>
      </c>
      <c r="Q2410" t="e">
        <v>#N/A</v>
      </c>
      <c r="R2410" s="2" t="e">
        <v>#N/A</v>
      </c>
      <c r="S2410" t="e">
        <v>#N/A</v>
      </c>
      <c r="T2410" s="3" t="e">
        <v>#N/A</v>
      </c>
      <c r="U2410" s="3" t="e">
        <v>#N/A</v>
      </c>
      <c r="V2410" t="e">
        <v>#N/A</v>
      </c>
      <c r="W2410" t="e">
        <v>#N/A</v>
      </c>
      <c r="X2410" t="e">
        <v>#N/A</v>
      </c>
      <c r="Y2410" s="3" t="e">
        <v>#N/A</v>
      </c>
      <c r="Z2410" s="8" t="e">
        <v>#N/A</v>
      </c>
      <c r="AA2410" s="30" t="e">
        <v>#N/A</v>
      </c>
      <c r="AB2410" t="e">
        <v>#N/A</v>
      </c>
      <c r="AC2410" t="e">
        <v>#N/A</v>
      </c>
      <c r="AD2410" t="e">
        <v>#N/A</v>
      </c>
      <c r="AE2410" t="e">
        <v>#N/A</v>
      </c>
      <c r="AF2410" t="e">
        <v>#N/A</v>
      </c>
    </row>
    <row r="2411" spans="1:32" x14ac:dyDescent="0.25">
      <c r="A2411" t="e">
        <v>#N/A</v>
      </c>
      <c r="B2411" s="33" t="e">
        <v>#N/A</v>
      </c>
      <c r="C2411" t="e">
        <v>#N/A</v>
      </c>
      <c r="D2411" t="e">
        <v>#N/A</v>
      </c>
      <c r="E2411" s="69" t="e">
        <v>#N/A</v>
      </c>
      <c r="F2411" s="3" t="e">
        <v>#N/A</v>
      </c>
      <c r="G2411" s="3" t="e">
        <v>#N/A</v>
      </c>
      <c r="H2411" s="3" t="e">
        <v>#N/A</v>
      </c>
      <c r="I2411" s="80" t="e">
        <v>#N/A</v>
      </c>
      <c r="J2411" s="80" t="e">
        <v>#N/A</v>
      </c>
      <c r="K2411" s="85" t="e">
        <v>#N/A</v>
      </c>
      <c r="L2411" s="9" t="e">
        <v>#N/A</v>
      </c>
      <c r="M2411" s="93" t="e">
        <v>#N/A</v>
      </c>
      <c r="N2411" s="8" t="e">
        <v>#N/A</v>
      </c>
      <c r="O2411" t="e">
        <v>#N/A</v>
      </c>
      <c r="P2411" t="e">
        <v>#N/A</v>
      </c>
      <c r="Q2411" t="e">
        <v>#N/A</v>
      </c>
      <c r="R2411" s="2" t="e">
        <v>#N/A</v>
      </c>
      <c r="S2411" t="e">
        <v>#N/A</v>
      </c>
      <c r="T2411" s="3" t="e">
        <v>#N/A</v>
      </c>
      <c r="U2411" s="3" t="e">
        <v>#N/A</v>
      </c>
      <c r="V2411" t="e">
        <v>#N/A</v>
      </c>
      <c r="W2411" t="e">
        <v>#N/A</v>
      </c>
      <c r="X2411" t="e">
        <v>#N/A</v>
      </c>
      <c r="Y2411" s="3" t="e">
        <v>#N/A</v>
      </c>
      <c r="Z2411" s="8" t="e">
        <v>#N/A</v>
      </c>
      <c r="AA2411" s="30" t="e">
        <v>#N/A</v>
      </c>
      <c r="AB2411" t="e">
        <v>#N/A</v>
      </c>
      <c r="AC2411" t="e">
        <v>#N/A</v>
      </c>
      <c r="AD2411" t="e">
        <v>#N/A</v>
      </c>
      <c r="AE2411" t="e">
        <v>#N/A</v>
      </c>
      <c r="AF2411" t="e">
        <v>#N/A</v>
      </c>
    </row>
    <row r="2412" spans="1:32" x14ac:dyDescent="0.25">
      <c r="A2412" t="e">
        <v>#N/A</v>
      </c>
      <c r="B2412" s="33" t="e">
        <v>#N/A</v>
      </c>
      <c r="C2412" t="e">
        <v>#N/A</v>
      </c>
      <c r="D2412" t="e">
        <v>#N/A</v>
      </c>
      <c r="E2412" s="69" t="e">
        <v>#N/A</v>
      </c>
      <c r="F2412" s="3" t="e">
        <v>#N/A</v>
      </c>
      <c r="G2412" s="3" t="e">
        <v>#N/A</v>
      </c>
      <c r="H2412" s="3" t="e">
        <v>#N/A</v>
      </c>
      <c r="I2412" s="80" t="e">
        <v>#N/A</v>
      </c>
      <c r="J2412" s="80" t="e">
        <v>#N/A</v>
      </c>
      <c r="K2412" s="85" t="e">
        <v>#N/A</v>
      </c>
      <c r="L2412" s="9" t="e">
        <v>#N/A</v>
      </c>
      <c r="M2412" s="93" t="e">
        <v>#N/A</v>
      </c>
      <c r="N2412" s="8" t="e">
        <v>#N/A</v>
      </c>
      <c r="O2412" t="e">
        <v>#N/A</v>
      </c>
      <c r="P2412" t="e">
        <v>#N/A</v>
      </c>
      <c r="Q2412" t="e">
        <v>#N/A</v>
      </c>
      <c r="R2412" s="2" t="e">
        <v>#N/A</v>
      </c>
      <c r="S2412" t="e">
        <v>#N/A</v>
      </c>
      <c r="T2412" s="3" t="e">
        <v>#N/A</v>
      </c>
      <c r="U2412" s="3" t="e">
        <v>#N/A</v>
      </c>
      <c r="V2412" t="e">
        <v>#N/A</v>
      </c>
      <c r="W2412" t="e">
        <v>#N/A</v>
      </c>
      <c r="X2412" t="e">
        <v>#N/A</v>
      </c>
      <c r="Y2412" s="3" t="e">
        <v>#N/A</v>
      </c>
      <c r="Z2412" s="8" t="e">
        <v>#N/A</v>
      </c>
      <c r="AA2412" s="30" t="e">
        <v>#N/A</v>
      </c>
      <c r="AB2412" t="e">
        <v>#N/A</v>
      </c>
      <c r="AC2412" t="e">
        <v>#N/A</v>
      </c>
      <c r="AD2412" t="e">
        <v>#N/A</v>
      </c>
      <c r="AE2412" t="e">
        <v>#N/A</v>
      </c>
      <c r="AF2412" t="e">
        <v>#N/A</v>
      </c>
    </row>
    <row r="2413" spans="1:32" x14ac:dyDescent="0.25">
      <c r="A2413" t="e">
        <v>#N/A</v>
      </c>
      <c r="B2413" s="33" t="e">
        <v>#N/A</v>
      </c>
      <c r="C2413" t="e">
        <v>#N/A</v>
      </c>
      <c r="D2413" t="e">
        <v>#N/A</v>
      </c>
      <c r="E2413" s="69" t="e">
        <v>#N/A</v>
      </c>
      <c r="F2413" s="3" t="e">
        <v>#N/A</v>
      </c>
      <c r="G2413" s="3" t="e">
        <v>#N/A</v>
      </c>
      <c r="H2413" s="3" t="e">
        <v>#N/A</v>
      </c>
      <c r="I2413" s="80" t="e">
        <v>#N/A</v>
      </c>
      <c r="J2413" s="80" t="e">
        <v>#N/A</v>
      </c>
      <c r="K2413" s="85" t="e">
        <v>#N/A</v>
      </c>
      <c r="L2413" s="9" t="e">
        <v>#N/A</v>
      </c>
      <c r="M2413" s="93" t="e">
        <v>#N/A</v>
      </c>
      <c r="N2413" s="8" t="e">
        <v>#N/A</v>
      </c>
      <c r="O2413" t="e">
        <v>#N/A</v>
      </c>
      <c r="P2413" t="e">
        <v>#N/A</v>
      </c>
      <c r="Q2413" t="e">
        <v>#N/A</v>
      </c>
      <c r="R2413" s="2" t="e">
        <v>#N/A</v>
      </c>
      <c r="S2413" t="e">
        <v>#N/A</v>
      </c>
      <c r="T2413" s="3" t="e">
        <v>#N/A</v>
      </c>
      <c r="U2413" s="3" t="e">
        <v>#N/A</v>
      </c>
      <c r="V2413" t="e">
        <v>#N/A</v>
      </c>
      <c r="W2413" t="e">
        <v>#N/A</v>
      </c>
      <c r="X2413" t="e">
        <v>#N/A</v>
      </c>
      <c r="Y2413" s="3" t="e">
        <v>#N/A</v>
      </c>
      <c r="Z2413" s="8" t="e">
        <v>#N/A</v>
      </c>
      <c r="AA2413" s="30" t="e">
        <v>#N/A</v>
      </c>
      <c r="AB2413" t="e">
        <v>#N/A</v>
      </c>
      <c r="AC2413" t="e">
        <v>#N/A</v>
      </c>
      <c r="AD2413" t="e">
        <v>#N/A</v>
      </c>
      <c r="AE2413" t="e">
        <v>#N/A</v>
      </c>
      <c r="AF2413" t="e">
        <v>#N/A</v>
      </c>
    </row>
    <row r="2414" spans="1:32" x14ac:dyDescent="0.25">
      <c r="A2414" t="e">
        <v>#N/A</v>
      </c>
      <c r="B2414" s="33" t="e">
        <v>#N/A</v>
      </c>
      <c r="C2414" t="e">
        <v>#N/A</v>
      </c>
      <c r="D2414" t="e">
        <v>#N/A</v>
      </c>
      <c r="E2414" s="69" t="e">
        <v>#N/A</v>
      </c>
      <c r="F2414" s="3" t="e">
        <v>#N/A</v>
      </c>
      <c r="G2414" s="3" t="e">
        <v>#N/A</v>
      </c>
      <c r="H2414" s="3" t="e">
        <v>#N/A</v>
      </c>
      <c r="I2414" s="80" t="e">
        <v>#N/A</v>
      </c>
      <c r="J2414" s="80" t="e">
        <v>#N/A</v>
      </c>
      <c r="K2414" s="85" t="e">
        <v>#N/A</v>
      </c>
      <c r="L2414" s="9" t="e">
        <v>#N/A</v>
      </c>
      <c r="M2414" s="93" t="e">
        <v>#N/A</v>
      </c>
      <c r="N2414" s="8" t="e">
        <v>#N/A</v>
      </c>
      <c r="O2414" t="e">
        <v>#N/A</v>
      </c>
      <c r="P2414" t="e">
        <v>#N/A</v>
      </c>
      <c r="Q2414" t="e">
        <v>#N/A</v>
      </c>
      <c r="R2414" s="2" t="e">
        <v>#N/A</v>
      </c>
      <c r="S2414" t="e">
        <v>#N/A</v>
      </c>
      <c r="T2414" s="3" t="e">
        <v>#N/A</v>
      </c>
      <c r="U2414" s="3" t="e">
        <v>#N/A</v>
      </c>
      <c r="V2414" t="e">
        <v>#N/A</v>
      </c>
      <c r="W2414" t="e">
        <v>#N/A</v>
      </c>
      <c r="X2414" t="e">
        <v>#N/A</v>
      </c>
      <c r="Y2414" s="3" t="e">
        <v>#N/A</v>
      </c>
      <c r="Z2414" s="8" t="e">
        <v>#N/A</v>
      </c>
      <c r="AA2414" s="30" t="e">
        <v>#N/A</v>
      </c>
      <c r="AB2414" t="e">
        <v>#N/A</v>
      </c>
      <c r="AC2414" t="e">
        <v>#N/A</v>
      </c>
      <c r="AD2414" t="e">
        <v>#N/A</v>
      </c>
      <c r="AE2414" t="e">
        <v>#N/A</v>
      </c>
      <c r="AF2414" t="e">
        <v>#N/A</v>
      </c>
    </row>
    <row r="2415" spans="1:32" x14ac:dyDescent="0.25">
      <c r="A2415" t="e">
        <v>#N/A</v>
      </c>
      <c r="B2415" s="33" t="e">
        <v>#N/A</v>
      </c>
      <c r="C2415" t="e">
        <v>#N/A</v>
      </c>
      <c r="D2415" t="e">
        <v>#N/A</v>
      </c>
      <c r="E2415" s="69" t="e">
        <v>#N/A</v>
      </c>
      <c r="F2415" s="3" t="e">
        <v>#N/A</v>
      </c>
      <c r="G2415" s="3" t="e">
        <v>#N/A</v>
      </c>
      <c r="H2415" s="3" t="e">
        <v>#N/A</v>
      </c>
      <c r="I2415" s="80" t="e">
        <v>#N/A</v>
      </c>
      <c r="J2415" s="80" t="e">
        <v>#N/A</v>
      </c>
      <c r="K2415" s="85" t="e">
        <v>#N/A</v>
      </c>
      <c r="L2415" s="9" t="e">
        <v>#N/A</v>
      </c>
      <c r="M2415" s="93" t="e">
        <v>#N/A</v>
      </c>
      <c r="N2415" s="8" t="e">
        <v>#N/A</v>
      </c>
      <c r="O2415" t="e">
        <v>#N/A</v>
      </c>
      <c r="P2415" t="e">
        <v>#N/A</v>
      </c>
      <c r="Q2415" t="e">
        <v>#N/A</v>
      </c>
      <c r="R2415" s="2" t="e">
        <v>#N/A</v>
      </c>
      <c r="S2415" t="e">
        <v>#N/A</v>
      </c>
      <c r="T2415" s="3" t="e">
        <v>#N/A</v>
      </c>
      <c r="U2415" s="3" t="e">
        <v>#N/A</v>
      </c>
      <c r="V2415" t="e">
        <v>#N/A</v>
      </c>
      <c r="W2415" t="e">
        <v>#N/A</v>
      </c>
      <c r="X2415" t="e">
        <v>#N/A</v>
      </c>
      <c r="Y2415" s="3" t="e">
        <v>#N/A</v>
      </c>
      <c r="Z2415" s="8" t="e">
        <v>#N/A</v>
      </c>
      <c r="AA2415" s="30" t="e">
        <v>#N/A</v>
      </c>
      <c r="AB2415" t="e">
        <v>#N/A</v>
      </c>
      <c r="AC2415" t="e">
        <v>#N/A</v>
      </c>
      <c r="AD2415" t="e">
        <v>#N/A</v>
      </c>
      <c r="AE2415" t="e">
        <v>#N/A</v>
      </c>
      <c r="AF2415" t="e">
        <v>#N/A</v>
      </c>
    </row>
    <row r="2416" spans="1:32" x14ac:dyDescent="0.25">
      <c r="A2416" t="e">
        <v>#N/A</v>
      </c>
      <c r="B2416" s="33" t="e">
        <v>#N/A</v>
      </c>
      <c r="C2416" t="e">
        <v>#N/A</v>
      </c>
      <c r="D2416" t="e">
        <v>#N/A</v>
      </c>
      <c r="E2416" s="69" t="e">
        <v>#N/A</v>
      </c>
      <c r="F2416" s="3" t="e">
        <v>#N/A</v>
      </c>
      <c r="G2416" s="3" t="e">
        <v>#N/A</v>
      </c>
      <c r="H2416" s="3" t="e">
        <v>#N/A</v>
      </c>
      <c r="I2416" s="80" t="e">
        <v>#N/A</v>
      </c>
      <c r="J2416" s="80" t="e">
        <v>#N/A</v>
      </c>
      <c r="K2416" s="85" t="e">
        <v>#N/A</v>
      </c>
      <c r="L2416" s="9" t="e">
        <v>#N/A</v>
      </c>
      <c r="M2416" s="93" t="e">
        <v>#N/A</v>
      </c>
      <c r="N2416" s="8" t="e">
        <v>#N/A</v>
      </c>
      <c r="O2416" t="e">
        <v>#N/A</v>
      </c>
      <c r="P2416" t="e">
        <v>#N/A</v>
      </c>
      <c r="Q2416" t="e">
        <v>#N/A</v>
      </c>
      <c r="R2416" s="2" t="e">
        <v>#N/A</v>
      </c>
      <c r="S2416" t="e">
        <v>#N/A</v>
      </c>
      <c r="T2416" s="3" t="e">
        <v>#N/A</v>
      </c>
      <c r="U2416" s="3" t="e">
        <v>#N/A</v>
      </c>
      <c r="V2416" t="e">
        <v>#N/A</v>
      </c>
      <c r="W2416" t="e">
        <v>#N/A</v>
      </c>
      <c r="X2416" t="e">
        <v>#N/A</v>
      </c>
      <c r="Y2416" s="3" t="e">
        <v>#N/A</v>
      </c>
      <c r="Z2416" s="8" t="e">
        <v>#N/A</v>
      </c>
      <c r="AA2416" s="30" t="e">
        <v>#N/A</v>
      </c>
      <c r="AB2416" t="e">
        <v>#N/A</v>
      </c>
      <c r="AC2416" t="e">
        <v>#N/A</v>
      </c>
      <c r="AD2416" t="e">
        <v>#N/A</v>
      </c>
      <c r="AE2416" t="e">
        <v>#N/A</v>
      </c>
      <c r="AF2416" t="e">
        <v>#N/A</v>
      </c>
    </row>
    <row r="2417" spans="1:32" x14ac:dyDescent="0.25">
      <c r="A2417" t="e">
        <v>#N/A</v>
      </c>
      <c r="B2417" s="33" t="e">
        <v>#N/A</v>
      </c>
      <c r="C2417" t="e">
        <v>#N/A</v>
      </c>
      <c r="D2417" t="e">
        <v>#N/A</v>
      </c>
      <c r="E2417" s="69" t="e">
        <v>#N/A</v>
      </c>
      <c r="F2417" s="3" t="e">
        <v>#N/A</v>
      </c>
      <c r="G2417" s="3" t="e">
        <v>#N/A</v>
      </c>
      <c r="H2417" s="3" t="e">
        <v>#N/A</v>
      </c>
      <c r="I2417" s="80" t="e">
        <v>#N/A</v>
      </c>
      <c r="J2417" s="80" t="e">
        <v>#N/A</v>
      </c>
      <c r="K2417" s="85" t="e">
        <v>#N/A</v>
      </c>
      <c r="L2417" s="9" t="e">
        <v>#N/A</v>
      </c>
      <c r="M2417" s="93" t="e">
        <v>#N/A</v>
      </c>
      <c r="N2417" s="8" t="e">
        <v>#N/A</v>
      </c>
      <c r="O2417" t="e">
        <v>#N/A</v>
      </c>
      <c r="P2417" t="e">
        <v>#N/A</v>
      </c>
      <c r="Q2417" t="e">
        <v>#N/A</v>
      </c>
      <c r="R2417" s="2" t="e">
        <v>#N/A</v>
      </c>
      <c r="S2417" t="e">
        <v>#N/A</v>
      </c>
      <c r="T2417" s="3" t="e">
        <v>#N/A</v>
      </c>
      <c r="U2417" s="3" t="e">
        <v>#N/A</v>
      </c>
      <c r="V2417" t="e">
        <v>#N/A</v>
      </c>
      <c r="W2417" t="e">
        <v>#N/A</v>
      </c>
      <c r="X2417" t="e">
        <v>#N/A</v>
      </c>
      <c r="Y2417" s="3" t="e">
        <v>#N/A</v>
      </c>
      <c r="Z2417" s="8" t="e">
        <v>#N/A</v>
      </c>
      <c r="AA2417" s="30" t="e">
        <v>#N/A</v>
      </c>
      <c r="AB2417" t="e">
        <v>#N/A</v>
      </c>
      <c r="AC2417" t="e">
        <v>#N/A</v>
      </c>
      <c r="AD2417" t="e">
        <v>#N/A</v>
      </c>
      <c r="AE2417" t="e">
        <v>#N/A</v>
      </c>
      <c r="AF2417" t="e">
        <v>#N/A</v>
      </c>
    </row>
    <row r="2418" spans="1:32" x14ac:dyDescent="0.25">
      <c r="A2418" t="e">
        <v>#N/A</v>
      </c>
      <c r="B2418" s="33" t="e">
        <v>#N/A</v>
      </c>
      <c r="C2418" t="e">
        <v>#N/A</v>
      </c>
      <c r="D2418" t="e">
        <v>#N/A</v>
      </c>
      <c r="E2418" s="69" t="e">
        <v>#N/A</v>
      </c>
      <c r="F2418" s="3" t="e">
        <v>#N/A</v>
      </c>
      <c r="G2418" s="3" t="e">
        <v>#N/A</v>
      </c>
      <c r="H2418" s="3" t="e">
        <v>#N/A</v>
      </c>
      <c r="I2418" s="80" t="e">
        <v>#N/A</v>
      </c>
      <c r="J2418" s="80" t="e">
        <v>#N/A</v>
      </c>
      <c r="K2418" s="85" t="e">
        <v>#N/A</v>
      </c>
      <c r="L2418" s="9" t="e">
        <v>#N/A</v>
      </c>
      <c r="M2418" s="93" t="e">
        <v>#N/A</v>
      </c>
      <c r="N2418" s="8" t="e">
        <v>#N/A</v>
      </c>
      <c r="O2418" t="e">
        <v>#N/A</v>
      </c>
      <c r="P2418" t="e">
        <v>#N/A</v>
      </c>
      <c r="Q2418" t="e">
        <v>#N/A</v>
      </c>
      <c r="R2418" s="2" t="e">
        <v>#N/A</v>
      </c>
      <c r="S2418" t="e">
        <v>#N/A</v>
      </c>
      <c r="T2418" s="3" t="e">
        <v>#N/A</v>
      </c>
      <c r="U2418" s="3" t="e">
        <v>#N/A</v>
      </c>
      <c r="V2418" t="e">
        <v>#N/A</v>
      </c>
      <c r="W2418" t="e">
        <v>#N/A</v>
      </c>
      <c r="X2418" t="e">
        <v>#N/A</v>
      </c>
      <c r="Y2418" s="3" t="e">
        <v>#N/A</v>
      </c>
      <c r="Z2418" s="8" t="e">
        <v>#N/A</v>
      </c>
      <c r="AA2418" s="30" t="e">
        <v>#N/A</v>
      </c>
      <c r="AB2418" t="e">
        <v>#N/A</v>
      </c>
      <c r="AC2418" t="e">
        <v>#N/A</v>
      </c>
      <c r="AD2418" t="e">
        <v>#N/A</v>
      </c>
      <c r="AE2418" t="e">
        <v>#N/A</v>
      </c>
      <c r="AF2418" t="e">
        <v>#N/A</v>
      </c>
    </row>
    <row r="2419" spans="1:32" x14ac:dyDescent="0.25">
      <c r="A2419" t="e">
        <v>#N/A</v>
      </c>
      <c r="B2419" s="33" t="e">
        <v>#N/A</v>
      </c>
      <c r="C2419" t="e">
        <v>#N/A</v>
      </c>
      <c r="D2419" t="e">
        <v>#N/A</v>
      </c>
      <c r="E2419" s="69" t="e">
        <v>#N/A</v>
      </c>
      <c r="F2419" s="3" t="e">
        <v>#N/A</v>
      </c>
      <c r="G2419" s="3" t="e">
        <v>#N/A</v>
      </c>
      <c r="H2419" s="3" t="e">
        <v>#N/A</v>
      </c>
      <c r="I2419" s="80" t="e">
        <v>#N/A</v>
      </c>
      <c r="J2419" s="80" t="e">
        <v>#N/A</v>
      </c>
      <c r="K2419" s="85" t="e">
        <v>#N/A</v>
      </c>
      <c r="L2419" s="9" t="e">
        <v>#N/A</v>
      </c>
      <c r="M2419" s="93" t="e">
        <v>#N/A</v>
      </c>
      <c r="N2419" s="8" t="e">
        <v>#N/A</v>
      </c>
      <c r="O2419" t="e">
        <v>#N/A</v>
      </c>
      <c r="P2419" t="e">
        <v>#N/A</v>
      </c>
      <c r="Q2419" t="e">
        <v>#N/A</v>
      </c>
      <c r="R2419" s="2" t="e">
        <v>#N/A</v>
      </c>
      <c r="S2419" t="e">
        <v>#N/A</v>
      </c>
      <c r="T2419" s="3" t="e">
        <v>#N/A</v>
      </c>
      <c r="U2419" s="3" t="e">
        <v>#N/A</v>
      </c>
      <c r="V2419" t="e">
        <v>#N/A</v>
      </c>
      <c r="W2419" t="e">
        <v>#N/A</v>
      </c>
      <c r="X2419" t="e">
        <v>#N/A</v>
      </c>
      <c r="Y2419" s="3" t="e">
        <v>#N/A</v>
      </c>
      <c r="Z2419" s="8" t="e">
        <v>#N/A</v>
      </c>
      <c r="AA2419" s="30" t="e">
        <v>#N/A</v>
      </c>
      <c r="AB2419" t="e">
        <v>#N/A</v>
      </c>
      <c r="AC2419" t="e">
        <v>#N/A</v>
      </c>
      <c r="AD2419" t="e">
        <v>#N/A</v>
      </c>
      <c r="AE2419" t="e">
        <v>#N/A</v>
      </c>
      <c r="AF2419" t="e">
        <v>#N/A</v>
      </c>
    </row>
    <row r="2420" spans="1:32" x14ac:dyDescent="0.25">
      <c r="A2420" t="e">
        <v>#N/A</v>
      </c>
      <c r="B2420" s="33" t="e">
        <v>#N/A</v>
      </c>
      <c r="C2420" t="e">
        <v>#N/A</v>
      </c>
      <c r="D2420" t="e">
        <v>#N/A</v>
      </c>
      <c r="E2420" s="69" t="e">
        <v>#N/A</v>
      </c>
      <c r="F2420" s="3" t="e">
        <v>#N/A</v>
      </c>
      <c r="G2420" s="3" t="e">
        <v>#N/A</v>
      </c>
      <c r="H2420" s="3" t="e">
        <v>#N/A</v>
      </c>
      <c r="I2420" s="80" t="e">
        <v>#N/A</v>
      </c>
      <c r="J2420" s="80" t="e">
        <v>#N/A</v>
      </c>
      <c r="K2420" s="85" t="e">
        <v>#N/A</v>
      </c>
      <c r="L2420" s="9" t="e">
        <v>#N/A</v>
      </c>
      <c r="M2420" s="93" t="e">
        <v>#N/A</v>
      </c>
      <c r="N2420" s="8" t="e">
        <v>#N/A</v>
      </c>
      <c r="O2420" t="e">
        <v>#N/A</v>
      </c>
      <c r="P2420" t="e">
        <v>#N/A</v>
      </c>
      <c r="Q2420" t="e">
        <v>#N/A</v>
      </c>
      <c r="R2420" s="2" t="e">
        <v>#N/A</v>
      </c>
      <c r="S2420" t="e">
        <v>#N/A</v>
      </c>
      <c r="T2420" s="3" t="e">
        <v>#N/A</v>
      </c>
      <c r="U2420" s="3" t="e">
        <v>#N/A</v>
      </c>
      <c r="V2420" t="e">
        <v>#N/A</v>
      </c>
      <c r="W2420" t="e">
        <v>#N/A</v>
      </c>
      <c r="X2420" t="e">
        <v>#N/A</v>
      </c>
      <c r="Y2420" s="3" t="e">
        <v>#N/A</v>
      </c>
      <c r="Z2420" s="8" t="e">
        <v>#N/A</v>
      </c>
      <c r="AA2420" s="30" t="e">
        <v>#N/A</v>
      </c>
      <c r="AB2420" t="e">
        <v>#N/A</v>
      </c>
      <c r="AC2420" t="e">
        <v>#N/A</v>
      </c>
      <c r="AD2420" t="e">
        <v>#N/A</v>
      </c>
      <c r="AE2420" t="e">
        <v>#N/A</v>
      </c>
      <c r="AF2420" t="e">
        <v>#N/A</v>
      </c>
    </row>
    <row r="2421" spans="1:32" x14ac:dyDescent="0.25">
      <c r="A2421" t="e">
        <v>#N/A</v>
      </c>
      <c r="B2421" s="33" t="e">
        <v>#N/A</v>
      </c>
      <c r="C2421" t="e">
        <v>#N/A</v>
      </c>
      <c r="D2421" t="e">
        <v>#N/A</v>
      </c>
      <c r="E2421" s="69" t="e">
        <v>#N/A</v>
      </c>
      <c r="F2421" s="3" t="e">
        <v>#N/A</v>
      </c>
      <c r="G2421" s="3" t="e">
        <v>#N/A</v>
      </c>
      <c r="H2421" s="3" t="e">
        <v>#N/A</v>
      </c>
      <c r="I2421" s="80" t="e">
        <v>#N/A</v>
      </c>
      <c r="J2421" s="80" t="e">
        <v>#N/A</v>
      </c>
      <c r="K2421" s="85" t="e">
        <v>#N/A</v>
      </c>
      <c r="L2421" s="9" t="e">
        <v>#N/A</v>
      </c>
      <c r="M2421" s="93" t="e">
        <v>#N/A</v>
      </c>
      <c r="N2421" s="8" t="e">
        <v>#N/A</v>
      </c>
      <c r="O2421" t="e">
        <v>#N/A</v>
      </c>
      <c r="P2421" t="e">
        <v>#N/A</v>
      </c>
      <c r="Q2421" t="e">
        <v>#N/A</v>
      </c>
      <c r="R2421" s="2" t="e">
        <v>#N/A</v>
      </c>
      <c r="S2421" t="e">
        <v>#N/A</v>
      </c>
      <c r="T2421" s="3" t="e">
        <v>#N/A</v>
      </c>
      <c r="U2421" s="3" t="e">
        <v>#N/A</v>
      </c>
      <c r="V2421" t="e">
        <v>#N/A</v>
      </c>
      <c r="W2421" t="e">
        <v>#N/A</v>
      </c>
      <c r="X2421" t="e">
        <v>#N/A</v>
      </c>
      <c r="Y2421" s="3" t="e">
        <v>#N/A</v>
      </c>
      <c r="Z2421" s="8" t="e">
        <v>#N/A</v>
      </c>
      <c r="AA2421" s="30" t="e">
        <v>#N/A</v>
      </c>
      <c r="AB2421" t="e">
        <v>#N/A</v>
      </c>
      <c r="AC2421" t="e">
        <v>#N/A</v>
      </c>
      <c r="AD2421" t="e">
        <v>#N/A</v>
      </c>
      <c r="AE2421" t="e">
        <v>#N/A</v>
      </c>
      <c r="AF2421" t="e">
        <v>#N/A</v>
      </c>
    </row>
    <row r="2422" spans="1:32" x14ac:dyDescent="0.25">
      <c r="A2422" t="e">
        <v>#N/A</v>
      </c>
      <c r="B2422" s="33" t="e">
        <v>#N/A</v>
      </c>
      <c r="C2422" t="e">
        <v>#N/A</v>
      </c>
      <c r="D2422" t="e">
        <v>#N/A</v>
      </c>
      <c r="E2422" s="69" t="e">
        <v>#N/A</v>
      </c>
      <c r="F2422" s="3" t="e">
        <v>#N/A</v>
      </c>
      <c r="G2422" s="3" t="e">
        <v>#N/A</v>
      </c>
      <c r="H2422" s="3" t="e">
        <v>#N/A</v>
      </c>
      <c r="I2422" s="80" t="e">
        <v>#N/A</v>
      </c>
      <c r="J2422" s="80" t="e">
        <v>#N/A</v>
      </c>
      <c r="K2422" s="85" t="e">
        <v>#N/A</v>
      </c>
      <c r="L2422" s="9" t="e">
        <v>#N/A</v>
      </c>
      <c r="M2422" s="93" t="e">
        <v>#N/A</v>
      </c>
      <c r="N2422" s="8" t="e">
        <v>#N/A</v>
      </c>
      <c r="O2422" t="e">
        <v>#N/A</v>
      </c>
      <c r="P2422" t="e">
        <v>#N/A</v>
      </c>
      <c r="Q2422" t="e">
        <v>#N/A</v>
      </c>
      <c r="R2422" s="2" t="e">
        <v>#N/A</v>
      </c>
      <c r="S2422" t="e">
        <v>#N/A</v>
      </c>
      <c r="T2422" s="3" t="e">
        <v>#N/A</v>
      </c>
      <c r="U2422" s="3" t="e">
        <v>#N/A</v>
      </c>
      <c r="V2422" t="e">
        <v>#N/A</v>
      </c>
      <c r="W2422" t="e">
        <v>#N/A</v>
      </c>
      <c r="X2422" t="e">
        <v>#N/A</v>
      </c>
      <c r="Y2422" s="3" t="e">
        <v>#N/A</v>
      </c>
      <c r="Z2422" s="8" t="e">
        <v>#N/A</v>
      </c>
      <c r="AA2422" s="30" t="e">
        <v>#N/A</v>
      </c>
      <c r="AB2422" t="e">
        <v>#N/A</v>
      </c>
      <c r="AC2422" t="e">
        <v>#N/A</v>
      </c>
      <c r="AD2422" t="e">
        <v>#N/A</v>
      </c>
      <c r="AE2422" t="e">
        <v>#N/A</v>
      </c>
      <c r="AF2422" t="e">
        <v>#N/A</v>
      </c>
    </row>
    <row r="2423" spans="1:32" x14ac:dyDescent="0.25">
      <c r="A2423" t="e">
        <v>#N/A</v>
      </c>
      <c r="B2423" s="33" t="e">
        <v>#N/A</v>
      </c>
      <c r="C2423" t="e">
        <v>#N/A</v>
      </c>
      <c r="D2423" t="e">
        <v>#N/A</v>
      </c>
      <c r="E2423" s="69" t="e">
        <v>#N/A</v>
      </c>
      <c r="F2423" s="3" t="e">
        <v>#N/A</v>
      </c>
      <c r="G2423" s="3" t="e">
        <v>#N/A</v>
      </c>
      <c r="H2423" s="3" t="e">
        <v>#N/A</v>
      </c>
      <c r="I2423" s="80" t="e">
        <v>#N/A</v>
      </c>
      <c r="J2423" s="80" t="e">
        <v>#N/A</v>
      </c>
      <c r="K2423" s="85" t="e">
        <v>#N/A</v>
      </c>
      <c r="L2423" s="9" t="e">
        <v>#N/A</v>
      </c>
      <c r="M2423" s="93" t="e">
        <v>#N/A</v>
      </c>
      <c r="N2423" s="8" t="e">
        <v>#N/A</v>
      </c>
      <c r="O2423" t="e">
        <v>#N/A</v>
      </c>
      <c r="P2423" t="e">
        <v>#N/A</v>
      </c>
      <c r="Q2423" t="e">
        <v>#N/A</v>
      </c>
      <c r="R2423" s="2" t="e">
        <v>#N/A</v>
      </c>
      <c r="S2423" t="e">
        <v>#N/A</v>
      </c>
      <c r="T2423" s="3" t="e">
        <v>#N/A</v>
      </c>
      <c r="U2423" s="3" t="e">
        <v>#N/A</v>
      </c>
      <c r="V2423" t="e">
        <v>#N/A</v>
      </c>
      <c r="W2423" t="e">
        <v>#N/A</v>
      </c>
      <c r="X2423" t="e">
        <v>#N/A</v>
      </c>
      <c r="Y2423" s="3" t="e">
        <v>#N/A</v>
      </c>
      <c r="Z2423" s="8" t="e">
        <v>#N/A</v>
      </c>
      <c r="AA2423" s="30" t="e">
        <v>#N/A</v>
      </c>
      <c r="AB2423" t="e">
        <v>#N/A</v>
      </c>
      <c r="AC2423" t="e">
        <v>#N/A</v>
      </c>
      <c r="AD2423" t="e">
        <v>#N/A</v>
      </c>
      <c r="AE2423" t="e">
        <v>#N/A</v>
      </c>
      <c r="AF2423" t="e">
        <v>#N/A</v>
      </c>
    </row>
    <row r="2424" spans="1:32" x14ac:dyDescent="0.25">
      <c r="A2424" t="e">
        <v>#N/A</v>
      </c>
      <c r="B2424" s="33" t="e">
        <v>#N/A</v>
      </c>
      <c r="C2424" t="e">
        <v>#N/A</v>
      </c>
      <c r="D2424" t="e">
        <v>#N/A</v>
      </c>
      <c r="E2424" s="69" t="e">
        <v>#N/A</v>
      </c>
      <c r="F2424" s="3" t="e">
        <v>#N/A</v>
      </c>
      <c r="G2424" s="3" t="e">
        <v>#N/A</v>
      </c>
      <c r="H2424" s="3" t="e">
        <v>#N/A</v>
      </c>
      <c r="I2424" s="80" t="e">
        <v>#N/A</v>
      </c>
      <c r="J2424" s="80" t="e">
        <v>#N/A</v>
      </c>
      <c r="K2424" s="85" t="e">
        <v>#N/A</v>
      </c>
      <c r="L2424" s="9" t="e">
        <v>#N/A</v>
      </c>
      <c r="M2424" s="93" t="e">
        <v>#N/A</v>
      </c>
      <c r="N2424" s="8" t="e">
        <v>#N/A</v>
      </c>
      <c r="O2424" t="e">
        <v>#N/A</v>
      </c>
      <c r="P2424" t="e">
        <v>#N/A</v>
      </c>
      <c r="Q2424" t="e">
        <v>#N/A</v>
      </c>
      <c r="R2424" s="2" t="e">
        <v>#N/A</v>
      </c>
      <c r="S2424" t="e">
        <v>#N/A</v>
      </c>
      <c r="T2424" s="3" t="e">
        <v>#N/A</v>
      </c>
      <c r="U2424" s="3" t="e">
        <v>#N/A</v>
      </c>
      <c r="V2424" t="e">
        <v>#N/A</v>
      </c>
      <c r="W2424" t="e">
        <v>#N/A</v>
      </c>
      <c r="X2424" t="e">
        <v>#N/A</v>
      </c>
      <c r="Y2424" s="3" t="e">
        <v>#N/A</v>
      </c>
      <c r="Z2424" s="8" t="e">
        <v>#N/A</v>
      </c>
      <c r="AA2424" s="30" t="e">
        <v>#N/A</v>
      </c>
      <c r="AB2424" t="e">
        <v>#N/A</v>
      </c>
      <c r="AC2424" t="e">
        <v>#N/A</v>
      </c>
      <c r="AD2424" t="e">
        <v>#N/A</v>
      </c>
      <c r="AE2424" t="e">
        <v>#N/A</v>
      </c>
      <c r="AF2424" t="e">
        <v>#N/A</v>
      </c>
    </row>
    <row r="2425" spans="1:32" x14ac:dyDescent="0.25">
      <c r="A2425" t="e">
        <v>#N/A</v>
      </c>
      <c r="B2425" s="33" t="e">
        <v>#N/A</v>
      </c>
      <c r="C2425" t="e">
        <v>#N/A</v>
      </c>
      <c r="D2425" t="e">
        <v>#N/A</v>
      </c>
      <c r="E2425" s="69" t="e">
        <v>#N/A</v>
      </c>
      <c r="F2425" s="3" t="e">
        <v>#N/A</v>
      </c>
      <c r="G2425" s="3" t="e">
        <v>#N/A</v>
      </c>
      <c r="H2425" s="3" t="e">
        <v>#N/A</v>
      </c>
      <c r="I2425" s="80" t="e">
        <v>#N/A</v>
      </c>
      <c r="J2425" s="80" t="e">
        <v>#N/A</v>
      </c>
      <c r="K2425" s="85" t="e">
        <v>#N/A</v>
      </c>
      <c r="L2425" s="9" t="e">
        <v>#N/A</v>
      </c>
      <c r="M2425" s="93" t="e">
        <v>#N/A</v>
      </c>
      <c r="N2425" s="8" t="e">
        <v>#N/A</v>
      </c>
      <c r="O2425" t="e">
        <v>#N/A</v>
      </c>
      <c r="P2425" t="e">
        <v>#N/A</v>
      </c>
      <c r="Q2425" t="e">
        <v>#N/A</v>
      </c>
      <c r="R2425" s="2" t="e">
        <v>#N/A</v>
      </c>
      <c r="S2425" t="e">
        <v>#N/A</v>
      </c>
      <c r="T2425" s="3" t="e">
        <v>#N/A</v>
      </c>
      <c r="U2425" s="3" t="e">
        <v>#N/A</v>
      </c>
      <c r="V2425" t="e">
        <v>#N/A</v>
      </c>
      <c r="W2425" t="e">
        <v>#N/A</v>
      </c>
      <c r="X2425" t="e">
        <v>#N/A</v>
      </c>
      <c r="Y2425" s="3" t="e">
        <v>#N/A</v>
      </c>
      <c r="Z2425" s="8" t="e">
        <v>#N/A</v>
      </c>
      <c r="AA2425" s="30" t="e">
        <v>#N/A</v>
      </c>
      <c r="AB2425" t="e">
        <v>#N/A</v>
      </c>
      <c r="AC2425" t="e">
        <v>#N/A</v>
      </c>
      <c r="AD2425" t="e">
        <v>#N/A</v>
      </c>
      <c r="AE2425" t="e">
        <v>#N/A</v>
      </c>
      <c r="AF2425" t="e">
        <v>#N/A</v>
      </c>
    </row>
    <row r="2426" spans="1:32" x14ac:dyDescent="0.25">
      <c r="A2426" t="e">
        <v>#N/A</v>
      </c>
      <c r="B2426" s="33" t="e">
        <v>#N/A</v>
      </c>
      <c r="C2426" t="e">
        <v>#N/A</v>
      </c>
      <c r="D2426" t="e">
        <v>#N/A</v>
      </c>
      <c r="E2426" s="69" t="e">
        <v>#N/A</v>
      </c>
      <c r="F2426" s="3" t="e">
        <v>#N/A</v>
      </c>
      <c r="G2426" s="3" t="e">
        <v>#N/A</v>
      </c>
      <c r="H2426" s="3" t="e">
        <v>#N/A</v>
      </c>
      <c r="I2426" s="80" t="e">
        <v>#N/A</v>
      </c>
      <c r="J2426" s="80" t="e">
        <v>#N/A</v>
      </c>
      <c r="K2426" s="85" t="e">
        <v>#N/A</v>
      </c>
      <c r="L2426" s="9" t="e">
        <v>#N/A</v>
      </c>
      <c r="M2426" s="93" t="e">
        <v>#N/A</v>
      </c>
      <c r="N2426" s="8" t="e">
        <v>#N/A</v>
      </c>
      <c r="O2426" t="e">
        <v>#N/A</v>
      </c>
      <c r="P2426" t="e">
        <v>#N/A</v>
      </c>
      <c r="Q2426" t="e">
        <v>#N/A</v>
      </c>
      <c r="R2426" s="2" t="e">
        <v>#N/A</v>
      </c>
      <c r="S2426" t="e">
        <v>#N/A</v>
      </c>
      <c r="T2426" s="3" t="e">
        <v>#N/A</v>
      </c>
      <c r="U2426" s="3" t="e">
        <v>#N/A</v>
      </c>
      <c r="V2426" t="e">
        <v>#N/A</v>
      </c>
      <c r="W2426" t="e">
        <v>#N/A</v>
      </c>
      <c r="X2426" t="e">
        <v>#N/A</v>
      </c>
      <c r="Y2426" s="3" t="e">
        <v>#N/A</v>
      </c>
      <c r="Z2426" s="8" t="e">
        <v>#N/A</v>
      </c>
      <c r="AA2426" s="30" t="e">
        <v>#N/A</v>
      </c>
      <c r="AB2426" t="e">
        <v>#N/A</v>
      </c>
      <c r="AC2426" t="e">
        <v>#N/A</v>
      </c>
      <c r="AD2426" t="e">
        <v>#N/A</v>
      </c>
      <c r="AE2426" t="e">
        <v>#N/A</v>
      </c>
      <c r="AF2426" t="e">
        <v>#N/A</v>
      </c>
    </row>
    <row r="2427" spans="1:32" x14ac:dyDescent="0.25">
      <c r="A2427" t="e">
        <v>#N/A</v>
      </c>
      <c r="B2427" s="33" t="e">
        <v>#N/A</v>
      </c>
      <c r="C2427" t="e">
        <v>#N/A</v>
      </c>
      <c r="D2427" t="e">
        <v>#N/A</v>
      </c>
      <c r="E2427" s="69" t="e">
        <v>#N/A</v>
      </c>
      <c r="F2427" s="3" t="e">
        <v>#N/A</v>
      </c>
      <c r="G2427" s="3" t="e">
        <v>#N/A</v>
      </c>
      <c r="H2427" s="3" t="e">
        <v>#N/A</v>
      </c>
      <c r="I2427" s="80" t="e">
        <v>#N/A</v>
      </c>
      <c r="J2427" s="80" t="e">
        <v>#N/A</v>
      </c>
      <c r="K2427" s="85" t="e">
        <v>#N/A</v>
      </c>
      <c r="L2427" s="9" t="e">
        <v>#N/A</v>
      </c>
      <c r="M2427" s="93" t="e">
        <v>#N/A</v>
      </c>
      <c r="N2427" s="8" t="e">
        <v>#N/A</v>
      </c>
      <c r="O2427" t="e">
        <v>#N/A</v>
      </c>
      <c r="P2427" t="e">
        <v>#N/A</v>
      </c>
      <c r="Q2427" t="e">
        <v>#N/A</v>
      </c>
      <c r="R2427" s="2" t="e">
        <v>#N/A</v>
      </c>
      <c r="S2427" t="e">
        <v>#N/A</v>
      </c>
      <c r="T2427" s="3" t="e">
        <v>#N/A</v>
      </c>
      <c r="U2427" s="3" t="e">
        <v>#N/A</v>
      </c>
      <c r="V2427" t="e">
        <v>#N/A</v>
      </c>
      <c r="W2427" t="e">
        <v>#N/A</v>
      </c>
      <c r="X2427" t="e">
        <v>#N/A</v>
      </c>
      <c r="Y2427" s="3" t="e">
        <v>#N/A</v>
      </c>
      <c r="Z2427" s="8" t="e">
        <v>#N/A</v>
      </c>
      <c r="AA2427" s="30" t="e">
        <v>#N/A</v>
      </c>
      <c r="AB2427" t="e">
        <v>#N/A</v>
      </c>
      <c r="AC2427" t="e">
        <v>#N/A</v>
      </c>
      <c r="AD2427" t="e">
        <v>#N/A</v>
      </c>
      <c r="AE2427" t="e">
        <v>#N/A</v>
      </c>
      <c r="AF2427" t="e">
        <v>#N/A</v>
      </c>
    </row>
    <row r="2428" spans="1:32" x14ac:dyDescent="0.25">
      <c r="A2428" t="e">
        <v>#N/A</v>
      </c>
      <c r="B2428" s="33" t="e">
        <v>#N/A</v>
      </c>
      <c r="C2428" t="e">
        <v>#N/A</v>
      </c>
      <c r="D2428" t="e">
        <v>#N/A</v>
      </c>
      <c r="E2428" s="69" t="e">
        <v>#N/A</v>
      </c>
      <c r="F2428" s="3" t="e">
        <v>#N/A</v>
      </c>
      <c r="G2428" s="3" t="e">
        <v>#N/A</v>
      </c>
      <c r="H2428" s="3" t="e">
        <v>#N/A</v>
      </c>
      <c r="I2428" s="80" t="e">
        <v>#N/A</v>
      </c>
      <c r="J2428" s="80" t="e">
        <v>#N/A</v>
      </c>
      <c r="K2428" s="85" t="e">
        <v>#N/A</v>
      </c>
      <c r="L2428" s="9" t="e">
        <v>#N/A</v>
      </c>
      <c r="M2428" s="93" t="e">
        <v>#N/A</v>
      </c>
      <c r="N2428" s="8" t="e">
        <v>#N/A</v>
      </c>
      <c r="O2428" t="e">
        <v>#N/A</v>
      </c>
      <c r="P2428" t="e">
        <v>#N/A</v>
      </c>
      <c r="Q2428" t="e">
        <v>#N/A</v>
      </c>
      <c r="R2428" s="2" t="e">
        <v>#N/A</v>
      </c>
      <c r="S2428" t="e">
        <v>#N/A</v>
      </c>
      <c r="T2428" s="3" t="e">
        <v>#N/A</v>
      </c>
      <c r="U2428" s="3" t="e">
        <v>#N/A</v>
      </c>
      <c r="V2428" t="e">
        <v>#N/A</v>
      </c>
      <c r="W2428" t="e">
        <v>#N/A</v>
      </c>
      <c r="X2428" t="e">
        <v>#N/A</v>
      </c>
      <c r="Y2428" s="3" t="e">
        <v>#N/A</v>
      </c>
      <c r="Z2428" s="8" t="e">
        <v>#N/A</v>
      </c>
      <c r="AA2428" s="30" t="e">
        <v>#N/A</v>
      </c>
      <c r="AB2428" t="e">
        <v>#N/A</v>
      </c>
      <c r="AC2428" t="e">
        <v>#N/A</v>
      </c>
      <c r="AD2428" t="e">
        <v>#N/A</v>
      </c>
      <c r="AE2428" t="e">
        <v>#N/A</v>
      </c>
      <c r="AF2428" t="e">
        <v>#N/A</v>
      </c>
    </row>
    <row r="2429" spans="1:32" x14ac:dyDescent="0.25">
      <c r="A2429" t="e">
        <v>#N/A</v>
      </c>
      <c r="B2429" s="33" t="e">
        <v>#N/A</v>
      </c>
      <c r="C2429" t="e">
        <v>#N/A</v>
      </c>
      <c r="D2429" t="e">
        <v>#N/A</v>
      </c>
      <c r="E2429" s="69" t="e">
        <v>#N/A</v>
      </c>
      <c r="F2429" s="3" t="e">
        <v>#N/A</v>
      </c>
      <c r="G2429" s="3" t="e">
        <v>#N/A</v>
      </c>
      <c r="H2429" s="3" t="e">
        <v>#N/A</v>
      </c>
      <c r="I2429" s="80" t="e">
        <v>#N/A</v>
      </c>
      <c r="J2429" s="80" t="e">
        <v>#N/A</v>
      </c>
      <c r="K2429" s="85" t="e">
        <v>#N/A</v>
      </c>
      <c r="L2429" s="9" t="e">
        <v>#N/A</v>
      </c>
      <c r="M2429" s="93" t="e">
        <v>#N/A</v>
      </c>
      <c r="N2429" s="8" t="e">
        <v>#N/A</v>
      </c>
      <c r="O2429" t="e">
        <v>#N/A</v>
      </c>
      <c r="P2429" t="e">
        <v>#N/A</v>
      </c>
      <c r="Q2429" t="e">
        <v>#N/A</v>
      </c>
      <c r="R2429" s="2" t="e">
        <v>#N/A</v>
      </c>
      <c r="S2429" t="e">
        <v>#N/A</v>
      </c>
      <c r="T2429" s="3" t="e">
        <v>#N/A</v>
      </c>
      <c r="U2429" s="3" t="e">
        <v>#N/A</v>
      </c>
      <c r="V2429" t="e">
        <v>#N/A</v>
      </c>
      <c r="W2429" t="e">
        <v>#N/A</v>
      </c>
      <c r="X2429" t="e">
        <v>#N/A</v>
      </c>
      <c r="Y2429" s="3" t="e">
        <v>#N/A</v>
      </c>
      <c r="Z2429" s="8" t="e">
        <v>#N/A</v>
      </c>
      <c r="AA2429" s="30" t="e">
        <v>#N/A</v>
      </c>
      <c r="AB2429" t="e">
        <v>#N/A</v>
      </c>
      <c r="AC2429" t="e">
        <v>#N/A</v>
      </c>
      <c r="AD2429" t="e">
        <v>#N/A</v>
      </c>
      <c r="AE2429" t="e">
        <v>#N/A</v>
      </c>
      <c r="AF2429" t="e">
        <v>#N/A</v>
      </c>
    </row>
    <row r="2430" spans="1:32" x14ac:dyDescent="0.25">
      <c r="A2430" t="e">
        <v>#N/A</v>
      </c>
      <c r="B2430" s="33" t="e">
        <v>#N/A</v>
      </c>
      <c r="C2430" t="e">
        <v>#N/A</v>
      </c>
      <c r="D2430" t="e">
        <v>#N/A</v>
      </c>
      <c r="E2430" s="69" t="e">
        <v>#N/A</v>
      </c>
      <c r="F2430" s="3" t="e">
        <v>#N/A</v>
      </c>
      <c r="G2430" s="3" t="e">
        <v>#N/A</v>
      </c>
      <c r="H2430" s="3" t="e">
        <v>#N/A</v>
      </c>
      <c r="I2430" s="80" t="e">
        <v>#N/A</v>
      </c>
      <c r="J2430" s="80" t="e">
        <v>#N/A</v>
      </c>
      <c r="K2430" s="85" t="e">
        <v>#N/A</v>
      </c>
      <c r="L2430" s="9" t="e">
        <v>#N/A</v>
      </c>
      <c r="M2430" s="93" t="e">
        <v>#N/A</v>
      </c>
      <c r="N2430" s="8" t="e">
        <v>#N/A</v>
      </c>
      <c r="O2430" t="e">
        <v>#N/A</v>
      </c>
      <c r="P2430" t="e">
        <v>#N/A</v>
      </c>
      <c r="Q2430" t="e">
        <v>#N/A</v>
      </c>
      <c r="R2430" s="2" t="e">
        <v>#N/A</v>
      </c>
      <c r="S2430" t="e">
        <v>#N/A</v>
      </c>
      <c r="T2430" s="3" t="e">
        <v>#N/A</v>
      </c>
      <c r="U2430" s="3" t="e">
        <v>#N/A</v>
      </c>
      <c r="V2430" t="e">
        <v>#N/A</v>
      </c>
      <c r="W2430" t="e">
        <v>#N/A</v>
      </c>
      <c r="X2430" t="e">
        <v>#N/A</v>
      </c>
      <c r="Y2430" s="3" t="e">
        <v>#N/A</v>
      </c>
      <c r="Z2430" s="8" t="e">
        <v>#N/A</v>
      </c>
      <c r="AA2430" s="30" t="e">
        <v>#N/A</v>
      </c>
      <c r="AB2430" t="e">
        <v>#N/A</v>
      </c>
      <c r="AC2430" t="e">
        <v>#N/A</v>
      </c>
      <c r="AD2430" t="e">
        <v>#N/A</v>
      </c>
      <c r="AE2430" t="e">
        <v>#N/A</v>
      </c>
      <c r="AF2430" t="e">
        <v>#N/A</v>
      </c>
    </row>
    <row r="2431" spans="1:32" x14ac:dyDescent="0.25">
      <c r="A2431" t="e">
        <v>#N/A</v>
      </c>
      <c r="B2431" s="33" t="e">
        <v>#N/A</v>
      </c>
      <c r="C2431" t="e">
        <v>#N/A</v>
      </c>
      <c r="D2431" t="e">
        <v>#N/A</v>
      </c>
      <c r="E2431" s="69" t="e">
        <v>#N/A</v>
      </c>
      <c r="F2431" s="3" t="e">
        <v>#N/A</v>
      </c>
      <c r="G2431" s="3" t="e">
        <v>#N/A</v>
      </c>
      <c r="H2431" s="3" t="e">
        <v>#N/A</v>
      </c>
      <c r="I2431" s="80" t="e">
        <v>#N/A</v>
      </c>
      <c r="J2431" s="80" t="e">
        <v>#N/A</v>
      </c>
      <c r="K2431" s="85" t="e">
        <v>#N/A</v>
      </c>
      <c r="L2431" s="9" t="e">
        <v>#N/A</v>
      </c>
      <c r="M2431" s="93" t="e">
        <v>#N/A</v>
      </c>
      <c r="N2431" s="8" t="e">
        <v>#N/A</v>
      </c>
      <c r="O2431" t="e">
        <v>#N/A</v>
      </c>
      <c r="P2431" t="e">
        <v>#N/A</v>
      </c>
      <c r="Q2431" t="e">
        <v>#N/A</v>
      </c>
      <c r="R2431" s="2" t="e">
        <v>#N/A</v>
      </c>
      <c r="S2431" t="e">
        <v>#N/A</v>
      </c>
      <c r="T2431" s="3" t="e">
        <v>#N/A</v>
      </c>
      <c r="U2431" s="3" t="e">
        <v>#N/A</v>
      </c>
      <c r="V2431" t="e">
        <v>#N/A</v>
      </c>
      <c r="W2431" t="e">
        <v>#N/A</v>
      </c>
      <c r="X2431" t="e">
        <v>#N/A</v>
      </c>
      <c r="Y2431" s="3" t="e">
        <v>#N/A</v>
      </c>
      <c r="Z2431" s="8" t="e">
        <v>#N/A</v>
      </c>
      <c r="AA2431" s="30" t="e">
        <v>#N/A</v>
      </c>
      <c r="AB2431" t="e">
        <v>#N/A</v>
      </c>
      <c r="AC2431" t="e">
        <v>#N/A</v>
      </c>
      <c r="AD2431" t="e">
        <v>#N/A</v>
      </c>
      <c r="AE2431" t="e">
        <v>#N/A</v>
      </c>
      <c r="AF2431" t="e">
        <v>#N/A</v>
      </c>
    </row>
    <row r="2432" spans="1:32" x14ac:dyDescent="0.25">
      <c r="A2432" t="e">
        <v>#N/A</v>
      </c>
      <c r="B2432" s="33" t="e">
        <v>#N/A</v>
      </c>
      <c r="C2432" t="e">
        <v>#N/A</v>
      </c>
      <c r="D2432" t="e">
        <v>#N/A</v>
      </c>
      <c r="E2432" s="69" t="e">
        <v>#N/A</v>
      </c>
      <c r="F2432" s="3" t="e">
        <v>#N/A</v>
      </c>
      <c r="G2432" s="3" t="e">
        <v>#N/A</v>
      </c>
      <c r="H2432" s="3" t="e">
        <v>#N/A</v>
      </c>
      <c r="I2432" s="80" t="e">
        <v>#N/A</v>
      </c>
      <c r="J2432" s="80" t="e">
        <v>#N/A</v>
      </c>
      <c r="K2432" s="85" t="e">
        <v>#N/A</v>
      </c>
      <c r="L2432" s="9" t="e">
        <v>#N/A</v>
      </c>
      <c r="M2432" s="93" t="e">
        <v>#N/A</v>
      </c>
      <c r="N2432" s="8" t="e">
        <v>#N/A</v>
      </c>
      <c r="O2432" t="e">
        <v>#N/A</v>
      </c>
      <c r="P2432" t="e">
        <v>#N/A</v>
      </c>
      <c r="Q2432" t="e">
        <v>#N/A</v>
      </c>
      <c r="R2432" s="2" t="e">
        <v>#N/A</v>
      </c>
      <c r="S2432" t="e">
        <v>#N/A</v>
      </c>
      <c r="T2432" s="3" t="e">
        <v>#N/A</v>
      </c>
      <c r="U2432" s="3" t="e">
        <v>#N/A</v>
      </c>
      <c r="V2432" t="e">
        <v>#N/A</v>
      </c>
      <c r="W2432" t="e">
        <v>#N/A</v>
      </c>
      <c r="X2432" t="e">
        <v>#N/A</v>
      </c>
      <c r="Y2432" s="3" t="e">
        <v>#N/A</v>
      </c>
      <c r="Z2432" s="8" t="e">
        <v>#N/A</v>
      </c>
      <c r="AA2432" s="30" t="e">
        <v>#N/A</v>
      </c>
      <c r="AB2432" t="e">
        <v>#N/A</v>
      </c>
      <c r="AC2432" t="e">
        <v>#N/A</v>
      </c>
      <c r="AD2432" t="e">
        <v>#N/A</v>
      </c>
      <c r="AE2432" t="e">
        <v>#N/A</v>
      </c>
      <c r="AF2432" t="e">
        <v>#N/A</v>
      </c>
    </row>
    <row r="2433" spans="1:32" x14ac:dyDescent="0.25">
      <c r="A2433" t="e">
        <v>#N/A</v>
      </c>
      <c r="B2433" s="33" t="e">
        <v>#N/A</v>
      </c>
      <c r="C2433" t="e">
        <v>#N/A</v>
      </c>
      <c r="D2433" t="e">
        <v>#N/A</v>
      </c>
      <c r="E2433" s="69" t="e">
        <v>#N/A</v>
      </c>
      <c r="F2433" s="3" t="e">
        <v>#N/A</v>
      </c>
      <c r="G2433" s="3" t="e">
        <v>#N/A</v>
      </c>
      <c r="H2433" s="3" t="e">
        <v>#N/A</v>
      </c>
      <c r="I2433" s="80" t="e">
        <v>#N/A</v>
      </c>
      <c r="J2433" s="80" t="e">
        <v>#N/A</v>
      </c>
      <c r="K2433" s="85" t="e">
        <v>#N/A</v>
      </c>
      <c r="L2433" s="9" t="e">
        <v>#N/A</v>
      </c>
      <c r="M2433" s="93" t="e">
        <v>#N/A</v>
      </c>
      <c r="N2433" s="8" t="e">
        <v>#N/A</v>
      </c>
      <c r="O2433" t="e">
        <v>#N/A</v>
      </c>
      <c r="P2433" t="e">
        <v>#N/A</v>
      </c>
      <c r="Q2433" t="e">
        <v>#N/A</v>
      </c>
      <c r="R2433" s="2" t="e">
        <v>#N/A</v>
      </c>
      <c r="S2433" t="e">
        <v>#N/A</v>
      </c>
      <c r="T2433" s="3" t="e">
        <v>#N/A</v>
      </c>
      <c r="U2433" s="3" t="e">
        <v>#N/A</v>
      </c>
      <c r="V2433" t="e">
        <v>#N/A</v>
      </c>
      <c r="W2433" t="e">
        <v>#N/A</v>
      </c>
      <c r="X2433" t="e">
        <v>#N/A</v>
      </c>
      <c r="Y2433" s="3" t="e">
        <v>#N/A</v>
      </c>
      <c r="Z2433" s="8" t="e">
        <v>#N/A</v>
      </c>
      <c r="AA2433" s="30" t="e">
        <v>#N/A</v>
      </c>
      <c r="AB2433" t="e">
        <v>#N/A</v>
      </c>
      <c r="AC2433" t="e">
        <v>#N/A</v>
      </c>
      <c r="AD2433" t="e">
        <v>#N/A</v>
      </c>
      <c r="AE2433" t="e">
        <v>#N/A</v>
      </c>
      <c r="AF2433" t="e">
        <v>#N/A</v>
      </c>
    </row>
    <row r="2434" spans="1:32" x14ac:dyDescent="0.25">
      <c r="A2434" t="e">
        <v>#N/A</v>
      </c>
      <c r="B2434" s="33" t="e">
        <v>#N/A</v>
      </c>
      <c r="C2434" t="e">
        <v>#N/A</v>
      </c>
      <c r="D2434" t="e">
        <v>#N/A</v>
      </c>
      <c r="E2434" s="69" t="e">
        <v>#N/A</v>
      </c>
      <c r="F2434" s="3" t="e">
        <v>#N/A</v>
      </c>
      <c r="G2434" s="3" t="e">
        <v>#N/A</v>
      </c>
      <c r="H2434" s="3" t="e">
        <v>#N/A</v>
      </c>
      <c r="I2434" s="80" t="e">
        <v>#N/A</v>
      </c>
      <c r="J2434" s="80" t="e">
        <v>#N/A</v>
      </c>
      <c r="K2434" s="85" t="e">
        <v>#N/A</v>
      </c>
      <c r="L2434" s="9" t="e">
        <v>#N/A</v>
      </c>
      <c r="M2434" s="93" t="e">
        <v>#N/A</v>
      </c>
      <c r="N2434" s="8" t="e">
        <v>#N/A</v>
      </c>
      <c r="O2434" t="e">
        <v>#N/A</v>
      </c>
      <c r="P2434" t="e">
        <v>#N/A</v>
      </c>
      <c r="Q2434" t="e">
        <v>#N/A</v>
      </c>
      <c r="R2434" s="2" t="e">
        <v>#N/A</v>
      </c>
      <c r="S2434" t="e">
        <v>#N/A</v>
      </c>
      <c r="T2434" s="3" t="e">
        <v>#N/A</v>
      </c>
      <c r="U2434" s="3" t="e">
        <v>#N/A</v>
      </c>
      <c r="V2434" t="e">
        <v>#N/A</v>
      </c>
      <c r="W2434" t="e">
        <v>#N/A</v>
      </c>
      <c r="X2434" t="e">
        <v>#N/A</v>
      </c>
      <c r="Y2434" s="3" t="e">
        <v>#N/A</v>
      </c>
      <c r="Z2434" s="8" t="e">
        <v>#N/A</v>
      </c>
      <c r="AA2434" s="30" t="e">
        <v>#N/A</v>
      </c>
      <c r="AB2434" t="e">
        <v>#N/A</v>
      </c>
      <c r="AC2434" t="e">
        <v>#N/A</v>
      </c>
      <c r="AD2434" t="e">
        <v>#N/A</v>
      </c>
      <c r="AE2434" t="e">
        <v>#N/A</v>
      </c>
      <c r="AF2434" t="e">
        <v>#N/A</v>
      </c>
    </row>
    <row r="2435" spans="1:32" x14ac:dyDescent="0.25">
      <c r="A2435" t="e">
        <v>#N/A</v>
      </c>
      <c r="B2435" s="33" t="e">
        <v>#N/A</v>
      </c>
      <c r="C2435" t="e">
        <v>#N/A</v>
      </c>
      <c r="D2435" t="e">
        <v>#N/A</v>
      </c>
      <c r="E2435" s="69" t="e">
        <v>#N/A</v>
      </c>
      <c r="F2435" s="3" t="e">
        <v>#N/A</v>
      </c>
      <c r="G2435" s="3" t="e">
        <v>#N/A</v>
      </c>
      <c r="H2435" s="3" t="e">
        <v>#N/A</v>
      </c>
      <c r="I2435" s="80" t="e">
        <v>#N/A</v>
      </c>
      <c r="J2435" s="80" t="e">
        <v>#N/A</v>
      </c>
      <c r="K2435" s="85" t="e">
        <v>#N/A</v>
      </c>
      <c r="L2435" s="9" t="e">
        <v>#N/A</v>
      </c>
      <c r="M2435" s="93" t="e">
        <v>#N/A</v>
      </c>
      <c r="N2435" s="8" t="e">
        <v>#N/A</v>
      </c>
      <c r="O2435" t="e">
        <v>#N/A</v>
      </c>
      <c r="P2435" t="e">
        <v>#N/A</v>
      </c>
      <c r="Q2435" t="e">
        <v>#N/A</v>
      </c>
      <c r="R2435" s="2" t="e">
        <v>#N/A</v>
      </c>
      <c r="S2435" t="e">
        <v>#N/A</v>
      </c>
      <c r="T2435" s="3" t="e">
        <v>#N/A</v>
      </c>
      <c r="U2435" s="3" t="e">
        <v>#N/A</v>
      </c>
      <c r="V2435" t="e">
        <v>#N/A</v>
      </c>
      <c r="W2435" t="e">
        <v>#N/A</v>
      </c>
      <c r="X2435" t="e">
        <v>#N/A</v>
      </c>
      <c r="Y2435" s="3" t="e">
        <v>#N/A</v>
      </c>
      <c r="Z2435" s="8" t="e">
        <v>#N/A</v>
      </c>
      <c r="AA2435" s="30" t="e">
        <v>#N/A</v>
      </c>
      <c r="AB2435" t="e">
        <v>#N/A</v>
      </c>
      <c r="AC2435" t="e">
        <v>#N/A</v>
      </c>
      <c r="AD2435" t="e">
        <v>#N/A</v>
      </c>
      <c r="AE2435" t="e">
        <v>#N/A</v>
      </c>
      <c r="AF2435" t="e">
        <v>#N/A</v>
      </c>
    </row>
    <row r="2436" spans="1:32" x14ac:dyDescent="0.25">
      <c r="A2436" t="e">
        <v>#N/A</v>
      </c>
      <c r="B2436" s="33" t="e">
        <v>#N/A</v>
      </c>
      <c r="C2436" t="e">
        <v>#N/A</v>
      </c>
      <c r="D2436" t="e">
        <v>#N/A</v>
      </c>
      <c r="E2436" s="69" t="e">
        <v>#N/A</v>
      </c>
      <c r="F2436" s="3" t="e">
        <v>#N/A</v>
      </c>
      <c r="G2436" s="3" t="e">
        <v>#N/A</v>
      </c>
      <c r="H2436" s="3" t="e">
        <v>#N/A</v>
      </c>
      <c r="I2436" s="80" t="e">
        <v>#N/A</v>
      </c>
      <c r="J2436" s="80" t="e">
        <v>#N/A</v>
      </c>
      <c r="K2436" s="85" t="e">
        <v>#N/A</v>
      </c>
      <c r="L2436" s="9" t="e">
        <v>#N/A</v>
      </c>
      <c r="M2436" s="93" t="e">
        <v>#N/A</v>
      </c>
      <c r="N2436" s="8" t="e">
        <v>#N/A</v>
      </c>
      <c r="O2436" t="e">
        <v>#N/A</v>
      </c>
      <c r="P2436" t="e">
        <v>#N/A</v>
      </c>
      <c r="Q2436" t="e">
        <v>#N/A</v>
      </c>
      <c r="R2436" s="2" t="e">
        <v>#N/A</v>
      </c>
      <c r="S2436" t="e">
        <v>#N/A</v>
      </c>
      <c r="T2436" s="3" t="e">
        <v>#N/A</v>
      </c>
      <c r="U2436" s="3" t="e">
        <v>#N/A</v>
      </c>
      <c r="V2436" t="e">
        <v>#N/A</v>
      </c>
      <c r="W2436" t="e">
        <v>#N/A</v>
      </c>
      <c r="X2436" t="e">
        <v>#N/A</v>
      </c>
      <c r="Y2436" s="3" t="e">
        <v>#N/A</v>
      </c>
      <c r="Z2436" s="8" t="e">
        <v>#N/A</v>
      </c>
      <c r="AA2436" s="30" t="e">
        <v>#N/A</v>
      </c>
      <c r="AB2436" t="e">
        <v>#N/A</v>
      </c>
      <c r="AC2436" t="e">
        <v>#N/A</v>
      </c>
      <c r="AD2436" t="e">
        <v>#N/A</v>
      </c>
      <c r="AE2436" t="e">
        <v>#N/A</v>
      </c>
      <c r="AF2436" t="e">
        <v>#N/A</v>
      </c>
    </row>
    <row r="2437" spans="1:32" x14ac:dyDescent="0.25">
      <c r="A2437" t="e">
        <v>#N/A</v>
      </c>
      <c r="B2437" s="33" t="e">
        <v>#N/A</v>
      </c>
      <c r="C2437" t="e">
        <v>#N/A</v>
      </c>
      <c r="D2437" t="e">
        <v>#N/A</v>
      </c>
      <c r="E2437" s="69" t="e">
        <v>#N/A</v>
      </c>
      <c r="F2437" s="3" t="e">
        <v>#N/A</v>
      </c>
      <c r="G2437" s="3" t="e">
        <v>#N/A</v>
      </c>
      <c r="H2437" s="3" t="e">
        <v>#N/A</v>
      </c>
      <c r="I2437" s="80" t="e">
        <v>#N/A</v>
      </c>
      <c r="J2437" s="80" t="e">
        <v>#N/A</v>
      </c>
      <c r="K2437" s="85" t="e">
        <v>#N/A</v>
      </c>
      <c r="L2437" s="9" t="e">
        <v>#N/A</v>
      </c>
      <c r="M2437" s="93" t="e">
        <v>#N/A</v>
      </c>
      <c r="N2437" s="8" t="e">
        <v>#N/A</v>
      </c>
      <c r="O2437" t="e">
        <v>#N/A</v>
      </c>
      <c r="P2437" t="e">
        <v>#N/A</v>
      </c>
      <c r="Q2437" t="e">
        <v>#N/A</v>
      </c>
      <c r="R2437" s="2" t="e">
        <v>#N/A</v>
      </c>
      <c r="S2437" t="e">
        <v>#N/A</v>
      </c>
      <c r="T2437" s="3" t="e">
        <v>#N/A</v>
      </c>
      <c r="U2437" s="3" t="e">
        <v>#N/A</v>
      </c>
      <c r="V2437" t="e">
        <v>#N/A</v>
      </c>
      <c r="W2437" t="e">
        <v>#N/A</v>
      </c>
      <c r="X2437" t="e">
        <v>#N/A</v>
      </c>
      <c r="Y2437" s="3" t="e">
        <v>#N/A</v>
      </c>
      <c r="Z2437" s="8" t="e">
        <v>#N/A</v>
      </c>
      <c r="AA2437" s="30" t="e">
        <v>#N/A</v>
      </c>
      <c r="AB2437" t="e">
        <v>#N/A</v>
      </c>
      <c r="AC2437" t="e">
        <v>#N/A</v>
      </c>
      <c r="AD2437" t="e">
        <v>#N/A</v>
      </c>
      <c r="AE2437" t="e">
        <v>#N/A</v>
      </c>
      <c r="AF2437" t="e">
        <v>#N/A</v>
      </c>
    </row>
    <row r="2438" spans="1:32" x14ac:dyDescent="0.25">
      <c r="A2438" t="e">
        <v>#N/A</v>
      </c>
      <c r="B2438" s="33" t="e">
        <v>#N/A</v>
      </c>
      <c r="C2438" t="e">
        <v>#N/A</v>
      </c>
      <c r="D2438" t="e">
        <v>#N/A</v>
      </c>
      <c r="E2438" s="69" t="e">
        <v>#N/A</v>
      </c>
      <c r="F2438" s="3" t="e">
        <v>#N/A</v>
      </c>
      <c r="G2438" s="3" t="e">
        <v>#N/A</v>
      </c>
      <c r="H2438" s="3" t="e">
        <v>#N/A</v>
      </c>
      <c r="I2438" s="80" t="e">
        <v>#N/A</v>
      </c>
      <c r="J2438" s="80" t="e">
        <v>#N/A</v>
      </c>
      <c r="K2438" s="85" t="e">
        <v>#N/A</v>
      </c>
      <c r="L2438" s="9" t="e">
        <v>#N/A</v>
      </c>
      <c r="M2438" s="93" t="e">
        <v>#N/A</v>
      </c>
      <c r="N2438" s="8" t="e">
        <v>#N/A</v>
      </c>
      <c r="O2438" t="e">
        <v>#N/A</v>
      </c>
      <c r="P2438" t="e">
        <v>#N/A</v>
      </c>
      <c r="Q2438" t="e">
        <v>#N/A</v>
      </c>
      <c r="R2438" s="2" t="e">
        <v>#N/A</v>
      </c>
      <c r="S2438" t="e">
        <v>#N/A</v>
      </c>
      <c r="T2438" s="3" t="e">
        <v>#N/A</v>
      </c>
      <c r="U2438" s="3" t="e">
        <v>#N/A</v>
      </c>
      <c r="V2438" t="e">
        <v>#N/A</v>
      </c>
      <c r="W2438" t="e">
        <v>#N/A</v>
      </c>
      <c r="X2438" t="e">
        <v>#N/A</v>
      </c>
      <c r="Y2438" s="3" t="e">
        <v>#N/A</v>
      </c>
      <c r="Z2438" s="8" t="e">
        <v>#N/A</v>
      </c>
      <c r="AA2438" s="30" t="e">
        <v>#N/A</v>
      </c>
      <c r="AB2438" t="e">
        <v>#N/A</v>
      </c>
      <c r="AC2438" t="e">
        <v>#N/A</v>
      </c>
      <c r="AD2438" t="e">
        <v>#N/A</v>
      </c>
      <c r="AE2438" t="e">
        <v>#N/A</v>
      </c>
      <c r="AF2438" t="e">
        <v>#N/A</v>
      </c>
    </row>
    <row r="2439" spans="1:32" x14ac:dyDescent="0.25">
      <c r="A2439" t="e">
        <v>#N/A</v>
      </c>
      <c r="B2439" s="33" t="e">
        <v>#N/A</v>
      </c>
      <c r="C2439" t="e">
        <v>#N/A</v>
      </c>
      <c r="D2439" t="e">
        <v>#N/A</v>
      </c>
      <c r="E2439" s="69" t="e">
        <v>#N/A</v>
      </c>
      <c r="F2439" s="3" t="e">
        <v>#N/A</v>
      </c>
      <c r="G2439" s="3" t="e">
        <v>#N/A</v>
      </c>
      <c r="H2439" s="3" t="e">
        <v>#N/A</v>
      </c>
      <c r="I2439" s="80" t="e">
        <v>#N/A</v>
      </c>
      <c r="J2439" s="80" t="e">
        <v>#N/A</v>
      </c>
      <c r="K2439" s="85" t="e">
        <v>#N/A</v>
      </c>
      <c r="L2439" s="9" t="e">
        <v>#N/A</v>
      </c>
      <c r="M2439" s="93" t="e">
        <v>#N/A</v>
      </c>
      <c r="N2439" s="8" t="e">
        <v>#N/A</v>
      </c>
      <c r="O2439" t="e">
        <v>#N/A</v>
      </c>
      <c r="P2439" t="e">
        <v>#N/A</v>
      </c>
      <c r="Q2439" t="e">
        <v>#N/A</v>
      </c>
      <c r="R2439" s="2" t="e">
        <v>#N/A</v>
      </c>
      <c r="S2439" t="e">
        <v>#N/A</v>
      </c>
      <c r="T2439" s="3" t="e">
        <v>#N/A</v>
      </c>
      <c r="U2439" s="3" t="e">
        <v>#N/A</v>
      </c>
      <c r="V2439" t="e">
        <v>#N/A</v>
      </c>
      <c r="W2439" t="e">
        <v>#N/A</v>
      </c>
      <c r="X2439" t="e">
        <v>#N/A</v>
      </c>
      <c r="Y2439" s="3" t="e">
        <v>#N/A</v>
      </c>
      <c r="Z2439" s="8" t="e">
        <v>#N/A</v>
      </c>
      <c r="AA2439" s="30" t="e">
        <v>#N/A</v>
      </c>
      <c r="AB2439" t="e">
        <v>#N/A</v>
      </c>
      <c r="AC2439" t="e">
        <v>#N/A</v>
      </c>
      <c r="AD2439" t="e">
        <v>#N/A</v>
      </c>
      <c r="AE2439" t="e">
        <v>#N/A</v>
      </c>
      <c r="AF2439" t="e">
        <v>#N/A</v>
      </c>
    </row>
    <row r="2440" spans="1:32" x14ac:dyDescent="0.25">
      <c r="A2440" t="e">
        <v>#N/A</v>
      </c>
      <c r="B2440" s="33" t="e">
        <v>#N/A</v>
      </c>
      <c r="C2440" t="e">
        <v>#N/A</v>
      </c>
      <c r="D2440" t="e">
        <v>#N/A</v>
      </c>
      <c r="E2440" s="69" t="e">
        <v>#N/A</v>
      </c>
      <c r="F2440" s="3" t="e">
        <v>#N/A</v>
      </c>
      <c r="G2440" s="3" t="e">
        <v>#N/A</v>
      </c>
      <c r="H2440" s="3" t="e">
        <v>#N/A</v>
      </c>
      <c r="I2440" s="80" t="e">
        <v>#N/A</v>
      </c>
      <c r="J2440" s="80" t="e">
        <v>#N/A</v>
      </c>
      <c r="K2440" s="85" t="e">
        <v>#N/A</v>
      </c>
      <c r="L2440" s="9" t="e">
        <v>#N/A</v>
      </c>
      <c r="M2440" s="93" t="e">
        <v>#N/A</v>
      </c>
      <c r="N2440" s="8" t="e">
        <v>#N/A</v>
      </c>
      <c r="O2440" t="e">
        <v>#N/A</v>
      </c>
      <c r="P2440" t="e">
        <v>#N/A</v>
      </c>
      <c r="Q2440" t="e">
        <v>#N/A</v>
      </c>
      <c r="R2440" s="2" t="e">
        <v>#N/A</v>
      </c>
      <c r="S2440" t="e">
        <v>#N/A</v>
      </c>
      <c r="T2440" s="3" t="e">
        <v>#N/A</v>
      </c>
      <c r="U2440" s="3" t="e">
        <v>#N/A</v>
      </c>
      <c r="V2440" t="e">
        <v>#N/A</v>
      </c>
      <c r="W2440" t="e">
        <v>#N/A</v>
      </c>
      <c r="X2440" t="e">
        <v>#N/A</v>
      </c>
      <c r="Y2440" s="3" t="e">
        <v>#N/A</v>
      </c>
      <c r="Z2440" s="8" t="e">
        <v>#N/A</v>
      </c>
      <c r="AA2440" s="30" t="e">
        <v>#N/A</v>
      </c>
      <c r="AB2440" t="e">
        <v>#N/A</v>
      </c>
      <c r="AC2440" t="e">
        <v>#N/A</v>
      </c>
      <c r="AD2440" t="e">
        <v>#N/A</v>
      </c>
      <c r="AE2440" t="e">
        <v>#N/A</v>
      </c>
      <c r="AF2440" t="e">
        <v>#N/A</v>
      </c>
    </row>
    <row r="2441" spans="1:32" x14ac:dyDescent="0.25">
      <c r="A2441" t="e">
        <v>#N/A</v>
      </c>
      <c r="B2441" s="33" t="e">
        <v>#N/A</v>
      </c>
      <c r="C2441" t="e">
        <v>#N/A</v>
      </c>
      <c r="D2441" t="e">
        <v>#N/A</v>
      </c>
      <c r="E2441" s="69" t="e">
        <v>#N/A</v>
      </c>
      <c r="F2441" s="3" t="e">
        <v>#N/A</v>
      </c>
      <c r="G2441" s="3" t="e">
        <v>#N/A</v>
      </c>
      <c r="H2441" s="3" t="e">
        <v>#N/A</v>
      </c>
      <c r="I2441" s="80" t="e">
        <v>#N/A</v>
      </c>
      <c r="J2441" s="80" t="e">
        <v>#N/A</v>
      </c>
      <c r="K2441" s="85" t="e">
        <v>#N/A</v>
      </c>
      <c r="L2441" s="9" t="e">
        <v>#N/A</v>
      </c>
      <c r="M2441" s="93" t="e">
        <v>#N/A</v>
      </c>
      <c r="N2441" s="8" t="e">
        <v>#N/A</v>
      </c>
      <c r="O2441" t="e">
        <v>#N/A</v>
      </c>
      <c r="P2441" t="e">
        <v>#N/A</v>
      </c>
      <c r="Q2441" t="e">
        <v>#N/A</v>
      </c>
      <c r="R2441" s="2" t="e">
        <v>#N/A</v>
      </c>
      <c r="S2441" t="e">
        <v>#N/A</v>
      </c>
      <c r="T2441" s="3" t="e">
        <v>#N/A</v>
      </c>
      <c r="U2441" s="3" t="e">
        <v>#N/A</v>
      </c>
      <c r="V2441" t="e">
        <v>#N/A</v>
      </c>
      <c r="W2441" t="e">
        <v>#N/A</v>
      </c>
      <c r="X2441" t="e">
        <v>#N/A</v>
      </c>
      <c r="Y2441" s="3" t="e">
        <v>#N/A</v>
      </c>
      <c r="Z2441" s="8" t="e">
        <v>#N/A</v>
      </c>
      <c r="AA2441" s="30" t="e">
        <v>#N/A</v>
      </c>
      <c r="AB2441" t="e">
        <v>#N/A</v>
      </c>
      <c r="AC2441" t="e">
        <v>#N/A</v>
      </c>
      <c r="AD2441" t="e">
        <v>#N/A</v>
      </c>
      <c r="AE2441" t="e">
        <v>#N/A</v>
      </c>
      <c r="AF2441" t="e">
        <v>#N/A</v>
      </c>
    </row>
    <row r="2442" spans="1:32" x14ac:dyDescent="0.25">
      <c r="A2442" t="e">
        <v>#N/A</v>
      </c>
      <c r="B2442" s="33" t="e">
        <v>#N/A</v>
      </c>
      <c r="C2442" t="e">
        <v>#N/A</v>
      </c>
      <c r="D2442" t="e">
        <v>#N/A</v>
      </c>
      <c r="E2442" s="69" t="e">
        <v>#N/A</v>
      </c>
      <c r="F2442" s="3" t="e">
        <v>#N/A</v>
      </c>
      <c r="G2442" s="3" t="e">
        <v>#N/A</v>
      </c>
      <c r="H2442" s="3" t="e">
        <v>#N/A</v>
      </c>
      <c r="I2442" s="80" t="e">
        <v>#N/A</v>
      </c>
      <c r="J2442" s="80" t="e">
        <v>#N/A</v>
      </c>
      <c r="K2442" s="85" t="e">
        <v>#N/A</v>
      </c>
      <c r="L2442" s="9" t="e">
        <v>#N/A</v>
      </c>
      <c r="M2442" s="93" t="e">
        <v>#N/A</v>
      </c>
      <c r="N2442" s="8" t="e">
        <v>#N/A</v>
      </c>
      <c r="O2442" t="e">
        <v>#N/A</v>
      </c>
      <c r="P2442" t="e">
        <v>#N/A</v>
      </c>
      <c r="Q2442" t="e">
        <v>#N/A</v>
      </c>
      <c r="R2442" s="2" t="e">
        <v>#N/A</v>
      </c>
      <c r="S2442" t="e">
        <v>#N/A</v>
      </c>
      <c r="T2442" s="3" t="e">
        <v>#N/A</v>
      </c>
      <c r="U2442" s="3" t="e">
        <v>#N/A</v>
      </c>
      <c r="V2442" t="e">
        <v>#N/A</v>
      </c>
      <c r="W2442" t="e">
        <v>#N/A</v>
      </c>
      <c r="X2442" t="e">
        <v>#N/A</v>
      </c>
      <c r="Y2442" s="3" t="e">
        <v>#N/A</v>
      </c>
      <c r="Z2442" s="8" t="e">
        <v>#N/A</v>
      </c>
      <c r="AA2442" s="30" t="e">
        <v>#N/A</v>
      </c>
      <c r="AB2442" t="e">
        <v>#N/A</v>
      </c>
      <c r="AC2442" t="e">
        <v>#N/A</v>
      </c>
      <c r="AD2442" t="e">
        <v>#N/A</v>
      </c>
      <c r="AE2442" t="e">
        <v>#N/A</v>
      </c>
      <c r="AF2442" t="e">
        <v>#N/A</v>
      </c>
    </row>
    <row r="2443" spans="1:32" x14ac:dyDescent="0.25">
      <c r="A2443" t="e">
        <v>#N/A</v>
      </c>
      <c r="B2443" s="33" t="e">
        <v>#N/A</v>
      </c>
      <c r="C2443" t="e">
        <v>#N/A</v>
      </c>
      <c r="D2443" t="e">
        <v>#N/A</v>
      </c>
      <c r="E2443" s="69" t="e">
        <v>#N/A</v>
      </c>
      <c r="F2443" s="3" t="e">
        <v>#N/A</v>
      </c>
      <c r="G2443" s="3" t="e">
        <v>#N/A</v>
      </c>
      <c r="H2443" s="3" t="e">
        <v>#N/A</v>
      </c>
      <c r="I2443" s="80" t="e">
        <v>#N/A</v>
      </c>
      <c r="J2443" s="80" t="e">
        <v>#N/A</v>
      </c>
      <c r="K2443" s="85" t="e">
        <v>#N/A</v>
      </c>
      <c r="L2443" s="9" t="e">
        <v>#N/A</v>
      </c>
      <c r="M2443" s="93" t="e">
        <v>#N/A</v>
      </c>
      <c r="N2443" s="8" t="e">
        <v>#N/A</v>
      </c>
      <c r="O2443" t="e">
        <v>#N/A</v>
      </c>
      <c r="P2443" t="e">
        <v>#N/A</v>
      </c>
      <c r="Q2443" t="e">
        <v>#N/A</v>
      </c>
      <c r="R2443" s="2" t="e">
        <v>#N/A</v>
      </c>
      <c r="S2443" t="e">
        <v>#N/A</v>
      </c>
      <c r="T2443" s="3" t="e">
        <v>#N/A</v>
      </c>
      <c r="U2443" s="3" t="e">
        <v>#N/A</v>
      </c>
      <c r="V2443" t="e">
        <v>#N/A</v>
      </c>
      <c r="W2443" t="e">
        <v>#N/A</v>
      </c>
      <c r="X2443" t="e">
        <v>#N/A</v>
      </c>
      <c r="Y2443" s="3" t="e">
        <v>#N/A</v>
      </c>
      <c r="Z2443" s="8" t="e">
        <v>#N/A</v>
      </c>
      <c r="AA2443" s="30" t="e">
        <v>#N/A</v>
      </c>
      <c r="AB2443" t="e">
        <v>#N/A</v>
      </c>
      <c r="AC2443" t="e">
        <v>#N/A</v>
      </c>
      <c r="AD2443" t="e">
        <v>#N/A</v>
      </c>
      <c r="AE2443" t="e">
        <v>#N/A</v>
      </c>
      <c r="AF2443" t="e">
        <v>#N/A</v>
      </c>
    </row>
    <row r="2444" spans="1:32" x14ac:dyDescent="0.25">
      <c r="A2444" t="e">
        <v>#N/A</v>
      </c>
      <c r="B2444" s="33" t="e">
        <v>#N/A</v>
      </c>
      <c r="C2444" t="e">
        <v>#N/A</v>
      </c>
      <c r="D2444" t="e">
        <v>#N/A</v>
      </c>
      <c r="E2444" s="69" t="e">
        <v>#N/A</v>
      </c>
      <c r="F2444" s="3" t="e">
        <v>#N/A</v>
      </c>
      <c r="G2444" s="3" t="e">
        <v>#N/A</v>
      </c>
      <c r="H2444" s="3" t="e">
        <v>#N/A</v>
      </c>
      <c r="I2444" s="80" t="e">
        <v>#N/A</v>
      </c>
      <c r="J2444" s="80" t="e">
        <v>#N/A</v>
      </c>
      <c r="K2444" s="85" t="e">
        <v>#N/A</v>
      </c>
      <c r="L2444" s="9" t="e">
        <v>#N/A</v>
      </c>
      <c r="M2444" s="93" t="e">
        <v>#N/A</v>
      </c>
      <c r="N2444" s="8" t="e">
        <v>#N/A</v>
      </c>
      <c r="O2444" t="e">
        <v>#N/A</v>
      </c>
      <c r="P2444" t="e">
        <v>#N/A</v>
      </c>
      <c r="Q2444" t="e">
        <v>#N/A</v>
      </c>
      <c r="R2444" s="2" t="e">
        <v>#N/A</v>
      </c>
      <c r="S2444" t="e">
        <v>#N/A</v>
      </c>
      <c r="T2444" s="3" t="e">
        <v>#N/A</v>
      </c>
      <c r="U2444" s="3" t="e">
        <v>#N/A</v>
      </c>
      <c r="V2444" t="e">
        <v>#N/A</v>
      </c>
      <c r="W2444" t="e">
        <v>#N/A</v>
      </c>
      <c r="X2444" t="e">
        <v>#N/A</v>
      </c>
      <c r="Y2444" s="3" t="e">
        <v>#N/A</v>
      </c>
      <c r="Z2444" s="8" t="e">
        <v>#N/A</v>
      </c>
      <c r="AA2444" s="30" t="e">
        <v>#N/A</v>
      </c>
      <c r="AB2444" t="e">
        <v>#N/A</v>
      </c>
      <c r="AC2444" t="e">
        <v>#N/A</v>
      </c>
      <c r="AD2444" t="e">
        <v>#N/A</v>
      </c>
      <c r="AE2444" t="e">
        <v>#N/A</v>
      </c>
      <c r="AF2444" t="e">
        <v>#N/A</v>
      </c>
    </row>
    <row r="2445" spans="1:32" x14ac:dyDescent="0.25">
      <c r="A2445" t="e">
        <v>#N/A</v>
      </c>
      <c r="B2445" s="33" t="e">
        <v>#N/A</v>
      </c>
      <c r="C2445" t="e">
        <v>#N/A</v>
      </c>
      <c r="D2445" t="e">
        <v>#N/A</v>
      </c>
      <c r="E2445" s="69" t="e">
        <v>#N/A</v>
      </c>
      <c r="F2445" s="3" t="e">
        <v>#N/A</v>
      </c>
      <c r="G2445" s="3" t="e">
        <v>#N/A</v>
      </c>
      <c r="H2445" s="3" t="e">
        <v>#N/A</v>
      </c>
      <c r="I2445" s="80" t="e">
        <v>#N/A</v>
      </c>
      <c r="J2445" s="80" t="e">
        <v>#N/A</v>
      </c>
      <c r="K2445" s="85" t="e">
        <v>#N/A</v>
      </c>
      <c r="L2445" s="9" t="e">
        <v>#N/A</v>
      </c>
      <c r="M2445" s="93" t="e">
        <v>#N/A</v>
      </c>
      <c r="N2445" s="8" t="e">
        <v>#N/A</v>
      </c>
      <c r="O2445" t="e">
        <v>#N/A</v>
      </c>
      <c r="P2445" t="e">
        <v>#N/A</v>
      </c>
      <c r="Q2445" t="e">
        <v>#N/A</v>
      </c>
      <c r="R2445" s="2" t="e">
        <v>#N/A</v>
      </c>
      <c r="S2445" t="e">
        <v>#N/A</v>
      </c>
      <c r="T2445" s="3" t="e">
        <v>#N/A</v>
      </c>
      <c r="U2445" s="3" t="e">
        <v>#N/A</v>
      </c>
      <c r="V2445" t="e">
        <v>#N/A</v>
      </c>
      <c r="W2445" t="e">
        <v>#N/A</v>
      </c>
      <c r="X2445" t="e">
        <v>#N/A</v>
      </c>
      <c r="Y2445" s="3" t="e">
        <v>#N/A</v>
      </c>
      <c r="Z2445" s="8" t="e">
        <v>#N/A</v>
      </c>
      <c r="AA2445" s="30" t="e">
        <v>#N/A</v>
      </c>
      <c r="AB2445" t="e">
        <v>#N/A</v>
      </c>
      <c r="AC2445" t="e">
        <v>#N/A</v>
      </c>
      <c r="AD2445" t="e">
        <v>#N/A</v>
      </c>
      <c r="AE2445" t="e">
        <v>#N/A</v>
      </c>
      <c r="AF2445" t="e">
        <v>#N/A</v>
      </c>
    </row>
    <row r="2446" spans="1:32" x14ac:dyDescent="0.25">
      <c r="A2446" t="e">
        <v>#N/A</v>
      </c>
      <c r="B2446" s="33" t="e">
        <v>#N/A</v>
      </c>
      <c r="C2446" t="e">
        <v>#N/A</v>
      </c>
      <c r="D2446" t="e">
        <v>#N/A</v>
      </c>
      <c r="E2446" s="69" t="e">
        <v>#N/A</v>
      </c>
      <c r="F2446" s="3" t="e">
        <v>#N/A</v>
      </c>
      <c r="G2446" s="3" t="e">
        <v>#N/A</v>
      </c>
      <c r="H2446" s="3" t="e">
        <v>#N/A</v>
      </c>
      <c r="I2446" s="80" t="e">
        <v>#N/A</v>
      </c>
      <c r="J2446" s="80" t="e">
        <v>#N/A</v>
      </c>
      <c r="K2446" s="85" t="e">
        <v>#N/A</v>
      </c>
      <c r="L2446" s="9" t="e">
        <v>#N/A</v>
      </c>
      <c r="M2446" s="93" t="e">
        <v>#N/A</v>
      </c>
      <c r="N2446" s="8" t="e">
        <v>#N/A</v>
      </c>
      <c r="O2446" t="e">
        <v>#N/A</v>
      </c>
      <c r="P2446" t="e">
        <v>#N/A</v>
      </c>
      <c r="Q2446" t="e">
        <v>#N/A</v>
      </c>
      <c r="R2446" s="2" t="e">
        <v>#N/A</v>
      </c>
      <c r="S2446" t="e">
        <v>#N/A</v>
      </c>
      <c r="T2446" s="3" t="e">
        <v>#N/A</v>
      </c>
      <c r="U2446" s="3" t="e">
        <v>#N/A</v>
      </c>
      <c r="V2446" t="e">
        <v>#N/A</v>
      </c>
      <c r="W2446" t="e">
        <v>#N/A</v>
      </c>
      <c r="X2446" t="e">
        <v>#N/A</v>
      </c>
      <c r="Y2446" s="3" t="e">
        <v>#N/A</v>
      </c>
      <c r="Z2446" s="8" t="e">
        <v>#N/A</v>
      </c>
      <c r="AA2446" s="30" t="e">
        <v>#N/A</v>
      </c>
      <c r="AB2446" t="e">
        <v>#N/A</v>
      </c>
      <c r="AC2446" t="e">
        <v>#N/A</v>
      </c>
      <c r="AD2446" t="e">
        <v>#N/A</v>
      </c>
      <c r="AE2446" t="e">
        <v>#N/A</v>
      </c>
      <c r="AF2446" t="e">
        <v>#N/A</v>
      </c>
    </row>
    <row r="2447" spans="1:32" x14ac:dyDescent="0.25">
      <c r="A2447" t="e">
        <v>#N/A</v>
      </c>
      <c r="B2447" s="33" t="e">
        <v>#N/A</v>
      </c>
      <c r="C2447" t="e">
        <v>#N/A</v>
      </c>
      <c r="D2447" t="e">
        <v>#N/A</v>
      </c>
      <c r="E2447" s="69" t="e">
        <v>#N/A</v>
      </c>
      <c r="F2447" s="3" t="e">
        <v>#N/A</v>
      </c>
      <c r="G2447" s="3" t="e">
        <v>#N/A</v>
      </c>
      <c r="H2447" s="3" t="e">
        <v>#N/A</v>
      </c>
      <c r="I2447" s="80" t="e">
        <v>#N/A</v>
      </c>
      <c r="J2447" s="80" t="e">
        <v>#N/A</v>
      </c>
      <c r="K2447" s="85" t="e">
        <v>#N/A</v>
      </c>
      <c r="L2447" s="9" t="e">
        <v>#N/A</v>
      </c>
      <c r="M2447" s="93" t="e">
        <v>#N/A</v>
      </c>
      <c r="N2447" s="8" t="e">
        <v>#N/A</v>
      </c>
      <c r="O2447" t="e">
        <v>#N/A</v>
      </c>
      <c r="P2447" t="e">
        <v>#N/A</v>
      </c>
      <c r="Q2447" t="e">
        <v>#N/A</v>
      </c>
      <c r="R2447" s="2" t="e">
        <v>#N/A</v>
      </c>
      <c r="S2447" t="e">
        <v>#N/A</v>
      </c>
      <c r="T2447" s="3" t="e">
        <v>#N/A</v>
      </c>
      <c r="U2447" s="3" t="e">
        <v>#N/A</v>
      </c>
      <c r="V2447" t="e">
        <v>#N/A</v>
      </c>
      <c r="W2447" t="e">
        <v>#N/A</v>
      </c>
      <c r="X2447" t="e">
        <v>#N/A</v>
      </c>
      <c r="Y2447" s="3" t="e">
        <v>#N/A</v>
      </c>
      <c r="Z2447" s="8" t="e">
        <v>#N/A</v>
      </c>
      <c r="AA2447" s="30" t="e">
        <v>#N/A</v>
      </c>
      <c r="AB2447" t="e">
        <v>#N/A</v>
      </c>
      <c r="AC2447" t="e">
        <v>#N/A</v>
      </c>
      <c r="AD2447" t="e">
        <v>#N/A</v>
      </c>
      <c r="AE2447" t="e">
        <v>#N/A</v>
      </c>
      <c r="AF2447" t="e">
        <v>#N/A</v>
      </c>
    </row>
    <row r="2448" spans="1:32" x14ac:dyDescent="0.25">
      <c r="A2448" t="e">
        <v>#N/A</v>
      </c>
      <c r="B2448" s="33" t="e">
        <v>#N/A</v>
      </c>
      <c r="C2448" t="e">
        <v>#N/A</v>
      </c>
      <c r="D2448" t="e">
        <v>#N/A</v>
      </c>
      <c r="E2448" s="69" t="e">
        <v>#N/A</v>
      </c>
      <c r="F2448" s="3" t="e">
        <v>#N/A</v>
      </c>
      <c r="G2448" s="3" t="e">
        <v>#N/A</v>
      </c>
      <c r="H2448" s="3" t="e">
        <v>#N/A</v>
      </c>
      <c r="I2448" s="80" t="e">
        <v>#N/A</v>
      </c>
      <c r="J2448" s="80" t="e">
        <v>#N/A</v>
      </c>
      <c r="K2448" s="85" t="e">
        <v>#N/A</v>
      </c>
      <c r="L2448" s="9" t="e">
        <v>#N/A</v>
      </c>
      <c r="M2448" s="93" t="e">
        <v>#N/A</v>
      </c>
      <c r="N2448" s="8" t="e">
        <v>#N/A</v>
      </c>
      <c r="O2448" t="e">
        <v>#N/A</v>
      </c>
      <c r="P2448" t="e">
        <v>#N/A</v>
      </c>
      <c r="Q2448" t="e">
        <v>#N/A</v>
      </c>
      <c r="R2448" s="2" t="e">
        <v>#N/A</v>
      </c>
      <c r="S2448" t="e">
        <v>#N/A</v>
      </c>
      <c r="T2448" s="3" t="e">
        <v>#N/A</v>
      </c>
      <c r="U2448" s="3" t="e">
        <v>#N/A</v>
      </c>
      <c r="V2448" t="e">
        <v>#N/A</v>
      </c>
      <c r="W2448" t="e">
        <v>#N/A</v>
      </c>
      <c r="X2448" t="e">
        <v>#N/A</v>
      </c>
      <c r="Y2448" s="3" t="e">
        <v>#N/A</v>
      </c>
      <c r="Z2448" s="8" t="e">
        <v>#N/A</v>
      </c>
      <c r="AA2448" s="30" t="e">
        <v>#N/A</v>
      </c>
      <c r="AB2448" t="e">
        <v>#N/A</v>
      </c>
      <c r="AC2448" t="e">
        <v>#N/A</v>
      </c>
      <c r="AD2448" t="e">
        <v>#N/A</v>
      </c>
      <c r="AE2448" t="e">
        <v>#N/A</v>
      </c>
      <c r="AF2448" t="e">
        <v>#N/A</v>
      </c>
    </row>
    <row r="2449" spans="1:32" x14ac:dyDescent="0.25">
      <c r="A2449" t="e">
        <v>#N/A</v>
      </c>
      <c r="B2449" s="33" t="e">
        <v>#N/A</v>
      </c>
      <c r="C2449" t="e">
        <v>#N/A</v>
      </c>
      <c r="D2449" t="e">
        <v>#N/A</v>
      </c>
      <c r="E2449" s="69" t="e">
        <v>#N/A</v>
      </c>
      <c r="F2449" s="3" t="e">
        <v>#N/A</v>
      </c>
      <c r="G2449" s="3" t="e">
        <v>#N/A</v>
      </c>
      <c r="H2449" s="3" t="e">
        <v>#N/A</v>
      </c>
      <c r="I2449" s="80" t="e">
        <v>#N/A</v>
      </c>
      <c r="J2449" s="80" t="e">
        <v>#N/A</v>
      </c>
      <c r="K2449" s="85" t="e">
        <v>#N/A</v>
      </c>
      <c r="L2449" s="9" t="e">
        <v>#N/A</v>
      </c>
      <c r="M2449" s="93" t="e">
        <v>#N/A</v>
      </c>
      <c r="N2449" s="8" t="e">
        <v>#N/A</v>
      </c>
      <c r="O2449" t="e">
        <v>#N/A</v>
      </c>
      <c r="P2449" t="e">
        <v>#N/A</v>
      </c>
      <c r="Q2449" t="e">
        <v>#N/A</v>
      </c>
      <c r="R2449" s="2" t="e">
        <v>#N/A</v>
      </c>
      <c r="S2449" t="e">
        <v>#N/A</v>
      </c>
      <c r="T2449" s="3" t="e">
        <v>#N/A</v>
      </c>
      <c r="U2449" s="3" t="e">
        <v>#N/A</v>
      </c>
      <c r="V2449" t="e">
        <v>#N/A</v>
      </c>
      <c r="W2449" t="e">
        <v>#N/A</v>
      </c>
      <c r="X2449" t="e">
        <v>#N/A</v>
      </c>
      <c r="Y2449" s="3" t="e">
        <v>#N/A</v>
      </c>
      <c r="Z2449" s="8" t="e">
        <v>#N/A</v>
      </c>
      <c r="AA2449" s="30" t="e">
        <v>#N/A</v>
      </c>
      <c r="AB2449" t="e">
        <v>#N/A</v>
      </c>
      <c r="AC2449" t="e">
        <v>#N/A</v>
      </c>
      <c r="AD2449" t="e">
        <v>#N/A</v>
      </c>
      <c r="AE2449" t="e">
        <v>#N/A</v>
      </c>
      <c r="AF2449" t="e">
        <v>#N/A</v>
      </c>
    </row>
    <row r="2450" spans="1:32" x14ac:dyDescent="0.25">
      <c r="A2450" t="e">
        <v>#N/A</v>
      </c>
      <c r="B2450" s="33" t="e">
        <v>#N/A</v>
      </c>
      <c r="C2450" t="e">
        <v>#N/A</v>
      </c>
      <c r="D2450" t="e">
        <v>#N/A</v>
      </c>
      <c r="E2450" s="69" t="e">
        <v>#N/A</v>
      </c>
      <c r="F2450" s="3" t="e">
        <v>#N/A</v>
      </c>
      <c r="G2450" s="3" t="e">
        <v>#N/A</v>
      </c>
      <c r="H2450" s="3" t="e">
        <v>#N/A</v>
      </c>
      <c r="I2450" s="80" t="e">
        <v>#N/A</v>
      </c>
      <c r="J2450" s="80" t="e">
        <v>#N/A</v>
      </c>
      <c r="K2450" s="85" t="e">
        <v>#N/A</v>
      </c>
      <c r="L2450" s="9" t="e">
        <v>#N/A</v>
      </c>
      <c r="M2450" s="93" t="e">
        <v>#N/A</v>
      </c>
      <c r="N2450" s="8" t="e">
        <v>#N/A</v>
      </c>
      <c r="O2450" t="e">
        <v>#N/A</v>
      </c>
      <c r="P2450" t="e">
        <v>#N/A</v>
      </c>
      <c r="Q2450" t="e">
        <v>#N/A</v>
      </c>
      <c r="R2450" s="2" t="e">
        <v>#N/A</v>
      </c>
      <c r="S2450" t="e">
        <v>#N/A</v>
      </c>
      <c r="T2450" s="3" t="e">
        <v>#N/A</v>
      </c>
      <c r="U2450" s="3" t="e">
        <v>#N/A</v>
      </c>
      <c r="V2450" t="e">
        <v>#N/A</v>
      </c>
      <c r="W2450" t="e">
        <v>#N/A</v>
      </c>
      <c r="X2450" t="e">
        <v>#N/A</v>
      </c>
      <c r="Y2450" s="3" t="e">
        <v>#N/A</v>
      </c>
      <c r="Z2450" s="8" t="e">
        <v>#N/A</v>
      </c>
      <c r="AA2450" s="30" t="e">
        <v>#N/A</v>
      </c>
      <c r="AB2450" t="e">
        <v>#N/A</v>
      </c>
      <c r="AC2450" t="e">
        <v>#N/A</v>
      </c>
      <c r="AD2450" t="e">
        <v>#N/A</v>
      </c>
      <c r="AE2450" t="e">
        <v>#N/A</v>
      </c>
      <c r="AF2450" t="e">
        <v>#N/A</v>
      </c>
    </row>
    <row r="2451" spans="1:32" x14ac:dyDescent="0.25">
      <c r="A2451" t="e">
        <v>#N/A</v>
      </c>
      <c r="B2451" s="33" t="e">
        <v>#N/A</v>
      </c>
      <c r="C2451" t="e">
        <v>#N/A</v>
      </c>
      <c r="D2451" t="e">
        <v>#N/A</v>
      </c>
      <c r="E2451" s="69" t="e">
        <v>#N/A</v>
      </c>
      <c r="F2451" s="3" t="e">
        <v>#N/A</v>
      </c>
      <c r="G2451" s="3" t="e">
        <v>#N/A</v>
      </c>
      <c r="H2451" s="3" t="e">
        <v>#N/A</v>
      </c>
      <c r="I2451" s="80" t="e">
        <v>#N/A</v>
      </c>
      <c r="J2451" s="80" t="e">
        <v>#N/A</v>
      </c>
      <c r="K2451" s="85" t="e">
        <v>#N/A</v>
      </c>
      <c r="L2451" s="9" t="e">
        <v>#N/A</v>
      </c>
      <c r="M2451" s="93" t="e">
        <v>#N/A</v>
      </c>
      <c r="N2451" s="8" t="e">
        <v>#N/A</v>
      </c>
      <c r="O2451" t="e">
        <v>#N/A</v>
      </c>
      <c r="P2451" t="e">
        <v>#N/A</v>
      </c>
      <c r="Q2451" t="e">
        <v>#N/A</v>
      </c>
      <c r="R2451" s="2" t="e">
        <v>#N/A</v>
      </c>
      <c r="S2451" t="e">
        <v>#N/A</v>
      </c>
      <c r="T2451" s="3" t="e">
        <v>#N/A</v>
      </c>
      <c r="U2451" s="3" t="e">
        <v>#N/A</v>
      </c>
      <c r="V2451" t="e">
        <v>#N/A</v>
      </c>
      <c r="W2451" t="e">
        <v>#N/A</v>
      </c>
      <c r="X2451" t="e">
        <v>#N/A</v>
      </c>
      <c r="Y2451" s="3" t="e">
        <v>#N/A</v>
      </c>
      <c r="Z2451" s="8" t="e">
        <v>#N/A</v>
      </c>
      <c r="AA2451" s="30" t="e">
        <v>#N/A</v>
      </c>
      <c r="AB2451" t="e">
        <v>#N/A</v>
      </c>
      <c r="AC2451" t="e">
        <v>#N/A</v>
      </c>
      <c r="AD2451" t="e">
        <v>#N/A</v>
      </c>
      <c r="AE2451" t="e">
        <v>#N/A</v>
      </c>
      <c r="AF2451" t="e">
        <v>#N/A</v>
      </c>
    </row>
    <row r="2452" spans="1:32" x14ac:dyDescent="0.25">
      <c r="A2452" t="e">
        <v>#N/A</v>
      </c>
      <c r="B2452" s="33" t="e">
        <v>#N/A</v>
      </c>
      <c r="C2452" t="e">
        <v>#N/A</v>
      </c>
      <c r="D2452" t="e">
        <v>#N/A</v>
      </c>
      <c r="E2452" s="69" t="e">
        <v>#N/A</v>
      </c>
      <c r="F2452" s="3" t="e">
        <v>#N/A</v>
      </c>
      <c r="G2452" s="3" t="e">
        <v>#N/A</v>
      </c>
      <c r="H2452" s="3" t="e">
        <v>#N/A</v>
      </c>
      <c r="I2452" s="80" t="e">
        <v>#N/A</v>
      </c>
      <c r="J2452" s="80" t="e">
        <v>#N/A</v>
      </c>
      <c r="K2452" s="85" t="e">
        <v>#N/A</v>
      </c>
      <c r="L2452" s="9" t="e">
        <v>#N/A</v>
      </c>
      <c r="M2452" s="93" t="e">
        <v>#N/A</v>
      </c>
      <c r="N2452" s="8" t="e">
        <v>#N/A</v>
      </c>
      <c r="O2452" t="e">
        <v>#N/A</v>
      </c>
      <c r="P2452" t="e">
        <v>#N/A</v>
      </c>
      <c r="Q2452" t="e">
        <v>#N/A</v>
      </c>
      <c r="R2452" s="2" t="e">
        <v>#N/A</v>
      </c>
      <c r="S2452" t="e">
        <v>#N/A</v>
      </c>
      <c r="T2452" s="3" t="e">
        <v>#N/A</v>
      </c>
      <c r="U2452" s="3" t="e">
        <v>#N/A</v>
      </c>
      <c r="V2452" t="e">
        <v>#N/A</v>
      </c>
      <c r="W2452" t="e">
        <v>#N/A</v>
      </c>
      <c r="X2452" t="e">
        <v>#N/A</v>
      </c>
      <c r="Y2452" s="3" t="e">
        <v>#N/A</v>
      </c>
      <c r="Z2452" s="8" t="e">
        <v>#N/A</v>
      </c>
      <c r="AA2452" s="30" t="e">
        <v>#N/A</v>
      </c>
      <c r="AB2452" t="e">
        <v>#N/A</v>
      </c>
      <c r="AC2452" t="e">
        <v>#N/A</v>
      </c>
      <c r="AD2452" t="e">
        <v>#N/A</v>
      </c>
      <c r="AE2452" t="e">
        <v>#N/A</v>
      </c>
      <c r="AF2452" t="e">
        <v>#N/A</v>
      </c>
    </row>
    <row r="2453" spans="1:32" x14ac:dyDescent="0.25">
      <c r="A2453" t="e">
        <v>#N/A</v>
      </c>
      <c r="B2453" s="33" t="e">
        <v>#N/A</v>
      </c>
      <c r="C2453" t="e">
        <v>#N/A</v>
      </c>
      <c r="D2453" t="e">
        <v>#N/A</v>
      </c>
      <c r="E2453" s="69" t="e">
        <v>#N/A</v>
      </c>
      <c r="F2453" s="3" t="e">
        <v>#N/A</v>
      </c>
      <c r="G2453" s="3" t="e">
        <v>#N/A</v>
      </c>
      <c r="H2453" s="3" t="e">
        <v>#N/A</v>
      </c>
      <c r="I2453" s="80" t="e">
        <v>#N/A</v>
      </c>
      <c r="J2453" s="80" t="e">
        <v>#N/A</v>
      </c>
      <c r="K2453" s="85" t="e">
        <v>#N/A</v>
      </c>
      <c r="L2453" s="9" t="e">
        <v>#N/A</v>
      </c>
      <c r="M2453" s="93" t="e">
        <v>#N/A</v>
      </c>
      <c r="N2453" s="8" t="e">
        <v>#N/A</v>
      </c>
      <c r="O2453" t="e">
        <v>#N/A</v>
      </c>
      <c r="P2453" t="e">
        <v>#N/A</v>
      </c>
      <c r="Q2453" t="e">
        <v>#N/A</v>
      </c>
      <c r="R2453" s="2" t="e">
        <v>#N/A</v>
      </c>
      <c r="S2453" t="e">
        <v>#N/A</v>
      </c>
      <c r="T2453" s="3" t="e">
        <v>#N/A</v>
      </c>
      <c r="U2453" s="3" t="e">
        <v>#N/A</v>
      </c>
      <c r="V2453" t="e">
        <v>#N/A</v>
      </c>
      <c r="W2453" t="e">
        <v>#N/A</v>
      </c>
      <c r="X2453" t="e">
        <v>#N/A</v>
      </c>
      <c r="Y2453" s="3" t="e">
        <v>#N/A</v>
      </c>
      <c r="Z2453" s="8" t="e">
        <v>#N/A</v>
      </c>
      <c r="AA2453" s="30" t="e">
        <v>#N/A</v>
      </c>
      <c r="AB2453" t="e">
        <v>#N/A</v>
      </c>
      <c r="AC2453" t="e">
        <v>#N/A</v>
      </c>
      <c r="AD2453" t="e">
        <v>#N/A</v>
      </c>
      <c r="AE2453" t="e">
        <v>#N/A</v>
      </c>
      <c r="AF2453" t="e">
        <v>#N/A</v>
      </c>
    </row>
    <row r="2454" spans="1:32" x14ac:dyDescent="0.25">
      <c r="A2454" t="e">
        <v>#N/A</v>
      </c>
      <c r="B2454" s="33" t="e">
        <v>#N/A</v>
      </c>
      <c r="C2454" t="e">
        <v>#N/A</v>
      </c>
      <c r="D2454" t="e">
        <v>#N/A</v>
      </c>
      <c r="E2454" s="69" t="e">
        <v>#N/A</v>
      </c>
      <c r="F2454" s="3" t="e">
        <v>#N/A</v>
      </c>
      <c r="G2454" s="3" t="e">
        <v>#N/A</v>
      </c>
      <c r="H2454" s="3" t="e">
        <v>#N/A</v>
      </c>
      <c r="I2454" s="80" t="e">
        <v>#N/A</v>
      </c>
      <c r="J2454" s="80" t="e">
        <v>#N/A</v>
      </c>
      <c r="K2454" s="85" t="e">
        <v>#N/A</v>
      </c>
      <c r="L2454" s="9" t="e">
        <v>#N/A</v>
      </c>
      <c r="M2454" s="93" t="e">
        <v>#N/A</v>
      </c>
      <c r="N2454" s="8" t="e">
        <v>#N/A</v>
      </c>
      <c r="O2454" t="e">
        <v>#N/A</v>
      </c>
      <c r="P2454" t="e">
        <v>#N/A</v>
      </c>
      <c r="Q2454" t="e">
        <v>#N/A</v>
      </c>
      <c r="R2454" s="2" t="e">
        <v>#N/A</v>
      </c>
      <c r="S2454" t="e">
        <v>#N/A</v>
      </c>
      <c r="T2454" s="3" t="e">
        <v>#N/A</v>
      </c>
      <c r="U2454" s="3" t="e">
        <v>#N/A</v>
      </c>
      <c r="V2454" t="e">
        <v>#N/A</v>
      </c>
      <c r="W2454" t="e">
        <v>#N/A</v>
      </c>
      <c r="X2454" t="e">
        <v>#N/A</v>
      </c>
      <c r="Y2454" s="3" t="e">
        <v>#N/A</v>
      </c>
      <c r="Z2454" s="8" t="e">
        <v>#N/A</v>
      </c>
      <c r="AA2454" s="30" t="e">
        <v>#N/A</v>
      </c>
      <c r="AB2454" t="e">
        <v>#N/A</v>
      </c>
      <c r="AC2454" t="e">
        <v>#N/A</v>
      </c>
      <c r="AD2454" t="e">
        <v>#N/A</v>
      </c>
      <c r="AE2454" t="e">
        <v>#N/A</v>
      </c>
      <c r="AF2454" t="e">
        <v>#N/A</v>
      </c>
    </row>
    <row r="2455" spans="1:32" x14ac:dyDescent="0.25">
      <c r="A2455" t="e">
        <v>#N/A</v>
      </c>
      <c r="B2455" s="33" t="e">
        <v>#N/A</v>
      </c>
      <c r="C2455" t="e">
        <v>#N/A</v>
      </c>
      <c r="D2455" t="e">
        <v>#N/A</v>
      </c>
      <c r="E2455" s="69" t="e">
        <v>#N/A</v>
      </c>
      <c r="F2455" s="3" t="e">
        <v>#N/A</v>
      </c>
      <c r="G2455" s="3" t="e">
        <v>#N/A</v>
      </c>
      <c r="H2455" s="3" t="e">
        <v>#N/A</v>
      </c>
      <c r="I2455" s="80" t="e">
        <v>#N/A</v>
      </c>
      <c r="J2455" s="80" t="e">
        <v>#N/A</v>
      </c>
      <c r="K2455" s="85" t="e">
        <v>#N/A</v>
      </c>
      <c r="L2455" s="9" t="e">
        <v>#N/A</v>
      </c>
      <c r="M2455" s="93" t="e">
        <v>#N/A</v>
      </c>
      <c r="N2455" s="8" t="e">
        <v>#N/A</v>
      </c>
      <c r="O2455" t="e">
        <v>#N/A</v>
      </c>
      <c r="P2455" t="e">
        <v>#N/A</v>
      </c>
      <c r="Q2455" t="e">
        <v>#N/A</v>
      </c>
      <c r="R2455" s="2" t="e">
        <v>#N/A</v>
      </c>
      <c r="S2455" t="e">
        <v>#N/A</v>
      </c>
      <c r="T2455" s="3" t="e">
        <v>#N/A</v>
      </c>
      <c r="U2455" s="3" t="e">
        <v>#N/A</v>
      </c>
      <c r="V2455" t="e">
        <v>#N/A</v>
      </c>
      <c r="W2455" t="e">
        <v>#N/A</v>
      </c>
      <c r="X2455" t="e">
        <v>#N/A</v>
      </c>
      <c r="Y2455" s="3" t="e">
        <v>#N/A</v>
      </c>
      <c r="Z2455" s="8" t="e">
        <v>#N/A</v>
      </c>
      <c r="AA2455" s="30" t="e">
        <v>#N/A</v>
      </c>
      <c r="AB2455" t="e">
        <v>#N/A</v>
      </c>
      <c r="AC2455" t="e">
        <v>#N/A</v>
      </c>
      <c r="AD2455" t="e">
        <v>#N/A</v>
      </c>
      <c r="AE2455" t="e">
        <v>#N/A</v>
      </c>
      <c r="AF2455" t="e">
        <v>#N/A</v>
      </c>
    </row>
    <row r="2456" spans="1:32" x14ac:dyDescent="0.25">
      <c r="A2456" t="e">
        <v>#N/A</v>
      </c>
      <c r="B2456" s="33" t="e">
        <v>#N/A</v>
      </c>
      <c r="C2456" t="e">
        <v>#N/A</v>
      </c>
      <c r="D2456" t="e">
        <v>#N/A</v>
      </c>
      <c r="E2456" s="69" t="e">
        <v>#N/A</v>
      </c>
      <c r="F2456" s="3" t="e">
        <v>#N/A</v>
      </c>
      <c r="G2456" s="3" t="e">
        <v>#N/A</v>
      </c>
      <c r="H2456" s="3" t="e">
        <v>#N/A</v>
      </c>
      <c r="I2456" s="80" t="e">
        <v>#N/A</v>
      </c>
      <c r="J2456" s="80" t="e">
        <v>#N/A</v>
      </c>
      <c r="K2456" s="85" t="e">
        <v>#N/A</v>
      </c>
      <c r="L2456" s="9" t="e">
        <v>#N/A</v>
      </c>
      <c r="M2456" s="93" t="e">
        <v>#N/A</v>
      </c>
      <c r="N2456" s="8" t="e">
        <v>#N/A</v>
      </c>
      <c r="O2456" t="e">
        <v>#N/A</v>
      </c>
      <c r="P2456" t="e">
        <v>#N/A</v>
      </c>
      <c r="Q2456" t="e">
        <v>#N/A</v>
      </c>
      <c r="R2456" s="2" t="e">
        <v>#N/A</v>
      </c>
      <c r="S2456" t="e">
        <v>#N/A</v>
      </c>
      <c r="T2456" s="3" t="e">
        <v>#N/A</v>
      </c>
      <c r="U2456" s="3" t="e">
        <v>#N/A</v>
      </c>
      <c r="V2456" t="e">
        <v>#N/A</v>
      </c>
      <c r="W2456" t="e">
        <v>#N/A</v>
      </c>
      <c r="X2456" t="e">
        <v>#N/A</v>
      </c>
      <c r="Y2456" s="3" t="e">
        <v>#N/A</v>
      </c>
      <c r="Z2456" s="8" t="e">
        <v>#N/A</v>
      </c>
      <c r="AA2456" s="30" t="e">
        <v>#N/A</v>
      </c>
      <c r="AB2456" t="e">
        <v>#N/A</v>
      </c>
      <c r="AC2456" t="e">
        <v>#N/A</v>
      </c>
      <c r="AD2456" t="e">
        <v>#N/A</v>
      </c>
      <c r="AE2456" t="e">
        <v>#N/A</v>
      </c>
      <c r="AF2456" t="e">
        <v>#N/A</v>
      </c>
    </row>
    <row r="2457" spans="1:32" x14ac:dyDescent="0.25">
      <c r="A2457" t="e">
        <v>#N/A</v>
      </c>
      <c r="B2457" s="33" t="e">
        <v>#N/A</v>
      </c>
      <c r="C2457" t="e">
        <v>#N/A</v>
      </c>
      <c r="D2457" t="e">
        <v>#N/A</v>
      </c>
      <c r="E2457" s="69" t="e">
        <v>#N/A</v>
      </c>
      <c r="F2457" s="3" t="e">
        <v>#N/A</v>
      </c>
      <c r="G2457" s="3" t="e">
        <v>#N/A</v>
      </c>
      <c r="H2457" s="3" t="e">
        <v>#N/A</v>
      </c>
      <c r="I2457" s="80" t="e">
        <v>#N/A</v>
      </c>
      <c r="J2457" s="80" t="e">
        <v>#N/A</v>
      </c>
      <c r="K2457" s="85" t="e">
        <v>#N/A</v>
      </c>
      <c r="L2457" s="9" t="e">
        <v>#N/A</v>
      </c>
      <c r="M2457" s="93" t="e">
        <v>#N/A</v>
      </c>
      <c r="N2457" s="8" t="e">
        <v>#N/A</v>
      </c>
      <c r="O2457" t="e">
        <v>#N/A</v>
      </c>
      <c r="P2457" t="e">
        <v>#N/A</v>
      </c>
      <c r="Q2457" t="e">
        <v>#N/A</v>
      </c>
      <c r="R2457" s="2" t="e">
        <v>#N/A</v>
      </c>
      <c r="S2457" t="e">
        <v>#N/A</v>
      </c>
      <c r="T2457" s="3" t="e">
        <v>#N/A</v>
      </c>
      <c r="U2457" s="3" t="e">
        <v>#N/A</v>
      </c>
      <c r="V2457" t="e">
        <v>#N/A</v>
      </c>
      <c r="W2457" t="e">
        <v>#N/A</v>
      </c>
      <c r="X2457" t="e">
        <v>#N/A</v>
      </c>
      <c r="Y2457" s="3" t="e">
        <v>#N/A</v>
      </c>
      <c r="Z2457" s="8" t="e">
        <v>#N/A</v>
      </c>
      <c r="AA2457" s="30" t="e">
        <v>#N/A</v>
      </c>
      <c r="AB2457" t="e">
        <v>#N/A</v>
      </c>
      <c r="AC2457" t="e">
        <v>#N/A</v>
      </c>
      <c r="AD2457" t="e">
        <v>#N/A</v>
      </c>
      <c r="AE2457" t="e">
        <v>#N/A</v>
      </c>
      <c r="AF2457" t="e">
        <v>#N/A</v>
      </c>
    </row>
    <row r="2458" spans="1:32" x14ac:dyDescent="0.25">
      <c r="A2458" t="e">
        <v>#N/A</v>
      </c>
      <c r="B2458" s="33" t="e">
        <v>#N/A</v>
      </c>
      <c r="C2458" t="e">
        <v>#N/A</v>
      </c>
      <c r="D2458" t="e">
        <v>#N/A</v>
      </c>
      <c r="E2458" s="69" t="e">
        <v>#N/A</v>
      </c>
      <c r="F2458" s="3" t="e">
        <v>#N/A</v>
      </c>
      <c r="G2458" s="3" t="e">
        <v>#N/A</v>
      </c>
      <c r="H2458" s="3" t="e">
        <v>#N/A</v>
      </c>
      <c r="I2458" s="80" t="e">
        <v>#N/A</v>
      </c>
      <c r="J2458" s="80" t="e">
        <v>#N/A</v>
      </c>
      <c r="K2458" s="85" t="e">
        <v>#N/A</v>
      </c>
      <c r="L2458" s="9" t="e">
        <v>#N/A</v>
      </c>
      <c r="M2458" s="93" t="e">
        <v>#N/A</v>
      </c>
      <c r="N2458" s="8" t="e">
        <v>#N/A</v>
      </c>
      <c r="O2458" t="e">
        <v>#N/A</v>
      </c>
      <c r="P2458" t="e">
        <v>#N/A</v>
      </c>
      <c r="Q2458" t="e">
        <v>#N/A</v>
      </c>
      <c r="R2458" s="2" t="e">
        <v>#N/A</v>
      </c>
      <c r="S2458" t="e">
        <v>#N/A</v>
      </c>
      <c r="T2458" s="3" t="e">
        <v>#N/A</v>
      </c>
      <c r="U2458" s="3" t="e">
        <v>#N/A</v>
      </c>
      <c r="V2458" t="e">
        <v>#N/A</v>
      </c>
      <c r="W2458" t="e">
        <v>#N/A</v>
      </c>
      <c r="X2458" t="e">
        <v>#N/A</v>
      </c>
      <c r="Y2458" s="3" t="e">
        <v>#N/A</v>
      </c>
      <c r="Z2458" s="8" t="e">
        <v>#N/A</v>
      </c>
      <c r="AA2458" s="30" t="e">
        <v>#N/A</v>
      </c>
      <c r="AB2458" t="e">
        <v>#N/A</v>
      </c>
      <c r="AC2458" t="e">
        <v>#N/A</v>
      </c>
      <c r="AD2458" t="e">
        <v>#N/A</v>
      </c>
      <c r="AE2458" t="e">
        <v>#N/A</v>
      </c>
      <c r="AF2458" t="e">
        <v>#N/A</v>
      </c>
    </row>
    <row r="2459" spans="1:32" x14ac:dyDescent="0.25">
      <c r="A2459" t="e">
        <v>#N/A</v>
      </c>
      <c r="B2459" s="33" t="e">
        <v>#N/A</v>
      </c>
      <c r="C2459" t="e">
        <v>#N/A</v>
      </c>
      <c r="D2459" t="e">
        <v>#N/A</v>
      </c>
      <c r="E2459" s="69" t="e">
        <v>#N/A</v>
      </c>
      <c r="F2459" s="3" t="e">
        <v>#N/A</v>
      </c>
      <c r="G2459" s="3" t="e">
        <v>#N/A</v>
      </c>
      <c r="H2459" s="3" t="e">
        <v>#N/A</v>
      </c>
      <c r="I2459" s="80" t="e">
        <v>#N/A</v>
      </c>
      <c r="J2459" s="80" t="e">
        <v>#N/A</v>
      </c>
      <c r="K2459" s="85" t="e">
        <v>#N/A</v>
      </c>
      <c r="L2459" s="9" t="e">
        <v>#N/A</v>
      </c>
      <c r="M2459" s="93" t="e">
        <v>#N/A</v>
      </c>
      <c r="N2459" s="8" t="e">
        <v>#N/A</v>
      </c>
      <c r="O2459" t="e">
        <v>#N/A</v>
      </c>
      <c r="P2459" t="e">
        <v>#N/A</v>
      </c>
      <c r="Q2459" t="e">
        <v>#N/A</v>
      </c>
      <c r="R2459" s="2" t="e">
        <v>#N/A</v>
      </c>
      <c r="S2459" t="e">
        <v>#N/A</v>
      </c>
      <c r="T2459" s="3" t="e">
        <v>#N/A</v>
      </c>
      <c r="U2459" s="3" t="e">
        <v>#N/A</v>
      </c>
      <c r="V2459" t="e">
        <v>#N/A</v>
      </c>
      <c r="W2459" t="e">
        <v>#N/A</v>
      </c>
      <c r="X2459" t="e">
        <v>#N/A</v>
      </c>
      <c r="Y2459" s="3" t="e">
        <v>#N/A</v>
      </c>
      <c r="Z2459" s="8" t="e">
        <v>#N/A</v>
      </c>
      <c r="AA2459" s="30" t="e">
        <v>#N/A</v>
      </c>
      <c r="AB2459" t="e">
        <v>#N/A</v>
      </c>
      <c r="AC2459" t="e">
        <v>#N/A</v>
      </c>
      <c r="AD2459" t="e">
        <v>#N/A</v>
      </c>
      <c r="AE2459" t="e">
        <v>#N/A</v>
      </c>
      <c r="AF2459" t="e">
        <v>#N/A</v>
      </c>
    </row>
    <row r="2460" spans="1:32" x14ac:dyDescent="0.25">
      <c r="A2460" t="e">
        <v>#N/A</v>
      </c>
      <c r="B2460" s="33" t="e">
        <v>#N/A</v>
      </c>
      <c r="C2460" t="e">
        <v>#N/A</v>
      </c>
      <c r="D2460" t="e">
        <v>#N/A</v>
      </c>
      <c r="E2460" s="69" t="e">
        <v>#N/A</v>
      </c>
      <c r="F2460" s="3" t="e">
        <v>#N/A</v>
      </c>
      <c r="G2460" s="3" t="e">
        <v>#N/A</v>
      </c>
      <c r="H2460" s="3" t="e">
        <v>#N/A</v>
      </c>
      <c r="I2460" s="80" t="e">
        <v>#N/A</v>
      </c>
      <c r="J2460" s="80" t="e">
        <v>#N/A</v>
      </c>
      <c r="K2460" s="85" t="e">
        <v>#N/A</v>
      </c>
      <c r="L2460" s="9" t="e">
        <v>#N/A</v>
      </c>
      <c r="M2460" s="93" t="e">
        <v>#N/A</v>
      </c>
      <c r="N2460" s="8" t="e">
        <v>#N/A</v>
      </c>
      <c r="O2460" t="e">
        <v>#N/A</v>
      </c>
      <c r="P2460" t="e">
        <v>#N/A</v>
      </c>
      <c r="Q2460" t="e">
        <v>#N/A</v>
      </c>
      <c r="R2460" s="2" t="e">
        <v>#N/A</v>
      </c>
      <c r="S2460" t="e">
        <v>#N/A</v>
      </c>
      <c r="T2460" s="3" t="e">
        <v>#N/A</v>
      </c>
      <c r="U2460" s="3" t="e">
        <v>#N/A</v>
      </c>
      <c r="V2460" t="e">
        <v>#N/A</v>
      </c>
      <c r="W2460" t="e">
        <v>#N/A</v>
      </c>
      <c r="X2460" t="e">
        <v>#N/A</v>
      </c>
      <c r="Y2460" s="3" t="e">
        <v>#N/A</v>
      </c>
      <c r="Z2460" s="8" t="e">
        <v>#N/A</v>
      </c>
      <c r="AA2460" s="30" t="e">
        <v>#N/A</v>
      </c>
      <c r="AB2460" t="e">
        <v>#N/A</v>
      </c>
      <c r="AC2460" t="e">
        <v>#N/A</v>
      </c>
      <c r="AD2460" t="e">
        <v>#N/A</v>
      </c>
      <c r="AE2460" t="e">
        <v>#N/A</v>
      </c>
      <c r="AF2460" t="e">
        <v>#N/A</v>
      </c>
    </row>
    <row r="2461" spans="1:32" x14ac:dyDescent="0.25">
      <c r="A2461" t="e">
        <v>#N/A</v>
      </c>
      <c r="B2461" s="33" t="e">
        <v>#N/A</v>
      </c>
      <c r="C2461" t="e">
        <v>#N/A</v>
      </c>
      <c r="D2461" t="e">
        <v>#N/A</v>
      </c>
      <c r="E2461" s="69" t="e">
        <v>#N/A</v>
      </c>
      <c r="F2461" s="3" t="e">
        <v>#N/A</v>
      </c>
      <c r="G2461" s="3" t="e">
        <v>#N/A</v>
      </c>
      <c r="H2461" s="3" t="e">
        <v>#N/A</v>
      </c>
      <c r="I2461" s="80" t="e">
        <v>#N/A</v>
      </c>
      <c r="J2461" s="80" t="e">
        <v>#N/A</v>
      </c>
      <c r="K2461" s="85" t="e">
        <v>#N/A</v>
      </c>
      <c r="L2461" s="9" t="e">
        <v>#N/A</v>
      </c>
      <c r="M2461" s="93" t="e">
        <v>#N/A</v>
      </c>
      <c r="N2461" s="8" t="e">
        <v>#N/A</v>
      </c>
      <c r="O2461" t="e">
        <v>#N/A</v>
      </c>
      <c r="P2461" t="e">
        <v>#N/A</v>
      </c>
      <c r="Q2461" t="e">
        <v>#N/A</v>
      </c>
      <c r="R2461" s="2" t="e">
        <v>#N/A</v>
      </c>
      <c r="S2461" t="e">
        <v>#N/A</v>
      </c>
      <c r="T2461" s="3" t="e">
        <v>#N/A</v>
      </c>
      <c r="U2461" s="3" t="e">
        <v>#N/A</v>
      </c>
      <c r="V2461" t="e">
        <v>#N/A</v>
      </c>
      <c r="W2461" t="e">
        <v>#N/A</v>
      </c>
      <c r="X2461" t="e">
        <v>#N/A</v>
      </c>
      <c r="Y2461" s="3" t="e">
        <v>#N/A</v>
      </c>
      <c r="Z2461" s="8" t="e">
        <v>#N/A</v>
      </c>
      <c r="AA2461" s="30" t="e">
        <v>#N/A</v>
      </c>
      <c r="AB2461" t="e">
        <v>#N/A</v>
      </c>
      <c r="AC2461" t="e">
        <v>#N/A</v>
      </c>
      <c r="AD2461" t="e">
        <v>#N/A</v>
      </c>
      <c r="AE2461" t="e">
        <v>#N/A</v>
      </c>
      <c r="AF2461" t="e">
        <v>#N/A</v>
      </c>
    </row>
    <row r="2462" spans="1:32" x14ac:dyDescent="0.25">
      <c r="A2462" t="e">
        <v>#N/A</v>
      </c>
      <c r="B2462" s="33" t="e">
        <v>#N/A</v>
      </c>
      <c r="C2462" t="e">
        <v>#N/A</v>
      </c>
      <c r="D2462" t="e">
        <v>#N/A</v>
      </c>
      <c r="E2462" s="69" t="e">
        <v>#N/A</v>
      </c>
      <c r="F2462" s="3" t="e">
        <v>#N/A</v>
      </c>
      <c r="G2462" s="3" t="e">
        <v>#N/A</v>
      </c>
      <c r="H2462" s="3" t="e">
        <v>#N/A</v>
      </c>
      <c r="I2462" s="80" t="e">
        <v>#N/A</v>
      </c>
      <c r="J2462" s="80" t="e">
        <v>#N/A</v>
      </c>
      <c r="K2462" s="85" t="e">
        <v>#N/A</v>
      </c>
      <c r="L2462" s="9" t="e">
        <v>#N/A</v>
      </c>
      <c r="M2462" s="93" t="e">
        <v>#N/A</v>
      </c>
      <c r="N2462" s="8" t="e">
        <v>#N/A</v>
      </c>
      <c r="O2462" t="e">
        <v>#N/A</v>
      </c>
      <c r="P2462" t="e">
        <v>#N/A</v>
      </c>
      <c r="Q2462" t="e">
        <v>#N/A</v>
      </c>
      <c r="R2462" s="2" t="e">
        <v>#N/A</v>
      </c>
      <c r="S2462" t="e">
        <v>#N/A</v>
      </c>
      <c r="T2462" s="3" t="e">
        <v>#N/A</v>
      </c>
      <c r="U2462" s="3" t="e">
        <v>#N/A</v>
      </c>
      <c r="V2462" t="e">
        <v>#N/A</v>
      </c>
      <c r="W2462" t="e">
        <v>#N/A</v>
      </c>
      <c r="X2462" t="e">
        <v>#N/A</v>
      </c>
      <c r="Y2462" s="3" t="e">
        <v>#N/A</v>
      </c>
      <c r="Z2462" s="8" t="e">
        <v>#N/A</v>
      </c>
      <c r="AA2462" s="30" t="e">
        <v>#N/A</v>
      </c>
      <c r="AB2462" t="e">
        <v>#N/A</v>
      </c>
      <c r="AC2462" t="e">
        <v>#N/A</v>
      </c>
      <c r="AD2462" t="e">
        <v>#N/A</v>
      </c>
      <c r="AE2462" t="e">
        <v>#N/A</v>
      </c>
      <c r="AF2462" t="e">
        <v>#N/A</v>
      </c>
    </row>
    <row r="2463" spans="1:32" x14ac:dyDescent="0.25">
      <c r="A2463" t="e">
        <v>#N/A</v>
      </c>
      <c r="B2463" s="33" t="e">
        <v>#N/A</v>
      </c>
      <c r="C2463" t="e">
        <v>#N/A</v>
      </c>
      <c r="D2463" t="e">
        <v>#N/A</v>
      </c>
      <c r="E2463" s="69" t="e">
        <v>#N/A</v>
      </c>
      <c r="F2463" s="3" t="e">
        <v>#N/A</v>
      </c>
      <c r="G2463" s="3" t="e">
        <v>#N/A</v>
      </c>
      <c r="H2463" s="3" t="e">
        <v>#N/A</v>
      </c>
      <c r="I2463" s="80" t="e">
        <v>#N/A</v>
      </c>
      <c r="J2463" s="80" t="e">
        <v>#N/A</v>
      </c>
      <c r="K2463" s="85" t="e">
        <v>#N/A</v>
      </c>
      <c r="L2463" s="9" t="e">
        <v>#N/A</v>
      </c>
      <c r="M2463" s="93" t="e">
        <v>#N/A</v>
      </c>
      <c r="N2463" s="8" t="e">
        <v>#N/A</v>
      </c>
      <c r="O2463" t="e">
        <v>#N/A</v>
      </c>
      <c r="P2463" t="e">
        <v>#N/A</v>
      </c>
      <c r="Q2463" t="e">
        <v>#N/A</v>
      </c>
      <c r="R2463" s="2" t="e">
        <v>#N/A</v>
      </c>
      <c r="S2463" t="e">
        <v>#N/A</v>
      </c>
      <c r="T2463" s="3" t="e">
        <v>#N/A</v>
      </c>
      <c r="U2463" s="3" t="e">
        <v>#N/A</v>
      </c>
      <c r="V2463" t="e">
        <v>#N/A</v>
      </c>
      <c r="W2463" t="e">
        <v>#N/A</v>
      </c>
      <c r="X2463" t="e">
        <v>#N/A</v>
      </c>
      <c r="Y2463" s="3" t="e">
        <v>#N/A</v>
      </c>
      <c r="Z2463" s="8" t="e">
        <v>#N/A</v>
      </c>
      <c r="AA2463" s="30" t="e">
        <v>#N/A</v>
      </c>
      <c r="AB2463" t="e">
        <v>#N/A</v>
      </c>
      <c r="AC2463" t="e">
        <v>#N/A</v>
      </c>
      <c r="AD2463" t="e">
        <v>#N/A</v>
      </c>
      <c r="AE2463" t="e">
        <v>#N/A</v>
      </c>
      <c r="AF2463" t="e">
        <v>#N/A</v>
      </c>
    </row>
    <row r="2464" spans="1:32" x14ac:dyDescent="0.25">
      <c r="A2464" t="e">
        <v>#N/A</v>
      </c>
      <c r="B2464" s="33" t="e">
        <v>#N/A</v>
      </c>
      <c r="C2464" t="e">
        <v>#N/A</v>
      </c>
      <c r="D2464" t="e">
        <v>#N/A</v>
      </c>
      <c r="E2464" s="69" t="e">
        <v>#N/A</v>
      </c>
      <c r="F2464" s="3" t="e">
        <v>#N/A</v>
      </c>
      <c r="G2464" s="3" t="e">
        <v>#N/A</v>
      </c>
      <c r="H2464" s="3" t="e">
        <v>#N/A</v>
      </c>
      <c r="I2464" s="80" t="e">
        <v>#N/A</v>
      </c>
      <c r="J2464" s="80" t="e">
        <v>#N/A</v>
      </c>
      <c r="K2464" s="85" t="e">
        <v>#N/A</v>
      </c>
      <c r="L2464" s="9" t="e">
        <v>#N/A</v>
      </c>
      <c r="M2464" s="93" t="e">
        <v>#N/A</v>
      </c>
      <c r="N2464" s="8" t="e">
        <v>#N/A</v>
      </c>
      <c r="O2464" t="e">
        <v>#N/A</v>
      </c>
      <c r="P2464" t="e">
        <v>#N/A</v>
      </c>
      <c r="Q2464" t="e">
        <v>#N/A</v>
      </c>
      <c r="R2464" s="2" t="e">
        <v>#N/A</v>
      </c>
      <c r="S2464" t="e">
        <v>#N/A</v>
      </c>
      <c r="T2464" s="3" t="e">
        <v>#N/A</v>
      </c>
      <c r="U2464" s="3" t="e">
        <v>#N/A</v>
      </c>
      <c r="V2464" t="e">
        <v>#N/A</v>
      </c>
      <c r="W2464" t="e">
        <v>#N/A</v>
      </c>
      <c r="X2464" t="e">
        <v>#N/A</v>
      </c>
      <c r="Y2464" s="3" t="e">
        <v>#N/A</v>
      </c>
      <c r="Z2464" s="8" t="e">
        <v>#N/A</v>
      </c>
      <c r="AA2464" s="30" t="e">
        <v>#N/A</v>
      </c>
      <c r="AB2464" t="e">
        <v>#N/A</v>
      </c>
      <c r="AC2464" t="e">
        <v>#N/A</v>
      </c>
      <c r="AD2464" t="e">
        <v>#N/A</v>
      </c>
      <c r="AE2464" t="e">
        <v>#N/A</v>
      </c>
      <c r="AF2464" t="e">
        <v>#N/A</v>
      </c>
    </row>
    <row r="2465" spans="1:32" x14ac:dyDescent="0.25">
      <c r="A2465" t="e">
        <v>#N/A</v>
      </c>
      <c r="B2465" s="33" t="e">
        <v>#N/A</v>
      </c>
      <c r="C2465" t="e">
        <v>#N/A</v>
      </c>
      <c r="D2465" t="e">
        <v>#N/A</v>
      </c>
      <c r="E2465" s="69" t="e">
        <v>#N/A</v>
      </c>
      <c r="F2465" s="3" t="e">
        <v>#N/A</v>
      </c>
      <c r="G2465" s="3" t="e">
        <v>#N/A</v>
      </c>
      <c r="H2465" s="3" t="e">
        <v>#N/A</v>
      </c>
      <c r="I2465" s="80" t="e">
        <v>#N/A</v>
      </c>
      <c r="J2465" s="80" t="e">
        <v>#N/A</v>
      </c>
      <c r="K2465" s="85" t="e">
        <v>#N/A</v>
      </c>
      <c r="L2465" s="9" t="e">
        <v>#N/A</v>
      </c>
      <c r="M2465" s="93" t="e">
        <v>#N/A</v>
      </c>
      <c r="N2465" s="8" t="e">
        <v>#N/A</v>
      </c>
      <c r="O2465" t="e">
        <v>#N/A</v>
      </c>
      <c r="P2465" t="e">
        <v>#N/A</v>
      </c>
      <c r="Q2465" t="e">
        <v>#N/A</v>
      </c>
      <c r="R2465" s="2" t="e">
        <v>#N/A</v>
      </c>
      <c r="S2465" t="e">
        <v>#N/A</v>
      </c>
      <c r="T2465" s="3" t="e">
        <v>#N/A</v>
      </c>
      <c r="U2465" s="3" t="e">
        <v>#N/A</v>
      </c>
      <c r="V2465" t="e">
        <v>#N/A</v>
      </c>
      <c r="W2465" t="e">
        <v>#N/A</v>
      </c>
      <c r="X2465" t="e">
        <v>#N/A</v>
      </c>
      <c r="Y2465" s="3" t="e">
        <v>#N/A</v>
      </c>
      <c r="Z2465" s="8" t="e">
        <v>#N/A</v>
      </c>
      <c r="AA2465" s="30" t="e">
        <v>#N/A</v>
      </c>
      <c r="AB2465" t="e">
        <v>#N/A</v>
      </c>
      <c r="AC2465" t="e">
        <v>#N/A</v>
      </c>
      <c r="AD2465" t="e">
        <v>#N/A</v>
      </c>
      <c r="AE2465" t="e">
        <v>#N/A</v>
      </c>
      <c r="AF2465" t="e">
        <v>#N/A</v>
      </c>
    </row>
    <row r="2466" spans="1:32" x14ac:dyDescent="0.25">
      <c r="A2466" t="e">
        <v>#N/A</v>
      </c>
      <c r="B2466" s="33" t="e">
        <v>#N/A</v>
      </c>
      <c r="C2466" t="e">
        <v>#N/A</v>
      </c>
      <c r="D2466" t="e">
        <v>#N/A</v>
      </c>
      <c r="E2466" s="69" t="e">
        <v>#N/A</v>
      </c>
      <c r="F2466" s="3" t="e">
        <v>#N/A</v>
      </c>
      <c r="G2466" s="3" t="e">
        <v>#N/A</v>
      </c>
      <c r="H2466" s="3" t="e">
        <v>#N/A</v>
      </c>
      <c r="I2466" s="80" t="e">
        <v>#N/A</v>
      </c>
      <c r="J2466" s="80" t="e">
        <v>#N/A</v>
      </c>
      <c r="K2466" s="85" t="e">
        <v>#N/A</v>
      </c>
      <c r="L2466" s="9" t="e">
        <v>#N/A</v>
      </c>
      <c r="M2466" s="93" t="e">
        <v>#N/A</v>
      </c>
      <c r="N2466" s="8" t="e">
        <v>#N/A</v>
      </c>
      <c r="O2466" t="e">
        <v>#N/A</v>
      </c>
      <c r="P2466" t="e">
        <v>#N/A</v>
      </c>
      <c r="Q2466" t="e">
        <v>#N/A</v>
      </c>
      <c r="R2466" s="2" t="e">
        <v>#N/A</v>
      </c>
      <c r="S2466" t="e">
        <v>#N/A</v>
      </c>
      <c r="T2466" s="3" t="e">
        <v>#N/A</v>
      </c>
      <c r="U2466" s="3" t="e">
        <v>#N/A</v>
      </c>
      <c r="V2466" t="e">
        <v>#N/A</v>
      </c>
      <c r="W2466" t="e">
        <v>#N/A</v>
      </c>
      <c r="X2466" t="e">
        <v>#N/A</v>
      </c>
      <c r="Y2466" s="3" t="e">
        <v>#N/A</v>
      </c>
      <c r="Z2466" s="8" t="e">
        <v>#N/A</v>
      </c>
      <c r="AA2466" s="30" t="e">
        <v>#N/A</v>
      </c>
      <c r="AB2466" t="e">
        <v>#N/A</v>
      </c>
      <c r="AC2466" t="e">
        <v>#N/A</v>
      </c>
      <c r="AD2466" t="e">
        <v>#N/A</v>
      </c>
      <c r="AE2466" t="e">
        <v>#N/A</v>
      </c>
      <c r="AF2466" t="e">
        <v>#N/A</v>
      </c>
    </row>
    <row r="2467" spans="1:32" x14ac:dyDescent="0.25">
      <c r="A2467" t="e">
        <v>#N/A</v>
      </c>
      <c r="B2467" s="33" t="e">
        <v>#N/A</v>
      </c>
      <c r="C2467" t="e">
        <v>#N/A</v>
      </c>
      <c r="D2467" t="e">
        <v>#N/A</v>
      </c>
      <c r="E2467" s="69" t="e">
        <v>#N/A</v>
      </c>
      <c r="F2467" s="3" t="e">
        <v>#N/A</v>
      </c>
      <c r="G2467" s="3" t="e">
        <v>#N/A</v>
      </c>
      <c r="H2467" s="3" t="e">
        <v>#N/A</v>
      </c>
      <c r="I2467" s="80" t="e">
        <v>#N/A</v>
      </c>
      <c r="J2467" s="80" t="e">
        <v>#N/A</v>
      </c>
      <c r="K2467" s="85" t="e">
        <v>#N/A</v>
      </c>
      <c r="L2467" s="9" t="e">
        <v>#N/A</v>
      </c>
      <c r="M2467" s="93" t="e">
        <v>#N/A</v>
      </c>
      <c r="N2467" s="8" t="e">
        <v>#N/A</v>
      </c>
      <c r="O2467" t="e">
        <v>#N/A</v>
      </c>
      <c r="P2467" t="e">
        <v>#N/A</v>
      </c>
      <c r="Q2467" t="e">
        <v>#N/A</v>
      </c>
      <c r="R2467" s="2" t="e">
        <v>#N/A</v>
      </c>
      <c r="S2467" t="e">
        <v>#N/A</v>
      </c>
      <c r="T2467" s="3" t="e">
        <v>#N/A</v>
      </c>
      <c r="U2467" s="3" t="e">
        <v>#N/A</v>
      </c>
      <c r="V2467" t="e">
        <v>#N/A</v>
      </c>
      <c r="W2467" t="e">
        <v>#N/A</v>
      </c>
      <c r="X2467" t="e">
        <v>#N/A</v>
      </c>
      <c r="Y2467" s="3" t="e">
        <v>#N/A</v>
      </c>
      <c r="Z2467" s="8" t="e">
        <v>#N/A</v>
      </c>
      <c r="AA2467" s="30" t="e">
        <v>#N/A</v>
      </c>
      <c r="AB2467" t="e">
        <v>#N/A</v>
      </c>
      <c r="AC2467" t="e">
        <v>#N/A</v>
      </c>
      <c r="AD2467" t="e">
        <v>#N/A</v>
      </c>
      <c r="AE2467" t="e">
        <v>#N/A</v>
      </c>
      <c r="AF2467" t="e">
        <v>#N/A</v>
      </c>
    </row>
    <row r="2468" spans="1:32" x14ac:dyDescent="0.25">
      <c r="A2468" t="e">
        <v>#N/A</v>
      </c>
      <c r="B2468" s="33" t="e">
        <v>#N/A</v>
      </c>
      <c r="C2468" t="e">
        <v>#N/A</v>
      </c>
      <c r="D2468" t="e">
        <v>#N/A</v>
      </c>
      <c r="E2468" s="69" t="e">
        <v>#N/A</v>
      </c>
      <c r="F2468" s="3" t="e">
        <v>#N/A</v>
      </c>
      <c r="G2468" s="3" t="e">
        <v>#N/A</v>
      </c>
      <c r="H2468" s="3" t="e">
        <v>#N/A</v>
      </c>
      <c r="I2468" s="80" t="e">
        <v>#N/A</v>
      </c>
      <c r="J2468" s="80" t="e">
        <v>#N/A</v>
      </c>
      <c r="K2468" s="85" t="e">
        <v>#N/A</v>
      </c>
      <c r="L2468" s="9" t="e">
        <v>#N/A</v>
      </c>
      <c r="M2468" s="93" t="e">
        <v>#N/A</v>
      </c>
      <c r="N2468" s="8" t="e">
        <v>#N/A</v>
      </c>
      <c r="O2468" t="e">
        <v>#N/A</v>
      </c>
      <c r="P2468" t="e">
        <v>#N/A</v>
      </c>
      <c r="Q2468" t="e">
        <v>#N/A</v>
      </c>
      <c r="R2468" s="2" t="e">
        <v>#N/A</v>
      </c>
      <c r="S2468" t="e">
        <v>#N/A</v>
      </c>
      <c r="T2468" s="3" t="e">
        <v>#N/A</v>
      </c>
      <c r="U2468" s="3" t="e">
        <v>#N/A</v>
      </c>
      <c r="V2468" t="e">
        <v>#N/A</v>
      </c>
      <c r="W2468" t="e">
        <v>#N/A</v>
      </c>
      <c r="X2468" t="e">
        <v>#N/A</v>
      </c>
      <c r="Y2468" s="3" t="e">
        <v>#N/A</v>
      </c>
      <c r="Z2468" s="8" t="e">
        <v>#N/A</v>
      </c>
      <c r="AA2468" s="30" t="e">
        <v>#N/A</v>
      </c>
      <c r="AB2468" t="e">
        <v>#N/A</v>
      </c>
      <c r="AC2468" t="e">
        <v>#N/A</v>
      </c>
      <c r="AD2468" t="e">
        <v>#N/A</v>
      </c>
      <c r="AE2468" t="e">
        <v>#N/A</v>
      </c>
      <c r="AF2468" t="e">
        <v>#N/A</v>
      </c>
    </row>
    <row r="2469" spans="1:32" x14ac:dyDescent="0.25">
      <c r="A2469" t="e">
        <v>#N/A</v>
      </c>
      <c r="B2469" s="33" t="e">
        <v>#N/A</v>
      </c>
      <c r="C2469" t="e">
        <v>#N/A</v>
      </c>
      <c r="D2469" t="e">
        <v>#N/A</v>
      </c>
      <c r="E2469" s="69" t="e">
        <v>#N/A</v>
      </c>
      <c r="F2469" s="3" t="e">
        <v>#N/A</v>
      </c>
      <c r="G2469" s="3" t="e">
        <v>#N/A</v>
      </c>
      <c r="H2469" s="3" t="e">
        <v>#N/A</v>
      </c>
      <c r="I2469" s="80" t="e">
        <v>#N/A</v>
      </c>
      <c r="J2469" s="80" t="e">
        <v>#N/A</v>
      </c>
      <c r="K2469" s="85" t="e">
        <v>#N/A</v>
      </c>
      <c r="L2469" s="9" t="e">
        <v>#N/A</v>
      </c>
      <c r="M2469" s="93" t="e">
        <v>#N/A</v>
      </c>
      <c r="N2469" s="8" t="e">
        <v>#N/A</v>
      </c>
      <c r="O2469" t="e">
        <v>#N/A</v>
      </c>
      <c r="P2469" t="e">
        <v>#N/A</v>
      </c>
      <c r="Q2469" t="e">
        <v>#N/A</v>
      </c>
      <c r="R2469" s="2" t="e">
        <v>#N/A</v>
      </c>
      <c r="S2469" t="e">
        <v>#N/A</v>
      </c>
      <c r="T2469" s="3" t="e">
        <v>#N/A</v>
      </c>
      <c r="U2469" s="3" t="e">
        <v>#N/A</v>
      </c>
      <c r="V2469" t="e">
        <v>#N/A</v>
      </c>
      <c r="W2469" t="e">
        <v>#N/A</v>
      </c>
      <c r="X2469" t="e">
        <v>#N/A</v>
      </c>
      <c r="Y2469" s="3" t="e">
        <v>#N/A</v>
      </c>
      <c r="Z2469" s="8" t="e">
        <v>#N/A</v>
      </c>
      <c r="AA2469" s="30" t="e">
        <v>#N/A</v>
      </c>
      <c r="AB2469" t="e">
        <v>#N/A</v>
      </c>
      <c r="AC2469" t="e">
        <v>#N/A</v>
      </c>
      <c r="AD2469" t="e">
        <v>#N/A</v>
      </c>
      <c r="AE2469" t="e">
        <v>#N/A</v>
      </c>
      <c r="AF2469" t="e">
        <v>#N/A</v>
      </c>
    </row>
    <row r="2470" spans="1:32" x14ac:dyDescent="0.25">
      <c r="A2470" t="e">
        <v>#N/A</v>
      </c>
      <c r="B2470" s="33" t="e">
        <v>#N/A</v>
      </c>
      <c r="C2470" t="e">
        <v>#N/A</v>
      </c>
      <c r="D2470" t="e">
        <v>#N/A</v>
      </c>
      <c r="E2470" s="69" t="e">
        <v>#N/A</v>
      </c>
      <c r="F2470" s="3" t="e">
        <v>#N/A</v>
      </c>
      <c r="G2470" s="3" t="e">
        <v>#N/A</v>
      </c>
      <c r="H2470" s="3" t="e">
        <v>#N/A</v>
      </c>
      <c r="I2470" s="80" t="e">
        <v>#N/A</v>
      </c>
      <c r="J2470" s="80" t="e">
        <v>#N/A</v>
      </c>
      <c r="K2470" s="85" t="e">
        <v>#N/A</v>
      </c>
      <c r="L2470" s="9" t="e">
        <v>#N/A</v>
      </c>
      <c r="M2470" s="93" t="e">
        <v>#N/A</v>
      </c>
      <c r="N2470" s="8" t="e">
        <v>#N/A</v>
      </c>
      <c r="O2470" t="e">
        <v>#N/A</v>
      </c>
      <c r="P2470" t="e">
        <v>#N/A</v>
      </c>
      <c r="Q2470" t="e">
        <v>#N/A</v>
      </c>
      <c r="R2470" s="2" t="e">
        <v>#N/A</v>
      </c>
      <c r="S2470" t="e">
        <v>#N/A</v>
      </c>
      <c r="T2470" s="3" t="e">
        <v>#N/A</v>
      </c>
      <c r="U2470" s="3" t="e">
        <v>#N/A</v>
      </c>
      <c r="V2470" t="e">
        <v>#N/A</v>
      </c>
      <c r="W2470" t="e">
        <v>#N/A</v>
      </c>
      <c r="X2470" t="e">
        <v>#N/A</v>
      </c>
      <c r="Y2470" s="3" t="e">
        <v>#N/A</v>
      </c>
      <c r="Z2470" s="8" t="e">
        <v>#N/A</v>
      </c>
      <c r="AA2470" s="30" t="e">
        <v>#N/A</v>
      </c>
      <c r="AB2470" t="e">
        <v>#N/A</v>
      </c>
      <c r="AC2470" t="e">
        <v>#N/A</v>
      </c>
      <c r="AD2470" t="e">
        <v>#N/A</v>
      </c>
      <c r="AE2470" t="e">
        <v>#N/A</v>
      </c>
      <c r="AF2470" t="e">
        <v>#N/A</v>
      </c>
    </row>
    <row r="2471" spans="1:32" x14ac:dyDescent="0.25">
      <c r="A2471" t="e">
        <v>#N/A</v>
      </c>
      <c r="B2471" s="33" t="e">
        <v>#N/A</v>
      </c>
      <c r="C2471" t="e">
        <v>#N/A</v>
      </c>
      <c r="D2471" t="e">
        <v>#N/A</v>
      </c>
      <c r="E2471" s="69" t="e">
        <v>#N/A</v>
      </c>
      <c r="F2471" s="3" t="e">
        <v>#N/A</v>
      </c>
      <c r="G2471" s="3" t="e">
        <v>#N/A</v>
      </c>
      <c r="H2471" s="3" t="e">
        <v>#N/A</v>
      </c>
      <c r="I2471" s="80" t="e">
        <v>#N/A</v>
      </c>
      <c r="J2471" s="80" t="e">
        <v>#N/A</v>
      </c>
      <c r="K2471" s="85" t="e">
        <v>#N/A</v>
      </c>
      <c r="L2471" s="9" t="e">
        <v>#N/A</v>
      </c>
      <c r="M2471" s="93" t="e">
        <v>#N/A</v>
      </c>
      <c r="N2471" s="8" t="e">
        <v>#N/A</v>
      </c>
      <c r="O2471" t="e">
        <v>#N/A</v>
      </c>
      <c r="P2471" t="e">
        <v>#N/A</v>
      </c>
      <c r="Q2471" t="e">
        <v>#N/A</v>
      </c>
      <c r="R2471" s="2" t="e">
        <v>#N/A</v>
      </c>
      <c r="S2471" t="e">
        <v>#N/A</v>
      </c>
      <c r="T2471" s="3" t="e">
        <v>#N/A</v>
      </c>
      <c r="U2471" s="3" t="e">
        <v>#N/A</v>
      </c>
      <c r="V2471" t="e">
        <v>#N/A</v>
      </c>
      <c r="W2471" t="e">
        <v>#N/A</v>
      </c>
      <c r="X2471" t="e">
        <v>#N/A</v>
      </c>
      <c r="Y2471" s="3" t="e">
        <v>#N/A</v>
      </c>
      <c r="Z2471" s="8" t="e">
        <v>#N/A</v>
      </c>
      <c r="AA2471" s="30" t="e">
        <v>#N/A</v>
      </c>
      <c r="AB2471" t="e">
        <v>#N/A</v>
      </c>
      <c r="AC2471" t="e">
        <v>#N/A</v>
      </c>
      <c r="AD2471" t="e">
        <v>#N/A</v>
      </c>
      <c r="AE2471" t="e">
        <v>#N/A</v>
      </c>
      <c r="AF2471" t="e">
        <v>#N/A</v>
      </c>
    </row>
    <row r="2472" spans="1:32" x14ac:dyDescent="0.25">
      <c r="A2472" t="e">
        <v>#N/A</v>
      </c>
      <c r="B2472" s="33" t="e">
        <v>#N/A</v>
      </c>
      <c r="C2472" t="e">
        <v>#N/A</v>
      </c>
      <c r="D2472" t="e">
        <v>#N/A</v>
      </c>
      <c r="E2472" s="69" t="e">
        <v>#N/A</v>
      </c>
      <c r="F2472" s="3" t="e">
        <v>#N/A</v>
      </c>
      <c r="G2472" s="3" t="e">
        <v>#N/A</v>
      </c>
      <c r="H2472" s="3" t="e">
        <v>#N/A</v>
      </c>
      <c r="I2472" s="80" t="e">
        <v>#N/A</v>
      </c>
      <c r="J2472" s="80" t="e">
        <v>#N/A</v>
      </c>
      <c r="K2472" s="85" t="e">
        <v>#N/A</v>
      </c>
      <c r="L2472" s="9" t="e">
        <v>#N/A</v>
      </c>
      <c r="M2472" s="93" t="e">
        <v>#N/A</v>
      </c>
      <c r="N2472" s="8" t="e">
        <v>#N/A</v>
      </c>
      <c r="O2472" t="e">
        <v>#N/A</v>
      </c>
      <c r="P2472" t="e">
        <v>#N/A</v>
      </c>
      <c r="Q2472" t="e">
        <v>#N/A</v>
      </c>
      <c r="R2472" s="2" t="e">
        <v>#N/A</v>
      </c>
      <c r="S2472" t="e">
        <v>#N/A</v>
      </c>
      <c r="T2472" s="3" t="e">
        <v>#N/A</v>
      </c>
      <c r="U2472" s="3" t="e">
        <v>#N/A</v>
      </c>
      <c r="V2472" t="e">
        <v>#N/A</v>
      </c>
      <c r="W2472" t="e">
        <v>#N/A</v>
      </c>
      <c r="X2472" t="e">
        <v>#N/A</v>
      </c>
      <c r="Y2472" s="3" t="e">
        <v>#N/A</v>
      </c>
      <c r="Z2472" s="8" t="e">
        <v>#N/A</v>
      </c>
      <c r="AA2472" s="30" t="e">
        <v>#N/A</v>
      </c>
      <c r="AB2472" t="e">
        <v>#N/A</v>
      </c>
      <c r="AC2472" t="e">
        <v>#N/A</v>
      </c>
      <c r="AD2472" t="e">
        <v>#N/A</v>
      </c>
      <c r="AE2472" t="e">
        <v>#N/A</v>
      </c>
      <c r="AF2472" t="e">
        <v>#N/A</v>
      </c>
    </row>
    <row r="2473" spans="1:32" x14ac:dyDescent="0.25">
      <c r="A2473" t="e">
        <v>#N/A</v>
      </c>
      <c r="B2473" s="33" t="e">
        <v>#N/A</v>
      </c>
      <c r="C2473" t="e">
        <v>#N/A</v>
      </c>
      <c r="D2473" t="e">
        <v>#N/A</v>
      </c>
      <c r="E2473" s="69" t="e">
        <v>#N/A</v>
      </c>
      <c r="F2473" s="3" t="e">
        <v>#N/A</v>
      </c>
      <c r="G2473" s="3" t="e">
        <v>#N/A</v>
      </c>
      <c r="H2473" s="3" t="e">
        <v>#N/A</v>
      </c>
      <c r="I2473" s="80" t="e">
        <v>#N/A</v>
      </c>
      <c r="J2473" s="80" t="e">
        <v>#N/A</v>
      </c>
      <c r="K2473" s="85" t="e">
        <v>#N/A</v>
      </c>
      <c r="L2473" s="9" t="e">
        <v>#N/A</v>
      </c>
      <c r="M2473" s="93" t="e">
        <v>#N/A</v>
      </c>
      <c r="N2473" s="8" t="e">
        <v>#N/A</v>
      </c>
      <c r="O2473" t="e">
        <v>#N/A</v>
      </c>
      <c r="P2473" t="e">
        <v>#N/A</v>
      </c>
      <c r="Q2473" t="e">
        <v>#N/A</v>
      </c>
      <c r="R2473" s="2" t="e">
        <v>#N/A</v>
      </c>
      <c r="S2473" t="e">
        <v>#N/A</v>
      </c>
      <c r="T2473" s="3" t="e">
        <v>#N/A</v>
      </c>
      <c r="U2473" s="3" t="e">
        <v>#N/A</v>
      </c>
      <c r="V2473" t="e">
        <v>#N/A</v>
      </c>
      <c r="W2473" t="e">
        <v>#N/A</v>
      </c>
      <c r="X2473" t="e">
        <v>#N/A</v>
      </c>
      <c r="Y2473" s="3" t="e">
        <v>#N/A</v>
      </c>
      <c r="Z2473" s="8" t="e">
        <v>#N/A</v>
      </c>
      <c r="AA2473" s="30" t="e">
        <v>#N/A</v>
      </c>
      <c r="AB2473" t="e">
        <v>#N/A</v>
      </c>
      <c r="AC2473" t="e">
        <v>#N/A</v>
      </c>
      <c r="AD2473" t="e">
        <v>#N/A</v>
      </c>
      <c r="AE2473" t="e">
        <v>#N/A</v>
      </c>
      <c r="AF2473" t="e">
        <v>#N/A</v>
      </c>
    </row>
    <row r="2474" spans="1:32" x14ac:dyDescent="0.25">
      <c r="A2474" t="e">
        <v>#N/A</v>
      </c>
      <c r="B2474" s="33" t="e">
        <v>#N/A</v>
      </c>
      <c r="C2474" t="e">
        <v>#N/A</v>
      </c>
      <c r="D2474" t="e">
        <v>#N/A</v>
      </c>
      <c r="E2474" s="69" t="e">
        <v>#N/A</v>
      </c>
      <c r="F2474" s="3" t="e">
        <v>#N/A</v>
      </c>
      <c r="G2474" s="3" t="e">
        <v>#N/A</v>
      </c>
      <c r="H2474" s="3" t="e">
        <v>#N/A</v>
      </c>
      <c r="I2474" s="80" t="e">
        <v>#N/A</v>
      </c>
      <c r="J2474" s="80" t="e">
        <v>#N/A</v>
      </c>
      <c r="K2474" s="85" t="e">
        <v>#N/A</v>
      </c>
      <c r="L2474" s="9" t="e">
        <v>#N/A</v>
      </c>
      <c r="M2474" s="93" t="e">
        <v>#N/A</v>
      </c>
      <c r="N2474" s="8" t="e">
        <v>#N/A</v>
      </c>
      <c r="O2474" t="e">
        <v>#N/A</v>
      </c>
      <c r="P2474" t="e">
        <v>#N/A</v>
      </c>
      <c r="Q2474" t="e">
        <v>#N/A</v>
      </c>
      <c r="R2474" s="2" t="e">
        <v>#N/A</v>
      </c>
      <c r="S2474" t="e">
        <v>#N/A</v>
      </c>
      <c r="T2474" s="3" t="e">
        <v>#N/A</v>
      </c>
      <c r="U2474" s="3" t="e">
        <v>#N/A</v>
      </c>
      <c r="V2474" t="e">
        <v>#N/A</v>
      </c>
      <c r="W2474" t="e">
        <v>#N/A</v>
      </c>
      <c r="X2474" t="e">
        <v>#N/A</v>
      </c>
      <c r="Y2474" s="3" t="e">
        <v>#N/A</v>
      </c>
      <c r="Z2474" s="8" t="e">
        <v>#N/A</v>
      </c>
      <c r="AA2474" s="30" t="e">
        <v>#N/A</v>
      </c>
      <c r="AB2474" t="e">
        <v>#N/A</v>
      </c>
      <c r="AC2474" t="e">
        <v>#N/A</v>
      </c>
      <c r="AD2474" t="e">
        <v>#N/A</v>
      </c>
      <c r="AE2474" t="e">
        <v>#N/A</v>
      </c>
      <c r="AF2474" t="e">
        <v>#N/A</v>
      </c>
    </row>
    <row r="2475" spans="1:32" x14ac:dyDescent="0.25">
      <c r="A2475" t="e">
        <v>#N/A</v>
      </c>
      <c r="B2475" s="33" t="e">
        <v>#N/A</v>
      </c>
      <c r="C2475" t="e">
        <v>#N/A</v>
      </c>
      <c r="D2475" t="e">
        <v>#N/A</v>
      </c>
      <c r="E2475" s="69" t="e">
        <v>#N/A</v>
      </c>
      <c r="F2475" s="3" t="e">
        <v>#N/A</v>
      </c>
      <c r="G2475" s="3" t="e">
        <v>#N/A</v>
      </c>
      <c r="H2475" s="3" t="e">
        <v>#N/A</v>
      </c>
      <c r="I2475" s="80" t="e">
        <v>#N/A</v>
      </c>
      <c r="J2475" s="80" t="e">
        <v>#N/A</v>
      </c>
      <c r="K2475" s="85" t="e">
        <v>#N/A</v>
      </c>
      <c r="L2475" s="9" t="e">
        <v>#N/A</v>
      </c>
      <c r="M2475" s="93" t="e">
        <v>#N/A</v>
      </c>
      <c r="N2475" s="8" t="e">
        <v>#N/A</v>
      </c>
      <c r="O2475" t="e">
        <v>#N/A</v>
      </c>
      <c r="P2475" t="e">
        <v>#N/A</v>
      </c>
      <c r="Q2475" t="e">
        <v>#N/A</v>
      </c>
      <c r="R2475" s="2" t="e">
        <v>#N/A</v>
      </c>
      <c r="S2475" t="e">
        <v>#N/A</v>
      </c>
      <c r="T2475" s="3" t="e">
        <v>#N/A</v>
      </c>
      <c r="U2475" s="3" t="e">
        <v>#N/A</v>
      </c>
      <c r="V2475" t="e">
        <v>#N/A</v>
      </c>
      <c r="W2475" t="e">
        <v>#N/A</v>
      </c>
      <c r="X2475" t="e">
        <v>#N/A</v>
      </c>
      <c r="Y2475" s="3" t="e">
        <v>#N/A</v>
      </c>
      <c r="Z2475" s="8" t="e">
        <v>#N/A</v>
      </c>
      <c r="AA2475" s="30" t="e">
        <v>#N/A</v>
      </c>
      <c r="AB2475" t="e">
        <v>#N/A</v>
      </c>
      <c r="AC2475" t="e">
        <v>#N/A</v>
      </c>
      <c r="AD2475" t="e">
        <v>#N/A</v>
      </c>
      <c r="AE2475" t="e">
        <v>#N/A</v>
      </c>
      <c r="AF2475" t="e">
        <v>#N/A</v>
      </c>
    </row>
    <row r="2476" spans="1:32" x14ac:dyDescent="0.25">
      <c r="A2476" t="e">
        <v>#N/A</v>
      </c>
      <c r="B2476" s="33" t="e">
        <v>#N/A</v>
      </c>
      <c r="C2476" t="e">
        <v>#N/A</v>
      </c>
      <c r="D2476" t="e">
        <v>#N/A</v>
      </c>
      <c r="E2476" s="69" t="e">
        <v>#N/A</v>
      </c>
      <c r="F2476" s="3" t="e">
        <v>#N/A</v>
      </c>
      <c r="G2476" s="3" t="e">
        <v>#N/A</v>
      </c>
      <c r="H2476" s="3" t="e">
        <v>#N/A</v>
      </c>
      <c r="I2476" s="80" t="e">
        <v>#N/A</v>
      </c>
      <c r="J2476" s="80" t="e">
        <v>#N/A</v>
      </c>
      <c r="K2476" s="85" t="e">
        <v>#N/A</v>
      </c>
      <c r="L2476" s="9" t="e">
        <v>#N/A</v>
      </c>
      <c r="M2476" s="93" t="e">
        <v>#N/A</v>
      </c>
      <c r="N2476" s="8" t="e">
        <v>#N/A</v>
      </c>
      <c r="O2476" t="e">
        <v>#N/A</v>
      </c>
      <c r="P2476" t="e">
        <v>#N/A</v>
      </c>
      <c r="Q2476" t="e">
        <v>#N/A</v>
      </c>
      <c r="R2476" s="2" t="e">
        <v>#N/A</v>
      </c>
      <c r="S2476" t="e">
        <v>#N/A</v>
      </c>
      <c r="T2476" s="3" t="e">
        <v>#N/A</v>
      </c>
      <c r="U2476" s="3" t="e">
        <v>#N/A</v>
      </c>
      <c r="V2476" t="e">
        <v>#N/A</v>
      </c>
      <c r="W2476" t="e">
        <v>#N/A</v>
      </c>
      <c r="X2476" t="e">
        <v>#N/A</v>
      </c>
      <c r="Y2476" s="3" t="e">
        <v>#N/A</v>
      </c>
      <c r="Z2476" s="8" t="e">
        <v>#N/A</v>
      </c>
      <c r="AA2476" s="30" t="e">
        <v>#N/A</v>
      </c>
      <c r="AB2476" t="e">
        <v>#N/A</v>
      </c>
      <c r="AC2476" t="e">
        <v>#N/A</v>
      </c>
      <c r="AD2476" t="e">
        <v>#N/A</v>
      </c>
      <c r="AE2476" t="e">
        <v>#N/A</v>
      </c>
      <c r="AF2476" t="e">
        <v>#N/A</v>
      </c>
    </row>
    <row r="2477" spans="1:32" x14ac:dyDescent="0.25">
      <c r="A2477" t="e">
        <v>#N/A</v>
      </c>
      <c r="B2477" s="33" t="e">
        <v>#N/A</v>
      </c>
      <c r="C2477" t="e">
        <v>#N/A</v>
      </c>
      <c r="D2477" t="e">
        <v>#N/A</v>
      </c>
      <c r="E2477" s="69" t="e">
        <v>#N/A</v>
      </c>
      <c r="F2477" s="3" t="e">
        <v>#N/A</v>
      </c>
      <c r="G2477" s="3" t="e">
        <v>#N/A</v>
      </c>
      <c r="H2477" s="3" t="e">
        <v>#N/A</v>
      </c>
      <c r="I2477" s="80" t="e">
        <v>#N/A</v>
      </c>
      <c r="J2477" s="80" t="e">
        <v>#N/A</v>
      </c>
      <c r="K2477" s="85" t="e">
        <v>#N/A</v>
      </c>
      <c r="L2477" s="9" t="e">
        <v>#N/A</v>
      </c>
      <c r="M2477" s="93" t="e">
        <v>#N/A</v>
      </c>
      <c r="N2477" s="8" t="e">
        <v>#N/A</v>
      </c>
      <c r="O2477" t="e">
        <v>#N/A</v>
      </c>
      <c r="P2477" t="e">
        <v>#N/A</v>
      </c>
      <c r="Q2477" t="e">
        <v>#N/A</v>
      </c>
      <c r="R2477" s="2" t="e">
        <v>#N/A</v>
      </c>
      <c r="S2477" t="e">
        <v>#N/A</v>
      </c>
      <c r="T2477" s="3" t="e">
        <v>#N/A</v>
      </c>
      <c r="U2477" s="3" t="e">
        <v>#N/A</v>
      </c>
      <c r="V2477" t="e">
        <v>#N/A</v>
      </c>
      <c r="W2477" t="e">
        <v>#N/A</v>
      </c>
      <c r="X2477" t="e">
        <v>#N/A</v>
      </c>
      <c r="Y2477" s="3" t="e">
        <v>#N/A</v>
      </c>
      <c r="Z2477" s="8" t="e">
        <v>#N/A</v>
      </c>
      <c r="AA2477" s="30" t="e">
        <v>#N/A</v>
      </c>
      <c r="AB2477" t="e">
        <v>#N/A</v>
      </c>
      <c r="AC2477" t="e">
        <v>#N/A</v>
      </c>
      <c r="AD2477" t="e">
        <v>#N/A</v>
      </c>
      <c r="AE2477" t="e">
        <v>#N/A</v>
      </c>
      <c r="AF2477" t="e">
        <v>#N/A</v>
      </c>
    </row>
    <row r="2478" spans="1:32" x14ac:dyDescent="0.25">
      <c r="A2478" t="e">
        <v>#N/A</v>
      </c>
      <c r="B2478" s="33" t="e">
        <v>#N/A</v>
      </c>
      <c r="C2478" t="e">
        <v>#N/A</v>
      </c>
      <c r="D2478" t="e">
        <v>#N/A</v>
      </c>
      <c r="E2478" s="69" t="e">
        <v>#N/A</v>
      </c>
      <c r="F2478" s="3" t="e">
        <v>#N/A</v>
      </c>
      <c r="G2478" s="3" t="e">
        <v>#N/A</v>
      </c>
      <c r="H2478" s="3" t="e">
        <v>#N/A</v>
      </c>
      <c r="I2478" s="80" t="e">
        <v>#N/A</v>
      </c>
      <c r="J2478" s="80" t="e">
        <v>#N/A</v>
      </c>
      <c r="K2478" s="85" t="e">
        <v>#N/A</v>
      </c>
      <c r="L2478" s="9" t="e">
        <v>#N/A</v>
      </c>
      <c r="M2478" s="93" t="e">
        <v>#N/A</v>
      </c>
      <c r="N2478" s="8" t="e">
        <v>#N/A</v>
      </c>
      <c r="O2478" t="e">
        <v>#N/A</v>
      </c>
      <c r="P2478" t="e">
        <v>#N/A</v>
      </c>
      <c r="Q2478" t="e">
        <v>#N/A</v>
      </c>
      <c r="R2478" s="2" t="e">
        <v>#N/A</v>
      </c>
      <c r="S2478" t="e">
        <v>#N/A</v>
      </c>
      <c r="T2478" s="3" t="e">
        <v>#N/A</v>
      </c>
      <c r="U2478" s="3" t="e">
        <v>#N/A</v>
      </c>
      <c r="V2478" t="e">
        <v>#N/A</v>
      </c>
      <c r="W2478" t="e">
        <v>#N/A</v>
      </c>
      <c r="X2478" t="e">
        <v>#N/A</v>
      </c>
      <c r="Y2478" s="3" t="e">
        <v>#N/A</v>
      </c>
      <c r="Z2478" s="8" t="e">
        <v>#N/A</v>
      </c>
      <c r="AA2478" s="30" t="e">
        <v>#N/A</v>
      </c>
      <c r="AB2478" t="e">
        <v>#N/A</v>
      </c>
      <c r="AC2478" t="e">
        <v>#N/A</v>
      </c>
      <c r="AD2478" t="e">
        <v>#N/A</v>
      </c>
      <c r="AE2478" t="e">
        <v>#N/A</v>
      </c>
      <c r="AF2478" t="e">
        <v>#N/A</v>
      </c>
    </row>
    <row r="2479" spans="1:32" x14ac:dyDescent="0.25">
      <c r="A2479" t="e">
        <v>#N/A</v>
      </c>
      <c r="B2479" s="33" t="e">
        <v>#N/A</v>
      </c>
      <c r="C2479" t="e">
        <v>#N/A</v>
      </c>
      <c r="D2479" t="e">
        <v>#N/A</v>
      </c>
      <c r="E2479" s="69" t="e">
        <v>#N/A</v>
      </c>
      <c r="F2479" s="3" t="e">
        <v>#N/A</v>
      </c>
      <c r="G2479" s="3" t="e">
        <v>#N/A</v>
      </c>
      <c r="H2479" s="3" t="e">
        <v>#N/A</v>
      </c>
      <c r="I2479" s="80" t="e">
        <v>#N/A</v>
      </c>
      <c r="J2479" s="80" t="e">
        <v>#N/A</v>
      </c>
      <c r="K2479" s="85" t="e">
        <v>#N/A</v>
      </c>
      <c r="L2479" s="9" t="e">
        <v>#N/A</v>
      </c>
      <c r="M2479" s="93" t="e">
        <v>#N/A</v>
      </c>
      <c r="N2479" s="8" t="e">
        <v>#N/A</v>
      </c>
      <c r="O2479" t="e">
        <v>#N/A</v>
      </c>
      <c r="P2479" t="e">
        <v>#N/A</v>
      </c>
      <c r="Q2479" t="e">
        <v>#N/A</v>
      </c>
      <c r="R2479" s="2" t="e">
        <v>#N/A</v>
      </c>
      <c r="S2479" t="e">
        <v>#N/A</v>
      </c>
      <c r="T2479" s="3" t="e">
        <v>#N/A</v>
      </c>
      <c r="U2479" s="3" t="e">
        <v>#N/A</v>
      </c>
      <c r="V2479" t="e">
        <v>#N/A</v>
      </c>
      <c r="W2479" t="e">
        <v>#N/A</v>
      </c>
      <c r="X2479" t="e">
        <v>#N/A</v>
      </c>
      <c r="Y2479" s="3" t="e">
        <v>#N/A</v>
      </c>
      <c r="Z2479" s="8" t="e">
        <v>#N/A</v>
      </c>
      <c r="AA2479" s="30" t="e">
        <v>#N/A</v>
      </c>
      <c r="AB2479" t="e">
        <v>#N/A</v>
      </c>
      <c r="AC2479" t="e">
        <v>#N/A</v>
      </c>
      <c r="AD2479" t="e">
        <v>#N/A</v>
      </c>
      <c r="AE2479" t="e">
        <v>#N/A</v>
      </c>
      <c r="AF2479" t="e">
        <v>#N/A</v>
      </c>
    </row>
    <row r="2480" spans="1:32" x14ac:dyDescent="0.25">
      <c r="A2480" t="e">
        <v>#N/A</v>
      </c>
      <c r="B2480" s="33" t="e">
        <v>#N/A</v>
      </c>
      <c r="C2480" t="e">
        <v>#N/A</v>
      </c>
      <c r="D2480" t="e">
        <v>#N/A</v>
      </c>
      <c r="E2480" s="69" t="e">
        <v>#N/A</v>
      </c>
      <c r="F2480" s="3" t="e">
        <v>#N/A</v>
      </c>
      <c r="G2480" s="3" t="e">
        <v>#N/A</v>
      </c>
      <c r="H2480" s="3" t="e">
        <v>#N/A</v>
      </c>
      <c r="I2480" s="80" t="e">
        <v>#N/A</v>
      </c>
      <c r="J2480" s="80" t="e">
        <v>#N/A</v>
      </c>
      <c r="K2480" s="85" t="e">
        <v>#N/A</v>
      </c>
      <c r="L2480" s="9" t="e">
        <v>#N/A</v>
      </c>
      <c r="M2480" s="93" t="e">
        <v>#N/A</v>
      </c>
      <c r="N2480" s="8" t="e">
        <v>#N/A</v>
      </c>
      <c r="O2480" t="e">
        <v>#N/A</v>
      </c>
      <c r="P2480" t="e">
        <v>#N/A</v>
      </c>
      <c r="Q2480" t="e">
        <v>#N/A</v>
      </c>
      <c r="R2480" s="2" t="e">
        <v>#N/A</v>
      </c>
      <c r="S2480" t="e">
        <v>#N/A</v>
      </c>
      <c r="T2480" s="3" t="e">
        <v>#N/A</v>
      </c>
      <c r="U2480" s="3" t="e">
        <v>#N/A</v>
      </c>
      <c r="V2480" t="e">
        <v>#N/A</v>
      </c>
      <c r="W2480" t="e">
        <v>#N/A</v>
      </c>
      <c r="X2480" t="e">
        <v>#N/A</v>
      </c>
      <c r="Y2480" s="3" t="e">
        <v>#N/A</v>
      </c>
      <c r="Z2480" s="8" t="e">
        <v>#N/A</v>
      </c>
      <c r="AA2480" s="30" t="e">
        <v>#N/A</v>
      </c>
      <c r="AB2480" t="e">
        <v>#N/A</v>
      </c>
      <c r="AC2480" t="e">
        <v>#N/A</v>
      </c>
      <c r="AD2480" t="e">
        <v>#N/A</v>
      </c>
      <c r="AE2480" t="e">
        <v>#N/A</v>
      </c>
      <c r="AF2480" t="e">
        <v>#N/A</v>
      </c>
    </row>
    <row r="2481" spans="1:32" x14ac:dyDescent="0.25">
      <c r="A2481" t="e">
        <v>#N/A</v>
      </c>
      <c r="B2481" s="33" t="e">
        <v>#N/A</v>
      </c>
      <c r="C2481" t="e">
        <v>#N/A</v>
      </c>
      <c r="D2481" t="e">
        <v>#N/A</v>
      </c>
      <c r="E2481" s="69" t="e">
        <v>#N/A</v>
      </c>
      <c r="F2481" s="3" t="e">
        <v>#N/A</v>
      </c>
      <c r="G2481" s="3" t="e">
        <v>#N/A</v>
      </c>
      <c r="H2481" s="3" t="e">
        <v>#N/A</v>
      </c>
      <c r="I2481" s="80" t="e">
        <v>#N/A</v>
      </c>
      <c r="J2481" s="80" t="e">
        <v>#N/A</v>
      </c>
      <c r="K2481" s="85" t="e">
        <v>#N/A</v>
      </c>
      <c r="L2481" s="9" t="e">
        <v>#N/A</v>
      </c>
      <c r="M2481" s="93" t="e">
        <v>#N/A</v>
      </c>
      <c r="N2481" s="8" t="e">
        <v>#N/A</v>
      </c>
      <c r="O2481" t="e">
        <v>#N/A</v>
      </c>
      <c r="P2481" t="e">
        <v>#N/A</v>
      </c>
      <c r="Q2481" t="e">
        <v>#N/A</v>
      </c>
      <c r="R2481" s="2" t="e">
        <v>#N/A</v>
      </c>
      <c r="S2481" t="e">
        <v>#N/A</v>
      </c>
      <c r="T2481" s="3" t="e">
        <v>#N/A</v>
      </c>
      <c r="U2481" s="3" t="e">
        <v>#N/A</v>
      </c>
      <c r="V2481" t="e">
        <v>#N/A</v>
      </c>
      <c r="W2481" t="e">
        <v>#N/A</v>
      </c>
      <c r="X2481" t="e">
        <v>#N/A</v>
      </c>
      <c r="Y2481" s="3" t="e">
        <v>#N/A</v>
      </c>
      <c r="Z2481" s="8" t="e">
        <v>#N/A</v>
      </c>
      <c r="AA2481" s="30" t="e">
        <v>#N/A</v>
      </c>
      <c r="AB2481" t="e">
        <v>#N/A</v>
      </c>
      <c r="AC2481" t="e">
        <v>#N/A</v>
      </c>
      <c r="AD2481" t="e">
        <v>#N/A</v>
      </c>
      <c r="AE2481" t="e">
        <v>#N/A</v>
      </c>
      <c r="AF2481" t="e">
        <v>#N/A</v>
      </c>
    </row>
    <row r="2482" spans="1:32" x14ac:dyDescent="0.25">
      <c r="A2482" t="e">
        <v>#N/A</v>
      </c>
      <c r="B2482" s="33" t="e">
        <v>#N/A</v>
      </c>
      <c r="C2482" t="e">
        <v>#N/A</v>
      </c>
      <c r="D2482" t="e">
        <v>#N/A</v>
      </c>
      <c r="E2482" s="69" t="e">
        <v>#N/A</v>
      </c>
      <c r="F2482" s="3" t="e">
        <v>#N/A</v>
      </c>
      <c r="G2482" s="3" t="e">
        <v>#N/A</v>
      </c>
      <c r="H2482" s="3" t="e">
        <v>#N/A</v>
      </c>
      <c r="I2482" s="80" t="e">
        <v>#N/A</v>
      </c>
      <c r="J2482" s="80" t="e">
        <v>#N/A</v>
      </c>
      <c r="K2482" s="85" t="e">
        <v>#N/A</v>
      </c>
      <c r="L2482" s="9" t="e">
        <v>#N/A</v>
      </c>
      <c r="M2482" s="93" t="e">
        <v>#N/A</v>
      </c>
      <c r="N2482" s="8" t="e">
        <v>#N/A</v>
      </c>
      <c r="O2482" t="e">
        <v>#N/A</v>
      </c>
      <c r="P2482" t="e">
        <v>#N/A</v>
      </c>
      <c r="Q2482" t="e">
        <v>#N/A</v>
      </c>
      <c r="R2482" s="2" t="e">
        <v>#N/A</v>
      </c>
      <c r="S2482" t="e">
        <v>#N/A</v>
      </c>
      <c r="T2482" s="3" t="e">
        <v>#N/A</v>
      </c>
      <c r="U2482" s="3" t="e">
        <v>#N/A</v>
      </c>
      <c r="V2482" t="e">
        <v>#N/A</v>
      </c>
      <c r="W2482" t="e">
        <v>#N/A</v>
      </c>
      <c r="X2482" t="e">
        <v>#N/A</v>
      </c>
      <c r="Y2482" s="3" t="e">
        <v>#N/A</v>
      </c>
      <c r="Z2482" s="8" t="e">
        <v>#N/A</v>
      </c>
      <c r="AA2482" s="30" t="e">
        <v>#N/A</v>
      </c>
      <c r="AB2482" t="e">
        <v>#N/A</v>
      </c>
      <c r="AC2482" t="e">
        <v>#N/A</v>
      </c>
      <c r="AD2482" t="e">
        <v>#N/A</v>
      </c>
      <c r="AE2482" t="e">
        <v>#N/A</v>
      </c>
      <c r="AF2482" t="e">
        <v>#N/A</v>
      </c>
    </row>
    <row r="2483" spans="1:32" x14ac:dyDescent="0.25">
      <c r="A2483" t="e">
        <v>#N/A</v>
      </c>
      <c r="B2483" s="33" t="e">
        <v>#N/A</v>
      </c>
      <c r="C2483" t="e">
        <v>#N/A</v>
      </c>
      <c r="D2483" t="e">
        <v>#N/A</v>
      </c>
      <c r="E2483" s="69" t="e">
        <v>#N/A</v>
      </c>
      <c r="F2483" s="3" t="e">
        <v>#N/A</v>
      </c>
      <c r="G2483" s="3" t="e">
        <v>#N/A</v>
      </c>
      <c r="H2483" s="3" t="e">
        <v>#N/A</v>
      </c>
      <c r="I2483" s="80" t="e">
        <v>#N/A</v>
      </c>
      <c r="J2483" s="80" t="e">
        <v>#N/A</v>
      </c>
      <c r="K2483" s="85" t="e">
        <v>#N/A</v>
      </c>
      <c r="L2483" s="9" t="e">
        <v>#N/A</v>
      </c>
      <c r="M2483" s="93" t="e">
        <v>#N/A</v>
      </c>
      <c r="N2483" s="8" t="e">
        <v>#N/A</v>
      </c>
      <c r="O2483" t="e">
        <v>#N/A</v>
      </c>
      <c r="P2483" t="e">
        <v>#N/A</v>
      </c>
      <c r="Q2483" t="e">
        <v>#N/A</v>
      </c>
      <c r="R2483" s="2" t="e">
        <v>#N/A</v>
      </c>
      <c r="S2483" t="e">
        <v>#N/A</v>
      </c>
      <c r="T2483" s="3" t="e">
        <v>#N/A</v>
      </c>
      <c r="U2483" s="3" t="e">
        <v>#N/A</v>
      </c>
      <c r="V2483" t="e">
        <v>#N/A</v>
      </c>
      <c r="W2483" t="e">
        <v>#N/A</v>
      </c>
      <c r="X2483" t="e">
        <v>#N/A</v>
      </c>
      <c r="Y2483" s="3" t="e">
        <v>#N/A</v>
      </c>
      <c r="Z2483" s="8" t="e">
        <v>#N/A</v>
      </c>
      <c r="AA2483" s="30" t="e">
        <v>#N/A</v>
      </c>
      <c r="AB2483" t="e">
        <v>#N/A</v>
      </c>
      <c r="AC2483" t="e">
        <v>#N/A</v>
      </c>
      <c r="AD2483" t="e">
        <v>#N/A</v>
      </c>
      <c r="AE2483" t="e">
        <v>#N/A</v>
      </c>
      <c r="AF2483" t="e">
        <v>#N/A</v>
      </c>
    </row>
    <row r="2484" spans="1:32" x14ac:dyDescent="0.25">
      <c r="A2484" t="e">
        <v>#N/A</v>
      </c>
      <c r="B2484" s="33" t="e">
        <v>#N/A</v>
      </c>
      <c r="C2484" t="e">
        <v>#N/A</v>
      </c>
      <c r="D2484" t="e">
        <v>#N/A</v>
      </c>
      <c r="E2484" s="69" t="e">
        <v>#N/A</v>
      </c>
      <c r="F2484" s="3" t="e">
        <v>#N/A</v>
      </c>
      <c r="G2484" s="3" t="e">
        <v>#N/A</v>
      </c>
      <c r="H2484" s="3" t="e">
        <v>#N/A</v>
      </c>
      <c r="I2484" s="80" t="e">
        <v>#N/A</v>
      </c>
      <c r="J2484" s="80" t="e">
        <v>#N/A</v>
      </c>
      <c r="K2484" s="85" t="e">
        <v>#N/A</v>
      </c>
      <c r="L2484" s="9" t="e">
        <v>#N/A</v>
      </c>
      <c r="M2484" s="93" t="e">
        <v>#N/A</v>
      </c>
      <c r="N2484" s="8" t="e">
        <v>#N/A</v>
      </c>
      <c r="O2484" t="e">
        <v>#N/A</v>
      </c>
      <c r="P2484" t="e">
        <v>#N/A</v>
      </c>
      <c r="Q2484" t="e">
        <v>#N/A</v>
      </c>
      <c r="R2484" s="2" t="e">
        <v>#N/A</v>
      </c>
      <c r="S2484" t="e">
        <v>#N/A</v>
      </c>
      <c r="T2484" s="3" t="e">
        <v>#N/A</v>
      </c>
      <c r="U2484" s="3" t="e">
        <v>#N/A</v>
      </c>
      <c r="V2484" t="e">
        <v>#N/A</v>
      </c>
      <c r="W2484" t="e">
        <v>#N/A</v>
      </c>
      <c r="X2484" t="e">
        <v>#N/A</v>
      </c>
      <c r="Y2484" s="3" t="e">
        <v>#N/A</v>
      </c>
      <c r="Z2484" s="8" t="e">
        <v>#N/A</v>
      </c>
      <c r="AA2484" s="30" t="e">
        <v>#N/A</v>
      </c>
      <c r="AB2484" t="e">
        <v>#N/A</v>
      </c>
      <c r="AC2484" t="e">
        <v>#N/A</v>
      </c>
      <c r="AD2484" t="e">
        <v>#N/A</v>
      </c>
      <c r="AE2484" t="e">
        <v>#N/A</v>
      </c>
      <c r="AF2484" t="e">
        <v>#N/A</v>
      </c>
    </row>
    <row r="2485" spans="1:32" x14ac:dyDescent="0.25">
      <c r="A2485" t="e">
        <v>#N/A</v>
      </c>
      <c r="B2485" s="33" t="e">
        <v>#N/A</v>
      </c>
      <c r="C2485" t="e">
        <v>#N/A</v>
      </c>
      <c r="D2485" t="e">
        <v>#N/A</v>
      </c>
      <c r="E2485" s="69" t="e">
        <v>#N/A</v>
      </c>
      <c r="F2485" s="3" t="e">
        <v>#N/A</v>
      </c>
      <c r="G2485" s="3" t="e">
        <v>#N/A</v>
      </c>
      <c r="H2485" s="3" t="e">
        <v>#N/A</v>
      </c>
      <c r="I2485" s="80" t="e">
        <v>#N/A</v>
      </c>
      <c r="J2485" s="80" t="e">
        <v>#N/A</v>
      </c>
      <c r="K2485" s="85" t="e">
        <v>#N/A</v>
      </c>
      <c r="L2485" s="9" t="e">
        <v>#N/A</v>
      </c>
      <c r="M2485" s="93" t="e">
        <v>#N/A</v>
      </c>
      <c r="N2485" s="8" t="e">
        <v>#N/A</v>
      </c>
      <c r="O2485" t="e">
        <v>#N/A</v>
      </c>
      <c r="P2485" t="e">
        <v>#N/A</v>
      </c>
      <c r="Q2485" t="e">
        <v>#N/A</v>
      </c>
      <c r="R2485" s="2" t="e">
        <v>#N/A</v>
      </c>
      <c r="S2485" t="e">
        <v>#N/A</v>
      </c>
      <c r="T2485" s="3" t="e">
        <v>#N/A</v>
      </c>
      <c r="U2485" s="3" t="e">
        <v>#N/A</v>
      </c>
      <c r="V2485" t="e">
        <v>#N/A</v>
      </c>
      <c r="W2485" t="e">
        <v>#N/A</v>
      </c>
      <c r="X2485" t="e">
        <v>#N/A</v>
      </c>
      <c r="Y2485" s="3" t="e">
        <v>#N/A</v>
      </c>
      <c r="Z2485" s="8" t="e">
        <v>#N/A</v>
      </c>
      <c r="AA2485" s="30" t="e">
        <v>#N/A</v>
      </c>
      <c r="AB2485" t="e">
        <v>#N/A</v>
      </c>
      <c r="AC2485" t="e">
        <v>#N/A</v>
      </c>
      <c r="AD2485" t="e">
        <v>#N/A</v>
      </c>
      <c r="AE2485" t="e">
        <v>#N/A</v>
      </c>
      <c r="AF2485" t="e">
        <v>#N/A</v>
      </c>
    </row>
    <row r="2486" spans="1:32" x14ac:dyDescent="0.25">
      <c r="A2486" t="e">
        <v>#N/A</v>
      </c>
      <c r="B2486" s="33" t="e">
        <v>#N/A</v>
      </c>
      <c r="C2486" t="e">
        <v>#N/A</v>
      </c>
      <c r="D2486" t="e">
        <v>#N/A</v>
      </c>
      <c r="E2486" s="69" t="e">
        <v>#N/A</v>
      </c>
      <c r="F2486" s="3" t="e">
        <v>#N/A</v>
      </c>
      <c r="G2486" s="3" t="e">
        <v>#N/A</v>
      </c>
      <c r="H2486" s="3" t="e">
        <v>#N/A</v>
      </c>
      <c r="I2486" s="80" t="e">
        <v>#N/A</v>
      </c>
      <c r="J2486" s="80" t="e">
        <v>#N/A</v>
      </c>
      <c r="K2486" s="85" t="e">
        <v>#N/A</v>
      </c>
      <c r="L2486" s="9" t="e">
        <v>#N/A</v>
      </c>
      <c r="M2486" s="93" t="e">
        <v>#N/A</v>
      </c>
      <c r="N2486" s="8" t="e">
        <v>#N/A</v>
      </c>
      <c r="O2486" t="e">
        <v>#N/A</v>
      </c>
      <c r="P2486" t="e">
        <v>#N/A</v>
      </c>
      <c r="Q2486" t="e">
        <v>#N/A</v>
      </c>
      <c r="R2486" s="2" t="e">
        <v>#N/A</v>
      </c>
      <c r="S2486" t="e">
        <v>#N/A</v>
      </c>
      <c r="T2486" s="3" t="e">
        <v>#N/A</v>
      </c>
      <c r="U2486" s="3" t="e">
        <v>#N/A</v>
      </c>
      <c r="V2486" t="e">
        <v>#N/A</v>
      </c>
      <c r="W2486" t="e">
        <v>#N/A</v>
      </c>
      <c r="X2486" t="e">
        <v>#N/A</v>
      </c>
      <c r="Y2486" s="3" t="e">
        <v>#N/A</v>
      </c>
      <c r="Z2486" s="8" t="e">
        <v>#N/A</v>
      </c>
      <c r="AA2486" s="30" t="e">
        <v>#N/A</v>
      </c>
      <c r="AB2486" t="e">
        <v>#N/A</v>
      </c>
      <c r="AC2486" t="e">
        <v>#N/A</v>
      </c>
      <c r="AD2486" t="e">
        <v>#N/A</v>
      </c>
      <c r="AE2486" t="e">
        <v>#N/A</v>
      </c>
      <c r="AF2486" t="e">
        <v>#N/A</v>
      </c>
    </row>
    <row r="2487" spans="1:32" x14ac:dyDescent="0.25">
      <c r="A2487" t="e">
        <v>#N/A</v>
      </c>
      <c r="B2487" s="33" t="e">
        <v>#N/A</v>
      </c>
      <c r="C2487" t="e">
        <v>#N/A</v>
      </c>
      <c r="D2487" t="e">
        <v>#N/A</v>
      </c>
      <c r="E2487" s="69" t="e">
        <v>#N/A</v>
      </c>
      <c r="F2487" s="3" t="e">
        <v>#N/A</v>
      </c>
      <c r="G2487" s="3" t="e">
        <v>#N/A</v>
      </c>
      <c r="H2487" s="3" t="e">
        <v>#N/A</v>
      </c>
      <c r="I2487" s="80" t="e">
        <v>#N/A</v>
      </c>
      <c r="J2487" s="80" t="e">
        <v>#N/A</v>
      </c>
      <c r="K2487" s="85" t="e">
        <v>#N/A</v>
      </c>
      <c r="L2487" s="9" t="e">
        <v>#N/A</v>
      </c>
      <c r="M2487" s="93" t="e">
        <v>#N/A</v>
      </c>
      <c r="N2487" s="8" t="e">
        <v>#N/A</v>
      </c>
      <c r="O2487" t="e">
        <v>#N/A</v>
      </c>
      <c r="P2487" t="e">
        <v>#N/A</v>
      </c>
      <c r="Q2487" t="e">
        <v>#N/A</v>
      </c>
      <c r="R2487" s="2" t="e">
        <v>#N/A</v>
      </c>
      <c r="S2487" t="e">
        <v>#N/A</v>
      </c>
      <c r="T2487" s="3" t="e">
        <v>#N/A</v>
      </c>
      <c r="U2487" s="3" t="e">
        <v>#N/A</v>
      </c>
      <c r="V2487" t="e">
        <v>#N/A</v>
      </c>
      <c r="W2487" t="e">
        <v>#N/A</v>
      </c>
      <c r="X2487" t="e">
        <v>#N/A</v>
      </c>
      <c r="Y2487" s="3" t="e">
        <v>#N/A</v>
      </c>
      <c r="Z2487" s="8" t="e">
        <v>#N/A</v>
      </c>
      <c r="AA2487" s="30" t="e">
        <v>#N/A</v>
      </c>
      <c r="AB2487" t="e">
        <v>#N/A</v>
      </c>
      <c r="AC2487" t="e">
        <v>#N/A</v>
      </c>
      <c r="AD2487" t="e">
        <v>#N/A</v>
      </c>
      <c r="AE2487" t="e">
        <v>#N/A</v>
      </c>
      <c r="AF2487" t="e">
        <v>#N/A</v>
      </c>
    </row>
    <row r="2488" spans="1:32" x14ac:dyDescent="0.25">
      <c r="A2488" t="e">
        <v>#N/A</v>
      </c>
      <c r="B2488" s="33" t="e">
        <v>#N/A</v>
      </c>
      <c r="C2488" t="e">
        <v>#N/A</v>
      </c>
      <c r="D2488" t="e">
        <v>#N/A</v>
      </c>
      <c r="E2488" s="69" t="e">
        <v>#N/A</v>
      </c>
      <c r="F2488" s="3" t="e">
        <v>#N/A</v>
      </c>
      <c r="G2488" s="3" t="e">
        <v>#N/A</v>
      </c>
      <c r="H2488" s="3" t="e">
        <v>#N/A</v>
      </c>
      <c r="I2488" s="80" t="e">
        <v>#N/A</v>
      </c>
      <c r="J2488" s="80" t="e">
        <v>#N/A</v>
      </c>
      <c r="K2488" s="85" t="e">
        <v>#N/A</v>
      </c>
      <c r="L2488" s="9" t="e">
        <v>#N/A</v>
      </c>
      <c r="M2488" s="93" t="e">
        <v>#N/A</v>
      </c>
      <c r="N2488" s="8" t="e">
        <v>#N/A</v>
      </c>
      <c r="O2488" t="e">
        <v>#N/A</v>
      </c>
      <c r="P2488" t="e">
        <v>#N/A</v>
      </c>
      <c r="Q2488" t="e">
        <v>#N/A</v>
      </c>
      <c r="R2488" s="2" t="e">
        <v>#N/A</v>
      </c>
      <c r="S2488" t="e">
        <v>#N/A</v>
      </c>
      <c r="T2488" s="3" t="e">
        <v>#N/A</v>
      </c>
      <c r="U2488" s="3" t="e">
        <v>#N/A</v>
      </c>
      <c r="V2488" t="e">
        <v>#N/A</v>
      </c>
      <c r="W2488" t="e">
        <v>#N/A</v>
      </c>
      <c r="X2488" t="e">
        <v>#N/A</v>
      </c>
      <c r="Y2488" s="3" t="e">
        <v>#N/A</v>
      </c>
      <c r="Z2488" s="8" t="e">
        <v>#N/A</v>
      </c>
      <c r="AA2488" s="30" t="e">
        <v>#N/A</v>
      </c>
      <c r="AB2488" t="e">
        <v>#N/A</v>
      </c>
      <c r="AC2488" t="e">
        <v>#N/A</v>
      </c>
      <c r="AD2488" t="e">
        <v>#N/A</v>
      </c>
      <c r="AE2488" t="e">
        <v>#N/A</v>
      </c>
      <c r="AF2488" t="e">
        <v>#N/A</v>
      </c>
    </row>
    <row r="2489" spans="1:32" x14ac:dyDescent="0.25">
      <c r="A2489" t="e">
        <v>#N/A</v>
      </c>
      <c r="B2489" s="33" t="e">
        <v>#N/A</v>
      </c>
      <c r="C2489" t="e">
        <v>#N/A</v>
      </c>
      <c r="D2489" t="e">
        <v>#N/A</v>
      </c>
      <c r="E2489" s="69" t="e">
        <v>#N/A</v>
      </c>
      <c r="F2489" s="3" t="e">
        <v>#N/A</v>
      </c>
      <c r="G2489" s="3" t="e">
        <v>#N/A</v>
      </c>
      <c r="H2489" s="3" t="e">
        <v>#N/A</v>
      </c>
      <c r="I2489" s="80" t="e">
        <v>#N/A</v>
      </c>
      <c r="J2489" s="80" t="e">
        <v>#N/A</v>
      </c>
      <c r="K2489" s="85" t="e">
        <v>#N/A</v>
      </c>
      <c r="L2489" s="9" t="e">
        <v>#N/A</v>
      </c>
      <c r="M2489" s="93" t="e">
        <v>#N/A</v>
      </c>
      <c r="N2489" s="8" t="e">
        <v>#N/A</v>
      </c>
      <c r="O2489" t="e">
        <v>#N/A</v>
      </c>
      <c r="P2489" t="e">
        <v>#N/A</v>
      </c>
      <c r="Q2489" t="e">
        <v>#N/A</v>
      </c>
      <c r="R2489" s="2" t="e">
        <v>#N/A</v>
      </c>
      <c r="S2489" t="e">
        <v>#N/A</v>
      </c>
      <c r="T2489" s="3" t="e">
        <v>#N/A</v>
      </c>
      <c r="U2489" s="3" t="e">
        <v>#N/A</v>
      </c>
      <c r="V2489" t="e">
        <v>#N/A</v>
      </c>
      <c r="W2489" t="e">
        <v>#N/A</v>
      </c>
      <c r="X2489" t="e">
        <v>#N/A</v>
      </c>
      <c r="Y2489" s="3" t="e">
        <v>#N/A</v>
      </c>
      <c r="Z2489" s="8" t="e">
        <v>#N/A</v>
      </c>
      <c r="AA2489" s="30" t="e">
        <v>#N/A</v>
      </c>
      <c r="AB2489" t="e">
        <v>#N/A</v>
      </c>
      <c r="AC2489" t="e">
        <v>#N/A</v>
      </c>
      <c r="AD2489" t="e">
        <v>#N/A</v>
      </c>
      <c r="AE2489" t="e">
        <v>#N/A</v>
      </c>
      <c r="AF2489" t="e">
        <v>#N/A</v>
      </c>
    </row>
    <row r="2490" spans="1:32" x14ac:dyDescent="0.25">
      <c r="A2490" t="e">
        <v>#N/A</v>
      </c>
      <c r="B2490" s="33" t="e">
        <v>#N/A</v>
      </c>
      <c r="C2490" t="e">
        <v>#N/A</v>
      </c>
      <c r="D2490" t="e">
        <v>#N/A</v>
      </c>
      <c r="E2490" s="69" t="e">
        <v>#N/A</v>
      </c>
      <c r="F2490" s="3" t="e">
        <v>#N/A</v>
      </c>
      <c r="G2490" s="3" t="e">
        <v>#N/A</v>
      </c>
      <c r="H2490" s="3" t="e">
        <v>#N/A</v>
      </c>
      <c r="I2490" s="80" t="e">
        <v>#N/A</v>
      </c>
      <c r="J2490" s="80" t="e">
        <v>#N/A</v>
      </c>
      <c r="K2490" s="85" t="e">
        <v>#N/A</v>
      </c>
      <c r="L2490" s="9" t="e">
        <v>#N/A</v>
      </c>
      <c r="M2490" s="93" t="e">
        <v>#N/A</v>
      </c>
      <c r="N2490" s="8" t="e">
        <v>#N/A</v>
      </c>
      <c r="O2490" t="e">
        <v>#N/A</v>
      </c>
      <c r="P2490" t="e">
        <v>#N/A</v>
      </c>
      <c r="Q2490" t="e">
        <v>#N/A</v>
      </c>
      <c r="R2490" s="2" t="e">
        <v>#N/A</v>
      </c>
      <c r="S2490" t="e">
        <v>#N/A</v>
      </c>
      <c r="T2490" s="3" t="e">
        <v>#N/A</v>
      </c>
      <c r="U2490" s="3" t="e">
        <v>#N/A</v>
      </c>
      <c r="V2490" t="e">
        <v>#N/A</v>
      </c>
      <c r="W2490" t="e">
        <v>#N/A</v>
      </c>
      <c r="X2490" t="e">
        <v>#N/A</v>
      </c>
      <c r="Y2490" s="3" t="e">
        <v>#N/A</v>
      </c>
      <c r="Z2490" s="8" t="e">
        <v>#N/A</v>
      </c>
      <c r="AA2490" s="30" t="e">
        <v>#N/A</v>
      </c>
      <c r="AB2490" t="e">
        <v>#N/A</v>
      </c>
      <c r="AC2490" t="e">
        <v>#N/A</v>
      </c>
      <c r="AD2490" t="e">
        <v>#N/A</v>
      </c>
      <c r="AE2490" t="e">
        <v>#N/A</v>
      </c>
      <c r="AF2490" t="e">
        <v>#N/A</v>
      </c>
    </row>
    <row r="2491" spans="1:32" x14ac:dyDescent="0.25">
      <c r="A2491" t="e">
        <v>#N/A</v>
      </c>
      <c r="B2491" s="33" t="e">
        <v>#N/A</v>
      </c>
      <c r="C2491" t="e">
        <v>#N/A</v>
      </c>
      <c r="D2491" t="e">
        <v>#N/A</v>
      </c>
      <c r="E2491" s="69" t="e">
        <v>#N/A</v>
      </c>
      <c r="F2491" s="3" t="e">
        <v>#N/A</v>
      </c>
      <c r="G2491" s="3" t="e">
        <v>#N/A</v>
      </c>
      <c r="H2491" s="3" t="e">
        <v>#N/A</v>
      </c>
      <c r="I2491" s="80" t="e">
        <v>#N/A</v>
      </c>
      <c r="J2491" s="80" t="e">
        <v>#N/A</v>
      </c>
      <c r="K2491" s="85" t="e">
        <v>#N/A</v>
      </c>
      <c r="L2491" s="9" t="e">
        <v>#N/A</v>
      </c>
      <c r="M2491" s="93" t="e">
        <v>#N/A</v>
      </c>
      <c r="N2491" s="8" t="e">
        <v>#N/A</v>
      </c>
      <c r="O2491" t="e">
        <v>#N/A</v>
      </c>
      <c r="P2491" t="e">
        <v>#N/A</v>
      </c>
      <c r="Q2491" t="e">
        <v>#N/A</v>
      </c>
      <c r="R2491" s="2" t="e">
        <v>#N/A</v>
      </c>
      <c r="S2491" t="e">
        <v>#N/A</v>
      </c>
      <c r="T2491" s="3" t="e">
        <v>#N/A</v>
      </c>
      <c r="U2491" s="3" t="e">
        <v>#N/A</v>
      </c>
      <c r="V2491" t="e">
        <v>#N/A</v>
      </c>
      <c r="W2491" t="e">
        <v>#N/A</v>
      </c>
      <c r="X2491" t="e">
        <v>#N/A</v>
      </c>
      <c r="Y2491" s="3" t="e">
        <v>#N/A</v>
      </c>
      <c r="Z2491" s="8" t="e">
        <v>#N/A</v>
      </c>
      <c r="AA2491" s="30" t="e">
        <v>#N/A</v>
      </c>
      <c r="AB2491" t="e">
        <v>#N/A</v>
      </c>
      <c r="AC2491" t="e">
        <v>#N/A</v>
      </c>
      <c r="AD2491" t="e">
        <v>#N/A</v>
      </c>
      <c r="AE2491" t="e">
        <v>#N/A</v>
      </c>
      <c r="AF2491" t="e">
        <v>#N/A</v>
      </c>
    </row>
    <row r="2492" spans="1:32" x14ac:dyDescent="0.25">
      <c r="A2492" t="e">
        <v>#N/A</v>
      </c>
      <c r="B2492" s="33" t="e">
        <v>#N/A</v>
      </c>
      <c r="C2492" t="e">
        <v>#N/A</v>
      </c>
      <c r="D2492" t="e">
        <v>#N/A</v>
      </c>
      <c r="E2492" s="69" t="e">
        <v>#N/A</v>
      </c>
      <c r="F2492" s="3" t="e">
        <v>#N/A</v>
      </c>
      <c r="G2492" s="3" t="e">
        <v>#N/A</v>
      </c>
      <c r="H2492" s="3" t="e">
        <v>#N/A</v>
      </c>
      <c r="I2492" s="80" t="e">
        <v>#N/A</v>
      </c>
      <c r="J2492" s="80" t="e">
        <v>#N/A</v>
      </c>
      <c r="K2492" s="85" t="e">
        <v>#N/A</v>
      </c>
      <c r="L2492" s="9" t="e">
        <v>#N/A</v>
      </c>
      <c r="M2492" s="93" t="e">
        <v>#N/A</v>
      </c>
      <c r="N2492" s="8" t="e">
        <v>#N/A</v>
      </c>
      <c r="O2492" t="e">
        <v>#N/A</v>
      </c>
      <c r="P2492" t="e">
        <v>#N/A</v>
      </c>
      <c r="Q2492" t="e">
        <v>#N/A</v>
      </c>
      <c r="R2492" s="2" t="e">
        <v>#N/A</v>
      </c>
      <c r="S2492" t="e">
        <v>#N/A</v>
      </c>
      <c r="T2492" s="3" t="e">
        <v>#N/A</v>
      </c>
      <c r="U2492" s="3" t="e">
        <v>#N/A</v>
      </c>
      <c r="V2492" t="e">
        <v>#N/A</v>
      </c>
      <c r="W2492" t="e">
        <v>#N/A</v>
      </c>
      <c r="X2492" t="e">
        <v>#N/A</v>
      </c>
      <c r="Y2492" s="3" t="e">
        <v>#N/A</v>
      </c>
      <c r="Z2492" s="8" t="e">
        <v>#N/A</v>
      </c>
      <c r="AA2492" s="30" t="e">
        <v>#N/A</v>
      </c>
      <c r="AB2492" t="e">
        <v>#N/A</v>
      </c>
      <c r="AC2492" t="e">
        <v>#N/A</v>
      </c>
      <c r="AD2492" t="e">
        <v>#N/A</v>
      </c>
      <c r="AE2492" t="e">
        <v>#N/A</v>
      </c>
      <c r="AF2492" t="e">
        <v>#N/A</v>
      </c>
    </row>
    <row r="2493" spans="1:32" x14ac:dyDescent="0.25">
      <c r="A2493" t="e">
        <v>#N/A</v>
      </c>
      <c r="B2493" s="33" t="e">
        <v>#N/A</v>
      </c>
      <c r="C2493" t="e">
        <v>#N/A</v>
      </c>
      <c r="D2493" t="e">
        <v>#N/A</v>
      </c>
      <c r="E2493" s="69" t="e">
        <v>#N/A</v>
      </c>
      <c r="F2493" s="3" t="e">
        <v>#N/A</v>
      </c>
      <c r="G2493" s="3" t="e">
        <v>#N/A</v>
      </c>
      <c r="H2493" s="3" t="e">
        <v>#N/A</v>
      </c>
      <c r="I2493" s="80" t="e">
        <v>#N/A</v>
      </c>
      <c r="J2493" s="80" t="e">
        <v>#N/A</v>
      </c>
      <c r="K2493" s="85" t="e">
        <v>#N/A</v>
      </c>
      <c r="L2493" s="9" t="e">
        <v>#N/A</v>
      </c>
      <c r="M2493" s="93" t="e">
        <v>#N/A</v>
      </c>
      <c r="N2493" s="8" t="e">
        <v>#N/A</v>
      </c>
      <c r="O2493" t="e">
        <v>#N/A</v>
      </c>
      <c r="P2493" t="e">
        <v>#N/A</v>
      </c>
      <c r="Q2493" t="e">
        <v>#N/A</v>
      </c>
      <c r="R2493" s="2" t="e">
        <v>#N/A</v>
      </c>
      <c r="S2493" t="e">
        <v>#N/A</v>
      </c>
      <c r="T2493" s="3" t="e">
        <v>#N/A</v>
      </c>
      <c r="U2493" s="3" t="e">
        <v>#N/A</v>
      </c>
      <c r="V2493" t="e">
        <v>#N/A</v>
      </c>
      <c r="W2493" t="e">
        <v>#N/A</v>
      </c>
      <c r="X2493" t="e">
        <v>#N/A</v>
      </c>
      <c r="Y2493" s="3" t="e">
        <v>#N/A</v>
      </c>
      <c r="Z2493" s="8" t="e">
        <v>#N/A</v>
      </c>
      <c r="AA2493" s="30" t="e">
        <v>#N/A</v>
      </c>
      <c r="AB2493" t="e">
        <v>#N/A</v>
      </c>
      <c r="AC2493" t="e">
        <v>#N/A</v>
      </c>
      <c r="AD2493" t="e">
        <v>#N/A</v>
      </c>
      <c r="AE2493" t="e">
        <v>#N/A</v>
      </c>
      <c r="AF2493" t="e">
        <v>#N/A</v>
      </c>
    </row>
    <row r="2494" spans="1:32" x14ac:dyDescent="0.25">
      <c r="A2494" t="e">
        <v>#N/A</v>
      </c>
      <c r="B2494" s="33" t="e">
        <v>#N/A</v>
      </c>
      <c r="C2494" t="e">
        <v>#N/A</v>
      </c>
      <c r="D2494" t="e">
        <v>#N/A</v>
      </c>
      <c r="E2494" s="69" t="e">
        <v>#N/A</v>
      </c>
      <c r="F2494" s="3" t="e">
        <v>#N/A</v>
      </c>
      <c r="G2494" s="3" t="e">
        <v>#N/A</v>
      </c>
      <c r="H2494" s="3" t="e">
        <v>#N/A</v>
      </c>
      <c r="I2494" s="80" t="e">
        <v>#N/A</v>
      </c>
      <c r="J2494" s="80" t="e">
        <v>#N/A</v>
      </c>
      <c r="K2494" s="85" t="e">
        <v>#N/A</v>
      </c>
      <c r="L2494" s="9" t="e">
        <v>#N/A</v>
      </c>
      <c r="M2494" s="93" t="e">
        <v>#N/A</v>
      </c>
      <c r="N2494" s="8" t="e">
        <v>#N/A</v>
      </c>
      <c r="O2494" t="e">
        <v>#N/A</v>
      </c>
      <c r="P2494" t="e">
        <v>#N/A</v>
      </c>
      <c r="Q2494" t="e">
        <v>#N/A</v>
      </c>
      <c r="R2494" s="2" t="e">
        <v>#N/A</v>
      </c>
      <c r="S2494" t="e">
        <v>#N/A</v>
      </c>
      <c r="T2494" s="3" t="e">
        <v>#N/A</v>
      </c>
      <c r="U2494" s="3" t="e">
        <v>#N/A</v>
      </c>
      <c r="V2494" t="e">
        <v>#N/A</v>
      </c>
      <c r="W2494" t="e">
        <v>#N/A</v>
      </c>
      <c r="X2494" t="e">
        <v>#N/A</v>
      </c>
      <c r="Y2494" s="3" t="e">
        <v>#N/A</v>
      </c>
      <c r="Z2494" s="8" t="e">
        <v>#N/A</v>
      </c>
      <c r="AA2494" s="30" t="e">
        <v>#N/A</v>
      </c>
      <c r="AB2494" t="e">
        <v>#N/A</v>
      </c>
      <c r="AC2494" t="e">
        <v>#N/A</v>
      </c>
      <c r="AD2494" t="e">
        <v>#N/A</v>
      </c>
      <c r="AE2494" t="e">
        <v>#N/A</v>
      </c>
      <c r="AF2494" t="e">
        <v>#N/A</v>
      </c>
    </row>
    <row r="2495" spans="1:32" x14ac:dyDescent="0.25">
      <c r="A2495" t="e">
        <v>#N/A</v>
      </c>
      <c r="B2495" s="33" t="e">
        <v>#N/A</v>
      </c>
      <c r="C2495" t="e">
        <v>#N/A</v>
      </c>
      <c r="D2495" t="e">
        <v>#N/A</v>
      </c>
      <c r="E2495" s="69" t="e">
        <v>#N/A</v>
      </c>
      <c r="F2495" s="3" t="e">
        <v>#N/A</v>
      </c>
      <c r="G2495" s="3" t="e">
        <v>#N/A</v>
      </c>
      <c r="H2495" s="3" t="e">
        <v>#N/A</v>
      </c>
      <c r="I2495" s="80" t="e">
        <v>#N/A</v>
      </c>
      <c r="J2495" s="80" t="e">
        <v>#N/A</v>
      </c>
      <c r="K2495" s="85" t="e">
        <v>#N/A</v>
      </c>
      <c r="L2495" s="9" t="e">
        <v>#N/A</v>
      </c>
      <c r="M2495" s="93" t="e">
        <v>#N/A</v>
      </c>
      <c r="N2495" s="8" t="e">
        <v>#N/A</v>
      </c>
      <c r="O2495" t="e">
        <v>#N/A</v>
      </c>
      <c r="P2495" t="e">
        <v>#N/A</v>
      </c>
      <c r="Q2495" t="e">
        <v>#N/A</v>
      </c>
      <c r="R2495" s="2" t="e">
        <v>#N/A</v>
      </c>
      <c r="S2495" t="e">
        <v>#N/A</v>
      </c>
      <c r="T2495" s="3" t="e">
        <v>#N/A</v>
      </c>
      <c r="U2495" s="3" t="e">
        <v>#N/A</v>
      </c>
      <c r="V2495" t="e">
        <v>#N/A</v>
      </c>
      <c r="W2495" t="e">
        <v>#N/A</v>
      </c>
      <c r="X2495" t="e">
        <v>#N/A</v>
      </c>
      <c r="Y2495" s="3" t="e">
        <v>#N/A</v>
      </c>
      <c r="Z2495" s="8" t="e">
        <v>#N/A</v>
      </c>
      <c r="AA2495" s="30" t="e">
        <v>#N/A</v>
      </c>
      <c r="AB2495" t="e">
        <v>#N/A</v>
      </c>
      <c r="AC2495" t="e">
        <v>#N/A</v>
      </c>
      <c r="AD2495" t="e">
        <v>#N/A</v>
      </c>
      <c r="AE2495" t="e">
        <v>#N/A</v>
      </c>
      <c r="AF2495" t="e">
        <v>#N/A</v>
      </c>
    </row>
    <row r="2496" spans="1:32" x14ac:dyDescent="0.25">
      <c r="A2496" t="e">
        <v>#N/A</v>
      </c>
      <c r="B2496" s="33" t="e">
        <v>#N/A</v>
      </c>
      <c r="C2496" t="e">
        <v>#N/A</v>
      </c>
      <c r="D2496" t="e">
        <v>#N/A</v>
      </c>
      <c r="E2496" s="69" t="e">
        <v>#N/A</v>
      </c>
      <c r="F2496" s="3" t="e">
        <v>#N/A</v>
      </c>
      <c r="G2496" s="3" t="e">
        <v>#N/A</v>
      </c>
      <c r="H2496" s="3" t="e">
        <v>#N/A</v>
      </c>
      <c r="I2496" s="80" t="e">
        <v>#N/A</v>
      </c>
      <c r="J2496" s="80" t="e">
        <v>#N/A</v>
      </c>
      <c r="K2496" s="85" t="e">
        <v>#N/A</v>
      </c>
      <c r="L2496" s="9" t="e">
        <v>#N/A</v>
      </c>
      <c r="M2496" s="93" t="e">
        <v>#N/A</v>
      </c>
      <c r="N2496" s="8" t="e">
        <v>#N/A</v>
      </c>
      <c r="O2496" t="e">
        <v>#N/A</v>
      </c>
      <c r="P2496" t="e">
        <v>#N/A</v>
      </c>
      <c r="Q2496" t="e">
        <v>#N/A</v>
      </c>
      <c r="R2496" s="2" t="e">
        <v>#N/A</v>
      </c>
      <c r="S2496" t="e">
        <v>#N/A</v>
      </c>
      <c r="T2496" s="3" t="e">
        <v>#N/A</v>
      </c>
      <c r="U2496" s="3" t="e">
        <v>#N/A</v>
      </c>
      <c r="V2496" t="e">
        <v>#N/A</v>
      </c>
      <c r="W2496" t="e">
        <v>#N/A</v>
      </c>
      <c r="X2496" t="e">
        <v>#N/A</v>
      </c>
      <c r="Y2496" s="3" t="e">
        <v>#N/A</v>
      </c>
      <c r="Z2496" s="8" t="e">
        <v>#N/A</v>
      </c>
      <c r="AA2496" s="30" t="e">
        <v>#N/A</v>
      </c>
      <c r="AB2496" t="e">
        <v>#N/A</v>
      </c>
      <c r="AC2496" t="e">
        <v>#N/A</v>
      </c>
      <c r="AD2496" t="e">
        <v>#N/A</v>
      </c>
      <c r="AE2496" t="e">
        <v>#N/A</v>
      </c>
      <c r="AF2496" t="e">
        <v>#N/A</v>
      </c>
    </row>
    <row r="2497" spans="1:32" x14ac:dyDescent="0.25">
      <c r="A2497" t="e">
        <v>#N/A</v>
      </c>
      <c r="B2497" s="33" t="e">
        <v>#N/A</v>
      </c>
      <c r="C2497" t="e">
        <v>#N/A</v>
      </c>
      <c r="D2497" t="e">
        <v>#N/A</v>
      </c>
      <c r="E2497" s="69" t="e">
        <v>#N/A</v>
      </c>
      <c r="F2497" s="3" t="e">
        <v>#N/A</v>
      </c>
      <c r="G2497" s="3" t="e">
        <v>#N/A</v>
      </c>
      <c r="H2497" s="3" t="e">
        <v>#N/A</v>
      </c>
      <c r="I2497" s="80" t="e">
        <v>#N/A</v>
      </c>
      <c r="J2497" s="80" t="e">
        <v>#N/A</v>
      </c>
      <c r="K2497" s="85" t="e">
        <v>#N/A</v>
      </c>
      <c r="L2497" s="9" t="e">
        <v>#N/A</v>
      </c>
      <c r="M2497" s="93" t="e">
        <v>#N/A</v>
      </c>
      <c r="N2497" s="8" t="e">
        <v>#N/A</v>
      </c>
      <c r="O2497" t="e">
        <v>#N/A</v>
      </c>
      <c r="P2497" t="e">
        <v>#N/A</v>
      </c>
      <c r="Q2497" t="e">
        <v>#N/A</v>
      </c>
      <c r="R2497" s="2" t="e">
        <v>#N/A</v>
      </c>
      <c r="S2497" t="e">
        <v>#N/A</v>
      </c>
      <c r="T2497" s="3" t="e">
        <v>#N/A</v>
      </c>
      <c r="U2497" s="3" t="e">
        <v>#N/A</v>
      </c>
      <c r="V2497" t="e">
        <v>#N/A</v>
      </c>
      <c r="W2497" t="e">
        <v>#N/A</v>
      </c>
      <c r="X2497" t="e">
        <v>#N/A</v>
      </c>
      <c r="Y2497" s="3" t="e">
        <v>#N/A</v>
      </c>
      <c r="Z2497" s="8" t="e">
        <v>#N/A</v>
      </c>
      <c r="AA2497" s="30" t="e">
        <v>#N/A</v>
      </c>
      <c r="AB2497" t="e">
        <v>#N/A</v>
      </c>
      <c r="AC2497" t="e">
        <v>#N/A</v>
      </c>
      <c r="AD2497" t="e">
        <v>#N/A</v>
      </c>
      <c r="AE2497" t="e">
        <v>#N/A</v>
      </c>
      <c r="AF2497" t="e">
        <v>#N/A</v>
      </c>
    </row>
    <row r="2498" spans="1:32" x14ac:dyDescent="0.25">
      <c r="A2498" t="e">
        <v>#N/A</v>
      </c>
      <c r="B2498" s="33" t="e">
        <v>#N/A</v>
      </c>
      <c r="C2498" t="e">
        <v>#N/A</v>
      </c>
      <c r="D2498" t="e">
        <v>#N/A</v>
      </c>
      <c r="E2498" s="69" t="e">
        <v>#N/A</v>
      </c>
      <c r="F2498" s="3" t="e">
        <v>#N/A</v>
      </c>
      <c r="G2498" s="3" t="e">
        <v>#N/A</v>
      </c>
      <c r="H2498" s="3" t="e">
        <v>#N/A</v>
      </c>
      <c r="I2498" s="80" t="e">
        <v>#N/A</v>
      </c>
      <c r="J2498" s="80" t="e">
        <v>#N/A</v>
      </c>
      <c r="K2498" s="85" t="e">
        <v>#N/A</v>
      </c>
      <c r="L2498" s="9" t="e">
        <v>#N/A</v>
      </c>
      <c r="M2498" s="93" t="e">
        <v>#N/A</v>
      </c>
      <c r="N2498" s="8" t="e">
        <v>#N/A</v>
      </c>
      <c r="O2498" t="e">
        <v>#N/A</v>
      </c>
      <c r="P2498" t="e">
        <v>#N/A</v>
      </c>
      <c r="Q2498" t="e">
        <v>#N/A</v>
      </c>
      <c r="R2498" s="2" t="e">
        <v>#N/A</v>
      </c>
      <c r="S2498" t="e">
        <v>#N/A</v>
      </c>
      <c r="T2498" s="3" t="e">
        <v>#N/A</v>
      </c>
      <c r="U2498" s="3" t="e">
        <v>#N/A</v>
      </c>
      <c r="V2498" t="e">
        <v>#N/A</v>
      </c>
      <c r="W2498" t="e">
        <v>#N/A</v>
      </c>
      <c r="X2498" t="e">
        <v>#N/A</v>
      </c>
      <c r="Y2498" s="3" t="e">
        <v>#N/A</v>
      </c>
      <c r="Z2498" s="8" t="e">
        <v>#N/A</v>
      </c>
      <c r="AA2498" s="30" t="e">
        <v>#N/A</v>
      </c>
      <c r="AB2498" t="e">
        <v>#N/A</v>
      </c>
      <c r="AC2498" t="e">
        <v>#N/A</v>
      </c>
      <c r="AD2498" t="e">
        <v>#N/A</v>
      </c>
      <c r="AE2498" t="e">
        <v>#N/A</v>
      </c>
      <c r="AF2498" t="e">
        <v>#N/A</v>
      </c>
    </row>
    <row r="2499" spans="1:32" x14ac:dyDescent="0.25">
      <c r="A2499" t="e">
        <v>#N/A</v>
      </c>
      <c r="B2499" s="33" t="e">
        <v>#N/A</v>
      </c>
      <c r="C2499" t="e">
        <v>#N/A</v>
      </c>
      <c r="D2499" t="e">
        <v>#N/A</v>
      </c>
      <c r="E2499" s="69" t="e">
        <v>#N/A</v>
      </c>
      <c r="F2499" s="3" t="e">
        <v>#N/A</v>
      </c>
      <c r="G2499" s="3" t="e">
        <v>#N/A</v>
      </c>
      <c r="H2499" s="3" t="e">
        <v>#N/A</v>
      </c>
      <c r="I2499" s="80" t="e">
        <v>#N/A</v>
      </c>
      <c r="J2499" s="80" t="e">
        <v>#N/A</v>
      </c>
      <c r="K2499" s="85" t="e">
        <v>#N/A</v>
      </c>
      <c r="L2499" s="9" t="e">
        <v>#N/A</v>
      </c>
      <c r="M2499" s="93" t="e">
        <v>#N/A</v>
      </c>
      <c r="N2499" s="8" t="e">
        <v>#N/A</v>
      </c>
      <c r="O2499" t="e">
        <v>#N/A</v>
      </c>
      <c r="P2499" t="e">
        <v>#N/A</v>
      </c>
      <c r="Q2499" t="e">
        <v>#N/A</v>
      </c>
      <c r="R2499" s="2" t="e">
        <v>#N/A</v>
      </c>
      <c r="S2499" t="e">
        <v>#N/A</v>
      </c>
      <c r="T2499" s="3" t="e">
        <v>#N/A</v>
      </c>
      <c r="U2499" s="3" t="e">
        <v>#N/A</v>
      </c>
      <c r="V2499" t="e">
        <v>#N/A</v>
      </c>
      <c r="W2499" t="e">
        <v>#N/A</v>
      </c>
      <c r="X2499" t="e">
        <v>#N/A</v>
      </c>
      <c r="Y2499" s="3" t="e">
        <v>#N/A</v>
      </c>
      <c r="Z2499" s="8" t="e">
        <v>#N/A</v>
      </c>
      <c r="AA2499" s="30" t="e">
        <v>#N/A</v>
      </c>
      <c r="AB2499" t="e">
        <v>#N/A</v>
      </c>
      <c r="AC2499" t="e">
        <v>#N/A</v>
      </c>
      <c r="AD2499" t="e">
        <v>#N/A</v>
      </c>
      <c r="AE2499" t="e">
        <v>#N/A</v>
      </c>
      <c r="AF2499" t="e">
        <v>#N/A</v>
      </c>
    </row>
    <row r="2500" spans="1:32" x14ac:dyDescent="0.25">
      <c r="A2500" t="e">
        <v>#N/A</v>
      </c>
      <c r="B2500" s="33" t="e">
        <v>#N/A</v>
      </c>
      <c r="C2500" t="e">
        <v>#N/A</v>
      </c>
      <c r="D2500" t="e">
        <v>#N/A</v>
      </c>
      <c r="E2500" s="69" t="e">
        <v>#N/A</v>
      </c>
      <c r="F2500" s="3" t="e">
        <v>#N/A</v>
      </c>
      <c r="G2500" s="3" t="e">
        <v>#N/A</v>
      </c>
      <c r="H2500" s="3" t="e">
        <v>#N/A</v>
      </c>
      <c r="I2500" s="80" t="e">
        <v>#N/A</v>
      </c>
      <c r="J2500" s="80" t="e">
        <v>#N/A</v>
      </c>
      <c r="K2500" s="85" t="e">
        <v>#N/A</v>
      </c>
      <c r="L2500" s="9" t="e">
        <v>#N/A</v>
      </c>
      <c r="M2500" s="93" t="e">
        <v>#N/A</v>
      </c>
      <c r="N2500" s="8" t="e">
        <v>#N/A</v>
      </c>
      <c r="O2500" t="e">
        <v>#N/A</v>
      </c>
      <c r="P2500" t="e">
        <v>#N/A</v>
      </c>
      <c r="Q2500" t="e">
        <v>#N/A</v>
      </c>
      <c r="R2500" s="2" t="e">
        <v>#N/A</v>
      </c>
      <c r="S2500" t="e">
        <v>#N/A</v>
      </c>
      <c r="T2500" s="3" t="e">
        <v>#N/A</v>
      </c>
      <c r="U2500" s="3" t="e">
        <v>#N/A</v>
      </c>
      <c r="V2500" t="e">
        <v>#N/A</v>
      </c>
      <c r="W2500" t="e">
        <v>#N/A</v>
      </c>
      <c r="X2500" t="e">
        <v>#N/A</v>
      </c>
      <c r="Y2500" s="3" t="e">
        <v>#N/A</v>
      </c>
      <c r="Z2500" s="8" t="e">
        <v>#N/A</v>
      </c>
      <c r="AA2500" s="30" t="e">
        <v>#N/A</v>
      </c>
      <c r="AB2500" t="e">
        <v>#N/A</v>
      </c>
      <c r="AC2500" t="e">
        <v>#N/A</v>
      </c>
      <c r="AD2500" t="e">
        <v>#N/A</v>
      </c>
      <c r="AE2500" t="e">
        <v>#N/A</v>
      </c>
      <c r="AF2500" t="e">
        <v>#N/A</v>
      </c>
    </row>
    <row r="2501" spans="1:32" x14ac:dyDescent="0.25">
      <c r="A2501" t="e">
        <v>#N/A</v>
      </c>
      <c r="B2501" s="33" t="e">
        <v>#N/A</v>
      </c>
      <c r="C2501" t="e">
        <v>#N/A</v>
      </c>
      <c r="D2501" t="e">
        <v>#N/A</v>
      </c>
      <c r="E2501" s="69" t="e">
        <v>#N/A</v>
      </c>
      <c r="F2501" s="3" t="e">
        <v>#N/A</v>
      </c>
      <c r="G2501" s="3" t="e">
        <v>#N/A</v>
      </c>
      <c r="H2501" s="3" t="e">
        <v>#N/A</v>
      </c>
      <c r="I2501" s="80" t="e">
        <v>#N/A</v>
      </c>
      <c r="J2501" s="80" t="e">
        <v>#N/A</v>
      </c>
      <c r="K2501" s="85" t="e">
        <v>#N/A</v>
      </c>
      <c r="L2501" s="9" t="e">
        <v>#N/A</v>
      </c>
      <c r="M2501" s="93" t="e">
        <v>#N/A</v>
      </c>
      <c r="N2501" s="8" t="e">
        <v>#N/A</v>
      </c>
      <c r="O2501" t="e">
        <v>#N/A</v>
      </c>
      <c r="P2501" t="e">
        <v>#N/A</v>
      </c>
      <c r="Q2501" t="e">
        <v>#N/A</v>
      </c>
      <c r="R2501" s="2" t="e">
        <v>#N/A</v>
      </c>
      <c r="S2501" t="e">
        <v>#N/A</v>
      </c>
      <c r="T2501" s="3" t="e">
        <v>#N/A</v>
      </c>
      <c r="U2501" s="3" t="e">
        <v>#N/A</v>
      </c>
      <c r="V2501" t="e">
        <v>#N/A</v>
      </c>
      <c r="W2501" t="e">
        <v>#N/A</v>
      </c>
      <c r="X2501" t="e">
        <v>#N/A</v>
      </c>
      <c r="Y2501" s="3" t="e">
        <v>#N/A</v>
      </c>
      <c r="Z2501" s="8" t="e">
        <v>#N/A</v>
      </c>
      <c r="AA2501" s="30" t="e">
        <v>#N/A</v>
      </c>
      <c r="AB2501" t="e">
        <v>#N/A</v>
      </c>
      <c r="AC2501" t="e">
        <v>#N/A</v>
      </c>
      <c r="AD2501" t="e">
        <v>#N/A</v>
      </c>
      <c r="AE2501" t="e">
        <v>#N/A</v>
      </c>
      <c r="AF2501" t="e">
        <v>#N/A</v>
      </c>
    </row>
    <row r="2502" spans="1:32" x14ac:dyDescent="0.25">
      <c r="A2502" t="e">
        <v>#N/A</v>
      </c>
      <c r="B2502" s="33" t="e">
        <v>#N/A</v>
      </c>
      <c r="C2502" t="e">
        <v>#N/A</v>
      </c>
      <c r="D2502" t="e">
        <v>#N/A</v>
      </c>
      <c r="E2502" s="69" t="e">
        <v>#N/A</v>
      </c>
      <c r="F2502" s="3" t="e">
        <v>#N/A</v>
      </c>
      <c r="G2502" s="3" t="e">
        <v>#N/A</v>
      </c>
      <c r="H2502" s="3" t="e">
        <v>#N/A</v>
      </c>
      <c r="I2502" s="80" t="e">
        <v>#N/A</v>
      </c>
      <c r="J2502" s="80" t="e">
        <v>#N/A</v>
      </c>
      <c r="K2502" s="85" t="e">
        <v>#N/A</v>
      </c>
      <c r="L2502" s="9" t="e">
        <v>#N/A</v>
      </c>
      <c r="M2502" s="93" t="e">
        <v>#N/A</v>
      </c>
      <c r="N2502" s="8" t="e">
        <v>#N/A</v>
      </c>
      <c r="O2502" t="e">
        <v>#N/A</v>
      </c>
      <c r="P2502" t="e">
        <v>#N/A</v>
      </c>
      <c r="Q2502" t="e">
        <v>#N/A</v>
      </c>
      <c r="R2502" s="2" t="e">
        <v>#N/A</v>
      </c>
      <c r="S2502" t="e">
        <v>#N/A</v>
      </c>
      <c r="T2502" s="3" t="e">
        <v>#N/A</v>
      </c>
      <c r="U2502" s="3" t="e">
        <v>#N/A</v>
      </c>
      <c r="V2502" t="e">
        <v>#N/A</v>
      </c>
      <c r="W2502" t="e">
        <v>#N/A</v>
      </c>
      <c r="X2502" t="e">
        <v>#N/A</v>
      </c>
      <c r="Y2502" s="3" t="e">
        <v>#N/A</v>
      </c>
      <c r="Z2502" s="8" t="e">
        <v>#N/A</v>
      </c>
      <c r="AA2502" s="30" t="e">
        <v>#N/A</v>
      </c>
      <c r="AB2502" t="e">
        <v>#N/A</v>
      </c>
      <c r="AC2502" t="e">
        <v>#N/A</v>
      </c>
      <c r="AD2502" t="e">
        <v>#N/A</v>
      </c>
      <c r="AE2502" t="e">
        <v>#N/A</v>
      </c>
      <c r="AF2502" t="e">
        <v>#N/A</v>
      </c>
    </row>
    <row r="2503" spans="1:32" x14ac:dyDescent="0.25">
      <c r="A2503" t="e">
        <v>#N/A</v>
      </c>
      <c r="B2503" s="33" t="e">
        <v>#N/A</v>
      </c>
      <c r="C2503" t="e">
        <v>#N/A</v>
      </c>
      <c r="D2503" t="e">
        <v>#N/A</v>
      </c>
      <c r="E2503" s="69" t="e">
        <v>#N/A</v>
      </c>
      <c r="F2503" s="3" t="e">
        <v>#N/A</v>
      </c>
      <c r="G2503" s="3" t="e">
        <v>#N/A</v>
      </c>
      <c r="H2503" s="3" t="e">
        <v>#N/A</v>
      </c>
      <c r="I2503" s="80" t="e">
        <v>#N/A</v>
      </c>
      <c r="J2503" s="80" t="e">
        <v>#N/A</v>
      </c>
      <c r="K2503" s="85" t="e">
        <v>#N/A</v>
      </c>
      <c r="L2503" s="9" t="e">
        <v>#N/A</v>
      </c>
      <c r="M2503" s="93" t="e">
        <v>#N/A</v>
      </c>
      <c r="N2503" s="8" t="e">
        <v>#N/A</v>
      </c>
      <c r="O2503" t="e">
        <v>#N/A</v>
      </c>
      <c r="P2503" t="e">
        <v>#N/A</v>
      </c>
      <c r="Q2503" t="e">
        <v>#N/A</v>
      </c>
      <c r="R2503" s="2" t="e">
        <v>#N/A</v>
      </c>
      <c r="S2503" t="e">
        <v>#N/A</v>
      </c>
      <c r="T2503" s="3" t="e">
        <v>#N/A</v>
      </c>
      <c r="U2503" s="3" t="e">
        <v>#N/A</v>
      </c>
      <c r="V2503" t="e">
        <v>#N/A</v>
      </c>
      <c r="W2503" t="e">
        <v>#N/A</v>
      </c>
      <c r="X2503" t="e">
        <v>#N/A</v>
      </c>
      <c r="Y2503" s="3" t="e">
        <v>#N/A</v>
      </c>
      <c r="Z2503" s="8" t="e">
        <v>#N/A</v>
      </c>
      <c r="AA2503" s="30" t="e">
        <v>#N/A</v>
      </c>
      <c r="AB2503" t="e">
        <v>#N/A</v>
      </c>
      <c r="AC2503" t="e">
        <v>#N/A</v>
      </c>
      <c r="AD2503" t="e">
        <v>#N/A</v>
      </c>
      <c r="AE2503" t="e">
        <v>#N/A</v>
      </c>
      <c r="AF2503" t="e">
        <v>#N/A</v>
      </c>
    </row>
    <row r="2504" spans="1:32" x14ac:dyDescent="0.25">
      <c r="A2504" t="e">
        <v>#N/A</v>
      </c>
      <c r="B2504" s="33" t="e">
        <v>#N/A</v>
      </c>
      <c r="C2504" t="e">
        <v>#N/A</v>
      </c>
      <c r="D2504" t="e">
        <v>#N/A</v>
      </c>
      <c r="E2504" s="69" t="e">
        <v>#N/A</v>
      </c>
      <c r="F2504" s="3" t="e">
        <v>#N/A</v>
      </c>
      <c r="G2504" s="3" t="e">
        <v>#N/A</v>
      </c>
      <c r="H2504" s="3" t="e">
        <v>#N/A</v>
      </c>
      <c r="I2504" s="80" t="e">
        <v>#N/A</v>
      </c>
      <c r="J2504" s="80" t="e">
        <v>#N/A</v>
      </c>
      <c r="K2504" s="85" t="e">
        <v>#N/A</v>
      </c>
      <c r="L2504" s="9" t="e">
        <v>#N/A</v>
      </c>
      <c r="M2504" s="93" t="e">
        <v>#N/A</v>
      </c>
      <c r="N2504" s="8" t="e">
        <v>#N/A</v>
      </c>
      <c r="O2504" t="e">
        <v>#N/A</v>
      </c>
      <c r="P2504" t="e">
        <v>#N/A</v>
      </c>
      <c r="Q2504" t="e">
        <v>#N/A</v>
      </c>
      <c r="R2504" s="2" t="e">
        <v>#N/A</v>
      </c>
      <c r="S2504" t="e">
        <v>#N/A</v>
      </c>
      <c r="T2504" s="3" t="e">
        <v>#N/A</v>
      </c>
      <c r="U2504" s="3" t="e">
        <v>#N/A</v>
      </c>
      <c r="V2504" t="e">
        <v>#N/A</v>
      </c>
      <c r="W2504" t="e">
        <v>#N/A</v>
      </c>
      <c r="X2504" t="e">
        <v>#N/A</v>
      </c>
      <c r="Y2504" s="3" t="e">
        <v>#N/A</v>
      </c>
      <c r="Z2504" s="8" t="e">
        <v>#N/A</v>
      </c>
      <c r="AA2504" s="30" t="e">
        <v>#N/A</v>
      </c>
      <c r="AB2504" t="e">
        <v>#N/A</v>
      </c>
      <c r="AC2504" t="e">
        <v>#N/A</v>
      </c>
      <c r="AD2504" t="e">
        <v>#N/A</v>
      </c>
      <c r="AE2504" t="e">
        <v>#N/A</v>
      </c>
      <c r="AF2504" t="e">
        <v>#N/A</v>
      </c>
    </row>
    <row r="2505" spans="1:32" x14ac:dyDescent="0.25">
      <c r="A2505" t="e">
        <v>#N/A</v>
      </c>
      <c r="B2505" s="33" t="e">
        <v>#N/A</v>
      </c>
      <c r="C2505" t="e">
        <v>#N/A</v>
      </c>
      <c r="D2505" t="e">
        <v>#N/A</v>
      </c>
      <c r="E2505" s="69" t="e">
        <v>#N/A</v>
      </c>
      <c r="F2505" s="3" t="e">
        <v>#N/A</v>
      </c>
      <c r="G2505" s="3" t="e">
        <v>#N/A</v>
      </c>
      <c r="H2505" s="3" t="e">
        <v>#N/A</v>
      </c>
      <c r="I2505" s="80" t="e">
        <v>#N/A</v>
      </c>
      <c r="J2505" s="80" t="e">
        <v>#N/A</v>
      </c>
      <c r="K2505" s="85" t="e">
        <v>#N/A</v>
      </c>
      <c r="L2505" s="9" t="e">
        <v>#N/A</v>
      </c>
      <c r="M2505" s="93" t="e">
        <v>#N/A</v>
      </c>
      <c r="N2505" s="8" t="e">
        <v>#N/A</v>
      </c>
      <c r="O2505" t="e">
        <v>#N/A</v>
      </c>
      <c r="P2505" t="e">
        <v>#N/A</v>
      </c>
      <c r="Q2505" t="e">
        <v>#N/A</v>
      </c>
      <c r="R2505" s="2" t="e">
        <v>#N/A</v>
      </c>
      <c r="S2505" t="e">
        <v>#N/A</v>
      </c>
      <c r="T2505" s="3" t="e">
        <v>#N/A</v>
      </c>
      <c r="U2505" s="3" t="e">
        <v>#N/A</v>
      </c>
      <c r="V2505" t="e">
        <v>#N/A</v>
      </c>
      <c r="W2505" t="e">
        <v>#N/A</v>
      </c>
      <c r="X2505" t="e">
        <v>#N/A</v>
      </c>
      <c r="Y2505" s="3" t="e">
        <v>#N/A</v>
      </c>
      <c r="Z2505" s="8" t="e">
        <v>#N/A</v>
      </c>
      <c r="AA2505" s="30" t="e">
        <v>#N/A</v>
      </c>
      <c r="AB2505" t="e">
        <v>#N/A</v>
      </c>
      <c r="AC2505" t="e">
        <v>#N/A</v>
      </c>
      <c r="AD2505" t="e">
        <v>#N/A</v>
      </c>
      <c r="AE2505" t="e">
        <v>#N/A</v>
      </c>
      <c r="AF2505" t="e">
        <v>#N/A</v>
      </c>
    </row>
    <row r="2506" spans="1:32" x14ac:dyDescent="0.25">
      <c r="A2506" t="e">
        <v>#N/A</v>
      </c>
      <c r="B2506" s="33" t="e">
        <v>#N/A</v>
      </c>
      <c r="C2506" t="e">
        <v>#N/A</v>
      </c>
      <c r="D2506" t="e">
        <v>#N/A</v>
      </c>
      <c r="E2506" s="69" t="e">
        <v>#N/A</v>
      </c>
      <c r="F2506" s="3" t="e">
        <v>#N/A</v>
      </c>
      <c r="G2506" s="3" t="e">
        <v>#N/A</v>
      </c>
      <c r="H2506" s="3" t="e">
        <v>#N/A</v>
      </c>
      <c r="I2506" s="80" t="e">
        <v>#N/A</v>
      </c>
      <c r="J2506" s="80" t="e">
        <v>#N/A</v>
      </c>
      <c r="K2506" s="85" t="e">
        <v>#N/A</v>
      </c>
      <c r="L2506" s="9" t="e">
        <v>#N/A</v>
      </c>
      <c r="M2506" s="93" t="e">
        <v>#N/A</v>
      </c>
      <c r="N2506" s="8" t="e">
        <v>#N/A</v>
      </c>
      <c r="O2506" t="e">
        <v>#N/A</v>
      </c>
      <c r="P2506" t="e">
        <v>#N/A</v>
      </c>
      <c r="Q2506" t="e">
        <v>#N/A</v>
      </c>
      <c r="R2506" s="2" t="e">
        <v>#N/A</v>
      </c>
      <c r="S2506" t="e">
        <v>#N/A</v>
      </c>
      <c r="T2506" s="3" t="e">
        <v>#N/A</v>
      </c>
      <c r="U2506" s="3" t="e">
        <v>#N/A</v>
      </c>
      <c r="V2506" t="e">
        <v>#N/A</v>
      </c>
      <c r="W2506" t="e">
        <v>#N/A</v>
      </c>
      <c r="X2506" t="e">
        <v>#N/A</v>
      </c>
      <c r="Y2506" s="3" t="e">
        <v>#N/A</v>
      </c>
      <c r="Z2506" s="8" t="e">
        <v>#N/A</v>
      </c>
      <c r="AA2506" s="30" t="e">
        <v>#N/A</v>
      </c>
      <c r="AB2506" t="e">
        <v>#N/A</v>
      </c>
      <c r="AC2506" t="e">
        <v>#N/A</v>
      </c>
      <c r="AD2506" t="e">
        <v>#N/A</v>
      </c>
      <c r="AE2506" t="e">
        <v>#N/A</v>
      </c>
      <c r="AF2506" t="e">
        <v>#N/A</v>
      </c>
    </row>
    <row r="2507" spans="1:32" x14ac:dyDescent="0.25">
      <c r="A2507" t="e">
        <v>#N/A</v>
      </c>
      <c r="B2507" s="33" t="e">
        <v>#N/A</v>
      </c>
      <c r="C2507" t="e">
        <v>#N/A</v>
      </c>
      <c r="D2507" t="e">
        <v>#N/A</v>
      </c>
      <c r="E2507" s="69" t="e">
        <v>#N/A</v>
      </c>
      <c r="F2507" s="3" t="e">
        <v>#N/A</v>
      </c>
      <c r="G2507" s="3" t="e">
        <v>#N/A</v>
      </c>
      <c r="H2507" s="3" t="e">
        <v>#N/A</v>
      </c>
      <c r="I2507" s="80" t="e">
        <v>#N/A</v>
      </c>
      <c r="J2507" s="80" t="e">
        <v>#N/A</v>
      </c>
      <c r="K2507" s="85" t="e">
        <v>#N/A</v>
      </c>
      <c r="L2507" s="9" t="e">
        <v>#N/A</v>
      </c>
      <c r="M2507" s="93" t="e">
        <v>#N/A</v>
      </c>
      <c r="N2507" s="8" t="e">
        <v>#N/A</v>
      </c>
      <c r="O2507" t="e">
        <v>#N/A</v>
      </c>
      <c r="P2507" t="e">
        <v>#N/A</v>
      </c>
      <c r="Q2507" t="e">
        <v>#N/A</v>
      </c>
      <c r="R2507" s="2" t="e">
        <v>#N/A</v>
      </c>
      <c r="S2507" t="e">
        <v>#N/A</v>
      </c>
      <c r="T2507" s="3" t="e">
        <v>#N/A</v>
      </c>
      <c r="U2507" s="3" t="e">
        <v>#N/A</v>
      </c>
      <c r="V2507" t="e">
        <v>#N/A</v>
      </c>
      <c r="W2507" t="e">
        <v>#N/A</v>
      </c>
      <c r="X2507" t="e">
        <v>#N/A</v>
      </c>
      <c r="Y2507" s="3" t="e">
        <v>#N/A</v>
      </c>
      <c r="Z2507" s="8" t="e">
        <v>#N/A</v>
      </c>
      <c r="AA2507" s="30" t="e">
        <v>#N/A</v>
      </c>
      <c r="AB2507" t="e">
        <v>#N/A</v>
      </c>
      <c r="AC2507" t="e">
        <v>#N/A</v>
      </c>
      <c r="AD2507" t="e">
        <v>#N/A</v>
      </c>
      <c r="AE2507" t="e">
        <v>#N/A</v>
      </c>
      <c r="AF2507" t="e">
        <v>#N/A</v>
      </c>
    </row>
    <row r="2508" spans="1:32" x14ac:dyDescent="0.25">
      <c r="A2508" t="e">
        <v>#N/A</v>
      </c>
      <c r="B2508" s="33" t="e">
        <v>#N/A</v>
      </c>
      <c r="C2508" t="e">
        <v>#N/A</v>
      </c>
      <c r="D2508" t="e">
        <v>#N/A</v>
      </c>
      <c r="E2508" s="69" t="e">
        <v>#N/A</v>
      </c>
      <c r="F2508" s="3" t="e">
        <v>#N/A</v>
      </c>
      <c r="G2508" s="3" t="e">
        <v>#N/A</v>
      </c>
      <c r="H2508" s="3" t="e">
        <v>#N/A</v>
      </c>
      <c r="I2508" s="80" t="e">
        <v>#N/A</v>
      </c>
      <c r="J2508" s="80" t="e">
        <v>#N/A</v>
      </c>
      <c r="K2508" s="85" t="e">
        <v>#N/A</v>
      </c>
      <c r="L2508" s="9" t="e">
        <v>#N/A</v>
      </c>
      <c r="M2508" s="93" t="e">
        <v>#N/A</v>
      </c>
      <c r="N2508" s="8" t="e">
        <v>#N/A</v>
      </c>
      <c r="O2508" t="e">
        <v>#N/A</v>
      </c>
      <c r="P2508" t="e">
        <v>#N/A</v>
      </c>
      <c r="Q2508" t="e">
        <v>#N/A</v>
      </c>
      <c r="R2508" s="2" t="e">
        <v>#N/A</v>
      </c>
      <c r="S2508" t="e">
        <v>#N/A</v>
      </c>
      <c r="T2508" s="3" t="e">
        <v>#N/A</v>
      </c>
      <c r="U2508" s="3" t="e">
        <v>#N/A</v>
      </c>
      <c r="V2508" t="e">
        <v>#N/A</v>
      </c>
      <c r="W2508" t="e">
        <v>#N/A</v>
      </c>
      <c r="X2508" t="e">
        <v>#N/A</v>
      </c>
      <c r="Y2508" s="3" t="e">
        <v>#N/A</v>
      </c>
      <c r="Z2508" s="8" t="e">
        <v>#N/A</v>
      </c>
      <c r="AA2508" s="30" t="e">
        <v>#N/A</v>
      </c>
      <c r="AB2508" t="e">
        <v>#N/A</v>
      </c>
      <c r="AC2508" t="e">
        <v>#N/A</v>
      </c>
      <c r="AD2508" t="e">
        <v>#N/A</v>
      </c>
      <c r="AE2508" t="e">
        <v>#N/A</v>
      </c>
      <c r="AF2508" t="e">
        <v>#N/A</v>
      </c>
    </row>
    <row r="2509" spans="1:32" x14ac:dyDescent="0.25">
      <c r="A2509" t="e">
        <v>#N/A</v>
      </c>
      <c r="B2509" s="33" t="e">
        <v>#N/A</v>
      </c>
      <c r="C2509" t="e">
        <v>#N/A</v>
      </c>
      <c r="D2509" t="e">
        <v>#N/A</v>
      </c>
      <c r="E2509" s="69" t="e">
        <v>#N/A</v>
      </c>
      <c r="F2509" s="3" t="e">
        <v>#N/A</v>
      </c>
      <c r="G2509" s="3" t="e">
        <v>#N/A</v>
      </c>
      <c r="H2509" s="3" t="e">
        <v>#N/A</v>
      </c>
      <c r="I2509" s="80" t="e">
        <v>#N/A</v>
      </c>
      <c r="J2509" s="80" t="e">
        <v>#N/A</v>
      </c>
      <c r="K2509" s="85" t="e">
        <v>#N/A</v>
      </c>
      <c r="L2509" s="9" t="e">
        <v>#N/A</v>
      </c>
      <c r="M2509" s="93" t="e">
        <v>#N/A</v>
      </c>
      <c r="N2509" s="8" t="e">
        <v>#N/A</v>
      </c>
      <c r="O2509" t="e">
        <v>#N/A</v>
      </c>
      <c r="P2509" t="e">
        <v>#N/A</v>
      </c>
      <c r="Q2509" t="e">
        <v>#N/A</v>
      </c>
      <c r="R2509" s="2" t="e">
        <v>#N/A</v>
      </c>
      <c r="S2509" t="e">
        <v>#N/A</v>
      </c>
      <c r="T2509" s="3" t="e">
        <v>#N/A</v>
      </c>
      <c r="U2509" s="3" t="e">
        <v>#N/A</v>
      </c>
      <c r="V2509" t="e">
        <v>#N/A</v>
      </c>
      <c r="W2509" t="e">
        <v>#N/A</v>
      </c>
      <c r="X2509" t="e">
        <v>#N/A</v>
      </c>
      <c r="Y2509" s="3" t="e">
        <v>#N/A</v>
      </c>
      <c r="Z2509" s="8" t="e">
        <v>#N/A</v>
      </c>
      <c r="AA2509" s="30" t="e">
        <v>#N/A</v>
      </c>
      <c r="AB2509" t="e">
        <v>#N/A</v>
      </c>
      <c r="AC2509" t="e">
        <v>#N/A</v>
      </c>
      <c r="AD2509" t="e">
        <v>#N/A</v>
      </c>
      <c r="AE2509" t="e">
        <v>#N/A</v>
      </c>
      <c r="AF2509" t="e">
        <v>#N/A</v>
      </c>
    </row>
    <row r="2510" spans="1:32" x14ac:dyDescent="0.25">
      <c r="A2510" t="e">
        <v>#N/A</v>
      </c>
      <c r="B2510" s="33" t="e">
        <v>#N/A</v>
      </c>
      <c r="C2510" t="e">
        <v>#N/A</v>
      </c>
      <c r="D2510" t="e">
        <v>#N/A</v>
      </c>
      <c r="E2510" s="69" t="e">
        <v>#N/A</v>
      </c>
      <c r="F2510" s="3" t="e">
        <v>#N/A</v>
      </c>
      <c r="G2510" s="3" t="e">
        <v>#N/A</v>
      </c>
      <c r="H2510" s="3" t="e">
        <v>#N/A</v>
      </c>
      <c r="I2510" s="80" t="e">
        <v>#N/A</v>
      </c>
      <c r="J2510" s="80" t="e">
        <v>#N/A</v>
      </c>
      <c r="K2510" s="85" t="e">
        <v>#N/A</v>
      </c>
      <c r="L2510" s="9" t="e">
        <v>#N/A</v>
      </c>
      <c r="M2510" s="93" t="e">
        <v>#N/A</v>
      </c>
      <c r="N2510" s="8" t="e">
        <v>#N/A</v>
      </c>
      <c r="O2510" t="e">
        <v>#N/A</v>
      </c>
      <c r="P2510" t="e">
        <v>#N/A</v>
      </c>
      <c r="Q2510" t="e">
        <v>#N/A</v>
      </c>
      <c r="R2510" s="2" t="e">
        <v>#N/A</v>
      </c>
      <c r="S2510" t="e">
        <v>#N/A</v>
      </c>
      <c r="T2510" s="3" t="e">
        <v>#N/A</v>
      </c>
      <c r="U2510" s="3" t="e">
        <v>#N/A</v>
      </c>
      <c r="V2510" t="e">
        <v>#N/A</v>
      </c>
      <c r="W2510" t="e">
        <v>#N/A</v>
      </c>
      <c r="X2510" t="e">
        <v>#N/A</v>
      </c>
      <c r="Y2510" s="3" t="e">
        <v>#N/A</v>
      </c>
      <c r="Z2510" s="8" t="e">
        <v>#N/A</v>
      </c>
      <c r="AA2510" s="30" t="e">
        <v>#N/A</v>
      </c>
      <c r="AB2510" t="e">
        <v>#N/A</v>
      </c>
      <c r="AC2510" t="e">
        <v>#N/A</v>
      </c>
      <c r="AD2510" t="e">
        <v>#N/A</v>
      </c>
      <c r="AE2510" t="e">
        <v>#N/A</v>
      </c>
      <c r="AF2510" t="e">
        <v>#N/A</v>
      </c>
    </row>
    <row r="2511" spans="1:32" x14ac:dyDescent="0.25">
      <c r="A2511" t="e">
        <v>#N/A</v>
      </c>
      <c r="B2511" s="33" t="e">
        <v>#N/A</v>
      </c>
      <c r="C2511" t="e">
        <v>#N/A</v>
      </c>
      <c r="D2511" t="e">
        <v>#N/A</v>
      </c>
      <c r="E2511" s="69" t="e">
        <v>#N/A</v>
      </c>
      <c r="F2511" s="3" t="e">
        <v>#N/A</v>
      </c>
      <c r="G2511" s="3" t="e">
        <v>#N/A</v>
      </c>
      <c r="H2511" s="3" t="e">
        <v>#N/A</v>
      </c>
      <c r="I2511" s="80" t="e">
        <v>#N/A</v>
      </c>
      <c r="J2511" s="80" t="e">
        <v>#N/A</v>
      </c>
      <c r="K2511" s="85" t="e">
        <v>#N/A</v>
      </c>
      <c r="L2511" s="9" t="e">
        <v>#N/A</v>
      </c>
      <c r="M2511" s="93" t="e">
        <v>#N/A</v>
      </c>
      <c r="N2511" s="8" t="e">
        <v>#N/A</v>
      </c>
      <c r="O2511" t="e">
        <v>#N/A</v>
      </c>
      <c r="P2511" t="e">
        <v>#N/A</v>
      </c>
      <c r="Q2511" t="e">
        <v>#N/A</v>
      </c>
      <c r="R2511" s="2" t="e">
        <v>#N/A</v>
      </c>
      <c r="S2511" t="e">
        <v>#N/A</v>
      </c>
      <c r="T2511" s="3" t="e">
        <v>#N/A</v>
      </c>
      <c r="U2511" s="3" t="e">
        <v>#N/A</v>
      </c>
      <c r="V2511" t="e">
        <v>#N/A</v>
      </c>
      <c r="W2511" t="e">
        <v>#N/A</v>
      </c>
      <c r="X2511" t="e">
        <v>#N/A</v>
      </c>
      <c r="Y2511" s="3" t="e">
        <v>#N/A</v>
      </c>
      <c r="Z2511" s="8" t="e">
        <v>#N/A</v>
      </c>
      <c r="AA2511" s="30" t="e">
        <v>#N/A</v>
      </c>
      <c r="AB2511" t="e">
        <v>#N/A</v>
      </c>
      <c r="AC2511" t="e">
        <v>#N/A</v>
      </c>
      <c r="AD2511" t="e">
        <v>#N/A</v>
      </c>
      <c r="AE2511" t="e">
        <v>#N/A</v>
      </c>
      <c r="AF2511" t="e">
        <v>#N/A</v>
      </c>
    </row>
    <row r="2512" spans="1:32" x14ac:dyDescent="0.25">
      <c r="A2512" t="e">
        <v>#N/A</v>
      </c>
      <c r="B2512" s="33" t="e">
        <v>#N/A</v>
      </c>
      <c r="C2512" t="e">
        <v>#N/A</v>
      </c>
      <c r="D2512" t="e">
        <v>#N/A</v>
      </c>
      <c r="E2512" s="69" t="e">
        <v>#N/A</v>
      </c>
      <c r="F2512" s="3" t="e">
        <v>#N/A</v>
      </c>
      <c r="G2512" s="3" t="e">
        <v>#N/A</v>
      </c>
      <c r="H2512" s="3" t="e">
        <v>#N/A</v>
      </c>
      <c r="I2512" s="80" t="e">
        <v>#N/A</v>
      </c>
      <c r="J2512" s="80" t="e">
        <v>#N/A</v>
      </c>
      <c r="K2512" s="85" t="e">
        <v>#N/A</v>
      </c>
      <c r="L2512" s="9" t="e">
        <v>#N/A</v>
      </c>
      <c r="M2512" s="93" t="e">
        <v>#N/A</v>
      </c>
      <c r="N2512" s="8" t="e">
        <v>#N/A</v>
      </c>
      <c r="O2512" t="e">
        <v>#N/A</v>
      </c>
      <c r="P2512" t="e">
        <v>#N/A</v>
      </c>
      <c r="Q2512" t="e">
        <v>#N/A</v>
      </c>
      <c r="R2512" s="2" t="e">
        <v>#N/A</v>
      </c>
      <c r="S2512" t="e">
        <v>#N/A</v>
      </c>
      <c r="T2512" s="3" t="e">
        <v>#N/A</v>
      </c>
      <c r="U2512" s="3" t="e">
        <v>#N/A</v>
      </c>
      <c r="V2512" t="e">
        <v>#N/A</v>
      </c>
      <c r="W2512" t="e">
        <v>#N/A</v>
      </c>
      <c r="X2512" t="e">
        <v>#N/A</v>
      </c>
      <c r="Y2512" s="3" t="e">
        <v>#N/A</v>
      </c>
      <c r="Z2512" s="8" t="e">
        <v>#N/A</v>
      </c>
      <c r="AA2512" s="30" t="e">
        <v>#N/A</v>
      </c>
      <c r="AB2512" t="e">
        <v>#N/A</v>
      </c>
      <c r="AC2512" t="e">
        <v>#N/A</v>
      </c>
      <c r="AD2512" t="e">
        <v>#N/A</v>
      </c>
      <c r="AE2512" t="e">
        <v>#N/A</v>
      </c>
      <c r="AF2512" t="e">
        <v>#N/A</v>
      </c>
    </row>
    <row r="2513" spans="1:32" x14ac:dyDescent="0.25">
      <c r="A2513" t="e">
        <v>#N/A</v>
      </c>
      <c r="B2513" s="33" t="e">
        <v>#N/A</v>
      </c>
      <c r="C2513" t="e">
        <v>#N/A</v>
      </c>
      <c r="D2513" t="e">
        <v>#N/A</v>
      </c>
      <c r="E2513" s="69" t="e">
        <v>#N/A</v>
      </c>
      <c r="F2513" s="3" t="e">
        <v>#N/A</v>
      </c>
      <c r="G2513" s="3" t="e">
        <v>#N/A</v>
      </c>
      <c r="H2513" s="3" t="e">
        <v>#N/A</v>
      </c>
      <c r="I2513" s="80" t="e">
        <v>#N/A</v>
      </c>
      <c r="J2513" s="80" t="e">
        <v>#N/A</v>
      </c>
      <c r="K2513" s="85" t="e">
        <v>#N/A</v>
      </c>
      <c r="L2513" s="9" t="e">
        <v>#N/A</v>
      </c>
      <c r="M2513" s="93" t="e">
        <v>#N/A</v>
      </c>
      <c r="N2513" s="8" t="e">
        <v>#N/A</v>
      </c>
      <c r="O2513" t="e">
        <v>#N/A</v>
      </c>
      <c r="P2513" t="e">
        <v>#N/A</v>
      </c>
      <c r="Q2513" t="e">
        <v>#N/A</v>
      </c>
      <c r="R2513" s="2" t="e">
        <v>#N/A</v>
      </c>
      <c r="S2513" t="e">
        <v>#N/A</v>
      </c>
      <c r="T2513" s="3" t="e">
        <v>#N/A</v>
      </c>
      <c r="U2513" s="3" t="e">
        <v>#N/A</v>
      </c>
      <c r="V2513" t="e">
        <v>#N/A</v>
      </c>
      <c r="W2513" t="e">
        <v>#N/A</v>
      </c>
      <c r="X2513" t="e">
        <v>#N/A</v>
      </c>
      <c r="Y2513" s="3" t="e">
        <v>#N/A</v>
      </c>
      <c r="Z2513" s="8" t="e">
        <v>#N/A</v>
      </c>
      <c r="AA2513" s="30" t="e">
        <v>#N/A</v>
      </c>
      <c r="AB2513" t="e">
        <v>#N/A</v>
      </c>
      <c r="AC2513" t="e">
        <v>#N/A</v>
      </c>
      <c r="AD2513" t="e">
        <v>#N/A</v>
      </c>
      <c r="AE2513" t="e">
        <v>#N/A</v>
      </c>
      <c r="AF2513" t="e">
        <v>#N/A</v>
      </c>
    </row>
    <row r="2514" spans="1:32" x14ac:dyDescent="0.25">
      <c r="A2514" t="e">
        <v>#N/A</v>
      </c>
      <c r="B2514" s="33" t="e">
        <v>#N/A</v>
      </c>
      <c r="C2514" t="e">
        <v>#N/A</v>
      </c>
      <c r="D2514" t="e">
        <v>#N/A</v>
      </c>
      <c r="E2514" s="69" t="e">
        <v>#N/A</v>
      </c>
      <c r="F2514" s="3" t="e">
        <v>#N/A</v>
      </c>
      <c r="G2514" s="3" t="e">
        <v>#N/A</v>
      </c>
      <c r="H2514" s="3" t="e">
        <v>#N/A</v>
      </c>
      <c r="I2514" s="80" t="e">
        <v>#N/A</v>
      </c>
      <c r="J2514" s="80" t="e">
        <v>#N/A</v>
      </c>
      <c r="K2514" s="85" t="e">
        <v>#N/A</v>
      </c>
      <c r="L2514" s="9" t="e">
        <v>#N/A</v>
      </c>
      <c r="M2514" s="93" t="e">
        <v>#N/A</v>
      </c>
      <c r="N2514" s="8" t="e">
        <v>#N/A</v>
      </c>
      <c r="O2514" t="e">
        <v>#N/A</v>
      </c>
      <c r="P2514" t="e">
        <v>#N/A</v>
      </c>
      <c r="Q2514" t="e">
        <v>#N/A</v>
      </c>
      <c r="R2514" s="2" t="e">
        <v>#N/A</v>
      </c>
      <c r="S2514" t="e">
        <v>#N/A</v>
      </c>
      <c r="T2514" s="3" t="e">
        <v>#N/A</v>
      </c>
      <c r="U2514" s="3" t="e">
        <v>#N/A</v>
      </c>
      <c r="V2514" t="e">
        <v>#N/A</v>
      </c>
      <c r="W2514" t="e">
        <v>#N/A</v>
      </c>
      <c r="X2514" t="e">
        <v>#N/A</v>
      </c>
      <c r="Y2514" s="3" t="e">
        <v>#N/A</v>
      </c>
      <c r="Z2514" s="8" t="e">
        <v>#N/A</v>
      </c>
      <c r="AA2514" s="30" t="e">
        <v>#N/A</v>
      </c>
      <c r="AB2514" t="e">
        <v>#N/A</v>
      </c>
      <c r="AC2514" t="e">
        <v>#N/A</v>
      </c>
      <c r="AD2514" t="e">
        <v>#N/A</v>
      </c>
      <c r="AE2514" t="e">
        <v>#N/A</v>
      </c>
      <c r="AF2514" t="e">
        <v>#N/A</v>
      </c>
    </row>
    <row r="2515" spans="1:32" x14ac:dyDescent="0.25">
      <c r="A2515" t="e">
        <v>#N/A</v>
      </c>
      <c r="B2515" s="33" t="e">
        <v>#N/A</v>
      </c>
      <c r="C2515" t="e">
        <v>#N/A</v>
      </c>
      <c r="D2515" t="e">
        <v>#N/A</v>
      </c>
      <c r="E2515" s="69" t="e">
        <v>#N/A</v>
      </c>
      <c r="F2515" s="3" t="e">
        <v>#N/A</v>
      </c>
      <c r="G2515" s="3" t="e">
        <v>#N/A</v>
      </c>
      <c r="H2515" s="3" t="e">
        <v>#N/A</v>
      </c>
      <c r="I2515" s="80" t="e">
        <v>#N/A</v>
      </c>
      <c r="J2515" s="80" t="e">
        <v>#N/A</v>
      </c>
      <c r="K2515" s="85" t="e">
        <v>#N/A</v>
      </c>
      <c r="L2515" s="9" t="e">
        <v>#N/A</v>
      </c>
      <c r="M2515" s="93" t="e">
        <v>#N/A</v>
      </c>
      <c r="N2515" s="8" t="e">
        <v>#N/A</v>
      </c>
      <c r="O2515" t="e">
        <v>#N/A</v>
      </c>
      <c r="P2515" t="e">
        <v>#N/A</v>
      </c>
      <c r="Q2515" t="e">
        <v>#N/A</v>
      </c>
      <c r="R2515" s="2" t="e">
        <v>#N/A</v>
      </c>
      <c r="S2515" t="e">
        <v>#N/A</v>
      </c>
      <c r="T2515" s="3" t="e">
        <v>#N/A</v>
      </c>
      <c r="U2515" s="3" t="e">
        <v>#N/A</v>
      </c>
      <c r="V2515" t="e">
        <v>#N/A</v>
      </c>
      <c r="W2515" t="e">
        <v>#N/A</v>
      </c>
      <c r="X2515" t="e">
        <v>#N/A</v>
      </c>
      <c r="Y2515" s="3" t="e">
        <v>#N/A</v>
      </c>
      <c r="Z2515" s="8" t="e">
        <v>#N/A</v>
      </c>
      <c r="AA2515" s="30" t="e">
        <v>#N/A</v>
      </c>
      <c r="AB2515" t="e">
        <v>#N/A</v>
      </c>
      <c r="AC2515" t="e">
        <v>#N/A</v>
      </c>
      <c r="AD2515" t="e">
        <v>#N/A</v>
      </c>
      <c r="AE2515" t="e">
        <v>#N/A</v>
      </c>
      <c r="AF2515" t="e">
        <v>#N/A</v>
      </c>
    </row>
    <row r="2516" spans="1:32" x14ac:dyDescent="0.25">
      <c r="A2516" t="e">
        <v>#N/A</v>
      </c>
      <c r="B2516" s="33" t="e">
        <v>#N/A</v>
      </c>
      <c r="C2516" t="e">
        <v>#N/A</v>
      </c>
      <c r="D2516" t="e">
        <v>#N/A</v>
      </c>
      <c r="E2516" s="69" t="e">
        <v>#N/A</v>
      </c>
      <c r="F2516" s="3" t="e">
        <v>#N/A</v>
      </c>
      <c r="G2516" s="3" t="e">
        <v>#N/A</v>
      </c>
      <c r="H2516" s="3" t="e">
        <v>#N/A</v>
      </c>
      <c r="I2516" s="80" t="e">
        <v>#N/A</v>
      </c>
      <c r="J2516" s="80" t="e">
        <v>#N/A</v>
      </c>
      <c r="K2516" s="85" t="e">
        <v>#N/A</v>
      </c>
      <c r="L2516" s="9" t="e">
        <v>#N/A</v>
      </c>
      <c r="M2516" s="93" t="e">
        <v>#N/A</v>
      </c>
      <c r="N2516" s="8" t="e">
        <v>#N/A</v>
      </c>
      <c r="O2516" t="e">
        <v>#N/A</v>
      </c>
      <c r="P2516" t="e">
        <v>#N/A</v>
      </c>
      <c r="Q2516" t="e">
        <v>#N/A</v>
      </c>
      <c r="R2516" s="2" t="e">
        <v>#N/A</v>
      </c>
      <c r="S2516" t="e">
        <v>#N/A</v>
      </c>
      <c r="T2516" s="3" t="e">
        <v>#N/A</v>
      </c>
      <c r="U2516" s="3" t="e">
        <v>#N/A</v>
      </c>
      <c r="V2516" t="e">
        <v>#N/A</v>
      </c>
      <c r="W2516" t="e">
        <v>#N/A</v>
      </c>
      <c r="X2516" t="e">
        <v>#N/A</v>
      </c>
      <c r="Y2516" s="3" t="e">
        <v>#N/A</v>
      </c>
      <c r="Z2516" s="8" t="e">
        <v>#N/A</v>
      </c>
      <c r="AA2516" s="30" t="e">
        <v>#N/A</v>
      </c>
      <c r="AB2516" t="e">
        <v>#N/A</v>
      </c>
      <c r="AC2516" t="e">
        <v>#N/A</v>
      </c>
      <c r="AD2516" t="e">
        <v>#N/A</v>
      </c>
      <c r="AE2516" t="e">
        <v>#N/A</v>
      </c>
      <c r="AF2516" t="e">
        <v>#N/A</v>
      </c>
    </row>
    <row r="2517" spans="1:32" x14ac:dyDescent="0.25">
      <c r="A2517" t="e">
        <v>#N/A</v>
      </c>
      <c r="B2517" s="33" t="e">
        <v>#N/A</v>
      </c>
      <c r="C2517" t="e">
        <v>#N/A</v>
      </c>
      <c r="D2517" t="e">
        <v>#N/A</v>
      </c>
      <c r="E2517" s="69" t="e">
        <v>#N/A</v>
      </c>
      <c r="F2517" s="3" t="e">
        <v>#N/A</v>
      </c>
      <c r="G2517" s="3" t="e">
        <v>#N/A</v>
      </c>
      <c r="H2517" s="3" t="e">
        <v>#N/A</v>
      </c>
      <c r="I2517" s="80" t="e">
        <v>#N/A</v>
      </c>
      <c r="J2517" s="80" t="e">
        <v>#N/A</v>
      </c>
      <c r="K2517" s="85" t="e">
        <v>#N/A</v>
      </c>
      <c r="L2517" s="9" t="e">
        <v>#N/A</v>
      </c>
      <c r="M2517" s="93" t="e">
        <v>#N/A</v>
      </c>
      <c r="N2517" s="8" t="e">
        <v>#N/A</v>
      </c>
      <c r="O2517" t="e">
        <v>#N/A</v>
      </c>
      <c r="P2517" t="e">
        <v>#N/A</v>
      </c>
      <c r="Q2517" t="e">
        <v>#N/A</v>
      </c>
      <c r="R2517" s="2" t="e">
        <v>#N/A</v>
      </c>
      <c r="S2517" t="e">
        <v>#N/A</v>
      </c>
      <c r="T2517" s="3" t="e">
        <v>#N/A</v>
      </c>
      <c r="U2517" s="3" t="e">
        <v>#N/A</v>
      </c>
      <c r="V2517" t="e">
        <v>#N/A</v>
      </c>
      <c r="W2517" t="e">
        <v>#N/A</v>
      </c>
      <c r="X2517" t="e">
        <v>#N/A</v>
      </c>
      <c r="Y2517" s="3" t="e">
        <v>#N/A</v>
      </c>
      <c r="Z2517" s="8" t="e">
        <v>#N/A</v>
      </c>
      <c r="AA2517" s="30" t="e">
        <v>#N/A</v>
      </c>
      <c r="AB2517" t="e">
        <v>#N/A</v>
      </c>
      <c r="AC2517" t="e">
        <v>#N/A</v>
      </c>
      <c r="AD2517" t="e">
        <v>#N/A</v>
      </c>
      <c r="AE2517" t="e">
        <v>#N/A</v>
      </c>
      <c r="AF2517" t="e">
        <v>#N/A</v>
      </c>
    </row>
    <row r="2518" spans="1:32" x14ac:dyDescent="0.25">
      <c r="A2518" t="e">
        <v>#N/A</v>
      </c>
      <c r="B2518" s="33" t="e">
        <v>#N/A</v>
      </c>
      <c r="C2518" t="e">
        <v>#N/A</v>
      </c>
      <c r="D2518" t="e">
        <v>#N/A</v>
      </c>
      <c r="E2518" s="69" t="e">
        <v>#N/A</v>
      </c>
      <c r="F2518" s="3" t="e">
        <v>#N/A</v>
      </c>
      <c r="G2518" s="3" t="e">
        <v>#N/A</v>
      </c>
      <c r="H2518" s="3" t="e">
        <v>#N/A</v>
      </c>
      <c r="I2518" s="80" t="e">
        <v>#N/A</v>
      </c>
      <c r="J2518" s="80" t="e">
        <v>#N/A</v>
      </c>
      <c r="K2518" s="85" t="e">
        <v>#N/A</v>
      </c>
      <c r="L2518" s="9" t="e">
        <v>#N/A</v>
      </c>
      <c r="M2518" s="93" t="e">
        <v>#N/A</v>
      </c>
      <c r="N2518" s="8" t="e">
        <v>#N/A</v>
      </c>
      <c r="O2518" t="e">
        <v>#N/A</v>
      </c>
      <c r="P2518" t="e">
        <v>#N/A</v>
      </c>
      <c r="Q2518" t="e">
        <v>#N/A</v>
      </c>
      <c r="R2518" s="2" t="e">
        <v>#N/A</v>
      </c>
      <c r="S2518" t="e">
        <v>#N/A</v>
      </c>
      <c r="T2518" s="3" t="e">
        <v>#N/A</v>
      </c>
      <c r="U2518" s="3" t="e">
        <v>#N/A</v>
      </c>
      <c r="V2518" t="e">
        <v>#N/A</v>
      </c>
      <c r="W2518" t="e">
        <v>#N/A</v>
      </c>
      <c r="X2518" t="e">
        <v>#N/A</v>
      </c>
      <c r="Y2518" s="3" t="e">
        <v>#N/A</v>
      </c>
      <c r="Z2518" s="8" t="e">
        <v>#N/A</v>
      </c>
      <c r="AA2518" s="30" t="e">
        <v>#N/A</v>
      </c>
      <c r="AB2518" t="e">
        <v>#N/A</v>
      </c>
      <c r="AC2518" t="e">
        <v>#N/A</v>
      </c>
      <c r="AD2518" t="e">
        <v>#N/A</v>
      </c>
      <c r="AE2518" t="e">
        <v>#N/A</v>
      </c>
      <c r="AF2518" t="e">
        <v>#N/A</v>
      </c>
    </row>
    <row r="2519" spans="1:32" x14ac:dyDescent="0.25">
      <c r="A2519" t="e">
        <v>#N/A</v>
      </c>
      <c r="B2519" s="33" t="e">
        <v>#N/A</v>
      </c>
      <c r="C2519" t="e">
        <v>#N/A</v>
      </c>
      <c r="D2519" t="e">
        <v>#N/A</v>
      </c>
      <c r="E2519" s="69" t="e">
        <v>#N/A</v>
      </c>
      <c r="F2519" s="3" t="e">
        <v>#N/A</v>
      </c>
      <c r="G2519" s="3" t="e">
        <v>#N/A</v>
      </c>
      <c r="H2519" s="3" t="e">
        <v>#N/A</v>
      </c>
      <c r="I2519" s="80" t="e">
        <v>#N/A</v>
      </c>
      <c r="J2519" s="80" t="e">
        <v>#N/A</v>
      </c>
      <c r="K2519" s="85" t="e">
        <v>#N/A</v>
      </c>
      <c r="L2519" s="9" t="e">
        <v>#N/A</v>
      </c>
      <c r="M2519" s="93" t="e">
        <v>#N/A</v>
      </c>
      <c r="N2519" s="8" t="e">
        <v>#N/A</v>
      </c>
      <c r="O2519" t="e">
        <v>#N/A</v>
      </c>
      <c r="P2519" t="e">
        <v>#N/A</v>
      </c>
      <c r="Q2519" t="e">
        <v>#N/A</v>
      </c>
      <c r="R2519" s="2" t="e">
        <v>#N/A</v>
      </c>
      <c r="S2519" t="e">
        <v>#N/A</v>
      </c>
      <c r="T2519" s="3" t="e">
        <v>#N/A</v>
      </c>
      <c r="U2519" s="3" t="e">
        <v>#N/A</v>
      </c>
      <c r="V2519" t="e">
        <v>#N/A</v>
      </c>
      <c r="W2519" t="e">
        <v>#N/A</v>
      </c>
      <c r="X2519" t="e">
        <v>#N/A</v>
      </c>
      <c r="Y2519" s="3" t="e">
        <v>#N/A</v>
      </c>
      <c r="Z2519" s="8" t="e">
        <v>#N/A</v>
      </c>
      <c r="AA2519" s="30" t="e">
        <v>#N/A</v>
      </c>
      <c r="AB2519" t="e">
        <v>#N/A</v>
      </c>
      <c r="AC2519" t="e">
        <v>#N/A</v>
      </c>
      <c r="AD2519" t="e">
        <v>#N/A</v>
      </c>
      <c r="AE2519" t="e">
        <v>#N/A</v>
      </c>
      <c r="AF2519" t="e">
        <v>#N/A</v>
      </c>
    </row>
    <row r="2520" spans="1:32" x14ac:dyDescent="0.25">
      <c r="A2520" t="e">
        <v>#N/A</v>
      </c>
      <c r="B2520" s="33" t="e">
        <v>#N/A</v>
      </c>
      <c r="C2520" t="e">
        <v>#N/A</v>
      </c>
      <c r="D2520" t="e">
        <v>#N/A</v>
      </c>
      <c r="E2520" s="69" t="e">
        <v>#N/A</v>
      </c>
      <c r="F2520" s="3" t="e">
        <v>#N/A</v>
      </c>
      <c r="G2520" s="3" t="e">
        <v>#N/A</v>
      </c>
      <c r="H2520" s="3" t="e">
        <v>#N/A</v>
      </c>
      <c r="I2520" s="80" t="e">
        <v>#N/A</v>
      </c>
      <c r="J2520" s="80" t="e">
        <v>#N/A</v>
      </c>
      <c r="K2520" s="85" t="e">
        <v>#N/A</v>
      </c>
      <c r="L2520" s="9" t="e">
        <v>#N/A</v>
      </c>
      <c r="M2520" s="93" t="e">
        <v>#N/A</v>
      </c>
      <c r="N2520" s="8" t="e">
        <v>#N/A</v>
      </c>
      <c r="O2520" t="e">
        <v>#N/A</v>
      </c>
      <c r="P2520" t="e">
        <v>#N/A</v>
      </c>
      <c r="Q2520" t="e">
        <v>#N/A</v>
      </c>
      <c r="R2520" s="2" t="e">
        <v>#N/A</v>
      </c>
      <c r="S2520" t="e">
        <v>#N/A</v>
      </c>
      <c r="T2520" s="3" t="e">
        <v>#N/A</v>
      </c>
      <c r="U2520" s="3" t="e">
        <v>#N/A</v>
      </c>
      <c r="V2520" t="e">
        <v>#N/A</v>
      </c>
      <c r="W2520" t="e">
        <v>#N/A</v>
      </c>
      <c r="X2520" t="e">
        <v>#N/A</v>
      </c>
      <c r="Y2520" s="3" t="e">
        <v>#N/A</v>
      </c>
      <c r="Z2520" s="8" t="e">
        <v>#N/A</v>
      </c>
      <c r="AA2520" s="30" t="e">
        <v>#N/A</v>
      </c>
      <c r="AB2520" t="e">
        <v>#N/A</v>
      </c>
      <c r="AC2520" t="e">
        <v>#N/A</v>
      </c>
      <c r="AD2520" t="e">
        <v>#N/A</v>
      </c>
      <c r="AE2520" t="e">
        <v>#N/A</v>
      </c>
      <c r="AF2520" t="e">
        <v>#N/A</v>
      </c>
    </row>
    <row r="2521" spans="1:32" x14ac:dyDescent="0.25">
      <c r="A2521" t="e">
        <v>#N/A</v>
      </c>
      <c r="B2521" s="33" t="e">
        <v>#N/A</v>
      </c>
      <c r="C2521" t="e">
        <v>#N/A</v>
      </c>
      <c r="D2521" t="e">
        <v>#N/A</v>
      </c>
      <c r="E2521" s="69" t="e">
        <v>#N/A</v>
      </c>
      <c r="F2521" s="3" t="e">
        <v>#N/A</v>
      </c>
      <c r="G2521" s="3" t="e">
        <v>#N/A</v>
      </c>
      <c r="H2521" s="3" t="e">
        <v>#N/A</v>
      </c>
      <c r="I2521" s="80" t="e">
        <v>#N/A</v>
      </c>
      <c r="J2521" s="80" t="e">
        <v>#N/A</v>
      </c>
      <c r="K2521" s="85" t="e">
        <v>#N/A</v>
      </c>
      <c r="L2521" s="9" t="e">
        <v>#N/A</v>
      </c>
      <c r="M2521" s="93" t="e">
        <v>#N/A</v>
      </c>
      <c r="N2521" s="8" t="e">
        <v>#N/A</v>
      </c>
      <c r="O2521" t="e">
        <v>#N/A</v>
      </c>
      <c r="P2521" t="e">
        <v>#N/A</v>
      </c>
      <c r="Q2521" t="e">
        <v>#N/A</v>
      </c>
      <c r="R2521" s="2" t="e">
        <v>#N/A</v>
      </c>
      <c r="S2521" t="e">
        <v>#N/A</v>
      </c>
      <c r="T2521" s="3" t="e">
        <v>#N/A</v>
      </c>
      <c r="U2521" s="3" t="e">
        <v>#N/A</v>
      </c>
      <c r="V2521" t="e">
        <v>#N/A</v>
      </c>
      <c r="W2521" t="e">
        <v>#N/A</v>
      </c>
      <c r="X2521" t="e">
        <v>#N/A</v>
      </c>
      <c r="Y2521" s="3" t="e">
        <v>#N/A</v>
      </c>
      <c r="Z2521" s="8" t="e">
        <v>#N/A</v>
      </c>
      <c r="AA2521" s="30" t="e">
        <v>#N/A</v>
      </c>
      <c r="AB2521" t="e">
        <v>#N/A</v>
      </c>
      <c r="AC2521" t="e">
        <v>#N/A</v>
      </c>
      <c r="AD2521" t="e">
        <v>#N/A</v>
      </c>
      <c r="AE2521" t="e">
        <v>#N/A</v>
      </c>
      <c r="AF2521" t="e">
        <v>#N/A</v>
      </c>
    </row>
    <row r="2522" spans="1:32" x14ac:dyDescent="0.25">
      <c r="A2522" t="e">
        <v>#N/A</v>
      </c>
      <c r="B2522" s="33" t="e">
        <v>#N/A</v>
      </c>
      <c r="C2522" t="e">
        <v>#N/A</v>
      </c>
      <c r="D2522" t="e">
        <v>#N/A</v>
      </c>
      <c r="E2522" s="69" t="e">
        <v>#N/A</v>
      </c>
      <c r="F2522" s="3" t="e">
        <v>#N/A</v>
      </c>
      <c r="G2522" s="3" t="e">
        <v>#N/A</v>
      </c>
      <c r="H2522" s="3" t="e">
        <v>#N/A</v>
      </c>
      <c r="I2522" s="80" t="e">
        <v>#N/A</v>
      </c>
      <c r="J2522" s="80" t="e">
        <v>#N/A</v>
      </c>
      <c r="K2522" s="85" t="e">
        <v>#N/A</v>
      </c>
      <c r="L2522" s="9" t="e">
        <v>#N/A</v>
      </c>
      <c r="M2522" s="93" t="e">
        <v>#N/A</v>
      </c>
      <c r="N2522" s="8" t="e">
        <v>#N/A</v>
      </c>
      <c r="O2522" t="e">
        <v>#N/A</v>
      </c>
      <c r="P2522" t="e">
        <v>#N/A</v>
      </c>
      <c r="Q2522" t="e">
        <v>#N/A</v>
      </c>
      <c r="R2522" s="2" t="e">
        <v>#N/A</v>
      </c>
      <c r="S2522" t="e">
        <v>#N/A</v>
      </c>
      <c r="T2522" s="3" t="e">
        <v>#N/A</v>
      </c>
      <c r="U2522" s="3" t="e">
        <v>#N/A</v>
      </c>
      <c r="V2522" t="e">
        <v>#N/A</v>
      </c>
      <c r="W2522" t="e">
        <v>#N/A</v>
      </c>
      <c r="X2522" t="e">
        <v>#N/A</v>
      </c>
      <c r="Y2522" s="3" t="e">
        <v>#N/A</v>
      </c>
      <c r="Z2522" s="8" t="e">
        <v>#N/A</v>
      </c>
      <c r="AA2522" s="30" t="e">
        <v>#N/A</v>
      </c>
      <c r="AB2522" t="e">
        <v>#N/A</v>
      </c>
      <c r="AC2522" t="e">
        <v>#N/A</v>
      </c>
      <c r="AD2522" t="e">
        <v>#N/A</v>
      </c>
      <c r="AE2522" t="e">
        <v>#N/A</v>
      </c>
      <c r="AF2522" t="e">
        <v>#N/A</v>
      </c>
    </row>
    <row r="2523" spans="1:32" x14ac:dyDescent="0.25">
      <c r="A2523" t="e">
        <v>#N/A</v>
      </c>
      <c r="B2523" s="33" t="e">
        <v>#N/A</v>
      </c>
      <c r="C2523" t="e">
        <v>#N/A</v>
      </c>
      <c r="D2523" t="e">
        <v>#N/A</v>
      </c>
      <c r="E2523" s="69" t="e">
        <v>#N/A</v>
      </c>
      <c r="F2523" s="3" t="e">
        <v>#N/A</v>
      </c>
      <c r="G2523" s="3" t="e">
        <v>#N/A</v>
      </c>
      <c r="H2523" s="3" t="e">
        <v>#N/A</v>
      </c>
      <c r="I2523" s="80" t="e">
        <v>#N/A</v>
      </c>
      <c r="J2523" s="80" t="e">
        <v>#N/A</v>
      </c>
      <c r="K2523" s="85" t="e">
        <v>#N/A</v>
      </c>
      <c r="L2523" s="9" t="e">
        <v>#N/A</v>
      </c>
      <c r="M2523" s="93" t="e">
        <v>#N/A</v>
      </c>
      <c r="N2523" s="8" t="e">
        <v>#N/A</v>
      </c>
      <c r="O2523" t="e">
        <v>#N/A</v>
      </c>
      <c r="P2523" t="e">
        <v>#N/A</v>
      </c>
      <c r="Q2523" t="e">
        <v>#N/A</v>
      </c>
      <c r="R2523" s="2" t="e">
        <v>#N/A</v>
      </c>
      <c r="S2523" t="e">
        <v>#N/A</v>
      </c>
      <c r="T2523" s="3" t="e">
        <v>#N/A</v>
      </c>
      <c r="U2523" s="3" t="e">
        <v>#N/A</v>
      </c>
      <c r="V2523" t="e">
        <v>#N/A</v>
      </c>
      <c r="W2523" t="e">
        <v>#N/A</v>
      </c>
      <c r="X2523" t="e">
        <v>#N/A</v>
      </c>
      <c r="Y2523" s="3" t="e">
        <v>#N/A</v>
      </c>
      <c r="Z2523" s="8" t="e">
        <v>#N/A</v>
      </c>
      <c r="AA2523" s="30" t="e">
        <v>#N/A</v>
      </c>
      <c r="AB2523" t="e">
        <v>#N/A</v>
      </c>
      <c r="AC2523" t="e">
        <v>#N/A</v>
      </c>
      <c r="AD2523" t="e">
        <v>#N/A</v>
      </c>
      <c r="AE2523" t="e">
        <v>#N/A</v>
      </c>
      <c r="AF2523" t="e">
        <v>#N/A</v>
      </c>
    </row>
    <row r="2524" spans="1:32" x14ac:dyDescent="0.25">
      <c r="A2524" t="e">
        <v>#N/A</v>
      </c>
      <c r="B2524" s="33" t="e">
        <v>#N/A</v>
      </c>
      <c r="C2524" t="e">
        <v>#N/A</v>
      </c>
      <c r="D2524" t="e">
        <v>#N/A</v>
      </c>
      <c r="E2524" s="69" t="e">
        <v>#N/A</v>
      </c>
      <c r="F2524" s="3" t="e">
        <v>#N/A</v>
      </c>
      <c r="G2524" s="3" t="e">
        <v>#N/A</v>
      </c>
      <c r="H2524" s="3" t="e">
        <v>#N/A</v>
      </c>
      <c r="I2524" s="80" t="e">
        <v>#N/A</v>
      </c>
      <c r="J2524" s="80" t="e">
        <v>#N/A</v>
      </c>
      <c r="K2524" s="85" t="e">
        <v>#N/A</v>
      </c>
      <c r="L2524" s="9" t="e">
        <v>#N/A</v>
      </c>
      <c r="M2524" s="93" t="e">
        <v>#N/A</v>
      </c>
      <c r="N2524" s="8" t="e">
        <v>#N/A</v>
      </c>
      <c r="O2524" t="e">
        <v>#N/A</v>
      </c>
      <c r="P2524" t="e">
        <v>#N/A</v>
      </c>
      <c r="Q2524" t="e">
        <v>#N/A</v>
      </c>
      <c r="R2524" s="2" t="e">
        <v>#N/A</v>
      </c>
      <c r="S2524" t="e">
        <v>#N/A</v>
      </c>
      <c r="T2524" s="3" t="e">
        <v>#N/A</v>
      </c>
      <c r="U2524" s="3" t="e">
        <v>#N/A</v>
      </c>
      <c r="V2524" t="e">
        <v>#N/A</v>
      </c>
      <c r="W2524" t="e">
        <v>#N/A</v>
      </c>
      <c r="X2524" t="e">
        <v>#N/A</v>
      </c>
      <c r="Y2524" s="3" t="e">
        <v>#N/A</v>
      </c>
      <c r="Z2524" s="8" t="e">
        <v>#N/A</v>
      </c>
      <c r="AA2524" s="30" t="e">
        <v>#N/A</v>
      </c>
      <c r="AB2524" t="e">
        <v>#N/A</v>
      </c>
      <c r="AC2524" t="e">
        <v>#N/A</v>
      </c>
      <c r="AD2524" t="e">
        <v>#N/A</v>
      </c>
      <c r="AE2524" t="e">
        <v>#N/A</v>
      </c>
      <c r="AF2524" t="e">
        <v>#N/A</v>
      </c>
    </row>
    <row r="2525" spans="1:32" x14ac:dyDescent="0.25">
      <c r="A2525" t="e">
        <v>#N/A</v>
      </c>
      <c r="B2525" s="33" t="e">
        <v>#N/A</v>
      </c>
      <c r="C2525" t="e">
        <v>#N/A</v>
      </c>
      <c r="D2525" t="e">
        <v>#N/A</v>
      </c>
      <c r="E2525" s="69" t="e">
        <v>#N/A</v>
      </c>
      <c r="F2525" s="3" t="e">
        <v>#N/A</v>
      </c>
      <c r="G2525" s="3" t="e">
        <v>#N/A</v>
      </c>
      <c r="H2525" s="3" t="e">
        <v>#N/A</v>
      </c>
      <c r="I2525" s="80" t="e">
        <v>#N/A</v>
      </c>
      <c r="J2525" s="80" t="e">
        <v>#N/A</v>
      </c>
      <c r="K2525" s="85" t="e">
        <v>#N/A</v>
      </c>
      <c r="L2525" s="9" t="e">
        <v>#N/A</v>
      </c>
      <c r="M2525" s="93" t="e">
        <v>#N/A</v>
      </c>
      <c r="N2525" s="8" t="e">
        <v>#N/A</v>
      </c>
      <c r="O2525" t="e">
        <v>#N/A</v>
      </c>
      <c r="P2525" t="e">
        <v>#N/A</v>
      </c>
      <c r="Q2525" t="e">
        <v>#N/A</v>
      </c>
      <c r="R2525" s="2" t="e">
        <v>#N/A</v>
      </c>
      <c r="S2525" t="e">
        <v>#N/A</v>
      </c>
      <c r="T2525" s="3" t="e">
        <v>#N/A</v>
      </c>
      <c r="U2525" s="3" t="e">
        <v>#N/A</v>
      </c>
      <c r="V2525" t="e">
        <v>#N/A</v>
      </c>
      <c r="W2525" t="e">
        <v>#N/A</v>
      </c>
      <c r="X2525" t="e">
        <v>#N/A</v>
      </c>
      <c r="Y2525" s="3" t="e">
        <v>#N/A</v>
      </c>
      <c r="Z2525" s="8" t="e">
        <v>#N/A</v>
      </c>
      <c r="AA2525" s="30" t="e">
        <v>#N/A</v>
      </c>
      <c r="AB2525" t="e">
        <v>#N/A</v>
      </c>
      <c r="AC2525" t="e">
        <v>#N/A</v>
      </c>
      <c r="AD2525" t="e">
        <v>#N/A</v>
      </c>
      <c r="AE2525" t="e">
        <v>#N/A</v>
      </c>
      <c r="AF2525" t="e">
        <v>#N/A</v>
      </c>
    </row>
    <row r="2526" spans="1:32" x14ac:dyDescent="0.25">
      <c r="A2526" t="e">
        <v>#N/A</v>
      </c>
      <c r="B2526" s="33" t="e">
        <v>#N/A</v>
      </c>
      <c r="C2526" t="e">
        <v>#N/A</v>
      </c>
      <c r="D2526" t="e">
        <v>#N/A</v>
      </c>
      <c r="E2526" s="69" t="e">
        <v>#N/A</v>
      </c>
      <c r="F2526" s="3" t="e">
        <v>#N/A</v>
      </c>
      <c r="G2526" s="3" t="e">
        <v>#N/A</v>
      </c>
      <c r="H2526" s="3" t="e">
        <v>#N/A</v>
      </c>
      <c r="I2526" s="80" t="e">
        <v>#N/A</v>
      </c>
      <c r="J2526" s="80" t="e">
        <v>#N/A</v>
      </c>
      <c r="K2526" s="85" t="e">
        <v>#N/A</v>
      </c>
      <c r="L2526" s="9" t="e">
        <v>#N/A</v>
      </c>
      <c r="M2526" s="93" t="e">
        <v>#N/A</v>
      </c>
      <c r="N2526" s="8" t="e">
        <v>#N/A</v>
      </c>
      <c r="O2526" t="e">
        <v>#N/A</v>
      </c>
      <c r="P2526" t="e">
        <v>#N/A</v>
      </c>
      <c r="Q2526" t="e">
        <v>#N/A</v>
      </c>
      <c r="R2526" s="2" t="e">
        <v>#N/A</v>
      </c>
      <c r="S2526" t="e">
        <v>#N/A</v>
      </c>
      <c r="T2526" s="3" t="e">
        <v>#N/A</v>
      </c>
      <c r="U2526" s="3" t="e">
        <v>#N/A</v>
      </c>
      <c r="V2526" t="e">
        <v>#N/A</v>
      </c>
      <c r="W2526" t="e">
        <v>#N/A</v>
      </c>
      <c r="X2526" t="e">
        <v>#N/A</v>
      </c>
      <c r="Y2526" s="3" t="e">
        <v>#N/A</v>
      </c>
      <c r="Z2526" s="8" t="e">
        <v>#N/A</v>
      </c>
      <c r="AA2526" s="30" t="e">
        <v>#N/A</v>
      </c>
      <c r="AB2526" t="e">
        <v>#N/A</v>
      </c>
      <c r="AC2526" t="e">
        <v>#N/A</v>
      </c>
      <c r="AD2526" t="e">
        <v>#N/A</v>
      </c>
      <c r="AE2526" t="e">
        <v>#N/A</v>
      </c>
      <c r="AF2526" t="e">
        <v>#N/A</v>
      </c>
    </row>
    <row r="2527" spans="1:32" x14ac:dyDescent="0.25">
      <c r="A2527" t="e">
        <v>#N/A</v>
      </c>
      <c r="B2527" s="33" t="e">
        <v>#N/A</v>
      </c>
      <c r="C2527" t="e">
        <v>#N/A</v>
      </c>
      <c r="D2527" t="e">
        <v>#N/A</v>
      </c>
      <c r="E2527" s="69" t="e">
        <v>#N/A</v>
      </c>
      <c r="F2527" s="3" t="e">
        <v>#N/A</v>
      </c>
      <c r="G2527" s="3" t="e">
        <v>#N/A</v>
      </c>
      <c r="H2527" s="3" t="e">
        <v>#N/A</v>
      </c>
      <c r="I2527" s="80" t="e">
        <v>#N/A</v>
      </c>
      <c r="J2527" s="80" t="e">
        <v>#N/A</v>
      </c>
      <c r="K2527" s="85" t="e">
        <v>#N/A</v>
      </c>
      <c r="L2527" s="9" t="e">
        <v>#N/A</v>
      </c>
      <c r="M2527" s="93" t="e">
        <v>#N/A</v>
      </c>
      <c r="N2527" s="8" t="e">
        <v>#N/A</v>
      </c>
      <c r="O2527" t="e">
        <v>#N/A</v>
      </c>
      <c r="P2527" t="e">
        <v>#N/A</v>
      </c>
      <c r="Q2527" t="e">
        <v>#N/A</v>
      </c>
      <c r="R2527" s="2" t="e">
        <v>#N/A</v>
      </c>
      <c r="S2527" t="e">
        <v>#N/A</v>
      </c>
      <c r="T2527" s="3" t="e">
        <v>#N/A</v>
      </c>
      <c r="U2527" s="3" t="e">
        <v>#N/A</v>
      </c>
      <c r="V2527" t="e">
        <v>#N/A</v>
      </c>
      <c r="W2527" t="e">
        <v>#N/A</v>
      </c>
      <c r="X2527" t="e">
        <v>#N/A</v>
      </c>
      <c r="Y2527" s="3" t="e">
        <v>#N/A</v>
      </c>
      <c r="Z2527" s="8" t="e">
        <v>#N/A</v>
      </c>
      <c r="AA2527" s="30" t="e">
        <v>#N/A</v>
      </c>
      <c r="AB2527" t="e">
        <v>#N/A</v>
      </c>
      <c r="AC2527" t="e">
        <v>#N/A</v>
      </c>
      <c r="AD2527" t="e">
        <v>#N/A</v>
      </c>
      <c r="AE2527" t="e">
        <v>#N/A</v>
      </c>
      <c r="AF2527" t="e">
        <v>#N/A</v>
      </c>
    </row>
    <row r="2528" spans="1:32" x14ac:dyDescent="0.25">
      <c r="A2528" t="e">
        <v>#N/A</v>
      </c>
      <c r="B2528" s="33" t="e">
        <v>#N/A</v>
      </c>
      <c r="C2528" t="e">
        <v>#N/A</v>
      </c>
      <c r="D2528" t="e">
        <v>#N/A</v>
      </c>
      <c r="E2528" s="69" t="e">
        <v>#N/A</v>
      </c>
      <c r="F2528" s="3" t="e">
        <v>#N/A</v>
      </c>
      <c r="G2528" s="3" t="e">
        <v>#N/A</v>
      </c>
      <c r="H2528" s="3" t="e">
        <v>#N/A</v>
      </c>
      <c r="I2528" s="80" t="e">
        <v>#N/A</v>
      </c>
      <c r="J2528" s="80" t="e">
        <v>#N/A</v>
      </c>
      <c r="K2528" s="85" t="e">
        <v>#N/A</v>
      </c>
      <c r="L2528" s="9" t="e">
        <v>#N/A</v>
      </c>
      <c r="M2528" s="93" t="e">
        <v>#N/A</v>
      </c>
      <c r="N2528" s="8" t="e">
        <v>#N/A</v>
      </c>
      <c r="O2528" t="e">
        <v>#N/A</v>
      </c>
      <c r="P2528" t="e">
        <v>#N/A</v>
      </c>
      <c r="Q2528" t="e">
        <v>#N/A</v>
      </c>
      <c r="R2528" s="2" t="e">
        <v>#N/A</v>
      </c>
      <c r="S2528" t="e">
        <v>#N/A</v>
      </c>
      <c r="T2528" s="3" t="e">
        <v>#N/A</v>
      </c>
      <c r="U2528" s="3" t="e">
        <v>#N/A</v>
      </c>
      <c r="V2528" t="e">
        <v>#N/A</v>
      </c>
      <c r="W2528" t="e">
        <v>#N/A</v>
      </c>
      <c r="X2528" t="e">
        <v>#N/A</v>
      </c>
      <c r="Y2528" s="3" t="e">
        <v>#N/A</v>
      </c>
      <c r="Z2528" s="8" t="e">
        <v>#N/A</v>
      </c>
      <c r="AA2528" s="30" t="e">
        <v>#N/A</v>
      </c>
      <c r="AB2528" t="e">
        <v>#N/A</v>
      </c>
      <c r="AC2528" t="e">
        <v>#N/A</v>
      </c>
      <c r="AD2528" t="e">
        <v>#N/A</v>
      </c>
      <c r="AE2528" t="e">
        <v>#N/A</v>
      </c>
      <c r="AF2528" t="e">
        <v>#N/A</v>
      </c>
    </row>
    <row r="2529" spans="1:32" x14ac:dyDescent="0.25">
      <c r="A2529" t="e">
        <v>#N/A</v>
      </c>
      <c r="B2529" s="33" t="e">
        <v>#N/A</v>
      </c>
      <c r="C2529" t="e">
        <v>#N/A</v>
      </c>
      <c r="D2529" t="e">
        <v>#N/A</v>
      </c>
      <c r="E2529" s="69" t="e">
        <v>#N/A</v>
      </c>
      <c r="F2529" s="3" t="e">
        <v>#N/A</v>
      </c>
      <c r="G2529" s="3" t="e">
        <v>#N/A</v>
      </c>
      <c r="H2529" s="3" t="e">
        <v>#N/A</v>
      </c>
      <c r="I2529" s="80" t="e">
        <v>#N/A</v>
      </c>
      <c r="J2529" s="80" t="e">
        <v>#N/A</v>
      </c>
      <c r="K2529" s="85" t="e">
        <v>#N/A</v>
      </c>
      <c r="L2529" s="9" t="e">
        <v>#N/A</v>
      </c>
      <c r="M2529" s="93" t="e">
        <v>#N/A</v>
      </c>
      <c r="N2529" s="8" t="e">
        <v>#N/A</v>
      </c>
      <c r="O2529" t="e">
        <v>#N/A</v>
      </c>
      <c r="P2529" t="e">
        <v>#N/A</v>
      </c>
      <c r="Q2529" t="e">
        <v>#N/A</v>
      </c>
      <c r="R2529" s="2" t="e">
        <v>#N/A</v>
      </c>
      <c r="S2529" t="e">
        <v>#N/A</v>
      </c>
      <c r="T2529" s="3" t="e">
        <v>#N/A</v>
      </c>
      <c r="U2529" s="3" t="e">
        <v>#N/A</v>
      </c>
      <c r="V2529" t="e">
        <v>#N/A</v>
      </c>
      <c r="W2529" t="e">
        <v>#N/A</v>
      </c>
      <c r="X2529" t="e">
        <v>#N/A</v>
      </c>
      <c r="Y2529" s="3" t="e">
        <v>#N/A</v>
      </c>
      <c r="Z2529" s="8" t="e">
        <v>#N/A</v>
      </c>
      <c r="AA2529" s="30" t="e">
        <v>#N/A</v>
      </c>
      <c r="AB2529" t="e">
        <v>#N/A</v>
      </c>
      <c r="AC2529" t="e">
        <v>#N/A</v>
      </c>
      <c r="AD2529" t="e">
        <v>#N/A</v>
      </c>
      <c r="AE2529" t="e">
        <v>#N/A</v>
      </c>
      <c r="AF2529" t="e">
        <v>#N/A</v>
      </c>
    </row>
    <row r="2530" spans="1:32" x14ac:dyDescent="0.25">
      <c r="A2530" t="e">
        <v>#N/A</v>
      </c>
      <c r="B2530" s="33" t="e">
        <v>#N/A</v>
      </c>
      <c r="C2530" t="e">
        <v>#N/A</v>
      </c>
      <c r="D2530" t="e">
        <v>#N/A</v>
      </c>
      <c r="E2530" s="69" t="e">
        <v>#N/A</v>
      </c>
      <c r="F2530" s="3" t="e">
        <v>#N/A</v>
      </c>
      <c r="G2530" s="3" t="e">
        <v>#N/A</v>
      </c>
      <c r="H2530" s="3" t="e">
        <v>#N/A</v>
      </c>
      <c r="I2530" s="80" t="e">
        <v>#N/A</v>
      </c>
      <c r="J2530" s="80" t="e">
        <v>#N/A</v>
      </c>
      <c r="K2530" s="85" t="e">
        <v>#N/A</v>
      </c>
      <c r="L2530" s="9" t="e">
        <v>#N/A</v>
      </c>
      <c r="M2530" s="93" t="e">
        <v>#N/A</v>
      </c>
      <c r="N2530" s="8" t="e">
        <v>#N/A</v>
      </c>
      <c r="O2530" t="e">
        <v>#N/A</v>
      </c>
      <c r="P2530" t="e">
        <v>#N/A</v>
      </c>
      <c r="Q2530" t="e">
        <v>#N/A</v>
      </c>
      <c r="R2530" s="2" t="e">
        <v>#N/A</v>
      </c>
      <c r="S2530" t="e">
        <v>#N/A</v>
      </c>
      <c r="T2530" s="3" t="e">
        <v>#N/A</v>
      </c>
      <c r="U2530" s="3" t="e">
        <v>#N/A</v>
      </c>
      <c r="V2530" t="e">
        <v>#N/A</v>
      </c>
      <c r="W2530" t="e">
        <v>#N/A</v>
      </c>
      <c r="X2530" t="e">
        <v>#N/A</v>
      </c>
      <c r="Y2530" s="3" t="e">
        <v>#N/A</v>
      </c>
      <c r="Z2530" s="8" t="e">
        <v>#N/A</v>
      </c>
      <c r="AA2530" s="30" t="e">
        <v>#N/A</v>
      </c>
      <c r="AB2530" t="e">
        <v>#N/A</v>
      </c>
      <c r="AC2530" t="e">
        <v>#N/A</v>
      </c>
      <c r="AD2530" t="e">
        <v>#N/A</v>
      </c>
      <c r="AE2530" t="e">
        <v>#N/A</v>
      </c>
      <c r="AF2530" t="e">
        <v>#N/A</v>
      </c>
    </row>
    <row r="2531" spans="1:32" x14ac:dyDescent="0.25">
      <c r="A2531" t="e">
        <v>#N/A</v>
      </c>
      <c r="B2531" s="33" t="e">
        <v>#N/A</v>
      </c>
      <c r="C2531" t="e">
        <v>#N/A</v>
      </c>
      <c r="D2531" t="e">
        <v>#N/A</v>
      </c>
      <c r="E2531" s="69" t="e">
        <v>#N/A</v>
      </c>
      <c r="F2531" s="3" t="e">
        <v>#N/A</v>
      </c>
      <c r="G2531" s="3" t="e">
        <v>#N/A</v>
      </c>
      <c r="H2531" s="3" t="e">
        <v>#N/A</v>
      </c>
      <c r="I2531" s="80" t="e">
        <v>#N/A</v>
      </c>
      <c r="J2531" s="80" t="e">
        <v>#N/A</v>
      </c>
      <c r="K2531" s="85" t="e">
        <v>#N/A</v>
      </c>
      <c r="L2531" s="9" t="e">
        <v>#N/A</v>
      </c>
      <c r="M2531" s="93" t="e">
        <v>#N/A</v>
      </c>
      <c r="N2531" s="8" t="e">
        <v>#N/A</v>
      </c>
      <c r="O2531" t="e">
        <v>#N/A</v>
      </c>
      <c r="P2531" t="e">
        <v>#N/A</v>
      </c>
      <c r="Q2531" t="e">
        <v>#N/A</v>
      </c>
      <c r="R2531" s="2" t="e">
        <v>#N/A</v>
      </c>
      <c r="S2531" t="e">
        <v>#N/A</v>
      </c>
      <c r="T2531" s="3" t="e">
        <v>#N/A</v>
      </c>
      <c r="U2531" s="3" t="e">
        <v>#N/A</v>
      </c>
      <c r="V2531" t="e">
        <v>#N/A</v>
      </c>
      <c r="W2531" t="e">
        <v>#N/A</v>
      </c>
      <c r="X2531" t="e">
        <v>#N/A</v>
      </c>
      <c r="Y2531" s="3" t="e">
        <v>#N/A</v>
      </c>
      <c r="Z2531" s="8" t="e">
        <v>#N/A</v>
      </c>
      <c r="AA2531" s="30" t="e">
        <v>#N/A</v>
      </c>
      <c r="AB2531" t="e">
        <v>#N/A</v>
      </c>
      <c r="AC2531" t="e">
        <v>#N/A</v>
      </c>
      <c r="AD2531" t="e">
        <v>#N/A</v>
      </c>
      <c r="AE2531" t="e">
        <v>#N/A</v>
      </c>
      <c r="AF2531" t="e">
        <v>#N/A</v>
      </c>
    </row>
    <row r="2532" spans="1:32" x14ac:dyDescent="0.25">
      <c r="A2532" t="e">
        <v>#N/A</v>
      </c>
      <c r="B2532" s="33" t="e">
        <v>#N/A</v>
      </c>
      <c r="C2532" t="e">
        <v>#N/A</v>
      </c>
      <c r="D2532" t="e">
        <v>#N/A</v>
      </c>
      <c r="E2532" s="69" t="e">
        <v>#N/A</v>
      </c>
      <c r="F2532" s="3" t="e">
        <v>#N/A</v>
      </c>
      <c r="G2532" s="3" t="e">
        <v>#N/A</v>
      </c>
      <c r="H2532" s="3" t="e">
        <v>#N/A</v>
      </c>
      <c r="I2532" s="80" t="e">
        <v>#N/A</v>
      </c>
      <c r="J2532" s="80" t="e">
        <v>#N/A</v>
      </c>
      <c r="K2532" s="85" t="e">
        <v>#N/A</v>
      </c>
      <c r="L2532" s="9" t="e">
        <v>#N/A</v>
      </c>
      <c r="M2532" s="93" t="e">
        <v>#N/A</v>
      </c>
      <c r="N2532" s="8" t="e">
        <v>#N/A</v>
      </c>
      <c r="O2532" t="e">
        <v>#N/A</v>
      </c>
      <c r="P2532" t="e">
        <v>#N/A</v>
      </c>
      <c r="Q2532" t="e">
        <v>#N/A</v>
      </c>
      <c r="R2532" s="2" t="e">
        <v>#N/A</v>
      </c>
      <c r="S2532" t="e">
        <v>#N/A</v>
      </c>
      <c r="T2532" s="3" t="e">
        <v>#N/A</v>
      </c>
      <c r="U2532" s="3" t="e">
        <v>#N/A</v>
      </c>
      <c r="V2532" t="e">
        <v>#N/A</v>
      </c>
      <c r="W2532" t="e">
        <v>#N/A</v>
      </c>
      <c r="X2532" t="e">
        <v>#N/A</v>
      </c>
      <c r="Y2532" s="3" t="e">
        <v>#N/A</v>
      </c>
      <c r="Z2532" s="8" t="e">
        <v>#N/A</v>
      </c>
      <c r="AA2532" s="30" t="e">
        <v>#N/A</v>
      </c>
      <c r="AB2532" t="e">
        <v>#N/A</v>
      </c>
      <c r="AC2532" t="e">
        <v>#N/A</v>
      </c>
      <c r="AD2532" t="e">
        <v>#N/A</v>
      </c>
      <c r="AE2532" t="e">
        <v>#N/A</v>
      </c>
      <c r="AF2532" t="e">
        <v>#N/A</v>
      </c>
    </row>
    <row r="2533" spans="1:32" x14ac:dyDescent="0.25">
      <c r="A2533" t="e">
        <v>#N/A</v>
      </c>
      <c r="B2533" s="33" t="e">
        <v>#N/A</v>
      </c>
      <c r="C2533" t="e">
        <v>#N/A</v>
      </c>
      <c r="D2533" t="e">
        <v>#N/A</v>
      </c>
      <c r="E2533" s="69" t="e">
        <v>#N/A</v>
      </c>
      <c r="F2533" s="3" t="e">
        <v>#N/A</v>
      </c>
      <c r="G2533" s="3" t="e">
        <v>#N/A</v>
      </c>
      <c r="H2533" s="3" t="e">
        <v>#N/A</v>
      </c>
      <c r="I2533" s="80" t="e">
        <v>#N/A</v>
      </c>
      <c r="J2533" s="80" t="e">
        <v>#N/A</v>
      </c>
      <c r="K2533" s="85" t="e">
        <v>#N/A</v>
      </c>
      <c r="L2533" s="9" t="e">
        <v>#N/A</v>
      </c>
      <c r="M2533" s="93" t="e">
        <v>#N/A</v>
      </c>
      <c r="N2533" s="8" t="e">
        <v>#N/A</v>
      </c>
      <c r="O2533" t="e">
        <v>#N/A</v>
      </c>
      <c r="P2533" t="e">
        <v>#N/A</v>
      </c>
      <c r="Q2533" t="e">
        <v>#N/A</v>
      </c>
      <c r="R2533" s="2" t="e">
        <v>#N/A</v>
      </c>
      <c r="S2533" t="e">
        <v>#N/A</v>
      </c>
      <c r="T2533" s="3" t="e">
        <v>#N/A</v>
      </c>
      <c r="U2533" s="3" t="e">
        <v>#N/A</v>
      </c>
      <c r="V2533" t="e">
        <v>#N/A</v>
      </c>
      <c r="W2533" t="e">
        <v>#N/A</v>
      </c>
      <c r="X2533" t="e">
        <v>#N/A</v>
      </c>
      <c r="Y2533" s="3" t="e">
        <v>#N/A</v>
      </c>
      <c r="Z2533" s="8" t="e">
        <v>#N/A</v>
      </c>
      <c r="AA2533" s="30" t="e">
        <v>#N/A</v>
      </c>
      <c r="AB2533" t="e">
        <v>#N/A</v>
      </c>
      <c r="AC2533" t="e">
        <v>#N/A</v>
      </c>
      <c r="AD2533" t="e">
        <v>#N/A</v>
      </c>
      <c r="AE2533" t="e">
        <v>#N/A</v>
      </c>
      <c r="AF2533" t="e">
        <v>#N/A</v>
      </c>
    </row>
    <row r="2534" spans="1:32" x14ac:dyDescent="0.25">
      <c r="A2534" t="e">
        <v>#N/A</v>
      </c>
      <c r="B2534" s="33" t="e">
        <v>#N/A</v>
      </c>
      <c r="C2534" t="e">
        <v>#N/A</v>
      </c>
      <c r="D2534" t="e">
        <v>#N/A</v>
      </c>
      <c r="E2534" s="69" t="e">
        <v>#N/A</v>
      </c>
      <c r="F2534" s="3" t="e">
        <v>#N/A</v>
      </c>
      <c r="G2534" s="3" t="e">
        <v>#N/A</v>
      </c>
      <c r="H2534" s="3" t="e">
        <v>#N/A</v>
      </c>
      <c r="I2534" s="80" t="e">
        <v>#N/A</v>
      </c>
      <c r="J2534" s="80" t="e">
        <v>#N/A</v>
      </c>
      <c r="K2534" s="85" t="e">
        <v>#N/A</v>
      </c>
      <c r="L2534" s="9" t="e">
        <v>#N/A</v>
      </c>
      <c r="M2534" s="93" t="e">
        <v>#N/A</v>
      </c>
      <c r="N2534" s="8" t="e">
        <v>#N/A</v>
      </c>
      <c r="O2534" t="e">
        <v>#N/A</v>
      </c>
      <c r="P2534" t="e">
        <v>#N/A</v>
      </c>
      <c r="Q2534" t="e">
        <v>#N/A</v>
      </c>
      <c r="R2534" s="2" t="e">
        <v>#N/A</v>
      </c>
      <c r="S2534" t="e">
        <v>#N/A</v>
      </c>
      <c r="T2534" s="3" t="e">
        <v>#N/A</v>
      </c>
      <c r="U2534" s="3" t="e">
        <v>#N/A</v>
      </c>
      <c r="V2534" t="e">
        <v>#N/A</v>
      </c>
      <c r="W2534" t="e">
        <v>#N/A</v>
      </c>
      <c r="X2534" t="e">
        <v>#N/A</v>
      </c>
      <c r="Y2534" s="3" t="e">
        <v>#N/A</v>
      </c>
      <c r="Z2534" s="8" t="e">
        <v>#N/A</v>
      </c>
      <c r="AA2534" s="30" t="e">
        <v>#N/A</v>
      </c>
      <c r="AB2534" t="e">
        <v>#N/A</v>
      </c>
      <c r="AC2534" t="e">
        <v>#N/A</v>
      </c>
      <c r="AD2534" t="e">
        <v>#N/A</v>
      </c>
      <c r="AE2534" t="e">
        <v>#N/A</v>
      </c>
      <c r="AF2534" t="e">
        <v>#N/A</v>
      </c>
    </row>
    <row r="2535" spans="1:32" x14ac:dyDescent="0.25">
      <c r="A2535" t="e">
        <v>#N/A</v>
      </c>
      <c r="B2535" s="33" t="e">
        <v>#N/A</v>
      </c>
      <c r="C2535" t="e">
        <v>#N/A</v>
      </c>
      <c r="D2535" t="e">
        <v>#N/A</v>
      </c>
      <c r="E2535" s="69" t="e">
        <v>#N/A</v>
      </c>
      <c r="F2535" s="3" t="e">
        <v>#N/A</v>
      </c>
      <c r="G2535" s="3" t="e">
        <v>#N/A</v>
      </c>
      <c r="H2535" s="3" t="e">
        <v>#N/A</v>
      </c>
      <c r="I2535" s="80" t="e">
        <v>#N/A</v>
      </c>
      <c r="J2535" s="80" t="e">
        <v>#N/A</v>
      </c>
      <c r="K2535" s="85" t="e">
        <v>#N/A</v>
      </c>
      <c r="L2535" s="9" t="e">
        <v>#N/A</v>
      </c>
      <c r="M2535" s="93" t="e">
        <v>#N/A</v>
      </c>
      <c r="N2535" s="8" t="e">
        <v>#N/A</v>
      </c>
      <c r="O2535" t="e">
        <v>#N/A</v>
      </c>
      <c r="P2535" t="e">
        <v>#N/A</v>
      </c>
      <c r="Q2535" t="e">
        <v>#N/A</v>
      </c>
      <c r="R2535" s="2" t="e">
        <v>#N/A</v>
      </c>
      <c r="S2535" t="e">
        <v>#N/A</v>
      </c>
      <c r="T2535" s="3" t="e">
        <v>#N/A</v>
      </c>
      <c r="U2535" s="3" t="e">
        <v>#N/A</v>
      </c>
      <c r="V2535" t="e">
        <v>#N/A</v>
      </c>
      <c r="W2535" t="e">
        <v>#N/A</v>
      </c>
      <c r="X2535" t="e">
        <v>#N/A</v>
      </c>
      <c r="Y2535" s="3" t="e">
        <v>#N/A</v>
      </c>
      <c r="Z2535" s="8" t="e">
        <v>#N/A</v>
      </c>
      <c r="AA2535" s="30" t="e">
        <v>#N/A</v>
      </c>
      <c r="AB2535" t="e">
        <v>#N/A</v>
      </c>
      <c r="AC2535" t="e">
        <v>#N/A</v>
      </c>
      <c r="AD2535" t="e">
        <v>#N/A</v>
      </c>
      <c r="AE2535" t="e">
        <v>#N/A</v>
      </c>
      <c r="AF2535" t="e">
        <v>#N/A</v>
      </c>
    </row>
    <row r="2536" spans="1:32" x14ac:dyDescent="0.25">
      <c r="A2536" t="e">
        <v>#N/A</v>
      </c>
      <c r="B2536" s="33" t="e">
        <v>#N/A</v>
      </c>
      <c r="C2536" t="e">
        <v>#N/A</v>
      </c>
      <c r="D2536" t="e">
        <v>#N/A</v>
      </c>
      <c r="E2536" s="69" t="e">
        <v>#N/A</v>
      </c>
      <c r="F2536" s="3" t="e">
        <v>#N/A</v>
      </c>
      <c r="G2536" s="3" t="e">
        <v>#N/A</v>
      </c>
      <c r="H2536" s="3" t="e">
        <v>#N/A</v>
      </c>
      <c r="I2536" s="80" t="e">
        <v>#N/A</v>
      </c>
      <c r="J2536" s="80" t="e">
        <v>#N/A</v>
      </c>
      <c r="K2536" s="85" t="e">
        <v>#N/A</v>
      </c>
      <c r="L2536" s="9" t="e">
        <v>#N/A</v>
      </c>
      <c r="M2536" s="93" t="e">
        <v>#N/A</v>
      </c>
      <c r="N2536" s="8" t="e">
        <v>#N/A</v>
      </c>
      <c r="O2536" t="e">
        <v>#N/A</v>
      </c>
      <c r="P2536" t="e">
        <v>#N/A</v>
      </c>
      <c r="Q2536" t="e">
        <v>#N/A</v>
      </c>
      <c r="R2536" s="2" t="e">
        <v>#N/A</v>
      </c>
      <c r="S2536" t="e">
        <v>#N/A</v>
      </c>
      <c r="T2536" s="3" t="e">
        <v>#N/A</v>
      </c>
      <c r="U2536" s="3" t="e">
        <v>#N/A</v>
      </c>
      <c r="V2536" t="e">
        <v>#N/A</v>
      </c>
      <c r="W2536" t="e">
        <v>#N/A</v>
      </c>
      <c r="X2536" t="e">
        <v>#N/A</v>
      </c>
      <c r="Y2536" s="3" t="e">
        <v>#N/A</v>
      </c>
      <c r="Z2536" s="8" t="e">
        <v>#N/A</v>
      </c>
      <c r="AA2536" s="30" t="e">
        <v>#N/A</v>
      </c>
      <c r="AB2536" t="e">
        <v>#N/A</v>
      </c>
      <c r="AC2536" t="e">
        <v>#N/A</v>
      </c>
      <c r="AD2536" t="e">
        <v>#N/A</v>
      </c>
      <c r="AE2536" t="e">
        <v>#N/A</v>
      </c>
      <c r="AF2536" t="e">
        <v>#N/A</v>
      </c>
    </row>
    <row r="2537" spans="1:32" x14ac:dyDescent="0.25">
      <c r="A2537" t="e">
        <v>#N/A</v>
      </c>
      <c r="B2537" s="33" t="e">
        <v>#N/A</v>
      </c>
      <c r="C2537" t="e">
        <v>#N/A</v>
      </c>
      <c r="D2537" t="e">
        <v>#N/A</v>
      </c>
      <c r="E2537" s="69" t="e">
        <v>#N/A</v>
      </c>
      <c r="F2537" s="3" t="e">
        <v>#N/A</v>
      </c>
      <c r="G2537" s="3" t="e">
        <v>#N/A</v>
      </c>
      <c r="H2537" s="3" t="e">
        <v>#N/A</v>
      </c>
      <c r="I2537" s="80" t="e">
        <v>#N/A</v>
      </c>
      <c r="J2537" s="80" t="e">
        <v>#N/A</v>
      </c>
      <c r="K2537" s="85" t="e">
        <v>#N/A</v>
      </c>
      <c r="L2537" s="9" t="e">
        <v>#N/A</v>
      </c>
      <c r="M2537" s="93" t="e">
        <v>#N/A</v>
      </c>
      <c r="N2537" s="8" t="e">
        <v>#N/A</v>
      </c>
      <c r="O2537" t="e">
        <v>#N/A</v>
      </c>
      <c r="P2537" t="e">
        <v>#N/A</v>
      </c>
      <c r="Q2537" t="e">
        <v>#N/A</v>
      </c>
      <c r="R2537" s="2" t="e">
        <v>#N/A</v>
      </c>
      <c r="S2537" t="e">
        <v>#N/A</v>
      </c>
      <c r="T2537" s="3" t="e">
        <v>#N/A</v>
      </c>
      <c r="U2537" s="3" t="e">
        <v>#N/A</v>
      </c>
      <c r="V2537" t="e">
        <v>#N/A</v>
      </c>
      <c r="W2537" t="e">
        <v>#N/A</v>
      </c>
      <c r="X2537" t="e">
        <v>#N/A</v>
      </c>
      <c r="Y2537" s="3" t="e">
        <v>#N/A</v>
      </c>
      <c r="Z2537" s="8" t="e">
        <v>#N/A</v>
      </c>
      <c r="AA2537" s="30" t="e">
        <v>#N/A</v>
      </c>
      <c r="AB2537" t="e">
        <v>#N/A</v>
      </c>
      <c r="AC2537" t="e">
        <v>#N/A</v>
      </c>
      <c r="AD2537" t="e">
        <v>#N/A</v>
      </c>
      <c r="AE2537" t="e">
        <v>#N/A</v>
      </c>
      <c r="AF2537" t="e">
        <v>#N/A</v>
      </c>
    </row>
    <row r="2538" spans="1:32" x14ac:dyDescent="0.25">
      <c r="A2538" t="e">
        <v>#N/A</v>
      </c>
      <c r="B2538" s="33" t="e">
        <v>#N/A</v>
      </c>
      <c r="C2538" t="e">
        <v>#N/A</v>
      </c>
      <c r="D2538" t="e">
        <v>#N/A</v>
      </c>
      <c r="E2538" s="69" t="e">
        <v>#N/A</v>
      </c>
      <c r="F2538" s="3" t="e">
        <v>#N/A</v>
      </c>
      <c r="G2538" s="3" t="e">
        <v>#N/A</v>
      </c>
      <c r="H2538" s="3" t="e">
        <v>#N/A</v>
      </c>
      <c r="I2538" s="80" t="e">
        <v>#N/A</v>
      </c>
      <c r="J2538" s="80" t="e">
        <v>#N/A</v>
      </c>
      <c r="K2538" s="85" t="e">
        <v>#N/A</v>
      </c>
      <c r="L2538" s="9" t="e">
        <v>#N/A</v>
      </c>
      <c r="M2538" s="93" t="e">
        <v>#N/A</v>
      </c>
      <c r="N2538" s="8" t="e">
        <v>#N/A</v>
      </c>
      <c r="O2538" t="e">
        <v>#N/A</v>
      </c>
      <c r="P2538" t="e">
        <v>#N/A</v>
      </c>
      <c r="Q2538" t="e">
        <v>#N/A</v>
      </c>
      <c r="R2538" s="2" t="e">
        <v>#N/A</v>
      </c>
      <c r="S2538" t="e">
        <v>#N/A</v>
      </c>
      <c r="T2538" s="3" t="e">
        <v>#N/A</v>
      </c>
      <c r="U2538" s="3" t="e">
        <v>#N/A</v>
      </c>
      <c r="V2538" t="e">
        <v>#N/A</v>
      </c>
      <c r="W2538" t="e">
        <v>#N/A</v>
      </c>
      <c r="X2538" t="e">
        <v>#N/A</v>
      </c>
      <c r="Y2538" s="3" t="e">
        <v>#N/A</v>
      </c>
      <c r="Z2538" s="8" t="e">
        <v>#N/A</v>
      </c>
      <c r="AA2538" s="30" t="e">
        <v>#N/A</v>
      </c>
      <c r="AB2538" t="e">
        <v>#N/A</v>
      </c>
      <c r="AC2538" t="e">
        <v>#N/A</v>
      </c>
      <c r="AD2538" t="e">
        <v>#N/A</v>
      </c>
      <c r="AE2538" t="e">
        <v>#N/A</v>
      </c>
      <c r="AF2538" t="e">
        <v>#N/A</v>
      </c>
    </row>
    <row r="2539" spans="1:32" x14ac:dyDescent="0.25">
      <c r="A2539" t="e">
        <v>#N/A</v>
      </c>
      <c r="B2539" s="33" t="e">
        <v>#N/A</v>
      </c>
      <c r="C2539" t="e">
        <v>#N/A</v>
      </c>
      <c r="D2539" t="e">
        <v>#N/A</v>
      </c>
      <c r="E2539" s="69" t="e">
        <v>#N/A</v>
      </c>
      <c r="F2539" s="3" t="e">
        <v>#N/A</v>
      </c>
      <c r="G2539" s="3" t="e">
        <v>#N/A</v>
      </c>
      <c r="H2539" s="3" t="e">
        <v>#N/A</v>
      </c>
      <c r="I2539" s="80" t="e">
        <v>#N/A</v>
      </c>
      <c r="J2539" s="80" t="e">
        <v>#N/A</v>
      </c>
      <c r="K2539" s="85" t="e">
        <v>#N/A</v>
      </c>
      <c r="L2539" s="9" t="e">
        <v>#N/A</v>
      </c>
      <c r="M2539" s="93" t="e">
        <v>#N/A</v>
      </c>
      <c r="N2539" s="8" t="e">
        <v>#N/A</v>
      </c>
      <c r="O2539" t="e">
        <v>#N/A</v>
      </c>
      <c r="P2539" t="e">
        <v>#N/A</v>
      </c>
      <c r="Q2539" t="e">
        <v>#N/A</v>
      </c>
      <c r="R2539" s="2" t="e">
        <v>#N/A</v>
      </c>
      <c r="S2539" t="e">
        <v>#N/A</v>
      </c>
      <c r="T2539" s="3" t="e">
        <v>#N/A</v>
      </c>
      <c r="U2539" s="3" t="e">
        <v>#N/A</v>
      </c>
      <c r="V2539" t="e">
        <v>#N/A</v>
      </c>
      <c r="W2539" t="e">
        <v>#N/A</v>
      </c>
      <c r="X2539" t="e">
        <v>#N/A</v>
      </c>
      <c r="Y2539" s="3" t="e">
        <v>#N/A</v>
      </c>
      <c r="Z2539" s="8" t="e">
        <v>#N/A</v>
      </c>
      <c r="AA2539" s="30" t="e">
        <v>#N/A</v>
      </c>
      <c r="AB2539" t="e">
        <v>#N/A</v>
      </c>
      <c r="AC2539" t="e">
        <v>#N/A</v>
      </c>
      <c r="AD2539" t="e">
        <v>#N/A</v>
      </c>
      <c r="AE2539" t="e">
        <v>#N/A</v>
      </c>
      <c r="AF2539" t="e">
        <v>#N/A</v>
      </c>
    </row>
    <row r="2540" spans="1:32" x14ac:dyDescent="0.25">
      <c r="A2540" t="e">
        <v>#N/A</v>
      </c>
      <c r="B2540" s="33" t="e">
        <v>#N/A</v>
      </c>
      <c r="C2540" t="e">
        <v>#N/A</v>
      </c>
      <c r="D2540" t="e">
        <v>#N/A</v>
      </c>
      <c r="E2540" s="69" t="e">
        <v>#N/A</v>
      </c>
      <c r="F2540" s="3" t="e">
        <v>#N/A</v>
      </c>
      <c r="G2540" s="3" t="e">
        <v>#N/A</v>
      </c>
      <c r="H2540" s="3" t="e">
        <v>#N/A</v>
      </c>
      <c r="I2540" s="80" t="e">
        <v>#N/A</v>
      </c>
      <c r="J2540" s="80" t="e">
        <v>#N/A</v>
      </c>
      <c r="K2540" s="85" t="e">
        <v>#N/A</v>
      </c>
      <c r="L2540" s="9" t="e">
        <v>#N/A</v>
      </c>
      <c r="M2540" s="93" t="e">
        <v>#N/A</v>
      </c>
      <c r="N2540" s="8" t="e">
        <v>#N/A</v>
      </c>
      <c r="O2540" t="e">
        <v>#N/A</v>
      </c>
      <c r="P2540" t="e">
        <v>#N/A</v>
      </c>
      <c r="Q2540" t="e">
        <v>#N/A</v>
      </c>
      <c r="R2540" s="2" t="e">
        <v>#N/A</v>
      </c>
      <c r="S2540" t="e">
        <v>#N/A</v>
      </c>
      <c r="T2540" s="3" t="e">
        <v>#N/A</v>
      </c>
      <c r="U2540" s="3" t="e">
        <v>#N/A</v>
      </c>
      <c r="V2540" t="e">
        <v>#N/A</v>
      </c>
      <c r="W2540" t="e">
        <v>#N/A</v>
      </c>
      <c r="X2540" t="e">
        <v>#N/A</v>
      </c>
      <c r="Y2540" s="3" t="e">
        <v>#N/A</v>
      </c>
      <c r="Z2540" s="8" t="e">
        <v>#N/A</v>
      </c>
      <c r="AA2540" s="30" t="e">
        <v>#N/A</v>
      </c>
      <c r="AB2540" t="e">
        <v>#N/A</v>
      </c>
      <c r="AC2540" t="e">
        <v>#N/A</v>
      </c>
      <c r="AD2540" t="e">
        <v>#N/A</v>
      </c>
      <c r="AE2540" t="e">
        <v>#N/A</v>
      </c>
      <c r="AF2540" t="e">
        <v>#N/A</v>
      </c>
    </row>
    <row r="2541" spans="1:32" x14ac:dyDescent="0.25">
      <c r="A2541" t="e">
        <v>#N/A</v>
      </c>
      <c r="B2541" s="33" t="e">
        <v>#N/A</v>
      </c>
      <c r="C2541" t="e">
        <v>#N/A</v>
      </c>
      <c r="D2541" t="e">
        <v>#N/A</v>
      </c>
      <c r="E2541" s="69" t="e">
        <v>#N/A</v>
      </c>
      <c r="F2541" s="3" t="e">
        <v>#N/A</v>
      </c>
      <c r="G2541" s="3" t="e">
        <v>#N/A</v>
      </c>
      <c r="H2541" s="3" t="e">
        <v>#N/A</v>
      </c>
      <c r="I2541" s="80" t="e">
        <v>#N/A</v>
      </c>
      <c r="J2541" s="80" t="e">
        <v>#N/A</v>
      </c>
      <c r="K2541" s="85" t="e">
        <v>#N/A</v>
      </c>
      <c r="L2541" s="9" t="e">
        <v>#N/A</v>
      </c>
      <c r="M2541" s="93" t="e">
        <v>#N/A</v>
      </c>
      <c r="N2541" s="8" t="e">
        <v>#N/A</v>
      </c>
      <c r="O2541" t="e">
        <v>#N/A</v>
      </c>
      <c r="P2541" t="e">
        <v>#N/A</v>
      </c>
      <c r="Q2541" t="e">
        <v>#N/A</v>
      </c>
      <c r="R2541" s="2" t="e">
        <v>#N/A</v>
      </c>
      <c r="S2541" t="e">
        <v>#N/A</v>
      </c>
      <c r="T2541" s="3" t="e">
        <v>#N/A</v>
      </c>
      <c r="U2541" s="3" t="e">
        <v>#N/A</v>
      </c>
      <c r="V2541" t="e">
        <v>#N/A</v>
      </c>
      <c r="W2541" t="e">
        <v>#N/A</v>
      </c>
      <c r="X2541" t="e">
        <v>#N/A</v>
      </c>
      <c r="Y2541" s="3" t="e">
        <v>#N/A</v>
      </c>
      <c r="Z2541" s="8" t="e">
        <v>#N/A</v>
      </c>
      <c r="AA2541" s="30" t="e">
        <v>#N/A</v>
      </c>
      <c r="AB2541" t="e">
        <v>#N/A</v>
      </c>
      <c r="AC2541" t="e">
        <v>#N/A</v>
      </c>
      <c r="AD2541" t="e">
        <v>#N/A</v>
      </c>
      <c r="AE2541" t="e">
        <v>#N/A</v>
      </c>
      <c r="AF2541" t="e">
        <v>#N/A</v>
      </c>
    </row>
    <row r="2542" spans="1:32" x14ac:dyDescent="0.25">
      <c r="A2542" t="e">
        <v>#N/A</v>
      </c>
      <c r="B2542" s="33" t="e">
        <v>#N/A</v>
      </c>
      <c r="C2542" t="e">
        <v>#N/A</v>
      </c>
      <c r="D2542" t="e">
        <v>#N/A</v>
      </c>
      <c r="E2542" s="69" t="e">
        <v>#N/A</v>
      </c>
      <c r="F2542" s="3" t="e">
        <v>#N/A</v>
      </c>
      <c r="G2542" s="3" t="e">
        <v>#N/A</v>
      </c>
      <c r="H2542" s="3" t="e">
        <v>#N/A</v>
      </c>
      <c r="I2542" s="80" t="e">
        <v>#N/A</v>
      </c>
      <c r="J2542" s="80" t="e">
        <v>#N/A</v>
      </c>
      <c r="K2542" s="85" t="e">
        <v>#N/A</v>
      </c>
      <c r="L2542" s="9" t="e">
        <v>#N/A</v>
      </c>
      <c r="M2542" s="93" t="e">
        <v>#N/A</v>
      </c>
      <c r="N2542" s="8" t="e">
        <v>#N/A</v>
      </c>
      <c r="O2542" t="e">
        <v>#N/A</v>
      </c>
      <c r="P2542" t="e">
        <v>#N/A</v>
      </c>
      <c r="Q2542" t="e">
        <v>#N/A</v>
      </c>
      <c r="R2542" s="2" t="e">
        <v>#N/A</v>
      </c>
      <c r="S2542" t="e">
        <v>#N/A</v>
      </c>
      <c r="T2542" s="3" t="e">
        <v>#N/A</v>
      </c>
      <c r="U2542" s="3" t="e">
        <v>#N/A</v>
      </c>
      <c r="V2542" t="e">
        <v>#N/A</v>
      </c>
      <c r="W2542" t="e">
        <v>#N/A</v>
      </c>
      <c r="X2542" t="e">
        <v>#N/A</v>
      </c>
      <c r="Y2542" s="3" t="e">
        <v>#N/A</v>
      </c>
      <c r="Z2542" s="8" t="e">
        <v>#N/A</v>
      </c>
      <c r="AA2542" s="30" t="e">
        <v>#N/A</v>
      </c>
      <c r="AB2542" t="e">
        <v>#N/A</v>
      </c>
      <c r="AC2542" t="e">
        <v>#N/A</v>
      </c>
      <c r="AD2542" t="e">
        <v>#N/A</v>
      </c>
      <c r="AE2542" t="e">
        <v>#N/A</v>
      </c>
      <c r="AF2542" t="e">
        <v>#N/A</v>
      </c>
    </row>
    <row r="2543" spans="1:32" x14ac:dyDescent="0.25">
      <c r="A2543" t="e">
        <v>#N/A</v>
      </c>
      <c r="B2543" s="33" t="e">
        <v>#N/A</v>
      </c>
      <c r="C2543" t="e">
        <v>#N/A</v>
      </c>
      <c r="D2543" t="e">
        <v>#N/A</v>
      </c>
      <c r="E2543" s="69" t="e">
        <v>#N/A</v>
      </c>
      <c r="F2543" s="3" t="e">
        <v>#N/A</v>
      </c>
      <c r="G2543" s="3" t="e">
        <v>#N/A</v>
      </c>
      <c r="H2543" s="3" t="e">
        <v>#N/A</v>
      </c>
      <c r="I2543" s="80" t="e">
        <v>#N/A</v>
      </c>
      <c r="J2543" s="80" t="e">
        <v>#N/A</v>
      </c>
      <c r="K2543" s="85" t="e">
        <v>#N/A</v>
      </c>
      <c r="L2543" s="9" t="e">
        <v>#N/A</v>
      </c>
      <c r="M2543" s="93" t="e">
        <v>#N/A</v>
      </c>
      <c r="N2543" s="8" t="e">
        <v>#N/A</v>
      </c>
      <c r="O2543" t="e">
        <v>#N/A</v>
      </c>
      <c r="P2543" t="e">
        <v>#N/A</v>
      </c>
      <c r="Q2543" t="e">
        <v>#N/A</v>
      </c>
      <c r="R2543" s="2" t="e">
        <v>#N/A</v>
      </c>
      <c r="S2543" t="e">
        <v>#N/A</v>
      </c>
      <c r="T2543" s="3" t="e">
        <v>#N/A</v>
      </c>
      <c r="U2543" s="3" t="e">
        <v>#N/A</v>
      </c>
      <c r="V2543" t="e">
        <v>#N/A</v>
      </c>
      <c r="W2543" t="e">
        <v>#N/A</v>
      </c>
      <c r="X2543" t="e">
        <v>#N/A</v>
      </c>
      <c r="Y2543" s="3" t="e">
        <v>#N/A</v>
      </c>
      <c r="Z2543" s="8" t="e">
        <v>#N/A</v>
      </c>
      <c r="AA2543" s="30" t="e">
        <v>#N/A</v>
      </c>
      <c r="AB2543" t="e">
        <v>#N/A</v>
      </c>
      <c r="AC2543" t="e">
        <v>#N/A</v>
      </c>
      <c r="AD2543" t="e">
        <v>#N/A</v>
      </c>
      <c r="AE2543" t="e">
        <v>#N/A</v>
      </c>
      <c r="AF2543" t="e">
        <v>#N/A</v>
      </c>
    </row>
    <row r="2544" spans="1:32" x14ac:dyDescent="0.25">
      <c r="A2544" t="e">
        <v>#N/A</v>
      </c>
      <c r="B2544" s="33" t="e">
        <v>#N/A</v>
      </c>
      <c r="C2544" t="e">
        <v>#N/A</v>
      </c>
      <c r="D2544" t="e">
        <v>#N/A</v>
      </c>
      <c r="E2544" s="69" t="e">
        <v>#N/A</v>
      </c>
      <c r="F2544" s="3" t="e">
        <v>#N/A</v>
      </c>
      <c r="G2544" s="3" t="e">
        <v>#N/A</v>
      </c>
      <c r="H2544" s="3" t="e">
        <v>#N/A</v>
      </c>
      <c r="I2544" s="80" t="e">
        <v>#N/A</v>
      </c>
      <c r="J2544" s="80" t="e">
        <v>#N/A</v>
      </c>
      <c r="K2544" s="85" t="e">
        <v>#N/A</v>
      </c>
      <c r="L2544" s="9" t="e">
        <v>#N/A</v>
      </c>
      <c r="M2544" s="93" t="e">
        <v>#N/A</v>
      </c>
      <c r="N2544" s="8" t="e">
        <v>#N/A</v>
      </c>
      <c r="O2544" t="e">
        <v>#N/A</v>
      </c>
      <c r="P2544" t="e">
        <v>#N/A</v>
      </c>
      <c r="Q2544" t="e">
        <v>#N/A</v>
      </c>
      <c r="R2544" s="2" t="e">
        <v>#N/A</v>
      </c>
      <c r="S2544" t="e">
        <v>#N/A</v>
      </c>
      <c r="T2544" s="3" t="e">
        <v>#N/A</v>
      </c>
      <c r="U2544" s="3" t="e">
        <v>#N/A</v>
      </c>
      <c r="V2544" t="e">
        <v>#N/A</v>
      </c>
      <c r="W2544" t="e">
        <v>#N/A</v>
      </c>
      <c r="X2544" t="e">
        <v>#N/A</v>
      </c>
      <c r="Y2544" s="3" t="e">
        <v>#N/A</v>
      </c>
      <c r="Z2544" s="8" t="e">
        <v>#N/A</v>
      </c>
      <c r="AA2544" s="30" t="e">
        <v>#N/A</v>
      </c>
      <c r="AB2544" t="e">
        <v>#N/A</v>
      </c>
      <c r="AC2544" t="e">
        <v>#N/A</v>
      </c>
      <c r="AD2544" t="e">
        <v>#N/A</v>
      </c>
      <c r="AE2544" t="e">
        <v>#N/A</v>
      </c>
      <c r="AF2544" t="e">
        <v>#N/A</v>
      </c>
    </row>
    <row r="2545" spans="1:32" x14ac:dyDescent="0.25">
      <c r="A2545" t="e">
        <v>#N/A</v>
      </c>
      <c r="B2545" s="33" t="e">
        <v>#N/A</v>
      </c>
      <c r="C2545" t="e">
        <v>#N/A</v>
      </c>
      <c r="D2545" t="e">
        <v>#N/A</v>
      </c>
      <c r="E2545" s="69" t="e">
        <v>#N/A</v>
      </c>
      <c r="F2545" s="3" t="e">
        <v>#N/A</v>
      </c>
      <c r="G2545" s="3" t="e">
        <v>#N/A</v>
      </c>
      <c r="H2545" s="3" t="e">
        <v>#N/A</v>
      </c>
      <c r="I2545" s="80" t="e">
        <v>#N/A</v>
      </c>
      <c r="J2545" s="80" t="e">
        <v>#N/A</v>
      </c>
      <c r="K2545" s="85" t="e">
        <v>#N/A</v>
      </c>
      <c r="L2545" s="9" t="e">
        <v>#N/A</v>
      </c>
      <c r="M2545" s="93" t="e">
        <v>#N/A</v>
      </c>
      <c r="N2545" s="8" t="e">
        <v>#N/A</v>
      </c>
      <c r="O2545" t="e">
        <v>#N/A</v>
      </c>
      <c r="P2545" t="e">
        <v>#N/A</v>
      </c>
      <c r="Q2545" t="e">
        <v>#N/A</v>
      </c>
      <c r="R2545" s="2" t="e">
        <v>#N/A</v>
      </c>
      <c r="S2545" t="e">
        <v>#N/A</v>
      </c>
      <c r="T2545" s="3" t="e">
        <v>#N/A</v>
      </c>
      <c r="U2545" s="3" t="e">
        <v>#N/A</v>
      </c>
      <c r="V2545" t="e">
        <v>#N/A</v>
      </c>
      <c r="W2545" t="e">
        <v>#N/A</v>
      </c>
      <c r="X2545" t="e">
        <v>#N/A</v>
      </c>
      <c r="Y2545" s="3" t="e">
        <v>#N/A</v>
      </c>
      <c r="Z2545" s="8" t="e">
        <v>#N/A</v>
      </c>
      <c r="AA2545" s="30" t="e">
        <v>#N/A</v>
      </c>
      <c r="AB2545" t="e">
        <v>#N/A</v>
      </c>
      <c r="AC2545" t="e">
        <v>#N/A</v>
      </c>
      <c r="AD2545" t="e">
        <v>#N/A</v>
      </c>
      <c r="AE2545" t="e">
        <v>#N/A</v>
      </c>
      <c r="AF2545" t="e">
        <v>#N/A</v>
      </c>
    </row>
    <row r="2546" spans="1:32" x14ac:dyDescent="0.25">
      <c r="A2546" t="e">
        <v>#N/A</v>
      </c>
      <c r="B2546" s="33" t="e">
        <v>#N/A</v>
      </c>
      <c r="C2546" t="e">
        <v>#N/A</v>
      </c>
      <c r="D2546" t="e">
        <v>#N/A</v>
      </c>
      <c r="E2546" s="69" t="e">
        <v>#N/A</v>
      </c>
      <c r="F2546" s="3" t="e">
        <v>#N/A</v>
      </c>
      <c r="G2546" s="3" t="e">
        <v>#N/A</v>
      </c>
      <c r="H2546" s="3" t="e">
        <v>#N/A</v>
      </c>
      <c r="I2546" s="80" t="e">
        <v>#N/A</v>
      </c>
      <c r="J2546" s="80" t="e">
        <v>#N/A</v>
      </c>
      <c r="K2546" s="85" t="e">
        <v>#N/A</v>
      </c>
      <c r="L2546" s="9" t="e">
        <v>#N/A</v>
      </c>
      <c r="M2546" s="93" t="e">
        <v>#N/A</v>
      </c>
      <c r="N2546" s="8" t="e">
        <v>#N/A</v>
      </c>
      <c r="O2546" t="e">
        <v>#N/A</v>
      </c>
      <c r="P2546" t="e">
        <v>#N/A</v>
      </c>
      <c r="Q2546" t="e">
        <v>#N/A</v>
      </c>
      <c r="R2546" s="2" t="e">
        <v>#N/A</v>
      </c>
      <c r="S2546" t="e">
        <v>#N/A</v>
      </c>
      <c r="T2546" s="3" t="e">
        <v>#N/A</v>
      </c>
      <c r="U2546" s="3" t="e">
        <v>#N/A</v>
      </c>
      <c r="V2546" t="e">
        <v>#N/A</v>
      </c>
      <c r="W2546" t="e">
        <v>#N/A</v>
      </c>
      <c r="X2546" t="e">
        <v>#N/A</v>
      </c>
      <c r="Y2546" s="3" t="e">
        <v>#N/A</v>
      </c>
      <c r="Z2546" s="8" t="e">
        <v>#N/A</v>
      </c>
      <c r="AA2546" s="30" t="e">
        <v>#N/A</v>
      </c>
      <c r="AB2546" t="e">
        <v>#N/A</v>
      </c>
      <c r="AC2546" t="e">
        <v>#N/A</v>
      </c>
      <c r="AD2546" t="e">
        <v>#N/A</v>
      </c>
      <c r="AE2546" t="e">
        <v>#N/A</v>
      </c>
      <c r="AF2546" t="e">
        <v>#N/A</v>
      </c>
    </row>
    <row r="2547" spans="1:32" x14ac:dyDescent="0.25">
      <c r="A2547" t="e">
        <v>#N/A</v>
      </c>
      <c r="B2547" s="33" t="e">
        <v>#N/A</v>
      </c>
      <c r="C2547" t="e">
        <v>#N/A</v>
      </c>
      <c r="D2547" t="e">
        <v>#N/A</v>
      </c>
      <c r="E2547" s="69" t="e">
        <v>#N/A</v>
      </c>
      <c r="F2547" s="3" t="e">
        <v>#N/A</v>
      </c>
      <c r="G2547" s="3" t="e">
        <v>#N/A</v>
      </c>
      <c r="H2547" s="3" t="e">
        <v>#N/A</v>
      </c>
      <c r="I2547" s="80" t="e">
        <v>#N/A</v>
      </c>
      <c r="J2547" s="80" t="e">
        <v>#N/A</v>
      </c>
      <c r="K2547" s="85" t="e">
        <v>#N/A</v>
      </c>
      <c r="L2547" s="9" t="e">
        <v>#N/A</v>
      </c>
      <c r="M2547" s="93" t="e">
        <v>#N/A</v>
      </c>
      <c r="N2547" s="8" t="e">
        <v>#N/A</v>
      </c>
      <c r="O2547" t="e">
        <v>#N/A</v>
      </c>
      <c r="P2547" t="e">
        <v>#N/A</v>
      </c>
      <c r="Q2547" t="e">
        <v>#N/A</v>
      </c>
      <c r="R2547" s="2" t="e">
        <v>#N/A</v>
      </c>
      <c r="S2547" t="e">
        <v>#N/A</v>
      </c>
      <c r="T2547" s="3" t="e">
        <v>#N/A</v>
      </c>
      <c r="U2547" s="3" t="e">
        <v>#N/A</v>
      </c>
      <c r="V2547" t="e">
        <v>#N/A</v>
      </c>
      <c r="W2547" t="e">
        <v>#N/A</v>
      </c>
      <c r="X2547" t="e">
        <v>#N/A</v>
      </c>
      <c r="Y2547" s="3" t="e">
        <v>#N/A</v>
      </c>
      <c r="Z2547" s="8" t="e">
        <v>#N/A</v>
      </c>
      <c r="AA2547" s="30" t="e">
        <v>#N/A</v>
      </c>
      <c r="AB2547" t="e">
        <v>#N/A</v>
      </c>
      <c r="AC2547" t="e">
        <v>#N/A</v>
      </c>
      <c r="AD2547" t="e">
        <v>#N/A</v>
      </c>
      <c r="AE2547" t="e">
        <v>#N/A</v>
      </c>
      <c r="AF2547" t="e">
        <v>#N/A</v>
      </c>
    </row>
    <row r="2548" spans="1:32" x14ac:dyDescent="0.25">
      <c r="A2548" t="e">
        <v>#N/A</v>
      </c>
      <c r="B2548" s="33" t="e">
        <v>#N/A</v>
      </c>
      <c r="C2548" t="e">
        <v>#N/A</v>
      </c>
      <c r="D2548" t="e">
        <v>#N/A</v>
      </c>
      <c r="E2548" s="69" t="e">
        <v>#N/A</v>
      </c>
      <c r="F2548" s="3" t="e">
        <v>#N/A</v>
      </c>
      <c r="G2548" s="3" t="e">
        <v>#N/A</v>
      </c>
      <c r="H2548" s="3" t="e">
        <v>#N/A</v>
      </c>
      <c r="I2548" s="80" t="e">
        <v>#N/A</v>
      </c>
      <c r="J2548" s="80" t="e">
        <v>#N/A</v>
      </c>
      <c r="K2548" s="85" t="e">
        <v>#N/A</v>
      </c>
      <c r="L2548" s="9" t="e">
        <v>#N/A</v>
      </c>
      <c r="M2548" s="93" t="e">
        <v>#N/A</v>
      </c>
      <c r="N2548" s="8" t="e">
        <v>#N/A</v>
      </c>
      <c r="O2548" t="e">
        <v>#N/A</v>
      </c>
      <c r="P2548" t="e">
        <v>#N/A</v>
      </c>
      <c r="Q2548" t="e">
        <v>#N/A</v>
      </c>
      <c r="R2548" s="2" t="e">
        <v>#N/A</v>
      </c>
      <c r="S2548" t="e">
        <v>#N/A</v>
      </c>
      <c r="T2548" s="3" t="e">
        <v>#N/A</v>
      </c>
      <c r="U2548" s="3" t="e">
        <v>#N/A</v>
      </c>
      <c r="V2548" t="e">
        <v>#N/A</v>
      </c>
      <c r="W2548" t="e">
        <v>#N/A</v>
      </c>
      <c r="X2548" t="e">
        <v>#N/A</v>
      </c>
      <c r="Y2548" s="3" t="e">
        <v>#N/A</v>
      </c>
      <c r="Z2548" s="8" t="e">
        <v>#N/A</v>
      </c>
      <c r="AA2548" s="30" t="e">
        <v>#N/A</v>
      </c>
      <c r="AB2548" t="e">
        <v>#N/A</v>
      </c>
      <c r="AC2548" t="e">
        <v>#N/A</v>
      </c>
      <c r="AD2548" t="e">
        <v>#N/A</v>
      </c>
      <c r="AE2548" t="e">
        <v>#N/A</v>
      </c>
      <c r="AF2548" t="e">
        <v>#N/A</v>
      </c>
    </row>
    <row r="2549" spans="1:32" x14ac:dyDescent="0.25">
      <c r="A2549" t="e">
        <v>#N/A</v>
      </c>
      <c r="B2549" s="33" t="e">
        <v>#N/A</v>
      </c>
      <c r="C2549" t="e">
        <v>#N/A</v>
      </c>
      <c r="D2549" t="e">
        <v>#N/A</v>
      </c>
      <c r="E2549" s="69" t="e">
        <v>#N/A</v>
      </c>
      <c r="F2549" s="3" t="e">
        <v>#N/A</v>
      </c>
      <c r="G2549" s="3" t="e">
        <v>#N/A</v>
      </c>
      <c r="H2549" s="3" t="e">
        <v>#N/A</v>
      </c>
      <c r="I2549" s="80" t="e">
        <v>#N/A</v>
      </c>
      <c r="J2549" s="80" t="e">
        <v>#N/A</v>
      </c>
      <c r="K2549" s="85" t="e">
        <v>#N/A</v>
      </c>
      <c r="L2549" s="9" t="e">
        <v>#N/A</v>
      </c>
      <c r="M2549" s="93" t="e">
        <v>#N/A</v>
      </c>
      <c r="N2549" s="8" t="e">
        <v>#N/A</v>
      </c>
      <c r="O2549" t="e">
        <v>#N/A</v>
      </c>
      <c r="P2549" t="e">
        <v>#N/A</v>
      </c>
      <c r="Q2549" t="e">
        <v>#N/A</v>
      </c>
      <c r="R2549" s="2" t="e">
        <v>#N/A</v>
      </c>
      <c r="S2549" t="e">
        <v>#N/A</v>
      </c>
      <c r="T2549" s="3" t="e">
        <v>#N/A</v>
      </c>
      <c r="U2549" s="3" t="e">
        <v>#N/A</v>
      </c>
      <c r="V2549" t="e">
        <v>#N/A</v>
      </c>
      <c r="W2549" t="e">
        <v>#N/A</v>
      </c>
      <c r="X2549" t="e">
        <v>#N/A</v>
      </c>
      <c r="Y2549" s="3" t="e">
        <v>#N/A</v>
      </c>
      <c r="Z2549" s="8" t="e">
        <v>#N/A</v>
      </c>
      <c r="AA2549" s="30" t="e">
        <v>#N/A</v>
      </c>
      <c r="AB2549" t="e">
        <v>#N/A</v>
      </c>
      <c r="AC2549" t="e">
        <v>#N/A</v>
      </c>
      <c r="AD2549" t="e">
        <v>#N/A</v>
      </c>
      <c r="AE2549" t="e">
        <v>#N/A</v>
      </c>
      <c r="AF2549" t="e">
        <v>#N/A</v>
      </c>
    </row>
    <row r="2550" spans="1:32" x14ac:dyDescent="0.25">
      <c r="A2550" t="e">
        <v>#N/A</v>
      </c>
      <c r="B2550" s="33" t="e">
        <v>#N/A</v>
      </c>
      <c r="C2550" t="e">
        <v>#N/A</v>
      </c>
      <c r="D2550" t="e">
        <v>#N/A</v>
      </c>
      <c r="E2550" s="69" t="e">
        <v>#N/A</v>
      </c>
      <c r="F2550" s="3" t="e">
        <v>#N/A</v>
      </c>
      <c r="G2550" s="3" t="e">
        <v>#N/A</v>
      </c>
      <c r="H2550" s="3" t="e">
        <v>#N/A</v>
      </c>
      <c r="I2550" s="80" t="e">
        <v>#N/A</v>
      </c>
      <c r="J2550" s="80" t="e">
        <v>#N/A</v>
      </c>
      <c r="K2550" s="85" t="e">
        <v>#N/A</v>
      </c>
      <c r="L2550" s="9" t="e">
        <v>#N/A</v>
      </c>
      <c r="M2550" s="93" t="e">
        <v>#N/A</v>
      </c>
      <c r="N2550" s="8" t="e">
        <v>#N/A</v>
      </c>
      <c r="O2550" t="e">
        <v>#N/A</v>
      </c>
      <c r="P2550" t="e">
        <v>#N/A</v>
      </c>
      <c r="Q2550" t="e">
        <v>#N/A</v>
      </c>
      <c r="R2550" s="2" t="e">
        <v>#N/A</v>
      </c>
      <c r="S2550" t="e">
        <v>#N/A</v>
      </c>
      <c r="T2550" s="3" t="e">
        <v>#N/A</v>
      </c>
      <c r="U2550" s="3" t="e">
        <v>#N/A</v>
      </c>
      <c r="V2550" t="e">
        <v>#N/A</v>
      </c>
      <c r="W2550" t="e">
        <v>#N/A</v>
      </c>
      <c r="X2550" t="e">
        <v>#N/A</v>
      </c>
      <c r="Y2550" s="3" t="e">
        <v>#N/A</v>
      </c>
      <c r="Z2550" s="8" t="e">
        <v>#N/A</v>
      </c>
      <c r="AA2550" s="30" t="e">
        <v>#N/A</v>
      </c>
      <c r="AB2550" t="e">
        <v>#N/A</v>
      </c>
      <c r="AC2550" t="e">
        <v>#N/A</v>
      </c>
      <c r="AD2550" t="e">
        <v>#N/A</v>
      </c>
      <c r="AE2550" t="e">
        <v>#N/A</v>
      </c>
      <c r="AF2550" t="e">
        <v>#N/A</v>
      </c>
    </row>
    <row r="2551" spans="1:32" x14ac:dyDescent="0.25">
      <c r="A2551" t="e">
        <v>#N/A</v>
      </c>
      <c r="B2551" s="33" t="e">
        <v>#N/A</v>
      </c>
      <c r="C2551" t="e">
        <v>#N/A</v>
      </c>
      <c r="D2551" t="e">
        <v>#N/A</v>
      </c>
      <c r="E2551" s="69" t="e">
        <v>#N/A</v>
      </c>
      <c r="F2551" s="3" t="e">
        <v>#N/A</v>
      </c>
      <c r="G2551" s="3" t="e">
        <v>#N/A</v>
      </c>
      <c r="H2551" s="3" t="e">
        <v>#N/A</v>
      </c>
      <c r="I2551" s="80" t="e">
        <v>#N/A</v>
      </c>
      <c r="J2551" s="80" t="e">
        <v>#N/A</v>
      </c>
      <c r="K2551" s="85" t="e">
        <v>#N/A</v>
      </c>
      <c r="L2551" s="9" t="e">
        <v>#N/A</v>
      </c>
      <c r="M2551" s="93" t="e">
        <v>#N/A</v>
      </c>
      <c r="N2551" s="8" t="e">
        <v>#N/A</v>
      </c>
      <c r="O2551" t="e">
        <v>#N/A</v>
      </c>
      <c r="P2551" t="e">
        <v>#N/A</v>
      </c>
      <c r="Q2551" t="e">
        <v>#N/A</v>
      </c>
      <c r="R2551" s="2" t="e">
        <v>#N/A</v>
      </c>
      <c r="S2551" t="e">
        <v>#N/A</v>
      </c>
      <c r="T2551" s="3" t="e">
        <v>#N/A</v>
      </c>
      <c r="U2551" s="3" t="e">
        <v>#N/A</v>
      </c>
      <c r="V2551" t="e">
        <v>#N/A</v>
      </c>
      <c r="W2551" t="e">
        <v>#N/A</v>
      </c>
      <c r="X2551" t="e">
        <v>#N/A</v>
      </c>
      <c r="Y2551" s="3" t="e">
        <v>#N/A</v>
      </c>
      <c r="Z2551" s="8" t="e">
        <v>#N/A</v>
      </c>
      <c r="AA2551" s="30" t="e">
        <v>#N/A</v>
      </c>
      <c r="AB2551" t="e">
        <v>#N/A</v>
      </c>
      <c r="AC2551" t="e">
        <v>#N/A</v>
      </c>
      <c r="AD2551" t="e">
        <v>#N/A</v>
      </c>
      <c r="AE2551" t="e">
        <v>#N/A</v>
      </c>
      <c r="AF2551" t="e">
        <v>#N/A</v>
      </c>
    </row>
    <row r="2552" spans="1:32" x14ac:dyDescent="0.25">
      <c r="A2552" t="e">
        <v>#N/A</v>
      </c>
      <c r="B2552" s="33" t="e">
        <v>#N/A</v>
      </c>
      <c r="C2552" t="e">
        <v>#N/A</v>
      </c>
      <c r="D2552" t="e">
        <v>#N/A</v>
      </c>
      <c r="E2552" s="69" t="e">
        <v>#N/A</v>
      </c>
      <c r="F2552" s="3" t="e">
        <v>#N/A</v>
      </c>
      <c r="G2552" s="3" t="e">
        <v>#N/A</v>
      </c>
      <c r="H2552" s="3" t="e">
        <v>#N/A</v>
      </c>
      <c r="I2552" s="80" t="e">
        <v>#N/A</v>
      </c>
      <c r="J2552" s="80" t="e">
        <v>#N/A</v>
      </c>
      <c r="K2552" s="85" t="e">
        <v>#N/A</v>
      </c>
      <c r="L2552" s="9" t="e">
        <v>#N/A</v>
      </c>
      <c r="M2552" s="93" t="e">
        <v>#N/A</v>
      </c>
      <c r="N2552" s="8" t="e">
        <v>#N/A</v>
      </c>
      <c r="O2552" t="e">
        <v>#N/A</v>
      </c>
      <c r="P2552" t="e">
        <v>#N/A</v>
      </c>
      <c r="Q2552" t="e">
        <v>#N/A</v>
      </c>
      <c r="R2552" s="2" t="e">
        <v>#N/A</v>
      </c>
      <c r="S2552" t="e">
        <v>#N/A</v>
      </c>
      <c r="T2552" s="3" t="e">
        <v>#N/A</v>
      </c>
      <c r="U2552" s="3" t="e">
        <v>#N/A</v>
      </c>
      <c r="V2552" t="e">
        <v>#N/A</v>
      </c>
      <c r="W2552" t="e">
        <v>#N/A</v>
      </c>
      <c r="X2552" t="e">
        <v>#N/A</v>
      </c>
      <c r="Y2552" s="3" t="e">
        <v>#N/A</v>
      </c>
      <c r="Z2552" s="8" t="e">
        <v>#N/A</v>
      </c>
      <c r="AA2552" s="30" t="e">
        <v>#N/A</v>
      </c>
      <c r="AB2552" t="e">
        <v>#N/A</v>
      </c>
      <c r="AC2552" t="e">
        <v>#N/A</v>
      </c>
      <c r="AD2552" t="e">
        <v>#N/A</v>
      </c>
      <c r="AE2552" t="e">
        <v>#N/A</v>
      </c>
      <c r="AF2552" t="e">
        <v>#N/A</v>
      </c>
    </row>
    <row r="2553" spans="1:32" x14ac:dyDescent="0.25">
      <c r="A2553" t="e">
        <v>#N/A</v>
      </c>
      <c r="B2553" s="33" t="e">
        <v>#N/A</v>
      </c>
      <c r="C2553" t="e">
        <v>#N/A</v>
      </c>
      <c r="D2553" t="e">
        <v>#N/A</v>
      </c>
      <c r="E2553" s="69" t="e">
        <v>#N/A</v>
      </c>
      <c r="F2553" s="3" t="e">
        <v>#N/A</v>
      </c>
      <c r="G2553" s="3" t="e">
        <v>#N/A</v>
      </c>
      <c r="H2553" s="3" t="e">
        <v>#N/A</v>
      </c>
      <c r="I2553" s="80" t="e">
        <v>#N/A</v>
      </c>
      <c r="J2553" s="80" t="e">
        <v>#N/A</v>
      </c>
      <c r="K2553" s="85" t="e">
        <v>#N/A</v>
      </c>
      <c r="L2553" s="9" t="e">
        <v>#N/A</v>
      </c>
      <c r="M2553" s="93" t="e">
        <v>#N/A</v>
      </c>
      <c r="N2553" s="8" t="e">
        <v>#N/A</v>
      </c>
      <c r="O2553" t="e">
        <v>#N/A</v>
      </c>
      <c r="P2553" t="e">
        <v>#N/A</v>
      </c>
      <c r="Q2553" t="e">
        <v>#N/A</v>
      </c>
      <c r="R2553" s="2" t="e">
        <v>#N/A</v>
      </c>
      <c r="S2553" t="e">
        <v>#N/A</v>
      </c>
      <c r="T2553" s="3" t="e">
        <v>#N/A</v>
      </c>
      <c r="U2553" s="3" t="e">
        <v>#N/A</v>
      </c>
      <c r="V2553" t="e">
        <v>#N/A</v>
      </c>
      <c r="W2553" t="e">
        <v>#N/A</v>
      </c>
      <c r="X2553" t="e">
        <v>#N/A</v>
      </c>
      <c r="Y2553" s="3" t="e">
        <v>#N/A</v>
      </c>
      <c r="Z2553" s="8" t="e">
        <v>#N/A</v>
      </c>
      <c r="AA2553" s="30" t="e">
        <v>#N/A</v>
      </c>
      <c r="AB2553" t="e">
        <v>#N/A</v>
      </c>
      <c r="AC2553" t="e">
        <v>#N/A</v>
      </c>
      <c r="AD2553" t="e">
        <v>#N/A</v>
      </c>
      <c r="AE2553" t="e">
        <v>#N/A</v>
      </c>
      <c r="AF2553" t="e">
        <v>#N/A</v>
      </c>
    </row>
    <row r="2554" spans="1:32" x14ac:dyDescent="0.25">
      <c r="A2554" t="e">
        <v>#N/A</v>
      </c>
      <c r="B2554" s="33" t="e">
        <v>#N/A</v>
      </c>
      <c r="C2554" t="e">
        <v>#N/A</v>
      </c>
      <c r="D2554" t="e">
        <v>#N/A</v>
      </c>
      <c r="E2554" s="69" t="e">
        <v>#N/A</v>
      </c>
      <c r="F2554" s="3" t="e">
        <v>#N/A</v>
      </c>
      <c r="G2554" s="3" t="e">
        <v>#N/A</v>
      </c>
      <c r="H2554" s="3" t="e">
        <v>#N/A</v>
      </c>
      <c r="I2554" s="80" t="e">
        <v>#N/A</v>
      </c>
      <c r="J2554" s="80" t="e">
        <v>#N/A</v>
      </c>
      <c r="K2554" s="85" t="e">
        <v>#N/A</v>
      </c>
      <c r="L2554" s="9" t="e">
        <v>#N/A</v>
      </c>
      <c r="M2554" s="93" t="e">
        <v>#N/A</v>
      </c>
      <c r="N2554" s="8" t="e">
        <v>#N/A</v>
      </c>
      <c r="O2554" t="e">
        <v>#N/A</v>
      </c>
      <c r="P2554" t="e">
        <v>#N/A</v>
      </c>
      <c r="Q2554" t="e">
        <v>#N/A</v>
      </c>
      <c r="R2554" s="2" t="e">
        <v>#N/A</v>
      </c>
      <c r="S2554" t="e">
        <v>#N/A</v>
      </c>
      <c r="T2554" s="3" t="e">
        <v>#N/A</v>
      </c>
      <c r="U2554" s="3" t="e">
        <v>#N/A</v>
      </c>
      <c r="V2554" t="e">
        <v>#N/A</v>
      </c>
      <c r="W2554" t="e">
        <v>#N/A</v>
      </c>
      <c r="X2554" t="e">
        <v>#N/A</v>
      </c>
      <c r="Y2554" s="3" t="e">
        <v>#N/A</v>
      </c>
      <c r="Z2554" s="8" t="e">
        <v>#N/A</v>
      </c>
      <c r="AA2554" s="30" t="e">
        <v>#N/A</v>
      </c>
      <c r="AB2554" t="e">
        <v>#N/A</v>
      </c>
      <c r="AC2554" t="e">
        <v>#N/A</v>
      </c>
      <c r="AD2554" t="e">
        <v>#N/A</v>
      </c>
      <c r="AE2554" t="e">
        <v>#N/A</v>
      </c>
      <c r="AF2554" t="e">
        <v>#N/A</v>
      </c>
    </row>
    <row r="2555" spans="1:32" x14ac:dyDescent="0.25">
      <c r="A2555" t="e">
        <v>#N/A</v>
      </c>
      <c r="B2555" s="33" t="e">
        <v>#N/A</v>
      </c>
      <c r="C2555" t="e">
        <v>#N/A</v>
      </c>
      <c r="D2555" t="e">
        <v>#N/A</v>
      </c>
      <c r="E2555" s="69" t="e">
        <v>#N/A</v>
      </c>
      <c r="F2555" s="3" t="e">
        <v>#N/A</v>
      </c>
      <c r="G2555" s="3" t="e">
        <v>#N/A</v>
      </c>
      <c r="H2555" s="3" t="e">
        <v>#N/A</v>
      </c>
      <c r="I2555" s="80" t="e">
        <v>#N/A</v>
      </c>
      <c r="J2555" s="80" t="e">
        <v>#N/A</v>
      </c>
      <c r="K2555" s="85" t="e">
        <v>#N/A</v>
      </c>
      <c r="L2555" s="9" t="e">
        <v>#N/A</v>
      </c>
      <c r="M2555" s="93" t="e">
        <v>#N/A</v>
      </c>
      <c r="N2555" s="8" t="e">
        <v>#N/A</v>
      </c>
      <c r="O2555" t="e">
        <v>#N/A</v>
      </c>
      <c r="P2555" t="e">
        <v>#N/A</v>
      </c>
      <c r="Q2555" t="e">
        <v>#N/A</v>
      </c>
      <c r="R2555" s="2" t="e">
        <v>#N/A</v>
      </c>
      <c r="S2555" t="e">
        <v>#N/A</v>
      </c>
      <c r="T2555" s="3" t="e">
        <v>#N/A</v>
      </c>
      <c r="U2555" s="3" t="e">
        <v>#N/A</v>
      </c>
      <c r="V2555" t="e">
        <v>#N/A</v>
      </c>
      <c r="W2555" t="e">
        <v>#N/A</v>
      </c>
      <c r="X2555" t="e">
        <v>#N/A</v>
      </c>
      <c r="Y2555" s="3" t="e">
        <v>#N/A</v>
      </c>
      <c r="Z2555" s="8" t="e">
        <v>#N/A</v>
      </c>
      <c r="AA2555" s="30" t="e">
        <v>#N/A</v>
      </c>
      <c r="AB2555" t="e">
        <v>#N/A</v>
      </c>
      <c r="AC2555" t="e">
        <v>#N/A</v>
      </c>
      <c r="AD2555" t="e">
        <v>#N/A</v>
      </c>
      <c r="AE2555" t="e">
        <v>#N/A</v>
      </c>
      <c r="AF2555" t="e">
        <v>#N/A</v>
      </c>
    </row>
    <row r="2556" spans="1:32" x14ac:dyDescent="0.25">
      <c r="A2556" t="e">
        <v>#N/A</v>
      </c>
      <c r="B2556" s="33" t="e">
        <v>#N/A</v>
      </c>
      <c r="C2556" t="e">
        <v>#N/A</v>
      </c>
      <c r="D2556" t="e">
        <v>#N/A</v>
      </c>
      <c r="E2556" s="69" t="e">
        <v>#N/A</v>
      </c>
      <c r="F2556" s="3" t="e">
        <v>#N/A</v>
      </c>
      <c r="G2556" s="3" t="e">
        <v>#N/A</v>
      </c>
      <c r="H2556" s="3" t="e">
        <v>#N/A</v>
      </c>
      <c r="I2556" s="80" t="e">
        <v>#N/A</v>
      </c>
      <c r="J2556" s="80" t="e">
        <v>#N/A</v>
      </c>
      <c r="K2556" s="85" t="e">
        <v>#N/A</v>
      </c>
      <c r="L2556" s="9" t="e">
        <v>#N/A</v>
      </c>
      <c r="M2556" s="93" t="e">
        <v>#N/A</v>
      </c>
      <c r="N2556" s="8" t="e">
        <v>#N/A</v>
      </c>
      <c r="O2556" t="e">
        <v>#N/A</v>
      </c>
      <c r="P2556" t="e">
        <v>#N/A</v>
      </c>
      <c r="Q2556" t="e">
        <v>#N/A</v>
      </c>
      <c r="R2556" s="2" t="e">
        <v>#N/A</v>
      </c>
      <c r="S2556" t="e">
        <v>#N/A</v>
      </c>
      <c r="T2556" s="3" t="e">
        <v>#N/A</v>
      </c>
      <c r="U2556" s="3" t="e">
        <v>#N/A</v>
      </c>
      <c r="V2556" t="e">
        <v>#N/A</v>
      </c>
      <c r="W2556" t="e">
        <v>#N/A</v>
      </c>
      <c r="X2556" t="e">
        <v>#N/A</v>
      </c>
      <c r="Y2556" s="3" t="e">
        <v>#N/A</v>
      </c>
      <c r="Z2556" s="8" t="e">
        <v>#N/A</v>
      </c>
      <c r="AA2556" s="30" t="e">
        <v>#N/A</v>
      </c>
      <c r="AB2556" t="e">
        <v>#N/A</v>
      </c>
      <c r="AC2556" t="e">
        <v>#N/A</v>
      </c>
      <c r="AD2556" t="e">
        <v>#N/A</v>
      </c>
      <c r="AE2556" t="e">
        <v>#N/A</v>
      </c>
      <c r="AF2556" t="e">
        <v>#N/A</v>
      </c>
    </row>
    <row r="2557" spans="1:32" x14ac:dyDescent="0.25">
      <c r="A2557" t="e">
        <v>#N/A</v>
      </c>
      <c r="B2557" s="33" t="e">
        <v>#N/A</v>
      </c>
      <c r="C2557" t="e">
        <v>#N/A</v>
      </c>
      <c r="D2557" t="e">
        <v>#N/A</v>
      </c>
      <c r="E2557" s="69" t="e">
        <v>#N/A</v>
      </c>
      <c r="F2557" s="3" t="e">
        <v>#N/A</v>
      </c>
      <c r="G2557" s="3" t="e">
        <v>#N/A</v>
      </c>
      <c r="H2557" s="3" t="e">
        <v>#N/A</v>
      </c>
      <c r="I2557" s="80" t="e">
        <v>#N/A</v>
      </c>
      <c r="J2557" s="80" t="e">
        <v>#N/A</v>
      </c>
      <c r="K2557" s="85" t="e">
        <v>#N/A</v>
      </c>
      <c r="L2557" s="9" t="e">
        <v>#N/A</v>
      </c>
      <c r="M2557" s="93" t="e">
        <v>#N/A</v>
      </c>
      <c r="N2557" s="8" t="e">
        <v>#N/A</v>
      </c>
      <c r="O2557" t="e">
        <v>#N/A</v>
      </c>
      <c r="P2557" t="e">
        <v>#N/A</v>
      </c>
      <c r="Q2557" t="e">
        <v>#N/A</v>
      </c>
      <c r="R2557" s="2" t="e">
        <v>#N/A</v>
      </c>
      <c r="S2557" t="e">
        <v>#N/A</v>
      </c>
      <c r="T2557" s="3" t="e">
        <v>#N/A</v>
      </c>
      <c r="U2557" s="3" t="e">
        <v>#N/A</v>
      </c>
      <c r="V2557" t="e">
        <v>#N/A</v>
      </c>
      <c r="W2557" t="e">
        <v>#N/A</v>
      </c>
      <c r="X2557" t="e">
        <v>#N/A</v>
      </c>
      <c r="Y2557" s="3" t="e">
        <v>#N/A</v>
      </c>
      <c r="Z2557" s="8" t="e">
        <v>#N/A</v>
      </c>
      <c r="AA2557" s="30" t="e">
        <v>#N/A</v>
      </c>
      <c r="AB2557" t="e">
        <v>#N/A</v>
      </c>
      <c r="AC2557" t="e">
        <v>#N/A</v>
      </c>
      <c r="AD2557" t="e">
        <v>#N/A</v>
      </c>
      <c r="AE2557" t="e">
        <v>#N/A</v>
      </c>
      <c r="AF2557" t="e">
        <v>#N/A</v>
      </c>
    </row>
    <row r="2558" spans="1:32" x14ac:dyDescent="0.25">
      <c r="A2558" t="e">
        <v>#N/A</v>
      </c>
      <c r="B2558" s="33" t="e">
        <v>#N/A</v>
      </c>
      <c r="C2558" t="e">
        <v>#N/A</v>
      </c>
      <c r="D2558" t="e">
        <v>#N/A</v>
      </c>
      <c r="E2558" s="69" t="e">
        <v>#N/A</v>
      </c>
      <c r="F2558" s="3" t="e">
        <v>#N/A</v>
      </c>
      <c r="G2558" s="3" t="e">
        <v>#N/A</v>
      </c>
      <c r="H2558" s="3" t="e">
        <v>#N/A</v>
      </c>
      <c r="I2558" s="80" t="e">
        <v>#N/A</v>
      </c>
      <c r="J2558" s="80" t="e">
        <v>#N/A</v>
      </c>
      <c r="K2558" s="85" t="e">
        <v>#N/A</v>
      </c>
      <c r="L2558" s="9" t="e">
        <v>#N/A</v>
      </c>
      <c r="M2558" s="93" t="e">
        <v>#N/A</v>
      </c>
      <c r="N2558" s="8" t="e">
        <v>#N/A</v>
      </c>
      <c r="O2558" t="e">
        <v>#N/A</v>
      </c>
      <c r="P2558" t="e">
        <v>#N/A</v>
      </c>
      <c r="Q2558" t="e">
        <v>#N/A</v>
      </c>
      <c r="R2558" s="2" t="e">
        <v>#N/A</v>
      </c>
      <c r="S2558" t="e">
        <v>#N/A</v>
      </c>
      <c r="T2558" s="3" t="e">
        <v>#N/A</v>
      </c>
      <c r="U2558" s="3" t="e">
        <v>#N/A</v>
      </c>
      <c r="V2558" t="e">
        <v>#N/A</v>
      </c>
      <c r="W2558" t="e">
        <v>#N/A</v>
      </c>
      <c r="X2558" t="e">
        <v>#N/A</v>
      </c>
      <c r="Y2558" s="3" t="e">
        <v>#N/A</v>
      </c>
      <c r="Z2558" s="8" t="e">
        <v>#N/A</v>
      </c>
      <c r="AA2558" s="30" t="e">
        <v>#N/A</v>
      </c>
      <c r="AB2558" t="e">
        <v>#N/A</v>
      </c>
      <c r="AC2558" t="e">
        <v>#N/A</v>
      </c>
      <c r="AD2558" t="e">
        <v>#N/A</v>
      </c>
      <c r="AE2558" t="e">
        <v>#N/A</v>
      </c>
      <c r="AF2558" t="e">
        <v>#N/A</v>
      </c>
    </row>
    <row r="2559" spans="1:32" x14ac:dyDescent="0.25">
      <c r="A2559" t="e">
        <v>#N/A</v>
      </c>
      <c r="B2559" s="33" t="e">
        <v>#N/A</v>
      </c>
      <c r="C2559" t="e">
        <v>#N/A</v>
      </c>
      <c r="D2559" t="e">
        <v>#N/A</v>
      </c>
      <c r="E2559" s="69" t="e">
        <v>#N/A</v>
      </c>
      <c r="F2559" s="3" t="e">
        <v>#N/A</v>
      </c>
      <c r="G2559" s="3" t="e">
        <v>#N/A</v>
      </c>
      <c r="H2559" s="3" t="e">
        <v>#N/A</v>
      </c>
      <c r="I2559" s="80" t="e">
        <v>#N/A</v>
      </c>
      <c r="J2559" s="80" t="e">
        <v>#N/A</v>
      </c>
      <c r="K2559" s="85" t="e">
        <v>#N/A</v>
      </c>
      <c r="L2559" s="9" t="e">
        <v>#N/A</v>
      </c>
      <c r="M2559" s="93" t="e">
        <v>#N/A</v>
      </c>
      <c r="N2559" s="8" t="e">
        <v>#N/A</v>
      </c>
      <c r="O2559" t="e">
        <v>#N/A</v>
      </c>
      <c r="P2559" t="e">
        <v>#N/A</v>
      </c>
      <c r="Q2559" t="e">
        <v>#N/A</v>
      </c>
      <c r="R2559" s="2" t="e">
        <v>#N/A</v>
      </c>
      <c r="S2559" t="e">
        <v>#N/A</v>
      </c>
      <c r="T2559" s="3" t="e">
        <v>#N/A</v>
      </c>
      <c r="U2559" s="3" t="e">
        <v>#N/A</v>
      </c>
      <c r="V2559" t="e">
        <v>#N/A</v>
      </c>
      <c r="W2559" t="e">
        <v>#N/A</v>
      </c>
      <c r="X2559" t="e">
        <v>#N/A</v>
      </c>
      <c r="Y2559" s="3" t="e">
        <v>#N/A</v>
      </c>
      <c r="Z2559" s="8" t="e">
        <v>#N/A</v>
      </c>
      <c r="AA2559" s="30" t="e">
        <v>#N/A</v>
      </c>
      <c r="AB2559" t="e">
        <v>#N/A</v>
      </c>
      <c r="AC2559" t="e">
        <v>#N/A</v>
      </c>
      <c r="AD2559" t="e">
        <v>#N/A</v>
      </c>
      <c r="AE2559" t="e">
        <v>#N/A</v>
      </c>
      <c r="AF2559" t="e">
        <v>#N/A</v>
      </c>
    </row>
    <row r="2560" spans="1:32" x14ac:dyDescent="0.25">
      <c r="A2560" t="e">
        <v>#N/A</v>
      </c>
      <c r="B2560" s="33" t="e">
        <v>#N/A</v>
      </c>
      <c r="C2560" t="e">
        <v>#N/A</v>
      </c>
      <c r="D2560" t="e">
        <v>#N/A</v>
      </c>
      <c r="E2560" s="69" t="e">
        <v>#N/A</v>
      </c>
      <c r="F2560" s="3" t="e">
        <v>#N/A</v>
      </c>
      <c r="G2560" s="3" t="e">
        <v>#N/A</v>
      </c>
      <c r="H2560" s="3" t="e">
        <v>#N/A</v>
      </c>
      <c r="I2560" s="80" t="e">
        <v>#N/A</v>
      </c>
      <c r="J2560" s="80" t="e">
        <v>#N/A</v>
      </c>
      <c r="K2560" s="85" t="e">
        <v>#N/A</v>
      </c>
      <c r="L2560" s="9" t="e">
        <v>#N/A</v>
      </c>
      <c r="M2560" s="93" t="e">
        <v>#N/A</v>
      </c>
      <c r="N2560" s="8" t="e">
        <v>#N/A</v>
      </c>
      <c r="O2560" t="e">
        <v>#N/A</v>
      </c>
      <c r="P2560" t="e">
        <v>#N/A</v>
      </c>
      <c r="Q2560" t="e">
        <v>#N/A</v>
      </c>
      <c r="R2560" s="2" t="e">
        <v>#N/A</v>
      </c>
      <c r="S2560" t="e">
        <v>#N/A</v>
      </c>
      <c r="T2560" s="3" t="e">
        <v>#N/A</v>
      </c>
      <c r="U2560" s="3" t="e">
        <v>#N/A</v>
      </c>
      <c r="V2560" t="e">
        <v>#N/A</v>
      </c>
      <c r="W2560" t="e">
        <v>#N/A</v>
      </c>
      <c r="X2560" t="e">
        <v>#N/A</v>
      </c>
      <c r="Y2560" s="3" t="e">
        <v>#N/A</v>
      </c>
      <c r="Z2560" s="8" t="e">
        <v>#N/A</v>
      </c>
      <c r="AA2560" s="30" t="e">
        <v>#N/A</v>
      </c>
      <c r="AB2560" t="e">
        <v>#N/A</v>
      </c>
      <c r="AC2560" t="e">
        <v>#N/A</v>
      </c>
      <c r="AD2560" t="e">
        <v>#N/A</v>
      </c>
      <c r="AE2560" t="e">
        <v>#N/A</v>
      </c>
      <c r="AF2560" t="e">
        <v>#N/A</v>
      </c>
    </row>
    <row r="2561" spans="1:32" x14ac:dyDescent="0.25">
      <c r="A2561" t="e">
        <v>#N/A</v>
      </c>
      <c r="B2561" s="33" t="e">
        <v>#N/A</v>
      </c>
      <c r="C2561" t="e">
        <v>#N/A</v>
      </c>
      <c r="D2561" t="e">
        <v>#N/A</v>
      </c>
      <c r="E2561" s="69" t="e">
        <v>#N/A</v>
      </c>
      <c r="F2561" s="3" t="e">
        <v>#N/A</v>
      </c>
      <c r="G2561" s="3" t="e">
        <v>#N/A</v>
      </c>
      <c r="H2561" s="3" t="e">
        <v>#N/A</v>
      </c>
      <c r="I2561" s="80" t="e">
        <v>#N/A</v>
      </c>
      <c r="J2561" s="80" t="e">
        <v>#N/A</v>
      </c>
      <c r="K2561" s="85" t="e">
        <v>#N/A</v>
      </c>
      <c r="L2561" s="9" t="e">
        <v>#N/A</v>
      </c>
      <c r="M2561" s="93" t="e">
        <v>#N/A</v>
      </c>
      <c r="N2561" s="8" t="e">
        <v>#N/A</v>
      </c>
      <c r="O2561" t="e">
        <v>#N/A</v>
      </c>
      <c r="P2561" t="e">
        <v>#N/A</v>
      </c>
      <c r="Q2561" t="e">
        <v>#N/A</v>
      </c>
      <c r="R2561" s="2" t="e">
        <v>#N/A</v>
      </c>
      <c r="S2561" t="e">
        <v>#N/A</v>
      </c>
      <c r="T2561" s="3" t="e">
        <v>#N/A</v>
      </c>
      <c r="U2561" s="3" t="e">
        <v>#N/A</v>
      </c>
      <c r="V2561" t="e">
        <v>#N/A</v>
      </c>
      <c r="W2561" t="e">
        <v>#N/A</v>
      </c>
      <c r="X2561" t="e">
        <v>#N/A</v>
      </c>
      <c r="Y2561" s="3" t="e">
        <v>#N/A</v>
      </c>
      <c r="Z2561" s="8" t="e">
        <v>#N/A</v>
      </c>
      <c r="AA2561" s="30" t="e">
        <v>#N/A</v>
      </c>
      <c r="AB2561" t="e">
        <v>#N/A</v>
      </c>
      <c r="AC2561" t="e">
        <v>#N/A</v>
      </c>
      <c r="AD2561" t="e">
        <v>#N/A</v>
      </c>
      <c r="AE2561" t="e">
        <v>#N/A</v>
      </c>
      <c r="AF2561" t="e">
        <v>#N/A</v>
      </c>
    </row>
    <row r="2562" spans="1:32" x14ac:dyDescent="0.25">
      <c r="A2562" t="e">
        <v>#N/A</v>
      </c>
      <c r="B2562" s="33" t="e">
        <v>#N/A</v>
      </c>
      <c r="C2562" t="e">
        <v>#N/A</v>
      </c>
      <c r="D2562" t="e">
        <v>#N/A</v>
      </c>
      <c r="E2562" s="69" t="e">
        <v>#N/A</v>
      </c>
      <c r="F2562" s="3" t="e">
        <v>#N/A</v>
      </c>
      <c r="G2562" s="3" t="e">
        <v>#N/A</v>
      </c>
      <c r="H2562" s="3" t="e">
        <v>#N/A</v>
      </c>
      <c r="I2562" s="80" t="e">
        <v>#N/A</v>
      </c>
      <c r="J2562" s="80" t="e">
        <v>#N/A</v>
      </c>
      <c r="K2562" s="85" t="e">
        <v>#N/A</v>
      </c>
      <c r="L2562" s="9" t="e">
        <v>#N/A</v>
      </c>
      <c r="M2562" s="93" t="e">
        <v>#N/A</v>
      </c>
      <c r="N2562" s="8" t="e">
        <v>#N/A</v>
      </c>
      <c r="O2562" t="e">
        <v>#N/A</v>
      </c>
      <c r="P2562" t="e">
        <v>#N/A</v>
      </c>
      <c r="Q2562" t="e">
        <v>#N/A</v>
      </c>
      <c r="R2562" s="2" t="e">
        <v>#N/A</v>
      </c>
      <c r="S2562" t="e">
        <v>#N/A</v>
      </c>
      <c r="T2562" s="3" t="e">
        <v>#N/A</v>
      </c>
      <c r="U2562" s="3" t="e">
        <v>#N/A</v>
      </c>
      <c r="V2562" t="e">
        <v>#N/A</v>
      </c>
      <c r="W2562" t="e">
        <v>#N/A</v>
      </c>
      <c r="X2562" t="e">
        <v>#N/A</v>
      </c>
      <c r="Y2562" s="3" t="e">
        <v>#N/A</v>
      </c>
      <c r="Z2562" s="8" t="e">
        <v>#N/A</v>
      </c>
      <c r="AA2562" s="30" t="e">
        <v>#N/A</v>
      </c>
      <c r="AB2562" t="e">
        <v>#N/A</v>
      </c>
      <c r="AC2562" t="e">
        <v>#N/A</v>
      </c>
      <c r="AD2562" t="e">
        <v>#N/A</v>
      </c>
      <c r="AE2562" t="e">
        <v>#N/A</v>
      </c>
      <c r="AF2562" t="e">
        <v>#N/A</v>
      </c>
    </row>
    <row r="2563" spans="1:32" x14ac:dyDescent="0.25">
      <c r="A2563" t="e">
        <v>#N/A</v>
      </c>
      <c r="B2563" s="33" t="e">
        <v>#N/A</v>
      </c>
      <c r="C2563" t="e">
        <v>#N/A</v>
      </c>
      <c r="D2563" t="e">
        <v>#N/A</v>
      </c>
      <c r="E2563" s="69" t="e">
        <v>#N/A</v>
      </c>
      <c r="F2563" s="3" t="e">
        <v>#N/A</v>
      </c>
      <c r="G2563" s="3" t="e">
        <v>#N/A</v>
      </c>
      <c r="H2563" s="3" t="e">
        <v>#N/A</v>
      </c>
      <c r="I2563" s="80" t="e">
        <v>#N/A</v>
      </c>
      <c r="J2563" s="80" t="e">
        <v>#N/A</v>
      </c>
      <c r="K2563" s="85" t="e">
        <v>#N/A</v>
      </c>
      <c r="L2563" s="9" t="e">
        <v>#N/A</v>
      </c>
      <c r="M2563" s="93" t="e">
        <v>#N/A</v>
      </c>
      <c r="N2563" s="8" t="e">
        <v>#N/A</v>
      </c>
      <c r="O2563" t="e">
        <v>#N/A</v>
      </c>
      <c r="P2563" t="e">
        <v>#N/A</v>
      </c>
      <c r="Q2563" t="e">
        <v>#N/A</v>
      </c>
      <c r="R2563" s="2" t="e">
        <v>#N/A</v>
      </c>
      <c r="S2563" t="e">
        <v>#N/A</v>
      </c>
      <c r="T2563" s="3" t="e">
        <v>#N/A</v>
      </c>
      <c r="U2563" s="3" t="e">
        <v>#N/A</v>
      </c>
      <c r="V2563" t="e">
        <v>#N/A</v>
      </c>
      <c r="W2563" t="e">
        <v>#N/A</v>
      </c>
      <c r="X2563" t="e">
        <v>#N/A</v>
      </c>
      <c r="Y2563" s="3" t="e">
        <v>#N/A</v>
      </c>
      <c r="Z2563" s="8" t="e">
        <v>#N/A</v>
      </c>
      <c r="AA2563" s="30" t="e">
        <v>#N/A</v>
      </c>
      <c r="AB2563" t="e">
        <v>#N/A</v>
      </c>
      <c r="AC2563" t="e">
        <v>#N/A</v>
      </c>
      <c r="AD2563" t="e">
        <v>#N/A</v>
      </c>
      <c r="AE2563" t="e">
        <v>#N/A</v>
      </c>
      <c r="AF2563" t="e">
        <v>#N/A</v>
      </c>
    </row>
    <row r="2564" spans="1:32" x14ac:dyDescent="0.25">
      <c r="A2564" t="e">
        <v>#N/A</v>
      </c>
      <c r="B2564" s="33" t="e">
        <v>#N/A</v>
      </c>
      <c r="C2564" t="e">
        <v>#N/A</v>
      </c>
      <c r="D2564" t="e">
        <v>#N/A</v>
      </c>
      <c r="E2564" s="69" t="e">
        <v>#N/A</v>
      </c>
      <c r="F2564" s="3" t="e">
        <v>#N/A</v>
      </c>
      <c r="G2564" s="3" t="e">
        <v>#N/A</v>
      </c>
      <c r="H2564" s="3" t="e">
        <v>#N/A</v>
      </c>
      <c r="I2564" s="80" t="e">
        <v>#N/A</v>
      </c>
      <c r="J2564" s="80" t="e">
        <v>#N/A</v>
      </c>
      <c r="K2564" s="85" t="e">
        <v>#N/A</v>
      </c>
      <c r="L2564" s="9" t="e">
        <v>#N/A</v>
      </c>
      <c r="M2564" s="93" t="e">
        <v>#N/A</v>
      </c>
      <c r="N2564" s="8" t="e">
        <v>#N/A</v>
      </c>
      <c r="O2564" t="e">
        <v>#N/A</v>
      </c>
      <c r="P2564" t="e">
        <v>#N/A</v>
      </c>
      <c r="Q2564" t="e">
        <v>#N/A</v>
      </c>
      <c r="R2564" s="2" t="e">
        <v>#N/A</v>
      </c>
      <c r="S2564" t="e">
        <v>#N/A</v>
      </c>
      <c r="T2564" s="3" t="e">
        <v>#N/A</v>
      </c>
      <c r="U2564" s="3" t="e">
        <v>#N/A</v>
      </c>
      <c r="V2564" t="e">
        <v>#N/A</v>
      </c>
      <c r="W2564" t="e">
        <v>#N/A</v>
      </c>
      <c r="X2564" t="e">
        <v>#N/A</v>
      </c>
      <c r="Y2564" s="3" t="e">
        <v>#N/A</v>
      </c>
      <c r="Z2564" s="8" t="e">
        <v>#N/A</v>
      </c>
      <c r="AA2564" s="30" t="e">
        <v>#N/A</v>
      </c>
      <c r="AB2564" t="e">
        <v>#N/A</v>
      </c>
      <c r="AC2564" t="e">
        <v>#N/A</v>
      </c>
      <c r="AD2564" t="e">
        <v>#N/A</v>
      </c>
      <c r="AE2564" t="e">
        <v>#N/A</v>
      </c>
      <c r="AF2564" t="e">
        <v>#N/A</v>
      </c>
    </row>
    <row r="2565" spans="1:32" x14ac:dyDescent="0.25">
      <c r="A2565" t="e">
        <v>#N/A</v>
      </c>
      <c r="B2565" s="33" t="e">
        <v>#N/A</v>
      </c>
      <c r="C2565" t="e">
        <v>#N/A</v>
      </c>
      <c r="D2565" t="e">
        <v>#N/A</v>
      </c>
      <c r="E2565" s="69" t="e">
        <v>#N/A</v>
      </c>
      <c r="F2565" s="3" t="e">
        <v>#N/A</v>
      </c>
      <c r="G2565" s="3" t="e">
        <v>#N/A</v>
      </c>
      <c r="H2565" s="3" t="e">
        <v>#N/A</v>
      </c>
      <c r="I2565" s="80" t="e">
        <v>#N/A</v>
      </c>
      <c r="J2565" s="80" t="e">
        <v>#N/A</v>
      </c>
      <c r="K2565" s="85" t="e">
        <v>#N/A</v>
      </c>
      <c r="L2565" s="9" t="e">
        <v>#N/A</v>
      </c>
      <c r="M2565" s="93" t="e">
        <v>#N/A</v>
      </c>
      <c r="N2565" s="8" t="e">
        <v>#N/A</v>
      </c>
      <c r="O2565" t="e">
        <v>#N/A</v>
      </c>
      <c r="P2565" t="e">
        <v>#N/A</v>
      </c>
      <c r="Q2565" t="e">
        <v>#N/A</v>
      </c>
      <c r="R2565" s="2" t="e">
        <v>#N/A</v>
      </c>
      <c r="S2565" t="e">
        <v>#N/A</v>
      </c>
      <c r="T2565" s="3" t="e">
        <v>#N/A</v>
      </c>
      <c r="U2565" s="3" t="e">
        <v>#N/A</v>
      </c>
      <c r="V2565" t="e">
        <v>#N/A</v>
      </c>
      <c r="W2565" t="e">
        <v>#N/A</v>
      </c>
      <c r="X2565" t="e">
        <v>#N/A</v>
      </c>
      <c r="Y2565" s="3" t="e">
        <v>#N/A</v>
      </c>
      <c r="Z2565" s="8" t="e">
        <v>#N/A</v>
      </c>
      <c r="AA2565" s="30" t="e">
        <v>#N/A</v>
      </c>
      <c r="AB2565" t="e">
        <v>#N/A</v>
      </c>
      <c r="AC2565" t="e">
        <v>#N/A</v>
      </c>
      <c r="AD2565" t="e">
        <v>#N/A</v>
      </c>
      <c r="AE2565" t="e">
        <v>#N/A</v>
      </c>
      <c r="AF2565" t="e">
        <v>#N/A</v>
      </c>
    </row>
    <row r="2566" spans="1:32" x14ac:dyDescent="0.25">
      <c r="A2566" t="e">
        <v>#N/A</v>
      </c>
      <c r="B2566" s="33" t="e">
        <v>#N/A</v>
      </c>
      <c r="C2566" t="e">
        <v>#N/A</v>
      </c>
      <c r="D2566" t="e">
        <v>#N/A</v>
      </c>
      <c r="E2566" s="69" t="e">
        <v>#N/A</v>
      </c>
      <c r="F2566" s="3" t="e">
        <v>#N/A</v>
      </c>
      <c r="G2566" s="3" t="e">
        <v>#N/A</v>
      </c>
      <c r="H2566" s="3" t="e">
        <v>#N/A</v>
      </c>
      <c r="I2566" s="80" t="e">
        <v>#N/A</v>
      </c>
      <c r="J2566" s="80" t="e">
        <v>#N/A</v>
      </c>
      <c r="K2566" s="85" t="e">
        <v>#N/A</v>
      </c>
      <c r="L2566" s="9" t="e">
        <v>#N/A</v>
      </c>
      <c r="M2566" s="93" t="e">
        <v>#N/A</v>
      </c>
      <c r="N2566" s="8" t="e">
        <v>#N/A</v>
      </c>
      <c r="O2566" t="e">
        <v>#N/A</v>
      </c>
      <c r="P2566" t="e">
        <v>#N/A</v>
      </c>
      <c r="Q2566" t="e">
        <v>#N/A</v>
      </c>
      <c r="R2566" s="2" t="e">
        <v>#N/A</v>
      </c>
      <c r="S2566" t="e">
        <v>#N/A</v>
      </c>
      <c r="T2566" s="3" t="e">
        <v>#N/A</v>
      </c>
      <c r="U2566" s="3" t="e">
        <v>#N/A</v>
      </c>
      <c r="V2566" t="e">
        <v>#N/A</v>
      </c>
      <c r="W2566" t="e">
        <v>#N/A</v>
      </c>
      <c r="X2566" t="e">
        <v>#N/A</v>
      </c>
      <c r="Y2566" s="3" t="e">
        <v>#N/A</v>
      </c>
      <c r="Z2566" s="8" t="e">
        <v>#N/A</v>
      </c>
      <c r="AA2566" s="30" t="e">
        <v>#N/A</v>
      </c>
      <c r="AB2566" t="e">
        <v>#N/A</v>
      </c>
      <c r="AC2566" t="e">
        <v>#N/A</v>
      </c>
      <c r="AD2566" t="e">
        <v>#N/A</v>
      </c>
      <c r="AE2566" t="e">
        <v>#N/A</v>
      </c>
      <c r="AF2566" t="e">
        <v>#N/A</v>
      </c>
    </row>
    <row r="2567" spans="1:32" x14ac:dyDescent="0.25">
      <c r="A2567" t="e">
        <v>#N/A</v>
      </c>
      <c r="B2567" s="33" t="e">
        <v>#N/A</v>
      </c>
      <c r="C2567" t="e">
        <v>#N/A</v>
      </c>
      <c r="D2567" t="e">
        <v>#N/A</v>
      </c>
      <c r="E2567" s="69" t="e">
        <v>#N/A</v>
      </c>
      <c r="F2567" s="3" t="e">
        <v>#N/A</v>
      </c>
      <c r="G2567" s="3" t="e">
        <v>#N/A</v>
      </c>
      <c r="H2567" s="3" t="e">
        <v>#N/A</v>
      </c>
      <c r="I2567" s="80" t="e">
        <v>#N/A</v>
      </c>
      <c r="J2567" s="80" t="e">
        <v>#N/A</v>
      </c>
      <c r="K2567" s="85" t="e">
        <v>#N/A</v>
      </c>
      <c r="L2567" s="9" t="e">
        <v>#N/A</v>
      </c>
      <c r="M2567" s="93" t="e">
        <v>#N/A</v>
      </c>
      <c r="N2567" s="8" t="e">
        <v>#N/A</v>
      </c>
      <c r="O2567" t="e">
        <v>#N/A</v>
      </c>
      <c r="P2567" t="e">
        <v>#N/A</v>
      </c>
      <c r="Q2567" t="e">
        <v>#N/A</v>
      </c>
      <c r="R2567" s="2" t="e">
        <v>#N/A</v>
      </c>
      <c r="S2567" t="e">
        <v>#N/A</v>
      </c>
      <c r="T2567" s="3" t="e">
        <v>#N/A</v>
      </c>
      <c r="U2567" s="3" t="e">
        <v>#N/A</v>
      </c>
      <c r="V2567" t="e">
        <v>#N/A</v>
      </c>
      <c r="W2567" t="e">
        <v>#N/A</v>
      </c>
      <c r="X2567" t="e">
        <v>#N/A</v>
      </c>
      <c r="Y2567" s="3" t="e">
        <v>#N/A</v>
      </c>
      <c r="Z2567" s="8" t="e">
        <v>#N/A</v>
      </c>
      <c r="AA2567" s="30" t="e">
        <v>#N/A</v>
      </c>
      <c r="AB2567" t="e">
        <v>#N/A</v>
      </c>
      <c r="AC2567" t="e">
        <v>#N/A</v>
      </c>
      <c r="AD2567" t="e">
        <v>#N/A</v>
      </c>
      <c r="AE2567" t="e">
        <v>#N/A</v>
      </c>
      <c r="AF2567" t="e">
        <v>#N/A</v>
      </c>
    </row>
    <row r="2568" spans="1:32" x14ac:dyDescent="0.25">
      <c r="A2568" t="e">
        <v>#N/A</v>
      </c>
      <c r="B2568" s="33" t="e">
        <v>#N/A</v>
      </c>
      <c r="C2568" t="e">
        <v>#N/A</v>
      </c>
      <c r="D2568" t="e">
        <v>#N/A</v>
      </c>
      <c r="E2568" s="69" t="e">
        <v>#N/A</v>
      </c>
      <c r="F2568" s="3" t="e">
        <v>#N/A</v>
      </c>
      <c r="G2568" s="3" t="e">
        <v>#N/A</v>
      </c>
      <c r="H2568" s="3" t="e">
        <v>#N/A</v>
      </c>
      <c r="I2568" s="80" t="e">
        <v>#N/A</v>
      </c>
      <c r="J2568" s="80" t="e">
        <v>#N/A</v>
      </c>
      <c r="K2568" s="85" t="e">
        <v>#N/A</v>
      </c>
      <c r="L2568" s="9" t="e">
        <v>#N/A</v>
      </c>
      <c r="M2568" s="93" t="e">
        <v>#N/A</v>
      </c>
      <c r="N2568" s="8" t="e">
        <v>#N/A</v>
      </c>
      <c r="O2568" t="e">
        <v>#N/A</v>
      </c>
      <c r="P2568" t="e">
        <v>#N/A</v>
      </c>
      <c r="Q2568" t="e">
        <v>#N/A</v>
      </c>
      <c r="R2568" s="2" t="e">
        <v>#N/A</v>
      </c>
      <c r="S2568" t="e">
        <v>#N/A</v>
      </c>
      <c r="T2568" s="3" t="e">
        <v>#N/A</v>
      </c>
      <c r="U2568" s="3" t="e">
        <v>#N/A</v>
      </c>
      <c r="V2568" t="e">
        <v>#N/A</v>
      </c>
      <c r="W2568" t="e">
        <v>#N/A</v>
      </c>
      <c r="X2568" t="e">
        <v>#N/A</v>
      </c>
      <c r="Y2568" s="3" t="e">
        <v>#N/A</v>
      </c>
      <c r="Z2568" s="8" t="e">
        <v>#N/A</v>
      </c>
      <c r="AA2568" s="30" t="e">
        <v>#N/A</v>
      </c>
      <c r="AB2568" t="e">
        <v>#N/A</v>
      </c>
      <c r="AC2568" t="e">
        <v>#N/A</v>
      </c>
      <c r="AD2568" t="e">
        <v>#N/A</v>
      </c>
      <c r="AE2568" t="e">
        <v>#N/A</v>
      </c>
      <c r="AF2568" t="e">
        <v>#N/A</v>
      </c>
    </row>
    <row r="2569" spans="1:32" x14ac:dyDescent="0.25">
      <c r="A2569" t="e">
        <v>#N/A</v>
      </c>
      <c r="B2569" s="33" t="e">
        <v>#N/A</v>
      </c>
      <c r="C2569" t="e">
        <v>#N/A</v>
      </c>
      <c r="D2569" t="e">
        <v>#N/A</v>
      </c>
      <c r="E2569" s="69" t="e">
        <v>#N/A</v>
      </c>
      <c r="F2569" s="3" t="e">
        <v>#N/A</v>
      </c>
      <c r="G2569" s="3" t="e">
        <v>#N/A</v>
      </c>
      <c r="H2569" s="3" t="e">
        <v>#N/A</v>
      </c>
      <c r="I2569" s="80" t="e">
        <v>#N/A</v>
      </c>
      <c r="J2569" s="80" t="e">
        <v>#N/A</v>
      </c>
      <c r="K2569" s="85" t="e">
        <v>#N/A</v>
      </c>
      <c r="L2569" s="9" t="e">
        <v>#N/A</v>
      </c>
      <c r="M2569" s="93" t="e">
        <v>#N/A</v>
      </c>
      <c r="N2569" s="8" t="e">
        <v>#N/A</v>
      </c>
      <c r="O2569" t="e">
        <v>#N/A</v>
      </c>
      <c r="P2569" t="e">
        <v>#N/A</v>
      </c>
      <c r="Q2569" t="e">
        <v>#N/A</v>
      </c>
      <c r="R2569" s="2" t="e">
        <v>#N/A</v>
      </c>
      <c r="S2569" t="e">
        <v>#N/A</v>
      </c>
      <c r="T2569" s="3" t="e">
        <v>#N/A</v>
      </c>
      <c r="U2569" s="3" t="e">
        <v>#N/A</v>
      </c>
      <c r="V2569" t="e">
        <v>#N/A</v>
      </c>
      <c r="W2569" t="e">
        <v>#N/A</v>
      </c>
      <c r="X2569" t="e">
        <v>#N/A</v>
      </c>
      <c r="Y2569" s="3" t="e">
        <v>#N/A</v>
      </c>
      <c r="Z2569" s="8" t="e">
        <v>#N/A</v>
      </c>
      <c r="AA2569" s="30" t="e">
        <v>#N/A</v>
      </c>
      <c r="AB2569" t="e">
        <v>#N/A</v>
      </c>
      <c r="AC2569" t="e">
        <v>#N/A</v>
      </c>
      <c r="AD2569" t="e">
        <v>#N/A</v>
      </c>
      <c r="AE2569" t="e">
        <v>#N/A</v>
      </c>
      <c r="AF2569" t="e">
        <v>#N/A</v>
      </c>
    </row>
    <row r="2570" spans="1:32" x14ac:dyDescent="0.25">
      <c r="A2570" t="e">
        <v>#N/A</v>
      </c>
      <c r="B2570" s="33" t="e">
        <v>#N/A</v>
      </c>
      <c r="C2570" t="e">
        <v>#N/A</v>
      </c>
      <c r="D2570" t="e">
        <v>#N/A</v>
      </c>
      <c r="E2570" s="69" t="e">
        <v>#N/A</v>
      </c>
      <c r="F2570" s="3" t="e">
        <v>#N/A</v>
      </c>
      <c r="G2570" s="3" t="e">
        <v>#N/A</v>
      </c>
      <c r="H2570" s="3" t="e">
        <v>#N/A</v>
      </c>
      <c r="I2570" s="80" t="e">
        <v>#N/A</v>
      </c>
      <c r="J2570" s="80" t="e">
        <v>#N/A</v>
      </c>
      <c r="K2570" s="85" t="e">
        <v>#N/A</v>
      </c>
      <c r="L2570" s="9" t="e">
        <v>#N/A</v>
      </c>
      <c r="M2570" s="93" t="e">
        <v>#N/A</v>
      </c>
      <c r="N2570" s="8" t="e">
        <v>#N/A</v>
      </c>
      <c r="O2570" t="e">
        <v>#N/A</v>
      </c>
      <c r="P2570" t="e">
        <v>#N/A</v>
      </c>
      <c r="Q2570" t="e">
        <v>#N/A</v>
      </c>
      <c r="R2570" s="2" t="e">
        <v>#N/A</v>
      </c>
      <c r="S2570" t="e">
        <v>#N/A</v>
      </c>
      <c r="T2570" s="3" t="e">
        <v>#N/A</v>
      </c>
      <c r="U2570" s="3" t="e">
        <v>#N/A</v>
      </c>
      <c r="V2570" t="e">
        <v>#N/A</v>
      </c>
      <c r="W2570" t="e">
        <v>#N/A</v>
      </c>
      <c r="X2570" t="e">
        <v>#N/A</v>
      </c>
      <c r="Y2570" s="3" t="e">
        <v>#N/A</v>
      </c>
      <c r="Z2570" s="8" t="e">
        <v>#N/A</v>
      </c>
      <c r="AA2570" s="30" t="e">
        <v>#N/A</v>
      </c>
      <c r="AB2570" t="e">
        <v>#N/A</v>
      </c>
      <c r="AC2570" t="e">
        <v>#N/A</v>
      </c>
      <c r="AD2570" t="e">
        <v>#N/A</v>
      </c>
      <c r="AE2570" t="e">
        <v>#N/A</v>
      </c>
      <c r="AF2570" t="e">
        <v>#N/A</v>
      </c>
    </row>
    <row r="2571" spans="1:32" x14ac:dyDescent="0.25">
      <c r="A2571" t="e">
        <v>#N/A</v>
      </c>
      <c r="B2571" s="33" t="e">
        <v>#N/A</v>
      </c>
      <c r="C2571" t="e">
        <v>#N/A</v>
      </c>
      <c r="D2571" t="e">
        <v>#N/A</v>
      </c>
      <c r="E2571" s="69" t="e">
        <v>#N/A</v>
      </c>
      <c r="F2571" s="3" t="e">
        <v>#N/A</v>
      </c>
      <c r="G2571" s="3" t="e">
        <v>#N/A</v>
      </c>
      <c r="H2571" s="3" t="e">
        <v>#N/A</v>
      </c>
      <c r="I2571" s="80" t="e">
        <v>#N/A</v>
      </c>
      <c r="J2571" s="80" t="e">
        <v>#N/A</v>
      </c>
      <c r="K2571" s="85" t="e">
        <v>#N/A</v>
      </c>
      <c r="L2571" s="9" t="e">
        <v>#N/A</v>
      </c>
      <c r="M2571" s="93" t="e">
        <v>#N/A</v>
      </c>
      <c r="N2571" s="8" t="e">
        <v>#N/A</v>
      </c>
      <c r="O2571" t="e">
        <v>#N/A</v>
      </c>
      <c r="P2571" t="e">
        <v>#N/A</v>
      </c>
      <c r="Q2571" t="e">
        <v>#N/A</v>
      </c>
      <c r="R2571" s="2" t="e">
        <v>#N/A</v>
      </c>
      <c r="S2571" t="e">
        <v>#N/A</v>
      </c>
      <c r="T2571" s="3" t="e">
        <v>#N/A</v>
      </c>
      <c r="U2571" s="3" t="e">
        <v>#N/A</v>
      </c>
      <c r="V2571" t="e">
        <v>#N/A</v>
      </c>
      <c r="W2571" t="e">
        <v>#N/A</v>
      </c>
      <c r="X2571" t="e">
        <v>#N/A</v>
      </c>
      <c r="Y2571" s="3" t="e">
        <v>#N/A</v>
      </c>
      <c r="Z2571" s="8" t="e">
        <v>#N/A</v>
      </c>
      <c r="AA2571" s="30" t="e">
        <v>#N/A</v>
      </c>
      <c r="AB2571" t="e">
        <v>#N/A</v>
      </c>
      <c r="AC2571" t="e">
        <v>#N/A</v>
      </c>
      <c r="AD2571" t="e">
        <v>#N/A</v>
      </c>
      <c r="AE2571" t="e">
        <v>#N/A</v>
      </c>
      <c r="AF2571" t="e">
        <v>#N/A</v>
      </c>
    </row>
    <row r="2572" spans="1:32" x14ac:dyDescent="0.25">
      <c r="A2572" t="e">
        <v>#N/A</v>
      </c>
      <c r="B2572" s="33" t="e">
        <v>#N/A</v>
      </c>
      <c r="C2572" t="e">
        <v>#N/A</v>
      </c>
      <c r="D2572" t="e">
        <v>#N/A</v>
      </c>
      <c r="E2572" s="69" t="e">
        <v>#N/A</v>
      </c>
      <c r="F2572" s="3" t="e">
        <v>#N/A</v>
      </c>
      <c r="G2572" s="3" t="e">
        <v>#N/A</v>
      </c>
      <c r="H2572" s="3" t="e">
        <v>#N/A</v>
      </c>
      <c r="I2572" s="80" t="e">
        <v>#N/A</v>
      </c>
      <c r="J2572" s="80" t="e">
        <v>#N/A</v>
      </c>
      <c r="K2572" s="85" t="e">
        <v>#N/A</v>
      </c>
      <c r="L2572" s="9" t="e">
        <v>#N/A</v>
      </c>
      <c r="M2572" s="93" t="e">
        <v>#N/A</v>
      </c>
      <c r="N2572" s="8" t="e">
        <v>#N/A</v>
      </c>
      <c r="O2572" t="e">
        <v>#N/A</v>
      </c>
      <c r="P2572" t="e">
        <v>#N/A</v>
      </c>
      <c r="Q2572" t="e">
        <v>#N/A</v>
      </c>
      <c r="R2572" s="2" t="e">
        <v>#N/A</v>
      </c>
      <c r="S2572" t="e">
        <v>#N/A</v>
      </c>
      <c r="T2572" s="3" t="e">
        <v>#N/A</v>
      </c>
      <c r="U2572" s="3" t="e">
        <v>#N/A</v>
      </c>
      <c r="V2572" t="e">
        <v>#N/A</v>
      </c>
      <c r="W2572" t="e">
        <v>#N/A</v>
      </c>
      <c r="X2572" t="e">
        <v>#N/A</v>
      </c>
      <c r="Y2572" s="3" t="e">
        <v>#N/A</v>
      </c>
      <c r="Z2572" s="8" t="e">
        <v>#N/A</v>
      </c>
      <c r="AA2572" s="30" t="e">
        <v>#N/A</v>
      </c>
      <c r="AB2572" t="e">
        <v>#N/A</v>
      </c>
      <c r="AC2572" t="e">
        <v>#N/A</v>
      </c>
      <c r="AD2572" t="e">
        <v>#N/A</v>
      </c>
      <c r="AE2572" t="e">
        <v>#N/A</v>
      </c>
      <c r="AF2572" t="e">
        <v>#N/A</v>
      </c>
    </row>
    <row r="2573" spans="1:32" x14ac:dyDescent="0.25">
      <c r="A2573" t="e">
        <v>#N/A</v>
      </c>
      <c r="B2573" s="33" t="e">
        <v>#N/A</v>
      </c>
      <c r="C2573" t="e">
        <v>#N/A</v>
      </c>
      <c r="D2573" t="e">
        <v>#N/A</v>
      </c>
      <c r="E2573" s="69" t="e">
        <v>#N/A</v>
      </c>
      <c r="F2573" s="3" t="e">
        <v>#N/A</v>
      </c>
      <c r="G2573" s="3" t="e">
        <v>#N/A</v>
      </c>
      <c r="H2573" s="3" t="e">
        <v>#N/A</v>
      </c>
      <c r="I2573" s="80" t="e">
        <v>#N/A</v>
      </c>
      <c r="J2573" s="80" t="e">
        <v>#N/A</v>
      </c>
      <c r="K2573" s="85" t="e">
        <v>#N/A</v>
      </c>
      <c r="L2573" s="9" t="e">
        <v>#N/A</v>
      </c>
      <c r="M2573" s="93" t="e">
        <v>#N/A</v>
      </c>
      <c r="N2573" s="8" t="e">
        <v>#N/A</v>
      </c>
      <c r="O2573" t="e">
        <v>#N/A</v>
      </c>
      <c r="P2573" t="e">
        <v>#N/A</v>
      </c>
      <c r="Q2573" t="e">
        <v>#N/A</v>
      </c>
      <c r="R2573" s="2" t="e">
        <v>#N/A</v>
      </c>
      <c r="S2573" t="e">
        <v>#N/A</v>
      </c>
      <c r="T2573" s="3" t="e">
        <v>#N/A</v>
      </c>
      <c r="U2573" s="3" t="e">
        <v>#N/A</v>
      </c>
      <c r="V2573" t="e">
        <v>#N/A</v>
      </c>
      <c r="W2573" t="e">
        <v>#N/A</v>
      </c>
      <c r="X2573" t="e">
        <v>#N/A</v>
      </c>
      <c r="Y2573" s="3" t="e">
        <v>#N/A</v>
      </c>
      <c r="Z2573" s="8" t="e">
        <v>#N/A</v>
      </c>
      <c r="AA2573" s="30" t="e">
        <v>#N/A</v>
      </c>
      <c r="AB2573" t="e">
        <v>#N/A</v>
      </c>
      <c r="AC2573" t="e">
        <v>#N/A</v>
      </c>
      <c r="AD2573" t="e">
        <v>#N/A</v>
      </c>
      <c r="AE2573" t="e">
        <v>#N/A</v>
      </c>
      <c r="AF2573" t="e">
        <v>#N/A</v>
      </c>
    </row>
    <row r="2574" spans="1:32" x14ac:dyDescent="0.25">
      <c r="A2574" t="e">
        <v>#N/A</v>
      </c>
      <c r="B2574" s="33" t="e">
        <v>#N/A</v>
      </c>
      <c r="C2574" t="e">
        <v>#N/A</v>
      </c>
      <c r="D2574" t="e">
        <v>#N/A</v>
      </c>
      <c r="E2574" s="69" t="e">
        <v>#N/A</v>
      </c>
      <c r="F2574" s="3" t="e">
        <v>#N/A</v>
      </c>
      <c r="G2574" s="3" t="e">
        <v>#N/A</v>
      </c>
      <c r="H2574" s="3" t="e">
        <v>#N/A</v>
      </c>
      <c r="I2574" s="80" t="e">
        <v>#N/A</v>
      </c>
      <c r="J2574" s="80" t="e">
        <v>#N/A</v>
      </c>
      <c r="K2574" s="85" t="e">
        <v>#N/A</v>
      </c>
      <c r="L2574" s="9" t="e">
        <v>#N/A</v>
      </c>
      <c r="M2574" s="93" t="e">
        <v>#N/A</v>
      </c>
      <c r="N2574" s="8" t="e">
        <v>#N/A</v>
      </c>
      <c r="O2574" t="e">
        <v>#N/A</v>
      </c>
      <c r="P2574" t="e">
        <v>#N/A</v>
      </c>
      <c r="Q2574" t="e">
        <v>#N/A</v>
      </c>
      <c r="R2574" s="2" t="e">
        <v>#N/A</v>
      </c>
      <c r="S2574" t="e">
        <v>#N/A</v>
      </c>
      <c r="T2574" s="3" t="e">
        <v>#N/A</v>
      </c>
      <c r="U2574" s="3" t="e">
        <v>#N/A</v>
      </c>
      <c r="V2574" t="e">
        <v>#N/A</v>
      </c>
      <c r="W2574" t="e">
        <v>#N/A</v>
      </c>
      <c r="X2574" t="e">
        <v>#N/A</v>
      </c>
      <c r="Y2574" s="3" t="e">
        <v>#N/A</v>
      </c>
      <c r="Z2574" s="8" t="e">
        <v>#N/A</v>
      </c>
      <c r="AA2574" s="30" t="e">
        <v>#N/A</v>
      </c>
      <c r="AB2574" t="e">
        <v>#N/A</v>
      </c>
      <c r="AC2574" t="e">
        <v>#N/A</v>
      </c>
      <c r="AD2574" t="e">
        <v>#N/A</v>
      </c>
      <c r="AE2574" t="e">
        <v>#N/A</v>
      </c>
      <c r="AF2574" t="e">
        <v>#N/A</v>
      </c>
    </row>
    <row r="2575" spans="1:32" x14ac:dyDescent="0.25">
      <c r="A2575" t="e">
        <v>#N/A</v>
      </c>
      <c r="B2575" s="33" t="e">
        <v>#N/A</v>
      </c>
      <c r="C2575" t="e">
        <v>#N/A</v>
      </c>
      <c r="D2575" t="e">
        <v>#N/A</v>
      </c>
      <c r="E2575" s="69" t="e">
        <v>#N/A</v>
      </c>
      <c r="F2575" s="3" t="e">
        <v>#N/A</v>
      </c>
      <c r="G2575" s="3" t="e">
        <v>#N/A</v>
      </c>
      <c r="H2575" s="3" t="e">
        <v>#N/A</v>
      </c>
      <c r="I2575" s="80" t="e">
        <v>#N/A</v>
      </c>
      <c r="J2575" s="80" t="e">
        <v>#N/A</v>
      </c>
      <c r="K2575" s="85" t="e">
        <v>#N/A</v>
      </c>
      <c r="L2575" s="9" t="e">
        <v>#N/A</v>
      </c>
      <c r="M2575" s="93" t="e">
        <v>#N/A</v>
      </c>
      <c r="N2575" s="8" t="e">
        <v>#N/A</v>
      </c>
      <c r="O2575" t="e">
        <v>#N/A</v>
      </c>
      <c r="P2575" t="e">
        <v>#N/A</v>
      </c>
      <c r="Q2575" t="e">
        <v>#N/A</v>
      </c>
      <c r="R2575" s="2" t="e">
        <v>#N/A</v>
      </c>
      <c r="S2575" t="e">
        <v>#N/A</v>
      </c>
      <c r="T2575" s="3" t="e">
        <v>#N/A</v>
      </c>
      <c r="U2575" s="3" t="e">
        <v>#N/A</v>
      </c>
      <c r="V2575" t="e">
        <v>#N/A</v>
      </c>
      <c r="W2575" t="e">
        <v>#N/A</v>
      </c>
      <c r="X2575" t="e">
        <v>#N/A</v>
      </c>
      <c r="Y2575" s="3" t="e">
        <v>#N/A</v>
      </c>
      <c r="Z2575" s="8" t="e">
        <v>#N/A</v>
      </c>
      <c r="AA2575" s="30" t="e">
        <v>#N/A</v>
      </c>
      <c r="AB2575" t="e">
        <v>#N/A</v>
      </c>
      <c r="AC2575" t="e">
        <v>#N/A</v>
      </c>
      <c r="AD2575" t="e">
        <v>#N/A</v>
      </c>
      <c r="AE2575" t="e">
        <v>#N/A</v>
      </c>
      <c r="AF2575" t="e">
        <v>#N/A</v>
      </c>
    </row>
    <row r="2576" spans="1:32" x14ac:dyDescent="0.25">
      <c r="A2576" t="e">
        <v>#N/A</v>
      </c>
      <c r="B2576" s="33" t="e">
        <v>#N/A</v>
      </c>
      <c r="C2576" t="e">
        <v>#N/A</v>
      </c>
      <c r="D2576" t="e">
        <v>#N/A</v>
      </c>
      <c r="E2576" s="69" t="e">
        <v>#N/A</v>
      </c>
      <c r="F2576" s="3" t="e">
        <v>#N/A</v>
      </c>
      <c r="G2576" s="3" t="e">
        <v>#N/A</v>
      </c>
      <c r="H2576" s="3" t="e">
        <v>#N/A</v>
      </c>
      <c r="I2576" s="80" t="e">
        <v>#N/A</v>
      </c>
      <c r="J2576" s="80" t="e">
        <v>#N/A</v>
      </c>
      <c r="K2576" s="85" t="e">
        <v>#N/A</v>
      </c>
      <c r="L2576" s="9" t="e">
        <v>#N/A</v>
      </c>
      <c r="M2576" s="93" t="e">
        <v>#N/A</v>
      </c>
      <c r="N2576" s="8" t="e">
        <v>#N/A</v>
      </c>
      <c r="O2576" t="e">
        <v>#N/A</v>
      </c>
      <c r="P2576" t="e">
        <v>#N/A</v>
      </c>
      <c r="Q2576" t="e">
        <v>#N/A</v>
      </c>
      <c r="R2576" s="2" t="e">
        <v>#N/A</v>
      </c>
      <c r="S2576" t="e">
        <v>#N/A</v>
      </c>
      <c r="T2576" s="3" t="e">
        <v>#N/A</v>
      </c>
      <c r="U2576" s="3" t="e">
        <v>#N/A</v>
      </c>
      <c r="V2576" t="e">
        <v>#N/A</v>
      </c>
      <c r="W2576" t="e">
        <v>#N/A</v>
      </c>
      <c r="X2576" t="e">
        <v>#N/A</v>
      </c>
      <c r="Y2576" s="3" t="e">
        <v>#N/A</v>
      </c>
      <c r="Z2576" s="8" t="e">
        <v>#N/A</v>
      </c>
      <c r="AA2576" s="30" t="e">
        <v>#N/A</v>
      </c>
      <c r="AB2576" t="e">
        <v>#N/A</v>
      </c>
      <c r="AC2576" t="e">
        <v>#N/A</v>
      </c>
      <c r="AD2576" t="e">
        <v>#N/A</v>
      </c>
      <c r="AE2576" t="e">
        <v>#N/A</v>
      </c>
      <c r="AF2576" t="e">
        <v>#N/A</v>
      </c>
    </row>
    <row r="2577" spans="1:32" x14ac:dyDescent="0.25">
      <c r="A2577" t="e">
        <v>#N/A</v>
      </c>
      <c r="B2577" s="33" t="e">
        <v>#N/A</v>
      </c>
      <c r="C2577" t="e">
        <v>#N/A</v>
      </c>
      <c r="D2577" t="e">
        <v>#N/A</v>
      </c>
      <c r="E2577" s="69" t="e">
        <v>#N/A</v>
      </c>
      <c r="F2577" s="3" t="e">
        <v>#N/A</v>
      </c>
      <c r="G2577" s="3" t="e">
        <v>#N/A</v>
      </c>
      <c r="H2577" s="3" t="e">
        <v>#N/A</v>
      </c>
      <c r="I2577" s="80" t="e">
        <v>#N/A</v>
      </c>
      <c r="J2577" s="80" t="e">
        <v>#N/A</v>
      </c>
      <c r="K2577" s="85" t="e">
        <v>#N/A</v>
      </c>
      <c r="L2577" s="9" t="e">
        <v>#N/A</v>
      </c>
      <c r="M2577" s="93" t="e">
        <v>#N/A</v>
      </c>
      <c r="N2577" s="8" t="e">
        <v>#N/A</v>
      </c>
      <c r="O2577" t="e">
        <v>#N/A</v>
      </c>
      <c r="P2577" t="e">
        <v>#N/A</v>
      </c>
      <c r="Q2577" t="e">
        <v>#N/A</v>
      </c>
      <c r="R2577" s="2" t="e">
        <v>#N/A</v>
      </c>
      <c r="S2577" t="e">
        <v>#N/A</v>
      </c>
      <c r="T2577" s="3" t="e">
        <v>#N/A</v>
      </c>
      <c r="U2577" s="3" t="e">
        <v>#N/A</v>
      </c>
      <c r="V2577" t="e">
        <v>#N/A</v>
      </c>
      <c r="W2577" t="e">
        <v>#N/A</v>
      </c>
      <c r="X2577" t="e">
        <v>#N/A</v>
      </c>
      <c r="Y2577" s="3" t="e">
        <v>#N/A</v>
      </c>
      <c r="Z2577" s="8" t="e">
        <v>#N/A</v>
      </c>
      <c r="AA2577" s="30" t="e">
        <v>#N/A</v>
      </c>
      <c r="AB2577" t="e">
        <v>#N/A</v>
      </c>
      <c r="AC2577" t="e">
        <v>#N/A</v>
      </c>
      <c r="AD2577" t="e">
        <v>#N/A</v>
      </c>
      <c r="AE2577" t="e">
        <v>#N/A</v>
      </c>
      <c r="AF2577" t="e">
        <v>#N/A</v>
      </c>
    </row>
    <row r="2578" spans="1:32" x14ac:dyDescent="0.25">
      <c r="A2578" t="e">
        <v>#N/A</v>
      </c>
      <c r="B2578" s="33" t="e">
        <v>#N/A</v>
      </c>
      <c r="C2578" t="e">
        <v>#N/A</v>
      </c>
      <c r="D2578" t="e">
        <v>#N/A</v>
      </c>
      <c r="E2578" s="69" t="e">
        <v>#N/A</v>
      </c>
      <c r="F2578" s="3" t="e">
        <v>#N/A</v>
      </c>
      <c r="G2578" s="3" t="e">
        <v>#N/A</v>
      </c>
      <c r="H2578" s="3" t="e">
        <v>#N/A</v>
      </c>
      <c r="I2578" s="80" t="e">
        <v>#N/A</v>
      </c>
      <c r="J2578" s="80" t="e">
        <v>#N/A</v>
      </c>
      <c r="K2578" s="85" t="e">
        <v>#N/A</v>
      </c>
      <c r="L2578" s="9" t="e">
        <v>#N/A</v>
      </c>
      <c r="M2578" s="93" t="e">
        <v>#N/A</v>
      </c>
      <c r="N2578" s="8" t="e">
        <v>#N/A</v>
      </c>
      <c r="O2578" t="e">
        <v>#N/A</v>
      </c>
      <c r="P2578" t="e">
        <v>#N/A</v>
      </c>
      <c r="Q2578" t="e">
        <v>#N/A</v>
      </c>
      <c r="R2578" s="2" t="e">
        <v>#N/A</v>
      </c>
      <c r="S2578" t="e">
        <v>#N/A</v>
      </c>
      <c r="T2578" s="3" t="e">
        <v>#N/A</v>
      </c>
      <c r="U2578" s="3" t="e">
        <v>#N/A</v>
      </c>
      <c r="V2578" t="e">
        <v>#N/A</v>
      </c>
      <c r="W2578" t="e">
        <v>#N/A</v>
      </c>
      <c r="X2578" t="e">
        <v>#N/A</v>
      </c>
      <c r="Y2578" s="3" t="e">
        <v>#N/A</v>
      </c>
      <c r="Z2578" s="8" t="e">
        <v>#N/A</v>
      </c>
      <c r="AA2578" s="30" t="e">
        <v>#N/A</v>
      </c>
      <c r="AB2578" t="e">
        <v>#N/A</v>
      </c>
      <c r="AC2578" t="e">
        <v>#N/A</v>
      </c>
      <c r="AD2578" t="e">
        <v>#N/A</v>
      </c>
      <c r="AE2578" t="e">
        <v>#N/A</v>
      </c>
      <c r="AF2578" t="e">
        <v>#N/A</v>
      </c>
    </row>
    <row r="2579" spans="1:32" x14ac:dyDescent="0.25">
      <c r="A2579" t="e">
        <v>#N/A</v>
      </c>
      <c r="B2579" s="33" t="e">
        <v>#N/A</v>
      </c>
      <c r="C2579" t="e">
        <v>#N/A</v>
      </c>
      <c r="D2579" t="e">
        <v>#N/A</v>
      </c>
      <c r="E2579" s="69" t="e">
        <v>#N/A</v>
      </c>
      <c r="F2579" s="3" t="e">
        <v>#N/A</v>
      </c>
      <c r="G2579" s="3" t="e">
        <v>#N/A</v>
      </c>
      <c r="H2579" s="3" t="e">
        <v>#N/A</v>
      </c>
      <c r="I2579" s="80" t="e">
        <v>#N/A</v>
      </c>
      <c r="J2579" s="80" t="e">
        <v>#N/A</v>
      </c>
      <c r="K2579" s="85" t="e">
        <v>#N/A</v>
      </c>
      <c r="L2579" s="9" t="e">
        <v>#N/A</v>
      </c>
      <c r="M2579" s="93" t="e">
        <v>#N/A</v>
      </c>
      <c r="N2579" s="8" t="e">
        <v>#N/A</v>
      </c>
      <c r="O2579" t="e">
        <v>#N/A</v>
      </c>
      <c r="P2579" t="e">
        <v>#N/A</v>
      </c>
      <c r="Q2579" t="e">
        <v>#N/A</v>
      </c>
      <c r="R2579" s="2" t="e">
        <v>#N/A</v>
      </c>
      <c r="S2579" t="e">
        <v>#N/A</v>
      </c>
      <c r="T2579" s="3" t="e">
        <v>#N/A</v>
      </c>
      <c r="U2579" s="3" t="e">
        <v>#N/A</v>
      </c>
      <c r="V2579" t="e">
        <v>#N/A</v>
      </c>
      <c r="W2579" t="e">
        <v>#N/A</v>
      </c>
      <c r="X2579" t="e">
        <v>#N/A</v>
      </c>
      <c r="Y2579" s="3" t="e">
        <v>#N/A</v>
      </c>
      <c r="Z2579" s="8" t="e">
        <v>#N/A</v>
      </c>
      <c r="AA2579" s="30" t="e">
        <v>#N/A</v>
      </c>
      <c r="AB2579" t="e">
        <v>#N/A</v>
      </c>
      <c r="AC2579" t="e">
        <v>#N/A</v>
      </c>
      <c r="AD2579" t="e">
        <v>#N/A</v>
      </c>
      <c r="AE2579" t="e">
        <v>#N/A</v>
      </c>
      <c r="AF2579" t="e">
        <v>#N/A</v>
      </c>
    </row>
    <row r="2580" spans="1:32" x14ac:dyDescent="0.25">
      <c r="A2580" t="e">
        <v>#N/A</v>
      </c>
      <c r="B2580" s="33" t="e">
        <v>#N/A</v>
      </c>
      <c r="C2580" t="e">
        <v>#N/A</v>
      </c>
      <c r="D2580" t="e">
        <v>#N/A</v>
      </c>
      <c r="E2580" s="69" t="e">
        <v>#N/A</v>
      </c>
      <c r="F2580" s="3" t="e">
        <v>#N/A</v>
      </c>
      <c r="G2580" s="3" t="e">
        <v>#N/A</v>
      </c>
      <c r="H2580" s="3" t="e">
        <v>#N/A</v>
      </c>
      <c r="I2580" s="80" t="e">
        <v>#N/A</v>
      </c>
      <c r="J2580" s="80" t="e">
        <v>#N/A</v>
      </c>
      <c r="K2580" s="85" t="e">
        <v>#N/A</v>
      </c>
      <c r="L2580" s="9" t="e">
        <v>#N/A</v>
      </c>
      <c r="M2580" s="93" t="e">
        <v>#N/A</v>
      </c>
      <c r="N2580" s="8" t="e">
        <v>#N/A</v>
      </c>
      <c r="O2580" t="e">
        <v>#N/A</v>
      </c>
      <c r="P2580" t="e">
        <v>#N/A</v>
      </c>
      <c r="Q2580" t="e">
        <v>#N/A</v>
      </c>
      <c r="R2580" s="2" t="e">
        <v>#N/A</v>
      </c>
      <c r="S2580" t="e">
        <v>#N/A</v>
      </c>
      <c r="T2580" s="3" t="e">
        <v>#N/A</v>
      </c>
      <c r="U2580" s="3" t="e">
        <v>#N/A</v>
      </c>
      <c r="V2580" t="e">
        <v>#N/A</v>
      </c>
      <c r="W2580" t="e">
        <v>#N/A</v>
      </c>
      <c r="X2580" t="e">
        <v>#N/A</v>
      </c>
      <c r="Y2580" s="3" t="e">
        <v>#N/A</v>
      </c>
      <c r="Z2580" s="8" t="e">
        <v>#N/A</v>
      </c>
      <c r="AA2580" s="30" t="e">
        <v>#N/A</v>
      </c>
      <c r="AB2580" t="e">
        <v>#N/A</v>
      </c>
      <c r="AC2580" t="e">
        <v>#N/A</v>
      </c>
      <c r="AD2580" t="e">
        <v>#N/A</v>
      </c>
      <c r="AE2580" t="e">
        <v>#N/A</v>
      </c>
      <c r="AF2580" t="e">
        <v>#N/A</v>
      </c>
    </row>
    <row r="2581" spans="1:32" x14ac:dyDescent="0.25">
      <c r="A2581" t="e">
        <v>#N/A</v>
      </c>
      <c r="B2581" s="33" t="e">
        <v>#N/A</v>
      </c>
      <c r="C2581" t="e">
        <v>#N/A</v>
      </c>
      <c r="D2581" t="e">
        <v>#N/A</v>
      </c>
      <c r="E2581" s="69" t="e">
        <v>#N/A</v>
      </c>
      <c r="F2581" s="3" t="e">
        <v>#N/A</v>
      </c>
      <c r="G2581" s="3" t="e">
        <v>#N/A</v>
      </c>
      <c r="H2581" s="3" t="e">
        <v>#N/A</v>
      </c>
      <c r="I2581" s="80" t="e">
        <v>#N/A</v>
      </c>
      <c r="J2581" s="80" t="e">
        <v>#N/A</v>
      </c>
      <c r="K2581" s="85" t="e">
        <v>#N/A</v>
      </c>
      <c r="L2581" s="9" t="e">
        <v>#N/A</v>
      </c>
      <c r="M2581" s="93" t="e">
        <v>#N/A</v>
      </c>
      <c r="N2581" s="8" t="e">
        <v>#N/A</v>
      </c>
      <c r="O2581" t="e">
        <v>#N/A</v>
      </c>
      <c r="P2581" t="e">
        <v>#N/A</v>
      </c>
      <c r="Q2581" t="e">
        <v>#N/A</v>
      </c>
      <c r="R2581" s="2" t="e">
        <v>#N/A</v>
      </c>
      <c r="S2581" t="e">
        <v>#N/A</v>
      </c>
      <c r="T2581" s="3" t="e">
        <v>#N/A</v>
      </c>
      <c r="U2581" s="3" t="e">
        <v>#N/A</v>
      </c>
      <c r="V2581" t="e">
        <v>#N/A</v>
      </c>
      <c r="W2581" t="e">
        <v>#N/A</v>
      </c>
      <c r="X2581" t="e">
        <v>#N/A</v>
      </c>
      <c r="Y2581" s="3" t="e">
        <v>#N/A</v>
      </c>
      <c r="Z2581" s="8" t="e">
        <v>#N/A</v>
      </c>
      <c r="AA2581" s="30" t="e">
        <v>#N/A</v>
      </c>
      <c r="AB2581" t="e">
        <v>#N/A</v>
      </c>
      <c r="AC2581" t="e">
        <v>#N/A</v>
      </c>
      <c r="AD2581" t="e">
        <v>#N/A</v>
      </c>
      <c r="AE2581" t="e">
        <v>#N/A</v>
      </c>
      <c r="AF2581" t="e">
        <v>#N/A</v>
      </c>
    </row>
    <row r="2582" spans="1:32" x14ac:dyDescent="0.25">
      <c r="A2582" t="e">
        <v>#N/A</v>
      </c>
      <c r="B2582" s="33" t="e">
        <v>#N/A</v>
      </c>
      <c r="C2582" t="e">
        <v>#N/A</v>
      </c>
      <c r="D2582" t="e">
        <v>#N/A</v>
      </c>
      <c r="E2582" s="69" t="e">
        <v>#N/A</v>
      </c>
      <c r="F2582" s="3" t="e">
        <v>#N/A</v>
      </c>
      <c r="G2582" s="3" t="e">
        <v>#N/A</v>
      </c>
      <c r="H2582" s="3" t="e">
        <v>#N/A</v>
      </c>
      <c r="I2582" s="80" t="e">
        <v>#N/A</v>
      </c>
      <c r="J2582" s="80" t="e">
        <v>#N/A</v>
      </c>
      <c r="K2582" s="85" t="e">
        <v>#N/A</v>
      </c>
      <c r="L2582" s="9" t="e">
        <v>#N/A</v>
      </c>
      <c r="M2582" s="93" t="e">
        <v>#N/A</v>
      </c>
      <c r="N2582" s="8" t="e">
        <v>#N/A</v>
      </c>
      <c r="O2582" t="e">
        <v>#N/A</v>
      </c>
      <c r="P2582" t="e">
        <v>#N/A</v>
      </c>
      <c r="Q2582" t="e">
        <v>#N/A</v>
      </c>
      <c r="R2582" s="2" t="e">
        <v>#N/A</v>
      </c>
      <c r="S2582" t="e">
        <v>#N/A</v>
      </c>
      <c r="T2582" s="3" t="e">
        <v>#N/A</v>
      </c>
      <c r="U2582" s="3" t="e">
        <v>#N/A</v>
      </c>
      <c r="V2582" t="e">
        <v>#N/A</v>
      </c>
      <c r="W2582" t="e">
        <v>#N/A</v>
      </c>
      <c r="X2582" t="e">
        <v>#N/A</v>
      </c>
      <c r="Y2582" s="3" t="e">
        <v>#N/A</v>
      </c>
      <c r="Z2582" s="8" t="e">
        <v>#N/A</v>
      </c>
      <c r="AA2582" s="30" t="e">
        <v>#N/A</v>
      </c>
      <c r="AB2582" t="e">
        <v>#N/A</v>
      </c>
      <c r="AC2582" t="e">
        <v>#N/A</v>
      </c>
      <c r="AD2582" t="e">
        <v>#N/A</v>
      </c>
      <c r="AE2582" t="e">
        <v>#N/A</v>
      </c>
      <c r="AF2582" t="e">
        <v>#N/A</v>
      </c>
    </row>
    <row r="2583" spans="1:32" x14ac:dyDescent="0.25">
      <c r="A2583" t="e">
        <v>#N/A</v>
      </c>
      <c r="B2583" s="33" t="e">
        <v>#N/A</v>
      </c>
      <c r="C2583" t="e">
        <v>#N/A</v>
      </c>
      <c r="D2583" t="e">
        <v>#N/A</v>
      </c>
      <c r="E2583" s="69" t="e">
        <v>#N/A</v>
      </c>
      <c r="F2583" s="3" t="e">
        <v>#N/A</v>
      </c>
      <c r="G2583" s="3" t="e">
        <v>#N/A</v>
      </c>
      <c r="H2583" s="3" t="e">
        <v>#N/A</v>
      </c>
      <c r="I2583" s="80" t="e">
        <v>#N/A</v>
      </c>
      <c r="J2583" s="80" t="e">
        <v>#N/A</v>
      </c>
      <c r="K2583" s="85" t="e">
        <v>#N/A</v>
      </c>
      <c r="L2583" s="9" t="e">
        <v>#N/A</v>
      </c>
      <c r="M2583" s="93" t="e">
        <v>#N/A</v>
      </c>
      <c r="N2583" s="8" t="e">
        <v>#N/A</v>
      </c>
      <c r="O2583" t="e">
        <v>#N/A</v>
      </c>
      <c r="P2583" t="e">
        <v>#N/A</v>
      </c>
      <c r="Q2583" t="e">
        <v>#N/A</v>
      </c>
      <c r="R2583" s="2" t="e">
        <v>#N/A</v>
      </c>
      <c r="S2583" t="e">
        <v>#N/A</v>
      </c>
      <c r="T2583" s="3" t="e">
        <v>#N/A</v>
      </c>
      <c r="U2583" s="3" t="e">
        <v>#N/A</v>
      </c>
      <c r="V2583" t="e">
        <v>#N/A</v>
      </c>
      <c r="W2583" t="e">
        <v>#N/A</v>
      </c>
      <c r="X2583" t="e">
        <v>#N/A</v>
      </c>
      <c r="Y2583" s="3" t="e">
        <v>#N/A</v>
      </c>
      <c r="Z2583" s="8" t="e">
        <v>#N/A</v>
      </c>
      <c r="AA2583" s="30" t="e">
        <v>#N/A</v>
      </c>
      <c r="AB2583" t="e">
        <v>#N/A</v>
      </c>
      <c r="AC2583" t="e">
        <v>#N/A</v>
      </c>
      <c r="AD2583" t="e">
        <v>#N/A</v>
      </c>
      <c r="AE2583" t="e">
        <v>#N/A</v>
      </c>
      <c r="AF2583" t="e">
        <v>#N/A</v>
      </c>
    </row>
    <row r="2584" spans="1:32" x14ac:dyDescent="0.25">
      <c r="A2584" t="e">
        <v>#N/A</v>
      </c>
      <c r="B2584" s="33" t="e">
        <v>#N/A</v>
      </c>
      <c r="C2584" t="e">
        <v>#N/A</v>
      </c>
      <c r="D2584" t="e">
        <v>#N/A</v>
      </c>
      <c r="E2584" s="69" t="e">
        <v>#N/A</v>
      </c>
      <c r="F2584" s="3" t="e">
        <v>#N/A</v>
      </c>
      <c r="G2584" s="3" t="e">
        <v>#N/A</v>
      </c>
      <c r="H2584" s="3" t="e">
        <v>#N/A</v>
      </c>
      <c r="I2584" s="80" t="e">
        <v>#N/A</v>
      </c>
      <c r="J2584" s="80" t="e">
        <v>#N/A</v>
      </c>
      <c r="K2584" s="85" t="e">
        <v>#N/A</v>
      </c>
      <c r="L2584" s="9" t="e">
        <v>#N/A</v>
      </c>
      <c r="M2584" s="93" t="e">
        <v>#N/A</v>
      </c>
      <c r="N2584" s="8" t="e">
        <v>#N/A</v>
      </c>
      <c r="O2584" t="e">
        <v>#N/A</v>
      </c>
      <c r="P2584" t="e">
        <v>#N/A</v>
      </c>
      <c r="Q2584" t="e">
        <v>#N/A</v>
      </c>
      <c r="R2584" s="2" t="e">
        <v>#N/A</v>
      </c>
      <c r="S2584" t="e">
        <v>#N/A</v>
      </c>
      <c r="T2584" s="3" t="e">
        <v>#N/A</v>
      </c>
      <c r="U2584" s="3" t="e">
        <v>#N/A</v>
      </c>
      <c r="V2584" t="e">
        <v>#N/A</v>
      </c>
      <c r="W2584" t="e">
        <v>#N/A</v>
      </c>
      <c r="X2584" t="e">
        <v>#N/A</v>
      </c>
      <c r="Y2584" s="3" t="e">
        <v>#N/A</v>
      </c>
      <c r="Z2584" s="8" t="e">
        <v>#N/A</v>
      </c>
      <c r="AA2584" s="30" t="e">
        <v>#N/A</v>
      </c>
      <c r="AB2584" t="e">
        <v>#N/A</v>
      </c>
      <c r="AC2584" t="e">
        <v>#N/A</v>
      </c>
      <c r="AD2584" t="e">
        <v>#N/A</v>
      </c>
      <c r="AE2584" t="e">
        <v>#N/A</v>
      </c>
      <c r="AF2584" t="e">
        <v>#N/A</v>
      </c>
    </row>
    <row r="2585" spans="1:32" x14ac:dyDescent="0.25">
      <c r="A2585" t="e">
        <v>#N/A</v>
      </c>
      <c r="B2585" s="33" t="e">
        <v>#N/A</v>
      </c>
      <c r="C2585" t="e">
        <v>#N/A</v>
      </c>
      <c r="D2585" t="e">
        <v>#N/A</v>
      </c>
      <c r="E2585" s="69" t="e">
        <v>#N/A</v>
      </c>
      <c r="F2585" s="3" t="e">
        <v>#N/A</v>
      </c>
      <c r="G2585" s="3" t="e">
        <v>#N/A</v>
      </c>
      <c r="H2585" s="3" t="e">
        <v>#N/A</v>
      </c>
      <c r="I2585" s="80" t="e">
        <v>#N/A</v>
      </c>
      <c r="J2585" s="80" t="e">
        <v>#N/A</v>
      </c>
      <c r="K2585" s="85" t="e">
        <v>#N/A</v>
      </c>
      <c r="L2585" s="9" t="e">
        <v>#N/A</v>
      </c>
      <c r="M2585" s="93" t="e">
        <v>#N/A</v>
      </c>
      <c r="N2585" s="8" t="e">
        <v>#N/A</v>
      </c>
      <c r="O2585" t="e">
        <v>#N/A</v>
      </c>
      <c r="P2585" t="e">
        <v>#N/A</v>
      </c>
      <c r="Q2585" t="e">
        <v>#N/A</v>
      </c>
      <c r="R2585" s="2" t="e">
        <v>#N/A</v>
      </c>
      <c r="S2585" t="e">
        <v>#N/A</v>
      </c>
      <c r="T2585" s="3" t="e">
        <v>#N/A</v>
      </c>
      <c r="U2585" s="3" t="e">
        <v>#N/A</v>
      </c>
      <c r="V2585" t="e">
        <v>#N/A</v>
      </c>
      <c r="W2585" t="e">
        <v>#N/A</v>
      </c>
      <c r="X2585" t="e">
        <v>#N/A</v>
      </c>
      <c r="Y2585" s="3" t="e">
        <v>#N/A</v>
      </c>
      <c r="Z2585" s="8" t="e">
        <v>#N/A</v>
      </c>
      <c r="AA2585" s="30" t="e">
        <v>#N/A</v>
      </c>
      <c r="AB2585" t="e">
        <v>#N/A</v>
      </c>
      <c r="AC2585" t="e">
        <v>#N/A</v>
      </c>
      <c r="AD2585" t="e">
        <v>#N/A</v>
      </c>
      <c r="AE2585" t="e">
        <v>#N/A</v>
      </c>
      <c r="AF2585" t="e">
        <v>#N/A</v>
      </c>
    </row>
    <row r="2586" spans="1:32" x14ac:dyDescent="0.25">
      <c r="A2586" t="e">
        <v>#N/A</v>
      </c>
      <c r="B2586" s="33" t="e">
        <v>#N/A</v>
      </c>
      <c r="C2586" t="e">
        <v>#N/A</v>
      </c>
      <c r="D2586" t="e">
        <v>#N/A</v>
      </c>
      <c r="E2586" s="69" t="e">
        <v>#N/A</v>
      </c>
      <c r="F2586" s="3" t="e">
        <v>#N/A</v>
      </c>
      <c r="G2586" s="3" t="e">
        <v>#N/A</v>
      </c>
      <c r="H2586" s="3" t="e">
        <v>#N/A</v>
      </c>
      <c r="I2586" s="80" t="e">
        <v>#N/A</v>
      </c>
      <c r="J2586" s="80" t="e">
        <v>#N/A</v>
      </c>
      <c r="K2586" s="85" t="e">
        <v>#N/A</v>
      </c>
      <c r="L2586" s="9" t="e">
        <v>#N/A</v>
      </c>
      <c r="M2586" s="93" t="e">
        <v>#N/A</v>
      </c>
      <c r="N2586" s="8" t="e">
        <v>#N/A</v>
      </c>
      <c r="O2586" t="e">
        <v>#N/A</v>
      </c>
      <c r="P2586" t="e">
        <v>#N/A</v>
      </c>
      <c r="Q2586" t="e">
        <v>#N/A</v>
      </c>
      <c r="R2586" s="2" t="e">
        <v>#N/A</v>
      </c>
      <c r="S2586" t="e">
        <v>#N/A</v>
      </c>
      <c r="T2586" s="3" t="e">
        <v>#N/A</v>
      </c>
      <c r="U2586" s="3" t="e">
        <v>#N/A</v>
      </c>
      <c r="V2586" t="e">
        <v>#N/A</v>
      </c>
      <c r="W2586" t="e">
        <v>#N/A</v>
      </c>
      <c r="X2586" t="e">
        <v>#N/A</v>
      </c>
      <c r="Y2586" s="3" t="e">
        <v>#N/A</v>
      </c>
      <c r="Z2586" s="8" t="e">
        <v>#N/A</v>
      </c>
      <c r="AA2586" s="30" t="e">
        <v>#N/A</v>
      </c>
      <c r="AB2586" t="e">
        <v>#N/A</v>
      </c>
      <c r="AC2586" t="e">
        <v>#N/A</v>
      </c>
      <c r="AD2586" t="e">
        <v>#N/A</v>
      </c>
      <c r="AE2586" t="e">
        <v>#N/A</v>
      </c>
      <c r="AF2586" t="e">
        <v>#N/A</v>
      </c>
    </row>
    <row r="2587" spans="1:32" x14ac:dyDescent="0.25">
      <c r="A2587" t="e">
        <v>#N/A</v>
      </c>
      <c r="B2587" s="33" t="e">
        <v>#N/A</v>
      </c>
      <c r="C2587" t="e">
        <v>#N/A</v>
      </c>
      <c r="D2587" t="e">
        <v>#N/A</v>
      </c>
      <c r="E2587" s="69" t="e">
        <v>#N/A</v>
      </c>
      <c r="F2587" s="3" t="e">
        <v>#N/A</v>
      </c>
      <c r="G2587" s="3" t="e">
        <v>#N/A</v>
      </c>
      <c r="H2587" s="3" t="e">
        <v>#N/A</v>
      </c>
      <c r="I2587" s="80" t="e">
        <v>#N/A</v>
      </c>
      <c r="J2587" s="80" t="e">
        <v>#N/A</v>
      </c>
      <c r="K2587" s="85" t="e">
        <v>#N/A</v>
      </c>
      <c r="L2587" s="9" t="e">
        <v>#N/A</v>
      </c>
      <c r="M2587" s="93" t="e">
        <v>#N/A</v>
      </c>
      <c r="N2587" s="8" t="e">
        <v>#N/A</v>
      </c>
      <c r="O2587" t="e">
        <v>#N/A</v>
      </c>
      <c r="P2587" t="e">
        <v>#N/A</v>
      </c>
      <c r="Q2587" t="e">
        <v>#N/A</v>
      </c>
      <c r="R2587" s="2" t="e">
        <v>#N/A</v>
      </c>
      <c r="S2587" t="e">
        <v>#N/A</v>
      </c>
      <c r="T2587" s="3" t="e">
        <v>#N/A</v>
      </c>
      <c r="U2587" s="3" t="e">
        <v>#N/A</v>
      </c>
      <c r="V2587" t="e">
        <v>#N/A</v>
      </c>
      <c r="W2587" t="e">
        <v>#N/A</v>
      </c>
      <c r="X2587" t="e">
        <v>#N/A</v>
      </c>
      <c r="Y2587" s="3" t="e">
        <v>#N/A</v>
      </c>
      <c r="Z2587" s="8" t="e">
        <v>#N/A</v>
      </c>
      <c r="AA2587" s="30" t="e">
        <v>#N/A</v>
      </c>
      <c r="AB2587" t="e">
        <v>#N/A</v>
      </c>
      <c r="AC2587" t="e">
        <v>#N/A</v>
      </c>
      <c r="AD2587" t="e">
        <v>#N/A</v>
      </c>
      <c r="AE2587" t="e">
        <v>#N/A</v>
      </c>
      <c r="AF2587" t="e">
        <v>#N/A</v>
      </c>
    </row>
    <row r="2588" spans="1:32" x14ac:dyDescent="0.25">
      <c r="A2588" t="e">
        <v>#N/A</v>
      </c>
      <c r="B2588" s="33" t="e">
        <v>#N/A</v>
      </c>
      <c r="C2588" t="e">
        <v>#N/A</v>
      </c>
      <c r="D2588" t="e">
        <v>#N/A</v>
      </c>
      <c r="E2588" s="69" t="e">
        <v>#N/A</v>
      </c>
      <c r="F2588" s="3" t="e">
        <v>#N/A</v>
      </c>
      <c r="G2588" s="3" t="e">
        <v>#N/A</v>
      </c>
      <c r="H2588" s="3" t="e">
        <v>#N/A</v>
      </c>
      <c r="I2588" s="80" t="e">
        <v>#N/A</v>
      </c>
      <c r="J2588" s="80" t="e">
        <v>#N/A</v>
      </c>
      <c r="K2588" s="85" t="e">
        <v>#N/A</v>
      </c>
      <c r="L2588" s="9" t="e">
        <v>#N/A</v>
      </c>
      <c r="M2588" s="93" t="e">
        <v>#N/A</v>
      </c>
      <c r="N2588" s="8" t="e">
        <v>#N/A</v>
      </c>
      <c r="O2588" t="e">
        <v>#N/A</v>
      </c>
      <c r="P2588" t="e">
        <v>#N/A</v>
      </c>
      <c r="Q2588" t="e">
        <v>#N/A</v>
      </c>
      <c r="R2588" s="2" t="e">
        <v>#N/A</v>
      </c>
      <c r="S2588" t="e">
        <v>#N/A</v>
      </c>
      <c r="T2588" s="3" t="e">
        <v>#N/A</v>
      </c>
      <c r="U2588" s="3" t="e">
        <v>#N/A</v>
      </c>
      <c r="V2588" t="e">
        <v>#N/A</v>
      </c>
      <c r="W2588" t="e">
        <v>#N/A</v>
      </c>
      <c r="X2588" t="e">
        <v>#N/A</v>
      </c>
      <c r="Y2588" s="3" t="e">
        <v>#N/A</v>
      </c>
      <c r="Z2588" s="8" t="e">
        <v>#N/A</v>
      </c>
      <c r="AA2588" s="30" t="e">
        <v>#N/A</v>
      </c>
      <c r="AB2588" t="e">
        <v>#N/A</v>
      </c>
      <c r="AC2588" t="e">
        <v>#N/A</v>
      </c>
      <c r="AD2588" t="e">
        <v>#N/A</v>
      </c>
      <c r="AE2588" t="e">
        <v>#N/A</v>
      </c>
      <c r="AF2588" t="e">
        <v>#N/A</v>
      </c>
    </row>
    <row r="2589" spans="1:32" x14ac:dyDescent="0.25">
      <c r="A2589" t="e">
        <v>#N/A</v>
      </c>
      <c r="B2589" s="33" t="e">
        <v>#N/A</v>
      </c>
      <c r="C2589" t="e">
        <v>#N/A</v>
      </c>
      <c r="D2589" t="e">
        <v>#N/A</v>
      </c>
      <c r="E2589" s="69" t="e">
        <v>#N/A</v>
      </c>
      <c r="F2589" s="3" t="e">
        <v>#N/A</v>
      </c>
      <c r="G2589" s="3" t="e">
        <v>#N/A</v>
      </c>
      <c r="H2589" s="3" t="e">
        <v>#N/A</v>
      </c>
      <c r="I2589" s="80" t="e">
        <v>#N/A</v>
      </c>
      <c r="J2589" s="80" t="e">
        <v>#N/A</v>
      </c>
      <c r="K2589" s="85" t="e">
        <v>#N/A</v>
      </c>
      <c r="L2589" s="9" t="e">
        <v>#N/A</v>
      </c>
      <c r="M2589" s="93" t="e">
        <v>#N/A</v>
      </c>
      <c r="N2589" s="8" t="e">
        <v>#N/A</v>
      </c>
      <c r="O2589" t="e">
        <v>#N/A</v>
      </c>
      <c r="P2589" t="e">
        <v>#N/A</v>
      </c>
      <c r="Q2589" t="e">
        <v>#N/A</v>
      </c>
      <c r="R2589" s="2" t="e">
        <v>#N/A</v>
      </c>
      <c r="S2589" t="e">
        <v>#N/A</v>
      </c>
      <c r="T2589" s="3" t="e">
        <v>#N/A</v>
      </c>
      <c r="U2589" s="3" t="e">
        <v>#N/A</v>
      </c>
      <c r="V2589" t="e">
        <v>#N/A</v>
      </c>
      <c r="W2589" t="e">
        <v>#N/A</v>
      </c>
      <c r="X2589" t="e">
        <v>#N/A</v>
      </c>
      <c r="Y2589" s="3" t="e">
        <v>#N/A</v>
      </c>
      <c r="Z2589" s="8" t="e">
        <v>#N/A</v>
      </c>
      <c r="AA2589" s="30" t="e">
        <v>#N/A</v>
      </c>
      <c r="AB2589" t="e">
        <v>#N/A</v>
      </c>
      <c r="AC2589" t="e">
        <v>#N/A</v>
      </c>
      <c r="AD2589" t="e">
        <v>#N/A</v>
      </c>
      <c r="AE2589" t="e">
        <v>#N/A</v>
      </c>
      <c r="AF2589" t="e">
        <v>#N/A</v>
      </c>
    </row>
    <row r="2590" spans="1:32" x14ac:dyDescent="0.25">
      <c r="A2590" t="e">
        <v>#N/A</v>
      </c>
      <c r="B2590" s="33" t="e">
        <v>#N/A</v>
      </c>
      <c r="C2590" t="e">
        <v>#N/A</v>
      </c>
      <c r="D2590" t="e">
        <v>#N/A</v>
      </c>
      <c r="E2590" s="69" t="e">
        <v>#N/A</v>
      </c>
      <c r="F2590" s="3" t="e">
        <v>#N/A</v>
      </c>
      <c r="G2590" s="3" t="e">
        <v>#N/A</v>
      </c>
      <c r="H2590" s="3" t="e">
        <v>#N/A</v>
      </c>
      <c r="I2590" s="80" t="e">
        <v>#N/A</v>
      </c>
      <c r="J2590" s="80" t="e">
        <v>#N/A</v>
      </c>
      <c r="K2590" s="85" t="e">
        <v>#N/A</v>
      </c>
      <c r="L2590" s="9" t="e">
        <v>#N/A</v>
      </c>
      <c r="M2590" s="93" t="e">
        <v>#N/A</v>
      </c>
      <c r="N2590" s="8" t="e">
        <v>#N/A</v>
      </c>
      <c r="O2590" t="e">
        <v>#N/A</v>
      </c>
      <c r="P2590" t="e">
        <v>#N/A</v>
      </c>
      <c r="Q2590" t="e">
        <v>#N/A</v>
      </c>
      <c r="R2590" s="2" t="e">
        <v>#N/A</v>
      </c>
      <c r="S2590" t="e">
        <v>#N/A</v>
      </c>
      <c r="T2590" s="3" t="e">
        <v>#N/A</v>
      </c>
      <c r="U2590" s="3" t="e">
        <v>#N/A</v>
      </c>
      <c r="V2590" t="e">
        <v>#N/A</v>
      </c>
      <c r="W2590" t="e">
        <v>#N/A</v>
      </c>
      <c r="X2590" t="e">
        <v>#N/A</v>
      </c>
      <c r="Y2590" s="3" t="e">
        <v>#N/A</v>
      </c>
      <c r="Z2590" s="8" t="e">
        <v>#N/A</v>
      </c>
      <c r="AA2590" s="30" t="e">
        <v>#N/A</v>
      </c>
      <c r="AB2590" t="e">
        <v>#N/A</v>
      </c>
      <c r="AC2590" t="e">
        <v>#N/A</v>
      </c>
      <c r="AD2590" t="e">
        <v>#N/A</v>
      </c>
      <c r="AE2590" t="e">
        <v>#N/A</v>
      </c>
      <c r="AF2590" t="e">
        <v>#N/A</v>
      </c>
    </row>
    <row r="2591" spans="1:32" x14ac:dyDescent="0.25">
      <c r="A2591" t="e">
        <v>#N/A</v>
      </c>
      <c r="B2591" s="33" t="e">
        <v>#N/A</v>
      </c>
      <c r="C2591" t="e">
        <v>#N/A</v>
      </c>
      <c r="D2591" t="e">
        <v>#N/A</v>
      </c>
      <c r="E2591" s="69" t="e">
        <v>#N/A</v>
      </c>
      <c r="F2591" s="3" t="e">
        <v>#N/A</v>
      </c>
      <c r="G2591" s="3" t="e">
        <v>#N/A</v>
      </c>
      <c r="H2591" s="3" t="e">
        <v>#N/A</v>
      </c>
      <c r="I2591" s="80" t="e">
        <v>#N/A</v>
      </c>
      <c r="J2591" s="80" t="e">
        <v>#N/A</v>
      </c>
      <c r="K2591" s="85" t="e">
        <v>#N/A</v>
      </c>
      <c r="L2591" s="9" t="e">
        <v>#N/A</v>
      </c>
      <c r="M2591" s="93" t="e">
        <v>#N/A</v>
      </c>
      <c r="N2591" s="8" t="e">
        <v>#N/A</v>
      </c>
      <c r="O2591" t="e">
        <v>#N/A</v>
      </c>
      <c r="P2591" t="e">
        <v>#N/A</v>
      </c>
      <c r="Q2591" t="e">
        <v>#N/A</v>
      </c>
      <c r="R2591" s="2" t="e">
        <v>#N/A</v>
      </c>
      <c r="S2591" t="e">
        <v>#N/A</v>
      </c>
      <c r="T2591" s="3" t="e">
        <v>#N/A</v>
      </c>
      <c r="U2591" s="3" t="e">
        <v>#N/A</v>
      </c>
      <c r="V2591" t="e">
        <v>#N/A</v>
      </c>
      <c r="W2591" t="e">
        <v>#N/A</v>
      </c>
      <c r="X2591" t="e">
        <v>#N/A</v>
      </c>
      <c r="Y2591" s="3" t="e">
        <v>#N/A</v>
      </c>
      <c r="Z2591" s="8" t="e">
        <v>#N/A</v>
      </c>
      <c r="AA2591" s="30" t="e">
        <v>#N/A</v>
      </c>
      <c r="AB2591" t="e">
        <v>#N/A</v>
      </c>
      <c r="AC2591" t="e">
        <v>#N/A</v>
      </c>
      <c r="AD2591" t="e">
        <v>#N/A</v>
      </c>
      <c r="AE2591" t="e">
        <v>#N/A</v>
      </c>
      <c r="AF2591" t="e">
        <v>#N/A</v>
      </c>
    </row>
    <row r="2592" spans="1:32" x14ac:dyDescent="0.25">
      <c r="A2592" t="e">
        <v>#N/A</v>
      </c>
      <c r="B2592" s="33" t="e">
        <v>#N/A</v>
      </c>
      <c r="C2592" t="e">
        <v>#N/A</v>
      </c>
      <c r="D2592" t="e">
        <v>#N/A</v>
      </c>
      <c r="E2592" s="69" t="e">
        <v>#N/A</v>
      </c>
      <c r="F2592" s="3" t="e">
        <v>#N/A</v>
      </c>
      <c r="G2592" s="3" t="e">
        <v>#N/A</v>
      </c>
      <c r="H2592" s="3" t="e">
        <v>#N/A</v>
      </c>
      <c r="I2592" s="80" t="e">
        <v>#N/A</v>
      </c>
      <c r="J2592" s="80" t="e">
        <v>#N/A</v>
      </c>
      <c r="K2592" s="85" t="e">
        <v>#N/A</v>
      </c>
      <c r="L2592" s="9" t="e">
        <v>#N/A</v>
      </c>
      <c r="M2592" s="93" t="e">
        <v>#N/A</v>
      </c>
      <c r="N2592" s="8" t="e">
        <v>#N/A</v>
      </c>
      <c r="O2592" t="e">
        <v>#N/A</v>
      </c>
      <c r="P2592" t="e">
        <v>#N/A</v>
      </c>
      <c r="Q2592" t="e">
        <v>#N/A</v>
      </c>
      <c r="R2592" s="2" t="e">
        <v>#N/A</v>
      </c>
      <c r="S2592" t="e">
        <v>#N/A</v>
      </c>
      <c r="T2592" s="3" t="e">
        <v>#N/A</v>
      </c>
      <c r="U2592" s="3" t="e">
        <v>#N/A</v>
      </c>
      <c r="V2592" t="e">
        <v>#N/A</v>
      </c>
      <c r="W2592" t="e">
        <v>#N/A</v>
      </c>
      <c r="X2592" t="e">
        <v>#N/A</v>
      </c>
      <c r="Y2592" s="3" t="e">
        <v>#N/A</v>
      </c>
      <c r="Z2592" s="8" t="e">
        <v>#N/A</v>
      </c>
      <c r="AA2592" s="30" t="e">
        <v>#N/A</v>
      </c>
      <c r="AB2592" t="e">
        <v>#N/A</v>
      </c>
      <c r="AC2592" t="e">
        <v>#N/A</v>
      </c>
      <c r="AD2592" t="e">
        <v>#N/A</v>
      </c>
      <c r="AE2592" t="e">
        <v>#N/A</v>
      </c>
      <c r="AF2592" t="e">
        <v>#N/A</v>
      </c>
    </row>
    <row r="2593" spans="1:32" x14ac:dyDescent="0.25">
      <c r="A2593" t="e">
        <v>#N/A</v>
      </c>
      <c r="B2593" s="33" t="e">
        <v>#N/A</v>
      </c>
      <c r="C2593" t="e">
        <v>#N/A</v>
      </c>
      <c r="D2593" t="e">
        <v>#N/A</v>
      </c>
      <c r="E2593" s="69" t="e">
        <v>#N/A</v>
      </c>
      <c r="F2593" s="3" t="e">
        <v>#N/A</v>
      </c>
      <c r="G2593" s="3" t="e">
        <v>#N/A</v>
      </c>
      <c r="H2593" s="3" t="e">
        <v>#N/A</v>
      </c>
      <c r="I2593" s="80" t="e">
        <v>#N/A</v>
      </c>
      <c r="J2593" s="80" t="e">
        <v>#N/A</v>
      </c>
      <c r="K2593" s="85" t="e">
        <v>#N/A</v>
      </c>
      <c r="L2593" s="9" t="e">
        <v>#N/A</v>
      </c>
      <c r="M2593" s="93" t="e">
        <v>#N/A</v>
      </c>
      <c r="N2593" s="8" t="e">
        <v>#N/A</v>
      </c>
      <c r="O2593" t="e">
        <v>#N/A</v>
      </c>
      <c r="P2593" t="e">
        <v>#N/A</v>
      </c>
      <c r="Q2593" t="e">
        <v>#N/A</v>
      </c>
      <c r="R2593" s="2" t="e">
        <v>#N/A</v>
      </c>
      <c r="S2593" t="e">
        <v>#N/A</v>
      </c>
      <c r="T2593" s="3" t="e">
        <v>#N/A</v>
      </c>
      <c r="U2593" s="3" t="e">
        <v>#N/A</v>
      </c>
      <c r="V2593" t="e">
        <v>#N/A</v>
      </c>
      <c r="W2593" t="e">
        <v>#N/A</v>
      </c>
      <c r="X2593" t="e">
        <v>#N/A</v>
      </c>
      <c r="Y2593" s="3" t="e">
        <v>#N/A</v>
      </c>
      <c r="Z2593" s="8" t="e">
        <v>#N/A</v>
      </c>
      <c r="AA2593" s="30" t="e">
        <v>#N/A</v>
      </c>
      <c r="AB2593" t="e">
        <v>#N/A</v>
      </c>
      <c r="AC2593" t="e">
        <v>#N/A</v>
      </c>
      <c r="AD2593" t="e">
        <v>#N/A</v>
      </c>
      <c r="AE2593" t="e">
        <v>#N/A</v>
      </c>
      <c r="AF2593" t="e">
        <v>#N/A</v>
      </c>
    </row>
    <row r="2594" spans="1:32" x14ac:dyDescent="0.25">
      <c r="A2594" t="e">
        <v>#N/A</v>
      </c>
      <c r="B2594" s="33" t="e">
        <v>#N/A</v>
      </c>
      <c r="C2594" t="e">
        <v>#N/A</v>
      </c>
      <c r="D2594" t="e">
        <v>#N/A</v>
      </c>
      <c r="E2594" s="69" t="e">
        <v>#N/A</v>
      </c>
      <c r="F2594" s="3" t="e">
        <v>#N/A</v>
      </c>
      <c r="G2594" s="3" t="e">
        <v>#N/A</v>
      </c>
      <c r="H2594" s="3" t="e">
        <v>#N/A</v>
      </c>
      <c r="I2594" s="80" t="e">
        <v>#N/A</v>
      </c>
      <c r="J2594" s="80" t="e">
        <v>#N/A</v>
      </c>
      <c r="K2594" s="85" t="e">
        <v>#N/A</v>
      </c>
      <c r="L2594" s="9" t="e">
        <v>#N/A</v>
      </c>
      <c r="M2594" s="93" t="e">
        <v>#N/A</v>
      </c>
      <c r="N2594" s="8" t="e">
        <v>#N/A</v>
      </c>
      <c r="O2594" t="e">
        <v>#N/A</v>
      </c>
      <c r="P2594" t="e">
        <v>#N/A</v>
      </c>
      <c r="Q2594" t="e">
        <v>#N/A</v>
      </c>
      <c r="R2594" s="2" t="e">
        <v>#N/A</v>
      </c>
      <c r="S2594" t="e">
        <v>#N/A</v>
      </c>
      <c r="T2594" s="3" t="e">
        <v>#N/A</v>
      </c>
      <c r="U2594" s="3" t="e">
        <v>#N/A</v>
      </c>
      <c r="V2594" t="e">
        <v>#N/A</v>
      </c>
      <c r="W2594" t="e">
        <v>#N/A</v>
      </c>
      <c r="X2594" t="e">
        <v>#N/A</v>
      </c>
      <c r="Y2594" s="3" t="e">
        <v>#N/A</v>
      </c>
      <c r="Z2594" s="8" t="e">
        <v>#N/A</v>
      </c>
      <c r="AA2594" s="30" t="e">
        <v>#N/A</v>
      </c>
      <c r="AB2594" t="e">
        <v>#N/A</v>
      </c>
      <c r="AC2594" t="e">
        <v>#N/A</v>
      </c>
      <c r="AD2594" t="e">
        <v>#N/A</v>
      </c>
      <c r="AE2594" t="e">
        <v>#N/A</v>
      </c>
      <c r="AF2594" t="e">
        <v>#N/A</v>
      </c>
    </row>
    <row r="2595" spans="1:32" x14ac:dyDescent="0.25">
      <c r="A2595" t="e">
        <v>#N/A</v>
      </c>
      <c r="B2595" s="33" t="e">
        <v>#N/A</v>
      </c>
      <c r="C2595" t="e">
        <v>#N/A</v>
      </c>
      <c r="D2595" t="e">
        <v>#N/A</v>
      </c>
      <c r="E2595" s="69" t="e">
        <v>#N/A</v>
      </c>
      <c r="F2595" s="3" t="e">
        <v>#N/A</v>
      </c>
      <c r="G2595" s="3" t="e">
        <v>#N/A</v>
      </c>
      <c r="H2595" s="3" t="e">
        <v>#N/A</v>
      </c>
      <c r="I2595" s="80" t="e">
        <v>#N/A</v>
      </c>
      <c r="J2595" s="80" t="e">
        <v>#N/A</v>
      </c>
      <c r="K2595" s="85" t="e">
        <v>#N/A</v>
      </c>
      <c r="L2595" s="9" t="e">
        <v>#N/A</v>
      </c>
      <c r="M2595" s="93" t="e">
        <v>#N/A</v>
      </c>
      <c r="N2595" s="8" t="e">
        <v>#N/A</v>
      </c>
      <c r="O2595" t="e">
        <v>#N/A</v>
      </c>
      <c r="P2595" t="e">
        <v>#N/A</v>
      </c>
      <c r="Q2595" t="e">
        <v>#N/A</v>
      </c>
      <c r="R2595" s="2" t="e">
        <v>#N/A</v>
      </c>
      <c r="S2595" t="e">
        <v>#N/A</v>
      </c>
      <c r="T2595" s="3" t="e">
        <v>#N/A</v>
      </c>
      <c r="U2595" s="3" t="e">
        <v>#N/A</v>
      </c>
      <c r="V2595" t="e">
        <v>#N/A</v>
      </c>
      <c r="W2595" t="e">
        <v>#N/A</v>
      </c>
      <c r="X2595" t="e">
        <v>#N/A</v>
      </c>
      <c r="Y2595" s="3" t="e">
        <v>#N/A</v>
      </c>
      <c r="Z2595" s="8" t="e">
        <v>#N/A</v>
      </c>
      <c r="AA2595" s="30" t="e">
        <v>#N/A</v>
      </c>
      <c r="AB2595" t="e">
        <v>#N/A</v>
      </c>
      <c r="AC2595" t="e">
        <v>#N/A</v>
      </c>
      <c r="AD2595" t="e">
        <v>#N/A</v>
      </c>
      <c r="AE2595" t="e">
        <v>#N/A</v>
      </c>
      <c r="AF2595" t="e">
        <v>#N/A</v>
      </c>
    </row>
    <row r="2596" spans="1:32" x14ac:dyDescent="0.25">
      <c r="A2596" t="e">
        <v>#N/A</v>
      </c>
      <c r="B2596" s="33" t="e">
        <v>#N/A</v>
      </c>
      <c r="C2596" t="e">
        <v>#N/A</v>
      </c>
      <c r="D2596" t="e">
        <v>#N/A</v>
      </c>
      <c r="E2596" s="69" t="e">
        <v>#N/A</v>
      </c>
      <c r="F2596" s="3" t="e">
        <v>#N/A</v>
      </c>
      <c r="G2596" s="3" t="e">
        <v>#N/A</v>
      </c>
      <c r="H2596" s="3" t="e">
        <v>#N/A</v>
      </c>
      <c r="I2596" s="80" t="e">
        <v>#N/A</v>
      </c>
      <c r="J2596" s="80" t="e">
        <v>#N/A</v>
      </c>
      <c r="K2596" s="85" t="e">
        <v>#N/A</v>
      </c>
      <c r="L2596" s="9" t="e">
        <v>#N/A</v>
      </c>
      <c r="M2596" s="93" t="e">
        <v>#N/A</v>
      </c>
      <c r="N2596" s="8" t="e">
        <v>#N/A</v>
      </c>
      <c r="O2596" t="e">
        <v>#N/A</v>
      </c>
      <c r="P2596" t="e">
        <v>#N/A</v>
      </c>
      <c r="Q2596" t="e">
        <v>#N/A</v>
      </c>
      <c r="R2596" s="2" t="e">
        <v>#N/A</v>
      </c>
      <c r="S2596" t="e">
        <v>#N/A</v>
      </c>
      <c r="T2596" s="3" t="e">
        <v>#N/A</v>
      </c>
      <c r="U2596" s="3" t="e">
        <v>#N/A</v>
      </c>
      <c r="V2596" t="e">
        <v>#N/A</v>
      </c>
      <c r="W2596" t="e">
        <v>#N/A</v>
      </c>
      <c r="X2596" t="e">
        <v>#N/A</v>
      </c>
      <c r="Y2596" s="3" t="e">
        <v>#N/A</v>
      </c>
      <c r="Z2596" s="8" t="e">
        <v>#N/A</v>
      </c>
      <c r="AA2596" s="30" t="e">
        <v>#N/A</v>
      </c>
      <c r="AB2596" t="e">
        <v>#N/A</v>
      </c>
      <c r="AC2596" t="e">
        <v>#N/A</v>
      </c>
      <c r="AD2596" t="e">
        <v>#N/A</v>
      </c>
      <c r="AE2596" t="e">
        <v>#N/A</v>
      </c>
      <c r="AF2596" t="e">
        <v>#N/A</v>
      </c>
    </row>
    <row r="2597" spans="1:32" x14ac:dyDescent="0.25">
      <c r="A2597" t="e">
        <v>#N/A</v>
      </c>
      <c r="B2597" s="33" t="e">
        <v>#N/A</v>
      </c>
      <c r="C2597" t="e">
        <v>#N/A</v>
      </c>
      <c r="D2597" t="e">
        <v>#N/A</v>
      </c>
      <c r="E2597" s="69" t="e">
        <v>#N/A</v>
      </c>
      <c r="F2597" s="3" t="e">
        <v>#N/A</v>
      </c>
      <c r="G2597" s="3" t="e">
        <v>#N/A</v>
      </c>
      <c r="H2597" s="3" t="e">
        <v>#N/A</v>
      </c>
      <c r="I2597" s="80" t="e">
        <v>#N/A</v>
      </c>
      <c r="J2597" s="80" t="e">
        <v>#N/A</v>
      </c>
      <c r="K2597" s="85" t="e">
        <v>#N/A</v>
      </c>
      <c r="L2597" s="9" t="e">
        <v>#N/A</v>
      </c>
      <c r="M2597" s="93" t="e">
        <v>#N/A</v>
      </c>
      <c r="N2597" s="8" t="e">
        <v>#N/A</v>
      </c>
      <c r="O2597" t="e">
        <v>#N/A</v>
      </c>
      <c r="P2597" t="e">
        <v>#N/A</v>
      </c>
      <c r="Q2597" t="e">
        <v>#N/A</v>
      </c>
      <c r="R2597" s="2" t="e">
        <v>#N/A</v>
      </c>
      <c r="S2597" t="e">
        <v>#N/A</v>
      </c>
      <c r="T2597" s="3" t="e">
        <v>#N/A</v>
      </c>
      <c r="U2597" s="3" t="e">
        <v>#N/A</v>
      </c>
      <c r="V2597" t="e">
        <v>#N/A</v>
      </c>
      <c r="W2597" t="e">
        <v>#N/A</v>
      </c>
      <c r="X2597" t="e">
        <v>#N/A</v>
      </c>
      <c r="Y2597" s="3" t="e">
        <v>#N/A</v>
      </c>
      <c r="Z2597" s="8" t="e">
        <v>#N/A</v>
      </c>
      <c r="AA2597" s="30" t="e">
        <v>#N/A</v>
      </c>
      <c r="AB2597" t="e">
        <v>#N/A</v>
      </c>
      <c r="AC2597" t="e">
        <v>#N/A</v>
      </c>
      <c r="AD2597" t="e">
        <v>#N/A</v>
      </c>
      <c r="AE2597" t="e">
        <v>#N/A</v>
      </c>
      <c r="AF2597" t="e">
        <v>#N/A</v>
      </c>
    </row>
    <row r="2598" spans="1:32" x14ac:dyDescent="0.25">
      <c r="A2598" t="e">
        <v>#N/A</v>
      </c>
      <c r="B2598" s="33" t="e">
        <v>#N/A</v>
      </c>
      <c r="C2598" t="e">
        <v>#N/A</v>
      </c>
      <c r="D2598" t="e">
        <v>#N/A</v>
      </c>
      <c r="E2598" s="69" t="e">
        <v>#N/A</v>
      </c>
      <c r="F2598" s="3" t="e">
        <v>#N/A</v>
      </c>
      <c r="G2598" s="3" t="e">
        <v>#N/A</v>
      </c>
      <c r="H2598" s="3" t="e">
        <v>#N/A</v>
      </c>
      <c r="I2598" s="80" t="e">
        <v>#N/A</v>
      </c>
      <c r="J2598" s="80" t="e">
        <v>#N/A</v>
      </c>
      <c r="K2598" s="85" t="e">
        <v>#N/A</v>
      </c>
      <c r="L2598" s="9" t="e">
        <v>#N/A</v>
      </c>
      <c r="M2598" s="93" t="e">
        <v>#N/A</v>
      </c>
      <c r="N2598" s="8" t="e">
        <v>#N/A</v>
      </c>
      <c r="O2598" t="e">
        <v>#N/A</v>
      </c>
      <c r="P2598" t="e">
        <v>#N/A</v>
      </c>
      <c r="Q2598" t="e">
        <v>#N/A</v>
      </c>
      <c r="R2598" s="2" t="e">
        <v>#N/A</v>
      </c>
      <c r="S2598" t="e">
        <v>#N/A</v>
      </c>
      <c r="T2598" s="3" t="e">
        <v>#N/A</v>
      </c>
      <c r="U2598" s="3" t="e">
        <v>#N/A</v>
      </c>
      <c r="V2598" t="e">
        <v>#N/A</v>
      </c>
      <c r="W2598" t="e">
        <v>#N/A</v>
      </c>
      <c r="X2598" t="e">
        <v>#N/A</v>
      </c>
      <c r="Y2598" s="3" t="e">
        <v>#N/A</v>
      </c>
      <c r="Z2598" s="8" t="e">
        <v>#N/A</v>
      </c>
      <c r="AA2598" s="30" t="e">
        <v>#N/A</v>
      </c>
      <c r="AB2598" t="e">
        <v>#N/A</v>
      </c>
      <c r="AC2598" t="e">
        <v>#N/A</v>
      </c>
      <c r="AD2598" t="e">
        <v>#N/A</v>
      </c>
      <c r="AE2598" t="e">
        <v>#N/A</v>
      </c>
      <c r="AF2598" t="e">
        <v>#N/A</v>
      </c>
    </row>
    <row r="2599" spans="1:32" x14ac:dyDescent="0.25">
      <c r="A2599" t="e">
        <v>#N/A</v>
      </c>
      <c r="B2599" s="33" t="e">
        <v>#N/A</v>
      </c>
      <c r="C2599" t="e">
        <v>#N/A</v>
      </c>
      <c r="D2599" t="e">
        <v>#N/A</v>
      </c>
      <c r="E2599" s="69" t="e">
        <v>#N/A</v>
      </c>
      <c r="F2599" s="3" t="e">
        <v>#N/A</v>
      </c>
      <c r="G2599" s="3" t="e">
        <v>#N/A</v>
      </c>
      <c r="H2599" s="3" t="e">
        <v>#N/A</v>
      </c>
      <c r="I2599" s="80" t="e">
        <v>#N/A</v>
      </c>
      <c r="J2599" s="80" t="e">
        <v>#N/A</v>
      </c>
      <c r="K2599" s="85" t="e">
        <v>#N/A</v>
      </c>
      <c r="L2599" s="9" t="e">
        <v>#N/A</v>
      </c>
      <c r="M2599" s="93" t="e">
        <v>#N/A</v>
      </c>
      <c r="N2599" s="8" t="e">
        <v>#N/A</v>
      </c>
      <c r="O2599" t="e">
        <v>#N/A</v>
      </c>
      <c r="P2599" t="e">
        <v>#N/A</v>
      </c>
      <c r="Q2599" t="e">
        <v>#N/A</v>
      </c>
      <c r="R2599" s="2" t="e">
        <v>#N/A</v>
      </c>
      <c r="S2599" t="e">
        <v>#N/A</v>
      </c>
      <c r="T2599" s="3" t="e">
        <v>#N/A</v>
      </c>
      <c r="U2599" s="3" t="e">
        <v>#N/A</v>
      </c>
      <c r="V2599" t="e">
        <v>#N/A</v>
      </c>
      <c r="W2599" t="e">
        <v>#N/A</v>
      </c>
      <c r="X2599" t="e">
        <v>#N/A</v>
      </c>
      <c r="Y2599" s="3" t="e">
        <v>#N/A</v>
      </c>
      <c r="Z2599" s="8" t="e">
        <v>#N/A</v>
      </c>
      <c r="AA2599" s="30" t="e">
        <v>#N/A</v>
      </c>
      <c r="AB2599" t="e">
        <v>#N/A</v>
      </c>
      <c r="AC2599" t="e">
        <v>#N/A</v>
      </c>
      <c r="AD2599" t="e">
        <v>#N/A</v>
      </c>
      <c r="AE2599" t="e">
        <v>#N/A</v>
      </c>
      <c r="AF2599" t="e">
        <v>#N/A</v>
      </c>
    </row>
    <row r="2600" spans="1:32" x14ac:dyDescent="0.25">
      <c r="A2600" t="e">
        <v>#N/A</v>
      </c>
      <c r="B2600" s="33" t="e">
        <v>#N/A</v>
      </c>
      <c r="C2600" t="e">
        <v>#N/A</v>
      </c>
      <c r="D2600" t="e">
        <v>#N/A</v>
      </c>
      <c r="E2600" s="69" t="e">
        <v>#N/A</v>
      </c>
      <c r="F2600" s="3" t="e">
        <v>#N/A</v>
      </c>
      <c r="G2600" s="3" t="e">
        <v>#N/A</v>
      </c>
      <c r="H2600" s="3" t="e">
        <v>#N/A</v>
      </c>
      <c r="I2600" s="80" t="e">
        <v>#N/A</v>
      </c>
      <c r="J2600" s="80" t="e">
        <v>#N/A</v>
      </c>
      <c r="K2600" s="85" t="e">
        <v>#N/A</v>
      </c>
      <c r="L2600" s="9" t="e">
        <v>#N/A</v>
      </c>
      <c r="M2600" s="93" t="e">
        <v>#N/A</v>
      </c>
      <c r="N2600" s="8" t="e">
        <v>#N/A</v>
      </c>
      <c r="O2600" t="e">
        <v>#N/A</v>
      </c>
      <c r="P2600" t="e">
        <v>#N/A</v>
      </c>
      <c r="Q2600" t="e">
        <v>#N/A</v>
      </c>
      <c r="R2600" s="2" t="e">
        <v>#N/A</v>
      </c>
      <c r="S2600" t="e">
        <v>#N/A</v>
      </c>
      <c r="T2600" s="3" t="e">
        <v>#N/A</v>
      </c>
      <c r="U2600" s="3" t="e">
        <v>#N/A</v>
      </c>
      <c r="V2600" t="e">
        <v>#N/A</v>
      </c>
      <c r="W2600" t="e">
        <v>#N/A</v>
      </c>
      <c r="X2600" t="e">
        <v>#N/A</v>
      </c>
      <c r="Y2600" s="3" t="e">
        <v>#N/A</v>
      </c>
      <c r="Z2600" s="8" t="e">
        <v>#N/A</v>
      </c>
      <c r="AA2600" s="30" t="e">
        <v>#N/A</v>
      </c>
      <c r="AB2600" t="e">
        <v>#N/A</v>
      </c>
      <c r="AC2600" t="e">
        <v>#N/A</v>
      </c>
      <c r="AD2600" t="e">
        <v>#N/A</v>
      </c>
      <c r="AE2600" t="e">
        <v>#N/A</v>
      </c>
      <c r="AF2600" t="e">
        <v>#N/A</v>
      </c>
    </row>
    <row r="2601" spans="1:32" x14ac:dyDescent="0.25">
      <c r="A2601" t="e">
        <v>#N/A</v>
      </c>
      <c r="B2601" s="33" t="e">
        <v>#N/A</v>
      </c>
      <c r="C2601" t="e">
        <v>#N/A</v>
      </c>
      <c r="D2601" t="e">
        <v>#N/A</v>
      </c>
      <c r="E2601" s="69" t="e">
        <v>#N/A</v>
      </c>
      <c r="F2601" s="3" t="e">
        <v>#N/A</v>
      </c>
      <c r="G2601" s="3" t="e">
        <v>#N/A</v>
      </c>
      <c r="H2601" s="3" t="e">
        <v>#N/A</v>
      </c>
      <c r="I2601" s="80" t="e">
        <v>#N/A</v>
      </c>
      <c r="J2601" s="80" t="e">
        <v>#N/A</v>
      </c>
      <c r="K2601" s="85" t="e">
        <v>#N/A</v>
      </c>
      <c r="L2601" s="9" t="e">
        <v>#N/A</v>
      </c>
      <c r="M2601" s="93" t="e">
        <v>#N/A</v>
      </c>
      <c r="N2601" s="8" t="e">
        <v>#N/A</v>
      </c>
      <c r="O2601" t="e">
        <v>#N/A</v>
      </c>
      <c r="P2601" t="e">
        <v>#N/A</v>
      </c>
      <c r="Q2601" t="e">
        <v>#N/A</v>
      </c>
      <c r="R2601" s="2" t="e">
        <v>#N/A</v>
      </c>
      <c r="S2601" t="e">
        <v>#N/A</v>
      </c>
      <c r="T2601" s="3" t="e">
        <v>#N/A</v>
      </c>
      <c r="U2601" s="3" t="e">
        <v>#N/A</v>
      </c>
      <c r="V2601" t="e">
        <v>#N/A</v>
      </c>
      <c r="W2601" t="e">
        <v>#N/A</v>
      </c>
      <c r="X2601" t="e">
        <v>#N/A</v>
      </c>
      <c r="Y2601" s="3" t="e">
        <v>#N/A</v>
      </c>
      <c r="Z2601" s="8" t="e">
        <v>#N/A</v>
      </c>
      <c r="AA2601" s="30" t="e">
        <v>#N/A</v>
      </c>
      <c r="AB2601" t="e">
        <v>#N/A</v>
      </c>
      <c r="AC2601" t="e">
        <v>#N/A</v>
      </c>
      <c r="AD2601" t="e">
        <v>#N/A</v>
      </c>
      <c r="AE2601" t="e">
        <v>#N/A</v>
      </c>
      <c r="AF2601" t="e">
        <v>#N/A</v>
      </c>
    </row>
    <row r="2602" spans="1:32" x14ac:dyDescent="0.25">
      <c r="A2602" t="e">
        <v>#N/A</v>
      </c>
      <c r="B2602" s="33" t="e">
        <v>#N/A</v>
      </c>
      <c r="C2602" t="e">
        <v>#N/A</v>
      </c>
      <c r="D2602" t="e">
        <v>#N/A</v>
      </c>
      <c r="E2602" s="69" t="e">
        <v>#N/A</v>
      </c>
      <c r="F2602" s="3" t="e">
        <v>#N/A</v>
      </c>
      <c r="G2602" s="3" t="e">
        <v>#N/A</v>
      </c>
      <c r="H2602" s="3" t="e">
        <v>#N/A</v>
      </c>
      <c r="I2602" s="80" t="e">
        <v>#N/A</v>
      </c>
      <c r="J2602" s="80" t="e">
        <v>#N/A</v>
      </c>
      <c r="K2602" s="85" t="e">
        <v>#N/A</v>
      </c>
      <c r="L2602" s="9" t="e">
        <v>#N/A</v>
      </c>
      <c r="M2602" s="93" t="e">
        <v>#N/A</v>
      </c>
      <c r="N2602" s="8" t="e">
        <v>#N/A</v>
      </c>
      <c r="O2602" t="e">
        <v>#N/A</v>
      </c>
      <c r="P2602" t="e">
        <v>#N/A</v>
      </c>
      <c r="Q2602" t="e">
        <v>#N/A</v>
      </c>
      <c r="R2602" s="2" t="e">
        <v>#N/A</v>
      </c>
      <c r="S2602" t="e">
        <v>#N/A</v>
      </c>
      <c r="T2602" s="3" t="e">
        <v>#N/A</v>
      </c>
      <c r="U2602" s="3" t="e">
        <v>#N/A</v>
      </c>
      <c r="V2602" t="e">
        <v>#N/A</v>
      </c>
      <c r="W2602" t="e">
        <v>#N/A</v>
      </c>
      <c r="X2602" t="e">
        <v>#N/A</v>
      </c>
      <c r="Y2602" s="3" t="e">
        <v>#N/A</v>
      </c>
      <c r="Z2602" s="8" t="e">
        <v>#N/A</v>
      </c>
      <c r="AA2602" s="30" t="e">
        <v>#N/A</v>
      </c>
      <c r="AB2602" t="e">
        <v>#N/A</v>
      </c>
      <c r="AC2602" t="e">
        <v>#N/A</v>
      </c>
      <c r="AD2602" t="e">
        <v>#N/A</v>
      </c>
      <c r="AE2602" t="e">
        <v>#N/A</v>
      </c>
      <c r="AF2602" t="e">
        <v>#N/A</v>
      </c>
    </row>
    <row r="2603" spans="1:32" x14ac:dyDescent="0.25">
      <c r="A2603" t="e">
        <v>#N/A</v>
      </c>
      <c r="B2603" s="33" t="e">
        <v>#N/A</v>
      </c>
      <c r="C2603" t="e">
        <v>#N/A</v>
      </c>
      <c r="D2603" t="e">
        <v>#N/A</v>
      </c>
      <c r="E2603" s="69" t="e">
        <v>#N/A</v>
      </c>
      <c r="F2603" s="3" t="e">
        <v>#N/A</v>
      </c>
      <c r="G2603" s="3" t="e">
        <v>#N/A</v>
      </c>
      <c r="H2603" s="3" t="e">
        <v>#N/A</v>
      </c>
      <c r="I2603" s="80" t="e">
        <v>#N/A</v>
      </c>
      <c r="J2603" s="80" t="e">
        <v>#N/A</v>
      </c>
      <c r="K2603" s="85" t="e">
        <v>#N/A</v>
      </c>
      <c r="L2603" s="9" t="e">
        <v>#N/A</v>
      </c>
      <c r="M2603" s="93" t="e">
        <v>#N/A</v>
      </c>
      <c r="N2603" s="8" t="e">
        <v>#N/A</v>
      </c>
      <c r="O2603" t="e">
        <v>#N/A</v>
      </c>
      <c r="P2603" t="e">
        <v>#N/A</v>
      </c>
      <c r="Q2603" t="e">
        <v>#N/A</v>
      </c>
      <c r="R2603" s="2" t="e">
        <v>#N/A</v>
      </c>
      <c r="S2603" t="e">
        <v>#N/A</v>
      </c>
      <c r="T2603" s="3" t="e">
        <v>#N/A</v>
      </c>
      <c r="U2603" s="3" t="e">
        <v>#N/A</v>
      </c>
      <c r="V2603" t="e">
        <v>#N/A</v>
      </c>
      <c r="W2603" t="e">
        <v>#N/A</v>
      </c>
      <c r="X2603" t="e">
        <v>#N/A</v>
      </c>
      <c r="Y2603" s="3" t="e">
        <v>#N/A</v>
      </c>
      <c r="Z2603" s="8" t="e">
        <v>#N/A</v>
      </c>
      <c r="AA2603" s="30" t="e">
        <v>#N/A</v>
      </c>
      <c r="AB2603" t="e">
        <v>#N/A</v>
      </c>
      <c r="AC2603" t="e">
        <v>#N/A</v>
      </c>
      <c r="AD2603" t="e">
        <v>#N/A</v>
      </c>
      <c r="AE2603" t="e">
        <v>#N/A</v>
      </c>
      <c r="AF2603" t="e">
        <v>#N/A</v>
      </c>
    </row>
    <row r="2604" spans="1:32" x14ac:dyDescent="0.25">
      <c r="A2604" t="e">
        <v>#N/A</v>
      </c>
      <c r="B2604" s="33" t="e">
        <v>#N/A</v>
      </c>
      <c r="C2604" t="e">
        <v>#N/A</v>
      </c>
      <c r="D2604" t="e">
        <v>#N/A</v>
      </c>
      <c r="E2604" s="69" t="e">
        <v>#N/A</v>
      </c>
      <c r="F2604" s="3" t="e">
        <v>#N/A</v>
      </c>
      <c r="G2604" s="3" t="e">
        <v>#N/A</v>
      </c>
      <c r="H2604" s="3" t="e">
        <v>#N/A</v>
      </c>
      <c r="I2604" s="80" t="e">
        <v>#N/A</v>
      </c>
      <c r="J2604" s="80" t="e">
        <v>#N/A</v>
      </c>
      <c r="K2604" s="85" t="e">
        <v>#N/A</v>
      </c>
      <c r="L2604" s="9" t="e">
        <v>#N/A</v>
      </c>
      <c r="M2604" s="93" t="e">
        <v>#N/A</v>
      </c>
      <c r="N2604" s="8" t="e">
        <v>#N/A</v>
      </c>
      <c r="O2604" t="e">
        <v>#N/A</v>
      </c>
      <c r="P2604" t="e">
        <v>#N/A</v>
      </c>
      <c r="Q2604" t="e">
        <v>#N/A</v>
      </c>
      <c r="R2604" s="2" t="e">
        <v>#N/A</v>
      </c>
      <c r="S2604" t="e">
        <v>#N/A</v>
      </c>
      <c r="T2604" s="3" t="e">
        <v>#N/A</v>
      </c>
      <c r="U2604" s="3" t="e">
        <v>#N/A</v>
      </c>
      <c r="V2604" t="e">
        <v>#N/A</v>
      </c>
      <c r="W2604" t="e">
        <v>#N/A</v>
      </c>
      <c r="X2604" t="e">
        <v>#N/A</v>
      </c>
      <c r="Y2604" s="3" t="e">
        <v>#N/A</v>
      </c>
      <c r="Z2604" s="8" t="e">
        <v>#N/A</v>
      </c>
      <c r="AA2604" s="30" t="e">
        <v>#N/A</v>
      </c>
      <c r="AB2604" t="e">
        <v>#N/A</v>
      </c>
      <c r="AC2604" t="e">
        <v>#N/A</v>
      </c>
      <c r="AD2604" t="e">
        <v>#N/A</v>
      </c>
      <c r="AE2604" t="e">
        <v>#N/A</v>
      </c>
      <c r="AF2604" t="e">
        <v>#N/A</v>
      </c>
    </row>
    <row r="2605" spans="1:32" x14ac:dyDescent="0.25">
      <c r="A2605" t="e">
        <v>#N/A</v>
      </c>
      <c r="B2605" s="33" t="e">
        <v>#N/A</v>
      </c>
      <c r="C2605" t="e">
        <v>#N/A</v>
      </c>
      <c r="D2605" t="e">
        <v>#N/A</v>
      </c>
      <c r="E2605" s="69" t="e">
        <v>#N/A</v>
      </c>
      <c r="F2605" s="3" t="e">
        <v>#N/A</v>
      </c>
      <c r="G2605" s="3" t="e">
        <v>#N/A</v>
      </c>
      <c r="H2605" s="3" t="e">
        <v>#N/A</v>
      </c>
      <c r="I2605" s="80" t="e">
        <v>#N/A</v>
      </c>
      <c r="J2605" s="80" t="e">
        <v>#N/A</v>
      </c>
      <c r="K2605" s="85" t="e">
        <v>#N/A</v>
      </c>
      <c r="L2605" s="9" t="e">
        <v>#N/A</v>
      </c>
      <c r="M2605" s="93" t="e">
        <v>#N/A</v>
      </c>
      <c r="N2605" s="8" t="e">
        <v>#N/A</v>
      </c>
      <c r="O2605" t="e">
        <v>#N/A</v>
      </c>
      <c r="P2605" t="e">
        <v>#N/A</v>
      </c>
      <c r="Q2605" t="e">
        <v>#N/A</v>
      </c>
      <c r="R2605" s="2" t="e">
        <v>#N/A</v>
      </c>
      <c r="S2605" t="e">
        <v>#N/A</v>
      </c>
      <c r="T2605" s="3" t="e">
        <v>#N/A</v>
      </c>
      <c r="U2605" s="3" t="e">
        <v>#N/A</v>
      </c>
      <c r="V2605" t="e">
        <v>#N/A</v>
      </c>
      <c r="W2605" t="e">
        <v>#N/A</v>
      </c>
      <c r="X2605" t="e">
        <v>#N/A</v>
      </c>
      <c r="Y2605" s="3" t="e">
        <v>#N/A</v>
      </c>
      <c r="Z2605" s="8" t="e">
        <v>#N/A</v>
      </c>
      <c r="AA2605" s="30" t="e">
        <v>#N/A</v>
      </c>
      <c r="AB2605" t="e">
        <v>#N/A</v>
      </c>
      <c r="AC2605" t="e">
        <v>#N/A</v>
      </c>
      <c r="AD2605" t="e">
        <v>#N/A</v>
      </c>
      <c r="AE2605" t="e">
        <v>#N/A</v>
      </c>
      <c r="AF2605" t="e">
        <v>#N/A</v>
      </c>
    </row>
    <row r="2606" spans="1:32" x14ac:dyDescent="0.25">
      <c r="A2606" t="e">
        <v>#N/A</v>
      </c>
      <c r="B2606" s="33" t="e">
        <v>#N/A</v>
      </c>
      <c r="C2606" t="e">
        <v>#N/A</v>
      </c>
      <c r="D2606" t="e">
        <v>#N/A</v>
      </c>
      <c r="E2606" s="69" t="e">
        <v>#N/A</v>
      </c>
      <c r="F2606" s="3" t="e">
        <v>#N/A</v>
      </c>
      <c r="G2606" s="3" t="e">
        <v>#N/A</v>
      </c>
      <c r="H2606" s="3" t="e">
        <v>#N/A</v>
      </c>
      <c r="I2606" s="80" t="e">
        <v>#N/A</v>
      </c>
      <c r="J2606" s="80" t="e">
        <v>#N/A</v>
      </c>
      <c r="K2606" s="85" t="e">
        <v>#N/A</v>
      </c>
      <c r="L2606" s="9" t="e">
        <v>#N/A</v>
      </c>
      <c r="M2606" s="93" t="e">
        <v>#N/A</v>
      </c>
      <c r="N2606" s="8" t="e">
        <v>#N/A</v>
      </c>
      <c r="O2606" t="e">
        <v>#N/A</v>
      </c>
      <c r="P2606" t="e">
        <v>#N/A</v>
      </c>
      <c r="Q2606" t="e">
        <v>#N/A</v>
      </c>
      <c r="R2606" s="2" t="e">
        <v>#N/A</v>
      </c>
      <c r="S2606" t="e">
        <v>#N/A</v>
      </c>
      <c r="T2606" s="3" t="e">
        <v>#N/A</v>
      </c>
      <c r="U2606" s="3" t="e">
        <v>#N/A</v>
      </c>
      <c r="V2606" t="e">
        <v>#N/A</v>
      </c>
      <c r="W2606" t="e">
        <v>#N/A</v>
      </c>
      <c r="X2606" t="e">
        <v>#N/A</v>
      </c>
      <c r="Y2606" s="3" t="e">
        <v>#N/A</v>
      </c>
      <c r="Z2606" s="8" t="e">
        <v>#N/A</v>
      </c>
      <c r="AA2606" s="30" t="e">
        <v>#N/A</v>
      </c>
      <c r="AB2606" t="e">
        <v>#N/A</v>
      </c>
      <c r="AC2606" t="e">
        <v>#N/A</v>
      </c>
      <c r="AD2606" t="e">
        <v>#N/A</v>
      </c>
      <c r="AE2606" t="e">
        <v>#N/A</v>
      </c>
      <c r="AF2606" t="e">
        <v>#N/A</v>
      </c>
    </row>
    <row r="2607" spans="1:32" x14ac:dyDescent="0.25">
      <c r="A2607" t="e">
        <v>#N/A</v>
      </c>
      <c r="B2607" s="33" t="e">
        <v>#N/A</v>
      </c>
      <c r="C2607" t="e">
        <v>#N/A</v>
      </c>
      <c r="D2607" t="e">
        <v>#N/A</v>
      </c>
      <c r="E2607" s="69" t="e">
        <v>#N/A</v>
      </c>
      <c r="F2607" s="3" t="e">
        <v>#N/A</v>
      </c>
      <c r="G2607" s="3" t="e">
        <v>#N/A</v>
      </c>
      <c r="H2607" s="3" t="e">
        <v>#N/A</v>
      </c>
      <c r="I2607" s="80" t="e">
        <v>#N/A</v>
      </c>
      <c r="J2607" s="80" t="e">
        <v>#N/A</v>
      </c>
      <c r="K2607" s="85" t="e">
        <v>#N/A</v>
      </c>
      <c r="L2607" s="9" t="e">
        <v>#N/A</v>
      </c>
      <c r="M2607" s="93" t="e">
        <v>#N/A</v>
      </c>
      <c r="N2607" s="8" t="e">
        <v>#N/A</v>
      </c>
      <c r="O2607" t="e">
        <v>#N/A</v>
      </c>
      <c r="P2607" t="e">
        <v>#N/A</v>
      </c>
      <c r="Q2607" t="e">
        <v>#N/A</v>
      </c>
      <c r="R2607" s="2" t="e">
        <v>#N/A</v>
      </c>
      <c r="S2607" t="e">
        <v>#N/A</v>
      </c>
      <c r="T2607" s="3" t="e">
        <v>#N/A</v>
      </c>
      <c r="U2607" s="3" t="e">
        <v>#N/A</v>
      </c>
      <c r="V2607" t="e">
        <v>#N/A</v>
      </c>
      <c r="W2607" t="e">
        <v>#N/A</v>
      </c>
      <c r="X2607" t="e">
        <v>#N/A</v>
      </c>
      <c r="Y2607" s="3" t="e">
        <v>#N/A</v>
      </c>
      <c r="Z2607" s="8" t="e">
        <v>#N/A</v>
      </c>
      <c r="AA2607" s="30" t="e">
        <v>#N/A</v>
      </c>
      <c r="AB2607" t="e">
        <v>#N/A</v>
      </c>
      <c r="AC2607" t="e">
        <v>#N/A</v>
      </c>
      <c r="AD2607" t="e">
        <v>#N/A</v>
      </c>
      <c r="AE2607" t="e">
        <v>#N/A</v>
      </c>
      <c r="AF2607" t="e">
        <v>#N/A</v>
      </c>
    </row>
    <row r="2608" spans="1:32" x14ac:dyDescent="0.25">
      <c r="A2608" t="e">
        <v>#N/A</v>
      </c>
      <c r="B2608" s="33" t="e">
        <v>#N/A</v>
      </c>
      <c r="C2608" t="e">
        <v>#N/A</v>
      </c>
      <c r="D2608" t="e">
        <v>#N/A</v>
      </c>
      <c r="E2608" s="69" t="e">
        <v>#N/A</v>
      </c>
      <c r="F2608" s="3" t="e">
        <v>#N/A</v>
      </c>
      <c r="G2608" s="3" t="e">
        <v>#N/A</v>
      </c>
      <c r="H2608" s="3" t="e">
        <v>#N/A</v>
      </c>
      <c r="I2608" s="80" t="e">
        <v>#N/A</v>
      </c>
      <c r="J2608" s="80" t="e">
        <v>#N/A</v>
      </c>
      <c r="K2608" s="85" t="e">
        <v>#N/A</v>
      </c>
      <c r="L2608" s="9" t="e">
        <v>#N/A</v>
      </c>
      <c r="M2608" s="93" t="e">
        <v>#N/A</v>
      </c>
      <c r="N2608" s="8" t="e">
        <v>#N/A</v>
      </c>
      <c r="O2608" t="e">
        <v>#N/A</v>
      </c>
      <c r="P2608" t="e">
        <v>#N/A</v>
      </c>
      <c r="Q2608" t="e">
        <v>#N/A</v>
      </c>
      <c r="R2608" s="2" t="e">
        <v>#N/A</v>
      </c>
      <c r="S2608" t="e">
        <v>#N/A</v>
      </c>
      <c r="T2608" s="3" t="e">
        <v>#N/A</v>
      </c>
      <c r="U2608" s="3" t="e">
        <v>#N/A</v>
      </c>
      <c r="V2608" t="e">
        <v>#N/A</v>
      </c>
      <c r="W2608" t="e">
        <v>#N/A</v>
      </c>
      <c r="X2608" t="e">
        <v>#N/A</v>
      </c>
      <c r="Y2608" s="3" t="e">
        <v>#N/A</v>
      </c>
      <c r="Z2608" s="8" t="e">
        <v>#N/A</v>
      </c>
      <c r="AA2608" s="30" t="e">
        <v>#N/A</v>
      </c>
      <c r="AB2608" t="e">
        <v>#N/A</v>
      </c>
      <c r="AC2608" t="e">
        <v>#N/A</v>
      </c>
      <c r="AD2608" t="e">
        <v>#N/A</v>
      </c>
      <c r="AE2608" t="e">
        <v>#N/A</v>
      </c>
      <c r="AF2608" t="e">
        <v>#N/A</v>
      </c>
    </row>
    <row r="2609" spans="1:32" x14ac:dyDescent="0.25">
      <c r="A2609" t="e">
        <v>#N/A</v>
      </c>
      <c r="B2609" s="33" t="e">
        <v>#N/A</v>
      </c>
      <c r="C2609" t="e">
        <v>#N/A</v>
      </c>
      <c r="D2609" t="e">
        <v>#N/A</v>
      </c>
      <c r="E2609" s="69" t="e">
        <v>#N/A</v>
      </c>
      <c r="F2609" s="3" t="e">
        <v>#N/A</v>
      </c>
      <c r="G2609" s="3" t="e">
        <v>#N/A</v>
      </c>
      <c r="H2609" s="3" t="e">
        <v>#N/A</v>
      </c>
      <c r="I2609" s="80" t="e">
        <v>#N/A</v>
      </c>
      <c r="J2609" s="80" t="e">
        <v>#N/A</v>
      </c>
      <c r="K2609" s="85" t="e">
        <v>#N/A</v>
      </c>
      <c r="L2609" s="9" t="e">
        <v>#N/A</v>
      </c>
      <c r="M2609" s="93" t="e">
        <v>#N/A</v>
      </c>
      <c r="N2609" s="8" t="e">
        <v>#N/A</v>
      </c>
      <c r="O2609" t="e">
        <v>#N/A</v>
      </c>
      <c r="P2609" t="e">
        <v>#N/A</v>
      </c>
      <c r="Q2609" t="e">
        <v>#N/A</v>
      </c>
      <c r="R2609" s="2" t="e">
        <v>#N/A</v>
      </c>
      <c r="S2609" t="e">
        <v>#N/A</v>
      </c>
      <c r="T2609" s="3" t="e">
        <v>#N/A</v>
      </c>
      <c r="U2609" s="3" t="e">
        <v>#N/A</v>
      </c>
      <c r="V2609" t="e">
        <v>#N/A</v>
      </c>
      <c r="W2609" t="e">
        <v>#N/A</v>
      </c>
      <c r="X2609" t="e">
        <v>#N/A</v>
      </c>
      <c r="Y2609" s="3" t="e">
        <v>#N/A</v>
      </c>
      <c r="Z2609" s="8" t="e">
        <v>#N/A</v>
      </c>
      <c r="AA2609" s="30" t="e">
        <v>#N/A</v>
      </c>
      <c r="AB2609" t="e">
        <v>#N/A</v>
      </c>
      <c r="AC2609" t="e">
        <v>#N/A</v>
      </c>
      <c r="AD2609" t="e">
        <v>#N/A</v>
      </c>
      <c r="AE2609" t="e">
        <v>#N/A</v>
      </c>
      <c r="AF2609" t="e">
        <v>#N/A</v>
      </c>
    </row>
    <row r="2610" spans="1:32" x14ac:dyDescent="0.25">
      <c r="A2610" t="e">
        <v>#N/A</v>
      </c>
      <c r="B2610" s="33" t="e">
        <v>#N/A</v>
      </c>
      <c r="C2610" t="e">
        <v>#N/A</v>
      </c>
      <c r="D2610" t="e">
        <v>#N/A</v>
      </c>
      <c r="E2610" s="69" t="e">
        <v>#N/A</v>
      </c>
      <c r="F2610" s="3" t="e">
        <v>#N/A</v>
      </c>
      <c r="G2610" s="3" t="e">
        <v>#N/A</v>
      </c>
      <c r="H2610" s="3" t="e">
        <v>#N/A</v>
      </c>
      <c r="I2610" s="80" t="e">
        <v>#N/A</v>
      </c>
      <c r="J2610" s="80" t="e">
        <v>#N/A</v>
      </c>
      <c r="K2610" s="85" t="e">
        <v>#N/A</v>
      </c>
      <c r="L2610" s="9" t="e">
        <v>#N/A</v>
      </c>
      <c r="M2610" s="93" t="e">
        <v>#N/A</v>
      </c>
      <c r="N2610" s="8" t="e">
        <v>#N/A</v>
      </c>
      <c r="O2610" t="e">
        <v>#N/A</v>
      </c>
      <c r="P2610" t="e">
        <v>#N/A</v>
      </c>
      <c r="Q2610" t="e">
        <v>#N/A</v>
      </c>
      <c r="R2610" s="2" t="e">
        <v>#N/A</v>
      </c>
      <c r="S2610" t="e">
        <v>#N/A</v>
      </c>
      <c r="T2610" s="3" t="e">
        <v>#N/A</v>
      </c>
      <c r="U2610" s="3" t="e">
        <v>#N/A</v>
      </c>
      <c r="V2610" t="e">
        <v>#N/A</v>
      </c>
      <c r="W2610" t="e">
        <v>#N/A</v>
      </c>
      <c r="X2610" t="e">
        <v>#N/A</v>
      </c>
      <c r="Y2610" s="3" t="e">
        <v>#N/A</v>
      </c>
      <c r="Z2610" s="8" t="e">
        <v>#N/A</v>
      </c>
      <c r="AA2610" s="30" t="e">
        <v>#N/A</v>
      </c>
      <c r="AB2610" t="e">
        <v>#N/A</v>
      </c>
      <c r="AC2610" t="e">
        <v>#N/A</v>
      </c>
      <c r="AD2610" t="e">
        <v>#N/A</v>
      </c>
      <c r="AE2610" t="e">
        <v>#N/A</v>
      </c>
      <c r="AF2610" t="e">
        <v>#N/A</v>
      </c>
    </row>
    <row r="2611" spans="1:32" x14ac:dyDescent="0.25">
      <c r="A2611" t="e">
        <v>#N/A</v>
      </c>
      <c r="B2611" s="33" t="e">
        <v>#N/A</v>
      </c>
      <c r="C2611" t="e">
        <v>#N/A</v>
      </c>
      <c r="D2611" t="e">
        <v>#N/A</v>
      </c>
      <c r="E2611" s="69" t="e">
        <v>#N/A</v>
      </c>
      <c r="F2611" s="3" t="e">
        <v>#N/A</v>
      </c>
      <c r="G2611" s="3" t="e">
        <v>#N/A</v>
      </c>
      <c r="H2611" s="3" t="e">
        <v>#N/A</v>
      </c>
      <c r="I2611" s="80" t="e">
        <v>#N/A</v>
      </c>
      <c r="J2611" s="80" t="e">
        <v>#N/A</v>
      </c>
      <c r="K2611" s="85" t="e">
        <v>#N/A</v>
      </c>
      <c r="L2611" s="9" t="e">
        <v>#N/A</v>
      </c>
      <c r="M2611" s="93" t="e">
        <v>#N/A</v>
      </c>
      <c r="N2611" s="8" t="e">
        <v>#N/A</v>
      </c>
      <c r="O2611" t="e">
        <v>#N/A</v>
      </c>
      <c r="P2611" t="e">
        <v>#N/A</v>
      </c>
      <c r="Q2611" t="e">
        <v>#N/A</v>
      </c>
      <c r="R2611" s="2" t="e">
        <v>#N/A</v>
      </c>
      <c r="S2611" t="e">
        <v>#N/A</v>
      </c>
      <c r="T2611" s="3" t="e">
        <v>#N/A</v>
      </c>
      <c r="U2611" s="3" t="e">
        <v>#N/A</v>
      </c>
      <c r="V2611" t="e">
        <v>#N/A</v>
      </c>
      <c r="W2611" t="e">
        <v>#N/A</v>
      </c>
      <c r="X2611" t="e">
        <v>#N/A</v>
      </c>
      <c r="Y2611" s="3" t="e">
        <v>#N/A</v>
      </c>
      <c r="Z2611" s="8" t="e">
        <v>#N/A</v>
      </c>
      <c r="AA2611" s="30" t="e">
        <v>#N/A</v>
      </c>
      <c r="AB2611" t="e">
        <v>#N/A</v>
      </c>
      <c r="AC2611" t="e">
        <v>#N/A</v>
      </c>
      <c r="AD2611" t="e">
        <v>#N/A</v>
      </c>
      <c r="AE2611" t="e">
        <v>#N/A</v>
      </c>
      <c r="AF2611" t="e">
        <v>#N/A</v>
      </c>
    </row>
    <row r="2612" spans="1:32" x14ac:dyDescent="0.25">
      <c r="A2612" t="e">
        <v>#N/A</v>
      </c>
      <c r="B2612" s="33" t="e">
        <v>#N/A</v>
      </c>
      <c r="C2612" t="e">
        <v>#N/A</v>
      </c>
      <c r="D2612" t="e">
        <v>#N/A</v>
      </c>
      <c r="E2612" s="69" t="e">
        <v>#N/A</v>
      </c>
      <c r="F2612" s="3" t="e">
        <v>#N/A</v>
      </c>
      <c r="G2612" s="3" t="e">
        <v>#N/A</v>
      </c>
      <c r="H2612" s="3" t="e">
        <v>#N/A</v>
      </c>
      <c r="I2612" s="80" t="e">
        <v>#N/A</v>
      </c>
      <c r="J2612" s="80" t="e">
        <v>#N/A</v>
      </c>
      <c r="K2612" s="85" t="e">
        <v>#N/A</v>
      </c>
      <c r="L2612" s="9" t="e">
        <v>#N/A</v>
      </c>
      <c r="M2612" s="93" t="e">
        <v>#N/A</v>
      </c>
      <c r="N2612" s="8" t="e">
        <v>#N/A</v>
      </c>
      <c r="O2612" t="e">
        <v>#N/A</v>
      </c>
      <c r="P2612" t="e">
        <v>#N/A</v>
      </c>
      <c r="Q2612" t="e">
        <v>#N/A</v>
      </c>
      <c r="R2612" s="2" t="e">
        <v>#N/A</v>
      </c>
      <c r="S2612" t="e">
        <v>#N/A</v>
      </c>
      <c r="T2612" s="3" t="e">
        <v>#N/A</v>
      </c>
      <c r="U2612" s="3" t="e">
        <v>#N/A</v>
      </c>
      <c r="V2612" t="e">
        <v>#N/A</v>
      </c>
      <c r="W2612" t="e">
        <v>#N/A</v>
      </c>
      <c r="X2612" t="e">
        <v>#N/A</v>
      </c>
      <c r="Y2612" s="3" t="e">
        <v>#N/A</v>
      </c>
      <c r="Z2612" s="8" t="e">
        <v>#N/A</v>
      </c>
      <c r="AA2612" s="30" t="e">
        <v>#N/A</v>
      </c>
      <c r="AB2612" t="e">
        <v>#N/A</v>
      </c>
      <c r="AC2612" t="e">
        <v>#N/A</v>
      </c>
      <c r="AD2612" t="e">
        <v>#N/A</v>
      </c>
      <c r="AE2612" t="e">
        <v>#N/A</v>
      </c>
      <c r="AF2612" t="e">
        <v>#N/A</v>
      </c>
    </row>
    <row r="2613" spans="1:32" x14ac:dyDescent="0.25">
      <c r="A2613" t="e">
        <v>#N/A</v>
      </c>
      <c r="B2613" s="33" t="e">
        <v>#N/A</v>
      </c>
      <c r="C2613" t="e">
        <v>#N/A</v>
      </c>
      <c r="D2613" t="e">
        <v>#N/A</v>
      </c>
      <c r="E2613" s="69" t="e">
        <v>#N/A</v>
      </c>
      <c r="F2613" s="3" t="e">
        <v>#N/A</v>
      </c>
      <c r="G2613" s="3" t="e">
        <v>#N/A</v>
      </c>
      <c r="H2613" s="3" t="e">
        <v>#N/A</v>
      </c>
      <c r="I2613" s="80" t="e">
        <v>#N/A</v>
      </c>
      <c r="J2613" s="80" t="e">
        <v>#N/A</v>
      </c>
      <c r="K2613" s="85" t="e">
        <v>#N/A</v>
      </c>
      <c r="L2613" s="9" t="e">
        <v>#N/A</v>
      </c>
      <c r="M2613" s="93" t="e">
        <v>#N/A</v>
      </c>
      <c r="N2613" s="8" t="e">
        <v>#N/A</v>
      </c>
      <c r="O2613" t="e">
        <v>#N/A</v>
      </c>
      <c r="P2613" t="e">
        <v>#N/A</v>
      </c>
      <c r="Q2613" t="e">
        <v>#N/A</v>
      </c>
      <c r="R2613" s="2" t="e">
        <v>#N/A</v>
      </c>
      <c r="S2613" t="e">
        <v>#N/A</v>
      </c>
      <c r="T2613" s="3" t="e">
        <v>#N/A</v>
      </c>
      <c r="U2613" s="3" t="e">
        <v>#N/A</v>
      </c>
      <c r="V2613" t="e">
        <v>#N/A</v>
      </c>
      <c r="W2613" t="e">
        <v>#N/A</v>
      </c>
      <c r="X2613" t="e">
        <v>#N/A</v>
      </c>
      <c r="Y2613" s="3" t="e">
        <v>#N/A</v>
      </c>
      <c r="Z2613" s="8" t="e">
        <v>#N/A</v>
      </c>
      <c r="AA2613" s="30" t="e">
        <v>#N/A</v>
      </c>
      <c r="AB2613" t="e">
        <v>#N/A</v>
      </c>
      <c r="AC2613" t="e">
        <v>#N/A</v>
      </c>
      <c r="AD2613" t="e">
        <v>#N/A</v>
      </c>
      <c r="AE2613" t="e">
        <v>#N/A</v>
      </c>
      <c r="AF2613" t="e">
        <v>#N/A</v>
      </c>
    </row>
    <row r="2614" spans="1:32" x14ac:dyDescent="0.25">
      <c r="A2614" t="e">
        <v>#N/A</v>
      </c>
      <c r="B2614" s="33" t="e">
        <v>#N/A</v>
      </c>
      <c r="C2614" t="e">
        <v>#N/A</v>
      </c>
      <c r="D2614" t="e">
        <v>#N/A</v>
      </c>
      <c r="E2614" s="69" t="e">
        <v>#N/A</v>
      </c>
      <c r="F2614" s="3" t="e">
        <v>#N/A</v>
      </c>
      <c r="G2614" s="3" t="e">
        <v>#N/A</v>
      </c>
      <c r="H2614" s="3" t="e">
        <v>#N/A</v>
      </c>
      <c r="I2614" s="80" t="e">
        <v>#N/A</v>
      </c>
      <c r="J2614" s="80" t="e">
        <v>#N/A</v>
      </c>
      <c r="K2614" s="85" t="e">
        <v>#N/A</v>
      </c>
      <c r="L2614" s="9" t="e">
        <v>#N/A</v>
      </c>
      <c r="M2614" s="93" t="e">
        <v>#N/A</v>
      </c>
      <c r="N2614" s="8" t="e">
        <v>#N/A</v>
      </c>
      <c r="O2614" t="e">
        <v>#N/A</v>
      </c>
      <c r="P2614" t="e">
        <v>#N/A</v>
      </c>
      <c r="Q2614" t="e">
        <v>#N/A</v>
      </c>
      <c r="R2614" s="2" t="e">
        <v>#N/A</v>
      </c>
      <c r="S2614" t="e">
        <v>#N/A</v>
      </c>
      <c r="T2614" s="3" t="e">
        <v>#N/A</v>
      </c>
      <c r="U2614" s="3" t="e">
        <v>#N/A</v>
      </c>
      <c r="V2614" t="e">
        <v>#N/A</v>
      </c>
      <c r="W2614" t="e">
        <v>#N/A</v>
      </c>
      <c r="X2614" t="e">
        <v>#N/A</v>
      </c>
      <c r="Y2614" s="3" t="e">
        <v>#N/A</v>
      </c>
      <c r="Z2614" s="8" t="e">
        <v>#N/A</v>
      </c>
      <c r="AA2614" s="30" t="e">
        <v>#N/A</v>
      </c>
      <c r="AB2614" t="e">
        <v>#N/A</v>
      </c>
      <c r="AC2614" t="e">
        <v>#N/A</v>
      </c>
      <c r="AD2614" t="e">
        <v>#N/A</v>
      </c>
      <c r="AE2614" t="e">
        <v>#N/A</v>
      </c>
      <c r="AF2614" t="e">
        <v>#N/A</v>
      </c>
    </row>
    <row r="2615" spans="1:32" x14ac:dyDescent="0.25">
      <c r="A2615" t="e">
        <v>#N/A</v>
      </c>
      <c r="B2615" s="33" t="e">
        <v>#N/A</v>
      </c>
      <c r="C2615" t="e">
        <v>#N/A</v>
      </c>
      <c r="D2615" t="e">
        <v>#N/A</v>
      </c>
      <c r="E2615" s="69" t="e">
        <v>#N/A</v>
      </c>
      <c r="F2615" s="3" t="e">
        <v>#N/A</v>
      </c>
      <c r="G2615" s="3" t="e">
        <v>#N/A</v>
      </c>
      <c r="H2615" s="3" t="e">
        <v>#N/A</v>
      </c>
      <c r="I2615" s="80" t="e">
        <v>#N/A</v>
      </c>
      <c r="J2615" s="80" t="e">
        <v>#N/A</v>
      </c>
      <c r="K2615" s="85" t="e">
        <v>#N/A</v>
      </c>
      <c r="L2615" s="9" t="e">
        <v>#N/A</v>
      </c>
      <c r="M2615" s="93" t="e">
        <v>#N/A</v>
      </c>
      <c r="N2615" s="8" t="e">
        <v>#N/A</v>
      </c>
      <c r="O2615" t="e">
        <v>#N/A</v>
      </c>
      <c r="P2615" t="e">
        <v>#N/A</v>
      </c>
      <c r="Q2615" t="e">
        <v>#N/A</v>
      </c>
      <c r="R2615" s="2" t="e">
        <v>#N/A</v>
      </c>
      <c r="S2615" t="e">
        <v>#N/A</v>
      </c>
      <c r="T2615" s="3" t="e">
        <v>#N/A</v>
      </c>
      <c r="U2615" s="3" t="e">
        <v>#N/A</v>
      </c>
      <c r="V2615" t="e">
        <v>#N/A</v>
      </c>
      <c r="W2615" t="e">
        <v>#N/A</v>
      </c>
      <c r="X2615" t="e">
        <v>#N/A</v>
      </c>
      <c r="Y2615" s="3" t="e">
        <v>#N/A</v>
      </c>
      <c r="Z2615" s="8" t="e">
        <v>#N/A</v>
      </c>
      <c r="AA2615" s="30" t="e">
        <v>#N/A</v>
      </c>
      <c r="AB2615" t="e">
        <v>#N/A</v>
      </c>
      <c r="AC2615" t="e">
        <v>#N/A</v>
      </c>
      <c r="AD2615" t="e">
        <v>#N/A</v>
      </c>
      <c r="AE2615" t="e">
        <v>#N/A</v>
      </c>
      <c r="AF2615" t="e">
        <v>#N/A</v>
      </c>
    </row>
    <row r="2616" spans="1:32" x14ac:dyDescent="0.25">
      <c r="A2616" t="e">
        <v>#N/A</v>
      </c>
      <c r="B2616" s="33" t="e">
        <v>#N/A</v>
      </c>
      <c r="C2616" t="e">
        <v>#N/A</v>
      </c>
      <c r="D2616" t="e">
        <v>#N/A</v>
      </c>
      <c r="E2616" s="69" t="e">
        <v>#N/A</v>
      </c>
      <c r="F2616" s="3" t="e">
        <v>#N/A</v>
      </c>
      <c r="G2616" s="3" t="e">
        <v>#N/A</v>
      </c>
      <c r="H2616" s="3" t="e">
        <v>#N/A</v>
      </c>
      <c r="I2616" s="80" t="e">
        <v>#N/A</v>
      </c>
      <c r="J2616" s="80" t="e">
        <v>#N/A</v>
      </c>
      <c r="K2616" s="85" t="e">
        <v>#N/A</v>
      </c>
      <c r="L2616" s="9" t="e">
        <v>#N/A</v>
      </c>
      <c r="M2616" s="93" t="e">
        <v>#N/A</v>
      </c>
      <c r="N2616" s="8" t="e">
        <v>#N/A</v>
      </c>
      <c r="O2616" t="e">
        <v>#N/A</v>
      </c>
      <c r="P2616" t="e">
        <v>#N/A</v>
      </c>
      <c r="Q2616" t="e">
        <v>#N/A</v>
      </c>
      <c r="R2616" s="2" t="e">
        <v>#N/A</v>
      </c>
      <c r="S2616" t="e">
        <v>#N/A</v>
      </c>
      <c r="T2616" s="3" t="e">
        <v>#N/A</v>
      </c>
      <c r="U2616" s="3" t="e">
        <v>#N/A</v>
      </c>
      <c r="V2616" t="e">
        <v>#N/A</v>
      </c>
      <c r="W2616" t="e">
        <v>#N/A</v>
      </c>
      <c r="X2616" t="e">
        <v>#N/A</v>
      </c>
      <c r="Y2616" s="3" t="e">
        <v>#N/A</v>
      </c>
      <c r="Z2616" s="8" t="e">
        <v>#N/A</v>
      </c>
      <c r="AA2616" s="30" t="e">
        <v>#N/A</v>
      </c>
      <c r="AB2616" t="e">
        <v>#N/A</v>
      </c>
      <c r="AC2616" t="e">
        <v>#N/A</v>
      </c>
      <c r="AD2616" t="e">
        <v>#N/A</v>
      </c>
      <c r="AE2616" t="e">
        <v>#N/A</v>
      </c>
      <c r="AF2616" t="e">
        <v>#N/A</v>
      </c>
    </row>
    <row r="2617" spans="1:32" x14ac:dyDescent="0.25">
      <c r="A2617" t="e">
        <v>#N/A</v>
      </c>
      <c r="B2617" s="33" t="e">
        <v>#N/A</v>
      </c>
      <c r="C2617" t="e">
        <v>#N/A</v>
      </c>
      <c r="D2617" t="e">
        <v>#N/A</v>
      </c>
      <c r="E2617" s="69" t="e">
        <v>#N/A</v>
      </c>
      <c r="F2617" s="3" t="e">
        <v>#N/A</v>
      </c>
      <c r="G2617" s="3" t="e">
        <v>#N/A</v>
      </c>
      <c r="H2617" s="3" t="e">
        <v>#N/A</v>
      </c>
      <c r="I2617" s="80" t="e">
        <v>#N/A</v>
      </c>
      <c r="J2617" s="80" t="e">
        <v>#N/A</v>
      </c>
      <c r="K2617" s="85" t="e">
        <v>#N/A</v>
      </c>
      <c r="L2617" s="9" t="e">
        <v>#N/A</v>
      </c>
      <c r="M2617" s="93" t="e">
        <v>#N/A</v>
      </c>
      <c r="N2617" s="8" t="e">
        <v>#N/A</v>
      </c>
      <c r="O2617" t="e">
        <v>#N/A</v>
      </c>
      <c r="P2617" t="e">
        <v>#N/A</v>
      </c>
      <c r="Q2617" t="e">
        <v>#N/A</v>
      </c>
      <c r="R2617" s="2" t="e">
        <v>#N/A</v>
      </c>
      <c r="S2617" t="e">
        <v>#N/A</v>
      </c>
      <c r="T2617" s="3" t="e">
        <v>#N/A</v>
      </c>
      <c r="U2617" s="3" t="e">
        <v>#N/A</v>
      </c>
      <c r="V2617" t="e">
        <v>#N/A</v>
      </c>
      <c r="W2617" t="e">
        <v>#N/A</v>
      </c>
      <c r="X2617" t="e">
        <v>#N/A</v>
      </c>
      <c r="Y2617" s="3" t="e">
        <v>#N/A</v>
      </c>
      <c r="Z2617" s="8" t="e">
        <v>#N/A</v>
      </c>
      <c r="AA2617" s="30" t="e">
        <v>#N/A</v>
      </c>
      <c r="AB2617" t="e">
        <v>#N/A</v>
      </c>
      <c r="AC2617" t="e">
        <v>#N/A</v>
      </c>
      <c r="AD2617" t="e">
        <v>#N/A</v>
      </c>
      <c r="AE2617" t="e">
        <v>#N/A</v>
      </c>
      <c r="AF2617" t="e">
        <v>#N/A</v>
      </c>
    </row>
    <row r="2618" spans="1:32" x14ac:dyDescent="0.25">
      <c r="A2618" t="e">
        <v>#N/A</v>
      </c>
      <c r="B2618" s="33" t="e">
        <v>#N/A</v>
      </c>
      <c r="C2618" t="e">
        <v>#N/A</v>
      </c>
      <c r="D2618" t="e">
        <v>#N/A</v>
      </c>
      <c r="E2618" s="69" t="e">
        <v>#N/A</v>
      </c>
      <c r="F2618" s="3" t="e">
        <v>#N/A</v>
      </c>
      <c r="G2618" s="3" t="e">
        <v>#N/A</v>
      </c>
      <c r="H2618" s="3" t="e">
        <v>#N/A</v>
      </c>
      <c r="I2618" s="80" t="e">
        <v>#N/A</v>
      </c>
      <c r="J2618" s="80" t="e">
        <v>#N/A</v>
      </c>
      <c r="K2618" s="85" t="e">
        <v>#N/A</v>
      </c>
      <c r="L2618" s="9" t="e">
        <v>#N/A</v>
      </c>
      <c r="M2618" s="93" t="e">
        <v>#N/A</v>
      </c>
      <c r="N2618" s="8" t="e">
        <v>#N/A</v>
      </c>
      <c r="O2618" t="e">
        <v>#N/A</v>
      </c>
      <c r="P2618" t="e">
        <v>#N/A</v>
      </c>
      <c r="Q2618" t="e">
        <v>#N/A</v>
      </c>
      <c r="R2618" s="2" t="e">
        <v>#N/A</v>
      </c>
      <c r="S2618" t="e">
        <v>#N/A</v>
      </c>
      <c r="T2618" s="3" t="e">
        <v>#N/A</v>
      </c>
      <c r="U2618" s="3" t="e">
        <v>#N/A</v>
      </c>
      <c r="V2618" t="e">
        <v>#N/A</v>
      </c>
      <c r="W2618" t="e">
        <v>#N/A</v>
      </c>
      <c r="X2618" t="e">
        <v>#N/A</v>
      </c>
      <c r="Y2618" s="3" t="e">
        <v>#N/A</v>
      </c>
      <c r="Z2618" s="8" t="e">
        <v>#N/A</v>
      </c>
      <c r="AA2618" s="30" t="e">
        <v>#N/A</v>
      </c>
      <c r="AB2618" t="e">
        <v>#N/A</v>
      </c>
      <c r="AC2618" t="e">
        <v>#N/A</v>
      </c>
      <c r="AD2618" t="e">
        <v>#N/A</v>
      </c>
      <c r="AE2618" t="e">
        <v>#N/A</v>
      </c>
      <c r="AF2618" t="e">
        <v>#N/A</v>
      </c>
    </row>
    <row r="2619" spans="1:32" x14ac:dyDescent="0.25">
      <c r="A2619" t="e">
        <v>#N/A</v>
      </c>
      <c r="B2619" s="33" t="e">
        <v>#N/A</v>
      </c>
      <c r="C2619" t="e">
        <v>#N/A</v>
      </c>
      <c r="D2619" t="e">
        <v>#N/A</v>
      </c>
      <c r="E2619" s="69" t="e">
        <v>#N/A</v>
      </c>
      <c r="F2619" s="3" t="e">
        <v>#N/A</v>
      </c>
      <c r="G2619" s="3" t="e">
        <v>#N/A</v>
      </c>
      <c r="H2619" s="3" t="e">
        <v>#N/A</v>
      </c>
      <c r="I2619" s="80" t="e">
        <v>#N/A</v>
      </c>
      <c r="J2619" s="80" t="e">
        <v>#N/A</v>
      </c>
      <c r="K2619" s="85" t="e">
        <v>#N/A</v>
      </c>
      <c r="L2619" s="9" t="e">
        <v>#N/A</v>
      </c>
      <c r="M2619" s="93" t="e">
        <v>#N/A</v>
      </c>
      <c r="N2619" s="8" t="e">
        <v>#N/A</v>
      </c>
      <c r="O2619" t="e">
        <v>#N/A</v>
      </c>
      <c r="P2619" t="e">
        <v>#N/A</v>
      </c>
      <c r="Q2619" t="e">
        <v>#N/A</v>
      </c>
      <c r="R2619" s="2" t="e">
        <v>#N/A</v>
      </c>
      <c r="S2619" t="e">
        <v>#N/A</v>
      </c>
      <c r="T2619" s="3" t="e">
        <v>#N/A</v>
      </c>
      <c r="U2619" s="3" t="e">
        <v>#N/A</v>
      </c>
      <c r="V2619" t="e">
        <v>#N/A</v>
      </c>
      <c r="W2619" t="e">
        <v>#N/A</v>
      </c>
      <c r="X2619" t="e">
        <v>#N/A</v>
      </c>
      <c r="Y2619" s="3" t="e">
        <v>#N/A</v>
      </c>
      <c r="Z2619" s="8" t="e">
        <v>#N/A</v>
      </c>
      <c r="AA2619" s="30" t="e">
        <v>#N/A</v>
      </c>
      <c r="AB2619" t="e">
        <v>#N/A</v>
      </c>
      <c r="AC2619" t="e">
        <v>#N/A</v>
      </c>
      <c r="AD2619" t="e">
        <v>#N/A</v>
      </c>
      <c r="AE2619" t="e">
        <v>#N/A</v>
      </c>
      <c r="AF2619" t="e">
        <v>#N/A</v>
      </c>
    </row>
    <row r="2620" spans="1:32" x14ac:dyDescent="0.25">
      <c r="A2620" t="e">
        <v>#N/A</v>
      </c>
      <c r="B2620" s="33" t="e">
        <v>#N/A</v>
      </c>
      <c r="C2620" t="e">
        <v>#N/A</v>
      </c>
      <c r="D2620" t="e">
        <v>#N/A</v>
      </c>
      <c r="E2620" s="69" t="e">
        <v>#N/A</v>
      </c>
      <c r="F2620" s="3" t="e">
        <v>#N/A</v>
      </c>
      <c r="G2620" s="3" t="e">
        <v>#N/A</v>
      </c>
      <c r="H2620" s="3" t="e">
        <v>#N/A</v>
      </c>
      <c r="I2620" s="80" t="e">
        <v>#N/A</v>
      </c>
      <c r="J2620" s="80" t="e">
        <v>#N/A</v>
      </c>
      <c r="K2620" s="85" t="e">
        <v>#N/A</v>
      </c>
      <c r="L2620" s="9" t="e">
        <v>#N/A</v>
      </c>
      <c r="M2620" s="93" t="e">
        <v>#N/A</v>
      </c>
      <c r="N2620" s="8" t="e">
        <v>#N/A</v>
      </c>
      <c r="O2620" t="e">
        <v>#N/A</v>
      </c>
      <c r="P2620" t="e">
        <v>#N/A</v>
      </c>
      <c r="Q2620" t="e">
        <v>#N/A</v>
      </c>
      <c r="R2620" s="2" t="e">
        <v>#N/A</v>
      </c>
      <c r="S2620" t="e">
        <v>#N/A</v>
      </c>
      <c r="T2620" s="3" t="e">
        <v>#N/A</v>
      </c>
      <c r="U2620" s="3" t="e">
        <v>#N/A</v>
      </c>
      <c r="V2620" t="e">
        <v>#N/A</v>
      </c>
      <c r="W2620" t="e">
        <v>#N/A</v>
      </c>
      <c r="X2620" t="e">
        <v>#N/A</v>
      </c>
      <c r="Y2620" s="3" t="e">
        <v>#N/A</v>
      </c>
      <c r="Z2620" s="8" t="e">
        <v>#N/A</v>
      </c>
      <c r="AA2620" s="30" t="e">
        <v>#N/A</v>
      </c>
      <c r="AB2620" t="e">
        <v>#N/A</v>
      </c>
      <c r="AC2620" t="e">
        <v>#N/A</v>
      </c>
      <c r="AD2620" t="e">
        <v>#N/A</v>
      </c>
      <c r="AE2620" t="e">
        <v>#N/A</v>
      </c>
      <c r="AF2620" t="e">
        <v>#N/A</v>
      </c>
    </row>
    <row r="2621" spans="1:32" x14ac:dyDescent="0.25">
      <c r="A2621" t="e">
        <v>#N/A</v>
      </c>
      <c r="B2621" s="33" t="e">
        <v>#N/A</v>
      </c>
      <c r="C2621" t="e">
        <v>#N/A</v>
      </c>
      <c r="D2621" t="e">
        <v>#N/A</v>
      </c>
      <c r="E2621" s="69" t="e">
        <v>#N/A</v>
      </c>
      <c r="F2621" s="3" t="e">
        <v>#N/A</v>
      </c>
      <c r="G2621" s="3" t="e">
        <v>#N/A</v>
      </c>
      <c r="H2621" s="3" t="e">
        <v>#N/A</v>
      </c>
      <c r="I2621" s="80" t="e">
        <v>#N/A</v>
      </c>
      <c r="J2621" s="80" t="e">
        <v>#N/A</v>
      </c>
      <c r="K2621" s="85" t="e">
        <v>#N/A</v>
      </c>
      <c r="L2621" s="9" t="e">
        <v>#N/A</v>
      </c>
      <c r="M2621" s="93" t="e">
        <v>#N/A</v>
      </c>
      <c r="N2621" s="8" t="e">
        <v>#N/A</v>
      </c>
      <c r="O2621" t="e">
        <v>#N/A</v>
      </c>
      <c r="P2621" t="e">
        <v>#N/A</v>
      </c>
      <c r="Q2621" t="e">
        <v>#N/A</v>
      </c>
      <c r="R2621" s="2" t="e">
        <v>#N/A</v>
      </c>
      <c r="S2621" t="e">
        <v>#N/A</v>
      </c>
      <c r="T2621" s="3" t="e">
        <v>#N/A</v>
      </c>
      <c r="U2621" s="3" t="e">
        <v>#N/A</v>
      </c>
      <c r="V2621" t="e">
        <v>#N/A</v>
      </c>
      <c r="W2621" t="e">
        <v>#N/A</v>
      </c>
      <c r="X2621" t="e">
        <v>#N/A</v>
      </c>
      <c r="Y2621" s="3" t="e">
        <v>#N/A</v>
      </c>
      <c r="Z2621" s="8" t="e">
        <v>#N/A</v>
      </c>
      <c r="AA2621" s="30" t="e">
        <v>#N/A</v>
      </c>
      <c r="AB2621" t="e">
        <v>#N/A</v>
      </c>
      <c r="AC2621" t="e">
        <v>#N/A</v>
      </c>
      <c r="AD2621" t="e">
        <v>#N/A</v>
      </c>
      <c r="AE2621" t="e">
        <v>#N/A</v>
      </c>
      <c r="AF2621" t="e">
        <v>#N/A</v>
      </c>
    </row>
    <row r="2622" spans="1:32" x14ac:dyDescent="0.25">
      <c r="A2622" t="e">
        <v>#N/A</v>
      </c>
      <c r="B2622" s="33" t="e">
        <v>#N/A</v>
      </c>
      <c r="C2622" t="e">
        <v>#N/A</v>
      </c>
      <c r="D2622" t="e">
        <v>#N/A</v>
      </c>
      <c r="E2622" s="69" t="e">
        <v>#N/A</v>
      </c>
      <c r="F2622" s="3" t="e">
        <v>#N/A</v>
      </c>
      <c r="G2622" s="3" t="e">
        <v>#N/A</v>
      </c>
      <c r="H2622" s="3" t="e">
        <v>#N/A</v>
      </c>
      <c r="I2622" s="80" t="e">
        <v>#N/A</v>
      </c>
      <c r="J2622" s="80" t="e">
        <v>#N/A</v>
      </c>
      <c r="K2622" s="85" t="e">
        <v>#N/A</v>
      </c>
      <c r="L2622" s="9" t="e">
        <v>#N/A</v>
      </c>
      <c r="M2622" s="93" t="e">
        <v>#N/A</v>
      </c>
      <c r="N2622" s="8" t="e">
        <v>#N/A</v>
      </c>
      <c r="O2622" t="e">
        <v>#N/A</v>
      </c>
      <c r="P2622" t="e">
        <v>#N/A</v>
      </c>
      <c r="Q2622" t="e">
        <v>#N/A</v>
      </c>
      <c r="R2622" s="2" t="e">
        <v>#N/A</v>
      </c>
      <c r="S2622" t="e">
        <v>#N/A</v>
      </c>
      <c r="T2622" s="3" t="e">
        <v>#N/A</v>
      </c>
      <c r="U2622" s="3" t="e">
        <v>#N/A</v>
      </c>
      <c r="V2622" t="e">
        <v>#N/A</v>
      </c>
      <c r="W2622" t="e">
        <v>#N/A</v>
      </c>
      <c r="X2622" t="e">
        <v>#N/A</v>
      </c>
      <c r="Y2622" s="3" t="e">
        <v>#N/A</v>
      </c>
      <c r="Z2622" s="8" t="e">
        <v>#N/A</v>
      </c>
      <c r="AA2622" s="30" t="e">
        <v>#N/A</v>
      </c>
      <c r="AB2622" t="e">
        <v>#N/A</v>
      </c>
      <c r="AC2622" t="e">
        <v>#N/A</v>
      </c>
      <c r="AD2622" t="e">
        <v>#N/A</v>
      </c>
      <c r="AE2622" t="e">
        <v>#N/A</v>
      </c>
      <c r="AF2622" t="e">
        <v>#N/A</v>
      </c>
    </row>
    <row r="2623" spans="1:32" x14ac:dyDescent="0.25">
      <c r="A2623" t="e">
        <v>#N/A</v>
      </c>
      <c r="B2623" s="33" t="e">
        <v>#N/A</v>
      </c>
      <c r="C2623" t="e">
        <v>#N/A</v>
      </c>
      <c r="D2623" t="e">
        <v>#N/A</v>
      </c>
      <c r="E2623" s="69" t="e">
        <v>#N/A</v>
      </c>
      <c r="F2623" s="3" t="e">
        <v>#N/A</v>
      </c>
      <c r="G2623" s="3" t="e">
        <v>#N/A</v>
      </c>
      <c r="H2623" s="3" t="e">
        <v>#N/A</v>
      </c>
      <c r="I2623" s="80" t="e">
        <v>#N/A</v>
      </c>
      <c r="J2623" s="80" t="e">
        <v>#N/A</v>
      </c>
      <c r="K2623" s="85" t="e">
        <v>#N/A</v>
      </c>
      <c r="L2623" s="9" t="e">
        <v>#N/A</v>
      </c>
      <c r="M2623" s="93" t="e">
        <v>#N/A</v>
      </c>
      <c r="N2623" s="8" t="e">
        <v>#N/A</v>
      </c>
      <c r="O2623" t="e">
        <v>#N/A</v>
      </c>
      <c r="P2623" t="e">
        <v>#N/A</v>
      </c>
      <c r="Q2623" t="e">
        <v>#N/A</v>
      </c>
      <c r="R2623" s="2" t="e">
        <v>#N/A</v>
      </c>
      <c r="S2623" t="e">
        <v>#N/A</v>
      </c>
      <c r="T2623" s="3" t="e">
        <v>#N/A</v>
      </c>
      <c r="U2623" s="3" t="e">
        <v>#N/A</v>
      </c>
      <c r="V2623" t="e">
        <v>#N/A</v>
      </c>
      <c r="W2623" t="e">
        <v>#N/A</v>
      </c>
      <c r="X2623" t="e">
        <v>#N/A</v>
      </c>
      <c r="Y2623" s="3" t="e">
        <v>#N/A</v>
      </c>
      <c r="Z2623" s="8" t="e">
        <v>#N/A</v>
      </c>
      <c r="AA2623" s="30" t="e">
        <v>#N/A</v>
      </c>
      <c r="AB2623" t="e">
        <v>#N/A</v>
      </c>
      <c r="AC2623" t="e">
        <v>#N/A</v>
      </c>
      <c r="AD2623" t="e">
        <v>#N/A</v>
      </c>
      <c r="AE2623" t="e">
        <v>#N/A</v>
      </c>
      <c r="AF2623" t="e">
        <v>#N/A</v>
      </c>
    </row>
    <row r="2624" spans="1:32" x14ac:dyDescent="0.25">
      <c r="A2624" t="e">
        <v>#N/A</v>
      </c>
      <c r="B2624" s="33" t="e">
        <v>#N/A</v>
      </c>
      <c r="C2624" t="e">
        <v>#N/A</v>
      </c>
      <c r="D2624" t="e">
        <v>#N/A</v>
      </c>
      <c r="E2624" s="69" t="e">
        <v>#N/A</v>
      </c>
      <c r="F2624" s="3" t="e">
        <v>#N/A</v>
      </c>
      <c r="G2624" s="3" t="e">
        <v>#N/A</v>
      </c>
      <c r="H2624" s="3" t="e">
        <v>#N/A</v>
      </c>
      <c r="I2624" s="80" t="e">
        <v>#N/A</v>
      </c>
      <c r="J2624" s="80" t="e">
        <v>#N/A</v>
      </c>
      <c r="K2624" s="85" t="e">
        <v>#N/A</v>
      </c>
      <c r="L2624" s="9" t="e">
        <v>#N/A</v>
      </c>
      <c r="M2624" s="93" t="e">
        <v>#N/A</v>
      </c>
      <c r="N2624" s="8" t="e">
        <v>#N/A</v>
      </c>
      <c r="O2624" t="e">
        <v>#N/A</v>
      </c>
      <c r="P2624" t="e">
        <v>#N/A</v>
      </c>
      <c r="Q2624" t="e">
        <v>#N/A</v>
      </c>
      <c r="R2624" s="2" t="e">
        <v>#N/A</v>
      </c>
      <c r="S2624" t="e">
        <v>#N/A</v>
      </c>
      <c r="T2624" s="3" t="e">
        <v>#N/A</v>
      </c>
      <c r="U2624" s="3" t="e">
        <v>#N/A</v>
      </c>
      <c r="V2624" t="e">
        <v>#N/A</v>
      </c>
      <c r="W2624" t="e">
        <v>#N/A</v>
      </c>
      <c r="X2624" t="e">
        <v>#N/A</v>
      </c>
      <c r="Y2624" s="3" t="e">
        <v>#N/A</v>
      </c>
      <c r="Z2624" s="8" t="e">
        <v>#N/A</v>
      </c>
      <c r="AA2624" s="30" t="e">
        <v>#N/A</v>
      </c>
      <c r="AB2624" t="e">
        <v>#N/A</v>
      </c>
      <c r="AC2624" t="e">
        <v>#N/A</v>
      </c>
      <c r="AD2624" t="e">
        <v>#N/A</v>
      </c>
      <c r="AE2624" t="e">
        <v>#N/A</v>
      </c>
      <c r="AF2624" t="e">
        <v>#N/A</v>
      </c>
    </row>
    <row r="2625" spans="1:32" x14ac:dyDescent="0.25">
      <c r="A2625" t="e">
        <v>#N/A</v>
      </c>
      <c r="B2625" s="33" t="e">
        <v>#N/A</v>
      </c>
      <c r="C2625" t="e">
        <v>#N/A</v>
      </c>
      <c r="D2625" t="e">
        <v>#N/A</v>
      </c>
      <c r="E2625" s="69" t="e">
        <v>#N/A</v>
      </c>
      <c r="F2625" s="3" t="e">
        <v>#N/A</v>
      </c>
      <c r="G2625" s="3" t="e">
        <v>#N/A</v>
      </c>
      <c r="H2625" s="3" t="e">
        <v>#N/A</v>
      </c>
      <c r="I2625" s="80" t="e">
        <v>#N/A</v>
      </c>
      <c r="J2625" s="80" t="e">
        <v>#N/A</v>
      </c>
      <c r="K2625" s="85" t="e">
        <v>#N/A</v>
      </c>
      <c r="L2625" s="9" t="e">
        <v>#N/A</v>
      </c>
      <c r="M2625" s="93" t="e">
        <v>#N/A</v>
      </c>
      <c r="N2625" s="8" t="e">
        <v>#N/A</v>
      </c>
      <c r="O2625" t="e">
        <v>#N/A</v>
      </c>
      <c r="P2625" t="e">
        <v>#N/A</v>
      </c>
      <c r="Q2625" t="e">
        <v>#N/A</v>
      </c>
      <c r="R2625" s="2" t="e">
        <v>#N/A</v>
      </c>
      <c r="S2625" t="e">
        <v>#N/A</v>
      </c>
      <c r="T2625" s="3" t="e">
        <v>#N/A</v>
      </c>
      <c r="U2625" s="3" t="e">
        <v>#N/A</v>
      </c>
      <c r="V2625" t="e">
        <v>#N/A</v>
      </c>
      <c r="W2625" t="e">
        <v>#N/A</v>
      </c>
      <c r="X2625" t="e">
        <v>#N/A</v>
      </c>
      <c r="Y2625" s="3" t="e">
        <v>#N/A</v>
      </c>
      <c r="Z2625" s="8" t="e">
        <v>#N/A</v>
      </c>
      <c r="AA2625" s="30" t="e">
        <v>#N/A</v>
      </c>
      <c r="AB2625" t="e">
        <v>#N/A</v>
      </c>
      <c r="AC2625" t="e">
        <v>#N/A</v>
      </c>
      <c r="AD2625" t="e">
        <v>#N/A</v>
      </c>
      <c r="AE2625" t="e">
        <v>#N/A</v>
      </c>
      <c r="AF2625" t="e">
        <v>#N/A</v>
      </c>
    </row>
    <row r="2626" spans="1:32" x14ac:dyDescent="0.25">
      <c r="A2626" t="e">
        <v>#N/A</v>
      </c>
      <c r="B2626" s="33" t="e">
        <v>#N/A</v>
      </c>
      <c r="C2626" t="e">
        <v>#N/A</v>
      </c>
      <c r="D2626" t="e">
        <v>#N/A</v>
      </c>
      <c r="E2626" s="69" t="e">
        <v>#N/A</v>
      </c>
      <c r="F2626" s="3" t="e">
        <v>#N/A</v>
      </c>
      <c r="G2626" s="3" t="e">
        <v>#N/A</v>
      </c>
      <c r="H2626" s="3" t="e">
        <v>#N/A</v>
      </c>
      <c r="I2626" s="80" t="e">
        <v>#N/A</v>
      </c>
      <c r="J2626" s="80" t="e">
        <v>#N/A</v>
      </c>
      <c r="K2626" s="85" t="e">
        <v>#N/A</v>
      </c>
      <c r="L2626" s="9" t="e">
        <v>#N/A</v>
      </c>
      <c r="M2626" s="93" t="e">
        <v>#N/A</v>
      </c>
      <c r="N2626" s="8" t="e">
        <v>#N/A</v>
      </c>
      <c r="O2626" t="e">
        <v>#N/A</v>
      </c>
      <c r="P2626" t="e">
        <v>#N/A</v>
      </c>
      <c r="Q2626" t="e">
        <v>#N/A</v>
      </c>
      <c r="R2626" s="2" t="e">
        <v>#N/A</v>
      </c>
      <c r="S2626" t="e">
        <v>#N/A</v>
      </c>
      <c r="T2626" s="3" t="e">
        <v>#N/A</v>
      </c>
      <c r="U2626" s="3" t="e">
        <v>#N/A</v>
      </c>
      <c r="V2626" t="e">
        <v>#N/A</v>
      </c>
      <c r="W2626" t="e">
        <v>#N/A</v>
      </c>
      <c r="X2626" t="e">
        <v>#N/A</v>
      </c>
      <c r="Y2626" s="3" t="e">
        <v>#N/A</v>
      </c>
      <c r="Z2626" s="8" t="e">
        <v>#N/A</v>
      </c>
      <c r="AA2626" s="30" t="e">
        <v>#N/A</v>
      </c>
      <c r="AB2626" t="e">
        <v>#N/A</v>
      </c>
      <c r="AC2626" t="e">
        <v>#N/A</v>
      </c>
      <c r="AD2626" t="e">
        <v>#N/A</v>
      </c>
      <c r="AE2626" t="e">
        <v>#N/A</v>
      </c>
      <c r="AF2626" t="e">
        <v>#N/A</v>
      </c>
    </row>
    <row r="2627" spans="1:32" x14ac:dyDescent="0.25">
      <c r="A2627" t="e">
        <v>#N/A</v>
      </c>
      <c r="B2627" s="33" t="e">
        <v>#N/A</v>
      </c>
      <c r="C2627" t="e">
        <v>#N/A</v>
      </c>
      <c r="D2627" t="e">
        <v>#N/A</v>
      </c>
      <c r="E2627" s="69" t="e">
        <v>#N/A</v>
      </c>
      <c r="F2627" s="3" t="e">
        <v>#N/A</v>
      </c>
      <c r="G2627" s="3" t="e">
        <v>#N/A</v>
      </c>
      <c r="H2627" s="3" t="e">
        <v>#N/A</v>
      </c>
      <c r="I2627" s="80" t="e">
        <v>#N/A</v>
      </c>
      <c r="J2627" s="80" t="e">
        <v>#N/A</v>
      </c>
      <c r="K2627" s="85" t="e">
        <v>#N/A</v>
      </c>
      <c r="L2627" s="9" t="e">
        <v>#N/A</v>
      </c>
      <c r="M2627" s="93" t="e">
        <v>#N/A</v>
      </c>
      <c r="N2627" s="8" t="e">
        <v>#N/A</v>
      </c>
      <c r="O2627" t="e">
        <v>#N/A</v>
      </c>
      <c r="P2627" t="e">
        <v>#N/A</v>
      </c>
      <c r="Q2627" t="e">
        <v>#N/A</v>
      </c>
      <c r="R2627" s="2" t="e">
        <v>#N/A</v>
      </c>
      <c r="S2627" t="e">
        <v>#N/A</v>
      </c>
      <c r="T2627" s="3" t="e">
        <v>#N/A</v>
      </c>
      <c r="U2627" s="3" t="e">
        <v>#N/A</v>
      </c>
      <c r="V2627" t="e">
        <v>#N/A</v>
      </c>
      <c r="W2627" t="e">
        <v>#N/A</v>
      </c>
      <c r="X2627" t="e">
        <v>#N/A</v>
      </c>
      <c r="Y2627" s="3" t="e">
        <v>#N/A</v>
      </c>
      <c r="Z2627" s="8" t="e">
        <v>#N/A</v>
      </c>
      <c r="AA2627" s="30" t="e">
        <v>#N/A</v>
      </c>
      <c r="AB2627" t="e">
        <v>#N/A</v>
      </c>
      <c r="AC2627" t="e">
        <v>#N/A</v>
      </c>
      <c r="AD2627" t="e">
        <v>#N/A</v>
      </c>
      <c r="AE2627" t="e">
        <v>#N/A</v>
      </c>
      <c r="AF2627" t="e">
        <v>#N/A</v>
      </c>
    </row>
    <row r="2628" spans="1:32" x14ac:dyDescent="0.25">
      <c r="A2628" t="e">
        <v>#N/A</v>
      </c>
      <c r="B2628" s="33" t="e">
        <v>#N/A</v>
      </c>
      <c r="C2628" t="e">
        <v>#N/A</v>
      </c>
      <c r="D2628" t="e">
        <v>#N/A</v>
      </c>
      <c r="E2628" s="69" t="e">
        <v>#N/A</v>
      </c>
      <c r="F2628" s="3" t="e">
        <v>#N/A</v>
      </c>
      <c r="G2628" s="3" t="e">
        <v>#N/A</v>
      </c>
      <c r="H2628" s="3" t="e">
        <v>#N/A</v>
      </c>
      <c r="I2628" s="80" t="e">
        <v>#N/A</v>
      </c>
      <c r="J2628" s="80" t="e">
        <v>#N/A</v>
      </c>
      <c r="K2628" s="85" t="e">
        <v>#N/A</v>
      </c>
      <c r="L2628" s="9" t="e">
        <v>#N/A</v>
      </c>
      <c r="M2628" s="93" t="e">
        <v>#N/A</v>
      </c>
      <c r="N2628" s="8" t="e">
        <v>#N/A</v>
      </c>
      <c r="O2628" t="e">
        <v>#N/A</v>
      </c>
      <c r="P2628" t="e">
        <v>#N/A</v>
      </c>
      <c r="Q2628" t="e">
        <v>#N/A</v>
      </c>
      <c r="R2628" s="2" t="e">
        <v>#N/A</v>
      </c>
      <c r="S2628" t="e">
        <v>#N/A</v>
      </c>
      <c r="T2628" s="3" t="e">
        <v>#N/A</v>
      </c>
      <c r="U2628" s="3" t="e">
        <v>#N/A</v>
      </c>
      <c r="V2628" t="e">
        <v>#N/A</v>
      </c>
      <c r="W2628" t="e">
        <v>#N/A</v>
      </c>
      <c r="X2628" t="e">
        <v>#N/A</v>
      </c>
      <c r="Y2628" s="3" t="e">
        <v>#N/A</v>
      </c>
      <c r="Z2628" s="8" t="e">
        <v>#N/A</v>
      </c>
      <c r="AA2628" s="30" t="e">
        <v>#N/A</v>
      </c>
      <c r="AB2628" t="e">
        <v>#N/A</v>
      </c>
      <c r="AC2628" t="e">
        <v>#N/A</v>
      </c>
      <c r="AD2628" t="e">
        <v>#N/A</v>
      </c>
      <c r="AE2628" t="e">
        <v>#N/A</v>
      </c>
      <c r="AF2628" t="e">
        <v>#N/A</v>
      </c>
    </row>
    <row r="2629" spans="1:32" x14ac:dyDescent="0.25">
      <c r="A2629" t="e">
        <v>#N/A</v>
      </c>
      <c r="B2629" s="33" t="e">
        <v>#N/A</v>
      </c>
      <c r="C2629" t="e">
        <v>#N/A</v>
      </c>
      <c r="D2629" t="e">
        <v>#N/A</v>
      </c>
      <c r="E2629" s="69" t="e">
        <v>#N/A</v>
      </c>
      <c r="F2629" s="3" t="e">
        <v>#N/A</v>
      </c>
      <c r="G2629" s="3" t="e">
        <v>#N/A</v>
      </c>
      <c r="H2629" s="3" t="e">
        <v>#N/A</v>
      </c>
      <c r="I2629" s="80" t="e">
        <v>#N/A</v>
      </c>
      <c r="J2629" s="80" t="e">
        <v>#N/A</v>
      </c>
      <c r="K2629" s="85" t="e">
        <v>#N/A</v>
      </c>
      <c r="L2629" s="9" t="e">
        <v>#N/A</v>
      </c>
      <c r="M2629" s="93" t="e">
        <v>#N/A</v>
      </c>
      <c r="N2629" s="8" t="e">
        <v>#N/A</v>
      </c>
      <c r="O2629" t="e">
        <v>#N/A</v>
      </c>
      <c r="P2629" t="e">
        <v>#N/A</v>
      </c>
      <c r="Q2629" t="e">
        <v>#N/A</v>
      </c>
      <c r="R2629" s="2" t="e">
        <v>#N/A</v>
      </c>
      <c r="S2629" t="e">
        <v>#N/A</v>
      </c>
      <c r="T2629" s="3" t="e">
        <v>#N/A</v>
      </c>
      <c r="U2629" s="3" t="e">
        <v>#N/A</v>
      </c>
      <c r="V2629" t="e">
        <v>#N/A</v>
      </c>
      <c r="W2629" t="e">
        <v>#N/A</v>
      </c>
      <c r="X2629" t="e">
        <v>#N/A</v>
      </c>
      <c r="Y2629" s="3" t="e">
        <v>#N/A</v>
      </c>
      <c r="Z2629" s="8" t="e">
        <v>#N/A</v>
      </c>
      <c r="AA2629" s="30" t="e">
        <v>#N/A</v>
      </c>
      <c r="AB2629" t="e">
        <v>#N/A</v>
      </c>
      <c r="AC2629" t="e">
        <v>#N/A</v>
      </c>
      <c r="AD2629" t="e">
        <v>#N/A</v>
      </c>
      <c r="AE2629" t="e">
        <v>#N/A</v>
      </c>
      <c r="AF2629" t="e">
        <v>#N/A</v>
      </c>
    </row>
    <row r="2630" spans="1:32" x14ac:dyDescent="0.25">
      <c r="A2630" t="e">
        <v>#N/A</v>
      </c>
      <c r="B2630" s="33" t="e">
        <v>#N/A</v>
      </c>
      <c r="C2630" t="e">
        <v>#N/A</v>
      </c>
      <c r="D2630" t="e">
        <v>#N/A</v>
      </c>
      <c r="E2630" s="69" t="e">
        <v>#N/A</v>
      </c>
      <c r="F2630" s="3" t="e">
        <v>#N/A</v>
      </c>
      <c r="G2630" s="3" t="e">
        <v>#N/A</v>
      </c>
      <c r="H2630" s="3" t="e">
        <v>#N/A</v>
      </c>
      <c r="I2630" s="80" t="e">
        <v>#N/A</v>
      </c>
      <c r="J2630" s="80" t="e">
        <v>#N/A</v>
      </c>
      <c r="K2630" s="85" t="e">
        <v>#N/A</v>
      </c>
      <c r="L2630" s="9" t="e">
        <v>#N/A</v>
      </c>
      <c r="M2630" s="93" t="e">
        <v>#N/A</v>
      </c>
      <c r="N2630" s="8" t="e">
        <v>#N/A</v>
      </c>
      <c r="O2630" t="e">
        <v>#N/A</v>
      </c>
      <c r="P2630" t="e">
        <v>#N/A</v>
      </c>
      <c r="Q2630" t="e">
        <v>#N/A</v>
      </c>
      <c r="R2630" s="2" t="e">
        <v>#N/A</v>
      </c>
      <c r="S2630" t="e">
        <v>#N/A</v>
      </c>
      <c r="T2630" s="3" t="e">
        <v>#N/A</v>
      </c>
      <c r="U2630" s="3" t="e">
        <v>#N/A</v>
      </c>
      <c r="V2630" t="e">
        <v>#N/A</v>
      </c>
      <c r="W2630" t="e">
        <v>#N/A</v>
      </c>
      <c r="X2630" t="e">
        <v>#N/A</v>
      </c>
      <c r="Y2630" s="3" t="e">
        <v>#N/A</v>
      </c>
      <c r="Z2630" s="8" t="e">
        <v>#N/A</v>
      </c>
      <c r="AA2630" s="30" t="e">
        <v>#N/A</v>
      </c>
      <c r="AB2630" t="e">
        <v>#N/A</v>
      </c>
      <c r="AC2630" t="e">
        <v>#N/A</v>
      </c>
      <c r="AD2630" t="e">
        <v>#N/A</v>
      </c>
      <c r="AE2630" t="e">
        <v>#N/A</v>
      </c>
      <c r="AF2630" t="e">
        <v>#N/A</v>
      </c>
    </row>
    <row r="2631" spans="1:32" x14ac:dyDescent="0.25">
      <c r="A2631" t="e">
        <v>#N/A</v>
      </c>
      <c r="B2631" s="33" t="e">
        <v>#N/A</v>
      </c>
      <c r="C2631" t="e">
        <v>#N/A</v>
      </c>
      <c r="D2631" t="e">
        <v>#N/A</v>
      </c>
      <c r="E2631" s="69" t="e">
        <v>#N/A</v>
      </c>
      <c r="F2631" s="3" t="e">
        <v>#N/A</v>
      </c>
      <c r="G2631" s="3" t="e">
        <v>#N/A</v>
      </c>
      <c r="H2631" s="3" t="e">
        <v>#N/A</v>
      </c>
      <c r="I2631" s="80" t="e">
        <v>#N/A</v>
      </c>
      <c r="J2631" s="80" t="e">
        <v>#N/A</v>
      </c>
      <c r="K2631" s="85" t="e">
        <v>#N/A</v>
      </c>
      <c r="L2631" s="9" t="e">
        <v>#N/A</v>
      </c>
      <c r="M2631" s="93" t="e">
        <v>#N/A</v>
      </c>
      <c r="N2631" s="8" t="e">
        <v>#N/A</v>
      </c>
      <c r="O2631" t="e">
        <v>#N/A</v>
      </c>
      <c r="P2631" t="e">
        <v>#N/A</v>
      </c>
      <c r="Q2631" t="e">
        <v>#N/A</v>
      </c>
      <c r="R2631" s="2" t="e">
        <v>#N/A</v>
      </c>
      <c r="S2631" t="e">
        <v>#N/A</v>
      </c>
      <c r="T2631" s="3" t="e">
        <v>#N/A</v>
      </c>
      <c r="U2631" s="3" t="e">
        <v>#N/A</v>
      </c>
      <c r="V2631" t="e">
        <v>#N/A</v>
      </c>
      <c r="W2631" t="e">
        <v>#N/A</v>
      </c>
      <c r="X2631" t="e">
        <v>#N/A</v>
      </c>
      <c r="Y2631" s="3" t="e">
        <v>#N/A</v>
      </c>
      <c r="Z2631" s="8" t="e">
        <v>#N/A</v>
      </c>
      <c r="AA2631" s="30" t="e">
        <v>#N/A</v>
      </c>
      <c r="AB2631" t="e">
        <v>#N/A</v>
      </c>
      <c r="AC2631" t="e">
        <v>#N/A</v>
      </c>
      <c r="AD2631" t="e">
        <v>#N/A</v>
      </c>
      <c r="AE2631" t="e">
        <v>#N/A</v>
      </c>
      <c r="AF2631" t="e">
        <v>#N/A</v>
      </c>
    </row>
    <row r="2632" spans="1:32" x14ac:dyDescent="0.25">
      <c r="A2632" t="e">
        <v>#N/A</v>
      </c>
      <c r="B2632" s="33" t="e">
        <v>#N/A</v>
      </c>
      <c r="C2632" t="e">
        <v>#N/A</v>
      </c>
      <c r="D2632" t="e">
        <v>#N/A</v>
      </c>
      <c r="E2632" s="69" t="e">
        <v>#N/A</v>
      </c>
      <c r="F2632" s="3" t="e">
        <v>#N/A</v>
      </c>
      <c r="G2632" s="3" t="e">
        <v>#N/A</v>
      </c>
      <c r="H2632" s="3" t="e">
        <v>#N/A</v>
      </c>
      <c r="I2632" s="80" t="e">
        <v>#N/A</v>
      </c>
      <c r="J2632" s="80" t="e">
        <v>#N/A</v>
      </c>
      <c r="K2632" s="85" t="e">
        <v>#N/A</v>
      </c>
      <c r="L2632" s="9" t="e">
        <v>#N/A</v>
      </c>
      <c r="M2632" s="93" t="e">
        <v>#N/A</v>
      </c>
      <c r="N2632" s="8" t="e">
        <v>#N/A</v>
      </c>
      <c r="O2632" t="e">
        <v>#N/A</v>
      </c>
      <c r="P2632" t="e">
        <v>#N/A</v>
      </c>
      <c r="Q2632" t="e">
        <v>#N/A</v>
      </c>
      <c r="R2632" s="2" t="e">
        <v>#N/A</v>
      </c>
      <c r="S2632" t="e">
        <v>#N/A</v>
      </c>
      <c r="T2632" s="3" t="e">
        <v>#N/A</v>
      </c>
      <c r="U2632" s="3" t="e">
        <v>#N/A</v>
      </c>
      <c r="V2632" t="e">
        <v>#N/A</v>
      </c>
      <c r="W2632" t="e">
        <v>#N/A</v>
      </c>
      <c r="X2632" t="e">
        <v>#N/A</v>
      </c>
      <c r="Y2632" s="3" t="e">
        <v>#N/A</v>
      </c>
      <c r="Z2632" s="8" t="e">
        <v>#N/A</v>
      </c>
      <c r="AA2632" s="30" t="e">
        <v>#N/A</v>
      </c>
      <c r="AB2632" t="e">
        <v>#N/A</v>
      </c>
      <c r="AC2632" t="e">
        <v>#N/A</v>
      </c>
      <c r="AD2632" t="e">
        <v>#N/A</v>
      </c>
      <c r="AE2632" t="e">
        <v>#N/A</v>
      </c>
      <c r="AF2632" t="e">
        <v>#N/A</v>
      </c>
    </row>
    <row r="2633" spans="1:32" x14ac:dyDescent="0.25">
      <c r="A2633" t="e">
        <v>#N/A</v>
      </c>
      <c r="B2633" s="33" t="e">
        <v>#N/A</v>
      </c>
      <c r="C2633" t="e">
        <v>#N/A</v>
      </c>
      <c r="D2633" t="e">
        <v>#N/A</v>
      </c>
      <c r="E2633" s="69" t="e">
        <v>#N/A</v>
      </c>
      <c r="F2633" s="3" t="e">
        <v>#N/A</v>
      </c>
      <c r="G2633" s="3" t="e">
        <v>#N/A</v>
      </c>
      <c r="H2633" s="3" t="e">
        <v>#N/A</v>
      </c>
      <c r="I2633" s="80" t="e">
        <v>#N/A</v>
      </c>
      <c r="J2633" s="80" t="e">
        <v>#N/A</v>
      </c>
      <c r="K2633" s="85" t="e">
        <v>#N/A</v>
      </c>
      <c r="L2633" s="9" t="e">
        <v>#N/A</v>
      </c>
      <c r="M2633" s="93" t="e">
        <v>#N/A</v>
      </c>
      <c r="N2633" s="8" t="e">
        <v>#N/A</v>
      </c>
      <c r="O2633" t="e">
        <v>#N/A</v>
      </c>
      <c r="P2633" t="e">
        <v>#N/A</v>
      </c>
      <c r="Q2633" t="e">
        <v>#N/A</v>
      </c>
      <c r="R2633" s="2" t="e">
        <v>#N/A</v>
      </c>
      <c r="S2633" t="e">
        <v>#N/A</v>
      </c>
      <c r="T2633" s="3" t="e">
        <v>#N/A</v>
      </c>
      <c r="U2633" s="3" t="e">
        <v>#N/A</v>
      </c>
      <c r="V2633" t="e">
        <v>#N/A</v>
      </c>
      <c r="W2633" t="e">
        <v>#N/A</v>
      </c>
      <c r="X2633" t="e">
        <v>#N/A</v>
      </c>
      <c r="Y2633" s="3" t="e">
        <v>#N/A</v>
      </c>
      <c r="Z2633" s="8" t="e">
        <v>#N/A</v>
      </c>
      <c r="AA2633" s="30" t="e">
        <v>#N/A</v>
      </c>
      <c r="AB2633" t="e">
        <v>#N/A</v>
      </c>
      <c r="AC2633" t="e">
        <v>#N/A</v>
      </c>
      <c r="AD2633" t="e">
        <v>#N/A</v>
      </c>
      <c r="AE2633" t="e">
        <v>#N/A</v>
      </c>
      <c r="AF2633" t="e">
        <v>#N/A</v>
      </c>
    </row>
    <row r="2634" spans="1:32" x14ac:dyDescent="0.25">
      <c r="A2634" t="e">
        <v>#N/A</v>
      </c>
      <c r="B2634" s="33" t="e">
        <v>#N/A</v>
      </c>
      <c r="C2634" t="e">
        <v>#N/A</v>
      </c>
      <c r="D2634" t="e">
        <v>#N/A</v>
      </c>
      <c r="E2634" s="69" t="e">
        <v>#N/A</v>
      </c>
      <c r="F2634" s="3" t="e">
        <v>#N/A</v>
      </c>
      <c r="G2634" s="3" t="e">
        <v>#N/A</v>
      </c>
      <c r="H2634" s="3" t="e">
        <v>#N/A</v>
      </c>
      <c r="I2634" s="80" t="e">
        <v>#N/A</v>
      </c>
      <c r="J2634" s="80" t="e">
        <v>#N/A</v>
      </c>
      <c r="K2634" s="85" t="e">
        <v>#N/A</v>
      </c>
      <c r="L2634" s="9" t="e">
        <v>#N/A</v>
      </c>
      <c r="M2634" s="93" t="e">
        <v>#N/A</v>
      </c>
      <c r="N2634" s="8" t="e">
        <v>#N/A</v>
      </c>
      <c r="O2634" t="e">
        <v>#N/A</v>
      </c>
      <c r="P2634" t="e">
        <v>#N/A</v>
      </c>
      <c r="Q2634" t="e">
        <v>#N/A</v>
      </c>
      <c r="R2634" s="2" t="e">
        <v>#N/A</v>
      </c>
      <c r="S2634" t="e">
        <v>#N/A</v>
      </c>
      <c r="T2634" s="3" t="e">
        <v>#N/A</v>
      </c>
      <c r="U2634" s="3" t="e">
        <v>#N/A</v>
      </c>
      <c r="V2634" t="e">
        <v>#N/A</v>
      </c>
      <c r="W2634" t="e">
        <v>#N/A</v>
      </c>
      <c r="X2634" t="e">
        <v>#N/A</v>
      </c>
      <c r="Y2634" s="3" t="e">
        <v>#N/A</v>
      </c>
      <c r="Z2634" s="8" t="e">
        <v>#N/A</v>
      </c>
      <c r="AA2634" s="30" t="e">
        <v>#N/A</v>
      </c>
      <c r="AB2634" t="e">
        <v>#N/A</v>
      </c>
      <c r="AC2634" t="e">
        <v>#N/A</v>
      </c>
      <c r="AD2634" t="e">
        <v>#N/A</v>
      </c>
      <c r="AE2634" t="e">
        <v>#N/A</v>
      </c>
      <c r="AF2634" t="e">
        <v>#N/A</v>
      </c>
    </row>
    <row r="2635" spans="1:32" x14ac:dyDescent="0.25">
      <c r="A2635" t="e">
        <v>#N/A</v>
      </c>
      <c r="B2635" s="33" t="e">
        <v>#N/A</v>
      </c>
      <c r="C2635" t="e">
        <v>#N/A</v>
      </c>
      <c r="D2635" t="e">
        <v>#N/A</v>
      </c>
      <c r="E2635" s="69" t="e">
        <v>#N/A</v>
      </c>
      <c r="F2635" s="3" t="e">
        <v>#N/A</v>
      </c>
      <c r="G2635" s="3" t="e">
        <v>#N/A</v>
      </c>
      <c r="H2635" s="3" t="e">
        <v>#N/A</v>
      </c>
      <c r="I2635" s="80" t="e">
        <v>#N/A</v>
      </c>
      <c r="J2635" s="80" t="e">
        <v>#N/A</v>
      </c>
      <c r="K2635" s="85" t="e">
        <v>#N/A</v>
      </c>
      <c r="L2635" s="9" t="e">
        <v>#N/A</v>
      </c>
      <c r="M2635" s="93" t="e">
        <v>#N/A</v>
      </c>
      <c r="N2635" s="8" t="e">
        <v>#N/A</v>
      </c>
      <c r="O2635" t="e">
        <v>#N/A</v>
      </c>
      <c r="P2635" t="e">
        <v>#N/A</v>
      </c>
      <c r="Q2635" t="e">
        <v>#N/A</v>
      </c>
      <c r="R2635" s="2" t="e">
        <v>#N/A</v>
      </c>
      <c r="S2635" t="e">
        <v>#N/A</v>
      </c>
      <c r="T2635" s="3" t="e">
        <v>#N/A</v>
      </c>
      <c r="U2635" s="3" t="e">
        <v>#N/A</v>
      </c>
      <c r="V2635" t="e">
        <v>#N/A</v>
      </c>
      <c r="W2635" t="e">
        <v>#N/A</v>
      </c>
      <c r="X2635" t="e">
        <v>#N/A</v>
      </c>
      <c r="Y2635" s="3" t="e">
        <v>#N/A</v>
      </c>
      <c r="Z2635" s="8" t="e">
        <v>#N/A</v>
      </c>
      <c r="AA2635" s="30" t="e">
        <v>#N/A</v>
      </c>
      <c r="AB2635" t="e">
        <v>#N/A</v>
      </c>
      <c r="AC2635" t="e">
        <v>#N/A</v>
      </c>
      <c r="AD2635" t="e">
        <v>#N/A</v>
      </c>
      <c r="AE2635" t="e">
        <v>#N/A</v>
      </c>
      <c r="AF2635" t="e">
        <v>#N/A</v>
      </c>
    </row>
    <row r="2636" spans="1:32" x14ac:dyDescent="0.25">
      <c r="A2636" t="e">
        <v>#N/A</v>
      </c>
      <c r="B2636" s="33" t="e">
        <v>#N/A</v>
      </c>
      <c r="C2636" t="e">
        <v>#N/A</v>
      </c>
      <c r="D2636" t="e">
        <v>#N/A</v>
      </c>
      <c r="E2636" s="69" t="e">
        <v>#N/A</v>
      </c>
      <c r="F2636" s="3" t="e">
        <v>#N/A</v>
      </c>
      <c r="G2636" s="3" t="e">
        <v>#N/A</v>
      </c>
      <c r="H2636" s="3" t="e">
        <v>#N/A</v>
      </c>
      <c r="I2636" s="80" t="e">
        <v>#N/A</v>
      </c>
      <c r="J2636" s="80" t="e">
        <v>#N/A</v>
      </c>
      <c r="K2636" s="85" t="e">
        <v>#N/A</v>
      </c>
      <c r="L2636" s="9" t="e">
        <v>#N/A</v>
      </c>
      <c r="M2636" s="93" t="e">
        <v>#N/A</v>
      </c>
      <c r="N2636" s="8" t="e">
        <v>#N/A</v>
      </c>
      <c r="O2636" t="e">
        <v>#N/A</v>
      </c>
      <c r="P2636" t="e">
        <v>#N/A</v>
      </c>
      <c r="Q2636" t="e">
        <v>#N/A</v>
      </c>
      <c r="R2636" s="2" t="e">
        <v>#N/A</v>
      </c>
      <c r="S2636" t="e">
        <v>#N/A</v>
      </c>
      <c r="T2636" s="3" t="e">
        <v>#N/A</v>
      </c>
      <c r="U2636" s="3" t="e">
        <v>#N/A</v>
      </c>
      <c r="V2636" t="e">
        <v>#N/A</v>
      </c>
      <c r="W2636" t="e">
        <v>#N/A</v>
      </c>
      <c r="X2636" t="e">
        <v>#N/A</v>
      </c>
      <c r="Y2636" s="3" t="e">
        <v>#N/A</v>
      </c>
      <c r="Z2636" s="8" t="e">
        <v>#N/A</v>
      </c>
      <c r="AA2636" s="30" t="e">
        <v>#N/A</v>
      </c>
      <c r="AB2636" t="e">
        <v>#N/A</v>
      </c>
      <c r="AC2636" t="e">
        <v>#N/A</v>
      </c>
      <c r="AD2636" t="e">
        <v>#N/A</v>
      </c>
      <c r="AE2636" t="e">
        <v>#N/A</v>
      </c>
      <c r="AF2636" t="e">
        <v>#N/A</v>
      </c>
    </row>
    <row r="2637" spans="1:32" x14ac:dyDescent="0.25">
      <c r="A2637" t="e">
        <v>#N/A</v>
      </c>
      <c r="B2637" s="33" t="e">
        <v>#N/A</v>
      </c>
      <c r="C2637" t="e">
        <v>#N/A</v>
      </c>
      <c r="D2637" t="e">
        <v>#N/A</v>
      </c>
      <c r="E2637" s="69" t="e">
        <v>#N/A</v>
      </c>
      <c r="F2637" s="3" t="e">
        <v>#N/A</v>
      </c>
      <c r="G2637" s="3" t="e">
        <v>#N/A</v>
      </c>
      <c r="H2637" s="3" t="e">
        <v>#N/A</v>
      </c>
      <c r="I2637" s="80" t="e">
        <v>#N/A</v>
      </c>
      <c r="J2637" s="80" t="e">
        <v>#N/A</v>
      </c>
      <c r="K2637" s="85" t="e">
        <v>#N/A</v>
      </c>
      <c r="L2637" s="9" t="e">
        <v>#N/A</v>
      </c>
      <c r="M2637" s="93" t="e">
        <v>#N/A</v>
      </c>
      <c r="N2637" s="8" t="e">
        <v>#N/A</v>
      </c>
      <c r="O2637" t="e">
        <v>#N/A</v>
      </c>
      <c r="P2637" t="e">
        <v>#N/A</v>
      </c>
      <c r="Q2637" t="e">
        <v>#N/A</v>
      </c>
      <c r="R2637" s="2" t="e">
        <v>#N/A</v>
      </c>
      <c r="S2637" t="e">
        <v>#N/A</v>
      </c>
      <c r="T2637" s="3" t="e">
        <v>#N/A</v>
      </c>
      <c r="U2637" s="3" t="e">
        <v>#N/A</v>
      </c>
      <c r="V2637" t="e">
        <v>#N/A</v>
      </c>
      <c r="W2637" t="e">
        <v>#N/A</v>
      </c>
      <c r="X2637" t="e">
        <v>#N/A</v>
      </c>
      <c r="Y2637" s="3" t="e">
        <v>#N/A</v>
      </c>
      <c r="Z2637" s="8" t="e">
        <v>#N/A</v>
      </c>
      <c r="AA2637" s="30" t="e">
        <v>#N/A</v>
      </c>
      <c r="AB2637" t="e">
        <v>#N/A</v>
      </c>
      <c r="AC2637" t="e">
        <v>#N/A</v>
      </c>
      <c r="AD2637" t="e">
        <v>#N/A</v>
      </c>
      <c r="AE2637" t="e">
        <v>#N/A</v>
      </c>
      <c r="AF2637" t="e">
        <v>#N/A</v>
      </c>
    </row>
    <row r="2638" spans="1:32" x14ac:dyDescent="0.25">
      <c r="A2638" t="e">
        <v>#N/A</v>
      </c>
      <c r="B2638" s="33" t="e">
        <v>#N/A</v>
      </c>
      <c r="C2638" t="e">
        <v>#N/A</v>
      </c>
      <c r="D2638" t="e">
        <v>#N/A</v>
      </c>
      <c r="E2638" s="69" t="e">
        <v>#N/A</v>
      </c>
      <c r="F2638" s="3" t="e">
        <v>#N/A</v>
      </c>
      <c r="G2638" s="3" t="e">
        <v>#N/A</v>
      </c>
      <c r="H2638" s="3" t="e">
        <v>#N/A</v>
      </c>
      <c r="I2638" s="80" t="e">
        <v>#N/A</v>
      </c>
      <c r="J2638" s="80" t="e">
        <v>#N/A</v>
      </c>
      <c r="K2638" s="85" t="e">
        <v>#N/A</v>
      </c>
      <c r="L2638" s="9" t="e">
        <v>#N/A</v>
      </c>
      <c r="M2638" s="93" t="e">
        <v>#N/A</v>
      </c>
      <c r="N2638" s="8" t="e">
        <v>#N/A</v>
      </c>
      <c r="O2638" t="e">
        <v>#N/A</v>
      </c>
      <c r="P2638" t="e">
        <v>#N/A</v>
      </c>
      <c r="Q2638" t="e">
        <v>#N/A</v>
      </c>
      <c r="R2638" s="2" t="e">
        <v>#N/A</v>
      </c>
      <c r="S2638" t="e">
        <v>#N/A</v>
      </c>
      <c r="T2638" s="3" t="e">
        <v>#N/A</v>
      </c>
      <c r="U2638" s="3" t="e">
        <v>#N/A</v>
      </c>
      <c r="V2638" t="e">
        <v>#N/A</v>
      </c>
      <c r="W2638" t="e">
        <v>#N/A</v>
      </c>
      <c r="X2638" t="e">
        <v>#N/A</v>
      </c>
      <c r="Y2638" s="3" t="e">
        <v>#N/A</v>
      </c>
      <c r="Z2638" s="8" t="e">
        <v>#N/A</v>
      </c>
      <c r="AA2638" s="30" t="e">
        <v>#N/A</v>
      </c>
      <c r="AB2638" t="e">
        <v>#N/A</v>
      </c>
      <c r="AC2638" t="e">
        <v>#N/A</v>
      </c>
      <c r="AD2638" t="e">
        <v>#N/A</v>
      </c>
      <c r="AE2638" t="e">
        <v>#N/A</v>
      </c>
      <c r="AF2638" t="e">
        <v>#N/A</v>
      </c>
    </row>
    <row r="2639" spans="1:32" x14ac:dyDescent="0.25">
      <c r="A2639" t="e">
        <v>#N/A</v>
      </c>
      <c r="B2639" s="33" t="e">
        <v>#N/A</v>
      </c>
      <c r="C2639" t="e">
        <v>#N/A</v>
      </c>
      <c r="D2639" t="e">
        <v>#N/A</v>
      </c>
      <c r="E2639" s="69" t="e">
        <v>#N/A</v>
      </c>
      <c r="F2639" s="3" t="e">
        <v>#N/A</v>
      </c>
      <c r="G2639" s="3" t="e">
        <v>#N/A</v>
      </c>
      <c r="H2639" s="3" t="e">
        <v>#N/A</v>
      </c>
      <c r="I2639" s="80" t="e">
        <v>#N/A</v>
      </c>
      <c r="J2639" s="80" t="e">
        <v>#N/A</v>
      </c>
      <c r="K2639" s="85" t="e">
        <v>#N/A</v>
      </c>
      <c r="L2639" s="9" t="e">
        <v>#N/A</v>
      </c>
      <c r="M2639" s="93" t="e">
        <v>#N/A</v>
      </c>
      <c r="N2639" s="8" t="e">
        <v>#N/A</v>
      </c>
      <c r="O2639" t="e">
        <v>#N/A</v>
      </c>
      <c r="P2639" t="e">
        <v>#N/A</v>
      </c>
      <c r="Q2639" t="e">
        <v>#N/A</v>
      </c>
      <c r="R2639" s="2" t="e">
        <v>#N/A</v>
      </c>
      <c r="S2639" t="e">
        <v>#N/A</v>
      </c>
      <c r="T2639" s="3" t="e">
        <v>#N/A</v>
      </c>
      <c r="U2639" s="3" t="e">
        <v>#N/A</v>
      </c>
      <c r="V2639" t="e">
        <v>#N/A</v>
      </c>
      <c r="W2639" t="e">
        <v>#N/A</v>
      </c>
      <c r="X2639" t="e">
        <v>#N/A</v>
      </c>
      <c r="Y2639" s="3" t="e">
        <v>#N/A</v>
      </c>
      <c r="Z2639" s="8" t="e">
        <v>#N/A</v>
      </c>
      <c r="AA2639" s="30" t="e">
        <v>#N/A</v>
      </c>
      <c r="AB2639" t="e">
        <v>#N/A</v>
      </c>
      <c r="AC2639" t="e">
        <v>#N/A</v>
      </c>
      <c r="AD2639" t="e">
        <v>#N/A</v>
      </c>
      <c r="AE2639" t="e">
        <v>#N/A</v>
      </c>
      <c r="AF2639" t="e">
        <v>#N/A</v>
      </c>
    </row>
    <row r="2640" spans="1:32" x14ac:dyDescent="0.25">
      <c r="A2640" t="e">
        <v>#N/A</v>
      </c>
      <c r="B2640" s="33" t="e">
        <v>#N/A</v>
      </c>
      <c r="C2640" t="e">
        <v>#N/A</v>
      </c>
      <c r="D2640" t="e">
        <v>#N/A</v>
      </c>
      <c r="E2640" s="69" t="e">
        <v>#N/A</v>
      </c>
      <c r="F2640" s="3" t="e">
        <v>#N/A</v>
      </c>
      <c r="G2640" s="3" t="e">
        <v>#N/A</v>
      </c>
      <c r="H2640" s="3" t="e">
        <v>#N/A</v>
      </c>
      <c r="I2640" s="80" t="e">
        <v>#N/A</v>
      </c>
      <c r="J2640" s="80" t="e">
        <v>#N/A</v>
      </c>
      <c r="K2640" s="85" t="e">
        <v>#N/A</v>
      </c>
      <c r="L2640" s="9" t="e">
        <v>#N/A</v>
      </c>
      <c r="M2640" s="93" t="e">
        <v>#N/A</v>
      </c>
      <c r="N2640" s="8" t="e">
        <v>#N/A</v>
      </c>
      <c r="O2640" t="e">
        <v>#N/A</v>
      </c>
      <c r="P2640" t="e">
        <v>#N/A</v>
      </c>
      <c r="Q2640" t="e">
        <v>#N/A</v>
      </c>
      <c r="R2640" s="2" t="e">
        <v>#N/A</v>
      </c>
      <c r="S2640" t="e">
        <v>#N/A</v>
      </c>
      <c r="T2640" s="3" t="e">
        <v>#N/A</v>
      </c>
      <c r="U2640" s="3" t="e">
        <v>#N/A</v>
      </c>
      <c r="V2640" t="e">
        <v>#N/A</v>
      </c>
      <c r="W2640" t="e">
        <v>#N/A</v>
      </c>
      <c r="X2640" t="e">
        <v>#N/A</v>
      </c>
      <c r="Y2640" s="3" t="e">
        <v>#N/A</v>
      </c>
      <c r="Z2640" s="8" t="e">
        <v>#N/A</v>
      </c>
      <c r="AA2640" s="30" t="e">
        <v>#N/A</v>
      </c>
      <c r="AB2640" t="e">
        <v>#N/A</v>
      </c>
      <c r="AC2640" t="e">
        <v>#N/A</v>
      </c>
      <c r="AD2640" t="e">
        <v>#N/A</v>
      </c>
      <c r="AE2640" t="e">
        <v>#N/A</v>
      </c>
      <c r="AF2640" t="e">
        <v>#N/A</v>
      </c>
    </row>
    <row r="2641" spans="1:32" x14ac:dyDescent="0.25">
      <c r="A2641" t="e">
        <v>#N/A</v>
      </c>
      <c r="B2641" s="33" t="e">
        <v>#N/A</v>
      </c>
      <c r="C2641" t="e">
        <v>#N/A</v>
      </c>
      <c r="D2641" t="e">
        <v>#N/A</v>
      </c>
      <c r="E2641" s="69" t="e">
        <v>#N/A</v>
      </c>
      <c r="F2641" s="3" t="e">
        <v>#N/A</v>
      </c>
      <c r="G2641" s="3" t="e">
        <v>#N/A</v>
      </c>
      <c r="H2641" s="3" t="e">
        <v>#N/A</v>
      </c>
      <c r="I2641" s="80" t="e">
        <v>#N/A</v>
      </c>
      <c r="J2641" s="80" t="e">
        <v>#N/A</v>
      </c>
      <c r="K2641" s="85" t="e">
        <v>#N/A</v>
      </c>
      <c r="L2641" s="9" t="e">
        <v>#N/A</v>
      </c>
      <c r="M2641" s="93" t="e">
        <v>#N/A</v>
      </c>
      <c r="N2641" s="8" t="e">
        <v>#N/A</v>
      </c>
      <c r="O2641" t="e">
        <v>#N/A</v>
      </c>
      <c r="P2641" t="e">
        <v>#N/A</v>
      </c>
      <c r="Q2641" t="e">
        <v>#N/A</v>
      </c>
      <c r="R2641" s="2" t="e">
        <v>#N/A</v>
      </c>
      <c r="S2641" t="e">
        <v>#N/A</v>
      </c>
      <c r="T2641" s="3" t="e">
        <v>#N/A</v>
      </c>
      <c r="U2641" s="3" t="e">
        <v>#N/A</v>
      </c>
      <c r="V2641" t="e">
        <v>#N/A</v>
      </c>
      <c r="W2641" t="e">
        <v>#N/A</v>
      </c>
      <c r="X2641" t="e">
        <v>#N/A</v>
      </c>
      <c r="Y2641" s="3" t="e">
        <v>#N/A</v>
      </c>
      <c r="Z2641" s="8" t="e">
        <v>#N/A</v>
      </c>
      <c r="AA2641" s="30" t="e">
        <v>#N/A</v>
      </c>
      <c r="AB2641" t="e">
        <v>#N/A</v>
      </c>
      <c r="AC2641" t="e">
        <v>#N/A</v>
      </c>
      <c r="AD2641" t="e">
        <v>#N/A</v>
      </c>
      <c r="AE2641" t="e">
        <v>#N/A</v>
      </c>
      <c r="AF2641" t="e">
        <v>#N/A</v>
      </c>
    </row>
    <row r="2642" spans="1:32" x14ac:dyDescent="0.25">
      <c r="A2642" t="e">
        <v>#N/A</v>
      </c>
      <c r="B2642" s="33" t="e">
        <v>#N/A</v>
      </c>
      <c r="C2642" t="e">
        <v>#N/A</v>
      </c>
      <c r="D2642" t="e">
        <v>#N/A</v>
      </c>
      <c r="E2642" s="69" t="e">
        <v>#N/A</v>
      </c>
      <c r="F2642" s="3" t="e">
        <v>#N/A</v>
      </c>
      <c r="G2642" s="3" t="e">
        <v>#N/A</v>
      </c>
      <c r="H2642" s="3" t="e">
        <v>#N/A</v>
      </c>
      <c r="I2642" s="80" t="e">
        <v>#N/A</v>
      </c>
      <c r="J2642" s="80" t="e">
        <v>#N/A</v>
      </c>
      <c r="K2642" s="85" t="e">
        <v>#N/A</v>
      </c>
      <c r="L2642" s="9" t="e">
        <v>#N/A</v>
      </c>
      <c r="M2642" s="93" t="e">
        <v>#N/A</v>
      </c>
      <c r="N2642" s="8" t="e">
        <v>#N/A</v>
      </c>
      <c r="O2642" t="e">
        <v>#N/A</v>
      </c>
      <c r="P2642" t="e">
        <v>#N/A</v>
      </c>
      <c r="Q2642" t="e">
        <v>#N/A</v>
      </c>
      <c r="R2642" s="2" t="e">
        <v>#N/A</v>
      </c>
      <c r="S2642" t="e">
        <v>#N/A</v>
      </c>
      <c r="T2642" s="3" t="e">
        <v>#N/A</v>
      </c>
      <c r="U2642" s="3" t="e">
        <v>#N/A</v>
      </c>
      <c r="V2642" t="e">
        <v>#N/A</v>
      </c>
      <c r="W2642" t="e">
        <v>#N/A</v>
      </c>
      <c r="X2642" t="e">
        <v>#N/A</v>
      </c>
      <c r="Y2642" s="3" t="e">
        <v>#N/A</v>
      </c>
      <c r="Z2642" s="8" t="e">
        <v>#N/A</v>
      </c>
      <c r="AA2642" s="30" t="e">
        <v>#N/A</v>
      </c>
      <c r="AB2642" t="e">
        <v>#N/A</v>
      </c>
      <c r="AC2642" t="e">
        <v>#N/A</v>
      </c>
      <c r="AD2642" t="e">
        <v>#N/A</v>
      </c>
      <c r="AE2642" t="e">
        <v>#N/A</v>
      </c>
      <c r="AF2642" t="e">
        <v>#N/A</v>
      </c>
    </row>
    <row r="2643" spans="1:32" x14ac:dyDescent="0.25">
      <c r="A2643" t="e">
        <v>#N/A</v>
      </c>
      <c r="B2643" s="33" t="e">
        <v>#N/A</v>
      </c>
      <c r="C2643" t="e">
        <v>#N/A</v>
      </c>
      <c r="D2643" t="e">
        <v>#N/A</v>
      </c>
      <c r="E2643" s="69" t="e">
        <v>#N/A</v>
      </c>
      <c r="F2643" s="3" t="e">
        <v>#N/A</v>
      </c>
      <c r="G2643" s="3" t="e">
        <v>#N/A</v>
      </c>
      <c r="H2643" s="3" t="e">
        <v>#N/A</v>
      </c>
      <c r="I2643" s="80" t="e">
        <v>#N/A</v>
      </c>
      <c r="J2643" s="80" t="e">
        <v>#N/A</v>
      </c>
      <c r="K2643" s="85" t="e">
        <v>#N/A</v>
      </c>
      <c r="L2643" s="9" t="e">
        <v>#N/A</v>
      </c>
      <c r="M2643" s="93" t="e">
        <v>#N/A</v>
      </c>
      <c r="N2643" s="8" t="e">
        <v>#N/A</v>
      </c>
      <c r="O2643" t="e">
        <v>#N/A</v>
      </c>
      <c r="P2643" t="e">
        <v>#N/A</v>
      </c>
      <c r="Q2643" t="e">
        <v>#N/A</v>
      </c>
      <c r="R2643" s="2" t="e">
        <v>#N/A</v>
      </c>
      <c r="S2643" t="e">
        <v>#N/A</v>
      </c>
      <c r="T2643" s="3" t="e">
        <v>#N/A</v>
      </c>
      <c r="U2643" s="3" t="e">
        <v>#N/A</v>
      </c>
      <c r="V2643" t="e">
        <v>#N/A</v>
      </c>
      <c r="W2643" t="e">
        <v>#N/A</v>
      </c>
      <c r="X2643" t="e">
        <v>#N/A</v>
      </c>
      <c r="Y2643" s="3" t="e">
        <v>#N/A</v>
      </c>
      <c r="Z2643" s="8" t="e">
        <v>#N/A</v>
      </c>
      <c r="AA2643" s="30" t="e">
        <v>#N/A</v>
      </c>
      <c r="AB2643" t="e">
        <v>#N/A</v>
      </c>
      <c r="AC2643" t="e">
        <v>#N/A</v>
      </c>
      <c r="AD2643" t="e">
        <v>#N/A</v>
      </c>
      <c r="AE2643" t="e">
        <v>#N/A</v>
      </c>
      <c r="AF2643" t="e">
        <v>#N/A</v>
      </c>
    </row>
    <row r="2644" spans="1:32" x14ac:dyDescent="0.25">
      <c r="A2644" t="e">
        <v>#N/A</v>
      </c>
      <c r="B2644" s="33" t="e">
        <v>#N/A</v>
      </c>
      <c r="C2644" t="e">
        <v>#N/A</v>
      </c>
      <c r="D2644" t="e">
        <v>#N/A</v>
      </c>
      <c r="E2644" s="69" t="e">
        <v>#N/A</v>
      </c>
      <c r="F2644" s="3" t="e">
        <v>#N/A</v>
      </c>
      <c r="G2644" s="3" t="e">
        <v>#N/A</v>
      </c>
      <c r="H2644" s="3" t="e">
        <v>#N/A</v>
      </c>
      <c r="I2644" s="80" t="e">
        <v>#N/A</v>
      </c>
      <c r="J2644" s="80" t="e">
        <v>#N/A</v>
      </c>
      <c r="K2644" s="85" t="e">
        <v>#N/A</v>
      </c>
      <c r="L2644" s="9" t="e">
        <v>#N/A</v>
      </c>
      <c r="M2644" s="93" t="e">
        <v>#N/A</v>
      </c>
      <c r="N2644" s="8" t="e">
        <v>#N/A</v>
      </c>
      <c r="O2644" t="e">
        <v>#N/A</v>
      </c>
      <c r="P2644" t="e">
        <v>#N/A</v>
      </c>
      <c r="Q2644" t="e">
        <v>#N/A</v>
      </c>
      <c r="R2644" s="2" t="e">
        <v>#N/A</v>
      </c>
      <c r="S2644" t="e">
        <v>#N/A</v>
      </c>
      <c r="T2644" s="3" t="e">
        <v>#N/A</v>
      </c>
      <c r="U2644" s="3" t="e">
        <v>#N/A</v>
      </c>
      <c r="V2644" t="e">
        <v>#N/A</v>
      </c>
      <c r="W2644" t="e">
        <v>#N/A</v>
      </c>
      <c r="X2644" t="e">
        <v>#N/A</v>
      </c>
      <c r="Y2644" s="3" t="e">
        <v>#N/A</v>
      </c>
      <c r="Z2644" s="8" t="e">
        <v>#N/A</v>
      </c>
      <c r="AA2644" s="30" t="e">
        <v>#N/A</v>
      </c>
      <c r="AB2644" t="e">
        <v>#N/A</v>
      </c>
      <c r="AC2644" t="e">
        <v>#N/A</v>
      </c>
      <c r="AD2644" t="e">
        <v>#N/A</v>
      </c>
      <c r="AE2644" t="e">
        <v>#N/A</v>
      </c>
      <c r="AF2644" t="e">
        <v>#N/A</v>
      </c>
    </row>
    <row r="2645" spans="1:32" x14ac:dyDescent="0.25">
      <c r="A2645" t="e">
        <v>#N/A</v>
      </c>
      <c r="B2645" s="33" t="e">
        <v>#N/A</v>
      </c>
      <c r="C2645" t="e">
        <v>#N/A</v>
      </c>
      <c r="D2645" t="e">
        <v>#N/A</v>
      </c>
      <c r="E2645" s="69" t="e">
        <v>#N/A</v>
      </c>
      <c r="F2645" s="3" t="e">
        <v>#N/A</v>
      </c>
      <c r="G2645" s="3" t="e">
        <v>#N/A</v>
      </c>
      <c r="H2645" s="3" t="e">
        <v>#N/A</v>
      </c>
      <c r="I2645" s="80" t="e">
        <v>#N/A</v>
      </c>
      <c r="J2645" s="80" t="e">
        <v>#N/A</v>
      </c>
      <c r="K2645" s="85" t="e">
        <v>#N/A</v>
      </c>
      <c r="L2645" s="9" t="e">
        <v>#N/A</v>
      </c>
      <c r="M2645" s="93" t="e">
        <v>#N/A</v>
      </c>
      <c r="N2645" s="8" t="e">
        <v>#N/A</v>
      </c>
      <c r="O2645" t="e">
        <v>#N/A</v>
      </c>
      <c r="P2645" t="e">
        <v>#N/A</v>
      </c>
      <c r="Q2645" t="e">
        <v>#N/A</v>
      </c>
      <c r="R2645" s="2" t="e">
        <v>#N/A</v>
      </c>
      <c r="S2645" t="e">
        <v>#N/A</v>
      </c>
      <c r="T2645" s="3" t="e">
        <v>#N/A</v>
      </c>
      <c r="U2645" s="3" t="e">
        <v>#N/A</v>
      </c>
      <c r="V2645" t="e">
        <v>#N/A</v>
      </c>
      <c r="W2645" t="e">
        <v>#N/A</v>
      </c>
      <c r="X2645" t="e">
        <v>#N/A</v>
      </c>
      <c r="Y2645" s="3" t="e">
        <v>#N/A</v>
      </c>
      <c r="Z2645" s="8" t="e">
        <v>#N/A</v>
      </c>
      <c r="AA2645" s="30" t="e">
        <v>#N/A</v>
      </c>
      <c r="AB2645" t="e">
        <v>#N/A</v>
      </c>
      <c r="AC2645" t="e">
        <v>#N/A</v>
      </c>
      <c r="AD2645" t="e">
        <v>#N/A</v>
      </c>
      <c r="AE2645" t="e">
        <v>#N/A</v>
      </c>
      <c r="AF2645" t="e">
        <v>#N/A</v>
      </c>
    </row>
    <row r="2646" spans="1:32" x14ac:dyDescent="0.25">
      <c r="A2646" t="e">
        <v>#N/A</v>
      </c>
      <c r="B2646" s="33" t="e">
        <v>#N/A</v>
      </c>
      <c r="C2646" t="e">
        <v>#N/A</v>
      </c>
      <c r="D2646" t="e">
        <v>#N/A</v>
      </c>
      <c r="E2646" s="69" t="e">
        <v>#N/A</v>
      </c>
      <c r="F2646" s="3" t="e">
        <v>#N/A</v>
      </c>
      <c r="G2646" s="3" t="e">
        <v>#N/A</v>
      </c>
      <c r="H2646" s="3" t="e">
        <v>#N/A</v>
      </c>
      <c r="I2646" s="80" t="e">
        <v>#N/A</v>
      </c>
      <c r="J2646" s="80" t="e">
        <v>#N/A</v>
      </c>
      <c r="K2646" s="85" t="e">
        <v>#N/A</v>
      </c>
      <c r="L2646" s="9" t="e">
        <v>#N/A</v>
      </c>
      <c r="M2646" s="93" t="e">
        <v>#N/A</v>
      </c>
      <c r="N2646" s="8" t="e">
        <v>#N/A</v>
      </c>
      <c r="O2646" t="e">
        <v>#N/A</v>
      </c>
      <c r="P2646" t="e">
        <v>#N/A</v>
      </c>
      <c r="Q2646" t="e">
        <v>#N/A</v>
      </c>
      <c r="R2646" s="2" t="e">
        <v>#N/A</v>
      </c>
      <c r="S2646" t="e">
        <v>#N/A</v>
      </c>
      <c r="T2646" s="3" t="e">
        <v>#N/A</v>
      </c>
      <c r="U2646" s="3" t="e">
        <v>#N/A</v>
      </c>
      <c r="V2646" t="e">
        <v>#N/A</v>
      </c>
      <c r="W2646" t="e">
        <v>#N/A</v>
      </c>
      <c r="X2646" t="e">
        <v>#N/A</v>
      </c>
      <c r="Y2646" s="3" t="e">
        <v>#N/A</v>
      </c>
      <c r="Z2646" s="8" t="e">
        <v>#N/A</v>
      </c>
      <c r="AA2646" s="30" t="e">
        <v>#N/A</v>
      </c>
      <c r="AB2646" t="e">
        <v>#N/A</v>
      </c>
      <c r="AC2646" t="e">
        <v>#N/A</v>
      </c>
      <c r="AD2646" t="e">
        <v>#N/A</v>
      </c>
      <c r="AE2646" t="e">
        <v>#N/A</v>
      </c>
      <c r="AF2646" t="e">
        <v>#N/A</v>
      </c>
    </row>
    <row r="2647" spans="1:32" x14ac:dyDescent="0.25">
      <c r="A2647" t="e">
        <v>#N/A</v>
      </c>
      <c r="B2647" s="33" t="e">
        <v>#N/A</v>
      </c>
      <c r="C2647" t="e">
        <v>#N/A</v>
      </c>
      <c r="D2647" t="e">
        <v>#N/A</v>
      </c>
      <c r="E2647" s="69" t="e">
        <v>#N/A</v>
      </c>
      <c r="F2647" s="3" t="e">
        <v>#N/A</v>
      </c>
      <c r="G2647" s="3" t="e">
        <v>#N/A</v>
      </c>
      <c r="H2647" s="3" t="e">
        <v>#N/A</v>
      </c>
      <c r="I2647" s="80" t="e">
        <v>#N/A</v>
      </c>
      <c r="J2647" s="80" t="e">
        <v>#N/A</v>
      </c>
      <c r="K2647" s="85" t="e">
        <v>#N/A</v>
      </c>
      <c r="L2647" s="9" t="e">
        <v>#N/A</v>
      </c>
      <c r="M2647" s="93" t="e">
        <v>#N/A</v>
      </c>
      <c r="N2647" s="8" t="e">
        <v>#N/A</v>
      </c>
      <c r="O2647" t="e">
        <v>#N/A</v>
      </c>
      <c r="P2647" t="e">
        <v>#N/A</v>
      </c>
      <c r="Q2647" t="e">
        <v>#N/A</v>
      </c>
      <c r="R2647" s="2" t="e">
        <v>#N/A</v>
      </c>
      <c r="S2647" t="e">
        <v>#N/A</v>
      </c>
      <c r="T2647" s="3" t="e">
        <v>#N/A</v>
      </c>
      <c r="U2647" s="3" t="e">
        <v>#N/A</v>
      </c>
      <c r="V2647" t="e">
        <v>#N/A</v>
      </c>
      <c r="W2647" t="e">
        <v>#N/A</v>
      </c>
      <c r="X2647" t="e">
        <v>#N/A</v>
      </c>
      <c r="Y2647" s="3" t="e">
        <v>#N/A</v>
      </c>
      <c r="Z2647" s="8" t="e">
        <v>#N/A</v>
      </c>
      <c r="AA2647" s="30" t="e">
        <v>#N/A</v>
      </c>
      <c r="AB2647" t="e">
        <v>#N/A</v>
      </c>
      <c r="AC2647" t="e">
        <v>#N/A</v>
      </c>
      <c r="AD2647" t="e">
        <v>#N/A</v>
      </c>
      <c r="AE2647" t="e">
        <v>#N/A</v>
      </c>
      <c r="AF2647" t="e">
        <v>#N/A</v>
      </c>
    </row>
    <row r="2648" spans="1:32" x14ac:dyDescent="0.25">
      <c r="A2648" t="e">
        <v>#N/A</v>
      </c>
      <c r="B2648" s="33" t="e">
        <v>#N/A</v>
      </c>
      <c r="C2648" t="e">
        <v>#N/A</v>
      </c>
      <c r="D2648" t="e">
        <v>#N/A</v>
      </c>
      <c r="E2648" s="69" t="e">
        <v>#N/A</v>
      </c>
      <c r="F2648" s="3" t="e">
        <v>#N/A</v>
      </c>
      <c r="G2648" s="3" t="e">
        <v>#N/A</v>
      </c>
      <c r="H2648" s="3" t="e">
        <v>#N/A</v>
      </c>
      <c r="I2648" s="80" t="e">
        <v>#N/A</v>
      </c>
      <c r="J2648" s="80" t="e">
        <v>#N/A</v>
      </c>
      <c r="K2648" s="85" t="e">
        <v>#N/A</v>
      </c>
      <c r="L2648" s="9" t="e">
        <v>#N/A</v>
      </c>
      <c r="M2648" s="93" t="e">
        <v>#N/A</v>
      </c>
      <c r="N2648" s="8" t="e">
        <v>#N/A</v>
      </c>
      <c r="O2648" t="e">
        <v>#N/A</v>
      </c>
      <c r="P2648" t="e">
        <v>#N/A</v>
      </c>
      <c r="Q2648" t="e">
        <v>#N/A</v>
      </c>
      <c r="R2648" s="2" t="e">
        <v>#N/A</v>
      </c>
      <c r="S2648" t="e">
        <v>#N/A</v>
      </c>
      <c r="T2648" s="3" t="e">
        <v>#N/A</v>
      </c>
      <c r="U2648" s="3" t="e">
        <v>#N/A</v>
      </c>
      <c r="V2648" t="e">
        <v>#N/A</v>
      </c>
      <c r="W2648" t="e">
        <v>#N/A</v>
      </c>
      <c r="X2648" t="e">
        <v>#N/A</v>
      </c>
      <c r="Y2648" s="3" t="e">
        <v>#N/A</v>
      </c>
      <c r="Z2648" s="8" t="e">
        <v>#N/A</v>
      </c>
      <c r="AA2648" s="30" t="e">
        <v>#N/A</v>
      </c>
      <c r="AB2648" t="e">
        <v>#N/A</v>
      </c>
      <c r="AC2648" t="e">
        <v>#N/A</v>
      </c>
      <c r="AD2648" t="e">
        <v>#N/A</v>
      </c>
      <c r="AE2648" t="e">
        <v>#N/A</v>
      </c>
      <c r="AF2648" t="e">
        <v>#N/A</v>
      </c>
    </row>
    <row r="2649" spans="1:32" x14ac:dyDescent="0.25">
      <c r="A2649" t="e">
        <v>#N/A</v>
      </c>
      <c r="B2649" s="33" t="e">
        <v>#N/A</v>
      </c>
      <c r="C2649" t="e">
        <v>#N/A</v>
      </c>
      <c r="D2649" t="e">
        <v>#N/A</v>
      </c>
      <c r="E2649" s="69" t="e">
        <v>#N/A</v>
      </c>
      <c r="F2649" s="3" t="e">
        <v>#N/A</v>
      </c>
      <c r="G2649" s="3" t="e">
        <v>#N/A</v>
      </c>
      <c r="H2649" s="3" t="e">
        <v>#N/A</v>
      </c>
      <c r="I2649" s="80" t="e">
        <v>#N/A</v>
      </c>
      <c r="J2649" s="80" t="e">
        <v>#N/A</v>
      </c>
      <c r="K2649" s="85" t="e">
        <v>#N/A</v>
      </c>
      <c r="L2649" s="9" t="e">
        <v>#N/A</v>
      </c>
      <c r="M2649" s="93" t="e">
        <v>#N/A</v>
      </c>
      <c r="N2649" s="8" t="e">
        <v>#N/A</v>
      </c>
      <c r="O2649" t="e">
        <v>#N/A</v>
      </c>
      <c r="P2649" t="e">
        <v>#N/A</v>
      </c>
      <c r="Q2649" t="e">
        <v>#N/A</v>
      </c>
      <c r="R2649" s="2" t="e">
        <v>#N/A</v>
      </c>
      <c r="S2649" t="e">
        <v>#N/A</v>
      </c>
      <c r="T2649" s="3" t="e">
        <v>#N/A</v>
      </c>
      <c r="U2649" s="3" t="e">
        <v>#N/A</v>
      </c>
      <c r="V2649" t="e">
        <v>#N/A</v>
      </c>
      <c r="W2649" t="e">
        <v>#N/A</v>
      </c>
      <c r="X2649" t="e">
        <v>#N/A</v>
      </c>
      <c r="Y2649" s="3" t="e">
        <v>#N/A</v>
      </c>
      <c r="Z2649" s="8" t="e">
        <v>#N/A</v>
      </c>
      <c r="AA2649" s="30" t="e">
        <v>#N/A</v>
      </c>
      <c r="AB2649" t="e">
        <v>#N/A</v>
      </c>
      <c r="AC2649" t="e">
        <v>#N/A</v>
      </c>
      <c r="AD2649" t="e">
        <v>#N/A</v>
      </c>
      <c r="AE2649" t="e">
        <v>#N/A</v>
      </c>
      <c r="AF2649" t="e">
        <v>#N/A</v>
      </c>
    </row>
    <row r="2650" spans="1:32" x14ac:dyDescent="0.25">
      <c r="A2650" t="e">
        <v>#N/A</v>
      </c>
      <c r="B2650" s="33" t="e">
        <v>#N/A</v>
      </c>
      <c r="C2650" t="e">
        <v>#N/A</v>
      </c>
      <c r="D2650" t="e">
        <v>#N/A</v>
      </c>
      <c r="E2650" s="69" t="e">
        <v>#N/A</v>
      </c>
      <c r="F2650" s="3" t="e">
        <v>#N/A</v>
      </c>
      <c r="G2650" s="3" t="e">
        <v>#N/A</v>
      </c>
      <c r="H2650" s="3" t="e">
        <v>#N/A</v>
      </c>
      <c r="I2650" s="80" t="e">
        <v>#N/A</v>
      </c>
      <c r="J2650" s="80" t="e">
        <v>#N/A</v>
      </c>
      <c r="K2650" s="85" t="e">
        <v>#N/A</v>
      </c>
      <c r="L2650" s="9" t="e">
        <v>#N/A</v>
      </c>
      <c r="M2650" s="93" t="e">
        <v>#N/A</v>
      </c>
      <c r="N2650" s="8" t="e">
        <v>#N/A</v>
      </c>
      <c r="O2650" t="e">
        <v>#N/A</v>
      </c>
      <c r="P2650" t="e">
        <v>#N/A</v>
      </c>
      <c r="Q2650" t="e">
        <v>#N/A</v>
      </c>
      <c r="R2650" s="2" t="e">
        <v>#N/A</v>
      </c>
      <c r="S2650" t="e">
        <v>#N/A</v>
      </c>
      <c r="T2650" s="3" t="e">
        <v>#N/A</v>
      </c>
      <c r="U2650" s="3" t="e">
        <v>#N/A</v>
      </c>
      <c r="V2650" t="e">
        <v>#N/A</v>
      </c>
      <c r="W2650" t="e">
        <v>#N/A</v>
      </c>
      <c r="X2650" t="e">
        <v>#N/A</v>
      </c>
      <c r="Y2650" s="3" t="e">
        <v>#N/A</v>
      </c>
      <c r="Z2650" s="8" t="e">
        <v>#N/A</v>
      </c>
      <c r="AA2650" s="30" t="e">
        <v>#N/A</v>
      </c>
      <c r="AB2650" t="e">
        <v>#N/A</v>
      </c>
      <c r="AC2650" t="e">
        <v>#N/A</v>
      </c>
      <c r="AD2650" t="e">
        <v>#N/A</v>
      </c>
      <c r="AE2650" t="e">
        <v>#N/A</v>
      </c>
      <c r="AF2650" t="e">
        <v>#N/A</v>
      </c>
    </row>
    <row r="2651" spans="1:32" x14ac:dyDescent="0.25">
      <c r="A2651" t="e">
        <v>#N/A</v>
      </c>
      <c r="B2651" s="33" t="e">
        <v>#N/A</v>
      </c>
      <c r="C2651" t="e">
        <v>#N/A</v>
      </c>
      <c r="D2651" t="e">
        <v>#N/A</v>
      </c>
      <c r="E2651" s="69" t="e">
        <v>#N/A</v>
      </c>
      <c r="F2651" s="3" t="e">
        <v>#N/A</v>
      </c>
      <c r="G2651" s="3" t="e">
        <v>#N/A</v>
      </c>
      <c r="H2651" s="3" t="e">
        <v>#N/A</v>
      </c>
      <c r="I2651" s="80" t="e">
        <v>#N/A</v>
      </c>
      <c r="J2651" s="80" t="e">
        <v>#N/A</v>
      </c>
      <c r="K2651" s="85" t="e">
        <v>#N/A</v>
      </c>
      <c r="L2651" s="9" t="e">
        <v>#N/A</v>
      </c>
      <c r="M2651" s="93" t="e">
        <v>#N/A</v>
      </c>
      <c r="N2651" s="8" t="e">
        <v>#N/A</v>
      </c>
      <c r="O2651" t="e">
        <v>#N/A</v>
      </c>
      <c r="P2651" t="e">
        <v>#N/A</v>
      </c>
      <c r="Q2651" t="e">
        <v>#N/A</v>
      </c>
      <c r="R2651" s="2" t="e">
        <v>#N/A</v>
      </c>
      <c r="S2651" t="e">
        <v>#N/A</v>
      </c>
      <c r="T2651" s="3" t="e">
        <v>#N/A</v>
      </c>
      <c r="U2651" s="3" t="e">
        <v>#N/A</v>
      </c>
      <c r="V2651" t="e">
        <v>#N/A</v>
      </c>
      <c r="W2651" t="e">
        <v>#N/A</v>
      </c>
      <c r="X2651" t="e">
        <v>#N/A</v>
      </c>
      <c r="Y2651" s="3" t="e">
        <v>#N/A</v>
      </c>
      <c r="Z2651" s="8" t="e">
        <v>#N/A</v>
      </c>
      <c r="AA2651" s="30" t="e">
        <v>#N/A</v>
      </c>
      <c r="AB2651" t="e">
        <v>#N/A</v>
      </c>
      <c r="AC2651" t="e">
        <v>#N/A</v>
      </c>
      <c r="AD2651" t="e">
        <v>#N/A</v>
      </c>
      <c r="AE2651" t="e">
        <v>#N/A</v>
      </c>
      <c r="AF2651" t="e">
        <v>#N/A</v>
      </c>
    </row>
    <row r="2652" spans="1:32" x14ac:dyDescent="0.25">
      <c r="A2652" t="e">
        <v>#N/A</v>
      </c>
      <c r="B2652" s="33" t="e">
        <v>#N/A</v>
      </c>
      <c r="C2652" t="e">
        <v>#N/A</v>
      </c>
      <c r="D2652" t="e">
        <v>#N/A</v>
      </c>
      <c r="E2652" s="69" t="e">
        <v>#N/A</v>
      </c>
      <c r="F2652" s="3" t="e">
        <v>#N/A</v>
      </c>
      <c r="G2652" s="3" t="e">
        <v>#N/A</v>
      </c>
      <c r="H2652" s="3" t="e">
        <v>#N/A</v>
      </c>
      <c r="I2652" s="80" t="e">
        <v>#N/A</v>
      </c>
      <c r="J2652" s="80" t="e">
        <v>#N/A</v>
      </c>
      <c r="K2652" s="85" t="e">
        <v>#N/A</v>
      </c>
      <c r="L2652" s="9" t="e">
        <v>#N/A</v>
      </c>
      <c r="M2652" s="93" t="e">
        <v>#N/A</v>
      </c>
      <c r="N2652" s="8" t="e">
        <v>#N/A</v>
      </c>
      <c r="O2652" t="e">
        <v>#N/A</v>
      </c>
      <c r="P2652" t="e">
        <v>#N/A</v>
      </c>
      <c r="Q2652" t="e">
        <v>#N/A</v>
      </c>
      <c r="R2652" s="2" t="e">
        <v>#N/A</v>
      </c>
      <c r="S2652" t="e">
        <v>#N/A</v>
      </c>
      <c r="T2652" s="3" t="e">
        <v>#N/A</v>
      </c>
      <c r="U2652" s="3" t="e">
        <v>#N/A</v>
      </c>
      <c r="V2652" t="e">
        <v>#N/A</v>
      </c>
      <c r="W2652" t="e">
        <v>#N/A</v>
      </c>
      <c r="X2652" t="e">
        <v>#N/A</v>
      </c>
      <c r="Y2652" s="3" t="e">
        <v>#N/A</v>
      </c>
      <c r="Z2652" s="8" t="e">
        <v>#N/A</v>
      </c>
      <c r="AA2652" s="30" t="e">
        <v>#N/A</v>
      </c>
      <c r="AB2652" t="e">
        <v>#N/A</v>
      </c>
      <c r="AC2652" t="e">
        <v>#N/A</v>
      </c>
      <c r="AD2652" t="e">
        <v>#N/A</v>
      </c>
      <c r="AE2652" t="e">
        <v>#N/A</v>
      </c>
      <c r="AF2652" t="e">
        <v>#N/A</v>
      </c>
    </row>
    <row r="2653" spans="1:32" x14ac:dyDescent="0.25">
      <c r="A2653" t="e">
        <v>#N/A</v>
      </c>
      <c r="B2653" s="33" t="e">
        <v>#N/A</v>
      </c>
      <c r="C2653" t="e">
        <v>#N/A</v>
      </c>
      <c r="D2653" t="e">
        <v>#N/A</v>
      </c>
      <c r="E2653" s="69" t="e">
        <v>#N/A</v>
      </c>
      <c r="F2653" s="3" t="e">
        <v>#N/A</v>
      </c>
      <c r="G2653" s="3" t="e">
        <v>#N/A</v>
      </c>
      <c r="H2653" s="3" t="e">
        <v>#N/A</v>
      </c>
      <c r="I2653" s="80" t="e">
        <v>#N/A</v>
      </c>
      <c r="J2653" s="80" t="e">
        <v>#N/A</v>
      </c>
      <c r="K2653" s="85" t="e">
        <v>#N/A</v>
      </c>
      <c r="L2653" s="9" t="e">
        <v>#N/A</v>
      </c>
      <c r="M2653" s="93" t="e">
        <v>#N/A</v>
      </c>
      <c r="N2653" s="8" t="e">
        <v>#N/A</v>
      </c>
      <c r="O2653" t="e">
        <v>#N/A</v>
      </c>
      <c r="P2653" t="e">
        <v>#N/A</v>
      </c>
      <c r="Q2653" t="e">
        <v>#N/A</v>
      </c>
      <c r="R2653" s="2" t="e">
        <v>#N/A</v>
      </c>
      <c r="S2653" t="e">
        <v>#N/A</v>
      </c>
      <c r="T2653" s="3" t="e">
        <v>#N/A</v>
      </c>
      <c r="U2653" s="3" t="e">
        <v>#N/A</v>
      </c>
      <c r="V2653" t="e">
        <v>#N/A</v>
      </c>
      <c r="W2653" t="e">
        <v>#N/A</v>
      </c>
      <c r="X2653" t="e">
        <v>#N/A</v>
      </c>
      <c r="Y2653" s="3" t="e">
        <v>#N/A</v>
      </c>
      <c r="Z2653" s="8" t="e">
        <v>#N/A</v>
      </c>
      <c r="AA2653" s="30" t="e">
        <v>#N/A</v>
      </c>
      <c r="AB2653" t="e">
        <v>#N/A</v>
      </c>
      <c r="AC2653" t="e">
        <v>#N/A</v>
      </c>
      <c r="AD2653" t="e">
        <v>#N/A</v>
      </c>
      <c r="AE2653" t="e">
        <v>#N/A</v>
      </c>
      <c r="AF2653" t="e">
        <v>#N/A</v>
      </c>
    </row>
    <row r="2654" spans="1:32" x14ac:dyDescent="0.25">
      <c r="A2654" t="e">
        <v>#N/A</v>
      </c>
      <c r="B2654" s="33" t="e">
        <v>#N/A</v>
      </c>
      <c r="C2654" t="e">
        <v>#N/A</v>
      </c>
      <c r="D2654" t="e">
        <v>#N/A</v>
      </c>
      <c r="E2654" s="69" t="e">
        <v>#N/A</v>
      </c>
      <c r="F2654" s="3" t="e">
        <v>#N/A</v>
      </c>
      <c r="G2654" s="3" t="e">
        <v>#N/A</v>
      </c>
      <c r="H2654" s="3" t="e">
        <v>#N/A</v>
      </c>
      <c r="I2654" s="80" t="e">
        <v>#N/A</v>
      </c>
      <c r="J2654" s="80" t="e">
        <v>#N/A</v>
      </c>
      <c r="K2654" s="85" t="e">
        <v>#N/A</v>
      </c>
      <c r="L2654" s="9" t="e">
        <v>#N/A</v>
      </c>
      <c r="M2654" s="93" t="e">
        <v>#N/A</v>
      </c>
      <c r="N2654" s="8" t="e">
        <v>#N/A</v>
      </c>
      <c r="O2654" t="e">
        <v>#N/A</v>
      </c>
      <c r="P2654" t="e">
        <v>#N/A</v>
      </c>
      <c r="Q2654" t="e">
        <v>#N/A</v>
      </c>
      <c r="R2654" s="2" t="e">
        <v>#N/A</v>
      </c>
      <c r="S2654" t="e">
        <v>#N/A</v>
      </c>
      <c r="T2654" s="3" t="e">
        <v>#N/A</v>
      </c>
      <c r="U2654" s="3" t="e">
        <v>#N/A</v>
      </c>
      <c r="V2654" t="e">
        <v>#N/A</v>
      </c>
      <c r="W2654" t="e">
        <v>#N/A</v>
      </c>
      <c r="X2654" t="e">
        <v>#N/A</v>
      </c>
      <c r="Y2654" s="3" t="e">
        <v>#N/A</v>
      </c>
      <c r="Z2654" s="8" t="e">
        <v>#N/A</v>
      </c>
      <c r="AA2654" s="30" t="e">
        <v>#N/A</v>
      </c>
      <c r="AB2654" t="e">
        <v>#N/A</v>
      </c>
      <c r="AC2654" t="e">
        <v>#N/A</v>
      </c>
      <c r="AD2654" t="e">
        <v>#N/A</v>
      </c>
      <c r="AE2654" t="e">
        <v>#N/A</v>
      </c>
      <c r="AF2654" t="e">
        <v>#N/A</v>
      </c>
    </row>
    <row r="2655" spans="1:32" x14ac:dyDescent="0.25">
      <c r="A2655" t="e">
        <v>#N/A</v>
      </c>
      <c r="B2655" s="33" t="e">
        <v>#N/A</v>
      </c>
      <c r="C2655" t="e">
        <v>#N/A</v>
      </c>
      <c r="D2655" t="e">
        <v>#N/A</v>
      </c>
      <c r="E2655" s="69" t="e">
        <v>#N/A</v>
      </c>
      <c r="F2655" s="3" t="e">
        <v>#N/A</v>
      </c>
      <c r="G2655" s="3" t="e">
        <v>#N/A</v>
      </c>
      <c r="H2655" s="3" t="e">
        <v>#N/A</v>
      </c>
      <c r="I2655" s="80" t="e">
        <v>#N/A</v>
      </c>
      <c r="J2655" s="80" t="e">
        <v>#N/A</v>
      </c>
      <c r="K2655" s="85" t="e">
        <v>#N/A</v>
      </c>
      <c r="L2655" s="9" t="e">
        <v>#N/A</v>
      </c>
      <c r="M2655" s="93" t="e">
        <v>#N/A</v>
      </c>
      <c r="N2655" s="8" t="e">
        <v>#N/A</v>
      </c>
      <c r="O2655" t="e">
        <v>#N/A</v>
      </c>
      <c r="P2655" t="e">
        <v>#N/A</v>
      </c>
      <c r="Q2655" t="e">
        <v>#N/A</v>
      </c>
      <c r="R2655" s="2" t="e">
        <v>#N/A</v>
      </c>
      <c r="S2655" t="e">
        <v>#N/A</v>
      </c>
      <c r="T2655" s="3" t="e">
        <v>#N/A</v>
      </c>
      <c r="U2655" s="3" t="e">
        <v>#N/A</v>
      </c>
      <c r="V2655" t="e">
        <v>#N/A</v>
      </c>
      <c r="W2655" t="e">
        <v>#N/A</v>
      </c>
      <c r="X2655" t="e">
        <v>#N/A</v>
      </c>
      <c r="Y2655" s="3" t="e">
        <v>#N/A</v>
      </c>
      <c r="Z2655" s="8" t="e">
        <v>#N/A</v>
      </c>
      <c r="AA2655" s="30" t="e">
        <v>#N/A</v>
      </c>
      <c r="AB2655" t="e">
        <v>#N/A</v>
      </c>
      <c r="AC2655" t="e">
        <v>#N/A</v>
      </c>
      <c r="AD2655" t="e">
        <v>#N/A</v>
      </c>
      <c r="AE2655" t="e">
        <v>#N/A</v>
      </c>
      <c r="AF2655" t="e">
        <v>#N/A</v>
      </c>
    </row>
    <row r="2656" spans="1:32" x14ac:dyDescent="0.25">
      <c r="A2656" t="e">
        <v>#N/A</v>
      </c>
      <c r="B2656" s="33" t="e">
        <v>#N/A</v>
      </c>
      <c r="C2656" t="e">
        <v>#N/A</v>
      </c>
      <c r="D2656" t="e">
        <v>#N/A</v>
      </c>
      <c r="E2656" s="69" t="e">
        <v>#N/A</v>
      </c>
      <c r="F2656" s="3" t="e">
        <v>#N/A</v>
      </c>
      <c r="G2656" s="3" t="e">
        <v>#N/A</v>
      </c>
      <c r="H2656" s="3" t="e">
        <v>#N/A</v>
      </c>
      <c r="I2656" s="80" t="e">
        <v>#N/A</v>
      </c>
      <c r="J2656" s="80" t="e">
        <v>#N/A</v>
      </c>
      <c r="K2656" s="85" t="e">
        <v>#N/A</v>
      </c>
      <c r="L2656" s="9" t="e">
        <v>#N/A</v>
      </c>
      <c r="M2656" s="93" t="e">
        <v>#N/A</v>
      </c>
      <c r="N2656" s="8" t="e">
        <v>#N/A</v>
      </c>
      <c r="O2656" t="e">
        <v>#N/A</v>
      </c>
      <c r="P2656" t="e">
        <v>#N/A</v>
      </c>
      <c r="Q2656" t="e">
        <v>#N/A</v>
      </c>
      <c r="R2656" s="2" t="e">
        <v>#N/A</v>
      </c>
      <c r="S2656" t="e">
        <v>#N/A</v>
      </c>
      <c r="T2656" s="3" t="e">
        <v>#N/A</v>
      </c>
      <c r="U2656" s="3" t="e">
        <v>#N/A</v>
      </c>
      <c r="V2656" t="e">
        <v>#N/A</v>
      </c>
      <c r="W2656" t="e">
        <v>#N/A</v>
      </c>
      <c r="X2656" t="e">
        <v>#N/A</v>
      </c>
      <c r="Y2656" s="3" t="e">
        <v>#N/A</v>
      </c>
      <c r="Z2656" s="8" t="e">
        <v>#N/A</v>
      </c>
      <c r="AA2656" s="30" t="e">
        <v>#N/A</v>
      </c>
      <c r="AB2656" t="e">
        <v>#N/A</v>
      </c>
      <c r="AC2656" t="e">
        <v>#N/A</v>
      </c>
      <c r="AD2656" t="e">
        <v>#N/A</v>
      </c>
      <c r="AE2656" t="e">
        <v>#N/A</v>
      </c>
      <c r="AF2656" t="e">
        <v>#N/A</v>
      </c>
    </row>
    <row r="2657" spans="1:32" x14ac:dyDescent="0.25">
      <c r="A2657" t="e">
        <v>#N/A</v>
      </c>
      <c r="B2657" s="33" t="e">
        <v>#N/A</v>
      </c>
      <c r="C2657" t="e">
        <v>#N/A</v>
      </c>
      <c r="D2657" t="e">
        <v>#N/A</v>
      </c>
      <c r="E2657" s="69" t="e">
        <v>#N/A</v>
      </c>
      <c r="F2657" s="3" t="e">
        <v>#N/A</v>
      </c>
      <c r="G2657" s="3" t="e">
        <v>#N/A</v>
      </c>
      <c r="H2657" s="3" t="e">
        <v>#N/A</v>
      </c>
      <c r="I2657" s="80" t="e">
        <v>#N/A</v>
      </c>
      <c r="J2657" s="80" t="e">
        <v>#N/A</v>
      </c>
      <c r="K2657" s="85" t="e">
        <v>#N/A</v>
      </c>
      <c r="L2657" s="9" t="e">
        <v>#N/A</v>
      </c>
      <c r="M2657" s="93" t="e">
        <v>#N/A</v>
      </c>
      <c r="N2657" s="8" t="e">
        <v>#N/A</v>
      </c>
      <c r="O2657" t="e">
        <v>#N/A</v>
      </c>
      <c r="P2657" t="e">
        <v>#N/A</v>
      </c>
      <c r="Q2657" t="e">
        <v>#N/A</v>
      </c>
      <c r="R2657" s="2" t="e">
        <v>#N/A</v>
      </c>
      <c r="S2657" t="e">
        <v>#N/A</v>
      </c>
      <c r="T2657" s="3" t="e">
        <v>#N/A</v>
      </c>
      <c r="U2657" s="3" t="e">
        <v>#N/A</v>
      </c>
      <c r="V2657" t="e">
        <v>#N/A</v>
      </c>
      <c r="W2657" t="e">
        <v>#N/A</v>
      </c>
      <c r="X2657" t="e">
        <v>#N/A</v>
      </c>
      <c r="Y2657" s="3" t="e">
        <v>#N/A</v>
      </c>
      <c r="Z2657" s="8" t="e">
        <v>#N/A</v>
      </c>
      <c r="AA2657" s="30" t="e">
        <v>#N/A</v>
      </c>
      <c r="AB2657" t="e">
        <v>#N/A</v>
      </c>
      <c r="AC2657" t="e">
        <v>#N/A</v>
      </c>
      <c r="AD2657" t="e">
        <v>#N/A</v>
      </c>
      <c r="AE2657" t="e">
        <v>#N/A</v>
      </c>
      <c r="AF2657" t="e">
        <v>#N/A</v>
      </c>
    </row>
    <row r="2658" spans="1:32" x14ac:dyDescent="0.25">
      <c r="A2658" t="e">
        <v>#N/A</v>
      </c>
      <c r="B2658" s="33" t="e">
        <v>#N/A</v>
      </c>
      <c r="C2658" t="e">
        <v>#N/A</v>
      </c>
      <c r="D2658" t="e">
        <v>#N/A</v>
      </c>
      <c r="E2658" s="69" t="e">
        <v>#N/A</v>
      </c>
      <c r="F2658" s="3" t="e">
        <v>#N/A</v>
      </c>
      <c r="G2658" s="3" t="e">
        <v>#N/A</v>
      </c>
      <c r="H2658" s="3" t="e">
        <v>#N/A</v>
      </c>
      <c r="I2658" s="80" t="e">
        <v>#N/A</v>
      </c>
      <c r="J2658" s="80" t="e">
        <v>#N/A</v>
      </c>
      <c r="K2658" s="85" t="e">
        <v>#N/A</v>
      </c>
      <c r="L2658" s="9" t="e">
        <v>#N/A</v>
      </c>
      <c r="M2658" s="93" t="e">
        <v>#N/A</v>
      </c>
      <c r="N2658" s="8" t="e">
        <v>#N/A</v>
      </c>
      <c r="O2658" t="e">
        <v>#N/A</v>
      </c>
      <c r="P2658" t="e">
        <v>#N/A</v>
      </c>
      <c r="Q2658" t="e">
        <v>#N/A</v>
      </c>
      <c r="R2658" s="2" t="e">
        <v>#N/A</v>
      </c>
      <c r="S2658" t="e">
        <v>#N/A</v>
      </c>
      <c r="T2658" s="3" t="e">
        <v>#N/A</v>
      </c>
      <c r="U2658" s="3" t="e">
        <v>#N/A</v>
      </c>
      <c r="V2658" t="e">
        <v>#N/A</v>
      </c>
      <c r="W2658" t="e">
        <v>#N/A</v>
      </c>
      <c r="X2658" t="e">
        <v>#N/A</v>
      </c>
      <c r="Y2658" s="3" t="e">
        <v>#N/A</v>
      </c>
      <c r="Z2658" s="8" t="e">
        <v>#N/A</v>
      </c>
      <c r="AA2658" s="30" t="e">
        <v>#N/A</v>
      </c>
      <c r="AB2658" t="e">
        <v>#N/A</v>
      </c>
      <c r="AC2658" t="e">
        <v>#N/A</v>
      </c>
      <c r="AD2658" t="e">
        <v>#N/A</v>
      </c>
      <c r="AE2658" t="e">
        <v>#N/A</v>
      </c>
      <c r="AF2658" t="e">
        <v>#N/A</v>
      </c>
    </row>
    <row r="2659" spans="1:32" x14ac:dyDescent="0.25">
      <c r="A2659" t="e">
        <v>#N/A</v>
      </c>
      <c r="B2659" s="33" t="e">
        <v>#N/A</v>
      </c>
      <c r="C2659" t="e">
        <v>#N/A</v>
      </c>
      <c r="D2659" t="e">
        <v>#N/A</v>
      </c>
      <c r="E2659" s="69" t="e">
        <v>#N/A</v>
      </c>
      <c r="F2659" s="3" t="e">
        <v>#N/A</v>
      </c>
      <c r="G2659" s="3" t="e">
        <v>#N/A</v>
      </c>
      <c r="H2659" s="3" t="e">
        <v>#N/A</v>
      </c>
      <c r="I2659" s="80" t="e">
        <v>#N/A</v>
      </c>
      <c r="J2659" s="80" t="e">
        <v>#N/A</v>
      </c>
      <c r="K2659" s="85" t="e">
        <v>#N/A</v>
      </c>
      <c r="L2659" s="9" t="e">
        <v>#N/A</v>
      </c>
      <c r="M2659" s="93" t="e">
        <v>#N/A</v>
      </c>
      <c r="N2659" s="8" t="e">
        <v>#N/A</v>
      </c>
      <c r="O2659" t="e">
        <v>#N/A</v>
      </c>
      <c r="P2659" t="e">
        <v>#N/A</v>
      </c>
      <c r="Q2659" t="e">
        <v>#N/A</v>
      </c>
      <c r="R2659" s="2" t="e">
        <v>#N/A</v>
      </c>
      <c r="S2659" t="e">
        <v>#N/A</v>
      </c>
      <c r="T2659" s="3" t="e">
        <v>#N/A</v>
      </c>
      <c r="U2659" s="3" t="e">
        <v>#N/A</v>
      </c>
      <c r="V2659" t="e">
        <v>#N/A</v>
      </c>
      <c r="W2659" t="e">
        <v>#N/A</v>
      </c>
      <c r="X2659" t="e">
        <v>#N/A</v>
      </c>
      <c r="Y2659" s="3" t="e">
        <v>#N/A</v>
      </c>
      <c r="Z2659" s="8" t="e">
        <v>#N/A</v>
      </c>
      <c r="AA2659" s="30" t="e">
        <v>#N/A</v>
      </c>
      <c r="AB2659" t="e">
        <v>#N/A</v>
      </c>
      <c r="AC2659" t="e">
        <v>#N/A</v>
      </c>
      <c r="AD2659" t="e">
        <v>#N/A</v>
      </c>
      <c r="AE2659" t="e">
        <v>#N/A</v>
      </c>
      <c r="AF2659" t="e">
        <v>#N/A</v>
      </c>
    </row>
    <row r="2660" spans="1:32" x14ac:dyDescent="0.25">
      <c r="A2660" t="e">
        <v>#N/A</v>
      </c>
      <c r="B2660" s="33" t="e">
        <v>#N/A</v>
      </c>
      <c r="C2660" t="e">
        <v>#N/A</v>
      </c>
      <c r="D2660" t="e">
        <v>#N/A</v>
      </c>
      <c r="E2660" s="69" t="e">
        <v>#N/A</v>
      </c>
      <c r="F2660" s="3" t="e">
        <v>#N/A</v>
      </c>
      <c r="G2660" s="3" t="e">
        <v>#N/A</v>
      </c>
      <c r="H2660" s="3" t="e">
        <v>#N/A</v>
      </c>
      <c r="I2660" s="80" t="e">
        <v>#N/A</v>
      </c>
      <c r="J2660" s="80" t="e">
        <v>#N/A</v>
      </c>
      <c r="K2660" s="85" t="e">
        <v>#N/A</v>
      </c>
      <c r="L2660" s="9" t="e">
        <v>#N/A</v>
      </c>
      <c r="M2660" s="93" t="e">
        <v>#N/A</v>
      </c>
      <c r="N2660" s="8" t="e">
        <v>#N/A</v>
      </c>
      <c r="O2660" t="e">
        <v>#N/A</v>
      </c>
      <c r="P2660" t="e">
        <v>#N/A</v>
      </c>
      <c r="Q2660" t="e">
        <v>#N/A</v>
      </c>
      <c r="R2660" s="2" t="e">
        <v>#N/A</v>
      </c>
      <c r="S2660" t="e">
        <v>#N/A</v>
      </c>
      <c r="T2660" s="3" t="e">
        <v>#N/A</v>
      </c>
      <c r="U2660" s="3" t="e">
        <v>#N/A</v>
      </c>
      <c r="V2660" t="e">
        <v>#N/A</v>
      </c>
      <c r="W2660" t="e">
        <v>#N/A</v>
      </c>
      <c r="X2660" t="e">
        <v>#N/A</v>
      </c>
      <c r="Y2660" s="3" t="e">
        <v>#N/A</v>
      </c>
      <c r="Z2660" s="8" t="e">
        <v>#N/A</v>
      </c>
      <c r="AA2660" s="30" t="e">
        <v>#N/A</v>
      </c>
      <c r="AB2660" t="e">
        <v>#N/A</v>
      </c>
      <c r="AC2660" t="e">
        <v>#N/A</v>
      </c>
      <c r="AD2660" t="e">
        <v>#N/A</v>
      </c>
      <c r="AE2660" t="e">
        <v>#N/A</v>
      </c>
      <c r="AF2660" t="e">
        <v>#N/A</v>
      </c>
    </row>
    <row r="2661" spans="1:32" x14ac:dyDescent="0.25">
      <c r="A2661" t="e">
        <v>#N/A</v>
      </c>
      <c r="B2661" s="33" t="e">
        <v>#N/A</v>
      </c>
      <c r="C2661" t="e">
        <v>#N/A</v>
      </c>
      <c r="D2661" t="e">
        <v>#N/A</v>
      </c>
      <c r="E2661" s="69" t="e">
        <v>#N/A</v>
      </c>
      <c r="F2661" s="3" t="e">
        <v>#N/A</v>
      </c>
      <c r="G2661" s="3" t="e">
        <v>#N/A</v>
      </c>
      <c r="H2661" s="3" t="e">
        <v>#N/A</v>
      </c>
      <c r="I2661" s="80" t="e">
        <v>#N/A</v>
      </c>
      <c r="J2661" s="80" t="e">
        <v>#N/A</v>
      </c>
      <c r="K2661" s="85" t="e">
        <v>#N/A</v>
      </c>
      <c r="L2661" s="9" t="e">
        <v>#N/A</v>
      </c>
      <c r="M2661" s="93" t="e">
        <v>#N/A</v>
      </c>
      <c r="N2661" s="8" t="e">
        <v>#N/A</v>
      </c>
      <c r="O2661" t="e">
        <v>#N/A</v>
      </c>
      <c r="P2661" t="e">
        <v>#N/A</v>
      </c>
      <c r="Q2661" t="e">
        <v>#N/A</v>
      </c>
      <c r="R2661" s="2" t="e">
        <v>#N/A</v>
      </c>
      <c r="S2661" t="e">
        <v>#N/A</v>
      </c>
      <c r="T2661" s="3" t="e">
        <v>#N/A</v>
      </c>
      <c r="U2661" s="3" t="e">
        <v>#N/A</v>
      </c>
      <c r="V2661" t="e">
        <v>#N/A</v>
      </c>
      <c r="W2661" t="e">
        <v>#N/A</v>
      </c>
      <c r="X2661" t="e">
        <v>#N/A</v>
      </c>
      <c r="Y2661" s="3" t="e">
        <v>#N/A</v>
      </c>
      <c r="Z2661" s="8" t="e">
        <v>#N/A</v>
      </c>
      <c r="AA2661" s="30" t="e">
        <v>#N/A</v>
      </c>
      <c r="AB2661" t="e">
        <v>#N/A</v>
      </c>
      <c r="AC2661" t="e">
        <v>#N/A</v>
      </c>
      <c r="AD2661" t="e">
        <v>#N/A</v>
      </c>
      <c r="AE2661" t="e">
        <v>#N/A</v>
      </c>
      <c r="AF2661" t="e">
        <v>#N/A</v>
      </c>
    </row>
    <row r="2662" spans="1:32" x14ac:dyDescent="0.25">
      <c r="A2662" t="e">
        <v>#N/A</v>
      </c>
      <c r="B2662" s="33" t="e">
        <v>#N/A</v>
      </c>
      <c r="C2662" t="e">
        <v>#N/A</v>
      </c>
      <c r="D2662" t="e">
        <v>#N/A</v>
      </c>
      <c r="E2662" s="69" t="e">
        <v>#N/A</v>
      </c>
      <c r="F2662" s="3" t="e">
        <v>#N/A</v>
      </c>
      <c r="G2662" s="3" t="e">
        <v>#N/A</v>
      </c>
      <c r="H2662" s="3" t="e">
        <v>#N/A</v>
      </c>
      <c r="I2662" s="80" t="e">
        <v>#N/A</v>
      </c>
      <c r="J2662" s="80" t="e">
        <v>#N/A</v>
      </c>
      <c r="K2662" s="85" t="e">
        <v>#N/A</v>
      </c>
      <c r="L2662" s="9" t="e">
        <v>#N/A</v>
      </c>
      <c r="M2662" s="93" t="e">
        <v>#N/A</v>
      </c>
      <c r="N2662" s="8" t="e">
        <v>#N/A</v>
      </c>
      <c r="O2662" t="e">
        <v>#N/A</v>
      </c>
      <c r="P2662" t="e">
        <v>#N/A</v>
      </c>
      <c r="Q2662" t="e">
        <v>#N/A</v>
      </c>
      <c r="R2662" s="2" t="e">
        <v>#N/A</v>
      </c>
      <c r="S2662" t="e">
        <v>#N/A</v>
      </c>
      <c r="T2662" s="3" t="e">
        <v>#N/A</v>
      </c>
      <c r="U2662" s="3" t="e">
        <v>#N/A</v>
      </c>
      <c r="V2662" t="e">
        <v>#N/A</v>
      </c>
      <c r="W2662" t="e">
        <v>#N/A</v>
      </c>
      <c r="X2662" t="e">
        <v>#N/A</v>
      </c>
      <c r="Y2662" s="3" t="e">
        <v>#N/A</v>
      </c>
      <c r="Z2662" s="8" t="e">
        <v>#N/A</v>
      </c>
      <c r="AA2662" s="30" t="e">
        <v>#N/A</v>
      </c>
      <c r="AB2662" t="e">
        <v>#N/A</v>
      </c>
      <c r="AC2662" t="e">
        <v>#N/A</v>
      </c>
      <c r="AD2662" t="e">
        <v>#N/A</v>
      </c>
      <c r="AE2662" t="e">
        <v>#N/A</v>
      </c>
      <c r="AF2662" t="e">
        <v>#N/A</v>
      </c>
    </row>
    <row r="2663" spans="1:32" x14ac:dyDescent="0.25">
      <c r="A2663" t="e">
        <v>#N/A</v>
      </c>
      <c r="B2663" s="33" t="e">
        <v>#N/A</v>
      </c>
      <c r="C2663" t="e">
        <v>#N/A</v>
      </c>
      <c r="D2663" t="e">
        <v>#N/A</v>
      </c>
      <c r="E2663" s="69" t="e">
        <v>#N/A</v>
      </c>
      <c r="F2663" s="3" t="e">
        <v>#N/A</v>
      </c>
      <c r="G2663" s="3" t="e">
        <v>#N/A</v>
      </c>
      <c r="H2663" s="3" t="e">
        <v>#N/A</v>
      </c>
      <c r="I2663" s="80" t="e">
        <v>#N/A</v>
      </c>
      <c r="J2663" s="80" t="e">
        <v>#N/A</v>
      </c>
      <c r="K2663" s="85" t="e">
        <v>#N/A</v>
      </c>
      <c r="L2663" s="9" t="e">
        <v>#N/A</v>
      </c>
      <c r="M2663" s="93" t="e">
        <v>#N/A</v>
      </c>
      <c r="N2663" s="8" t="e">
        <v>#N/A</v>
      </c>
      <c r="O2663" t="e">
        <v>#N/A</v>
      </c>
      <c r="P2663" t="e">
        <v>#N/A</v>
      </c>
      <c r="Q2663" t="e">
        <v>#N/A</v>
      </c>
      <c r="R2663" s="2" t="e">
        <v>#N/A</v>
      </c>
      <c r="S2663" t="e">
        <v>#N/A</v>
      </c>
      <c r="T2663" s="3" t="e">
        <v>#N/A</v>
      </c>
      <c r="U2663" s="3" t="e">
        <v>#N/A</v>
      </c>
      <c r="V2663" t="e">
        <v>#N/A</v>
      </c>
      <c r="W2663" t="e">
        <v>#N/A</v>
      </c>
      <c r="X2663" t="e">
        <v>#N/A</v>
      </c>
      <c r="Y2663" s="3" t="e">
        <v>#N/A</v>
      </c>
      <c r="Z2663" s="8" t="e">
        <v>#N/A</v>
      </c>
      <c r="AA2663" s="30" t="e">
        <v>#N/A</v>
      </c>
      <c r="AB2663" t="e">
        <v>#N/A</v>
      </c>
      <c r="AC2663" t="e">
        <v>#N/A</v>
      </c>
      <c r="AD2663" t="e">
        <v>#N/A</v>
      </c>
      <c r="AE2663" t="e">
        <v>#N/A</v>
      </c>
      <c r="AF2663" t="e">
        <v>#N/A</v>
      </c>
    </row>
    <row r="2664" spans="1:32" x14ac:dyDescent="0.25">
      <c r="A2664" t="e">
        <v>#N/A</v>
      </c>
      <c r="B2664" s="33" t="e">
        <v>#N/A</v>
      </c>
      <c r="C2664" t="e">
        <v>#N/A</v>
      </c>
      <c r="D2664" t="e">
        <v>#N/A</v>
      </c>
      <c r="E2664" s="69" t="e">
        <v>#N/A</v>
      </c>
      <c r="F2664" s="3" t="e">
        <v>#N/A</v>
      </c>
      <c r="G2664" s="3" t="e">
        <v>#N/A</v>
      </c>
      <c r="H2664" s="3" t="e">
        <v>#N/A</v>
      </c>
      <c r="I2664" s="80" t="e">
        <v>#N/A</v>
      </c>
      <c r="J2664" s="80" t="e">
        <v>#N/A</v>
      </c>
      <c r="K2664" s="85" t="e">
        <v>#N/A</v>
      </c>
      <c r="L2664" s="9" t="e">
        <v>#N/A</v>
      </c>
      <c r="M2664" s="93" t="e">
        <v>#N/A</v>
      </c>
      <c r="N2664" s="8" t="e">
        <v>#N/A</v>
      </c>
      <c r="O2664" t="e">
        <v>#N/A</v>
      </c>
      <c r="P2664" t="e">
        <v>#N/A</v>
      </c>
      <c r="Q2664" t="e">
        <v>#N/A</v>
      </c>
      <c r="R2664" s="2" t="e">
        <v>#N/A</v>
      </c>
      <c r="S2664" t="e">
        <v>#N/A</v>
      </c>
      <c r="T2664" s="3" t="e">
        <v>#N/A</v>
      </c>
      <c r="U2664" s="3" t="e">
        <v>#N/A</v>
      </c>
      <c r="V2664" t="e">
        <v>#N/A</v>
      </c>
      <c r="W2664" t="e">
        <v>#N/A</v>
      </c>
      <c r="X2664" t="e">
        <v>#N/A</v>
      </c>
      <c r="Y2664" s="3" t="e">
        <v>#N/A</v>
      </c>
      <c r="Z2664" s="8" t="e">
        <v>#N/A</v>
      </c>
      <c r="AA2664" s="30" t="e">
        <v>#N/A</v>
      </c>
      <c r="AB2664" t="e">
        <v>#N/A</v>
      </c>
      <c r="AC2664" t="e">
        <v>#N/A</v>
      </c>
      <c r="AD2664" t="e">
        <v>#N/A</v>
      </c>
      <c r="AE2664" t="e">
        <v>#N/A</v>
      </c>
      <c r="AF2664" t="e">
        <v>#N/A</v>
      </c>
    </row>
    <row r="2665" spans="1:32" x14ac:dyDescent="0.25">
      <c r="A2665" t="e">
        <v>#N/A</v>
      </c>
      <c r="B2665" s="33" t="e">
        <v>#N/A</v>
      </c>
      <c r="C2665" t="e">
        <v>#N/A</v>
      </c>
      <c r="D2665" t="e">
        <v>#N/A</v>
      </c>
      <c r="E2665" s="69" t="e">
        <v>#N/A</v>
      </c>
      <c r="F2665" s="3" t="e">
        <v>#N/A</v>
      </c>
      <c r="G2665" s="3" t="e">
        <v>#N/A</v>
      </c>
      <c r="H2665" s="3" t="e">
        <v>#N/A</v>
      </c>
      <c r="I2665" s="80" t="e">
        <v>#N/A</v>
      </c>
      <c r="J2665" s="80" t="e">
        <v>#N/A</v>
      </c>
      <c r="K2665" s="85" t="e">
        <v>#N/A</v>
      </c>
      <c r="L2665" s="9" t="e">
        <v>#N/A</v>
      </c>
      <c r="M2665" s="93" t="e">
        <v>#N/A</v>
      </c>
      <c r="N2665" s="8" t="e">
        <v>#N/A</v>
      </c>
      <c r="O2665" t="e">
        <v>#N/A</v>
      </c>
      <c r="P2665" t="e">
        <v>#N/A</v>
      </c>
      <c r="Q2665" t="e">
        <v>#N/A</v>
      </c>
      <c r="R2665" s="2" t="e">
        <v>#N/A</v>
      </c>
      <c r="S2665" t="e">
        <v>#N/A</v>
      </c>
      <c r="T2665" s="3" t="e">
        <v>#N/A</v>
      </c>
      <c r="U2665" s="3" t="e">
        <v>#N/A</v>
      </c>
      <c r="V2665" t="e">
        <v>#N/A</v>
      </c>
      <c r="W2665" t="e">
        <v>#N/A</v>
      </c>
      <c r="X2665" t="e">
        <v>#N/A</v>
      </c>
      <c r="Y2665" s="3" t="e">
        <v>#N/A</v>
      </c>
      <c r="Z2665" s="8" t="e">
        <v>#N/A</v>
      </c>
      <c r="AA2665" s="30" t="e">
        <v>#N/A</v>
      </c>
      <c r="AB2665" t="e">
        <v>#N/A</v>
      </c>
      <c r="AC2665" t="e">
        <v>#N/A</v>
      </c>
      <c r="AD2665" t="e">
        <v>#N/A</v>
      </c>
      <c r="AE2665" t="e">
        <v>#N/A</v>
      </c>
      <c r="AF2665" t="e">
        <v>#N/A</v>
      </c>
    </row>
    <row r="2666" spans="1:32" x14ac:dyDescent="0.25">
      <c r="A2666" t="e">
        <v>#N/A</v>
      </c>
      <c r="B2666" s="33" t="e">
        <v>#N/A</v>
      </c>
      <c r="C2666" t="e">
        <v>#N/A</v>
      </c>
      <c r="D2666" t="e">
        <v>#N/A</v>
      </c>
      <c r="E2666" s="69" t="e">
        <v>#N/A</v>
      </c>
      <c r="F2666" s="3" t="e">
        <v>#N/A</v>
      </c>
      <c r="G2666" s="3" t="e">
        <v>#N/A</v>
      </c>
      <c r="H2666" s="3" t="e">
        <v>#N/A</v>
      </c>
      <c r="I2666" s="80" t="e">
        <v>#N/A</v>
      </c>
      <c r="J2666" s="80" t="e">
        <v>#N/A</v>
      </c>
      <c r="K2666" s="85" t="e">
        <v>#N/A</v>
      </c>
      <c r="L2666" s="9" t="e">
        <v>#N/A</v>
      </c>
      <c r="M2666" s="93" t="e">
        <v>#N/A</v>
      </c>
      <c r="N2666" s="8" t="e">
        <v>#N/A</v>
      </c>
      <c r="O2666" t="e">
        <v>#N/A</v>
      </c>
      <c r="P2666" t="e">
        <v>#N/A</v>
      </c>
      <c r="Q2666" t="e">
        <v>#N/A</v>
      </c>
      <c r="R2666" s="2" t="e">
        <v>#N/A</v>
      </c>
      <c r="S2666" t="e">
        <v>#N/A</v>
      </c>
      <c r="T2666" s="3" t="e">
        <v>#N/A</v>
      </c>
      <c r="U2666" s="3" t="e">
        <v>#N/A</v>
      </c>
      <c r="V2666" t="e">
        <v>#N/A</v>
      </c>
      <c r="W2666" t="e">
        <v>#N/A</v>
      </c>
      <c r="X2666" t="e">
        <v>#N/A</v>
      </c>
      <c r="Y2666" s="3" t="e">
        <v>#N/A</v>
      </c>
      <c r="Z2666" s="8" t="e">
        <v>#N/A</v>
      </c>
      <c r="AA2666" s="30" t="e">
        <v>#N/A</v>
      </c>
      <c r="AB2666" t="e">
        <v>#N/A</v>
      </c>
      <c r="AC2666" t="e">
        <v>#N/A</v>
      </c>
      <c r="AD2666" t="e">
        <v>#N/A</v>
      </c>
      <c r="AE2666" t="e">
        <v>#N/A</v>
      </c>
      <c r="AF2666" t="e">
        <v>#N/A</v>
      </c>
    </row>
    <row r="2667" spans="1:32" x14ac:dyDescent="0.25">
      <c r="A2667" t="e">
        <v>#N/A</v>
      </c>
      <c r="B2667" s="33" t="e">
        <v>#N/A</v>
      </c>
      <c r="C2667" t="e">
        <v>#N/A</v>
      </c>
      <c r="D2667" t="e">
        <v>#N/A</v>
      </c>
      <c r="E2667" s="69" t="e">
        <v>#N/A</v>
      </c>
      <c r="F2667" s="3" t="e">
        <v>#N/A</v>
      </c>
      <c r="G2667" s="3" t="e">
        <v>#N/A</v>
      </c>
      <c r="H2667" s="3" t="e">
        <v>#N/A</v>
      </c>
      <c r="I2667" s="80" t="e">
        <v>#N/A</v>
      </c>
      <c r="J2667" s="80" t="e">
        <v>#N/A</v>
      </c>
      <c r="K2667" s="85" t="e">
        <v>#N/A</v>
      </c>
      <c r="L2667" s="9" t="e">
        <v>#N/A</v>
      </c>
      <c r="M2667" s="93" t="e">
        <v>#N/A</v>
      </c>
      <c r="N2667" s="8" t="e">
        <v>#N/A</v>
      </c>
      <c r="O2667" t="e">
        <v>#N/A</v>
      </c>
      <c r="P2667" t="e">
        <v>#N/A</v>
      </c>
      <c r="Q2667" t="e">
        <v>#N/A</v>
      </c>
      <c r="R2667" s="2" t="e">
        <v>#N/A</v>
      </c>
      <c r="S2667" t="e">
        <v>#N/A</v>
      </c>
      <c r="T2667" s="3" t="e">
        <v>#N/A</v>
      </c>
      <c r="U2667" s="3" t="e">
        <v>#N/A</v>
      </c>
      <c r="V2667" t="e">
        <v>#N/A</v>
      </c>
      <c r="W2667" t="e">
        <v>#N/A</v>
      </c>
      <c r="X2667" t="e">
        <v>#N/A</v>
      </c>
      <c r="Y2667" s="3" t="e">
        <v>#N/A</v>
      </c>
      <c r="Z2667" s="8" t="e">
        <v>#N/A</v>
      </c>
      <c r="AA2667" s="30" t="e">
        <v>#N/A</v>
      </c>
      <c r="AB2667" t="e">
        <v>#N/A</v>
      </c>
      <c r="AC2667" t="e">
        <v>#N/A</v>
      </c>
      <c r="AD2667" t="e">
        <v>#N/A</v>
      </c>
      <c r="AE2667" t="e">
        <v>#N/A</v>
      </c>
      <c r="AF2667" t="e">
        <v>#N/A</v>
      </c>
    </row>
    <row r="2668" spans="1:32" x14ac:dyDescent="0.25">
      <c r="A2668" t="e">
        <v>#N/A</v>
      </c>
      <c r="B2668" s="33" t="e">
        <v>#N/A</v>
      </c>
      <c r="C2668" t="e">
        <v>#N/A</v>
      </c>
      <c r="D2668" t="e">
        <v>#N/A</v>
      </c>
      <c r="E2668" s="69" t="e">
        <v>#N/A</v>
      </c>
      <c r="F2668" s="3" t="e">
        <v>#N/A</v>
      </c>
      <c r="G2668" s="3" t="e">
        <v>#N/A</v>
      </c>
      <c r="H2668" s="3" t="e">
        <v>#N/A</v>
      </c>
      <c r="I2668" s="80" t="e">
        <v>#N/A</v>
      </c>
      <c r="J2668" s="80" t="e">
        <v>#N/A</v>
      </c>
      <c r="K2668" s="85" t="e">
        <v>#N/A</v>
      </c>
      <c r="L2668" s="9" t="e">
        <v>#N/A</v>
      </c>
      <c r="M2668" s="93" t="e">
        <v>#N/A</v>
      </c>
      <c r="N2668" s="8" t="e">
        <v>#N/A</v>
      </c>
      <c r="O2668" t="e">
        <v>#N/A</v>
      </c>
      <c r="P2668" t="e">
        <v>#N/A</v>
      </c>
      <c r="Q2668" t="e">
        <v>#N/A</v>
      </c>
      <c r="R2668" s="2" t="e">
        <v>#N/A</v>
      </c>
      <c r="S2668" t="e">
        <v>#N/A</v>
      </c>
      <c r="T2668" s="3" t="e">
        <v>#N/A</v>
      </c>
      <c r="U2668" s="3" t="e">
        <v>#N/A</v>
      </c>
      <c r="V2668" t="e">
        <v>#N/A</v>
      </c>
      <c r="W2668" t="e">
        <v>#N/A</v>
      </c>
      <c r="X2668" t="e">
        <v>#N/A</v>
      </c>
      <c r="Y2668" s="3" t="e">
        <v>#N/A</v>
      </c>
      <c r="Z2668" s="8" t="e">
        <v>#N/A</v>
      </c>
      <c r="AA2668" s="30" t="e">
        <v>#N/A</v>
      </c>
      <c r="AB2668" t="e">
        <v>#N/A</v>
      </c>
      <c r="AC2668" t="e">
        <v>#N/A</v>
      </c>
      <c r="AD2668" t="e">
        <v>#N/A</v>
      </c>
      <c r="AE2668" t="e">
        <v>#N/A</v>
      </c>
      <c r="AF2668" t="e">
        <v>#N/A</v>
      </c>
    </row>
    <row r="2669" spans="1:32" x14ac:dyDescent="0.25">
      <c r="A2669" t="e">
        <v>#N/A</v>
      </c>
      <c r="B2669" s="33" t="e">
        <v>#N/A</v>
      </c>
      <c r="C2669" t="e">
        <v>#N/A</v>
      </c>
      <c r="D2669" t="e">
        <v>#N/A</v>
      </c>
      <c r="E2669" s="69" t="e">
        <v>#N/A</v>
      </c>
      <c r="F2669" s="3" t="e">
        <v>#N/A</v>
      </c>
      <c r="G2669" s="3" t="e">
        <v>#N/A</v>
      </c>
      <c r="H2669" s="3" t="e">
        <v>#N/A</v>
      </c>
      <c r="I2669" s="80" t="e">
        <v>#N/A</v>
      </c>
      <c r="J2669" s="80" t="e">
        <v>#N/A</v>
      </c>
      <c r="K2669" s="85" t="e">
        <v>#N/A</v>
      </c>
      <c r="L2669" s="9" t="e">
        <v>#N/A</v>
      </c>
      <c r="M2669" s="93" t="e">
        <v>#N/A</v>
      </c>
      <c r="N2669" s="8" t="e">
        <v>#N/A</v>
      </c>
      <c r="O2669" t="e">
        <v>#N/A</v>
      </c>
      <c r="P2669" t="e">
        <v>#N/A</v>
      </c>
      <c r="Q2669" t="e">
        <v>#N/A</v>
      </c>
      <c r="R2669" s="2" t="e">
        <v>#N/A</v>
      </c>
      <c r="S2669" t="e">
        <v>#N/A</v>
      </c>
      <c r="T2669" s="3" t="e">
        <v>#N/A</v>
      </c>
      <c r="U2669" s="3" t="e">
        <v>#N/A</v>
      </c>
      <c r="V2669" t="e">
        <v>#N/A</v>
      </c>
      <c r="W2669" t="e">
        <v>#N/A</v>
      </c>
      <c r="X2669" t="e">
        <v>#N/A</v>
      </c>
      <c r="Y2669" s="3" t="e">
        <v>#N/A</v>
      </c>
      <c r="Z2669" s="8" t="e">
        <v>#N/A</v>
      </c>
      <c r="AA2669" s="30" t="e">
        <v>#N/A</v>
      </c>
      <c r="AB2669" t="e">
        <v>#N/A</v>
      </c>
      <c r="AC2669" t="e">
        <v>#N/A</v>
      </c>
      <c r="AD2669" t="e">
        <v>#N/A</v>
      </c>
      <c r="AE2669" t="e">
        <v>#N/A</v>
      </c>
      <c r="AF2669" t="e">
        <v>#N/A</v>
      </c>
    </row>
    <row r="2670" spans="1:32" x14ac:dyDescent="0.25">
      <c r="A2670" t="e">
        <v>#N/A</v>
      </c>
      <c r="B2670" s="33" t="e">
        <v>#N/A</v>
      </c>
      <c r="C2670" t="e">
        <v>#N/A</v>
      </c>
      <c r="D2670" t="e">
        <v>#N/A</v>
      </c>
      <c r="E2670" s="69" t="e">
        <v>#N/A</v>
      </c>
      <c r="F2670" s="3" t="e">
        <v>#N/A</v>
      </c>
      <c r="G2670" s="3" t="e">
        <v>#N/A</v>
      </c>
      <c r="H2670" s="3" t="e">
        <v>#N/A</v>
      </c>
      <c r="I2670" s="80" t="e">
        <v>#N/A</v>
      </c>
      <c r="J2670" s="80" t="e">
        <v>#N/A</v>
      </c>
      <c r="K2670" s="85" t="e">
        <v>#N/A</v>
      </c>
      <c r="L2670" s="9" t="e">
        <v>#N/A</v>
      </c>
      <c r="M2670" s="93" t="e">
        <v>#N/A</v>
      </c>
      <c r="N2670" s="8" t="e">
        <v>#N/A</v>
      </c>
      <c r="O2670" t="e">
        <v>#N/A</v>
      </c>
      <c r="P2670" t="e">
        <v>#N/A</v>
      </c>
      <c r="Q2670" t="e">
        <v>#N/A</v>
      </c>
      <c r="R2670" s="2" t="e">
        <v>#N/A</v>
      </c>
      <c r="S2670" t="e">
        <v>#N/A</v>
      </c>
      <c r="T2670" s="3" t="e">
        <v>#N/A</v>
      </c>
      <c r="U2670" s="3" t="e">
        <v>#N/A</v>
      </c>
      <c r="V2670" t="e">
        <v>#N/A</v>
      </c>
      <c r="W2670" t="e">
        <v>#N/A</v>
      </c>
      <c r="X2670" t="e">
        <v>#N/A</v>
      </c>
      <c r="Y2670" s="3" t="e">
        <v>#N/A</v>
      </c>
      <c r="Z2670" s="8" t="e">
        <v>#N/A</v>
      </c>
      <c r="AA2670" s="30" t="e">
        <v>#N/A</v>
      </c>
      <c r="AB2670" t="e">
        <v>#N/A</v>
      </c>
      <c r="AC2670" t="e">
        <v>#N/A</v>
      </c>
      <c r="AD2670" t="e">
        <v>#N/A</v>
      </c>
      <c r="AE2670" t="e">
        <v>#N/A</v>
      </c>
      <c r="AF2670" t="e">
        <v>#N/A</v>
      </c>
    </row>
    <row r="2671" spans="1:32" x14ac:dyDescent="0.25">
      <c r="A2671" t="e">
        <v>#N/A</v>
      </c>
      <c r="B2671" s="33" t="e">
        <v>#N/A</v>
      </c>
      <c r="C2671" t="e">
        <v>#N/A</v>
      </c>
      <c r="D2671" t="e">
        <v>#N/A</v>
      </c>
      <c r="E2671" s="69" t="e">
        <v>#N/A</v>
      </c>
      <c r="F2671" s="3" t="e">
        <v>#N/A</v>
      </c>
      <c r="G2671" s="3" t="e">
        <v>#N/A</v>
      </c>
      <c r="H2671" s="3" t="e">
        <v>#N/A</v>
      </c>
      <c r="I2671" s="80" t="e">
        <v>#N/A</v>
      </c>
      <c r="J2671" s="80" t="e">
        <v>#N/A</v>
      </c>
      <c r="K2671" s="85" t="e">
        <v>#N/A</v>
      </c>
      <c r="L2671" s="9" t="e">
        <v>#N/A</v>
      </c>
      <c r="M2671" s="93" t="e">
        <v>#N/A</v>
      </c>
      <c r="N2671" s="8" t="e">
        <v>#N/A</v>
      </c>
      <c r="O2671" t="e">
        <v>#N/A</v>
      </c>
      <c r="P2671" t="e">
        <v>#N/A</v>
      </c>
      <c r="Q2671" t="e">
        <v>#N/A</v>
      </c>
      <c r="R2671" s="2" t="e">
        <v>#N/A</v>
      </c>
      <c r="S2671" t="e">
        <v>#N/A</v>
      </c>
      <c r="T2671" s="3" t="e">
        <v>#N/A</v>
      </c>
      <c r="U2671" s="3" t="e">
        <v>#N/A</v>
      </c>
      <c r="V2671" t="e">
        <v>#N/A</v>
      </c>
      <c r="W2671" t="e">
        <v>#N/A</v>
      </c>
      <c r="X2671" t="e">
        <v>#N/A</v>
      </c>
      <c r="Y2671" s="3" t="e">
        <v>#N/A</v>
      </c>
      <c r="Z2671" s="8" t="e">
        <v>#N/A</v>
      </c>
      <c r="AA2671" s="30" t="e">
        <v>#N/A</v>
      </c>
      <c r="AB2671" t="e">
        <v>#N/A</v>
      </c>
      <c r="AC2671" t="e">
        <v>#N/A</v>
      </c>
      <c r="AD2671" t="e">
        <v>#N/A</v>
      </c>
      <c r="AE2671" t="e">
        <v>#N/A</v>
      </c>
      <c r="AF2671" t="e">
        <v>#N/A</v>
      </c>
    </row>
    <row r="2672" spans="1:32" x14ac:dyDescent="0.25">
      <c r="A2672" t="e">
        <v>#N/A</v>
      </c>
      <c r="B2672" s="33" t="e">
        <v>#N/A</v>
      </c>
      <c r="C2672" t="e">
        <v>#N/A</v>
      </c>
      <c r="D2672" t="e">
        <v>#N/A</v>
      </c>
      <c r="E2672" s="69" t="e">
        <v>#N/A</v>
      </c>
      <c r="F2672" s="3" t="e">
        <v>#N/A</v>
      </c>
      <c r="G2672" s="3" t="e">
        <v>#N/A</v>
      </c>
      <c r="H2672" s="3" t="e">
        <v>#N/A</v>
      </c>
      <c r="I2672" s="80" t="e">
        <v>#N/A</v>
      </c>
      <c r="J2672" s="80" t="e">
        <v>#N/A</v>
      </c>
      <c r="K2672" s="85" t="e">
        <v>#N/A</v>
      </c>
      <c r="L2672" s="9" t="e">
        <v>#N/A</v>
      </c>
      <c r="M2672" s="93" t="e">
        <v>#N/A</v>
      </c>
      <c r="N2672" s="8" t="e">
        <v>#N/A</v>
      </c>
      <c r="O2672" t="e">
        <v>#N/A</v>
      </c>
      <c r="P2672" t="e">
        <v>#N/A</v>
      </c>
      <c r="Q2672" t="e">
        <v>#N/A</v>
      </c>
      <c r="R2672" s="2" t="e">
        <v>#N/A</v>
      </c>
      <c r="S2672" t="e">
        <v>#N/A</v>
      </c>
      <c r="T2672" s="3" t="e">
        <v>#N/A</v>
      </c>
      <c r="U2672" s="3" t="e">
        <v>#N/A</v>
      </c>
      <c r="V2672" t="e">
        <v>#N/A</v>
      </c>
      <c r="W2672" t="e">
        <v>#N/A</v>
      </c>
      <c r="X2672" t="e">
        <v>#N/A</v>
      </c>
      <c r="Y2672" s="3" t="e">
        <v>#N/A</v>
      </c>
      <c r="Z2672" s="8" t="e">
        <v>#N/A</v>
      </c>
      <c r="AA2672" s="30" t="e">
        <v>#N/A</v>
      </c>
      <c r="AB2672" t="e">
        <v>#N/A</v>
      </c>
      <c r="AC2672" t="e">
        <v>#N/A</v>
      </c>
      <c r="AD2672" t="e">
        <v>#N/A</v>
      </c>
      <c r="AE2672" t="e">
        <v>#N/A</v>
      </c>
      <c r="AF2672" t="e">
        <v>#N/A</v>
      </c>
    </row>
    <row r="2673" spans="1:32" x14ac:dyDescent="0.25">
      <c r="A2673" t="e">
        <v>#N/A</v>
      </c>
      <c r="B2673" s="33" t="e">
        <v>#N/A</v>
      </c>
      <c r="C2673" t="e">
        <v>#N/A</v>
      </c>
      <c r="D2673" t="e">
        <v>#N/A</v>
      </c>
      <c r="E2673" s="69" t="e">
        <v>#N/A</v>
      </c>
      <c r="F2673" s="3" t="e">
        <v>#N/A</v>
      </c>
      <c r="G2673" s="3" t="e">
        <v>#N/A</v>
      </c>
      <c r="H2673" s="3" t="e">
        <v>#N/A</v>
      </c>
      <c r="I2673" s="80" t="e">
        <v>#N/A</v>
      </c>
      <c r="J2673" s="80" t="e">
        <v>#N/A</v>
      </c>
      <c r="K2673" s="85" t="e">
        <v>#N/A</v>
      </c>
      <c r="L2673" s="9" t="e">
        <v>#N/A</v>
      </c>
      <c r="M2673" s="93" t="e">
        <v>#N/A</v>
      </c>
      <c r="N2673" s="8" t="e">
        <v>#N/A</v>
      </c>
      <c r="O2673" t="e">
        <v>#N/A</v>
      </c>
      <c r="P2673" t="e">
        <v>#N/A</v>
      </c>
      <c r="Q2673" t="e">
        <v>#N/A</v>
      </c>
      <c r="R2673" s="2" t="e">
        <v>#N/A</v>
      </c>
      <c r="S2673" t="e">
        <v>#N/A</v>
      </c>
      <c r="T2673" s="3" t="e">
        <v>#N/A</v>
      </c>
      <c r="U2673" s="3" t="e">
        <v>#N/A</v>
      </c>
      <c r="V2673" t="e">
        <v>#N/A</v>
      </c>
      <c r="W2673" t="e">
        <v>#N/A</v>
      </c>
      <c r="X2673" t="e">
        <v>#N/A</v>
      </c>
      <c r="Y2673" s="3" t="e">
        <v>#N/A</v>
      </c>
      <c r="Z2673" s="8" t="e">
        <v>#N/A</v>
      </c>
      <c r="AA2673" s="30" t="e">
        <v>#N/A</v>
      </c>
      <c r="AB2673" t="e">
        <v>#N/A</v>
      </c>
      <c r="AC2673" t="e">
        <v>#N/A</v>
      </c>
      <c r="AD2673" t="e">
        <v>#N/A</v>
      </c>
      <c r="AE2673" t="e">
        <v>#N/A</v>
      </c>
      <c r="AF2673" t="e">
        <v>#N/A</v>
      </c>
    </row>
    <row r="2674" spans="1:32" x14ac:dyDescent="0.25">
      <c r="A2674" t="e">
        <v>#N/A</v>
      </c>
      <c r="B2674" s="33" t="e">
        <v>#N/A</v>
      </c>
      <c r="C2674" t="e">
        <v>#N/A</v>
      </c>
      <c r="D2674" t="e">
        <v>#N/A</v>
      </c>
      <c r="E2674" s="69" t="e">
        <v>#N/A</v>
      </c>
      <c r="F2674" s="3" t="e">
        <v>#N/A</v>
      </c>
      <c r="G2674" s="3" t="e">
        <v>#N/A</v>
      </c>
      <c r="H2674" s="3" t="e">
        <v>#N/A</v>
      </c>
      <c r="I2674" s="80" t="e">
        <v>#N/A</v>
      </c>
      <c r="J2674" s="80" t="e">
        <v>#N/A</v>
      </c>
      <c r="K2674" s="85" t="e">
        <v>#N/A</v>
      </c>
      <c r="L2674" s="9" t="e">
        <v>#N/A</v>
      </c>
      <c r="M2674" s="93" t="e">
        <v>#N/A</v>
      </c>
      <c r="N2674" s="8" t="e">
        <v>#N/A</v>
      </c>
      <c r="O2674" t="e">
        <v>#N/A</v>
      </c>
      <c r="P2674" t="e">
        <v>#N/A</v>
      </c>
      <c r="Q2674" t="e">
        <v>#N/A</v>
      </c>
      <c r="R2674" s="2" t="e">
        <v>#N/A</v>
      </c>
      <c r="S2674" t="e">
        <v>#N/A</v>
      </c>
      <c r="T2674" s="3" t="e">
        <v>#N/A</v>
      </c>
      <c r="U2674" s="3" t="e">
        <v>#N/A</v>
      </c>
      <c r="V2674" t="e">
        <v>#N/A</v>
      </c>
      <c r="W2674" t="e">
        <v>#N/A</v>
      </c>
      <c r="X2674" t="e">
        <v>#N/A</v>
      </c>
      <c r="Y2674" s="3" t="e">
        <v>#N/A</v>
      </c>
      <c r="Z2674" s="8" t="e">
        <v>#N/A</v>
      </c>
      <c r="AA2674" s="30" t="e">
        <v>#N/A</v>
      </c>
      <c r="AB2674" t="e">
        <v>#N/A</v>
      </c>
      <c r="AC2674" t="e">
        <v>#N/A</v>
      </c>
      <c r="AD2674" t="e">
        <v>#N/A</v>
      </c>
      <c r="AE2674" t="e">
        <v>#N/A</v>
      </c>
      <c r="AF2674" t="e">
        <v>#N/A</v>
      </c>
    </row>
    <row r="2675" spans="1:32" x14ac:dyDescent="0.25">
      <c r="A2675" t="e">
        <v>#N/A</v>
      </c>
      <c r="B2675" s="33" t="e">
        <v>#N/A</v>
      </c>
      <c r="C2675" t="e">
        <v>#N/A</v>
      </c>
      <c r="D2675" t="e">
        <v>#N/A</v>
      </c>
      <c r="E2675" s="69" t="e">
        <v>#N/A</v>
      </c>
      <c r="F2675" s="3" t="e">
        <v>#N/A</v>
      </c>
      <c r="G2675" s="3" t="e">
        <v>#N/A</v>
      </c>
      <c r="H2675" s="3" t="e">
        <v>#N/A</v>
      </c>
      <c r="I2675" s="80" t="e">
        <v>#N/A</v>
      </c>
      <c r="J2675" s="80" t="e">
        <v>#N/A</v>
      </c>
      <c r="K2675" s="85" t="e">
        <v>#N/A</v>
      </c>
      <c r="L2675" s="9" t="e">
        <v>#N/A</v>
      </c>
      <c r="M2675" s="93" t="e">
        <v>#N/A</v>
      </c>
      <c r="N2675" s="8" t="e">
        <v>#N/A</v>
      </c>
      <c r="O2675" t="e">
        <v>#N/A</v>
      </c>
      <c r="P2675" t="e">
        <v>#N/A</v>
      </c>
      <c r="Q2675" t="e">
        <v>#N/A</v>
      </c>
      <c r="R2675" s="2" t="e">
        <v>#N/A</v>
      </c>
      <c r="S2675" t="e">
        <v>#N/A</v>
      </c>
      <c r="T2675" s="3" t="e">
        <v>#N/A</v>
      </c>
      <c r="U2675" s="3" t="e">
        <v>#N/A</v>
      </c>
      <c r="V2675" t="e">
        <v>#N/A</v>
      </c>
      <c r="W2675" t="e">
        <v>#N/A</v>
      </c>
      <c r="X2675" t="e">
        <v>#N/A</v>
      </c>
      <c r="Y2675" s="3" t="e">
        <v>#N/A</v>
      </c>
      <c r="Z2675" s="8" t="e">
        <v>#N/A</v>
      </c>
      <c r="AA2675" s="30" t="e">
        <v>#N/A</v>
      </c>
      <c r="AB2675" t="e">
        <v>#N/A</v>
      </c>
      <c r="AC2675" t="e">
        <v>#N/A</v>
      </c>
      <c r="AD2675" t="e">
        <v>#N/A</v>
      </c>
      <c r="AE2675" t="e">
        <v>#N/A</v>
      </c>
      <c r="AF2675" t="e">
        <v>#N/A</v>
      </c>
    </row>
    <row r="2676" spans="1:32" x14ac:dyDescent="0.25">
      <c r="A2676" t="e">
        <v>#N/A</v>
      </c>
      <c r="B2676" s="33" t="e">
        <v>#N/A</v>
      </c>
      <c r="C2676" t="e">
        <v>#N/A</v>
      </c>
      <c r="D2676" t="e">
        <v>#N/A</v>
      </c>
      <c r="E2676" s="69" t="e">
        <v>#N/A</v>
      </c>
      <c r="F2676" s="3" t="e">
        <v>#N/A</v>
      </c>
      <c r="G2676" s="3" t="e">
        <v>#N/A</v>
      </c>
      <c r="H2676" s="3" t="e">
        <v>#N/A</v>
      </c>
      <c r="I2676" s="80" t="e">
        <v>#N/A</v>
      </c>
      <c r="J2676" s="80" t="e">
        <v>#N/A</v>
      </c>
      <c r="K2676" s="85" t="e">
        <v>#N/A</v>
      </c>
      <c r="L2676" s="9" t="e">
        <v>#N/A</v>
      </c>
      <c r="M2676" s="93" t="e">
        <v>#N/A</v>
      </c>
      <c r="N2676" s="8" t="e">
        <v>#N/A</v>
      </c>
      <c r="O2676" t="e">
        <v>#N/A</v>
      </c>
      <c r="P2676" t="e">
        <v>#N/A</v>
      </c>
      <c r="Q2676" t="e">
        <v>#N/A</v>
      </c>
      <c r="R2676" s="2" t="e">
        <v>#N/A</v>
      </c>
      <c r="S2676" t="e">
        <v>#N/A</v>
      </c>
      <c r="T2676" s="3" t="e">
        <v>#N/A</v>
      </c>
      <c r="U2676" s="3" t="e">
        <v>#N/A</v>
      </c>
      <c r="V2676" t="e">
        <v>#N/A</v>
      </c>
      <c r="W2676" t="e">
        <v>#N/A</v>
      </c>
      <c r="X2676" t="e">
        <v>#N/A</v>
      </c>
      <c r="Y2676" s="3" t="e">
        <v>#N/A</v>
      </c>
      <c r="Z2676" s="8" t="e">
        <v>#N/A</v>
      </c>
      <c r="AA2676" s="30" t="e">
        <v>#N/A</v>
      </c>
      <c r="AB2676" t="e">
        <v>#N/A</v>
      </c>
      <c r="AC2676" t="e">
        <v>#N/A</v>
      </c>
      <c r="AD2676" t="e">
        <v>#N/A</v>
      </c>
      <c r="AE2676" t="e">
        <v>#N/A</v>
      </c>
      <c r="AF2676" t="e">
        <v>#N/A</v>
      </c>
    </row>
    <row r="2677" spans="1:32" x14ac:dyDescent="0.25">
      <c r="A2677" t="e">
        <v>#N/A</v>
      </c>
      <c r="B2677" s="33" t="e">
        <v>#N/A</v>
      </c>
      <c r="C2677" t="e">
        <v>#N/A</v>
      </c>
      <c r="D2677" t="e">
        <v>#N/A</v>
      </c>
      <c r="E2677" s="69" t="e">
        <v>#N/A</v>
      </c>
      <c r="F2677" s="3" t="e">
        <v>#N/A</v>
      </c>
      <c r="G2677" s="3" t="e">
        <v>#N/A</v>
      </c>
      <c r="H2677" s="3" t="e">
        <v>#N/A</v>
      </c>
      <c r="I2677" s="80" t="e">
        <v>#N/A</v>
      </c>
      <c r="J2677" s="80" t="e">
        <v>#N/A</v>
      </c>
      <c r="K2677" s="85" t="e">
        <v>#N/A</v>
      </c>
      <c r="L2677" s="9" t="e">
        <v>#N/A</v>
      </c>
      <c r="M2677" s="93" t="e">
        <v>#N/A</v>
      </c>
      <c r="N2677" s="8" t="e">
        <v>#N/A</v>
      </c>
      <c r="O2677" t="e">
        <v>#N/A</v>
      </c>
      <c r="P2677" t="e">
        <v>#N/A</v>
      </c>
      <c r="Q2677" t="e">
        <v>#N/A</v>
      </c>
      <c r="R2677" s="2" t="e">
        <v>#N/A</v>
      </c>
      <c r="S2677" t="e">
        <v>#N/A</v>
      </c>
      <c r="T2677" s="3" t="e">
        <v>#N/A</v>
      </c>
      <c r="U2677" s="3" t="e">
        <v>#N/A</v>
      </c>
      <c r="V2677" t="e">
        <v>#N/A</v>
      </c>
      <c r="W2677" t="e">
        <v>#N/A</v>
      </c>
      <c r="X2677" t="e">
        <v>#N/A</v>
      </c>
      <c r="Y2677" s="3" t="e">
        <v>#N/A</v>
      </c>
      <c r="Z2677" s="8" t="e">
        <v>#N/A</v>
      </c>
      <c r="AA2677" s="30" t="e">
        <v>#N/A</v>
      </c>
      <c r="AB2677" t="e">
        <v>#N/A</v>
      </c>
      <c r="AC2677" t="e">
        <v>#N/A</v>
      </c>
      <c r="AD2677" t="e">
        <v>#N/A</v>
      </c>
      <c r="AE2677" t="e">
        <v>#N/A</v>
      </c>
      <c r="AF2677" t="e">
        <v>#N/A</v>
      </c>
    </row>
    <row r="2678" spans="1:32" x14ac:dyDescent="0.25">
      <c r="A2678" t="e">
        <v>#N/A</v>
      </c>
      <c r="B2678" s="33" t="e">
        <v>#N/A</v>
      </c>
      <c r="C2678" t="e">
        <v>#N/A</v>
      </c>
      <c r="D2678" t="e">
        <v>#N/A</v>
      </c>
      <c r="E2678" s="69" t="e">
        <v>#N/A</v>
      </c>
      <c r="F2678" s="3" t="e">
        <v>#N/A</v>
      </c>
      <c r="G2678" s="3" t="e">
        <v>#N/A</v>
      </c>
      <c r="H2678" s="3" t="e">
        <v>#N/A</v>
      </c>
      <c r="I2678" s="80" t="e">
        <v>#N/A</v>
      </c>
      <c r="J2678" s="80" t="e">
        <v>#N/A</v>
      </c>
      <c r="K2678" s="85" t="e">
        <v>#N/A</v>
      </c>
      <c r="L2678" s="9" t="e">
        <v>#N/A</v>
      </c>
      <c r="M2678" s="93" t="e">
        <v>#N/A</v>
      </c>
      <c r="N2678" s="8" t="e">
        <v>#N/A</v>
      </c>
      <c r="O2678" t="e">
        <v>#N/A</v>
      </c>
      <c r="P2678" t="e">
        <v>#N/A</v>
      </c>
      <c r="Q2678" t="e">
        <v>#N/A</v>
      </c>
      <c r="R2678" s="2" t="e">
        <v>#N/A</v>
      </c>
      <c r="S2678" t="e">
        <v>#N/A</v>
      </c>
      <c r="T2678" s="3" t="e">
        <v>#N/A</v>
      </c>
      <c r="U2678" s="3" t="e">
        <v>#N/A</v>
      </c>
      <c r="V2678" t="e">
        <v>#N/A</v>
      </c>
      <c r="W2678" t="e">
        <v>#N/A</v>
      </c>
      <c r="X2678" t="e">
        <v>#N/A</v>
      </c>
      <c r="Y2678" s="3" t="e">
        <v>#N/A</v>
      </c>
      <c r="Z2678" s="8" t="e">
        <v>#N/A</v>
      </c>
      <c r="AA2678" s="30" t="e">
        <v>#N/A</v>
      </c>
      <c r="AB2678" t="e">
        <v>#N/A</v>
      </c>
      <c r="AC2678" t="e">
        <v>#N/A</v>
      </c>
      <c r="AD2678" t="e">
        <v>#N/A</v>
      </c>
      <c r="AE2678" t="e">
        <v>#N/A</v>
      </c>
      <c r="AF2678" t="e">
        <v>#N/A</v>
      </c>
    </row>
    <row r="2679" spans="1:32" x14ac:dyDescent="0.25">
      <c r="A2679" t="e">
        <v>#N/A</v>
      </c>
      <c r="B2679" s="33" t="e">
        <v>#N/A</v>
      </c>
      <c r="C2679" t="e">
        <v>#N/A</v>
      </c>
      <c r="D2679" t="e">
        <v>#N/A</v>
      </c>
      <c r="E2679" s="69" t="e">
        <v>#N/A</v>
      </c>
      <c r="F2679" s="3" t="e">
        <v>#N/A</v>
      </c>
      <c r="G2679" s="3" t="e">
        <v>#N/A</v>
      </c>
      <c r="H2679" s="3" t="e">
        <v>#N/A</v>
      </c>
      <c r="I2679" s="80" t="e">
        <v>#N/A</v>
      </c>
      <c r="J2679" s="80" t="e">
        <v>#N/A</v>
      </c>
      <c r="K2679" s="85" t="e">
        <v>#N/A</v>
      </c>
      <c r="L2679" s="9" t="e">
        <v>#N/A</v>
      </c>
      <c r="M2679" s="93" t="e">
        <v>#N/A</v>
      </c>
      <c r="N2679" s="8" t="e">
        <v>#N/A</v>
      </c>
      <c r="O2679" t="e">
        <v>#N/A</v>
      </c>
      <c r="P2679" t="e">
        <v>#N/A</v>
      </c>
      <c r="Q2679" t="e">
        <v>#N/A</v>
      </c>
      <c r="R2679" s="2" t="e">
        <v>#N/A</v>
      </c>
      <c r="S2679" t="e">
        <v>#N/A</v>
      </c>
      <c r="T2679" s="3" t="e">
        <v>#N/A</v>
      </c>
      <c r="U2679" s="3" t="e">
        <v>#N/A</v>
      </c>
      <c r="V2679" t="e">
        <v>#N/A</v>
      </c>
      <c r="W2679" t="e">
        <v>#N/A</v>
      </c>
      <c r="X2679" t="e">
        <v>#N/A</v>
      </c>
      <c r="Y2679" s="3" t="e">
        <v>#N/A</v>
      </c>
      <c r="Z2679" s="8" t="e">
        <v>#N/A</v>
      </c>
      <c r="AA2679" s="30" t="e">
        <v>#N/A</v>
      </c>
      <c r="AB2679" t="e">
        <v>#N/A</v>
      </c>
      <c r="AC2679" t="e">
        <v>#N/A</v>
      </c>
      <c r="AD2679" t="e">
        <v>#N/A</v>
      </c>
      <c r="AE2679" t="e">
        <v>#N/A</v>
      </c>
      <c r="AF2679" t="e">
        <v>#N/A</v>
      </c>
    </row>
    <row r="2680" spans="1:32" x14ac:dyDescent="0.25">
      <c r="A2680" t="e">
        <v>#N/A</v>
      </c>
      <c r="B2680" s="33" t="e">
        <v>#N/A</v>
      </c>
      <c r="C2680" t="e">
        <v>#N/A</v>
      </c>
      <c r="D2680" t="e">
        <v>#N/A</v>
      </c>
      <c r="E2680" s="69" t="e">
        <v>#N/A</v>
      </c>
      <c r="F2680" s="3" t="e">
        <v>#N/A</v>
      </c>
      <c r="G2680" s="3" t="e">
        <v>#N/A</v>
      </c>
      <c r="H2680" s="3" t="e">
        <v>#N/A</v>
      </c>
      <c r="I2680" s="80" t="e">
        <v>#N/A</v>
      </c>
      <c r="J2680" s="80" t="e">
        <v>#N/A</v>
      </c>
      <c r="K2680" s="85" t="e">
        <v>#N/A</v>
      </c>
      <c r="L2680" s="9" t="e">
        <v>#N/A</v>
      </c>
      <c r="M2680" s="93" t="e">
        <v>#N/A</v>
      </c>
      <c r="N2680" s="8" t="e">
        <v>#N/A</v>
      </c>
      <c r="O2680" t="e">
        <v>#N/A</v>
      </c>
      <c r="P2680" t="e">
        <v>#N/A</v>
      </c>
      <c r="Q2680" t="e">
        <v>#N/A</v>
      </c>
      <c r="R2680" s="2" t="e">
        <v>#N/A</v>
      </c>
      <c r="S2680" t="e">
        <v>#N/A</v>
      </c>
      <c r="T2680" s="3" t="e">
        <v>#N/A</v>
      </c>
      <c r="U2680" s="3" t="e">
        <v>#N/A</v>
      </c>
      <c r="V2680" t="e">
        <v>#N/A</v>
      </c>
      <c r="W2680" t="e">
        <v>#N/A</v>
      </c>
      <c r="X2680" t="e">
        <v>#N/A</v>
      </c>
      <c r="Y2680" s="3" t="e">
        <v>#N/A</v>
      </c>
      <c r="Z2680" s="8" t="e">
        <v>#N/A</v>
      </c>
      <c r="AA2680" s="30" t="e">
        <v>#N/A</v>
      </c>
      <c r="AB2680" t="e">
        <v>#N/A</v>
      </c>
      <c r="AC2680" t="e">
        <v>#N/A</v>
      </c>
      <c r="AD2680" t="e">
        <v>#N/A</v>
      </c>
      <c r="AE2680" t="e">
        <v>#N/A</v>
      </c>
      <c r="AF2680" t="e">
        <v>#N/A</v>
      </c>
    </row>
    <row r="2681" spans="1:32" x14ac:dyDescent="0.25">
      <c r="A2681" t="e">
        <v>#N/A</v>
      </c>
      <c r="B2681" s="33" t="e">
        <v>#N/A</v>
      </c>
      <c r="C2681" t="e">
        <v>#N/A</v>
      </c>
      <c r="D2681" t="e">
        <v>#N/A</v>
      </c>
      <c r="E2681" s="69" t="e">
        <v>#N/A</v>
      </c>
      <c r="F2681" s="3" t="e">
        <v>#N/A</v>
      </c>
      <c r="G2681" s="3" t="e">
        <v>#N/A</v>
      </c>
      <c r="H2681" s="3" t="e">
        <v>#N/A</v>
      </c>
      <c r="I2681" s="80" t="e">
        <v>#N/A</v>
      </c>
      <c r="J2681" s="80" t="e">
        <v>#N/A</v>
      </c>
      <c r="K2681" s="85" t="e">
        <v>#N/A</v>
      </c>
      <c r="L2681" s="9" t="e">
        <v>#N/A</v>
      </c>
      <c r="M2681" s="93" t="e">
        <v>#N/A</v>
      </c>
      <c r="N2681" s="8" t="e">
        <v>#N/A</v>
      </c>
      <c r="O2681" t="e">
        <v>#N/A</v>
      </c>
      <c r="P2681" t="e">
        <v>#N/A</v>
      </c>
      <c r="Q2681" t="e">
        <v>#N/A</v>
      </c>
      <c r="R2681" s="2" t="e">
        <v>#N/A</v>
      </c>
      <c r="S2681" t="e">
        <v>#N/A</v>
      </c>
      <c r="T2681" s="3" t="e">
        <v>#N/A</v>
      </c>
      <c r="U2681" s="3" t="e">
        <v>#N/A</v>
      </c>
      <c r="V2681" t="e">
        <v>#N/A</v>
      </c>
      <c r="W2681" t="e">
        <v>#N/A</v>
      </c>
      <c r="X2681" t="e">
        <v>#N/A</v>
      </c>
      <c r="Y2681" s="3" t="e">
        <v>#N/A</v>
      </c>
      <c r="Z2681" s="8" t="e">
        <v>#N/A</v>
      </c>
      <c r="AA2681" s="30" t="e">
        <v>#N/A</v>
      </c>
      <c r="AB2681" t="e">
        <v>#N/A</v>
      </c>
      <c r="AC2681" t="e">
        <v>#N/A</v>
      </c>
      <c r="AD2681" t="e">
        <v>#N/A</v>
      </c>
      <c r="AE2681" t="e">
        <v>#N/A</v>
      </c>
      <c r="AF2681" t="e">
        <v>#N/A</v>
      </c>
    </row>
    <row r="2682" spans="1:32" x14ac:dyDescent="0.25">
      <c r="A2682" t="e">
        <v>#N/A</v>
      </c>
      <c r="B2682" s="33" t="e">
        <v>#N/A</v>
      </c>
      <c r="C2682" t="e">
        <v>#N/A</v>
      </c>
      <c r="D2682" t="e">
        <v>#N/A</v>
      </c>
      <c r="E2682" s="69" t="e">
        <v>#N/A</v>
      </c>
      <c r="F2682" s="3" t="e">
        <v>#N/A</v>
      </c>
      <c r="G2682" s="3" t="e">
        <v>#N/A</v>
      </c>
      <c r="H2682" s="3" t="e">
        <v>#N/A</v>
      </c>
      <c r="I2682" s="80" t="e">
        <v>#N/A</v>
      </c>
      <c r="J2682" s="80" t="e">
        <v>#N/A</v>
      </c>
      <c r="K2682" s="85" t="e">
        <v>#N/A</v>
      </c>
      <c r="L2682" s="9" t="e">
        <v>#N/A</v>
      </c>
      <c r="M2682" s="93" t="e">
        <v>#N/A</v>
      </c>
      <c r="N2682" s="8" t="e">
        <v>#N/A</v>
      </c>
      <c r="O2682" t="e">
        <v>#N/A</v>
      </c>
      <c r="P2682" t="e">
        <v>#N/A</v>
      </c>
      <c r="Q2682" t="e">
        <v>#N/A</v>
      </c>
      <c r="R2682" s="2" t="e">
        <v>#N/A</v>
      </c>
      <c r="S2682" t="e">
        <v>#N/A</v>
      </c>
      <c r="T2682" s="3" t="e">
        <v>#N/A</v>
      </c>
      <c r="U2682" s="3" t="e">
        <v>#N/A</v>
      </c>
      <c r="V2682" t="e">
        <v>#N/A</v>
      </c>
      <c r="W2682" t="e">
        <v>#N/A</v>
      </c>
      <c r="X2682" t="e">
        <v>#N/A</v>
      </c>
      <c r="Y2682" s="3" t="e">
        <v>#N/A</v>
      </c>
      <c r="Z2682" s="8" t="e">
        <v>#N/A</v>
      </c>
      <c r="AA2682" s="30" t="e">
        <v>#N/A</v>
      </c>
      <c r="AB2682" t="e">
        <v>#N/A</v>
      </c>
      <c r="AC2682" t="e">
        <v>#N/A</v>
      </c>
      <c r="AD2682" t="e">
        <v>#N/A</v>
      </c>
      <c r="AE2682" t="e">
        <v>#N/A</v>
      </c>
      <c r="AF2682" t="e">
        <v>#N/A</v>
      </c>
    </row>
    <row r="2683" spans="1:32" x14ac:dyDescent="0.25">
      <c r="A2683" t="e">
        <v>#N/A</v>
      </c>
      <c r="B2683" s="33" t="e">
        <v>#N/A</v>
      </c>
      <c r="C2683" t="e">
        <v>#N/A</v>
      </c>
      <c r="D2683" t="e">
        <v>#N/A</v>
      </c>
      <c r="E2683" s="69" t="e">
        <v>#N/A</v>
      </c>
      <c r="F2683" s="3" t="e">
        <v>#N/A</v>
      </c>
      <c r="G2683" s="3" t="e">
        <v>#N/A</v>
      </c>
      <c r="H2683" s="3" t="e">
        <v>#N/A</v>
      </c>
      <c r="I2683" s="80" t="e">
        <v>#N/A</v>
      </c>
      <c r="J2683" s="80" t="e">
        <v>#N/A</v>
      </c>
      <c r="K2683" s="85" t="e">
        <v>#N/A</v>
      </c>
      <c r="L2683" s="9" t="e">
        <v>#N/A</v>
      </c>
      <c r="M2683" s="93" t="e">
        <v>#N/A</v>
      </c>
      <c r="N2683" s="8" t="e">
        <v>#N/A</v>
      </c>
      <c r="O2683" t="e">
        <v>#N/A</v>
      </c>
      <c r="P2683" t="e">
        <v>#N/A</v>
      </c>
      <c r="Q2683" t="e">
        <v>#N/A</v>
      </c>
      <c r="R2683" s="2" t="e">
        <v>#N/A</v>
      </c>
      <c r="S2683" t="e">
        <v>#N/A</v>
      </c>
      <c r="T2683" s="3" t="e">
        <v>#N/A</v>
      </c>
      <c r="U2683" s="3" t="e">
        <v>#N/A</v>
      </c>
      <c r="V2683" t="e">
        <v>#N/A</v>
      </c>
      <c r="W2683" t="e">
        <v>#N/A</v>
      </c>
      <c r="X2683" t="e">
        <v>#N/A</v>
      </c>
      <c r="Y2683" s="3" t="e">
        <v>#N/A</v>
      </c>
      <c r="Z2683" s="8" t="e">
        <v>#N/A</v>
      </c>
      <c r="AA2683" s="30" t="e">
        <v>#N/A</v>
      </c>
      <c r="AB2683" t="e">
        <v>#N/A</v>
      </c>
      <c r="AC2683" t="e">
        <v>#N/A</v>
      </c>
      <c r="AD2683" t="e">
        <v>#N/A</v>
      </c>
      <c r="AE2683" t="e">
        <v>#N/A</v>
      </c>
      <c r="AF2683" t="e">
        <v>#N/A</v>
      </c>
    </row>
    <row r="2684" spans="1:32" x14ac:dyDescent="0.25">
      <c r="A2684" t="e">
        <v>#N/A</v>
      </c>
      <c r="B2684" s="33" t="e">
        <v>#N/A</v>
      </c>
      <c r="C2684" t="e">
        <v>#N/A</v>
      </c>
      <c r="D2684" t="e">
        <v>#N/A</v>
      </c>
      <c r="E2684" s="69" t="e">
        <v>#N/A</v>
      </c>
      <c r="F2684" s="3" t="e">
        <v>#N/A</v>
      </c>
      <c r="G2684" s="3" t="e">
        <v>#N/A</v>
      </c>
      <c r="H2684" s="3" t="e">
        <v>#N/A</v>
      </c>
      <c r="I2684" s="80" t="e">
        <v>#N/A</v>
      </c>
      <c r="J2684" s="80" t="e">
        <v>#N/A</v>
      </c>
      <c r="K2684" s="85" t="e">
        <v>#N/A</v>
      </c>
      <c r="L2684" s="9" t="e">
        <v>#N/A</v>
      </c>
      <c r="M2684" s="93" t="e">
        <v>#N/A</v>
      </c>
      <c r="N2684" s="8" t="e">
        <v>#N/A</v>
      </c>
      <c r="O2684" t="e">
        <v>#N/A</v>
      </c>
      <c r="P2684" t="e">
        <v>#N/A</v>
      </c>
      <c r="Q2684" t="e">
        <v>#N/A</v>
      </c>
      <c r="R2684" s="2" t="e">
        <v>#N/A</v>
      </c>
      <c r="S2684" t="e">
        <v>#N/A</v>
      </c>
      <c r="T2684" s="3" t="e">
        <v>#N/A</v>
      </c>
      <c r="U2684" s="3" t="e">
        <v>#N/A</v>
      </c>
      <c r="V2684" t="e">
        <v>#N/A</v>
      </c>
      <c r="W2684" t="e">
        <v>#N/A</v>
      </c>
      <c r="X2684" t="e">
        <v>#N/A</v>
      </c>
      <c r="Y2684" s="3" t="e">
        <v>#N/A</v>
      </c>
      <c r="Z2684" s="8" t="e">
        <v>#N/A</v>
      </c>
      <c r="AA2684" s="30" t="e">
        <v>#N/A</v>
      </c>
      <c r="AB2684" t="e">
        <v>#N/A</v>
      </c>
      <c r="AC2684" t="e">
        <v>#N/A</v>
      </c>
      <c r="AD2684" t="e">
        <v>#N/A</v>
      </c>
      <c r="AE2684" t="e">
        <v>#N/A</v>
      </c>
      <c r="AF2684" t="e">
        <v>#N/A</v>
      </c>
    </row>
    <row r="2685" spans="1:32" x14ac:dyDescent="0.25">
      <c r="A2685" t="e">
        <v>#N/A</v>
      </c>
      <c r="B2685" s="33" t="e">
        <v>#N/A</v>
      </c>
      <c r="C2685" t="e">
        <v>#N/A</v>
      </c>
      <c r="D2685" t="e">
        <v>#N/A</v>
      </c>
      <c r="E2685" s="69" t="e">
        <v>#N/A</v>
      </c>
      <c r="F2685" s="3" t="e">
        <v>#N/A</v>
      </c>
      <c r="G2685" s="3" t="e">
        <v>#N/A</v>
      </c>
      <c r="H2685" s="3" t="e">
        <v>#N/A</v>
      </c>
      <c r="I2685" s="80" t="e">
        <v>#N/A</v>
      </c>
      <c r="J2685" s="80" t="e">
        <v>#N/A</v>
      </c>
      <c r="K2685" s="85" t="e">
        <v>#N/A</v>
      </c>
      <c r="L2685" s="9" t="e">
        <v>#N/A</v>
      </c>
      <c r="M2685" s="93" t="e">
        <v>#N/A</v>
      </c>
      <c r="N2685" s="8" t="e">
        <v>#N/A</v>
      </c>
      <c r="O2685" t="e">
        <v>#N/A</v>
      </c>
      <c r="P2685" t="e">
        <v>#N/A</v>
      </c>
      <c r="Q2685" t="e">
        <v>#N/A</v>
      </c>
      <c r="R2685" s="2" t="e">
        <v>#N/A</v>
      </c>
      <c r="S2685" t="e">
        <v>#N/A</v>
      </c>
      <c r="T2685" s="3" t="e">
        <v>#N/A</v>
      </c>
      <c r="U2685" s="3" t="e">
        <v>#N/A</v>
      </c>
      <c r="V2685" t="e">
        <v>#N/A</v>
      </c>
      <c r="W2685" t="e">
        <v>#N/A</v>
      </c>
      <c r="X2685" t="e">
        <v>#N/A</v>
      </c>
      <c r="Y2685" s="3" t="e">
        <v>#N/A</v>
      </c>
      <c r="Z2685" s="8" t="e">
        <v>#N/A</v>
      </c>
      <c r="AA2685" s="30" t="e">
        <v>#N/A</v>
      </c>
      <c r="AB2685" t="e">
        <v>#N/A</v>
      </c>
      <c r="AC2685" t="e">
        <v>#N/A</v>
      </c>
      <c r="AD2685" t="e">
        <v>#N/A</v>
      </c>
      <c r="AE2685" t="e">
        <v>#N/A</v>
      </c>
      <c r="AF2685" t="e">
        <v>#N/A</v>
      </c>
    </row>
    <row r="2686" spans="1:32" x14ac:dyDescent="0.25">
      <c r="A2686" t="e">
        <v>#N/A</v>
      </c>
      <c r="B2686" s="33" t="e">
        <v>#N/A</v>
      </c>
      <c r="C2686" t="e">
        <v>#N/A</v>
      </c>
      <c r="D2686" t="e">
        <v>#N/A</v>
      </c>
      <c r="E2686" s="69" t="e">
        <v>#N/A</v>
      </c>
      <c r="F2686" s="3" t="e">
        <v>#N/A</v>
      </c>
      <c r="G2686" s="3" t="e">
        <v>#N/A</v>
      </c>
      <c r="H2686" s="3" t="e">
        <v>#N/A</v>
      </c>
      <c r="I2686" s="80" t="e">
        <v>#N/A</v>
      </c>
      <c r="J2686" s="80" t="e">
        <v>#N/A</v>
      </c>
      <c r="K2686" s="85" t="e">
        <v>#N/A</v>
      </c>
      <c r="L2686" s="9" t="e">
        <v>#N/A</v>
      </c>
      <c r="M2686" s="93" t="e">
        <v>#N/A</v>
      </c>
      <c r="N2686" s="8" t="e">
        <v>#N/A</v>
      </c>
      <c r="O2686" t="e">
        <v>#N/A</v>
      </c>
      <c r="P2686" t="e">
        <v>#N/A</v>
      </c>
      <c r="Q2686" t="e">
        <v>#N/A</v>
      </c>
      <c r="R2686" s="2" t="e">
        <v>#N/A</v>
      </c>
      <c r="S2686" t="e">
        <v>#N/A</v>
      </c>
      <c r="T2686" s="3" t="e">
        <v>#N/A</v>
      </c>
      <c r="U2686" s="3" t="e">
        <v>#N/A</v>
      </c>
      <c r="V2686" t="e">
        <v>#N/A</v>
      </c>
      <c r="W2686" t="e">
        <v>#N/A</v>
      </c>
      <c r="X2686" t="e">
        <v>#N/A</v>
      </c>
      <c r="Y2686" s="3" t="e">
        <v>#N/A</v>
      </c>
      <c r="Z2686" s="8" t="e">
        <v>#N/A</v>
      </c>
      <c r="AA2686" s="30" t="e">
        <v>#N/A</v>
      </c>
      <c r="AB2686" t="e">
        <v>#N/A</v>
      </c>
      <c r="AC2686" t="e">
        <v>#N/A</v>
      </c>
      <c r="AD2686" t="e">
        <v>#N/A</v>
      </c>
      <c r="AE2686" t="e">
        <v>#N/A</v>
      </c>
      <c r="AF2686" t="e">
        <v>#N/A</v>
      </c>
    </row>
    <row r="2687" spans="1:32" x14ac:dyDescent="0.25">
      <c r="A2687" t="e">
        <v>#N/A</v>
      </c>
      <c r="B2687" s="33" t="e">
        <v>#N/A</v>
      </c>
      <c r="C2687" t="e">
        <v>#N/A</v>
      </c>
      <c r="D2687" t="e">
        <v>#N/A</v>
      </c>
      <c r="E2687" s="69" t="e">
        <v>#N/A</v>
      </c>
      <c r="F2687" s="3" t="e">
        <v>#N/A</v>
      </c>
      <c r="G2687" s="3" t="e">
        <v>#N/A</v>
      </c>
      <c r="H2687" s="3" t="e">
        <v>#N/A</v>
      </c>
      <c r="I2687" s="80" t="e">
        <v>#N/A</v>
      </c>
      <c r="J2687" s="80" t="e">
        <v>#N/A</v>
      </c>
      <c r="K2687" s="85" t="e">
        <v>#N/A</v>
      </c>
      <c r="L2687" s="9" t="e">
        <v>#N/A</v>
      </c>
      <c r="M2687" s="93" t="e">
        <v>#N/A</v>
      </c>
      <c r="N2687" s="8" t="e">
        <v>#N/A</v>
      </c>
      <c r="O2687" t="e">
        <v>#N/A</v>
      </c>
      <c r="P2687" t="e">
        <v>#N/A</v>
      </c>
      <c r="Q2687" t="e">
        <v>#N/A</v>
      </c>
      <c r="R2687" s="2" t="e">
        <v>#N/A</v>
      </c>
      <c r="S2687" t="e">
        <v>#N/A</v>
      </c>
      <c r="T2687" s="3" t="e">
        <v>#N/A</v>
      </c>
      <c r="U2687" s="3" t="e">
        <v>#N/A</v>
      </c>
      <c r="V2687" t="e">
        <v>#N/A</v>
      </c>
      <c r="W2687" t="e">
        <v>#N/A</v>
      </c>
      <c r="X2687" t="e">
        <v>#N/A</v>
      </c>
      <c r="Y2687" s="3" t="e">
        <v>#N/A</v>
      </c>
      <c r="Z2687" s="8" t="e">
        <v>#N/A</v>
      </c>
      <c r="AA2687" s="30" t="e">
        <v>#N/A</v>
      </c>
      <c r="AB2687" t="e">
        <v>#N/A</v>
      </c>
      <c r="AC2687" t="e">
        <v>#N/A</v>
      </c>
      <c r="AD2687" t="e">
        <v>#N/A</v>
      </c>
      <c r="AE2687" t="e">
        <v>#N/A</v>
      </c>
      <c r="AF2687" t="e">
        <v>#N/A</v>
      </c>
    </row>
    <row r="2688" spans="1:32" x14ac:dyDescent="0.25">
      <c r="A2688" t="e">
        <v>#N/A</v>
      </c>
      <c r="B2688" s="33" t="e">
        <v>#N/A</v>
      </c>
      <c r="C2688" t="e">
        <v>#N/A</v>
      </c>
      <c r="D2688" t="e">
        <v>#N/A</v>
      </c>
      <c r="E2688" s="69" t="e">
        <v>#N/A</v>
      </c>
      <c r="F2688" s="3" t="e">
        <v>#N/A</v>
      </c>
      <c r="G2688" s="3" t="e">
        <v>#N/A</v>
      </c>
      <c r="H2688" s="3" t="e">
        <v>#N/A</v>
      </c>
      <c r="I2688" s="80" t="e">
        <v>#N/A</v>
      </c>
      <c r="J2688" s="80" t="e">
        <v>#N/A</v>
      </c>
      <c r="K2688" s="85" t="e">
        <v>#N/A</v>
      </c>
      <c r="L2688" s="9" t="e">
        <v>#N/A</v>
      </c>
      <c r="M2688" s="93" t="e">
        <v>#N/A</v>
      </c>
      <c r="N2688" s="8" t="e">
        <v>#N/A</v>
      </c>
      <c r="O2688" t="e">
        <v>#N/A</v>
      </c>
      <c r="P2688" t="e">
        <v>#N/A</v>
      </c>
      <c r="Q2688" t="e">
        <v>#N/A</v>
      </c>
      <c r="R2688" s="2" t="e">
        <v>#N/A</v>
      </c>
      <c r="S2688" t="e">
        <v>#N/A</v>
      </c>
      <c r="T2688" s="3" t="e">
        <v>#N/A</v>
      </c>
      <c r="U2688" s="3" t="e">
        <v>#N/A</v>
      </c>
      <c r="V2688" t="e">
        <v>#N/A</v>
      </c>
      <c r="W2688" t="e">
        <v>#N/A</v>
      </c>
      <c r="X2688" t="e">
        <v>#N/A</v>
      </c>
      <c r="Y2688" s="3" t="e">
        <v>#N/A</v>
      </c>
      <c r="Z2688" s="8" t="e">
        <v>#N/A</v>
      </c>
      <c r="AA2688" s="30" t="e">
        <v>#N/A</v>
      </c>
      <c r="AB2688" t="e">
        <v>#N/A</v>
      </c>
      <c r="AC2688" t="e">
        <v>#N/A</v>
      </c>
      <c r="AD2688" t="e">
        <v>#N/A</v>
      </c>
      <c r="AE2688" t="e">
        <v>#N/A</v>
      </c>
      <c r="AF2688" t="e">
        <v>#N/A</v>
      </c>
    </row>
    <row r="2689" spans="1:32" x14ac:dyDescent="0.25">
      <c r="A2689" t="e">
        <v>#N/A</v>
      </c>
      <c r="B2689" s="33" t="e">
        <v>#N/A</v>
      </c>
      <c r="C2689" t="e">
        <v>#N/A</v>
      </c>
      <c r="D2689" t="e">
        <v>#N/A</v>
      </c>
      <c r="E2689" s="69" t="e">
        <v>#N/A</v>
      </c>
      <c r="F2689" s="3" t="e">
        <v>#N/A</v>
      </c>
      <c r="G2689" s="3" t="e">
        <v>#N/A</v>
      </c>
      <c r="H2689" s="3" t="e">
        <v>#N/A</v>
      </c>
      <c r="I2689" s="80" t="e">
        <v>#N/A</v>
      </c>
      <c r="J2689" s="80" t="e">
        <v>#N/A</v>
      </c>
      <c r="K2689" s="85" t="e">
        <v>#N/A</v>
      </c>
      <c r="L2689" s="9" t="e">
        <v>#N/A</v>
      </c>
      <c r="M2689" s="93" t="e">
        <v>#N/A</v>
      </c>
      <c r="N2689" s="8" t="e">
        <v>#N/A</v>
      </c>
      <c r="O2689" t="e">
        <v>#N/A</v>
      </c>
      <c r="P2689" t="e">
        <v>#N/A</v>
      </c>
      <c r="Q2689" t="e">
        <v>#N/A</v>
      </c>
      <c r="R2689" s="2" t="e">
        <v>#N/A</v>
      </c>
      <c r="S2689" t="e">
        <v>#N/A</v>
      </c>
      <c r="T2689" s="3" t="e">
        <v>#N/A</v>
      </c>
      <c r="U2689" s="3" t="e">
        <v>#N/A</v>
      </c>
      <c r="V2689" t="e">
        <v>#N/A</v>
      </c>
      <c r="W2689" t="e">
        <v>#N/A</v>
      </c>
      <c r="X2689" t="e">
        <v>#N/A</v>
      </c>
      <c r="Y2689" s="3" t="e">
        <v>#N/A</v>
      </c>
      <c r="Z2689" s="8" t="e">
        <v>#N/A</v>
      </c>
      <c r="AA2689" s="30" t="e">
        <v>#N/A</v>
      </c>
      <c r="AB2689" t="e">
        <v>#N/A</v>
      </c>
      <c r="AC2689" t="e">
        <v>#N/A</v>
      </c>
      <c r="AD2689" t="e">
        <v>#N/A</v>
      </c>
      <c r="AE2689" t="e">
        <v>#N/A</v>
      </c>
      <c r="AF2689" t="e">
        <v>#N/A</v>
      </c>
    </row>
    <row r="2690" spans="1:32" x14ac:dyDescent="0.25">
      <c r="A2690" t="e">
        <v>#N/A</v>
      </c>
      <c r="B2690" s="33" t="e">
        <v>#N/A</v>
      </c>
      <c r="C2690" t="e">
        <v>#N/A</v>
      </c>
      <c r="D2690" t="e">
        <v>#N/A</v>
      </c>
      <c r="E2690" s="69" t="e">
        <v>#N/A</v>
      </c>
      <c r="F2690" s="3" t="e">
        <v>#N/A</v>
      </c>
      <c r="G2690" s="3" t="e">
        <v>#N/A</v>
      </c>
      <c r="H2690" s="3" t="e">
        <v>#N/A</v>
      </c>
      <c r="I2690" s="80" t="e">
        <v>#N/A</v>
      </c>
      <c r="J2690" s="80" t="e">
        <v>#N/A</v>
      </c>
      <c r="K2690" s="85" t="e">
        <v>#N/A</v>
      </c>
      <c r="L2690" s="9" t="e">
        <v>#N/A</v>
      </c>
      <c r="M2690" s="93" t="e">
        <v>#N/A</v>
      </c>
      <c r="N2690" s="8" t="e">
        <v>#N/A</v>
      </c>
      <c r="O2690" t="e">
        <v>#N/A</v>
      </c>
      <c r="P2690" t="e">
        <v>#N/A</v>
      </c>
      <c r="Q2690" t="e">
        <v>#N/A</v>
      </c>
      <c r="R2690" s="2" t="e">
        <v>#N/A</v>
      </c>
      <c r="S2690" t="e">
        <v>#N/A</v>
      </c>
      <c r="T2690" s="3" t="e">
        <v>#N/A</v>
      </c>
      <c r="U2690" s="3" t="e">
        <v>#N/A</v>
      </c>
      <c r="V2690" t="e">
        <v>#N/A</v>
      </c>
      <c r="W2690" t="e">
        <v>#N/A</v>
      </c>
      <c r="X2690" t="e">
        <v>#N/A</v>
      </c>
      <c r="Y2690" s="3" t="e">
        <v>#N/A</v>
      </c>
      <c r="Z2690" s="8" t="e">
        <v>#N/A</v>
      </c>
      <c r="AA2690" s="30" t="e">
        <v>#N/A</v>
      </c>
      <c r="AB2690" t="e">
        <v>#N/A</v>
      </c>
      <c r="AC2690" t="e">
        <v>#N/A</v>
      </c>
      <c r="AD2690" t="e">
        <v>#N/A</v>
      </c>
      <c r="AE2690" t="e">
        <v>#N/A</v>
      </c>
      <c r="AF2690" t="e">
        <v>#N/A</v>
      </c>
    </row>
    <row r="2691" spans="1:32" x14ac:dyDescent="0.25">
      <c r="A2691" t="e">
        <v>#N/A</v>
      </c>
      <c r="B2691" s="33" t="e">
        <v>#N/A</v>
      </c>
      <c r="C2691" t="e">
        <v>#N/A</v>
      </c>
      <c r="D2691" t="e">
        <v>#N/A</v>
      </c>
      <c r="E2691" s="69" t="e">
        <v>#N/A</v>
      </c>
      <c r="F2691" s="3" t="e">
        <v>#N/A</v>
      </c>
      <c r="G2691" s="3" t="e">
        <v>#N/A</v>
      </c>
      <c r="H2691" s="3" t="e">
        <v>#N/A</v>
      </c>
      <c r="I2691" s="80" t="e">
        <v>#N/A</v>
      </c>
      <c r="J2691" s="80" t="e">
        <v>#N/A</v>
      </c>
      <c r="K2691" s="85" t="e">
        <v>#N/A</v>
      </c>
      <c r="L2691" s="9" t="e">
        <v>#N/A</v>
      </c>
      <c r="M2691" s="93" t="e">
        <v>#N/A</v>
      </c>
      <c r="N2691" s="8" t="e">
        <v>#N/A</v>
      </c>
      <c r="O2691" t="e">
        <v>#N/A</v>
      </c>
      <c r="P2691" t="e">
        <v>#N/A</v>
      </c>
      <c r="Q2691" t="e">
        <v>#N/A</v>
      </c>
      <c r="R2691" s="2" t="e">
        <v>#N/A</v>
      </c>
      <c r="S2691" t="e">
        <v>#N/A</v>
      </c>
      <c r="T2691" s="3" t="e">
        <v>#N/A</v>
      </c>
      <c r="U2691" s="3" t="e">
        <v>#N/A</v>
      </c>
      <c r="V2691" t="e">
        <v>#N/A</v>
      </c>
      <c r="W2691" t="e">
        <v>#N/A</v>
      </c>
      <c r="X2691" t="e">
        <v>#N/A</v>
      </c>
      <c r="Y2691" s="3" t="e">
        <v>#N/A</v>
      </c>
      <c r="Z2691" s="8" t="e">
        <v>#N/A</v>
      </c>
      <c r="AA2691" s="30" t="e">
        <v>#N/A</v>
      </c>
      <c r="AB2691" t="e">
        <v>#N/A</v>
      </c>
      <c r="AC2691" t="e">
        <v>#N/A</v>
      </c>
      <c r="AD2691" t="e">
        <v>#N/A</v>
      </c>
      <c r="AE2691" t="e">
        <v>#N/A</v>
      </c>
      <c r="AF2691" t="e">
        <v>#N/A</v>
      </c>
    </row>
    <row r="2692" spans="1:32" x14ac:dyDescent="0.25">
      <c r="A2692" t="e">
        <v>#N/A</v>
      </c>
      <c r="B2692" s="33" t="e">
        <v>#N/A</v>
      </c>
      <c r="C2692" t="e">
        <v>#N/A</v>
      </c>
      <c r="D2692" t="e">
        <v>#N/A</v>
      </c>
      <c r="E2692" s="69" t="e">
        <v>#N/A</v>
      </c>
      <c r="F2692" s="3" t="e">
        <v>#N/A</v>
      </c>
      <c r="G2692" s="3" t="e">
        <v>#N/A</v>
      </c>
      <c r="H2692" s="3" t="e">
        <v>#N/A</v>
      </c>
      <c r="I2692" s="80" t="e">
        <v>#N/A</v>
      </c>
      <c r="J2692" s="80" t="e">
        <v>#N/A</v>
      </c>
      <c r="K2692" s="85" t="e">
        <v>#N/A</v>
      </c>
      <c r="L2692" s="9" t="e">
        <v>#N/A</v>
      </c>
      <c r="M2692" s="93" t="e">
        <v>#N/A</v>
      </c>
      <c r="N2692" s="8" t="e">
        <v>#N/A</v>
      </c>
      <c r="O2692" t="e">
        <v>#N/A</v>
      </c>
      <c r="P2692" t="e">
        <v>#N/A</v>
      </c>
      <c r="Q2692" t="e">
        <v>#N/A</v>
      </c>
      <c r="R2692" s="2" t="e">
        <v>#N/A</v>
      </c>
      <c r="S2692" t="e">
        <v>#N/A</v>
      </c>
      <c r="T2692" s="3" t="e">
        <v>#N/A</v>
      </c>
      <c r="U2692" s="3" t="e">
        <v>#N/A</v>
      </c>
      <c r="V2692" t="e">
        <v>#N/A</v>
      </c>
      <c r="W2692" t="e">
        <v>#N/A</v>
      </c>
      <c r="X2692" t="e">
        <v>#N/A</v>
      </c>
      <c r="Y2692" s="3" t="e">
        <v>#N/A</v>
      </c>
      <c r="Z2692" s="8" t="e">
        <v>#N/A</v>
      </c>
      <c r="AA2692" s="30" t="e">
        <v>#N/A</v>
      </c>
      <c r="AB2692" t="e">
        <v>#N/A</v>
      </c>
      <c r="AC2692" t="e">
        <v>#N/A</v>
      </c>
      <c r="AD2692" t="e">
        <v>#N/A</v>
      </c>
      <c r="AE2692" t="e">
        <v>#N/A</v>
      </c>
      <c r="AF2692" t="e">
        <v>#N/A</v>
      </c>
    </row>
    <row r="2693" spans="1:32" x14ac:dyDescent="0.25">
      <c r="A2693" t="e">
        <v>#N/A</v>
      </c>
      <c r="B2693" s="33" t="e">
        <v>#N/A</v>
      </c>
      <c r="C2693" t="e">
        <v>#N/A</v>
      </c>
      <c r="D2693" t="e">
        <v>#N/A</v>
      </c>
      <c r="E2693" s="69" t="e">
        <v>#N/A</v>
      </c>
      <c r="F2693" s="3" t="e">
        <v>#N/A</v>
      </c>
      <c r="G2693" s="3" t="e">
        <v>#N/A</v>
      </c>
      <c r="H2693" s="3" t="e">
        <v>#N/A</v>
      </c>
      <c r="I2693" s="80" t="e">
        <v>#N/A</v>
      </c>
      <c r="J2693" s="80" t="e">
        <v>#N/A</v>
      </c>
      <c r="K2693" s="85" t="e">
        <v>#N/A</v>
      </c>
      <c r="L2693" s="9" t="e">
        <v>#N/A</v>
      </c>
      <c r="M2693" s="93" t="e">
        <v>#N/A</v>
      </c>
      <c r="N2693" s="8" t="e">
        <v>#N/A</v>
      </c>
      <c r="O2693" t="e">
        <v>#N/A</v>
      </c>
      <c r="P2693" t="e">
        <v>#N/A</v>
      </c>
      <c r="Q2693" t="e">
        <v>#N/A</v>
      </c>
      <c r="R2693" s="2" t="e">
        <v>#N/A</v>
      </c>
      <c r="S2693" t="e">
        <v>#N/A</v>
      </c>
      <c r="T2693" s="3" t="e">
        <v>#N/A</v>
      </c>
      <c r="U2693" s="3" t="e">
        <v>#N/A</v>
      </c>
      <c r="V2693" t="e">
        <v>#N/A</v>
      </c>
      <c r="W2693" t="e">
        <v>#N/A</v>
      </c>
      <c r="X2693" t="e">
        <v>#N/A</v>
      </c>
      <c r="Y2693" s="3" t="e">
        <v>#N/A</v>
      </c>
      <c r="Z2693" s="8" t="e">
        <v>#N/A</v>
      </c>
      <c r="AA2693" s="30" t="e">
        <v>#N/A</v>
      </c>
      <c r="AB2693" t="e">
        <v>#N/A</v>
      </c>
      <c r="AC2693" t="e">
        <v>#N/A</v>
      </c>
      <c r="AD2693" t="e">
        <v>#N/A</v>
      </c>
      <c r="AE2693" t="e">
        <v>#N/A</v>
      </c>
      <c r="AF2693" t="e">
        <v>#N/A</v>
      </c>
    </row>
    <row r="2694" spans="1:32" x14ac:dyDescent="0.25">
      <c r="A2694" t="e">
        <v>#N/A</v>
      </c>
      <c r="B2694" s="33" t="e">
        <v>#N/A</v>
      </c>
      <c r="C2694" t="e">
        <v>#N/A</v>
      </c>
      <c r="D2694" t="e">
        <v>#N/A</v>
      </c>
      <c r="E2694" s="69" t="e">
        <v>#N/A</v>
      </c>
      <c r="F2694" s="3" t="e">
        <v>#N/A</v>
      </c>
      <c r="G2694" s="3" t="e">
        <v>#N/A</v>
      </c>
      <c r="H2694" s="3" t="e">
        <v>#N/A</v>
      </c>
      <c r="I2694" s="80" t="e">
        <v>#N/A</v>
      </c>
      <c r="J2694" s="80" t="e">
        <v>#N/A</v>
      </c>
      <c r="K2694" s="85" t="e">
        <v>#N/A</v>
      </c>
      <c r="L2694" s="9" t="e">
        <v>#N/A</v>
      </c>
      <c r="M2694" s="93" t="e">
        <v>#N/A</v>
      </c>
      <c r="N2694" s="8" t="e">
        <v>#N/A</v>
      </c>
      <c r="O2694" t="e">
        <v>#N/A</v>
      </c>
      <c r="P2694" t="e">
        <v>#N/A</v>
      </c>
      <c r="Q2694" t="e">
        <v>#N/A</v>
      </c>
      <c r="R2694" s="2" t="e">
        <v>#N/A</v>
      </c>
      <c r="S2694" t="e">
        <v>#N/A</v>
      </c>
      <c r="T2694" s="3" t="e">
        <v>#N/A</v>
      </c>
      <c r="U2694" s="3" t="e">
        <v>#N/A</v>
      </c>
      <c r="V2694" t="e">
        <v>#N/A</v>
      </c>
      <c r="W2694" t="e">
        <v>#N/A</v>
      </c>
      <c r="X2694" t="e">
        <v>#N/A</v>
      </c>
      <c r="Y2694" s="3" t="e">
        <v>#N/A</v>
      </c>
      <c r="Z2694" s="8" t="e">
        <v>#N/A</v>
      </c>
      <c r="AA2694" s="30" t="e">
        <v>#N/A</v>
      </c>
      <c r="AB2694" t="e">
        <v>#N/A</v>
      </c>
      <c r="AC2694" t="e">
        <v>#N/A</v>
      </c>
      <c r="AD2694" t="e">
        <v>#N/A</v>
      </c>
      <c r="AE2694" t="e">
        <v>#N/A</v>
      </c>
      <c r="AF2694" t="e">
        <v>#N/A</v>
      </c>
    </row>
    <row r="2695" spans="1:32" x14ac:dyDescent="0.25">
      <c r="A2695" t="e">
        <v>#N/A</v>
      </c>
      <c r="B2695" s="33" t="e">
        <v>#N/A</v>
      </c>
      <c r="C2695" t="e">
        <v>#N/A</v>
      </c>
      <c r="D2695" t="e">
        <v>#N/A</v>
      </c>
      <c r="E2695" s="69" t="e">
        <v>#N/A</v>
      </c>
      <c r="F2695" s="3" t="e">
        <v>#N/A</v>
      </c>
      <c r="G2695" s="3" t="e">
        <v>#N/A</v>
      </c>
      <c r="H2695" s="3" t="e">
        <v>#N/A</v>
      </c>
      <c r="I2695" s="80" t="e">
        <v>#N/A</v>
      </c>
      <c r="J2695" s="80" t="e">
        <v>#N/A</v>
      </c>
      <c r="K2695" s="85" t="e">
        <v>#N/A</v>
      </c>
      <c r="L2695" s="9" t="e">
        <v>#N/A</v>
      </c>
      <c r="M2695" s="93" t="e">
        <v>#N/A</v>
      </c>
      <c r="N2695" s="8" t="e">
        <v>#N/A</v>
      </c>
      <c r="O2695" t="e">
        <v>#N/A</v>
      </c>
      <c r="P2695" t="e">
        <v>#N/A</v>
      </c>
      <c r="Q2695" t="e">
        <v>#N/A</v>
      </c>
      <c r="R2695" s="2" t="e">
        <v>#N/A</v>
      </c>
      <c r="S2695" t="e">
        <v>#N/A</v>
      </c>
      <c r="T2695" s="3" t="e">
        <v>#N/A</v>
      </c>
      <c r="U2695" s="3" t="e">
        <v>#N/A</v>
      </c>
      <c r="V2695" t="e">
        <v>#N/A</v>
      </c>
      <c r="W2695" t="e">
        <v>#N/A</v>
      </c>
      <c r="X2695" t="e">
        <v>#N/A</v>
      </c>
      <c r="Y2695" s="3" t="e">
        <v>#N/A</v>
      </c>
      <c r="Z2695" s="8" t="e">
        <v>#N/A</v>
      </c>
      <c r="AA2695" s="30" t="e">
        <v>#N/A</v>
      </c>
      <c r="AB2695" t="e">
        <v>#N/A</v>
      </c>
      <c r="AC2695" t="e">
        <v>#N/A</v>
      </c>
      <c r="AD2695" t="e">
        <v>#N/A</v>
      </c>
      <c r="AE2695" t="e">
        <v>#N/A</v>
      </c>
      <c r="AF2695" t="e">
        <v>#N/A</v>
      </c>
    </row>
    <row r="2696" spans="1:32" x14ac:dyDescent="0.25">
      <c r="A2696" t="e">
        <v>#N/A</v>
      </c>
      <c r="B2696" s="33" t="e">
        <v>#N/A</v>
      </c>
      <c r="C2696" t="e">
        <v>#N/A</v>
      </c>
      <c r="D2696" t="e">
        <v>#N/A</v>
      </c>
      <c r="E2696" s="69" t="e">
        <v>#N/A</v>
      </c>
      <c r="F2696" s="3" t="e">
        <v>#N/A</v>
      </c>
      <c r="G2696" s="3" t="e">
        <v>#N/A</v>
      </c>
      <c r="H2696" s="3" t="e">
        <v>#N/A</v>
      </c>
      <c r="I2696" s="80" t="e">
        <v>#N/A</v>
      </c>
      <c r="J2696" s="80" t="e">
        <v>#N/A</v>
      </c>
      <c r="K2696" s="85" t="e">
        <v>#N/A</v>
      </c>
      <c r="L2696" s="9" t="e">
        <v>#N/A</v>
      </c>
      <c r="M2696" s="93" t="e">
        <v>#N/A</v>
      </c>
      <c r="N2696" s="8" t="e">
        <v>#N/A</v>
      </c>
      <c r="O2696" t="e">
        <v>#N/A</v>
      </c>
      <c r="P2696" t="e">
        <v>#N/A</v>
      </c>
      <c r="Q2696" t="e">
        <v>#N/A</v>
      </c>
      <c r="R2696" s="2" t="e">
        <v>#N/A</v>
      </c>
      <c r="S2696" t="e">
        <v>#N/A</v>
      </c>
      <c r="T2696" s="3" t="e">
        <v>#N/A</v>
      </c>
      <c r="U2696" s="3" t="e">
        <v>#N/A</v>
      </c>
      <c r="V2696" t="e">
        <v>#N/A</v>
      </c>
      <c r="W2696" t="e">
        <v>#N/A</v>
      </c>
      <c r="X2696" t="e">
        <v>#N/A</v>
      </c>
      <c r="Y2696" s="3" t="e">
        <v>#N/A</v>
      </c>
      <c r="Z2696" s="8" t="e">
        <v>#N/A</v>
      </c>
      <c r="AA2696" s="30" t="e">
        <v>#N/A</v>
      </c>
      <c r="AB2696" t="e">
        <v>#N/A</v>
      </c>
      <c r="AC2696" t="e">
        <v>#N/A</v>
      </c>
      <c r="AD2696" t="e">
        <v>#N/A</v>
      </c>
      <c r="AE2696" t="e">
        <v>#N/A</v>
      </c>
      <c r="AF2696" t="e">
        <v>#N/A</v>
      </c>
    </row>
    <row r="2697" spans="1:32" x14ac:dyDescent="0.25">
      <c r="A2697" t="e">
        <v>#N/A</v>
      </c>
      <c r="B2697" s="33" t="e">
        <v>#N/A</v>
      </c>
      <c r="C2697" t="e">
        <v>#N/A</v>
      </c>
      <c r="D2697" t="e">
        <v>#N/A</v>
      </c>
      <c r="E2697" s="69" t="e">
        <v>#N/A</v>
      </c>
      <c r="F2697" s="3" t="e">
        <v>#N/A</v>
      </c>
      <c r="G2697" s="3" t="e">
        <v>#N/A</v>
      </c>
      <c r="H2697" s="3" t="e">
        <v>#N/A</v>
      </c>
      <c r="I2697" s="80" t="e">
        <v>#N/A</v>
      </c>
      <c r="J2697" s="80" t="e">
        <v>#N/A</v>
      </c>
      <c r="K2697" s="85" t="e">
        <v>#N/A</v>
      </c>
      <c r="L2697" s="9" t="e">
        <v>#N/A</v>
      </c>
      <c r="M2697" s="93" t="e">
        <v>#N/A</v>
      </c>
      <c r="N2697" s="8" t="e">
        <v>#N/A</v>
      </c>
      <c r="O2697" t="e">
        <v>#N/A</v>
      </c>
      <c r="P2697" t="e">
        <v>#N/A</v>
      </c>
      <c r="Q2697" t="e">
        <v>#N/A</v>
      </c>
      <c r="R2697" s="2" t="e">
        <v>#N/A</v>
      </c>
      <c r="S2697" t="e">
        <v>#N/A</v>
      </c>
      <c r="T2697" s="3" t="e">
        <v>#N/A</v>
      </c>
      <c r="U2697" s="3" t="e">
        <v>#N/A</v>
      </c>
      <c r="V2697" t="e">
        <v>#N/A</v>
      </c>
      <c r="W2697" t="e">
        <v>#N/A</v>
      </c>
      <c r="X2697" t="e">
        <v>#N/A</v>
      </c>
      <c r="Y2697" s="3" t="e">
        <v>#N/A</v>
      </c>
      <c r="Z2697" s="8" t="e">
        <v>#N/A</v>
      </c>
      <c r="AA2697" s="30" t="e">
        <v>#N/A</v>
      </c>
      <c r="AB2697" t="e">
        <v>#N/A</v>
      </c>
      <c r="AC2697" t="e">
        <v>#N/A</v>
      </c>
      <c r="AD2697" t="e">
        <v>#N/A</v>
      </c>
      <c r="AE2697" t="e">
        <v>#N/A</v>
      </c>
      <c r="AF2697" t="e">
        <v>#N/A</v>
      </c>
    </row>
    <row r="2698" spans="1:32" x14ac:dyDescent="0.25">
      <c r="A2698" t="e">
        <v>#N/A</v>
      </c>
      <c r="B2698" s="33" t="e">
        <v>#N/A</v>
      </c>
      <c r="C2698" t="e">
        <v>#N/A</v>
      </c>
      <c r="D2698" t="e">
        <v>#N/A</v>
      </c>
      <c r="E2698" s="69" t="e">
        <v>#N/A</v>
      </c>
      <c r="F2698" s="3" t="e">
        <v>#N/A</v>
      </c>
      <c r="G2698" s="3" t="e">
        <v>#N/A</v>
      </c>
      <c r="H2698" s="3" t="e">
        <v>#N/A</v>
      </c>
      <c r="I2698" s="80" t="e">
        <v>#N/A</v>
      </c>
      <c r="J2698" s="80" t="e">
        <v>#N/A</v>
      </c>
      <c r="K2698" s="85" t="e">
        <v>#N/A</v>
      </c>
      <c r="L2698" s="9" t="e">
        <v>#N/A</v>
      </c>
      <c r="M2698" s="93" t="e">
        <v>#N/A</v>
      </c>
      <c r="N2698" s="8" t="e">
        <v>#N/A</v>
      </c>
      <c r="O2698" t="e">
        <v>#N/A</v>
      </c>
      <c r="P2698" t="e">
        <v>#N/A</v>
      </c>
      <c r="Q2698" t="e">
        <v>#N/A</v>
      </c>
      <c r="R2698" s="2" t="e">
        <v>#N/A</v>
      </c>
      <c r="S2698" t="e">
        <v>#N/A</v>
      </c>
      <c r="T2698" s="3" t="e">
        <v>#N/A</v>
      </c>
      <c r="U2698" s="3" t="e">
        <v>#N/A</v>
      </c>
      <c r="V2698" t="e">
        <v>#N/A</v>
      </c>
      <c r="W2698" t="e">
        <v>#N/A</v>
      </c>
      <c r="X2698" t="e">
        <v>#N/A</v>
      </c>
      <c r="Y2698" s="3" t="e">
        <v>#N/A</v>
      </c>
      <c r="Z2698" s="8" t="e">
        <v>#N/A</v>
      </c>
      <c r="AA2698" s="30" t="e">
        <v>#N/A</v>
      </c>
      <c r="AB2698" t="e">
        <v>#N/A</v>
      </c>
      <c r="AC2698" t="e">
        <v>#N/A</v>
      </c>
      <c r="AD2698" t="e">
        <v>#N/A</v>
      </c>
      <c r="AE2698" t="e">
        <v>#N/A</v>
      </c>
      <c r="AF2698" t="e">
        <v>#N/A</v>
      </c>
    </row>
    <row r="2699" spans="1:32" x14ac:dyDescent="0.25">
      <c r="A2699" t="e">
        <v>#N/A</v>
      </c>
      <c r="B2699" s="33" t="e">
        <v>#N/A</v>
      </c>
      <c r="C2699" t="e">
        <v>#N/A</v>
      </c>
      <c r="D2699" t="e">
        <v>#N/A</v>
      </c>
      <c r="E2699" s="69" t="e">
        <v>#N/A</v>
      </c>
      <c r="F2699" s="3" t="e">
        <v>#N/A</v>
      </c>
      <c r="G2699" s="3" t="e">
        <v>#N/A</v>
      </c>
      <c r="H2699" s="3" t="e">
        <v>#N/A</v>
      </c>
      <c r="I2699" s="80" t="e">
        <v>#N/A</v>
      </c>
      <c r="J2699" s="80" t="e">
        <v>#N/A</v>
      </c>
      <c r="K2699" s="85" t="e">
        <v>#N/A</v>
      </c>
      <c r="L2699" s="9" t="e">
        <v>#N/A</v>
      </c>
      <c r="M2699" s="93" t="e">
        <v>#N/A</v>
      </c>
      <c r="N2699" s="8" t="e">
        <v>#N/A</v>
      </c>
      <c r="O2699" t="e">
        <v>#N/A</v>
      </c>
      <c r="P2699" t="e">
        <v>#N/A</v>
      </c>
      <c r="Q2699" t="e">
        <v>#N/A</v>
      </c>
      <c r="R2699" s="2" t="e">
        <v>#N/A</v>
      </c>
      <c r="S2699" t="e">
        <v>#N/A</v>
      </c>
      <c r="T2699" s="3" t="e">
        <v>#N/A</v>
      </c>
      <c r="U2699" s="3" t="e">
        <v>#N/A</v>
      </c>
      <c r="V2699" t="e">
        <v>#N/A</v>
      </c>
      <c r="W2699" t="e">
        <v>#N/A</v>
      </c>
      <c r="X2699" t="e">
        <v>#N/A</v>
      </c>
      <c r="Y2699" s="3" t="e">
        <v>#N/A</v>
      </c>
      <c r="Z2699" s="8" t="e">
        <v>#N/A</v>
      </c>
      <c r="AA2699" s="30" t="e">
        <v>#N/A</v>
      </c>
      <c r="AB2699" t="e">
        <v>#N/A</v>
      </c>
      <c r="AC2699" t="e">
        <v>#N/A</v>
      </c>
      <c r="AD2699" t="e">
        <v>#N/A</v>
      </c>
      <c r="AE2699" t="e">
        <v>#N/A</v>
      </c>
      <c r="AF2699" t="e">
        <v>#N/A</v>
      </c>
    </row>
    <row r="2700" spans="1:32" x14ac:dyDescent="0.25">
      <c r="A2700" t="e">
        <v>#N/A</v>
      </c>
      <c r="B2700" s="33" t="e">
        <v>#N/A</v>
      </c>
      <c r="C2700" t="e">
        <v>#N/A</v>
      </c>
      <c r="D2700" t="e">
        <v>#N/A</v>
      </c>
      <c r="E2700" s="69" t="e">
        <v>#N/A</v>
      </c>
      <c r="F2700" s="3" t="e">
        <v>#N/A</v>
      </c>
      <c r="G2700" s="3" t="e">
        <v>#N/A</v>
      </c>
      <c r="H2700" s="3" t="e">
        <v>#N/A</v>
      </c>
      <c r="I2700" s="80" t="e">
        <v>#N/A</v>
      </c>
      <c r="J2700" s="80" t="e">
        <v>#N/A</v>
      </c>
      <c r="K2700" s="85" t="e">
        <v>#N/A</v>
      </c>
      <c r="L2700" s="9" t="e">
        <v>#N/A</v>
      </c>
      <c r="M2700" s="93" t="e">
        <v>#N/A</v>
      </c>
      <c r="N2700" s="8" t="e">
        <v>#N/A</v>
      </c>
      <c r="O2700" t="e">
        <v>#N/A</v>
      </c>
      <c r="P2700" t="e">
        <v>#N/A</v>
      </c>
      <c r="Q2700" t="e">
        <v>#N/A</v>
      </c>
      <c r="R2700" s="2" t="e">
        <v>#N/A</v>
      </c>
      <c r="S2700" t="e">
        <v>#N/A</v>
      </c>
      <c r="T2700" s="3" t="e">
        <v>#N/A</v>
      </c>
      <c r="U2700" s="3" t="e">
        <v>#N/A</v>
      </c>
      <c r="V2700" t="e">
        <v>#N/A</v>
      </c>
      <c r="W2700" t="e">
        <v>#N/A</v>
      </c>
      <c r="X2700" t="e">
        <v>#N/A</v>
      </c>
      <c r="Y2700" s="3" t="e">
        <v>#N/A</v>
      </c>
      <c r="Z2700" s="8" t="e">
        <v>#N/A</v>
      </c>
      <c r="AA2700" s="30" t="e">
        <v>#N/A</v>
      </c>
      <c r="AB2700" t="e">
        <v>#N/A</v>
      </c>
      <c r="AC2700" t="e">
        <v>#N/A</v>
      </c>
      <c r="AD2700" t="e">
        <v>#N/A</v>
      </c>
      <c r="AE2700" t="e">
        <v>#N/A</v>
      </c>
      <c r="AF2700" t="e">
        <v>#N/A</v>
      </c>
    </row>
    <row r="2701" spans="1:32" x14ac:dyDescent="0.25">
      <c r="A2701" t="e">
        <v>#N/A</v>
      </c>
      <c r="B2701" s="33" t="e">
        <v>#N/A</v>
      </c>
      <c r="C2701" t="e">
        <v>#N/A</v>
      </c>
      <c r="D2701" t="e">
        <v>#N/A</v>
      </c>
      <c r="E2701" s="69" t="e">
        <v>#N/A</v>
      </c>
      <c r="F2701" s="3" t="e">
        <v>#N/A</v>
      </c>
      <c r="G2701" s="3" t="e">
        <v>#N/A</v>
      </c>
      <c r="H2701" s="3" t="e">
        <v>#N/A</v>
      </c>
      <c r="I2701" s="80" t="e">
        <v>#N/A</v>
      </c>
      <c r="J2701" s="80" t="e">
        <v>#N/A</v>
      </c>
      <c r="K2701" s="85" t="e">
        <v>#N/A</v>
      </c>
      <c r="L2701" s="9" t="e">
        <v>#N/A</v>
      </c>
      <c r="M2701" s="93" t="e">
        <v>#N/A</v>
      </c>
      <c r="N2701" s="8" t="e">
        <v>#N/A</v>
      </c>
      <c r="O2701" t="e">
        <v>#N/A</v>
      </c>
      <c r="P2701" t="e">
        <v>#N/A</v>
      </c>
      <c r="Q2701" t="e">
        <v>#N/A</v>
      </c>
      <c r="R2701" s="2" t="e">
        <v>#N/A</v>
      </c>
      <c r="S2701" t="e">
        <v>#N/A</v>
      </c>
      <c r="T2701" s="3" t="e">
        <v>#N/A</v>
      </c>
      <c r="U2701" s="3" t="e">
        <v>#N/A</v>
      </c>
      <c r="V2701" t="e">
        <v>#N/A</v>
      </c>
      <c r="W2701" t="e">
        <v>#N/A</v>
      </c>
      <c r="X2701" t="e">
        <v>#N/A</v>
      </c>
      <c r="Y2701" s="3" t="e">
        <v>#N/A</v>
      </c>
      <c r="Z2701" s="8" t="e">
        <v>#N/A</v>
      </c>
      <c r="AA2701" s="30" t="e">
        <v>#N/A</v>
      </c>
      <c r="AB2701" t="e">
        <v>#N/A</v>
      </c>
      <c r="AC2701" t="e">
        <v>#N/A</v>
      </c>
      <c r="AD2701" t="e">
        <v>#N/A</v>
      </c>
      <c r="AE2701" t="e">
        <v>#N/A</v>
      </c>
      <c r="AF2701" t="e">
        <v>#N/A</v>
      </c>
    </row>
    <row r="2702" spans="1:32" x14ac:dyDescent="0.25">
      <c r="A2702" t="e">
        <v>#N/A</v>
      </c>
      <c r="B2702" s="33" t="e">
        <v>#N/A</v>
      </c>
      <c r="C2702" t="e">
        <v>#N/A</v>
      </c>
      <c r="D2702" t="e">
        <v>#N/A</v>
      </c>
      <c r="E2702" s="69" t="e">
        <v>#N/A</v>
      </c>
      <c r="F2702" s="3" t="e">
        <v>#N/A</v>
      </c>
      <c r="G2702" s="3" t="e">
        <v>#N/A</v>
      </c>
      <c r="H2702" s="3" t="e">
        <v>#N/A</v>
      </c>
      <c r="I2702" s="80" t="e">
        <v>#N/A</v>
      </c>
      <c r="J2702" s="80" t="e">
        <v>#N/A</v>
      </c>
      <c r="K2702" s="85" t="e">
        <v>#N/A</v>
      </c>
      <c r="L2702" s="9" t="e">
        <v>#N/A</v>
      </c>
      <c r="M2702" s="93" t="e">
        <v>#N/A</v>
      </c>
      <c r="N2702" s="8" t="e">
        <v>#N/A</v>
      </c>
      <c r="O2702" t="e">
        <v>#N/A</v>
      </c>
      <c r="P2702" t="e">
        <v>#N/A</v>
      </c>
      <c r="Q2702" t="e">
        <v>#N/A</v>
      </c>
      <c r="R2702" s="2" t="e">
        <v>#N/A</v>
      </c>
      <c r="S2702" t="e">
        <v>#N/A</v>
      </c>
      <c r="T2702" s="3" t="e">
        <v>#N/A</v>
      </c>
      <c r="U2702" s="3" t="e">
        <v>#N/A</v>
      </c>
      <c r="V2702" t="e">
        <v>#N/A</v>
      </c>
      <c r="W2702" t="e">
        <v>#N/A</v>
      </c>
      <c r="X2702" t="e">
        <v>#N/A</v>
      </c>
      <c r="Y2702" s="3" t="e">
        <v>#N/A</v>
      </c>
      <c r="Z2702" s="8" t="e">
        <v>#N/A</v>
      </c>
      <c r="AA2702" s="30" t="e">
        <v>#N/A</v>
      </c>
      <c r="AB2702" t="e">
        <v>#N/A</v>
      </c>
      <c r="AC2702" t="e">
        <v>#N/A</v>
      </c>
      <c r="AD2702" t="e">
        <v>#N/A</v>
      </c>
      <c r="AE2702" t="e">
        <v>#N/A</v>
      </c>
      <c r="AF2702" t="e">
        <v>#N/A</v>
      </c>
    </row>
    <row r="2703" spans="1:32" x14ac:dyDescent="0.25">
      <c r="A2703" t="e">
        <v>#N/A</v>
      </c>
      <c r="B2703" s="33" t="e">
        <v>#N/A</v>
      </c>
      <c r="C2703" t="e">
        <v>#N/A</v>
      </c>
      <c r="D2703" t="e">
        <v>#N/A</v>
      </c>
      <c r="E2703" s="69" t="e">
        <v>#N/A</v>
      </c>
      <c r="F2703" s="3" t="e">
        <v>#N/A</v>
      </c>
      <c r="G2703" s="3" t="e">
        <v>#N/A</v>
      </c>
      <c r="H2703" s="3" t="e">
        <v>#N/A</v>
      </c>
      <c r="I2703" s="80" t="e">
        <v>#N/A</v>
      </c>
      <c r="J2703" s="80" t="e">
        <v>#N/A</v>
      </c>
      <c r="K2703" s="85" t="e">
        <v>#N/A</v>
      </c>
      <c r="L2703" s="9" t="e">
        <v>#N/A</v>
      </c>
      <c r="M2703" s="93" t="e">
        <v>#N/A</v>
      </c>
      <c r="N2703" s="8" t="e">
        <v>#N/A</v>
      </c>
      <c r="O2703" t="e">
        <v>#N/A</v>
      </c>
      <c r="P2703" t="e">
        <v>#N/A</v>
      </c>
      <c r="Q2703" t="e">
        <v>#N/A</v>
      </c>
      <c r="R2703" s="2" t="e">
        <v>#N/A</v>
      </c>
      <c r="S2703" t="e">
        <v>#N/A</v>
      </c>
      <c r="T2703" s="3" t="e">
        <v>#N/A</v>
      </c>
      <c r="U2703" s="3" t="e">
        <v>#N/A</v>
      </c>
      <c r="V2703" t="e">
        <v>#N/A</v>
      </c>
      <c r="W2703" t="e">
        <v>#N/A</v>
      </c>
      <c r="X2703" t="e">
        <v>#N/A</v>
      </c>
      <c r="Y2703" s="3" t="e">
        <v>#N/A</v>
      </c>
      <c r="Z2703" s="8" t="e">
        <v>#N/A</v>
      </c>
      <c r="AA2703" s="30" t="e">
        <v>#N/A</v>
      </c>
      <c r="AB2703" t="e">
        <v>#N/A</v>
      </c>
      <c r="AC2703" t="e">
        <v>#N/A</v>
      </c>
      <c r="AD2703" t="e">
        <v>#N/A</v>
      </c>
      <c r="AE2703" t="e">
        <v>#N/A</v>
      </c>
      <c r="AF2703" t="e">
        <v>#N/A</v>
      </c>
    </row>
    <row r="2704" spans="1:32" x14ac:dyDescent="0.25">
      <c r="A2704" t="e">
        <v>#N/A</v>
      </c>
      <c r="B2704" s="33" t="e">
        <v>#N/A</v>
      </c>
      <c r="C2704" t="e">
        <v>#N/A</v>
      </c>
      <c r="D2704" t="e">
        <v>#N/A</v>
      </c>
      <c r="E2704" s="69" t="e">
        <v>#N/A</v>
      </c>
      <c r="F2704" s="3" t="e">
        <v>#N/A</v>
      </c>
      <c r="G2704" s="3" t="e">
        <v>#N/A</v>
      </c>
      <c r="H2704" s="3" t="e">
        <v>#N/A</v>
      </c>
      <c r="I2704" s="80" t="e">
        <v>#N/A</v>
      </c>
      <c r="J2704" s="80" t="e">
        <v>#N/A</v>
      </c>
      <c r="K2704" s="85" t="e">
        <v>#N/A</v>
      </c>
      <c r="L2704" s="9" t="e">
        <v>#N/A</v>
      </c>
      <c r="M2704" s="93" t="e">
        <v>#N/A</v>
      </c>
      <c r="N2704" s="8" t="e">
        <v>#N/A</v>
      </c>
      <c r="O2704" t="e">
        <v>#N/A</v>
      </c>
      <c r="P2704" t="e">
        <v>#N/A</v>
      </c>
      <c r="Q2704" t="e">
        <v>#N/A</v>
      </c>
      <c r="R2704" s="2" t="e">
        <v>#N/A</v>
      </c>
      <c r="S2704" t="e">
        <v>#N/A</v>
      </c>
      <c r="T2704" s="3" t="e">
        <v>#N/A</v>
      </c>
      <c r="U2704" s="3" t="e">
        <v>#N/A</v>
      </c>
      <c r="V2704" t="e">
        <v>#N/A</v>
      </c>
      <c r="W2704" t="e">
        <v>#N/A</v>
      </c>
      <c r="X2704" t="e">
        <v>#N/A</v>
      </c>
      <c r="Y2704" s="3" t="e">
        <v>#N/A</v>
      </c>
      <c r="Z2704" s="8" t="e">
        <v>#N/A</v>
      </c>
      <c r="AA2704" s="30" t="e">
        <v>#N/A</v>
      </c>
      <c r="AB2704" t="e">
        <v>#N/A</v>
      </c>
      <c r="AC2704" t="e">
        <v>#N/A</v>
      </c>
      <c r="AD2704" t="e">
        <v>#N/A</v>
      </c>
      <c r="AE2704" t="e">
        <v>#N/A</v>
      </c>
      <c r="AF2704" t="e">
        <v>#N/A</v>
      </c>
    </row>
    <row r="2705" spans="1:32" x14ac:dyDescent="0.25">
      <c r="A2705" t="e">
        <v>#N/A</v>
      </c>
      <c r="B2705" s="33" t="e">
        <v>#N/A</v>
      </c>
      <c r="C2705" t="e">
        <v>#N/A</v>
      </c>
      <c r="D2705" t="e">
        <v>#N/A</v>
      </c>
      <c r="E2705" s="69" t="e">
        <v>#N/A</v>
      </c>
      <c r="F2705" s="3" t="e">
        <v>#N/A</v>
      </c>
      <c r="G2705" s="3" t="e">
        <v>#N/A</v>
      </c>
      <c r="H2705" s="3" t="e">
        <v>#N/A</v>
      </c>
      <c r="I2705" s="80" t="e">
        <v>#N/A</v>
      </c>
      <c r="J2705" s="80" t="e">
        <v>#N/A</v>
      </c>
      <c r="K2705" s="85" t="e">
        <v>#N/A</v>
      </c>
      <c r="L2705" s="9" t="e">
        <v>#N/A</v>
      </c>
      <c r="M2705" s="93" t="e">
        <v>#N/A</v>
      </c>
      <c r="N2705" s="8" t="e">
        <v>#N/A</v>
      </c>
      <c r="O2705" t="e">
        <v>#N/A</v>
      </c>
      <c r="P2705" t="e">
        <v>#N/A</v>
      </c>
      <c r="Q2705" t="e">
        <v>#N/A</v>
      </c>
      <c r="R2705" s="2" t="e">
        <v>#N/A</v>
      </c>
      <c r="S2705" t="e">
        <v>#N/A</v>
      </c>
      <c r="T2705" s="3" t="e">
        <v>#N/A</v>
      </c>
      <c r="U2705" s="3" t="e">
        <v>#N/A</v>
      </c>
      <c r="V2705" t="e">
        <v>#N/A</v>
      </c>
      <c r="W2705" t="e">
        <v>#N/A</v>
      </c>
      <c r="X2705" t="e">
        <v>#N/A</v>
      </c>
      <c r="Y2705" s="3" t="e">
        <v>#N/A</v>
      </c>
      <c r="Z2705" s="8" t="e">
        <v>#N/A</v>
      </c>
      <c r="AA2705" s="30" t="e">
        <v>#N/A</v>
      </c>
      <c r="AB2705" t="e">
        <v>#N/A</v>
      </c>
      <c r="AC2705" t="e">
        <v>#N/A</v>
      </c>
      <c r="AD2705" t="e">
        <v>#N/A</v>
      </c>
      <c r="AE2705" t="e">
        <v>#N/A</v>
      </c>
      <c r="AF2705" t="e">
        <v>#N/A</v>
      </c>
    </row>
    <row r="2706" spans="1:32" x14ac:dyDescent="0.25">
      <c r="A2706" t="e">
        <v>#N/A</v>
      </c>
      <c r="B2706" s="33" t="e">
        <v>#N/A</v>
      </c>
      <c r="C2706" t="e">
        <v>#N/A</v>
      </c>
      <c r="D2706" t="e">
        <v>#N/A</v>
      </c>
      <c r="E2706" s="69" t="e">
        <v>#N/A</v>
      </c>
      <c r="F2706" s="3" t="e">
        <v>#N/A</v>
      </c>
      <c r="G2706" s="3" t="e">
        <v>#N/A</v>
      </c>
      <c r="H2706" s="3" t="e">
        <v>#N/A</v>
      </c>
      <c r="I2706" s="80" t="e">
        <v>#N/A</v>
      </c>
      <c r="J2706" s="80" t="e">
        <v>#N/A</v>
      </c>
      <c r="K2706" s="85" t="e">
        <v>#N/A</v>
      </c>
      <c r="L2706" s="9" t="e">
        <v>#N/A</v>
      </c>
      <c r="M2706" s="93" t="e">
        <v>#N/A</v>
      </c>
      <c r="N2706" s="8" t="e">
        <v>#N/A</v>
      </c>
      <c r="O2706" t="e">
        <v>#N/A</v>
      </c>
      <c r="P2706" t="e">
        <v>#N/A</v>
      </c>
      <c r="Q2706" t="e">
        <v>#N/A</v>
      </c>
      <c r="R2706" s="2" t="e">
        <v>#N/A</v>
      </c>
      <c r="S2706" t="e">
        <v>#N/A</v>
      </c>
      <c r="T2706" s="3" t="e">
        <v>#N/A</v>
      </c>
      <c r="U2706" s="3" t="e">
        <v>#N/A</v>
      </c>
      <c r="V2706" t="e">
        <v>#N/A</v>
      </c>
      <c r="W2706" t="e">
        <v>#N/A</v>
      </c>
      <c r="X2706" t="e">
        <v>#N/A</v>
      </c>
      <c r="Y2706" s="3" t="e">
        <v>#N/A</v>
      </c>
      <c r="Z2706" s="8" t="e">
        <v>#N/A</v>
      </c>
      <c r="AA2706" s="30" t="e">
        <v>#N/A</v>
      </c>
      <c r="AB2706" t="e">
        <v>#N/A</v>
      </c>
      <c r="AC2706" t="e">
        <v>#N/A</v>
      </c>
      <c r="AD2706" t="e">
        <v>#N/A</v>
      </c>
      <c r="AE2706" t="e">
        <v>#N/A</v>
      </c>
      <c r="AF2706" t="e">
        <v>#N/A</v>
      </c>
    </row>
    <row r="2707" spans="1:32" x14ac:dyDescent="0.25">
      <c r="A2707" t="e">
        <v>#N/A</v>
      </c>
      <c r="B2707" s="33" t="e">
        <v>#N/A</v>
      </c>
      <c r="C2707" t="e">
        <v>#N/A</v>
      </c>
      <c r="D2707" t="e">
        <v>#N/A</v>
      </c>
      <c r="E2707" s="69" t="e">
        <v>#N/A</v>
      </c>
      <c r="F2707" s="3" t="e">
        <v>#N/A</v>
      </c>
      <c r="G2707" s="3" t="e">
        <v>#N/A</v>
      </c>
      <c r="H2707" s="3" t="e">
        <v>#N/A</v>
      </c>
      <c r="I2707" s="80" t="e">
        <v>#N/A</v>
      </c>
      <c r="J2707" s="80" t="e">
        <v>#N/A</v>
      </c>
      <c r="K2707" s="85" t="e">
        <v>#N/A</v>
      </c>
      <c r="L2707" s="9" t="e">
        <v>#N/A</v>
      </c>
      <c r="M2707" s="93" t="e">
        <v>#N/A</v>
      </c>
      <c r="N2707" s="8" t="e">
        <v>#N/A</v>
      </c>
      <c r="O2707" t="e">
        <v>#N/A</v>
      </c>
      <c r="P2707" t="e">
        <v>#N/A</v>
      </c>
      <c r="Q2707" t="e">
        <v>#N/A</v>
      </c>
      <c r="R2707" s="2" t="e">
        <v>#N/A</v>
      </c>
      <c r="S2707" t="e">
        <v>#N/A</v>
      </c>
      <c r="T2707" s="3" t="e">
        <v>#N/A</v>
      </c>
      <c r="U2707" s="3" t="e">
        <v>#N/A</v>
      </c>
      <c r="V2707" t="e">
        <v>#N/A</v>
      </c>
      <c r="W2707" t="e">
        <v>#N/A</v>
      </c>
      <c r="X2707" t="e">
        <v>#N/A</v>
      </c>
      <c r="Y2707" s="3" t="e">
        <v>#N/A</v>
      </c>
      <c r="Z2707" s="8" t="e">
        <v>#N/A</v>
      </c>
      <c r="AA2707" s="30" t="e">
        <v>#N/A</v>
      </c>
      <c r="AB2707" t="e">
        <v>#N/A</v>
      </c>
      <c r="AC2707" t="e">
        <v>#N/A</v>
      </c>
      <c r="AD2707" t="e">
        <v>#N/A</v>
      </c>
      <c r="AE2707" t="e">
        <v>#N/A</v>
      </c>
      <c r="AF2707" t="e">
        <v>#N/A</v>
      </c>
    </row>
    <row r="2708" spans="1:32" x14ac:dyDescent="0.25">
      <c r="A2708" t="e">
        <v>#N/A</v>
      </c>
      <c r="B2708" s="33" t="e">
        <v>#N/A</v>
      </c>
      <c r="C2708" t="e">
        <v>#N/A</v>
      </c>
      <c r="D2708" t="e">
        <v>#N/A</v>
      </c>
      <c r="E2708" s="69" t="e">
        <v>#N/A</v>
      </c>
      <c r="F2708" s="3" t="e">
        <v>#N/A</v>
      </c>
      <c r="G2708" s="3" t="e">
        <v>#N/A</v>
      </c>
      <c r="H2708" s="3" t="e">
        <v>#N/A</v>
      </c>
      <c r="I2708" s="80" t="e">
        <v>#N/A</v>
      </c>
      <c r="J2708" s="80" t="e">
        <v>#N/A</v>
      </c>
      <c r="K2708" s="85" t="e">
        <v>#N/A</v>
      </c>
      <c r="L2708" s="9" t="e">
        <v>#N/A</v>
      </c>
      <c r="M2708" s="93" t="e">
        <v>#N/A</v>
      </c>
      <c r="N2708" s="8" t="e">
        <v>#N/A</v>
      </c>
      <c r="O2708" t="e">
        <v>#N/A</v>
      </c>
      <c r="P2708" t="e">
        <v>#N/A</v>
      </c>
      <c r="Q2708" t="e">
        <v>#N/A</v>
      </c>
      <c r="R2708" s="2" t="e">
        <v>#N/A</v>
      </c>
      <c r="S2708" t="e">
        <v>#N/A</v>
      </c>
      <c r="T2708" s="3" t="e">
        <v>#N/A</v>
      </c>
      <c r="U2708" s="3" t="e">
        <v>#N/A</v>
      </c>
      <c r="V2708" t="e">
        <v>#N/A</v>
      </c>
      <c r="W2708" t="e">
        <v>#N/A</v>
      </c>
      <c r="X2708" t="e">
        <v>#N/A</v>
      </c>
      <c r="Y2708" s="3" t="e">
        <v>#N/A</v>
      </c>
      <c r="Z2708" s="8" t="e">
        <v>#N/A</v>
      </c>
      <c r="AA2708" s="30" t="e">
        <v>#N/A</v>
      </c>
      <c r="AB2708" t="e">
        <v>#N/A</v>
      </c>
      <c r="AC2708" t="e">
        <v>#N/A</v>
      </c>
      <c r="AD2708" t="e">
        <v>#N/A</v>
      </c>
      <c r="AE2708" t="e">
        <v>#N/A</v>
      </c>
      <c r="AF2708" t="e">
        <v>#N/A</v>
      </c>
    </row>
    <row r="2709" spans="1:32" x14ac:dyDescent="0.25">
      <c r="A2709" t="e">
        <v>#N/A</v>
      </c>
      <c r="B2709" s="33" t="e">
        <v>#N/A</v>
      </c>
      <c r="C2709" t="e">
        <v>#N/A</v>
      </c>
      <c r="D2709" t="e">
        <v>#N/A</v>
      </c>
      <c r="E2709" s="69" t="e">
        <v>#N/A</v>
      </c>
      <c r="F2709" s="3" t="e">
        <v>#N/A</v>
      </c>
      <c r="G2709" s="3" t="e">
        <v>#N/A</v>
      </c>
      <c r="H2709" s="3" t="e">
        <v>#N/A</v>
      </c>
      <c r="I2709" s="80" t="e">
        <v>#N/A</v>
      </c>
      <c r="J2709" s="80" t="e">
        <v>#N/A</v>
      </c>
      <c r="K2709" s="85" t="e">
        <v>#N/A</v>
      </c>
      <c r="L2709" s="9" t="e">
        <v>#N/A</v>
      </c>
      <c r="M2709" s="93" t="e">
        <v>#N/A</v>
      </c>
      <c r="N2709" s="8" t="e">
        <v>#N/A</v>
      </c>
      <c r="O2709" t="e">
        <v>#N/A</v>
      </c>
      <c r="P2709" t="e">
        <v>#N/A</v>
      </c>
      <c r="Q2709" t="e">
        <v>#N/A</v>
      </c>
      <c r="R2709" s="2" t="e">
        <v>#N/A</v>
      </c>
      <c r="S2709" t="e">
        <v>#N/A</v>
      </c>
      <c r="T2709" s="3" t="e">
        <v>#N/A</v>
      </c>
      <c r="U2709" s="3" t="e">
        <v>#N/A</v>
      </c>
      <c r="V2709" t="e">
        <v>#N/A</v>
      </c>
      <c r="W2709" t="e">
        <v>#N/A</v>
      </c>
      <c r="X2709" t="e">
        <v>#N/A</v>
      </c>
      <c r="Y2709" s="3" t="e">
        <v>#N/A</v>
      </c>
      <c r="Z2709" s="8" t="e">
        <v>#N/A</v>
      </c>
      <c r="AA2709" s="30" t="e">
        <v>#N/A</v>
      </c>
      <c r="AB2709" t="e">
        <v>#N/A</v>
      </c>
      <c r="AC2709" t="e">
        <v>#N/A</v>
      </c>
      <c r="AD2709" t="e">
        <v>#N/A</v>
      </c>
      <c r="AE2709" t="e">
        <v>#N/A</v>
      </c>
      <c r="AF2709" t="e">
        <v>#N/A</v>
      </c>
    </row>
    <row r="2710" spans="1:32" x14ac:dyDescent="0.25">
      <c r="A2710" t="e">
        <v>#N/A</v>
      </c>
      <c r="B2710" s="33" t="e">
        <v>#N/A</v>
      </c>
      <c r="C2710" t="e">
        <v>#N/A</v>
      </c>
      <c r="D2710" t="e">
        <v>#N/A</v>
      </c>
      <c r="E2710" s="69" t="e">
        <v>#N/A</v>
      </c>
      <c r="F2710" s="3" t="e">
        <v>#N/A</v>
      </c>
      <c r="G2710" s="3" t="e">
        <v>#N/A</v>
      </c>
      <c r="H2710" s="3" t="e">
        <v>#N/A</v>
      </c>
      <c r="I2710" s="80" t="e">
        <v>#N/A</v>
      </c>
      <c r="J2710" s="80" t="e">
        <v>#N/A</v>
      </c>
      <c r="K2710" s="85" t="e">
        <v>#N/A</v>
      </c>
      <c r="L2710" s="9" t="e">
        <v>#N/A</v>
      </c>
      <c r="M2710" s="93" t="e">
        <v>#N/A</v>
      </c>
      <c r="N2710" s="8" t="e">
        <v>#N/A</v>
      </c>
      <c r="O2710" t="e">
        <v>#N/A</v>
      </c>
      <c r="P2710" t="e">
        <v>#N/A</v>
      </c>
      <c r="Q2710" t="e">
        <v>#N/A</v>
      </c>
      <c r="R2710" s="2" t="e">
        <v>#N/A</v>
      </c>
      <c r="S2710" t="e">
        <v>#N/A</v>
      </c>
      <c r="T2710" s="3" t="e">
        <v>#N/A</v>
      </c>
      <c r="U2710" s="3" t="e">
        <v>#N/A</v>
      </c>
      <c r="V2710" t="e">
        <v>#N/A</v>
      </c>
      <c r="W2710" t="e">
        <v>#N/A</v>
      </c>
      <c r="X2710" t="e">
        <v>#N/A</v>
      </c>
      <c r="Y2710" s="3" t="e">
        <v>#N/A</v>
      </c>
      <c r="Z2710" s="8" t="e">
        <v>#N/A</v>
      </c>
      <c r="AA2710" s="30" t="e">
        <v>#N/A</v>
      </c>
      <c r="AB2710" t="e">
        <v>#N/A</v>
      </c>
      <c r="AC2710" t="e">
        <v>#N/A</v>
      </c>
      <c r="AD2710" t="e">
        <v>#N/A</v>
      </c>
      <c r="AE2710" t="e">
        <v>#N/A</v>
      </c>
      <c r="AF2710" t="e">
        <v>#N/A</v>
      </c>
    </row>
    <row r="2711" spans="1:32" x14ac:dyDescent="0.25">
      <c r="A2711" t="e">
        <v>#N/A</v>
      </c>
      <c r="B2711" s="33" t="e">
        <v>#N/A</v>
      </c>
      <c r="C2711" t="e">
        <v>#N/A</v>
      </c>
      <c r="D2711" t="e">
        <v>#N/A</v>
      </c>
      <c r="E2711" s="69" t="e">
        <v>#N/A</v>
      </c>
      <c r="F2711" s="3" t="e">
        <v>#N/A</v>
      </c>
      <c r="G2711" s="3" t="e">
        <v>#N/A</v>
      </c>
      <c r="H2711" s="3" t="e">
        <v>#N/A</v>
      </c>
      <c r="I2711" s="80" t="e">
        <v>#N/A</v>
      </c>
      <c r="J2711" s="80" t="e">
        <v>#N/A</v>
      </c>
      <c r="K2711" s="85" t="e">
        <v>#N/A</v>
      </c>
      <c r="L2711" s="9" t="e">
        <v>#N/A</v>
      </c>
      <c r="M2711" s="93" t="e">
        <v>#N/A</v>
      </c>
      <c r="N2711" s="8" t="e">
        <v>#N/A</v>
      </c>
      <c r="O2711" t="e">
        <v>#N/A</v>
      </c>
      <c r="P2711" t="e">
        <v>#N/A</v>
      </c>
      <c r="Q2711" t="e">
        <v>#N/A</v>
      </c>
      <c r="R2711" s="2" t="e">
        <v>#N/A</v>
      </c>
      <c r="S2711" t="e">
        <v>#N/A</v>
      </c>
      <c r="T2711" s="3" t="e">
        <v>#N/A</v>
      </c>
      <c r="U2711" s="3" t="e">
        <v>#N/A</v>
      </c>
      <c r="V2711" t="e">
        <v>#N/A</v>
      </c>
      <c r="W2711" t="e">
        <v>#N/A</v>
      </c>
      <c r="X2711" t="e">
        <v>#N/A</v>
      </c>
      <c r="Y2711" s="3" t="e">
        <v>#N/A</v>
      </c>
      <c r="Z2711" s="8" t="e">
        <v>#N/A</v>
      </c>
      <c r="AA2711" s="30" t="e">
        <v>#N/A</v>
      </c>
      <c r="AB2711" t="e">
        <v>#N/A</v>
      </c>
      <c r="AC2711" t="e">
        <v>#N/A</v>
      </c>
      <c r="AD2711" t="e">
        <v>#N/A</v>
      </c>
      <c r="AE2711" t="e">
        <v>#N/A</v>
      </c>
      <c r="AF2711" t="e">
        <v>#N/A</v>
      </c>
    </row>
    <row r="2712" spans="1:32" x14ac:dyDescent="0.25">
      <c r="A2712" t="e">
        <v>#N/A</v>
      </c>
      <c r="B2712" s="33" t="e">
        <v>#N/A</v>
      </c>
      <c r="C2712" t="e">
        <v>#N/A</v>
      </c>
      <c r="D2712" t="e">
        <v>#N/A</v>
      </c>
      <c r="E2712" s="69" t="e">
        <v>#N/A</v>
      </c>
      <c r="F2712" s="3" t="e">
        <v>#N/A</v>
      </c>
      <c r="G2712" s="3" t="e">
        <v>#N/A</v>
      </c>
      <c r="H2712" s="3" t="e">
        <v>#N/A</v>
      </c>
      <c r="I2712" s="80" t="e">
        <v>#N/A</v>
      </c>
      <c r="J2712" s="80" t="e">
        <v>#N/A</v>
      </c>
      <c r="K2712" s="85" t="e">
        <v>#N/A</v>
      </c>
      <c r="L2712" s="9" t="e">
        <v>#N/A</v>
      </c>
      <c r="M2712" s="93" t="e">
        <v>#N/A</v>
      </c>
      <c r="N2712" s="8" t="e">
        <v>#N/A</v>
      </c>
      <c r="O2712" t="e">
        <v>#N/A</v>
      </c>
      <c r="P2712" t="e">
        <v>#N/A</v>
      </c>
      <c r="Q2712" t="e">
        <v>#N/A</v>
      </c>
      <c r="R2712" s="2" t="e">
        <v>#N/A</v>
      </c>
      <c r="S2712" t="e">
        <v>#N/A</v>
      </c>
      <c r="T2712" s="3" t="e">
        <v>#N/A</v>
      </c>
      <c r="U2712" s="3" t="e">
        <v>#N/A</v>
      </c>
      <c r="V2712" t="e">
        <v>#N/A</v>
      </c>
      <c r="W2712" t="e">
        <v>#N/A</v>
      </c>
      <c r="X2712" t="e">
        <v>#N/A</v>
      </c>
      <c r="Y2712" s="3" t="e">
        <v>#N/A</v>
      </c>
      <c r="Z2712" s="8" t="e">
        <v>#N/A</v>
      </c>
      <c r="AA2712" s="30" t="e">
        <v>#N/A</v>
      </c>
      <c r="AB2712" t="e">
        <v>#N/A</v>
      </c>
      <c r="AC2712" t="e">
        <v>#N/A</v>
      </c>
      <c r="AD2712" t="e">
        <v>#N/A</v>
      </c>
      <c r="AE2712" t="e">
        <v>#N/A</v>
      </c>
      <c r="AF2712" t="e">
        <v>#N/A</v>
      </c>
    </row>
    <row r="2713" spans="1:32" x14ac:dyDescent="0.25">
      <c r="A2713" t="e">
        <v>#N/A</v>
      </c>
      <c r="B2713" s="33" t="e">
        <v>#N/A</v>
      </c>
      <c r="C2713" t="e">
        <v>#N/A</v>
      </c>
      <c r="D2713" t="e">
        <v>#N/A</v>
      </c>
      <c r="E2713" s="69" t="e">
        <v>#N/A</v>
      </c>
      <c r="F2713" s="3" t="e">
        <v>#N/A</v>
      </c>
      <c r="G2713" s="3" t="e">
        <v>#N/A</v>
      </c>
      <c r="H2713" s="3" t="e">
        <v>#N/A</v>
      </c>
      <c r="I2713" s="80" t="e">
        <v>#N/A</v>
      </c>
      <c r="J2713" s="80" t="e">
        <v>#N/A</v>
      </c>
      <c r="K2713" s="85" t="e">
        <v>#N/A</v>
      </c>
      <c r="L2713" s="9" t="e">
        <v>#N/A</v>
      </c>
      <c r="M2713" s="93" t="e">
        <v>#N/A</v>
      </c>
      <c r="N2713" s="8" t="e">
        <v>#N/A</v>
      </c>
      <c r="O2713" t="e">
        <v>#N/A</v>
      </c>
      <c r="P2713" t="e">
        <v>#N/A</v>
      </c>
      <c r="Q2713" t="e">
        <v>#N/A</v>
      </c>
      <c r="R2713" s="2" t="e">
        <v>#N/A</v>
      </c>
      <c r="S2713" t="e">
        <v>#N/A</v>
      </c>
      <c r="T2713" s="3" t="e">
        <v>#N/A</v>
      </c>
      <c r="U2713" s="3" t="e">
        <v>#N/A</v>
      </c>
      <c r="V2713" t="e">
        <v>#N/A</v>
      </c>
      <c r="W2713" t="e">
        <v>#N/A</v>
      </c>
      <c r="X2713" t="e">
        <v>#N/A</v>
      </c>
      <c r="Y2713" s="3" t="e">
        <v>#N/A</v>
      </c>
      <c r="Z2713" s="8" t="e">
        <v>#N/A</v>
      </c>
      <c r="AA2713" s="30" t="e">
        <v>#N/A</v>
      </c>
      <c r="AB2713" t="e">
        <v>#N/A</v>
      </c>
      <c r="AC2713" t="e">
        <v>#N/A</v>
      </c>
      <c r="AD2713" t="e">
        <v>#N/A</v>
      </c>
      <c r="AE2713" t="e">
        <v>#N/A</v>
      </c>
      <c r="AF2713" t="e">
        <v>#N/A</v>
      </c>
    </row>
    <row r="2714" spans="1:32" x14ac:dyDescent="0.25">
      <c r="A2714" t="e">
        <v>#N/A</v>
      </c>
      <c r="B2714" s="33" t="e">
        <v>#N/A</v>
      </c>
      <c r="C2714" t="e">
        <v>#N/A</v>
      </c>
      <c r="D2714" t="e">
        <v>#N/A</v>
      </c>
      <c r="E2714" s="69" t="e">
        <v>#N/A</v>
      </c>
      <c r="F2714" s="3" t="e">
        <v>#N/A</v>
      </c>
      <c r="G2714" s="3" t="e">
        <v>#N/A</v>
      </c>
      <c r="H2714" s="3" t="e">
        <v>#N/A</v>
      </c>
      <c r="I2714" s="80" t="e">
        <v>#N/A</v>
      </c>
      <c r="J2714" s="80" t="e">
        <v>#N/A</v>
      </c>
      <c r="K2714" s="85" t="e">
        <v>#N/A</v>
      </c>
      <c r="L2714" s="9" t="e">
        <v>#N/A</v>
      </c>
      <c r="M2714" s="93" t="e">
        <v>#N/A</v>
      </c>
      <c r="N2714" s="8" t="e">
        <v>#N/A</v>
      </c>
      <c r="O2714" t="e">
        <v>#N/A</v>
      </c>
      <c r="P2714" t="e">
        <v>#N/A</v>
      </c>
      <c r="Q2714" t="e">
        <v>#N/A</v>
      </c>
      <c r="R2714" s="2" t="e">
        <v>#N/A</v>
      </c>
      <c r="S2714" t="e">
        <v>#N/A</v>
      </c>
      <c r="T2714" s="3" t="e">
        <v>#N/A</v>
      </c>
      <c r="U2714" s="3" t="e">
        <v>#N/A</v>
      </c>
      <c r="V2714" t="e">
        <v>#N/A</v>
      </c>
      <c r="W2714" t="e">
        <v>#N/A</v>
      </c>
      <c r="X2714" t="e">
        <v>#N/A</v>
      </c>
      <c r="Y2714" s="3" t="e">
        <v>#N/A</v>
      </c>
      <c r="Z2714" s="8" t="e">
        <v>#N/A</v>
      </c>
      <c r="AA2714" s="30" t="e">
        <v>#N/A</v>
      </c>
      <c r="AB2714" t="e">
        <v>#N/A</v>
      </c>
      <c r="AC2714" t="e">
        <v>#N/A</v>
      </c>
      <c r="AD2714" t="e">
        <v>#N/A</v>
      </c>
      <c r="AE2714" t="e">
        <v>#N/A</v>
      </c>
      <c r="AF2714" t="e">
        <v>#N/A</v>
      </c>
    </row>
    <row r="2715" spans="1:32" x14ac:dyDescent="0.25">
      <c r="A2715" t="e">
        <v>#N/A</v>
      </c>
      <c r="B2715" s="33" t="e">
        <v>#N/A</v>
      </c>
      <c r="C2715" t="e">
        <v>#N/A</v>
      </c>
      <c r="D2715" t="e">
        <v>#N/A</v>
      </c>
      <c r="E2715" s="69" t="e">
        <v>#N/A</v>
      </c>
      <c r="F2715" s="3" t="e">
        <v>#N/A</v>
      </c>
      <c r="G2715" s="3" t="e">
        <v>#N/A</v>
      </c>
      <c r="H2715" s="3" t="e">
        <v>#N/A</v>
      </c>
      <c r="I2715" s="80" t="e">
        <v>#N/A</v>
      </c>
      <c r="J2715" s="80" t="e">
        <v>#N/A</v>
      </c>
      <c r="K2715" s="85" t="e">
        <v>#N/A</v>
      </c>
      <c r="L2715" s="9" t="e">
        <v>#N/A</v>
      </c>
      <c r="M2715" s="93" t="e">
        <v>#N/A</v>
      </c>
      <c r="N2715" s="8" t="e">
        <v>#N/A</v>
      </c>
      <c r="O2715" t="e">
        <v>#N/A</v>
      </c>
      <c r="P2715" t="e">
        <v>#N/A</v>
      </c>
      <c r="Q2715" t="e">
        <v>#N/A</v>
      </c>
      <c r="R2715" s="2" t="e">
        <v>#N/A</v>
      </c>
      <c r="S2715" t="e">
        <v>#N/A</v>
      </c>
      <c r="T2715" s="3" t="e">
        <v>#N/A</v>
      </c>
      <c r="U2715" s="3" t="e">
        <v>#N/A</v>
      </c>
      <c r="V2715" t="e">
        <v>#N/A</v>
      </c>
      <c r="W2715" t="e">
        <v>#N/A</v>
      </c>
      <c r="X2715" t="e">
        <v>#N/A</v>
      </c>
      <c r="Y2715" s="3" t="e">
        <v>#N/A</v>
      </c>
      <c r="Z2715" s="8" t="e">
        <v>#N/A</v>
      </c>
      <c r="AA2715" s="30" t="e">
        <v>#N/A</v>
      </c>
      <c r="AB2715" t="e">
        <v>#N/A</v>
      </c>
      <c r="AC2715" t="e">
        <v>#N/A</v>
      </c>
      <c r="AD2715" t="e">
        <v>#N/A</v>
      </c>
      <c r="AE2715" t="e">
        <v>#N/A</v>
      </c>
      <c r="AF2715" t="e">
        <v>#N/A</v>
      </c>
    </row>
    <row r="2716" spans="1:32" x14ac:dyDescent="0.25">
      <c r="A2716" t="e">
        <v>#N/A</v>
      </c>
      <c r="B2716" s="33" t="e">
        <v>#N/A</v>
      </c>
      <c r="C2716" t="e">
        <v>#N/A</v>
      </c>
      <c r="D2716" t="e">
        <v>#N/A</v>
      </c>
      <c r="E2716" s="69" t="e">
        <v>#N/A</v>
      </c>
      <c r="F2716" s="3" t="e">
        <v>#N/A</v>
      </c>
      <c r="G2716" s="3" t="e">
        <v>#N/A</v>
      </c>
      <c r="H2716" s="3" t="e">
        <v>#N/A</v>
      </c>
      <c r="I2716" s="80" t="e">
        <v>#N/A</v>
      </c>
      <c r="J2716" s="80" t="e">
        <v>#N/A</v>
      </c>
      <c r="K2716" s="85" t="e">
        <v>#N/A</v>
      </c>
      <c r="L2716" s="9" t="e">
        <v>#N/A</v>
      </c>
      <c r="M2716" s="93" t="e">
        <v>#N/A</v>
      </c>
      <c r="N2716" s="8" t="e">
        <v>#N/A</v>
      </c>
      <c r="O2716" t="e">
        <v>#N/A</v>
      </c>
      <c r="P2716" t="e">
        <v>#N/A</v>
      </c>
      <c r="Q2716" t="e">
        <v>#N/A</v>
      </c>
      <c r="R2716" s="2" t="e">
        <v>#N/A</v>
      </c>
      <c r="S2716" t="e">
        <v>#N/A</v>
      </c>
      <c r="T2716" s="3" t="e">
        <v>#N/A</v>
      </c>
      <c r="U2716" s="3" t="e">
        <v>#N/A</v>
      </c>
      <c r="V2716" t="e">
        <v>#N/A</v>
      </c>
      <c r="W2716" t="e">
        <v>#N/A</v>
      </c>
      <c r="X2716" t="e">
        <v>#N/A</v>
      </c>
      <c r="Y2716" s="3" t="e">
        <v>#N/A</v>
      </c>
      <c r="Z2716" s="8" t="e">
        <v>#N/A</v>
      </c>
      <c r="AA2716" s="30" t="e">
        <v>#N/A</v>
      </c>
      <c r="AB2716" t="e">
        <v>#N/A</v>
      </c>
      <c r="AC2716" t="e">
        <v>#N/A</v>
      </c>
      <c r="AD2716" t="e">
        <v>#N/A</v>
      </c>
      <c r="AE2716" t="e">
        <v>#N/A</v>
      </c>
      <c r="AF2716" t="e">
        <v>#N/A</v>
      </c>
    </row>
    <row r="2717" spans="1:32" x14ac:dyDescent="0.25">
      <c r="A2717" t="e">
        <v>#N/A</v>
      </c>
      <c r="B2717" s="33" t="e">
        <v>#N/A</v>
      </c>
      <c r="C2717" t="e">
        <v>#N/A</v>
      </c>
      <c r="D2717" t="e">
        <v>#N/A</v>
      </c>
      <c r="E2717" s="69" t="e">
        <v>#N/A</v>
      </c>
      <c r="F2717" s="3" t="e">
        <v>#N/A</v>
      </c>
      <c r="G2717" s="3" t="e">
        <v>#N/A</v>
      </c>
      <c r="H2717" s="3" t="e">
        <v>#N/A</v>
      </c>
      <c r="I2717" s="80" t="e">
        <v>#N/A</v>
      </c>
      <c r="J2717" s="80" t="e">
        <v>#N/A</v>
      </c>
      <c r="K2717" s="85" t="e">
        <v>#N/A</v>
      </c>
      <c r="L2717" s="9" t="e">
        <v>#N/A</v>
      </c>
      <c r="M2717" s="93" t="e">
        <v>#N/A</v>
      </c>
      <c r="N2717" s="8" t="e">
        <v>#N/A</v>
      </c>
      <c r="O2717" t="e">
        <v>#N/A</v>
      </c>
      <c r="P2717" t="e">
        <v>#N/A</v>
      </c>
      <c r="Q2717" t="e">
        <v>#N/A</v>
      </c>
      <c r="R2717" s="2" t="e">
        <v>#N/A</v>
      </c>
      <c r="S2717" t="e">
        <v>#N/A</v>
      </c>
      <c r="T2717" s="3" t="e">
        <v>#N/A</v>
      </c>
      <c r="U2717" s="3" t="e">
        <v>#N/A</v>
      </c>
      <c r="V2717" t="e">
        <v>#N/A</v>
      </c>
      <c r="W2717" t="e">
        <v>#N/A</v>
      </c>
      <c r="X2717" t="e">
        <v>#N/A</v>
      </c>
      <c r="Y2717" s="3" t="e">
        <v>#N/A</v>
      </c>
      <c r="Z2717" s="8" t="e">
        <v>#N/A</v>
      </c>
      <c r="AA2717" s="30" t="e">
        <v>#N/A</v>
      </c>
      <c r="AB2717" t="e">
        <v>#N/A</v>
      </c>
      <c r="AC2717" t="e">
        <v>#N/A</v>
      </c>
      <c r="AD2717" t="e">
        <v>#N/A</v>
      </c>
      <c r="AE2717" t="e">
        <v>#N/A</v>
      </c>
      <c r="AF2717" t="e">
        <v>#N/A</v>
      </c>
    </row>
    <row r="2718" spans="1:32" x14ac:dyDescent="0.25">
      <c r="A2718" t="e">
        <v>#N/A</v>
      </c>
      <c r="B2718" s="33" t="e">
        <v>#N/A</v>
      </c>
      <c r="C2718" t="e">
        <v>#N/A</v>
      </c>
      <c r="D2718" t="e">
        <v>#N/A</v>
      </c>
      <c r="E2718" s="69" t="e">
        <v>#N/A</v>
      </c>
      <c r="F2718" s="3" t="e">
        <v>#N/A</v>
      </c>
      <c r="G2718" s="3" t="e">
        <v>#N/A</v>
      </c>
      <c r="H2718" s="3" t="e">
        <v>#N/A</v>
      </c>
      <c r="I2718" s="80" t="e">
        <v>#N/A</v>
      </c>
      <c r="J2718" s="80" t="e">
        <v>#N/A</v>
      </c>
      <c r="K2718" s="85" t="e">
        <v>#N/A</v>
      </c>
      <c r="L2718" s="9" t="e">
        <v>#N/A</v>
      </c>
      <c r="M2718" s="93" t="e">
        <v>#N/A</v>
      </c>
      <c r="N2718" s="8" t="e">
        <v>#N/A</v>
      </c>
      <c r="O2718" t="e">
        <v>#N/A</v>
      </c>
      <c r="P2718" t="e">
        <v>#N/A</v>
      </c>
      <c r="Q2718" t="e">
        <v>#N/A</v>
      </c>
      <c r="R2718" s="2" t="e">
        <v>#N/A</v>
      </c>
      <c r="S2718" t="e">
        <v>#N/A</v>
      </c>
      <c r="T2718" s="3" t="e">
        <v>#N/A</v>
      </c>
      <c r="U2718" s="3" t="e">
        <v>#N/A</v>
      </c>
      <c r="V2718" t="e">
        <v>#N/A</v>
      </c>
      <c r="W2718" t="e">
        <v>#N/A</v>
      </c>
      <c r="X2718" t="e">
        <v>#N/A</v>
      </c>
      <c r="Y2718" s="3" t="e">
        <v>#N/A</v>
      </c>
      <c r="Z2718" s="8" t="e">
        <v>#N/A</v>
      </c>
      <c r="AA2718" s="30" t="e">
        <v>#N/A</v>
      </c>
      <c r="AB2718" t="e">
        <v>#N/A</v>
      </c>
      <c r="AC2718" t="e">
        <v>#N/A</v>
      </c>
      <c r="AD2718" t="e">
        <v>#N/A</v>
      </c>
      <c r="AE2718" t="e">
        <v>#N/A</v>
      </c>
      <c r="AF2718" t="e">
        <v>#N/A</v>
      </c>
    </row>
    <row r="2719" spans="1:32" x14ac:dyDescent="0.25">
      <c r="A2719" t="e">
        <v>#N/A</v>
      </c>
      <c r="B2719" s="33" t="e">
        <v>#N/A</v>
      </c>
      <c r="C2719" t="e">
        <v>#N/A</v>
      </c>
      <c r="D2719" t="e">
        <v>#N/A</v>
      </c>
      <c r="E2719" s="69" t="e">
        <v>#N/A</v>
      </c>
      <c r="F2719" s="3" t="e">
        <v>#N/A</v>
      </c>
      <c r="G2719" s="3" t="e">
        <v>#N/A</v>
      </c>
      <c r="H2719" s="3" t="e">
        <v>#N/A</v>
      </c>
      <c r="I2719" s="80" t="e">
        <v>#N/A</v>
      </c>
      <c r="J2719" s="80" t="e">
        <v>#N/A</v>
      </c>
      <c r="K2719" s="85" t="e">
        <v>#N/A</v>
      </c>
      <c r="L2719" s="9" t="e">
        <v>#N/A</v>
      </c>
      <c r="M2719" s="93" t="e">
        <v>#N/A</v>
      </c>
      <c r="N2719" s="8" t="e">
        <v>#N/A</v>
      </c>
      <c r="O2719" t="e">
        <v>#N/A</v>
      </c>
      <c r="P2719" t="e">
        <v>#N/A</v>
      </c>
      <c r="Q2719" t="e">
        <v>#N/A</v>
      </c>
      <c r="R2719" s="2" t="e">
        <v>#N/A</v>
      </c>
      <c r="S2719" t="e">
        <v>#N/A</v>
      </c>
      <c r="T2719" s="3" t="e">
        <v>#N/A</v>
      </c>
      <c r="U2719" s="3" t="e">
        <v>#N/A</v>
      </c>
      <c r="V2719" t="e">
        <v>#N/A</v>
      </c>
      <c r="W2719" t="e">
        <v>#N/A</v>
      </c>
      <c r="X2719" t="e">
        <v>#N/A</v>
      </c>
      <c r="Y2719" s="3" t="e">
        <v>#N/A</v>
      </c>
      <c r="Z2719" s="8" t="e">
        <v>#N/A</v>
      </c>
      <c r="AA2719" s="30" t="e">
        <v>#N/A</v>
      </c>
      <c r="AB2719" t="e">
        <v>#N/A</v>
      </c>
      <c r="AC2719" t="e">
        <v>#N/A</v>
      </c>
      <c r="AD2719" t="e">
        <v>#N/A</v>
      </c>
      <c r="AE2719" t="e">
        <v>#N/A</v>
      </c>
      <c r="AF2719" t="e">
        <v>#N/A</v>
      </c>
    </row>
    <row r="2720" spans="1:32" x14ac:dyDescent="0.25">
      <c r="A2720" t="e">
        <v>#N/A</v>
      </c>
      <c r="B2720" s="33" t="e">
        <v>#N/A</v>
      </c>
      <c r="C2720" t="e">
        <v>#N/A</v>
      </c>
      <c r="D2720" t="e">
        <v>#N/A</v>
      </c>
      <c r="E2720" s="69" t="e">
        <v>#N/A</v>
      </c>
      <c r="F2720" s="3" t="e">
        <v>#N/A</v>
      </c>
      <c r="G2720" s="3" t="e">
        <v>#N/A</v>
      </c>
      <c r="H2720" s="3" t="e">
        <v>#N/A</v>
      </c>
      <c r="I2720" s="80" t="e">
        <v>#N/A</v>
      </c>
      <c r="J2720" s="80" t="e">
        <v>#N/A</v>
      </c>
      <c r="K2720" s="85" t="e">
        <v>#N/A</v>
      </c>
      <c r="L2720" s="9" t="e">
        <v>#N/A</v>
      </c>
      <c r="M2720" s="93" t="e">
        <v>#N/A</v>
      </c>
      <c r="N2720" s="8" t="e">
        <v>#N/A</v>
      </c>
      <c r="O2720" t="e">
        <v>#N/A</v>
      </c>
      <c r="P2720" t="e">
        <v>#N/A</v>
      </c>
      <c r="Q2720" t="e">
        <v>#N/A</v>
      </c>
      <c r="R2720" s="2" t="e">
        <v>#N/A</v>
      </c>
      <c r="S2720" t="e">
        <v>#N/A</v>
      </c>
      <c r="T2720" s="3" t="e">
        <v>#N/A</v>
      </c>
      <c r="U2720" s="3" t="e">
        <v>#N/A</v>
      </c>
      <c r="V2720" t="e">
        <v>#N/A</v>
      </c>
      <c r="W2720" t="e">
        <v>#N/A</v>
      </c>
      <c r="X2720" t="e">
        <v>#N/A</v>
      </c>
      <c r="Y2720" s="3" t="e">
        <v>#N/A</v>
      </c>
      <c r="Z2720" s="8" t="e">
        <v>#N/A</v>
      </c>
      <c r="AA2720" s="30" t="e">
        <v>#N/A</v>
      </c>
      <c r="AB2720" t="e">
        <v>#N/A</v>
      </c>
      <c r="AC2720" t="e">
        <v>#N/A</v>
      </c>
      <c r="AD2720" t="e">
        <v>#N/A</v>
      </c>
      <c r="AE2720" t="e">
        <v>#N/A</v>
      </c>
      <c r="AF2720" t="e">
        <v>#N/A</v>
      </c>
    </row>
    <row r="2721" spans="1:32" x14ac:dyDescent="0.25">
      <c r="A2721" t="e">
        <v>#N/A</v>
      </c>
      <c r="B2721" s="33" t="e">
        <v>#N/A</v>
      </c>
      <c r="C2721" t="e">
        <v>#N/A</v>
      </c>
      <c r="D2721" t="e">
        <v>#N/A</v>
      </c>
      <c r="E2721" s="69" t="e">
        <v>#N/A</v>
      </c>
      <c r="F2721" s="3" t="e">
        <v>#N/A</v>
      </c>
      <c r="G2721" s="3" t="e">
        <v>#N/A</v>
      </c>
      <c r="H2721" s="3" t="e">
        <v>#N/A</v>
      </c>
      <c r="I2721" s="80" t="e">
        <v>#N/A</v>
      </c>
      <c r="J2721" s="80" t="e">
        <v>#N/A</v>
      </c>
      <c r="K2721" s="85" t="e">
        <v>#N/A</v>
      </c>
      <c r="L2721" s="9" t="e">
        <v>#N/A</v>
      </c>
      <c r="M2721" s="93" t="e">
        <v>#N/A</v>
      </c>
      <c r="N2721" s="8" t="e">
        <v>#N/A</v>
      </c>
      <c r="O2721" t="e">
        <v>#N/A</v>
      </c>
      <c r="P2721" t="e">
        <v>#N/A</v>
      </c>
      <c r="Q2721" t="e">
        <v>#N/A</v>
      </c>
      <c r="R2721" s="2" t="e">
        <v>#N/A</v>
      </c>
      <c r="S2721" t="e">
        <v>#N/A</v>
      </c>
      <c r="T2721" s="3" t="e">
        <v>#N/A</v>
      </c>
      <c r="U2721" s="3" t="e">
        <v>#N/A</v>
      </c>
      <c r="V2721" t="e">
        <v>#N/A</v>
      </c>
      <c r="W2721" t="e">
        <v>#N/A</v>
      </c>
      <c r="X2721" t="e">
        <v>#N/A</v>
      </c>
      <c r="Y2721" s="3" t="e">
        <v>#N/A</v>
      </c>
      <c r="Z2721" s="8" t="e">
        <v>#N/A</v>
      </c>
      <c r="AA2721" s="30" t="e">
        <v>#N/A</v>
      </c>
      <c r="AB2721" t="e">
        <v>#N/A</v>
      </c>
      <c r="AC2721" t="e">
        <v>#N/A</v>
      </c>
      <c r="AD2721" t="e">
        <v>#N/A</v>
      </c>
      <c r="AE2721" t="e">
        <v>#N/A</v>
      </c>
      <c r="AF2721" t="e">
        <v>#N/A</v>
      </c>
    </row>
    <row r="2722" spans="1:32" x14ac:dyDescent="0.25">
      <c r="A2722" t="e">
        <v>#N/A</v>
      </c>
      <c r="B2722" s="33" t="e">
        <v>#N/A</v>
      </c>
      <c r="C2722" t="e">
        <v>#N/A</v>
      </c>
      <c r="D2722" t="e">
        <v>#N/A</v>
      </c>
      <c r="E2722" s="69" t="e">
        <v>#N/A</v>
      </c>
      <c r="F2722" s="3" t="e">
        <v>#N/A</v>
      </c>
      <c r="G2722" s="3" t="e">
        <v>#N/A</v>
      </c>
      <c r="H2722" s="3" t="e">
        <v>#N/A</v>
      </c>
      <c r="I2722" s="80" t="e">
        <v>#N/A</v>
      </c>
      <c r="J2722" s="80" t="e">
        <v>#N/A</v>
      </c>
      <c r="K2722" s="85" t="e">
        <v>#N/A</v>
      </c>
      <c r="L2722" s="9" t="e">
        <v>#N/A</v>
      </c>
      <c r="M2722" s="93" t="e">
        <v>#N/A</v>
      </c>
      <c r="N2722" s="8" t="e">
        <v>#N/A</v>
      </c>
      <c r="O2722" t="e">
        <v>#N/A</v>
      </c>
      <c r="P2722" t="e">
        <v>#N/A</v>
      </c>
      <c r="Q2722" t="e">
        <v>#N/A</v>
      </c>
      <c r="R2722" s="2" t="e">
        <v>#N/A</v>
      </c>
      <c r="S2722" t="e">
        <v>#N/A</v>
      </c>
      <c r="T2722" s="3" t="e">
        <v>#N/A</v>
      </c>
      <c r="U2722" s="3" t="e">
        <v>#N/A</v>
      </c>
      <c r="V2722" t="e">
        <v>#N/A</v>
      </c>
      <c r="W2722" t="e">
        <v>#N/A</v>
      </c>
      <c r="X2722" t="e">
        <v>#N/A</v>
      </c>
      <c r="Y2722" s="3" t="e">
        <v>#N/A</v>
      </c>
      <c r="Z2722" s="8" t="e">
        <v>#N/A</v>
      </c>
      <c r="AA2722" s="30" t="e">
        <v>#N/A</v>
      </c>
      <c r="AB2722" t="e">
        <v>#N/A</v>
      </c>
      <c r="AC2722" t="e">
        <v>#N/A</v>
      </c>
      <c r="AD2722" t="e">
        <v>#N/A</v>
      </c>
      <c r="AE2722" t="e">
        <v>#N/A</v>
      </c>
      <c r="AF2722" t="e">
        <v>#N/A</v>
      </c>
    </row>
    <row r="2723" spans="1:32" x14ac:dyDescent="0.25">
      <c r="A2723" t="e">
        <v>#N/A</v>
      </c>
      <c r="B2723" s="33" t="e">
        <v>#N/A</v>
      </c>
      <c r="C2723" t="e">
        <v>#N/A</v>
      </c>
      <c r="D2723" t="e">
        <v>#N/A</v>
      </c>
      <c r="E2723" s="69" t="e">
        <v>#N/A</v>
      </c>
      <c r="F2723" s="3" t="e">
        <v>#N/A</v>
      </c>
      <c r="G2723" s="3" t="e">
        <v>#N/A</v>
      </c>
      <c r="H2723" s="3" t="e">
        <v>#N/A</v>
      </c>
      <c r="I2723" s="80" t="e">
        <v>#N/A</v>
      </c>
      <c r="J2723" s="80" t="e">
        <v>#N/A</v>
      </c>
      <c r="K2723" s="85" t="e">
        <v>#N/A</v>
      </c>
      <c r="L2723" s="9" t="e">
        <v>#N/A</v>
      </c>
      <c r="M2723" s="93" t="e">
        <v>#N/A</v>
      </c>
      <c r="N2723" s="8" t="e">
        <v>#N/A</v>
      </c>
      <c r="O2723" t="e">
        <v>#N/A</v>
      </c>
      <c r="P2723" t="e">
        <v>#N/A</v>
      </c>
      <c r="Q2723" t="e">
        <v>#N/A</v>
      </c>
      <c r="R2723" s="2" t="e">
        <v>#N/A</v>
      </c>
      <c r="S2723" t="e">
        <v>#N/A</v>
      </c>
      <c r="T2723" s="3" t="e">
        <v>#N/A</v>
      </c>
      <c r="U2723" s="3" t="e">
        <v>#N/A</v>
      </c>
      <c r="V2723" t="e">
        <v>#N/A</v>
      </c>
      <c r="W2723" t="e">
        <v>#N/A</v>
      </c>
      <c r="X2723" t="e">
        <v>#N/A</v>
      </c>
      <c r="Y2723" s="3" t="e">
        <v>#N/A</v>
      </c>
      <c r="Z2723" s="8" t="e">
        <v>#N/A</v>
      </c>
      <c r="AA2723" s="30" t="e">
        <v>#N/A</v>
      </c>
      <c r="AB2723" t="e">
        <v>#N/A</v>
      </c>
      <c r="AC2723" t="e">
        <v>#N/A</v>
      </c>
      <c r="AD2723" t="e">
        <v>#N/A</v>
      </c>
      <c r="AE2723" t="e">
        <v>#N/A</v>
      </c>
      <c r="AF2723" t="e">
        <v>#N/A</v>
      </c>
    </row>
    <row r="2724" spans="1:32" x14ac:dyDescent="0.25">
      <c r="A2724" t="e">
        <v>#N/A</v>
      </c>
      <c r="B2724" s="33" t="e">
        <v>#N/A</v>
      </c>
      <c r="C2724" t="e">
        <v>#N/A</v>
      </c>
      <c r="D2724" t="e">
        <v>#N/A</v>
      </c>
      <c r="E2724" s="69" t="e">
        <v>#N/A</v>
      </c>
      <c r="F2724" s="3" t="e">
        <v>#N/A</v>
      </c>
      <c r="G2724" s="3" t="e">
        <v>#N/A</v>
      </c>
      <c r="H2724" s="3" t="e">
        <v>#N/A</v>
      </c>
      <c r="I2724" s="80" t="e">
        <v>#N/A</v>
      </c>
      <c r="J2724" s="80" t="e">
        <v>#N/A</v>
      </c>
      <c r="K2724" s="85" t="e">
        <v>#N/A</v>
      </c>
      <c r="L2724" s="9" t="e">
        <v>#N/A</v>
      </c>
      <c r="M2724" s="93" t="e">
        <v>#N/A</v>
      </c>
      <c r="N2724" s="8" t="e">
        <v>#N/A</v>
      </c>
      <c r="O2724" t="e">
        <v>#N/A</v>
      </c>
      <c r="P2724" t="e">
        <v>#N/A</v>
      </c>
      <c r="Q2724" t="e">
        <v>#N/A</v>
      </c>
      <c r="R2724" s="2" t="e">
        <v>#N/A</v>
      </c>
      <c r="S2724" t="e">
        <v>#N/A</v>
      </c>
      <c r="T2724" s="3" t="e">
        <v>#N/A</v>
      </c>
      <c r="U2724" s="3" t="e">
        <v>#N/A</v>
      </c>
      <c r="V2724" t="e">
        <v>#N/A</v>
      </c>
      <c r="W2724" t="e">
        <v>#N/A</v>
      </c>
      <c r="X2724" t="e">
        <v>#N/A</v>
      </c>
      <c r="Y2724" s="3" t="e">
        <v>#N/A</v>
      </c>
      <c r="Z2724" s="8" t="e">
        <v>#N/A</v>
      </c>
      <c r="AA2724" s="30" t="e">
        <v>#N/A</v>
      </c>
      <c r="AB2724" t="e">
        <v>#N/A</v>
      </c>
      <c r="AC2724" t="e">
        <v>#N/A</v>
      </c>
      <c r="AD2724" t="e">
        <v>#N/A</v>
      </c>
      <c r="AE2724" t="e">
        <v>#N/A</v>
      </c>
      <c r="AF2724" t="e">
        <v>#N/A</v>
      </c>
    </row>
    <row r="2725" spans="1:32" x14ac:dyDescent="0.25">
      <c r="A2725" t="e">
        <v>#N/A</v>
      </c>
      <c r="B2725" s="33" t="e">
        <v>#N/A</v>
      </c>
      <c r="C2725" t="e">
        <v>#N/A</v>
      </c>
      <c r="D2725" t="e">
        <v>#N/A</v>
      </c>
      <c r="E2725" s="69" t="e">
        <v>#N/A</v>
      </c>
      <c r="F2725" s="3" t="e">
        <v>#N/A</v>
      </c>
      <c r="G2725" s="3" t="e">
        <v>#N/A</v>
      </c>
      <c r="H2725" s="3" t="e">
        <v>#N/A</v>
      </c>
      <c r="I2725" s="80" t="e">
        <v>#N/A</v>
      </c>
      <c r="J2725" s="80" t="e">
        <v>#N/A</v>
      </c>
      <c r="K2725" s="85" t="e">
        <v>#N/A</v>
      </c>
      <c r="L2725" s="9" t="e">
        <v>#N/A</v>
      </c>
      <c r="M2725" s="93" t="e">
        <v>#N/A</v>
      </c>
      <c r="N2725" s="8" t="e">
        <v>#N/A</v>
      </c>
      <c r="O2725" t="e">
        <v>#N/A</v>
      </c>
      <c r="P2725" t="e">
        <v>#N/A</v>
      </c>
      <c r="Q2725" t="e">
        <v>#N/A</v>
      </c>
      <c r="R2725" s="2" t="e">
        <v>#N/A</v>
      </c>
      <c r="S2725" t="e">
        <v>#N/A</v>
      </c>
      <c r="T2725" s="3" t="e">
        <v>#N/A</v>
      </c>
      <c r="U2725" s="3" t="e">
        <v>#N/A</v>
      </c>
      <c r="V2725" t="e">
        <v>#N/A</v>
      </c>
      <c r="W2725" t="e">
        <v>#N/A</v>
      </c>
      <c r="X2725" t="e">
        <v>#N/A</v>
      </c>
      <c r="Y2725" s="3" t="e">
        <v>#N/A</v>
      </c>
      <c r="Z2725" s="8" t="e">
        <v>#N/A</v>
      </c>
      <c r="AA2725" s="30" t="e">
        <v>#N/A</v>
      </c>
      <c r="AB2725" t="e">
        <v>#N/A</v>
      </c>
      <c r="AC2725" t="e">
        <v>#N/A</v>
      </c>
      <c r="AD2725" t="e">
        <v>#N/A</v>
      </c>
      <c r="AE2725" t="e">
        <v>#N/A</v>
      </c>
      <c r="AF2725" t="e">
        <v>#N/A</v>
      </c>
    </row>
    <row r="2726" spans="1:32" x14ac:dyDescent="0.25">
      <c r="A2726" t="e">
        <v>#N/A</v>
      </c>
      <c r="B2726" s="33" t="e">
        <v>#N/A</v>
      </c>
      <c r="C2726" t="e">
        <v>#N/A</v>
      </c>
      <c r="D2726" t="e">
        <v>#N/A</v>
      </c>
      <c r="E2726" s="69" t="e">
        <v>#N/A</v>
      </c>
      <c r="F2726" s="3" t="e">
        <v>#N/A</v>
      </c>
      <c r="G2726" s="3" t="e">
        <v>#N/A</v>
      </c>
      <c r="H2726" s="3" t="e">
        <v>#N/A</v>
      </c>
      <c r="I2726" s="80" t="e">
        <v>#N/A</v>
      </c>
      <c r="J2726" s="80" t="e">
        <v>#N/A</v>
      </c>
      <c r="K2726" s="85" t="e">
        <v>#N/A</v>
      </c>
      <c r="L2726" s="9" t="e">
        <v>#N/A</v>
      </c>
      <c r="M2726" s="93" t="e">
        <v>#N/A</v>
      </c>
      <c r="N2726" s="8" t="e">
        <v>#N/A</v>
      </c>
      <c r="O2726" t="e">
        <v>#N/A</v>
      </c>
      <c r="P2726" t="e">
        <v>#N/A</v>
      </c>
      <c r="Q2726" t="e">
        <v>#N/A</v>
      </c>
      <c r="R2726" s="2" t="e">
        <v>#N/A</v>
      </c>
      <c r="S2726" t="e">
        <v>#N/A</v>
      </c>
      <c r="T2726" s="3" t="e">
        <v>#N/A</v>
      </c>
      <c r="U2726" s="3" t="e">
        <v>#N/A</v>
      </c>
      <c r="V2726" t="e">
        <v>#N/A</v>
      </c>
      <c r="W2726" t="e">
        <v>#N/A</v>
      </c>
      <c r="X2726" t="e">
        <v>#N/A</v>
      </c>
      <c r="Y2726" s="3" t="e">
        <v>#N/A</v>
      </c>
      <c r="Z2726" s="8" t="e">
        <v>#N/A</v>
      </c>
      <c r="AA2726" s="30" t="e">
        <v>#N/A</v>
      </c>
      <c r="AB2726" t="e">
        <v>#N/A</v>
      </c>
      <c r="AC2726" t="e">
        <v>#N/A</v>
      </c>
      <c r="AD2726" t="e">
        <v>#N/A</v>
      </c>
      <c r="AE2726" t="e">
        <v>#N/A</v>
      </c>
      <c r="AF2726" t="e">
        <v>#N/A</v>
      </c>
    </row>
    <row r="2727" spans="1:32" x14ac:dyDescent="0.25">
      <c r="A2727" t="e">
        <v>#N/A</v>
      </c>
      <c r="B2727" s="33" t="e">
        <v>#N/A</v>
      </c>
      <c r="C2727" t="e">
        <v>#N/A</v>
      </c>
      <c r="D2727" t="e">
        <v>#N/A</v>
      </c>
      <c r="E2727" s="69" t="e">
        <v>#N/A</v>
      </c>
      <c r="F2727" s="3" t="e">
        <v>#N/A</v>
      </c>
      <c r="G2727" s="3" t="e">
        <v>#N/A</v>
      </c>
      <c r="H2727" s="3" t="e">
        <v>#N/A</v>
      </c>
      <c r="I2727" s="80" t="e">
        <v>#N/A</v>
      </c>
      <c r="J2727" s="80" t="e">
        <v>#N/A</v>
      </c>
      <c r="K2727" s="85" t="e">
        <v>#N/A</v>
      </c>
      <c r="L2727" s="9" t="e">
        <v>#N/A</v>
      </c>
      <c r="M2727" s="93" t="e">
        <v>#N/A</v>
      </c>
      <c r="N2727" s="8" t="e">
        <v>#N/A</v>
      </c>
      <c r="O2727" t="e">
        <v>#N/A</v>
      </c>
      <c r="P2727" t="e">
        <v>#N/A</v>
      </c>
      <c r="Q2727" t="e">
        <v>#N/A</v>
      </c>
      <c r="R2727" s="2" t="e">
        <v>#N/A</v>
      </c>
      <c r="S2727" t="e">
        <v>#N/A</v>
      </c>
      <c r="T2727" s="3" t="e">
        <v>#N/A</v>
      </c>
      <c r="U2727" s="3" t="e">
        <v>#N/A</v>
      </c>
      <c r="V2727" t="e">
        <v>#N/A</v>
      </c>
      <c r="W2727" t="e">
        <v>#N/A</v>
      </c>
      <c r="X2727" t="e">
        <v>#N/A</v>
      </c>
      <c r="Y2727" s="3" t="e">
        <v>#N/A</v>
      </c>
      <c r="Z2727" s="8" t="e">
        <v>#N/A</v>
      </c>
      <c r="AA2727" s="30" t="e">
        <v>#N/A</v>
      </c>
      <c r="AB2727" t="e">
        <v>#N/A</v>
      </c>
      <c r="AC2727" t="e">
        <v>#N/A</v>
      </c>
      <c r="AD2727" t="e">
        <v>#N/A</v>
      </c>
      <c r="AE2727" t="e">
        <v>#N/A</v>
      </c>
      <c r="AF2727" t="e">
        <v>#N/A</v>
      </c>
    </row>
    <row r="2728" spans="1:32" x14ac:dyDescent="0.25">
      <c r="A2728" t="e">
        <v>#N/A</v>
      </c>
      <c r="B2728" s="33" t="e">
        <v>#N/A</v>
      </c>
      <c r="C2728" t="e">
        <v>#N/A</v>
      </c>
      <c r="D2728" t="e">
        <v>#N/A</v>
      </c>
      <c r="E2728" s="69" t="e">
        <v>#N/A</v>
      </c>
      <c r="F2728" s="3" t="e">
        <v>#N/A</v>
      </c>
      <c r="G2728" s="3" t="e">
        <v>#N/A</v>
      </c>
      <c r="H2728" s="3" t="e">
        <v>#N/A</v>
      </c>
      <c r="I2728" s="80" t="e">
        <v>#N/A</v>
      </c>
      <c r="J2728" s="80" t="e">
        <v>#N/A</v>
      </c>
      <c r="K2728" s="85" t="e">
        <v>#N/A</v>
      </c>
      <c r="L2728" s="9" t="e">
        <v>#N/A</v>
      </c>
      <c r="M2728" s="93" t="e">
        <v>#N/A</v>
      </c>
      <c r="N2728" s="8" t="e">
        <v>#N/A</v>
      </c>
      <c r="O2728" t="e">
        <v>#N/A</v>
      </c>
      <c r="P2728" t="e">
        <v>#N/A</v>
      </c>
      <c r="Q2728" t="e">
        <v>#N/A</v>
      </c>
      <c r="R2728" s="2" t="e">
        <v>#N/A</v>
      </c>
      <c r="S2728" t="e">
        <v>#N/A</v>
      </c>
      <c r="T2728" s="3" t="e">
        <v>#N/A</v>
      </c>
      <c r="U2728" s="3" t="e">
        <v>#N/A</v>
      </c>
      <c r="V2728" t="e">
        <v>#N/A</v>
      </c>
      <c r="W2728" t="e">
        <v>#N/A</v>
      </c>
      <c r="X2728" t="e">
        <v>#N/A</v>
      </c>
      <c r="Y2728" s="3" t="e">
        <v>#N/A</v>
      </c>
      <c r="Z2728" s="8" t="e">
        <v>#N/A</v>
      </c>
      <c r="AA2728" s="30" t="e">
        <v>#N/A</v>
      </c>
      <c r="AB2728" t="e">
        <v>#N/A</v>
      </c>
      <c r="AC2728" t="e">
        <v>#N/A</v>
      </c>
      <c r="AD2728" t="e">
        <v>#N/A</v>
      </c>
      <c r="AE2728" t="e">
        <v>#N/A</v>
      </c>
      <c r="AF2728" t="e">
        <v>#N/A</v>
      </c>
    </row>
    <row r="2729" spans="1:32" x14ac:dyDescent="0.25">
      <c r="A2729" t="e">
        <v>#N/A</v>
      </c>
      <c r="B2729" s="33" t="e">
        <v>#N/A</v>
      </c>
      <c r="C2729" t="e">
        <v>#N/A</v>
      </c>
      <c r="D2729" t="e">
        <v>#N/A</v>
      </c>
      <c r="E2729" s="69" t="e">
        <v>#N/A</v>
      </c>
      <c r="F2729" s="3" t="e">
        <v>#N/A</v>
      </c>
      <c r="G2729" s="3" t="e">
        <v>#N/A</v>
      </c>
      <c r="H2729" s="3" t="e">
        <v>#N/A</v>
      </c>
      <c r="I2729" s="80" t="e">
        <v>#N/A</v>
      </c>
      <c r="J2729" s="80" t="e">
        <v>#N/A</v>
      </c>
      <c r="K2729" s="85" t="e">
        <v>#N/A</v>
      </c>
      <c r="L2729" s="9" t="e">
        <v>#N/A</v>
      </c>
      <c r="M2729" s="93" t="e">
        <v>#N/A</v>
      </c>
      <c r="N2729" s="8" t="e">
        <v>#N/A</v>
      </c>
      <c r="O2729" t="e">
        <v>#N/A</v>
      </c>
      <c r="P2729" t="e">
        <v>#N/A</v>
      </c>
      <c r="Q2729" t="e">
        <v>#N/A</v>
      </c>
      <c r="R2729" s="2" t="e">
        <v>#N/A</v>
      </c>
      <c r="S2729" t="e">
        <v>#N/A</v>
      </c>
      <c r="T2729" s="3" t="e">
        <v>#N/A</v>
      </c>
      <c r="U2729" s="3" t="e">
        <v>#N/A</v>
      </c>
      <c r="V2729" t="e">
        <v>#N/A</v>
      </c>
      <c r="W2729" t="e">
        <v>#N/A</v>
      </c>
      <c r="X2729" t="e">
        <v>#N/A</v>
      </c>
      <c r="Y2729" s="3" t="e">
        <v>#N/A</v>
      </c>
      <c r="Z2729" s="8" t="e">
        <v>#N/A</v>
      </c>
      <c r="AA2729" s="30" t="e">
        <v>#N/A</v>
      </c>
      <c r="AB2729" t="e">
        <v>#N/A</v>
      </c>
      <c r="AC2729" t="e">
        <v>#N/A</v>
      </c>
      <c r="AD2729" t="e">
        <v>#N/A</v>
      </c>
      <c r="AE2729" t="e">
        <v>#N/A</v>
      </c>
      <c r="AF2729" t="e">
        <v>#N/A</v>
      </c>
    </row>
    <row r="2730" spans="1:32" x14ac:dyDescent="0.25">
      <c r="A2730" t="e">
        <v>#N/A</v>
      </c>
      <c r="B2730" s="33" t="e">
        <v>#N/A</v>
      </c>
      <c r="C2730" t="e">
        <v>#N/A</v>
      </c>
      <c r="D2730" t="e">
        <v>#N/A</v>
      </c>
      <c r="E2730" s="69" t="e">
        <v>#N/A</v>
      </c>
      <c r="F2730" s="3" t="e">
        <v>#N/A</v>
      </c>
      <c r="G2730" s="3" t="e">
        <v>#N/A</v>
      </c>
      <c r="H2730" s="3" t="e">
        <v>#N/A</v>
      </c>
      <c r="I2730" s="80" t="e">
        <v>#N/A</v>
      </c>
      <c r="J2730" s="80" t="e">
        <v>#N/A</v>
      </c>
      <c r="K2730" s="85" t="e">
        <v>#N/A</v>
      </c>
      <c r="L2730" s="9" t="e">
        <v>#N/A</v>
      </c>
      <c r="M2730" s="93" t="e">
        <v>#N/A</v>
      </c>
      <c r="N2730" s="8" t="e">
        <v>#N/A</v>
      </c>
      <c r="O2730" t="e">
        <v>#N/A</v>
      </c>
      <c r="P2730" t="e">
        <v>#N/A</v>
      </c>
      <c r="Q2730" t="e">
        <v>#N/A</v>
      </c>
      <c r="R2730" s="2" t="e">
        <v>#N/A</v>
      </c>
      <c r="S2730" t="e">
        <v>#N/A</v>
      </c>
      <c r="T2730" s="3" t="e">
        <v>#N/A</v>
      </c>
      <c r="U2730" s="3" t="e">
        <v>#N/A</v>
      </c>
      <c r="V2730" t="e">
        <v>#N/A</v>
      </c>
      <c r="W2730" t="e">
        <v>#N/A</v>
      </c>
      <c r="X2730" t="e">
        <v>#N/A</v>
      </c>
      <c r="Y2730" s="3" t="e">
        <v>#N/A</v>
      </c>
      <c r="Z2730" s="8" t="e">
        <v>#N/A</v>
      </c>
      <c r="AA2730" s="30" t="e">
        <v>#N/A</v>
      </c>
      <c r="AB2730" t="e">
        <v>#N/A</v>
      </c>
      <c r="AC2730" t="e">
        <v>#N/A</v>
      </c>
      <c r="AD2730" t="e">
        <v>#N/A</v>
      </c>
      <c r="AE2730" t="e">
        <v>#N/A</v>
      </c>
      <c r="AF2730" t="e">
        <v>#N/A</v>
      </c>
    </row>
    <row r="2731" spans="1:32" x14ac:dyDescent="0.25">
      <c r="A2731" t="e">
        <v>#N/A</v>
      </c>
      <c r="B2731" s="33" t="e">
        <v>#N/A</v>
      </c>
      <c r="C2731" t="e">
        <v>#N/A</v>
      </c>
      <c r="D2731" t="e">
        <v>#N/A</v>
      </c>
      <c r="E2731" s="69" t="e">
        <v>#N/A</v>
      </c>
      <c r="F2731" s="3" t="e">
        <v>#N/A</v>
      </c>
      <c r="G2731" s="3" t="e">
        <v>#N/A</v>
      </c>
      <c r="H2731" s="3" t="e">
        <v>#N/A</v>
      </c>
      <c r="I2731" s="80" t="e">
        <v>#N/A</v>
      </c>
      <c r="J2731" s="80" t="e">
        <v>#N/A</v>
      </c>
      <c r="K2731" s="85" t="e">
        <v>#N/A</v>
      </c>
      <c r="L2731" s="9" t="e">
        <v>#N/A</v>
      </c>
      <c r="M2731" s="93" t="e">
        <v>#N/A</v>
      </c>
      <c r="N2731" s="8" t="e">
        <v>#N/A</v>
      </c>
      <c r="O2731" t="e">
        <v>#N/A</v>
      </c>
      <c r="P2731" t="e">
        <v>#N/A</v>
      </c>
      <c r="Q2731" t="e">
        <v>#N/A</v>
      </c>
      <c r="R2731" s="2" t="e">
        <v>#N/A</v>
      </c>
      <c r="S2731" t="e">
        <v>#N/A</v>
      </c>
      <c r="T2731" s="3" t="e">
        <v>#N/A</v>
      </c>
      <c r="U2731" s="3" t="e">
        <v>#N/A</v>
      </c>
      <c r="V2731" t="e">
        <v>#N/A</v>
      </c>
      <c r="W2731" t="e">
        <v>#N/A</v>
      </c>
      <c r="X2731" t="e">
        <v>#N/A</v>
      </c>
      <c r="Y2731" s="3" t="e">
        <v>#N/A</v>
      </c>
      <c r="Z2731" s="8" t="e">
        <v>#N/A</v>
      </c>
      <c r="AA2731" s="30" t="e">
        <v>#N/A</v>
      </c>
      <c r="AB2731" t="e">
        <v>#N/A</v>
      </c>
      <c r="AC2731" t="e">
        <v>#N/A</v>
      </c>
      <c r="AD2731" t="e">
        <v>#N/A</v>
      </c>
      <c r="AE2731" t="e">
        <v>#N/A</v>
      </c>
      <c r="AF2731" t="e">
        <v>#N/A</v>
      </c>
    </row>
    <row r="2732" spans="1:32" x14ac:dyDescent="0.25">
      <c r="A2732" t="e">
        <v>#N/A</v>
      </c>
      <c r="B2732" s="33" t="e">
        <v>#N/A</v>
      </c>
      <c r="C2732" t="e">
        <v>#N/A</v>
      </c>
      <c r="D2732" t="e">
        <v>#N/A</v>
      </c>
      <c r="E2732" s="69" t="e">
        <v>#N/A</v>
      </c>
      <c r="F2732" s="3" t="e">
        <v>#N/A</v>
      </c>
      <c r="G2732" s="3" t="e">
        <v>#N/A</v>
      </c>
      <c r="H2732" s="3" t="e">
        <v>#N/A</v>
      </c>
      <c r="I2732" s="80" t="e">
        <v>#N/A</v>
      </c>
      <c r="J2732" s="80" t="e">
        <v>#N/A</v>
      </c>
      <c r="K2732" s="85" t="e">
        <v>#N/A</v>
      </c>
      <c r="L2732" s="9" t="e">
        <v>#N/A</v>
      </c>
      <c r="M2732" s="93" t="e">
        <v>#N/A</v>
      </c>
      <c r="N2732" s="8" t="e">
        <v>#N/A</v>
      </c>
      <c r="O2732" t="e">
        <v>#N/A</v>
      </c>
      <c r="P2732" t="e">
        <v>#N/A</v>
      </c>
      <c r="Q2732" t="e">
        <v>#N/A</v>
      </c>
      <c r="R2732" s="2" t="e">
        <v>#N/A</v>
      </c>
      <c r="S2732" t="e">
        <v>#N/A</v>
      </c>
      <c r="T2732" s="3" t="e">
        <v>#N/A</v>
      </c>
      <c r="U2732" s="3" t="e">
        <v>#N/A</v>
      </c>
      <c r="V2732" t="e">
        <v>#N/A</v>
      </c>
      <c r="W2732" t="e">
        <v>#N/A</v>
      </c>
      <c r="X2732" t="e">
        <v>#N/A</v>
      </c>
      <c r="Y2732" s="3" t="e">
        <v>#N/A</v>
      </c>
      <c r="Z2732" s="8" t="e">
        <v>#N/A</v>
      </c>
      <c r="AA2732" s="30" t="e">
        <v>#N/A</v>
      </c>
      <c r="AB2732" t="e">
        <v>#N/A</v>
      </c>
      <c r="AC2732" t="e">
        <v>#N/A</v>
      </c>
      <c r="AD2732" t="e">
        <v>#N/A</v>
      </c>
      <c r="AE2732" t="e">
        <v>#N/A</v>
      </c>
      <c r="AF2732" t="e">
        <v>#N/A</v>
      </c>
    </row>
    <row r="2733" spans="1:32" x14ac:dyDescent="0.25">
      <c r="A2733" t="e">
        <v>#N/A</v>
      </c>
      <c r="B2733" s="33" t="e">
        <v>#N/A</v>
      </c>
      <c r="C2733" t="e">
        <v>#N/A</v>
      </c>
      <c r="D2733" t="e">
        <v>#N/A</v>
      </c>
      <c r="E2733" s="69" t="e">
        <v>#N/A</v>
      </c>
      <c r="F2733" s="3" t="e">
        <v>#N/A</v>
      </c>
      <c r="G2733" s="3" t="e">
        <v>#N/A</v>
      </c>
      <c r="H2733" s="3" t="e">
        <v>#N/A</v>
      </c>
      <c r="I2733" s="80" t="e">
        <v>#N/A</v>
      </c>
      <c r="J2733" s="80" t="e">
        <v>#N/A</v>
      </c>
      <c r="K2733" s="85" t="e">
        <v>#N/A</v>
      </c>
      <c r="L2733" s="9" t="e">
        <v>#N/A</v>
      </c>
      <c r="M2733" s="93" t="e">
        <v>#N/A</v>
      </c>
      <c r="N2733" s="8" t="e">
        <v>#N/A</v>
      </c>
      <c r="O2733" t="e">
        <v>#N/A</v>
      </c>
      <c r="P2733" t="e">
        <v>#N/A</v>
      </c>
      <c r="Q2733" t="e">
        <v>#N/A</v>
      </c>
      <c r="R2733" s="2" t="e">
        <v>#N/A</v>
      </c>
      <c r="S2733" t="e">
        <v>#N/A</v>
      </c>
      <c r="T2733" s="3" t="e">
        <v>#N/A</v>
      </c>
      <c r="U2733" s="3" t="e">
        <v>#N/A</v>
      </c>
      <c r="V2733" t="e">
        <v>#N/A</v>
      </c>
      <c r="W2733" t="e">
        <v>#N/A</v>
      </c>
      <c r="X2733" t="e">
        <v>#N/A</v>
      </c>
      <c r="Y2733" s="3" t="e">
        <v>#N/A</v>
      </c>
      <c r="Z2733" s="8" t="e">
        <v>#N/A</v>
      </c>
      <c r="AA2733" s="30" t="e">
        <v>#N/A</v>
      </c>
      <c r="AB2733" t="e">
        <v>#N/A</v>
      </c>
      <c r="AC2733" t="e">
        <v>#N/A</v>
      </c>
      <c r="AD2733" t="e">
        <v>#N/A</v>
      </c>
      <c r="AE2733" t="e">
        <v>#N/A</v>
      </c>
      <c r="AF2733" t="e">
        <v>#N/A</v>
      </c>
    </row>
    <row r="2734" spans="1:32" x14ac:dyDescent="0.25">
      <c r="A2734" t="e">
        <v>#N/A</v>
      </c>
      <c r="B2734" s="33" t="e">
        <v>#N/A</v>
      </c>
      <c r="C2734" t="e">
        <v>#N/A</v>
      </c>
      <c r="D2734" t="e">
        <v>#N/A</v>
      </c>
      <c r="E2734" s="69" t="e">
        <v>#N/A</v>
      </c>
      <c r="F2734" s="3" t="e">
        <v>#N/A</v>
      </c>
      <c r="G2734" s="3" t="e">
        <v>#N/A</v>
      </c>
      <c r="H2734" s="3" t="e">
        <v>#N/A</v>
      </c>
      <c r="I2734" s="80" t="e">
        <v>#N/A</v>
      </c>
      <c r="J2734" s="80" t="e">
        <v>#N/A</v>
      </c>
      <c r="K2734" s="85" t="e">
        <v>#N/A</v>
      </c>
      <c r="L2734" s="9" t="e">
        <v>#N/A</v>
      </c>
      <c r="M2734" s="93" t="e">
        <v>#N/A</v>
      </c>
      <c r="N2734" s="8" t="e">
        <v>#N/A</v>
      </c>
      <c r="O2734" t="e">
        <v>#N/A</v>
      </c>
      <c r="P2734" t="e">
        <v>#N/A</v>
      </c>
      <c r="Q2734" t="e">
        <v>#N/A</v>
      </c>
      <c r="R2734" s="2" t="e">
        <v>#N/A</v>
      </c>
      <c r="S2734" t="e">
        <v>#N/A</v>
      </c>
      <c r="T2734" s="3" t="e">
        <v>#N/A</v>
      </c>
      <c r="U2734" s="3" t="e">
        <v>#N/A</v>
      </c>
      <c r="V2734" t="e">
        <v>#N/A</v>
      </c>
      <c r="W2734" t="e">
        <v>#N/A</v>
      </c>
      <c r="X2734" t="e">
        <v>#N/A</v>
      </c>
      <c r="Y2734" s="3" t="e">
        <v>#N/A</v>
      </c>
      <c r="Z2734" s="8" t="e">
        <v>#N/A</v>
      </c>
      <c r="AA2734" s="30" t="e">
        <v>#N/A</v>
      </c>
      <c r="AB2734" t="e">
        <v>#N/A</v>
      </c>
      <c r="AC2734" t="e">
        <v>#N/A</v>
      </c>
      <c r="AD2734" t="e">
        <v>#N/A</v>
      </c>
      <c r="AE2734" t="e">
        <v>#N/A</v>
      </c>
      <c r="AF2734" t="e">
        <v>#N/A</v>
      </c>
    </row>
    <row r="2735" spans="1:32" x14ac:dyDescent="0.25">
      <c r="A2735" t="e">
        <v>#N/A</v>
      </c>
      <c r="B2735" s="33" t="e">
        <v>#N/A</v>
      </c>
      <c r="C2735" t="e">
        <v>#N/A</v>
      </c>
      <c r="D2735" t="e">
        <v>#N/A</v>
      </c>
      <c r="E2735" s="69" t="e">
        <v>#N/A</v>
      </c>
      <c r="F2735" s="3" t="e">
        <v>#N/A</v>
      </c>
      <c r="G2735" s="3" t="e">
        <v>#N/A</v>
      </c>
      <c r="H2735" s="3" t="e">
        <v>#N/A</v>
      </c>
      <c r="I2735" s="80" t="e">
        <v>#N/A</v>
      </c>
      <c r="J2735" s="80" t="e">
        <v>#N/A</v>
      </c>
      <c r="K2735" s="85" t="e">
        <v>#N/A</v>
      </c>
      <c r="L2735" s="9" t="e">
        <v>#N/A</v>
      </c>
      <c r="M2735" s="93" t="e">
        <v>#N/A</v>
      </c>
      <c r="N2735" s="8" t="e">
        <v>#N/A</v>
      </c>
      <c r="O2735" t="e">
        <v>#N/A</v>
      </c>
      <c r="P2735" t="e">
        <v>#N/A</v>
      </c>
      <c r="Q2735" t="e">
        <v>#N/A</v>
      </c>
      <c r="R2735" s="2" t="e">
        <v>#N/A</v>
      </c>
      <c r="S2735" t="e">
        <v>#N/A</v>
      </c>
      <c r="T2735" s="3" t="e">
        <v>#N/A</v>
      </c>
      <c r="U2735" s="3" t="e">
        <v>#N/A</v>
      </c>
      <c r="V2735" t="e">
        <v>#N/A</v>
      </c>
      <c r="W2735" t="e">
        <v>#N/A</v>
      </c>
      <c r="X2735" t="e">
        <v>#N/A</v>
      </c>
      <c r="Y2735" s="3" t="e">
        <v>#N/A</v>
      </c>
      <c r="Z2735" s="8" t="e">
        <v>#N/A</v>
      </c>
      <c r="AA2735" s="30" t="e">
        <v>#N/A</v>
      </c>
      <c r="AB2735" t="e">
        <v>#N/A</v>
      </c>
      <c r="AC2735" t="e">
        <v>#N/A</v>
      </c>
      <c r="AD2735" t="e">
        <v>#N/A</v>
      </c>
      <c r="AE2735" t="e">
        <v>#N/A</v>
      </c>
      <c r="AF2735" t="e">
        <v>#N/A</v>
      </c>
    </row>
    <row r="2736" spans="1:32" x14ac:dyDescent="0.25">
      <c r="A2736" t="e">
        <v>#N/A</v>
      </c>
      <c r="B2736" s="33" t="e">
        <v>#N/A</v>
      </c>
      <c r="C2736" t="e">
        <v>#N/A</v>
      </c>
      <c r="D2736" t="e">
        <v>#N/A</v>
      </c>
      <c r="E2736" s="69" t="e">
        <v>#N/A</v>
      </c>
      <c r="F2736" s="3" t="e">
        <v>#N/A</v>
      </c>
      <c r="G2736" s="3" t="e">
        <v>#N/A</v>
      </c>
      <c r="H2736" s="3" t="e">
        <v>#N/A</v>
      </c>
      <c r="I2736" s="80" t="e">
        <v>#N/A</v>
      </c>
      <c r="J2736" s="80" t="e">
        <v>#N/A</v>
      </c>
      <c r="K2736" s="85" t="e">
        <v>#N/A</v>
      </c>
      <c r="L2736" s="9" t="e">
        <v>#N/A</v>
      </c>
      <c r="M2736" s="93" t="e">
        <v>#N/A</v>
      </c>
      <c r="N2736" s="8" t="e">
        <v>#N/A</v>
      </c>
      <c r="O2736" t="e">
        <v>#N/A</v>
      </c>
      <c r="P2736" t="e">
        <v>#N/A</v>
      </c>
      <c r="Q2736" t="e">
        <v>#N/A</v>
      </c>
      <c r="R2736" s="2" t="e">
        <v>#N/A</v>
      </c>
      <c r="S2736" t="e">
        <v>#N/A</v>
      </c>
      <c r="T2736" s="3" t="e">
        <v>#N/A</v>
      </c>
      <c r="U2736" s="3" t="e">
        <v>#N/A</v>
      </c>
      <c r="V2736" t="e">
        <v>#N/A</v>
      </c>
      <c r="W2736" t="e">
        <v>#N/A</v>
      </c>
      <c r="X2736" t="e">
        <v>#N/A</v>
      </c>
      <c r="Y2736" s="3" t="e">
        <v>#N/A</v>
      </c>
      <c r="Z2736" s="8" t="e">
        <v>#N/A</v>
      </c>
      <c r="AA2736" s="30" t="e">
        <v>#N/A</v>
      </c>
      <c r="AB2736" t="e">
        <v>#N/A</v>
      </c>
      <c r="AC2736" t="e">
        <v>#N/A</v>
      </c>
      <c r="AD2736" t="e">
        <v>#N/A</v>
      </c>
      <c r="AE2736" t="e">
        <v>#N/A</v>
      </c>
      <c r="AF2736" t="e">
        <v>#N/A</v>
      </c>
    </row>
    <row r="2737" spans="1:32" x14ac:dyDescent="0.25">
      <c r="A2737" t="e">
        <v>#N/A</v>
      </c>
      <c r="B2737" s="33" t="e">
        <v>#N/A</v>
      </c>
      <c r="C2737" t="e">
        <v>#N/A</v>
      </c>
      <c r="D2737" t="e">
        <v>#N/A</v>
      </c>
      <c r="E2737" s="69" t="e">
        <v>#N/A</v>
      </c>
      <c r="F2737" s="3" t="e">
        <v>#N/A</v>
      </c>
      <c r="G2737" s="3" t="e">
        <v>#N/A</v>
      </c>
      <c r="H2737" s="3" t="e">
        <v>#N/A</v>
      </c>
      <c r="I2737" s="80" t="e">
        <v>#N/A</v>
      </c>
      <c r="J2737" s="80" t="e">
        <v>#N/A</v>
      </c>
      <c r="K2737" s="85" t="e">
        <v>#N/A</v>
      </c>
      <c r="L2737" s="9" t="e">
        <v>#N/A</v>
      </c>
      <c r="M2737" s="93" t="e">
        <v>#N/A</v>
      </c>
      <c r="N2737" s="8" t="e">
        <v>#N/A</v>
      </c>
      <c r="O2737" t="e">
        <v>#N/A</v>
      </c>
      <c r="P2737" t="e">
        <v>#N/A</v>
      </c>
      <c r="Q2737" t="e">
        <v>#N/A</v>
      </c>
      <c r="R2737" s="2" t="e">
        <v>#N/A</v>
      </c>
      <c r="S2737" t="e">
        <v>#N/A</v>
      </c>
      <c r="T2737" s="3" t="e">
        <v>#N/A</v>
      </c>
      <c r="U2737" s="3" t="e">
        <v>#N/A</v>
      </c>
      <c r="V2737" t="e">
        <v>#N/A</v>
      </c>
      <c r="W2737" t="e">
        <v>#N/A</v>
      </c>
      <c r="X2737" t="e">
        <v>#N/A</v>
      </c>
      <c r="Y2737" s="3" t="e">
        <v>#N/A</v>
      </c>
      <c r="Z2737" s="8" t="e">
        <v>#N/A</v>
      </c>
      <c r="AA2737" s="30" t="e">
        <v>#N/A</v>
      </c>
      <c r="AB2737" t="e">
        <v>#N/A</v>
      </c>
      <c r="AC2737" t="e">
        <v>#N/A</v>
      </c>
      <c r="AD2737" t="e">
        <v>#N/A</v>
      </c>
      <c r="AE2737" t="e">
        <v>#N/A</v>
      </c>
      <c r="AF2737" t="e">
        <v>#N/A</v>
      </c>
    </row>
    <row r="2738" spans="1:32" x14ac:dyDescent="0.25">
      <c r="A2738" t="e">
        <v>#N/A</v>
      </c>
      <c r="B2738" s="33" t="e">
        <v>#N/A</v>
      </c>
      <c r="C2738" t="e">
        <v>#N/A</v>
      </c>
      <c r="D2738" t="e">
        <v>#N/A</v>
      </c>
      <c r="E2738" s="69" t="e">
        <v>#N/A</v>
      </c>
      <c r="F2738" s="3" t="e">
        <v>#N/A</v>
      </c>
      <c r="G2738" s="3" t="e">
        <v>#N/A</v>
      </c>
      <c r="H2738" s="3" t="e">
        <v>#N/A</v>
      </c>
      <c r="I2738" s="80" t="e">
        <v>#N/A</v>
      </c>
      <c r="J2738" s="80" t="e">
        <v>#N/A</v>
      </c>
      <c r="K2738" s="85" t="e">
        <v>#N/A</v>
      </c>
      <c r="L2738" s="9" t="e">
        <v>#N/A</v>
      </c>
      <c r="M2738" s="93" t="e">
        <v>#N/A</v>
      </c>
      <c r="N2738" s="8" t="e">
        <v>#N/A</v>
      </c>
      <c r="O2738" t="e">
        <v>#N/A</v>
      </c>
      <c r="P2738" t="e">
        <v>#N/A</v>
      </c>
      <c r="Q2738" t="e">
        <v>#N/A</v>
      </c>
      <c r="R2738" s="2" t="e">
        <v>#N/A</v>
      </c>
      <c r="S2738" t="e">
        <v>#N/A</v>
      </c>
      <c r="T2738" s="3" t="e">
        <v>#N/A</v>
      </c>
      <c r="U2738" s="3" t="e">
        <v>#N/A</v>
      </c>
      <c r="V2738" t="e">
        <v>#N/A</v>
      </c>
      <c r="W2738" t="e">
        <v>#N/A</v>
      </c>
      <c r="X2738" t="e">
        <v>#N/A</v>
      </c>
      <c r="Y2738" s="3" t="e">
        <v>#N/A</v>
      </c>
      <c r="Z2738" s="8" t="e">
        <v>#N/A</v>
      </c>
      <c r="AA2738" s="30" t="e">
        <v>#N/A</v>
      </c>
      <c r="AB2738" t="e">
        <v>#N/A</v>
      </c>
      <c r="AC2738" t="e">
        <v>#N/A</v>
      </c>
      <c r="AD2738" t="e">
        <v>#N/A</v>
      </c>
      <c r="AE2738" t="e">
        <v>#N/A</v>
      </c>
      <c r="AF2738" t="e">
        <v>#N/A</v>
      </c>
    </row>
    <row r="2739" spans="1:32" x14ac:dyDescent="0.25">
      <c r="A2739" t="e">
        <v>#N/A</v>
      </c>
      <c r="B2739" s="33" t="e">
        <v>#N/A</v>
      </c>
      <c r="C2739" t="e">
        <v>#N/A</v>
      </c>
      <c r="D2739" t="e">
        <v>#N/A</v>
      </c>
      <c r="E2739" s="69" t="e">
        <v>#N/A</v>
      </c>
      <c r="F2739" s="3" t="e">
        <v>#N/A</v>
      </c>
      <c r="G2739" s="3" t="e">
        <v>#N/A</v>
      </c>
      <c r="H2739" s="3" t="e">
        <v>#N/A</v>
      </c>
      <c r="I2739" s="80" t="e">
        <v>#N/A</v>
      </c>
      <c r="J2739" s="80" t="e">
        <v>#N/A</v>
      </c>
      <c r="K2739" s="85" t="e">
        <v>#N/A</v>
      </c>
      <c r="L2739" s="9" t="e">
        <v>#N/A</v>
      </c>
      <c r="M2739" s="93" t="e">
        <v>#N/A</v>
      </c>
      <c r="N2739" s="8" t="e">
        <v>#N/A</v>
      </c>
      <c r="O2739" t="e">
        <v>#N/A</v>
      </c>
      <c r="P2739" t="e">
        <v>#N/A</v>
      </c>
      <c r="Q2739" t="e">
        <v>#N/A</v>
      </c>
      <c r="R2739" s="2" t="e">
        <v>#N/A</v>
      </c>
      <c r="S2739" t="e">
        <v>#N/A</v>
      </c>
      <c r="T2739" s="3" t="e">
        <v>#N/A</v>
      </c>
      <c r="U2739" s="3" t="e">
        <v>#N/A</v>
      </c>
      <c r="V2739" t="e">
        <v>#N/A</v>
      </c>
      <c r="W2739" t="e">
        <v>#N/A</v>
      </c>
      <c r="X2739" t="e">
        <v>#N/A</v>
      </c>
      <c r="Y2739" s="3" t="e">
        <v>#N/A</v>
      </c>
      <c r="Z2739" s="8" t="e">
        <v>#N/A</v>
      </c>
      <c r="AA2739" s="30" t="e">
        <v>#N/A</v>
      </c>
      <c r="AB2739" t="e">
        <v>#N/A</v>
      </c>
      <c r="AC2739" t="e">
        <v>#N/A</v>
      </c>
      <c r="AD2739" t="e">
        <v>#N/A</v>
      </c>
      <c r="AE2739" t="e">
        <v>#N/A</v>
      </c>
      <c r="AF2739" t="e">
        <v>#N/A</v>
      </c>
    </row>
    <row r="2740" spans="1:32" x14ac:dyDescent="0.25">
      <c r="A2740" t="e">
        <v>#N/A</v>
      </c>
      <c r="B2740" s="33" t="e">
        <v>#N/A</v>
      </c>
      <c r="C2740" t="e">
        <v>#N/A</v>
      </c>
      <c r="D2740" t="e">
        <v>#N/A</v>
      </c>
      <c r="E2740" s="69" t="e">
        <v>#N/A</v>
      </c>
      <c r="F2740" s="3" t="e">
        <v>#N/A</v>
      </c>
      <c r="G2740" s="3" t="e">
        <v>#N/A</v>
      </c>
      <c r="H2740" s="3" t="e">
        <v>#N/A</v>
      </c>
      <c r="I2740" s="80" t="e">
        <v>#N/A</v>
      </c>
      <c r="J2740" s="80" t="e">
        <v>#N/A</v>
      </c>
      <c r="K2740" s="85" t="e">
        <v>#N/A</v>
      </c>
      <c r="L2740" s="9" t="e">
        <v>#N/A</v>
      </c>
      <c r="M2740" s="93" t="e">
        <v>#N/A</v>
      </c>
      <c r="N2740" s="8" t="e">
        <v>#N/A</v>
      </c>
      <c r="O2740" t="e">
        <v>#N/A</v>
      </c>
      <c r="P2740" t="e">
        <v>#N/A</v>
      </c>
      <c r="Q2740" t="e">
        <v>#N/A</v>
      </c>
      <c r="R2740" s="2" t="e">
        <v>#N/A</v>
      </c>
      <c r="S2740" t="e">
        <v>#N/A</v>
      </c>
      <c r="T2740" s="3" t="e">
        <v>#N/A</v>
      </c>
      <c r="U2740" s="3" t="e">
        <v>#N/A</v>
      </c>
      <c r="V2740" t="e">
        <v>#N/A</v>
      </c>
      <c r="W2740" t="e">
        <v>#N/A</v>
      </c>
      <c r="X2740" t="e">
        <v>#N/A</v>
      </c>
      <c r="Y2740" s="3" t="e">
        <v>#N/A</v>
      </c>
      <c r="Z2740" s="8" t="e">
        <v>#N/A</v>
      </c>
      <c r="AA2740" s="30" t="e">
        <v>#N/A</v>
      </c>
      <c r="AB2740" t="e">
        <v>#N/A</v>
      </c>
      <c r="AC2740" t="e">
        <v>#N/A</v>
      </c>
      <c r="AD2740" t="e">
        <v>#N/A</v>
      </c>
      <c r="AE2740" t="e">
        <v>#N/A</v>
      </c>
      <c r="AF2740" t="e">
        <v>#N/A</v>
      </c>
    </row>
    <row r="2741" spans="1:32" x14ac:dyDescent="0.25">
      <c r="A2741" t="e">
        <v>#N/A</v>
      </c>
      <c r="B2741" s="33" t="e">
        <v>#N/A</v>
      </c>
      <c r="C2741" t="e">
        <v>#N/A</v>
      </c>
      <c r="D2741" t="e">
        <v>#N/A</v>
      </c>
      <c r="E2741" s="69" t="e">
        <v>#N/A</v>
      </c>
      <c r="F2741" s="3" t="e">
        <v>#N/A</v>
      </c>
      <c r="G2741" s="3" t="e">
        <v>#N/A</v>
      </c>
      <c r="H2741" s="3" t="e">
        <v>#N/A</v>
      </c>
      <c r="I2741" s="80" t="e">
        <v>#N/A</v>
      </c>
      <c r="J2741" s="80" t="e">
        <v>#N/A</v>
      </c>
      <c r="K2741" s="85" t="e">
        <v>#N/A</v>
      </c>
      <c r="L2741" s="9" t="e">
        <v>#N/A</v>
      </c>
      <c r="M2741" s="93" t="e">
        <v>#N/A</v>
      </c>
      <c r="N2741" s="8" t="e">
        <v>#N/A</v>
      </c>
      <c r="O2741" t="e">
        <v>#N/A</v>
      </c>
      <c r="P2741" t="e">
        <v>#N/A</v>
      </c>
      <c r="Q2741" t="e">
        <v>#N/A</v>
      </c>
      <c r="R2741" s="2" t="e">
        <v>#N/A</v>
      </c>
      <c r="S2741" t="e">
        <v>#N/A</v>
      </c>
      <c r="T2741" s="3" t="e">
        <v>#N/A</v>
      </c>
      <c r="U2741" s="3" t="e">
        <v>#N/A</v>
      </c>
      <c r="V2741" t="e">
        <v>#N/A</v>
      </c>
      <c r="W2741" t="e">
        <v>#N/A</v>
      </c>
      <c r="X2741" t="e">
        <v>#N/A</v>
      </c>
      <c r="Y2741" s="3" t="e">
        <v>#N/A</v>
      </c>
      <c r="Z2741" s="8" t="e">
        <v>#N/A</v>
      </c>
      <c r="AA2741" s="30" t="e">
        <v>#N/A</v>
      </c>
      <c r="AB2741" t="e">
        <v>#N/A</v>
      </c>
      <c r="AC2741" t="e">
        <v>#N/A</v>
      </c>
      <c r="AD2741" t="e">
        <v>#N/A</v>
      </c>
      <c r="AE2741" t="e">
        <v>#N/A</v>
      </c>
      <c r="AF2741" t="e">
        <v>#N/A</v>
      </c>
    </row>
    <row r="2742" spans="1:32" x14ac:dyDescent="0.25">
      <c r="A2742" t="e">
        <v>#N/A</v>
      </c>
      <c r="B2742" s="33" t="e">
        <v>#N/A</v>
      </c>
      <c r="C2742" t="e">
        <v>#N/A</v>
      </c>
      <c r="D2742" t="e">
        <v>#N/A</v>
      </c>
      <c r="E2742" s="69" t="e">
        <v>#N/A</v>
      </c>
      <c r="F2742" s="3" t="e">
        <v>#N/A</v>
      </c>
      <c r="G2742" s="3" t="e">
        <v>#N/A</v>
      </c>
      <c r="H2742" s="3" t="e">
        <v>#N/A</v>
      </c>
      <c r="I2742" s="80" t="e">
        <v>#N/A</v>
      </c>
      <c r="J2742" s="80" t="e">
        <v>#N/A</v>
      </c>
      <c r="K2742" s="85" t="e">
        <v>#N/A</v>
      </c>
      <c r="L2742" s="9" t="e">
        <v>#N/A</v>
      </c>
      <c r="M2742" s="93" t="e">
        <v>#N/A</v>
      </c>
      <c r="N2742" s="8" t="e">
        <v>#N/A</v>
      </c>
      <c r="O2742" t="e">
        <v>#N/A</v>
      </c>
      <c r="P2742" t="e">
        <v>#N/A</v>
      </c>
      <c r="Q2742" t="e">
        <v>#N/A</v>
      </c>
      <c r="R2742" s="2" t="e">
        <v>#N/A</v>
      </c>
      <c r="S2742" t="e">
        <v>#N/A</v>
      </c>
      <c r="T2742" s="3" t="e">
        <v>#N/A</v>
      </c>
      <c r="U2742" s="3" t="e">
        <v>#N/A</v>
      </c>
      <c r="V2742" t="e">
        <v>#N/A</v>
      </c>
      <c r="W2742" t="e">
        <v>#N/A</v>
      </c>
      <c r="X2742" t="e">
        <v>#N/A</v>
      </c>
      <c r="Y2742" s="3" t="e">
        <v>#N/A</v>
      </c>
      <c r="Z2742" s="8" t="e">
        <v>#N/A</v>
      </c>
      <c r="AA2742" s="30" t="e">
        <v>#N/A</v>
      </c>
      <c r="AB2742" t="e">
        <v>#N/A</v>
      </c>
      <c r="AC2742" t="e">
        <v>#N/A</v>
      </c>
      <c r="AD2742" t="e">
        <v>#N/A</v>
      </c>
      <c r="AE2742" t="e">
        <v>#N/A</v>
      </c>
      <c r="AF2742" t="e">
        <v>#N/A</v>
      </c>
    </row>
    <row r="2743" spans="1:32" x14ac:dyDescent="0.25">
      <c r="A2743" t="e">
        <v>#N/A</v>
      </c>
      <c r="B2743" s="33" t="e">
        <v>#N/A</v>
      </c>
      <c r="C2743" t="e">
        <v>#N/A</v>
      </c>
      <c r="D2743" t="e">
        <v>#N/A</v>
      </c>
      <c r="E2743" s="69" t="e">
        <v>#N/A</v>
      </c>
      <c r="F2743" s="3" t="e">
        <v>#N/A</v>
      </c>
      <c r="G2743" s="3" t="e">
        <v>#N/A</v>
      </c>
      <c r="H2743" s="3" t="e">
        <v>#N/A</v>
      </c>
      <c r="I2743" s="80" t="e">
        <v>#N/A</v>
      </c>
      <c r="J2743" s="80" t="e">
        <v>#N/A</v>
      </c>
      <c r="K2743" s="85" t="e">
        <v>#N/A</v>
      </c>
      <c r="L2743" s="9" t="e">
        <v>#N/A</v>
      </c>
      <c r="M2743" s="93" t="e">
        <v>#N/A</v>
      </c>
      <c r="N2743" s="8" t="e">
        <v>#N/A</v>
      </c>
      <c r="O2743" t="e">
        <v>#N/A</v>
      </c>
      <c r="P2743" t="e">
        <v>#N/A</v>
      </c>
      <c r="Q2743" t="e">
        <v>#N/A</v>
      </c>
      <c r="R2743" s="2" t="e">
        <v>#N/A</v>
      </c>
      <c r="S2743" t="e">
        <v>#N/A</v>
      </c>
      <c r="T2743" s="3" t="e">
        <v>#N/A</v>
      </c>
      <c r="U2743" s="3" t="e">
        <v>#N/A</v>
      </c>
      <c r="V2743" t="e">
        <v>#N/A</v>
      </c>
      <c r="W2743" t="e">
        <v>#N/A</v>
      </c>
      <c r="X2743" t="e">
        <v>#N/A</v>
      </c>
      <c r="Y2743" s="3" t="e">
        <v>#N/A</v>
      </c>
      <c r="Z2743" s="8" t="e">
        <v>#N/A</v>
      </c>
      <c r="AA2743" s="30" t="e">
        <v>#N/A</v>
      </c>
      <c r="AB2743" t="e">
        <v>#N/A</v>
      </c>
      <c r="AC2743" t="e">
        <v>#N/A</v>
      </c>
      <c r="AD2743" t="e">
        <v>#N/A</v>
      </c>
      <c r="AE2743" t="e">
        <v>#N/A</v>
      </c>
      <c r="AF2743" t="e">
        <v>#N/A</v>
      </c>
    </row>
    <row r="2744" spans="1:32" x14ac:dyDescent="0.25">
      <c r="A2744" t="e">
        <v>#N/A</v>
      </c>
      <c r="B2744" s="33" t="e">
        <v>#N/A</v>
      </c>
      <c r="C2744" t="e">
        <v>#N/A</v>
      </c>
      <c r="D2744" t="e">
        <v>#N/A</v>
      </c>
      <c r="E2744" s="69" t="e">
        <v>#N/A</v>
      </c>
      <c r="F2744" s="3" t="e">
        <v>#N/A</v>
      </c>
      <c r="G2744" s="3" t="e">
        <v>#N/A</v>
      </c>
      <c r="H2744" s="3" t="e">
        <v>#N/A</v>
      </c>
      <c r="I2744" s="80" t="e">
        <v>#N/A</v>
      </c>
      <c r="J2744" s="80" t="e">
        <v>#N/A</v>
      </c>
      <c r="K2744" s="85" t="e">
        <v>#N/A</v>
      </c>
      <c r="L2744" s="9" t="e">
        <v>#N/A</v>
      </c>
      <c r="M2744" s="93" t="e">
        <v>#N/A</v>
      </c>
      <c r="N2744" s="8" t="e">
        <v>#N/A</v>
      </c>
      <c r="O2744" t="e">
        <v>#N/A</v>
      </c>
      <c r="P2744" t="e">
        <v>#N/A</v>
      </c>
      <c r="Q2744" t="e">
        <v>#N/A</v>
      </c>
      <c r="R2744" s="2" t="e">
        <v>#N/A</v>
      </c>
      <c r="S2744" t="e">
        <v>#N/A</v>
      </c>
      <c r="T2744" s="3" t="e">
        <v>#N/A</v>
      </c>
      <c r="U2744" s="3" t="e">
        <v>#N/A</v>
      </c>
      <c r="V2744" t="e">
        <v>#N/A</v>
      </c>
      <c r="W2744" t="e">
        <v>#N/A</v>
      </c>
      <c r="X2744" t="e">
        <v>#N/A</v>
      </c>
      <c r="Y2744" s="3" t="e">
        <v>#N/A</v>
      </c>
      <c r="Z2744" s="8" t="e">
        <v>#N/A</v>
      </c>
      <c r="AA2744" s="30" t="e">
        <v>#N/A</v>
      </c>
      <c r="AB2744" t="e">
        <v>#N/A</v>
      </c>
      <c r="AC2744" t="e">
        <v>#N/A</v>
      </c>
      <c r="AD2744" t="e">
        <v>#N/A</v>
      </c>
      <c r="AE2744" t="e">
        <v>#N/A</v>
      </c>
      <c r="AF2744" t="e">
        <v>#N/A</v>
      </c>
    </row>
    <row r="2745" spans="1:32" x14ac:dyDescent="0.25">
      <c r="A2745" t="e">
        <v>#N/A</v>
      </c>
      <c r="B2745" s="33" t="e">
        <v>#N/A</v>
      </c>
      <c r="C2745" t="e">
        <v>#N/A</v>
      </c>
      <c r="D2745" t="e">
        <v>#N/A</v>
      </c>
      <c r="E2745" s="69" t="e">
        <v>#N/A</v>
      </c>
      <c r="F2745" s="3" t="e">
        <v>#N/A</v>
      </c>
      <c r="G2745" s="3" t="e">
        <v>#N/A</v>
      </c>
      <c r="H2745" s="3" t="e">
        <v>#N/A</v>
      </c>
      <c r="I2745" s="80" t="e">
        <v>#N/A</v>
      </c>
      <c r="J2745" s="80" t="e">
        <v>#N/A</v>
      </c>
      <c r="K2745" s="85" t="e">
        <v>#N/A</v>
      </c>
      <c r="L2745" s="9" t="e">
        <v>#N/A</v>
      </c>
      <c r="M2745" s="93" t="e">
        <v>#N/A</v>
      </c>
      <c r="N2745" s="8" t="e">
        <v>#N/A</v>
      </c>
      <c r="O2745" t="e">
        <v>#N/A</v>
      </c>
      <c r="P2745" t="e">
        <v>#N/A</v>
      </c>
      <c r="Q2745" t="e">
        <v>#N/A</v>
      </c>
      <c r="R2745" s="2" t="e">
        <v>#N/A</v>
      </c>
      <c r="S2745" t="e">
        <v>#N/A</v>
      </c>
      <c r="T2745" s="3" t="e">
        <v>#N/A</v>
      </c>
      <c r="U2745" s="3" t="e">
        <v>#N/A</v>
      </c>
      <c r="V2745" t="e">
        <v>#N/A</v>
      </c>
      <c r="W2745" t="e">
        <v>#N/A</v>
      </c>
      <c r="X2745" t="e">
        <v>#N/A</v>
      </c>
      <c r="Y2745" s="3" t="e">
        <v>#N/A</v>
      </c>
      <c r="Z2745" s="8" t="e">
        <v>#N/A</v>
      </c>
      <c r="AA2745" s="30" t="e">
        <v>#N/A</v>
      </c>
      <c r="AB2745" t="e">
        <v>#N/A</v>
      </c>
      <c r="AC2745" t="e">
        <v>#N/A</v>
      </c>
      <c r="AD2745" t="e">
        <v>#N/A</v>
      </c>
      <c r="AE2745" t="e">
        <v>#N/A</v>
      </c>
      <c r="AF2745" t="e">
        <v>#N/A</v>
      </c>
    </row>
    <row r="2746" spans="1:32" x14ac:dyDescent="0.25">
      <c r="A2746" t="e">
        <v>#N/A</v>
      </c>
      <c r="B2746" s="33" t="e">
        <v>#N/A</v>
      </c>
      <c r="C2746" t="e">
        <v>#N/A</v>
      </c>
      <c r="D2746" t="e">
        <v>#N/A</v>
      </c>
      <c r="E2746" s="69" t="e">
        <v>#N/A</v>
      </c>
      <c r="F2746" s="3" t="e">
        <v>#N/A</v>
      </c>
      <c r="G2746" s="3" t="e">
        <v>#N/A</v>
      </c>
      <c r="H2746" s="3" t="e">
        <v>#N/A</v>
      </c>
      <c r="I2746" s="80" t="e">
        <v>#N/A</v>
      </c>
      <c r="J2746" s="80" t="e">
        <v>#N/A</v>
      </c>
      <c r="K2746" s="85" t="e">
        <v>#N/A</v>
      </c>
      <c r="L2746" s="9" t="e">
        <v>#N/A</v>
      </c>
      <c r="M2746" s="93" t="e">
        <v>#N/A</v>
      </c>
      <c r="N2746" s="8" t="e">
        <v>#N/A</v>
      </c>
      <c r="O2746" t="e">
        <v>#N/A</v>
      </c>
      <c r="P2746" t="e">
        <v>#N/A</v>
      </c>
      <c r="Q2746" t="e">
        <v>#N/A</v>
      </c>
      <c r="R2746" s="2" t="e">
        <v>#N/A</v>
      </c>
      <c r="S2746" t="e">
        <v>#N/A</v>
      </c>
      <c r="T2746" s="3" t="e">
        <v>#N/A</v>
      </c>
      <c r="U2746" s="3" t="e">
        <v>#N/A</v>
      </c>
      <c r="V2746" t="e">
        <v>#N/A</v>
      </c>
      <c r="W2746" t="e">
        <v>#N/A</v>
      </c>
      <c r="X2746" t="e">
        <v>#N/A</v>
      </c>
      <c r="Y2746" s="3" t="e">
        <v>#N/A</v>
      </c>
      <c r="Z2746" s="8" t="e">
        <v>#N/A</v>
      </c>
      <c r="AA2746" s="30" t="e">
        <v>#N/A</v>
      </c>
      <c r="AB2746" t="e">
        <v>#N/A</v>
      </c>
      <c r="AC2746" t="e">
        <v>#N/A</v>
      </c>
      <c r="AD2746" t="e">
        <v>#N/A</v>
      </c>
      <c r="AE2746" t="e">
        <v>#N/A</v>
      </c>
      <c r="AF2746" t="e">
        <v>#N/A</v>
      </c>
    </row>
    <row r="2747" spans="1:32" x14ac:dyDescent="0.25">
      <c r="A2747" t="e">
        <v>#N/A</v>
      </c>
      <c r="B2747" s="33" t="e">
        <v>#N/A</v>
      </c>
      <c r="C2747" t="e">
        <v>#N/A</v>
      </c>
      <c r="D2747" t="e">
        <v>#N/A</v>
      </c>
      <c r="E2747" s="69" t="e">
        <v>#N/A</v>
      </c>
      <c r="F2747" s="3" t="e">
        <v>#N/A</v>
      </c>
      <c r="G2747" s="3" t="e">
        <v>#N/A</v>
      </c>
      <c r="H2747" s="3" t="e">
        <v>#N/A</v>
      </c>
      <c r="I2747" s="80" t="e">
        <v>#N/A</v>
      </c>
      <c r="J2747" s="80" t="e">
        <v>#N/A</v>
      </c>
      <c r="K2747" s="85" t="e">
        <v>#N/A</v>
      </c>
      <c r="L2747" s="9" t="e">
        <v>#N/A</v>
      </c>
      <c r="M2747" s="93" t="e">
        <v>#N/A</v>
      </c>
      <c r="N2747" s="8" t="e">
        <v>#N/A</v>
      </c>
      <c r="O2747" t="e">
        <v>#N/A</v>
      </c>
      <c r="P2747" t="e">
        <v>#N/A</v>
      </c>
      <c r="Q2747" t="e">
        <v>#N/A</v>
      </c>
      <c r="R2747" s="2" t="e">
        <v>#N/A</v>
      </c>
      <c r="S2747" t="e">
        <v>#N/A</v>
      </c>
      <c r="T2747" s="3" t="e">
        <v>#N/A</v>
      </c>
      <c r="U2747" s="3" t="e">
        <v>#N/A</v>
      </c>
      <c r="V2747" t="e">
        <v>#N/A</v>
      </c>
      <c r="W2747" t="e">
        <v>#N/A</v>
      </c>
      <c r="X2747" t="e">
        <v>#N/A</v>
      </c>
      <c r="Y2747" s="3" t="e">
        <v>#N/A</v>
      </c>
      <c r="Z2747" s="8" t="e">
        <v>#N/A</v>
      </c>
      <c r="AA2747" s="30" t="e">
        <v>#N/A</v>
      </c>
      <c r="AB2747" t="e">
        <v>#N/A</v>
      </c>
      <c r="AC2747" t="e">
        <v>#N/A</v>
      </c>
      <c r="AD2747" t="e">
        <v>#N/A</v>
      </c>
      <c r="AE2747" t="e">
        <v>#N/A</v>
      </c>
      <c r="AF2747" t="e">
        <v>#N/A</v>
      </c>
    </row>
    <row r="2748" spans="1:32" x14ac:dyDescent="0.25">
      <c r="A2748" t="e">
        <v>#N/A</v>
      </c>
      <c r="B2748" s="33" t="e">
        <v>#N/A</v>
      </c>
      <c r="C2748" t="e">
        <v>#N/A</v>
      </c>
      <c r="D2748" t="e">
        <v>#N/A</v>
      </c>
      <c r="E2748" s="69" t="e">
        <v>#N/A</v>
      </c>
      <c r="F2748" s="3" t="e">
        <v>#N/A</v>
      </c>
      <c r="G2748" s="3" t="e">
        <v>#N/A</v>
      </c>
      <c r="H2748" s="3" t="e">
        <v>#N/A</v>
      </c>
      <c r="I2748" s="80" t="e">
        <v>#N/A</v>
      </c>
      <c r="J2748" s="80" t="e">
        <v>#N/A</v>
      </c>
      <c r="K2748" s="85" t="e">
        <v>#N/A</v>
      </c>
      <c r="L2748" s="9" t="e">
        <v>#N/A</v>
      </c>
      <c r="M2748" s="93" t="e">
        <v>#N/A</v>
      </c>
      <c r="N2748" s="8" t="e">
        <v>#N/A</v>
      </c>
      <c r="O2748" t="e">
        <v>#N/A</v>
      </c>
      <c r="P2748" t="e">
        <v>#N/A</v>
      </c>
      <c r="Q2748" t="e">
        <v>#N/A</v>
      </c>
      <c r="R2748" s="2" t="e">
        <v>#N/A</v>
      </c>
      <c r="S2748" t="e">
        <v>#N/A</v>
      </c>
      <c r="T2748" s="3" t="e">
        <v>#N/A</v>
      </c>
      <c r="U2748" s="3" t="e">
        <v>#N/A</v>
      </c>
      <c r="V2748" t="e">
        <v>#N/A</v>
      </c>
      <c r="W2748" t="e">
        <v>#N/A</v>
      </c>
      <c r="X2748" t="e">
        <v>#N/A</v>
      </c>
      <c r="Y2748" s="3" t="e">
        <v>#N/A</v>
      </c>
      <c r="Z2748" s="8" t="e">
        <v>#N/A</v>
      </c>
      <c r="AA2748" s="30" t="e">
        <v>#N/A</v>
      </c>
      <c r="AB2748" t="e">
        <v>#N/A</v>
      </c>
      <c r="AC2748" t="e">
        <v>#N/A</v>
      </c>
      <c r="AD2748" t="e">
        <v>#N/A</v>
      </c>
      <c r="AE2748" t="e">
        <v>#N/A</v>
      </c>
      <c r="AF2748" t="e">
        <v>#N/A</v>
      </c>
    </row>
    <row r="2749" spans="1:32" x14ac:dyDescent="0.25">
      <c r="A2749" t="e">
        <v>#N/A</v>
      </c>
      <c r="B2749" s="33" t="e">
        <v>#N/A</v>
      </c>
      <c r="C2749" t="e">
        <v>#N/A</v>
      </c>
      <c r="D2749" t="e">
        <v>#N/A</v>
      </c>
      <c r="E2749" s="69" t="e">
        <v>#N/A</v>
      </c>
      <c r="F2749" s="3" t="e">
        <v>#N/A</v>
      </c>
      <c r="G2749" s="3" t="e">
        <v>#N/A</v>
      </c>
      <c r="H2749" s="3" t="e">
        <v>#N/A</v>
      </c>
      <c r="I2749" s="80" t="e">
        <v>#N/A</v>
      </c>
      <c r="J2749" s="80" t="e">
        <v>#N/A</v>
      </c>
      <c r="K2749" s="85" t="e">
        <v>#N/A</v>
      </c>
      <c r="L2749" s="9" t="e">
        <v>#N/A</v>
      </c>
      <c r="M2749" s="93" t="e">
        <v>#N/A</v>
      </c>
      <c r="N2749" s="8" t="e">
        <v>#N/A</v>
      </c>
      <c r="O2749" t="e">
        <v>#N/A</v>
      </c>
      <c r="P2749" t="e">
        <v>#N/A</v>
      </c>
      <c r="Q2749" t="e">
        <v>#N/A</v>
      </c>
      <c r="R2749" s="2" t="e">
        <v>#N/A</v>
      </c>
      <c r="S2749" t="e">
        <v>#N/A</v>
      </c>
      <c r="T2749" s="3" t="e">
        <v>#N/A</v>
      </c>
      <c r="U2749" s="3" t="e">
        <v>#N/A</v>
      </c>
      <c r="V2749" t="e">
        <v>#N/A</v>
      </c>
      <c r="W2749" t="e">
        <v>#N/A</v>
      </c>
      <c r="X2749" t="e">
        <v>#N/A</v>
      </c>
      <c r="Y2749" s="3" t="e">
        <v>#N/A</v>
      </c>
      <c r="Z2749" s="8" t="e">
        <v>#N/A</v>
      </c>
      <c r="AA2749" s="30" t="e">
        <v>#N/A</v>
      </c>
      <c r="AB2749" t="e">
        <v>#N/A</v>
      </c>
      <c r="AC2749" t="e">
        <v>#N/A</v>
      </c>
      <c r="AD2749" t="e">
        <v>#N/A</v>
      </c>
      <c r="AE2749" t="e">
        <v>#N/A</v>
      </c>
      <c r="AF2749" t="e">
        <v>#N/A</v>
      </c>
    </row>
    <row r="2750" spans="1:32" x14ac:dyDescent="0.25">
      <c r="A2750" t="e">
        <v>#N/A</v>
      </c>
      <c r="B2750" s="33" t="e">
        <v>#N/A</v>
      </c>
      <c r="C2750" t="e">
        <v>#N/A</v>
      </c>
      <c r="D2750" t="e">
        <v>#N/A</v>
      </c>
      <c r="E2750" s="69" t="e">
        <v>#N/A</v>
      </c>
      <c r="F2750" s="3" t="e">
        <v>#N/A</v>
      </c>
      <c r="G2750" s="3" t="e">
        <v>#N/A</v>
      </c>
      <c r="H2750" s="3" t="e">
        <v>#N/A</v>
      </c>
      <c r="I2750" s="80" t="e">
        <v>#N/A</v>
      </c>
      <c r="J2750" s="80" t="e">
        <v>#N/A</v>
      </c>
      <c r="K2750" s="85" t="e">
        <v>#N/A</v>
      </c>
      <c r="L2750" s="9" t="e">
        <v>#N/A</v>
      </c>
      <c r="M2750" s="93" t="e">
        <v>#N/A</v>
      </c>
      <c r="N2750" s="8" t="e">
        <v>#N/A</v>
      </c>
      <c r="O2750" t="e">
        <v>#N/A</v>
      </c>
      <c r="P2750" t="e">
        <v>#N/A</v>
      </c>
      <c r="Q2750" t="e">
        <v>#N/A</v>
      </c>
      <c r="R2750" s="2" t="e">
        <v>#N/A</v>
      </c>
      <c r="S2750" t="e">
        <v>#N/A</v>
      </c>
      <c r="T2750" s="3" t="e">
        <v>#N/A</v>
      </c>
      <c r="U2750" s="3" t="e">
        <v>#N/A</v>
      </c>
      <c r="V2750" t="e">
        <v>#N/A</v>
      </c>
      <c r="W2750" t="e">
        <v>#N/A</v>
      </c>
      <c r="X2750" t="e">
        <v>#N/A</v>
      </c>
      <c r="Y2750" s="3" t="e">
        <v>#N/A</v>
      </c>
      <c r="Z2750" s="8" t="e">
        <v>#N/A</v>
      </c>
      <c r="AA2750" s="30" t="e">
        <v>#N/A</v>
      </c>
      <c r="AB2750" t="e">
        <v>#N/A</v>
      </c>
      <c r="AC2750" t="e">
        <v>#N/A</v>
      </c>
      <c r="AD2750" t="e">
        <v>#N/A</v>
      </c>
      <c r="AE2750" t="e">
        <v>#N/A</v>
      </c>
      <c r="AF2750" t="e">
        <v>#N/A</v>
      </c>
    </row>
    <row r="2751" spans="1:32" x14ac:dyDescent="0.25">
      <c r="A2751" t="e">
        <v>#N/A</v>
      </c>
      <c r="B2751" s="33" t="e">
        <v>#N/A</v>
      </c>
      <c r="C2751" t="e">
        <v>#N/A</v>
      </c>
      <c r="D2751" t="e">
        <v>#N/A</v>
      </c>
      <c r="E2751" s="69" t="e">
        <v>#N/A</v>
      </c>
      <c r="F2751" s="3" t="e">
        <v>#N/A</v>
      </c>
      <c r="G2751" s="3" t="e">
        <v>#N/A</v>
      </c>
      <c r="H2751" s="3" t="e">
        <v>#N/A</v>
      </c>
      <c r="I2751" s="80" t="e">
        <v>#N/A</v>
      </c>
      <c r="J2751" s="80" t="e">
        <v>#N/A</v>
      </c>
      <c r="K2751" s="85" t="e">
        <v>#N/A</v>
      </c>
      <c r="L2751" s="9" t="e">
        <v>#N/A</v>
      </c>
      <c r="M2751" s="93" t="e">
        <v>#N/A</v>
      </c>
      <c r="N2751" s="8" t="e">
        <v>#N/A</v>
      </c>
      <c r="O2751" t="e">
        <v>#N/A</v>
      </c>
      <c r="P2751" t="e">
        <v>#N/A</v>
      </c>
      <c r="Q2751" t="e">
        <v>#N/A</v>
      </c>
      <c r="R2751" s="2" t="e">
        <v>#N/A</v>
      </c>
      <c r="S2751" t="e">
        <v>#N/A</v>
      </c>
      <c r="T2751" s="3" t="e">
        <v>#N/A</v>
      </c>
      <c r="U2751" s="3" t="e">
        <v>#N/A</v>
      </c>
      <c r="V2751" t="e">
        <v>#N/A</v>
      </c>
      <c r="W2751" t="e">
        <v>#N/A</v>
      </c>
      <c r="X2751" t="e">
        <v>#N/A</v>
      </c>
      <c r="Y2751" s="3" t="e">
        <v>#N/A</v>
      </c>
      <c r="Z2751" s="8" t="e">
        <v>#N/A</v>
      </c>
      <c r="AA2751" s="30" t="e">
        <v>#N/A</v>
      </c>
      <c r="AB2751" t="e">
        <v>#N/A</v>
      </c>
      <c r="AC2751" t="e">
        <v>#N/A</v>
      </c>
      <c r="AD2751" t="e">
        <v>#N/A</v>
      </c>
      <c r="AE2751" t="e">
        <v>#N/A</v>
      </c>
      <c r="AF2751" t="e">
        <v>#N/A</v>
      </c>
    </row>
    <row r="2752" spans="1:32" x14ac:dyDescent="0.25">
      <c r="A2752" t="e">
        <v>#N/A</v>
      </c>
      <c r="B2752" s="33" t="e">
        <v>#N/A</v>
      </c>
      <c r="C2752" t="e">
        <v>#N/A</v>
      </c>
      <c r="D2752" t="e">
        <v>#N/A</v>
      </c>
      <c r="E2752" s="69" t="e">
        <v>#N/A</v>
      </c>
      <c r="F2752" s="3" t="e">
        <v>#N/A</v>
      </c>
      <c r="G2752" s="3" t="e">
        <v>#N/A</v>
      </c>
      <c r="H2752" s="3" t="e">
        <v>#N/A</v>
      </c>
      <c r="I2752" s="80" t="e">
        <v>#N/A</v>
      </c>
      <c r="J2752" s="80" t="e">
        <v>#N/A</v>
      </c>
      <c r="K2752" s="85" t="e">
        <v>#N/A</v>
      </c>
      <c r="L2752" s="9" t="e">
        <v>#N/A</v>
      </c>
      <c r="M2752" s="93" t="e">
        <v>#N/A</v>
      </c>
      <c r="N2752" s="8" t="e">
        <v>#N/A</v>
      </c>
      <c r="O2752" t="e">
        <v>#N/A</v>
      </c>
      <c r="P2752" t="e">
        <v>#N/A</v>
      </c>
      <c r="Q2752" t="e">
        <v>#N/A</v>
      </c>
      <c r="R2752" s="2" t="e">
        <v>#N/A</v>
      </c>
      <c r="S2752" t="e">
        <v>#N/A</v>
      </c>
      <c r="T2752" s="3" t="e">
        <v>#N/A</v>
      </c>
      <c r="U2752" s="3" t="e">
        <v>#N/A</v>
      </c>
      <c r="V2752" t="e">
        <v>#N/A</v>
      </c>
      <c r="W2752" t="e">
        <v>#N/A</v>
      </c>
      <c r="X2752" t="e">
        <v>#N/A</v>
      </c>
      <c r="Y2752" s="3" t="e">
        <v>#N/A</v>
      </c>
      <c r="Z2752" s="8" t="e">
        <v>#N/A</v>
      </c>
      <c r="AA2752" s="30" t="e">
        <v>#N/A</v>
      </c>
      <c r="AB2752" t="e">
        <v>#N/A</v>
      </c>
      <c r="AC2752" t="e">
        <v>#N/A</v>
      </c>
      <c r="AD2752" t="e">
        <v>#N/A</v>
      </c>
      <c r="AE2752" t="e">
        <v>#N/A</v>
      </c>
      <c r="AF2752" t="e">
        <v>#N/A</v>
      </c>
    </row>
    <row r="2753" spans="1:32" x14ac:dyDescent="0.25">
      <c r="A2753" t="e">
        <v>#N/A</v>
      </c>
      <c r="B2753" s="33" t="e">
        <v>#N/A</v>
      </c>
      <c r="C2753" t="e">
        <v>#N/A</v>
      </c>
      <c r="D2753" t="e">
        <v>#N/A</v>
      </c>
      <c r="E2753" s="69" t="e">
        <v>#N/A</v>
      </c>
      <c r="F2753" s="3" t="e">
        <v>#N/A</v>
      </c>
      <c r="G2753" s="3" t="e">
        <v>#N/A</v>
      </c>
      <c r="H2753" s="3" t="e">
        <v>#N/A</v>
      </c>
      <c r="I2753" s="80" t="e">
        <v>#N/A</v>
      </c>
      <c r="J2753" s="80" t="e">
        <v>#N/A</v>
      </c>
      <c r="K2753" s="85" t="e">
        <v>#N/A</v>
      </c>
      <c r="L2753" s="9" t="e">
        <v>#N/A</v>
      </c>
      <c r="M2753" s="93" t="e">
        <v>#N/A</v>
      </c>
      <c r="N2753" s="8" t="e">
        <v>#N/A</v>
      </c>
      <c r="O2753" t="e">
        <v>#N/A</v>
      </c>
      <c r="P2753" t="e">
        <v>#N/A</v>
      </c>
      <c r="Q2753" t="e">
        <v>#N/A</v>
      </c>
      <c r="R2753" s="2" t="e">
        <v>#N/A</v>
      </c>
      <c r="S2753" t="e">
        <v>#N/A</v>
      </c>
      <c r="T2753" s="3" t="e">
        <v>#N/A</v>
      </c>
      <c r="U2753" s="3" t="e">
        <v>#N/A</v>
      </c>
      <c r="V2753" t="e">
        <v>#N/A</v>
      </c>
      <c r="W2753" t="e">
        <v>#N/A</v>
      </c>
      <c r="X2753" t="e">
        <v>#N/A</v>
      </c>
      <c r="Y2753" s="3" t="e">
        <v>#N/A</v>
      </c>
      <c r="Z2753" s="8" t="e">
        <v>#N/A</v>
      </c>
      <c r="AA2753" s="30" t="e">
        <v>#N/A</v>
      </c>
      <c r="AB2753" t="e">
        <v>#N/A</v>
      </c>
      <c r="AC2753" t="e">
        <v>#N/A</v>
      </c>
      <c r="AD2753" t="e">
        <v>#N/A</v>
      </c>
      <c r="AE2753" t="e">
        <v>#N/A</v>
      </c>
      <c r="AF2753" t="e">
        <v>#N/A</v>
      </c>
    </row>
    <row r="2754" spans="1:32" x14ac:dyDescent="0.25">
      <c r="A2754" t="e">
        <v>#N/A</v>
      </c>
      <c r="B2754" s="33" t="e">
        <v>#N/A</v>
      </c>
      <c r="C2754" t="e">
        <v>#N/A</v>
      </c>
      <c r="D2754" t="e">
        <v>#N/A</v>
      </c>
      <c r="E2754" s="69" t="e">
        <v>#N/A</v>
      </c>
      <c r="F2754" s="3" t="e">
        <v>#N/A</v>
      </c>
      <c r="G2754" s="3" t="e">
        <v>#N/A</v>
      </c>
      <c r="H2754" s="3" t="e">
        <v>#N/A</v>
      </c>
      <c r="I2754" s="80" t="e">
        <v>#N/A</v>
      </c>
      <c r="J2754" s="80" t="e">
        <v>#N/A</v>
      </c>
      <c r="K2754" s="85" t="e">
        <v>#N/A</v>
      </c>
      <c r="L2754" s="9" t="e">
        <v>#N/A</v>
      </c>
      <c r="M2754" s="93" t="e">
        <v>#N/A</v>
      </c>
      <c r="N2754" s="8" t="e">
        <v>#N/A</v>
      </c>
      <c r="O2754" t="e">
        <v>#N/A</v>
      </c>
      <c r="P2754" t="e">
        <v>#N/A</v>
      </c>
      <c r="Q2754" t="e">
        <v>#N/A</v>
      </c>
      <c r="R2754" s="2" t="e">
        <v>#N/A</v>
      </c>
      <c r="S2754" t="e">
        <v>#N/A</v>
      </c>
      <c r="T2754" s="3" t="e">
        <v>#N/A</v>
      </c>
      <c r="U2754" s="3" t="e">
        <v>#N/A</v>
      </c>
      <c r="V2754" t="e">
        <v>#N/A</v>
      </c>
      <c r="W2754" t="e">
        <v>#N/A</v>
      </c>
      <c r="X2754" t="e">
        <v>#N/A</v>
      </c>
      <c r="Y2754" s="3" t="e">
        <v>#N/A</v>
      </c>
      <c r="Z2754" s="8" t="e">
        <v>#N/A</v>
      </c>
      <c r="AA2754" s="30" t="e">
        <v>#N/A</v>
      </c>
      <c r="AB2754" t="e">
        <v>#N/A</v>
      </c>
      <c r="AC2754" t="e">
        <v>#N/A</v>
      </c>
      <c r="AD2754" t="e">
        <v>#N/A</v>
      </c>
      <c r="AE2754" t="e">
        <v>#N/A</v>
      </c>
      <c r="AF2754" t="e">
        <v>#N/A</v>
      </c>
    </row>
    <row r="2755" spans="1:32" x14ac:dyDescent="0.25">
      <c r="A2755" t="e">
        <v>#N/A</v>
      </c>
      <c r="B2755" s="33" t="e">
        <v>#N/A</v>
      </c>
      <c r="C2755" t="e">
        <v>#N/A</v>
      </c>
      <c r="D2755" t="e">
        <v>#N/A</v>
      </c>
      <c r="E2755" s="69" t="e">
        <v>#N/A</v>
      </c>
      <c r="F2755" s="3" t="e">
        <v>#N/A</v>
      </c>
      <c r="G2755" s="3" t="e">
        <v>#N/A</v>
      </c>
      <c r="H2755" s="3" t="e">
        <v>#N/A</v>
      </c>
      <c r="I2755" s="80" t="e">
        <v>#N/A</v>
      </c>
      <c r="J2755" s="80" t="e">
        <v>#N/A</v>
      </c>
      <c r="K2755" s="85" t="e">
        <v>#N/A</v>
      </c>
      <c r="L2755" s="9" t="e">
        <v>#N/A</v>
      </c>
      <c r="M2755" s="93" t="e">
        <v>#N/A</v>
      </c>
      <c r="N2755" s="8" t="e">
        <v>#N/A</v>
      </c>
      <c r="O2755" t="e">
        <v>#N/A</v>
      </c>
      <c r="P2755" t="e">
        <v>#N/A</v>
      </c>
      <c r="Q2755" t="e">
        <v>#N/A</v>
      </c>
      <c r="R2755" s="2" t="e">
        <v>#N/A</v>
      </c>
      <c r="S2755" t="e">
        <v>#N/A</v>
      </c>
      <c r="T2755" s="3" t="e">
        <v>#N/A</v>
      </c>
      <c r="U2755" s="3" t="e">
        <v>#N/A</v>
      </c>
      <c r="V2755" t="e">
        <v>#N/A</v>
      </c>
      <c r="W2755" t="e">
        <v>#N/A</v>
      </c>
      <c r="X2755" t="e">
        <v>#N/A</v>
      </c>
      <c r="Y2755" s="3" t="e">
        <v>#N/A</v>
      </c>
      <c r="Z2755" s="8" t="e">
        <v>#N/A</v>
      </c>
      <c r="AA2755" s="30" t="e">
        <v>#N/A</v>
      </c>
      <c r="AB2755" t="e">
        <v>#N/A</v>
      </c>
      <c r="AC2755" t="e">
        <v>#N/A</v>
      </c>
      <c r="AD2755" t="e">
        <v>#N/A</v>
      </c>
      <c r="AE2755" t="e">
        <v>#N/A</v>
      </c>
      <c r="AF2755" t="e">
        <v>#N/A</v>
      </c>
    </row>
    <row r="2756" spans="1:32" x14ac:dyDescent="0.25">
      <c r="A2756" t="e">
        <v>#N/A</v>
      </c>
      <c r="B2756" s="33" t="e">
        <v>#N/A</v>
      </c>
      <c r="C2756" t="e">
        <v>#N/A</v>
      </c>
      <c r="D2756" t="e">
        <v>#N/A</v>
      </c>
      <c r="E2756" s="69" t="e">
        <v>#N/A</v>
      </c>
      <c r="F2756" s="3" t="e">
        <v>#N/A</v>
      </c>
      <c r="G2756" s="3" t="e">
        <v>#N/A</v>
      </c>
      <c r="H2756" s="3" t="e">
        <v>#N/A</v>
      </c>
      <c r="I2756" s="80" t="e">
        <v>#N/A</v>
      </c>
      <c r="J2756" s="80" t="e">
        <v>#N/A</v>
      </c>
      <c r="K2756" s="85" t="e">
        <v>#N/A</v>
      </c>
      <c r="L2756" s="9" t="e">
        <v>#N/A</v>
      </c>
      <c r="M2756" s="93" t="e">
        <v>#N/A</v>
      </c>
      <c r="N2756" s="8" t="e">
        <v>#N/A</v>
      </c>
      <c r="O2756" t="e">
        <v>#N/A</v>
      </c>
      <c r="P2756" t="e">
        <v>#N/A</v>
      </c>
      <c r="Q2756" t="e">
        <v>#N/A</v>
      </c>
      <c r="R2756" s="2" t="e">
        <v>#N/A</v>
      </c>
      <c r="S2756" t="e">
        <v>#N/A</v>
      </c>
      <c r="T2756" s="3" t="e">
        <v>#N/A</v>
      </c>
      <c r="U2756" s="3" t="e">
        <v>#N/A</v>
      </c>
      <c r="V2756" t="e">
        <v>#N/A</v>
      </c>
      <c r="W2756" t="e">
        <v>#N/A</v>
      </c>
      <c r="X2756" t="e">
        <v>#N/A</v>
      </c>
      <c r="Y2756" s="3" t="e">
        <v>#N/A</v>
      </c>
      <c r="Z2756" s="8" t="e">
        <v>#N/A</v>
      </c>
      <c r="AA2756" s="30" t="e">
        <v>#N/A</v>
      </c>
      <c r="AB2756" t="e">
        <v>#N/A</v>
      </c>
      <c r="AC2756" t="e">
        <v>#N/A</v>
      </c>
      <c r="AD2756" t="e">
        <v>#N/A</v>
      </c>
      <c r="AE2756" t="e">
        <v>#N/A</v>
      </c>
      <c r="AF2756" t="e">
        <v>#N/A</v>
      </c>
    </row>
    <row r="2757" spans="1:32" x14ac:dyDescent="0.25">
      <c r="A2757" t="e">
        <v>#N/A</v>
      </c>
      <c r="B2757" s="33" t="e">
        <v>#N/A</v>
      </c>
      <c r="C2757" t="e">
        <v>#N/A</v>
      </c>
      <c r="D2757" t="e">
        <v>#N/A</v>
      </c>
      <c r="E2757" s="69" t="e">
        <v>#N/A</v>
      </c>
      <c r="F2757" s="3" t="e">
        <v>#N/A</v>
      </c>
      <c r="G2757" s="3" t="e">
        <v>#N/A</v>
      </c>
      <c r="H2757" s="3" t="e">
        <v>#N/A</v>
      </c>
      <c r="I2757" s="80" t="e">
        <v>#N/A</v>
      </c>
      <c r="J2757" s="80" t="e">
        <v>#N/A</v>
      </c>
      <c r="K2757" s="85" t="e">
        <v>#N/A</v>
      </c>
      <c r="L2757" s="9" t="e">
        <v>#N/A</v>
      </c>
      <c r="M2757" s="93" t="e">
        <v>#N/A</v>
      </c>
      <c r="N2757" s="8" t="e">
        <v>#N/A</v>
      </c>
      <c r="O2757" t="e">
        <v>#N/A</v>
      </c>
      <c r="P2757" t="e">
        <v>#N/A</v>
      </c>
      <c r="Q2757" t="e">
        <v>#N/A</v>
      </c>
      <c r="R2757" s="2" t="e">
        <v>#N/A</v>
      </c>
      <c r="S2757" t="e">
        <v>#N/A</v>
      </c>
      <c r="T2757" s="3" t="e">
        <v>#N/A</v>
      </c>
      <c r="U2757" s="3" t="e">
        <v>#N/A</v>
      </c>
      <c r="V2757" t="e">
        <v>#N/A</v>
      </c>
      <c r="W2757" t="e">
        <v>#N/A</v>
      </c>
      <c r="X2757" t="e">
        <v>#N/A</v>
      </c>
      <c r="Y2757" s="3" t="e">
        <v>#N/A</v>
      </c>
      <c r="Z2757" s="8" t="e">
        <v>#N/A</v>
      </c>
      <c r="AA2757" s="30" t="e">
        <v>#N/A</v>
      </c>
      <c r="AB2757" t="e">
        <v>#N/A</v>
      </c>
      <c r="AC2757" t="e">
        <v>#N/A</v>
      </c>
      <c r="AD2757" t="e">
        <v>#N/A</v>
      </c>
      <c r="AE2757" t="e">
        <v>#N/A</v>
      </c>
      <c r="AF2757" t="e">
        <v>#N/A</v>
      </c>
    </row>
    <row r="2758" spans="1:32" x14ac:dyDescent="0.25">
      <c r="A2758" t="e">
        <v>#N/A</v>
      </c>
      <c r="B2758" s="33" t="e">
        <v>#N/A</v>
      </c>
      <c r="C2758" t="e">
        <v>#N/A</v>
      </c>
      <c r="D2758" t="e">
        <v>#N/A</v>
      </c>
      <c r="E2758" s="69" t="e">
        <v>#N/A</v>
      </c>
      <c r="F2758" s="3" t="e">
        <v>#N/A</v>
      </c>
      <c r="G2758" s="3" t="e">
        <v>#N/A</v>
      </c>
      <c r="H2758" s="3" t="e">
        <v>#N/A</v>
      </c>
      <c r="I2758" s="80" t="e">
        <v>#N/A</v>
      </c>
      <c r="J2758" s="80" t="e">
        <v>#N/A</v>
      </c>
      <c r="K2758" s="85" t="e">
        <v>#N/A</v>
      </c>
      <c r="L2758" s="9" t="e">
        <v>#N/A</v>
      </c>
      <c r="M2758" s="93" t="e">
        <v>#N/A</v>
      </c>
      <c r="N2758" s="8" t="e">
        <v>#N/A</v>
      </c>
      <c r="O2758" t="e">
        <v>#N/A</v>
      </c>
      <c r="P2758" t="e">
        <v>#N/A</v>
      </c>
      <c r="Q2758" t="e">
        <v>#N/A</v>
      </c>
      <c r="R2758" s="2" t="e">
        <v>#N/A</v>
      </c>
      <c r="S2758" t="e">
        <v>#N/A</v>
      </c>
      <c r="T2758" s="3" t="e">
        <v>#N/A</v>
      </c>
      <c r="U2758" s="3" t="e">
        <v>#N/A</v>
      </c>
      <c r="V2758" t="e">
        <v>#N/A</v>
      </c>
      <c r="W2758" t="e">
        <v>#N/A</v>
      </c>
      <c r="X2758" t="e">
        <v>#N/A</v>
      </c>
      <c r="Y2758" s="3" t="e">
        <v>#N/A</v>
      </c>
      <c r="Z2758" s="8" t="e">
        <v>#N/A</v>
      </c>
      <c r="AA2758" s="30" t="e">
        <v>#N/A</v>
      </c>
      <c r="AB2758" t="e">
        <v>#N/A</v>
      </c>
      <c r="AC2758" t="e">
        <v>#N/A</v>
      </c>
      <c r="AD2758" t="e">
        <v>#N/A</v>
      </c>
      <c r="AE2758" t="e">
        <v>#N/A</v>
      </c>
      <c r="AF2758" t="e">
        <v>#N/A</v>
      </c>
    </row>
    <row r="2759" spans="1:32" x14ac:dyDescent="0.25">
      <c r="A2759" t="e">
        <v>#N/A</v>
      </c>
      <c r="B2759" s="33" t="e">
        <v>#N/A</v>
      </c>
      <c r="C2759" t="e">
        <v>#N/A</v>
      </c>
      <c r="D2759" t="e">
        <v>#N/A</v>
      </c>
      <c r="E2759" s="69" t="e">
        <v>#N/A</v>
      </c>
      <c r="F2759" s="3" t="e">
        <v>#N/A</v>
      </c>
      <c r="G2759" s="3" t="e">
        <v>#N/A</v>
      </c>
      <c r="H2759" s="3" t="e">
        <v>#N/A</v>
      </c>
      <c r="I2759" s="80" t="e">
        <v>#N/A</v>
      </c>
      <c r="J2759" s="80" t="e">
        <v>#N/A</v>
      </c>
      <c r="K2759" s="85" t="e">
        <v>#N/A</v>
      </c>
      <c r="L2759" s="9" t="e">
        <v>#N/A</v>
      </c>
      <c r="M2759" s="93" t="e">
        <v>#N/A</v>
      </c>
      <c r="N2759" s="8" t="e">
        <v>#N/A</v>
      </c>
      <c r="O2759" t="e">
        <v>#N/A</v>
      </c>
      <c r="P2759" t="e">
        <v>#N/A</v>
      </c>
      <c r="Q2759" t="e">
        <v>#N/A</v>
      </c>
      <c r="R2759" s="2" t="e">
        <v>#N/A</v>
      </c>
      <c r="S2759" t="e">
        <v>#N/A</v>
      </c>
      <c r="T2759" s="3" t="e">
        <v>#N/A</v>
      </c>
      <c r="U2759" s="3" t="e">
        <v>#N/A</v>
      </c>
      <c r="V2759" t="e">
        <v>#N/A</v>
      </c>
      <c r="W2759" t="e">
        <v>#N/A</v>
      </c>
      <c r="X2759" t="e">
        <v>#N/A</v>
      </c>
      <c r="Y2759" s="3" t="e">
        <v>#N/A</v>
      </c>
      <c r="Z2759" s="8" t="e">
        <v>#N/A</v>
      </c>
      <c r="AA2759" s="30" t="e">
        <v>#N/A</v>
      </c>
      <c r="AB2759" t="e">
        <v>#N/A</v>
      </c>
      <c r="AC2759" t="e">
        <v>#N/A</v>
      </c>
      <c r="AD2759" t="e">
        <v>#N/A</v>
      </c>
      <c r="AE2759" t="e">
        <v>#N/A</v>
      </c>
      <c r="AF2759" t="e">
        <v>#N/A</v>
      </c>
    </row>
    <row r="2760" spans="1:32" x14ac:dyDescent="0.25">
      <c r="A2760" t="e">
        <v>#N/A</v>
      </c>
      <c r="B2760" s="33" t="e">
        <v>#N/A</v>
      </c>
      <c r="C2760" t="e">
        <v>#N/A</v>
      </c>
      <c r="D2760" t="e">
        <v>#N/A</v>
      </c>
      <c r="E2760" s="69" t="e">
        <v>#N/A</v>
      </c>
      <c r="F2760" s="3" t="e">
        <v>#N/A</v>
      </c>
      <c r="G2760" s="3" t="e">
        <v>#N/A</v>
      </c>
      <c r="H2760" s="3" t="e">
        <v>#N/A</v>
      </c>
      <c r="I2760" s="80" t="e">
        <v>#N/A</v>
      </c>
      <c r="J2760" s="80" t="e">
        <v>#N/A</v>
      </c>
      <c r="K2760" s="85" t="e">
        <v>#N/A</v>
      </c>
      <c r="L2760" s="9" t="e">
        <v>#N/A</v>
      </c>
      <c r="M2760" s="93" t="e">
        <v>#N/A</v>
      </c>
      <c r="N2760" s="8" t="e">
        <v>#N/A</v>
      </c>
      <c r="O2760" t="e">
        <v>#N/A</v>
      </c>
      <c r="P2760" t="e">
        <v>#N/A</v>
      </c>
      <c r="Q2760" t="e">
        <v>#N/A</v>
      </c>
      <c r="R2760" s="2" t="e">
        <v>#N/A</v>
      </c>
      <c r="S2760" t="e">
        <v>#N/A</v>
      </c>
      <c r="T2760" s="3" t="e">
        <v>#N/A</v>
      </c>
      <c r="U2760" s="3" t="e">
        <v>#N/A</v>
      </c>
      <c r="V2760" t="e">
        <v>#N/A</v>
      </c>
      <c r="W2760" t="e">
        <v>#N/A</v>
      </c>
      <c r="X2760" t="e">
        <v>#N/A</v>
      </c>
      <c r="Y2760" s="3" t="e">
        <v>#N/A</v>
      </c>
      <c r="Z2760" s="8" t="e">
        <v>#N/A</v>
      </c>
      <c r="AA2760" s="30" t="e">
        <v>#N/A</v>
      </c>
      <c r="AB2760" t="e">
        <v>#N/A</v>
      </c>
      <c r="AC2760" t="e">
        <v>#N/A</v>
      </c>
      <c r="AD2760" t="e">
        <v>#N/A</v>
      </c>
      <c r="AE2760" t="e">
        <v>#N/A</v>
      </c>
      <c r="AF2760" t="e">
        <v>#N/A</v>
      </c>
    </row>
    <row r="2761" spans="1:32" x14ac:dyDescent="0.25">
      <c r="A2761" t="e">
        <v>#N/A</v>
      </c>
      <c r="B2761" s="33" t="e">
        <v>#N/A</v>
      </c>
      <c r="C2761" t="e">
        <v>#N/A</v>
      </c>
      <c r="D2761" t="e">
        <v>#N/A</v>
      </c>
      <c r="E2761" s="69" t="e">
        <v>#N/A</v>
      </c>
      <c r="F2761" s="3" t="e">
        <v>#N/A</v>
      </c>
      <c r="G2761" s="3" t="e">
        <v>#N/A</v>
      </c>
      <c r="H2761" s="3" t="e">
        <v>#N/A</v>
      </c>
      <c r="I2761" s="80" t="e">
        <v>#N/A</v>
      </c>
      <c r="J2761" s="80" t="e">
        <v>#N/A</v>
      </c>
      <c r="K2761" s="85" t="e">
        <v>#N/A</v>
      </c>
      <c r="L2761" s="9" t="e">
        <v>#N/A</v>
      </c>
      <c r="M2761" s="93" t="e">
        <v>#N/A</v>
      </c>
      <c r="N2761" s="8" t="e">
        <v>#N/A</v>
      </c>
      <c r="O2761" t="e">
        <v>#N/A</v>
      </c>
      <c r="P2761" t="e">
        <v>#N/A</v>
      </c>
      <c r="Q2761" t="e">
        <v>#N/A</v>
      </c>
      <c r="R2761" s="2" t="e">
        <v>#N/A</v>
      </c>
      <c r="S2761" t="e">
        <v>#N/A</v>
      </c>
      <c r="T2761" s="3" t="e">
        <v>#N/A</v>
      </c>
      <c r="U2761" s="3" t="e">
        <v>#N/A</v>
      </c>
      <c r="V2761" t="e">
        <v>#N/A</v>
      </c>
      <c r="W2761" t="e">
        <v>#N/A</v>
      </c>
      <c r="X2761" t="e">
        <v>#N/A</v>
      </c>
      <c r="Y2761" s="3" t="e">
        <v>#N/A</v>
      </c>
      <c r="Z2761" s="8" t="e">
        <v>#N/A</v>
      </c>
      <c r="AA2761" s="30" t="e">
        <v>#N/A</v>
      </c>
      <c r="AB2761" t="e">
        <v>#N/A</v>
      </c>
      <c r="AC2761" t="e">
        <v>#N/A</v>
      </c>
      <c r="AD2761" t="e">
        <v>#N/A</v>
      </c>
      <c r="AE2761" t="e">
        <v>#N/A</v>
      </c>
      <c r="AF2761" t="e">
        <v>#N/A</v>
      </c>
    </row>
    <row r="2762" spans="1:32" x14ac:dyDescent="0.25">
      <c r="A2762" t="e">
        <v>#N/A</v>
      </c>
      <c r="B2762" s="33" t="e">
        <v>#N/A</v>
      </c>
      <c r="C2762" t="e">
        <v>#N/A</v>
      </c>
      <c r="D2762" t="e">
        <v>#N/A</v>
      </c>
      <c r="E2762" s="69" t="e">
        <v>#N/A</v>
      </c>
      <c r="F2762" s="3" t="e">
        <v>#N/A</v>
      </c>
      <c r="G2762" s="3" t="e">
        <v>#N/A</v>
      </c>
      <c r="H2762" s="3" t="e">
        <v>#N/A</v>
      </c>
      <c r="I2762" s="80" t="e">
        <v>#N/A</v>
      </c>
      <c r="J2762" s="80" t="e">
        <v>#N/A</v>
      </c>
      <c r="K2762" s="85" t="e">
        <v>#N/A</v>
      </c>
      <c r="L2762" s="9" t="e">
        <v>#N/A</v>
      </c>
      <c r="M2762" s="93" t="e">
        <v>#N/A</v>
      </c>
      <c r="N2762" s="8" t="e">
        <v>#N/A</v>
      </c>
      <c r="O2762" t="e">
        <v>#N/A</v>
      </c>
      <c r="P2762" t="e">
        <v>#N/A</v>
      </c>
      <c r="Q2762" t="e">
        <v>#N/A</v>
      </c>
      <c r="R2762" s="2" t="e">
        <v>#N/A</v>
      </c>
      <c r="S2762" t="e">
        <v>#N/A</v>
      </c>
      <c r="T2762" s="3" t="e">
        <v>#N/A</v>
      </c>
      <c r="U2762" s="3" t="e">
        <v>#N/A</v>
      </c>
      <c r="V2762" t="e">
        <v>#N/A</v>
      </c>
      <c r="W2762" t="e">
        <v>#N/A</v>
      </c>
      <c r="X2762" t="e">
        <v>#N/A</v>
      </c>
      <c r="Y2762" s="3" t="e">
        <v>#N/A</v>
      </c>
      <c r="Z2762" s="8" t="e">
        <v>#N/A</v>
      </c>
      <c r="AA2762" s="30" t="e">
        <v>#N/A</v>
      </c>
      <c r="AB2762" t="e">
        <v>#N/A</v>
      </c>
      <c r="AC2762" t="e">
        <v>#N/A</v>
      </c>
      <c r="AD2762" t="e">
        <v>#N/A</v>
      </c>
      <c r="AE2762" t="e">
        <v>#N/A</v>
      </c>
      <c r="AF2762" t="e">
        <v>#N/A</v>
      </c>
    </row>
    <row r="2763" spans="1:32" x14ac:dyDescent="0.25">
      <c r="A2763" t="e">
        <v>#N/A</v>
      </c>
      <c r="B2763" s="33" t="e">
        <v>#N/A</v>
      </c>
      <c r="C2763" t="e">
        <v>#N/A</v>
      </c>
      <c r="D2763" t="e">
        <v>#N/A</v>
      </c>
      <c r="E2763" s="69" t="e">
        <v>#N/A</v>
      </c>
      <c r="F2763" s="3" t="e">
        <v>#N/A</v>
      </c>
      <c r="G2763" s="3" t="e">
        <v>#N/A</v>
      </c>
      <c r="H2763" s="3" t="e">
        <v>#N/A</v>
      </c>
      <c r="I2763" s="80" t="e">
        <v>#N/A</v>
      </c>
      <c r="J2763" s="80" t="e">
        <v>#N/A</v>
      </c>
      <c r="K2763" s="85" t="e">
        <v>#N/A</v>
      </c>
      <c r="L2763" s="9" t="e">
        <v>#N/A</v>
      </c>
      <c r="M2763" s="93" t="e">
        <v>#N/A</v>
      </c>
      <c r="N2763" s="8" t="e">
        <v>#N/A</v>
      </c>
      <c r="O2763" t="e">
        <v>#N/A</v>
      </c>
      <c r="P2763" t="e">
        <v>#N/A</v>
      </c>
      <c r="Q2763" t="e">
        <v>#N/A</v>
      </c>
      <c r="R2763" s="2" t="e">
        <v>#N/A</v>
      </c>
      <c r="S2763" t="e">
        <v>#N/A</v>
      </c>
      <c r="T2763" s="3" t="e">
        <v>#N/A</v>
      </c>
      <c r="U2763" s="3" t="e">
        <v>#N/A</v>
      </c>
      <c r="V2763" t="e">
        <v>#N/A</v>
      </c>
      <c r="W2763" t="e">
        <v>#N/A</v>
      </c>
      <c r="X2763" t="e">
        <v>#N/A</v>
      </c>
      <c r="Y2763" s="3" t="e">
        <v>#N/A</v>
      </c>
      <c r="Z2763" s="8" t="e">
        <v>#N/A</v>
      </c>
      <c r="AA2763" s="30" t="e">
        <v>#N/A</v>
      </c>
      <c r="AB2763" t="e">
        <v>#N/A</v>
      </c>
      <c r="AC2763" t="e">
        <v>#N/A</v>
      </c>
      <c r="AD2763" t="e">
        <v>#N/A</v>
      </c>
      <c r="AE2763" t="e">
        <v>#N/A</v>
      </c>
      <c r="AF2763" t="e">
        <v>#N/A</v>
      </c>
    </row>
    <row r="2764" spans="1:32" x14ac:dyDescent="0.25">
      <c r="A2764" t="e">
        <v>#N/A</v>
      </c>
      <c r="B2764" s="33" t="e">
        <v>#N/A</v>
      </c>
      <c r="C2764" t="e">
        <v>#N/A</v>
      </c>
      <c r="D2764" t="e">
        <v>#N/A</v>
      </c>
      <c r="E2764" s="69" t="e">
        <v>#N/A</v>
      </c>
      <c r="F2764" s="3" t="e">
        <v>#N/A</v>
      </c>
      <c r="G2764" s="3" t="e">
        <v>#N/A</v>
      </c>
      <c r="H2764" s="3" t="e">
        <v>#N/A</v>
      </c>
      <c r="I2764" s="80" t="e">
        <v>#N/A</v>
      </c>
      <c r="J2764" s="80" t="e">
        <v>#N/A</v>
      </c>
      <c r="K2764" s="85" t="e">
        <v>#N/A</v>
      </c>
      <c r="L2764" s="9" t="e">
        <v>#N/A</v>
      </c>
      <c r="M2764" s="93" t="e">
        <v>#N/A</v>
      </c>
      <c r="N2764" s="8" t="e">
        <v>#N/A</v>
      </c>
      <c r="O2764" t="e">
        <v>#N/A</v>
      </c>
      <c r="P2764" t="e">
        <v>#N/A</v>
      </c>
      <c r="Q2764" t="e">
        <v>#N/A</v>
      </c>
      <c r="R2764" s="2" t="e">
        <v>#N/A</v>
      </c>
      <c r="S2764" t="e">
        <v>#N/A</v>
      </c>
      <c r="T2764" s="3" t="e">
        <v>#N/A</v>
      </c>
      <c r="U2764" s="3" t="e">
        <v>#N/A</v>
      </c>
      <c r="V2764" t="e">
        <v>#N/A</v>
      </c>
      <c r="W2764" t="e">
        <v>#N/A</v>
      </c>
      <c r="X2764" t="e">
        <v>#N/A</v>
      </c>
      <c r="Y2764" s="3" t="e">
        <v>#N/A</v>
      </c>
      <c r="Z2764" s="8" t="e">
        <v>#N/A</v>
      </c>
      <c r="AA2764" s="30" t="e">
        <v>#N/A</v>
      </c>
      <c r="AB2764" t="e">
        <v>#N/A</v>
      </c>
      <c r="AC2764" t="e">
        <v>#N/A</v>
      </c>
      <c r="AD2764" t="e">
        <v>#N/A</v>
      </c>
      <c r="AE2764" t="e">
        <v>#N/A</v>
      </c>
      <c r="AF2764" t="e">
        <v>#N/A</v>
      </c>
    </row>
    <row r="2765" spans="1:32" x14ac:dyDescent="0.25">
      <c r="A2765" t="e">
        <v>#N/A</v>
      </c>
      <c r="B2765" s="33" t="e">
        <v>#N/A</v>
      </c>
      <c r="C2765" t="e">
        <v>#N/A</v>
      </c>
      <c r="D2765" t="e">
        <v>#N/A</v>
      </c>
      <c r="E2765" s="69" t="e">
        <v>#N/A</v>
      </c>
      <c r="F2765" s="3" t="e">
        <v>#N/A</v>
      </c>
      <c r="G2765" s="3" t="e">
        <v>#N/A</v>
      </c>
      <c r="H2765" s="3" t="e">
        <v>#N/A</v>
      </c>
      <c r="I2765" s="80" t="e">
        <v>#N/A</v>
      </c>
      <c r="J2765" s="80" t="e">
        <v>#N/A</v>
      </c>
      <c r="K2765" s="85" t="e">
        <v>#N/A</v>
      </c>
      <c r="L2765" s="9" t="e">
        <v>#N/A</v>
      </c>
      <c r="M2765" s="93" t="e">
        <v>#N/A</v>
      </c>
      <c r="N2765" s="8" t="e">
        <v>#N/A</v>
      </c>
      <c r="O2765" t="e">
        <v>#N/A</v>
      </c>
      <c r="P2765" t="e">
        <v>#N/A</v>
      </c>
      <c r="Q2765" t="e">
        <v>#N/A</v>
      </c>
      <c r="R2765" s="2" t="e">
        <v>#N/A</v>
      </c>
      <c r="S2765" t="e">
        <v>#N/A</v>
      </c>
      <c r="T2765" s="3" t="e">
        <v>#N/A</v>
      </c>
      <c r="U2765" s="3" t="e">
        <v>#N/A</v>
      </c>
      <c r="V2765" t="e">
        <v>#N/A</v>
      </c>
      <c r="W2765" t="e">
        <v>#N/A</v>
      </c>
      <c r="X2765" t="e">
        <v>#N/A</v>
      </c>
      <c r="Y2765" s="3" t="e">
        <v>#N/A</v>
      </c>
      <c r="Z2765" s="8" t="e">
        <v>#N/A</v>
      </c>
      <c r="AA2765" s="30" t="e">
        <v>#N/A</v>
      </c>
      <c r="AB2765" t="e">
        <v>#N/A</v>
      </c>
      <c r="AC2765" t="e">
        <v>#N/A</v>
      </c>
      <c r="AD2765" t="e">
        <v>#N/A</v>
      </c>
      <c r="AE2765" t="e">
        <v>#N/A</v>
      </c>
      <c r="AF2765" t="e">
        <v>#N/A</v>
      </c>
    </row>
    <row r="2766" spans="1:32" x14ac:dyDescent="0.25">
      <c r="A2766" t="e">
        <v>#N/A</v>
      </c>
      <c r="B2766" s="33" t="e">
        <v>#N/A</v>
      </c>
      <c r="C2766" t="e">
        <v>#N/A</v>
      </c>
      <c r="D2766" t="e">
        <v>#N/A</v>
      </c>
      <c r="E2766" s="69" t="e">
        <v>#N/A</v>
      </c>
      <c r="F2766" s="3" t="e">
        <v>#N/A</v>
      </c>
      <c r="G2766" s="3" t="e">
        <v>#N/A</v>
      </c>
      <c r="H2766" s="3" t="e">
        <v>#N/A</v>
      </c>
      <c r="I2766" s="80" t="e">
        <v>#N/A</v>
      </c>
      <c r="J2766" s="80" t="e">
        <v>#N/A</v>
      </c>
      <c r="K2766" s="85" t="e">
        <v>#N/A</v>
      </c>
      <c r="L2766" s="9" t="e">
        <v>#N/A</v>
      </c>
      <c r="M2766" s="93" t="e">
        <v>#N/A</v>
      </c>
      <c r="N2766" s="8" t="e">
        <v>#N/A</v>
      </c>
      <c r="O2766" t="e">
        <v>#N/A</v>
      </c>
      <c r="P2766" t="e">
        <v>#N/A</v>
      </c>
      <c r="Q2766" t="e">
        <v>#N/A</v>
      </c>
      <c r="R2766" s="2" t="e">
        <v>#N/A</v>
      </c>
      <c r="S2766" t="e">
        <v>#N/A</v>
      </c>
      <c r="T2766" s="3" t="e">
        <v>#N/A</v>
      </c>
      <c r="U2766" s="3" t="e">
        <v>#N/A</v>
      </c>
      <c r="V2766" t="e">
        <v>#N/A</v>
      </c>
      <c r="W2766" t="e">
        <v>#N/A</v>
      </c>
      <c r="X2766" t="e">
        <v>#N/A</v>
      </c>
      <c r="Y2766" s="3" t="e">
        <v>#N/A</v>
      </c>
      <c r="Z2766" s="8" t="e">
        <v>#N/A</v>
      </c>
      <c r="AA2766" s="30" t="e">
        <v>#N/A</v>
      </c>
      <c r="AB2766" t="e">
        <v>#N/A</v>
      </c>
      <c r="AC2766" t="e">
        <v>#N/A</v>
      </c>
      <c r="AD2766" t="e">
        <v>#N/A</v>
      </c>
      <c r="AE2766" t="e">
        <v>#N/A</v>
      </c>
      <c r="AF2766" t="e">
        <v>#N/A</v>
      </c>
    </row>
    <row r="2767" spans="1:32" x14ac:dyDescent="0.25">
      <c r="A2767" t="e">
        <v>#N/A</v>
      </c>
      <c r="B2767" s="33" t="e">
        <v>#N/A</v>
      </c>
      <c r="C2767" t="e">
        <v>#N/A</v>
      </c>
      <c r="D2767" t="e">
        <v>#N/A</v>
      </c>
      <c r="E2767" s="69" t="e">
        <v>#N/A</v>
      </c>
      <c r="F2767" s="3" t="e">
        <v>#N/A</v>
      </c>
      <c r="G2767" s="3" t="e">
        <v>#N/A</v>
      </c>
      <c r="H2767" s="3" t="e">
        <v>#N/A</v>
      </c>
      <c r="I2767" s="80" t="e">
        <v>#N/A</v>
      </c>
      <c r="J2767" s="80" t="e">
        <v>#N/A</v>
      </c>
      <c r="K2767" s="85" t="e">
        <v>#N/A</v>
      </c>
      <c r="L2767" s="9" t="e">
        <v>#N/A</v>
      </c>
      <c r="M2767" s="93" t="e">
        <v>#N/A</v>
      </c>
      <c r="N2767" s="8" t="e">
        <v>#N/A</v>
      </c>
      <c r="O2767" t="e">
        <v>#N/A</v>
      </c>
      <c r="P2767" t="e">
        <v>#N/A</v>
      </c>
      <c r="Q2767" t="e">
        <v>#N/A</v>
      </c>
      <c r="R2767" s="2" t="e">
        <v>#N/A</v>
      </c>
      <c r="S2767" t="e">
        <v>#N/A</v>
      </c>
      <c r="T2767" s="3" t="e">
        <v>#N/A</v>
      </c>
      <c r="U2767" s="3" t="e">
        <v>#N/A</v>
      </c>
      <c r="V2767" t="e">
        <v>#N/A</v>
      </c>
      <c r="W2767" t="e">
        <v>#N/A</v>
      </c>
      <c r="X2767" t="e">
        <v>#N/A</v>
      </c>
      <c r="Y2767" s="3" t="e">
        <v>#N/A</v>
      </c>
      <c r="Z2767" s="8" t="e">
        <v>#N/A</v>
      </c>
      <c r="AA2767" s="30" t="e">
        <v>#N/A</v>
      </c>
      <c r="AB2767" t="e">
        <v>#N/A</v>
      </c>
      <c r="AC2767" t="e">
        <v>#N/A</v>
      </c>
      <c r="AD2767" t="e">
        <v>#N/A</v>
      </c>
      <c r="AE2767" t="e">
        <v>#N/A</v>
      </c>
      <c r="AF2767" t="e">
        <v>#N/A</v>
      </c>
    </row>
    <row r="2768" spans="1:32" x14ac:dyDescent="0.25">
      <c r="A2768" t="e">
        <v>#N/A</v>
      </c>
      <c r="B2768" s="33" t="e">
        <v>#N/A</v>
      </c>
      <c r="C2768" t="e">
        <v>#N/A</v>
      </c>
      <c r="D2768" t="e">
        <v>#N/A</v>
      </c>
      <c r="E2768" s="69" t="e">
        <v>#N/A</v>
      </c>
      <c r="F2768" s="3" t="e">
        <v>#N/A</v>
      </c>
      <c r="G2768" s="3" t="e">
        <v>#N/A</v>
      </c>
      <c r="H2768" s="3" t="e">
        <v>#N/A</v>
      </c>
      <c r="I2768" s="80" t="e">
        <v>#N/A</v>
      </c>
      <c r="J2768" s="80" t="e">
        <v>#N/A</v>
      </c>
      <c r="K2768" s="85" t="e">
        <v>#N/A</v>
      </c>
      <c r="L2768" s="9" t="e">
        <v>#N/A</v>
      </c>
      <c r="M2768" s="93" t="e">
        <v>#N/A</v>
      </c>
      <c r="N2768" s="8" t="e">
        <v>#N/A</v>
      </c>
      <c r="O2768" t="e">
        <v>#N/A</v>
      </c>
      <c r="P2768" t="e">
        <v>#N/A</v>
      </c>
      <c r="Q2768" t="e">
        <v>#N/A</v>
      </c>
      <c r="R2768" s="2" t="e">
        <v>#N/A</v>
      </c>
      <c r="S2768" t="e">
        <v>#N/A</v>
      </c>
      <c r="T2768" s="3" t="e">
        <v>#N/A</v>
      </c>
      <c r="U2768" s="3" t="e">
        <v>#N/A</v>
      </c>
      <c r="V2768" t="e">
        <v>#N/A</v>
      </c>
      <c r="W2768" t="e">
        <v>#N/A</v>
      </c>
      <c r="X2768" t="e">
        <v>#N/A</v>
      </c>
      <c r="Y2768" s="3" t="e">
        <v>#N/A</v>
      </c>
      <c r="Z2768" s="8" t="e">
        <v>#N/A</v>
      </c>
      <c r="AA2768" s="30" t="e">
        <v>#N/A</v>
      </c>
      <c r="AB2768" t="e">
        <v>#N/A</v>
      </c>
      <c r="AC2768" t="e">
        <v>#N/A</v>
      </c>
      <c r="AD2768" t="e">
        <v>#N/A</v>
      </c>
      <c r="AE2768" t="e">
        <v>#N/A</v>
      </c>
      <c r="AF2768" t="e">
        <v>#N/A</v>
      </c>
    </row>
    <row r="2769" spans="1:32" x14ac:dyDescent="0.25">
      <c r="A2769" t="e">
        <v>#N/A</v>
      </c>
      <c r="B2769" s="33" t="e">
        <v>#N/A</v>
      </c>
      <c r="C2769" t="e">
        <v>#N/A</v>
      </c>
      <c r="D2769" t="e">
        <v>#N/A</v>
      </c>
      <c r="E2769" s="69" t="e">
        <v>#N/A</v>
      </c>
      <c r="F2769" s="3" t="e">
        <v>#N/A</v>
      </c>
      <c r="G2769" s="3" t="e">
        <v>#N/A</v>
      </c>
      <c r="H2769" s="3" t="e">
        <v>#N/A</v>
      </c>
      <c r="I2769" s="80" t="e">
        <v>#N/A</v>
      </c>
      <c r="J2769" s="80" t="e">
        <v>#N/A</v>
      </c>
      <c r="K2769" s="85" t="e">
        <v>#N/A</v>
      </c>
      <c r="L2769" s="9" t="e">
        <v>#N/A</v>
      </c>
      <c r="M2769" s="93" t="e">
        <v>#N/A</v>
      </c>
      <c r="N2769" s="8" t="e">
        <v>#N/A</v>
      </c>
      <c r="O2769" t="e">
        <v>#N/A</v>
      </c>
      <c r="P2769" t="e">
        <v>#N/A</v>
      </c>
      <c r="Q2769" t="e">
        <v>#N/A</v>
      </c>
      <c r="R2769" s="2" t="e">
        <v>#N/A</v>
      </c>
      <c r="S2769" t="e">
        <v>#N/A</v>
      </c>
      <c r="T2769" s="3" t="e">
        <v>#N/A</v>
      </c>
      <c r="U2769" s="3" t="e">
        <v>#N/A</v>
      </c>
      <c r="V2769" t="e">
        <v>#N/A</v>
      </c>
      <c r="W2769" t="e">
        <v>#N/A</v>
      </c>
      <c r="X2769" t="e">
        <v>#N/A</v>
      </c>
      <c r="Y2769" s="3" t="e">
        <v>#N/A</v>
      </c>
      <c r="Z2769" s="8" t="e">
        <v>#N/A</v>
      </c>
      <c r="AA2769" s="30" t="e">
        <v>#N/A</v>
      </c>
      <c r="AB2769" t="e">
        <v>#N/A</v>
      </c>
      <c r="AC2769" t="e">
        <v>#N/A</v>
      </c>
      <c r="AD2769" t="e">
        <v>#N/A</v>
      </c>
      <c r="AE2769" t="e">
        <v>#N/A</v>
      </c>
      <c r="AF2769" t="e">
        <v>#N/A</v>
      </c>
    </row>
    <row r="2770" spans="1:32" x14ac:dyDescent="0.25">
      <c r="A2770" t="e">
        <v>#N/A</v>
      </c>
      <c r="B2770" s="33" t="e">
        <v>#N/A</v>
      </c>
      <c r="C2770" t="e">
        <v>#N/A</v>
      </c>
      <c r="D2770" t="e">
        <v>#N/A</v>
      </c>
      <c r="E2770" s="69" t="e">
        <v>#N/A</v>
      </c>
      <c r="F2770" s="3" t="e">
        <v>#N/A</v>
      </c>
      <c r="G2770" s="3" t="e">
        <v>#N/A</v>
      </c>
      <c r="H2770" s="3" t="e">
        <v>#N/A</v>
      </c>
      <c r="I2770" s="80" t="e">
        <v>#N/A</v>
      </c>
      <c r="J2770" s="80" t="e">
        <v>#N/A</v>
      </c>
      <c r="K2770" s="85" t="e">
        <v>#N/A</v>
      </c>
      <c r="L2770" s="9" t="e">
        <v>#N/A</v>
      </c>
      <c r="M2770" s="93" t="e">
        <v>#N/A</v>
      </c>
      <c r="N2770" s="8" t="e">
        <v>#N/A</v>
      </c>
      <c r="O2770" t="e">
        <v>#N/A</v>
      </c>
      <c r="P2770" t="e">
        <v>#N/A</v>
      </c>
      <c r="Q2770" t="e">
        <v>#N/A</v>
      </c>
      <c r="R2770" s="2" t="e">
        <v>#N/A</v>
      </c>
      <c r="S2770" t="e">
        <v>#N/A</v>
      </c>
      <c r="T2770" s="3" t="e">
        <v>#N/A</v>
      </c>
      <c r="U2770" s="3" t="e">
        <v>#N/A</v>
      </c>
      <c r="V2770" t="e">
        <v>#N/A</v>
      </c>
      <c r="W2770" t="e">
        <v>#N/A</v>
      </c>
      <c r="X2770" t="e">
        <v>#N/A</v>
      </c>
      <c r="Y2770" s="3" t="e">
        <v>#N/A</v>
      </c>
      <c r="Z2770" s="8" t="e">
        <v>#N/A</v>
      </c>
      <c r="AA2770" s="30" t="e">
        <v>#N/A</v>
      </c>
      <c r="AB2770" t="e">
        <v>#N/A</v>
      </c>
      <c r="AC2770" t="e">
        <v>#N/A</v>
      </c>
      <c r="AD2770" t="e">
        <v>#N/A</v>
      </c>
      <c r="AE2770" t="e">
        <v>#N/A</v>
      </c>
      <c r="AF2770" t="e">
        <v>#N/A</v>
      </c>
    </row>
    <row r="2771" spans="1:32" x14ac:dyDescent="0.25">
      <c r="A2771" t="e">
        <v>#N/A</v>
      </c>
      <c r="B2771" s="33" t="e">
        <v>#N/A</v>
      </c>
      <c r="C2771" t="e">
        <v>#N/A</v>
      </c>
      <c r="D2771" t="e">
        <v>#N/A</v>
      </c>
      <c r="E2771" s="69" t="e">
        <v>#N/A</v>
      </c>
      <c r="F2771" s="3" t="e">
        <v>#N/A</v>
      </c>
      <c r="G2771" s="3" t="e">
        <v>#N/A</v>
      </c>
      <c r="H2771" s="3" t="e">
        <v>#N/A</v>
      </c>
      <c r="I2771" s="80" t="e">
        <v>#N/A</v>
      </c>
      <c r="J2771" s="80" t="e">
        <v>#N/A</v>
      </c>
      <c r="K2771" s="85" t="e">
        <v>#N/A</v>
      </c>
      <c r="L2771" s="9" t="e">
        <v>#N/A</v>
      </c>
      <c r="M2771" s="93" t="e">
        <v>#N/A</v>
      </c>
      <c r="N2771" s="8" t="e">
        <v>#N/A</v>
      </c>
      <c r="O2771" t="e">
        <v>#N/A</v>
      </c>
      <c r="P2771" t="e">
        <v>#N/A</v>
      </c>
      <c r="Q2771" t="e">
        <v>#N/A</v>
      </c>
      <c r="R2771" s="2" t="e">
        <v>#N/A</v>
      </c>
      <c r="S2771" t="e">
        <v>#N/A</v>
      </c>
      <c r="T2771" s="3" t="e">
        <v>#N/A</v>
      </c>
      <c r="U2771" s="3" t="e">
        <v>#N/A</v>
      </c>
      <c r="V2771" t="e">
        <v>#N/A</v>
      </c>
      <c r="W2771" t="e">
        <v>#N/A</v>
      </c>
      <c r="X2771" t="e">
        <v>#N/A</v>
      </c>
      <c r="Y2771" s="3" t="e">
        <v>#N/A</v>
      </c>
      <c r="Z2771" s="8" t="e">
        <v>#N/A</v>
      </c>
      <c r="AA2771" s="30" t="e">
        <v>#N/A</v>
      </c>
      <c r="AB2771" t="e">
        <v>#N/A</v>
      </c>
      <c r="AC2771" t="e">
        <v>#N/A</v>
      </c>
      <c r="AD2771" t="e">
        <v>#N/A</v>
      </c>
      <c r="AE2771" t="e">
        <v>#N/A</v>
      </c>
      <c r="AF2771" t="e">
        <v>#N/A</v>
      </c>
    </row>
    <row r="2772" spans="1:32" x14ac:dyDescent="0.25">
      <c r="A2772" t="e">
        <v>#N/A</v>
      </c>
      <c r="B2772" s="33" t="e">
        <v>#N/A</v>
      </c>
      <c r="C2772" t="e">
        <v>#N/A</v>
      </c>
      <c r="D2772" t="e">
        <v>#N/A</v>
      </c>
      <c r="E2772" s="69" t="e">
        <v>#N/A</v>
      </c>
      <c r="F2772" s="3" t="e">
        <v>#N/A</v>
      </c>
      <c r="G2772" s="3" t="e">
        <v>#N/A</v>
      </c>
      <c r="H2772" s="3" t="e">
        <v>#N/A</v>
      </c>
      <c r="I2772" s="80" t="e">
        <v>#N/A</v>
      </c>
      <c r="J2772" s="80" t="e">
        <v>#N/A</v>
      </c>
      <c r="K2772" s="85" t="e">
        <v>#N/A</v>
      </c>
      <c r="L2772" s="9" t="e">
        <v>#N/A</v>
      </c>
      <c r="M2772" s="93" t="e">
        <v>#N/A</v>
      </c>
      <c r="N2772" s="8" t="e">
        <v>#N/A</v>
      </c>
      <c r="O2772" t="e">
        <v>#N/A</v>
      </c>
      <c r="P2772" t="e">
        <v>#N/A</v>
      </c>
      <c r="Q2772" t="e">
        <v>#N/A</v>
      </c>
      <c r="R2772" s="2" t="e">
        <v>#N/A</v>
      </c>
      <c r="S2772" t="e">
        <v>#N/A</v>
      </c>
      <c r="T2772" s="3" t="e">
        <v>#N/A</v>
      </c>
      <c r="U2772" s="3" t="e">
        <v>#N/A</v>
      </c>
      <c r="V2772" t="e">
        <v>#N/A</v>
      </c>
      <c r="W2772" t="e">
        <v>#N/A</v>
      </c>
      <c r="X2772" t="e">
        <v>#N/A</v>
      </c>
      <c r="Y2772" s="3" t="e">
        <v>#N/A</v>
      </c>
      <c r="Z2772" s="8" t="e">
        <v>#N/A</v>
      </c>
      <c r="AA2772" s="30" t="e">
        <v>#N/A</v>
      </c>
      <c r="AB2772" t="e">
        <v>#N/A</v>
      </c>
      <c r="AC2772" t="e">
        <v>#N/A</v>
      </c>
      <c r="AD2772" t="e">
        <v>#N/A</v>
      </c>
      <c r="AE2772" t="e">
        <v>#N/A</v>
      </c>
      <c r="AF2772" t="e">
        <v>#N/A</v>
      </c>
    </row>
    <row r="2773" spans="1:32" x14ac:dyDescent="0.25">
      <c r="A2773" t="e">
        <v>#N/A</v>
      </c>
      <c r="B2773" s="33" t="e">
        <v>#N/A</v>
      </c>
      <c r="C2773" t="e">
        <v>#N/A</v>
      </c>
      <c r="D2773" t="e">
        <v>#N/A</v>
      </c>
      <c r="E2773" s="69" t="e">
        <v>#N/A</v>
      </c>
      <c r="F2773" s="3" t="e">
        <v>#N/A</v>
      </c>
      <c r="G2773" s="3" t="e">
        <v>#N/A</v>
      </c>
      <c r="H2773" s="3" t="e">
        <v>#N/A</v>
      </c>
      <c r="I2773" s="80" t="e">
        <v>#N/A</v>
      </c>
      <c r="J2773" s="80" t="e">
        <v>#N/A</v>
      </c>
      <c r="K2773" s="85" t="e">
        <v>#N/A</v>
      </c>
      <c r="L2773" s="9" t="e">
        <v>#N/A</v>
      </c>
      <c r="M2773" s="93" t="e">
        <v>#N/A</v>
      </c>
      <c r="N2773" s="8" t="e">
        <v>#N/A</v>
      </c>
      <c r="O2773" t="e">
        <v>#N/A</v>
      </c>
      <c r="P2773" t="e">
        <v>#N/A</v>
      </c>
      <c r="Q2773" t="e">
        <v>#N/A</v>
      </c>
      <c r="R2773" s="2" t="e">
        <v>#N/A</v>
      </c>
      <c r="S2773" t="e">
        <v>#N/A</v>
      </c>
      <c r="T2773" s="3" t="e">
        <v>#N/A</v>
      </c>
      <c r="U2773" s="3" t="e">
        <v>#N/A</v>
      </c>
      <c r="V2773" t="e">
        <v>#N/A</v>
      </c>
      <c r="W2773" t="e">
        <v>#N/A</v>
      </c>
      <c r="X2773" t="e">
        <v>#N/A</v>
      </c>
      <c r="Y2773" s="3" t="e">
        <v>#N/A</v>
      </c>
      <c r="Z2773" s="8" t="e">
        <v>#N/A</v>
      </c>
      <c r="AA2773" s="30" t="e">
        <v>#N/A</v>
      </c>
      <c r="AB2773" t="e">
        <v>#N/A</v>
      </c>
      <c r="AC2773" t="e">
        <v>#N/A</v>
      </c>
      <c r="AD2773" t="e">
        <v>#N/A</v>
      </c>
      <c r="AE2773" t="e">
        <v>#N/A</v>
      </c>
      <c r="AF2773" t="e">
        <v>#N/A</v>
      </c>
    </row>
    <row r="2774" spans="1:32" x14ac:dyDescent="0.25">
      <c r="A2774" t="e">
        <v>#N/A</v>
      </c>
      <c r="B2774" s="33" t="e">
        <v>#N/A</v>
      </c>
      <c r="C2774" t="e">
        <v>#N/A</v>
      </c>
      <c r="D2774" t="e">
        <v>#N/A</v>
      </c>
      <c r="E2774" s="69" t="e">
        <v>#N/A</v>
      </c>
      <c r="F2774" s="3" t="e">
        <v>#N/A</v>
      </c>
      <c r="G2774" s="3" t="e">
        <v>#N/A</v>
      </c>
      <c r="H2774" s="3" t="e">
        <v>#N/A</v>
      </c>
      <c r="I2774" s="80" t="e">
        <v>#N/A</v>
      </c>
      <c r="J2774" s="80" t="e">
        <v>#N/A</v>
      </c>
      <c r="K2774" s="85" t="e">
        <v>#N/A</v>
      </c>
      <c r="L2774" s="9" t="e">
        <v>#N/A</v>
      </c>
      <c r="M2774" s="93" t="e">
        <v>#N/A</v>
      </c>
      <c r="N2774" s="8" t="e">
        <v>#N/A</v>
      </c>
      <c r="O2774" t="e">
        <v>#N/A</v>
      </c>
      <c r="P2774" t="e">
        <v>#N/A</v>
      </c>
      <c r="Q2774" t="e">
        <v>#N/A</v>
      </c>
      <c r="R2774" s="2" t="e">
        <v>#N/A</v>
      </c>
      <c r="S2774" t="e">
        <v>#N/A</v>
      </c>
      <c r="T2774" s="3" t="e">
        <v>#N/A</v>
      </c>
      <c r="U2774" s="3" t="e">
        <v>#N/A</v>
      </c>
      <c r="V2774" t="e">
        <v>#N/A</v>
      </c>
      <c r="W2774" t="e">
        <v>#N/A</v>
      </c>
      <c r="X2774" t="e">
        <v>#N/A</v>
      </c>
      <c r="Y2774" s="3" t="e">
        <v>#N/A</v>
      </c>
      <c r="Z2774" s="8" t="e">
        <v>#N/A</v>
      </c>
      <c r="AA2774" s="30" t="e">
        <v>#N/A</v>
      </c>
      <c r="AB2774" t="e">
        <v>#N/A</v>
      </c>
      <c r="AC2774" t="e">
        <v>#N/A</v>
      </c>
      <c r="AD2774" t="e">
        <v>#N/A</v>
      </c>
      <c r="AE2774" t="e">
        <v>#N/A</v>
      </c>
      <c r="AF2774" t="e">
        <v>#N/A</v>
      </c>
    </row>
    <row r="2775" spans="1:32" x14ac:dyDescent="0.25">
      <c r="A2775" t="e">
        <v>#N/A</v>
      </c>
      <c r="B2775" s="33" t="e">
        <v>#N/A</v>
      </c>
      <c r="C2775" t="e">
        <v>#N/A</v>
      </c>
      <c r="D2775" t="e">
        <v>#N/A</v>
      </c>
      <c r="E2775" s="69" t="e">
        <v>#N/A</v>
      </c>
      <c r="F2775" s="3" t="e">
        <v>#N/A</v>
      </c>
      <c r="G2775" s="3" t="e">
        <v>#N/A</v>
      </c>
      <c r="H2775" s="3" t="e">
        <v>#N/A</v>
      </c>
      <c r="I2775" s="80" t="e">
        <v>#N/A</v>
      </c>
      <c r="J2775" s="80" t="e">
        <v>#N/A</v>
      </c>
      <c r="K2775" s="85" t="e">
        <v>#N/A</v>
      </c>
      <c r="L2775" s="9" t="e">
        <v>#N/A</v>
      </c>
      <c r="M2775" s="93" t="e">
        <v>#N/A</v>
      </c>
      <c r="N2775" s="8" t="e">
        <v>#N/A</v>
      </c>
      <c r="O2775" t="e">
        <v>#N/A</v>
      </c>
      <c r="P2775" t="e">
        <v>#N/A</v>
      </c>
      <c r="Q2775" t="e">
        <v>#N/A</v>
      </c>
      <c r="R2775" s="2" t="e">
        <v>#N/A</v>
      </c>
      <c r="S2775" t="e">
        <v>#N/A</v>
      </c>
      <c r="T2775" s="3" t="e">
        <v>#N/A</v>
      </c>
      <c r="U2775" s="3" t="e">
        <v>#N/A</v>
      </c>
      <c r="V2775" t="e">
        <v>#N/A</v>
      </c>
      <c r="W2775" t="e">
        <v>#N/A</v>
      </c>
      <c r="X2775" t="e">
        <v>#N/A</v>
      </c>
      <c r="Y2775" s="3" t="e">
        <v>#N/A</v>
      </c>
      <c r="Z2775" s="8" t="e">
        <v>#N/A</v>
      </c>
      <c r="AA2775" s="30" t="e">
        <v>#N/A</v>
      </c>
      <c r="AB2775" t="e">
        <v>#N/A</v>
      </c>
      <c r="AC2775" t="e">
        <v>#N/A</v>
      </c>
      <c r="AD2775" t="e">
        <v>#N/A</v>
      </c>
      <c r="AE2775" t="e">
        <v>#N/A</v>
      </c>
      <c r="AF2775" t="e">
        <v>#N/A</v>
      </c>
    </row>
    <row r="2776" spans="1:32" x14ac:dyDescent="0.25">
      <c r="A2776" t="e">
        <v>#N/A</v>
      </c>
      <c r="B2776" s="33" t="e">
        <v>#N/A</v>
      </c>
      <c r="C2776" t="e">
        <v>#N/A</v>
      </c>
      <c r="D2776" t="e">
        <v>#N/A</v>
      </c>
      <c r="E2776" s="69" t="e">
        <v>#N/A</v>
      </c>
      <c r="F2776" s="3" t="e">
        <v>#N/A</v>
      </c>
      <c r="G2776" s="3" t="e">
        <v>#N/A</v>
      </c>
      <c r="H2776" s="3" t="e">
        <v>#N/A</v>
      </c>
      <c r="I2776" s="80" t="e">
        <v>#N/A</v>
      </c>
      <c r="J2776" s="80" t="e">
        <v>#N/A</v>
      </c>
      <c r="K2776" s="85" t="e">
        <v>#N/A</v>
      </c>
      <c r="L2776" s="9" t="e">
        <v>#N/A</v>
      </c>
      <c r="M2776" s="93" t="e">
        <v>#N/A</v>
      </c>
      <c r="N2776" s="8" t="e">
        <v>#N/A</v>
      </c>
      <c r="O2776" t="e">
        <v>#N/A</v>
      </c>
      <c r="P2776" t="e">
        <v>#N/A</v>
      </c>
      <c r="Q2776" t="e">
        <v>#N/A</v>
      </c>
      <c r="R2776" s="2" t="e">
        <v>#N/A</v>
      </c>
      <c r="S2776" t="e">
        <v>#N/A</v>
      </c>
      <c r="T2776" s="3" t="e">
        <v>#N/A</v>
      </c>
      <c r="U2776" s="3" t="e">
        <v>#N/A</v>
      </c>
      <c r="V2776" t="e">
        <v>#N/A</v>
      </c>
      <c r="W2776" t="e">
        <v>#N/A</v>
      </c>
      <c r="X2776" t="e">
        <v>#N/A</v>
      </c>
      <c r="Y2776" s="3" t="e">
        <v>#N/A</v>
      </c>
      <c r="Z2776" s="8" t="e">
        <v>#N/A</v>
      </c>
      <c r="AA2776" s="30" t="e">
        <v>#N/A</v>
      </c>
      <c r="AB2776" t="e">
        <v>#N/A</v>
      </c>
      <c r="AC2776" t="e">
        <v>#N/A</v>
      </c>
      <c r="AD2776" t="e">
        <v>#N/A</v>
      </c>
      <c r="AE2776" t="e">
        <v>#N/A</v>
      </c>
      <c r="AF2776" t="e">
        <v>#N/A</v>
      </c>
    </row>
    <row r="2777" spans="1:32" x14ac:dyDescent="0.25">
      <c r="A2777" t="e">
        <v>#N/A</v>
      </c>
      <c r="B2777" s="33" t="e">
        <v>#N/A</v>
      </c>
      <c r="C2777" t="e">
        <v>#N/A</v>
      </c>
      <c r="D2777" t="e">
        <v>#N/A</v>
      </c>
      <c r="E2777" s="69" t="e">
        <v>#N/A</v>
      </c>
      <c r="F2777" s="3" t="e">
        <v>#N/A</v>
      </c>
      <c r="G2777" s="3" t="e">
        <v>#N/A</v>
      </c>
      <c r="H2777" s="3" t="e">
        <v>#N/A</v>
      </c>
      <c r="I2777" s="80" t="e">
        <v>#N/A</v>
      </c>
      <c r="J2777" s="80" t="e">
        <v>#N/A</v>
      </c>
      <c r="K2777" s="85" t="e">
        <v>#N/A</v>
      </c>
      <c r="L2777" s="9" t="e">
        <v>#N/A</v>
      </c>
      <c r="M2777" s="93" t="e">
        <v>#N/A</v>
      </c>
      <c r="N2777" s="8" t="e">
        <v>#N/A</v>
      </c>
      <c r="O2777" t="e">
        <v>#N/A</v>
      </c>
      <c r="P2777" t="e">
        <v>#N/A</v>
      </c>
      <c r="Q2777" t="e">
        <v>#N/A</v>
      </c>
      <c r="R2777" s="2" t="e">
        <v>#N/A</v>
      </c>
      <c r="S2777" t="e">
        <v>#N/A</v>
      </c>
      <c r="T2777" s="3" t="e">
        <v>#N/A</v>
      </c>
      <c r="U2777" s="3" t="e">
        <v>#N/A</v>
      </c>
      <c r="V2777" t="e">
        <v>#N/A</v>
      </c>
      <c r="W2777" t="e">
        <v>#N/A</v>
      </c>
      <c r="X2777" t="e">
        <v>#N/A</v>
      </c>
      <c r="Y2777" s="3" t="e">
        <v>#N/A</v>
      </c>
      <c r="Z2777" s="8" t="e">
        <v>#N/A</v>
      </c>
      <c r="AA2777" s="30" t="e">
        <v>#N/A</v>
      </c>
      <c r="AB2777" t="e">
        <v>#N/A</v>
      </c>
      <c r="AC2777" t="e">
        <v>#N/A</v>
      </c>
      <c r="AD2777" t="e">
        <v>#N/A</v>
      </c>
      <c r="AE2777" t="e">
        <v>#N/A</v>
      </c>
      <c r="AF2777" t="e">
        <v>#N/A</v>
      </c>
    </row>
    <row r="2778" spans="1:32" x14ac:dyDescent="0.25">
      <c r="A2778" t="e">
        <v>#N/A</v>
      </c>
      <c r="B2778" s="33" t="e">
        <v>#N/A</v>
      </c>
      <c r="C2778" t="e">
        <v>#N/A</v>
      </c>
      <c r="D2778" t="e">
        <v>#N/A</v>
      </c>
      <c r="E2778" s="69" t="e">
        <v>#N/A</v>
      </c>
      <c r="F2778" s="3" t="e">
        <v>#N/A</v>
      </c>
      <c r="G2778" s="3" t="e">
        <v>#N/A</v>
      </c>
      <c r="H2778" s="3" t="e">
        <v>#N/A</v>
      </c>
      <c r="I2778" s="80" t="e">
        <v>#N/A</v>
      </c>
      <c r="J2778" s="80" t="e">
        <v>#N/A</v>
      </c>
      <c r="K2778" s="85" t="e">
        <v>#N/A</v>
      </c>
      <c r="L2778" s="9" t="e">
        <v>#N/A</v>
      </c>
      <c r="M2778" s="93" t="e">
        <v>#N/A</v>
      </c>
      <c r="N2778" s="8" t="e">
        <v>#N/A</v>
      </c>
      <c r="O2778" t="e">
        <v>#N/A</v>
      </c>
      <c r="P2778" t="e">
        <v>#N/A</v>
      </c>
      <c r="Q2778" t="e">
        <v>#N/A</v>
      </c>
      <c r="R2778" s="2" t="e">
        <v>#N/A</v>
      </c>
      <c r="S2778" t="e">
        <v>#N/A</v>
      </c>
      <c r="T2778" s="3" t="e">
        <v>#N/A</v>
      </c>
      <c r="U2778" s="3" t="e">
        <v>#N/A</v>
      </c>
      <c r="V2778" t="e">
        <v>#N/A</v>
      </c>
      <c r="W2778" t="e">
        <v>#N/A</v>
      </c>
      <c r="X2778" t="e">
        <v>#N/A</v>
      </c>
      <c r="Y2778" s="3" t="e">
        <v>#N/A</v>
      </c>
      <c r="Z2778" s="8" t="e">
        <v>#N/A</v>
      </c>
      <c r="AA2778" s="30" t="e">
        <v>#N/A</v>
      </c>
      <c r="AB2778" t="e">
        <v>#N/A</v>
      </c>
      <c r="AC2778" t="e">
        <v>#N/A</v>
      </c>
      <c r="AD2778" t="e">
        <v>#N/A</v>
      </c>
      <c r="AE2778" t="e">
        <v>#N/A</v>
      </c>
      <c r="AF2778" t="e">
        <v>#N/A</v>
      </c>
    </row>
    <row r="2779" spans="1:32" x14ac:dyDescent="0.25">
      <c r="A2779" t="e">
        <v>#N/A</v>
      </c>
      <c r="B2779" s="33" t="e">
        <v>#N/A</v>
      </c>
      <c r="C2779" t="e">
        <v>#N/A</v>
      </c>
      <c r="D2779" t="e">
        <v>#N/A</v>
      </c>
      <c r="E2779" s="69" t="e">
        <v>#N/A</v>
      </c>
      <c r="F2779" s="3" t="e">
        <v>#N/A</v>
      </c>
      <c r="G2779" s="3" t="e">
        <v>#N/A</v>
      </c>
      <c r="H2779" s="3" t="e">
        <v>#N/A</v>
      </c>
      <c r="I2779" s="80" t="e">
        <v>#N/A</v>
      </c>
      <c r="J2779" s="80" t="e">
        <v>#N/A</v>
      </c>
      <c r="K2779" s="85" t="e">
        <v>#N/A</v>
      </c>
      <c r="L2779" s="9" t="e">
        <v>#N/A</v>
      </c>
      <c r="M2779" s="93" t="e">
        <v>#N/A</v>
      </c>
      <c r="N2779" s="8" t="e">
        <v>#N/A</v>
      </c>
      <c r="O2779" t="e">
        <v>#N/A</v>
      </c>
      <c r="P2779" t="e">
        <v>#N/A</v>
      </c>
      <c r="Q2779" t="e">
        <v>#N/A</v>
      </c>
      <c r="R2779" s="2" t="e">
        <v>#N/A</v>
      </c>
      <c r="S2779" t="e">
        <v>#N/A</v>
      </c>
      <c r="T2779" s="3" t="e">
        <v>#N/A</v>
      </c>
      <c r="U2779" s="3" t="e">
        <v>#N/A</v>
      </c>
      <c r="V2779" t="e">
        <v>#N/A</v>
      </c>
      <c r="W2779" t="e">
        <v>#N/A</v>
      </c>
      <c r="X2779" t="e">
        <v>#N/A</v>
      </c>
      <c r="Y2779" s="3" t="e">
        <v>#N/A</v>
      </c>
      <c r="Z2779" s="8" t="e">
        <v>#N/A</v>
      </c>
      <c r="AA2779" s="30" t="e">
        <v>#N/A</v>
      </c>
      <c r="AB2779" t="e">
        <v>#N/A</v>
      </c>
      <c r="AC2779" t="e">
        <v>#N/A</v>
      </c>
      <c r="AD2779" t="e">
        <v>#N/A</v>
      </c>
      <c r="AE2779" t="e">
        <v>#N/A</v>
      </c>
      <c r="AF2779" t="e">
        <v>#N/A</v>
      </c>
    </row>
    <row r="2780" spans="1:32" x14ac:dyDescent="0.25">
      <c r="A2780" t="e">
        <v>#N/A</v>
      </c>
      <c r="B2780" s="33" t="e">
        <v>#N/A</v>
      </c>
      <c r="C2780" t="e">
        <v>#N/A</v>
      </c>
      <c r="D2780" t="e">
        <v>#N/A</v>
      </c>
      <c r="E2780" s="69" t="e">
        <v>#N/A</v>
      </c>
      <c r="F2780" s="3" t="e">
        <v>#N/A</v>
      </c>
      <c r="G2780" s="3" t="e">
        <v>#N/A</v>
      </c>
      <c r="H2780" s="3" t="e">
        <v>#N/A</v>
      </c>
      <c r="I2780" s="80" t="e">
        <v>#N/A</v>
      </c>
      <c r="J2780" s="80" t="e">
        <v>#N/A</v>
      </c>
      <c r="K2780" s="85" t="e">
        <v>#N/A</v>
      </c>
      <c r="L2780" s="9" t="e">
        <v>#N/A</v>
      </c>
      <c r="M2780" s="93" t="e">
        <v>#N/A</v>
      </c>
      <c r="N2780" s="8" t="e">
        <v>#N/A</v>
      </c>
      <c r="O2780" t="e">
        <v>#N/A</v>
      </c>
      <c r="P2780" t="e">
        <v>#N/A</v>
      </c>
      <c r="Q2780" t="e">
        <v>#N/A</v>
      </c>
      <c r="R2780" s="2" t="e">
        <v>#N/A</v>
      </c>
      <c r="S2780" t="e">
        <v>#N/A</v>
      </c>
      <c r="T2780" s="3" t="e">
        <v>#N/A</v>
      </c>
      <c r="U2780" s="3" t="e">
        <v>#N/A</v>
      </c>
      <c r="V2780" t="e">
        <v>#N/A</v>
      </c>
      <c r="W2780" t="e">
        <v>#N/A</v>
      </c>
      <c r="X2780" t="e">
        <v>#N/A</v>
      </c>
      <c r="Y2780" s="3" t="e">
        <v>#N/A</v>
      </c>
      <c r="Z2780" s="8" t="e">
        <v>#N/A</v>
      </c>
      <c r="AA2780" s="30" t="e">
        <v>#N/A</v>
      </c>
      <c r="AB2780" t="e">
        <v>#N/A</v>
      </c>
      <c r="AC2780" t="e">
        <v>#N/A</v>
      </c>
      <c r="AD2780" t="e">
        <v>#N/A</v>
      </c>
      <c r="AE2780" t="e">
        <v>#N/A</v>
      </c>
      <c r="AF2780" t="e">
        <v>#N/A</v>
      </c>
    </row>
    <row r="2781" spans="1:32" x14ac:dyDescent="0.25">
      <c r="A2781" t="e">
        <v>#N/A</v>
      </c>
      <c r="B2781" s="33" t="e">
        <v>#N/A</v>
      </c>
      <c r="C2781" t="e">
        <v>#N/A</v>
      </c>
      <c r="D2781" t="e">
        <v>#N/A</v>
      </c>
      <c r="E2781" s="69" t="e">
        <v>#N/A</v>
      </c>
      <c r="F2781" s="3" t="e">
        <v>#N/A</v>
      </c>
      <c r="G2781" s="3" t="e">
        <v>#N/A</v>
      </c>
      <c r="H2781" s="3" t="e">
        <v>#N/A</v>
      </c>
      <c r="I2781" s="80" t="e">
        <v>#N/A</v>
      </c>
      <c r="J2781" s="80" t="e">
        <v>#N/A</v>
      </c>
      <c r="K2781" s="85" t="e">
        <v>#N/A</v>
      </c>
      <c r="L2781" s="9" t="e">
        <v>#N/A</v>
      </c>
      <c r="M2781" s="93" t="e">
        <v>#N/A</v>
      </c>
      <c r="N2781" s="8" t="e">
        <v>#N/A</v>
      </c>
      <c r="O2781" t="e">
        <v>#N/A</v>
      </c>
      <c r="P2781" t="e">
        <v>#N/A</v>
      </c>
      <c r="Q2781" t="e">
        <v>#N/A</v>
      </c>
      <c r="R2781" s="2" t="e">
        <v>#N/A</v>
      </c>
      <c r="S2781" t="e">
        <v>#N/A</v>
      </c>
      <c r="T2781" s="3" t="e">
        <v>#N/A</v>
      </c>
      <c r="U2781" s="3" t="e">
        <v>#N/A</v>
      </c>
      <c r="V2781" t="e">
        <v>#N/A</v>
      </c>
      <c r="W2781" t="e">
        <v>#N/A</v>
      </c>
      <c r="X2781" t="e">
        <v>#N/A</v>
      </c>
      <c r="Y2781" s="3" t="e">
        <v>#N/A</v>
      </c>
      <c r="Z2781" s="8" t="e">
        <v>#N/A</v>
      </c>
      <c r="AA2781" s="30" t="e">
        <v>#N/A</v>
      </c>
      <c r="AB2781" t="e">
        <v>#N/A</v>
      </c>
      <c r="AC2781" t="e">
        <v>#N/A</v>
      </c>
      <c r="AD2781" t="e">
        <v>#N/A</v>
      </c>
      <c r="AE2781" t="e">
        <v>#N/A</v>
      </c>
      <c r="AF2781" t="e">
        <v>#N/A</v>
      </c>
    </row>
    <row r="2782" spans="1:32" x14ac:dyDescent="0.25">
      <c r="A2782" t="e">
        <v>#N/A</v>
      </c>
      <c r="B2782" s="33" t="e">
        <v>#N/A</v>
      </c>
      <c r="C2782" t="e">
        <v>#N/A</v>
      </c>
      <c r="D2782" t="e">
        <v>#N/A</v>
      </c>
      <c r="E2782" s="69" t="e">
        <v>#N/A</v>
      </c>
      <c r="F2782" s="3" t="e">
        <v>#N/A</v>
      </c>
      <c r="G2782" s="3" t="e">
        <v>#N/A</v>
      </c>
      <c r="H2782" s="3" t="e">
        <v>#N/A</v>
      </c>
      <c r="I2782" s="80" t="e">
        <v>#N/A</v>
      </c>
      <c r="J2782" s="80" t="e">
        <v>#N/A</v>
      </c>
      <c r="K2782" s="85" t="e">
        <v>#N/A</v>
      </c>
      <c r="L2782" s="9" t="e">
        <v>#N/A</v>
      </c>
      <c r="M2782" s="93" t="e">
        <v>#N/A</v>
      </c>
      <c r="N2782" s="8" t="e">
        <v>#N/A</v>
      </c>
      <c r="O2782" t="e">
        <v>#N/A</v>
      </c>
      <c r="P2782" t="e">
        <v>#N/A</v>
      </c>
      <c r="Q2782" t="e">
        <v>#N/A</v>
      </c>
      <c r="R2782" s="2" t="e">
        <v>#N/A</v>
      </c>
      <c r="S2782" t="e">
        <v>#N/A</v>
      </c>
      <c r="T2782" s="3" t="e">
        <v>#N/A</v>
      </c>
      <c r="U2782" s="3" t="e">
        <v>#N/A</v>
      </c>
      <c r="V2782" t="e">
        <v>#N/A</v>
      </c>
      <c r="W2782" t="e">
        <v>#N/A</v>
      </c>
      <c r="X2782" t="e">
        <v>#N/A</v>
      </c>
      <c r="Y2782" s="3" t="e">
        <v>#N/A</v>
      </c>
      <c r="Z2782" s="8" t="e">
        <v>#N/A</v>
      </c>
      <c r="AA2782" s="30" t="e">
        <v>#N/A</v>
      </c>
      <c r="AB2782" t="e">
        <v>#N/A</v>
      </c>
      <c r="AC2782" t="e">
        <v>#N/A</v>
      </c>
      <c r="AD2782" t="e">
        <v>#N/A</v>
      </c>
      <c r="AE2782" t="e">
        <v>#N/A</v>
      </c>
      <c r="AF2782" t="e">
        <v>#N/A</v>
      </c>
    </row>
    <row r="2783" spans="1:32" x14ac:dyDescent="0.25">
      <c r="A2783" t="e">
        <v>#N/A</v>
      </c>
      <c r="B2783" s="33" t="e">
        <v>#N/A</v>
      </c>
      <c r="C2783" t="e">
        <v>#N/A</v>
      </c>
      <c r="D2783" t="e">
        <v>#N/A</v>
      </c>
      <c r="E2783" s="69" t="e">
        <v>#N/A</v>
      </c>
      <c r="F2783" s="3" t="e">
        <v>#N/A</v>
      </c>
      <c r="G2783" s="3" t="e">
        <v>#N/A</v>
      </c>
      <c r="H2783" s="3" t="e">
        <v>#N/A</v>
      </c>
      <c r="I2783" s="80" t="e">
        <v>#N/A</v>
      </c>
      <c r="J2783" s="80" t="e">
        <v>#N/A</v>
      </c>
      <c r="K2783" s="85" t="e">
        <v>#N/A</v>
      </c>
      <c r="L2783" s="9" t="e">
        <v>#N/A</v>
      </c>
      <c r="M2783" s="93" t="e">
        <v>#N/A</v>
      </c>
      <c r="N2783" s="8" t="e">
        <v>#N/A</v>
      </c>
      <c r="O2783" t="e">
        <v>#N/A</v>
      </c>
      <c r="P2783" t="e">
        <v>#N/A</v>
      </c>
      <c r="Q2783" t="e">
        <v>#N/A</v>
      </c>
      <c r="R2783" s="2" t="e">
        <v>#N/A</v>
      </c>
      <c r="S2783" t="e">
        <v>#N/A</v>
      </c>
      <c r="T2783" s="3" t="e">
        <v>#N/A</v>
      </c>
      <c r="U2783" s="3" t="e">
        <v>#N/A</v>
      </c>
      <c r="V2783" t="e">
        <v>#N/A</v>
      </c>
      <c r="W2783" t="e">
        <v>#N/A</v>
      </c>
      <c r="X2783" t="e">
        <v>#N/A</v>
      </c>
      <c r="Y2783" s="3" t="e">
        <v>#N/A</v>
      </c>
      <c r="Z2783" s="8" t="e">
        <v>#N/A</v>
      </c>
      <c r="AA2783" s="30" t="e">
        <v>#N/A</v>
      </c>
      <c r="AB2783" t="e">
        <v>#N/A</v>
      </c>
      <c r="AC2783" t="e">
        <v>#N/A</v>
      </c>
      <c r="AD2783" t="e">
        <v>#N/A</v>
      </c>
      <c r="AE2783" t="e">
        <v>#N/A</v>
      </c>
      <c r="AF2783" t="e">
        <v>#N/A</v>
      </c>
    </row>
    <row r="2784" spans="1:32" x14ac:dyDescent="0.25">
      <c r="A2784" t="e">
        <v>#N/A</v>
      </c>
      <c r="B2784" s="33" t="e">
        <v>#N/A</v>
      </c>
      <c r="C2784" t="e">
        <v>#N/A</v>
      </c>
      <c r="D2784" t="e">
        <v>#N/A</v>
      </c>
      <c r="E2784" s="69" t="e">
        <v>#N/A</v>
      </c>
      <c r="F2784" s="3" t="e">
        <v>#N/A</v>
      </c>
      <c r="G2784" s="3" t="e">
        <v>#N/A</v>
      </c>
      <c r="H2784" s="3" t="e">
        <v>#N/A</v>
      </c>
      <c r="I2784" s="80" t="e">
        <v>#N/A</v>
      </c>
      <c r="J2784" s="80" t="e">
        <v>#N/A</v>
      </c>
      <c r="K2784" s="85" t="e">
        <v>#N/A</v>
      </c>
      <c r="L2784" s="9" t="e">
        <v>#N/A</v>
      </c>
      <c r="M2784" s="93" t="e">
        <v>#N/A</v>
      </c>
      <c r="N2784" s="8" t="e">
        <v>#N/A</v>
      </c>
      <c r="O2784" t="e">
        <v>#N/A</v>
      </c>
      <c r="P2784" t="e">
        <v>#N/A</v>
      </c>
      <c r="Q2784" t="e">
        <v>#N/A</v>
      </c>
      <c r="R2784" s="2" t="e">
        <v>#N/A</v>
      </c>
      <c r="S2784" t="e">
        <v>#N/A</v>
      </c>
      <c r="T2784" s="3" t="e">
        <v>#N/A</v>
      </c>
      <c r="U2784" s="3" t="e">
        <v>#N/A</v>
      </c>
      <c r="V2784" t="e">
        <v>#N/A</v>
      </c>
      <c r="W2784" t="e">
        <v>#N/A</v>
      </c>
      <c r="X2784" t="e">
        <v>#N/A</v>
      </c>
      <c r="Y2784" s="3" t="e">
        <v>#N/A</v>
      </c>
      <c r="Z2784" s="8" t="e">
        <v>#N/A</v>
      </c>
      <c r="AA2784" s="30" t="e">
        <v>#N/A</v>
      </c>
      <c r="AB2784" t="e">
        <v>#N/A</v>
      </c>
      <c r="AC2784" t="e">
        <v>#N/A</v>
      </c>
      <c r="AD2784" t="e">
        <v>#N/A</v>
      </c>
      <c r="AE2784" t="e">
        <v>#N/A</v>
      </c>
      <c r="AF2784" t="e">
        <v>#N/A</v>
      </c>
    </row>
    <row r="2785" spans="1:32" x14ac:dyDescent="0.25">
      <c r="A2785" t="e">
        <v>#N/A</v>
      </c>
      <c r="B2785" s="33" t="e">
        <v>#N/A</v>
      </c>
      <c r="C2785" t="e">
        <v>#N/A</v>
      </c>
      <c r="D2785" t="e">
        <v>#N/A</v>
      </c>
      <c r="E2785" s="69" t="e">
        <v>#N/A</v>
      </c>
      <c r="F2785" s="3" t="e">
        <v>#N/A</v>
      </c>
      <c r="G2785" s="3" t="e">
        <v>#N/A</v>
      </c>
      <c r="H2785" s="3" t="e">
        <v>#N/A</v>
      </c>
      <c r="I2785" s="80" t="e">
        <v>#N/A</v>
      </c>
      <c r="J2785" s="80" t="e">
        <v>#N/A</v>
      </c>
      <c r="K2785" s="85" t="e">
        <v>#N/A</v>
      </c>
      <c r="L2785" s="9" t="e">
        <v>#N/A</v>
      </c>
      <c r="M2785" s="93" t="e">
        <v>#N/A</v>
      </c>
      <c r="N2785" s="8" t="e">
        <v>#N/A</v>
      </c>
      <c r="O2785" t="e">
        <v>#N/A</v>
      </c>
      <c r="P2785" t="e">
        <v>#N/A</v>
      </c>
      <c r="Q2785" t="e">
        <v>#N/A</v>
      </c>
      <c r="R2785" s="2" t="e">
        <v>#N/A</v>
      </c>
      <c r="S2785" t="e">
        <v>#N/A</v>
      </c>
      <c r="T2785" s="3" t="e">
        <v>#N/A</v>
      </c>
      <c r="U2785" s="3" t="e">
        <v>#N/A</v>
      </c>
      <c r="V2785" t="e">
        <v>#N/A</v>
      </c>
      <c r="W2785" t="e">
        <v>#N/A</v>
      </c>
      <c r="X2785" t="e">
        <v>#N/A</v>
      </c>
      <c r="Y2785" s="3" t="e">
        <v>#N/A</v>
      </c>
      <c r="Z2785" s="8" t="e">
        <v>#N/A</v>
      </c>
      <c r="AA2785" s="30" t="e">
        <v>#N/A</v>
      </c>
      <c r="AB2785" t="e">
        <v>#N/A</v>
      </c>
      <c r="AC2785" t="e">
        <v>#N/A</v>
      </c>
      <c r="AD2785" t="e">
        <v>#N/A</v>
      </c>
      <c r="AE2785" t="e">
        <v>#N/A</v>
      </c>
      <c r="AF2785" t="e">
        <v>#N/A</v>
      </c>
    </row>
    <row r="2786" spans="1:32" x14ac:dyDescent="0.25">
      <c r="A2786" t="e">
        <v>#N/A</v>
      </c>
      <c r="B2786" s="33" t="e">
        <v>#N/A</v>
      </c>
      <c r="C2786" t="e">
        <v>#N/A</v>
      </c>
      <c r="D2786" t="e">
        <v>#N/A</v>
      </c>
      <c r="E2786" s="69" t="e">
        <v>#N/A</v>
      </c>
      <c r="F2786" s="3" t="e">
        <v>#N/A</v>
      </c>
      <c r="G2786" s="3" t="e">
        <v>#N/A</v>
      </c>
      <c r="H2786" s="3" t="e">
        <v>#N/A</v>
      </c>
      <c r="I2786" s="80" t="e">
        <v>#N/A</v>
      </c>
      <c r="J2786" s="80" t="e">
        <v>#N/A</v>
      </c>
      <c r="K2786" s="85" t="e">
        <v>#N/A</v>
      </c>
      <c r="L2786" s="9" t="e">
        <v>#N/A</v>
      </c>
      <c r="M2786" s="93" t="e">
        <v>#N/A</v>
      </c>
      <c r="N2786" s="8" t="e">
        <v>#N/A</v>
      </c>
      <c r="O2786" t="e">
        <v>#N/A</v>
      </c>
      <c r="P2786" t="e">
        <v>#N/A</v>
      </c>
      <c r="Q2786" t="e">
        <v>#N/A</v>
      </c>
      <c r="R2786" s="2" t="e">
        <v>#N/A</v>
      </c>
      <c r="S2786" t="e">
        <v>#N/A</v>
      </c>
      <c r="T2786" s="3" t="e">
        <v>#N/A</v>
      </c>
      <c r="U2786" s="3" t="e">
        <v>#N/A</v>
      </c>
      <c r="V2786" t="e">
        <v>#N/A</v>
      </c>
      <c r="W2786" t="e">
        <v>#N/A</v>
      </c>
      <c r="X2786" t="e">
        <v>#N/A</v>
      </c>
      <c r="Y2786" s="3" t="e">
        <v>#N/A</v>
      </c>
      <c r="Z2786" s="8" t="e">
        <v>#N/A</v>
      </c>
      <c r="AA2786" s="30" t="e">
        <v>#N/A</v>
      </c>
      <c r="AB2786" t="e">
        <v>#N/A</v>
      </c>
      <c r="AC2786" t="e">
        <v>#N/A</v>
      </c>
      <c r="AD2786" t="e">
        <v>#N/A</v>
      </c>
      <c r="AE2786" t="e">
        <v>#N/A</v>
      </c>
      <c r="AF2786" t="e">
        <v>#N/A</v>
      </c>
    </row>
    <row r="2787" spans="1:32" x14ac:dyDescent="0.25">
      <c r="A2787" t="e">
        <v>#N/A</v>
      </c>
      <c r="B2787" s="33" t="e">
        <v>#N/A</v>
      </c>
      <c r="C2787" t="e">
        <v>#N/A</v>
      </c>
      <c r="D2787" t="e">
        <v>#N/A</v>
      </c>
      <c r="E2787" s="69" t="e">
        <v>#N/A</v>
      </c>
      <c r="F2787" s="3" t="e">
        <v>#N/A</v>
      </c>
      <c r="G2787" s="3" t="e">
        <v>#N/A</v>
      </c>
      <c r="H2787" s="3" t="e">
        <v>#N/A</v>
      </c>
      <c r="I2787" s="80" t="e">
        <v>#N/A</v>
      </c>
      <c r="J2787" s="80" t="e">
        <v>#N/A</v>
      </c>
      <c r="K2787" s="85" t="e">
        <v>#N/A</v>
      </c>
      <c r="L2787" s="9" t="e">
        <v>#N/A</v>
      </c>
      <c r="M2787" s="93" t="e">
        <v>#N/A</v>
      </c>
      <c r="N2787" s="8" t="e">
        <v>#N/A</v>
      </c>
      <c r="O2787" t="e">
        <v>#N/A</v>
      </c>
      <c r="P2787" t="e">
        <v>#N/A</v>
      </c>
      <c r="Q2787" t="e">
        <v>#N/A</v>
      </c>
      <c r="R2787" s="2" t="e">
        <v>#N/A</v>
      </c>
      <c r="S2787" t="e">
        <v>#N/A</v>
      </c>
      <c r="T2787" s="3" t="e">
        <v>#N/A</v>
      </c>
      <c r="U2787" s="3" t="e">
        <v>#N/A</v>
      </c>
      <c r="V2787" t="e">
        <v>#N/A</v>
      </c>
      <c r="W2787" t="e">
        <v>#N/A</v>
      </c>
      <c r="X2787" t="e">
        <v>#N/A</v>
      </c>
      <c r="Y2787" s="3" t="e">
        <v>#N/A</v>
      </c>
      <c r="Z2787" s="8" t="e">
        <v>#N/A</v>
      </c>
      <c r="AA2787" s="30" t="e">
        <v>#N/A</v>
      </c>
      <c r="AB2787" t="e">
        <v>#N/A</v>
      </c>
      <c r="AC2787" t="e">
        <v>#N/A</v>
      </c>
      <c r="AD2787" t="e">
        <v>#N/A</v>
      </c>
      <c r="AE2787" t="e">
        <v>#N/A</v>
      </c>
      <c r="AF2787" t="e">
        <v>#N/A</v>
      </c>
    </row>
    <row r="2788" spans="1:32" x14ac:dyDescent="0.25">
      <c r="A2788" t="e">
        <v>#N/A</v>
      </c>
      <c r="B2788" s="33" t="e">
        <v>#N/A</v>
      </c>
      <c r="C2788" t="e">
        <v>#N/A</v>
      </c>
      <c r="D2788" t="e">
        <v>#N/A</v>
      </c>
      <c r="E2788" s="69" t="e">
        <v>#N/A</v>
      </c>
      <c r="F2788" s="3" t="e">
        <v>#N/A</v>
      </c>
      <c r="G2788" s="3" t="e">
        <v>#N/A</v>
      </c>
      <c r="H2788" s="3" t="e">
        <v>#N/A</v>
      </c>
      <c r="I2788" s="80" t="e">
        <v>#N/A</v>
      </c>
      <c r="J2788" s="80" t="e">
        <v>#N/A</v>
      </c>
      <c r="K2788" s="85" t="e">
        <v>#N/A</v>
      </c>
      <c r="L2788" s="9" t="e">
        <v>#N/A</v>
      </c>
      <c r="M2788" s="93" t="e">
        <v>#N/A</v>
      </c>
      <c r="N2788" s="8" t="e">
        <v>#N/A</v>
      </c>
      <c r="O2788" t="e">
        <v>#N/A</v>
      </c>
      <c r="P2788" t="e">
        <v>#N/A</v>
      </c>
      <c r="Q2788" t="e">
        <v>#N/A</v>
      </c>
      <c r="R2788" s="2" t="e">
        <v>#N/A</v>
      </c>
      <c r="S2788" t="e">
        <v>#N/A</v>
      </c>
      <c r="T2788" s="3" t="e">
        <v>#N/A</v>
      </c>
      <c r="U2788" s="3" t="e">
        <v>#N/A</v>
      </c>
      <c r="V2788" t="e">
        <v>#N/A</v>
      </c>
      <c r="W2788" t="e">
        <v>#N/A</v>
      </c>
      <c r="X2788" t="e">
        <v>#N/A</v>
      </c>
      <c r="Y2788" s="3" t="e">
        <v>#N/A</v>
      </c>
      <c r="Z2788" s="8" t="e">
        <v>#N/A</v>
      </c>
      <c r="AA2788" s="30" t="e">
        <v>#N/A</v>
      </c>
      <c r="AB2788" t="e">
        <v>#N/A</v>
      </c>
      <c r="AC2788" t="e">
        <v>#N/A</v>
      </c>
      <c r="AD2788" t="e">
        <v>#N/A</v>
      </c>
      <c r="AE2788" t="e">
        <v>#N/A</v>
      </c>
      <c r="AF2788" t="e">
        <v>#N/A</v>
      </c>
    </row>
    <row r="2789" spans="1:32" x14ac:dyDescent="0.25">
      <c r="A2789" t="e">
        <v>#N/A</v>
      </c>
      <c r="B2789" s="33" t="e">
        <v>#N/A</v>
      </c>
      <c r="C2789" t="e">
        <v>#N/A</v>
      </c>
      <c r="D2789" t="e">
        <v>#N/A</v>
      </c>
      <c r="E2789" s="69" t="e">
        <v>#N/A</v>
      </c>
      <c r="F2789" s="3" t="e">
        <v>#N/A</v>
      </c>
      <c r="G2789" s="3" t="e">
        <v>#N/A</v>
      </c>
      <c r="H2789" s="3" t="e">
        <v>#N/A</v>
      </c>
      <c r="I2789" s="80" t="e">
        <v>#N/A</v>
      </c>
      <c r="J2789" s="80" t="e">
        <v>#N/A</v>
      </c>
      <c r="K2789" s="85" t="e">
        <v>#N/A</v>
      </c>
      <c r="L2789" s="9" t="e">
        <v>#N/A</v>
      </c>
      <c r="M2789" s="93" t="e">
        <v>#N/A</v>
      </c>
      <c r="N2789" s="8" t="e">
        <v>#N/A</v>
      </c>
      <c r="O2789" t="e">
        <v>#N/A</v>
      </c>
      <c r="P2789" t="e">
        <v>#N/A</v>
      </c>
      <c r="Q2789" t="e">
        <v>#N/A</v>
      </c>
      <c r="R2789" s="2" t="e">
        <v>#N/A</v>
      </c>
      <c r="S2789" t="e">
        <v>#N/A</v>
      </c>
      <c r="T2789" s="3" t="e">
        <v>#N/A</v>
      </c>
      <c r="U2789" s="3" t="e">
        <v>#N/A</v>
      </c>
      <c r="V2789" t="e">
        <v>#N/A</v>
      </c>
      <c r="W2789" t="e">
        <v>#N/A</v>
      </c>
      <c r="X2789" t="e">
        <v>#N/A</v>
      </c>
      <c r="Y2789" s="3" t="e">
        <v>#N/A</v>
      </c>
      <c r="Z2789" s="8" t="e">
        <v>#N/A</v>
      </c>
      <c r="AA2789" s="30" t="e">
        <v>#N/A</v>
      </c>
      <c r="AB2789" t="e">
        <v>#N/A</v>
      </c>
      <c r="AC2789" t="e">
        <v>#N/A</v>
      </c>
      <c r="AD2789" t="e">
        <v>#N/A</v>
      </c>
      <c r="AE2789" t="e">
        <v>#N/A</v>
      </c>
      <c r="AF2789" t="e">
        <v>#N/A</v>
      </c>
    </row>
    <row r="2790" spans="1:32" x14ac:dyDescent="0.25">
      <c r="A2790" t="e">
        <v>#N/A</v>
      </c>
      <c r="B2790" s="33" t="e">
        <v>#N/A</v>
      </c>
      <c r="C2790" t="e">
        <v>#N/A</v>
      </c>
      <c r="D2790" t="e">
        <v>#N/A</v>
      </c>
      <c r="E2790" s="69" t="e">
        <v>#N/A</v>
      </c>
      <c r="F2790" s="3" t="e">
        <v>#N/A</v>
      </c>
      <c r="G2790" s="3" t="e">
        <v>#N/A</v>
      </c>
      <c r="H2790" s="3" t="e">
        <v>#N/A</v>
      </c>
      <c r="I2790" s="80" t="e">
        <v>#N/A</v>
      </c>
      <c r="J2790" s="80" t="e">
        <v>#N/A</v>
      </c>
      <c r="K2790" s="85" t="e">
        <v>#N/A</v>
      </c>
      <c r="L2790" s="9" t="e">
        <v>#N/A</v>
      </c>
      <c r="M2790" s="93" t="e">
        <v>#N/A</v>
      </c>
      <c r="N2790" s="8" t="e">
        <v>#N/A</v>
      </c>
      <c r="O2790" t="e">
        <v>#N/A</v>
      </c>
      <c r="P2790" t="e">
        <v>#N/A</v>
      </c>
      <c r="Q2790" t="e">
        <v>#N/A</v>
      </c>
      <c r="R2790" s="2" t="e">
        <v>#N/A</v>
      </c>
      <c r="S2790" t="e">
        <v>#N/A</v>
      </c>
      <c r="T2790" s="3" t="e">
        <v>#N/A</v>
      </c>
      <c r="U2790" s="3" t="e">
        <v>#N/A</v>
      </c>
      <c r="V2790" t="e">
        <v>#N/A</v>
      </c>
      <c r="W2790" t="e">
        <v>#N/A</v>
      </c>
      <c r="X2790" t="e">
        <v>#N/A</v>
      </c>
      <c r="Y2790" s="3" t="e">
        <v>#N/A</v>
      </c>
      <c r="Z2790" s="8" t="e">
        <v>#N/A</v>
      </c>
      <c r="AA2790" s="30" t="e">
        <v>#N/A</v>
      </c>
      <c r="AB2790" t="e">
        <v>#N/A</v>
      </c>
      <c r="AC2790" t="e">
        <v>#N/A</v>
      </c>
      <c r="AD2790" t="e">
        <v>#N/A</v>
      </c>
      <c r="AE2790" t="e">
        <v>#N/A</v>
      </c>
      <c r="AF2790" t="e">
        <v>#N/A</v>
      </c>
    </row>
    <row r="2791" spans="1:32" x14ac:dyDescent="0.25">
      <c r="A2791" t="e">
        <v>#N/A</v>
      </c>
      <c r="B2791" s="33" t="e">
        <v>#N/A</v>
      </c>
      <c r="C2791" t="e">
        <v>#N/A</v>
      </c>
      <c r="D2791" t="e">
        <v>#N/A</v>
      </c>
      <c r="E2791" s="69" t="e">
        <v>#N/A</v>
      </c>
      <c r="F2791" s="3" t="e">
        <v>#N/A</v>
      </c>
      <c r="G2791" s="3" t="e">
        <v>#N/A</v>
      </c>
      <c r="H2791" s="3" t="e">
        <v>#N/A</v>
      </c>
      <c r="I2791" s="80" t="e">
        <v>#N/A</v>
      </c>
      <c r="J2791" s="80" t="e">
        <v>#N/A</v>
      </c>
      <c r="K2791" s="85" t="e">
        <v>#N/A</v>
      </c>
      <c r="L2791" s="9" t="e">
        <v>#N/A</v>
      </c>
      <c r="M2791" s="93" t="e">
        <v>#N/A</v>
      </c>
      <c r="N2791" s="8" t="e">
        <v>#N/A</v>
      </c>
      <c r="O2791" t="e">
        <v>#N/A</v>
      </c>
      <c r="P2791" t="e">
        <v>#N/A</v>
      </c>
      <c r="Q2791" t="e">
        <v>#N/A</v>
      </c>
      <c r="R2791" s="2" t="e">
        <v>#N/A</v>
      </c>
      <c r="S2791" t="e">
        <v>#N/A</v>
      </c>
      <c r="T2791" s="3" t="e">
        <v>#N/A</v>
      </c>
      <c r="U2791" s="3" t="e">
        <v>#N/A</v>
      </c>
      <c r="V2791" t="e">
        <v>#N/A</v>
      </c>
      <c r="W2791" t="e">
        <v>#N/A</v>
      </c>
      <c r="X2791" t="e">
        <v>#N/A</v>
      </c>
      <c r="Y2791" s="3" t="e">
        <v>#N/A</v>
      </c>
      <c r="Z2791" s="8" t="e">
        <v>#N/A</v>
      </c>
      <c r="AA2791" s="30" t="e">
        <v>#N/A</v>
      </c>
      <c r="AB2791" t="e">
        <v>#N/A</v>
      </c>
      <c r="AC2791" t="e">
        <v>#N/A</v>
      </c>
      <c r="AD2791" t="e">
        <v>#N/A</v>
      </c>
      <c r="AE2791" t="e">
        <v>#N/A</v>
      </c>
      <c r="AF2791" t="e">
        <v>#N/A</v>
      </c>
    </row>
    <row r="2792" spans="1:32" x14ac:dyDescent="0.25">
      <c r="A2792" t="e">
        <v>#N/A</v>
      </c>
      <c r="B2792" s="33" t="e">
        <v>#N/A</v>
      </c>
      <c r="C2792" t="e">
        <v>#N/A</v>
      </c>
      <c r="D2792" t="e">
        <v>#N/A</v>
      </c>
      <c r="E2792" s="69" t="e">
        <v>#N/A</v>
      </c>
      <c r="F2792" s="3" t="e">
        <v>#N/A</v>
      </c>
      <c r="G2792" s="3" t="e">
        <v>#N/A</v>
      </c>
      <c r="H2792" s="3" t="e">
        <v>#N/A</v>
      </c>
      <c r="I2792" s="80" t="e">
        <v>#N/A</v>
      </c>
      <c r="J2792" s="80" t="e">
        <v>#N/A</v>
      </c>
      <c r="K2792" s="85" t="e">
        <v>#N/A</v>
      </c>
      <c r="L2792" s="9" t="e">
        <v>#N/A</v>
      </c>
      <c r="M2792" s="93" t="e">
        <v>#N/A</v>
      </c>
      <c r="N2792" s="8" t="e">
        <v>#N/A</v>
      </c>
      <c r="O2792" t="e">
        <v>#N/A</v>
      </c>
      <c r="P2792" t="e">
        <v>#N/A</v>
      </c>
      <c r="Q2792" t="e">
        <v>#N/A</v>
      </c>
      <c r="R2792" s="2" t="e">
        <v>#N/A</v>
      </c>
      <c r="S2792" t="e">
        <v>#N/A</v>
      </c>
      <c r="T2792" s="3" t="e">
        <v>#N/A</v>
      </c>
      <c r="U2792" s="3" t="e">
        <v>#N/A</v>
      </c>
      <c r="V2792" t="e">
        <v>#N/A</v>
      </c>
      <c r="W2792" t="e">
        <v>#N/A</v>
      </c>
      <c r="X2792" t="e">
        <v>#N/A</v>
      </c>
      <c r="Y2792" s="3" t="e">
        <v>#N/A</v>
      </c>
      <c r="Z2792" s="8" t="e">
        <v>#N/A</v>
      </c>
      <c r="AA2792" s="30" t="e">
        <v>#N/A</v>
      </c>
      <c r="AB2792" t="e">
        <v>#N/A</v>
      </c>
      <c r="AC2792" t="e">
        <v>#N/A</v>
      </c>
      <c r="AD2792" t="e">
        <v>#N/A</v>
      </c>
      <c r="AE2792" t="e">
        <v>#N/A</v>
      </c>
      <c r="AF2792" t="e">
        <v>#N/A</v>
      </c>
    </row>
    <row r="2793" spans="1:32" x14ac:dyDescent="0.25">
      <c r="A2793" t="e">
        <v>#N/A</v>
      </c>
      <c r="B2793" s="33" t="e">
        <v>#N/A</v>
      </c>
      <c r="C2793" t="e">
        <v>#N/A</v>
      </c>
      <c r="D2793" t="e">
        <v>#N/A</v>
      </c>
      <c r="E2793" s="69" t="e">
        <v>#N/A</v>
      </c>
      <c r="F2793" s="3" t="e">
        <v>#N/A</v>
      </c>
      <c r="G2793" s="3" t="e">
        <v>#N/A</v>
      </c>
      <c r="H2793" s="3" t="e">
        <v>#N/A</v>
      </c>
      <c r="I2793" s="80" t="e">
        <v>#N/A</v>
      </c>
      <c r="J2793" s="80" t="e">
        <v>#N/A</v>
      </c>
      <c r="K2793" s="85" t="e">
        <v>#N/A</v>
      </c>
      <c r="L2793" s="9" t="e">
        <v>#N/A</v>
      </c>
      <c r="M2793" s="93" t="e">
        <v>#N/A</v>
      </c>
      <c r="N2793" s="8" t="e">
        <v>#N/A</v>
      </c>
      <c r="O2793" t="e">
        <v>#N/A</v>
      </c>
      <c r="P2793" t="e">
        <v>#N/A</v>
      </c>
      <c r="Q2793" t="e">
        <v>#N/A</v>
      </c>
      <c r="R2793" s="2" t="e">
        <v>#N/A</v>
      </c>
      <c r="S2793" t="e">
        <v>#N/A</v>
      </c>
      <c r="T2793" s="3" t="e">
        <v>#N/A</v>
      </c>
      <c r="U2793" s="3" t="e">
        <v>#N/A</v>
      </c>
      <c r="V2793" t="e">
        <v>#N/A</v>
      </c>
      <c r="W2793" t="e">
        <v>#N/A</v>
      </c>
      <c r="X2793" t="e">
        <v>#N/A</v>
      </c>
      <c r="Y2793" s="3" t="e">
        <v>#N/A</v>
      </c>
      <c r="Z2793" s="8" t="e">
        <v>#N/A</v>
      </c>
      <c r="AA2793" s="30" t="e">
        <v>#N/A</v>
      </c>
      <c r="AB2793" t="e">
        <v>#N/A</v>
      </c>
      <c r="AC2793" t="e">
        <v>#N/A</v>
      </c>
      <c r="AD2793" t="e">
        <v>#N/A</v>
      </c>
      <c r="AE2793" t="e">
        <v>#N/A</v>
      </c>
      <c r="AF2793" t="e">
        <v>#N/A</v>
      </c>
    </row>
    <row r="2794" spans="1:32" x14ac:dyDescent="0.25">
      <c r="A2794" t="e">
        <v>#N/A</v>
      </c>
      <c r="B2794" s="33" t="e">
        <v>#N/A</v>
      </c>
      <c r="C2794" t="e">
        <v>#N/A</v>
      </c>
      <c r="D2794" t="e">
        <v>#N/A</v>
      </c>
      <c r="E2794" s="69" t="e">
        <v>#N/A</v>
      </c>
      <c r="F2794" s="3" t="e">
        <v>#N/A</v>
      </c>
      <c r="G2794" s="3" t="e">
        <v>#N/A</v>
      </c>
      <c r="H2794" s="3" t="e">
        <v>#N/A</v>
      </c>
      <c r="I2794" s="80" t="e">
        <v>#N/A</v>
      </c>
      <c r="J2794" s="80" t="e">
        <v>#N/A</v>
      </c>
      <c r="K2794" s="85" t="e">
        <v>#N/A</v>
      </c>
      <c r="L2794" s="9" t="e">
        <v>#N/A</v>
      </c>
      <c r="M2794" s="93" t="e">
        <v>#N/A</v>
      </c>
      <c r="N2794" s="8" t="e">
        <v>#N/A</v>
      </c>
      <c r="O2794" t="e">
        <v>#N/A</v>
      </c>
      <c r="P2794" t="e">
        <v>#N/A</v>
      </c>
      <c r="Q2794" t="e">
        <v>#N/A</v>
      </c>
      <c r="R2794" s="2" t="e">
        <v>#N/A</v>
      </c>
      <c r="S2794" t="e">
        <v>#N/A</v>
      </c>
      <c r="T2794" s="3" t="e">
        <v>#N/A</v>
      </c>
      <c r="U2794" s="3" t="e">
        <v>#N/A</v>
      </c>
      <c r="V2794" t="e">
        <v>#N/A</v>
      </c>
      <c r="W2794" t="e">
        <v>#N/A</v>
      </c>
      <c r="X2794" t="e">
        <v>#N/A</v>
      </c>
      <c r="Y2794" s="3" t="e">
        <v>#N/A</v>
      </c>
      <c r="Z2794" s="8" t="e">
        <v>#N/A</v>
      </c>
      <c r="AA2794" s="30" t="e">
        <v>#N/A</v>
      </c>
      <c r="AB2794" t="e">
        <v>#N/A</v>
      </c>
      <c r="AC2794" t="e">
        <v>#N/A</v>
      </c>
      <c r="AD2794" t="e">
        <v>#N/A</v>
      </c>
      <c r="AE2794" t="e">
        <v>#N/A</v>
      </c>
      <c r="AF2794" t="e">
        <v>#N/A</v>
      </c>
    </row>
    <row r="2795" spans="1:32" x14ac:dyDescent="0.25">
      <c r="A2795" t="e">
        <v>#N/A</v>
      </c>
      <c r="B2795" s="33" t="e">
        <v>#N/A</v>
      </c>
      <c r="C2795" t="e">
        <v>#N/A</v>
      </c>
      <c r="D2795" t="e">
        <v>#N/A</v>
      </c>
      <c r="E2795" s="69" t="e">
        <v>#N/A</v>
      </c>
      <c r="F2795" s="3" t="e">
        <v>#N/A</v>
      </c>
      <c r="G2795" s="3" t="e">
        <v>#N/A</v>
      </c>
      <c r="H2795" s="3" t="e">
        <v>#N/A</v>
      </c>
      <c r="I2795" s="80" t="e">
        <v>#N/A</v>
      </c>
      <c r="J2795" s="80" t="e">
        <v>#N/A</v>
      </c>
      <c r="K2795" s="85" t="e">
        <v>#N/A</v>
      </c>
      <c r="L2795" s="9" t="e">
        <v>#N/A</v>
      </c>
      <c r="M2795" s="93" t="e">
        <v>#N/A</v>
      </c>
      <c r="N2795" s="8" t="e">
        <v>#N/A</v>
      </c>
      <c r="O2795" t="e">
        <v>#N/A</v>
      </c>
      <c r="P2795" t="e">
        <v>#N/A</v>
      </c>
      <c r="Q2795" t="e">
        <v>#N/A</v>
      </c>
      <c r="R2795" s="2" t="e">
        <v>#N/A</v>
      </c>
      <c r="S2795" t="e">
        <v>#N/A</v>
      </c>
      <c r="T2795" s="3" t="e">
        <v>#N/A</v>
      </c>
      <c r="U2795" s="3" t="e">
        <v>#N/A</v>
      </c>
      <c r="V2795" t="e">
        <v>#N/A</v>
      </c>
      <c r="W2795" t="e">
        <v>#N/A</v>
      </c>
      <c r="X2795" t="e">
        <v>#N/A</v>
      </c>
      <c r="Y2795" s="3" t="e">
        <v>#N/A</v>
      </c>
      <c r="Z2795" s="8" t="e">
        <v>#N/A</v>
      </c>
      <c r="AA2795" s="30" t="e">
        <v>#N/A</v>
      </c>
      <c r="AB2795" t="e">
        <v>#N/A</v>
      </c>
      <c r="AC2795" t="e">
        <v>#N/A</v>
      </c>
      <c r="AD2795" t="e">
        <v>#N/A</v>
      </c>
      <c r="AE2795" t="e">
        <v>#N/A</v>
      </c>
      <c r="AF2795" t="e">
        <v>#N/A</v>
      </c>
    </row>
    <row r="2796" spans="1:32" x14ac:dyDescent="0.25">
      <c r="A2796" t="e">
        <v>#N/A</v>
      </c>
      <c r="B2796" s="33" t="e">
        <v>#N/A</v>
      </c>
      <c r="C2796" t="e">
        <v>#N/A</v>
      </c>
      <c r="D2796" t="e">
        <v>#N/A</v>
      </c>
      <c r="E2796" s="69" t="e">
        <v>#N/A</v>
      </c>
      <c r="F2796" s="3" t="e">
        <v>#N/A</v>
      </c>
      <c r="G2796" s="3" t="e">
        <v>#N/A</v>
      </c>
      <c r="H2796" s="3" t="e">
        <v>#N/A</v>
      </c>
      <c r="I2796" s="80" t="e">
        <v>#N/A</v>
      </c>
      <c r="J2796" s="80" t="e">
        <v>#N/A</v>
      </c>
      <c r="K2796" s="85" t="e">
        <v>#N/A</v>
      </c>
      <c r="L2796" s="9" t="e">
        <v>#N/A</v>
      </c>
      <c r="M2796" s="93" t="e">
        <v>#N/A</v>
      </c>
      <c r="N2796" s="8" t="e">
        <v>#N/A</v>
      </c>
      <c r="O2796" t="e">
        <v>#N/A</v>
      </c>
      <c r="P2796" t="e">
        <v>#N/A</v>
      </c>
      <c r="Q2796" t="e">
        <v>#N/A</v>
      </c>
      <c r="R2796" s="2" t="e">
        <v>#N/A</v>
      </c>
      <c r="S2796" t="e">
        <v>#N/A</v>
      </c>
      <c r="T2796" s="3" t="e">
        <v>#N/A</v>
      </c>
      <c r="U2796" s="3" t="e">
        <v>#N/A</v>
      </c>
      <c r="V2796" t="e">
        <v>#N/A</v>
      </c>
      <c r="W2796" t="e">
        <v>#N/A</v>
      </c>
      <c r="X2796" t="e">
        <v>#N/A</v>
      </c>
      <c r="Y2796" s="3" t="e">
        <v>#N/A</v>
      </c>
      <c r="Z2796" s="8" t="e">
        <v>#N/A</v>
      </c>
      <c r="AA2796" s="30" t="e">
        <v>#N/A</v>
      </c>
      <c r="AB2796" t="e">
        <v>#N/A</v>
      </c>
      <c r="AC2796" t="e">
        <v>#N/A</v>
      </c>
      <c r="AD2796" t="e">
        <v>#N/A</v>
      </c>
      <c r="AE2796" t="e">
        <v>#N/A</v>
      </c>
      <c r="AF2796" t="e">
        <v>#N/A</v>
      </c>
    </row>
    <row r="2797" spans="1:32" x14ac:dyDescent="0.25">
      <c r="A2797" t="e">
        <v>#N/A</v>
      </c>
      <c r="B2797" s="33" t="e">
        <v>#N/A</v>
      </c>
      <c r="C2797" t="e">
        <v>#N/A</v>
      </c>
      <c r="D2797" t="e">
        <v>#N/A</v>
      </c>
      <c r="E2797" s="69" t="e">
        <v>#N/A</v>
      </c>
      <c r="F2797" s="3" t="e">
        <v>#N/A</v>
      </c>
      <c r="G2797" s="3" t="e">
        <v>#N/A</v>
      </c>
      <c r="H2797" s="3" t="e">
        <v>#N/A</v>
      </c>
      <c r="I2797" s="80" t="e">
        <v>#N/A</v>
      </c>
      <c r="J2797" s="80" t="e">
        <v>#N/A</v>
      </c>
      <c r="K2797" s="85" t="e">
        <v>#N/A</v>
      </c>
      <c r="L2797" s="9" t="e">
        <v>#N/A</v>
      </c>
      <c r="M2797" s="93" t="e">
        <v>#N/A</v>
      </c>
      <c r="N2797" s="8" t="e">
        <v>#N/A</v>
      </c>
      <c r="O2797" t="e">
        <v>#N/A</v>
      </c>
      <c r="P2797" t="e">
        <v>#N/A</v>
      </c>
      <c r="Q2797" t="e">
        <v>#N/A</v>
      </c>
      <c r="R2797" s="2" t="e">
        <v>#N/A</v>
      </c>
      <c r="S2797" t="e">
        <v>#N/A</v>
      </c>
      <c r="T2797" s="3" t="e">
        <v>#N/A</v>
      </c>
      <c r="U2797" s="3" t="e">
        <v>#N/A</v>
      </c>
      <c r="V2797" t="e">
        <v>#N/A</v>
      </c>
      <c r="W2797" t="e">
        <v>#N/A</v>
      </c>
      <c r="X2797" t="e">
        <v>#N/A</v>
      </c>
      <c r="Y2797" s="3" t="e">
        <v>#N/A</v>
      </c>
      <c r="Z2797" s="8" t="e">
        <v>#N/A</v>
      </c>
      <c r="AA2797" s="30" t="e">
        <v>#N/A</v>
      </c>
      <c r="AB2797" t="e">
        <v>#N/A</v>
      </c>
      <c r="AC2797" t="e">
        <v>#N/A</v>
      </c>
      <c r="AD2797" t="e">
        <v>#N/A</v>
      </c>
      <c r="AE2797" t="e">
        <v>#N/A</v>
      </c>
      <c r="AF2797" t="e">
        <v>#N/A</v>
      </c>
    </row>
    <row r="2798" spans="1:32" x14ac:dyDescent="0.25">
      <c r="A2798" t="e">
        <v>#N/A</v>
      </c>
      <c r="B2798" s="33" t="e">
        <v>#N/A</v>
      </c>
      <c r="C2798" t="e">
        <v>#N/A</v>
      </c>
      <c r="D2798" t="e">
        <v>#N/A</v>
      </c>
      <c r="E2798" s="69" t="e">
        <v>#N/A</v>
      </c>
      <c r="F2798" s="3" t="e">
        <v>#N/A</v>
      </c>
      <c r="G2798" s="3" t="e">
        <v>#N/A</v>
      </c>
      <c r="H2798" s="3" t="e">
        <v>#N/A</v>
      </c>
      <c r="I2798" s="80" t="e">
        <v>#N/A</v>
      </c>
      <c r="J2798" s="80" t="e">
        <v>#N/A</v>
      </c>
      <c r="K2798" s="85" t="e">
        <v>#N/A</v>
      </c>
      <c r="L2798" s="9" t="e">
        <v>#N/A</v>
      </c>
      <c r="M2798" s="93" t="e">
        <v>#N/A</v>
      </c>
      <c r="N2798" s="8" t="e">
        <v>#N/A</v>
      </c>
      <c r="O2798" t="e">
        <v>#N/A</v>
      </c>
      <c r="P2798" t="e">
        <v>#N/A</v>
      </c>
      <c r="Q2798" t="e">
        <v>#N/A</v>
      </c>
      <c r="R2798" s="2" t="e">
        <v>#N/A</v>
      </c>
      <c r="S2798" t="e">
        <v>#N/A</v>
      </c>
      <c r="T2798" s="3" t="e">
        <v>#N/A</v>
      </c>
      <c r="U2798" s="3" t="e">
        <v>#N/A</v>
      </c>
      <c r="V2798" t="e">
        <v>#N/A</v>
      </c>
      <c r="W2798" t="e">
        <v>#N/A</v>
      </c>
      <c r="X2798" t="e">
        <v>#N/A</v>
      </c>
      <c r="Y2798" s="3" t="e">
        <v>#N/A</v>
      </c>
      <c r="Z2798" s="8" t="e">
        <v>#N/A</v>
      </c>
      <c r="AA2798" s="30" t="e">
        <v>#N/A</v>
      </c>
      <c r="AB2798" t="e">
        <v>#N/A</v>
      </c>
      <c r="AC2798" t="e">
        <v>#N/A</v>
      </c>
      <c r="AD2798" t="e">
        <v>#N/A</v>
      </c>
      <c r="AE2798" t="e">
        <v>#N/A</v>
      </c>
      <c r="AF2798" t="e">
        <v>#N/A</v>
      </c>
    </row>
    <row r="2799" spans="1:32" x14ac:dyDescent="0.25">
      <c r="A2799" t="e">
        <v>#N/A</v>
      </c>
      <c r="B2799" s="33" t="e">
        <v>#N/A</v>
      </c>
      <c r="C2799" t="e">
        <v>#N/A</v>
      </c>
      <c r="D2799" t="e">
        <v>#N/A</v>
      </c>
      <c r="E2799" s="69" t="e">
        <v>#N/A</v>
      </c>
      <c r="F2799" s="3" t="e">
        <v>#N/A</v>
      </c>
      <c r="G2799" s="3" t="e">
        <v>#N/A</v>
      </c>
      <c r="H2799" s="3" t="e">
        <v>#N/A</v>
      </c>
      <c r="I2799" s="80" t="e">
        <v>#N/A</v>
      </c>
      <c r="J2799" s="80" t="e">
        <v>#N/A</v>
      </c>
      <c r="K2799" s="85" t="e">
        <v>#N/A</v>
      </c>
      <c r="L2799" s="9" t="e">
        <v>#N/A</v>
      </c>
      <c r="M2799" s="93" t="e">
        <v>#N/A</v>
      </c>
      <c r="N2799" s="8" t="e">
        <v>#N/A</v>
      </c>
      <c r="O2799" t="e">
        <v>#N/A</v>
      </c>
      <c r="P2799" t="e">
        <v>#N/A</v>
      </c>
      <c r="Q2799" t="e">
        <v>#N/A</v>
      </c>
      <c r="R2799" s="2" t="e">
        <v>#N/A</v>
      </c>
      <c r="S2799" t="e">
        <v>#N/A</v>
      </c>
      <c r="T2799" s="3" t="e">
        <v>#N/A</v>
      </c>
      <c r="U2799" s="3" t="e">
        <v>#N/A</v>
      </c>
      <c r="V2799" t="e">
        <v>#N/A</v>
      </c>
      <c r="W2799" t="e">
        <v>#N/A</v>
      </c>
      <c r="X2799" t="e">
        <v>#N/A</v>
      </c>
      <c r="Y2799" s="3" t="e">
        <v>#N/A</v>
      </c>
      <c r="Z2799" s="8" t="e">
        <v>#N/A</v>
      </c>
      <c r="AA2799" s="30" t="e">
        <v>#N/A</v>
      </c>
      <c r="AB2799" t="e">
        <v>#N/A</v>
      </c>
      <c r="AC2799" t="e">
        <v>#N/A</v>
      </c>
      <c r="AD2799" t="e">
        <v>#N/A</v>
      </c>
      <c r="AE2799" t="e">
        <v>#N/A</v>
      </c>
      <c r="AF2799" t="e">
        <v>#N/A</v>
      </c>
    </row>
    <row r="2800" spans="1:32" x14ac:dyDescent="0.25">
      <c r="A2800" t="e">
        <v>#N/A</v>
      </c>
      <c r="B2800" s="33" t="e">
        <v>#N/A</v>
      </c>
      <c r="C2800" t="e">
        <v>#N/A</v>
      </c>
      <c r="D2800" t="e">
        <v>#N/A</v>
      </c>
      <c r="E2800" s="69" t="e">
        <v>#N/A</v>
      </c>
      <c r="F2800" s="3" t="e">
        <v>#N/A</v>
      </c>
      <c r="G2800" s="3" t="e">
        <v>#N/A</v>
      </c>
      <c r="H2800" s="3" t="e">
        <v>#N/A</v>
      </c>
      <c r="I2800" s="80" t="e">
        <v>#N/A</v>
      </c>
      <c r="J2800" s="80" t="e">
        <v>#N/A</v>
      </c>
      <c r="K2800" s="85" t="e">
        <v>#N/A</v>
      </c>
      <c r="L2800" s="9" t="e">
        <v>#N/A</v>
      </c>
      <c r="M2800" s="93" t="e">
        <v>#N/A</v>
      </c>
      <c r="N2800" s="8" t="e">
        <v>#N/A</v>
      </c>
      <c r="O2800" t="e">
        <v>#N/A</v>
      </c>
      <c r="P2800" t="e">
        <v>#N/A</v>
      </c>
      <c r="Q2800" t="e">
        <v>#N/A</v>
      </c>
      <c r="R2800" s="2" t="e">
        <v>#N/A</v>
      </c>
      <c r="S2800" t="e">
        <v>#N/A</v>
      </c>
      <c r="T2800" s="3" t="e">
        <v>#N/A</v>
      </c>
      <c r="U2800" s="3" t="e">
        <v>#N/A</v>
      </c>
      <c r="V2800" t="e">
        <v>#N/A</v>
      </c>
      <c r="W2800" t="e">
        <v>#N/A</v>
      </c>
      <c r="X2800" t="e">
        <v>#N/A</v>
      </c>
      <c r="Y2800" s="3" t="e">
        <v>#N/A</v>
      </c>
      <c r="Z2800" s="8" t="e">
        <v>#N/A</v>
      </c>
      <c r="AA2800" s="30" t="e">
        <v>#N/A</v>
      </c>
      <c r="AB2800" t="e">
        <v>#N/A</v>
      </c>
      <c r="AC2800" t="e">
        <v>#N/A</v>
      </c>
      <c r="AD2800" t="e">
        <v>#N/A</v>
      </c>
      <c r="AE2800" t="e">
        <v>#N/A</v>
      </c>
      <c r="AF2800" t="e">
        <v>#N/A</v>
      </c>
    </row>
    <row r="2801" spans="1:32" x14ac:dyDescent="0.25">
      <c r="A2801" t="e">
        <v>#N/A</v>
      </c>
      <c r="B2801" s="33" t="e">
        <v>#N/A</v>
      </c>
      <c r="C2801" t="e">
        <v>#N/A</v>
      </c>
      <c r="D2801" t="e">
        <v>#N/A</v>
      </c>
      <c r="E2801" s="69" t="e">
        <v>#N/A</v>
      </c>
      <c r="F2801" s="3" t="e">
        <v>#N/A</v>
      </c>
      <c r="G2801" s="3" t="e">
        <v>#N/A</v>
      </c>
      <c r="H2801" s="3" t="e">
        <v>#N/A</v>
      </c>
      <c r="I2801" s="80" t="e">
        <v>#N/A</v>
      </c>
      <c r="J2801" s="80" t="e">
        <v>#N/A</v>
      </c>
      <c r="K2801" s="85" t="e">
        <v>#N/A</v>
      </c>
      <c r="L2801" s="9" t="e">
        <v>#N/A</v>
      </c>
      <c r="M2801" s="93" t="e">
        <v>#N/A</v>
      </c>
      <c r="N2801" s="8" t="e">
        <v>#N/A</v>
      </c>
      <c r="O2801" t="e">
        <v>#N/A</v>
      </c>
      <c r="P2801" t="e">
        <v>#N/A</v>
      </c>
      <c r="Q2801" t="e">
        <v>#N/A</v>
      </c>
      <c r="R2801" s="2" t="e">
        <v>#N/A</v>
      </c>
      <c r="S2801" t="e">
        <v>#N/A</v>
      </c>
      <c r="T2801" s="3" t="e">
        <v>#N/A</v>
      </c>
      <c r="U2801" s="3" t="e">
        <v>#N/A</v>
      </c>
      <c r="V2801" t="e">
        <v>#N/A</v>
      </c>
      <c r="W2801" t="e">
        <v>#N/A</v>
      </c>
      <c r="X2801" t="e">
        <v>#N/A</v>
      </c>
      <c r="Y2801" s="3" t="e">
        <v>#N/A</v>
      </c>
      <c r="Z2801" s="8" t="e">
        <v>#N/A</v>
      </c>
      <c r="AA2801" s="30" t="e">
        <v>#N/A</v>
      </c>
      <c r="AB2801" t="e">
        <v>#N/A</v>
      </c>
      <c r="AC2801" t="e">
        <v>#N/A</v>
      </c>
      <c r="AD2801" t="e">
        <v>#N/A</v>
      </c>
      <c r="AE2801" t="e">
        <v>#N/A</v>
      </c>
      <c r="AF2801" t="e">
        <v>#N/A</v>
      </c>
    </row>
    <row r="2802" spans="1:32" x14ac:dyDescent="0.25">
      <c r="A2802" t="e">
        <v>#N/A</v>
      </c>
      <c r="B2802" s="33" t="e">
        <v>#N/A</v>
      </c>
      <c r="C2802" t="e">
        <v>#N/A</v>
      </c>
      <c r="D2802" t="e">
        <v>#N/A</v>
      </c>
      <c r="E2802" s="69" t="e">
        <v>#N/A</v>
      </c>
      <c r="F2802" s="3" t="e">
        <v>#N/A</v>
      </c>
      <c r="G2802" s="3" t="e">
        <v>#N/A</v>
      </c>
      <c r="H2802" s="3" t="e">
        <v>#N/A</v>
      </c>
      <c r="I2802" s="80" t="e">
        <v>#N/A</v>
      </c>
      <c r="J2802" s="80" t="e">
        <v>#N/A</v>
      </c>
      <c r="K2802" s="85" t="e">
        <v>#N/A</v>
      </c>
      <c r="L2802" s="9" t="e">
        <v>#N/A</v>
      </c>
      <c r="M2802" s="93" t="e">
        <v>#N/A</v>
      </c>
      <c r="N2802" s="8" t="e">
        <v>#N/A</v>
      </c>
      <c r="O2802" t="e">
        <v>#N/A</v>
      </c>
      <c r="P2802" t="e">
        <v>#N/A</v>
      </c>
      <c r="Q2802" t="e">
        <v>#N/A</v>
      </c>
      <c r="R2802" s="2" t="e">
        <v>#N/A</v>
      </c>
      <c r="S2802" t="e">
        <v>#N/A</v>
      </c>
      <c r="T2802" s="3" t="e">
        <v>#N/A</v>
      </c>
      <c r="U2802" s="3" t="e">
        <v>#N/A</v>
      </c>
      <c r="V2802" t="e">
        <v>#N/A</v>
      </c>
      <c r="W2802" t="e">
        <v>#N/A</v>
      </c>
      <c r="X2802" t="e">
        <v>#N/A</v>
      </c>
      <c r="Y2802" s="3" t="e">
        <v>#N/A</v>
      </c>
      <c r="Z2802" s="8" t="e">
        <v>#N/A</v>
      </c>
      <c r="AA2802" s="30" t="e">
        <v>#N/A</v>
      </c>
      <c r="AB2802" t="e">
        <v>#N/A</v>
      </c>
      <c r="AC2802" t="e">
        <v>#N/A</v>
      </c>
      <c r="AD2802" t="e">
        <v>#N/A</v>
      </c>
      <c r="AE2802" t="e">
        <v>#N/A</v>
      </c>
      <c r="AF2802" t="e">
        <v>#N/A</v>
      </c>
    </row>
    <row r="2803" spans="1:32" x14ac:dyDescent="0.25">
      <c r="A2803" t="e">
        <v>#N/A</v>
      </c>
      <c r="B2803" s="33" t="e">
        <v>#N/A</v>
      </c>
      <c r="C2803" t="e">
        <v>#N/A</v>
      </c>
      <c r="D2803" t="e">
        <v>#N/A</v>
      </c>
      <c r="E2803" s="69" t="e">
        <v>#N/A</v>
      </c>
      <c r="F2803" s="3" t="e">
        <v>#N/A</v>
      </c>
      <c r="G2803" s="3" t="e">
        <v>#N/A</v>
      </c>
      <c r="H2803" s="3" t="e">
        <v>#N/A</v>
      </c>
      <c r="I2803" s="80" t="e">
        <v>#N/A</v>
      </c>
      <c r="J2803" s="80" t="e">
        <v>#N/A</v>
      </c>
      <c r="K2803" s="85" t="e">
        <v>#N/A</v>
      </c>
      <c r="L2803" s="9" t="e">
        <v>#N/A</v>
      </c>
      <c r="M2803" s="93" t="e">
        <v>#N/A</v>
      </c>
      <c r="N2803" s="8" t="e">
        <v>#N/A</v>
      </c>
      <c r="O2803" t="e">
        <v>#N/A</v>
      </c>
      <c r="P2803" t="e">
        <v>#N/A</v>
      </c>
      <c r="Q2803" t="e">
        <v>#N/A</v>
      </c>
      <c r="R2803" s="2" t="e">
        <v>#N/A</v>
      </c>
      <c r="S2803" t="e">
        <v>#N/A</v>
      </c>
      <c r="T2803" s="3" t="e">
        <v>#N/A</v>
      </c>
      <c r="U2803" s="3" t="e">
        <v>#N/A</v>
      </c>
      <c r="V2803" t="e">
        <v>#N/A</v>
      </c>
      <c r="W2803" t="e">
        <v>#N/A</v>
      </c>
      <c r="X2803" t="e">
        <v>#N/A</v>
      </c>
      <c r="Y2803" s="3" t="e">
        <v>#N/A</v>
      </c>
      <c r="Z2803" s="8" t="e">
        <v>#N/A</v>
      </c>
      <c r="AA2803" s="30" t="e">
        <v>#N/A</v>
      </c>
      <c r="AB2803" t="e">
        <v>#N/A</v>
      </c>
      <c r="AC2803" t="e">
        <v>#N/A</v>
      </c>
      <c r="AD2803" t="e">
        <v>#N/A</v>
      </c>
      <c r="AE2803" t="e">
        <v>#N/A</v>
      </c>
      <c r="AF2803" t="e">
        <v>#N/A</v>
      </c>
    </row>
    <row r="2804" spans="1:32" x14ac:dyDescent="0.25">
      <c r="A2804" t="e">
        <v>#N/A</v>
      </c>
      <c r="B2804" s="33" t="e">
        <v>#N/A</v>
      </c>
      <c r="C2804" t="e">
        <v>#N/A</v>
      </c>
      <c r="D2804" t="e">
        <v>#N/A</v>
      </c>
      <c r="E2804" s="69" t="e">
        <v>#N/A</v>
      </c>
      <c r="F2804" s="3" t="e">
        <v>#N/A</v>
      </c>
      <c r="G2804" s="3" t="e">
        <v>#N/A</v>
      </c>
      <c r="H2804" s="3" t="e">
        <v>#N/A</v>
      </c>
      <c r="I2804" s="80" t="e">
        <v>#N/A</v>
      </c>
      <c r="J2804" s="80" t="e">
        <v>#N/A</v>
      </c>
      <c r="K2804" s="85" t="e">
        <v>#N/A</v>
      </c>
      <c r="L2804" s="9" t="e">
        <v>#N/A</v>
      </c>
      <c r="M2804" s="93" t="e">
        <v>#N/A</v>
      </c>
      <c r="N2804" s="8" t="e">
        <v>#N/A</v>
      </c>
      <c r="O2804" t="e">
        <v>#N/A</v>
      </c>
      <c r="P2804" t="e">
        <v>#N/A</v>
      </c>
      <c r="Q2804" t="e">
        <v>#N/A</v>
      </c>
      <c r="R2804" s="2" t="e">
        <v>#N/A</v>
      </c>
      <c r="S2804" t="e">
        <v>#N/A</v>
      </c>
      <c r="T2804" s="3" t="e">
        <v>#N/A</v>
      </c>
      <c r="U2804" s="3" t="e">
        <v>#N/A</v>
      </c>
      <c r="V2804" t="e">
        <v>#N/A</v>
      </c>
      <c r="W2804" t="e">
        <v>#N/A</v>
      </c>
      <c r="X2804" t="e">
        <v>#N/A</v>
      </c>
      <c r="Y2804" s="3" t="e">
        <v>#N/A</v>
      </c>
      <c r="Z2804" s="8" t="e">
        <v>#N/A</v>
      </c>
      <c r="AA2804" s="30" t="e">
        <v>#N/A</v>
      </c>
      <c r="AB2804" t="e">
        <v>#N/A</v>
      </c>
      <c r="AC2804" t="e">
        <v>#N/A</v>
      </c>
      <c r="AD2804" t="e">
        <v>#N/A</v>
      </c>
      <c r="AE2804" t="e">
        <v>#N/A</v>
      </c>
      <c r="AF2804" t="e">
        <v>#N/A</v>
      </c>
    </row>
    <row r="2805" spans="1:32" x14ac:dyDescent="0.25">
      <c r="A2805" t="e">
        <v>#N/A</v>
      </c>
      <c r="B2805" s="33" t="e">
        <v>#N/A</v>
      </c>
      <c r="C2805" t="e">
        <v>#N/A</v>
      </c>
      <c r="D2805" t="e">
        <v>#N/A</v>
      </c>
      <c r="E2805" s="69" t="e">
        <v>#N/A</v>
      </c>
      <c r="F2805" s="3" t="e">
        <v>#N/A</v>
      </c>
      <c r="G2805" s="3" t="e">
        <v>#N/A</v>
      </c>
      <c r="H2805" s="3" t="e">
        <v>#N/A</v>
      </c>
      <c r="I2805" s="80" t="e">
        <v>#N/A</v>
      </c>
      <c r="J2805" s="80" t="e">
        <v>#N/A</v>
      </c>
      <c r="K2805" s="85" t="e">
        <v>#N/A</v>
      </c>
      <c r="L2805" s="9" t="e">
        <v>#N/A</v>
      </c>
      <c r="M2805" s="93" t="e">
        <v>#N/A</v>
      </c>
      <c r="N2805" s="8" t="e">
        <v>#N/A</v>
      </c>
      <c r="O2805" t="e">
        <v>#N/A</v>
      </c>
      <c r="P2805" t="e">
        <v>#N/A</v>
      </c>
      <c r="Q2805" t="e">
        <v>#N/A</v>
      </c>
      <c r="R2805" s="2" t="e">
        <v>#N/A</v>
      </c>
      <c r="S2805" t="e">
        <v>#N/A</v>
      </c>
      <c r="T2805" s="3" t="e">
        <v>#N/A</v>
      </c>
      <c r="U2805" s="3" t="e">
        <v>#N/A</v>
      </c>
      <c r="V2805" t="e">
        <v>#N/A</v>
      </c>
      <c r="W2805" t="e">
        <v>#N/A</v>
      </c>
      <c r="X2805" t="e">
        <v>#N/A</v>
      </c>
      <c r="Y2805" s="3" t="e">
        <v>#N/A</v>
      </c>
      <c r="Z2805" s="8" t="e">
        <v>#N/A</v>
      </c>
      <c r="AA2805" s="30" t="e">
        <v>#N/A</v>
      </c>
      <c r="AB2805" t="e">
        <v>#N/A</v>
      </c>
      <c r="AC2805" t="e">
        <v>#N/A</v>
      </c>
      <c r="AD2805" t="e">
        <v>#N/A</v>
      </c>
      <c r="AE2805" t="e">
        <v>#N/A</v>
      </c>
      <c r="AF2805" t="e">
        <v>#N/A</v>
      </c>
    </row>
    <row r="2806" spans="1:32" x14ac:dyDescent="0.25">
      <c r="A2806" t="e">
        <v>#N/A</v>
      </c>
      <c r="B2806" s="33" t="e">
        <v>#N/A</v>
      </c>
      <c r="C2806" t="e">
        <v>#N/A</v>
      </c>
      <c r="D2806" t="e">
        <v>#N/A</v>
      </c>
      <c r="E2806" s="69" t="e">
        <v>#N/A</v>
      </c>
      <c r="F2806" s="3" t="e">
        <v>#N/A</v>
      </c>
      <c r="G2806" s="3" t="e">
        <v>#N/A</v>
      </c>
      <c r="H2806" s="3" t="e">
        <v>#N/A</v>
      </c>
      <c r="I2806" s="80" t="e">
        <v>#N/A</v>
      </c>
      <c r="J2806" s="80" t="e">
        <v>#N/A</v>
      </c>
      <c r="K2806" s="85" t="e">
        <v>#N/A</v>
      </c>
      <c r="L2806" s="9" t="e">
        <v>#N/A</v>
      </c>
      <c r="M2806" s="93" t="e">
        <v>#N/A</v>
      </c>
      <c r="N2806" s="8" t="e">
        <v>#N/A</v>
      </c>
      <c r="O2806" t="e">
        <v>#N/A</v>
      </c>
      <c r="P2806" t="e">
        <v>#N/A</v>
      </c>
      <c r="Q2806" t="e">
        <v>#N/A</v>
      </c>
      <c r="R2806" s="2" t="e">
        <v>#N/A</v>
      </c>
      <c r="S2806" t="e">
        <v>#N/A</v>
      </c>
      <c r="T2806" s="3" t="e">
        <v>#N/A</v>
      </c>
      <c r="U2806" s="3" t="e">
        <v>#N/A</v>
      </c>
      <c r="V2806" t="e">
        <v>#N/A</v>
      </c>
      <c r="W2806" t="e">
        <v>#N/A</v>
      </c>
      <c r="X2806" t="e">
        <v>#N/A</v>
      </c>
      <c r="Y2806" s="3" t="e">
        <v>#N/A</v>
      </c>
      <c r="Z2806" s="8" t="e">
        <v>#N/A</v>
      </c>
      <c r="AA2806" s="30" t="e">
        <v>#N/A</v>
      </c>
      <c r="AB2806" t="e">
        <v>#N/A</v>
      </c>
      <c r="AC2806" t="e">
        <v>#N/A</v>
      </c>
      <c r="AD2806" t="e">
        <v>#N/A</v>
      </c>
      <c r="AE2806" t="e">
        <v>#N/A</v>
      </c>
      <c r="AF2806" t="e">
        <v>#N/A</v>
      </c>
    </row>
    <row r="2807" spans="1:32" x14ac:dyDescent="0.25">
      <c r="A2807" t="e">
        <v>#N/A</v>
      </c>
      <c r="B2807" s="33" t="e">
        <v>#N/A</v>
      </c>
      <c r="C2807" t="e">
        <v>#N/A</v>
      </c>
      <c r="D2807" t="e">
        <v>#N/A</v>
      </c>
      <c r="E2807" s="69" t="e">
        <v>#N/A</v>
      </c>
      <c r="F2807" s="3" t="e">
        <v>#N/A</v>
      </c>
      <c r="G2807" s="3" t="e">
        <v>#N/A</v>
      </c>
      <c r="H2807" s="3" t="e">
        <v>#N/A</v>
      </c>
      <c r="I2807" s="80" t="e">
        <v>#N/A</v>
      </c>
      <c r="J2807" s="80" t="e">
        <v>#N/A</v>
      </c>
      <c r="K2807" s="85" t="e">
        <v>#N/A</v>
      </c>
      <c r="L2807" s="9" t="e">
        <v>#N/A</v>
      </c>
      <c r="M2807" s="93" t="e">
        <v>#N/A</v>
      </c>
      <c r="N2807" s="8" t="e">
        <v>#N/A</v>
      </c>
      <c r="O2807" t="e">
        <v>#N/A</v>
      </c>
      <c r="P2807" t="e">
        <v>#N/A</v>
      </c>
      <c r="Q2807" t="e">
        <v>#N/A</v>
      </c>
      <c r="R2807" s="2" t="e">
        <v>#N/A</v>
      </c>
      <c r="S2807" t="e">
        <v>#N/A</v>
      </c>
      <c r="T2807" s="3" t="e">
        <v>#N/A</v>
      </c>
      <c r="U2807" s="3" t="e">
        <v>#N/A</v>
      </c>
      <c r="V2807" t="e">
        <v>#N/A</v>
      </c>
      <c r="W2807" t="e">
        <v>#N/A</v>
      </c>
      <c r="X2807" t="e">
        <v>#N/A</v>
      </c>
      <c r="Y2807" s="3" t="e">
        <v>#N/A</v>
      </c>
      <c r="Z2807" s="8" t="e">
        <v>#N/A</v>
      </c>
      <c r="AA2807" s="30" t="e">
        <v>#N/A</v>
      </c>
      <c r="AB2807" t="e">
        <v>#N/A</v>
      </c>
      <c r="AC2807" t="e">
        <v>#N/A</v>
      </c>
      <c r="AD2807" t="e">
        <v>#N/A</v>
      </c>
      <c r="AE2807" t="e">
        <v>#N/A</v>
      </c>
      <c r="AF2807" t="e">
        <v>#N/A</v>
      </c>
    </row>
    <row r="2808" spans="1:32" x14ac:dyDescent="0.25">
      <c r="A2808" t="e">
        <v>#N/A</v>
      </c>
      <c r="B2808" s="33" t="e">
        <v>#N/A</v>
      </c>
      <c r="C2808" t="e">
        <v>#N/A</v>
      </c>
      <c r="D2808" t="e">
        <v>#N/A</v>
      </c>
      <c r="E2808" s="69" t="e">
        <v>#N/A</v>
      </c>
      <c r="F2808" s="3" t="e">
        <v>#N/A</v>
      </c>
      <c r="G2808" s="3" t="e">
        <v>#N/A</v>
      </c>
      <c r="H2808" s="3" t="e">
        <v>#N/A</v>
      </c>
      <c r="I2808" s="80" t="e">
        <v>#N/A</v>
      </c>
      <c r="J2808" s="80" t="e">
        <v>#N/A</v>
      </c>
      <c r="K2808" s="85" t="e">
        <v>#N/A</v>
      </c>
      <c r="L2808" s="9" t="e">
        <v>#N/A</v>
      </c>
      <c r="M2808" s="93" t="e">
        <v>#N/A</v>
      </c>
      <c r="N2808" s="8" t="e">
        <v>#N/A</v>
      </c>
      <c r="O2808" t="e">
        <v>#N/A</v>
      </c>
      <c r="P2808" t="e">
        <v>#N/A</v>
      </c>
      <c r="Q2808" t="e">
        <v>#N/A</v>
      </c>
      <c r="R2808" s="2" t="e">
        <v>#N/A</v>
      </c>
      <c r="S2808" t="e">
        <v>#N/A</v>
      </c>
      <c r="T2808" s="3" t="e">
        <v>#N/A</v>
      </c>
      <c r="U2808" s="3" t="e">
        <v>#N/A</v>
      </c>
      <c r="V2808" t="e">
        <v>#N/A</v>
      </c>
      <c r="W2808" t="e">
        <v>#N/A</v>
      </c>
      <c r="X2808" t="e">
        <v>#N/A</v>
      </c>
      <c r="Y2808" s="3" t="e">
        <v>#N/A</v>
      </c>
      <c r="Z2808" s="8" t="e">
        <v>#N/A</v>
      </c>
      <c r="AA2808" s="30" t="e">
        <v>#N/A</v>
      </c>
      <c r="AB2808" t="e">
        <v>#N/A</v>
      </c>
      <c r="AC2808" t="e">
        <v>#N/A</v>
      </c>
      <c r="AD2808" t="e">
        <v>#N/A</v>
      </c>
      <c r="AE2808" t="e">
        <v>#N/A</v>
      </c>
      <c r="AF2808" t="e">
        <v>#N/A</v>
      </c>
    </row>
    <row r="2809" spans="1:32" x14ac:dyDescent="0.25">
      <c r="A2809" t="e">
        <v>#N/A</v>
      </c>
      <c r="B2809" s="33" t="e">
        <v>#N/A</v>
      </c>
      <c r="C2809" t="e">
        <v>#N/A</v>
      </c>
      <c r="D2809" t="e">
        <v>#N/A</v>
      </c>
      <c r="E2809" s="69" t="e">
        <v>#N/A</v>
      </c>
      <c r="F2809" s="3" t="e">
        <v>#N/A</v>
      </c>
      <c r="G2809" s="3" t="e">
        <v>#N/A</v>
      </c>
      <c r="H2809" s="3" t="e">
        <v>#N/A</v>
      </c>
      <c r="I2809" s="80" t="e">
        <v>#N/A</v>
      </c>
      <c r="J2809" s="80" t="e">
        <v>#N/A</v>
      </c>
      <c r="K2809" s="85" t="e">
        <v>#N/A</v>
      </c>
      <c r="L2809" s="9" t="e">
        <v>#N/A</v>
      </c>
      <c r="M2809" s="93" t="e">
        <v>#N/A</v>
      </c>
      <c r="N2809" s="8" t="e">
        <v>#N/A</v>
      </c>
      <c r="O2809" t="e">
        <v>#N/A</v>
      </c>
      <c r="P2809" t="e">
        <v>#N/A</v>
      </c>
      <c r="Q2809" t="e">
        <v>#N/A</v>
      </c>
      <c r="R2809" s="2" t="e">
        <v>#N/A</v>
      </c>
      <c r="S2809" t="e">
        <v>#N/A</v>
      </c>
      <c r="T2809" s="3" t="e">
        <v>#N/A</v>
      </c>
      <c r="U2809" s="3" t="e">
        <v>#N/A</v>
      </c>
      <c r="V2809" t="e">
        <v>#N/A</v>
      </c>
      <c r="W2809" t="e">
        <v>#N/A</v>
      </c>
      <c r="X2809" t="e">
        <v>#N/A</v>
      </c>
      <c r="Y2809" s="3" t="e">
        <v>#N/A</v>
      </c>
      <c r="Z2809" s="8" t="e">
        <v>#N/A</v>
      </c>
      <c r="AA2809" s="30" t="e">
        <v>#N/A</v>
      </c>
      <c r="AB2809" t="e">
        <v>#N/A</v>
      </c>
      <c r="AC2809" t="e">
        <v>#N/A</v>
      </c>
      <c r="AD2809" t="e">
        <v>#N/A</v>
      </c>
      <c r="AE2809" t="e">
        <v>#N/A</v>
      </c>
      <c r="AF2809" t="e">
        <v>#N/A</v>
      </c>
    </row>
    <row r="2810" spans="1:32" x14ac:dyDescent="0.25">
      <c r="A2810" t="e">
        <v>#N/A</v>
      </c>
      <c r="B2810" s="33" t="e">
        <v>#N/A</v>
      </c>
      <c r="C2810" t="e">
        <v>#N/A</v>
      </c>
      <c r="D2810" t="e">
        <v>#N/A</v>
      </c>
      <c r="E2810" s="69" t="e">
        <v>#N/A</v>
      </c>
      <c r="F2810" s="3" t="e">
        <v>#N/A</v>
      </c>
      <c r="G2810" s="3" t="e">
        <v>#N/A</v>
      </c>
      <c r="H2810" s="3" t="e">
        <v>#N/A</v>
      </c>
      <c r="I2810" s="80" t="e">
        <v>#N/A</v>
      </c>
      <c r="J2810" s="80" t="e">
        <v>#N/A</v>
      </c>
      <c r="K2810" s="85" t="e">
        <v>#N/A</v>
      </c>
      <c r="L2810" s="9" t="e">
        <v>#N/A</v>
      </c>
      <c r="M2810" s="93" t="e">
        <v>#N/A</v>
      </c>
      <c r="N2810" s="8" t="e">
        <v>#N/A</v>
      </c>
      <c r="O2810" t="e">
        <v>#N/A</v>
      </c>
      <c r="P2810" t="e">
        <v>#N/A</v>
      </c>
      <c r="Q2810" t="e">
        <v>#N/A</v>
      </c>
      <c r="R2810" s="2" t="e">
        <v>#N/A</v>
      </c>
      <c r="S2810" t="e">
        <v>#N/A</v>
      </c>
      <c r="T2810" s="3" t="e">
        <v>#N/A</v>
      </c>
      <c r="U2810" s="3" t="e">
        <v>#N/A</v>
      </c>
      <c r="V2810" t="e">
        <v>#N/A</v>
      </c>
      <c r="W2810" t="e">
        <v>#N/A</v>
      </c>
      <c r="X2810" t="e">
        <v>#N/A</v>
      </c>
      <c r="Y2810" s="3" t="e">
        <v>#N/A</v>
      </c>
      <c r="Z2810" s="8" t="e">
        <v>#N/A</v>
      </c>
      <c r="AA2810" s="30" t="e">
        <v>#N/A</v>
      </c>
      <c r="AB2810" t="e">
        <v>#N/A</v>
      </c>
      <c r="AC2810" t="e">
        <v>#N/A</v>
      </c>
      <c r="AD2810" t="e">
        <v>#N/A</v>
      </c>
      <c r="AE2810" t="e">
        <v>#N/A</v>
      </c>
      <c r="AF2810" t="e">
        <v>#N/A</v>
      </c>
    </row>
    <row r="2811" spans="1:32" x14ac:dyDescent="0.25">
      <c r="A2811" t="e">
        <v>#N/A</v>
      </c>
      <c r="B2811" s="33" t="e">
        <v>#N/A</v>
      </c>
      <c r="C2811" t="e">
        <v>#N/A</v>
      </c>
      <c r="D2811" t="e">
        <v>#N/A</v>
      </c>
      <c r="E2811" s="69" t="e">
        <v>#N/A</v>
      </c>
      <c r="F2811" s="3" t="e">
        <v>#N/A</v>
      </c>
      <c r="G2811" s="3" t="e">
        <v>#N/A</v>
      </c>
      <c r="H2811" s="3" t="e">
        <v>#N/A</v>
      </c>
      <c r="I2811" s="80" t="e">
        <v>#N/A</v>
      </c>
      <c r="J2811" s="80" t="e">
        <v>#N/A</v>
      </c>
      <c r="K2811" s="85" t="e">
        <v>#N/A</v>
      </c>
      <c r="L2811" s="9" t="e">
        <v>#N/A</v>
      </c>
      <c r="M2811" s="93" t="e">
        <v>#N/A</v>
      </c>
      <c r="N2811" s="8" t="e">
        <v>#N/A</v>
      </c>
      <c r="O2811" t="e">
        <v>#N/A</v>
      </c>
      <c r="P2811" t="e">
        <v>#N/A</v>
      </c>
      <c r="Q2811" t="e">
        <v>#N/A</v>
      </c>
      <c r="R2811" s="2" t="e">
        <v>#N/A</v>
      </c>
      <c r="S2811" t="e">
        <v>#N/A</v>
      </c>
      <c r="T2811" s="3" t="e">
        <v>#N/A</v>
      </c>
      <c r="U2811" s="3" t="e">
        <v>#N/A</v>
      </c>
      <c r="V2811" t="e">
        <v>#N/A</v>
      </c>
      <c r="W2811" t="e">
        <v>#N/A</v>
      </c>
      <c r="X2811" t="e">
        <v>#N/A</v>
      </c>
      <c r="Y2811" s="3" t="e">
        <v>#N/A</v>
      </c>
      <c r="Z2811" s="8" t="e">
        <v>#N/A</v>
      </c>
      <c r="AA2811" s="30" t="e">
        <v>#N/A</v>
      </c>
      <c r="AB2811" t="e">
        <v>#N/A</v>
      </c>
      <c r="AC2811" t="e">
        <v>#N/A</v>
      </c>
      <c r="AD2811" t="e">
        <v>#N/A</v>
      </c>
      <c r="AE2811" t="e">
        <v>#N/A</v>
      </c>
      <c r="AF2811" t="e">
        <v>#N/A</v>
      </c>
    </row>
    <row r="2812" spans="1:32" x14ac:dyDescent="0.25">
      <c r="A2812" t="e">
        <v>#N/A</v>
      </c>
      <c r="B2812" s="33" t="e">
        <v>#N/A</v>
      </c>
      <c r="C2812" t="e">
        <v>#N/A</v>
      </c>
      <c r="D2812" t="e">
        <v>#N/A</v>
      </c>
      <c r="E2812" s="69" t="e">
        <v>#N/A</v>
      </c>
      <c r="F2812" s="3" t="e">
        <v>#N/A</v>
      </c>
      <c r="G2812" s="3" t="e">
        <v>#N/A</v>
      </c>
      <c r="H2812" s="3" t="e">
        <v>#N/A</v>
      </c>
      <c r="I2812" s="80" t="e">
        <v>#N/A</v>
      </c>
      <c r="J2812" s="80" t="e">
        <v>#N/A</v>
      </c>
      <c r="K2812" s="85" t="e">
        <v>#N/A</v>
      </c>
      <c r="L2812" s="9" t="e">
        <v>#N/A</v>
      </c>
      <c r="M2812" s="93" t="e">
        <v>#N/A</v>
      </c>
      <c r="N2812" s="8" t="e">
        <v>#N/A</v>
      </c>
      <c r="O2812" t="e">
        <v>#N/A</v>
      </c>
      <c r="P2812" t="e">
        <v>#N/A</v>
      </c>
      <c r="Q2812" t="e">
        <v>#N/A</v>
      </c>
      <c r="R2812" s="2" t="e">
        <v>#N/A</v>
      </c>
      <c r="S2812" t="e">
        <v>#N/A</v>
      </c>
      <c r="T2812" s="3" t="e">
        <v>#N/A</v>
      </c>
      <c r="U2812" s="3" t="e">
        <v>#N/A</v>
      </c>
      <c r="V2812" t="e">
        <v>#N/A</v>
      </c>
      <c r="W2812" t="e">
        <v>#N/A</v>
      </c>
      <c r="X2812" t="e">
        <v>#N/A</v>
      </c>
      <c r="Y2812" s="3" t="e">
        <v>#N/A</v>
      </c>
      <c r="Z2812" s="8" t="e">
        <v>#N/A</v>
      </c>
      <c r="AA2812" s="30" t="e">
        <v>#N/A</v>
      </c>
      <c r="AB2812" t="e">
        <v>#N/A</v>
      </c>
      <c r="AC2812" t="e">
        <v>#N/A</v>
      </c>
      <c r="AD2812" t="e">
        <v>#N/A</v>
      </c>
      <c r="AE2812" t="e">
        <v>#N/A</v>
      </c>
      <c r="AF2812" t="e">
        <v>#N/A</v>
      </c>
    </row>
    <row r="2813" spans="1:32" x14ac:dyDescent="0.25">
      <c r="A2813" t="e">
        <v>#N/A</v>
      </c>
      <c r="B2813" s="33" t="e">
        <v>#N/A</v>
      </c>
      <c r="C2813" t="e">
        <v>#N/A</v>
      </c>
      <c r="D2813" t="e">
        <v>#N/A</v>
      </c>
      <c r="E2813" s="69" t="e">
        <v>#N/A</v>
      </c>
      <c r="F2813" s="3" t="e">
        <v>#N/A</v>
      </c>
      <c r="G2813" s="3" t="e">
        <v>#N/A</v>
      </c>
      <c r="H2813" s="3" t="e">
        <v>#N/A</v>
      </c>
      <c r="I2813" s="80" t="e">
        <v>#N/A</v>
      </c>
      <c r="J2813" s="80" t="e">
        <v>#N/A</v>
      </c>
      <c r="K2813" s="85" t="e">
        <v>#N/A</v>
      </c>
      <c r="L2813" s="9" t="e">
        <v>#N/A</v>
      </c>
      <c r="M2813" s="93" t="e">
        <v>#N/A</v>
      </c>
      <c r="N2813" s="8" t="e">
        <v>#N/A</v>
      </c>
      <c r="O2813" t="e">
        <v>#N/A</v>
      </c>
      <c r="P2813" t="e">
        <v>#N/A</v>
      </c>
      <c r="Q2813" t="e">
        <v>#N/A</v>
      </c>
      <c r="R2813" s="2" t="e">
        <v>#N/A</v>
      </c>
      <c r="S2813" t="e">
        <v>#N/A</v>
      </c>
      <c r="T2813" s="3" t="e">
        <v>#N/A</v>
      </c>
      <c r="U2813" s="3" t="e">
        <v>#N/A</v>
      </c>
      <c r="V2813" t="e">
        <v>#N/A</v>
      </c>
      <c r="W2813" t="e">
        <v>#N/A</v>
      </c>
      <c r="X2813" t="e">
        <v>#N/A</v>
      </c>
      <c r="Y2813" s="3" t="e">
        <v>#N/A</v>
      </c>
      <c r="Z2813" s="8" t="e">
        <v>#N/A</v>
      </c>
      <c r="AA2813" s="30" t="e">
        <v>#N/A</v>
      </c>
      <c r="AB2813" t="e">
        <v>#N/A</v>
      </c>
      <c r="AC2813" t="e">
        <v>#N/A</v>
      </c>
      <c r="AD2813" t="e">
        <v>#N/A</v>
      </c>
      <c r="AE2813" t="e">
        <v>#N/A</v>
      </c>
      <c r="AF2813" t="e">
        <v>#N/A</v>
      </c>
    </row>
    <row r="2814" spans="1:32" x14ac:dyDescent="0.25">
      <c r="A2814" t="e">
        <v>#N/A</v>
      </c>
      <c r="B2814" s="33" t="e">
        <v>#N/A</v>
      </c>
      <c r="C2814" t="e">
        <v>#N/A</v>
      </c>
      <c r="D2814" t="e">
        <v>#N/A</v>
      </c>
      <c r="E2814" s="69" t="e">
        <v>#N/A</v>
      </c>
      <c r="F2814" s="3" t="e">
        <v>#N/A</v>
      </c>
      <c r="G2814" s="3" t="e">
        <v>#N/A</v>
      </c>
      <c r="H2814" s="3" t="e">
        <v>#N/A</v>
      </c>
      <c r="I2814" s="80" t="e">
        <v>#N/A</v>
      </c>
      <c r="J2814" s="80" t="e">
        <v>#N/A</v>
      </c>
      <c r="K2814" s="85" t="e">
        <v>#N/A</v>
      </c>
      <c r="L2814" s="9" t="e">
        <v>#N/A</v>
      </c>
      <c r="M2814" s="93" t="e">
        <v>#N/A</v>
      </c>
      <c r="N2814" s="8" t="e">
        <v>#N/A</v>
      </c>
      <c r="O2814" t="e">
        <v>#N/A</v>
      </c>
      <c r="P2814" t="e">
        <v>#N/A</v>
      </c>
      <c r="Q2814" t="e">
        <v>#N/A</v>
      </c>
      <c r="R2814" s="2" t="e">
        <v>#N/A</v>
      </c>
      <c r="S2814" t="e">
        <v>#N/A</v>
      </c>
      <c r="T2814" s="3" t="e">
        <v>#N/A</v>
      </c>
      <c r="U2814" s="3" t="e">
        <v>#N/A</v>
      </c>
      <c r="V2814" t="e">
        <v>#N/A</v>
      </c>
      <c r="W2814" t="e">
        <v>#N/A</v>
      </c>
      <c r="X2814" t="e">
        <v>#N/A</v>
      </c>
      <c r="Y2814" s="3" t="e">
        <v>#N/A</v>
      </c>
      <c r="Z2814" s="8" t="e">
        <v>#N/A</v>
      </c>
      <c r="AA2814" s="30" t="e">
        <v>#N/A</v>
      </c>
      <c r="AB2814" t="e">
        <v>#N/A</v>
      </c>
      <c r="AC2814" t="e">
        <v>#N/A</v>
      </c>
      <c r="AD2814" t="e">
        <v>#N/A</v>
      </c>
      <c r="AE2814" t="e">
        <v>#N/A</v>
      </c>
      <c r="AF2814" t="e">
        <v>#N/A</v>
      </c>
    </row>
    <row r="2815" spans="1:32" x14ac:dyDescent="0.25">
      <c r="A2815" t="e">
        <v>#N/A</v>
      </c>
      <c r="B2815" s="33" t="e">
        <v>#N/A</v>
      </c>
      <c r="C2815" t="e">
        <v>#N/A</v>
      </c>
      <c r="D2815" t="e">
        <v>#N/A</v>
      </c>
      <c r="E2815" s="69" t="e">
        <v>#N/A</v>
      </c>
      <c r="F2815" s="3" t="e">
        <v>#N/A</v>
      </c>
      <c r="G2815" s="3" t="e">
        <v>#N/A</v>
      </c>
      <c r="H2815" s="3" t="e">
        <v>#N/A</v>
      </c>
      <c r="I2815" s="80" t="e">
        <v>#N/A</v>
      </c>
      <c r="J2815" s="80" t="e">
        <v>#N/A</v>
      </c>
      <c r="K2815" s="85" t="e">
        <v>#N/A</v>
      </c>
      <c r="L2815" s="9" t="e">
        <v>#N/A</v>
      </c>
      <c r="M2815" s="93" t="e">
        <v>#N/A</v>
      </c>
      <c r="N2815" s="8" t="e">
        <v>#N/A</v>
      </c>
      <c r="O2815" t="e">
        <v>#N/A</v>
      </c>
      <c r="P2815" t="e">
        <v>#N/A</v>
      </c>
      <c r="Q2815" t="e">
        <v>#N/A</v>
      </c>
      <c r="R2815" s="2" t="e">
        <v>#N/A</v>
      </c>
      <c r="S2815" t="e">
        <v>#N/A</v>
      </c>
      <c r="T2815" s="3" t="e">
        <v>#N/A</v>
      </c>
      <c r="U2815" s="3" t="e">
        <v>#N/A</v>
      </c>
      <c r="V2815" t="e">
        <v>#N/A</v>
      </c>
      <c r="W2815" t="e">
        <v>#N/A</v>
      </c>
      <c r="X2815" t="e">
        <v>#N/A</v>
      </c>
      <c r="Y2815" s="3" t="e">
        <v>#N/A</v>
      </c>
      <c r="Z2815" s="8" t="e">
        <v>#N/A</v>
      </c>
      <c r="AA2815" s="30" t="e">
        <v>#N/A</v>
      </c>
      <c r="AB2815" t="e">
        <v>#N/A</v>
      </c>
      <c r="AC2815" t="e">
        <v>#N/A</v>
      </c>
      <c r="AD2815" t="e">
        <v>#N/A</v>
      </c>
      <c r="AE2815" t="e">
        <v>#N/A</v>
      </c>
      <c r="AF2815" t="e">
        <v>#N/A</v>
      </c>
    </row>
    <row r="2816" spans="1:32" x14ac:dyDescent="0.25">
      <c r="A2816" t="e">
        <v>#N/A</v>
      </c>
      <c r="B2816" s="33" t="e">
        <v>#N/A</v>
      </c>
      <c r="C2816" t="e">
        <v>#N/A</v>
      </c>
      <c r="D2816" t="e">
        <v>#N/A</v>
      </c>
      <c r="E2816" s="69" t="e">
        <v>#N/A</v>
      </c>
      <c r="F2816" s="3" t="e">
        <v>#N/A</v>
      </c>
      <c r="G2816" s="3" t="e">
        <v>#N/A</v>
      </c>
      <c r="H2816" s="3" t="e">
        <v>#N/A</v>
      </c>
      <c r="I2816" s="80" t="e">
        <v>#N/A</v>
      </c>
      <c r="J2816" s="80" t="e">
        <v>#N/A</v>
      </c>
      <c r="K2816" s="85" t="e">
        <v>#N/A</v>
      </c>
      <c r="L2816" s="9" t="e">
        <v>#N/A</v>
      </c>
      <c r="M2816" s="93" t="e">
        <v>#N/A</v>
      </c>
      <c r="N2816" s="8" t="e">
        <v>#N/A</v>
      </c>
      <c r="O2816" t="e">
        <v>#N/A</v>
      </c>
      <c r="P2816" t="e">
        <v>#N/A</v>
      </c>
      <c r="Q2816" t="e">
        <v>#N/A</v>
      </c>
      <c r="R2816" s="2" t="e">
        <v>#N/A</v>
      </c>
      <c r="S2816" t="e">
        <v>#N/A</v>
      </c>
      <c r="T2816" s="3" t="e">
        <v>#N/A</v>
      </c>
      <c r="U2816" s="3" t="e">
        <v>#N/A</v>
      </c>
      <c r="V2816" t="e">
        <v>#N/A</v>
      </c>
      <c r="W2816" t="e">
        <v>#N/A</v>
      </c>
      <c r="X2816" t="e">
        <v>#N/A</v>
      </c>
      <c r="Y2816" s="3" t="e">
        <v>#N/A</v>
      </c>
      <c r="Z2816" s="8" t="e">
        <v>#N/A</v>
      </c>
      <c r="AA2816" s="30" t="e">
        <v>#N/A</v>
      </c>
      <c r="AB2816" t="e">
        <v>#N/A</v>
      </c>
      <c r="AC2816" t="e">
        <v>#N/A</v>
      </c>
      <c r="AD2816" t="e">
        <v>#N/A</v>
      </c>
      <c r="AE2816" t="e">
        <v>#N/A</v>
      </c>
      <c r="AF2816" t="e">
        <v>#N/A</v>
      </c>
    </row>
    <row r="2817" spans="1:32" x14ac:dyDescent="0.25">
      <c r="A2817" t="e">
        <v>#N/A</v>
      </c>
      <c r="B2817" s="33" t="e">
        <v>#N/A</v>
      </c>
      <c r="C2817" t="e">
        <v>#N/A</v>
      </c>
      <c r="D2817" t="e">
        <v>#N/A</v>
      </c>
      <c r="E2817" s="69" t="e">
        <v>#N/A</v>
      </c>
      <c r="F2817" s="3" t="e">
        <v>#N/A</v>
      </c>
      <c r="G2817" s="3" t="e">
        <v>#N/A</v>
      </c>
      <c r="H2817" s="3" t="e">
        <v>#N/A</v>
      </c>
      <c r="I2817" s="80" t="e">
        <v>#N/A</v>
      </c>
      <c r="J2817" s="80" t="e">
        <v>#N/A</v>
      </c>
      <c r="K2817" s="85" t="e">
        <v>#N/A</v>
      </c>
      <c r="L2817" s="9" t="e">
        <v>#N/A</v>
      </c>
      <c r="M2817" s="93" t="e">
        <v>#N/A</v>
      </c>
      <c r="N2817" s="8" t="e">
        <v>#N/A</v>
      </c>
      <c r="O2817" t="e">
        <v>#N/A</v>
      </c>
      <c r="P2817" t="e">
        <v>#N/A</v>
      </c>
      <c r="Q2817" t="e">
        <v>#N/A</v>
      </c>
      <c r="R2817" s="2" t="e">
        <v>#N/A</v>
      </c>
      <c r="S2817" t="e">
        <v>#N/A</v>
      </c>
      <c r="T2817" s="3" t="e">
        <v>#N/A</v>
      </c>
      <c r="U2817" s="3" t="e">
        <v>#N/A</v>
      </c>
      <c r="V2817" t="e">
        <v>#N/A</v>
      </c>
      <c r="W2817" t="e">
        <v>#N/A</v>
      </c>
      <c r="X2817" t="e">
        <v>#N/A</v>
      </c>
      <c r="Y2817" s="3" t="e">
        <v>#N/A</v>
      </c>
      <c r="Z2817" s="8" t="e">
        <v>#N/A</v>
      </c>
      <c r="AA2817" s="30" t="e">
        <v>#N/A</v>
      </c>
      <c r="AB2817" t="e">
        <v>#N/A</v>
      </c>
      <c r="AC2817" t="e">
        <v>#N/A</v>
      </c>
      <c r="AD2817" t="e">
        <v>#N/A</v>
      </c>
      <c r="AE2817" t="e">
        <v>#N/A</v>
      </c>
      <c r="AF2817" t="e">
        <v>#N/A</v>
      </c>
    </row>
    <row r="2818" spans="1:32" x14ac:dyDescent="0.25">
      <c r="A2818" t="e">
        <v>#N/A</v>
      </c>
      <c r="B2818" s="33" t="e">
        <v>#N/A</v>
      </c>
      <c r="C2818" t="e">
        <v>#N/A</v>
      </c>
      <c r="D2818" t="e">
        <v>#N/A</v>
      </c>
      <c r="E2818" s="69" t="e">
        <v>#N/A</v>
      </c>
      <c r="F2818" s="3" t="e">
        <v>#N/A</v>
      </c>
      <c r="G2818" s="3" t="e">
        <v>#N/A</v>
      </c>
      <c r="H2818" s="3" t="e">
        <v>#N/A</v>
      </c>
      <c r="I2818" s="80" t="e">
        <v>#N/A</v>
      </c>
      <c r="J2818" s="80" t="e">
        <v>#N/A</v>
      </c>
      <c r="K2818" s="85" t="e">
        <v>#N/A</v>
      </c>
      <c r="L2818" s="9" t="e">
        <v>#N/A</v>
      </c>
      <c r="M2818" s="93" t="e">
        <v>#N/A</v>
      </c>
      <c r="N2818" s="8" t="e">
        <v>#N/A</v>
      </c>
      <c r="O2818" t="e">
        <v>#N/A</v>
      </c>
      <c r="P2818" t="e">
        <v>#N/A</v>
      </c>
      <c r="Q2818" t="e">
        <v>#N/A</v>
      </c>
      <c r="R2818" s="2" t="e">
        <v>#N/A</v>
      </c>
      <c r="S2818" t="e">
        <v>#N/A</v>
      </c>
      <c r="T2818" s="3" t="e">
        <v>#N/A</v>
      </c>
      <c r="U2818" s="3" t="e">
        <v>#N/A</v>
      </c>
      <c r="V2818" t="e">
        <v>#N/A</v>
      </c>
      <c r="W2818" t="e">
        <v>#N/A</v>
      </c>
      <c r="X2818" t="e">
        <v>#N/A</v>
      </c>
      <c r="Y2818" s="3" t="e">
        <v>#N/A</v>
      </c>
      <c r="Z2818" s="8" t="e">
        <v>#N/A</v>
      </c>
      <c r="AA2818" s="30" t="e">
        <v>#N/A</v>
      </c>
      <c r="AB2818" t="e">
        <v>#N/A</v>
      </c>
      <c r="AC2818" t="e">
        <v>#N/A</v>
      </c>
      <c r="AD2818" t="e">
        <v>#N/A</v>
      </c>
      <c r="AE2818" t="e">
        <v>#N/A</v>
      </c>
      <c r="AF2818" t="e">
        <v>#N/A</v>
      </c>
    </row>
    <row r="2819" spans="1:32" x14ac:dyDescent="0.25">
      <c r="A2819" t="e">
        <v>#N/A</v>
      </c>
      <c r="B2819" s="33" t="e">
        <v>#N/A</v>
      </c>
      <c r="C2819" t="e">
        <v>#N/A</v>
      </c>
      <c r="D2819" t="e">
        <v>#N/A</v>
      </c>
      <c r="E2819" s="69" t="e">
        <v>#N/A</v>
      </c>
      <c r="F2819" s="3" t="e">
        <v>#N/A</v>
      </c>
      <c r="G2819" s="3" t="e">
        <v>#N/A</v>
      </c>
      <c r="H2819" s="3" t="e">
        <v>#N/A</v>
      </c>
      <c r="I2819" s="80" t="e">
        <v>#N/A</v>
      </c>
      <c r="J2819" s="80" t="e">
        <v>#N/A</v>
      </c>
      <c r="K2819" s="85" t="e">
        <v>#N/A</v>
      </c>
      <c r="L2819" s="9" t="e">
        <v>#N/A</v>
      </c>
      <c r="M2819" s="93" t="e">
        <v>#N/A</v>
      </c>
      <c r="N2819" s="8" t="e">
        <v>#N/A</v>
      </c>
      <c r="O2819" t="e">
        <v>#N/A</v>
      </c>
      <c r="P2819" t="e">
        <v>#N/A</v>
      </c>
      <c r="Q2819" t="e">
        <v>#N/A</v>
      </c>
      <c r="R2819" s="2" t="e">
        <v>#N/A</v>
      </c>
      <c r="S2819" t="e">
        <v>#N/A</v>
      </c>
      <c r="T2819" s="3" t="e">
        <v>#N/A</v>
      </c>
      <c r="U2819" s="3" t="e">
        <v>#N/A</v>
      </c>
      <c r="V2819" t="e">
        <v>#N/A</v>
      </c>
      <c r="W2819" t="e">
        <v>#N/A</v>
      </c>
      <c r="X2819" t="e">
        <v>#N/A</v>
      </c>
      <c r="Y2819" s="3" t="e">
        <v>#N/A</v>
      </c>
      <c r="Z2819" s="8" t="e">
        <v>#N/A</v>
      </c>
      <c r="AA2819" s="30" t="e">
        <v>#N/A</v>
      </c>
      <c r="AB2819" t="e">
        <v>#N/A</v>
      </c>
      <c r="AC2819" t="e">
        <v>#N/A</v>
      </c>
      <c r="AD2819" t="e">
        <v>#N/A</v>
      </c>
      <c r="AE2819" t="e">
        <v>#N/A</v>
      </c>
      <c r="AF2819" t="e">
        <v>#N/A</v>
      </c>
    </row>
    <row r="2820" spans="1:32" x14ac:dyDescent="0.25">
      <c r="A2820" t="e">
        <v>#N/A</v>
      </c>
      <c r="B2820" s="33" t="e">
        <v>#N/A</v>
      </c>
      <c r="C2820" t="e">
        <v>#N/A</v>
      </c>
      <c r="D2820" t="e">
        <v>#N/A</v>
      </c>
      <c r="E2820" s="69" t="e">
        <v>#N/A</v>
      </c>
      <c r="F2820" s="3" t="e">
        <v>#N/A</v>
      </c>
      <c r="G2820" s="3" t="e">
        <v>#N/A</v>
      </c>
      <c r="H2820" s="3" t="e">
        <v>#N/A</v>
      </c>
      <c r="I2820" s="80" t="e">
        <v>#N/A</v>
      </c>
      <c r="J2820" s="80" t="e">
        <v>#N/A</v>
      </c>
      <c r="K2820" s="85" t="e">
        <v>#N/A</v>
      </c>
      <c r="L2820" s="9" t="e">
        <v>#N/A</v>
      </c>
      <c r="M2820" s="93" t="e">
        <v>#N/A</v>
      </c>
      <c r="N2820" s="8" t="e">
        <v>#N/A</v>
      </c>
      <c r="O2820" t="e">
        <v>#N/A</v>
      </c>
      <c r="P2820" t="e">
        <v>#N/A</v>
      </c>
      <c r="Q2820" t="e">
        <v>#N/A</v>
      </c>
      <c r="R2820" s="2" t="e">
        <v>#N/A</v>
      </c>
      <c r="S2820" t="e">
        <v>#N/A</v>
      </c>
      <c r="T2820" s="3" t="e">
        <v>#N/A</v>
      </c>
      <c r="U2820" s="3" t="e">
        <v>#N/A</v>
      </c>
      <c r="V2820" t="e">
        <v>#N/A</v>
      </c>
      <c r="W2820" t="e">
        <v>#N/A</v>
      </c>
      <c r="X2820" t="e">
        <v>#N/A</v>
      </c>
      <c r="Y2820" s="3" t="e">
        <v>#N/A</v>
      </c>
      <c r="Z2820" s="8" t="e">
        <v>#N/A</v>
      </c>
      <c r="AA2820" s="30" t="e">
        <v>#N/A</v>
      </c>
      <c r="AB2820" t="e">
        <v>#N/A</v>
      </c>
      <c r="AC2820" t="e">
        <v>#N/A</v>
      </c>
      <c r="AD2820" t="e">
        <v>#N/A</v>
      </c>
      <c r="AE2820" t="e">
        <v>#N/A</v>
      </c>
      <c r="AF2820" t="e">
        <v>#N/A</v>
      </c>
    </row>
    <row r="2821" spans="1:32" x14ac:dyDescent="0.25">
      <c r="A2821" t="e">
        <v>#N/A</v>
      </c>
      <c r="B2821" s="33" t="e">
        <v>#N/A</v>
      </c>
      <c r="C2821" t="e">
        <v>#N/A</v>
      </c>
      <c r="D2821" t="e">
        <v>#N/A</v>
      </c>
      <c r="E2821" s="69" t="e">
        <v>#N/A</v>
      </c>
      <c r="F2821" s="3" t="e">
        <v>#N/A</v>
      </c>
      <c r="G2821" s="3" t="e">
        <v>#N/A</v>
      </c>
      <c r="H2821" s="3" t="e">
        <v>#N/A</v>
      </c>
      <c r="I2821" s="80" t="e">
        <v>#N/A</v>
      </c>
      <c r="J2821" s="80" t="e">
        <v>#N/A</v>
      </c>
      <c r="K2821" s="85" t="e">
        <v>#N/A</v>
      </c>
      <c r="L2821" s="9" t="e">
        <v>#N/A</v>
      </c>
      <c r="M2821" s="93" t="e">
        <v>#N/A</v>
      </c>
      <c r="N2821" s="8" t="e">
        <v>#N/A</v>
      </c>
      <c r="O2821" t="e">
        <v>#N/A</v>
      </c>
      <c r="P2821" t="e">
        <v>#N/A</v>
      </c>
      <c r="Q2821" t="e">
        <v>#N/A</v>
      </c>
      <c r="R2821" s="2" t="e">
        <v>#N/A</v>
      </c>
      <c r="S2821" t="e">
        <v>#N/A</v>
      </c>
      <c r="T2821" s="3" t="e">
        <v>#N/A</v>
      </c>
      <c r="U2821" s="3" t="e">
        <v>#N/A</v>
      </c>
      <c r="V2821" t="e">
        <v>#N/A</v>
      </c>
      <c r="W2821" t="e">
        <v>#N/A</v>
      </c>
      <c r="X2821" t="e">
        <v>#N/A</v>
      </c>
      <c r="Y2821" s="3" t="e">
        <v>#N/A</v>
      </c>
      <c r="Z2821" s="8" t="e">
        <v>#N/A</v>
      </c>
      <c r="AA2821" s="30" t="e">
        <v>#N/A</v>
      </c>
      <c r="AB2821" t="e">
        <v>#N/A</v>
      </c>
      <c r="AC2821" t="e">
        <v>#N/A</v>
      </c>
      <c r="AD2821" t="e">
        <v>#N/A</v>
      </c>
      <c r="AE2821" t="e">
        <v>#N/A</v>
      </c>
      <c r="AF2821" t="e">
        <v>#N/A</v>
      </c>
    </row>
    <row r="2822" spans="1:32" x14ac:dyDescent="0.25">
      <c r="A2822" t="e">
        <v>#N/A</v>
      </c>
      <c r="B2822" s="33" t="e">
        <v>#N/A</v>
      </c>
      <c r="C2822" t="e">
        <v>#N/A</v>
      </c>
      <c r="D2822" t="e">
        <v>#N/A</v>
      </c>
      <c r="E2822" s="69" t="e">
        <v>#N/A</v>
      </c>
      <c r="F2822" s="3" t="e">
        <v>#N/A</v>
      </c>
      <c r="G2822" s="3" t="e">
        <v>#N/A</v>
      </c>
      <c r="H2822" s="3" t="e">
        <v>#N/A</v>
      </c>
      <c r="I2822" s="80" t="e">
        <v>#N/A</v>
      </c>
      <c r="J2822" s="80" t="e">
        <v>#N/A</v>
      </c>
      <c r="K2822" s="85" t="e">
        <v>#N/A</v>
      </c>
      <c r="L2822" s="9" t="e">
        <v>#N/A</v>
      </c>
      <c r="M2822" s="93" t="e">
        <v>#N/A</v>
      </c>
      <c r="N2822" s="8" t="e">
        <v>#N/A</v>
      </c>
      <c r="O2822" t="e">
        <v>#N/A</v>
      </c>
      <c r="P2822" t="e">
        <v>#N/A</v>
      </c>
      <c r="Q2822" t="e">
        <v>#N/A</v>
      </c>
      <c r="R2822" s="2" t="e">
        <v>#N/A</v>
      </c>
      <c r="S2822" t="e">
        <v>#N/A</v>
      </c>
      <c r="T2822" s="3" t="e">
        <v>#N/A</v>
      </c>
      <c r="U2822" s="3" t="e">
        <v>#N/A</v>
      </c>
      <c r="V2822" t="e">
        <v>#N/A</v>
      </c>
      <c r="W2822" t="e">
        <v>#N/A</v>
      </c>
      <c r="X2822" t="e">
        <v>#N/A</v>
      </c>
      <c r="Y2822" s="3" t="e">
        <v>#N/A</v>
      </c>
      <c r="Z2822" s="8" t="e">
        <v>#N/A</v>
      </c>
      <c r="AA2822" s="30" t="e">
        <v>#N/A</v>
      </c>
      <c r="AB2822" t="e">
        <v>#N/A</v>
      </c>
      <c r="AC2822" t="e">
        <v>#N/A</v>
      </c>
      <c r="AD2822" t="e">
        <v>#N/A</v>
      </c>
      <c r="AE2822" t="e">
        <v>#N/A</v>
      </c>
      <c r="AF2822" t="e">
        <v>#N/A</v>
      </c>
    </row>
    <row r="2823" spans="1:32" x14ac:dyDescent="0.25">
      <c r="A2823" t="e">
        <v>#N/A</v>
      </c>
      <c r="B2823" s="33" t="e">
        <v>#N/A</v>
      </c>
      <c r="C2823" t="e">
        <v>#N/A</v>
      </c>
      <c r="D2823" t="e">
        <v>#N/A</v>
      </c>
      <c r="E2823" s="69" t="e">
        <v>#N/A</v>
      </c>
      <c r="F2823" s="3" t="e">
        <v>#N/A</v>
      </c>
      <c r="G2823" s="3" t="e">
        <v>#N/A</v>
      </c>
      <c r="H2823" s="3" t="e">
        <v>#N/A</v>
      </c>
      <c r="I2823" s="80" t="e">
        <v>#N/A</v>
      </c>
      <c r="J2823" s="80" t="e">
        <v>#N/A</v>
      </c>
      <c r="K2823" s="85" t="e">
        <v>#N/A</v>
      </c>
      <c r="L2823" s="9" t="e">
        <v>#N/A</v>
      </c>
      <c r="M2823" s="93" t="e">
        <v>#N/A</v>
      </c>
      <c r="N2823" s="8" t="e">
        <v>#N/A</v>
      </c>
      <c r="O2823" t="e">
        <v>#N/A</v>
      </c>
      <c r="P2823" t="e">
        <v>#N/A</v>
      </c>
      <c r="Q2823" t="e">
        <v>#N/A</v>
      </c>
      <c r="R2823" s="2" t="e">
        <v>#N/A</v>
      </c>
      <c r="S2823" t="e">
        <v>#N/A</v>
      </c>
      <c r="T2823" s="3" t="e">
        <v>#N/A</v>
      </c>
      <c r="U2823" s="3" t="e">
        <v>#N/A</v>
      </c>
      <c r="V2823" t="e">
        <v>#N/A</v>
      </c>
      <c r="W2823" t="e">
        <v>#N/A</v>
      </c>
      <c r="X2823" t="e">
        <v>#N/A</v>
      </c>
      <c r="Y2823" s="3" t="e">
        <v>#N/A</v>
      </c>
      <c r="Z2823" s="8" t="e">
        <v>#N/A</v>
      </c>
      <c r="AA2823" s="30" t="e">
        <v>#N/A</v>
      </c>
      <c r="AB2823" t="e">
        <v>#N/A</v>
      </c>
      <c r="AC2823" t="e">
        <v>#N/A</v>
      </c>
      <c r="AD2823" t="e">
        <v>#N/A</v>
      </c>
      <c r="AE2823" t="e">
        <v>#N/A</v>
      </c>
      <c r="AF2823" t="e">
        <v>#N/A</v>
      </c>
    </row>
    <row r="2824" spans="1:32" x14ac:dyDescent="0.25">
      <c r="A2824" t="e">
        <v>#N/A</v>
      </c>
      <c r="B2824" s="33" t="e">
        <v>#N/A</v>
      </c>
      <c r="C2824" t="e">
        <v>#N/A</v>
      </c>
      <c r="D2824" t="e">
        <v>#N/A</v>
      </c>
      <c r="E2824" s="69" t="e">
        <v>#N/A</v>
      </c>
      <c r="F2824" s="3" t="e">
        <v>#N/A</v>
      </c>
      <c r="G2824" s="3" t="e">
        <v>#N/A</v>
      </c>
      <c r="H2824" s="3" t="e">
        <v>#N/A</v>
      </c>
      <c r="I2824" s="80" t="e">
        <v>#N/A</v>
      </c>
      <c r="J2824" s="80" t="e">
        <v>#N/A</v>
      </c>
      <c r="K2824" s="85" t="e">
        <v>#N/A</v>
      </c>
      <c r="L2824" s="9" t="e">
        <v>#N/A</v>
      </c>
      <c r="M2824" s="93" t="e">
        <v>#N/A</v>
      </c>
      <c r="N2824" s="8" t="e">
        <v>#N/A</v>
      </c>
      <c r="O2824" t="e">
        <v>#N/A</v>
      </c>
      <c r="P2824" t="e">
        <v>#N/A</v>
      </c>
      <c r="Q2824" t="e">
        <v>#N/A</v>
      </c>
      <c r="R2824" s="2" t="e">
        <v>#N/A</v>
      </c>
      <c r="S2824" t="e">
        <v>#N/A</v>
      </c>
      <c r="T2824" s="3" t="e">
        <v>#N/A</v>
      </c>
      <c r="U2824" s="3" t="e">
        <v>#N/A</v>
      </c>
      <c r="V2824" t="e">
        <v>#N/A</v>
      </c>
      <c r="W2824" t="e">
        <v>#N/A</v>
      </c>
      <c r="X2824" t="e">
        <v>#N/A</v>
      </c>
      <c r="Y2824" s="3" t="e">
        <v>#N/A</v>
      </c>
      <c r="Z2824" s="8" t="e">
        <v>#N/A</v>
      </c>
      <c r="AA2824" s="30" t="e">
        <v>#N/A</v>
      </c>
      <c r="AB2824" t="e">
        <v>#N/A</v>
      </c>
      <c r="AC2824" t="e">
        <v>#N/A</v>
      </c>
      <c r="AD2824" t="e">
        <v>#N/A</v>
      </c>
      <c r="AE2824" t="e">
        <v>#N/A</v>
      </c>
      <c r="AF2824" t="e">
        <v>#N/A</v>
      </c>
    </row>
    <row r="2825" spans="1:32" x14ac:dyDescent="0.25">
      <c r="A2825" t="e">
        <v>#N/A</v>
      </c>
      <c r="B2825" s="33" t="e">
        <v>#N/A</v>
      </c>
      <c r="C2825" t="e">
        <v>#N/A</v>
      </c>
      <c r="D2825" t="e">
        <v>#N/A</v>
      </c>
      <c r="E2825" s="69" t="e">
        <v>#N/A</v>
      </c>
      <c r="F2825" s="3" t="e">
        <v>#N/A</v>
      </c>
      <c r="G2825" s="3" t="e">
        <v>#N/A</v>
      </c>
      <c r="H2825" s="3" t="e">
        <v>#N/A</v>
      </c>
      <c r="I2825" s="80" t="e">
        <v>#N/A</v>
      </c>
      <c r="J2825" s="80" t="e">
        <v>#N/A</v>
      </c>
      <c r="K2825" s="85" t="e">
        <v>#N/A</v>
      </c>
      <c r="L2825" s="9" t="e">
        <v>#N/A</v>
      </c>
      <c r="M2825" s="93" t="e">
        <v>#N/A</v>
      </c>
      <c r="N2825" s="8" t="e">
        <v>#N/A</v>
      </c>
      <c r="O2825" t="e">
        <v>#N/A</v>
      </c>
      <c r="P2825" t="e">
        <v>#N/A</v>
      </c>
      <c r="Q2825" t="e">
        <v>#N/A</v>
      </c>
      <c r="R2825" s="2" t="e">
        <v>#N/A</v>
      </c>
      <c r="S2825" t="e">
        <v>#N/A</v>
      </c>
      <c r="T2825" s="3" t="e">
        <v>#N/A</v>
      </c>
      <c r="U2825" s="3" t="e">
        <v>#N/A</v>
      </c>
      <c r="V2825" t="e">
        <v>#N/A</v>
      </c>
      <c r="W2825" t="e">
        <v>#N/A</v>
      </c>
      <c r="X2825" t="e">
        <v>#N/A</v>
      </c>
      <c r="Y2825" s="3" t="e">
        <v>#N/A</v>
      </c>
      <c r="Z2825" s="8" t="e">
        <v>#N/A</v>
      </c>
      <c r="AA2825" s="30" t="e">
        <v>#N/A</v>
      </c>
      <c r="AB2825" t="e">
        <v>#N/A</v>
      </c>
      <c r="AC2825" t="e">
        <v>#N/A</v>
      </c>
      <c r="AD2825" t="e">
        <v>#N/A</v>
      </c>
      <c r="AE2825" t="e">
        <v>#N/A</v>
      </c>
      <c r="AF2825" t="e">
        <v>#N/A</v>
      </c>
    </row>
    <row r="2826" spans="1:32" x14ac:dyDescent="0.25">
      <c r="A2826" t="e">
        <v>#N/A</v>
      </c>
      <c r="B2826" s="33" t="e">
        <v>#N/A</v>
      </c>
      <c r="C2826" t="e">
        <v>#N/A</v>
      </c>
      <c r="D2826" t="e">
        <v>#N/A</v>
      </c>
      <c r="E2826" s="69" t="e">
        <v>#N/A</v>
      </c>
      <c r="F2826" s="3" t="e">
        <v>#N/A</v>
      </c>
      <c r="G2826" s="3" t="e">
        <v>#N/A</v>
      </c>
      <c r="H2826" s="3" t="e">
        <v>#N/A</v>
      </c>
      <c r="I2826" s="80" t="e">
        <v>#N/A</v>
      </c>
      <c r="J2826" s="80" t="e">
        <v>#N/A</v>
      </c>
      <c r="K2826" s="85" t="e">
        <v>#N/A</v>
      </c>
      <c r="L2826" s="9" t="e">
        <v>#N/A</v>
      </c>
      <c r="M2826" s="93" t="e">
        <v>#N/A</v>
      </c>
      <c r="N2826" s="8" t="e">
        <v>#N/A</v>
      </c>
      <c r="O2826" t="e">
        <v>#N/A</v>
      </c>
      <c r="P2826" t="e">
        <v>#N/A</v>
      </c>
      <c r="Q2826" t="e">
        <v>#N/A</v>
      </c>
      <c r="R2826" s="2" t="e">
        <v>#N/A</v>
      </c>
      <c r="S2826" t="e">
        <v>#N/A</v>
      </c>
      <c r="T2826" s="3" t="e">
        <v>#N/A</v>
      </c>
      <c r="U2826" s="3" t="e">
        <v>#N/A</v>
      </c>
      <c r="V2826" t="e">
        <v>#N/A</v>
      </c>
      <c r="W2826" t="e">
        <v>#N/A</v>
      </c>
      <c r="X2826" t="e">
        <v>#N/A</v>
      </c>
      <c r="Y2826" s="3" t="e">
        <v>#N/A</v>
      </c>
      <c r="Z2826" s="8" t="e">
        <v>#N/A</v>
      </c>
      <c r="AA2826" s="30" t="e">
        <v>#N/A</v>
      </c>
      <c r="AB2826" t="e">
        <v>#N/A</v>
      </c>
      <c r="AC2826" t="e">
        <v>#N/A</v>
      </c>
      <c r="AD2826" t="e">
        <v>#N/A</v>
      </c>
      <c r="AE2826" t="e">
        <v>#N/A</v>
      </c>
      <c r="AF2826" t="e">
        <v>#N/A</v>
      </c>
    </row>
    <row r="2827" spans="1:32" x14ac:dyDescent="0.25">
      <c r="A2827" t="e">
        <v>#N/A</v>
      </c>
      <c r="B2827" s="33" t="e">
        <v>#N/A</v>
      </c>
      <c r="C2827" t="e">
        <v>#N/A</v>
      </c>
      <c r="D2827" t="e">
        <v>#N/A</v>
      </c>
      <c r="E2827" s="69" t="e">
        <v>#N/A</v>
      </c>
      <c r="F2827" s="3" t="e">
        <v>#N/A</v>
      </c>
      <c r="G2827" s="3" t="e">
        <v>#N/A</v>
      </c>
      <c r="H2827" s="3" t="e">
        <v>#N/A</v>
      </c>
      <c r="I2827" s="80" t="e">
        <v>#N/A</v>
      </c>
      <c r="J2827" s="80" t="e">
        <v>#N/A</v>
      </c>
      <c r="K2827" s="85" t="e">
        <v>#N/A</v>
      </c>
      <c r="L2827" s="9" t="e">
        <v>#N/A</v>
      </c>
      <c r="M2827" s="93" t="e">
        <v>#N/A</v>
      </c>
      <c r="N2827" s="8" t="e">
        <v>#N/A</v>
      </c>
      <c r="O2827" t="e">
        <v>#N/A</v>
      </c>
      <c r="P2827" t="e">
        <v>#N/A</v>
      </c>
      <c r="Q2827" t="e">
        <v>#N/A</v>
      </c>
      <c r="R2827" s="2" t="e">
        <v>#N/A</v>
      </c>
      <c r="S2827" t="e">
        <v>#N/A</v>
      </c>
      <c r="T2827" s="3" t="e">
        <v>#N/A</v>
      </c>
      <c r="U2827" s="3" t="e">
        <v>#N/A</v>
      </c>
      <c r="V2827" t="e">
        <v>#N/A</v>
      </c>
      <c r="W2827" t="e">
        <v>#N/A</v>
      </c>
      <c r="X2827" t="e">
        <v>#N/A</v>
      </c>
      <c r="Y2827" s="3" t="e">
        <v>#N/A</v>
      </c>
      <c r="Z2827" s="8" t="e">
        <v>#N/A</v>
      </c>
      <c r="AA2827" s="30" t="e">
        <v>#N/A</v>
      </c>
      <c r="AB2827" t="e">
        <v>#N/A</v>
      </c>
      <c r="AC2827" t="e">
        <v>#N/A</v>
      </c>
      <c r="AD2827" t="e">
        <v>#N/A</v>
      </c>
      <c r="AE2827" t="e">
        <v>#N/A</v>
      </c>
      <c r="AF2827" t="e">
        <v>#N/A</v>
      </c>
    </row>
    <row r="2828" spans="1:32" x14ac:dyDescent="0.25">
      <c r="A2828" t="e">
        <v>#N/A</v>
      </c>
      <c r="B2828" s="33" t="e">
        <v>#N/A</v>
      </c>
      <c r="C2828" t="e">
        <v>#N/A</v>
      </c>
      <c r="D2828" t="e">
        <v>#N/A</v>
      </c>
      <c r="E2828" s="69" t="e">
        <v>#N/A</v>
      </c>
      <c r="F2828" s="3" t="e">
        <v>#N/A</v>
      </c>
      <c r="G2828" s="3" t="e">
        <v>#N/A</v>
      </c>
      <c r="H2828" s="3" t="e">
        <v>#N/A</v>
      </c>
      <c r="I2828" s="80" t="e">
        <v>#N/A</v>
      </c>
      <c r="J2828" s="80" t="e">
        <v>#N/A</v>
      </c>
      <c r="K2828" s="85" t="e">
        <v>#N/A</v>
      </c>
      <c r="L2828" s="9" t="e">
        <v>#N/A</v>
      </c>
      <c r="M2828" s="93" t="e">
        <v>#N/A</v>
      </c>
      <c r="N2828" s="8" t="e">
        <v>#N/A</v>
      </c>
      <c r="O2828" t="e">
        <v>#N/A</v>
      </c>
      <c r="P2828" t="e">
        <v>#N/A</v>
      </c>
      <c r="Q2828" t="e">
        <v>#N/A</v>
      </c>
      <c r="R2828" s="2" t="e">
        <v>#N/A</v>
      </c>
      <c r="S2828" t="e">
        <v>#N/A</v>
      </c>
      <c r="T2828" s="3" t="e">
        <v>#N/A</v>
      </c>
      <c r="U2828" s="3" t="e">
        <v>#N/A</v>
      </c>
      <c r="V2828" t="e">
        <v>#N/A</v>
      </c>
      <c r="W2828" t="e">
        <v>#N/A</v>
      </c>
      <c r="X2828" t="e">
        <v>#N/A</v>
      </c>
      <c r="Y2828" s="3" t="e">
        <v>#N/A</v>
      </c>
      <c r="Z2828" s="8" t="e">
        <v>#N/A</v>
      </c>
      <c r="AA2828" s="30" t="e">
        <v>#N/A</v>
      </c>
      <c r="AB2828" t="e">
        <v>#N/A</v>
      </c>
      <c r="AC2828" t="e">
        <v>#N/A</v>
      </c>
      <c r="AD2828" t="e">
        <v>#N/A</v>
      </c>
      <c r="AE2828" t="e">
        <v>#N/A</v>
      </c>
      <c r="AF2828" t="e">
        <v>#N/A</v>
      </c>
    </row>
    <row r="2829" spans="1:32" x14ac:dyDescent="0.25">
      <c r="A2829" t="e">
        <v>#N/A</v>
      </c>
      <c r="B2829" s="33" t="e">
        <v>#N/A</v>
      </c>
      <c r="C2829" t="e">
        <v>#N/A</v>
      </c>
      <c r="D2829" t="e">
        <v>#N/A</v>
      </c>
      <c r="E2829" s="69" t="e">
        <v>#N/A</v>
      </c>
      <c r="F2829" s="3" t="e">
        <v>#N/A</v>
      </c>
      <c r="G2829" s="3" t="e">
        <v>#N/A</v>
      </c>
      <c r="H2829" s="3" t="e">
        <v>#N/A</v>
      </c>
      <c r="I2829" s="80" t="e">
        <v>#N/A</v>
      </c>
      <c r="J2829" s="80" t="e">
        <v>#N/A</v>
      </c>
      <c r="K2829" s="85" t="e">
        <v>#N/A</v>
      </c>
      <c r="L2829" s="9" t="e">
        <v>#N/A</v>
      </c>
      <c r="M2829" s="93" t="e">
        <v>#N/A</v>
      </c>
      <c r="N2829" s="8" t="e">
        <v>#N/A</v>
      </c>
      <c r="O2829" t="e">
        <v>#N/A</v>
      </c>
      <c r="P2829" t="e">
        <v>#N/A</v>
      </c>
      <c r="Q2829" t="e">
        <v>#N/A</v>
      </c>
      <c r="R2829" s="2" t="e">
        <v>#N/A</v>
      </c>
      <c r="S2829" t="e">
        <v>#N/A</v>
      </c>
      <c r="T2829" s="3" t="e">
        <v>#N/A</v>
      </c>
      <c r="U2829" s="3" t="e">
        <v>#N/A</v>
      </c>
      <c r="V2829" t="e">
        <v>#N/A</v>
      </c>
      <c r="W2829" t="e">
        <v>#N/A</v>
      </c>
      <c r="X2829" t="e">
        <v>#N/A</v>
      </c>
      <c r="Y2829" s="3" t="e">
        <v>#N/A</v>
      </c>
      <c r="Z2829" s="8" t="e">
        <v>#N/A</v>
      </c>
      <c r="AA2829" s="30" t="e">
        <v>#N/A</v>
      </c>
      <c r="AB2829" t="e">
        <v>#N/A</v>
      </c>
      <c r="AC2829" t="e">
        <v>#N/A</v>
      </c>
      <c r="AD2829" t="e">
        <v>#N/A</v>
      </c>
      <c r="AE2829" t="e">
        <v>#N/A</v>
      </c>
      <c r="AF2829" t="e">
        <v>#N/A</v>
      </c>
    </row>
    <row r="2830" spans="1:32" x14ac:dyDescent="0.25">
      <c r="A2830" t="e">
        <v>#N/A</v>
      </c>
      <c r="B2830" s="33" t="e">
        <v>#N/A</v>
      </c>
      <c r="C2830" t="e">
        <v>#N/A</v>
      </c>
      <c r="D2830" t="e">
        <v>#N/A</v>
      </c>
      <c r="E2830" s="69" t="e">
        <v>#N/A</v>
      </c>
      <c r="F2830" s="3" t="e">
        <v>#N/A</v>
      </c>
      <c r="G2830" s="3" t="e">
        <v>#N/A</v>
      </c>
      <c r="H2830" s="3" t="e">
        <v>#N/A</v>
      </c>
      <c r="I2830" s="80" t="e">
        <v>#N/A</v>
      </c>
      <c r="J2830" s="80" t="e">
        <v>#N/A</v>
      </c>
      <c r="K2830" s="85" t="e">
        <v>#N/A</v>
      </c>
      <c r="L2830" s="9" t="e">
        <v>#N/A</v>
      </c>
      <c r="M2830" s="93" t="e">
        <v>#N/A</v>
      </c>
      <c r="N2830" s="8" t="e">
        <v>#N/A</v>
      </c>
      <c r="O2830" t="e">
        <v>#N/A</v>
      </c>
      <c r="P2830" t="e">
        <v>#N/A</v>
      </c>
      <c r="Q2830" t="e">
        <v>#N/A</v>
      </c>
      <c r="R2830" s="2" t="e">
        <v>#N/A</v>
      </c>
      <c r="S2830" t="e">
        <v>#N/A</v>
      </c>
      <c r="T2830" s="3" t="e">
        <v>#N/A</v>
      </c>
      <c r="U2830" s="3" t="e">
        <v>#N/A</v>
      </c>
      <c r="V2830" t="e">
        <v>#N/A</v>
      </c>
      <c r="W2830" t="e">
        <v>#N/A</v>
      </c>
      <c r="X2830" t="e">
        <v>#N/A</v>
      </c>
      <c r="Y2830" s="3" t="e">
        <v>#N/A</v>
      </c>
      <c r="Z2830" s="8" t="e">
        <v>#N/A</v>
      </c>
      <c r="AA2830" s="30" t="e">
        <v>#N/A</v>
      </c>
      <c r="AB2830" t="e">
        <v>#N/A</v>
      </c>
      <c r="AC2830" t="e">
        <v>#N/A</v>
      </c>
      <c r="AD2830" t="e">
        <v>#N/A</v>
      </c>
      <c r="AE2830" t="e">
        <v>#N/A</v>
      </c>
      <c r="AF2830" t="e">
        <v>#N/A</v>
      </c>
    </row>
    <row r="2831" spans="1:32" x14ac:dyDescent="0.25">
      <c r="A2831" t="e">
        <v>#N/A</v>
      </c>
      <c r="B2831" s="33" t="e">
        <v>#N/A</v>
      </c>
      <c r="C2831" t="e">
        <v>#N/A</v>
      </c>
      <c r="D2831" t="e">
        <v>#N/A</v>
      </c>
      <c r="E2831" s="69" t="e">
        <v>#N/A</v>
      </c>
      <c r="F2831" s="3" t="e">
        <v>#N/A</v>
      </c>
      <c r="G2831" s="3" t="e">
        <v>#N/A</v>
      </c>
      <c r="H2831" s="3" t="e">
        <v>#N/A</v>
      </c>
      <c r="I2831" s="80" t="e">
        <v>#N/A</v>
      </c>
      <c r="J2831" s="80" t="e">
        <v>#N/A</v>
      </c>
      <c r="K2831" s="85" t="e">
        <v>#N/A</v>
      </c>
      <c r="L2831" s="9" t="e">
        <v>#N/A</v>
      </c>
      <c r="M2831" s="93" t="e">
        <v>#N/A</v>
      </c>
      <c r="N2831" s="8" t="e">
        <v>#N/A</v>
      </c>
      <c r="O2831" t="e">
        <v>#N/A</v>
      </c>
      <c r="P2831" t="e">
        <v>#N/A</v>
      </c>
      <c r="Q2831" t="e">
        <v>#N/A</v>
      </c>
      <c r="R2831" s="2" t="e">
        <v>#N/A</v>
      </c>
      <c r="S2831" t="e">
        <v>#N/A</v>
      </c>
      <c r="T2831" s="3" t="e">
        <v>#N/A</v>
      </c>
      <c r="U2831" s="3" t="e">
        <v>#N/A</v>
      </c>
      <c r="V2831" t="e">
        <v>#N/A</v>
      </c>
      <c r="W2831" t="e">
        <v>#N/A</v>
      </c>
      <c r="X2831" t="e">
        <v>#N/A</v>
      </c>
      <c r="Y2831" s="3" t="e">
        <v>#N/A</v>
      </c>
      <c r="Z2831" s="8" t="e">
        <v>#N/A</v>
      </c>
      <c r="AA2831" s="30" t="e">
        <v>#N/A</v>
      </c>
      <c r="AB2831" t="e">
        <v>#N/A</v>
      </c>
      <c r="AC2831" t="e">
        <v>#N/A</v>
      </c>
      <c r="AD2831" t="e">
        <v>#N/A</v>
      </c>
      <c r="AE2831" t="e">
        <v>#N/A</v>
      </c>
      <c r="AF2831" t="e">
        <v>#N/A</v>
      </c>
    </row>
    <row r="2832" spans="1:32" x14ac:dyDescent="0.25">
      <c r="A2832" t="e">
        <v>#N/A</v>
      </c>
      <c r="B2832" s="33" t="e">
        <v>#N/A</v>
      </c>
      <c r="C2832" t="e">
        <v>#N/A</v>
      </c>
      <c r="D2832" t="e">
        <v>#N/A</v>
      </c>
      <c r="E2832" s="69" t="e">
        <v>#N/A</v>
      </c>
      <c r="F2832" s="3" t="e">
        <v>#N/A</v>
      </c>
      <c r="G2832" s="3" t="e">
        <v>#N/A</v>
      </c>
      <c r="H2832" s="3" t="e">
        <v>#N/A</v>
      </c>
      <c r="I2832" s="80" t="e">
        <v>#N/A</v>
      </c>
      <c r="J2832" s="80" t="e">
        <v>#N/A</v>
      </c>
      <c r="K2832" s="85" t="e">
        <v>#N/A</v>
      </c>
      <c r="L2832" s="9" t="e">
        <v>#N/A</v>
      </c>
      <c r="M2832" s="93" t="e">
        <v>#N/A</v>
      </c>
      <c r="N2832" s="8" t="e">
        <v>#N/A</v>
      </c>
      <c r="O2832" t="e">
        <v>#N/A</v>
      </c>
      <c r="P2832" t="e">
        <v>#N/A</v>
      </c>
      <c r="Q2832" t="e">
        <v>#N/A</v>
      </c>
      <c r="R2832" s="2" t="e">
        <v>#N/A</v>
      </c>
      <c r="S2832" t="e">
        <v>#N/A</v>
      </c>
      <c r="T2832" s="3" t="e">
        <v>#N/A</v>
      </c>
      <c r="U2832" s="3" t="e">
        <v>#N/A</v>
      </c>
      <c r="V2832" t="e">
        <v>#N/A</v>
      </c>
      <c r="W2832" t="e">
        <v>#N/A</v>
      </c>
      <c r="X2832" t="e">
        <v>#N/A</v>
      </c>
      <c r="Y2832" s="3" t="e">
        <v>#N/A</v>
      </c>
      <c r="Z2832" s="8" t="e">
        <v>#N/A</v>
      </c>
      <c r="AA2832" s="30" t="e">
        <v>#N/A</v>
      </c>
      <c r="AB2832" t="e">
        <v>#N/A</v>
      </c>
      <c r="AC2832" t="e">
        <v>#N/A</v>
      </c>
      <c r="AD2832" t="e">
        <v>#N/A</v>
      </c>
      <c r="AE2832" t="e">
        <v>#N/A</v>
      </c>
      <c r="AF2832" t="e">
        <v>#N/A</v>
      </c>
    </row>
    <row r="2833" spans="1:32" x14ac:dyDescent="0.25">
      <c r="A2833" t="e">
        <v>#N/A</v>
      </c>
      <c r="B2833" s="33" t="e">
        <v>#N/A</v>
      </c>
      <c r="C2833" t="e">
        <v>#N/A</v>
      </c>
      <c r="D2833" t="e">
        <v>#N/A</v>
      </c>
      <c r="E2833" s="69" t="e">
        <v>#N/A</v>
      </c>
      <c r="F2833" s="3" t="e">
        <v>#N/A</v>
      </c>
      <c r="G2833" s="3" t="e">
        <v>#N/A</v>
      </c>
      <c r="H2833" s="3" t="e">
        <v>#N/A</v>
      </c>
      <c r="I2833" s="80" t="e">
        <v>#N/A</v>
      </c>
      <c r="J2833" s="80" t="e">
        <v>#N/A</v>
      </c>
      <c r="K2833" s="85" t="e">
        <v>#N/A</v>
      </c>
      <c r="L2833" s="9" t="e">
        <v>#N/A</v>
      </c>
      <c r="M2833" s="93" t="e">
        <v>#N/A</v>
      </c>
      <c r="N2833" s="8" t="e">
        <v>#N/A</v>
      </c>
      <c r="O2833" t="e">
        <v>#N/A</v>
      </c>
      <c r="P2833" t="e">
        <v>#N/A</v>
      </c>
      <c r="Q2833" t="e">
        <v>#N/A</v>
      </c>
      <c r="R2833" s="2" t="e">
        <v>#N/A</v>
      </c>
      <c r="S2833" t="e">
        <v>#N/A</v>
      </c>
      <c r="T2833" s="3" t="e">
        <v>#N/A</v>
      </c>
      <c r="U2833" s="3" t="e">
        <v>#N/A</v>
      </c>
      <c r="V2833" t="e">
        <v>#N/A</v>
      </c>
      <c r="W2833" t="e">
        <v>#N/A</v>
      </c>
      <c r="X2833" t="e">
        <v>#N/A</v>
      </c>
      <c r="Y2833" s="3" t="e">
        <v>#N/A</v>
      </c>
      <c r="Z2833" s="8" t="e">
        <v>#N/A</v>
      </c>
      <c r="AA2833" s="30" t="e">
        <v>#N/A</v>
      </c>
      <c r="AB2833" t="e">
        <v>#N/A</v>
      </c>
      <c r="AC2833" t="e">
        <v>#N/A</v>
      </c>
      <c r="AD2833" t="e">
        <v>#N/A</v>
      </c>
      <c r="AE2833" t="e">
        <v>#N/A</v>
      </c>
      <c r="AF2833" t="e">
        <v>#N/A</v>
      </c>
    </row>
    <row r="2834" spans="1:32" x14ac:dyDescent="0.25">
      <c r="A2834" t="e">
        <v>#N/A</v>
      </c>
      <c r="B2834" s="33" t="e">
        <v>#N/A</v>
      </c>
      <c r="C2834" t="e">
        <v>#N/A</v>
      </c>
      <c r="D2834" t="e">
        <v>#N/A</v>
      </c>
      <c r="E2834" s="69" t="e">
        <v>#N/A</v>
      </c>
      <c r="F2834" s="3" t="e">
        <v>#N/A</v>
      </c>
      <c r="G2834" s="3" t="e">
        <v>#N/A</v>
      </c>
      <c r="H2834" s="3" t="e">
        <v>#N/A</v>
      </c>
      <c r="I2834" s="80" t="e">
        <v>#N/A</v>
      </c>
      <c r="J2834" s="80" t="e">
        <v>#N/A</v>
      </c>
      <c r="K2834" s="85" t="e">
        <v>#N/A</v>
      </c>
      <c r="L2834" s="9" t="e">
        <v>#N/A</v>
      </c>
      <c r="M2834" s="93" t="e">
        <v>#N/A</v>
      </c>
      <c r="N2834" s="8" t="e">
        <v>#N/A</v>
      </c>
      <c r="O2834" t="e">
        <v>#N/A</v>
      </c>
      <c r="P2834" t="e">
        <v>#N/A</v>
      </c>
      <c r="Q2834" t="e">
        <v>#N/A</v>
      </c>
      <c r="R2834" s="2" t="e">
        <v>#N/A</v>
      </c>
      <c r="S2834" t="e">
        <v>#N/A</v>
      </c>
      <c r="T2834" s="3" t="e">
        <v>#N/A</v>
      </c>
      <c r="U2834" s="3" t="e">
        <v>#N/A</v>
      </c>
      <c r="V2834" t="e">
        <v>#N/A</v>
      </c>
      <c r="W2834" t="e">
        <v>#N/A</v>
      </c>
      <c r="X2834" t="e">
        <v>#N/A</v>
      </c>
      <c r="Y2834" s="3" t="e">
        <v>#N/A</v>
      </c>
      <c r="Z2834" s="8" t="e">
        <v>#N/A</v>
      </c>
      <c r="AA2834" s="30" t="e">
        <v>#N/A</v>
      </c>
      <c r="AB2834" t="e">
        <v>#N/A</v>
      </c>
      <c r="AC2834" t="e">
        <v>#N/A</v>
      </c>
      <c r="AD2834" t="e">
        <v>#N/A</v>
      </c>
      <c r="AE2834" t="e">
        <v>#N/A</v>
      </c>
      <c r="AF2834" t="e">
        <v>#N/A</v>
      </c>
    </row>
    <row r="2835" spans="1:32" x14ac:dyDescent="0.25">
      <c r="A2835" t="e">
        <v>#N/A</v>
      </c>
      <c r="B2835" s="33" t="e">
        <v>#N/A</v>
      </c>
      <c r="C2835" t="e">
        <v>#N/A</v>
      </c>
      <c r="D2835" t="e">
        <v>#N/A</v>
      </c>
      <c r="E2835" s="69" t="e">
        <v>#N/A</v>
      </c>
      <c r="F2835" s="3" t="e">
        <v>#N/A</v>
      </c>
      <c r="G2835" s="3" t="e">
        <v>#N/A</v>
      </c>
      <c r="H2835" s="3" t="e">
        <v>#N/A</v>
      </c>
      <c r="I2835" s="80" t="e">
        <v>#N/A</v>
      </c>
      <c r="J2835" s="80" t="e">
        <v>#N/A</v>
      </c>
      <c r="K2835" s="85" t="e">
        <v>#N/A</v>
      </c>
      <c r="L2835" s="9" t="e">
        <v>#N/A</v>
      </c>
      <c r="M2835" s="93" t="e">
        <v>#N/A</v>
      </c>
      <c r="N2835" s="8" t="e">
        <v>#N/A</v>
      </c>
      <c r="O2835" t="e">
        <v>#N/A</v>
      </c>
      <c r="P2835" t="e">
        <v>#N/A</v>
      </c>
      <c r="Q2835" t="e">
        <v>#N/A</v>
      </c>
      <c r="R2835" s="2" t="e">
        <v>#N/A</v>
      </c>
      <c r="S2835" t="e">
        <v>#N/A</v>
      </c>
      <c r="T2835" s="3" t="e">
        <v>#N/A</v>
      </c>
      <c r="U2835" s="3" t="e">
        <v>#N/A</v>
      </c>
      <c r="V2835" t="e">
        <v>#N/A</v>
      </c>
      <c r="W2835" t="e">
        <v>#N/A</v>
      </c>
      <c r="X2835" t="e">
        <v>#N/A</v>
      </c>
      <c r="Y2835" s="3" t="e">
        <v>#N/A</v>
      </c>
      <c r="Z2835" s="8" t="e">
        <v>#N/A</v>
      </c>
      <c r="AA2835" s="30" t="e">
        <v>#N/A</v>
      </c>
      <c r="AB2835" t="e">
        <v>#N/A</v>
      </c>
      <c r="AC2835" t="e">
        <v>#N/A</v>
      </c>
      <c r="AD2835" t="e">
        <v>#N/A</v>
      </c>
      <c r="AE2835" t="e">
        <v>#N/A</v>
      </c>
      <c r="AF2835" t="e">
        <v>#N/A</v>
      </c>
    </row>
    <row r="2836" spans="1:32" x14ac:dyDescent="0.25">
      <c r="A2836" t="e">
        <v>#N/A</v>
      </c>
      <c r="B2836" s="33" t="e">
        <v>#N/A</v>
      </c>
      <c r="C2836" t="e">
        <v>#N/A</v>
      </c>
      <c r="D2836" t="e">
        <v>#N/A</v>
      </c>
      <c r="E2836" s="69" t="e">
        <v>#N/A</v>
      </c>
      <c r="F2836" s="3" t="e">
        <v>#N/A</v>
      </c>
      <c r="G2836" s="3" t="e">
        <v>#N/A</v>
      </c>
      <c r="H2836" s="3" t="e">
        <v>#N/A</v>
      </c>
      <c r="I2836" s="80" t="e">
        <v>#N/A</v>
      </c>
      <c r="J2836" s="80" t="e">
        <v>#N/A</v>
      </c>
      <c r="K2836" s="85" t="e">
        <v>#N/A</v>
      </c>
      <c r="L2836" s="9" t="e">
        <v>#N/A</v>
      </c>
      <c r="M2836" s="93" t="e">
        <v>#N/A</v>
      </c>
      <c r="N2836" s="8" t="e">
        <v>#N/A</v>
      </c>
      <c r="O2836" t="e">
        <v>#N/A</v>
      </c>
      <c r="P2836" t="e">
        <v>#N/A</v>
      </c>
      <c r="Q2836" t="e">
        <v>#N/A</v>
      </c>
      <c r="R2836" s="2" t="e">
        <v>#N/A</v>
      </c>
      <c r="S2836" t="e">
        <v>#N/A</v>
      </c>
      <c r="T2836" s="3" t="e">
        <v>#N/A</v>
      </c>
      <c r="U2836" s="3" t="e">
        <v>#N/A</v>
      </c>
      <c r="V2836" t="e">
        <v>#N/A</v>
      </c>
      <c r="W2836" t="e">
        <v>#N/A</v>
      </c>
      <c r="X2836" t="e">
        <v>#N/A</v>
      </c>
      <c r="Y2836" s="3" t="e">
        <v>#N/A</v>
      </c>
      <c r="Z2836" s="8" t="e">
        <v>#N/A</v>
      </c>
      <c r="AA2836" s="30" t="e">
        <v>#N/A</v>
      </c>
      <c r="AB2836" t="e">
        <v>#N/A</v>
      </c>
      <c r="AC2836" t="e">
        <v>#N/A</v>
      </c>
      <c r="AD2836" t="e">
        <v>#N/A</v>
      </c>
      <c r="AE2836" t="e">
        <v>#N/A</v>
      </c>
      <c r="AF2836" t="e">
        <v>#N/A</v>
      </c>
    </row>
    <row r="2837" spans="1:32" x14ac:dyDescent="0.25">
      <c r="A2837" t="e">
        <v>#N/A</v>
      </c>
      <c r="B2837" s="33" t="e">
        <v>#N/A</v>
      </c>
      <c r="C2837" t="e">
        <v>#N/A</v>
      </c>
      <c r="D2837" t="e">
        <v>#N/A</v>
      </c>
      <c r="E2837" s="69" t="e">
        <v>#N/A</v>
      </c>
      <c r="F2837" s="3" t="e">
        <v>#N/A</v>
      </c>
      <c r="G2837" s="3" t="e">
        <v>#N/A</v>
      </c>
      <c r="H2837" s="3" t="e">
        <v>#N/A</v>
      </c>
      <c r="I2837" s="80" t="e">
        <v>#N/A</v>
      </c>
      <c r="J2837" s="80" t="e">
        <v>#N/A</v>
      </c>
      <c r="K2837" s="85" t="e">
        <v>#N/A</v>
      </c>
      <c r="L2837" s="9" t="e">
        <v>#N/A</v>
      </c>
      <c r="M2837" s="93" t="e">
        <v>#N/A</v>
      </c>
      <c r="N2837" s="8" t="e">
        <v>#N/A</v>
      </c>
      <c r="O2837" t="e">
        <v>#N/A</v>
      </c>
      <c r="P2837" t="e">
        <v>#N/A</v>
      </c>
      <c r="Q2837" t="e">
        <v>#N/A</v>
      </c>
      <c r="R2837" s="2" t="e">
        <v>#N/A</v>
      </c>
      <c r="S2837" t="e">
        <v>#N/A</v>
      </c>
      <c r="T2837" s="3" t="e">
        <v>#N/A</v>
      </c>
      <c r="U2837" s="3" t="e">
        <v>#N/A</v>
      </c>
      <c r="V2837" t="e">
        <v>#N/A</v>
      </c>
      <c r="W2837" t="e">
        <v>#N/A</v>
      </c>
      <c r="X2837" t="e">
        <v>#N/A</v>
      </c>
      <c r="Y2837" s="3" t="e">
        <v>#N/A</v>
      </c>
      <c r="Z2837" s="8" t="e">
        <v>#N/A</v>
      </c>
      <c r="AA2837" s="30" t="e">
        <v>#N/A</v>
      </c>
      <c r="AB2837" t="e">
        <v>#N/A</v>
      </c>
      <c r="AC2837" t="e">
        <v>#N/A</v>
      </c>
      <c r="AD2837" t="e">
        <v>#N/A</v>
      </c>
      <c r="AE2837" t="e">
        <v>#N/A</v>
      </c>
      <c r="AF2837" t="e">
        <v>#N/A</v>
      </c>
    </row>
    <row r="2838" spans="1:32" x14ac:dyDescent="0.25">
      <c r="A2838" t="e">
        <v>#N/A</v>
      </c>
      <c r="B2838" s="33" t="e">
        <v>#N/A</v>
      </c>
      <c r="C2838" t="e">
        <v>#N/A</v>
      </c>
      <c r="D2838" t="e">
        <v>#N/A</v>
      </c>
      <c r="E2838" s="69" t="e">
        <v>#N/A</v>
      </c>
      <c r="F2838" s="3" t="e">
        <v>#N/A</v>
      </c>
      <c r="G2838" s="3" t="e">
        <v>#N/A</v>
      </c>
      <c r="H2838" s="3" t="e">
        <v>#N/A</v>
      </c>
      <c r="I2838" s="80" t="e">
        <v>#N/A</v>
      </c>
      <c r="J2838" s="80" t="e">
        <v>#N/A</v>
      </c>
      <c r="K2838" s="85" t="e">
        <v>#N/A</v>
      </c>
      <c r="L2838" s="9" t="e">
        <v>#N/A</v>
      </c>
      <c r="M2838" s="93" t="e">
        <v>#N/A</v>
      </c>
      <c r="N2838" s="8" t="e">
        <v>#N/A</v>
      </c>
      <c r="O2838" t="e">
        <v>#N/A</v>
      </c>
      <c r="P2838" t="e">
        <v>#N/A</v>
      </c>
      <c r="Q2838" t="e">
        <v>#N/A</v>
      </c>
      <c r="R2838" s="2" t="e">
        <v>#N/A</v>
      </c>
      <c r="S2838" t="e">
        <v>#N/A</v>
      </c>
      <c r="T2838" s="3" t="e">
        <v>#N/A</v>
      </c>
      <c r="U2838" s="3" t="e">
        <v>#N/A</v>
      </c>
      <c r="V2838" t="e">
        <v>#N/A</v>
      </c>
      <c r="W2838" t="e">
        <v>#N/A</v>
      </c>
      <c r="X2838" t="e">
        <v>#N/A</v>
      </c>
      <c r="Y2838" s="3" t="e">
        <v>#N/A</v>
      </c>
      <c r="Z2838" s="8" t="e">
        <v>#N/A</v>
      </c>
      <c r="AA2838" s="30" t="e">
        <v>#N/A</v>
      </c>
      <c r="AB2838" t="e">
        <v>#N/A</v>
      </c>
      <c r="AC2838" t="e">
        <v>#N/A</v>
      </c>
      <c r="AD2838" t="e">
        <v>#N/A</v>
      </c>
      <c r="AE2838" t="e">
        <v>#N/A</v>
      </c>
      <c r="AF2838" t="e">
        <v>#N/A</v>
      </c>
    </row>
    <row r="2839" spans="1:32" x14ac:dyDescent="0.25">
      <c r="A2839" t="e">
        <v>#N/A</v>
      </c>
      <c r="B2839" s="33" t="e">
        <v>#N/A</v>
      </c>
      <c r="C2839" t="e">
        <v>#N/A</v>
      </c>
      <c r="D2839" t="e">
        <v>#N/A</v>
      </c>
      <c r="E2839" s="69" t="e">
        <v>#N/A</v>
      </c>
      <c r="F2839" s="3" t="e">
        <v>#N/A</v>
      </c>
      <c r="G2839" s="3" t="e">
        <v>#N/A</v>
      </c>
      <c r="H2839" s="3" t="e">
        <v>#N/A</v>
      </c>
      <c r="I2839" s="80" t="e">
        <v>#N/A</v>
      </c>
      <c r="J2839" s="80" t="e">
        <v>#N/A</v>
      </c>
      <c r="K2839" s="85" t="e">
        <v>#N/A</v>
      </c>
      <c r="L2839" s="9" t="e">
        <v>#N/A</v>
      </c>
      <c r="M2839" s="93" t="e">
        <v>#N/A</v>
      </c>
      <c r="N2839" s="8" t="e">
        <v>#N/A</v>
      </c>
      <c r="O2839" t="e">
        <v>#N/A</v>
      </c>
      <c r="P2839" t="e">
        <v>#N/A</v>
      </c>
      <c r="Q2839" t="e">
        <v>#N/A</v>
      </c>
      <c r="R2839" s="2" t="e">
        <v>#N/A</v>
      </c>
      <c r="S2839" t="e">
        <v>#N/A</v>
      </c>
      <c r="T2839" s="3" t="e">
        <v>#N/A</v>
      </c>
      <c r="U2839" s="3" t="e">
        <v>#N/A</v>
      </c>
      <c r="V2839" t="e">
        <v>#N/A</v>
      </c>
      <c r="W2839" t="e">
        <v>#N/A</v>
      </c>
      <c r="X2839" t="e">
        <v>#N/A</v>
      </c>
      <c r="Y2839" s="3" t="e">
        <v>#N/A</v>
      </c>
      <c r="Z2839" s="8" t="e">
        <v>#N/A</v>
      </c>
      <c r="AA2839" s="30" t="e">
        <v>#N/A</v>
      </c>
      <c r="AB2839" t="e">
        <v>#N/A</v>
      </c>
      <c r="AC2839" t="e">
        <v>#N/A</v>
      </c>
      <c r="AD2839" t="e">
        <v>#N/A</v>
      </c>
      <c r="AE2839" t="e">
        <v>#N/A</v>
      </c>
      <c r="AF2839" t="e">
        <v>#N/A</v>
      </c>
    </row>
    <row r="2840" spans="1:32" x14ac:dyDescent="0.25">
      <c r="A2840" t="e">
        <v>#N/A</v>
      </c>
      <c r="B2840" s="33" t="e">
        <v>#N/A</v>
      </c>
      <c r="C2840" t="e">
        <v>#N/A</v>
      </c>
      <c r="D2840" t="e">
        <v>#N/A</v>
      </c>
      <c r="E2840" s="69" t="e">
        <v>#N/A</v>
      </c>
      <c r="F2840" s="3" t="e">
        <v>#N/A</v>
      </c>
      <c r="G2840" s="3" t="e">
        <v>#N/A</v>
      </c>
      <c r="H2840" s="3" t="e">
        <v>#N/A</v>
      </c>
      <c r="I2840" s="80" t="e">
        <v>#N/A</v>
      </c>
      <c r="J2840" s="80" t="e">
        <v>#N/A</v>
      </c>
      <c r="K2840" s="85" t="e">
        <v>#N/A</v>
      </c>
      <c r="L2840" s="9" t="e">
        <v>#N/A</v>
      </c>
      <c r="M2840" s="93" t="e">
        <v>#N/A</v>
      </c>
      <c r="N2840" s="8" t="e">
        <v>#N/A</v>
      </c>
      <c r="O2840" t="e">
        <v>#N/A</v>
      </c>
      <c r="P2840" t="e">
        <v>#N/A</v>
      </c>
      <c r="Q2840" t="e">
        <v>#N/A</v>
      </c>
      <c r="R2840" s="2" t="e">
        <v>#N/A</v>
      </c>
      <c r="S2840" t="e">
        <v>#N/A</v>
      </c>
      <c r="T2840" s="3" t="e">
        <v>#N/A</v>
      </c>
      <c r="U2840" s="3" t="e">
        <v>#N/A</v>
      </c>
      <c r="V2840" t="e">
        <v>#N/A</v>
      </c>
      <c r="W2840" t="e">
        <v>#N/A</v>
      </c>
      <c r="X2840" t="e">
        <v>#N/A</v>
      </c>
      <c r="Y2840" s="3" t="e">
        <v>#N/A</v>
      </c>
      <c r="Z2840" s="8" t="e">
        <v>#N/A</v>
      </c>
      <c r="AA2840" s="30" t="e">
        <v>#N/A</v>
      </c>
      <c r="AB2840" t="e">
        <v>#N/A</v>
      </c>
      <c r="AC2840" t="e">
        <v>#N/A</v>
      </c>
      <c r="AD2840" t="e">
        <v>#N/A</v>
      </c>
      <c r="AE2840" t="e">
        <v>#N/A</v>
      </c>
      <c r="AF2840" t="e">
        <v>#N/A</v>
      </c>
    </row>
    <row r="2841" spans="1:32" x14ac:dyDescent="0.25">
      <c r="A2841" t="e">
        <v>#N/A</v>
      </c>
      <c r="B2841" s="33" t="e">
        <v>#N/A</v>
      </c>
      <c r="C2841" t="e">
        <v>#N/A</v>
      </c>
      <c r="D2841" t="e">
        <v>#N/A</v>
      </c>
      <c r="E2841" s="69" t="e">
        <v>#N/A</v>
      </c>
      <c r="F2841" s="3" t="e">
        <v>#N/A</v>
      </c>
      <c r="G2841" s="3" t="e">
        <v>#N/A</v>
      </c>
      <c r="H2841" s="3" t="e">
        <v>#N/A</v>
      </c>
      <c r="I2841" s="80" t="e">
        <v>#N/A</v>
      </c>
      <c r="J2841" s="80" t="e">
        <v>#N/A</v>
      </c>
      <c r="K2841" s="85" t="e">
        <v>#N/A</v>
      </c>
      <c r="L2841" s="9" t="e">
        <v>#N/A</v>
      </c>
      <c r="M2841" s="93" t="e">
        <v>#N/A</v>
      </c>
      <c r="N2841" s="8" t="e">
        <v>#N/A</v>
      </c>
      <c r="O2841" t="e">
        <v>#N/A</v>
      </c>
      <c r="P2841" t="e">
        <v>#N/A</v>
      </c>
      <c r="Q2841" t="e">
        <v>#N/A</v>
      </c>
      <c r="R2841" s="2" t="e">
        <v>#N/A</v>
      </c>
      <c r="S2841" t="e">
        <v>#N/A</v>
      </c>
      <c r="T2841" s="3" t="e">
        <v>#N/A</v>
      </c>
      <c r="U2841" s="3" t="e">
        <v>#N/A</v>
      </c>
      <c r="V2841" t="e">
        <v>#N/A</v>
      </c>
      <c r="W2841" t="e">
        <v>#N/A</v>
      </c>
      <c r="X2841" t="e">
        <v>#N/A</v>
      </c>
      <c r="Y2841" s="3" t="e">
        <v>#N/A</v>
      </c>
      <c r="Z2841" s="8" t="e">
        <v>#N/A</v>
      </c>
      <c r="AA2841" s="30" t="e">
        <v>#N/A</v>
      </c>
      <c r="AB2841" t="e">
        <v>#N/A</v>
      </c>
      <c r="AC2841" t="e">
        <v>#N/A</v>
      </c>
      <c r="AD2841" t="e">
        <v>#N/A</v>
      </c>
      <c r="AE2841" t="e">
        <v>#N/A</v>
      </c>
      <c r="AF2841" t="e">
        <v>#N/A</v>
      </c>
    </row>
    <row r="2842" spans="1:32" x14ac:dyDescent="0.25">
      <c r="A2842" t="e">
        <v>#N/A</v>
      </c>
      <c r="B2842" s="33" t="e">
        <v>#N/A</v>
      </c>
      <c r="C2842" t="e">
        <v>#N/A</v>
      </c>
      <c r="D2842" t="e">
        <v>#N/A</v>
      </c>
      <c r="E2842" s="69" t="e">
        <v>#N/A</v>
      </c>
      <c r="F2842" s="3" t="e">
        <v>#N/A</v>
      </c>
      <c r="G2842" s="3" t="e">
        <v>#N/A</v>
      </c>
      <c r="H2842" s="3" t="e">
        <v>#N/A</v>
      </c>
      <c r="I2842" s="80" t="e">
        <v>#N/A</v>
      </c>
      <c r="J2842" s="80" t="e">
        <v>#N/A</v>
      </c>
      <c r="K2842" s="85" t="e">
        <v>#N/A</v>
      </c>
      <c r="L2842" s="9" t="e">
        <v>#N/A</v>
      </c>
      <c r="M2842" s="93" t="e">
        <v>#N/A</v>
      </c>
      <c r="N2842" s="8" t="e">
        <v>#N/A</v>
      </c>
      <c r="O2842" t="e">
        <v>#N/A</v>
      </c>
      <c r="P2842" t="e">
        <v>#N/A</v>
      </c>
      <c r="Q2842" t="e">
        <v>#N/A</v>
      </c>
      <c r="R2842" s="2" t="e">
        <v>#N/A</v>
      </c>
      <c r="S2842" t="e">
        <v>#N/A</v>
      </c>
      <c r="T2842" s="3" t="e">
        <v>#N/A</v>
      </c>
      <c r="U2842" s="3" t="e">
        <v>#N/A</v>
      </c>
      <c r="V2842" t="e">
        <v>#N/A</v>
      </c>
      <c r="W2842" t="e">
        <v>#N/A</v>
      </c>
      <c r="X2842" t="e">
        <v>#N/A</v>
      </c>
      <c r="Y2842" s="3" t="e">
        <v>#N/A</v>
      </c>
      <c r="Z2842" s="8" t="e">
        <v>#N/A</v>
      </c>
      <c r="AA2842" s="30" t="e">
        <v>#N/A</v>
      </c>
      <c r="AB2842" t="e">
        <v>#N/A</v>
      </c>
      <c r="AC2842" t="e">
        <v>#N/A</v>
      </c>
      <c r="AD2842" t="e">
        <v>#N/A</v>
      </c>
      <c r="AE2842" t="e">
        <v>#N/A</v>
      </c>
      <c r="AF2842" t="e">
        <v>#N/A</v>
      </c>
    </row>
    <row r="2843" spans="1:32" x14ac:dyDescent="0.25">
      <c r="A2843" t="e">
        <v>#N/A</v>
      </c>
      <c r="B2843" s="33" t="e">
        <v>#N/A</v>
      </c>
      <c r="C2843" t="e">
        <v>#N/A</v>
      </c>
      <c r="D2843" t="e">
        <v>#N/A</v>
      </c>
      <c r="E2843" s="69" t="e">
        <v>#N/A</v>
      </c>
      <c r="F2843" s="3" t="e">
        <v>#N/A</v>
      </c>
      <c r="G2843" s="3" t="e">
        <v>#N/A</v>
      </c>
      <c r="H2843" s="3" t="e">
        <v>#N/A</v>
      </c>
      <c r="I2843" s="80" t="e">
        <v>#N/A</v>
      </c>
      <c r="J2843" s="80" t="e">
        <v>#N/A</v>
      </c>
      <c r="K2843" s="85" t="e">
        <v>#N/A</v>
      </c>
      <c r="L2843" s="9" t="e">
        <v>#N/A</v>
      </c>
      <c r="M2843" s="93" t="e">
        <v>#N/A</v>
      </c>
      <c r="N2843" s="8" t="e">
        <v>#N/A</v>
      </c>
      <c r="O2843" t="e">
        <v>#N/A</v>
      </c>
      <c r="P2843" t="e">
        <v>#N/A</v>
      </c>
      <c r="Q2843" t="e">
        <v>#N/A</v>
      </c>
      <c r="R2843" s="2" t="e">
        <v>#N/A</v>
      </c>
      <c r="S2843" t="e">
        <v>#N/A</v>
      </c>
      <c r="T2843" s="3" t="e">
        <v>#N/A</v>
      </c>
      <c r="U2843" s="3" t="e">
        <v>#N/A</v>
      </c>
      <c r="V2843" t="e">
        <v>#N/A</v>
      </c>
      <c r="W2843" t="e">
        <v>#N/A</v>
      </c>
      <c r="X2843" t="e">
        <v>#N/A</v>
      </c>
      <c r="Y2843" s="3" t="e">
        <v>#N/A</v>
      </c>
      <c r="Z2843" s="8" t="e">
        <v>#N/A</v>
      </c>
      <c r="AA2843" s="30" t="e">
        <v>#N/A</v>
      </c>
      <c r="AB2843" t="e">
        <v>#N/A</v>
      </c>
      <c r="AC2843" t="e">
        <v>#N/A</v>
      </c>
      <c r="AD2843" t="e">
        <v>#N/A</v>
      </c>
      <c r="AE2843" t="e">
        <v>#N/A</v>
      </c>
      <c r="AF2843" t="e">
        <v>#N/A</v>
      </c>
    </row>
    <row r="2844" spans="1:32" x14ac:dyDescent="0.25">
      <c r="A2844" t="e">
        <v>#N/A</v>
      </c>
      <c r="B2844" s="33" t="e">
        <v>#N/A</v>
      </c>
      <c r="C2844" t="e">
        <v>#N/A</v>
      </c>
      <c r="D2844" t="e">
        <v>#N/A</v>
      </c>
      <c r="E2844" s="69" t="e">
        <v>#N/A</v>
      </c>
      <c r="F2844" s="3" t="e">
        <v>#N/A</v>
      </c>
      <c r="G2844" s="3" t="e">
        <v>#N/A</v>
      </c>
      <c r="H2844" s="3" t="e">
        <v>#N/A</v>
      </c>
      <c r="I2844" s="80" t="e">
        <v>#N/A</v>
      </c>
      <c r="J2844" s="80" t="e">
        <v>#N/A</v>
      </c>
      <c r="K2844" s="85" t="e">
        <v>#N/A</v>
      </c>
      <c r="L2844" s="9" t="e">
        <v>#N/A</v>
      </c>
      <c r="M2844" s="93" t="e">
        <v>#N/A</v>
      </c>
      <c r="N2844" s="8" t="e">
        <v>#N/A</v>
      </c>
      <c r="O2844" t="e">
        <v>#N/A</v>
      </c>
      <c r="P2844" t="e">
        <v>#N/A</v>
      </c>
      <c r="Q2844" t="e">
        <v>#N/A</v>
      </c>
      <c r="R2844" s="2" t="e">
        <v>#N/A</v>
      </c>
      <c r="S2844" t="e">
        <v>#N/A</v>
      </c>
      <c r="T2844" s="3" t="e">
        <v>#N/A</v>
      </c>
      <c r="U2844" s="3" t="e">
        <v>#N/A</v>
      </c>
      <c r="V2844" t="e">
        <v>#N/A</v>
      </c>
      <c r="W2844" t="e">
        <v>#N/A</v>
      </c>
      <c r="X2844" t="e">
        <v>#N/A</v>
      </c>
      <c r="Y2844" s="3" t="e">
        <v>#N/A</v>
      </c>
      <c r="Z2844" s="8" t="e">
        <v>#N/A</v>
      </c>
      <c r="AA2844" s="30" t="e">
        <v>#N/A</v>
      </c>
      <c r="AB2844" t="e">
        <v>#N/A</v>
      </c>
      <c r="AC2844" t="e">
        <v>#N/A</v>
      </c>
      <c r="AD2844" t="e">
        <v>#N/A</v>
      </c>
      <c r="AE2844" t="e">
        <v>#N/A</v>
      </c>
      <c r="AF2844" t="e">
        <v>#N/A</v>
      </c>
    </row>
    <row r="2845" spans="1:32" x14ac:dyDescent="0.25">
      <c r="A2845" t="e">
        <v>#N/A</v>
      </c>
      <c r="B2845" s="33" t="e">
        <v>#N/A</v>
      </c>
      <c r="C2845" t="e">
        <v>#N/A</v>
      </c>
      <c r="D2845" t="e">
        <v>#N/A</v>
      </c>
      <c r="E2845" s="69" t="e">
        <v>#N/A</v>
      </c>
      <c r="F2845" s="3" t="e">
        <v>#N/A</v>
      </c>
      <c r="G2845" s="3" t="e">
        <v>#N/A</v>
      </c>
      <c r="H2845" s="3" t="e">
        <v>#N/A</v>
      </c>
      <c r="I2845" s="80" t="e">
        <v>#N/A</v>
      </c>
      <c r="J2845" s="80" t="e">
        <v>#N/A</v>
      </c>
      <c r="K2845" s="85" t="e">
        <v>#N/A</v>
      </c>
      <c r="L2845" s="9" t="e">
        <v>#N/A</v>
      </c>
      <c r="M2845" s="93" t="e">
        <v>#N/A</v>
      </c>
      <c r="N2845" s="8" t="e">
        <v>#N/A</v>
      </c>
      <c r="O2845" t="e">
        <v>#N/A</v>
      </c>
      <c r="P2845" t="e">
        <v>#N/A</v>
      </c>
      <c r="Q2845" t="e">
        <v>#N/A</v>
      </c>
      <c r="R2845" s="2" t="e">
        <v>#N/A</v>
      </c>
      <c r="S2845" t="e">
        <v>#N/A</v>
      </c>
      <c r="T2845" s="3" t="e">
        <v>#N/A</v>
      </c>
      <c r="U2845" s="3" t="e">
        <v>#N/A</v>
      </c>
      <c r="V2845" t="e">
        <v>#N/A</v>
      </c>
      <c r="W2845" t="e">
        <v>#N/A</v>
      </c>
      <c r="X2845" t="e">
        <v>#N/A</v>
      </c>
      <c r="Y2845" s="3" t="e">
        <v>#N/A</v>
      </c>
      <c r="Z2845" s="8" t="e">
        <v>#N/A</v>
      </c>
      <c r="AA2845" s="30" t="e">
        <v>#N/A</v>
      </c>
      <c r="AB2845" t="e">
        <v>#N/A</v>
      </c>
      <c r="AC2845" t="e">
        <v>#N/A</v>
      </c>
      <c r="AD2845" t="e">
        <v>#N/A</v>
      </c>
      <c r="AE2845" t="e">
        <v>#N/A</v>
      </c>
      <c r="AF2845" t="e">
        <v>#N/A</v>
      </c>
    </row>
    <row r="2846" spans="1:32" x14ac:dyDescent="0.25">
      <c r="A2846" t="e">
        <v>#N/A</v>
      </c>
      <c r="B2846" s="33" t="e">
        <v>#N/A</v>
      </c>
      <c r="C2846" t="e">
        <v>#N/A</v>
      </c>
      <c r="D2846" t="e">
        <v>#N/A</v>
      </c>
      <c r="E2846" s="69" t="e">
        <v>#N/A</v>
      </c>
      <c r="F2846" s="3" t="e">
        <v>#N/A</v>
      </c>
      <c r="G2846" s="3" t="e">
        <v>#N/A</v>
      </c>
      <c r="H2846" s="3" t="e">
        <v>#N/A</v>
      </c>
      <c r="I2846" s="80" t="e">
        <v>#N/A</v>
      </c>
      <c r="J2846" s="80" t="e">
        <v>#N/A</v>
      </c>
      <c r="K2846" s="85" t="e">
        <v>#N/A</v>
      </c>
      <c r="L2846" s="9" t="e">
        <v>#N/A</v>
      </c>
      <c r="M2846" s="93" t="e">
        <v>#N/A</v>
      </c>
      <c r="N2846" s="8" t="e">
        <v>#N/A</v>
      </c>
      <c r="O2846" t="e">
        <v>#N/A</v>
      </c>
      <c r="P2846" t="e">
        <v>#N/A</v>
      </c>
      <c r="Q2846" t="e">
        <v>#N/A</v>
      </c>
      <c r="R2846" s="2" t="e">
        <v>#N/A</v>
      </c>
      <c r="S2846" t="e">
        <v>#N/A</v>
      </c>
      <c r="T2846" s="3" t="e">
        <v>#N/A</v>
      </c>
      <c r="U2846" s="3" t="e">
        <v>#N/A</v>
      </c>
      <c r="V2846" t="e">
        <v>#N/A</v>
      </c>
      <c r="W2846" t="e">
        <v>#N/A</v>
      </c>
      <c r="X2846" t="e">
        <v>#N/A</v>
      </c>
      <c r="Y2846" s="3" t="e">
        <v>#N/A</v>
      </c>
      <c r="Z2846" s="8" t="e">
        <v>#N/A</v>
      </c>
      <c r="AA2846" s="30" t="e">
        <v>#N/A</v>
      </c>
      <c r="AB2846" t="e">
        <v>#N/A</v>
      </c>
      <c r="AC2846" t="e">
        <v>#N/A</v>
      </c>
      <c r="AD2846" t="e">
        <v>#N/A</v>
      </c>
      <c r="AE2846" t="e">
        <v>#N/A</v>
      </c>
      <c r="AF2846" t="e">
        <v>#N/A</v>
      </c>
    </row>
    <row r="2847" spans="1:32" x14ac:dyDescent="0.25">
      <c r="A2847" t="e">
        <v>#N/A</v>
      </c>
      <c r="B2847" s="33" t="e">
        <v>#N/A</v>
      </c>
      <c r="C2847" t="e">
        <v>#N/A</v>
      </c>
      <c r="D2847" t="e">
        <v>#N/A</v>
      </c>
      <c r="E2847" s="69" t="e">
        <v>#N/A</v>
      </c>
      <c r="F2847" s="3" t="e">
        <v>#N/A</v>
      </c>
      <c r="G2847" s="3" t="e">
        <v>#N/A</v>
      </c>
      <c r="H2847" s="3" t="e">
        <v>#N/A</v>
      </c>
      <c r="I2847" s="80" t="e">
        <v>#N/A</v>
      </c>
      <c r="J2847" s="80" t="e">
        <v>#N/A</v>
      </c>
      <c r="K2847" s="85" t="e">
        <v>#N/A</v>
      </c>
      <c r="L2847" s="9" t="e">
        <v>#N/A</v>
      </c>
      <c r="M2847" s="93" t="e">
        <v>#N/A</v>
      </c>
      <c r="N2847" s="8" t="e">
        <v>#N/A</v>
      </c>
      <c r="O2847" t="e">
        <v>#N/A</v>
      </c>
      <c r="P2847" t="e">
        <v>#N/A</v>
      </c>
      <c r="Q2847" t="e">
        <v>#N/A</v>
      </c>
      <c r="R2847" s="2" t="e">
        <v>#N/A</v>
      </c>
      <c r="S2847" t="e">
        <v>#N/A</v>
      </c>
      <c r="T2847" s="3" t="e">
        <v>#N/A</v>
      </c>
      <c r="U2847" s="3" t="e">
        <v>#N/A</v>
      </c>
      <c r="V2847" t="e">
        <v>#N/A</v>
      </c>
      <c r="W2847" t="e">
        <v>#N/A</v>
      </c>
      <c r="X2847" t="e">
        <v>#N/A</v>
      </c>
      <c r="Y2847" s="3" t="e">
        <v>#N/A</v>
      </c>
      <c r="Z2847" s="8" t="e">
        <v>#N/A</v>
      </c>
      <c r="AA2847" s="30" t="e">
        <v>#N/A</v>
      </c>
      <c r="AB2847" t="e">
        <v>#N/A</v>
      </c>
      <c r="AC2847" t="e">
        <v>#N/A</v>
      </c>
      <c r="AD2847" t="e">
        <v>#N/A</v>
      </c>
      <c r="AE2847" t="e">
        <v>#N/A</v>
      </c>
      <c r="AF2847" t="e">
        <v>#N/A</v>
      </c>
    </row>
    <row r="2848" spans="1:32" x14ac:dyDescent="0.25">
      <c r="A2848" t="e">
        <v>#N/A</v>
      </c>
      <c r="B2848" s="33" t="e">
        <v>#N/A</v>
      </c>
      <c r="C2848" t="e">
        <v>#N/A</v>
      </c>
      <c r="D2848" t="e">
        <v>#N/A</v>
      </c>
      <c r="E2848" s="69" t="e">
        <v>#N/A</v>
      </c>
      <c r="F2848" s="3" t="e">
        <v>#N/A</v>
      </c>
      <c r="G2848" s="3" t="e">
        <v>#N/A</v>
      </c>
      <c r="H2848" s="3" t="e">
        <v>#N/A</v>
      </c>
      <c r="I2848" s="80" t="e">
        <v>#N/A</v>
      </c>
      <c r="J2848" s="80" t="e">
        <v>#N/A</v>
      </c>
      <c r="K2848" s="85" t="e">
        <v>#N/A</v>
      </c>
      <c r="L2848" s="9" t="e">
        <v>#N/A</v>
      </c>
      <c r="M2848" s="93" t="e">
        <v>#N/A</v>
      </c>
      <c r="N2848" s="8" t="e">
        <v>#N/A</v>
      </c>
      <c r="O2848" t="e">
        <v>#N/A</v>
      </c>
      <c r="P2848" t="e">
        <v>#N/A</v>
      </c>
      <c r="Q2848" t="e">
        <v>#N/A</v>
      </c>
      <c r="R2848" s="2" t="e">
        <v>#N/A</v>
      </c>
      <c r="S2848" t="e">
        <v>#N/A</v>
      </c>
      <c r="T2848" s="3" t="e">
        <v>#N/A</v>
      </c>
      <c r="U2848" s="3" t="e">
        <v>#N/A</v>
      </c>
      <c r="V2848" t="e">
        <v>#N/A</v>
      </c>
      <c r="W2848" t="e">
        <v>#N/A</v>
      </c>
      <c r="X2848" t="e">
        <v>#N/A</v>
      </c>
      <c r="Y2848" s="3" t="e">
        <v>#N/A</v>
      </c>
      <c r="Z2848" s="8" t="e">
        <v>#N/A</v>
      </c>
      <c r="AA2848" s="30" t="e">
        <v>#N/A</v>
      </c>
      <c r="AB2848" t="e">
        <v>#N/A</v>
      </c>
      <c r="AC2848" t="e">
        <v>#N/A</v>
      </c>
      <c r="AD2848" t="e">
        <v>#N/A</v>
      </c>
      <c r="AE2848" t="e">
        <v>#N/A</v>
      </c>
      <c r="AF2848" t="e">
        <v>#N/A</v>
      </c>
    </row>
    <row r="2849" spans="1:32" x14ac:dyDescent="0.25">
      <c r="A2849" t="e">
        <v>#N/A</v>
      </c>
      <c r="B2849" s="33" t="e">
        <v>#N/A</v>
      </c>
      <c r="C2849" t="e">
        <v>#N/A</v>
      </c>
      <c r="D2849" t="e">
        <v>#N/A</v>
      </c>
      <c r="E2849" s="69" t="e">
        <v>#N/A</v>
      </c>
      <c r="F2849" s="3" t="e">
        <v>#N/A</v>
      </c>
      <c r="G2849" s="3" t="e">
        <v>#N/A</v>
      </c>
      <c r="H2849" s="3" t="e">
        <v>#N/A</v>
      </c>
      <c r="I2849" s="80" t="e">
        <v>#N/A</v>
      </c>
      <c r="J2849" s="80" t="e">
        <v>#N/A</v>
      </c>
      <c r="K2849" s="85" t="e">
        <v>#N/A</v>
      </c>
      <c r="L2849" s="9" t="e">
        <v>#N/A</v>
      </c>
      <c r="M2849" s="93" t="e">
        <v>#N/A</v>
      </c>
      <c r="N2849" s="8" t="e">
        <v>#N/A</v>
      </c>
      <c r="O2849" t="e">
        <v>#N/A</v>
      </c>
      <c r="P2849" t="e">
        <v>#N/A</v>
      </c>
      <c r="Q2849" t="e">
        <v>#N/A</v>
      </c>
      <c r="R2849" s="2" t="e">
        <v>#N/A</v>
      </c>
      <c r="S2849" t="e">
        <v>#N/A</v>
      </c>
      <c r="T2849" s="3" t="e">
        <v>#N/A</v>
      </c>
      <c r="U2849" s="3" t="e">
        <v>#N/A</v>
      </c>
      <c r="V2849" t="e">
        <v>#N/A</v>
      </c>
      <c r="W2849" t="e">
        <v>#N/A</v>
      </c>
      <c r="X2849" t="e">
        <v>#N/A</v>
      </c>
      <c r="Y2849" s="3" t="e">
        <v>#N/A</v>
      </c>
      <c r="Z2849" s="8" t="e">
        <v>#N/A</v>
      </c>
      <c r="AA2849" s="30" t="e">
        <v>#N/A</v>
      </c>
      <c r="AB2849" t="e">
        <v>#N/A</v>
      </c>
      <c r="AC2849" t="e">
        <v>#N/A</v>
      </c>
      <c r="AD2849" t="e">
        <v>#N/A</v>
      </c>
      <c r="AE2849" t="e">
        <v>#N/A</v>
      </c>
      <c r="AF2849" t="e">
        <v>#N/A</v>
      </c>
    </row>
    <row r="2850" spans="1:32" x14ac:dyDescent="0.25">
      <c r="A2850" t="e">
        <v>#N/A</v>
      </c>
      <c r="B2850" s="33" t="e">
        <v>#N/A</v>
      </c>
      <c r="C2850" t="e">
        <v>#N/A</v>
      </c>
      <c r="D2850" t="e">
        <v>#N/A</v>
      </c>
      <c r="E2850" s="69" t="e">
        <v>#N/A</v>
      </c>
      <c r="F2850" s="3" t="e">
        <v>#N/A</v>
      </c>
      <c r="G2850" s="3" t="e">
        <v>#N/A</v>
      </c>
      <c r="H2850" s="3" t="e">
        <v>#N/A</v>
      </c>
      <c r="I2850" s="80" t="e">
        <v>#N/A</v>
      </c>
      <c r="J2850" s="80" t="e">
        <v>#N/A</v>
      </c>
      <c r="K2850" s="85" t="e">
        <v>#N/A</v>
      </c>
      <c r="L2850" s="9" t="e">
        <v>#N/A</v>
      </c>
      <c r="M2850" s="93" t="e">
        <v>#N/A</v>
      </c>
      <c r="N2850" s="8" t="e">
        <v>#N/A</v>
      </c>
      <c r="O2850" t="e">
        <v>#N/A</v>
      </c>
      <c r="P2850" t="e">
        <v>#N/A</v>
      </c>
      <c r="Q2850" t="e">
        <v>#N/A</v>
      </c>
      <c r="R2850" s="2" t="e">
        <v>#N/A</v>
      </c>
      <c r="S2850" t="e">
        <v>#N/A</v>
      </c>
      <c r="T2850" s="3" t="e">
        <v>#N/A</v>
      </c>
      <c r="U2850" s="3" t="e">
        <v>#N/A</v>
      </c>
      <c r="V2850" t="e">
        <v>#N/A</v>
      </c>
      <c r="W2850" t="e">
        <v>#N/A</v>
      </c>
      <c r="X2850" t="e">
        <v>#N/A</v>
      </c>
      <c r="Y2850" s="3" t="e">
        <v>#N/A</v>
      </c>
      <c r="Z2850" s="8" t="e">
        <v>#N/A</v>
      </c>
      <c r="AA2850" s="30" t="e">
        <v>#N/A</v>
      </c>
      <c r="AB2850" t="e">
        <v>#N/A</v>
      </c>
      <c r="AC2850" t="e">
        <v>#N/A</v>
      </c>
      <c r="AD2850" t="e">
        <v>#N/A</v>
      </c>
      <c r="AE2850" t="e">
        <v>#N/A</v>
      </c>
      <c r="AF2850" t="e">
        <v>#N/A</v>
      </c>
    </row>
    <row r="2851" spans="1:32" x14ac:dyDescent="0.25">
      <c r="A2851" t="e">
        <v>#N/A</v>
      </c>
      <c r="B2851" s="33" t="e">
        <v>#N/A</v>
      </c>
      <c r="C2851" t="e">
        <v>#N/A</v>
      </c>
      <c r="D2851" t="e">
        <v>#N/A</v>
      </c>
      <c r="E2851" s="69" t="e">
        <v>#N/A</v>
      </c>
      <c r="F2851" s="3" t="e">
        <v>#N/A</v>
      </c>
      <c r="G2851" s="3" t="e">
        <v>#N/A</v>
      </c>
      <c r="H2851" s="3" t="e">
        <v>#N/A</v>
      </c>
      <c r="I2851" s="80" t="e">
        <v>#N/A</v>
      </c>
      <c r="J2851" s="80" t="e">
        <v>#N/A</v>
      </c>
      <c r="K2851" s="85" t="e">
        <v>#N/A</v>
      </c>
      <c r="L2851" s="9" t="e">
        <v>#N/A</v>
      </c>
      <c r="M2851" s="93" t="e">
        <v>#N/A</v>
      </c>
      <c r="N2851" s="8" t="e">
        <v>#N/A</v>
      </c>
      <c r="O2851" t="e">
        <v>#N/A</v>
      </c>
      <c r="P2851" t="e">
        <v>#N/A</v>
      </c>
      <c r="Q2851" t="e">
        <v>#N/A</v>
      </c>
      <c r="R2851" s="2" t="e">
        <v>#N/A</v>
      </c>
      <c r="S2851" t="e">
        <v>#N/A</v>
      </c>
      <c r="T2851" s="3" t="e">
        <v>#N/A</v>
      </c>
      <c r="U2851" s="3" t="e">
        <v>#N/A</v>
      </c>
      <c r="V2851" t="e">
        <v>#N/A</v>
      </c>
      <c r="W2851" t="e">
        <v>#N/A</v>
      </c>
      <c r="X2851" t="e">
        <v>#N/A</v>
      </c>
      <c r="Y2851" s="3" t="e">
        <v>#N/A</v>
      </c>
      <c r="Z2851" s="8" t="e">
        <v>#N/A</v>
      </c>
      <c r="AA2851" s="30" t="e">
        <v>#N/A</v>
      </c>
      <c r="AB2851" t="e">
        <v>#N/A</v>
      </c>
      <c r="AC2851" t="e">
        <v>#N/A</v>
      </c>
      <c r="AD2851" t="e">
        <v>#N/A</v>
      </c>
      <c r="AE2851" t="e">
        <v>#N/A</v>
      </c>
      <c r="AF2851" t="e">
        <v>#N/A</v>
      </c>
    </row>
    <row r="2852" spans="1:32" x14ac:dyDescent="0.25">
      <c r="A2852" t="e">
        <v>#N/A</v>
      </c>
      <c r="B2852" s="33" t="e">
        <v>#N/A</v>
      </c>
      <c r="C2852" t="e">
        <v>#N/A</v>
      </c>
      <c r="D2852" t="e">
        <v>#N/A</v>
      </c>
      <c r="E2852" s="69" t="e">
        <v>#N/A</v>
      </c>
      <c r="F2852" s="3" t="e">
        <v>#N/A</v>
      </c>
      <c r="G2852" s="3" t="e">
        <v>#N/A</v>
      </c>
      <c r="H2852" s="3" t="e">
        <v>#N/A</v>
      </c>
      <c r="I2852" s="80" t="e">
        <v>#N/A</v>
      </c>
      <c r="J2852" s="80" t="e">
        <v>#N/A</v>
      </c>
      <c r="K2852" s="85" t="e">
        <v>#N/A</v>
      </c>
      <c r="L2852" s="9" t="e">
        <v>#N/A</v>
      </c>
      <c r="M2852" s="93" t="e">
        <v>#N/A</v>
      </c>
      <c r="N2852" s="8" t="e">
        <v>#N/A</v>
      </c>
      <c r="O2852" t="e">
        <v>#N/A</v>
      </c>
      <c r="P2852" t="e">
        <v>#N/A</v>
      </c>
      <c r="Q2852" t="e">
        <v>#N/A</v>
      </c>
      <c r="R2852" s="2" t="e">
        <v>#N/A</v>
      </c>
      <c r="S2852" t="e">
        <v>#N/A</v>
      </c>
      <c r="T2852" s="3" t="e">
        <v>#N/A</v>
      </c>
      <c r="U2852" s="3" t="e">
        <v>#N/A</v>
      </c>
      <c r="V2852" t="e">
        <v>#N/A</v>
      </c>
      <c r="W2852" t="e">
        <v>#N/A</v>
      </c>
      <c r="X2852" t="e">
        <v>#N/A</v>
      </c>
      <c r="Y2852" s="3" t="e">
        <v>#N/A</v>
      </c>
      <c r="Z2852" s="8" t="e">
        <v>#N/A</v>
      </c>
      <c r="AA2852" s="30" t="e">
        <v>#N/A</v>
      </c>
      <c r="AB2852" t="e">
        <v>#N/A</v>
      </c>
      <c r="AC2852" t="e">
        <v>#N/A</v>
      </c>
      <c r="AD2852" t="e">
        <v>#N/A</v>
      </c>
      <c r="AE2852" t="e">
        <v>#N/A</v>
      </c>
      <c r="AF2852" t="e">
        <v>#N/A</v>
      </c>
    </row>
    <row r="2853" spans="1:32" x14ac:dyDescent="0.25">
      <c r="A2853" t="e">
        <v>#N/A</v>
      </c>
      <c r="B2853" s="33" t="e">
        <v>#N/A</v>
      </c>
      <c r="C2853" t="e">
        <v>#N/A</v>
      </c>
      <c r="D2853" t="e">
        <v>#N/A</v>
      </c>
      <c r="E2853" s="69" t="e">
        <v>#N/A</v>
      </c>
      <c r="F2853" s="3" t="e">
        <v>#N/A</v>
      </c>
      <c r="G2853" s="3" t="e">
        <v>#N/A</v>
      </c>
      <c r="H2853" s="3" t="e">
        <v>#N/A</v>
      </c>
      <c r="I2853" s="80" t="e">
        <v>#N/A</v>
      </c>
      <c r="J2853" s="80" t="e">
        <v>#N/A</v>
      </c>
      <c r="K2853" s="85" t="e">
        <v>#N/A</v>
      </c>
      <c r="L2853" s="9" t="e">
        <v>#N/A</v>
      </c>
      <c r="M2853" s="93" t="e">
        <v>#N/A</v>
      </c>
      <c r="N2853" s="8" t="e">
        <v>#N/A</v>
      </c>
      <c r="O2853" t="e">
        <v>#N/A</v>
      </c>
      <c r="P2853" t="e">
        <v>#N/A</v>
      </c>
      <c r="Q2853" t="e">
        <v>#N/A</v>
      </c>
      <c r="R2853" s="2" t="e">
        <v>#N/A</v>
      </c>
      <c r="S2853" t="e">
        <v>#N/A</v>
      </c>
      <c r="T2853" s="3" t="e">
        <v>#N/A</v>
      </c>
      <c r="U2853" s="3" t="e">
        <v>#N/A</v>
      </c>
      <c r="V2853" t="e">
        <v>#N/A</v>
      </c>
      <c r="W2853" t="e">
        <v>#N/A</v>
      </c>
      <c r="X2853" t="e">
        <v>#N/A</v>
      </c>
      <c r="Y2853" s="3" t="e">
        <v>#N/A</v>
      </c>
      <c r="Z2853" s="8" t="e">
        <v>#N/A</v>
      </c>
      <c r="AA2853" s="30" t="e">
        <v>#N/A</v>
      </c>
      <c r="AB2853" t="e">
        <v>#N/A</v>
      </c>
      <c r="AC2853" t="e">
        <v>#N/A</v>
      </c>
      <c r="AD2853" t="e">
        <v>#N/A</v>
      </c>
      <c r="AE2853" t="e">
        <v>#N/A</v>
      </c>
      <c r="AF2853" t="e">
        <v>#N/A</v>
      </c>
    </row>
    <row r="2854" spans="1:32" x14ac:dyDescent="0.25">
      <c r="A2854" t="e">
        <v>#N/A</v>
      </c>
      <c r="B2854" s="33" t="e">
        <v>#N/A</v>
      </c>
      <c r="C2854" t="e">
        <v>#N/A</v>
      </c>
      <c r="D2854" t="e">
        <v>#N/A</v>
      </c>
      <c r="E2854" s="69" t="e">
        <v>#N/A</v>
      </c>
      <c r="F2854" s="3" t="e">
        <v>#N/A</v>
      </c>
      <c r="G2854" s="3" t="e">
        <v>#N/A</v>
      </c>
      <c r="H2854" s="3" t="e">
        <v>#N/A</v>
      </c>
      <c r="I2854" s="80" t="e">
        <v>#N/A</v>
      </c>
      <c r="J2854" s="80" t="e">
        <v>#N/A</v>
      </c>
      <c r="K2854" s="85" t="e">
        <v>#N/A</v>
      </c>
      <c r="L2854" s="9" t="e">
        <v>#N/A</v>
      </c>
      <c r="M2854" s="93" t="e">
        <v>#N/A</v>
      </c>
      <c r="N2854" s="8" t="e">
        <v>#N/A</v>
      </c>
      <c r="O2854" t="e">
        <v>#N/A</v>
      </c>
      <c r="P2854" t="e">
        <v>#N/A</v>
      </c>
      <c r="Q2854" t="e">
        <v>#N/A</v>
      </c>
      <c r="R2854" s="2" t="e">
        <v>#N/A</v>
      </c>
      <c r="S2854" t="e">
        <v>#N/A</v>
      </c>
      <c r="T2854" s="3" t="e">
        <v>#N/A</v>
      </c>
      <c r="U2854" s="3" t="e">
        <v>#N/A</v>
      </c>
      <c r="V2854" t="e">
        <v>#N/A</v>
      </c>
      <c r="W2854" t="e">
        <v>#N/A</v>
      </c>
      <c r="X2854" t="e">
        <v>#N/A</v>
      </c>
      <c r="Y2854" s="3" t="e">
        <v>#N/A</v>
      </c>
      <c r="Z2854" s="8" t="e">
        <v>#N/A</v>
      </c>
      <c r="AA2854" s="30" t="e">
        <v>#N/A</v>
      </c>
      <c r="AB2854" t="e">
        <v>#N/A</v>
      </c>
      <c r="AC2854" t="e">
        <v>#N/A</v>
      </c>
      <c r="AD2854" t="e">
        <v>#N/A</v>
      </c>
      <c r="AE2854" t="e">
        <v>#N/A</v>
      </c>
      <c r="AF2854" t="e">
        <v>#N/A</v>
      </c>
    </row>
    <row r="2855" spans="1:32" x14ac:dyDescent="0.25">
      <c r="A2855" t="e">
        <v>#N/A</v>
      </c>
      <c r="B2855" s="33" t="e">
        <v>#N/A</v>
      </c>
      <c r="C2855" t="e">
        <v>#N/A</v>
      </c>
      <c r="D2855" t="e">
        <v>#N/A</v>
      </c>
      <c r="E2855" s="69" t="e">
        <v>#N/A</v>
      </c>
      <c r="F2855" s="3" t="e">
        <v>#N/A</v>
      </c>
      <c r="G2855" s="3" t="e">
        <v>#N/A</v>
      </c>
      <c r="H2855" s="3" t="e">
        <v>#N/A</v>
      </c>
      <c r="I2855" s="80" t="e">
        <v>#N/A</v>
      </c>
      <c r="J2855" s="80" t="e">
        <v>#N/A</v>
      </c>
      <c r="K2855" s="85" t="e">
        <v>#N/A</v>
      </c>
      <c r="L2855" s="9" t="e">
        <v>#N/A</v>
      </c>
      <c r="M2855" s="93" t="e">
        <v>#N/A</v>
      </c>
      <c r="N2855" s="8" t="e">
        <v>#N/A</v>
      </c>
      <c r="O2855" t="e">
        <v>#N/A</v>
      </c>
      <c r="P2855" t="e">
        <v>#N/A</v>
      </c>
      <c r="Q2855" t="e">
        <v>#N/A</v>
      </c>
      <c r="R2855" s="2" t="e">
        <v>#N/A</v>
      </c>
      <c r="S2855" t="e">
        <v>#N/A</v>
      </c>
      <c r="T2855" s="3" t="e">
        <v>#N/A</v>
      </c>
      <c r="U2855" s="3" t="e">
        <v>#N/A</v>
      </c>
      <c r="V2855" t="e">
        <v>#N/A</v>
      </c>
      <c r="W2855" t="e">
        <v>#N/A</v>
      </c>
      <c r="X2855" t="e">
        <v>#N/A</v>
      </c>
      <c r="Y2855" s="3" t="e">
        <v>#N/A</v>
      </c>
      <c r="Z2855" s="8" t="e">
        <v>#N/A</v>
      </c>
      <c r="AA2855" s="30" t="e">
        <v>#N/A</v>
      </c>
      <c r="AB2855" t="e">
        <v>#N/A</v>
      </c>
      <c r="AC2855" t="e">
        <v>#N/A</v>
      </c>
      <c r="AD2855" t="e">
        <v>#N/A</v>
      </c>
      <c r="AE2855" t="e">
        <v>#N/A</v>
      </c>
      <c r="AF2855" t="e">
        <v>#N/A</v>
      </c>
    </row>
    <row r="2856" spans="1:32" x14ac:dyDescent="0.25">
      <c r="A2856" t="e">
        <v>#N/A</v>
      </c>
      <c r="B2856" s="33" t="e">
        <v>#N/A</v>
      </c>
      <c r="C2856" t="e">
        <v>#N/A</v>
      </c>
      <c r="D2856" t="e">
        <v>#N/A</v>
      </c>
      <c r="E2856" s="69" t="e">
        <v>#N/A</v>
      </c>
      <c r="F2856" s="3" t="e">
        <v>#N/A</v>
      </c>
      <c r="G2856" s="3" t="e">
        <v>#N/A</v>
      </c>
      <c r="H2856" s="3" t="e">
        <v>#N/A</v>
      </c>
      <c r="I2856" s="80" t="e">
        <v>#N/A</v>
      </c>
      <c r="J2856" s="80" t="e">
        <v>#N/A</v>
      </c>
      <c r="K2856" s="85" t="e">
        <v>#N/A</v>
      </c>
      <c r="L2856" s="9" t="e">
        <v>#N/A</v>
      </c>
      <c r="M2856" s="93" t="e">
        <v>#N/A</v>
      </c>
      <c r="N2856" s="8" t="e">
        <v>#N/A</v>
      </c>
      <c r="O2856" t="e">
        <v>#N/A</v>
      </c>
      <c r="P2856" t="e">
        <v>#N/A</v>
      </c>
      <c r="Q2856" t="e">
        <v>#N/A</v>
      </c>
      <c r="R2856" s="2" t="e">
        <v>#N/A</v>
      </c>
      <c r="S2856" t="e">
        <v>#N/A</v>
      </c>
      <c r="T2856" s="3" t="e">
        <v>#N/A</v>
      </c>
      <c r="U2856" s="3" t="e">
        <v>#N/A</v>
      </c>
      <c r="V2856" t="e">
        <v>#N/A</v>
      </c>
      <c r="W2856" t="e">
        <v>#N/A</v>
      </c>
      <c r="X2856" t="e">
        <v>#N/A</v>
      </c>
      <c r="Y2856" s="3" t="e">
        <v>#N/A</v>
      </c>
      <c r="Z2856" s="8" t="e">
        <v>#N/A</v>
      </c>
      <c r="AA2856" s="30" t="e">
        <v>#N/A</v>
      </c>
      <c r="AB2856" t="e">
        <v>#N/A</v>
      </c>
      <c r="AC2856" t="e">
        <v>#N/A</v>
      </c>
      <c r="AD2856" t="e">
        <v>#N/A</v>
      </c>
      <c r="AE2856" t="e">
        <v>#N/A</v>
      </c>
      <c r="AF2856" t="e">
        <v>#N/A</v>
      </c>
    </row>
    <row r="2857" spans="1:32" x14ac:dyDescent="0.25">
      <c r="A2857" t="e">
        <v>#N/A</v>
      </c>
      <c r="B2857" s="33" t="e">
        <v>#N/A</v>
      </c>
      <c r="C2857" t="e">
        <v>#N/A</v>
      </c>
      <c r="D2857" t="e">
        <v>#N/A</v>
      </c>
      <c r="E2857" s="69" t="e">
        <v>#N/A</v>
      </c>
      <c r="F2857" s="3" t="e">
        <v>#N/A</v>
      </c>
      <c r="G2857" s="3" t="e">
        <v>#N/A</v>
      </c>
      <c r="H2857" s="3" t="e">
        <v>#N/A</v>
      </c>
      <c r="I2857" s="80" t="e">
        <v>#N/A</v>
      </c>
      <c r="J2857" s="80" t="e">
        <v>#N/A</v>
      </c>
      <c r="K2857" s="85" t="e">
        <v>#N/A</v>
      </c>
      <c r="L2857" s="9" t="e">
        <v>#N/A</v>
      </c>
      <c r="M2857" s="93" t="e">
        <v>#N/A</v>
      </c>
      <c r="N2857" s="8" t="e">
        <v>#N/A</v>
      </c>
      <c r="O2857" t="e">
        <v>#N/A</v>
      </c>
      <c r="P2857" t="e">
        <v>#N/A</v>
      </c>
      <c r="Q2857" t="e">
        <v>#N/A</v>
      </c>
      <c r="R2857" s="2" t="e">
        <v>#N/A</v>
      </c>
      <c r="S2857" t="e">
        <v>#N/A</v>
      </c>
      <c r="T2857" s="3" t="e">
        <v>#N/A</v>
      </c>
      <c r="U2857" s="3" t="e">
        <v>#N/A</v>
      </c>
      <c r="V2857" t="e">
        <v>#N/A</v>
      </c>
      <c r="W2857" t="e">
        <v>#N/A</v>
      </c>
      <c r="X2857" t="e">
        <v>#N/A</v>
      </c>
      <c r="Y2857" s="3" t="e">
        <v>#N/A</v>
      </c>
      <c r="Z2857" s="8" t="e">
        <v>#N/A</v>
      </c>
      <c r="AA2857" s="30" t="e">
        <v>#N/A</v>
      </c>
      <c r="AB2857" t="e">
        <v>#N/A</v>
      </c>
      <c r="AC2857" t="e">
        <v>#N/A</v>
      </c>
      <c r="AD2857" t="e">
        <v>#N/A</v>
      </c>
      <c r="AE2857" t="e">
        <v>#N/A</v>
      </c>
      <c r="AF2857" t="e">
        <v>#N/A</v>
      </c>
    </row>
    <row r="2858" spans="1:32" x14ac:dyDescent="0.25">
      <c r="A2858" t="e">
        <v>#N/A</v>
      </c>
      <c r="B2858" s="33" t="e">
        <v>#N/A</v>
      </c>
      <c r="C2858" t="e">
        <v>#N/A</v>
      </c>
      <c r="D2858" t="e">
        <v>#N/A</v>
      </c>
      <c r="E2858" s="69" t="e">
        <v>#N/A</v>
      </c>
      <c r="F2858" s="3" t="e">
        <v>#N/A</v>
      </c>
      <c r="G2858" s="3" t="e">
        <v>#N/A</v>
      </c>
      <c r="H2858" s="3" t="e">
        <v>#N/A</v>
      </c>
      <c r="I2858" s="80" t="e">
        <v>#N/A</v>
      </c>
      <c r="J2858" s="80" t="e">
        <v>#N/A</v>
      </c>
      <c r="K2858" s="85" t="e">
        <v>#N/A</v>
      </c>
      <c r="L2858" s="9" t="e">
        <v>#N/A</v>
      </c>
      <c r="M2858" s="93" t="e">
        <v>#N/A</v>
      </c>
      <c r="N2858" s="8" t="e">
        <v>#N/A</v>
      </c>
      <c r="O2858" t="e">
        <v>#N/A</v>
      </c>
      <c r="P2858" t="e">
        <v>#N/A</v>
      </c>
      <c r="Q2858" t="e">
        <v>#N/A</v>
      </c>
      <c r="R2858" s="2" t="e">
        <v>#N/A</v>
      </c>
      <c r="S2858" t="e">
        <v>#N/A</v>
      </c>
      <c r="T2858" s="3" t="e">
        <v>#N/A</v>
      </c>
      <c r="U2858" s="3" t="e">
        <v>#N/A</v>
      </c>
      <c r="V2858" t="e">
        <v>#N/A</v>
      </c>
      <c r="W2858" t="e">
        <v>#N/A</v>
      </c>
      <c r="X2858" t="e">
        <v>#N/A</v>
      </c>
      <c r="Y2858" s="3" t="e">
        <v>#N/A</v>
      </c>
      <c r="Z2858" s="8" t="e">
        <v>#N/A</v>
      </c>
      <c r="AA2858" s="30" t="e">
        <v>#N/A</v>
      </c>
      <c r="AB2858" t="e">
        <v>#N/A</v>
      </c>
      <c r="AC2858" t="e">
        <v>#N/A</v>
      </c>
      <c r="AD2858" t="e">
        <v>#N/A</v>
      </c>
      <c r="AE2858" t="e">
        <v>#N/A</v>
      </c>
      <c r="AF2858" t="e">
        <v>#N/A</v>
      </c>
    </row>
    <row r="2859" spans="1:32" x14ac:dyDescent="0.25">
      <c r="A2859" t="e">
        <v>#N/A</v>
      </c>
      <c r="B2859" s="33" t="e">
        <v>#N/A</v>
      </c>
      <c r="C2859" t="e">
        <v>#N/A</v>
      </c>
      <c r="D2859" t="e">
        <v>#N/A</v>
      </c>
      <c r="E2859" s="69" t="e">
        <v>#N/A</v>
      </c>
      <c r="F2859" s="3" t="e">
        <v>#N/A</v>
      </c>
      <c r="G2859" s="3" t="e">
        <v>#N/A</v>
      </c>
      <c r="H2859" s="3" t="e">
        <v>#N/A</v>
      </c>
      <c r="I2859" s="80" t="e">
        <v>#N/A</v>
      </c>
      <c r="J2859" s="80" t="e">
        <v>#N/A</v>
      </c>
      <c r="K2859" s="85" t="e">
        <v>#N/A</v>
      </c>
      <c r="L2859" s="9" t="e">
        <v>#N/A</v>
      </c>
      <c r="M2859" s="93" t="e">
        <v>#N/A</v>
      </c>
      <c r="N2859" s="8" t="e">
        <v>#N/A</v>
      </c>
      <c r="O2859" t="e">
        <v>#N/A</v>
      </c>
      <c r="P2859" t="e">
        <v>#N/A</v>
      </c>
      <c r="Q2859" t="e">
        <v>#N/A</v>
      </c>
      <c r="R2859" s="2" t="e">
        <v>#N/A</v>
      </c>
      <c r="S2859" t="e">
        <v>#N/A</v>
      </c>
      <c r="T2859" s="3" t="e">
        <v>#N/A</v>
      </c>
      <c r="U2859" s="3" t="e">
        <v>#N/A</v>
      </c>
      <c r="V2859" t="e">
        <v>#N/A</v>
      </c>
      <c r="W2859" t="e">
        <v>#N/A</v>
      </c>
      <c r="X2859" t="e">
        <v>#N/A</v>
      </c>
      <c r="Y2859" s="3" t="e">
        <v>#N/A</v>
      </c>
      <c r="Z2859" s="8" t="e">
        <v>#N/A</v>
      </c>
      <c r="AA2859" s="30" t="e">
        <v>#N/A</v>
      </c>
      <c r="AB2859" t="e">
        <v>#N/A</v>
      </c>
      <c r="AC2859" t="e">
        <v>#N/A</v>
      </c>
      <c r="AD2859" t="e">
        <v>#N/A</v>
      </c>
      <c r="AE2859" t="e">
        <v>#N/A</v>
      </c>
      <c r="AF2859" t="e">
        <v>#N/A</v>
      </c>
    </row>
    <row r="2860" spans="1:32" x14ac:dyDescent="0.25">
      <c r="A2860" t="e">
        <v>#N/A</v>
      </c>
      <c r="B2860" s="33" t="e">
        <v>#N/A</v>
      </c>
      <c r="C2860" t="e">
        <v>#N/A</v>
      </c>
      <c r="D2860" t="e">
        <v>#N/A</v>
      </c>
      <c r="E2860" s="69" t="e">
        <v>#N/A</v>
      </c>
      <c r="F2860" s="3" t="e">
        <v>#N/A</v>
      </c>
      <c r="G2860" s="3" t="e">
        <v>#N/A</v>
      </c>
      <c r="H2860" s="3" t="e">
        <v>#N/A</v>
      </c>
      <c r="I2860" s="80" t="e">
        <v>#N/A</v>
      </c>
      <c r="J2860" s="80" t="e">
        <v>#N/A</v>
      </c>
      <c r="K2860" s="85" t="e">
        <v>#N/A</v>
      </c>
      <c r="L2860" s="9" t="e">
        <v>#N/A</v>
      </c>
      <c r="M2860" s="93" t="e">
        <v>#N/A</v>
      </c>
      <c r="N2860" s="8" t="e">
        <v>#N/A</v>
      </c>
      <c r="O2860" t="e">
        <v>#N/A</v>
      </c>
      <c r="P2860" t="e">
        <v>#N/A</v>
      </c>
      <c r="Q2860" t="e">
        <v>#N/A</v>
      </c>
      <c r="R2860" s="2" t="e">
        <v>#N/A</v>
      </c>
      <c r="S2860" t="e">
        <v>#N/A</v>
      </c>
      <c r="T2860" s="3" t="e">
        <v>#N/A</v>
      </c>
      <c r="U2860" s="3" t="e">
        <v>#N/A</v>
      </c>
      <c r="V2860" t="e">
        <v>#N/A</v>
      </c>
      <c r="W2860" t="e">
        <v>#N/A</v>
      </c>
      <c r="X2860" t="e">
        <v>#N/A</v>
      </c>
      <c r="Y2860" s="3" t="e">
        <v>#N/A</v>
      </c>
      <c r="Z2860" s="8" t="e">
        <v>#N/A</v>
      </c>
      <c r="AA2860" s="30" t="e">
        <v>#N/A</v>
      </c>
      <c r="AB2860" t="e">
        <v>#N/A</v>
      </c>
      <c r="AC2860" t="e">
        <v>#N/A</v>
      </c>
      <c r="AD2860" t="e">
        <v>#N/A</v>
      </c>
      <c r="AE2860" t="e">
        <v>#N/A</v>
      </c>
      <c r="AF2860" t="e">
        <v>#N/A</v>
      </c>
    </row>
    <row r="2861" spans="1:32" x14ac:dyDescent="0.25">
      <c r="A2861" t="e">
        <v>#N/A</v>
      </c>
      <c r="B2861" s="33" t="e">
        <v>#N/A</v>
      </c>
      <c r="C2861" t="e">
        <v>#N/A</v>
      </c>
      <c r="D2861" t="e">
        <v>#N/A</v>
      </c>
      <c r="E2861" s="69" t="e">
        <v>#N/A</v>
      </c>
      <c r="F2861" s="3" t="e">
        <v>#N/A</v>
      </c>
      <c r="G2861" s="3" t="e">
        <v>#N/A</v>
      </c>
      <c r="H2861" s="3" t="e">
        <v>#N/A</v>
      </c>
      <c r="I2861" s="80" t="e">
        <v>#N/A</v>
      </c>
      <c r="J2861" s="80" t="e">
        <v>#N/A</v>
      </c>
      <c r="K2861" s="85" t="e">
        <v>#N/A</v>
      </c>
      <c r="L2861" s="9" t="e">
        <v>#N/A</v>
      </c>
      <c r="M2861" s="93" t="e">
        <v>#N/A</v>
      </c>
      <c r="N2861" s="8" t="e">
        <v>#N/A</v>
      </c>
      <c r="O2861" t="e">
        <v>#N/A</v>
      </c>
      <c r="P2861" t="e">
        <v>#N/A</v>
      </c>
      <c r="Q2861" t="e">
        <v>#N/A</v>
      </c>
      <c r="R2861" s="2" t="e">
        <v>#N/A</v>
      </c>
      <c r="S2861" t="e">
        <v>#N/A</v>
      </c>
      <c r="T2861" s="3" t="e">
        <v>#N/A</v>
      </c>
      <c r="U2861" s="3" t="e">
        <v>#N/A</v>
      </c>
      <c r="V2861" t="e">
        <v>#N/A</v>
      </c>
      <c r="W2861" t="e">
        <v>#N/A</v>
      </c>
      <c r="X2861" t="e">
        <v>#N/A</v>
      </c>
      <c r="Y2861" s="3" t="e">
        <v>#N/A</v>
      </c>
      <c r="Z2861" s="8" t="e">
        <v>#N/A</v>
      </c>
      <c r="AA2861" s="30" t="e">
        <v>#N/A</v>
      </c>
      <c r="AB2861" t="e">
        <v>#N/A</v>
      </c>
      <c r="AC2861" t="e">
        <v>#N/A</v>
      </c>
      <c r="AD2861" t="e">
        <v>#N/A</v>
      </c>
      <c r="AE2861" t="e">
        <v>#N/A</v>
      </c>
      <c r="AF2861" t="e">
        <v>#N/A</v>
      </c>
    </row>
    <row r="2862" spans="1:32" x14ac:dyDescent="0.25">
      <c r="A2862" t="e">
        <v>#N/A</v>
      </c>
      <c r="B2862" s="33" t="e">
        <v>#N/A</v>
      </c>
      <c r="C2862" t="e">
        <v>#N/A</v>
      </c>
      <c r="D2862" t="e">
        <v>#N/A</v>
      </c>
      <c r="E2862" s="69" t="e">
        <v>#N/A</v>
      </c>
      <c r="F2862" s="3" t="e">
        <v>#N/A</v>
      </c>
      <c r="G2862" s="3" t="e">
        <v>#N/A</v>
      </c>
      <c r="H2862" s="3" t="e">
        <v>#N/A</v>
      </c>
      <c r="I2862" s="80" t="e">
        <v>#N/A</v>
      </c>
      <c r="J2862" s="80" t="e">
        <v>#N/A</v>
      </c>
      <c r="K2862" s="85" t="e">
        <v>#N/A</v>
      </c>
      <c r="L2862" s="9" t="e">
        <v>#N/A</v>
      </c>
      <c r="M2862" s="93" t="e">
        <v>#N/A</v>
      </c>
      <c r="N2862" s="8" t="e">
        <v>#N/A</v>
      </c>
      <c r="O2862" t="e">
        <v>#N/A</v>
      </c>
      <c r="P2862" t="e">
        <v>#N/A</v>
      </c>
      <c r="Q2862" t="e">
        <v>#N/A</v>
      </c>
      <c r="R2862" s="2" t="e">
        <v>#N/A</v>
      </c>
      <c r="S2862" t="e">
        <v>#N/A</v>
      </c>
      <c r="T2862" s="3" t="e">
        <v>#N/A</v>
      </c>
      <c r="U2862" s="3" t="e">
        <v>#N/A</v>
      </c>
      <c r="V2862" t="e">
        <v>#N/A</v>
      </c>
      <c r="W2862" t="e">
        <v>#N/A</v>
      </c>
      <c r="X2862" t="e">
        <v>#N/A</v>
      </c>
      <c r="Y2862" s="3" t="e">
        <v>#N/A</v>
      </c>
      <c r="Z2862" s="8" t="e">
        <v>#N/A</v>
      </c>
      <c r="AA2862" s="30" t="e">
        <v>#N/A</v>
      </c>
      <c r="AB2862" t="e">
        <v>#N/A</v>
      </c>
      <c r="AC2862" t="e">
        <v>#N/A</v>
      </c>
      <c r="AD2862" t="e">
        <v>#N/A</v>
      </c>
      <c r="AE2862" t="e">
        <v>#N/A</v>
      </c>
      <c r="AF2862" t="e">
        <v>#N/A</v>
      </c>
    </row>
    <row r="2863" spans="1:32" x14ac:dyDescent="0.25">
      <c r="A2863" t="e">
        <v>#N/A</v>
      </c>
      <c r="B2863" s="33" t="e">
        <v>#N/A</v>
      </c>
      <c r="C2863" t="e">
        <v>#N/A</v>
      </c>
      <c r="D2863" t="e">
        <v>#N/A</v>
      </c>
      <c r="E2863" s="69" t="e">
        <v>#N/A</v>
      </c>
      <c r="F2863" s="3" t="e">
        <v>#N/A</v>
      </c>
      <c r="G2863" s="3" t="e">
        <v>#N/A</v>
      </c>
      <c r="H2863" s="3" t="e">
        <v>#N/A</v>
      </c>
      <c r="I2863" s="80" t="e">
        <v>#N/A</v>
      </c>
      <c r="J2863" s="80" t="e">
        <v>#N/A</v>
      </c>
      <c r="K2863" s="85" t="e">
        <v>#N/A</v>
      </c>
      <c r="L2863" s="9" t="e">
        <v>#N/A</v>
      </c>
      <c r="M2863" s="93" t="e">
        <v>#N/A</v>
      </c>
      <c r="N2863" s="8" t="e">
        <v>#N/A</v>
      </c>
      <c r="O2863" t="e">
        <v>#N/A</v>
      </c>
      <c r="P2863" t="e">
        <v>#N/A</v>
      </c>
      <c r="Q2863" t="e">
        <v>#N/A</v>
      </c>
      <c r="R2863" s="2" t="e">
        <v>#N/A</v>
      </c>
      <c r="S2863" t="e">
        <v>#N/A</v>
      </c>
      <c r="T2863" s="3" t="e">
        <v>#N/A</v>
      </c>
      <c r="U2863" s="3" t="e">
        <v>#N/A</v>
      </c>
      <c r="V2863" t="e">
        <v>#N/A</v>
      </c>
      <c r="W2863" t="e">
        <v>#N/A</v>
      </c>
      <c r="X2863" t="e">
        <v>#N/A</v>
      </c>
      <c r="Y2863" s="3" t="e">
        <v>#N/A</v>
      </c>
      <c r="Z2863" s="8" t="e">
        <v>#N/A</v>
      </c>
      <c r="AA2863" s="30" t="e">
        <v>#N/A</v>
      </c>
      <c r="AB2863" t="e">
        <v>#N/A</v>
      </c>
      <c r="AC2863" t="e">
        <v>#N/A</v>
      </c>
      <c r="AD2863" t="e">
        <v>#N/A</v>
      </c>
      <c r="AE2863" t="e">
        <v>#N/A</v>
      </c>
      <c r="AF2863" t="e">
        <v>#N/A</v>
      </c>
    </row>
    <row r="2864" spans="1:32" x14ac:dyDescent="0.25">
      <c r="A2864" t="e">
        <v>#N/A</v>
      </c>
      <c r="B2864" s="33" t="e">
        <v>#N/A</v>
      </c>
      <c r="C2864" t="e">
        <v>#N/A</v>
      </c>
      <c r="D2864" t="e">
        <v>#N/A</v>
      </c>
      <c r="E2864" s="69" t="e">
        <v>#N/A</v>
      </c>
      <c r="F2864" s="3" t="e">
        <v>#N/A</v>
      </c>
      <c r="G2864" s="3" t="e">
        <v>#N/A</v>
      </c>
      <c r="H2864" s="3" t="e">
        <v>#N/A</v>
      </c>
      <c r="I2864" s="80" t="e">
        <v>#N/A</v>
      </c>
      <c r="J2864" s="80" t="e">
        <v>#N/A</v>
      </c>
      <c r="K2864" s="85" t="e">
        <v>#N/A</v>
      </c>
      <c r="L2864" s="9" t="e">
        <v>#N/A</v>
      </c>
      <c r="M2864" s="93" t="e">
        <v>#N/A</v>
      </c>
      <c r="N2864" s="8" t="e">
        <v>#N/A</v>
      </c>
      <c r="O2864" t="e">
        <v>#N/A</v>
      </c>
      <c r="P2864" t="e">
        <v>#N/A</v>
      </c>
      <c r="Q2864" t="e">
        <v>#N/A</v>
      </c>
      <c r="R2864" s="2" t="e">
        <v>#N/A</v>
      </c>
      <c r="S2864" t="e">
        <v>#N/A</v>
      </c>
      <c r="T2864" s="3" t="e">
        <v>#N/A</v>
      </c>
      <c r="U2864" s="3" t="e">
        <v>#N/A</v>
      </c>
      <c r="V2864" t="e">
        <v>#N/A</v>
      </c>
      <c r="W2864" t="e">
        <v>#N/A</v>
      </c>
      <c r="X2864" t="e">
        <v>#N/A</v>
      </c>
      <c r="Y2864" s="3" t="e">
        <v>#N/A</v>
      </c>
      <c r="Z2864" s="8" t="e">
        <v>#N/A</v>
      </c>
      <c r="AA2864" s="30" t="e">
        <v>#N/A</v>
      </c>
      <c r="AB2864" t="e">
        <v>#N/A</v>
      </c>
      <c r="AC2864" t="e">
        <v>#N/A</v>
      </c>
      <c r="AD2864" t="e">
        <v>#N/A</v>
      </c>
      <c r="AE2864" t="e">
        <v>#N/A</v>
      </c>
      <c r="AF2864" t="e">
        <v>#N/A</v>
      </c>
    </row>
    <row r="2865" spans="1:32" x14ac:dyDescent="0.25">
      <c r="A2865" t="e">
        <v>#N/A</v>
      </c>
      <c r="B2865" s="33" t="e">
        <v>#N/A</v>
      </c>
      <c r="C2865" t="e">
        <v>#N/A</v>
      </c>
      <c r="D2865" t="e">
        <v>#N/A</v>
      </c>
      <c r="E2865" s="69" t="e">
        <v>#N/A</v>
      </c>
      <c r="F2865" s="3" t="e">
        <v>#N/A</v>
      </c>
      <c r="G2865" s="3" t="e">
        <v>#N/A</v>
      </c>
      <c r="H2865" s="3" t="e">
        <v>#N/A</v>
      </c>
      <c r="I2865" s="80" t="e">
        <v>#N/A</v>
      </c>
      <c r="J2865" s="80" t="e">
        <v>#N/A</v>
      </c>
      <c r="K2865" s="85" t="e">
        <v>#N/A</v>
      </c>
      <c r="L2865" s="9" t="e">
        <v>#N/A</v>
      </c>
      <c r="M2865" s="93" t="e">
        <v>#N/A</v>
      </c>
      <c r="N2865" s="8" t="e">
        <v>#N/A</v>
      </c>
      <c r="O2865" t="e">
        <v>#N/A</v>
      </c>
      <c r="P2865" t="e">
        <v>#N/A</v>
      </c>
      <c r="Q2865" t="e">
        <v>#N/A</v>
      </c>
      <c r="R2865" s="2" t="e">
        <v>#N/A</v>
      </c>
      <c r="S2865" t="e">
        <v>#N/A</v>
      </c>
      <c r="T2865" s="3" t="e">
        <v>#N/A</v>
      </c>
      <c r="U2865" s="3" t="e">
        <v>#N/A</v>
      </c>
      <c r="V2865" t="e">
        <v>#N/A</v>
      </c>
      <c r="W2865" t="e">
        <v>#N/A</v>
      </c>
      <c r="X2865" t="e">
        <v>#N/A</v>
      </c>
      <c r="Y2865" s="3" t="e">
        <v>#N/A</v>
      </c>
      <c r="Z2865" s="8" t="e">
        <v>#N/A</v>
      </c>
      <c r="AA2865" s="30" t="e">
        <v>#N/A</v>
      </c>
      <c r="AB2865" t="e">
        <v>#N/A</v>
      </c>
      <c r="AC2865" t="e">
        <v>#N/A</v>
      </c>
      <c r="AD2865" t="e">
        <v>#N/A</v>
      </c>
      <c r="AE2865" t="e">
        <v>#N/A</v>
      </c>
      <c r="AF2865" t="e">
        <v>#N/A</v>
      </c>
    </row>
    <row r="2866" spans="1:32" x14ac:dyDescent="0.25">
      <c r="A2866" t="e">
        <v>#N/A</v>
      </c>
      <c r="B2866" s="33" t="e">
        <v>#N/A</v>
      </c>
      <c r="C2866" t="e">
        <v>#N/A</v>
      </c>
      <c r="D2866" t="e">
        <v>#N/A</v>
      </c>
      <c r="E2866" s="69" t="e">
        <v>#N/A</v>
      </c>
      <c r="F2866" s="3" t="e">
        <v>#N/A</v>
      </c>
      <c r="G2866" s="3" t="e">
        <v>#N/A</v>
      </c>
      <c r="H2866" s="3" t="e">
        <v>#N/A</v>
      </c>
      <c r="I2866" s="80" t="e">
        <v>#N/A</v>
      </c>
      <c r="J2866" s="80" t="e">
        <v>#N/A</v>
      </c>
      <c r="K2866" s="85" t="e">
        <v>#N/A</v>
      </c>
      <c r="L2866" s="9" t="e">
        <v>#N/A</v>
      </c>
      <c r="M2866" s="93" t="e">
        <v>#N/A</v>
      </c>
      <c r="N2866" s="8" t="e">
        <v>#N/A</v>
      </c>
      <c r="O2866" t="e">
        <v>#N/A</v>
      </c>
      <c r="P2866" t="e">
        <v>#N/A</v>
      </c>
      <c r="Q2866" t="e">
        <v>#N/A</v>
      </c>
      <c r="R2866" s="2" t="e">
        <v>#N/A</v>
      </c>
      <c r="S2866" t="e">
        <v>#N/A</v>
      </c>
      <c r="T2866" s="3" t="e">
        <v>#N/A</v>
      </c>
      <c r="U2866" s="3" t="e">
        <v>#N/A</v>
      </c>
      <c r="V2866" t="e">
        <v>#N/A</v>
      </c>
      <c r="W2866" t="e">
        <v>#N/A</v>
      </c>
      <c r="X2866" t="e">
        <v>#N/A</v>
      </c>
      <c r="Y2866" s="3" t="e">
        <v>#N/A</v>
      </c>
      <c r="Z2866" s="8" t="e">
        <v>#N/A</v>
      </c>
      <c r="AA2866" s="30" t="e">
        <v>#N/A</v>
      </c>
      <c r="AB2866" t="e">
        <v>#N/A</v>
      </c>
      <c r="AC2866" t="e">
        <v>#N/A</v>
      </c>
      <c r="AD2866" t="e">
        <v>#N/A</v>
      </c>
      <c r="AE2866" t="e">
        <v>#N/A</v>
      </c>
      <c r="AF2866" t="e">
        <v>#N/A</v>
      </c>
    </row>
    <row r="2867" spans="1:32" x14ac:dyDescent="0.25">
      <c r="A2867" t="e">
        <v>#N/A</v>
      </c>
      <c r="B2867" s="33" t="e">
        <v>#N/A</v>
      </c>
      <c r="C2867" t="e">
        <v>#N/A</v>
      </c>
      <c r="D2867" t="e">
        <v>#N/A</v>
      </c>
      <c r="E2867" s="69" t="e">
        <v>#N/A</v>
      </c>
      <c r="F2867" s="3" t="e">
        <v>#N/A</v>
      </c>
      <c r="G2867" s="3" t="e">
        <v>#N/A</v>
      </c>
      <c r="H2867" s="3" t="e">
        <v>#N/A</v>
      </c>
      <c r="I2867" s="80" t="e">
        <v>#N/A</v>
      </c>
      <c r="J2867" s="80" t="e">
        <v>#N/A</v>
      </c>
      <c r="K2867" s="85" t="e">
        <v>#N/A</v>
      </c>
      <c r="L2867" s="9" t="e">
        <v>#N/A</v>
      </c>
      <c r="M2867" s="93" t="e">
        <v>#N/A</v>
      </c>
      <c r="N2867" s="8" t="e">
        <v>#N/A</v>
      </c>
      <c r="O2867" t="e">
        <v>#N/A</v>
      </c>
      <c r="P2867" t="e">
        <v>#N/A</v>
      </c>
      <c r="Q2867" t="e">
        <v>#N/A</v>
      </c>
      <c r="R2867" s="2" t="e">
        <v>#N/A</v>
      </c>
      <c r="S2867" t="e">
        <v>#N/A</v>
      </c>
      <c r="T2867" s="3" t="e">
        <v>#N/A</v>
      </c>
      <c r="U2867" s="3" t="e">
        <v>#N/A</v>
      </c>
      <c r="V2867" t="e">
        <v>#N/A</v>
      </c>
      <c r="W2867" t="e">
        <v>#N/A</v>
      </c>
      <c r="X2867" t="e">
        <v>#N/A</v>
      </c>
      <c r="Y2867" s="3" t="e">
        <v>#N/A</v>
      </c>
      <c r="Z2867" s="8" t="e">
        <v>#N/A</v>
      </c>
      <c r="AA2867" s="30" t="e">
        <v>#N/A</v>
      </c>
      <c r="AB2867" t="e">
        <v>#N/A</v>
      </c>
      <c r="AC2867" t="e">
        <v>#N/A</v>
      </c>
      <c r="AD2867" t="e">
        <v>#N/A</v>
      </c>
      <c r="AE2867" t="e">
        <v>#N/A</v>
      </c>
      <c r="AF2867" t="e">
        <v>#N/A</v>
      </c>
    </row>
    <row r="2868" spans="1:32" x14ac:dyDescent="0.25">
      <c r="A2868" t="e">
        <v>#N/A</v>
      </c>
      <c r="B2868" s="33" t="e">
        <v>#N/A</v>
      </c>
      <c r="C2868" t="e">
        <v>#N/A</v>
      </c>
      <c r="D2868" t="e">
        <v>#N/A</v>
      </c>
      <c r="E2868" s="69" t="e">
        <v>#N/A</v>
      </c>
      <c r="F2868" s="3" t="e">
        <v>#N/A</v>
      </c>
      <c r="G2868" s="3" t="e">
        <v>#N/A</v>
      </c>
      <c r="H2868" s="3" t="e">
        <v>#N/A</v>
      </c>
      <c r="I2868" s="80" t="e">
        <v>#N/A</v>
      </c>
      <c r="J2868" s="80" t="e">
        <v>#N/A</v>
      </c>
      <c r="K2868" s="85" t="e">
        <v>#N/A</v>
      </c>
      <c r="L2868" s="9" t="e">
        <v>#N/A</v>
      </c>
      <c r="M2868" s="93" t="e">
        <v>#N/A</v>
      </c>
      <c r="N2868" s="8" t="e">
        <v>#N/A</v>
      </c>
      <c r="O2868" t="e">
        <v>#N/A</v>
      </c>
      <c r="P2868" t="e">
        <v>#N/A</v>
      </c>
      <c r="Q2868" t="e">
        <v>#N/A</v>
      </c>
      <c r="R2868" s="2" t="e">
        <v>#N/A</v>
      </c>
      <c r="S2868" t="e">
        <v>#N/A</v>
      </c>
      <c r="T2868" s="3" t="e">
        <v>#N/A</v>
      </c>
      <c r="U2868" s="3" t="e">
        <v>#N/A</v>
      </c>
      <c r="V2868" t="e">
        <v>#N/A</v>
      </c>
      <c r="W2868" t="e">
        <v>#N/A</v>
      </c>
      <c r="X2868" t="e">
        <v>#N/A</v>
      </c>
      <c r="Y2868" s="3" t="e">
        <v>#N/A</v>
      </c>
      <c r="Z2868" s="8" t="e">
        <v>#N/A</v>
      </c>
      <c r="AA2868" s="30" t="e">
        <v>#N/A</v>
      </c>
      <c r="AB2868" t="e">
        <v>#N/A</v>
      </c>
      <c r="AC2868" t="e">
        <v>#N/A</v>
      </c>
      <c r="AD2868" t="e">
        <v>#N/A</v>
      </c>
      <c r="AE2868" t="e">
        <v>#N/A</v>
      </c>
      <c r="AF2868" t="e">
        <v>#N/A</v>
      </c>
    </row>
    <row r="2869" spans="1:32" x14ac:dyDescent="0.25">
      <c r="A2869" t="e">
        <v>#N/A</v>
      </c>
      <c r="B2869" s="33" t="e">
        <v>#N/A</v>
      </c>
      <c r="C2869" t="e">
        <v>#N/A</v>
      </c>
      <c r="D2869" t="e">
        <v>#N/A</v>
      </c>
      <c r="E2869" s="69" t="e">
        <v>#N/A</v>
      </c>
      <c r="F2869" s="3" t="e">
        <v>#N/A</v>
      </c>
      <c r="G2869" s="3" t="e">
        <v>#N/A</v>
      </c>
      <c r="H2869" s="3" t="e">
        <v>#N/A</v>
      </c>
      <c r="I2869" s="80" t="e">
        <v>#N/A</v>
      </c>
      <c r="J2869" s="80" t="e">
        <v>#N/A</v>
      </c>
      <c r="K2869" s="85" t="e">
        <v>#N/A</v>
      </c>
      <c r="L2869" s="9" t="e">
        <v>#N/A</v>
      </c>
      <c r="M2869" s="93" t="e">
        <v>#N/A</v>
      </c>
      <c r="N2869" s="8" t="e">
        <v>#N/A</v>
      </c>
      <c r="O2869" t="e">
        <v>#N/A</v>
      </c>
      <c r="P2869" t="e">
        <v>#N/A</v>
      </c>
      <c r="Q2869" t="e">
        <v>#N/A</v>
      </c>
      <c r="R2869" s="2" t="e">
        <v>#N/A</v>
      </c>
      <c r="S2869" t="e">
        <v>#N/A</v>
      </c>
      <c r="T2869" s="3" t="e">
        <v>#N/A</v>
      </c>
      <c r="U2869" s="3" t="e">
        <v>#N/A</v>
      </c>
      <c r="V2869" t="e">
        <v>#N/A</v>
      </c>
      <c r="W2869" t="e">
        <v>#N/A</v>
      </c>
      <c r="X2869" t="e">
        <v>#N/A</v>
      </c>
      <c r="Y2869" s="3" t="e">
        <v>#N/A</v>
      </c>
      <c r="Z2869" s="8" t="e">
        <v>#N/A</v>
      </c>
      <c r="AA2869" s="30" t="e">
        <v>#N/A</v>
      </c>
      <c r="AB2869" t="e">
        <v>#N/A</v>
      </c>
      <c r="AC2869" t="e">
        <v>#N/A</v>
      </c>
      <c r="AD2869" t="e">
        <v>#N/A</v>
      </c>
      <c r="AE2869" t="e">
        <v>#N/A</v>
      </c>
      <c r="AF2869" t="e">
        <v>#N/A</v>
      </c>
    </row>
    <row r="2870" spans="1:32" x14ac:dyDescent="0.25">
      <c r="A2870" t="e">
        <v>#N/A</v>
      </c>
      <c r="B2870" s="33" t="e">
        <v>#N/A</v>
      </c>
      <c r="C2870" t="e">
        <v>#N/A</v>
      </c>
      <c r="D2870" t="e">
        <v>#N/A</v>
      </c>
      <c r="E2870" s="69" t="e">
        <v>#N/A</v>
      </c>
      <c r="F2870" s="3" t="e">
        <v>#N/A</v>
      </c>
      <c r="G2870" s="3" t="e">
        <v>#N/A</v>
      </c>
      <c r="H2870" s="3" t="e">
        <v>#N/A</v>
      </c>
      <c r="I2870" s="80" t="e">
        <v>#N/A</v>
      </c>
      <c r="J2870" s="80" t="e">
        <v>#N/A</v>
      </c>
      <c r="K2870" s="85" t="e">
        <v>#N/A</v>
      </c>
      <c r="L2870" s="9" t="e">
        <v>#N/A</v>
      </c>
      <c r="M2870" s="93" t="e">
        <v>#N/A</v>
      </c>
      <c r="N2870" s="8" t="e">
        <v>#N/A</v>
      </c>
      <c r="O2870" t="e">
        <v>#N/A</v>
      </c>
      <c r="P2870" t="e">
        <v>#N/A</v>
      </c>
      <c r="Q2870" t="e">
        <v>#N/A</v>
      </c>
      <c r="R2870" s="2" t="e">
        <v>#N/A</v>
      </c>
      <c r="S2870" t="e">
        <v>#N/A</v>
      </c>
      <c r="T2870" s="3" t="e">
        <v>#N/A</v>
      </c>
      <c r="U2870" s="3" t="e">
        <v>#N/A</v>
      </c>
      <c r="V2870" t="e">
        <v>#N/A</v>
      </c>
      <c r="W2870" t="e">
        <v>#N/A</v>
      </c>
      <c r="X2870" t="e">
        <v>#N/A</v>
      </c>
      <c r="Y2870" s="3" t="e">
        <v>#N/A</v>
      </c>
      <c r="Z2870" s="8" t="e">
        <v>#N/A</v>
      </c>
      <c r="AA2870" s="30" t="e">
        <v>#N/A</v>
      </c>
      <c r="AB2870" t="e">
        <v>#N/A</v>
      </c>
      <c r="AC2870" t="e">
        <v>#N/A</v>
      </c>
      <c r="AD2870" t="e">
        <v>#N/A</v>
      </c>
      <c r="AE2870" t="e">
        <v>#N/A</v>
      </c>
      <c r="AF2870" t="e">
        <v>#N/A</v>
      </c>
    </row>
    <row r="2871" spans="1:32" x14ac:dyDescent="0.25">
      <c r="A2871" t="e">
        <v>#N/A</v>
      </c>
      <c r="B2871" s="33" t="e">
        <v>#N/A</v>
      </c>
      <c r="C2871" t="e">
        <v>#N/A</v>
      </c>
      <c r="D2871" t="e">
        <v>#N/A</v>
      </c>
      <c r="E2871" s="69" t="e">
        <v>#N/A</v>
      </c>
      <c r="F2871" s="3" t="e">
        <v>#N/A</v>
      </c>
      <c r="G2871" s="3" t="e">
        <v>#N/A</v>
      </c>
      <c r="H2871" s="3" t="e">
        <v>#N/A</v>
      </c>
      <c r="I2871" s="80" t="e">
        <v>#N/A</v>
      </c>
      <c r="J2871" s="80" t="e">
        <v>#N/A</v>
      </c>
      <c r="K2871" s="85" t="e">
        <v>#N/A</v>
      </c>
      <c r="L2871" s="9" t="e">
        <v>#N/A</v>
      </c>
      <c r="M2871" s="93" t="e">
        <v>#N/A</v>
      </c>
      <c r="N2871" s="8" t="e">
        <v>#N/A</v>
      </c>
      <c r="O2871" t="e">
        <v>#N/A</v>
      </c>
      <c r="P2871" t="e">
        <v>#N/A</v>
      </c>
      <c r="Q2871" t="e">
        <v>#N/A</v>
      </c>
      <c r="R2871" s="2" t="e">
        <v>#N/A</v>
      </c>
      <c r="S2871" t="e">
        <v>#N/A</v>
      </c>
      <c r="T2871" s="3" t="e">
        <v>#N/A</v>
      </c>
      <c r="U2871" s="3" t="e">
        <v>#N/A</v>
      </c>
      <c r="V2871" t="e">
        <v>#N/A</v>
      </c>
      <c r="W2871" t="e">
        <v>#N/A</v>
      </c>
      <c r="X2871" t="e">
        <v>#N/A</v>
      </c>
      <c r="Y2871" s="3" t="e">
        <v>#N/A</v>
      </c>
      <c r="Z2871" s="8" t="e">
        <v>#N/A</v>
      </c>
      <c r="AA2871" s="30" t="e">
        <v>#N/A</v>
      </c>
      <c r="AB2871" t="e">
        <v>#N/A</v>
      </c>
      <c r="AC2871" t="e">
        <v>#N/A</v>
      </c>
      <c r="AD2871" t="e">
        <v>#N/A</v>
      </c>
      <c r="AE2871" t="e">
        <v>#N/A</v>
      </c>
      <c r="AF2871" t="e">
        <v>#N/A</v>
      </c>
    </row>
    <row r="2872" spans="1:32" x14ac:dyDescent="0.25">
      <c r="A2872" t="e">
        <v>#N/A</v>
      </c>
      <c r="B2872" s="33" t="e">
        <v>#N/A</v>
      </c>
      <c r="C2872" t="e">
        <v>#N/A</v>
      </c>
      <c r="D2872" t="e">
        <v>#N/A</v>
      </c>
      <c r="E2872" s="69" t="e">
        <v>#N/A</v>
      </c>
      <c r="F2872" s="3" t="e">
        <v>#N/A</v>
      </c>
      <c r="G2872" s="3" t="e">
        <v>#N/A</v>
      </c>
      <c r="H2872" s="3" t="e">
        <v>#N/A</v>
      </c>
      <c r="I2872" s="80" t="e">
        <v>#N/A</v>
      </c>
      <c r="J2872" s="80" t="e">
        <v>#N/A</v>
      </c>
      <c r="K2872" s="85" t="e">
        <v>#N/A</v>
      </c>
      <c r="L2872" s="9" t="e">
        <v>#N/A</v>
      </c>
      <c r="M2872" s="93" t="e">
        <v>#N/A</v>
      </c>
      <c r="N2872" s="8" t="e">
        <v>#N/A</v>
      </c>
      <c r="O2872" t="e">
        <v>#N/A</v>
      </c>
      <c r="P2872" t="e">
        <v>#N/A</v>
      </c>
      <c r="Q2872" t="e">
        <v>#N/A</v>
      </c>
      <c r="R2872" s="2" t="e">
        <v>#N/A</v>
      </c>
      <c r="S2872" t="e">
        <v>#N/A</v>
      </c>
      <c r="T2872" s="3" t="e">
        <v>#N/A</v>
      </c>
      <c r="U2872" s="3" t="e">
        <v>#N/A</v>
      </c>
      <c r="V2872" t="e">
        <v>#N/A</v>
      </c>
      <c r="W2872" t="e">
        <v>#N/A</v>
      </c>
      <c r="X2872" t="e">
        <v>#N/A</v>
      </c>
      <c r="Y2872" s="3" t="e">
        <v>#N/A</v>
      </c>
      <c r="Z2872" s="8" t="e">
        <v>#N/A</v>
      </c>
      <c r="AA2872" s="30" t="e">
        <v>#N/A</v>
      </c>
      <c r="AB2872" t="e">
        <v>#N/A</v>
      </c>
      <c r="AC2872" t="e">
        <v>#N/A</v>
      </c>
      <c r="AD2872" t="e">
        <v>#N/A</v>
      </c>
      <c r="AE2872" t="e">
        <v>#N/A</v>
      </c>
      <c r="AF2872" t="e">
        <v>#N/A</v>
      </c>
    </row>
    <row r="2873" spans="1:32" x14ac:dyDescent="0.25">
      <c r="A2873" t="e">
        <v>#N/A</v>
      </c>
      <c r="B2873" s="33" t="e">
        <v>#N/A</v>
      </c>
      <c r="C2873" t="e">
        <v>#N/A</v>
      </c>
      <c r="D2873" t="e">
        <v>#N/A</v>
      </c>
      <c r="E2873" s="69" t="e">
        <v>#N/A</v>
      </c>
      <c r="F2873" s="3" t="e">
        <v>#N/A</v>
      </c>
      <c r="G2873" s="3" t="e">
        <v>#N/A</v>
      </c>
      <c r="H2873" s="3" t="e">
        <v>#N/A</v>
      </c>
      <c r="I2873" s="80" t="e">
        <v>#N/A</v>
      </c>
      <c r="J2873" s="80" t="e">
        <v>#N/A</v>
      </c>
      <c r="K2873" s="85" t="e">
        <v>#N/A</v>
      </c>
      <c r="L2873" s="9" t="e">
        <v>#N/A</v>
      </c>
      <c r="M2873" s="93" t="e">
        <v>#N/A</v>
      </c>
      <c r="N2873" s="8" t="e">
        <v>#N/A</v>
      </c>
      <c r="O2873" t="e">
        <v>#N/A</v>
      </c>
      <c r="P2873" t="e">
        <v>#N/A</v>
      </c>
      <c r="Q2873" t="e">
        <v>#N/A</v>
      </c>
      <c r="R2873" s="2" t="e">
        <v>#N/A</v>
      </c>
      <c r="S2873" t="e">
        <v>#N/A</v>
      </c>
      <c r="T2873" s="3" t="e">
        <v>#N/A</v>
      </c>
      <c r="U2873" s="3" t="e">
        <v>#N/A</v>
      </c>
      <c r="V2873" t="e">
        <v>#N/A</v>
      </c>
      <c r="W2873" t="e">
        <v>#N/A</v>
      </c>
      <c r="X2873" t="e">
        <v>#N/A</v>
      </c>
      <c r="Y2873" s="3" t="e">
        <v>#N/A</v>
      </c>
      <c r="Z2873" s="8" t="e">
        <v>#N/A</v>
      </c>
      <c r="AA2873" s="30" t="e">
        <v>#N/A</v>
      </c>
      <c r="AB2873" t="e">
        <v>#N/A</v>
      </c>
      <c r="AC2873" t="e">
        <v>#N/A</v>
      </c>
      <c r="AD2873" t="e">
        <v>#N/A</v>
      </c>
      <c r="AE2873" t="e">
        <v>#N/A</v>
      </c>
      <c r="AF2873" t="e">
        <v>#N/A</v>
      </c>
    </row>
    <row r="2874" spans="1:32" x14ac:dyDescent="0.25">
      <c r="A2874" t="e">
        <v>#N/A</v>
      </c>
      <c r="B2874" s="33" t="e">
        <v>#N/A</v>
      </c>
      <c r="C2874" t="e">
        <v>#N/A</v>
      </c>
      <c r="D2874" t="e">
        <v>#N/A</v>
      </c>
      <c r="E2874" s="69" t="e">
        <v>#N/A</v>
      </c>
      <c r="F2874" s="3" t="e">
        <v>#N/A</v>
      </c>
      <c r="G2874" s="3" t="e">
        <v>#N/A</v>
      </c>
      <c r="H2874" s="3" t="e">
        <v>#N/A</v>
      </c>
      <c r="I2874" s="80" t="e">
        <v>#N/A</v>
      </c>
      <c r="J2874" s="80" t="e">
        <v>#N/A</v>
      </c>
      <c r="K2874" s="85" t="e">
        <v>#N/A</v>
      </c>
      <c r="L2874" s="9" t="e">
        <v>#N/A</v>
      </c>
      <c r="M2874" s="93" t="e">
        <v>#N/A</v>
      </c>
      <c r="N2874" s="8" t="e">
        <v>#N/A</v>
      </c>
      <c r="O2874" t="e">
        <v>#N/A</v>
      </c>
      <c r="P2874" t="e">
        <v>#N/A</v>
      </c>
      <c r="Q2874" t="e">
        <v>#N/A</v>
      </c>
      <c r="R2874" s="2" t="e">
        <v>#N/A</v>
      </c>
      <c r="S2874" t="e">
        <v>#N/A</v>
      </c>
      <c r="T2874" s="3" t="e">
        <v>#N/A</v>
      </c>
      <c r="U2874" s="3" t="e">
        <v>#N/A</v>
      </c>
      <c r="V2874" t="e">
        <v>#N/A</v>
      </c>
      <c r="W2874" t="e">
        <v>#N/A</v>
      </c>
      <c r="X2874" t="e">
        <v>#N/A</v>
      </c>
      <c r="Y2874" s="3" t="e">
        <v>#N/A</v>
      </c>
      <c r="Z2874" s="8" t="e">
        <v>#N/A</v>
      </c>
      <c r="AA2874" s="30" t="e">
        <v>#N/A</v>
      </c>
      <c r="AB2874" t="e">
        <v>#N/A</v>
      </c>
      <c r="AC2874" t="e">
        <v>#N/A</v>
      </c>
      <c r="AD2874" t="e">
        <v>#N/A</v>
      </c>
      <c r="AE2874" t="e">
        <v>#N/A</v>
      </c>
      <c r="AF2874" t="e">
        <v>#N/A</v>
      </c>
    </row>
    <row r="2875" spans="1:32" x14ac:dyDescent="0.25">
      <c r="A2875" t="e">
        <v>#N/A</v>
      </c>
      <c r="B2875" s="33" t="e">
        <v>#N/A</v>
      </c>
      <c r="C2875" t="e">
        <v>#N/A</v>
      </c>
      <c r="D2875" t="e">
        <v>#N/A</v>
      </c>
      <c r="E2875" s="69" t="e">
        <v>#N/A</v>
      </c>
      <c r="F2875" s="3" t="e">
        <v>#N/A</v>
      </c>
      <c r="G2875" s="3" t="e">
        <v>#N/A</v>
      </c>
      <c r="H2875" s="3" t="e">
        <v>#N/A</v>
      </c>
      <c r="I2875" s="80" t="e">
        <v>#N/A</v>
      </c>
      <c r="J2875" s="80" t="e">
        <v>#N/A</v>
      </c>
      <c r="K2875" s="85" t="e">
        <v>#N/A</v>
      </c>
      <c r="L2875" s="9" t="e">
        <v>#N/A</v>
      </c>
      <c r="M2875" s="93" t="e">
        <v>#N/A</v>
      </c>
      <c r="N2875" s="8" t="e">
        <v>#N/A</v>
      </c>
      <c r="O2875" t="e">
        <v>#N/A</v>
      </c>
      <c r="P2875" t="e">
        <v>#N/A</v>
      </c>
      <c r="Q2875" t="e">
        <v>#N/A</v>
      </c>
      <c r="R2875" s="2" t="e">
        <v>#N/A</v>
      </c>
      <c r="S2875" t="e">
        <v>#N/A</v>
      </c>
      <c r="T2875" s="3" t="e">
        <v>#N/A</v>
      </c>
      <c r="U2875" s="3" t="e">
        <v>#N/A</v>
      </c>
      <c r="V2875" t="e">
        <v>#N/A</v>
      </c>
      <c r="W2875" t="e">
        <v>#N/A</v>
      </c>
      <c r="X2875" t="e">
        <v>#N/A</v>
      </c>
      <c r="Y2875" s="3" t="e">
        <v>#N/A</v>
      </c>
      <c r="Z2875" s="8" t="e">
        <v>#N/A</v>
      </c>
      <c r="AA2875" s="30" t="e">
        <v>#N/A</v>
      </c>
      <c r="AB2875" t="e">
        <v>#N/A</v>
      </c>
      <c r="AC2875" t="e">
        <v>#N/A</v>
      </c>
      <c r="AD2875" t="e">
        <v>#N/A</v>
      </c>
      <c r="AE2875" t="e">
        <v>#N/A</v>
      </c>
      <c r="AF2875" t="e">
        <v>#N/A</v>
      </c>
    </row>
    <row r="2876" spans="1:32" x14ac:dyDescent="0.25">
      <c r="A2876" t="e">
        <v>#N/A</v>
      </c>
      <c r="B2876" s="33" t="e">
        <v>#N/A</v>
      </c>
      <c r="C2876" t="e">
        <v>#N/A</v>
      </c>
      <c r="D2876" t="e">
        <v>#N/A</v>
      </c>
      <c r="E2876" s="69" t="e">
        <v>#N/A</v>
      </c>
      <c r="F2876" s="3" t="e">
        <v>#N/A</v>
      </c>
      <c r="G2876" s="3" t="e">
        <v>#N/A</v>
      </c>
      <c r="H2876" s="3" t="e">
        <v>#N/A</v>
      </c>
      <c r="I2876" s="80" t="e">
        <v>#N/A</v>
      </c>
      <c r="J2876" s="80" t="e">
        <v>#N/A</v>
      </c>
      <c r="K2876" s="85" t="e">
        <v>#N/A</v>
      </c>
      <c r="L2876" s="9" t="e">
        <v>#N/A</v>
      </c>
      <c r="M2876" s="93" t="e">
        <v>#N/A</v>
      </c>
      <c r="N2876" s="8" t="e">
        <v>#N/A</v>
      </c>
      <c r="O2876" t="e">
        <v>#N/A</v>
      </c>
      <c r="P2876" t="e">
        <v>#N/A</v>
      </c>
      <c r="Q2876" t="e">
        <v>#N/A</v>
      </c>
      <c r="R2876" s="2" t="e">
        <v>#N/A</v>
      </c>
      <c r="S2876" t="e">
        <v>#N/A</v>
      </c>
      <c r="T2876" s="3" t="e">
        <v>#N/A</v>
      </c>
      <c r="U2876" s="3" t="e">
        <v>#N/A</v>
      </c>
      <c r="V2876" t="e">
        <v>#N/A</v>
      </c>
      <c r="W2876" t="e">
        <v>#N/A</v>
      </c>
      <c r="X2876" t="e">
        <v>#N/A</v>
      </c>
      <c r="Y2876" s="3" t="e">
        <v>#N/A</v>
      </c>
      <c r="Z2876" s="8" t="e">
        <v>#N/A</v>
      </c>
      <c r="AA2876" s="30" t="e">
        <v>#N/A</v>
      </c>
      <c r="AB2876" t="e">
        <v>#N/A</v>
      </c>
      <c r="AC2876" t="e">
        <v>#N/A</v>
      </c>
      <c r="AD2876" t="e">
        <v>#N/A</v>
      </c>
      <c r="AE2876" t="e">
        <v>#N/A</v>
      </c>
      <c r="AF2876" t="e">
        <v>#N/A</v>
      </c>
    </row>
    <row r="2877" spans="1:32" x14ac:dyDescent="0.25">
      <c r="A2877" t="e">
        <v>#N/A</v>
      </c>
      <c r="B2877" s="33" t="e">
        <v>#N/A</v>
      </c>
      <c r="C2877" t="e">
        <v>#N/A</v>
      </c>
      <c r="D2877" t="e">
        <v>#N/A</v>
      </c>
      <c r="E2877" s="69" t="e">
        <v>#N/A</v>
      </c>
      <c r="F2877" s="3" t="e">
        <v>#N/A</v>
      </c>
      <c r="G2877" s="3" t="e">
        <v>#N/A</v>
      </c>
      <c r="H2877" s="3" t="e">
        <v>#N/A</v>
      </c>
      <c r="I2877" s="80" t="e">
        <v>#N/A</v>
      </c>
      <c r="J2877" s="80" t="e">
        <v>#N/A</v>
      </c>
      <c r="K2877" s="85" t="e">
        <v>#N/A</v>
      </c>
      <c r="L2877" s="9" t="e">
        <v>#N/A</v>
      </c>
      <c r="M2877" s="93" t="e">
        <v>#N/A</v>
      </c>
      <c r="N2877" s="8" t="e">
        <v>#N/A</v>
      </c>
      <c r="O2877" t="e">
        <v>#N/A</v>
      </c>
      <c r="P2877" t="e">
        <v>#N/A</v>
      </c>
      <c r="Q2877" t="e">
        <v>#N/A</v>
      </c>
      <c r="R2877" s="2" t="e">
        <v>#N/A</v>
      </c>
      <c r="S2877" t="e">
        <v>#N/A</v>
      </c>
      <c r="T2877" s="3" t="e">
        <v>#N/A</v>
      </c>
      <c r="U2877" s="3" t="e">
        <v>#N/A</v>
      </c>
      <c r="V2877" t="e">
        <v>#N/A</v>
      </c>
      <c r="W2877" t="e">
        <v>#N/A</v>
      </c>
      <c r="X2877" t="e">
        <v>#N/A</v>
      </c>
      <c r="Y2877" s="3" t="e">
        <v>#N/A</v>
      </c>
      <c r="Z2877" s="8" t="e">
        <v>#N/A</v>
      </c>
      <c r="AA2877" s="30" t="e">
        <v>#N/A</v>
      </c>
      <c r="AB2877" t="e">
        <v>#N/A</v>
      </c>
      <c r="AC2877" t="e">
        <v>#N/A</v>
      </c>
      <c r="AD2877" t="e">
        <v>#N/A</v>
      </c>
      <c r="AE2877" t="e">
        <v>#N/A</v>
      </c>
      <c r="AF2877" t="e">
        <v>#N/A</v>
      </c>
    </row>
    <row r="2878" spans="1:32" x14ac:dyDescent="0.25">
      <c r="A2878" t="e">
        <v>#N/A</v>
      </c>
      <c r="B2878" s="33" t="e">
        <v>#N/A</v>
      </c>
      <c r="C2878" t="e">
        <v>#N/A</v>
      </c>
      <c r="D2878" t="e">
        <v>#N/A</v>
      </c>
      <c r="E2878" s="69" t="e">
        <v>#N/A</v>
      </c>
      <c r="F2878" s="3" t="e">
        <v>#N/A</v>
      </c>
      <c r="G2878" s="3" t="e">
        <v>#N/A</v>
      </c>
      <c r="H2878" s="3" t="e">
        <v>#N/A</v>
      </c>
      <c r="I2878" s="80" t="e">
        <v>#N/A</v>
      </c>
      <c r="J2878" s="80" t="e">
        <v>#N/A</v>
      </c>
      <c r="K2878" s="85" t="e">
        <v>#N/A</v>
      </c>
      <c r="L2878" s="9" t="e">
        <v>#N/A</v>
      </c>
      <c r="M2878" s="93" t="e">
        <v>#N/A</v>
      </c>
      <c r="N2878" s="8" t="e">
        <v>#N/A</v>
      </c>
      <c r="O2878" t="e">
        <v>#N/A</v>
      </c>
      <c r="P2878" t="e">
        <v>#N/A</v>
      </c>
      <c r="Q2878" t="e">
        <v>#N/A</v>
      </c>
      <c r="R2878" s="2" t="e">
        <v>#N/A</v>
      </c>
      <c r="S2878" t="e">
        <v>#N/A</v>
      </c>
      <c r="T2878" s="3" t="e">
        <v>#N/A</v>
      </c>
      <c r="U2878" s="3" t="e">
        <v>#N/A</v>
      </c>
      <c r="V2878" t="e">
        <v>#N/A</v>
      </c>
      <c r="W2878" t="e">
        <v>#N/A</v>
      </c>
      <c r="X2878" t="e">
        <v>#N/A</v>
      </c>
      <c r="Y2878" s="3" t="e">
        <v>#N/A</v>
      </c>
      <c r="Z2878" s="8" t="e">
        <v>#N/A</v>
      </c>
      <c r="AA2878" s="30" t="e">
        <v>#N/A</v>
      </c>
      <c r="AB2878" t="e">
        <v>#N/A</v>
      </c>
      <c r="AC2878" t="e">
        <v>#N/A</v>
      </c>
      <c r="AD2878" t="e">
        <v>#N/A</v>
      </c>
      <c r="AE2878" t="e">
        <v>#N/A</v>
      </c>
      <c r="AF2878" t="e">
        <v>#N/A</v>
      </c>
    </row>
    <row r="2879" spans="1:32" x14ac:dyDescent="0.25">
      <c r="A2879" t="e">
        <v>#N/A</v>
      </c>
      <c r="B2879" s="33" t="e">
        <v>#N/A</v>
      </c>
      <c r="C2879" t="e">
        <v>#N/A</v>
      </c>
      <c r="D2879" t="e">
        <v>#N/A</v>
      </c>
      <c r="E2879" s="69" t="e">
        <v>#N/A</v>
      </c>
      <c r="F2879" s="3" t="e">
        <v>#N/A</v>
      </c>
      <c r="G2879" s="3" t="e">
        <v>#N/A</v>
      </c>
      <c r="H2879" s="3" t="e">
        <v>#N/A</v>
      </c>
      <c r="I2879" s="80" t="e">
        <v>#N/A</v>
      </c>
      <c r="J2879" s="80" t="e">
        <v>#N/A</v>
      </c>
      <c r="K2879" s="85" t="e">
        <v>#N/A</v>
      </c>
      <c r="L2879" s="9" t="e">
        <v>#N/A</v>
      </c>
      <c r="M2879" s="93" t="e">
        <v>#N/A</v>
      </c>
      <c r="N2879" s="8" t="e">
        <v>#N/A</v>
      </c>
      <c r="O2879" t="e">
        <v>#N/A</v>
      </c>
      <c r="P2879" t="e">
        <v>#N/A</v>
      </c>
      <c r="Q2879" t="e">
        <v>#N/A</v>
      </c>
      <c r="R2879" s="2" t="e">
        <v>#N/A</v>
      </c>
      <c r="S2879" t="e">
        <v>#N/A</v>
      </c>
      <c r="T2879" s="3" t="e">
        <v>#N/A</v>
      </c>
      <c r="U2879" s="3" t="e">
        <v>#N/A</v>
      </c>
      <c r="V2879" t="e">
        <v>#N/A</v>
      </c>
      <c r="W2879" t="e">
        <v>#N/A</v>
      </c>
      <c r="X2879" t="e">
        <v>#N/A</v>
      </c>
      <c r="Y2879" s="3" t="e">
        <v>#N/A</v>
      </c>
      <c r="Z2879" s="8" t="e">
        <v>#N/A</v>
      </c>
      <c r="AA2879" s="30" t="e">
        <v>#N/A</v>
      </c>
      <c r="AB2879" t="e">
        <v>#N/A</v>
      </c>
      <c r="AC2879" t="e">
        <v>#N/A</v>
      </c>
      <c r="AD2879" t="e">
        <v>#N/A</v>
      </c>
      <c r="AE2879" t="e">
        <v>#N/A</v>
      </c>
      <c r="AF2879" t="e">
        <v>#N/A</v>
      </c>
    </row>
    <row r="2880" spans="1:32" x14ac:dyDescent="0.25">
      <c r="A2880" t="e">
        <v>#N/A</v>
      </c>
      <c r="B2880" s="33" t="e">
        <v>#N/A</v>
      </c>
      <c r="C2880" t="e">
        <v>#N/A</v>
      </c>
      <c r="D2880" t="e">
        <v>#N/A</v>
      </c>
      <c r="E2880" s="69" t="e">
        <v>#N/A</v>
      </c>
      <c r="F2880" s="3" t="e">
        <v>#N/A</v>
      </c>
      <c r="G2880" s="3" t="e">
        <v>#N/A</v>
      </c>
      <c r="H2880" s="3" t="e">
        <v>#N/A</v>
      </c>
      <c r="I2880" s="80" t="e">
        <v>#N/A</v>
      </c>
      <c r="J2880" s="80" t="e">
        <v>#N/A</v>
      </c>
      <c r="K2880" s="85" t="e">
        <v>#N/A</v>
      </c>
      <c r="L2880" s="9" t="e">
        <v>#N/A</v>
      </c>
      <c r="M2880" s="93" t="e">
        <v>#N/A</v>
      </c>
      <c r="N2880" s="8" t="e">
        <v>#N/A</v>
      </c>
      <c r="O2880" t="e">
        <v>#N/A</v>
      </c>
      <c r="P2880" t="e">
        <v>#N/A</v>
      </c>
      <c r="Q2880" t="e">
        <v>#N/A</v>
      </c>
      <c r="R2880" s="2" t="e">
        <v>#N/A</v>
      </c>
      <c r="S2880" t="e">
        <v>#N/A</v>
      </c>
      <c r="T2880" s="3" t="e">
        <v>#N/A</v>
      </c>
      <c r="U2880" s="3" t="e">
        <v>#N/A</v>
      </c>
      <c r="V2880" t="e">
        <v>#N/A</v>
      </c>
      <c r="W2880" t="e">
        <v>#N/A</v>
      </c>
      <c r="X2880" t="e">
        <v>#N/A</v>
      </c>
      <c r="Y2880" s="3" t="e">
        <v>#N/A</v>
      </c>
      <c r="Z2880" s="8" t="e">
        <v>#N/A</v>
      </c>
      <c r="AA2880" s="30" t="e">
        <v>#N/A</v>
      </c>
      <c r="AB2880" t="e">
        <v>#N/A</v>
      </c>
      <c r="AC2880" t="e">
        <v>#N/A</v>
      </c>
      <c r="AD2880" t="e">
        <v>#N/A</v>
      </c>
      <c r="AE2880" t="e">
        <v>#N/A</v>
      </c>
      <c r="AF2880" t="e">
        <v>#N/A</v>
      </c>
    </row>
    <row r="2881" spans="1:32" x14ac:dyDescent="0.25">
      <c r="A2881" t="e">
        <v>#N/A</v>
      </c>
      <c r="B2881" s="33" t="e">
        <v>#N/A</v>
      </c>
      <c r="C2881" t="e">
        <v>#N/A</v>
      </c>
      <c r="D2881" t="e">
        <v>#N/A</v>
      </c>
      <c r="E2881" s="69" t="e">
        <v>#N/A</v>
      </c>
      <c r="F2881" s="3" t="e">
        <v>#N/A</v>
      </c>
      <c r="G2881" s="3" t="e">
        <v>#N/A</v>
      </c>
      <c r="H2881" s="3" t="e">
        <v>#N/A</v>
      </c>
      <c r="I2881" s="80" t="e">
        <v>#N/A</v>
      </c>
      <c r="J2881" s="80" t="e">
        <v>#N/A</v>
      </c>
      <c r="K2881" s="85" t="e">
        <v>#N/A</v>
      </c>
      <c r="L2881" s="9" t="e">
        <v>#N/A</v>
      </c>
      <c r="M2881" s="93" t="e">
        <v>#N/A</v>
      </c>
      <c r="N2881" s="8" t="e">
        <v>#N/A</v>
      </c>
      <c r="O2881" t="e">
        <v>#N/A</v>
      </c>
      <c r="P2881" t="e">
        <v>#N/A</v>
      </c>
      <c r="Q2881" t="e">
        <v>#N/A</v>
      </c>
      <c r="R2881" s="2" t="e">
        <v>#N/A</v>
      </c>
      <c r="S2881" t="e">
        <v>#N/A</v>
      </c>
      <c r="T2881" s="3" t="e">
        <v>#N/A</v>
      </c>
      <c r="U2881" s="3" t="e">
        <v>#N/A</v>
      </c>
      <c r="V2881" t="e">
        <v>#N/A</v>
      </c>
      <c r="W2881" t="e">
        <v>#N/A</v>
      </c>
      <c r="X2881" t="e">
        <v>#N/A</v>
      </c>
      <c r="Y2881" s="3" t="e">
        <v>#N/A</v>
      </c>
      <c r="Z2881" s="8" t="e">
        <v>#N/A</v>
      </c>
      <c r="AA2881" s="30" t="e">
        <v>#N/A</v>
      </c>
      <c r="AB2881" t="e">
        <v>#N/A</v>
      </c>
      <c r="AC2881" t="e">
        <v>#N/A</v>
      </c>
      <c r="AD2881" t="e">
        <v>#N/A</v>
      </c>
      <c r="AE2881" t="e">
        <v>#N/A</v>
      </c>
      <c r="AF2881" t="e">
        <v>#N/A</v>
      </c>
    </row>
    <row r="2882" spans="1:32" x14ac:dyDescent="0.25">
      <c r="A2882" t="e">
        <v>#N/A</v>
      </c>
      <c r="B2882" s="33" t="e">
        <v>#N/A</v>
      </c>
      <c r="C2882" t="e">
        <v>#N/A</v>
      </c>
      <c r="D2882" t="e">
        <v>#N/A</v>
      </c>
      <c r="E2882" s="69" t="e">
        <v>#N/A</v>
      </c>
      <c r="F2882" s="3" t="e">
        <v>#N/A</v>
      </c>
      <c r="G2882" s="3" t="e">
        <v>#N/A</v>
      </c>
      <c r="H2882" s="3" t="e">
        <v>#N/A</v>
      </c>
      <c r="I2882" s="80" t="e">
        <v>#N/A</v>
      </c>
      <c r="J2882" s="80" t="e">
        <v>#N/A</v>
      </c>
      <c r="K2882" s="85" t="e">
        <v>#N/A</v>
      </c>
      <c r="L2882" s="9" t="e">
        <v>#N/A</v>
      </c>
      <c r="M2882" s="93" t="e">
        <v>#N/A</v>
      </c>
      <c r="N2882" s="8" t="e">
        <v>#N/A</v>
      </c>
      <c r="O2882" t="e">
        <v>#N/A</v>
      </c>
      <c r="P2882" t="e">
        <v>#N/A</v>
      </c>
      <c r="Q2882" t="e">
        <v>#N/A</v>
      </c>
      <c r="R2882" s="2" t="e">
        <v>#N/A</v>
      </c>
      <c r="S2882" t="e">
        <v>#N/A</v>
      </c>
      <c r="T2882" s="3" t="e">
        <v>#N/A</v>
      </c>
      <c r="U2882" s="3" t="e">
        <v>#N/A</v>
      </c>
      <c r="V2882" t="e">
        <v>#N/A</v>
      </c>
      <c r="W2882" t="e">
        <v>#N/A</v>
      </c>
      <c r="X2882" t="e">
        <v>#N/A</v>
      </c>
      <c r="Y2882" s="3" t="e">
        <v>#N/A</v>
      </c>
      <c r="Z2882" s="8" t="e">
        <v>#N/A</v>
      </c>
      <c r="AA2882" s="30" t="e">
        <v>#N/A</v>
      </c>
      <c r="AB2882" t="e">
        <v>#N/A</v>
      </c>
      <c r="AC2882" t="e">
        <v>#N/A</v>
      </c>
      <c r="AD2882" t="e">
        <v>#N/A</v>
      </c>
      <c r="AE2882" t="e">
        <v>#N/A</v>
      </c>
      <c r="AF2882" t="e">
        <v>#N/A</v>
      </c>
    </row>
    <row r="2883" spans="1:32" x14ac:dyDescent="0.25">
      <c r="A2883" t="e">
        <v>#N/A</v>
      </c>
      <c r="B2883" s="33" t="e">
        <v>#N/A</v>
      </c>
      <c r="C2883" t="e">
        <v>#N/A</v>
      </c>
      <c r="D2883" t="e">
        <v>#N/A</v>
      </c>
      <c r="E2883" s="69" t="e">
        <v>#N/A</v>
      </c>
      <c r="F2883" s="3" t="e">
        <v>#N/A</v>
      </c>
      <c r="G2883" s="3" t="e">
        <v>#N/A</v>
      </c>
      <c r="H2883" s="3" t="e">
        <v>#N/A</v>
      </c>
      <c r="I2883" s="80" t="e">
        <v>#N/A</v>
      </c>
      <c r="J2883" s="80" t="e">
        <v>#N/A</v>
      </c>
      <c r="K2883" s="85" t="e">
        <v>#N/A</v>
      </c>
      <c r="L2883" s="9" t="e">
        <v>#N/A</v>
      </c>
      <c r="M2883" s="93" t="e">
        <v>#N/A</v>
      </c>
      <c r="N2883" s="8" t="e">
        <v>#N/A</v>
      </c>
      <c r="O2883" t="e">
        <v>#N/A</v>
      </c>
      <c r="P2883" t="e">
        <v>#N/A</v>
      </c>
      <c r="Q2883" t="e">
        <v>#N/A</v>
      </c>
      <c r="R2883" s="2" t="e">
        <v>#N/A</v>
      </c>
      <c r="S2883" t="e">
        <v>#N/A</v>
      </c>
      <c r="T2883" s="3" t="e">
        <v>#N/A</v>
      </c>
      <c r="U2883" s="3" t="e">
        <v>#N/A</v>
      </c>
      <c r="V2883" t="e">
        <v>#N/A</v>
      </c>
      <c r="W2883" t="e">
        <v>#N/A</v>
      </c>
      <c r="X2883" t="e">
        <v>#N/A</v>
      </c>
      <c r="Y2883" s="3" t="e">
        <v>#N/A</v>
      </c>
      <c r="Z2883" s="8" t="e">
        <v>#N/A</v>
      </c>
      <c r="AA2883" s="30" t="e">
        <v>#N/A</v>
      </c>
      <c r="AB2883" t="e">
        <v>#N/A</v>
      </c>
      <c r="AC2883" t="e">
        <v>#N/A</v>
      </c>
      <c r="AD2883" t="e">
        <v>#N/A</v>
      </c>
      <c r="AE2883" t="e">
        <v>#N/A</v>
      </c>
      <c r="AF2883" t="e">
        <v>#N/A</v>
      </c>
    </row>
    <row r="2884" spans="1:32" x14ac:dyDescent="0.25">
      <c r="A2884" t="e">
        <v>#N/A</v>
      </c>
      <c r="B2884" s="33" t="e">
        <v>#N/A</v>
      </c>
      <c r="C2884" t="e">
        <v>#N/A</v>
      </c>
      <c r="D2884" t="e">
        <v>#N/A</v>
      </c>
      <c r="E2884" s="69" t="e">
        <v>#N/A</v>
      </c>
      <c r="F2884" s="3" t="e">
        <v>#N/A</v>
      </c>
      <c r="G2884" s="3" t="e">
        <v>#N/A</v>
      </c>
      <c r="H2884" s="3" t="e">
        <v>#N/A</v>
      </c>
      <c r="I2884" s="80" t="e">
        <v>#N/A</v>
      </c>
      <c r="J2884" s="80" t="e">
        <v>#N/A</v>
      </c>
      <c r="K2884" s="85" t="e">
        <v>#N/A</v>
      </c>
      <c r="L2884" s="9" t="e">
        <v>#N/A</v>
      </c>
      <c r="M2884" s="93" t="e">
        <v>#N/A</v>
      </c>
      <c r="N2884" s="8" t="e">
        <v>#N/A</v>
      </c>
      <c r="O2884" t="e">
        <v>#N/A</v>
      </c>
      <c r="P2884" t="e">
        <v>#N/A</v>
      </c>
      <c r="Q2884" t="e">
        <v>#N/A</v>
      </c>
      <c r="R2884" s="2" t="e">
        <v>#N/A</v>
      </c>
      <c r="S2884" t="e">
        <v>#N/A</v>
      </c>
      <c r="T2884" s="3" t="e">
        <v>#N/A</v>
      </c>
      <c r="U2884" s="3" t="e">
        <v>#N/A</v>
      </c>
      <c r="V2884" t="e">
        <v>#N/A</v>
      </c>
      <c r="W2884" t="e">
        <v>#N/A</v>
      </c>
      <c r="X2884" t="e">
        <v>#N/A</v>
      </c>
      <c r="Y2884" s="3" t="e">
        <v>#N/A</v>
      </c>
      <c r="Z2884" s="8" t="e">
        <v>#N/A</v>
      </c>
      <c r="AA2884" s="30" t="e">
        <v>#N/A</v>
      </c>
      <c r="AB2884" t="e">
        <v>#N/A</v>
      </c>
      <c r="AC2884" t="e">
        <v>#N/A</v>
      </c>
      <c r="AD2884" t="e">
        <v>#N/A</v>
      </c>
      <c r="AE2884" t="e">
        <v>#N/A</v>
      </c>
      <c r="AF2884" t="e">
        <v>#N/A</v>
      </c>
    </row>
    <row r="2885" spans="1:32" x14ac:dyDescent="0.25">
      <c r="A2885" t="e">
        <v>#N/A</v>
      </c>
      <c r="B2885" s="33" t="e">
        <v>#N/A</v>
      </c>
      <c r="C2885" t="e">
        <v>#N/A</v>
      </c>
      <c r="D2885" t="e">
        <v>#N/A</v>
      </c>
      <c r="E2885" s="69" t="e">
        <v>#N/A</v>
      </c>
      <c r="F2885" s="3" t="e">
        <v>#N/A</v>
      </c>
      <c r="G2885" s="3" t="e">
        <v>#N/A</v>
      </c>
      <c r="H2885" s="3" t="e">
        <v>#N/A</v>
      </c>
      <c r="I2885" s="80" t="e">
        <v>#N/A</v>
      </c>
      <c r="J2885" s="80" t="e">
        <v>#N/A</v>
      </c>
      <c r="K2885" s="85" t="e">
        <v>#N/A</v>
      </c>
      <c r="L2885" s="9" t="e">
        <v>#N/A</v>
      </c>
      <c r="M2885" s="93" t="e">
        <v>#N/A</v>
      </c>
      <c r="N2885" s="8" t="e">
        <v>#N/A</v>
      </c>
      <c r="O2885" t="e">
        <v>#N/A</v>
      </c>
      <c r="P2885" t="e">
        <v>#N/A</v>
      </c>
      <c r="Q2885" t="e">
        <v>#N/A</v>
      </c>
      <c r="R2885" s="2" t="e">
        <v>#N/A</v>
      </c>
      <c r="S2885" t="e">
        <v>#N/A</v>
      </c>
      <c r="T2885" s="3" t="e">
        <v>#N/A</v>
      </c>
      <c r="U2885" s="3" t="e">
        <v>#N/A</v>
      </c>
      <c r="V2885" t="e">
        <v>#N/A</v>
      </c>
      <c r="W2885" t="e">
        <v>#N/A</v>
      </c>
      <c r="X2885" t="e">
        <v>#N/A</v>
      </c>
      <c r="Y2885" s="3" t="e">
        <v>#N/A</v>
      </c>
      <c r="Z2885" s="8" t="e">
        <v>#N/A</v>
      </c>
      <c r="AA2885" s="30" t="e">
        <v>#N/A</v>
      </c>
      <c r="AB2885" t="e">
        <v>#N/A</v>
      </c>
      <c r="AC2885" t="e">
        <v>#N/A</v>
      </c>
      <c r="AD2885" t="e">
        <v>#N/A</v>
      </c>
      <c r="AE2885" t="e">
        <v>#N/A</v>
      </c>
      <c r="AF2885" t="e">
        <v>#N/A</v>
      </c>
    </row>
    <row r="2886" spans="1:32" x14ac:dyDescent="0.25">
      <c r="A2886" t="e">
        <v>#N/A</v>
      </c>
      <c r="B2886" s="33" t="e">
        <v>#N/A</v>
      </c>
      <c r="C2886" t="e">
        <v>#N/A</v>
      </c>
      <c r="D2886" t="e">
        <v>#N/A</v>
      </c>
      <c r="E2886" s="69" t="e">
        <v>#N/A</v>
      </c>
      <c r="F2886" s="3" t="e">
        <v>#N/A</v>
      </c>
      <c r="G2886" s="3" t="e">
        <v>#N/A</v>
      </c>
      <c r="H2886" s="3" t="e">
        <v>#N/A</v>
      </c>
      <c r="I2886" s="80" t="e">
        <v>#N/A</v>
      </c>
      <c r="J2886" s="80" t="e">
        <v>#N/A</v>
      </c>
      <c r="K2886" s="85" t="e">
        <v>#N/A</v>
      </c>
      <c r="L2886" s="9" t="e">
        <v>#N/A</v>
      </c>
      <c r="M2886" s="93" t="e">
        <v>#N/A</v>
      </c>
      <c r="N2886" s="8" t="e">
        <v>#N/A</v>
      </c>
      <c r="O2886" t="e">
        <v>#N/A</v>
      </c>
      <c r="P2886" t="e">
        <v>#N/A</v>
      </c>
      <c r="Q2886" t="e">
        <v>#N/A</v>
      </c>
      <c r="R2886" s="2" t="e">
        <v>#N/A</v>
      </c>
      <c r="S2886" t="e">
        <v>#N/A</v>
      </c>
      <c r="T2886" s="3" t="e">
        <v>#N/A</v>
      </c>
      <c r="U2886" s="3" t="e">
        <v>#N/A</v>
      </c>
      <c r="V2886" t="e">
        <v>#N/A</v>
      </c>
      <c r="W2886" t="e">
        <v>#N/A</v>
      </c>
      <c r="X2886" t="e">
        <v>#N/A</v>
      </c>
      <c r="Y2886" s="3" t="e">
        <v>#N/A</v>
      </c>
      <c r="Z2886" s="8" t="e">
        <v>#N/A</v>
      </c>
      <c r="AA2886" s="30" t="e">
        <v>#N/A</v>
      </c>
      <c r="AB2886" t="e">
        <v>#N/A</v>
      </c>
      <c r="AC2886" t="e">
        <v>#N/A</v>
      </c>
      <c r="AD2886" t="e">
        <v>#N/A</v>
      </c>
      <c r="AE2886" t="e">
        <v>#N/A</v>
      </c>
      <c r="AF2886" t="e">
        <v>#N/A</v>
      </c>
    </row>
    <row r="2887" spans="1:32" x14ac:dyDescent="0.25">
      <c r="A2887" t="e">
        <v>#N/A</v>
      </c>
      <c r="B2887" s="33" t="e">
        <v>#N/A</v>
      </c>
      <c r="C2887" t="e">
        <v>#N/A</v>
      </c>
      <c r="D2887" t="e">
        <v>#N/A</v>
      </c>
      <c r="E2887" s="69" t="e">
        <v>#N/A</v>
      </c>
      <c r="F2887" s="3" t="e">
        <v>#N/A</v>
      </c>
      <c r="G2887" s="3" t="e">
        <v>#N/A</v>
      </c>
      <c r="H2887" s="3" t="e">
        <v>#N/A</v>
      </c>
      <c r="I2887" s="80" t="e">
        <v>#N/A</v>
      </c>
      <c r="J2887" s="80" t="e">
        <v>#N/A</v>
      </c>
      <c r="K2887" s="85" t="e">
        <v>#N/A</v>
      </c>
      <c r="L2887" s="9" t="e">
        <v>#N/A</v>
      </c>
      <c r="M2887" s="93" t="e">
        <v>#N/A</v>
      </c>
      <c r="N2887" s="8" t="e">
        <v>#N/A</v>
      </c>
      <c r="O2887" t="e">
        <v>#N/A</v>
      </c>
      <c r="P2887" t="e">
        <v>#N/A</v>
      </c>
      <c r="Q2887" t="e">
        <v>#N/A</v>
      </c>
      <c r="R2887" s="2" t="e">
        <v>#N/A</v>
      </c>
      <c r="S2887" t="e">
        <v>#N/A</v>
      </c>
      <c r="T2887" s="3" t="e">
        <v>#N/A</v>
      </c>
      <c r="U2887" s="3" t="e">
        <v>#N/A</v>
      </c>
      <c r="V2887" t="e">
        <v>#N/A</v>
      </c>
      <c r="W2887" t="e">
        <v>#N/A</v>
      </c>
      <c r="X2887" t="e">
        <v>#N/A</v>
      </c>
      <c r="Y2887" s="3" t="e">
        <v>#N/A</v>
      </c>
      <c r="Z2887" s="8" t="e">
        <v>#N/A</v>
      </c>
      <c r="AA2887" s="30" t="e">
        <v>#N/A</v>
      </c>
      <c r="AB2887" t="e">
        <v>#N/A</v>
      </c>
      <c r="AC2887" t="e">
        <v>#N/A</v>
      </c>
      <c r="AD2887" t="e">
        <v>#N/A</v>
      </c>
      <c r="AE2887" t="e">
        <v>#N/A</v>
      </c>
      <c r="AF2887" t="e">
        <v>#N/A</v>
      </c>
    </row>
    <row r="2888" spans="1:32" x14ac:dyDescent="0.25">
      <c r="A2888" t="e">
        <v>#N/A</v>
      </c>
      <c r="B2888" s="33" t="e">
        <v>#N/A</v>
      </c>
      <c r="C2888" t="e">
        <v>#N/A</v>
      </c>
      <c r="D2888" t="e">
        <v>#N/A</v>
      </c>
      <c r="E2888" s="69" t="e">
        <v>#N/A</v>
      </c>
      <c r="F2888" s="3" t="e">
        <v>#N/A</v>
      </c>
      <c r="G2888" s="3" t="e">
        <v>#N/A</v>
      </c>
      <c r="H2888" s="3" t="e">
        <v>#N/A</v>
      </c>
      <c r="I2888" s="80" t="e">
        <v>#N/A</v>
      </c>
      <c r="J2888" s="80" t="e">
        <v>#N/A</v>
      </c>
      <c r="K2888" s="85" t="e">
        <v>#N/A</v>
      </c>
      <c r="L2888" s="9" t="e">
        <v>#N/A</v>
      </c>
      <c r="M2888" s="93" t="e">
        <v>#N/A</v>
      </c>
      <c r="N2888" s="8" t="e">
        <v>#N/A</v>
      </c>
      <c r="O2888" t="e">
        <v>#N/A</v>
      </c>
      <c r="P2888" t="e">
        <v>#N/A</v>
      </c>
      <c r="Q2888" t="e">
        <v>#N/A</v>
      </c>
      <c r="R2888" s="2" t="e">
        <v>#N/A</v>
      </c>
      <c r="S2888" t="e">
        <v>#N/A</v>
      </c>
      <c r="T2888" s="3" t="e">
        <v>#N/A</v>
      </c>
      <c r="U2888" s="3" t="e">
        <v>#N/A</v>
      </c>
      <c r="V2888" t="e">
        <v>#N/A</v>
      </c>
      <c r="W2888" t="e">
        <v>#N/A</v>
      </c>
      <c r="X2888" t="e">
        <v>#N/A</v>
      </c>
      <c r="Y2888" s="3" t="e">
        <v>#N/A</v>
      </c>
      <c r="Z2888" s="8" t="e">
        <v>#N/A</v>
      </c>
      <c r="AA2888" s="30" t="e">
        <v>#N/A</v>
      </c>
      <c r="AB2888" t="e">
        <v>#N/A</v>
      </c>
      <c r="AC2888" t="e">
        <v>#N/A</v>
      </c>
      <c r="AD2888" t="e">
        <v>#N/A</v>
      </c>
      <c r="AE2888" t="e">
        <v>#N/A</v>
      </c>
      <c r="AF2888" t="e">
        <v>#N/A</v>
      </c>
    </row>
    <row r="2889" spans="1:32" x14ac:dyDescent="0.25">
      <c r="A2889" t="e">
        <v>#N/A</v>
      </c>
      <c r="B2889" s="33" t="e">
        <v>#N/A</v>
      </c>
      <c r="C2889" t="e">
        <v>#N/A</v>
      </c>
      <c r="D2889" t="e">
        <v>#N/A</v>
      </c>
      <c r="E2889" s="69" t="e">
        <v>#N/A</v>
      </c>
      <c r="F2889" s="3" t="e">
        <v>#N/A</v>
      </c>
      <c r="G2889" s="3" t="e">
        <v>#N/A</v>
      </c>
      <c r="H2889" s="3" t="e">
        <v>#N/A</v>
      </c>
      <c r="I2889" s="80" t="e">
        <v>#N/A</v>
      </c>
      <c r="J2889" s="80" t="e">
        <v>#N/A</v>
      </c>
      <c r="K2889" s="85" t="e">
        <v>#N/A</v>
      </c>
      <c r="L2889" s="9" t="e">
        <v>#N/A</v>
      </c>
      <c r="M2889" s="93" t="e">
        <v>#N/A</v>
      </c>
      <c r="N2889" s="8" t="e">
        <v>#N/A</v>
      </c>
      <c r="O2889" t="e">
        <v>#N/A</v>
      </c>
      <c r="P2889" t="e">
        <v>#N/A</v>
      </c>
      <c r="Q2889" t="e">
        <v>#N/A</v>
      </c>
      <c r="R2889" s="2" t="e">
        <v>#N/A</v>
      </c>
      <c r="S2889" t="e">
        <v>#N/A</v>
      </c>
      <c r="T2889" s="3" t="e">
        <v>#N/A</v>
      </c>
      <c r="U2889" s="3" t="e">
        <v>#N/A</v>
      </c>
      <c r="V2889" t="e">
        <v>#N/A</v>
      </c>
      <c r="W2889" t="e">
        <v>#N/A</v>
      </c>
      <c r="X2889" t="e">
        <v>#N/A</v>
      </c>
      <c r="Y2889" s="3" t="e">
        <v>#N/A</v>
      </c>
      <c r="Z2889" s="8" t="e">
        <v>#N/A</v>
      </c>
      <c r="AA2889" s="30" t="e">
        <v>#N/A</v>
      </c>
      <c r="AB2889" t="e">
        <v>#N/A</v>
      </c>
      <c r="AC2889" t="e">
        <v>#N/A</v>
      </c>
      <c r="AD2889" t="e">
        <v>#N/A</v>
      </c>
      <c r="AE2889" t="e">
        <v>#N/A</v>
      </c>
      <c r="AF2889" t="e">
        <v>#N/A</v>
      </c>
    </row>
    <row r="2890" spans="1:32" x14ac:dyDescent="0.25">
      <c r="A2890" t="e">
        <v>#N/A</v>
      </c>
      <c r="B2890" s="33" t="e">
        <v>#N/A</v>
      </c>
      <c r="C2890" t="e">
        <v>#N/A</v>
      </c>
      <c r="D2890" t="e">
        <v>#N/A</v>
      </c>
      <c r="E2890" s="69" t="e">
        <v>#N/A</v>
      </c>
      <c r="F2890" s="3" t="e">
        <v>#N/A</v>
      </c>
      <c r="G2890" s="3" t="e">
        <v>#N/A</v>
      </c>
      <c r="H2890" s="3" t="e">
        <v>#N/A</v>
      </c>
      <c r="I2890" s="80" t="e">
        <v>#N/A</v>
      </c>
      <c r="J2890" s="80" t="e">
        <v>#N/A</v>
      </c>
      <c r="K2890" s="85" t="e">
        <v>#N/A</v>
      </c>
      <c r="L2890" s="9" t="e">
        <v>#N/A</v>
      </c>
      <c r="M2890" s="93" t="e">
        <v>#N/A</v>
      </c>
      <c r="N2890" s="8" t="e">
        <v>#N/A</v>
      </c>
      <c r="O2890" t="e">
        <v>#N/A</v>
      </c>
      <c r="P2890" t="e">
        <v>#N/A</v>
      </c>
      <c r="Q2890" t="e">
        <v>#N/A</v>
      </c>
      <c r="R2890" s="2" t="e">
        <v>#N/A</v>
      </c>
      <c r="S2890" t="e">
        <v>#N/A</v>
      </c>
      <c r="T2890" s="3" t="e">
        <v>#N/A</v>
      </c>
      <c r="U2890" s="3" t="e">
        <v>#N/A</v>
      </c>
      <c r="V2890" t="e">
        <v>#N/A</v>
      </c>
      <c r="W2890" t="e">
        <v>#N/A</v>
      </c>
      <c r="X2890" t="e">
        <v>#N/A</v>
      </c>
      <c r="Y2890" s="3" t="e">
        <v>#N/A</v>
      </c>
      <c r="Z2890" s="8" t="e">
        <v>#N/A</v>
      </c>
      <c r="AA2890" s="30" t="e">
        <v>#N/A</v>
      </c>
      <c r="AB2890" t="e">
        <v>#N/A</v>
      </c>
      <c r="AC2890" t="e">
        <v>#N/A</v>
      </c>
      <c r="AD2890" t="e">
        <v>#N/A</v>
      </c>
      <c r="AE2890" t="e">
        <v>#N/A</v>
      </c>
      <c r="AF2890" t="e">
        <v>#N/A</v>
      </c>
    </row>
    <row r="2891" spans="1:32" x14ac:dyDescent="0.25">
      <c r="A2891" t="e">
        <v>#N/A</v>
      </c>
      <c r="B2891" s="33" t="e">
        <v>#N/A</v>
      </c>
      <c r="C2891" t="e">
        <v>#N/A</v>
      </c>
      <c r="D2891" t="e">
        <v>#N/A</v>
      </c>
      <c r="E2891" s="69" t="e">
        <v>#N/A</v>
      </c>
      <c r="F2891" s="3" t="e">
        <v>#N/A</v>
      </c>
      <c r="G2891" s="3" t="e">
        <v>#N/A</v>
      </c>
      <c r="H2891" s="3" t="e">
        <v>#N/A</v>
      </c>
      <c r="I2891" s="80" t="e">
        <v>#N/A</v>
      </c>
      <c r="J2891" s="80" t="e">
        <v>#N/A</v>
      </c>
      <c r="K2891" s="85" t="e">
        <v>#N/A</v>
      </c>
      <c r="L2891" s="9" t="e">
        <v>#N/A</v>
      </c>
      <c r="M2891" s="93" t="e">
        <v>#N/A</v>
      </c>
      <c r="N2891" s="8" t="e">
        <v>#N/A</v>
      </c>
      <c r="O2891" t="e">
        <v>#N/A</v>
      </c>
      <c r="P2891" t="e">
        <v>#N/A</v>
      </c>
      <c r="Q2891" t="e">
        <v>#N/A</v>
      </c>
      <c r="R2891" s="2" t="e">
        <v>#N/A</v>
      </c>
      <c r="S2891" t="e">
        <v>#N/A</v>
      </c>
      <c r="T2891" s="3" t="e">
        <v>#N/A</v>
      </c>
      <c r="U2891" s="3" t="e">
        <v>#N/A</v>
      </c>
      <c r="V2891" t="e">
        <v>#N/A</v>
      </c>
      <c r="W2891" t="e">
        <v>#N/A</v>
      </c>
      <c r="X2891" t="e">
        <v>#N/A</v>
      </c>
      <c r="Y2891" s="3" t="e">
        <v>#N/A</v>
      </c>
      <c r="Z2891" s="8" t="e">
        <v>#N/A</v>
      </c>
      <c r="AA2891" s="30" t="e">
        <v>#N/A</v>
      </c>
      <c r="AB2891" t="e">
        <v>#N/A</v>
      </c>
      <c r="AC2891" t="e">
        <v>#N/A</v>
      </c>
      <c r="AD2891" t="e">
        <v>#N/A</v>
      </c>
      <c r="AE2891" t="e">
        <v>#N/A</v>
      </c>
      <c r="AF2891" t="e">
        <v>#N/A</v>
      </c>
    </row>
    <row r="2892" spans="1:32" x14ac:dyDescent="0.25">
      <c r="A2892" t="e">
        <v>#N/A</v>
      </c>
      <c r="B2892" s="33" t="e">
        <v>#N/A</v>
      </c>
      <c r="C2892" t="e">
        <v>#N/A</v>
      </c>
      <c r="D2892" t="e">
        <v>#N/A</v>
      </c>
      <c r="E2892" s="69" t="e">
        <v>#N/A</v>
      </c>
      <c r="F2892" s="3" t="e">
        <v>#N/A</v>
      </c>
      <c r="G2892" s="3" t="e">
        <v>#N/A</v>
      </c>
      <c r="H2892" s="3" t="e">
        <v>#N/A</v>
      </c>
      <c r="I2892" s="80" t="e">
        <v>#N/A</v>
      </c>
      <c r="J2892" s="80" t="e">
        <v>#N/A</v>
      </c>
      <c r="K2892" s="85" t="e">
        <v>#N/A</v>
      </c>
      <c r="L2892" s="9" t="e">
        <v>#N/A</v>
      </c>
      <c r="M2892" s="93" t="e">
        <v>#N/A</v>
      </c>
      <c r="N2892" s="8" t="e">
        <v>#N/A</v>
      </c>
      <c r="O2892" t="e">
        <v>#N/A</v>
      </c>
      <c r="P2892" t="e">
        <v>#N/A</v>
      </c>
      <c r="Q2892" t="e">
        <v>#N/A</v>
      </c>
      <c r="R2892" s="2" t="e">
        <v>#N/A</v>
      </c>
      <c r="S2892" t="e">
        <v>#N/A</v>
      </c>
      <c r="T2892" s="3" t="e">
        <v>#N/A</v>
      </c>
      <c r="U2892" s="3" t="e">
        <v>#N/A</v>
      </c>
      <c r="V2892" t="e">
        <v>#N/A</v>
      </c>
      <c r="W2892" t="e">
        <v>#N/A</v>
      </c>
      <c r="X2892" t="e">
        <v>#N/A</v>
      </c>
      <c r="Y2892" s="3" t="e">
        <v>#N/A</v>
      </c>
      <c r="Z2892" s="8" t="e">
        <v>#N/A</v>
      </c>
      <c r="AA2892" s="30" t="e">
        <v>#N/A</v>
      </c>
      <c r="AB2892" t="e">
        <v>#N/A</v>
      </c>
      <c r="AC2892" t="e">
        <v>#N/A</v>
      </c>
      <c r="AD2892" t="e">
        <v>#N/A</v>
      </c>
      <c r="AE2892" t="e">
        <v>#N/A</v>
      </c>
      <c r="AF2892" t="e">
        <v>#N/A</v>
      </c>
    </row>
    <row r="2893" spans="1:32" x14ac:dyDescent="0.25">
      <c r="A2893" t="e">
        <v>#N/A</v>
      </c>
      <c r="B2893" s="33" t="e">
        <v>#N/A</v>
      </c>
      <c r="C2893" t="e">
        <v>#N/A</v>
      </c>
      <c r="D2893" t="e">
        <v>#N/A</v>
      </c>
      <c r="E2893" s="69" t="e">
        <v>#N/A</v>
      </c>
      <c r="F2893" s="3" t="e">
        <v>#N/A</v>
      </c>
      <c r="G2893" s="3" t="e">
        <v>#N/A</v>
      </c>
      <c r="H2893" s="3" t="e">
        <v>#N/A</v>
      </c>
      <c r="I2893" s="80" t="e">
        <v>#N/A</v>
      </c>
      <c r="J2893" s="80" t="e">
        <v>#N/A</v>
      </c>
      <c r="K2893" s="85" t="e">
        <v>#N/A</v>
      </c>
      <c r="L2893" s="9" t="e">
        <v>#N/A</v>
      </c>
      <c r="M2893" s="93" t="e">
        <v>#N/A</v>
      </c>
      <c r="N2893" s="8" t="e">
        <v>#N/A</v>
      </c>
      <c r="O2893" t="e">
        <v>#N/A</v>
      </c>
      <c r="P2893" t="e">
        <v>#N/A</v>
      </c>
      <c r="Q2893" t="e">
        <v>#N/A</v>
      </c>
      <c r="R2893" s="2" t="e">
        <v>#N/A</v>
      </c>
      <c r="S2893" t="e">
        <v>#N/A</v>
      </c>
      <c r="T2893" s="3" t="e">
        <v>#N/A</v>
      </c>
      <c r="U2893" s="3" t="e">
        <v>#N/A</v>
      </c>
      <c r="V2893" t="e">
        <v>#N/A</v>
      </c>
      <c r="W2893" t="e">
        <v>#N/A</v>
      </c>
      <c r="X2893" t="e">
        <v>#N/A</v>
      </c>
      <c r="Y2893" s="3" t="e">
        <v>#N/A</v>
      </c>
      <c r="Z2893" s="8" t="e">
        <v>#N/A</v>
      </c>
      <c r="AA2893" s="30" t="e">
        <v>#N/A</v>
      </c>
      <c r="AB2893" t="e">
        <v>#N/A</v>
      </c>
      <c r="AC2893" t="e">
        <v>#N/A</v>
      </c>
      <c r="AD2893" t="e">
        <v>#N/A</v>
      </c>
      <c r="AE2893" t="e">
        <v>#N/A</v>
      </c>
      <c r="AF2893" t="e">
        <v>#N/A</v>
      </c>
    </row>
    <row r="2894" spans="1:32" x14ac:dyDescent="0.25">
      <c r="A2894" t="e">
        <v>#N/A</v>
      </c>
      <c r="B2894" s="33" t="e">
        <v>#N/A</v>
      </c>
      <c r="C2894" t="e">
        <v>#N/A</v>
      </c>
      <c r="D2894" t="e">
        <v>#N/A</v>
      </c>
      <c r="E2894" s="69" t="e">
        <v>#N/A</v>
      </c>
      <c r="F2894" s="3" t="e">
        <v>#N/A</v>
      </c>
      <c r="G2894" s="3" t="e">
        <v>#N/A</v>
      </c>
      <c r="H2894" s="3" t="e">
        <v>#N/A</v>
      </c>
      <c r="I2894" s="80" t="e">
        <v>#N/A</v>
      </c>
      <c r="J2894" s="80" t="e">
        <v>#N/A</v>
      </c>
      <c r="K2894" s="85" t="e">
        <v>#N/A</v>
      </c>
      <c r="L2894" s="9" t="e">
        <v>#N/A</v>
      </c>
      <c r="M2894" s="93" t="e">
        <v>#N/A</v>
      </c>
      <c r="N2894" s="8" t="e">
        <v>#N/A</v>
      </c>
      <c r="O2894" t="e">
        <v>#N/A</v>
      </c>
      <c r="P2894" t="e">
        <v>#N/A</v>
      </c>
      <c r="Q2894" t="e">
        <v>#N/A</v>
      </c>
      <c r="R2894" s="2" t="e">
        <v>#N/A</v>
      </c>
      <c r="S2894" t="e">
        <v>#N/A</v>
      </c>
      <c r="T2894" s="3" t="e">
        <v>#N/A</v>
      </c>
      <c r="U2894" s="3" t="e">
        <v>#N/A</v>
      </c>
      <c r="V2894" t="e">
        <v>#N/A</v>
      </c>
      <c r="W2894" t="e">
        <v>#N/A</v>
      </c>
      <c r="X2894" t="e">
        <v>#N/A</v>
      </c>
      <c r="Y2894" s="3" t="e">
        <v>#N/A</v>
      </c>
      <c r="Z2894" s="8" t="e">
        <v>#N/A</v>
      </c>
      <c r="AA2894" s="30" t="e">
        <v>#N/A</v>
      </c>
      <c r="AB2894" t="e">
        <v>#N/A</v>
      </c>
      <c r="AC2894" t="e">
        <v>#N/A</v>
      </c>
      <c r="AD2894" t="e">
        <v>#N/A</v>
      </c>
      <c r="AE2894" t="e">
        <v>#N/A</v>
      </c>
      <c r="AF2894" t="e">
        <v>#N/A</v>
      </c>
    </row>
    <row r="2895" spans="1:32" x14ac:dyDescent="0.25">
      <c r="A2895" t="e">
        <v>#N/A</v>
      </c>
      <c r="B2895" s="33" t="e">
        <v>#N/A</v>
      </c>
      <c r="C2895" t="e">
        <v>#N/A</v>
      </c>
      <c r="D2895" t="e">
        <v>#N/A</v>
      </c>
      <c r="E2895" s="69" t="e">
        <v>#N/A</v>
      </c>
      <c r="F2895" s="3" t="e">
        <v>#N/A</v>
      </c>
      <c r="G2895" s="3" t="e">
        <v>#N/A</v>
      </c>
      <c r="H2895" s="3" t="e">
        <v>#N/A</v>
      </c>
      <c r="I2895" s="80" t="e">
        <v>#N/A</v>
      </c>
      <c r="J2895" s="80" t="e">
        <v>#N/A</v>
      </c>
      <c r="K2895" s="85" t="e">
        <v>#N/A</v>
      </c>
      <c r="L2895" s="9" t="e">
        <v>#N/A</v>
      </c>
      <c r="M2895" s="93" t="e">
        <v>#N/A</v>
      </c>
      <c r="N2895" s="8" t="e">
        <v>#N/A</v>
      </c>
      <c r="O2895" t="e">
        <v>#N/A</v>
      </c>
      <c r="P2895" t="e">
        <v>#N/A</v>
      </c>
      <c r="Q2895" t="e">
        <v>#N/A</v>
      </c>
      <c r="R2895" s="2" t="e">
        <v>#N/A</v>
      </c>
      <c r="S2895" t="e">
        <v>#N/A</v>
      </c>
      <c r="T2895" s="3" t="e">
        <v>#N/A</v>
      </c>
      <c r="U2895" s="3" t="e">
        <v>#N/A</v>
      </c>
      <c r="V2895" t="e">
        <v>#N/A</v>
      </c>
      <c r="W2895" t="e">
        <v>#N/A</v>
      </c>
      <c r="X2895" t="e">
        <v>#N/A</v>
      </c>
      <c r="Y2895" s="3" t="e">
        <v>#N/A</v>
      </c>
      <c r="Z2895" s="8" t="e">
        <v>#N/A</v>
      </c>
      <c r="AA2895" s="30" t="e">
        <v>#N/A</v>
      </c>
      <c r="AB2895" t="e">
        <v>#N/A</v>
      </c>
      <c r="AC2895" t="e">
        <v>#N/A</v>
      </c>
      <c r="AD2895" t="e">
        <v>#N/A</v>
      </c>
      <c r="AE2895" t="e">
        <v>#N/A</v>
      </c>
      <c r="AF2895" t="e">
        <v>#N/A</v>
      </c>
    </row>
    <row r="2896" spans="1:32" x14ac:dyDescent="0.25">
      <c r="A2896" t="e">
        <v>#N/A</v>
      </c>
      <c r="B2896" s="33" t="e">
        <v>#N/A</v>
      </c>
      <c r="C2896" t="e">
        <v>#N/A</v>
      </c>
      <c r="D2896" t="e">
        <v>#N/A</v>
      </c>
      <c r="E2896" s="69" t="e">
        <v>#N/A</v>
      </c>
      <c r="F2896" s="3" t="e">
        <v>#N/A</v>
      </c>
      <c r="G2896" s="3" t="e">
        <v>#N/A</v>
      </c>
      <c r="H2896" s="3" t="e">
        <v>#N/A</v>
      </c>
      <c r="I2896" s="80" t="e">
        <v>#N/A</v>
      </c>
      <c r="J2896" s="80" t="e">
        <v>#N/A</v>
      </c>
      <c r="K2896" s="85" t="e">
        <v>#N/A</v>
      </c>
      <c r="L2896" s="9" t="e">
        <v>#N/A</v>
      </c>
      <c r="M2896" s="93" t="e">
        <v>#N/A</v>
      </c>
      <c r="N2896" s="8" t="e">
        <v>#N/A</v>
      </c>
      <c r="O2896" t="e">
        <v>#N/A</v>
      </c>
      <c r="P2896" t="e">
        <v>#N/A</v>
      </c>
      <c r="Q2896" t="e">
        <v>#N/A</v>
      </c>
      <c r="R2896" s="2" t="e">
        <v>#N/A</v>
      </c>
      <c r="S2896" t="e">
        <v>#N/A</v>
      </c>
      <c r="T2896" s="3" t="e">
        <v>#N/A</v>
      </c>
      <c r="U2896" s="3" t="e">
        <v>#N/A</v>
      </c>
      <c r="V2896" t="e">
        <v>#N/A</v>
      </c>
      <c r="W2896" t="e">
        <v>#N/A</v>
      </c>
      <c r="X2896" t="e">
        <v>#N/A</v>
      </c>
      <c r="Y2896" s="3" t="e">
        <v>#N/A</v>
      </c>
      <c r="Z2896" s="8" t="e">
        <v>#N/A</v>
      </c>
      <c r="AA2896" s="30" t="e">
        <v>#N/A</v>
      </c>
      <c r="AB2896" t="e">
        <v>#N/A</v>
      </c>
      <c r="AC2896" t="e">
        <v>#N/A</v>
      </c>
      <c r="AD2896" t="e">
        <v>#N/A</v>
      </c>
      <c r="AE2896" t="e">
        <v>#N/A</v>
      </c>
      <c r="AF2896" t="e">
        <v>#N/A</v>
      </c>
    </row>
    <row r="2897" spans="1:32" x14ac:dyDescent="0.25">
      <c r="A2897" t="e">
        <v>#N/A</v>
      </c>
      <c r="B2897" s="33" t="e">
        <v>#N/A</v>
      </c>
      <c r="C2897" t="e">
        <v>#N/A</v>
      </c>
      <c r="D2897" t="e">
        <v>#N/A</v>
      </c>
      <c r="E2897" s="69" t="e">
        <v>#N/A</v>
      </c>
      <c r="F2897" s="3" t="e">
        <v>#N/A</v>
      </c>
      <c r="G2897" s="3" t="e">
        <v>#N/A</v>
      </c>
      <c r="H2897" s="3" t="e">
        <v>#N/A</v>
      </c>
      <c r="I2897" s="80" t="e">
        <v>#N/A</v>
      </c>
      <c r="J2897" s="80" t="e">
        <v>#N/A</v>
      </c>
      <c r="K2897" s="85" t="e">
        <v>#N/A</v>
      </c>
      <c r="L2897" s="9" t="e">
        <v>#N/A</v>
      </c>
      <c r="M2897" s="93" t="e">
        <v>#N/A</v>
      </c>
      <c r="N2897" s="8" t="e">
        <v>#N/A</v>
      </c>
      <c r="O2897" t="e">
        <v>#N/A</v>
      </c>
      <c r="P2897" t="e">
        <v>#N/A</v>
      </c>
      <c r="Q2897" t="e">
        <v>#N/A</v>
      </c>
      <c r="R2897" s="2" t="e">
        <v>#N/A</v>
      </c>
      <c r="S2897" t="e">
        <v>#N/A</v>
      </c>
      <c r="T2897" s="3" t="e">
        <v>#N/A</v>
      </c>
      <c r="U2897" s="3" t="e">
        <v>#N/A</v>
      </c>
      <c r="V2897" t="e">
        <v>#N/A</v>
      </c>
      <c r="W2897" t="e">
        <v>#N/A</v>
      </c>
      <c r="X2897" t="e">
        <v>#N/A</v>
      </c>
      <c r="Y2897" s="3" t="e">
        <v>#N/A</v>
      </c>
      <c r="Z2897" s="8" t="e">
        <v>#N/A</v>
      </c>
      <c r="AA2897" s="30" t="e">
        <v>#N/A</v>
      </c>
      <c r="AB2897" t="e">
        <v>#N/A</v>
      </c>
      <c r="AC2897" t="e">
        <v>#N/A</v>
      </c>
      <c r="AD2897" t="e">
        <v>#N/A</v>
      </c>
      <c r="AE2897" t="e">
        <v>#N/A</v>
      </c>
      <c r="AF2897" t="e">
        <v>#N/A</v>
      </c>
    </row>
    <row r="2898" spans="1:32" x14ac:dyDescent="0.25">
      <c r="A2898" t="e">
        <v>#N/A</v>
      </c>
      <c r="B2898" s="33" t="e">
        <v>#N/A</v>
      </c>
      <c r="C2898" t="e">
        <v>#N/A</v>
      </c>
      <c r="D2898" t="e">
        <v>#N/A</v>
      </c>
      <c r="E2898" s="69" t="e">
        <v>#N/A</v>
      </c>
      <c r="F2898" s="3" t="e">
        <v>#N/A</v>
      </c>
      <c r="G2898" s="3" t="e">
        <v>#N/A</v>
      </c>
      <c r="H2898" s="3" t="e">
        <v>#N/A</v>
      </c>
      <c r="I2898" s="80" t="e">
        <v>#N/A</v>
      </c>
      <c r="J2898" s="80" t="e">
        <v>#N/A</v>
      </c>
      <c r="K2898" s="85" t="e">
        <v>#N/A</v>
      </c>
      <c r="L2898" s="9" t="e">
        <v>#N/A</v>
      </c>
      <c r="M2898" s="93" t="e">
        <v>#N/A</v>
      </c>
      <c r="N2898" s="8" t="e">
        <v>#N/A</v>
      </c>
      <c r="O2898" t="e">
        <v>#N/A</v>
      </c>
      <c r="P2898" t="e">
        <v>#N/A</v>
      </c>
      <c r="Q2898" t="e">
        <v>#N/A</v>
      </c>
      <c r="R2898" s="2" t="e">
        <v>#N/A</v>
      </c>
      <c r="S2898" t="e">
        <v>#N/A</v>
      </c>
      <c r="T2898" s="3" t="e">
        <v>#N/A</v>
      </c>
      <c r="U2898" s="3" t="e">
        <v>#N/A</v>
      </c>
      <c r="V2898" t="e">
        <v>#N/A</v>
      </c>
      <c r="W2898" t="e">
        <v>#N/A</v>
      </c>
      <c r="X2898" t="e">
        <v>#N/A</v>
      </c>
      <c r="Y2898" s="3" t="e">
        <v>#N/A</v>
      </c>
      <c r="Z2898" s="8" t="e">
        <v>#N/A</v>
      </c>
      <c r="AA2898" s="30" t="e">
        <v>#N/A</v>
      </c>
      <c r="AB2898" t="e">
        <v>#N/A</v>
      </c>
      <c r="AC2898" t="e">
        <v>#N/A</v>
      </c>
      <c r="AD2898" t="e">
        <v>#N/A</v>
      </c>
      <c r="AE2898" t="e">
        <v>#N/A</v>
      </c>
      <c r="AF2898" t="e">
        <v>#N/A</v>
      </c>
    </row>
    <row r="2899" spans="1:32" x14ac:dyDescent="0.25">
      <c r="A2899" t="e">
        <v>#N/A</v>
      </c>
      <c r="B2899" s="33" t="e">
        <v>#N/A</v>
      </c>
      <c r="C2899" t="e">
        <v>#N/A</v>
      </c>
      <c r="D2899" t="e">
        <v>#N/A</v>
      </c>
      <c r="E2899" s="69" t="e">
        <v>#N/A</v>
      </c>
      <c r="F2899" s="3" t="e">
        <v>#N/A</v>
      </c>
      <c r="G2899" s="3" t="e">
        <v>#N/A</v>
      </c>
      <c r="H2899" s="3" t="e">
        <v>#N/A</v>
      </c>
      <c r="I2899" s="80" t="e">
        <v>#N/A</v>
      </c>
      <c r="J2899" s="80" t="e">
        <v>#N/A</v>
      </c>
      <c r="K2899" s="85" t="e">
        <v>#N/A</v>
      </c>
      <c r="L2899" s="9" t="e">
        <v>#N/A</v>
      </c>
      <c r="M2899" s="93" t="e">
        <v>#N/A</v>
      </c>
      <c r="N2899" s="8" t="e">
        <v>#N/A</v>
      </c>
      <c r="O2899" t="e">
        <v>#N/A</v>
      </c>
      <c r="P2899" t="e">
        <v>#N/A</v>
      </c>
      <c r="Q2899" t="e">
        <v>#N/A</v>
      </c>
      <c r="R2899" s="2" t="e">
        <v>#N/A</v>
      </c>
      <c r="S2899" t="e">
        <v>#N/A</v>
      </c>
      <c r="T2899" s="3" t="e">
        <v>#N/A</v>
      </c>
      <c r="U2899" s="3" t="e">
        <v>#N/A</v>
      </c>
      <c r="V2899" t="e">
        <v>#N/A</v>
      </c>
      <c r="W2899" t="e">
        <v>#N/A</v>
      </c>
      <c r="X2899" t="e">
        <v>#N/A</v>
      </c>
      <c r="Y2899" s="3" t="e">
        <v>#N/A</v>
      </c>
      <c r="Z2899" s="8" t="e">
        <v>#N/A</v>
      </c>
      <c r="AA2899" s="30" t="e">
        <v>#N/A</v>
      </c>
      <c r="AB2899" t="e">
        <v>#N/A</v>
      </c>
      <c r="AC2899" t="e">
        <v>#N/A</v>
      </c>
      <c r="AD2899" t="e">
        <v>#N/A</v>
      </c>
      <c r="AE2899" t="e">
        <v>#N/A</v>
      </c>
      <c r="AF2899" t="e">
        <v>#N/A</v>
      </c>
    </row>
    <row r="2900" spans="1:32" x14ac:dyDescent="0.25">
      <c r="A2900" t="e">
        <v>#N/A</v>
      </c>
      <c r="B2900" s="33" t="e">
        <v>#N/A</v>
      </c>
      <c r="C2900" t="e">
        <v>#N/A</v>
      </c>
      <c r="D2900" t="e">
        <v>#N/A</v>
      </c>
      <c r="E2900" s="69" t="e">
        <v>#N/A</v>
      </c>
      <c r="F2900" s="3" t="e">
        <v>#N/A</v>
      </c>
      <c r="G2900" s="3" t="e">
        <v>#N/A</v>
      </c>
      <c r="H2900" s="3" t="e">
        <v>#N/A</v>
      </c>
      <c r="I2900" s="80" t="e">
        <v>#N/A</v>
      </c>
      <c r="J2900" s="80" t="e">
        <v>#N/A</v>
      </c>
      <c r="K2900" s="85" t="e">
        <v>#N/A</v>
      </c>
      <c r="L2900" s="9" t="e">
        <v>#N/A</v>
      </c>
      <c r="M2900" s="93" t="e">
        <v>#N/A</v>
      </c>
      <c r="N2900" s="8" t="e">
        <v>#N/A</v>
      </c>
      <c r="O2900" t="e">
        <v>#N/A</v>
      </c>
      <c r="P2900" t="e">
        <v>#N/A</v>
      </c>
      <c r="Q2900" t="e">
        <v>#N/A</v>
      </c>
      <c r="R2900" s="2" t="e">
        <v>#N/A</v>
      </c>
      <c r="S2900" t="e">
        <v>#N/A</v>
      </c>
      <c r="T2900" s="3" t="e">
        <v>#N/A</v>
      </c>
      <c r="U2900" s="3" t="e">
        <v>#N/A</v>
      </c>
      <c r="V2900" t="e">
        <v>#N/A</v>
      </c>
      <c r="W2900" t="e">
        <v>#N/A</v>
      </c>
      <c r="X2900" t="e">
        <v>#N/A</v>
      </c>
      <c r="Y2900" s="3" t="e">
        <v>#N/A</v>
      </c>
      <c r="Z2900" s="8" t="e">
        <v>#N/A</v>
      </c>
      <c r="AA2900" s="30" t="e">
        <v>#N/A</v>
      </c>
      <c r="AB2900" t="e">
        <v>#N/A</v>
      </c>
      <c r="AC2900" t="e">
        <v>#N/A</v>
      </c>
      <c r="AD2900" t="e">
        <v>#N/A</v>
      </c>
      <c r="AE2900" t="e">
        <v>#N/A</v>
      </c>
      <c r="AF2900" t="e">
        <v>#N/A</v>
      </c>
    </row>
    <row r="2901" spans="1:32" x14ac:dyDescent="0.25">
      <c r="A2901" t="e">
        <v>#N/A</v>
      </c>
      <c r="B2901" s="33" t="e">
        <v>#N/A</v>
      </c>
      <c r="C2901" t="e">
        <v>#N/A</v>
      </c>
      <c r="D2901" t="e">
        <v>#N/A</v>
      </c>
      <c r="E2901" s="69" t="e">
        <v>#N/A</v>
      </c>
      <c r="F2901" s="3" t="e">
        <v>#N/A</v>
      </c>
      <c r="G2901" s="3" t="e">
        <v>#N/A</v>
      </c>
      <c r="H2901" s="3" t="e">
        <v>#N/A</v>
      </c>
      <c r="I2901" s="80" t="e">
        <v>#N/A</v>
      </c>
      <c r="J2901" s="80" t="e">
        <v>#N/A</v>
      </c>
      <c r="K2901" s="85" t="e">
        <v>#N/A</v>
      </c>
      <c r="L2901" s="9" t="e">
        <v>#N/A</v>
      </c>
      <c r="M2901" s="93" t="e">
        <v>#N/A</v>
      </c>
      <c r="N2901" s="8" t="e">
        <v>#N/A</v>
      </c>
      <c r="O2901" t="e">
        <v>#N/A</v>
      </c>
      <c r="P2901" t="e">
        <v>#N/A</v>
      </c>
      <c r="Q2901" t="e">
        <v>#N/A</v>
      </c>
      <c r="R2901" s="2" t="e">
        <v>#N/A</v>
      </c>
      <c r="S2901" t="e">
        <v>#N/A</v>
      </c>
      <c r="T2901" s="3" t="e">
        <v>#N/A</v>
      </c>
      <c r="U2901" s="3" t="e">
        <v>#N/A</v>
      </c>
      <c r="V2901" t="e">
        <v>#N/A</v>
      </c>
      <c r="W2901" t="e">
        <v>#N/A</v>
      </c>
      <c r="X2901" t="e">
        <v>#N/A</v>
      </c>
      <c r="Y2901" s="3" t="e">
        <v>#N/A</v>
      </c>
      <c r="Z2901" s="8" t="e">
        <v>#N/A</v>
      </c>
      <c r="AA2901" s="30" t="e">
        <v>#N/A</v>
      </c>
      <c r="AB2901" t="e">
        <v>#N/A</v>
      </c>
      <c r="AC2901" t="e">
        <v>#N/A</v>
      </c>
      <c r="AD2901" t="e">
        <v>#N/A</v>
      </c>
      <c r="AE2901" t="e">
        <v>#N/A</v>
      </c>
      <c r="AF2901" t="e">
        <v>#N/A</v>
      </c>
    </row>
    <row r="2902" spans="1:32" x14ac:dyDescent="0.25">
      <c r="A2902" t="e">
        <v>#N/A</v>
      </c>
      <c r="B2902" s="33" t="e">
        <v>#N/A</v>
      </c>
      <c r="C2902" t="e">
        <v>#N/A</v>
      </c>
      <c r="D2902" t="e">
        <v>#N/A</v>
      </c>
      <c r="E2902" s="69" t="e">
        <v>#N/A</v>
      </c>
      <c r="F2902" s="3" t="e">
        <v>#N/A</v>
      </c>
      <c r="G2902" s="3" t="e">
        <v>#N/A</v>
      </c>
      <c r="H2902" s="3" t="e">
        <v>#N/A</v>
      </c>
      <c r="I2902" s="80" t="e">
        <v>#N/A</v>
      </c>
      <c r="J2902" s="80" t="e">
        <v>#N/A</v>
      </c>
      <c r="K2902" s="85" t="e">
        <v>#N/A</v>
      </c>
      <c r="L2902" s="9" t="e">
        <v>#N/A</v>
      </c>
      <c r="M2902" s="93" t="e">
        <v>#N/A</v>
      </c>
      <c r="N2902" s="8" t="e">
        <v>#N/A</v>
      </c>
      <c r="O2902" t="e">
        <v>#N/A</v>
      </c>
      <c r="P2902" t="e">
        <v>#N/A</v>
      </c>
      <c r="Q2902" t="e">
        <v>#N/A</v>
      </c>
      <c r="R2902" s="2" t="e">
        <v>#N/A</v>
      </c>
      <c r="S2902" t="e">
        <v>#N/A</v>
      </c>
      <c r="T2902" s="3" t="e">
        <v>#N/A</v>
      </c>
      <c r="U2902" s="3" t="e">
        <v>#N/A</v>
      </c>
      <c r="V2902" t="e">
        <v>#N/A</v>
      </c>
      <c r="W2902" t="e">
        <v>#N/A</v>
      </c>
      <c r="X2902" t="e">
        <v>#N/A</v>
      </c>
      <c r="Y2902" s="3" t="e">
        <v>#N/A</v>
      </c>
      <c r="Z2902" s="8" t="e">
        <v>#N/A</v>
      </c>
      <c r="AA2902" s="30" t="e">
        <v>#N/A</v>
      </c>
      <c r="AB2902" t="e">
        <v>#N/A</v>
      </c>
      <c r="AC2902" t="e">
        <v>#N/A</v>
      </c>
      <c r="AD2902" t="e">
        <v>#N/A</v>
      </c>
      <c r="AE2902" t="e">
        <v>#N/A</v>
      </c>
      <c r="AF2902" t="e">
        <v>#N/A</v>
      </c>
    </row>
    <row r="2903" spans="1:32" x14ac:dyDescent="0.25">
      <c r="A2903" t="e">
        <v>#N/A</v>
      </c>
      <c r="B2903" s="33" t="e">
        <v>#N/A</v>
      </c>
      <c r="C2903" t="e">
        <v>#N/A</v>
      </c>
      <c r="D2903" t="e">
        <v>#N/A</v>
      </c>
      <c r="E2903" s="69" t="e">
        <v>#N/A</v>
      </c>
      <c r="F2903" s="3" t="e">
        <v>#N/A</v>
      </c>
      <c r="G2903" s="3" t="e">
        <v>#N/A</v>
      </c>
      <c r="H2903" s="3" t="e">
        <v>#N/A</v>
      </c>
      <c r="I2903" s="80" t="e">
        <v>#N/A</v>
      </c>
      <c r="J2903" s="80" t="e">
        <v>#N/A</v>
      </c>
      <c r="K2903" s="85" t="e">
        <v>#N/A</v>
      </c>
      <c r="L2903" s="9" t="e">
        <v>#N/A</v>
      </c>
      <c r="M2903" s="93" t="e">
        <v>#N/A</v>
      </c>
      <c r="N2903" s="8" t="e">
        <v>#N/A</v>
      </c>
      <c r="O2903" t="e">
        <v>#N/A</v>
      </c>
      <c r="P2903" t="e">
        <v>#N/A</v>
      </c>
      <c r="Q2903" t="e">
        <v>#N/A</v>
      </c>
      <c r="R2903" s="2" t="e">
        <v>#N/A</v>
      </c>
      <c r="S2903" t="e">
        <v>#N/A</v>
      </c>
      <c r="T2903" s="3" t="e">
        <v>#N/A</v>
      </c>
      <c r="U2903" s="3" t="e">
        <v>#N/A</v>
      </c>
      <c r="V2903" t="e">
        <v>#N/A</v>
      </c>
      <c r="W2903" t="e">
        <v>#N/A</v>
      </c>
      <c r="X2903" t="e">
        <v>#N/A</v>
      </c>
      <c r="Y2903" s="3" t="e">
        <v>#N/A</v>
      </c>
      <c r="Z2903" s="8" t="e">
        <v>#N/A</v>
      </c>
      <c r="AA2903" s="30" t="e">
        <v>#N/A</v>
      </c>
      <c r="AB2903" t="e">
        <v>#N/A</v>
      </c>
      <c r="AC2903" t="e">
        <v>#N/A</v>
      </c>
      <c r="AD2903" t="e">
        <v>#N/A</v>
      </c>
      <c r="AE2903" t="e">
        <v>#N/A</v>
      </c>
      <c r="AF2903" t="e">
        <v>#N/A</v>
      </c>
    </row>
    <row r="2904" spans="1:32" x14ac:dyDescent="0.25">
      <c r="A2904" t="e">
        <v>#N/A</v>
      </c>
      <c r="B2904" s="33" t="e">
        <v>#N/A</v>
      </c>
      <c r="C2904" t="e">
        <v>#N/A</v>
      </c>
      <c r="D2904" t="e">
        <v>#N/A</v>
      </c>
      <c r="E2904" s="69" t="e">
        <v>#N/A</v>
      </c>
      <c r="F2904" s="3" t="e">
        <v>#N/A</v>
      </c>
      <c r="G2904" s="3" t="e">
        <v>#N/A</v>
      </c>
      <c r="H2904" s="3" t="e">
        <v>#N/A</v>
      </c>
      <c r="I2904" s="80" t="e">
        <v>#N/A</v>
      </c>
      <c r="J2904" s="80" t="e">
        <v>#N/A</v>
      </c>
      <c r="K2904" s="85" t="e">
        <v>#N/A</v>
      </c>
      <c r="L2904" s="9" t="e">
        <v>#N/A</v>
      </c>
      <c r="M2904" s="93" t="e">
        <v>#N/A</v>
      </c>
      <c r="N2904" s="8" t="e">
        <v>#N/A</v>
      </c>
      <c r="O2904" t="e">
        <v>#N/A</v>
      </c>
      <c r="P2904" t="e">
        <v>#N/A</v>
      </c>
      <c r="Q2904" t="e">
        <v>#N/A</v>
      </c>
      <c r="R2904" s="2" t="e">
        <v>#N/A</v>
      </c>
      <c r="S2904" t="e">
        <v>#N/A</v>
      </c>
      <c r="T2904" s="3" t="e">
        <v>#N/A</v>
      </c>
      <c r="U2904" s="3" t="e">
        <v>#N/A</v>
      </c>
      <c r="V2904" t="e">
        <v>#N/A</v>
      </c>
      <c r="W2904" t="e">
        <v>#N/A</v>
      </c>
      <c r="X2904" t="e">
        <v>#N/A</v>
      </c>
      <c r="Y2904" s="3" t="e">
        <v>#N/A</v>
      </c>
      <c r="Z2904" s="8" t="e">
        <v>#N/A</v>
      </c>
      <c r="AA2904" s="30" t="e">
        <v>#N/A</v>
      </c>
      <c r="AB2904" t="e">
        <v>#N/A</v>
      </c>
      <c r="AC2904" t="e">
        <v>#N/A</v>
      </c>
      <c r="AD2904" t="e">
        <v>#N/A</v>
      </c>
      <c r="AE2904" t="e">
        <v>#N/A</v>
      </c>
      <c r="AF2904" t="e">
        <v>#N/A</v>
      </c>
    </row>
    <row r="2905" spans="1:32" x14ac:dyDescent="0.25">
      <c r="A2905" t="e">
        <v>#N/A</v>
      </c>
      <c r="B2905" s="33" t="e">
        <v>#N/A</v>
      </c>
      <c r="C2905" t="e">
        <v>#N/A</v>
      </c>
      <c r="D2905" t="e">
        <v>#N/A</v>
      </c>
      <c r="E2905" s="69" t="e">
        <v>#N/A</v>
      </c>
      <c r="F2905" s="3" t="e">
        <v>#N/A</v>
      </c>
      <c r="G2905" s="3" t="e">
        <v>#N/A</v>
      </c>
      <c r="H2905" s="3" t="e">
        <v>#N/A</v>
      </c>
      <c r="I2905" s="80" t="e">
        <v>#N/A</v>
      </c>
      <c r="J2905" s="80" t="e">
        <v>#N/A</v>
      </c>
      <c r="K2905" s="85" t="e">
        <v>#N/A</v>
      </c>
      <c r="L2905" s="9" t="e">
        <v>#N/A</v>
      </c>
      <c r="M2905" s="93" t="e">
        <v>#N/A</v>
      </c>
      <c r="N2905" s="8" t="e">
        <v>#N/A</v>
      </c>
      <c r="O2905" t="e">
        <v>#N/A</v>
      </c>
      <c r="P2905" t="e">
        <v>#N/A</v>
      </c>
      <c r="Q2905" t="e">
        <v>#N/A</v>
      </c>
      <c r="R2905" s="2" t="e">
        <v>#N/A</v>
      </c>
      <c r="S2905" t="e">
        <v>#N/A</v>
      </c>
      <c r="T2905" s="3" t="e">
        <v>#N/A</v>
      </c>
      <c r="U2905" s="3" t="e">
        <v>#N/A</v>
      </c>
      <c r="V2905" t="e">
        <v>#N/A</v>
      </c>
      <c r="W2905" t="e">
        <v>#N/A</v>
      </c>
      <c r="X2905" t="e">
        <v>#N/A</v>
      </c>
      <c r="Y2905" s="3" t="e">
        <v>#N/A</v>
      </c>
      <c r="Z2905" s="8" t="e">
        <v>#N/A</v>
      </c>
      <c r="AA2905" s="30" t="e">
        <v>#N/A</v>
      </c>
      <c r="AB2905" t="e">
        <v>#N/A</v>
      </c>
      <c r="AC2905" t="e">
        <v>#N/A</v>
      </c>
      <c r="AD2905" t="e">
        <v>#N/A</v>
      </c>
      <c r="AE2905" t="e">
        <v>#N/A</v>
      </c>
      <c r="AF2905" t="e">
        <v>#N/A</v>
      </c>
    </row>
    <row r="2906" spans="1:32" x14ac:dyDescent="0.25">
      <c r="A2906" t="e">
        <v>#N/A</v>
      </c>
      <c r="B2906" s="33" t="e">
        <v>#N/A</v>
      </c>
      <c r="C2906" t="e">
        <v>#N/A</v>
      </c>
      <c r="D2906" t="e">
        <v>#N/A</v>
      </c>
      <c r="E2906" s="69" t="e">
        <v>#N/A</v>
      </c>
      <c r="F2906" s="3" t="e">
        <v>#N/A</v>
      </c>
      <c r="G2906" s="3" t="e">
        <v>#N/A</v>
      </c>
      <c r="H2906" s="3" t="e">
        <v>#N/A</v>
      </c>
      <c r="I2906" s="80" t="e">
        <v>#N/A</v>
      </c>
      <c r="J2906" s="80" t="e">
        <v>#N/A</v>
      </c>
      <c r="K2906" s="85" t="e">
        <v>#N/A</v>
      </c>
      <c r="L2906" s="9" t="e">
        <v>#N/A</v>
      </c>
      <c r="M2906" s="93" t="e">
        <v>#N/A</v>
      </c>
      <c r="N2906" s="8" t="e">
        <v>#N/A</v>
      </c>
      <c r="O2906" t="e">
        <v>#N/A</v>
      </c>
      <c r="P2906" t="e">
        <v>#N/A</v>
      </c>
      <c r="Q2906" t="e">
        <v>#N/A</v>
      </c>
      <c r="R2906" s="2" t="e">
        <v>#N/A</v>
      </c>
      <c r="S2906" t="e">
        <v>#N/A</v>
      </c>
      <c r="T2906" s="3" t="e">
        <v>#N/A</v>
      </c>
      <c r="U2906" s="3" t="e">
        <v>#N/A</v>
      </c>
      <c r="V2906" t="e">
        <v>#N/A</v>
      </c>
      <c r="W2906" t="e">
        <v>#N/A</v>
      </c>
      <c r="X2906" t="e">
        <v>#N/A</v>
      </c>
      <c r="Y2906" s="3" t="e">
        <v>#N/A</v>
      </c>
      <c r="Z2906" s="8" t="e">
        <v>#N/A</v>
      </c>
      <c r="AA2906" s="30" t="e">
        <v>#N/A</v>
      </c>
      <c r="AB2906" t="e">
        <v>#N/A</v>
      </c>
      <c r="AC2906" t="e">
        <v>#N/A</v>
      </c>
      <c r="AD2906" t="e">
        <v>#N/A</v>
      </c>
      <c r="AE2906" t="e">
        <v>#N/A</v>
      </c>
      <c r="AF2906" t="e">
        <v>#N/A</v>
      </c>
    </row>
    <row r="2907" spans="1:32" x14ac:dyDescent="0.25">
      <c r="A2907" t="e">
        <v>#N/A</v>
      </c>
      <c r="B2907" s="33" t="e">
        <v>#N/A</v>
      </c>
      <c r="C2907" t="e">
        <v>#N/A</v>
      </c>
      <c r="D2907" t="e">
        <v>#N/A</v>
      </c>
      <c r="E2907" s="69" t="e">
        <v>#N/A</v>
      </c>
      <c r="F2907" s="3" t="e">
        <v>#N/A</v>
      </c>
      <c r="G2907" s="3" t="e">
        <v>#N/A</v>
      </c>
      <c r="H2907" s="3" t="e">
        <v>#N/A</v>
      </c>
      <c r="I2907" s="80" t="e">
        <v>#N/A</v>
      </c>
      <c r="J2907" s="80" t="e">
        <v>#N/A</v>
      </c>
      <c r="K2907" s="85" t="e">
        <v>#N/A</v>
      </c>
      <c r="L2907" s="9" t="e">
        <v>#N/A</v>
      </c>
      <c r="M2907" s="93" t="e">
        <v>#N/A</v>
      </c>
      <c r="N2907" s="8" t="e">
        <v>#N/A</v>
      </c>
      <c r="O2907" t="e">
        <v>#N/A</v>
      </c>
      <c r="P2907" t="e">
        <v>#N/A</v>
      </c>
      <c r="Q2907" t="e">
        <v>#N/A</v>
      </c>
      <c r="R2907" s="2" t="e">
        <v>#N/A</v>
      </c>
      <c r="S2907" t="e">
        <v>#N/A</v>
      </c>
      <c r="T2907" s="3" t="e">
        <v>#N/A</v>
      </c>
      <c r="U2907" s="3" t="e">
        <v>#N/A</v>
      </c>
      <c r="V2907" t="e">
        <v>#N/A</v>
      </c>
      <c r="W2907" t="e">
        <v>#N/A</v>
      </c>
      <c r="X2907" t="e">
        <v>#N/A</v>
      </c>
      <c r="Y2907" s="3" t="e">
        <v>#N/A</v>
      </c>
      <c r="Z2907" s="8" t="e">
        <v>#N/A</v>
      </c>
      <c r="AA2907" s="30" t="e">
        <v>#N/A</v>
      </c>
      <c r="AB2907" t="e">
        <v>#N/A</v>
      </c>
      <c r="AC2907" t="e">
        <v>#N/A</v>
      </c>
      <c r="AD2907" t="e">
        <v>#N/A</v>
      </c>
      <c r="AE2907" t="e">
        <v>#N/A</v>
      </c>
      <c r="AF2907" t="e">
        <v>#N/A</v>
      </c>
    </row>
    <row r="2908" spans="1:32" x14ac:dyDescent="0.25">
      <c r="A2908" t="e">
        <v>#N/A</v>
      </c>
      <c r="B2908" s="33" t="e">
        <v>#N/A</v>
      </c>
      <c r="C2908" t="e">
        <v>#N/A</v>
      </c>
      <c r="D2908" t="e">
        <v>#N/A</v>
      </c>
      <c r="E2908" s="69" t="e">
        <v>#N/A</v>
      </c>
      <c r="F2908" s="3" t="e">
        <v>#N/A</v>
      </c>
      <c r="G2908" s="3" t="e">
        <v>#N/A</v>
      </c>
      <c r="H2908" s="3" t="e">
        <v>#N/A</v>
      </c>
      <c r="I2908" s="80" t="e">
        <v>#N/A</v>
      </c>
      <c r="J2908" s="80" t="e">
        <v>#N/A</v>
      </c>
      <c r="K2908" s="85" t="e">
        <v>#N/A</v>
      </c>
      <c r="L2908" s="9" t="e">
        <v>#N/A</v>
      </c>
      <c r="M2908" s="93" t="e">
        <v>#N/A</v>
      </c>
      <c r="N2908" s="8" t="e">
        <v>#N/A</v>
      </c>
      <c r="O2908" t="e">
        <v>#N/A</v>
      </c>
      <c r="P2908" t="e">
        <v>#N/A</v>
      </c>
      <c r="Q2908" t="e">
        <v>#N/A</v>
      </c>
      <c r="R2908" s="2" t="e">
        <v>#N/A</v>
      </c>
      <c r="S2908" t="e">
        <v>#N/A</v>
      </c>
      <c r="T2908" s="3" t="e">
        <v>#N/A</v>
      </c>
      <c r="U2908" s="3" t="e">
        <v>#N/A</v>
      </c>
      <c r="V2908" t="e">
        <v>#N/A</v>
      </c>
      <c r="W2908" t="e">
        <v>#N/A</v>
      </c>
      <c r="X2908" t="e">
        <v>#N/A</v>
      </c>
      <c r="Y2908" s="3" t="e">
        <v>#N/A</v>
      </c>
      <c r="Z2908" s="8" t="e">
        <v>#N/A</v>
      </c>
      <c r="AA2908" s="30" t="e">
        <v>#N/A</v>
      </c>
      <c r="AB2908" t="e">
        <v>#N/A</v>
      </c>
      <c r="AC2908" t="e">
        <v>#N/A</v>
      </c>
      <c r="AD2908" t="e">
        <v>#N/A</v>
      </c>
      <c r="AE2908" t="e">
        <v>#N/A</v>
      </c>
      <c r="AF2908" t="e">
        <v>#N/A</v>
      </c>
    </row>
    <row r="2909" spans="1:32" x14ac:dyDescent="0.25">
      <c r="A2909" t="e">
        <v>#N/A</v>
      </c>
      <c r="B2909" s="33" t="e">
        <v>#N/A</v>
      </c>
      <c r="C2909" t="e">
        <v>#N/A</v>
      </c>
      <c r="D2909" t="e">
        <v>#N/A</v>
      </c>
      <c r="E2909" s="69" t="e">
        <v>#N/A</v>
      </c>
      <c r="F2909" s="3" t="e">
        <v>#N/A</v>
      </c>
      <c r="G2909" s="3" t="e">
        <v>#N/A</v>
      </c>
      <c r="H2909" s="3" t="e">
        <v>#N/A</v>
      </c>
      <c r="I2909" s="80" t="e">
        <v>#N/A</v>
      </c>
      <c r="J2909" s="80" t="e">
        <v>#N/A</v>
      </c>
      <c r="K2909" s="85" t="e">
        <v>#N/A</v>
      </c>
      <c r="L2909" s="9" t="e">
        <v>#N/A</v>
      </c>
      <c r="M2909" s="93" t="e">
        <v>#N/A</v>
      </c>
      <c r="N2909" s="8" t="e">
        <v>#N/A</v>
      </c>
      <c r="O2909" t="e">
        <v>#N/A</v>
      </c>
      <c r="P2909" t="e">
        <v>#N/A</v>
      </c>
      <c r="Q2909" t="e">
        <v>#N/A</v>
      </c>
      <c r="R2909" s="2" t="e">
        <v>#N/A</v>
      </c>
      <c r="S2909" t="e">
        <v>#N/A</v>
      </c>
      <c r="T2909" s="3" t="e">
        <v>#N/A</v>
      </c>
      <c r="U2909" s="3" t="e">
        <v>#N/A</v>
      </c>
      <c r="V2909" t="e">
        <v>#N/A</v>
      </c>
      <c r="W2909" t="e">
        <v>#N/A</v>
      </c>
      <c r="X2909" t="e">
        <v>#N/A</v>
      </c>
      <c r="Y2909" s="3" t="e">
        <v>#N/A</v>
      </c>
      <c r="Z2909" s="8" t="e">
        <v>#N/A</v>
      </c>
      <c r="AA2909" s="30" t="e">
        <v>#N/A</v>
      </c>
      <c r="AB2909" t="e">
        <v>#N/A</v>
      </c>
      <c r="AC2909" t="e">
        <v>#N/A</v>
      </c>
      <c r="AD2909" t="e">
        <v>#N/A</v>
      </c>
      <c r="AE2909" t="e">
        <v>#N/A</v>
      </c>
      <c r="AF2909" t="e">
        <v>#N/A</v>
      </c>
    </row>
    <row r="2910" spans="1:32" x14ac:dyDescent="0.25">
      <c r="A2910" t="e">
        <v>#N/A</v>
      </c>
      <c r="B2910" s="33" t="e">
        <v>#N/A</v>
      </c>
      <c r="C2910" t="e">
        <v>#N/A</v>
      </c>
      <c r="D2910" t="e">
        <v>#N/A</v>
      </c>
      <c r="E2910" s="69" t="e">
        <v>#N/A</v>
      </c>
      <c r="F2910" s="3" t="e">
        <v>#N/A</v>
      </c>
      <c r="G2910" s="3" t="e">
        <v>#N/A</v>
      </c>
      <c r="H2910" s="3" t="e">
        <v>#N/A</v>
      </c>
      <c r="I2910" s="80" t="e">
        <v>#N/A</v>
      </c>
      <c r="J2910" s="80" t="e">
        <v>#N/A</v>
      </c>
      <c r="K2910" s="85" t="e">
        <v>#N/A</v>
      </c>
      <c r="L2910" s="9" t="e">
        <v>#N/A</v>
      </c>
      <c r="M2910" s="93" t="e">
        <v>#N/A</v>
      </c>
      <c r="N2910" s="8" t="e">
        <v>#N/A</v>
      </c>
      <c r="O2910" t="e">
        <v>#N/A</v>
      </c>
      <c r="P2910" t="e">
        <v>#N/A</v>
      </c>
      <c r="Q2910" t="e">
        <v>#N/A</v>
      </c>
      <c r="R2910" s="2" t="e">
        <v>#N/A</v>
      </c>
      <c r="S2910" t="e">
        <v>#N/A</v>
      </c>
      <c r="T2910" s="3" t="e">
        <v>#N/A</v>
      </c>
      <c r="U2910" s="3" t="e">
        <v>#N/A</v>
      </c>
      <c r="V2910" t="e">
        <v>#N/A</v>
      </c>
      <c r="W2910" t="e">
        <v>#N/A</v>
      </c>
      <c r="X2910" t="e">
        <v>#N/A</v>
      </c>
      <c r="Y2910" s="3" t="e">
        <v>#N/A</v>
      </c>
      <c r="Z2910" s="8" t="e">
        <v>#N/A</v>
      </c>
      <c r="AA2910" s="30" t="e">
        <v>#N/A</v>
      </c>
      <c r="AB2910" t="e">
        <v>#N/A</v>
      </c>
      <c r="AC2910" t="e">
        <v>#N/A</v>
      </c>
      <c r="AD2910" t="e">
        <v>#N/A</v>
      </c>
      <c r="AE2910" t="e">
        <v>#N/A</v>
      </c>
      <c r="AF2910" t="e">
        <v>#N/A</v>
      </c>
    </row>
    <row r="2911" spans="1:32" x14ac:dyDescent="0.25">
      <c r="A2911" t="e">
        <v>#N/A</v>
      </c>
      <c r="B2911" s="33" t="e">
        <v>#N/A</v>
      </c>
      <c r="C2911" t="e">
        <v>#N/A</v>
      </c>
      <c r="D2911" t="e">
        <v>#N/A</v>
      </c>
      <c r="E2911" s="69" t="e">
        <v>#N/A</v>
      </c>
      <c r="F2911" s="3" t="e">
        <v>#N/A</v>
      </c>
      <c r="G2911" s="3" t="e">
        <v>#N/A</v>
      </c>
      <c r="H2911" s="3" t="e">
        <v>#N/A</v>
      </c>
      <c r="I2911" s="80" t="e">
        <v>#N/A</v>
      </c>
      <c r="J2911" s="80" t="e">
        <v>#N/A</v>
      </c>
      <c r="K2911" s="85" t="e">
        <v>#N/A</v>
      </c>
      <c r="L2911" s="9" t="e">
        <v>#N/A</v>
      </c>
      <c r="M2911" s="93" t="e">
        <v>#N/A</v>
      </c>
      <c r="N2911" s="8" t="e">
        <v>#N/A</v>
      </c>
      <c r="O2911" t="e">
        <v>#N/A</v>
      </c>
      <c r="P2911" t="e">
        <v>#N/A</v>
      </c>
      <c r="Q2911" t="e">
        <v>#N/A</v>
      </c>
      <c r="R2911" s="2" t="e">
        <v>#N/A</v>
      </c>
      <c r="S2911" t="e">
        <v>#N/A</v>
      </c>
      <c r="T2911" s="3" t="e">
        <v>#N/A</v>
      </c>
      <c r="U2911" s="3" t="e">
        <v>#N/A</v>
      </c>
      <c r="V2911" t="e">
        <v>#N/A</v>
      </c>
      <c r="W2911" t="e">
        <v>#N/A</v>
      </c>
      <c r="X2911" t="e">
        <v>#N/A</v>
      </c>
      <c r="Y2911" s="3" t="e">
        <v>#N/A</v>
      </c>
      <c r="Z2911" s="8" t="e">
        <v>#N/A</v>
      </c>
      <c r="AA2911" s="30" t="e">
        <v>#N/A</v>
      </c>
      <c r="AB2911" t="e">
        <v>#N/A</v>
      </c>
      <c r="AC2911" t="e">
        <v>#N/A</v>
      </c>
      <c r="AD2911" t="e">
        <v>#N/A</v>
      </c>
      <c r="AE2911" t="e">
        <v>#N/A</v>
      </c>
      <c r="AF2911" t="e">
        <v>#N/A</v>
      </c>
    </row>
    <row r="2912" spans="1:32" x14ac:dyDescent="0.25">
      <c r="A2912" t="e">
        <v>#N/A</v>
      </c>
      <c r="B2912" s="33" t="e">
        <v>#N/A</v>
      </c>
      <c r="C2912" t="e">
        <v>#N/A</v>
      </c>
      <c r="D2912" t="e">
        <v>#N/A</v>
      </c>
      <c r="E2912" s="69" t="e">
        <v>#N/A</v>
      </c>
      <c r="F2912" s="3" t="e">
        <v>#N/A</v>
      </c>
      <c r="G2912" s="3" t="e">
        <v>#N/A</v>
      </c>
      <c r="H2912" s="3" t="e">
        <v>#N/A</v>
      </c>
      <c r="I2912" s="80" t="e">
        <v>#N/A</v>
      </c>
      <c r="J2912" s="80" t="e">
        <v>#N/A</v>
      </c>
      <c r="K2912" s="85" t="e">
        <v>#N/A</v>
      </c>
      <c r="L2912" s="9" t="e">
        <v>#N/A</v>
      </c>
      <c r="M2912" s="93" t="e">
        <v>#N/A</v>
      </c>
      <c r="N2912" s="8" t="e">
        <v>#N/A</v>
      </c>
      <c r="O2912" t="e">
        <v>#N/A</v>
      </c>
      <c r="P2912" t="e">
        <v>#N/A</v>
      </c>
      <c r="Q2912" t="e">
        <v>#N/A</v>
      </c>
      <c r="R2912" s="2" t="e">
        <v>#N/A</v>
      </c>
      <c r="S2912" t="e">
        <v>#N/A</v>
      </c>
      <c r="T2912" s="3" t="e">
        <v>#N/A</v>
      </c>
      <c r="U2912" s="3" t="e">
        <v>#N/A</v>
      </c>
      <c r="V2912" t="e">
        <v>#N/A</v>
      </c>
      <c r="W2912" t="e">
        <v>#N/A</v>
      </c>
      <c r="X2912" t="e">
        <v>#N/A</v>
      </c>
      <c r="Y2912" s="3" t="e">
        <v>#N/A</v>
      </c>
      <c r="Z2912" s="8" t="e">
        <v>#N/A</v>
      </c>
      <c r="AA2912" s="30" t="e">
        <v>#N/A</v>
      </c>
      <c r="AB2912" t="e">
        <v>#N/A</v>
      </c>
      <c r="AC2912" t="e">
        <v>#N/A</v>
      </c>
      <c r="AD2912" t="e">
        <v>#N/A</v>
      </c>
      <c r="AE2912" t="e">
        <v>#N/A</v>
      </c>
      <c r="AF2912" t="e">
        <v>#N/A</v>
      </c>
    </row>
    <row r="2913" spans="1:32" x14ac:dyDescent="0.25">
      <c r="A2913" t="e">
        <v>#N/A</v>
      </c>
      <c r="B2913" s="33" t="e">
        <v>#N/A</v>
      </c>
      <c r="C2913" t="e">
        <v>#N/A</v>
      </c>
      <c r="D2913" t="e">
        <v>#N/A</v>
      </c>
      <c r="E2913" s="69" t="e">
        <v>#N/A</v>
      </c>
      <c r="F2913" s="3" t="e">
        <v>#N/A</v>
      </c>
      <c r="G2913" s="3" t="e">
        <v>#N/A</v>
      </c>
      <c r="H2913" s="3" t="e">
        <v>#N/A</v>
      </c>
      <c r="I2913" s="80" t="e">
        <v>#N/A</v>
      </c>
      <c r="J2913" s="80" t="e">
        <v>#N/A</v>
      </c>
      <c r="K2913" s="85" t="e">
        <v>#N/A</v>
      </c>
      <c r="L2913" s="9" t="e">
        <v>#N/A</v>
      </c>
      <c r="M2913" s="93" t="e">
        <v>#N/A</v>
      </c>
      <c r="N2913" s="8" t="e">
        <v>#N/A</v>
      </c>
      <c r="O2913" t="e">
        <v>#N/A</v>
      </c>
      <c r="P2913" t="e">
        <v>#N/A</v>
      </c>
      <c r="Q2913" t="e">
        <v>#N/A</v>
      </c>
      <c r="R2913" s="2" t="e">
        <v>#N/A</v>
      </c>
      <c r="S2913" t="e">
        <v>#N/A</v>
      </c>
      <c r="T2913" s="3" t="e">
        <v>#N/A</v>
      </c>
      <c r="U2913" s="3" t="e">
        <v>#N/A</v>
      </c>
      <c r="V2913" t="e">
        <v>#N/A</v>
      </c>
      <c r="W2913" t="e">
        <v>#N/A</v>
      </c>
      <c r="X2913" t="e">
        <v>#N/A</v>
      </c>
      <c r="Y2913" s="3" t="e">
        <v>#N/A</v>
      </c>
      <c r="Z2913" s="8" t="e">
        <v>#N/A</v>
      </c>
      <c r="AA2913" s="30" t="e">
        <v>#N/A</v>
      </c>
      <c r="AB2913" t="e">
        <v>#N/A</v>
      </c>
      <c r="AC2913" t="e">
        <v>#N/A</v>
      </c>
      <c r="AD2913" t="e">
        <v>#N/A</v>
      </c>
      <c r="AE2913" t="e">
        <v>#N/A</v>
      </c>
      <c r="AF2913" t="e">
        <v>#N/A</v>
      </c>
    </row>
    <row r="2914" spans="1:32" x14ac:dyDescent="0.25">
      <c r="A2914" t="e">
        <v>#N/A</v>
      </c>
      <c r="B2914" s="33" t="e">
        <v>#N/A</v>
      </c>
      <c r="C2914" t="e">
        <v>#N/A</v>
      </c>
      <c r="D2914" t="e">
        <v>#N/A</v>
      </c>
      <c r="E2914" s="69" t="e">
        <v>#N/A</v>
      </c>
      <c r="F2914" s="3" t="e">
        <v>#N/A</v>
      </c>
      <c r="G2914" s="3" t="e">
        <v>#N/A</v>
      </c>
      <c r="H2914" s="3" t="e">
        <v>#N/A</v>
      </c>
      <c r="I2914" s="80" t="e">
        <v>#N/A</v>
      </c>
      <c r="J2914" s="80" t="e">
        <v>#N/A</v>
      </c>
      <c r="K2914" s="85" t="e">
        <v>#N/A</v>
      </c>
      <c r="L2914" s="9" t="e">
        <v>#N/A</v>
      </c>
      <c r="M2914" s="93" t="e">
        <v>#N/A</v>
      </c>
      <c r="N2914" s="8" t="e">
        <v>#N/A</v>
      </c>
      <c r="O2914" t="e">
        <v>#N/A</v>
      </c>
      <c r="P2914" t="e">
        <v>#N/A</v>
      </c>
      <c r="Q2914" t="e">
        <v>#N/A</v>
      </c>
      <c r="R2914" s="2" t="e">
        <v>#N/A</v>
      </c>
      <c r="S2914" t="e">
        <v>#N/A</v>
      </c>
      <c r="T2914" s="3" t="e">
        <v>#N/A</v>
      </c>
      <c r="U2914" s="3" t="e">
        <v>#N/A</v>
      </c>
      <c r="V2914" t="e">
        <v>#N/A</v>
      </c>
      <c r="W2914" t="e">
        <v>#N/A</v>
      </c>
      <c r="X2914" t="e">
        <v>#N/A</v>
      </c>
      <c r="Y2914" s="3" t="e">
        <v>#N/A</v>
      </c>
      <c r="Z2914" s="8" t="e">
        <v>#N/A</v>
      </c>
      <c r="AA2914" s="30" t="e">
        <v>#N/A</v>
      </c>
      <c r="AB2914" t="e">
        <v>#N/A</v>
      </c>
      <c r="AC2914" t="e">
        <v>#N/A</v>
      </c>
      <c r="AD2914" t="e">
        <v>#N/A</v>
      </c>
      <c r="AE2914" t="e">
        <v>#N/A</v>
      </c>
      <c r="AF2914" t="e">
        <v>#N/A</v>
      </c>
    </row>
    <row r="2915" spans="1:32" x14ac:dyDescent="0.25">
      <c r="A2915" t="e">
        <v>#N/A</v>
      </c>
      <c r="B2915" s="33" t="e">
        <v>#N/A</v>
      </c>
      <c r="C2915" t="e">
        <v>#N/A</v>
      </c>
      <c r="D2915" t="e">
        <v>#N/A</v>
      </c>
      <c r="E2915" s="69" t="e">
        <v>#N/A</v>
      </c>
      <c r="F2915" s="3" t="e">
        <v>#N/A</v>
      </c>
      <c r="G2915" s="3" t="e">
        <v>#N/A</v>
      </c>
      <c r="H2915" s="3" t="e">
        <v>#N/A</v>
      </c>
      <c r="I2915" s="80" t="e">
        <v>#N/A</v>
      </c>
      <c r="J2915" s="80" t="e">
        <v>#N/A</v>
      </c>
      <c r="K2915" s="85" t="e">
        <v>#N/A</v>
      </c>
      <c r="L2915" s="9" t="e">
        <v>#N/A</v>
      </c>
      <c r="M2915" s="93" t="e">
        <v>#N/A</v>
      </c>
      <c r="N2915" s="8" t="e">
        <v>#N/A</v>
      </c>
      <c r="O2915" t="e">
        <v>#N/A</v>
      </c>
      <c r="P2915" t="e">
        <v>#N/A</v>
      </c>
      <c r="Q2915" t="e">
        <v>#N/A</v>
      </c>
      <c r="R2915" s="2" t="e">
        <v>#N/A</v>
      </c>
      <c r="S2915" t="e">
        <v>#N/A</v>
      </c>
      <c r="T2915" s="3" t="e">
        <v>#N/A</v>
      </c>
      <c r="U2915" s="3" t="e">
        <v>#N/A</v>
      </c>
      <c r="V2915" t="e">
        <v>#N/A</v>
      </c>
      <c r="W2915" t="e">
        <v>#N/A</v>
      </c>
      <c r="X2915" t="e">
        <v>#N/A</v>
      </c>
      <c r="Y2915" s="3" t="e">
        <v>#N/A</v>
      </c>
      <c r="Z2915" s="8" t="e">
        <v>#N/A</v>
      </c>
      <c r="AA2915" s="30" t="e">
        <v>#N/A</v>
      </c>
      <c r="AB2915" t="e">
        <v>#N/A</v>
      </c>
      <c r="AC2915" t="e">
        <v>#N/A</v>
      </c>
      <c r="AD2915" t="e">
        <v>#N/A</v>
      </c>
      <c r="AE2915" t="e">
        <v>#N/A</v>
      </c>
      <c r="AF2915" t="e">
        <v>#N/A</v>
      </c>
    </row>
    <row r="2916" spans="1:32" x14ac:dyDescent="0.25">
      <c r="A2916" t="e">
        <v>#N/A</v>
      </c>
      <c r="B2916" s="33" t="e">
        <v>#N/A</v>
      </c>
      <c r="C2916" t="e">
        <v>#N/A</v>
      </c>
      <c r="D2916" t="e">
        <v>#N/A</v>
      </c>
      <c r="E2916" s="69" t="e">
        <v>#N/A</v>
      </c>
      <c r="F2916" s="3" t="e">
        <v>#N/A</v>
      </c>
      <c r="G2916" s="3" t="e">
        <v>#N/A</v>
      </c>
      <c r="H2916" s="3" t="e">
        <v>#N/A</v>
      </c>
      <c r="I2916" s="80" t="e">
        <v>#N/A</v>
      </c>
      <c r="J2916" s="80" t="e">
        <v>#N/A</v>
      </c>
      <c r="K2916" s="85" t="e">
        <v>#N/A</v>
      </c>
      <c r="L2916" s="9" t="e">
        <v>#N/A</v>
      </c>
      <c r="M2916" s="93" t="e">
        <v>#N/A</v>
      </c>
      <c r="N2916" s="8" t="e">
        <v>#N/A</v>
      </c>
      <c r="O2916" t="e">
        <v>#N/A</v>
      </c>
      <c r="P2916" t="e">
        <v>#N/A</v>
      </c>
      <c r="Q2916" t="e">
        <v>#N/A</v>
      </c>
      <c r="R2916" s="2" t="e">
        <v>#N/A</v>
      </c>
      <c r="S2916" t="e">
        <v>#N/A</v>
      </c>
      <c r="T2916" s="3" t="e">
        <v>#N/A</v>
      </c>
      <c r="U2916" s="3" t="e">
        <v>#N/A</v>
      </c>
      <c r="V2916" t="e">
        <v>#N/A</v>
      </c>
      <c r="W2916" t="e">
        <v>#N/A</v>
      </c>
      <c r="X2916" t="e">
        <v>#N/A</v>
      </c>
      <c r="Y2916" s="3" t="e">
        <v>#N/A</v>
      </c>
      <c r="Z2916" s="8" t="e">
        <v>#N/A</v>
      </c>
      <c r="AA2916" s="30" t="e">
        <v>#N/A</v>
      </c>
      <c r="AB2916" t="e">
        <v>#N/A</v>
      </c>
      <c r="AC2916" t="e">
        <v>#N/A</v>
      </c>
      <c r="AD2916" t="e">
        <v>#N/A</v>
      </c>
      <c r="AE2916" t="e">
        <v>#N/A</v>
      </c>
      <c r="AF2916" t="e">
        <v>#N/A</v>
      </c>
    </row>
    <row r="2917" spans="1:32" x14ac:dyDescent="0.25">
      <c r="A2917" t="e">
        <v>#N/A</v>
      </c>
      <c r="B2917" s="33" t="e">
        <v>#N/A</v>
      </c>
      <c r="C2917" t="e">
        <v>#N/A</v>
      </c>
      <c r="D2917" t="e">
        <v>#N/A</v>
      </c>
      <c r="E2917" s="69" t="e">
        <v>#N/A</v>
      </c>
      <c r="F2917" s="3" t="e">
        <v>#N/A</v>
      </c>
      <c r="G2917" s="3" t="e">
        <v>#N/A</v>
      </c>
      <c r="H2917" s="3" t="e">
        <v>#N/A</v>
      </c>
      <c r="I2917" s="80" t="e">
        <v>#N/A</v>
      </c>
      <c r="J2917" s="80" t="e">
        <v>#N/A</v>
      </c>
      <c r="K2917" s="85" t="e">
        <v>#N/A</v>
      </c>
      <c r="L2917" s="9" t="e">
        <v>#N/A</v>
      </c>
      <c r="M2917" s="93" t="e">
        <v>#N/A</v>
      </c>
      <c r="N2917" s="8" t="e">
        <v>#N/A</v>
      </c>
      <c r="O2917" t="e">
        <v>#N/A</v>
      </c>
      <c r="P2917" t="e">
        <v>#N/A</v>
      </c>
      <c r="Q2917" t="e">
        <v>#N/A</v>
      </c>
      <c r="R2917" s="2" t="e">
        <v>#N/A</v>
      </c>
      <c r="S2917" t="e">
        <v>#N/A</v>
      </c>
      <c r="T2917" s="3" t="e">
        <v>#N/A</v>
      </c>
      <c r="U2917" s="3" t="e">
        <v>#N/A</v>
      </c>
      <c r="V2917" t="e">
        <v>#N/A</v>
      </c>
      <c r="W2917" t="e">
        <v>#N/A</v>
      </c>
      <c r="X2917" t="e">
        <v>#N/A</v>
      </c>
      <c r="Y2917" s="3" t="e">
        <v>#N/A</v>
      </c>
      <c r="Z2917" s="8" t="e">
        <v>#N/A</v>
      </c>
      <c r="AA2917" s="30" t="e">
        <v>#N/A</v>
      </c>
      <c r="AB2917" t="e">
        <v>#N/A</v>
      </c>
      <c r="AC2917" t="e">
        <v>#N/A</v>
      </c>
      <c r="AD2917" t="e">
        <v>#N/A</v>
      </c>
      <c r="AE2917" t="e">
        <v>#N/A</v>
      </c>
      <c r="AF2917" t="e">
        <v>#N/A</v>
      </c>
    </row>
    <row r="2918" spans="1:32" x14ac:dyDescent="0.25">
      <c r="A2918" t="e">
        <v>#N/A</v>
      </c>
      <c r="B2918" s="33" t="e">
        <v>#N/A</v>
      </c>
      <c r="C2918" t="e">
        <v>#N/A</v>
      </c>
      <c r="D2918" t="e">
        <v>#N/A</v>
      </c>
      <c r="E2918" s="69" t="e">
        <v>#N/A</v>
      </c>
      <c r="F2918" s="3" t="e">
        <v>#N/A</v>
      </c>
      <c r="G2918" s="3" t="e">
        <v>#N/A</v>
      </c>
      <c r="H2918" s="3" t="e">
        <v>#N/A</v>
      </c>
      <c r="I2918" s="80" t="e">
        <v>#N/A</v>
      </c>
      <c r="J2918" s="80" t="e">
        <v>#N/A</v>
      </c>
      <c r="K2918" s="85" t="e">
        <v>#N/A</v>
      </c>
      <c r="L2918" s="9" t="e">
        <v>#N/A</v>
      </c>
      <c r="M2918" s="93" t="e">
        <v>#N/A</v>
      </c>
      <c r="N2918" s="8" t="e">
        <v>#N/A</v>
      </c>
      <c r="O2918" t="e">
        <v>#N/A</v>
      </c>
      <c r="P2918" t="e">
        <v>#N/A</v>
      </c>
      <c r="Q2918" t="e">
        <v>#N/A</v>
      </c>
      <c r="R2918" s="2" t="e">
        <v>#N/A</v>
      </c>
      <c r="S2918" t="e">
        <v>#N/A</v>
      </c>
      <c r="T2918" s="3" t="e">
        <v>#N/A</v>
      </c>
      <c r="U2918" s="3" t="e">
        <v>#N/A</v>
      </c>
      <c r="V2918" t="e">
        <v>#N/A</v>
      </c>
      <c r="W2918" t="e">
        <v>#N/A</v>
      </c>
      <c r="X2918" t="e">
        <v>#N/A</v>
      </c>
      <c r="Y2918" s="3" t="e">
        <v>#N/A</v>
      </c>
      <c r="Z2918" s="8" t="e">
        <v>#N/A</v>
      </c>
      <c r="AA2918" s="30" t="e">
        <v>#N/A</v>
      </c>
      <c r="AB2918" t="e">
        <v>#N/A</v>
      </c>
      <c r="AC2918" t="e">
        <v>#N/A</v>
      </c>
      <c r="AD2918" t="e">
        <v>#N/A</v>
      </c>
      <c r="AE2918" t="e">
        <v>#N/A</v>
      </c>
      <c r="AF2918" t="e">
        <v>#N/A</v>
      </c>
    </row>
    <row r="2919" spans="1:32" x14ac:dyDescent="0.25">
      <c r="A2919" t="e">
        <v>#N/A</v>
      </c>
      <c r="B2919" s="33" t="e">
        <v>#N/A</v>
      </c>
      <c r="C2919" t="e">
        <v>#N/A</v>
      </c>
      <c r="D2919" t="e">
        <v>#N/A</v>
      </c>
      <c r="E2919" s="69" t="e">
        <v>#N/A</v>
      </c>
      <c r="F2919" s="3" t="e">
        <v>#N/A</v>
      </c>
      <c r="G2919" s="3" t="e">
        <v>#N/A</v>
      </c>
      <c r="H2919" s="3" t="e">
        <v>#N/A</v>
      </c>
      <c r="I2919" s="80" t="e">
        <v>#N/A</v>
      </c>
      <c r="J2919" s="80" t="e">
        <v>#N/A</v>
      </c>
      <c r="K2919" s="85" t="e">
        <v>#N/A</v>
      </c>
      <c r="L2919" s="9" t="e">
        <v>#N/A</v>
      </c>
      <c r="M2919" s="93" t="e">
        <v>#N/A</v>
      </c>
      <c r="N2919" s="8" t="e">
        <v>#N/A</v>
      </c>
      <c r="O2919" t="e">
        <v>#N/A</v>
      </c>
      <c r="P2919" t="e">
        <v>#N/A</v>
      </c>
      <c r="Q2919" t="e">
        <v>#N/A</v>
      </c>
      <c r="R2919" s="2" t="e">
        <v>#N/A</v>
      </c>
      <c r="S2919" t="e">
        <v>#N/A</v>
      </c>
      <c r="T2919" s="3" t="e">
        <v>#N/A</v>
      </c>
      <c r="U2919" s="3" t="e">
        <v>#N/A</v>
      </c>
      <c r="V2919" t="e">
        <v>#N/A</v>
      </c>
      <c r="W2919" t="e">
        <v>#N/A</v>
      </c>
      <c r="X2919" t="e">
        <v>#N/A</v>
      </c>
      <c r="Y2919" s="3" t="e">
        <v>#N/A</v>
      </c>
      <c r="Z2919" s="8" t="e">
        <v>#N/A</v>
      </c>
      <c r="AA2919" s="30" t="e">
        <v>#N/A</v>
      </c>
      <c r="AB2919" t="e">
        <v>#N/A</v>
      </c>
      <c r="AC2919" t="e">
        <v>#N/A</v>
      </c>
      <c r="AD2919" t="e">
        <v>#N/A</v>
      </c>
      <c r="AE2919" t="e">
        <v>#N/A</v>
      </c>
      <c r="AF2919" t="e">
        <v>#N/A</v>
      </c>
    </row>
    <row r="2920" spans="1:32" x14ac:dyDescent="0.25">
      <c r="A2920" t="e">
        <v>#N/A</v>
      </c>
      <c r="B2920" s="33" t="e">
        <v>#N/A</v>
      </c>
      <c r="C2920" t="e">
        <v>#N/A</v>
      </c>
      <c r="D2920" t="e">
        <v>#N/A</v>
      </c>
      <c r="E2920" s="69" t="e">
        <v>#N/A</v>
      </c>
      <c r="F2920" s="3" t="e">
        <v>#N/A</v>
      </c>
      <c r="G2920" s="3" t="e">
        <v>#N/A</v>
      </c>
      <c r="H2920" s="3" t="e">
        <v>#N/A</v>
      </c>
      <c r="I2920" s="80" t="e">
        <v>#N/A</v>
      </c>
      <c r="J2920" s="80" t="e">
        <v>#N/A</v>
      </c>
      <c r="K2920" s="85" t="e">
        <v>#N/A</v>
      </c>
      <c r="L2920" s="9" t="e">
        <v>#N/A</v>
      </c>
      <c r="M2920" s="93" t="e">
        <v>#N/A</v>
      </c>
      <c r="N2920" s="8" t="e">
        <v>#N/A</v>
      </c>
      <c r="O2920" t="e">
        <v>#N/A</v>
      </c>
      <c r="P2920" t="e">
        <v>#N/A</v>
      </c>
      <c r="Q2920" t="e">
        <v>#N/A</v>
      </c>
      <c r="R2920" s="2" t="e">
        <v>#N/A</v>
      </c>
      <c r="S2920" t="e">
        <v>#N/A</v>
      </c>
      <c r="T2920" s="3" t="e">
        <v>#N/A</v>
      </c>
      <c r="U2920" s="3" t="e">
        <v>#N/A</v>
      </c>
      <c r="V2920" t="e">
        <v>#N/A</v>
      </c>
      <c r="W2920" t="e">
        <v>#N/A</v>
      </c>
      <c r="X2920" t="e">
        <v>#N/A</v>
      </c>
      <c r="Y2920" s="3" t="e">
        <v>#N/A</v>
      </c>
      <c r="Z2920" s="8" t="e">
        <v>#N/A</v>
      </c>
      <c r="AA2920" s="30" t="e">
        <v>#N/A</v>
      </c>
      <c r="AB2920" t="e">
        <v>#N/A</v>
      </c>
      <c r="AC2920" t="e">
        <v>#N/A</v>
      </c>
      <c r="AD2920" t="e">
        <v>#N/A</v>
      </c>
      <c r="AE2920" t="e">
        <v>#N/A</v>
      </c>
      <c r="AF2920" t="e">
        <v>#N/A</v>
      </c>
    </row>
    <row r="2921" spans="1:32" x14ac:dyDescent="0.25">
      <c r="A2921" t="e">
        <v>#N/A</v>
      </c>
      <c r="B2921" s="33" t="e">
        <v>#N/A</v>
      </c>
      <c r="C2921" t="e">
        <v>#N/A</v>
      </c>
      <c r="D2921" t="e">
        <v>#N/A</v>
      </c>
      <c r="E2921" s="69" t="e">
        <v>#N/A</v>
      </c>
      <c r="F2921" s="3" t="e">
        <v>#N/A</v>
      </c>
      <c r="G2921" s="3" t="e">
        <v>#N/A</v>
      </c>
      <c r="H2921" s="3" t="e">
        <v>#N/A</v>
      </c>
      <c r="I2921" s="80" t="e">
        <v>#N/A</v>
      </c>
      <c r="J2921" s="80" t="e">
        <v>#N/A</v>
      </c>
      <c r="K2921" s="85" t="e">
        <v>#N/A</v>
      </c>
      <c r="L2921" s="9" t="e">
        <v>#N/A</v>
      </c>
      <c r="M2921" s="93" t="e">
        <v>#N/A</v>
      </c>
      <c r="N2921" s="8" t="e">
        <v>#N/A</v>
      </c>
      <c r="O2921" t="e">
        <v>#N/A</v>
      </c>
      <c r="P2921" t="e">
        <v>#N/A</v>
      </c>
      <c r="Q2921" t="e">
        <v>#N/A</v>
      </c>
      <c r="R2921" s="2" t="e">
        <v>#N/A</v>
      </c>
      <c r="S2921" t="e">
        <v>#N/A</v>
      </c>
      <c r="T2921" s="3" t="e">
        <v>#N/A</v>
      </c>
      <c r="U2921" s="3" t="e">
        <v>#N/A</v>
      </c>
      <c r="V2921" t="e">
        <v>#N/A</v>
      </c>
      <c r="W2921" t="e">
        <v>#N/A</v>
      </c>
      <c r="X2921" t="e">
        <v>#N/A</v>
      </c>
      <c r="Y2921" s="3" t="e">
        <v>#N/A</v>
      </c>
      <c r="Z2921" s="8" t="e">
        <v>#N/A</v>
      </c>
      <c r="AA2921" s="30" t="e">
        <v>#N/A</v>
      </c>
      <c r="AB2921" t="e">
        <v>#N/A</v>
      </c>
      <c r="AC2921" t="e">
        <v>#N/A</v>
      </c>
      <c r="AD2921" t="e">
        <v>#N/A</v>
      </c>
      <c r="AE2921" t="e">
        <v>#N/A</v>
      </c>
      <c r="AF2921" t="e">
        <v>#N/A</v>
      </c>
    </row>
    <row r="2922" spans="1:32" x14ac:dyDescent="0.25">
      <c r="A2922" t="e">
        <v>#N/A</v>
      </c>
      <c r="B2922" s="33" t="e">
        <v>#N/A</v>
      </c>
      <c r="C2922" t="e">
        <v>#N/A</v>
      </c>
      <c r="D2922" t="e">
        <v>#N/A</v>
      </c>
      <c r="E2922" s="69" t="e">
        <v>#N/A</v>
      </c>
      <c r="F2922" s="3" t="e">
        <v>#N/A</v>
      </c>
      <c r="G2922" s="3" t="e">
        <v>#N/A</v>
      </c>
      <c r="H2922" s="3" t="e">
        <v>#N/A</v>
      </c>
      <c r="I2922" s="80" t="e">
        <v>#N/A</v>
      </c>
      <c r="J2922" s="80" t="e">
        <v>#N/A</v>
      </c>
      <c r="K2922" s="85" t="e">
        <v>#N/A</v>
      </c>
      <c r="L2922" s="9" t="e">
        <v>#N/A</v>
      </c>
      <c r="M2922" s="93" t="e">
        <v>#N/A</v>
      </c>
      <c r="N2922" s="8" t="e">
        <v>#N/A</v>
      </c>
      <c r="O2922" t="e">
        <v>#N/A</v>
      </c>
      <c r="P2922" t="e">
        <v>#N/A</v>
      </c>
      <c r="Q2922" t="e">
        <v>#N/A</v>
      </c>
      <c r="R2922" s="2" t="e">
        <v>#N/A</v>
      </c>
      <c r="S2922" t="e">
        <v>#N/A</v>
      </c>
      <c r="T2922" s="3" t="e">
        <v>#N/A</v>
      </c>
      <c r="U2922" s="3" t="e">
        <v>#N/A</v>
      </c>
      <c r="V2922" t="e">
        <v>#N/A</v>
      </c>
      <c r="W2922" t="e">
        <v>#N/A</v>
      </c>
      <c r="X2922" t="e">
        <v>#N/A</v>
      </c>
      <c r="Y2922" s="3" t="e">
        <v>#N/A</v>
      </c>
      <c r="Z2922" s="8" t="e">
        <v>#N/A</v>
      </c>
      <c r="AA2922" s="30" t="e">
        <v>#N/A</v>
      </c>
      <c r="AB2922" t="e">
        <v>#N/A</v>
      </c>
      <c r="AC2922" t="e">
        <v>#N/A</v>
      </c>
      <c r="AD2922" t="e">
        <v>#N/A</v>
      </c>
      <c r="AE2922" t="e">
        <v>#N/A</v>
      </c>
      <c r="AF2922" t="e">
        <v>#N/A</v>
      </c>
    </row>
    <row r="2923" spans="1:32" x14ac:dyDescent="0.25">
      <c r="A2923" t="e">
        <v>#N/A</v>
      </c>
      <c r="B2923" s="33" t="e">
        <v>#N/A</v>
      </c>
      <c r="C2923" t="e">
        <v>#N/A</v>
      </c>
      <c r="D2923" t="e">
        <v>#N/A</v>
      </c>
      <c r="E2923" s="69" t="e">
        <v>#N/A</v>
      </c>
      <c r="F2923" s="3" t="e">
        <v>#N/A</v>
      </c>
      <c r="G2923" s="3" t="e">
        <v>#N/A</v>
      </c>
      <c r="H2923" s="3" t="e">
        <v>#N/A</v>
      </c>
      <c r="I2923" s="80" t="e">
        <v>#N/A</v>
      </c>
      <c r="J2923" s="80" t="e">
        <v>#N/A</v>
      </c>
      <c r="K2923" s="85" t="e">
        <v>#N/A</v>
      </c>
      <c r="L2923" s="9" t="e">
        <v>#N/A</v>
      </c>
      <c r="M2923" s="93" t="e">
        <v>#N/A</v>
      </c>
      <c r="N2923" s="8" t="e">
        <v>#N/A</v>
      </c>
      <c r="O2923" t="e">
        <v>#N/A</v>
      </c>
      <c r="P2923" t="e">
        <v>#N/A</v>
      </c>
      <c r="Q2923" t="e">
        <v>#N/A</v>
      </c>
      <c r="R2923" s="2" t="e">
        <v>#N/A</v>
      </c>
      <c r="S2923" t="e">
        <v>#N/A</v>
      </c>
      <c r="T2923" s="3" t="e">
        <v>#N/A</v>
      </c>
      <c r="U2923" s="3" t="e">
        <v>#N/A</v>
      </c>
      <c r="V2923" t="e">
        <v>#N/A</v>
      </c>
      <c r="W2923" t="e">
        <v>#N/A</v>
      </c>
      <c r="X2923" t="e">
        <v>#N/A</v>
      </c>
      <c r="Y2923" s="3" t="e">
        <v>#N/A</v>
      </c>
      <c r="Z2923" s="8" t="e">
        <v>#N/A</v>
      </c>
      <c r="AA2923" s="30" t="e">
        <v>#N/A</v>
      </c>
      <c r="AB2923" t="e">
        <v>#N/A</v>
      </c>
      <c r="AC2923" t="e">
        <v>#N/A</v>
      </c>
      <c r="AD2923" t="e">
        <v>#N/A</v>
      </c>
      <c r="AE2923" t="e">
        <v>#N/A</v>
      </c>
      <c r="AF2923" t="e">
        <v>#N/A</v>
      </c>
    </row>
    <row r="2924" spans="1:32" x14ac:dyDescent="0.25">
      <c r="A2924" t="e">
        <v>#N/A</v>
      </c>
      <c r="B2924" s="33" t="e">
        <v>#N/A</v>
      </c>
      <c r="C2924" t="e">
        <v>#N/A</v>
      </c>
      <c r="D2924" t="e">
        <v>#N/A</v>
      </c>
      <c r="E2924" s="69" t="e">
        <v>#N/A</v>
      </c>
      <c r="F2924" s="3" t="e">
        <v>#N/A</v>
      </c>
      <c r="G2924" s="3" t="e">
        <v>#N/A</v>
      </c>
      <c r="H2924" s="3" t="e">
        <v>#N/A</v>
      </c>
      <c r="I2924" s="80" t="e">
        <v>#N/A</v>
      </c>
      <c r="J2924" s="80" t="e">
        <v>#N/A</v>
      </c>
      <c r="K2924" s="85" t="e">
        <v>#N/A</v>
      </c>
      <c r="L2924" s="9" t="e">
        <v>#N/A</v>
      </c>
      <c r="M2924" s="93" t="e">
        <v>#N/A</v>
      </c>
      <c r="N2924" s="8" t="e">
        <v>#N/A</v>
      </c>
      <c r="O2924" t="e">
        <v>#N/A</v>
      </c>
      <c r="P2924" t="e">
        <v>#N/A</v>
      </c>
      <c r="Q2924" t="e">
        <v>#N/A</v>
      </c>
      <c r="R2924" s="2" t="e">
        <v>#N/A</v>
      </c>
      <c r="S2924" t="e">
        <v>#N/A</v>
      </c>
      <c r="T2924" s="3" t="e">
        <v>#N/A</v>
      </c>
      <c r="U2924" s="3" t="e">
        <v>#N/A</v>
      </c>
      <c r="V2924" t="e">
        <v>#N/A</v>
      </c>
      <c r="W2924" t="e">
        <v>#N/A</v>
      </c>
      <c r="X2924" t="e">
        <v>#N/A</v>
      </c>
      <c r="Y2924" s="3" t="e">
        <v>#N/A</v>
      </c>
      <c r="Z2924" s="8" t="e">
        <v>#N/A</v>
      </c>
      <c r="AA2924" s="30" t="e">
        <v>#N/A</v>
      </c>
      <c r="AB2924" t="e">
        <v>#N/A</v>
      </c>
      <c r="AC2924" t="e">
        <v>#N/A</v>
      </c>
      <c r="AD2924" t="e">
        <v>#N/A</v>
      </c>
      <c r="AE2924" t="e">
        <v>#N/A</v>
      </c>
      <c r="AF2924" t="e">
        <v>#N/A</v>
      </c>
    </row>
    <row r="2925" spans="1:32" x14ac:dyDescent="0.25">
      <c r="A2925" t="e">
        <v>#N/A</v>
      </c>
      <c r="B2925" s="33" t="e">
        <v>#N/A</v>
      </c>
      <c r="C2925" t="e">
        <v>#N/A</v>
      </c>
      <c r="D2925" t="e">
        <v>#N/A</v>
      </c>
      <c r="E2925" s="69" t="e">
        <v>#N/A</v>
      </c>
      <c r="F2925" s="3" t="e">
        <v>#N/A</v>
      </c>
      <c r="G2925" s="3" t="e">
        <v>#N/A</v>
      </c>
      <c r="H2925" s="3" t="e">
        <v>#N/A</v>
      </c>
      <c r="I2925" s="80" t="e">
        <v>#N/A</v>
      </c>
      <c r="J2925" s="80" t="e">
        <v>#N/A</v>
      </c>
      <c r="K2925" s="85" t="e">
        <v>#N/A</v>
      </c>
      <c r="L2925" s="9" t="e">
        <v>#N/A</v>
      </c>
      <c r="M2925" s="93" t="e">
        <v>#N/A</v>
      </c>
      <c r="N2925" s="8" t="e">
        <v>#N/A</v>
      </c>
      <c r="O2925" t="e">
        <v>#N/A</v>
      </c>
      <c r="P2925" t="e">
        <v>#N/A</v>
      </c>
      <c r="Q2925" t="e">
        <v>#N/A</v>
      </c>
      <c r="R2925" s="2" t="e">
        <v>#N/A</v>
      </c>
      <c r="S2925" t="e">
        <v>#N/A</v>
      </c>
      <c r="T2925" s="3" t="e">
        <v>#N/A</v>
      </c>
      <c r="U2925" s="3" t="e">
        <v>#N/A</v>
      </c>
      <c r="V2925" t="e">
        <v>#N/A</v>
      </c>
      <c r="W2925" t="e">
        <v>#N/A</v>
      </c>
      <c r="X2925" t="e">
        <v>#N/A</v>
      </c>
      <c r="Y2925" s="3" t="e">
        <v>#N/A</v>
      </c>
      <c r="Z2925" s="8" t="e">
        <v>#N/A</v>
      </c>
      <c r="AA2925" s="30" t="e">
        <v>#N/A</v>
      </c>
      <c r="AB2925" t="e">
        <v>#N/A</v>
      </c>
      <c r="AC2925" t="e">
        <v>#N/A</v>
      </c>
      <c r="AD2925" t="e">
        <v>#N/A</v>
      </c>
      <c r="AE2925" t="e">
        <v>#N/A</v>
      </c>
      <c r="AF2925" t="e">
        <v>#N/A</v>
      </c>
    </row>
    <row r="2926" spans="1:32" x14ac:dyDescent="0.25">
      <c r="A2926" t="e">
        <v>#N/A</v>
      </c>
      <c r="B2926" s="33" t="e">
        <v>#N/A</v>
      </c>
      <c r="C2926" t="e">
        <v>#N/A</v>
      </c>
      <c r="D2926" t="e">
        <v>#N/A</v>
      </c>
      <c r="E2926" s="69" t="e">
        <v>#N/A</v>
      </c>
      <c r="F2926" s="3" t="e">
        <v>#N/A</v>
      </c>
      <c r="G2926" s="3" t="e">
        <v>#N/A</v>
      </c>
      <c r="H2926" s="3" t="e">
        <v>#N/A</v>
      </c>
      <c r="I2926" s="80" t="e">
        <v>#N/A</v>
      </c>
      <c r="J2926" s="80" t="e">
        <v>#N/A</v>
      </c>
      <c r="K2926" s="85" t="e">
        <v>#N/A</v>
      </c>
      <c r="L2926" s="9" t="e">
        <v>#N/A</v>
      </c>
      <c r="M2926" s="93" t="e">
        <v>#N/A</v>
      </c>
      <c r="N2926" s="8" t="e">
        <v>#N/A</v>
      </c>
      <c r="O2926" t="e">
        <v>#N/A</v>
      </c>
      <c r="P2926" t="e">
        <v>#N/A</v>
      </c>
      <c r="Q2926" t="e">
        <v>#N/A</v>
      </c>
      <c r="R2926" s="2" t="e">
        <v>#N/A</v>
      </c>
      <c r="S2926" t="e">
        <v>#N/A</v>
      </c>
      <c r="T2926" s="3" t="e">
        <v>#N/A</v>
      </c>
      <c r="U2926" s="3" t="e">
        <v>#N/A</v>
      </c>
      <c r="V2926" t="e">
        <v>#N/A</v>
      </c>
      <c r="W2926" t="e">
        <v>#N/A</v>
      </c>
      <c r="X2926" t="e">
        <v>#N/A</v>
      </c>
      <c r="Y2926" s="3" t="e">
        <v>#N/A</v>
      </c>
      <c r="Z2926" s="8" t="e">
        <v>#N/A</v>
      </c>
      <c r="AA2926" s="30" t="e">
        <v>#N/A</v>
      </c>
      <c r="AB2926" t="e">
        <v>#N/A</v>
      </c>
      <c r="AC2926" t="e">
        <v>#N/A</v>
      </c>
      <c r="AD2926" t="e">
        <v>#N/A</v>
      </c>
      <c r="AE2926" t="e">
        <v>#N/A</v>
      </c>
      <c r="AF2926" t="e">
        <v>#N/A</v>
      </c>
    </row>
    <row r="2927" spans="1:32" x14ac:dyDescent="0.25">
      <c r="A2927" t="e">
        <v>#N/A</v>
      </c>
      <c r="B2927" s="33" t="e">
        <v>#N/A</v>
      </c>
      <c r="C2927" t="e">
        <v>#N/A</v>
      </c>
      <c r="D2927" t="e">
        <v>#N/A</v>
      </c>
      <c r="E2927" s="69" t="e">
        <v>#N/A</v>
      </c>
      <c r="F2927" s="3" t="e">
        <v>#N/A</v>
      </c>
      <c r="G2927" s="3" t="e">
        <v>#N/A</v>
      </c>
      <c r="H2927" s="3" t="e">
        <v>#N/A</v>
      </c>
      <c r="I2927" s="80" t="e">
        <v>#N/A</v>
      </c>
      <c r="J2927" s="80" t="e">
        <v>#N/A</v>
      </c>
      <c r="K2927" s="85" t="e">
        <v>#N/A</v>
      </c>
      <c r="L2927" s="9" t="e">
        <v>#N/A</v>
      </c>
      <c r="M2927" s="93" t="e">
        <v>#N/A</v>
      </c>
      <c r="N2927" s="8" t="e">
        <v>#N/A</v>
      </c>
      <c r="O2927" t="e">
        <v>#N/A</v>
      </c>
      <c r="P2927" t="e">
        <v>#N/A</v>
      </c>
      <c r="Q2927" t="e">
        <v>#N/A</v>
      </c>
      <c r="R2927" s="2" t="e">
        <v>#N/A</v>
      </c>
      <c r="S2927" t="e">
        <v>#N/A</v>
      </c>
      <c r="T2927" s="3" t="e">
        <v>#N/A</v>
      </c>
      <c r="U2927" s="3" t="e">
        <v>#N/A</v>
      </c>
      <c r="V2927" t="e">
        <v>#N/A</v>
      </c>
      <c r="W2927" t="e">
        <v>#N/A</v>
      </c>
      <c r="X2927" t="e">
        <v>#N/A</v>
      </c>
      <c r="Y2927" s="3" t="e">
        <v>#N/A</v>
      </c>
      <c r="Z2927" s="8" t="e">
        <v>#N/A</v>
      </c>
      <c r="AA2927" s="30" t="e">
        <v>#N/A</v>
      </c>
      <c r="AB2927" t="e">
        <v>#N/A</v>
      </c>
      <c r="AC2927" t="e">
        <v>#N/A</v>
      </c>
      <c r="AD2927" t="e">
        <v>#N/A</v>
      </c>
      <c r="AE2927" t="e">
        <v>#N/A</v>
      </c>
      <c r="AF2927" t="e">
        <v>#N/A</v>
      </c>
    </row>
    <row r="2928" spans="1:32" x14ac:dyDescent="0.25">
      <c r="A2928" t="e">
        <v>#N/A</v>
      </c>
      <c r="B2928" s="33" t="e">
        <v>#N/A</v>
      </c>
      <c r="C2928" t="e">
        <v>#N/A</v>
      </c>
      <c r="D2928" t="e">
        <v>#N/A</v>
      </c>
      <c r="E2928" s="69" t="e">
        <v>#N/A</v>
      </c>
      <c r="F2928" s="3" t="e">
        <v>#N/A</v>
      </c>
      <c r="G2928" s="3" t="e">
        <v>#N/A</v>
      </c>
      <c r="H2928" s="3" t="e">
        <v>#N/A</v>
      </c>
      <c r="I2928" s="80" t="e">
        <v>#N/A</v>
      </c>
      <c r="J2928" s="80" t="e">
        <v>#N/A</v>
      </c>
      <c r="K2928" s="85" t="e">
        <v>#N/A</v>
      </c>
      <c r="L2928" s="9" t="e">
        <v>#N/A</v>
      </c>
      <c r="M2928" s="93" t="e">
        <v>#N/A</v>
      </c>
      <c r="N2928" s="8" t="e">
        <v>#N/A</v>
      </c>
      <c r="O2928" t="e">
        <v>#N/A</v>
      </c>
      <c r="P2928" t="e">
        <v>#N/A</v>
      </c>
      <c r="Q2928" t="e">
        <v>#N/A</v>
      </c>
      <c r="R2928" s="2" t="e">
        <v>#N/A</v>
      </c>
      <c r="S2928" t="e">
        <v>#N/A</v>
      </c>
      <c r="T2928" s="3" t="e">
        <v>#N/A</v>
      </c>
      <c r="U2928" s="3" t="e">
        <v>#N/A</v>
      </c>
      <c r="V2928" t="e">
        <v>#N/A</v>
      </c>
      <c r="W2928" t="e">
        <v>#N/A</v>
      </c>
      <c r="X2928" t="e">
        <v>#N/A</v>
      </c>
      <c r="Y2928" s="3" t="e">
        <v>#N/A</v>
      </c>
      <c r="Z2928" s="8" t="e">
        <v>#N/A</v>
      </c>
      <c r="AA2928" s="30" t="e">
        <v>#N/A</v>
      </c>
      <c r="AB2928" t="e">
        <v>#N/A</v>
      </c>
      <c r="AC2928" t="e">
        <v>#N/A</v>
      </c>
      <c r="AD2928" t="e">
        <v>#N/A</v>
      </c>
      <c r="AE2928" t="e">
        <v>#N/A</v>
      </c>
      <c r="AF2928" t="e">
        <v>#N/A</v>
      </c>
    </row>
    <row r="2929" spans="1:32" x14ac:dyDescent="0.25">
      <c r="A2929" t="e">
        <v>#N/A</v>
      </c>
      <c r="B2929" s="33" t="e">
        <v>#N/A</v>
      </c>
      <c r="C2929" t="e">
        <v>#N/A</v>
      </c>
      <c r="D2929" t="e">
        <v>#N/A</v>
      </c>
      <c r="E2929" s="69" t="e">
        <v>#N/A</v>
      </c>
      <c r="F2929" s="3" t="e">
        <v>#N/A</v>
      </c>
      <c r="G2929" s="3" t="e">
        <v>#N/A</v>
      </c>
      <c r="H2929" s="3" t="e">
        <v>#N/A</v>
      </c>
      <c r="I2929" s="80" t="e">
        <v>#N/A</v>
      </c>
      <c r="J2929" s="80" t="e">
        <v>#N/A</v>
      </c>
      <c r="K2929" s="85" t="e">
        <v>#N/A</v>
      </c>
      <c r="L2929" s="9" t="e">
        <v>#N/A</v>
      </c>
      <c r="M2929" s="93" t="e">
        <v>#N/A</v>
      </c>
      <c r="N2929" s="8" t="e">
        <v>#N/A</v>
      </c>
      <c r="O2929" t="e">
        <v>#N/A</v>
      </c>
      <c r="P2929" t="e">
        <v>#N/A</v>
      </c>
      <c r="Q2929" t="e">
        <v>#N/A</v>
      </c>
      <c r="R2929" s="2" t="e">
        <v>#N/A</v>
      </c>
      <c r="S2929" t="e">
        <v>#N/A</v>
      </c>
      <c r="T2929" s="3" t="e">
        <v>#N/A</v>
      </c>
      <c r="U2929" s="3" t="e">
        <v>#N/A</v>
      </c>
      <c r="V2929" t="e">
        <v>#N/A</v>
      </c>
      <c r="W2929" t="e">
        <v>#N/A</v>
      </c>
      <c r="X2929" t="e">
        <v>#N/A</v>
      </c>
      <c r="Y2929" s="3" t="e">
        <v>#N/A</v>
      </c>
      <c r="Z2929" s="8" t="e">
        <v>#N/A</v>
      </c>
      <c r="AA2929" s="30" t="e">
        <v>#N/A</v>
      </c>
      <c r="AB2929" t="e">
        <v>#N/A</v>
      </c>
      <c r="AC2929" t="e">
        <v>#N/A</v>
      </c>
      <c r="AD2929" t="e">
        <v>#N/A</v>
      </c>
      <c r="AE2929" t="e">
        <v>#N/A</v>
      </c>
      <c r="AF2929" t="e">
        <v>#N/A</v>
      </c>
    </row>
    <row r="2930" spans="1:32" x14ac:dyDescent="0.25">
      <c r="A2930" t="e">
        <v>#N/A</v>
      </c>
      <c r="B2930" s="33" t="e">
        <v>#N/A</v>
      </c>
      <c r="C2930" t="e">
        <v>#N/A</v>
      </c>
      <c r="D2930" t="e">
        <v>#N/A</v>
      </c>
      <c r="E2930" s="69" t="e">
        <v>#N/A</v>
      </c>
      <c r="F2930" s="3" t="e">
        <v>#N/A</v>
      </c>
      <c r="G2930" s="3" t="e">
        <v>#N/A</v>
      </c>
      <c r="H2930" s="3" t="e">
        <v>#N/A</v>
      </c>
      <c r="I2930" s="80" t="e">
        <v>#N/A</v>
      </c>
      <c r="J2930" s="80" t="e">
        <v>#N/A</v>
      </c>
      <c r="K2930" s="85" t="e">
        <v>#N/A</v>
      </c>
      <c r="L2930" s="9" t="e">
        <v>#N/A</v>
      </c>
      <c r="M2930" s="93" t="e">
        <v>#N/A</v>
      </c>
      <c r="N2930" s="8" t="e">
        <v>#N/A</v>
      </c>
      <c r="O2930" t="e">
        <v>#N/A</v>
      </c>
      <c r="P2930" t="e">
        <v>#N/A</v>
      </c>
      <c r="Q2930" t="e">
        <v>#N/A</v>
      </c>
      <c r="R2930" s="2" t="e">
        <v>#N/A</v>
      </c>
      <c r="S2930" t="e">
        <v>#N/A</v>
      </c>
      <c r="T2930" s="3" t="e">
        <v>#N/A</v>
      </c>
      <c r="U2930" s="3" t="e">
        <v>#N/A</v>
      </c>
      <c r="V2930" t="e">
        <v>#N/A</v>
      </c>
      <c r="W2930" t="e">
        <v>#N/A</v>
      </c>
      <c r="X2930" t="e">
        <v>#N/A</v>
      </c>
      <c r="Y2930" s="3" t="e">
        <v>#N/A</v>
      </c>
      <c r="Z2930" s="8" t="e">
        <v>#N/A</v>
      </c>
      <c r="AA2930" s="30" t="e">
        <v>#N/A</v>
      </c>
      <c r="AB2930" t="e">
        <v>#N/A</v>
      </c>
      <c r="AC2930" t="e">
        <v>#N/A</v>
      </c>
      <c r="AD2930" t="e">
        <v>#N/A</v>
      </c>
      <c r="AE2930" t="e">
        <v>#N/A</v>
      </c>
      <c r="AF2930" t="e">
        <v>#N/A</v>
      </c>
    </row>
    <row r="2931" spans="1:32" x14ac:dyDescent="0.25">
      <c r="A2931" t="e">
        <v>#N/A</v>
      </c>
      <c r="B2931" s="33" t="e">
        <v>#N/A</v>
      </c>
      <c r="C2931" t="e">
        <v>#N/A</v>
      </c>
      <c r="D2931" t="e">
        <v>#N/A</v>
      </c>
      <c r="E2931" s="69" t="e">
        <v>#N/A</v>
      </c>
      <c r="F2931" s="3" t="e">
        <v>#N/A</v>
      </c>
      <c r="G2931" s="3" t="e">
        <v>#N/A</v>
      </c>
      <c r="H2931" s="3" t="e">
        <v>#N/A</v>
      </c>
      <c r="I2931" s="80" t="e">
        <v>#N/A</v>
      </c>
      <c r="J2931" s="80" t="e">
        <v>#N/A</v>
      </c>
      <c r="K2931" s="85" t="e">
        <v>#N/A</v>
      </c>
      <c r="L2931" s="9" t="e">
        <v>#N/A</v>
      </c>
      <c r="M2931" s="93" t="e">
        <v>#N/A</v>
      </c>
      <c r="N2931" s="8" t="e">
        <v>#N/A</v>
      </c>
      <c r="O2931" t="e">
        <v>#N/A</v>
      </c>
      <c r="P2931" t="e">
        <v>#N/A</v>
      </c>
      <c r="Q2931" t="e">
        <v>#N/A</v>
      </c>
      <c r="R2931" s="2" t="e">
        <v>#N/A</v>
      </c>
      <c r="S2931" t="e">
        <v>#N/A</v>
      </c>
      <c r="T2931" s="3" t="e">
        <v>#N/A</v>
      </c>
      <c r="U2931" s="3" t="e">
        <v>#N/A</v>
      </c>
      <c r="V2931" t="e">
        <v>#N/A</v>
      </c>
      <c r="W2931" t="e">
        <v>#N/A</v>
      </c>
      <c r="X2931" t="e">
        <v>#N/A</v>
      </c>
      <c r="Y2931" s="3" t="e">
        <v>#N/A</v>
      </c>
      <c r="Z2931" s="8" t="e">
        <v>#N/A</v>
      </c>
      <c r="AA2931" s="30" t="e">
        <v>#N/A</v>
      </c>
      <c r="AB2931" t="e">
        <v>#N/A</v>
      </c>
      <c r="AC2931" t="e">
        <v>#N/A</v>
      </c>
      <c r="AD2931" t="e">
        <v>#N/A</v>
      </c>
      <c r="AE2931" t="e">
        <v>#N/A</v>
      </c>
      <c r="AF2931" t="e">
        <v>#N/A</v>
      </c>
    </row>
    <row r="2932" spans="1:32" x14ac:dyDescent="0.25">
      <c r="A2932" t="e">
        <v>#N/A</v>
      </c>
      <c r="B2932" s="33" t="e">
        <v>#N/A</v>
      </c>
      <c r="C2932" t="e">
        <v>#N/A</v>
      </c>
      <c r="D2932" t="e">
        <v>#N/A</v>
      </c>
      <c r="E2932" s="69" t="e">
        <v>#N/A</v>
      </c>
      <c r="F2932" s="3" t="e">
        <v>#N/A</v>
      </c>
      <c r="G2932" s="3" t="e">
        <v>#N/A</v>
      </c>
      <c r="H2932" s="3" t="e">
        <v>#N/A</v>
      </c>
      <c r="I2932" s="80" t="e">
        <v>#N/A</v>
      </c>
      <c r="J2932" s="80" t="e">
        <v>#N/A</v>
      </c>
      <c r="K2932" s="85" t="e">
        <v>#N/A</v>
      </c>
      <c r="L2932" s="9" t="e">
        <v>#N/A</v>
      </c>
      <c r="M2932" s="93" t="e">
        <v>#N/A</v>
      </c>
      <c r="N2932" s="8" t="e">
        <v>#N/A</v>
      </c>
      <c r="O2932" t="e">
        <v>#N/A</v>
      </c>
      <c r="P2932" t="e">
        <v>#N/A</v>
      </c>
      <c r="Q2932" t="e">
        <v>#N/A</v>
      </c>
      <c r="R2932" s="2" t="e">
        <v>#N/A</v>
      </c>
      <c r="S2932" t="e">
        <v>#N/A</v>
      </c>
      <c r="T2932" s="3" t="e">
        <v>#N/A</v>
      </c>
      <c r="U2932" s="3" t="e">
        <v>#N/A</v>
      </c>
      <c r="V2932" t="e">
        <v>#N/A</v>
      </c>
      <c r="W2932" t="e">
        <v>#N/A</v>
      </c>
      <c r="X2932" t="e">
        <v>#N/A</v>
      </c>
      <c r="Y2932" s="3" t="e">
        <v>#N/A</v>
      </c>
      <c r="Z2932" s="8" t="e">
        <v>#N/A</v>
      </c>
      <c r="AA2932" s="30" t="e">
        <v>#N/A</v>
      </c>
      <c r="AB2932" t="e">
        <v>#N/A</v>
      </c>
      <c r="AC2932" t="e">
        <v>#N/A</v>
      </c>
      <c r="AD2932" t="e">
        <v>#N/A</v>
      </c>
      <c r="AE2932" t="e">
        <v>#N/A</v>
      </c>
      <c r="AF2932" t="e">
        <v>#N/A</v>
      </c>
    </row>
    <row r="2933" spans="1:32" x14ac:dyDescent="0.25">
      <c r="A2933" t="e">
        <v>#N/A</v>
      </c>
      <c r="B2933" s="33" t="e">
        <v>#N/A</v>
      </c>
      <c r="C2933" t="e">
        <v>#N/A</v>
      </c>
      <c r="D2933" t="e">
        <v>#N/A</v>
      </c>
      <c r="E2933" s="69" t="e">
        <v>#N/A</v>
      </c>
      <c r="F2933" s="3" t="e">
        <v>#N/A</v>
      </c>
      <c r="G2933" s="3" t="e">
        <v>#N/A</v>
      </c>
      <c r="H2933" s="3" t="e">
        <v>#N/A</v>
      </c>
      <c r="I2933" s="80" t="e">
        <v>#N/A</v>
      </c>
      <c r="J2933" s="80" t="e">
        <v>#N/A</v>
      </c>
      <c r="K2933" s="85" t="e">
        <v>#N/A</v>
      </c>
      <c r="L2933" s="9" t="e">
        <v>#N/A</v>
      </c>
      <c r="M2933" s="93" t="e">
        <v>#N/A</v>
      </c>
      <c r="N2933" s="8" t="e">
        <v>#N/A</v>
      </c>
      <c r="O2933" t="e">
        <v>#N/A</v>
      </c>
      <c r="P2933" t="e">
        <v>#N/A</v>
      </c>
      <c r="Q2933" t="e">
        <v>#N/A</v>
      </c>
      <c r="R2933" s="2" t="e">
        <v>#N/A</v>
      </c>
      <c r="S2933" t="e">
        <v>#N/A</v>
      </c>
      <c r="T2933" s="3" t="e">
        <v>#N/A</v>
      </c>
      <c r="U2933" s="3" t="e">
        <v>#N/A</v>
      </c>
      <c r="V2933" t="e">
        <v>#N/A</v>
      </c>
      <c r="W2933" t="e">
        <v>#N/A</v>
      </c>
      <c r="X2933" t="e">
        <v>#N/A</v>
      </c>
      <c r="Y2933" s="3" t="e">
        <v>#N/A</v>
      </c>
      <c r="Z2933" s="8" t="e">
        <v>#N/A</v>
      </c>
      <c r="AA2933" s="30" t="e">
        <v>#N/A</v>
      </c>
      <c r="AB2933" t="e">
        <v>#N/A</v>
      </c>
      <c r="AC2933" t="e">
        <v>#N/A</v>
      </c>
      <c r="AD2933" t="e">
        <v>#N/A</v>
      </c>
      <c r="AE2933" t="e">
        <v>#N/A</v>
      </c>
      <c r="AF2933" t="e">
        <v>#N/A</v>
      </c>
    </row>
    <row r="2934" spans="1:32" x14ac:dyDescent="0.25">
      <c r="A2934" t="e">
        <v>#N/A</v>
      </c>
      <c r="B2934" s="33" t="e">
        <v>#N/A</v>
      </c>
      <c r="C2934" t="e">
        <v>#N/A</v>
      </c>
      <c r="D2934" t="e">
        <v>#N/A</v>
      </c>
      <c r="E2934" s="69" t="e">
        <v>#N/A</v>
      </c>
      <c r="F2934" s="3" t="e">
        <v>#N/A</v>
      </c>
      <c r="G2934" s="3" t="e">
        <v>#N/A</v>
      </c>
      <c r="H2934" s="3" t="e">
        <v>#N/A</v>
      </c>
      <c r="I2934" s="80" t="e">
        <v>#N/A</v>
      </c>
      <c r="J2934" s="80" t="e">
        <v>#N/A</v>
      </c>
      <c r="K2934" s="85" t="e">
        <v>#N/A</v>
      </c>
      <c r="L2934" s="9" t="e">
        <v>#N/A</v>
      </c>
      <c r="M2934" s="93" t="e">
        <v>#N/A</v>
      </c>
      <c r="N2934" s="8" t="e">
        <v>#N/A</v>
      </c>
      <c r="O2934" t="e">
        <v>#N/A</v>
      </c>
      <c r="P2934" t="e">
        <v>#N/A</v>
      </c>
      <c r="Q2934" t="e">
        <v>#N/A</v>
      </c>
      <c r="R2934" s="2" t="e">
        <v>#N/A</v>
      </c>
      <c r="S2934" t="e">
        <v>#N/A</v>
      </c>
      <c r="T2934" s="3" t="e">
        <v>#N/A</v>
      </c>
      <c r="U2934" s="3" t="e">
        <v>#N/A</v>
      </c>
      <c r="V2934" t="e">
        <v>#N/A</v>
      </c>
      <c r="W2934" t="e">
        <v>#N/A</v>
      </c>
      <c r="X2934" t="e">
        <v>#N/A</v>
      </c>
      <c r="Y2934" s="3" t="e">
        <v>#N/A</v>
      </c>
      <c r="Z2934" s="8" t="e">
        <v>#N/A</v>
      </c>
      <c r="AA2934" s="30" t="e">
        <v>#N/A</v>
      </c>
      <c r="AB2934" t="e">
        <v>#N/A</v>
      </c>
      <c r="AC2934" t="e">
        <v>#N/A</v>
      </c>
      <c r="AD2934" t="e">
        <v>#N/A</v>
      </c>
      <c r="AE2934" t="e">
        <v>#N/A</v>
      </c>
      <c r="AF2934" t="e">
        <v>#N/A</v>
      </c>
    </row>
    <row r="2935" spans="1:32" x14ac:dyDescent="0.25">
      <c r="A2935" t="e">
        <v>#N/A</v>
      </c>
      <c r="B2935" s="33" t="e">
        <v>#N/A</v>
      </c>
      <c r="C2935" t="e">
        <v>#N/A</v>
      </c>
      <c r="D2935" t="e">
        <v>#N/A</v>
      </c>
      <c r="E2935" s="69" t="e">
        <v>#N/A</v>
      </c>
      <c r="F2935" s="3" t="e">
        <v>#N/A</v>
      </c>
      <c r="G2935" s="3" t="e">
        <v>#N/A</v>
      </c>
      <c r="H2935" s="3" t="e">
        <v>#N/A</v>
      </c>
      <c r="I2935" s="80" t="e">
        <v>#N/A</v>
      </c>
      <c r="J2935" s="80" t="e">
        <v>#N/A</v>
      </c>
      <c r="K2935" s="85" t="e">
        <v>#N/A</v>
      </c>
      <c r="L2935" s="9" t="e">
        <v>#N/A</v>
      </c>
      <c r="M2935" s="93" t="e">
        <v>#N/A</v>
      </c>
      <c r="N2935" s="8" t="e">
        <v>#N/A</v>
      </c>
      <c r="O2935" t="e">
        <v>#N/A</v>
      </c>
      <c r="P2935" t="e">
        <v>#N/A</v>
      </c>
      <c r="Q2935" t="e">
        <v>#N/A</v>
      </c>
      <c r="R2935" s="2" t="e">
        <v>#N/A</v>
      </c>
      <c r="S2935" t="e">
        <v>#N/A</v>
      </c>
      <c r="T2935" s="3" t="e">
        <v>#N/A</v>
      </c>
      <c r="U2935" s="3" t="e">
        <v>#N/A</v>
      </c>
      <c r="V2935" t="e">
        <v>#N/A</v>
      </c>
      <c r="W2935" t="e">
        <v>#N/A</v>
      </c>
      <c r="X2935" t="e">
        <v>#N/A</v>
      </c>
      <c r="Y2935" s="3" t="e">
        <v>#N/A</v>
      </c>
      <c r="Z2935" s="8" t="e">
        <v>#N/A</v>
      </c>
      <c r="AA2935" s="30" t="e">
        <v>#N/A</v>
      </c>
      <c r="AB2935" t="e">
        <v>#N/A</v>
      </c>
      <c r="AC2935" t="e">
        <v>#N/A</v>
      </c>
      <c r="AD2935" t="e">
        <v>#N/A</v>
      </c>
      <c r="AE2935" t="e">
        <v>#N/A</v>
      </c>
      <c r="AF2935" t="e">
        <v>#N/A</v>
      </c>
    </row>
    <row r="2936" spans="1:32" x14ac:dyDescent="0.25">
      <c r="A2936" t="e">
        <v>#N/A</v>
      </c>
      <c r="B2936" s="33" t="e">
        <v>#N/A</v>
      </c>
      <c r="C2936" t="e">
        <v>#N/A</v>
      </c>
      <c r="D2936" t="e">
        <v>#N/A</v>
      </c>
      <c r="E2936" s="69" t="e">
        <v>#N/A</v>
      </c>
      <c r="F2936" s="3" t="e">
        <v>#N/A</v>
      </c>
      <c r="G2936" s="3" t="e">
        <v>#N/A</v>
      </c>
      <c r="H2936" s="3" t="e">
        <v>#N/A</v>
      </c>
      <c r="I2936" s="80" t="e">
        <v>#N/A</v>
      </c>
      <c r="J2936" s="80" t="e">
        <v>#N/A</v>
      </c>
      <c r="K2936" s="85" t="e">
        <v>#N/A</v>
      </c>
      <c r="L2936" s="9" t="e">
        <v>#N/A</v>
      </c>
      <c r="M2936" s="93" t="e">
        <v>#N/A</v>
      </c>
      <c r="N2936" s="8" t="e">
        <v>#N/A</v>
      </c>
      <c r="O2936" t="e">
        <v>#N/A</v>
      </c>
      <c r="P2936" t="e">
        <v>#N/A</v>
      </c>
      <c r="Q2936" t="e">
        <v>#N/A</v>
      </c>
      <c r="R2936" s="2" t="e">
        <v>#N/A</v>
      </c>
      <c r="S2936" t="e">
        <v>#N/A</v>
      </c>
      <c r="T2936" s="3" t="e">
        <v>#N/A</v>
      </c>
      <c r="U2936" s="3" t="e">
        <v>#N/A</v>
      </c>
      <c r="V2936" t="e">
        <v>#N/A</v>
      </c>
      <c r="W2936" t="e">
        <v>#N/A</v>
      </c>
      <c r="X2936" t="e">
        <v>#N/A</v>
      </c>
      <c r="Y2936" s="3" t="e">
        <v>#N/A</v>
      </c>
      <c r="Z2936" s="8" t="e">
        <v>#N/A</v>
      </c>
      <c r="AA2936" s="30" t="e">
        <v>#N/A</v>
      </c>
      <c r="AB2936" t="e">
        <v>#N/A</v>
      </c>
      <c r="AC2936" t="e">
        <v>#N/A</v>
      </c>
      <c r="AD2936" t="e">
        <v>#N/A</v>
      </c>
      <c r="AE2936" t="e">
        <v>#N/A</v>
      </c>
      <c r="AF2936" t="e">
        <v>#N/A</v>
      </c>
    </row>
    <row r="2937" spans="1:32" x14ac:dyDescent="0.25">
      <c r="A2937" t="e">
        <v>#N/A</v>
      </c>
      <c r="B2937" s="33" t="e">
        <v>#N/A</v>
      </c>
      <c r="C2937" t="e">
        <v>#N/A</v>
      </c>
      <c r="D2937" t="e">
        <v>#N/A</v>
      </c>
      <c r="E2937" s="69" t="e">
        <v>#N/A</v>
      </c>
      <c r="F2937" s="3" t="e">
        <v>#N/A</v>
      </c>
      <c r="G2937" s="3" t="e">
        <v>#N/A</v>
      </c>
      <c r="H2937" s="3" t="e">
        <v>#N/A</v>
      </c>
      <c r="I2937" s="80" t="e">
        <v>#N/A</v>
      </c>
      <c r="J2937" s="80" t="e">
        <v>#N/A</v>
      </c>
      <c r="K2937" s="85" t="e">
        <v>#N/A</v>
      </c>
      <c r="L2937" s="9" t="e">
        <v>#N/A</v>
      </c>
      <c r="M2937" s="93" t="e">
        <v>#N/A</v>
      </c>
      <c r="N2937" s="8" t="e">
        <v>#N/A</v>
      </c>
      <c r="O2937" t="e">
        <v>#N/A</v>
      </c>
      <c r="P2937" t="e">
        <v>#N/A</v>
      </c>
      <c r="Q2937" t="e">
        <v>#N/A</v>
      </c>
      <c r="R2937" s="2" t="e">
        <v>#N/A</v>
      </c>
      <c r="S2937" t="e">
        <v>#N/A</v>
      </c>
      <c r="T2937" s="3" t="e">
        <v>#N/A</v>
      </c>
      <c r="U2937" s="3" t="e">
        <v>#N/A</v>
      </c>
      <c r="V2937" t="e">
        <v>#N/A</v>
      </c>
      <c r="W2937" t="e">
        <v>#N/A</v>
      </c>
      <c r="X2937" t="e">
        <v>#N/A</v>
      </c>
      <c r="Y2937" s="3" t="e">
        <v>#N/A</v>
      </c>
      <c r="Z2937" s="8" t="e">
        <v>#N/A</v>
      </c>
      <c r="AA2937" s="30" t="e">
        <v>#N/A</v>
      </c>
      <c r="AB2937" t="e">
        <v>#N/A</v>
      </c>
      <c r="AC2937" t="e">
        <v>#N/A</v>
      </c>
      <c r="AD2937" t="e">
        <v>#N/A</v>
      </c>
      <c r="AE2937" t="e">
        <v>#N/A</v>
      </c>
      <c r="AF2937" t="e">
        <v>#N/A</v>
      </c>
    </row>
    <row r="2938" spans="1:32" x14ac:dyDescent="0.25">
      <c r="A2938" t="e">
        <v>#N/A</v>
      </c>
      <c r="B2938" s="33" t="e">
        <v>#N/A</v>
      </c>
      <c r="C2938" t="e">
        <v>#N/A</v>
      </c>
      <c r="D2938" t="e">
        <v>#N/A</v>
      </c>
      <c r="E2938" s="69" t="e">
        <v>#N/A</v>
      </c>
      <c r="F2938" s="3" t="e">
        <v>#N/A</v>
      </c>
      <c r="G2938" s="3" t="e">
        <v>#N/A</v>
      </c>
      <c r="H2938" s="3" t="e">
        <v>#N/A</v>
      </c>
      <c r="I2938" s="80" t="e">
        <v>#N/A</v>
      </c>
      <c r="J2938" s="80" t="e">
        <v>#N/A</v>
      </c>
      <c r="K2938" s="85" t="e">
        <v>#N/A</v>
      </c>
      <c r="L2938" s="9" t="e">
        <v>#N/A</v>
      </c>
      <c r="M2938" s="93" t="e">
        <v>#N/A</v>
      </c>
      <c r="N2938" s="8" t="e">
        <v>#N/A</v>
      </c>
      <c r="O2938" t="e">
        <v>#N/A</v>
      </c>
      <c r="P2938" t="e">
        <v>#N/A</v>
      </c>
      <c r="Q2938" t="e">
        <v>#N/A</v>
      </c>
      <c r="R2938" s="2" t="e">
        <v>#N/A</v>
      </c>
      <c r="S2938" t="e">
        <v>#N/A</v>
      </c>
      <c r="T2938" s="3" t="e">
        <v>#N/A</v>
      </c>
      <c r="U2938" s="3" t="e">
        <v>#N/A</v>
      </c>
      <c r="V2938" t="e">
        <v>#N/A</v>
      </c>
      <c r="W2938" t="e">
        <v>#N/A</v>
      </c>
      <c r="X2938" t="e">
        <v>#N/A</v>
      </c>
      <c r="Y2938" s="3" t="e">
        <v>#N/A</v>
      </c>
      <c r="Z2938" s="8" t="e">
        <v>#N/A</v>
      </c>
      <c r="AA2938" s="30" t="e">
        <v>#N/A</v>
      </c>
      <c r="AB2938" t="e">
        <v>#N/A</v>
      </c>
      <c r="AC2938" t="e">
        <v>#N/A</v>
      </c>
      <c r="AD2938" t="e">
        <v>#N/A</v>
      </c>
      <c r="AE2938" t="e">
        <v>#N/A</v>
      </c>
      <c r="AF2938" t="e">
        <v>#N/A</v>
      </c>
    </row>
    <row r="2939" spans="1:32" x14ac:dyDescent="0.25">
      <c r="A2939" t="e">
        <v>#N/A</v>
      </c>
      <c r="B2939" s="33" t="e">
        <v>#N/A</v>
      </c>
      <c r="C2939" t="e">
        <v>#N/A</v>
      </c>
      <c r="D2939" t="e">
        <v>#N/A</v>
      </c>
      <c r="E2939" s="69" t="e">
        <v>#N/A</v>
      </c>
      <c r="F2939" s="3" t="e">
        <v>#N/A</v>
      </c>
      <c r="G2939" s="3" t="e">
        <v>#N/A</v>
      </c>
      <c r="H2939" s="3" t="e">
        <v>#N/A</v>
      </c>
      <c r="I2939" s="80" t="e">
        <v>#N/A</v>
      </c>
      <c r="J2939" s="80" t="e">
        <v>#N/A</v>
      </c>
      <c r="K2939" s="85" t="e">
        <v>#N/A</v>
      </c>
      <c r="L2939" s="9" t="e">
        <v>#N/A</v>
      </c>
      <c r="M2939" s="93" t="e">
        <v>#N/A</v>
      </c>
      <c r="N2939" s="8" t="e">
        <v>#N/A</v>
      </c>
      <c r="O2939" t="e">
        <v>#N/A</v>
      </c>
      <c r="P2939" t="e">
        <v>#N/A</v>
      </c>
      <c r="Q2939" t="e">
        <v>#N/A</v>
      </c>
      <c r="R2939" s="2" t="e">
        <v>#N/A</v>
      </c>
      <c r="S2939" t="e">
        <v>#N/A</v>
      </c>
      <c r="T2939" s="3" t="e">
        <v>#N/A</v>
      </c>
      <c r="U2939" s="3" t="e">
        <v>#N/A</v>
      </c>
      <c r="V2939" t="e">
        <v>#N/A</v>
      </c>
      <c r="W2939" t="e">
        <v>#N/A</v>
      </c>
      <c r="X2939" t="e">
        <v>#N/A</v>
      </c>
      <c r="Y2939" s="3" t="e">
        <v>#N/A</v>
      </c>
      <c r="Z2939" s="8" t="e">
        <v>#N/A</v>
      </c>
      <c r="AA2939" s="30" t="e">
        <v>#N/A</v>
      </c>
      <c r="AB2939" t="e">
        <v>#N/A</v>
      </c>
      <c r="AC2939" t="e">
        <v>#N/A</v>
      </c>
      <c r="AD2939" t="e">
        <v>#N/A</v>
      </c>
      <c r="AE2939" t="e">
        <v>#N/A</v>
      </c>
      <c r="AF2939" t="e">
        <v>#N/A</v>
      </c>
    </row>
    <row r="2940" spans="1:32" x14ac:dyDescent="0.25">
      <c r="A2940" t="e">
        <v>#N/A</v>
      </c>
      <c r="B2940" s="33" t="e">
        <v>#N/A</v>
      </c>
      <c r="C2940" t="e">
        <v>#N/A</v>
      </c>
      <c r="D2940" t="e">
        <v>#N/A</v>
      </c>
      <c r="E2940" s="69" t="e">
        <v>#N/A</v>
      </c>
      <c r="F2940" s="3" t="e">
        <v>#N/A</v>
      </c>
      <c r="G2940" s="3" t="e">
        <v>#N/A</v>
      </c>
      <c r="H2940" s="3" t="e">
        <v>#N/A</v>
      </c>
      <c r="I2940" s="80" t="e">
        <v>#N/A</v>
      </c>
      <c r="J2940" s="80" t="e">
        <v>#N/A</v>
      </c>
      <c r="K2940" s="85" t="e">
        <v>#N/A</v>
      </c>
      <c r="L2940" s="9" t="e">
        <v>#N/A</v>
      </c>
      <c r="M2940" s="93" t="e">
        <v>#N/A</v>
      </c>
      <c r="N2940" s="8" t="e">
        <v>#N/A</v>
      </c>
      <c r="O2940" t="e">
        <v>#N/A</v>
      </c>
      <c r="P2940" t="e">
        <v>#N/A</v>
      </c>
      <c r="Q2940" t="e">
        <v>#N/A</v>
      </c>
      <c r="R2940" s="2" t="e">
        <v>#N/A</v>
      </c>
      <c r="S2940" t="e">
        <v>#N/A</v>
      </c>
      <c r="T2940" s="3" t="e">
        <v>#N/A</v>
      </c>
      <c r="U2940" s="3" t="e">
        <v>#N/A</v>
      </c>
      <c r="V2940" t="e">
        <v>#N/A</v>
      </c>
      <c r="W2940" t="e">
        <v>#N/A</v>
      </c>
      <c r="X2940" t="e">
        <v>#N/A</v>
      </c>
      <c r="Y2940" s="3" t="e">
        <v>#N/A</v>
      </c>
      <c r="Z2940" s="8" t="e">
        <v>#N/A</v>
      </c>
      <c r="AA2940" s="30" t="e">
        <v>#N/A</v>
      </c>
      <c r="AB2940" t="e">
        <v>#N/A</v>
      </c>
      <c r="AC2940" t="e">
        <v>#N/A</v>
      </c>
      <c r="AD2940" t="e">
        <v>#N/A</v>
      </c>
      <c r="AE2940" t="e">
        <v>#N/A</v>
      </c>
      <c r="AF2940" t="e">
        <v>#N/A</v>
      </c>
    </row>
    <row r="2941" spans="1:32" x14ac:dyDescent="0.25">
      <c r="A2941" t="e">
        <v>#N/A</v>
      </c>
      <c r="B2941" s="33" t="e">
        <v>#N/A</v>
      </c>
      <c r="C2941" t="e">
        <v>#N/A</v>
      </c>
      <c r="D2941" t="e">
        <v>#N/A</v>
      </c>
      <c r="E2941" s="69" t="e">
        <v>#N/A</v>
      </c>
      <c r="F2941" s="3" t="e">
        <v>#N/A</v>
      </c>
      <c r="G2941" s="3" t="e">
        <v>#N/A</v>
      </c>
      <c r="H2941" s="3" t="e">
        <v>#N/A</v>
      </c>
      <c r="I2941" s="80" t="e">
        <v>#N/A</v>
      </c>
      <c r="J2941" s="80" t="e">
        <v>#N/A</v>
      </c>
      <c r="K2941" s="85" t="e">
        <v>#N/A</v>
      </c>
      <c r="L2941" s="9" t="e">
        <v>#N/A</v>
      </c>
      <c r="M2941" s="93" t="e">
        <v>#N/A</v>
      </c>
      <c r="N2941" s="8" t="e">
        <v>#N/A</v>
      </c>
      <c r="O2941" t="e">
        <v>#N/A</v>
      </c>
      <c r="P2941" t="e">
        <v>#N/A</v>
      </c>
      <c r="Q2941" t="e">
        <v>#N/A</v>
      </c>
      <c r="R2941" s="2" t="e">
        <v>#N/A</v>
      </c>
      <c r="S2941" t="e">
        <v>#N/A</v>
      </c>
      <c r="T2941" s="3" t="e">
        <v>#N/A</v>
      </c>
      <c r="U2941" s="3" t="e">
        <v>#N/A</v>
      </c>
      <c r="V2941" t="e">
        <v>#N/A</v>
      </c>
      <c r="W2941" t="e">
        <v>#N/A</v>
      </c>
      <c r="X2941" t="e">
        <v>#N/A</v>
      </c>
      <c r="Y2941" s="3" t="e">
        <v>#N/A</v>
      </c>
      <c r="Z2941" s="8" t="e">
        <v>#N/A</v>
      </c>
      <c r="AA2941" s="30" t="e">
        <v>#N/A</v>
      </c>
      <c r="AB2941" t="e">
        <v>#N/A</v>
      </c>
      <c r="AC2941" t="e">
        <v>#N/A</v>
      </c>
      <c r="AD2941" t="e">
        <v>#N/A</v>
      </c>
      <c r="AE2941" t="e">
        <v>#N/A</v>
      </c>
      <c r="AF2941" t="e">
        <v>#N/A</v>
      </c>
    </row>
    <row r="2942" spans="1:32" x14ac:dyDescent="0.25">
      <c r="A2942" t="e">
        <v>#N/A</v>
      </c>
      <c r="B2942" s="33" t="e">
        <v>#N/A</v>
      </c>
      <c r="C2942" t="e">
        <v>#N/A</v>
      </c>
      <c r="D2942" t="e">
        <v>#N/A</v>
      </c>
      <c r="E2942" s="69" t="e">
        <v>#N/A</v>
      </c>
      <c r="F2942" s="3" t="e">
        <v>#N/A</v>
      </c>
      <c r="G2942" s="3" t="e">
        <v>#N/A</v>
      </c>
      <c r="H2942" s="3" t="e">
        <v>#N/A</v>
      </c>
      <c r="I2942" s="80" t="e">
        <v>#N/A</v>
      </c>
      <c r="J2942" s="80" t="e">
        <v>#N/A</v>
      </c>
      <c r="K2942" s="85" t="e">
        <v>#N/A</v>
      </c>
      <c r="L2942" s="9" t="e">
        <v>#N/A</v>
      </c>
      <c r="M2942" s="93" t="e">
        <v>#N/A</v>
      </c>
      <c r="N2942" s="8" t="e">
        <v>#N/A</v>
      </c>
      <c r="O2942" t="e">
        <v>#N/A</v>
      </c>
      <c r="P2942" t="e">
        <v>#N/A</v>
      </c>
      <c r="Q2942" t="e">
        <v>#N/A</v>
      </c>
      <c r="R2942" s="2" t="e">
        <v>#N/A</v>
      </c>
      <c r="S2942" t="e">
        <v>#N/A</v>
      </c>
      <c r="T2942" s="3" t="e">
        <v>#N/A</v>
      </c>
      <c r="U2942" s="3" t="e">
        <v>#N/A</v>
      </c>
      <c r="V2942" t="e">
        <v>#N/A</v>
      </c>
      <c r="W2942" t="e">
        <v>#N/A</v>
      </c>
      <c r="X2942" t="e">
        <v>#N/A</v>
      </c>
      <c r="Y2942" s="3" t="e">
        <v>#N/A</v>
      </c>
      <c r="Z2942" s="8" t="e">
        <v>#N/A</v>
      </c>
      <c r="AA2942" s="30" t="e">
        <v>#N/A</v>
      </c>
      <c r="AB2942" t="e">
        <v>#N/A</v>
      </c>
      <c r="AC2942" t="e">
        <v>#N/A</v>
      </c>
      <c r="AD2942" t="e">
        <v>#N/A</v>
      </c>
      <c r="AE2942" t="e">
        <v>#N/A</v>
      </c>
      <c r="AF2942" t="e">
        <v>#N/A</v>
      </c>
    </row>
    <row r="2943" spans="1:32" x14ac:dyDescent="0.25">
      <c r="A2943" t="e">
        <v>#N/A</v>
      </c>
      <c r="B2943" s="33" t="e">
        <v>#N/A</v>
      </c>
      <c r="C2943" t="e">
        <v>#N/A</v>
      </c>
      <c r="D2943" t="e">
        <v>#N/A</v>
      </c>
      <c r="E2943" s="69" t="e">
        <v>#N/A</v>
      </c>
      <c r="F2943" s="3" t="e">
        <v>#N/A</v>
      </c>
      <c r="G2943" s="3" t="e">
        <v>#N/A</v>
      </c>
      <c r="H2943" s="3" t="e">
        <v>#N/A</v>
      </c>
      <c r="I2943" s="80" t="e">
        <v>#N/A</v>
      </c>
      <c r="J2943" s="80" t="e">
        <v>#N/A</v>
      </c>
      <c r="K2943" s="85" t="e">
        <v>#N/A</v>
      </c>
      <c r="L2943" s="9" t="e">
        <v>#N/A</v>
      </c>
      <c r="M2943" s="93" t="e">
        <v>#N/A</v>
      </c>
      <c r="N2943" s="8" t="e">
        <v>#N/A</v>
      </c>
      <c r="O2943" t="e">
        <v>#N/A</v>
      </c>
      <c r="P2943" t="e">
        <v>#N/A</v>
      </c>
      <c r="Q2943" t="e">
        <v>#N/A</v>
      </c>
      <c r="R2943" s="2" t="e">
        <v>#N/A</v>
      </c>
      <c r="S2943" t="e">
        <v>#N/A</v>
      </c>
      <c r="T2943" s="3" t="e">
        <v>#N/A</v>
      </c>
      <c r="U2943" s="3" t="e">
        <v>#N/A</v>
      </c>
      <c r="V2943" t="e">
        <v>#N/A</v>
      </c>
      <c r="W2943" t="e">
        <v>#N/A</v>
      </c>
      <c r="X2943" t="e">
        <v>#N/A</v>
      </c>
      <c r="Y2943" s="3" t="e">
        <v>#N/A</v>
      </c>
      <c r="Z2943" s="8" t="e">
        <v>#N/A</v>
      </c>
      <c r="AA2943" s="30" t="e">
        <v>#N/A</v>
      </c>
      <c r="AB2943" t="e">
        <v>#N/A</v>
      </c>
      <c r="AC2943" t="e">
        <v>#N/A</v>
      </c>
      <c r="AD2943" t="e">
        <v>#N/A</v>
      </c>
      <c r="AE2943" t="e">
        <v>#N/A</v>
      </c>
      <c r="AF2943" t="e">
        <v>#N/A</v>
      </c>
    </row>
    <row r="2944" spans="1:32" x14ac:dyDescent="0.25">
      <c r="A2944" t="e">
        <v>#N/A</v>
      </c>
      <c r="B2944" s="33" t="e">
        <v>#N/A</v>
      </c>
      <c r="C2944" t="e">
        <v>#N/A</v>
      </c>
      <c r="D2944" t="e">
        <v>#N/A</v>
      </c>
      <c r="E2944" s="69" t="e">
        <v>#N/A</v>
      </c>
      <c r="F2944" s="3" t="e">
        <v>#N/A</v>
      </c>
      <c r="G2944" s="3" t="e">
        <v>#N/A</v>
      </c>
      <c r="H2944" s="3" t="e">
        <v>#N/A</v>
      </c>
      <c r="I2944" s="80" t="e">
        <v>#N/A</v>
      </c>
      <c r="J2944" s="80" t="e">
        <v>#N/A</v>
      </c>
      <c r="K2944" s="85" t="e">
        <v>#N/A</v>
      </c>
      <c r="L2944" s="9" t="e">
        <v>#N/A</v>
      </c>
      <c r="M2944" s="93" t="e">
        <v>#N/A</v>
      </c>
      <c r="N2944" s="8" t="e">
        <v>#N/A</v>
      </c>
      <c r="O2944" t="e">
        <v>#N/A</v>
      </c>
      <c r="P2944" t="e">
        <v>#N/A</v>
      </c>
      <c r="Q2944" t="e">
        <v>#N/A</v>
      </c>
      <c r="R2944" s="2" t="e">
        <v>#N/A</v>
      </c>
      <c r="S2944" t="e">
        <v>#N/A</v>
      </c>
      <c r="T2944" s="3" t="e">
        <v>#N/A</v>
      </c>
      <c r="U2944" s="3" t="e">
        <v>#N/A</v>
      </c>
      <c r="V2944" t="e">
        <v>#N/A</v>
      </c>
      <c r="W2944" t="e">
        <v>#N/A</v>
      </c>
      <c r="X2944" t="e">
        <v>#N/A</v>
      </c>
      <c r="Y2944" s="3" t="e">
        <v>#N/A</v>
      </c>
      <c r="Z2944" s="8" t="e">
        <v>#N/A</v>
      </c>
      <c r="AA2944" s="30" t="e">
        <v>#N/A</v>
      </c>
      <c r="AB2944" t="e">
        <v>#N/A</v>
      </c>
      <c r="AC2944" t="e">
        <v>#N/A</v>
      </c>
      <c r="AD2944" t="e">
        <v>#N/A</v>
      </c>
      <c r="AE2944" t="e">
        <v>#N/A</v>
      </c>
      <c r="AF2944" t="e">
        <v>#N/A</v>
      </c>
    </row>
    <row r="2945" spans="1:32" x14ac:dyDescent="0.25">
      <c r="A2945" t="e">
        <v>#N/A</v>
      </c>
      <c r="B2945" s="33" t="e">
        <v>#N/A</v>
      </c>
      <c r="C2945" t="e">
        <v>#N/A</v>
      </c>
      <c r="D2945" t="e">
        <v>#N/A</v>
      </c>
      <c r="E2945" s="69" t="e">
        <v>#N/A</v>
      </c>
      <c r="F2945" s="3" t="e">
        <v>#N/A</v>
      </c>
      <c r="G2945" s="3" t="e">
        <v>#N/A</v>
      </c>
      <c r="H2945" s="3" t="e">
        <v>#N/A</v>
      </c>
      <c r="I2945" s="80" t="e">
        <v>#N/A</v>
      </c>
      <c r="J2945" s="80" t="e">
        <v>#N/A</v>
      </c>
      <c r="K2945" s="85" t="e">
        <v>#N/A</v>
      </c>
      <c r="L2945" s="9" t="e">
        <v>#N/A</v>
      </c>
      <c r="M2945" s="93" t="e">
        <v>#N/A</v>
      </c>
      <c r="N2945" s="8" t="e">
        <v>#N/A</v>
      </c>
      <c r="O2945" t="e">
        <v>#N/A</v>
      </c>
      <c r="P2945" t="e">
        <v>#N/A</v>
      </c>
      <c r="Q2945" t="e">
        <v>#N/A</v>
      </c>
      <c r="R2945" s="2" t="e">
        <v>#N/A</v>
      </c>
      <c r="S2945" t="e">
        <v>#N/A</v>
      </c>
      <c r="T2945" s="3" t="e">
        <v>#N/A</v>
      </c>
      <c r="U2945" s="3" t="e">
        <v>#N/A</v>
      </c>
      <c r="V2945" t="e">
        <v>#N/A</v>
      </c>
      <c r="W2945" t="e">
        <v>#N/A</v>
      </c>
      <c r="X2945" t="e">
        <v>#N/A</v>
      </c>
      <c r="Y2945" s="3" t="e">
        <v>#N/A</v>
      </c>
      <c r="Z2945" s="8" t="e">
        <v>#N/A</v>
      </c>
      <c r="AA2945" s="30" t="e">
        <v>#N/A</v>
      </c>
      <c r="AB2945" t="e">
        <v>#N/A</v>
      </c>
      <c r="AC2945" t="e">
        <v>#N/A</v>
      </c>
      <c r="AD2945" t="e">
        <v>#N/A</v>
      </c>
      <c r="AE2945" t="e">
        <v>#N/A</v>
      </c>
      <c r="AF2945" t="e">
        <v>#N/A</v>
      </c>
    </row>
    <row r="2946" spans="1:32" x14ac:dyDescent="0.25">
      <c r="A2946" t="e">
        <v>#N/A</v>
      </c>
      <c r="B2946" s="33" t="e">
        <v>#N/A</v>
      </c>
      <c r="C2946" t="e">
        <v>#N/A</v>
      </c>
      <c r="D2946" t="e">
        <v>#N/A</v>
      </c>
      <c r="E2946" s="69" t="e">
        <v>#N/A</v>
      </c>
      <c r="F2946" s="3" t="e">
        <v>#N/A</v>
      </c>
      <c r="G2946" s="3" t="e">
        <v>#N/A</v>
      </c>
      <c r="H2946" s="3" t="e">
        <v>#N/A</v>
      </c>
      <c r="I2946" s="80" t="e">
        <v>#N/A</v>
      </c>
      <c r="J2946" s="80" t="e">
        <v>#N/A</v>
      </c>
      <c r="K2946" s="85" t="e">
        <v>#N/A</v>
      </c>
      <c r="L2946" s="9" t="e">
        <v>#N/A</v>
      </c>
      <c r="M2946" s="93" t="e">
        <v>#N/A</v>
      </c>
      <c r="N2946" s="8" t="e">
        <v>#N/A</v>
      </c>
      <c r="O2946" t="e">
        <v>#N/A</v>
      </c>
      <c r="P2946" t="e">
        <v>#N/A</v>
      </c>
      <c r="Q2946" t="e">
        <v>#N/A</v>
      </c>
      <c r="R2946" s="2" t="e">
        <v>#N/A</v>
      </c>
      <c r="S2946" t="e">
        <v>#N/A</v>
      </c>
      <c r="T2946" s="3" t="e">
        <v>#N/A</v>
      </c>
      <c r="U2946" s="3" t="e">
        <v>#N/A</v>
      </c>
      <c r="V2946" t="e">
        <v>#N/A</v>
      </c>
      <c r="W2946" t="e">
        <v>#N/A</v>
      </c>
      <c r="X2946" t="e">
        <v>#N/A</v>
      </c>
      <c r="Y2946" s="3" t="e">
        <v>#N/A</v>
      </c>
      <c r="Z2946" s="8" t="e">
        <v>#N/A</v>
      </c>
      <c r="AA2946" s="30" t="e">
        <v>#N/A</v>
      </c>
      <c r="AB2946" t="e">
        <v>#N/A</v>
      </c>
      <c r="AC2946" t="e">
        <v>#N/A</v>
      </c>
      <c r="AD2946" t="e">
        <v>#N/A</v>
      </c>
      <c r="AE2946" t="e">
        <v>#N/A</v>
      </c>
      <c r="AF2946" t="e">
        <v>#N/A</v>
      </c>
    </row>
    <row r="2947" spans="1:32" x14ac:dyDescent="0.25">
      <c r="A2947" t="e">
        <v>#N/A</v>
      </c>
      <c r="B2947" s="33" t="e">
        <v>#N/A</v>
      </c>
      <c r="C2947" t="e">
        <v>#N/A</v>
      </c>
      <c r="D2947" t="e">
        <v>#N/A</v>
      </c>
      <c r="E2947" s="69" t="e">
        <v>#N/A</v>
      </c>
      <c r="F2947" s="3" t="e">
        <v>#N/A</v>
      </c>
      <c r="G2947" s="3" t="e">
        <v>#N/A</v>
      </c>
      <c r="H2947" s="3" t="e">
        <v>#N/A</v>
      </c>
      <c r="I2947" s="80" t="e">
        <v>#N/A</v>
      </c>
      <c r="J2947" s="80" t="e">
        <v>#N/A</v>
      </c>
      <c r="K2947" s="85" t="e">
        <v>#N/A</v>
      </c>
      <c r="L2947" s="9" t="e">
        <v>#N/A</v>
      </c>
      <c r="M2947" s="93" t="e">
        <v>#N/A</v>
      </c>
      <c r="N2947" s="8" t="e">
        <v>#N/A</v>
      </c>
      <c r="O2947" t="e">
        <v>#N/A</v>
      </c>
      <c r="P2947" t="e">
        <v>#N/A</v>
      </c>
      <c r="Q2947" t="e">
        <v>#N/A</v>
      </c>
      <c r="R2947" s="2" t="e">
        <v>#N/A</v>
      </c>
      <c r="S2947" t="e">
        <v>#N/A</v>
      </c>
      <c r="T2947" s="3" t="e">
        <v>#N/A</v>
      </c>
      <c r="U2947" s="3" t="e">
        <v>#N/A</v>
      </c>
      <c r="V2947" t="e">
        <v>#N/A</v>
      </c>
      <c r="W2947" t="e">
        <v>#N/A</v>
      </c>
      <c r="X2947" t="e">
        <v>#N/A</v>
      </c>
      <c r="Y2947" s="3" t="e">
        <v>#N/A</v>
      </c>
      <c r="Z2947" s="8" t="e">
        <v>#N/A</v>
      </c>
      <c r="AA2947" s="30" t="e">
        <v>#N/A</v>
      </c>
      <c r="AB2947" t="e">
        <v>#N/A</v>
      </c>
      <c r="AC2947" t="e">
        <v>#N/A</v>
      </c>
      <c r="AD2947" t="e">
        <v>#N/A</v>
      </c>
      <c r="AE2947" t="e">
        <v>#N/A</v>
      </c>
      <c r="AF2947" t="e">
        <v>#N/A</v>
      </c>
    </row>
    <row r="2948" spans="1:32" x14ac:dyDescent="0.25">
      <c r="A2948" t="e">
        <v>#N/A</v>
      </c>
      <c r="B2948" s="33" t="e">
        <v>#N/A</v>
      </c>
      <c r="C2948" t="e">
        <v>#N/A</v>
      </c>
      <c r="D2948" t="e">
        <v>#N/A</v>
      </c>
      <c r="E2948" s="69" t="e">
        <v>#N/A</v>
      </c>
      <c r="F2948" s="3" t="e">
        <v>#N/A</v>
      </c>
      <c r="G2948" s="3" t="e">
        <v>#N/A</v>
      </c>
      <c r="H2948" s="3" t="e">
        <v>#N/A</v>
      </c>
      <c r="I2948" s="80" t="e">
        <v>#N/A</v>
      </c>
      <c r="J2948" s="80" t="e">
        <v>#N/A</v>
      </c>
      <c r="K2948" s="85" t="e">
        <v>#N/A</v>
      </c>
      <c r="L2948" s="9" t="e">
        <v>#N/A</v>
      </c>
      <c r="M2948" s="93" t="e">
        <v>#N/A</v>
      </c>
      <c r="N2948" s="8" t="e">
        <v>#N/A</v>
      </c>
      <c r="O2948" t="e">
        <v>#N/A</v>
      </c>
      <c r="P2948" t="e">
        <v>#N/A</v>
      </c>
      <c r="Q2948" t="e">
        <v>#N/A</v>
      </c>
      <c r="R2948" s="2" t="e">
        <v>#N/A</v>
      </c>
      <c r="S2948" t="e">
        <v>#N/A</v>
      </c>
      <c r="T2948" s="3" t="e">
        <v>#N/A</v>
      </c>
      <c r="U2948" s="3" t="e">
        <v>#N/A</v>
      </c>
      <c r="V2948" t="e">
        <v>#N/A</v>
      </c>
      <c r="W2948" t="e">
        <v>#N/A</v>
      </c>
      <c r="X2948" t="e">
        <v>#N/A</v>
      </c>
      <c r="Y2948" s="3" t="e">
        <v>#N/A</v>
      </c>
      <c r="Z2948" s="8" t="e">
        <v>#N/A</v>
      </c>
      <c r="AA2948" s="30" t="e">
        <v>#N/A</v>
      </c>
      <c r="AB2948" t="e">
        <v>#N/A</v>
      </c>
      <c r="AC2948" t="e">
        <v>#N/A</v>
      </c>
      <c r="AD2948" t="e">
        <v>#N/A</v>
      </c>
      <c r="AE2948" t="e">
        <v>#N/A</v>
      </c>
      <c r="AF2948" t="e">
        <v>#N/A</v>
      </c>
    </row>
    <row r="2949" spans="1:32" x14ac:dyDescent="0.25">
      <c r="A2949" t="e">
        <v>#N/A</v>
      </c>
      <c r="B2949" s="33" t="e">
        <v>#N/A</v>
      </c>
      <c r="C2949" t="e">
        <v>#N/A</v>
      </c>
      <c r="D2949" t="e">
        <v>#N/A</v>
      </c>
      <c r="E2949" s="69" t="e">
        <v>#N/A</v>
      </c>
      <c r="F2949" s="3" t="e">
        <v>#N/A</v>
      </c>
      <c r="G2949" s="3" t="e">
        <v>#N/A</v>
      </c>
      <c r="H2949" s="3" t="e">
        <v>#N/A</v>
      </c>
      <c r="I2949" s="80" t="e">
        <v>#N/A</v>
      </c>
      <c r="J2949" s="80" t="e">
        <v>#N/A</v>
      </c>
      <c r="K2949" s="85" t="e">
        <v>#N/A</v>
      </c>
      <c r="L2949" s="9" t="e">
        <v>#N/A</v>
      </c>
      <c r="M2949" s="93" t="e">
        <v>#N/A</v>
      </c>
      <c r="N2949" s="8" t="e">
        <v>#N/A</v>
      </c>
      <c r="O2949" t="e">
        <v>#N/A</v>
      </c>
      <c r="P2949" t="e">
        <v>#N/A</v>
      </c>
      <c r="Q2949" t="e">
        <v>#N/A</v>
      </c>
      <c r="R2949" s="2" t="e">
        <v>#N/A</v>
      </c>
      <c r="S2949" t="e">
        <v>#N/A</v>
      </c>
      <c r="T2949" s="3" t="e">
        <v>#N/A</v>
      </c>
      <c r="U2949" s="3" t="e">
        <v>#N/A</v>
      </c>
      <c r="V2949" t="e">
        <v>#N/A</v>
      </c>
      <c r="W2949" t="e">
        <v>#N/A</v>
      </c>
      <c r="X2949" t="e">
        <v>#N/A</v>
      </c>
      <c r="Y2949" s="3" t="e">
        <v>#N/A</v>
      </c>
      <c r="Z2949" s="8" t="e">
        <v>#N/A</v>
      </c>
      <c r="AA2949" s="30" t="e">
        <v>#N/A</v>
      </c>
      <c r="AB2949" t="e">
        <v>#N/A</v>
      </c>
      <c r="AC2949" t="e">
        <v>#N/A</v>
      </c>
      <c r="AD2949" t="e">
        <v>#N/A</v>
      </c>
      <c r="AE2949" t="e">
        <v>#N/A</v>
      </c>
      <c r="AF2949" t="e">
        <v>#N/A</v>
      </c>
    </row>
    <row r="2950" spans="1:32" x14ac:dyDescent="0.25">
      <c r="A2950" t="e">
        <v>#N/A</v>
      </c>
      <c r="B2950" s="33" t="e">
        <v>#N/A</v>
      </c>
      <c r="C2950" t="e">
        <v>#N/A</v>
      </c>
      <c r="D2950" t="e">
        <v>#N/A</v>
      </c>
      <c r="E2950" s="69" t="e">
        <v>#N/A</v>
      </c>
      <c r="F2950" s="3" t="e">
        <v>#N/A</v>
      </c>
      <c r="G2950" s="3" t="e">
        <v>#N/A</v>
      </c>
      <c r="H2950" s="3" t="e">
        <v>#N/A</v>
      </c>
      <c r="I2950" s="80" t="e">
        <v>#N/A</v>
      </c>
      <c r="J2950" s="80" t="e">
        <v>#N/A</v>
      </c>
      <c r="K2950" s="85" t="e">
        <v>#N/A</v>
      </c>
      <c r="L2950" s="9" t="e">
        <v>#N/A</v>
      </c>
      <c r="M2950" s="93" t="e">
        <v>#N/A</v>
      </c>
      <c r="N2950" s="8" t="e">
        <v>#N/A</v>
      </c>
      <c r="O2950" t="e">
        <v>#N/A</v>
      </c>
      <c r="P2950" t="e">
        <v>#N/A</v>
      </c>
      <c r="Q2950" t="e">
        <v>#N/A</v>
      </c>
      <c r="R2950" s="2" t="e">
        <v>#N/A</v>
      </c>
      <c r="S2950" t="e">
        <v>#N/A</v>
      </c>
      <c r="T2950" s="3" t="e">
        <v>#N/A</v>
      </c>
      <c r="U2950" s="3" t="e">
        <v>#N/A</v>
      </c>
      <c r="V2950" t="e">
        <v>#N/A</v>
      </c>
      <c r="W2950" t="e">
        <v>#N/A</v>
      </c>
      <c r="X2950" t="e">
        <v>#N/A</v>
      </c>
      <c r="Y2950" s="3" t="e">
        <v>#N/A</v>
      </c>
      <c r="Z2950" s="8" t="e">
        <v>#N/A</v>
      </c>
      <c r="AA2950" s="30" t="e">
        <v>#N/A</v>
      </c>
      <c r="AB2950" t="e">
        <v>#N/A</v>
      </c>
      <c r="AC2950" t="e">
        <v>#N/A</v>
      </c>
      <c r="AD2950" t="e">
        <v>#N/A</v>
      </c>
      <c r="AE2950" t="e">
        <v>#N/A</v>
      </c>
      <c r="AF2950" t="e">
        <v>#N/A</v>
      </c>
    </row>
    <row r="2951" spans="1:32" x14ac:dyDescent="0.25">
      <c r="A2951" t="e">
        <v>#N/A</v>
      </c>
      <c r="B2951" s="33" t="e">
        <v>#N/A</v>
      </c>
      <c r="C2951" t="e">
        <v>#N/A</v>
      </c>
      <c r="D2951" t="e">
        <v>#N/A</v>
      </c>
      <c r="E2951" s="69" t="e">
        <v>#N/A</v>
      </c>
      <c r="F2951" s="3" t="e">
        <v>#N/A</v>
      </c>
      <c r="G2951" s="3" t="e">
        <v>#N/A</v>
      </c>
      <c r="H2951" s="3" t="e">
        <v>#N/A</v>
      </c>
      <c r="I2951" s="80" t="e">
        <v>#N/A</v>
      </c>
      <c r="J2951" s="80" t="e">
        <v>#N/A</v>
      </c>
      <c r="K2951" s="85" t="e">
        <v>#N/A</v>
      </c>
      <c r="L2951" s="9" t="e">
        <v>#N/A</v>
      </c>
      <c r="M2951" s="93" t="e">
        <v>#N/A</v>
      </c>
      <c r="N2951" s="8" t="e">
        <v>#N/A</v>
      </c>
      <c r="O2951" t="e">
        <v>#N/A</v>
      </c>
      <c r="P2951" t="e">
        <v>#N/A</v>
      </c>
      <c r="Q2951" t="e">
        <v>#N/A</v>
      </c>
      <c r="R2951" s="2" t="e">
        <v>#N/A</v>
      </c>
      <c r="S2951" t="e">
        <v>#N/A</v>
      </c>
      <c r="T2951" s="3" t="e">
        <v>#N/A</v>
      </c>
      <c r="U2951" s="3" t="e">
        <v>#N/A</v>
      </c>
      <c r="V2951" t="e">
        <v>#N/A</v>
      </c>
      <c r="W2951" t="e">
        <v>#N/A</v>
      </c>
      <c r="X2951" t="e">
        <v>#N/A</v>
      </c>
      <c r="Y2951" s="3" t="e">
        <v>#N/A</v>
      </c>
      <c r="Z2951" s="8" t="e">
        <v>#N/A</v>
      </c>
      <c r="AA2951" s="30" t="e">
        <v>#N/A</v>
      </c>
      <c r="AB2951" t="e">
        <v>#N/A</v>
      </c>
      <c r="AC2951" t="e">
        <v>#N/A</v>
      </c>
      <c r="AD2951" t="e">
        <v>#N/A</v>
      </c>
      <c r="AE2951" t="e">
        <v>#N/A</v>
      </c>
      <c r="AF2951" t="e">
        <v>#N/A</v>
      </c>
    </row>
    <row r="2952" spans="1:32" x14ac:dyDescent="0.25">
      <c r="A2952" t="e">
        <v>#N/A</v>
      </c>
      <c r="B2952" s="33" t="e">
        <v>#N/A</v>
      </c>
      <c r="C2952" t="e">
        <v>#N/A</v>
      </c>
      <c r="D2952" t="e">
        <v>#N/A</v>
      </c>
      <c r="E2952" s="69" t="e">
        <v>#N/A</v>
      </c>
      <c r="F2952" s="3" t="e">
        <v>#N/A</v>
      </c>
      <c r="G2952" s="3" t="e">
        <v>#N/A</v>
      </c>
      <c r="H2952" s="3" t="e">
        <v>#N/A</v>
      </c>
      <c r="I2952" s="80" t="e">
        <v>#N/A</v>
      </c>
      <c r="J2952" s="80" t="e">
        <v>#N/A</v>
      </c>
      <c r="K2952" s="85" t="e">
        <v>#N/A</v>
      </c>
      <c r="L2952" s="9" t="e">
        <v>#N/A</v>
      </c>
      <c r="M2952" s="93" t="e">
        <v>#N/A</v>
      </c>
      <c r="N2952" s="8" t="e">
        <v>#N/A</v>
      </c>
      <c r="O2952" t="e">
        <v>#N/A</v>
      </c>
      <c r="P2952" t="e">
        <v>#N/A</v>
      </c>
      <c r="Q2952" t="e">
        <v>#N/A</v>
      </c>
      <c r="R2952" s="2" t="e">
        <v>#N/A</v>
      </c>
      <c r="S2952" t="e">
        <v>#N/A</v>
      </c>
      <c r="T2952" s="3" t="e">
        <v>#N/A</v>
      </c>
      <c r="U2952" s="3" t="e">
        <v>#N/A</v>
      </c>
      <c r="V2952" t="e">
        <v>#N/A</v>
      </c>
      <c r="W2952" t="e">
        <v>#N/A</v>
      </c>
      <c r="X2952" t="e">
        <v>#N/A</v>
      </c>
      <c r="Y2952" s="3" t="e">
        <v>#N/A</v>
      </c>
      <c r="Z2952" s="8" t="e">
        <v>#N/A</v>
      </c>
      <c r="AA2952" s="30" t="e">
        <v>#N/A</v>
      </c>
      <c r="AB2952" t="e">
        <v>#N/A</v>
      </c>
      <c r="AC2952" t="e">
        <v>#N/A</v>
      </c>
      <c r="AD2952" t="e">
        <v>#N/A</v>
      </c>
      <c r="AE2952" t="e">
        <v>#N/A</v>
      </c>
      <c r="AF2952" t="e">
        <v>#N/A</v>
      </c>
    </row>
    <row r="2953" spans="1:32" x14ac:dyDescent="0.25">
      <c r="A2953" t="e">
        <v>#N/A</v>
      </c>
      <c r="B2953" s="33" t="e">
        <v>#N/A</v>
      </c>
      <c r="C2953" t="e">
        <v>#N/A</v>
      </c>
      <c r="D2953" t="e">
        <v>#N/A</v>
      </c>
      <c r="E2953" s="69" t="e">
        <v>#N/A</v>
      </c>
      <c r="F2953" s="3" t="e">
        <v>#N/A</v>
      </c>
      <c r="G2953" s="3" t="e">
        <v>#N/A</v>
      </c>
      <c r="H2953" s="3" t="e">
        <v>#N/A</v>
      </c>
      <c r="I2953" s="80" t="e">
        <v>#N/A</v>
      </c>
      <c r="J2953" s="80" t="e">
        <v>#N/A</v>
      </c>
      <c r="K2953" s="85" t="e">
        <v>#N/A</v>
      </c>
      <c r="L2953" s="9" t="e">
        <v>#N/A</v>
      </c>
      <c r="M2953" s="93" t="e">
        <v>#N/A</v>
      </c>
      <c r="N2953" s="8" t="e">
        <v>#N/A</v>
      </c>
      <c r="O2953" t="e">
        <v>#N/A</v>
      </c>
      <c r="P2953" t="e">
        <v>#N/A</v>
      </c>
      <c r="Q2953" t="e">
        <v>#N/A</v>
      </c>
      <c r="R2953" s="2" t="e">
        <v>#N/A</v>
      </c>
      <c r="S2953" t="e">
        <v>#N/A</v>
      </c>
      <c r="T2953" s="3" t="e">
        <v>#N/A</v>
      </c>
      <c r="U2953" s="3" t="e">
        <v>#N/A</v>
      </c>
      <c r="V2953" t="e">
        <v>#N/A</v>
      </c>
      <c r="W2953" t="e">
        <v>#N/A</v>
      </c>
      <c r="X2953" t="e">
        <v>#N/A</v>
      </c>
      <c r="Y2953" s="3" t="e">
        <v>#N/A</v>
      </c>
      <c r="Z2953" s="8" t="e">
        <v>#N/A</v>
      </c>
      <c r="AA2953" s="30" t="e">
        <v>#N/A</v>
      </c>
      <c r="AB2953" t="e">
        <v>#N/A</v>
      </c>
      <c r="AC2953" t="e">
        <v>#N/A</v>
      </c>
      <c r="AD2953" t="e">
        <v>#N/A</v>
      </c>
      <c r="AE2953" t="e">
        <v>#N/A</v>
      </c>
      <c r="AF2953" t="e">
        <v>#N/A</v>
      </c>
    </row>
    <row r="2954" spans="1:32" x14ac:dyDescent="0.25">
      <c r="A2954" t="e">
        <v>#N/A</v>
      </c>
      <c r="B2954" s="33" t="e">
        <v>#N/A</v>
      </c>
      <c r="C2954" t="e">
        <v>#N/A</v>
      </c>
      <c r="D2954" t="e">
        <v>#N/A</v>
      </c>
      <c r="E2954" s="69" t="e">
        <v>#N/A</v>
      </c>
      <c r="F2954" s="3" t="e">
        <v>#N/A</v>
      </c>
      <c r="G2954" s="3" t="e">
        <v>#N/A</v>
      </c>
      <c r="H2954" s="3" t="e">
        <v>#N/A</v>
      </c>
      <c r="I2954" s="80" t="e">
        <v>#N/A</v>
      </c>
      <c r="J2954" s="80" t="e">
        <v>#N/A</v>
      </c>
      <c r="K2954" s="85" t="e">
        <v>#N/A</v>
      </c>
      <c r="L2954" s="9" t="e">
        <v>#N/A</v>
      </c>
      <c r="M2954" s="93" t="e">
        <v>#N/A</v>
      </c>
      <c r="N2954" s="8" t="e">
        <v>#N/A</v>
      </c>
      <c r="O2954" t="e">
        <v>#N/A</v>
      </c>
      <c r="P2954" t="e">
        <v>#N/A</v>
      </c>
      <c r="Q2954" t="e">
        <v>#N/A</v>
      </c>
      <c r="R2954" s="2" t="e">
        <v>#N/A</v>
      </c>
      <c r="S2954" t="e">
        <v>#N/A</v>
      </c>
      <c r="T2954" s="3" t="e">
        <v>#N/A</v>
      </c>
      <c r="U2954" s="3" t="e">
        <v>#N/A</v>
      </c>
      <c r="V2954" t="e">
        <v>#N/A</v>
      </c>
      <c r="W2954" t="e">
        <v>#N/A</v>
      </c>
      <c r="X2954" t="e">
        <v>#N/A</v>
      </c>
      <c r="Y2954" s="3" t="e">
        <v>#N/A</v>
      </c>
      <c r="Z2954" s="8" t="e">
        <v>#N/A</v>
      </c>
      <c r="AA2954" s="30" t="e">
        <v>#N/A</v>
      </c>
      <c r="AB2954" t="e">
        <v>#N/A</v>
      </c>
      <c r="AC2954" t="e">
        <v>#N/A</v>
      </c>
      <c r="AD2954" t="e">
        <v>#N/A</v>
      </c>
      <c r="AE2954" t="e">
        <v>#N/A</v>
      </c>
      <c r="AF2954" t="e">
        <v>#N/A</v>
      </c>
    </row>
    <row r="2955" spans="1:32" x14ac:dyDescent="0.25">
      <c r="A2955" t="e">
        <v>#N/A</v>
      </c>
      <c r="B2955" s="33" t="e">
        <v>#N/A</v>
      </c>
      <c r="C2955" t="e">
        <v>#N/A</v>
      </c>
      <c r="D2955" t="e">
        <v>#N/A</v>
      </c>
      <c r="E2955" s="69" t="e">
        <v>#N/A</v>
      </c>
      <c r="F2955" s="3" t="e">
        <v>#N/A</v>
      </c>
      <c r="G2955" s="3" t="e">
        <v>#N/A</v>
      </c>
      <c r="H2955" s="3" t="e">
        <v>#N/A</v>
      </c>
      <c r="I2955" s="80" t="e">
        <v>#N/A</v>
      </c>
      <c r="J2955" s="80" t="e">
        <v>#N/A</v>
      </c>
      <c r="K2955" s="85" t="e">
        <v>#N/A</v>
      </c>
      <c r="L2955" s="9" t="e">
        <v>#N/A</v>
      </c>
      <c r="M2955" s="93" t="e">
        <v>#N/A</v>
      </c>
      <c r="N2955" s="8" t="e">
        <v>#N/A</v>
      </c>
      <c r="O2955" t="e">
        <v>#N/A</v>
      </c>
      <c r="P2955" t="e">
        <v>#N/A</v>
      </c>
      <c r="Q2955" t="e">
        <v>#N/A</v>
      </c>
      <c r="R2955" s="2" t="e">
        <v>#N/A</v>
      </c>
      <c r="S2955" t="e">
        <v>#N/A</v>
      </c>
      <c r="T2955" s="3" t="e">
        <v>#N/A</v>
      </c>
      <c r="U2955" s="3" t="e">
        <v>#N/A</v>
      </c>
      <c r="V2955" t="e">
        <v>#N/A</v>
      </c>
      <c r="W2955" t="e">
        <v>#N/A</v>
      </c>
      <c r="X2955" t="e">
        <v>#N/A</v>
      </c>
      <c r="Y2955" s="3" t="e">
        <v>#N/A</v>
      </c>
      <c r="Z2955" s="8" t="e">
        <v>#N/A</v>
      </c>
      <c r="AA2955" s="30" t="e">
        <v>#N/A</v>
      </c>
      <c r="AB2955" t="e">
        <v>#N/A</v>
      </c>
      <c r="AC2955" t="e">
        <v>#N/A</v>
      </c>
      <c r="AD2955" t="e">
        <v>#N/A</v>
      </c>
      <c r="AE2955" t="e">
        <v>#N/A</v>
      </c>
      <c r="AF2955" t="e">
        <v>#N/A</v>
      </c>
    </row>
    <row r="2956" spans="1:32" x14ac:dyDescent="0.25">
      <c r="A2956" t="e">
        <v>#N/A</v>
      </c>
      <c r="B2956" s="33" t="e">
        <v>#N/A</v>
      </c>
      <c r="C2956" t="e">
        <v>#N/A</v>
      </c>
      <c r="D2956" t="e">
        <v>#N/A</v>
      </c>
      <c r="E2956" s="69" t="e">
        <v>#N/A</v>
      </c>
      <c r="F2956" s="3" t="e">
        <v>#N/A</v>
      </c>
      <c r="G2956" s="3" t="e">
        <v>#N/A</v>
      </c>
      <c r="H2956" s="3" t="e">
        <v>#N/A</v>
      </c>
      <c r="I2956" s="80" t="e">
        <v>#N/A</v>
      </c>
      <c r="J2956" s="80" t="e">
        <v>#N/A</v>
      </c>
      <c r="K2956" s="85" t="e">
        <v>#N/A</v>
      </c>
      <c r="L2956" s="9" t="e">
        <v>#N/A</v>
      </c>
      <c r="M2956" s="93" t="e">
        <v>#N/A</v>
      </c>
      <c r="N2956" s="8" t="e">
        <v>#N/A</v>
      </c>
      <c r="O2956" t="e">
        <v>#N/A</v>
      </c>
      <c r="P2956" t="e">
        <v>#N/A</v>
      </c>
      <c r="Q2956" t="e">
        <v>#N/A</v>
      </c>
      <c r="R2956" s="2" t="e">
        <v>#N/A</v>
      </c>
      <c r="S2956" t="e">
        <v>#N/A</v>
      </c>
      <c r="T2956" s="3" t="e">
        <v>#N/A</v>
      </c>
      <c r="U2956" s="3" t="e">
        <v>#N/A</v>
      </c>
      <c r="V2956" t="e">
        <v>#N/A</v>
      </c>
      <c r="W2956" t="e">
        <v>#N/A</v>
      </c>
      <c r="X2956" t="e">
        <v>#N/A</v>
      </c>
      <c r="Y2956" s="3" t="e">
        <v>#N/A</v>
      </c>
      <c r="Z2956" s="8" t="e">
        <v>#N/A</v>
      </c>
      <c r="AA2956" s="30" t="e">
        <v>#N/A</v>
      </c>
      <c r="AB2956" t="e">
        <v>#N/A</v>
      </c>
      <c r="AC2956" t="e">
        <v>#N/A</v>
      </c>
      <c r="AD2956" t="e">
        <v>#N/A</v>
      </c>
      <c r="AE2956" t="e">
        <v>#N/A</v>
      </c>
      <c r="AF2956" t="e">
        <v>#N/A</v>
      </c>
    </row>
    <row r="2957" spans="1:32" x14ac:dyDescent="0.25">
      <c r="A2957" t="e">
        <v>#N/A</v>
      </c>
      <c r="B2957" s="33" t="e">
        <v>#N/A</v>
      </c>
      <c r="C2957" t="e">
        <v>#N/A</v>
      </c>
      <c r="D2957" t="e">
        <v>#N/A</v>
      </c>
      <c r="E2957" s="69" t="e">
        <v>#N/A</v>
      </c>
      <c r="F2957" s="3" t="e">
        <v>#N/A</v>
      </c>
      <c r="G2957" s="3" t="e">
        <v>#N/A</v>
      </c>
      <c r="H2957" s="3" t="e">
        <v>#N/A</v>
      </c>
      <c r="I2957" s="80" t="e">
        <v>#N/A</v>
      </c>
      <c r="J2957" s="80" t="e">
        <v>#N/A</v>
      </c>
      <c r="K2957" s="85" t="e">
        <v>#N/A</v>
      </c>
      <c r="L2957" s="9" t="e">
        <v>#N/A</v>
      </c>
      <c r="M2957" s="93" t="e">
        <v>#N/A</v>
      </c>
      <c r="N2957" s="8" t="e">
        <v>#N/A</v>
      </c>
      <c r="O2957" t="e">
        <v>#N/A</v>
      </c>
      <c r="P2957" t="e">
        <v>#N/A</v>
      </c>
      <c r="Q2957" t="e">
        <v>#N/A</v>
      </c>
      <c r="R2957" s="2" t="e">
        <v>#N/A</v>
      </c>
      <c r="S2957" t="e">
        <v>#N/A</v>
      </c>
      <c r="T2957" s="3" t="e">
        <v>#N/A</v>
      </c>
      <c r="U2957" s="3" t="e">
        <v>#N/A</v>
      </c>
      <c r="V2957" t="e">
        <v>#N/A</v>
      </c>
      <c r="W2957" t="e">
        <v>#N/A</v>
      </c>
      <c r="X2957" t="e">
        <v>#N/A</v>
      </c>
      <c r="Y2957" s="3" t="e">
        <v>#N/A</v>
      </c>
      <c r="Z2957" s="8" t="e">
        <v>#N/A</v>
      </c>
      <c r="AA2957" s="30" t="e">
        <v>#N/A</v>
      </c>
      <c r="AB2957" t="e">
        <v>#N/A</v>
      </c>
      <c r="AC2957" t="e">
        <v>#N/A</v>
      </c>
      <c r="AD2957" t="e">
        <v>#N/A</v>
      </c>
      <c r="AE2957" t="e">
        <v>#N/A</v>
      </c>
      <c r="AF2957" t="e">
        <v>#N/A</v>
      </c>
    </row>
    <row r="2958" spans="1:32" x14ac:dyDescent="0.25">
      <c r="A2958" t="e">
        <v>#N/A</v>
      </c>
      <c r="B2958" s="33" t="e">
        <v>#N/A</v>
      </c>
      <c r="C2958" t="e">
        <v>#N/A</v>
      </c>
      <c r="D2958" t="e">
        <v>#N/A</v>
      </c>
      <c r="E2958" s="69" t="e">
        <v>#N/A</v>
      </c>
      <c r="F2958" s="3" t="e">
        <v>#N/A</v>
      </c>
      <c r="G2958" s="3" t="e">
        <v>#N/A</v>
      </c>
      <c r="H2958" s="3" t="e">
        <v>#N/A</v>
      </c>
      <c r="I2958" s="80" t="e">
        <v>#N/A</v>
      </c>
      <c r="J2958" s="80" t="e">
        <v>#N/A</v>
      </c>
      <c r="K2958" s="85" t="e">
        <v>#N/A</v>
      </c>
      <c r="L2958" s="9" t="e">
        <v>#N/A</v>
      </c>
      <c r="M2958" s="93" t="e">
        <v>#N/A</v>
      </c>
      <c r="N2958" s="8" t="e">
        <v>#N/A</v>
      </c>
      <c r="O2958" t="e">
        <v>#N/A</v>
      </c>
      <c r="P2958" t="e">
        <v>#N/A</v>
      </c>
      <c r="Q2958" t="e">
        <v>#N/A</v>
      </c>
      <c r="R2958" s="2" t="e">
        <v>#N/A</v>
      </c>
      <c r="S2958" t="e">
        <v>#N/A</v>
      </c>
      <c r="T2958" s="3" t="e">
        <v>#N/A</v>
      </c>
      <c r="U2958" s="3" t="e">
        <v>#N/A</v>
      </c>
      <c r="V2958" t="e">
        <v>#N/A</v>
      </c>
      <c r="W2958" t="e">
        <v>#N/A</v>
      </c>
      <c r="X2958" t="e">
        <v>#N/A</v>
      </c>
      <c r="Y2958" s="3" t="e">
        <v>#N/A</v>
      </c>
      <c r="Z2958" s="8" t="e">
        <v>#N/A</v>
      </c>
      <c r="AA2958" s="30" t="e">
        <v>#N/A</v>
      </c>
      <c r="AB2958" t="e">
        <v>#N/A</v>
      </c>
      <c r="AC2958" t="e">
        <v>#N/A</v>
      </c>
      <c r="AD2958" t="e">
        <v>#N/A</v>
      </c>
      <c r="AE2958" t="e">
        <v>#N/A</v>
      </c>
      <c r="AF2958" t="e">
        <v>#N/A</v>
      </c>
    </row>
    <row r="2959" spans="1:32" x14ac:dyDescent="0.25">
      <c r="A2959" t="e">
        <v>#N/A</v>
      </c>
      <c r="B2959" s="33" t="e">
        <v>#N/A</v>
      </c>
      <c r="C2959" t="e">
        <v>#N/A</v>
      </c>
      <c r="D2959" t="e">
        <v>#N/A</v>
      </c>
      <c r="E2959" s="69" t="e">
        <v>#N/A</v>
      </c>
      <c r="F2959" s="3" t="e">
        <v>#N/A</v>
      </c>
      <c r="G2959" s="3" t="e">
        <v>#N/A</v>
      </c>
      <c r="H2959" s="3" t="e">
        <v>#N/A</v>
      </c>
      <c r="I2959" s="80" t="e">
        <v>#N/A</v>
      </c>
      <c r="J2959" s="80" t="e">
        <v>#N/A</v>
      </c>
      <c r="K2959" s="85" t="e">
        <v>#N/A</v>
      </c>
      <c r="L2959" s="9" t="e">
        <v>#N/A</v>
      </c>
      <c r="M2959" s="93" t="e">
        <v>#N/A</v>
      </c>
      <c r="N2959" s="8" t="e">
        <v>#N/A</v>
      </c>
      <c r="O2959" t="e">
        <v>#N/A</v>
      </c>
      <c r="P2959" t="e">
        <v>#N/A</v>
      </c>
      <c r="Q2959" t="e">
        <v>#N/A</v>
      </c>
      <c r="R2959" s="2" t="e">
        <v>#N/A</v>
      </c>
      <c r="S2959" t="e">
        <v>#N/A</v>
      </c>
      <c r="T2959" s="3" t="e">
        <v>#N/A</v>
      </c>
      <c r="U2959" s="3" t="e">
        <v>#N/A</v>
      </c>
      <c r="V2959" t="e">
        <v>#N/A</v>
      </c>
      <c r="W2959" t="e">
        <v>#N/A</v>
      </c>
      <c r="X2959" t="e">
        <v>#N/A</v>
      </c>
      <c r="Y2959" s="3" t="e">
        <v>#N/A</v>
      </c>
      <c r="Z2959" s="8" t="e">
        <v>#N/A</v>
      </c>
      <c r="AA2959" s="30" t="e">
        <v>#N/A</v>
      </c>
      <c r="AB2959" t="e">
        <v>#N/A</v>
      </c>
      <c r="AC2959" t="e">
        <v>#N/A</v>
      </c>
      <c r="AD2959" t="e">
        <v>#N/A</v>
      </c>
      <c r="AE2959" t="e">
        <v>#N/A</v>
      </c>
      <c r="AF2959" t="e">
        <v>#N/A</v>
      </c>
    </row>
    <row r="2960" spans="1:32" x14ac:dyDescent="0.25">
      <c r="A2960" t="e">
        <v>#N/A</v>
      </c>
      <c r="B2960" s="33" t="e">
        <v>#N/A</v>
      </c>
      <c r="C2960" t="e">
        <v>#N/A</v>
      </c>
      <c r="D2960" t="e">
        <v>#N/A</v>
      </c>
      <c r="E2960" s="69" t="e">
        <v>#N/A</v>
      </c>
      <c r="F2960" s="3" t="e">
        <v>#N/A</v>
      </c>
      <c r="G2960" s="3" t="e">
        <v>#N/A</v>
      </c>
      <c r="H2960" s="3" t="e">
        <v>#N/A</v>
      </c>
      <c r="I2960" s="80" t="e">
        <v>#N/A</v>
      </c>
      <c r="J2960" s="80" t="e">
        <v>#N/A</v>
      </c>
      <c r="K2960" s="85" t="e">
        <v>#N/A</v>
      </c>
      <c r="L2960" s="9" t="e">
        <v>#N/A</v>
      </c>
      <c r="M2960" s="93" t="e">
        <v>#N/A</v>
      </c>
      <c r="N2960" s="8" t="e">
        <v>#N/A</v>
      </c>
      <c r="O2960" t="e">
        <v>#N/A</v>
      </c>
      <c r="P2960" t="e">
        <v>#N/A</v>
      </c>
      <c r="Q2960" t="e">
        <v>#N/A</v>
      </c>
      <c r="R2960" s="2" t="e">
        <v>#N/A</v>
      </c>
      <c r="S2960" t="e">
        <v>#N/A</v>
      </c>
      <c r="T2960" s="3" t="e">
        <v>#N/A</v>
      </c>
      <c r="U2960" s="3" t="e">
        <v>#N/A</v>
      </c>
      <c r="V2960" t="e">
        <v>#N/A</v>
      </c>
      <c r="W2960" t="e">
        <v>#N/A</v>
      </c>
      <c r="X2960" t="e">
        <v>#N/A</v>
      </c>
      <c r="Y2960" s="3" t="e">
        <v>#N/A</v>
      </c>
      <c r="Z2960" s="8" t="e">
        <v>#N/A</v>
      </c>
      <c r="AA2960" s="30" t="e">
        <v>#N/A</v>
      </c>
      <c r="AB2960" t="e">
        <v>#N/A</v>
      </c>
      <c r="AC2960" t="e">
        <v>#N/A</v>
      </c>
      <c r="AD2960" t="e">
        <v>#N/A</v>
      </c>
      <c r="AE2960" t="e">
        <v>#N/A</v>
      </c>
      <c r="AF2960" t="e">
        <v>#N/A</v>
      </c>
    </row>
    <row r="2961" spans="1:32" x14ac:dyDescent="0.25">
      <c r="A2961" t="e">
        <v>#N/A</v>
      </c>
      <c r="B2961" s="33" t="e">
        <v>#N/A</v>
      </c>
      <c r="C2961" t="e">
        <v>#N/A</v>
      </c>
      <c r="D2961" t="e">
        <v>#N/A</v>
      </c>
      <c r="E2961" s="69" t="e">
        <v>#N/A</v>
      </c>
      <c r="F2961" s="3" t="e">
        <v>#N/A</v>
      </c>
      <c r="G2961" s="3" t="e">
        <v>#N/A</v>
      </c>
      <c r="H2961" s="3" t="e">
        <v>#N/A</v>
      </c>
      <c r="I2961" s="80" t="e">
        <v>#N/A</v>
      </c>
      <c r="J2961" s="80" t="e">
        <v>#N/A</v>
      </c>
      <c r="K2961" s="85" t="e">
        <v>#N/A</v>
      </c>
      <c r="L2961" s="9" t="e">
        <v>#N/A</v>
      </c>
      <c r="M2961" s="93" t="e">
        <v>#N/A</v>
      </c>
      <c r="N2961" s="8" t="e">
        <v>#N/A</v>
      </c>
      <c r="O2961" t="e">
        <v>#N/A</v>
      </c>
      <c r="P2961" t="e">
        <v>#N/A</v>
      </c>
      <c r="Q2961" t="e">
        <v>#N/A</v>
      </c>
      <c r="R2961" s="2" t="e">
        <v>#N/A</v>
      </c>
      <c r="S2961" t="e">
        <v>#N/A</v>
      </c>
      <c r="T2961" s="3" t="e">
        <v>#N/A</v>
      </c>
      <c r="U2961" s="3" t="e">
        <v>#N/A</v>
      </c>
      <c r="V2961" t="e">
        <v>#N/A</v>
      </c>
      <c r="W2961" t="e">
        <v>#N/A</v>
      </c>
      <c r="X2961" t="e">
        <v>#N/A</v>
      </c>
      <c r="Y2961" s="3" t="e">
        <v>#N/A</v>
      </c>
      <c r="Z2961" s="8" t="e">
        <v>#N/A</v>
      </c>
      <c r="AA2961" s="30" t="e">
        <v>#N/A</v>
      </c>
      <c r="AB2961" t="e">
        <v>#N/A</v>
      </c>
      <c r="AC2961" t="e">
        <v>#N/A</v>
      </c>
      <c r="AD2961" t="e">
        <v>#N/A</v>
      </c>
      <c r="AE2961" t="e">
        <v>#N/A</v>
      </c>
      <c r="AF2961" t="e">
        <v>#N/A</v>
      </c>
    </row>
    <row r="2962" spans="1:32" x14ac:dyDescent="0.25">
      <c r="A2962" t="e">
        <v>#N/A</v>
      </c>
      <c r="B2962" s="33" t="e">
        <v>#N/A</v>
      </c>
      <c r="C2962" t="e">
        <v>#N/A</v>
      </c>
      <c r="D2962" t="e">
        <v>#N/A</v>
      </c>
      <c r="E2962" s="69" t="e">
        <v>#N/A</v>
      </c>
      <c r="F2962" s="3" t="e">
        <v>#N/A</v>
      </c>
      <c r="G2962" s="3" t="e">
        <v>#N/A</v>
      </c>
      <c r="H2962" s="3" t="e">
        <v>#N/A</v>
      </c>
      <c r="I2962" s="80" t="e">
        <v>#N/A</v>
      </c>
      <c r="J2962" s="80" t="e">
        <v>#N/A</v>
      </c>
      <c r="K2962" s="85" t="e">
        <v>#N/A</v>
      </c>
      <c r="L2962" s="9" t="e">
        <v>#N/A</v>
      </c>
      <c r="M2962" s="93" t="e">
        <v>#N/A</v>
      </c>
      <c r="N2962" s="8" t="e">
        <v>#N/A</v>
      </c>
      <c r="O2962" t="e">
        <v>#N/A</v>
      </c>
      <c r="P2962" t="e">
        <v>#N/A</v>
      </c>
      <c r="Q2962" t="e">
        <v>#N/A</v>
      </c>
      <c r="R2962" s="2" t="e">
        <v>#N/A</v>
      </c>
      <c r="S2962" t="e">
        <v>#N/A</v>
      </c>
      <c r="T2962" s="3" t="e">
        <v>#N/A</v>
      </c>
      <c r="U2962" s="3" t="e">
        <v>#N/A</v>
      </c>
      <c r="V2962" t="e">
        <v>#N/A</v>
      </c>
      <c r="W2962" t="e">
        <v>#N/A</v>
      </c>
      <c r="X2962" t="e">
        <v>#N/A</v>
      </c>
      <c r="Y2962" s="3" t="e">
        <v>#N/A</v>
      </c>
      <c r="Z2962" s="8" t="e">
        <v>#N/A</v>
      </c>
      <c r="AA2962" s="30" t="e">
        <v>#N/A</v>
      </c>
      <c r="AB2962" t="e">
        <v>#N/A</v>
      </c>
      <c r="AC2962" t="e">
        <v>#N/A</v>
      </c>
      <c r="AD2962" t="e">
        <v>#N/A</v>
      </c>
      <c r="AE2962" t="e">
        <v>#N/A</v>
      </c>
      <c r="AF2962" t="e">
        <v>#N/A</v>
      </c>
    </row>
    <row r="2963" spans="1:32" x14ac:dyDescent="0.25">
      <c r="A2963" t="e">
        <v>#N/A</v>
      </c>
      <c r="B2963" s="33" t="e">
        <v>#N/A</v>
      </c>
      <c r="C2963" t="e">
        <v>#N/A</v>
      </c>
      <c r="D2963" t="e">
        <v>#N/A</v>
      </c>
      <c r="E2963" s="69" t="e">
        <v>#N/A</v>
      </c>
      <c r="F2963" s="3" t="e">
        <v>#N/A</v>
      </c>
      <c r="G2963" s="3" t="e">
        <v>#N/A</v>
      </c>
      <c r="H2963" s="3" t="e">
        <v>#N/A</v>
      </c>
      <c r="I2963" s="80" t="e">
        <v>#N/A</v>
      </c>
      <c r="J2963" s="80" t="e">
        <v>#N/A</v>
      </c>
      <c r="K2963" s="85" t="e">
        <v>#N/A</v>
      </c>
      <c r="L2963" s="9" t="e">
        <v>#N/A</v>
      </c>
      <c r="M2963" s="93" t="e">
        <v>#N/A</v>
      </c>
      <c r="N2963" s="8" t="e">
        <v>#N/A</v>
      </c>
      <c r="O2963" t="e">
        <v>#N/A</v>
      </c>
      <c r="P2963" t="e">
        <v>#N/A</v>
      </c>
      <c r="Q2963" t="e">
        <v>#N/A</v>
      </c>
      <c r="R2963" s="2" t="e">
        <v>#N/A</v>
      </c>
      <c r="S2963" t="e">
        <v>#N/A</v>
      </c>
      <c r="T2963" s="3" t="e">
        <v>#N/A</v>
      </c>
      <c r="U2963" s="3" t="e">
        <v>#N/A</v>
      </c>
      <c r="V2963" t="e">
        <v>#N/A</v>
      </c>
      <c r="W2963" t="e">
        <v>#N/A</v>
      </c>
      <c r="X2963" t="e">
        <v>#N/A</v>
      </c>
      <c r="Y2963" s="3" t="e">
        <v>#N/A</v>
      </c>
      <c r="Z2963" s="8" t="e">
        <v>#N/A</v>
      </c>
      <c r="AA2963" s="30" t="e">
        <v>#N/A</v>
      </c>
      <c r="AB2963" t="e">
        <v>#N/A</v>
      </c>
      <c r="AC2963" t="e">
        <v>#N/A</v>
      </c>
      <c r="AD2963" t="e">
        <v>#N/A</v>
      </c>
      <c r="AE2963" t="e">
        <v>#N/A</v>
      </c>
      <c r="AF2963" t="e">
        <v>#N/A</v>
      </c>
    </row>
    <row r="2964" spans="1:32" x14ac:dyDescent="0.25">
      <c r="A2964" t="e">
        <v>#N/A</v>
      </c>
      <c r="B2964" s="33" t="e">
        <v>#N/A</v>
      </c>
      <c r="C2964" t="e">
        <v>#N/A</v>
      </c>
      <c r="D2964" t="e">
        <v>#N/A</v>
      </c>
      <c r="E2964" s="69" t="e">
        <v>#N/A</v>
      </c>
      <c r="F2964" s="3" t="e">
        <v>#N/A</v>
      </c>
      <c r="G2964" s="3" t="e">
        <v>#N/A</v>
      </c>
      <c r="H2964" s="3" t="e">
        <v>#N/A</v>
      </c>
      <c r="I2964" s="80" t="e">
        <v>#N/A</v>
      </c>
      <c r="J2964" s="80" t="e">
        <v>#N/A</v>
      </c>
      <c r="K2964" s="85" t="e">
        <v>#N/A</v>
      </c>
      <c r="L2964" s="9" t="e">
        <v>#N/A</v>
      </c>
      <c r="M2964" s="93" t="e">
        <v>#N/A</v>
      </c>
      <c r="N2964" s="8" t="e">
        <v>#N/A</v>
      </c>
      <c r="O2964" t="e">
        <v>#N/A</v>
      </c>
      <c r="P2964" t="e">
        <v>#N/A</v>
      </c>
      <c r="Q2964" t="e">
        <v>#N/A</v>
      </c>
      <c r="R2964" s="2" t="e">
        <v>#N/A</v>
      </c>
      <c r="S2964" t="e">
        <v>#N/A</v>
      </c>
      <c r="T2964" s="3" t="e">
        <v>#N/A</v>
      </c>
      <c r="U2964" s="3" t="e">
        <v>#N/A</v>
      </c>
      <c r="V2964" t="e">
        <v>#N/A</v>
      </c>
      <c r="W2964" t="e">
        <v>#N/A</v>
      </c>
      <c r="X2964" t="e">
        <v>#N/A</v>
      </c>
      <c r="Y2964" s="3" t="e">
        <v>#N/A</v>
      </c>
      <c r="Z2964" s="8" t="e">
        <v>#N/A</v>
      </c>
      <c r="AA2964" s="30" t="e">
        <v>#N/A</v>
      </c>
      <c r="AB2964" t="e">
        <v>#N/A</v>
      </c>
      <c r="AC2964" t="e">
        <v>#N/A</v>
      </c>
      <c r="AD2964" t="e">
        <v>#N/A</v>
      </c>
      <c r="AE2964" t="e">
        <v>#N/A</v>
      </c>
      <c r="AF2964" t="e">
        <v>#N/A</v>
      </c>
    </row>
    <row r="2965" spans="1:32" x14ac:dyDescent="0.25">
      <c r="A2965" t="e">
        <v>#N/A</v>
      </c>
      <c r="B2965" s="33" t="e">
        <v>#N/A</v>
      </c>
      <c r="C2965" t="e">
        <v>#N/A</v>
      </c>
      <c r="D2965" t="e">
        <v>#N/A</v>
      </c>
      <c r="E2965" s="69" t="e">
        <v>#N/A</v>
      </c>
      <c r="F2965" s="3" t="e">
        <v>#N/A</v>
      </c>
      <c r="G2965" s="3" t="e">
        <v>#N/A</v>
      </c>
      <c r="H2965" s="3" t="e">
        <v>#N/A</v>
      </c>
      <c r="I2965" s="80" t="e">
        <v>#N/A</v>
      </c>
      <c r="J2965" s="80" t="e">
        <v>#N/A</v>
      </c>
      <c r="K2965" s="85" t="e">
        <v>#N/A</v>
      </c>
      <c r="L2965" s="9" t="e">
        <v>#N/A</v>
      </c>
      <c r="M2965" s="93" t="e">
        <v>#N/A</v>
      </c>
      <c r="N2965" s="8" t="e">
        <v>#N/A</v>
      </c>
      <c r="O2965" t="e">
        <v>#N/A</v>
      </c>
      <c r="P2965" t="e">
        <v>#N/A</v>
      </c>
      <c r="Q2965" t="e">
        <v>#N/A</v>
      </c>
      <c r="R2965" s="2" t="e">
        <v>#N/A</v>
      </c>
      <c r="S2965" t="e">
        <v>#N/A</v>
      </c>
      <c r="T2965" s="3" t="e">
        <v>#N/A</v>
      </c>
      <c r="U2965" s="3" t="e">
        <v>#N/A</v>
      </c>
      <c r="V2965" t="e">
        <v>#N/A</v>
      </c>
      <c r="W2965" t="e">
        <v>#N/A</v>
      </c>
      <c r="X2965" t="e">
        <v>#N/A</v>
      </c>
      <c r="Y2965" s="3" t="e">
        <v>#N/A</v>
      </c>
      <c r="Z2965" s="8" t="e">
        <v>#N/A</v>
      </c>
      <c r="AA2965" s="30" t="e">
        <v>#N/A</v>
      </c>
      <c r="AB2965" t="e">
        <v>#N/A</v>
      </c>
      <c r="AC2965" t="e">
        <v>#N/A</v>
      </c>
      <c r="AD2965" t="e">
        <v>#N/A</v>
      </c>
      <c r="AE2965" t="e">
        <v>#N/A</v>
      </c>
      <c r="AF2965" t="e">
        <v>#N/A</v>
      </c>
    </row>
    <row r="2966" spans="1:32" x14ac:dyDescent="0.25">
      <c r="A2966" t="e">
        <v>#N/A</v>
      </c>
      <c r="B2966" s="33" t="e">
        <v>#N/A</v>
      </c>
      <c r="C2966" t="e">
        <v>#N/A</v>
      </c>
      <c r="D2966" t="e">
        <v>#N/A</v>
      </c>
      <c r="E2966" s="69" t="e">
        <v>#N/A</v>
      </c>
      <c r="F2966" s="3" t="e">
        <v>#N/A</v>
      </c>
      <c r="G2966" s="3" t="e">
        <v>#N/A</v>
      </c>
      <c r="H2966" s="3" t="e">
        <v>#N/A</v>
      </c>
      <c r="I2966" s="80" t="e">
        <v>#N/A</v>
      </c>
      <c r="J2966" s="80" t="e">
        <v>#N/A</v>
      </c>
      <c r="K2966" s="85" t="e">
        <v>#N/A</v>
      </c>
      <c r="L2966" s="9" t="e">
        <v>#N/A</v>
      </c>
      <c r="M2966" s="93" t="e">
        <v>#N/A</v>
      </c>
      <c r="N2966" s="8" t="e">
        <v>#N/A</v>
      </c>
      <c r="O2966" t="e">
        <v>#N/A</v>
      </c>
      <c r="P2966" t="e">
        <v>#N/A</v>
      </c>
      <c r="Q2966" t="e">
        <v>#N/A</v>
      </c>
      <c r="R2966" s="2" t="e">
        <v>#N/A</v>
      </c>
      <c r="S2966" t="e">
        <v>#N/A</v>
      </c>
      <c r="T2966" s="3" t="e">
        <v>#N/A</v>
      </c>
      <c r="U2966" s="3" t="e">
        <v>#N/A</v>
      </c>
      <c r="V2966" t="e">
        <v>#N/A</v>
      </c>
      <c r="W2966" t="e">
        <v>#N/A</v>
      </c>
      <c r="X2966" t="e">
        <v>#N/A</v>
      </c>
      <c r="Y2966" s="3" t="e">
        <v>#N/A</v>
      </c>
      <c r="Z2966" s="8" t="e">
        <v>#N/A</v>
      </c>
      <c r="AA2966" s="30" t="e">
        <v>#N/A</v>
      </c>
      <c r="AB2966" t="e">
        <v>#N/A</v>
      </c>
      <c r="AC2966" t="e">
        <v>#N/A</v>
      </c>
      <c r="AD2966" t="e">
        <v>#N/A</v>
      </c>
      <c r="AE2966" t="e">
        <v>#N/A</v>
      </c>
      <c r="AF2966" t="e">
        <v>#N/A</v>
      </c>
    </row>
    <row r="2967" spans="1:32" x14ac:dyDescent="0.25">
      <c r="A2967" t="e">
        <v>#N/A</v>
      </c>
      <c r="B2967" s="33" t="e">
        <v>#N/A</v>
      </c>
      <c r="C2967" t="e">
        <v>#N/A</v>
      </c>
      <c r="D2967" t="e">
        <v>#N/A</v>
      </c>
      <c r="E2967" s="69" t="e">
        <v>#N/A</v>
      </c>
      <c r="F2967" s="3" t="e">
        <v>#N/A</v>
      </c>
      <c r="G2967" s="3" t="e">
        <v>#N/A</v>
      </c>
      <c r="H2967" s="3" t="e">
        <v>#N/A</v>
      </c>
      <c r="I2967" s="80" t="e">
        <v>#N/A</v>
      </c>
      <c r="J2967" s="80" t="e">
        <v>#N/A</v>
      </c>
      <c r="K2967" s="85" t="e">
        <v>#N/A</v>
      </c>
      <c r="L2967" s="9" t="e">
        <v>#N/A</v>
      </c>
      <c r="M2967" s="93" t="e">
        <v>#N/A</v>
      </c>
      <c r="N2967" s="8" t="e">
        <v>#N/A</v>
      </c>
      <c r="O2967" t="e">
        <v>#N/A</v>
      </c>
      <c r="P2967" t="e">
        <v>#N/A</v>
      </c>
      <c r="Q2967" t="e">
        <v>#N/A</v>
      </c>
      <c r="R2967" s="2" t="e">
        <v>#N/A</v>
      </c>
      <c r="S2967" t="e">
        <v>#N/A</v>
      </c>
      <c r="T2967" s="3" t="e">
        <v>#N/A</v>
      </c>
      <c r="U2967" s="3" t="e">
        <v>#N/A</v>
      </c>
      <c r="V2967" t="e">
        <v>#N/A</v>
      </c>
      <c r="W2967" t="e">
        <v>#N/A</v>
      </c>
      <c r="X2967" t="e">
        <v>#N/A</v>
      </c>
      <c r="Y2967" s="3" t="e">
        <v>#N/A</v>
      </c>
      <c r="Z2967" s="8" t="e">
        <v>#N/A</v>
      </c>
      <c r="AA2967" s="30" t="e">
        <v>#N/A</v>
      </c>
      <c r="AB2967" t="e">
        <v>#N/A</v>
      </c>
      <c r="AC2967" t="e">
        <v>#N/A</v>
      </c>
      <c r="AD2967" t="e">
        <v>#N/A</v>
      </c>
      <c r="AE2967" t="e">
        <v>#N/A</v>
      </c>
      <c r="AF2967" t="e">
        <v>#N/A</v>
      </c>
    </row>
    <row r="2968" spans="1:32" x14ac:dyDescent="0.25">
      <c r="A2968" t="e">
        <v>#N/A</v>
      </c>
      <c r="B2968" s="33" t="e">
        <v>#N/A</v>
      </c>
      <c r="C2968" t="e">
        <v>#N/A</v>
      </c>
      <c r="D2968" t="e">
        <v>#N/A</v>
      </c>
      <c r="E2968" s="69" t="e">
        <v>#N/A</v>
      </c>
      <c r="F2968" s="3" t="e">
        <v>#N/A</v>
      </c>
      <c r="G2968" s="3" t="e">
        <v>#N/A</v>
      </c>
      <c r="H2968" s="3" t="e">
        <v>#N/A</v>
      </c>
      <c r="I2968" s="80" t="e">
        <v>#N/A</v>
      </c>
      <c r="J2968" s="80" t="e">
        <v>#N/A</v>
      </c>
      <c r="K2968" s="85" t="e">
        <v>#N/A</v>
      </c>
      <c r="L2968" s="9" t="e">
        <v>#N/A</v>
      </c>
      <c r="M2968" s="93" t="e">
        <v>#N/A</v>
      </c>
      <c r="N2968" s="8" t="e">
        <v>#N/A</v>
      </c>
      <c r="O2968" t="e">
        <v>#N/A</v>
      </c>
      <c r="P2968" t="e">
        <v>#N/A</v>
      </c>
      <c r="Q2968" t="e">
        <v>#N/A</v>
      </c>
      <c r="R2968" s="2" t="e">
        <v>#N/A</v>
      </c>
      <c r="S2968" t="e">
        <v>#N/A</v>
      </c>
      <c r="T2968" s="3" t="e">
        <v>#N/A</v>
      </c>
      <c r="U2968" s="3" t="e">
        <v>#N/A</v>
      </c>
      <c r="V2968" t="e">
        <v>#N/A</v>
      </c>
      <c r="W2968" t="e">
        <v>#N/A</v>
      </c>
      <c r="X2968" t="e">
        <v>#N/A</v>
      </c>
      <c r="Y2968" s="3" t="e">
        <v>#N/A</v>
      </c>
      <c r="Z2968" s="8" t="e">
        <v>#N/A</v>
      </c>
      <c r="AA2968" s="30" t="e">
        <v>#N/A</v>
      </c>
      <c r="AB2968" t="e">
        <v>#N/A</v>
      </c>
      <c r="AC2968" t="e">
        <v>#N/A</v>
      </c>
      <c r="AD2968" t="e">
        <v>#N/A</v>
      </c>
      <c r="AE2968" t="e">
        <v>#N/A</v>
      </c>
      <c r="AF2968" t="e">
        <v>#N/A</v>
      </c>
    </row>
    <row r="2969" spans="1:32" x14ac:dyDescent="0.25">
      <c r="A2969" t="e">
        <v>#N/A</v>
      </c>
      <c r="B2969" s="33" t="e">
        <v>#N/A</v>
      </c>
      <c r="C2969" t="e">
        <v>#N/A</v>
      </c>
      <c r="D2969" t="e">
        <v>#N/A</v>
      </c>
      <c r="E2969" s="69" t="e">
        <v>#N/A</v>
      </c>
      <c r="F2969" s="3" t="e">
        <v>#N/A</v>
      </c>
      <c r="G2969" s="3" t="e">
        <v>#N/A</v>
      </c>
      <c r="H2969" s="3" t="e">
        <v>#N/A</v>
      </c>
      <c r="I2969" s="80" t="e">
        <v>#N/A</v>
      </c>
      <c r="J2969" s="80" t="e">
        <v>#N/A</v>
      </c>
      <c r="K2969" s="85" t="e">
        <v>#N/A</v>
      </c>
      <c r="L2969" s="9" t="e">
        <v>#N/A</v>
      </c>
      <c r="M2969" s="93" t="e">
        <v>#N/A</v>
      </c>
      <c r="N2969" s="8" t="e">
        <v>#N/A</v>
      </c>
      <c r="O2969" t="e">
        <v>#N/A</v>
      </c>
      <c r="P2969" t="e">
        <v>#N/A</v>
      </c>
      <c r="Q2969" t="e">
        <v>#N/A</v>
      </c>
      <c r="R2969" s="2" t="e">
        <v>#N/A</v>
      </c>
      <c r="S2969" t="e">
        <v>#N/A</v>
      </c>
      <c r="T2969" s="3" t="e">
        <v>#N/A</v>
      </c>
      <c r="U2969" s="3" t="e">
        <v>#N/A</v>
      </c>
      <c r="V2969" t="e">
        <v>#N/A</v>
      </c>
      <c r="W2969" t="e">
        <v>#N/A</v>
      </c>
      <c r="X2969" t="e">
        <v>#N/A</v>
      </c>
      <c r="Y2969" s="3" t="e">
        <v>#N/A</v>
      </c>
      <c r="Z2969" s="8" t="e">
        <v>#N/A</v>
      </c>
      <c r="AA2969" s="30" t="e">
        <v>#N/A</v>
      </c>
      <c r="AB2969" t="e">
        <v>#N/A</v>
      </c>
      <c r="AC2969" t="e">
        <v>#N/A</v>
      </c>
      <c r="AD2969" t="e">
        <v>#N/A</v>
      </c>
      <c r="AE2969" t="e">
        <v>#N/A</v>
      </c>
      <c r="AF2969" t="e">
        <v>#N/A</v>
      </c>
    </row>
    <row r="2970" spans="1:32" x14ac:dyDescent="0.25">
      <c r="A2970" t="e">
        <v>#N/A</v>
      </c>
      <c r="B2970" s="33" t="e">
        <v>#N/A</v>
      </c>
      <c r="C2970" t="e">
        <v>#N/A</v>
      </c>
      <c r="D2970" t="e">
        <v>#N/A</v>
      </c>
      <c r="E2970" s="69" t="e">
        <v>#N/A</v>
      </c>
      <c r="F2970" s="3" t="e">
        <v>#N/A</v>
      </c>
      <c r="G2970" s="3" t="e">
        <v>#N/A</v>
      </c>
      <c r="H2970" s="3" t="e">
        <v>#N/A</v>
      </c>
      <c r="I2970" s="80" t="e">
        <v>#N/A</v>
      </c>
      <c r="J2970" s="80" t="e">
        <v>#N/A</v>
      </c>
      <c r="K2970" s="85" t="e">
        <v>#N/A</v>
      </c>
      <c r="L2970" s="9" t="e">
        <v>#N/A</v>
      </c>
      <c r="M2970" s="93" t="e">
        <v>#N/A</v>
      </c>
      <c r="N2970" s="8" t="e">
        <v>#N/A</v>
      </c>
      <c r="O2970" t="e">
        <v>#N/A</v>
      </c>
      <c r="P2970" t="e">
        <v>#N/A</v>
      </c>
      <c r="Q2970" t="e">
        <v>#N/A</v>
      </c>
      <c r="R2970" s="2" t="e">
        <v>#N/A</v>
      </c>
      <c r="S2970" t="e">
        <v>#N/A</v>
      </c>
      <c r="T2970" s="3" t="e">
        <v>#N/A</v>
      </c>
      <c r="U2970" s="3" t="e">
        <v>#N/A</v>
      </c>
      <c r="V2970" t="e">
        <v>#N/A</v>
      </c>
      <c r="W2970" t="e">
        <v>#N/A</v>
      </c>
      <c r="X2970" t="e">
        <v>#N/A</v>
      </c>
      <c r="Y2970" s="3" t="e">
        <v>#N/A</v>
      </c>
      <c r="Z2970" s="8" t="e">
        <v>#N/A</v>
      </c>
      <c r="AA2970" s="30" t="e">
        <v>#N/A</v>
      </c>
      <c r="AB2970" t="e">
        <v>#N/A</v>
      </c>
      <c r="AC2970" t="e">
        <v>#N/A</v>
      </c>
      <c r="AD2970" t="e">
        <v>#N/A</v>
      </c>
      <c r="AE2970" t="e">
        <v>#N/A</v>
      </c>
      <c r="AF2970" t="e">
        <v>#N/A</v>
      </c>
    </row>
    <row r="2971" spans="1:32" x14ac:dyDescent="0.25">
      <c r="A2971" t="e">
        <v>#N/A</v>
      </c>
      <c r="B2971" s="33" t="e">
        <v>#N/A</v>
      </c>
      <c r="C2971" t="e">
        <v>#N/A</v>
      </c>
      <c r="D2971" t="e">
        <v>#N/A</v>
      </c>
      <c r="E2971" s="69" t="e">
        <v>#N/A</v>
      </c>
      <c r="F2971" s="3" t="e">
        <v>#N/A</v>
      </c>
      <c r="G2971" s="3" t="e">
        <v>#N/A</v>
      </c>
      <c r="H2971" s="3" t="e">
        <v>#N/A</v>
      </c>
      <c r="I2971" s="80" t="e">
        <v>#N/A</v>
      </c>
      <c r="J2971" s="80" t="e">
        <v>#N/A</v>
      </c>
      <c r="K2971" s="85" t="e">
        <v>#N/A</v>
      </c>
      <c r="L2971" s="9" t="e">
        <v>#N/A</v>
      </c>
      <c r="M2971" s="93" t="e">
        <v>#N/A</v>
      </c>
      <c r="N2971" s="8" t="e">
        <v>#N/A</v>
      </c>
      <c r="O2971" t="e">
        <v>#N/A</v>
      </c>
      <c r="P2971" t="e">
        <v>#N/A</v>
      </c>
      <c r="Q2971" t="e">
        <v>#N/A</v>
      </c>
      <c r="R2971" s="2" t="e">
        <v>#N/A</v>
      </c>
      <c r="S2971" t="e">
        <v>#N/A</v>
      </c>
      <c r="T2971" s="3" t="e">
        <v>#N/A</v>
      </c>
      <c r="U2971" s="3" t="e">
        <v>#N/A</v>
      </c>
      <c r="V2971" t="e">
        <v>#N/A</v>
      </c>
      <c r="W2971" t="e">
        <v>#N/A</v>
      </c>
      <c r="X2971" t="e">
        <v>#N/A</v>
      </c>
      <c r="Y2971" s="3" t="e">
        <v>#N/A</v>
      </c>
      <c r="Z2971" s="8" t="e">
        <v>#N/A</v>
      </c>
      <c r="AA2971" s="30" t="e">
        <v>#N/A</v>
      </c>
      <c r="AB2971" t="e">
        <v>#N/A</v>
      </c>
      <c r="AC2971" t="e">
        <v>#N/A</v>
      </c>
      <c r="AD2971" t="e">
        <v>#N/A</v>
      </c>
      <c r="AE2971" t="e">
        <v>#N/A</v>
      </c>
      <c r="AF2971" t="e">
        <v>#N/A</v>
      </c>
    </row>
    <row r="2972" spans="1:32" x14ac:dyDescent="0.25">
      <c r="A2972" t="e">
        <v>#N/A</v>
      </c>
      <c r="B2972" s="33" t="e">
        <v>#N/A</v>
      </c>
      <c r="C2972" t="e">
        <v>#N/A</v>
      </c>
      <c r="D2972" t="e">
        <v>#N/A</v>
      </c>
      <c r="E2972" s="69" t="e">
        <v>#N/A</v>
      </c>
      <c r="F2972" s="3" t="e">
        <v>#N/A</v>
      </c>
      <c r="G2972" s="3" t="e">
        <v>#N/A</v>
      </c>
      <c r="H2972" s="3" t="e">
        <v>#N/A</v>
      </c>
      <c r="I2972" s="80" t="e">
        <v>#N/A</v>
      </c>
      <c r="J2972" s="80" t="e">
        <v>#N/A</v>
      </c>
      <c r="K2972" s="85" t="e">
        <v>#N/A</v>
      </c>
      <c r="L2972" s="9" t="e">
        <v>#N/A</v>
      </c>
      <c r="M2972" s="93" t="e">
        <v>#N/A</v>
      </c>
      <c r="N2972" s="8" t="e">
        <v>#N/A</v>
      </c>
      <c r="O2972" t="e">
        <v>#N/A</v>
      </c>
      <c r="P2972" t="e">
        <v>#N/A</v>
      </c>
      <c r="Q2972" t="e">
        <v>#N/A</v>
      </c>
      <c r="R2972" s="2" t="e">
        <v>#N/A</v>
      </c>
      <c r="S2972" t="e">
        <v>#N/A</v>
      </c>
      <c r="T2972" s="3" t="e">
        <v>#N/A</v>
      </c>
      <c r="U2972" s="3" t="e">
        <v>#N/A</v>
      </c>
      <c r="V2972" t="e">
        <v>#N/A</v>
      </c>
      <c r="W2972" t="e">
        <v>#N/A</v>
      </c>
      <c r="X2972" t="e">
        <v>#N/A</v>
      </c>
      <c r="Y2972" s="3" t="e">
        <v>#N/A</v>
      </c>
      <c r="Z2972" s="8" t="e">
        <v>#N/A</v>
      </c>
      <c r="AA2972" s="30" t="e">
        <v>#N/A</v>
      </c>
      <c r="AB2972" t="e">
        <v>#N/A</v>
      </c>
      <c r="AC2972" t="e">
        <v>#N/A</v>
      </c>
      <c r="AD2972" t="e">
        <v>#N/A</v>
      </c>
      <c r="AE2972" t="e">
        <v>#N/A</v>
      </c>
      <c r="AF2972" t="e">
        <v>#N/A</v>
      </c>
    </row>
    <row r="2973" spans="1:32" x14ac:dyDescent="0.25">
      <c r="A2973" t="e">
        <v>#N/A</v>
      </c>
      <c r="B2973" s="33" t="e">
        <v>#N/A</v>
      </c>
      <c r="C2973" t="e">
        <v>#N/A</v>
      </c>
      <c r="D2973" t="e">
        <v>#N/A</v>
      </c>
      <c r="E2973" s="69" t="e">
        <v>#N/A</v>
      </c>
      <c r="F2973" s="3" t="e">
        <v>#N/A</v>
      </c>
      <c r="G2973" s="3" t="e">
        <v>#N/A</v>
      </c>
      <c r="H2973" s="3" t="e">
        <v>#N/A</v>
      </c>
      <c r="I2973" s="80" t="e">
        <v>#N/A</v>
      </c>
      <c r="J2973" s="80" t="e">
        <v>#N/A</v>
      </c>
      <c r="K2973" s="85" t="e">
        <v>#N/A</v>
      </c>
      <c r="L2973" s="9" t="e">
        <v>#N/A</v>
      </c>
      <c r="M2973" s="93" t="e">
        <v>#N/A</v>
      </c>
      <c r="N2973" s="8" t="e">
        <v>#N/A</v>
      </c>
      <c r="O2973" t="e">
        <v>#N/A</v>
      </c>
      <c r="P2973" t="e">
        <v>#N/A</v>
      </c>
      <c r="Q2973" t="e">
        <v>#N/A</v>
      </c>
      <c r="R2973" s="2" t="e">
        <v>#N/A</v>
      </c>
      <c r="S2973" t="e">
        <v>#N/A</v>
      </c>
      <c r="T2973" s="3" t="e">
        <v>#N/A</v>
      </c>
      <c r="U2973" s="3" t="e">
        <v>#N/A</v>
      </c>
      <c r="V2973" t="e">
        <v>#N/A</v>
      </c>
      <c r="W2973" t="e">
        <v>#N/A</v>
      </c>
      <c r="X2973" t="e">
        <v>#N/A</v>
      </c>
      <c r="Y2973" s="3" t="e">
        <v>#N/A</v>
      </c>
      <c r="Z2973" s="8" t="e">
        <v>#N/A</v>
      </c>
      <c r="AA2973" s="30" t="e">
        <v>#N/A</v>
      </c>
      <c r="AB2973" t="e">
        <v>#N/A</v>
      </c>
      <c r="AC2973" t="e">
        <v>#N/A</v>
      </c>
      <c r="AD2973" t="e">
        <v>#N/A</v>
      </c>
      <c r="AE2973" t="e">
        <v>#N/A</v>
      </c>
      <c r="AF2973" t="e">
        <v>#N/A</v>
      </c>
    </row>
    <row r="2974" spans="1:32" x14ac:dyDescent="0.25">
      <c r="A2974" t="e">
        <v>#N/A</v>
      </c>
      <c r="B2974" s="33" t="e">
        <v>#N/A</v>
      </c>
      <c r="C2974" t="e">
        <v>#N/A</v>
      </c>
      <c r="D2974" t="e">
        <v>#N/A</v>
      </c>
      <c r="E2974" s="69" t="e">
        <v>#N/A</v>
      </c>
      <c r="F2974" s="3" t="e">
        <v>#N/A</v>
      </c>
      <c r="G2974" s="3" t="e">
        <v>#N/A</v>
      </c>
      <c r="H2974" s="3" t="e">
        <v>#N/A</v>
      </c>
      <c r="I2974" s="80" t="e">
        <v>#N/A</v>
      </c>
      <c r="J2974" s="80" t="e">
        <v>#N/A</v>
      </c>
      <c r="K2974" s="85" t="e">
        <v>#N/A</v>
      </c>
      <c r="L2974" s="9" t="e">
        <v>#N/A</v>
      </c>
      <c r="M2974" s="93" t="e">
        <v>#N/A</v>
      </c>
      <c r="N2974" s="8" t="e">
        <v>#N/A</v>
      </c>
      <c r="O2974" t="e">
        <v>#N/A</v>
      </c>
      <c r="P2974" t="e">
        <v>#N/A</v>
      </c>
      <c r="Q2974" t="e">
        <v>#N/A</v>
      </c>
      <c r="R2974" s="2" t="e">
        <v>#N/A</v>
      </c>
      <c r="S2974" t="e">
        <v>#N/A</v>
      </c>
      <c r="T2974" s="3" t="e">
        <v>#N/A</v>
      </c>
      <c r="U2974" s="3" t="e">
        <v>#N/A</v>
      </c>
      <c r="V2974" t="e">
        <v>#N/A</v>
      </c>
      <c r="W2974" t="e">
        <v>#N/A</v>
      </c>
      <c r="X2974" t="e">
        <v>#N/A</v>
      </c>
      <c r="Y2974" s="3" t="e">
        <v>#N/A</v>
      </c>
      <c r="Z2974" s="8" t="e">
        <v>#N/A</v>
      </c>
      <c r="AA2974" s="30" t="e">
        <v>#N/A</v>
      </c>
      <c r="AB2974" t="e">
        <v>#N/A</v>
      </c>
      <c r="AC2974" t="e">
        <v>#N/A</v>
      </c>
      <c r="AD2974" t="e">
        <v>#N/A</v>
      </c>
      <c r="AE2974" t="e">
        <v>#N/A</v>
      </c>
      <c r="AF2974" t="e">
        <v>#N/A</v>
      </c>
    </row>
    <row r="2975" spans="1:32" x14ac:dyDescent="0.25">
      <c r="A2975" t="e">
        <v>#N/A</v>
      </c>
      <c r="B2975" s="33" t="e">
        <v>#N/A</v>
      </c>
      <c r="C2975" t="e">
        <v>#N/A</v>
      </c>
      <c r="D2975" t="e">
        <v>#N/A</v>
      </c>
      <c r="E2975" s="69" t="e">
        <v>#N/A</v>
      </c>
      <c r="F2975" s="3" t="e">
        <v>#N/A</v>
      </c>
      <c r="G2975" s="3" t="e">
        <v>#N/A</v>
      </c>
      <c r="H2975" s="3" t="e">
        <v>#N/A</v>
      </c>
      <c r="I2975" s="80" t="e">
        <v>#N/A</v>
      </c>
      <c r="J2975" s="80" t="e">
        <v>#N/A</v>
      </c>
      <c r="K2975" s="85" t="e">
        <v>#N/A</v>
      </c>
      <c r="L2975" s="9" t="e">
        <v>#N/A</v>
      </c>
      <c r="M2975" s="93" t="e">
        <v>#N/A</v>
      </c>
      <c r="N2975" s="8" t="e">
        <v>#N/A</v>
      </c>
      <c r="O2975" t="e">
        <v>#N/A</v>
      </c>
      <c r="P2975" t="e">
        <v>#N/A</v>
      </c>
      <c r="Q2975" t="e">
        <v>#N/A</v>
      </c>
      <c r="R2975" s="2" t="e">
        <v>#N/A</v>
      </c>
      <c r="S2975" t="e">
        <v>#N/A</v>
      </c>
      <c r="T2975" s="3" t="e">
        <v>#N/A</v>
      </c>
      <c r="U2975" s="3" t="e">
        <v>#N/A</v>
      </c>
      <c r="V2975" t="e">
        <v>#N/A</v>
      </c>
      <c r="W2975" t="e">
        <v>#N/A</v>
      </c>
      <c r="X2975" t="e">
        <v>#N/A</v>
      </c>
      <c r="Y2975" s="3" t="e">
        <v>#N/A</v>
      </c>
      <c r="Z2975" s="8" t="e">
        <v>#N/A</v>
      </c>
      <c r="AA2975" s="30" t="e">
        <v>#N/A</v>
      </c>
      <c r="AB2975" t="e">
        <v>#N/A</v>
      </c>
      <c r="AC2975" t="e">
        <v>#N/A</v>
      </c>
      <c r="AD2975" t="e">
        <v>#N/A</v>
      </c>
      <c r="AE2975" t="e">
        <v>#N/A</v>
      </c>
      <c r="AF2975" t="e">
        <v>#N/A</v>
      </c>
    </row>
    <row r="2976" spans="1:32" x14ac:dyDescent="0.25">
      <c r="A2976" t="e">
        <v>#N/A</v>
      </c>
      <c r="B2976" s="33" t="e">
        <v>#N/A</v>
      </c>
      <c r="C2976" t="e">
        <v>#N/A</v>
      </c>
      <c r="D2976" t="e">
        <v>#N/A</v>
      </c>
      <c r="E2976" s="69" t="e">
        <v>#N/A</v>
      </c>
      <c r="F2976" s="3" t="e">
        <v>#N/A</v>
      </c>
      <c r="G2976" s="3" t="e">
        <v>#N/A</v>
      </c>
      <c r="H2976" s="3" t="e">
        <v>#N/A</v>
      </c>
      <c r="I2976" s="80" t="e">
        <v>#N/A</v>
      </c>
      <c r="J2976" s="80" t="e">
        <v>#N/A</v>
      </c>
      <c r="K2976" s="85" t="e">
        <v>#N/A</v>
      </c>
      <c r="L2976" s="9" t="e">
        <v>#N/A</v>
      </c>
      <c r="M2976" s="93" t="e">
        <v>#N/A</v>
      </c>
      <c r="N2976" s="8" t="e">
        <v>#N/A</v>
      </c>
      <c r="O2976" t="e">
        <v>#N/A</v>
      </c>
      <c r="P2976" t="e">
        <v>#N/A</v>
      </c>
      <c r="Q2976" t="e">
        <v>#N/A</v>
      </c>
      <c r="R2976" s="2" t="e">
        <v>#N/A</v>
      </c>
      <c r="S2976" t="e">
        <v>#N/A</v>
      </c>
      <c r="T2976" s="3" t="e">
        <v>#N/A</v>
      </c>
      <c r="U2976" s="3" t="e">
        <v>#N/A</v>
      </c>
      <c r="V2976" t="e">
        <v>#N/A</v>
      </c>
      <c r="W2976" t="e">
        <v>#N/A</v>
      </c>
      <c r="X2976" t="e">
        <v>#N/A</v>
      </c>
      <c r="Y2976" s="3" t="e">
        <v>#N/A</v>
      </c>
      <c r="Z2976" s="8" t="e">
        <v>#N/A</v>
      </c>
      <c r="AA2976" s="30" t="e">
        <v>#N/A</v>
      </c>
      <c r="AB2976" t="e">
        <v>#N/A</v>
      </c>
      <c r="AC2976" t="e">
        <v>#N/A</v>
      </c>
      <c r="AD2976" t="e">
        <v>#N/A</v>
      </c>
      <c r="AE2976" t="e">
        <v>#N/A</v>
      </c>
      <c r="AF2976" t="e">
        <v>#N/A</v>
      </c>
    </row>
    <row r="2977" spans="1:32" x14ac:dyDescent="0.25">
      <c r="A2977" t="e">
        <v>#N/A</v>
      </c>
      <c r="B2977" s="33" t="e">
        <v>#N/A</v>
      </c>
      <c r="C2977" t="e">
        <v>#N/A</v>
      </c>
      <c r="D2977" t="e">
        <v>#N/A</v>
      </c>
      <c r="E2977" s="69" t="e">
        <v>#N/A</v>
      </c>
      <c r="F2977" s="3" t="e">
        <v>#N/A</v>
      </c>
      <c r="G2977" s="3" t="e">
        <v>#N/A</v>
      </c>
      <c r="H2977" s="3" t="e">
        <v>#N/A</v>
      </c>
      <c r="I2977" s="80" t="e">
        <v>#N/A</v>
      </c>
      <c r="J2977" s="80" t="e">
        <v>#N/A</v>
      </c>
      <c r="K2977" s="85" t="e">
        <v>#N/A</v>
      </c>
      <c r="L2977" s="9" t="e">
        <v>#N/A</v>
      </c>
      <c r="M2977" s="93" t="e">
        <v>#N/A</v>
      </c>
      <c r="N2977" s="8" t="e">
        <v>#N/A</v>
      </c>
      <c r="O2977" t="e">
        <v>#N/A</v>
      </c>
      <c r="P2977" t="e">
        <v>#N/A</v>
      </c>
      <c r="Q2977" t="e">
        <v>#N/A</v>
      </c>
      <c r="R2977" s="2" t="e">
        <v>#N/A</v>
      </c>
      <c r="S2977" t="e">
        <v>#N/A</v>
      </c>
      <c r="T2977" s="3" t="e">
        <v>#N/A</v>
      </c>
      <c r="U2977" s="3" t="e">
        <v>#N/A</v>
      </c>
      <c r="V2977" t="e">
        <v>#N/A</v>
      </c>
      <c r="W2977" t="e">
        <v>#N/A</v>
      </c>
      <c r="X2977" t="e">
        <v>#N/A</v>
      </c>
      <c r="Y2977" s="3" t="e">
        <v>#N/A</v>
      </c>
      <c r="Z2977" s="8" t="e">
        <v>#N/A</v>
      </c>
      <c r="AA2977" s="30" t="e">
        <v>#N/A</v>
      </c>
      <c r="AB2977" t="e">
        <v>#N/A</v>
      </c>
      <c r="AC2977" t="e">
        <v>#N/A</v>
      </c>
      <c r="AD2977" t="e">
        <v>#N/A</v>
      </c>
      <c r="AE2977" t="e">
        <v>#N/A</v>
      </c>
      <c r="AF2977" t="e">
        <v>#N/A</v>
      </c>
    </row>
    <row r="2978" spans="1:32" x14ac:dyDescent="0.25">
      <c r="A2978" t="e">
        <v>#N/A</v>
      </c>
      <c r="B2978" s="33" t="e">
        <v>#N/A</v>
      </c>
      <c r="C2978" t="e">
        <v>#N/A</v>
      </c>
      <c r="D2978" t="e">
        <v>#N/A</v>
      </c>
      <c r="E2978" s="69" t="e">
        <v>#N/A</v>
      </c>
      <c r="F2978" s="3" t="e">
        <v>#N/A</v>
      </c>
      <c r="G2978" s="3" t="e">
        <v>#N/A</v>
      </c>
      <c r="H2978" s="3" t="e">
        <v>#N/A</v>
      </c>
      <c r="I2978" s="80" t="e">
        <v>#N/A</v>
      </c>
      <c r="J2978" s="80" t="e">
        <v>#N/A</v>
      </c>
      <c r="K2978" s="85" t="e">
        <v>#N/A</v>
      </c>
      <c r="L2978" s="9" t="e">
        <v>#N/A</v>
      </c>
      <c r="M2978" s="93" t="e">
        <v>#N/A</v>
      </c>
      <c r="N2978" s="8" t="e">
        <v>#N/A</v>
      </c>
      <c r="O2978" t="e">
        <v>#N/A</v>
      </c>
      <c r="P2978" t="e">
        <v>#N/A</v>
      </c>
      <c r="Q2978" t="e">
        <v>#N/A</v>
      </c>
      <c r="R2978" s="2" t="e">
        <v>#N/A</v>
      </c>
      <c r="S2978" t="e">
        <v>#N/A</v>
      </c>
      <c r="T2978" s="3" t="e">
        <v>#N/A</v>
      </c>
      <c r="U2978" s="3" t="e">
        <v>#N/A</v>
      </c>
      <c r="V2978" t="e">
        <v>#N/A</v>
      </c>
      <c r="W2978" t="e">
        <v>#N/A</v>
      </c>
      <c r="X2978" t="e">
        <v>#N/A</v>
      </c>
      <c r="Y2978" s="3" t="e">
        <v>#N/A</v>
      </c>
      <c r="Z2978" s="8" t="e">
        <v>#N/A</v>
      </c>
      <c r="AA2978" s="30" t="e">
        <v>#N/A</v>
      </c>
      <c r="AB2978" t="e">
        <v>#N/A</v>
      </c>
      <c r="AC2978" t="e">
        <v>#N/A</v>
      </c>
      <c r="AD2978" t="e">
        <v>#N/A</v>
      </c>
      <c r="AE2978" t="e">
        <v>#N/A</v>
      </c>
      <c r="AF2978" t="e">
        <v>#N/A</v>
      </c>
    </row>
    <row r="2979" spans="1:32" x14ac:dyDescent="0.25">
      <c r="A2979" t="e">
        <v>#N/A</v>
      </c>
      <c r="B2979" s="33" t="e">
        <v>#N/A</v>
      </c>
      <c r="C2979" t="e">
        <v>#N/A</v>
      </c>
      <c r="D2979" t="e">
        <v>#N/A</v>
      </c>
      <c r="E2979" s="69" t="e">
        <v>#N/A</v>
      </c>
      <c r="F2979" s="3" t="e">
        <v>#N/A</v>
      </c>
      <c r="G2979" s="3" t="e">
        <v>#N/A</v>
      </c>
      <c r="H2979" s="3" t="e">
        <v>#N/A</v>
      </c>
      <c r="I2979" s="80" t="e">
        <v>#N/A</v>
      </c>
      <c r="J2979" s="80" t="e">
        <v>#N/A</v>
      </c>
      <c r="K2979" s="85" t="e">
        <v>#N/A</v>
      </c>
      <c r="L2979" s="9" t="e">
        <v>#N/A</v>
      </c>
      <c r="M2979" s="93" t="e">
        <v>#N/A</v>
      </c>
      <c r="N2979" s="8" t="e">
        <v>#N/A</v>
      </c>
      <c r="O2979" t="e">
        <v>#N/A</v>
      </c>
      <c r="P2979" t="e">
        <v>#N/A</v>
      </c>
      <c r="Q2979" t="e">
        <v>#N/A</v>
      </c>
      <c r="R2979" s="2" t="e">
        <v>#N/A</v>
      </c>
      <c r="S2979" t="e">
        <v>#N/A</v>
      </c>
      <c r="T2979" s="3" t="e">
        <v>#N/A</v>
      </c>
      <c r="U2979" s="3" t="e">
        <v>#N/A</v>
      </c>
      <c r="V2979" t="e">
        <v>#N/A</v>
      </c>
      <c r="W2979" t="e">
        <v>#N/A</v>
      </c>
      <c r="X2979" t="e">
        <v>#N/A</v>
      </c>
      <c r="Y2979" s="3" t="e">
        <v>#N/A</v>
      </c>
      <c r="Z2979" s="8" t="e">
        <v>#N/A</v>
      </c>
      <c r="AA2979" s="30" t="e">
        <v>#N/A</v>
      </c>
      <c r="AB2979" t="e">
        <v>#N/A</v>
      </c>
      <c r="AC2979" t="e">
        <v>#N/A</v>
      </c>
      <c r="AD2979" t="e">
        <v>#N/A</v>
      </c>
      <c r="AE2979" t="e">
        <v>#N/A</v>
      </c>
      <c r="AF2979" t="e">
        <v>#N/A</v>
      </c>
    </row>
    <row r="2980" spans="1:32" x14ac:dyDescent="0.25">
      <c r="A2980" t="e">
        <v>#N/A</v>
      </c>
      <c r="B2980" s="33" t="e">
        <v>#N/A</v>
      </c>
      <c r="C2980" t="e">
        <v>#N/A</v>
      </c>
      <c r="D2980" t="e">
        <v>#N/A</v>
      </c>
      <c r="E2980" s="69" t="e">
        <v>#N/A</v>
      </c>
      <c r="F2980" s="3" t="e">
        <v>#N/A</v>
      </c>
      <c r="G2980" s="3" t="e">
        <v>#N/A</v>
      </c>
      <c r="H2980" s="3" t="e">
        <v>#N/A</v>
      </c>
      <c r="I2980" s="80" t="e">
        <v>#N/A</v>
      </c>
      <c r="J2980" s="80" t="e">
        <v>#N/A</v>
      </c>
      <c r="K2980" s="85" t="e">
        <v>#N/A</v>
      </c>
      <c r="L2980" s="9" t="e">
        <v>#N/A</v>
      </c>
      <c r="M2980" s="93" t="e">
        <v>#N/A</v>
      </c>
      <c r="N2980" s="8" t="e">
        <v>#N/A</v>
      </c>
      <c r="O2980" t="e">
        <v>#N/A</v>
      </c>
      <c r="P2980" t="e">
        <v>#N/A</v>
      </c>
      <c r="Q2980" t="e">
        <v>#N/A</v>
      </c>
      <c r="R2980" s="2" t="e">
        <v>#N/A</v>
      </c>
      <c r="S2980" t="e">
        <v>#N/A</v>
      </c>
      <c r="T2980" s="3" t="e">
        <v>#N/A</v>
      </c>
      <c r="U2980" s="3" t="e">
        <v>#N/A</v>
      </c>
      <c r="V2980" t="e">
        <v>#N/A</v>
      </c>
      <c r="W2980" t="e">
        <v>#N/A</v>
      </c>
      <c r="X2980" t="e">
        <v>#N/A</v>
      </c>
      <c r="Y2980" s="3" t="e">
        <v>#N/A</v>
      </c>
      <c r="Z2980" s="8" t="e">
        <v>#N/A</v>
      </c>
      <c r="AA2980" s="30" t="e">
        <v>#N/A</v>
      </c>
      <c r="AB2980" t="e">
        <v>#N/A</v>
      </c>
      <c r="AC2980" t="e">
        <v>#N/A</v>
      </c>
      <c r="AD2980" t="e">
        <v>#N/A</v>
      </c>
      <c r="AE2980" t="e">
        <v>#N/A</v>
      </c>
      <c r="AF2980" t="e">
        <v>#N/A</v>
      </c>
    </row>
    <row r="2981" spans="1:32" x14ac:dyDescent="0.25">
      <c r="A2981" t="e">
        <v>#N/A</v>
      </c>
      <c r="B2981" s="33" t="e">
        <v>#N/A</v>
      </c>
      <c r="C2981" t="e">
        <v>#N/A</v>
      </c>
      <c r="D2981" t="e">
        <v>#N/A</v>
      </c>
      <c r="E2981" s="69" t="e">
        <v>#N/A</v>
      </c>
      <c r="F2981" s="3" t="e">
        <v>#N/A</v>
      </c>
      <c r="G2981" s="3" t="e">
        <v>#N/A</v>
      </c>
      <c r="H2981" s="3" t="e">
        <v>#N/A</v>
      </c>
      <c r="I2981" s="80" t="e">
        <v>#N/A</v>
      </c>
      <c r="J2981" s="80" t="e">
        <v>#N/A</v>
      </c>
      <c r="K2981" s="85" t="e">
        <v>#N/A</v>
      </c>
      <c r="L2981" s="9" t="e">
        <v>#N/A</v>
      </c>
      <c r="M2981" s="93" t="e">
        <v>#N/A</v>
      </c>
      <c r="N2981" s="8" t="e">
        <v>#N/A</v>
      </c>
      <c r="O2981" t="e">
        <v>#N/A</v>
      </c>
      <c r="P2981" t="e">
        <v>#N/A</v>
      </c>
      <c r="Q2981" t="e">
        <v>#N/A</v>
      </c>
      <c r="R2981" s="2" t="e">
        <v>#N/A</v>
      </c>
      <c r="S2981" t="e">
        <v>#N/A</v>
      </c>
      <c r="T2981" s="3" t="e">
        <v>#N/A</v>
      </c>
      <c r="U2981" s="3" t="e">
        <v>#N/A</v>
      </c>
      <c r="V2981" t="e">
        <v>#N/A</v>
      </c>
      <c r="W2981" t="e">
        <v>#N/A</v>
      </c>
      <c r="X2981" t="e">
        <v>#N/A</v>
      </c>
      <c r="Y2981" s="3" t="e">
        <v>#N/A</v>
      </c>
      <c r="Z2981" s="8" t="e">
        <v>#N/A</v>
      </c>
      <c r="AA2981" s="30" t="e">
        <v>#N/A</v>
      </c>
      <c r="AB2981" t="e">
        <v>#N/A</v>
      </c>
      <c r="AC2981" t="e">
        <v>#N/A</v>
      </c>
      <c r="AD2981" t="e">
        <v>#N/A</v>
      </c>
      <c r="AE2981" t="e">
        <v>#N/A</v>
      </c>
      <c r="AF2981" t="e">
        <v>#N/A</v>
      </c>
    </row>
    <row r="2982" spans="1:32" x14ac:dyDescent="0.25">
      <c r="A2982" t="e">
        <v>#N/A</v>
      </c>
      <c r="B2982" s="33" t="e">
        <v>#N/A</v>
      </c>
      <c r="C2982" t="e">
        <v>#N/A</v>
      </c>
      <c r="D2982" t="e">
        <v>#N/A</v>
      </c>
      <c r="E2982" s="69" t="e">
        <v>#N/A</v>
      </c>
      <c r="F2982" s="3" t="e">
        <v>#N/A</v>
      </c>
      <c r="G2982" s="3" t="e">
        <v>#N/A</v>
      </c>
      <c r="H2982" s="3" t="e">
        <v>#N/A</v>
      </c>
      <c r="I2982" s="80" t="e">
        <v>#N/A</v>
      </c>
      <c r="J2982" s="80" t="e">
        <v>#N/A</v>
      </c>
      <c r="K2982" s="85" t="e">
        <v>#N/A</v>
      </c>
      <c r="L2982" s="9" t="e">
        <v>#N/A</v>
      </c>
      <c r="M2982" s="93" t="e">
        <v>#N/A</v>
      </c>
      <c r="N2982" s="8" t="e">
        <v>#N/A</v>
      </c>
      <c r="O2982" t="e">
        <v>#N/A</v>
      </c>
      <c r="P2982" t="e">
        <v>#N/A</v>
      </c>
      <c r="Q2982" t="e">
        <v>#N/A</v>
      </c>
      <c r="R2982" s="2" t="e">
        <v>#N/A</v>
      </c>
      <c r="S2982" t="e">
        <v>#N/A</v>
      </c>
      <c r="T2982" s="3" t="e">
        <v>#N/A</v>
      </c>
      <c r="U2982" s="3" t="e">
        <v>#N/A</v>
      </c>
      <c r="V2982" t="e">
        <v>#N/A</v>
      </c>
      <c r="W2982" t="e">
        <v>#N/A</v>
      </c>
      <c r="X2982" t="e">
        <v>#N/A</v>
      </c>
      <c r="Y2982" s="3" t="e">
        <v>#N/A</v>
      </c>
      <c r="Z2982" s="8" t="e">
        <v>#N/A</v>
      </c>
      <c r="AA2982" s="30" t="e">
        <v>#N/A</v>
      </c>
      <c r="AB2982" t="e">
        <v>#N/A</v>
      </c>
      <c r="AC2982" t="e">
        <v>#N/A</v>
      </c>
      <c r="AD2982" t="e">
        <v>#N/A</v>
      </c>
      <c r="AE2982" t="e">
        <v>#N/A</v>
      </c>
      <c r="AF2982" t="e">
        <v>#N/A</v>
      </c>
    </row>
    <row r="2983" spans="1:32" x14ac:dyDescent="0.25">
      <c r="A2983" t="e">
        <v>#N/A</v>
      </c>
      <c r="B2983" s="33" t="e">
        <v>#N/A</v>
      </c>
      <c r="C2983" t="e">
        <v>#N/A</v>
      </c>
      <c r="D2983" t="e">
        <v>#N/A</v>
      </c>
      <c r="E2983" s="69" t="e">
        <v>#N/A</v>
      </c>
      <c r="F2983" s="3" t="e">
        <v>#N/A</v>
      </c>
      <c r="G2983" s="3" t="e">
        <v>#N/A</v>
      </c>
      <c r="H2983" s="3" t="e">
        <v>#N/A</v>
      </c>
      <c r="I2983" s="80" t="e">
        <v>#N/A</v>
      </c>
      <c r="J2983" s="80" t="e">
        <v>#N/A</v>
      </c>
      <c r="K2983" s="85" t="e">
        <v>#N/A</v>
      </c>
      <c r="L2983" s="9" t="e">
        <v>#N/A</v>
      </c>
      <c r="M2983" s="93" t="e">
        <v>#N/A</v>
      </c>
      <c r="N2983" s="8" t="e">
        <v>#N/A</v>
      </c>
      <c r="O2983" t="e">
        <v>#N/A</v>
      </c>
      <c r="P2983" t="e">
        <v>#N/A</v>
      </c>
      <c r="Q2983" t="e">
        <v>#N/A</v>
      </c>
      <c r="R2983" s="2" t="e">
        <v>#N/A</v>
      </c>
      <c r="S2983" t="e">
        <v>#N/A</v>
      </c>
      <c r="T2983" s="3" t="e">
        <v>#N/A</v>
      </c>
      <c r="U2983" s="3" t="e">
        <v>#N/A</v>
      </c>
      <c r="V2983" t="e">
        <v>#N/A</v>
      </c>
      <c r="W2983" t="e">
        <v>#N/A</v>
      </c>
      <c r="X2983" t="e">
        <v>#N/A</v>
      </c>
      <c r="Y2983" s="3" t="e">
        <v>#N/A</v>
      </c>
      <c r="Z2983" s="8" t="e">
        <v>#N/A</v>
      </c>
      <c r="AA2983" s="30" t="e">
        <v>#N/A</v>
      </c>
      <c r="AB2983" t="e">
        <v>#N/A</v>
      </c>
      <c r="AC2983" t="e">
        <v>#N/A</v>
      </c>
      <c r="AD2983" t="e">
        <v>#N/A</v>
      </c>
      <c r="AE2983" t="e">
        <v>#N/A</v>
      </c>
      <c r="AF2983" t="e">
        <v>#N/A</v>
      </c>
    </row>
    <row r="2984" spans="1:32" x14ac:dyDescent="0.25">
      <c r="A2984" t="e">
        <v>#N/A</v>
      </c>
      <c r="B2984" s="33" t="e">
        <v>#N/A</v>
      </c>
      <c r="C2984" t="e">
        <v>#N/A</v>
      </c>
      <c r="D2984" t="e">
        <v>#N/A</v>
      </c>
      <c r="E2984" s="69" t="e">
        <v>#N/A</v>
      </c>
      <c r="F2984" s="3" t="e">
        <v>#N/A</v>
      </c>
      <c r="G2984" s="3" t="e">
        <v>#N/A</v>
      </c>
      <c r="H2984" s="3" t="e">
        <v>#N/A</v>
      </c>
      <c r="I2984" s="80" t="e">
        <v>#N/A</v>
      </c>
      <c r="J2984" s="80" t="e">
        <v>#N/A</v>
      </c>
      <c r="K2984" s="85" t="e">
        <v>#N/A</v>
      </c>
      <c r="L2984" s="9" t="e">
        <v>#N/A</v>
      </c>
      <c r="M2984" s="93" t="e">
        <v>#N/A</v>
      </c>
      <c r="N2984" s="8" t="e">
        <v>#N/A</v>
      </c>
      <c r="O2984" t="e">
        <v>#N/A</v>
      </c>
      <c r="P2984" t="e">
        <v>#N/A</v>
      </c>
      <c r="Q2984" t="e">
        <v>#N/A</v>
      </c>
      <c r="R2984" s="2" t="e">
        <v>#N/A</v>
      </c>
      <c r="S2984" t="e">
        <v>#N/A</v>
      </c>
      <c r="T2984" s="3" t="e">
        <v>#N/A</v>
      </c>
      <c r="U2984" s="3" t="e">
        <v>#N/A</v>
      </c>
      <c r="V2984" t="e">
        <v>#N/A</v>
      </c>
      <c r="W2984" t="e">
        <v>#N/A</v>
      </c>
      <c r="X2984" t="e">
        <v>#N/A</v>
      </c>
      <c r="Y2984" s="3" t="e">
        <v>#N/A</v>
      </c>
      <c r="Z2984" s="8" t="e">
        <v>#N/A</v>
      </c>
      <c r="AA2984" s="30" t="e">
        <v>#N/A</v>
      </c>
      <c r="AB2984" t="e">
        <v>#N/A</v>
      </c>
      <c r="AC2984" t="e">
        <v>#N/A</v>
      </c>
      <c r="AD2984" t="e">
        <v>#N/A</v>
      </c>
      <c r="AE2984" t="e">
        <v>#N/A</v>
      </c>
      <c r="AF2984" t="e">
        <v>#N/A</v>
      </c>
    </row>
    <row r="2985" spans="1:32" x14ac:dyDescent="0.25">
      <c r="A2985" t="e">
        <v>#N/A</v>
      </c>
      <c r="B2985" s="33" t="e">
        <v>#N/A</v>
      </c>
      <c r="C2985" t="e">
        <v>#N/A</v>
      </c>
      <c r="D2985" t="e">
        <v>#N/A</v>
      </c>
      <c r="E2985" s="69" t="e">
        <v>#N/A</v>
      </c>
      <c r="F2985" s="3" t="e">
        <v>#N/A</v>
      </c>
      <c r="G2985" s="3" t="e">
        <v>#N/A</v>
      </c>
      <c r="H2985" s="3" t="e">
        <v>#N/A</v>
      </c>
      <c r="I2985" s="80" t="e">
        <v>#N/A</v>
      </c>
      <c r="J2985" s="80" t="e">
        <v>#N/A</v>
      </c>
      <c r="K2985" s="85" t="e">
        <v>#N/A</v>
      </c>
      <c r="L2985" s="9" t="e">
        <v>#N/A</v>
      </c>
      <c r="M2985" s="93" t="e">
        <v>#N/A</v>
      </c>
      <c r="N2985" s="8" t="e">
        <v>#N/A</v>
      </c>
      <c r="O2985" t="e">
        <v>#N/A</v>
      </c>
      <c r="P2985" t="e">
        <v>#N/A</v>
      </c>
      <c r="Q2985" t="e">
        <v>#N/A</v>
      </c>
      <c r="R2985" s="2" t="e">
        <v>#N/A</v>
      </c>
      <c r="S2985" t="e">
        <v>#N/A</v>
      </c>
      <c r="T2985" s="3" t="e">
        <v>#N/A</v>
      </c>
      <c r="U2985" s="3" t="e">
        <v>#N/A</v>
      </c>
      <c r="V2985" t="e">
        <v>#N/A</v>
      </c>
      <c r="W2985" t="e">
        <v>#N/A</v>
      </c>
      <c r="X2985" t="e">
        <v>#N/A</v>
      </c>
      <c r="Y2985" s="3" t="e">
        <v>#N/A</v>
      </c>
      <c r="Z2985" s="8" t="e">
        <v>#N/A</v>
      </c>
      <c r="AA2985" s="30" t="e">
        <v>#N/A</v>
      </c>
      <c r="AB2985" t="e">
        <v>#N/A</v>
      </c>
      <c r="AC2985" t="e">
        <v>#N/A</v>
      </c>
      <c r="AD2985" t="e">
        <v>#N/A</v>
      </c>
      <c r="AE2985" t="e">
        <v>#N/A</v>
      </c>
      <c r="AF2985" t="e">
        <v>#N/A</v>
      </c>
    </row>
    <row r="2986" spans="1:32" x14ac:dyDescent="0.25">
      <c r="A2986" t="e">
        <v>#N/A</v>
      </c>
      <c r="B2986" s="33" t="e">
        <v>#N/A</v>
      </c>
      <c r="C2986" t="e">
        <v>#N/A</v>
      </c>
      <c r="D2986" t="e">
        <v>#N/A</v>
      </c>
      <c r="E2986" s="69" t="e">
        <v>#N/A</v>
      </c>
      <c r="F2986" s="3" t="e">
        <v>#N/A</v>
      </c>
      <c r="G2986" s="3" t="e">
        <v>#N/A</v>
      </c>
      <c r="H2986" s="3" t="e">
        <v>#N/A</v>
      </c>
      <c r="I2986" s="80" t="e">
        <v>#N/A</v>
      </c>
      <c r="J2986" s="80" t="e">
        <v>#N/A</v>
      </c>
      <c r="K2986" s="85" t="e">
        <v>#N/A</v>
      </c>
      <c r="L2986" s="9" t="e">
        <v>#N/A</v>
      </c>
      <c r="M2986" s="93" t="e">
        <v>#N/A</v>
      </c>
      <c r="N2986" s="8" t="e">
        <v>#N/A</v>
      </c>
      <c r="O2986" t="e">
        <v>#N/A</v>
      </c>
      <c r="P2986" t="e">
        <v>#N/A</v>
      </c>
      <c r="Q2986" t="e">
        <v>#N/A</v>
      </c>
      <c r="R2986" s="2" t="e">
        <v>#N/A</v>
      </c>
      <c r="S2986" t="e">
        <v>#N/A</v>
      </c>
      <c r="T2986" s="3" t="e">
        <v>#N/A</v>
      </c>
      <c r="U2986" s="3" t="e">
        <v>#N/A</v>
      </c>
      <c r="V2986" t="e">
        <v>#N/A</v>
      </c>
      <c r="W2986" t="e">
        <v>#N/A</v>
      </c>
      <c r="X2986" t="e">
        <v>#N/A</v>
      </c>
      <c r="Y2986" s="3" t="e">
        <v>#N/A</v>
      </c>
      <c r="Z2986" s="8" t="e">
        <v>#N/A</v>
      </c>
      <c r="AA2986" s="30" t="e">
        <v>#N/A</v>
      </c>
      <c r="AB2986" t="e">
        <v>#N/A</v>
      </c>
      <c r="AC2986" t="e">
        <v>#N/A</v>
      </c>
      <c r="AD2986" t="e">
        <v>#N/A</v>
      </c>
      <c r="AE2986" t="e">
        <v>#N/A</v>
      </c>
      <c r="AF2986" t="e">
        <v>#N/A</v>
      </c>
    </row>
    <row r="2987" spans="1:32" x14ac:dyDescent="0.25">
      <c r="A2987" t="e">
        <v>#N/A</v>
      </c>
      <c r="B2987" s="33" t="e">
        <v>#N/A</v>
      </c>
      <c r="C2987" t="e">
        <v>#N/A</v>
      </c>
      <c r="D2987" t="e">
        <v>#N/A</v>
      </c>
      <c r="E2987" s="69" t="e">
        <v>#N/A</v>
      </c>
      <c r="F2987" s="3" t="e">
        <v>#N/A</v>
      </c>
      <c r="G2987" s="3" t="e">
        <v>#N/A</v>
      </c>
      <c r="H2987" s="3" t="e">
        <v>#N/A</v>
      </c>
      <c r="I2987" s="80" t="e">
        <v>#N/A</v>
      </c>
      <c r="J2987" s="80" t="e">
        <v>#N/A</v>
      </c>
      <c r="K2987" s="85" t="e">
        <v>#N/A</v>
      </c>
      <c r="L2987" s="9" t="e">
        <v>#N/A</v>
      </c>
      <c r="M2987" s="93" t="e">
        <v>#N/A</v>
      </c>
      <c r="N2987" s="8" t="e">
        <v>#N/A</v>
      </c>
      <c r="O2987" t="e">
        <v>#N/A</v>
      </c>
      <c r="P2987" t="e">
        <v>#N/A</v>
      </c>
      <c r="Q2987" t="e">
        <v>#N/A</v>
      </c>
      <c r="R2987" s="2" t="e">
        <v>#N/A</v>
      </c>
      <c r="S2987" t="e">
        <v>#N/A</v>
      </c>
      <c r="T2987" s="3" t="e">
        <v>#N/A</v>
      </c>
      <c r="U2987" s="3" t="e">
        <v>#N/A</v>
      </c>
      <c r="V2987" t="e">
        <v>#N/A</v>
      </c>
      <c r="W2987" t="e">
        <v>#N/A</v>
      </c>
      <c r="X2987" t="e">
        <v>#N/A</v>
      </c>
      <c r="Y2987" s="3" t="e">
        <v>#N/A</v>
      </c>
      <c r="Z2987" s="8" t="e">
        <v>#N/A</v>
      </c>
      <c r="AA2987" s="30" t="e">
        <v>#N/A</v>
      </c>
      <c r="AB2987" t="e">
        <v>#N/A</v>
      </c>
      <c r="AC2987" t="e">
        <v>#N/A</v>
      </c>
      <c r="AD2987" t="e">
        <v>#N/A</v>
      </c>
      <c r="AE2987" t="e">
        <v>#N/A</v>
      </c>
      <c r="AF2987" t="e">
        <v>#N/A</v>
      </c>
    </row>
    <row r="2988" spans="1:32" x14ac:dyDescent="0.25">
      <c r="A2988" t="e">
        <v>#N/A</v>
      </c>
      <c r="B2988" s="33" t="e">
        <v>#N/A</v>
      </c>
      <c r="C2988" t="e">
        <v>#N/A</v>
      </c>
      <c r="D2988" t="e">
        <v>#N/A</v>
      </c>
      <c r="E2988" s="69" t="e">
        <v>#N/A</v>
      </c>
      <c r="F2988" s="3" t="e">
        <v>#N/A</v>
      </c>
      <c r="G2988" s="3" t="e">
        <v>#N/A</v>
      </c>
      <c r="H2988" s="3" t="e">
        <v>#N/A</v>
      </c>
      <c r="I2988" s="80" t="e">
        <v>#N/A</v>
      </c>
      <c r="J2988" s="80" t="e">
        <v>#N/A</v>
      </c>
      <c r="K2988" s="85" t="e">
        <v>#N/A</v>
      </c>
      <c r="L2988" s="9" t="e">
        <v>#N/A</v>
      </c>
      <c r="M2988" s="93" t="e">
        <v>#N/A</v>
      </c>
      <c r="N2988" s="8" t="e">
        <v>#N/A</v>
      </c>
      <c r="O2988" t="e">
        <v>#N/A</v>
      </c>
      <c r="P2988" t="e">
        <v>#N/A</v>
      </c>
      <c r="Q2988" t="e">
        <v>#N/A</v>
      </c>
      <c r="R2988" s="2" t="e">
        <v>#N/A</v>
      </c>
      <c r="S2988" t="e">
        <v>#N/A</v>
      </c>
      <c r="T2988" s="3" t="e">
        <v>#N/A</v>
      </c>
      <c r="U2988" s="3" t="e">
        <v>#N/A</v>
      </c>
      <c r="V2988" t="e">
        <v>#N/A</v>
      </c>
      <c r="W2988" t="e">
        <v>#N/A</v>
      </c>
      <c r="X2988" t="e">
        <v>#N/A</v>
      </c>
      <c r="Y2988" s="3" t="e">
        <v>#N/A</v>
      </c>
      <c r="Z2988" s="8" t="e">
        <v>#N/A</v>
      </c>
      <c r="AA2988" s="30" t="e">
        <v>#N/A</v>
      </c>
      <c r="AB2988" t="e">
        <v>#N/A</v>
      </c>
      <c r="AC2988" t="e">
        <v>#N/A</v>
      </c>
      <c r="AD2988" t="e">
        <v>#N/A</v>
      </c>
      <c r="AE2988" t="e">
        <v>#N/A</v>
      </c>
      <c r="AF2988" t="e">
        <v>#N/A</v>
      </c>
    </row>
    <row r="2989" spans="1:32" x14ac:dyDescent="0.25">
      <c r="A2989" t="e">
        <v>#N/A</v>
      </c>
      <c r="B2989" s="33" t="e">
        <v>#N/A</v>
      </c>
      <c r="C2989" t="e">
        <v>#N/A</v>
      </c>
      <c r="D2989" t="e">
        <v>#N/A</v>
      </c>
      <c r="E2989" s="69" t="e">
        <v>#N/A</v>
      </c>
      <c r="F2989" s="3" t="e">
        <v>#N/A</v>
      </c>
      <c r="G2989" s="3" t="e">
        <v>#N/A</v>
      </c>
      <c r="H2989" s="3" t="e">
        <v>#N/A</v>
      </c>
      <c r="I2989" s="80" t="e">
        <v>#N/A</v>
      </c>
      <c r="J2989" s="80" t="e">
        <v>#N/A</v>
      </c>
      <c r="K2989" s="85" t="e">
        <v>#N/A</v>
      </c>
      <c r="L2989" s="9" t="e">
        <v>#N/A</v>
      </c>
      <c r="M2989" s="93" t="e">
        <v>#N/A</v>
      </c>
      <c r="N2989" s="8" t="e">
        <v>#N/A</v>
      </c>
      <c r="O2989" t="e">
        <v>#N/A</v>
      </c>
      <c r="P2989" t="e">
        <v>#N/A</v>
      </c>
      <c r="Q2989" t="e">
        <v>#N/A</v>
      </c>
      <c r="R2989" s="2" t="e">
        <v>#N/A</v>
      </c>
      <c r="S2989" t="e">
        <v>#N/A</v>
      </c>
      <c r="T2989" s="3" t="e">
        <v>#N/A</v>
      </c>
      <c r="U2989" s="3" t="e">
        <v>#N/A</v>
      </c>
      <c r="V2989" t="e">
        <v>#N/A</v>
      </c>
      <c r="W2989" t="e">
        <v>#N/A</v>
      </c>
      <c r="X2989" t="e">
        <v>#N/A</v>
      </c>
      <c r="Y2989" s="3" t="e">
        <v>#N/A</v>
      </c>
      <c r="Z2989" s="8" t="e">
        <v>#N/A</v>
      </c>
      <c r="AA2989" s="30" t="e">
        <v>#N/A</v>
      </c>
      <c r="AB2989" t="e">
        <v>#N/A</v>
      </c>
      <c r="AC2989" t="e">
        <v>#N/A</v>
      </c>
      <c r="AD2989" t="e">
        <v>#N/A</v>
      </c>
      <c r="AE2989" t="e">
        <v>#N/A</v>
      </c>
      <c r="AF2989" t="e">
        <v>#N/A</v>
      </c>
    </row>
    <row r="2990" spans="1:32" x14ac:dyDescent="0.25">
      <c r="A2990" t="e">
        <v>#N/A</v>
      </c>
      <c r="B2990" s="33" t="e">
        <v>#N/A</v>
      </c>
      <c r="C2990" t="e">
        <v>#N/A</v>
      </c>
      <c r="D2990" t="e">
        <v>#N/A</v>
      </c>
      <c r="E2990" s="69" t="e">
        <v>#N/A</v>
      </c>
      <c r="F2990" s="3" t="e">
        <v>#N/A</v>
      </c>
      <c r="G2990" s="3" t="e">
        <v>#N/A</v>
      </c>
      <c r="H2990" s="3" t="e">
        <v>#N/A</v>
      </c>
      <c r="I2990" s="80" t="e">
        <v>#N/A</v>
      </c>
      <c r="J2990" s="80" t="e">
        <v>#N/A</v>
      </c>
      <c r="K2990" s="85" t="e">
        <v>#N/A</v>
      </c>
      <c r="L2990" s="9" t="e">
        <v>#N/A</v>
      </c>
      <c r="M2990" s="93" t="e">
        <v>#N/A</v>
      </c>
      <c r="N2990" s="8" t="e">
        <v>#N/A</v>
      </c>
      <c r="O2990" t="e">
        <v>#N/A</v>
      </c>
      <c r="P2990" t="e">
        <v>#N/A</v>
      </c>
      <c r="Q2990" t="e">
        <v>#N/A</v>
      </c>
      <c r="R2990" s="2" t="e">
        <v>#N/A</v>
      </c>
      <c r="S2990" t="e">
        <v>#N/A</v>
      </c>
      <c r="T2990" s="3" t="e">
        <v>#N/A</v>
      </c>
      <c r="U2990" s="3" t="e">
        <v>#N/A</v>
      </c>
      <c r="V2990" t="e">
        <v>#N/A</v>
      </c>
      <c r="W2990" t="e">
        <v>#N/A</v>
      </c>
      <c r="X2990" t="e">
        <v>#N/A</v>
      </c>
      <c r="Y2990" s="3" t="e">
        <v>#N/A</v>
      </c>
      <c r="Z2990" s="8" t="e">
        <v>#N/A</v>
      </c>
      <c r="AA2990" s="30" t="e">
        <v>#N/A</v>
      </c>
      <c r="AB2990" t="e">
        <v>#N/A</v>
      </c>
      <c r="AC2990" t="e">
        <v>#N/A</v>
      </c>
      <c r="AD2990" t="e">
        <v>#N/A</v>
      </c>
      <c r="AE2990" t="e">
        <v>#N/A</v>
      </c>
      <c r="AF2990" t="e">
        <v>#N/A</v>
      </c>
    </row>
    <row r="2991" spans="1:32" x14ac:dyDescent="0.25">
      <c r="A2991" t="e">
        <v>#N/A</v>
      </c>
      <c r="B2991" s="33" t="e">
        <v>#N/A</v>
      </c>
      <c r="C2991" t="e">
        <v>#N/A</v>
      </c>
      <c r="D2991" t="e">
        <v>#N/A</v>
      </c>
      <c r="E2991" s="69" t="e">
        <v>#N/A</v>
      </c>
      <c r="F2991" s="3" t="e">
        <v>#N/A</v>
      </c>
      <c r="G2991" s="3" t="e">
        <v>#N/A</v>
      </c>
      <c r="H2991" s="3" t="e">
        <v>#N/A</v>
      </c>
      <c r="I2991" s="80" t="e">
        <v>#N/A</v>
      </c>
      <c r="J2991" s="80" t="e">
        <v>#N/A</v>
      </c>
      <c r="K2991" s="85" t="e">
        <v>#N/A</v>
      </c>
      <c r="L2991" s="9" t="e">
        <v>#N/A</v>
      </c>
      <c r="M2991" s="93" t="e">
        <v>#N/A</v>
      </c>
      <c r="N2991" s="8" t="e">
        <v>#N/A</v>
      </c>
      <c r="O2991" t="e">
        <v>#N/A</v>
      </c>
      <c r="P2991" t="e">
        <v>#N/A</v>
      </c>
      <c r="Q2991" t="e">
        <v>#N/A</v>
      </c>
      <c r="R2991" s="2" t="e">
        <v>#N/A</v>
      </c>
      <c r="S2991" t="e">
        <v>#N/A</v>
      </c>
      <c r="T2991" s="3" t="e">
        <v>#N/A</v>
      </c>
      <c r="U2991" s="3" t="e">
        <v>#N/A</v>
      </c>
      <c r="V2991" t="e">
        <v>#N/A</v>
      </c>
      <c r="W2991" t="e">
        <v>#N/A</v>
      </c>
      <c r="X2991" t="e">
        <v>#N/A</v>
      </c>
      <c r="Y2991" s="3" t="e">
        <v>#N/A</v>
      </c>
      <c r="Z2991" s="8" t="e">
        <v>#N/A</v>
      </c>
      <c r="AA2991" s="30" t="e">
        <v>#N/A</v>
      </c>
      <c r="AB2991" t="e">
        <v>#N/A</v>
      </c>
      <c r="AC2991" t="e">
        <v>#N/A</v>
      </c>
      <c r="AD2991" t="e">
        <v>#N/A</v>
      </c>
      <c r="AE2991" t="e">
        <v>#N/A</v>
      </c>
      <c r="AF2991" t="e">
        <v>#N/A</v>
      </c>
    </row>
    <row r="2992" spans="1:32" x14ac:dyDescent="0.25">
      <c r="A2992" t="e">
        <v>#N/A</v>
      </c>
      <c r="B2992" s="33" t="e">
        <v>#N/A</v>
      </c>
      <c r="C2992" t="e">
        <v>#N/A</v>
      </c>
      <c r="D2992" t="e">
        <v>#N/A</v>
      </c>
      <c r="E2992" s="69" t="e">
        <v>#N/A</v>
      </c>
      <c r="F2992" s="3" t="e">
        <v>#N/A</v>
      </c>
      <c r="G2992" s="3" t="e">
        <v>#N/A</v>
      </c>
      <c r="H2992" s="3" t="e">
        <v>#N/A</v>
      </c>
      <c r="I2992" s="80" t="e">
        <v>#N/A</v>
      </c>
      <c r="J2992" s="80" t="e">
        <v>#N/A</v>
      </c>
      <c r="K2992" s="85" t="e">
        <v>#N/A</v>
      </c>
      <c r="L2992" s="9" t="e">
        <v>#N/A</v>
      </c>
      <c r="M2992" s="93" t="e">
        <v>#N/A</v>
      </c>
      <c r="N2992" s="8" t="e">
        <v>#N/A</v>
      </c>
      <c r="O2992" t="e">
        <v>#N/A</v>
      </c>
      <c r="P2992" t="e">
        <v>#N/A</v>
      </c>
      <c r="Q2992" t="e">
        <v>#N/A</v>
      </c>
      <c r="R2992" s="2" t="e">
        <v>#N/A</v>
      </c>
      <c r="S2992" t="e">
        <v>#N/A</v>
      </c>
      <c r="T2992" s="3" t="e">
        <v>#N/A</v>
      </c>
      <c r="U2992" s="3" t="e">
        <v>#N/A</v>
      </c>
      <c r="V2992" t="e">
        <v>#N/A</v>
      </c>
      <c r="W2992" t="e">
        <v>#N/A</v>
      </c>
      <c r="X2992" t="e">
        <v>#N/A</v>
      </c>
      <c r="Y2992" s="3" t="e">
        <v>#N/A</v>
      </c>
      <c r="Z2992" s="8" t="e">
        <v>#N/A</v>
      </c>
      <c r="AA2992" s="30" t="e">
        <v>#N/A</v>
      </c>
      <c r="AB2992" t="e">
        <v>#N/A</v>
      </c>
      <c r="AC2992" t="e">
        <v>#N/A</v>
      </c>
      <c r="AD2992" t="e">
        <v>#N/A</v>
      </c>
      <c r="AE2992" t="e">
        <v>#N/A</v>
      </c>
      <c r="AF2992" t="e">
        <v>#N/A</v>
      </c>
    </row>
    <row r="2993" spans="1:32" x14ac:dyDescent="0.25">
      <c r="A2993" t="e">
        <v>#N/A</v>
      </c>
      <c r="B2993" s="33" t="e">
        <v>#N/A</v>
      </c>
      <c r="C2993" t="e">
        <v>#N/A</v>
      </c>
      <c r="D2993" t="e">
        <v>#N/A</v>
      </c>
      <c r="E2993" s="69" t="e">
        <v>#N/A</v>
      </c>
      <c r="F2993" s="3" t="e">
        <v>#N/A</v>
      </c>
      <c r="G2993" s="3" t="e">
        <v>#N/A</v>
      </c>
      <c r="H2993" s="3" t="e">
        <v>#N/A</v>
      </c>
      <c r="I2993" s="80" t="e">
        <v>#N/A</v>
      </c>
      <c r="J2993" s="80" t="e">
        <v>#N/A</v>
      </c>
      <c r="K2993" s="85" t="e">
        <v>#N/A</v>
      </c>
      <c r="L2993" s="9" t="e">
        <v>#N/A</v>
      </c>
      <c r="M2993" s="93" t="e">
        <v>#N/A</v>
      </c>
      <c r="N2993" s="8" t="e">
        <v>#N/A</v>
      </c>
      <c r="O2993" t="e">
        <v>#N/A</v>
      </c>
      <c r="P2993" t="e">
        <v>#N/A</v>
      </c>
      <c r="Q2993" t="e">
        <v>#N/A</v>
      </c>
      <c r="R2993" s="2" t="e">
        <v>#N/A</v>
      </c>
      <c r="S2993" t="e">
        <v>#N/A</v>
      </c>
      <c r="T2993" s="3" t="e">
        <v>#N/A</v>
      </c>
      <c r="U2993" s="3" t="e">
        <v>#N/A</v>
      </c>
      <c r="V2993" t="e">
        <v>#N/A</v>
      </c>
      <c r="W2993" t="e">
        <v>#N/A</v>
      </c>
      <c r="X2993" t="e">
        <v>#N/A</v>
      </c>
      <c r="Y2993" s="3" t="e">
        <v>#N/A</v>
      </c>
      <c r="Z2993" s="8" t="e">
        <v>#N/A</v>
      </c>
      <c r="AA2993" s="30" t="e">
        <v>#N/A</v>
      </c>
      <c r="AB2993" t="e">
        <v>#N/A</v>
      </c>
      <c r="AC2993" t="e">
        <v>#N/A</v>
      </c>
      <c r="AD2993" t="e">
        <v>#N/A</v>
      </c>
      <c r="AE2993" t="e">
        <v>#N/A</v>
      </c>
      <c r="AF2993" t="e">
        <v>#N/A</v>
      </c>
    </row>
    <row r="2994" spans="1:32" x14ac:dyDescent="0.25">
      <c r="A2994" t="e">
        <v>#N/A</v>
      </c>
      <c r="B2994" s="33" t="e">
        <v>#N/A</v>
      </c>
      <c r="C2994" t="e">
        <v>#N/A</v>
      </c>
      <c r="D2994" t="e">
        <v>#N/A</v>
      </c>
      <c r="E2994" s="69" t="e">
        <v>#N/A</v>
      </c>
      <c r="F2994" s="3" t="e">
        <v>#N/A</v>
      </c>
      <c r="G2994" s="3" t="e">
        <v>#N/A</v>
      </c>
      <c r="H2994" s="3" t="e">
        <v>#N/A</v>
      </c>
      <c r="I2994" s="80" t="e">
        <v>#N/A</v>
      </c>
      <c r="J2994" s="80" t="e">
        <v>#N/A</v>
      </c>
      <c r="K2994" s="85" t="e">
        <v>#N/A</v>
      </c>
      <c r="L2994" s="9" t="e">
        <v>#N/A</v>
      </c>
      <c r="M2994" s="93" t="e">
        <v>#N/A</v>
      </c>
      <c r="N2994" s="8" t="e">
        <v>#N/A</v>
      </c>
      <c r="O2994" t="e">
        <v>#N/A</v>
      </c>
      <c r="P2994" t="e">
        <v>#N/A</v>
      </c>
      <c r="Q2994" t="e">
        <v>#N/A</v>
      </c>
      <c r="R2994" s="2" t="e">
        <v>#N/A</v>
      </c>
      <c r="S2994" t="e">
        <v>#N/A</v>
      </c>
      <c r="T2994" s="3" t="e">
        <v>#N/A</v>
      </c>
      <c r="U2994" s="3" t="e">
        <v>#N/A</v>
      </c>
      <c r="V2994" t="e">
        <v>#N/A</v>
      </c>
      <c r="W2994" t="e">
        <v>#N/A</v>
      </c>
      <c r="X2994" t="e">
        <v>#N/A</v>
      </c>
      <c r="Y2994" s="3" t="e">
        <v>#N/A</v>
      </c>
      <c r="Z2994" s="8" t="e">
        <v>#N/A</v>
      </c>
      <c r="AA2994" s="30" t="e">
        <v>#N/A</v>
      </c>
      <c r="AB2994" t="e">
        <v>#N/A</v>
      </c>
      <c r="AC2994" t="e">
        <v>#N/A</v>
      </c>
      <c r="AD2994" t="e">
        <v>#N/A</v>
      </c>
      <c r="AE2994" t="e">
        <v>#N/A</v>
      </c>
      <c r="AF2994" t="e">
        <v>#N/A</v>
      </c>
    </row>
    <row r="2995" spans="1:32" x14ac:dyDescent="0.25">
      <c r="A2995" t="e">
        <v>#N/A</v>
      </c>
      <c r="B2995" s="33" t="e">
        <v>#N/A</v>
      </c>
      <c r="C2995" t="e">
        <v>#N/A</v>
      </c>
      <c r="D2995" t="e">
        <v>#N/A</v>
      </c>
      <c r="E2995" s="69" t="e">
        <v>#N/A</v>
      </c>
      <c r="F2995" s="3" t="e">
        <v>#N/A</v>
      </c>
      <c r="G2995" s="3" t="e">
        <v>#N/A</v>
      </c>
      <c r="H2995" s="3" t="e">
        <v>#N/A</v>
      </c>
      <c r="I2995" s="80" t="e">
        <v>#N/A</v>
      </c>
      <c r="J2995" s="80" t="e">
        <v>#N/A</v>
      </c>
      <c r="K2995" s="85" t="e">
        <v>#N/A</v>
      </c>
      <c r="L2995" s="9" t="e">
        <v>#N/A</v>
      </c>
      <c r="M2995" s="93" t="e">
        <v>#N/A</v>
      </c>
      <c r="N2995" s="8" t="e">
        <v>#N/A</v>
      </c>
      <c r="O2995" t="e">
        <v>#N/A</v>
      </c>
      <c r="P2995" t="e">
        <v>#N/A</v>
      </c>
      <c r="Q2995" t="e">
        <v>#N/A</v>
      </c>
      <c r="R2995" s="2" t="e">
        <v>#N/A</v>
      </c>
      <c r="S2995" t="e">
        <v>#N/A</v>
      </c>
      <c r="T2995" s="3" t="e">
        <v>#N/A</v>
      </c>
      <c r="U2995" s="3" t="e">
        <v>#N/A</v>
      </c>
      <c r="V2995" t="e">
        <v>#N/A</v>
      </c>
      <c r="W2995" t="e">
        <v>#N/A</v>
      </c>
      <c r="X2995" t="e">
        <v>#N/A</v>
      </c>
      <c r="Y2995" s="3" t="e">
        <v>#N/A</v>
      </c>
      <c r="Z2995" s="8" t="e">
        <v>#N/A</v>
      </c>
      <c r="AA2995" s="30" t="e">
        <v>#N/A</v>
      </c>
      <c r="AB2995" t="e">
        <v>#N/A</v>
      </c>
      <c r="AC2995" t="e">
        <v>#N/A</v>
      </c>
      <c r="AD2995" t="e">
        <v>#N/A</v>
      </c>
      <c r="AE2995" t="e">
        <v>#N/A</v>
      </c>
      <c r="AF2995" t="e">
        <v>#N/A</v>
      </c>
    </row>
    <row r="2996" spans="1:32" x14ac:dyDescent="0.25">
      <c r="A2996" t="e">
        <v>#N/A</v>
      </c>
      <c r="B2996" s="33" t="e">
        <v>#N/A</v>
      </c>
      <c r="C2996" t="e">
        <v>#N/A</v>
      </c>
      <c r="D2996" t="e">
        <v>#N/A</v>
      </c>
      <c r="E2996" s="69" t="e">
        <v>#N/A</v>
      </c>
      <c r="F2996" s="3" t="e">
        <v>#N/A</v>
      </c>
      <c r="G2996" s="3" t="e">
        <v>#N/A</v>
      </c>
      <c r="H2996" s="3" t="e">
        <v>#N/A</v>
      </c>
      <c r="I2996" s="80" t="e">
        <v>#N/A</v>
      </c>
      <c r="J2996" s="80" t="e">
        <v>#N/A</v>
      </c>
      <c r="K2996" s="85" t="e">
        <v>#N/A</v>
      </c>
      <c r="L2996" s="9" t="e">
        <v>#N/A</v>
      </c>
      <c r="M2996" s="93" t="e">
        <v>#N/A</v>
      </c>
      <c r="N2996" s="8" t="e">
        <v>#N/A</v>
      </c>
      <c r="O2996" t="e">
        <v>#N/A</v>
      </c>
      <c r="P2996" t="e">
        <v>#N/A</v>
      </c>
      <c r="Q2996" t="e">
        <v>#N/A</v>
      </c>
      <c r="R2996" s="2" t="e">
        <v>#N/A</v>
      </c>
      <c r="S2996" t="e">
        <v>#N/A</v>
      </c>
      <c r="T2996" s="3" t="e">
        <v>#N/A</v>
      </c>
      <c r="U2996" s="3" t="e">
        <v>#N/A</v>
      </c>
      <c r="V2996" t="e">
        <v>#N/A</v>
      </c>
      <c r="W2996" t="e">
        <v>#N/A</v>
      </c>
      <c r="X2996" t="e">
        <v>#N/A</v>
      </c>
      <c r="Y2996" s="3" t="e">
        <v>#N/A</v>
      </c>
      <c r="Z2996" s="8" t="e">
        <v>#N/A</v>
      </c>
      <c r="AA2996" s="30" t="e">
        <v>#N/A</v>
      </c>
      <c r="AB2996" t="e">
        <v>#N/A</v>
      </c>
      <c r="AC2996" t="e">
        <v>#N/A</v>
      </c>
      <c r="AD2996" t="e">
        <v>#N/A</v>
      </c>
      <c r="AE2996" t="e">
        <v>#N/A</v>
      </c>
      <c r="AF2996" t="e">
        <v>#N/A</v>
      </c>
    </row>
    <row r="2997" spans="1:32" x14ac:dyDescent="0.25">
      <c r="A2997" t="e">
        <v>#N/A</v>
      </c>
      <c r="B2997" s="33" t="e">
        <v>#N/A</v>
      </c>
      <c r="C2997" t="e">
        <v>#N/A</v>
      </c>
      <c r="D2997" t="e">
        <v>#N/A</v>
      </c>
      <c r="E2997" s="69" t="e">
        <v>#N/A</v>
      </c>
      <c r="F2997" s="3" t="e">
        <v>#N/A</v>
      </c>
      <c r="G2997" s="3" t="e">
        <v>#N/A</v>
      </c>
      <c r="H2997" s="3" t="e">
        <v>#N/A</v>
      </c>
      <c r="I2997" s="80" t="e">
        <v>#N/A</v>
      </c>
      <c r="J2997" s="80" t="e">
        <v>#N/A</v>
      </c>
      <c r="K2997" s="85" t="e">
        <v>#N/A</v>
      </c>
      <c r="L2997" s="9" t="e">
        <v>#N/A</v>
      </c>
      <c r="M2997" s="93" t="e">
        <v>#N/A</v>
      </c>
      <c r="N2997" s="8" t="e">
        <v>#N/A</v>
      </c>
      <c r="O2997" t="e">
        <v>#N/A</v>
      </c>
      <c r="P2997" t="e">
        <v>#N/A</v>
      </c>
      <c r="Q2997" t="e">
        <v>#N/A</v>
      </c>
      <c r="R2997" s="2" t="e">
        <v>#N/A</v>
      </c>
      <c r="S2997" t="e">
        <v>#N/A</v>
      </c>
      <c r="T2997" s="3" t="e">
        <v>#N/A</v>
      </c>
      <c r="U2997" s="3" t="e">
        <v>#N/A</v>
      </c>
      <c r="V2997" t="e">
        <v>#N/A</v>
      </c>
      <c r="W2997" t="e">
        <v>#N/A</v>
      </c>
      <c r="X2997" t="e">
        <v>#N/A</v>
      </c>
      <c r="Y2997" s="3" t="e">
        <v>#N/A</v>
      </c>
      <c r="Z2997" s="8" t="e">
        <v>#N/A</v>
      </c>
      <c r="AA2997" s="30" t="e">
        <v>#N/A</v>
      </c>
      <c r="AB2997" t="e">
        <v>#N/A</v>
      </c>
      <c r="AC2997" t="e">
        <v>#N/A</v>
      </c>
      <c r="AD2997" t="e">
        <v>#N/A</v>
      </c>
      <c r="AE2997" t="e">
        <v>#N/A</v>
      </c>
      <c r="AF2997" t="e">
        <v>#N/A</v>
      </c>
    </row>
    <row r="2998" spans="1:32" x14ac:dyDescent="0.25">
      <c r="A2998" t="e">
        <v>#N/A</v>
      </c>
      <c r="B2998" s="33" t="e">
        <v>#N/A</v>
      </c>
      <c r="C2998" t="e">
        <v>#N/A</v>
      </c>
      <c r="D2998" t="e">
        <v>#N/A</v>
      </c>
      <c r="E2998" s="69" t="e">
        <v>#N/A</v>
      </c>
      <c r="F2998" s="3" t="e">
        <v>#N/A</v>
      </c>
      <c r="G2998" s="3" t="e">
        <v>#N/A</v>
      </c>
      <c r="H2998" s="3" t="e">
        <v>#N/A</v>
      </c>
      <c r="I2998" s="80" t="e">
        <v>#N/A</v>
      </c>
      <c r="J2998" s="80" t="e">
        <v>#N/A</v>
      </c>
      <c r="K2998" s="85" t="e">
        <v>#N/A</v>
      </c>
      <c r="L2998" s="9" t="e">
        <v>#N/A</v>
      </c>
      <c r="M2998" s="93" t="e">
        <v>#N/A</v>
      </c>
      <c r="N2998" s="8" t="e">
        <v>#N/A</v>
      </c>
      <c r="O2998" t="e">
        <v>#N/A</v>
      </c>
      <c r="P2998" t="e">
        <v>#N/A</v>
      </c>
      <c r="Q2998" t="e">
        <v>#N/A</v>
      </c>
      <c r="R2998" s="2" t="e">
        <v>#N/A</v>
      </c>
      <c r="S2998" t="e">
        <v>#N/A</v>
      </c>
      <c r="T2998" s="3" t="e">
        <v>#N/A</v>
      </c>
      <c r="U2998" s="3" t="e">
        <v>#N/A</v>
      </c>
      <c r="V2998" t="e">
        <v>#N/A</v>
      </c>
      <c r="W2998" t="e">
        <v>#N/A</v>
      </c>
      <c r="X2998" t="e">
        <v>#N/A</v>
      </c>
      <c r="Y2998" s="3" t="e">
        <v>#N/A</v>
      </c>
      <c r="Z2998" s="8" t="e">
        <v>#N/A</v>
      </c>
      <c r="AA2998" s="30" t="e">
        <v>#N/A</v>
      </c>
      <c r="AB2998" t="e">
        <v>#N/A</v>
      </c>
      <c r="AC2998" t="e">
        <v>#N/A</v>
      </c>
      <c r="AD2998" t="e">
        <v>#N/A</v>
      </c>
      <c r="AE2998" t="e">
        <v>#N/A</v>
      </c>
      <c r="AF2998" t="e">
        <v>#N/A</v>
      </c>
    </row>
    <row r="2999" spans="1:32" x14ac:dyDescent="0.25">
      <c r="A2999" t="e">
        <v>#N/A</v>
      </c>
      <c r="B2999" s="33" t="e">
        <v>#N/A</v>
      </c>
      <c r="C2999" t="e">
        <v>#N/A</v>
      </c>
      <c r="D2999" t="e">
        <v>#N/A</v>
      </c>
      <c r="E2999" s="69" t="e">
        <v>#N/A</v>
      </c>
      <c r="F2999" s="3" t="e">
        <v>#N/A</v>
      </c>
      <c r="G2999" s="3" t="e">
        <v>#N/A</v>
      </c>
      <c r="H2999" s="3" t="e">
        <v>#N/A</v>
      </c>
      <c r="I2999" s="80" t="e">
        <v>#N/A</v>
      </c>
      <c r="J2999" s="80" t="e">
        <v>#N/A</v>
      </c>
      <c r="K2999" s="85" t="e">
        <v>#N/A</v>
      </c>
      <c r="L2999" s="9" t="e">
        <v>#N/A</v>
      </c>
      <c r="M2999" s="93" t="e">
        <v>#N/A</v>
      </c>
      <c r="N2999" s="8" t="e">
        <v>#N/A</v>
      </c>
      <c r="O2999" t="e">
        <v>#N/A</v>
      </c>
      <c r="P2999" t="e">
        <v>#N/A</v>
      </c>
      <c r="Q2999" t="e">
        <v>#N/A</v>
      </c>
      <c r="R2999" s="2" t="e">
        <v>#N/A</v>
      </c>
      <c r="S2999" t="e">
        <v>#N/A</v>
      </c>
      <c r="T2999" s="3" t="e">
        <v>#N/A</v>
      </c>
      <c r="U2999" s="3" t="e">
        <v>#N/A</v>
      </c>
      <c r="V2999" t="e">
        <v>#N/A</v>
      </c>
      <c r="W2999" t="e">
        <v>#N/A</v>
      </c>
      <c r="X2999" t="e">
        <v>#N/A</v>
      </c>
      <c r="Y2999" s="3" t="e">
        <v>#N/A</v>
      </c>
      <c r="Z2999" s="8" t="e">
        <v>#N/A</v>
      </c>
      <c r="AA2999" s="30" t="e">
        <v>#N/A</v>
      </c>
      <c r="AB2999" t="e">
        <v>#N/A</v>
      </c>
      <c r="AC2999" t="e">
        <v>#N/A</v>
      </c>
      <c r="AD2999" t="e">
        <v>#N/A</v>
      </c>
      <c r="AE2999" t="e">
        <v>#N/A</v>
      </c>
      <c r="AF2999" t="e">
        <v>#N/A</v>
      </c>
    </row>
    <row r="3000" spans="1:32" x14ac:dyDescent="0.25">
      <c r="A3000" t="e">
        <v>#N/A</v>
      </c>
      <c r="B3000" s="33" t="e">
        <v>#N/A</v>
      </c>
      <c r="C3000" t="e">
        <v>#N/A</v>
      </c>
      <c r="D3000" t="e">
        <v>#N/A</v>
      </c>
      <c r="E3000" s="69" t="e">
        <v>#N/A</v>
      </c>
      <c r="F3000" s="3" t="e">
        <v>#N/A</v>
      </c>
      <c r="G3000" s="3" t="e">
        <v>#N/A</v>
      </c>
      <c r="H3000" s="3" t="e">
        <v>#N/A</v>
      </c>
      <c r="I3000" s="80" t="e">
        <v>#N/A</v>
      </c>
      <c r="J3000" s="80" t="e">
        <v>#N/A</v>
      </c>
      <c r="K3000" s="85" t="e">
        <v>#N/A</v>
      </c>
      <c r="L3000" s="9" t="e">
        <v>#N/A</v>
      </c>
      <c r="M3000" s="93" t="e">
        <v>#N/A</v>
      </c>
      <c r="N3000" s="8" t="e">
        <v>#N/A</v>
      </c>
      <c r="O3000" t="e">
        <v>#N/A</v>
      </c>
      <c r="P3000" t="e">
        <v>#N/A</v>
      </c>
      <c r="Q3000" t="e">
        <v>#N/A</v>
      </c>
      <c r="R3000" s="2" t="e">
        <v>#N/A</v>
      </c>
      <c r="S3000" t="e">
        <v>#N/A</v>
      </c>
      <c r="T3000" s="3" t="e">
        <v>#N/A</v>
      </c>
      <c r="U3000" s="3" t="e">
        <v>#N/A</v>
      </c>
      <c r="V3000" t="e">
        <v>#N/A</v>
      </c>
      <c r="W3000" t="e">
        <v>#N/A</v>
      </c>
      <c r="X3000" t="e">
        <v>#N/A</v>
      </c>
      <c r="Y3000" s="3" t="e">
        <v>#N/A</v>
      </c>
      <c r="Z3000" s="8" t="e">
        <v>#N/A</v>
      </c>
      <c r="AA3000" s="30" t="e">
        <v>#N/A</v>
      </c>
      <c r="AB3000" t="e">
        <v>#N/A</v>
      </c>
      <c r="AC3000" t="e">
        <v>#N/A</v>
      </c>
      <c r="AD3000" t="e">
        <v>#N/A</v>
      </c>
      <c r="AE3000" t="e">
        <v>#N/A</v>
      </c>
      <c r="AF3000" t="e">
        <v>#N/A</v>
      </c>
    </row>
    <row r="3001" spans="1:32" x14ac:dyDescent="0.25">
      <c r="A3001" t="e">
        <v>#N/A</v>
      </c>
      <c r="B3001" s="33" t="e">
        <v>#N/A</v>
      </c>
      <c r="C3001" t="e">
        <v>#N/A</v>
      </c>
      <c r="D3001" t="e">
        <v>#N/A</v>
      </c>
      <c r="E3001" s="69" t="e">
        <v>#N/A</v>
      </c>
      <c r="F3001" s="3" t="e">
        <v>#N/A</v>
      </c>
      <c r="G3001" s="3" t="e">
        <v>#N/A</v>
      </c>
      <c r="H3001" s="3" t="e">
        <v>#N/A</v>
      </c>
      <c r="I3001" s="80" t="e">
        <v>#N/A</v>
      </c>
      <c r="J3001" s="80" t="e">
        <v>#N/A</v>
      </c>
      <c r="K3001" s="85" t="e">
        <v>#N/A</v>
      </c>
      <c r="L3001" s="9" t="e">
        <v>#N/A</v>
      </c>
      <c r="M3001" s="93" t="e">
        <v>#N/A</v>
      </c>
      <c r="N3001" s="8" t="e">
        <v>#N/A</v>
      </c>
      <c r="O3001" t="e">
        <v>#N/A</v>
      </c>
      <c r="P3001" t="e">
        <v>#N/A</v>
      </c>
      <c r="Q3001" t="e">
        <v>#N/A</v>
      </c>
      <c r="R3001" s="2" t="e">
        <v>#N/A</v>
      </c>
      <c r="S3001" t="e">
        <v>#N/A</v>
      </c>
      <c r="T3001" s="3" t="e">
        <v>#N/A</v>
      </c>
      <c r="U3001" s="3" t="e">
        <v>#N/A</v>
      </c>
      <c r="V3001" t="e">
        <v>#N/A</v>
      </c>
      <c r="W3001" t="e">
        <v>#N/A</v>
      </c>
      <c r="X3001" t="e">
        <v>#N/A</v>
      </c>
      <c r="Y3001" s="3" t="e">
        <v>#N/A</v>
      </c>
      <c r="Z3001" s="8" t="e">
        <v>#N/A</v>
      </c>
      <c r="AA3001" s="30" t="e">
        <v>#N/A</v>
      </c>
      <c r="AB3001" t="e">
        <v>#N/A</v>
      </c>
      <c r="AC3001" t="e">
        <v>#N/A</v>
      </c>
      <c r="AD3001" t="e">
        <v>#N/A</v>
      </c>
      <c r="AE3001" t="e">
        <v>#N/A</v>
      </c>
      <c r="AF3001" t="e">
        <v>#N/A</v>
      </c>
    </row>
    <row r="3002" spans="1:32" x14ac:dyDescent="0.25">
      <c r="A3002" t="e">
        <v>#N/A</v>
      </c>
      <c r="B3002" s="33" t="e">
        <v>#N/A</v>
      </c>
      <c r="C3002" t="e">
        <v>#N/A</v>
      </c>
      <c r="D3002" t="e">
        <v>#N/A</v>
      </c>
      <c r="E3002" s="69" t="e">
        <v>#N/A</v>
      </c>
      <c r="F3002" s="3" t="e">
        <v>#N/A</v>
      </c>
      <c r="G3002" s="3" t="e">
        <v>#N/A</v>
      </c>
      <c r="H3002" s="3" t="e">
        <v>#N/A</v>
      </c>
      <c r="I3002" s="80" t="e">
        <v>#N/A</v>
      </c>
      <c r="J3002" s="80" t="e">
        <v>#N/A</v>
      </c>
      <c r="K3002" s="85" t="e">
        <v>#N/A</v>
      </c>
      <c r="L3002" s="9" t="e">
        <v>#N/A</v>
      </c>
      <c r="M3002" s="93" t="e">
        <v>#N/A</v>
      </c>
      <c r="N3002" s="8" t="e">
        <v>#N/A</v>
      </c>
      <c r="O3002" t="e">
        <v>#N/A</v>
      </c>
      <c r="P3002" t="e">
        <v>#N/A</v>
      </c>
      <c r="Q3002" t="e">
        <v>#N/A</v>
      </c>
      <c r="R3002" s="2" t="e">
        <v>#N/A</v>
      </c>
      <c r="S3002" t="e">
        <v>#N/A</v>
      </c>
      <c r="T3002" s="3" t="e">
        <v>#N/A</v>
      </c>
      <c r="U3002" s="3" t="e">
        <v>#N/A</v>
      </c>
      <c r="V3002" t="e">
        <v>#N/A</v>
      </c>
      <c r="W3002" t="e">
        <v>#N/A</v>
      </c>
      <c r="X3002" t="e">
        <v>#N/A</v>
      </c>
      <c r="Y3002" s="3" t="e">
        <v>#N/A</v>
      </c>
      <c r="Z3002" s="8" t="e">
        <v>#N/A</v>
      </c>
      <c r="AA3002" s="30" t="e">
        <v>#N/A</v>
      </c>
      <c r="AB3002" t="e">
        <v>#N/A</v>
      </c>
      <c r="AC3002" t="e">
        <v>#N/A</v>
      </c>
      <c r="AD3002" t="e">
        <v>#N/A</v>
      </c>
      <c r="AE3002" t="e">
        <v>#N/A</v>
      </c>
      <c r="AF3002" t="e">
        <v>#N/A</v>
      </c>
    </row>
    <row r="3003" spans="1:32" x14ac:dyDescent="0.25">
      <c r="A3003" t="e">
        <v>#N/A</v>
      </c>
      <c r="B3003" s="33" t="e">
        <v>#N/A</v>
      </c>
      <c r="C3003" t="e">
        <v>#N/A</v>
      </c>
      <c r="D3003" t="e">
        <v>#N/A</v>
      </c>
      <c r="E3003" s="69" t="e">
        <v>#N/A</v>
      </c>
      <c r="F3003" s="3" t="e">
        <v>#N/A</v>
      </c>
      <c r="G3003" s="3" t="e">
        <v>#N/A</v>
      </c>
      <c r="H3003" s="3" t="e">
        <v>#N/A</v>
      </c>
      <c r="I3003" s="80" t="e">
        <v>#N/A</v>
      </c>
      <c r="J3003" s="80" t="e">
        <v>#N/A</v>
      </c>
      <c r="K3003" s="85" t="e">
        <v>#N/A</v>
      </c>
      <c r="L3003" s="9" t="e">
        <v>#N/A</v>
      </c>
      <c r="M3003" s="93" t="e">
        <v>#N/A</v>
      </c>
      <c r="N3003" s="8" t="e">
        <v>#N/A</v>
      </c>
      <c r="O3003" t="e">
        <v>#N/A</v>
      </c>
      <c r="P3003" t="e">
        <v>#N/A</v>
      </c>
      <c r="Q3003" t="e">
        <v>#N/A</v>
      </c>
      <c r="R3003" s="2" t="e">
        <v>#N/A</v>
      </c>
      <c r="S3003" t="e">
        <v>#N/A</v>
      </c>
      <c r="T3003" s="3" t="e">
        <v>#N/A</v>
      </c>
      <c r="U3003" s="3" t="e">
        <v>#N/A</v>
      </c>
      <c r="V3003" t="e">
        <v>#N/A</v>
      </c>
      <c r="W3003" t="e">
        <v>#N/A</v>
      </c>
      <c r="X3003" t="e">
        <v>#N/A</v>
      </c>
      <c r="Y3003" s="3" t="e">
        <v>#N/A</v>
      </c>
      <c r="Z3003" s="8" t="e">
        <v>#N/A</v>
      </c>
      <c r="AA3003" s="30" t="e">
        <v>#N/A</v>
      </c>
      <c r="AB3003" t="e">
        <v>#N/A</v>
      </c>
      <c r="AC3003" t="e">
        <v>#N/A</v>
      </c>
      <c r="AD3003" t="e">
        <v>#N/A</v>
      </c>
      <c r="AE3003" t="e">
        <v>#N/A</v>
      </c>
      <c r="AF3003" t="e">
        <v>#N/A</v>
      </c>
    </row>
    <row r="3004" spans="1:32" x14ac:dyDescent="0.25">
      <c r="A3004" t="e">
        <v>#N/A</v>
      </c>
      <c r="B3004" s="33" t="e">
        <v>#N/A</v>
      </c>
      <c r="C3004" t="e">
        <v>#N/A</v>
      </c>
      <c r="D3004" t="e">
        <v>#N/A</v>
      </c>
      <c r="E3004" s="69" t="e">
        <v>#N/A</v>
      </c>
      <c r="F3004" s="3" t="e">
        <v>#N/A</v>
      </c>
      <c r="G3004" s="3" t="e">
        <v>#N/A</v>
      </c>
      <c r="H3004" s="3" t="e">
        <v>#N/A</v>
      </c>
      <c r="I3004" s="80" t="e">
        <v>#N/A</v>
      </c>
      <c r="J3004" s="80" t="e">
        <v>#N/A</v>
      </c>
      <c r="K3004" s="85" t="e">
        <v>#N/A</v>
      </c>
      <c r="L3004" s="9" t="e">
        <v>#N/A</v>
      </c>
      <c r="M3004" s="93" t="e">
        <v>#N/A</v>
      </c>
      <c r="N3004" s="8" t="e">
        <v>#N/A</v>
      </c>
      <c r="O3004" t="e">
        <v>#N/A</v>
      </c>
      <c r="P3004" t="e">
        <v>#N/A</v>
      </c>
      <c r="Q3004" t="e">
        <v>#N/A</v>
      </c>
      <c r="R3004" s="2" t="e">
        <v>#N/A</v>
      </c>
      <c r="S3004" t="e">
        <v>#N/A</v>
      </c>
      <c r="T3004" s="3" t="e">
        <v>#N/A</v>
      </c>
      <c r="U3004" s="3" t="e">
        <v>#N/A</v>
      </c>
      <c r="V3004" t="e">
        <v>#N/A</v>
      </c>
      <c r="W3004" t="e">
        <v>#N/A</v>
      </c>
      <c r="X3004" t="e">
        <v>#N/A</v>
      </c>
      <c r="Y3004" s="3" t="e">
        <v>#N/A</v>
      </c>
      <c r="Z3004" s="8" t="e">
        <v>#N/A</v>
      </c>
      <c r="AA3004" s="30" t="e">
        <v>#N/A</v>
      </c>
      <c r="AB3004" t="e">
        <v>#N/A</v>
      </c>
      <c r="AC3004" t="e">
        <v>#N/A</v>
      </c>
      <c r="AD3004" t="e">
        <v>#N/A</v>
      </c>
      <c r="AE3004" t="e">
        <v>#N/A</v>
      </c>
      <c r="AF3004" t="e">
        <v>#N/A</v>
      </c>
    </row>
    <row r="3005" spans="1:32" x14ac:dyDescent="0.25">
      <c r="A3005" t="e">
        <v>#N/A</v>
      </c>
      <c r="B3005" s="33" t="e">
        <v>#N/A</v>
      </c>
      <c r="C3005" t="e">
        <v>#N/A</v>
      </c>
      <c r="D3005" t="e">
        <v>#N/A</v>
      </c>
      <c r="E3005" s="69" t="e">
        <v>#N/A</v>
      </c>
      <c r="F3005" s="3" t="e">
        <v>#N/A</v>
      </c>
      <c r="G3005" s="3" t="e">
        <v>#N/A</v>
      </c>
      <c r="H3005" s="3" t="e">
        <v>#N/A</v>
      </c>
      <c r="I3005" s="80" t="e">
        <v>#N/A</v>
      </c>
      <c r="J3005" s="80" t="e">
        <v>#N/A</v>
      </c>
      <c r="K3005" s="85" t="e">
        <v>#N/A</v>
      </c>
      <c r="L3005" s="9" t="e">
        <v>#N/A</v>
      </c>
      <c r="M3005" s="93" t="e">
        <v>#N/A</v>
      </c>
      <c r="N3005" s="8" t="e">
        <v>#N/A</v>
      </c>
      <c r="O3005" t="e">
        <v>#N/A</v>
      </c>
      <c r="P3005" t="e">
        <v>#N/A</v>
      </c>
      <c r="Q3005" t="e">
        <v>#N/A</v>
      </c>
      <c r="R3005" s="2" t="e">
        <v>#N/A</v>
      </c>
      <c r="S3005" t="e">
        <v>#N/A</v>
      </c>
      <c r="T3005" s="3" t="e">
        <v>#N/A</v>
      </c>
      <c r="U3005" s="3" t="e">
        <v>#N/A</v>
      </c>
      <c r="V3005" t="e">
        <v>#N/A</v>
      </c>
      <c r="W3005" t="e">
        <v>#N/A</v>
      </c>
      <c r="X3005" t="e">
        <v>#N/A</v>
      </c>
      <c r="Y3005" s="3" t="e">
        <v>#N/A</v>
      </c>
      <c r="Z3005" s="8" t="e">
        <v>#N/A</v>
      </c>
      <c r="AA3005" s="30" t="e">
        <v>#N/A</v>
      </c>
      <c r="AB3005" t="e">
        <v>#N/A</v>
      </c>
      <c r="AC3005" t="e">
        <v>#N/A</v>
      </c>
      <c r="AD3005" t="e">
        <v>#N/A</v>
      </c>
      <c r="AE3005" t="e">
        <v>#N/A</v>
      </c>
      <c r="AF3005" t="e">
        <v>#N/A</v>
      </c>
    </row>
    <row r="3006" spans="1:32" x14ac:dyDescent="0.25">
      <c r="A3006" t="e">
        <v>#N/A</v>
      </c>
      <c r="B3006" s="33" t="e">
        <v>#N/A</v>
      </c>
      <c r="C3006" t="e">
        <v>#N/A</v>
      </c>
      <c r="D3006" t="e">
        <v>#N/A</v>
      </c>
      <c r="E3006" s="69" t="e">
        <v>#N/A</v>
      </c>
      <c r="F3006" s="3" t="e">
        <v>#N/A</v>
      </c>
      <c r="G3006" s="3" t="e">
        <v>#N/A</v>
      </c>
      <c r="H3006" s="3" t="e">
        <v>#N/A</v>
      </c>
      <c r="I3006" s="80" t="e">
        <v>#N/A</v>
      </c>
      <c r="J3006" s="80" t="e">
        <v>#N/A</v>
      </c>
      <c r="K3006" s="85" t="e">
        <v>#N/A</v>
      </c>
      <c r="L3006" s="9" t="e">
        <v>#N/A</v>
      </c>
      <c r="M3006" s="93" t="e">
        <v>#N/A</v>
      </c>
      <c r="N3006" s="8" t="e">
        <v>#N/A</v>
      </c>
      <c r="O3006" t="e">
        <v>#N/A</v>
      </c>
      <c r="P3006" t="e">
        <v>#N/A</v>
      </c>
      <c r="Q3006" t="e">
        <v>#N/A</v>
      </c>
      <c r="R3006" s="2" t="e">
        <v>#N/A</v>
      </c>
      <c r="S3006" t="e">
        <v>#N/A</v>
      </c>
      <c r="T3006" s="3" t="e">
        <v>#N/A</v>
      </c>
      <c r="U3006" s="3" t="e">
        <v>#N/A</v>
      </c>
      <c r="V3006" t="e">
        <v>#N/A</v>
      </c>
      <c r="W3006" t="e">
        <v>#N/A</v>
      </c>
      <c r="X3006" t="e">
        <v>#N/A</v>
      </c>
      <c r="Y3006" s="3" t="e">
        <v>#N/A</v>
      </c>
      <c r="Z3006" s="8" t="e">
        <v>#N/A</v>
      </c>
      <c r="AA3006" s="30" t="e">
        <v>#N/A</v>
      </c>
      <c r="AB3006" t="e">
        <v>#N/A</v>
      </c>
      <c r="AC3006" t="e">
        <v>#N/A</v>
      </c>
      <c r="AD3006" t="e">
        <v>#N/A</v>
      </c>
      <c r="AE3006" t="e">
        <v>#N/A</v>
      </c>
      <c r="AF3006" t="e">
        <v>#N/A</v>
      </c>
    </row>
    <row r="3007" spans="1:32" x14ac:dyDescent="0.25">
      <c r="A3007" t="e">
        <v>#N/A</v>
      </c>
      <c r="B3007" s="33" t="e">
        <v>#N/A</v>
      </c>
      <c r="C3007" t="e">
        <v>#N/A</v>
      </c>
      <c r="D3007" t="e">
        <v>#N/A</v>
      </c>
      <c r="E3007" s="69" t="e">
        <v>#N/A</v>
      </c>
      <c r="F3007" s="3" t="e">
        <v>#N/A</v>
      </c>
      <c r="G3007" s="3" t="e">
        <v>#N/A</v>
      </c>
      <c r="H3007" s="3" t="e">
        <v>#N/A</v>
      </c>
      <c r="I3007" s="80" t="e">
        <v>#N/A</v>
      </c>
      <c r="J3007" s="80" t="e">
        <v>#N/A</v>
      </c>
      <c r="K3007" s="85" t="e">
        <v>#N/A</v>
      </c>
      <c r="L3007" s="9" t="e">
        <v>#N/A</v>
      </c>
      <c r="M3007" s="93" t="e">
        <v>#N/A</v>
      </c>
      <c r="N3007" s="8" t="e">
        <v>#N/A</v>
      </c>
      <c r="O3007" t="e">
        <v>#N/A</v>
      </c>
      <c r="P3007" t="e">
        <v>#N/A</v>
      </c>
      <c r="Q3007" t="e">
        <v>#N/A</v>
      </c>
      <c r="R3007" s="2" t="e">
        <v>#N/A</v>
      </c>
      <c r="S3007" t="e">
        <v>#N/A</v>
      </c>
      <c r="T3007" s="3" t="e">
        <v>#N/A</v>
      </c>
      <c r="U3007" s="3" t="e">
        <v>#N/A</v>
      </c>
      <c r="V3007" t="e">
        <v>#N/A</v>
      </c>
      <c r="W3007" t="e">
        <v>#N/A</v>
      </c>
      <c r="X3007" t="e">
        <v>#N/A</v>
      </c>
      <c r="Y3007" s="3" t="e">
        <v>#N/A</v>
      </c>
      <c r="Z3007" s="8" t="e">
        <v>#N/A</v>
      </c>
      <c r="AA3007" s="30" t="e">
        <v>#N/A</v>
      </c>
      <c r="AB3007" t="e">
        <v>#N/A</v>
      </c>
      <c r="AC3007" t="e">
        <v>#N/A</v>
      </c>
      <c r="AD3007" t="e">
        <v>#N/A</v>
      </c>
      <c r="AE3007" t="e">
        <v>#N/A</v>
      </c>
      <c r="AF3007" t="e">
        <v>#N/A</v>
      </c>
    </row>
    <row r="3008" spans="1:32" x14ac:dyDescent="0.25">
      <c r="A3008" t="e">
        <v>#N/A</v>
      </c>
      <c r="B3008" s="33" t="e">
        <v>#N/A</v>
      </c>
      <c r="C3008" t="e">
        <v>#N/A</v>
      </c>
      <c r="D3008" t="e">
        <v>#N/A</v>
      </c>
      <c r="E3008" s="69" t="e">
        <v>#N/A</v>
      </c>
      <c r="F3008" s="3" t="e">
        <v>#N/A</v>
      </c>
      <c r="G3008" s="3" t="e">
        <v>#N/A</v>
      </c>
      <c r="H3008" s="3" t="e">
        <v>#N/A</v>
      </c>
      <c r="I3008" s="80" t="e">
        <v>#N/A</v>
      </c>
      <c r="J3008" s="80" t="e">
        <v>#N/A</v>
      </c>
      <c r="K3008" s="85" t="e">
        <v>#N/A</v>
      </c>
      <c r="L3008" s="9" t="e">
        <v>#N/A</v>
      </c>
      <c r="M3008" s="93" t="e">
        <v>#N/A</v>
      </c>
      <c r="N3008" s="8" t="e">
        <v>#N/A</v>
      </c>
      <c r="O3008" t="e">
        <v>#N/A</v>
      </c>
      <c r="P3008" t="e">
        <v>#N/A</v>
      </c>
      <c r="Q3008" t="e">
        <v>#N/A</v>
      </c>
      <c r="R3008" s="2" t="e">
        <v>#N/A</v>
      </c>
      <c r="S3008" t="e">
        <v>#N/A</v>
      </c>
      <c r="T3008" s="3" t="e">
        <v>#N/A</v>
      </c>
      <c r="U3008" s="3" t="e">
        <v>#N/A</v>
      </c>
      <c r="V3008" t="e">
        <v>#N/A</v>
      </c>
      <c r="W3008" t="e">
        <v>#N/A</v>
      </c>
      <c r="X3008" t="e">
        <v>#N/A</v>
      </c>
      <c r="Y3008" s="3" t="e">
        <v>#N/A</v>
      </c>
      <c r="Z3008" s="8" t="e">
        <v>#N/A</v>
      </c>
      <c r="AA3008" s="30" t="e">
        <v>#N/A</v>
      </c>
      <c r="AB3008" t="e">
        <v>#N/A</v>
      </c>
      <c r="AC3008" t="e">
        <v>#N/A</v>
      </c>
      <c r="AD3008" t="e">
        <v>#N/A</v>
      </c>
      <c r="AE3008" t="e">
        <v>#N/A</v>
      </c>
      <c r="AF3008" t="e">
        <v>#N/A</v>
      </c>
    </row>
    <row r="3009" spans="1:32" x14ac:dyDescent="0.25">
      <c r="A3009" t="e">
        <v>#N/A</v>
      </c>
      <c r="B3009" s="33" t="e">
        <v>#N/A</v>
      </c>
      <c r="C3009" t="e">
        <v>#N/A</v>
      </c>
      <c r="D3009" t="e">
        <v>#N/A</v>
      </c>
      <c r="E3009" s="69" t="e">
        <v>#N/A</v>
      </c>
      <c r="F3009" s="3" t="e">
        <v>#N/A</v>
      </c>
      <c r="G3009" s="3" t="e">
        <v>#N/A</v>
      </c>
      <c r="H3009" s="3" t="e">
        <v>#N/A</v>
      </c>
      <c r="I3009" s="80" t="e">
        <v>#N/A</v>
      </c>
      <c r="J3009" s="80" t="e">
        <v>#N/A</v>
      </c>
      <c r="K3009" s="85" t="e">
        <v>#N/A</v>
      </c>
      <c r="L3009" s="9" t="e">
        <v>#N/A</v>
      </c>
      <c r="M3009" s="93" t="e">
        <v>#N/A</v>
      </c>
      <c r="N3009" s="8" t="e">
        <v>#N/A</v>
      </c>
      <c r="O3009" t="e">
        <v>#N/A</v>
      </c>
      <c r="P3009" t="e">
        <v>#N/A</v>
      </c>
      <c r="Q3009" t="e">
        <v>#N/A</v>
      </c>
      <c r="R3009" s="2" t="e">
        <v>#N/A</v>
      </c>
      <c r="S3009" t="e">
        <v>#N/A</v>
      </c>
      <c r="T3009" s="3" t="e">
        <v>#N/A</v>
      </c>
      <c r="U3009" s="3" t="e">
        <v>#N/A</v>
      </c>
      <c r="V3009" t="e">
        <v>#N/A</v>
      </c>
      <c r="W3009" t="e">
        <v>#N/A</v>
      </c>
      <c r="X3009" t="e">
        <v>#N/A</v>
      </c>
      <c r="Y3009" s="3" t="e">
        <v>#N/A</v>
      </c>
      <c r="Z3009" s="8" t="e">
        <v>#N/A</v>
      </c>
      <c r="AA3009" s="30" t="e">
        <v>#N/A</v>
      </c>
      <c r="AB3009" t="e">
        <v>#N/A</v>
      </c>
      <c r="AC3009" t="e">
        <v>#N/A</v>
      </c>
      <c r="AD3009" t="e">
        <v>#N/A</v>
      </c>
      <c r="AE3009" t="e">
        <v>#N/A</v>
      </c>
      <c r="AF3009" t="e">
        <v>#N/A</v>
      </c>
    </row>
    <row r="3010" spans="1:32" x14ac:dyDescent="0.25">
      <c r="A3010" t="e">
        <v>#N/A</v>
      </c>
      <c r="B3010" s="33" t="e">
        <v>#N/A</v>
      </c>
      <c r="C3010" t="e">
        <v>#N/A</v>
      </c>
      <c r="D3010" t="e">
        <v>#N/A</v>
      </c>
      <c r="E3010" s="69" t="e">
        <v>#N/A</v>
      </c>
      <c r="F3010" s="3" t="e">
        <v>#N/A</v>
      </c>
      <c r="G3010" s="3" t="e">
        <v>#N/A</v>
      </c>
      <c r="H3010" s="3" t="e">
        <v>#N/A</v>
      </c>
      <c r="I3010" s="80" t="e">
        <v>#N/A</v>
      </c>
      <c r="J3010" s="80" t="e">
        <v>#N/A</v>
      </c>
      <c r="K3010" s="85" t="e">
        <v>#N/A</v>
      </c>
      <c r="L3010" s="9" t="e">
        <v>#N/A</v>
      </c>
      <c r="M3010" s="93" t="e">
        <v>#N/A</v>
      </c>
      <c r="N3010" s="8" t="e">
        <v>#N/A</v>
      </c>
      <c r="O3010" t="e">
        <v>#N/A</v>
      </c>
      <c r="P3010" t="e">
        <v>#N/A</v>
      </c>
      <c r="Q3010" t="e">
        <v>#N/A</v>
      </c>
      <c r="R3010" s="2" t="e">
        <v>#N/A</v>
      </c>
      <c r="S3010" t="e">
        <v>#N/A</v>
      </c>
      <c r="T3010" s="3" t="e">
        <v>#N/A</v>
      </c>
      <c r="U3010" s="3" t="e">
        <v>#N/A</v>
      </c>
      <c r="V3010" t="e">
        <v>#N/A</v>
      </c>
      <c r="W3010" t="e">
        <v>#N/A</v>
      </c>
      <c r="X3010" t="e">
        <v>#N/A</v>
      </c>
      <c r="Y3010" s="3" t="e">
        <v>#N/A</v>
      </c>
      <c r="Z3010" s="8" t="e">
        <v>#N/A</v>
      </c>
      <c r="AA3010" s="30" t="e">
        <v>#N/A</v>
      </c>
      <c r="AB3010" t="e">
        <v>#N/A</v>
      </c>
      <c r="AC3010" t="e">
        <v>#N/A</v>
      </c>
      <c r="AD3010" t="e">
        <v>#N/A</v>
      </c>
      <c r="AE3010" t="e">
        <v>#N/A</v>
      </c>
      <c r="AF3010" t="e">
        <v>#N/A</v>
      </c>
    </row>
    <row r="3011" spans="1:32" x14ac:dyDescent="0.25">
      <c r="A3011" t="e">
        <v>#N/A</v>
      </c>
      <c r="B3011" s="33" t="e">
        <v>#N/A</v>
      </c>
      <c r="C3011" t="e">
        <v>#N/A</v>
      </c>
      <c r="D3011" t="e">
        <v>#N/A</v>
      </c>
      <c r="E3011" s="69" t="e">
        <v>#N/A</v>
      </c>
      <c r="F3011" s="3" t="e">
        <v>#N/A</v>
      </c>
      <c r="G3011" s="3" t="e">
        <v>#N/A</v>
      </c>
      <c r="H3011" s="3" t="e">
        <v>#N/A</v>
      </c>
      <c r="I3011" s="80" t="e">
        <v>#N/A</v>
      </c>
      <c r="J3011" s="80" t="e">
        <v>#N/A</v>
      </c>
      <c r="K3011" s="85" t="e">
        <v>#N/A</v>
      </c>
      <c r="L3011" s="9" t="e">
        <v>#N/A</v>
      </c>
      <c r="M3011" s="93" t="e">
        <v>#N/A</v>
      </c>
      <c r="N3011" s="8" t="e">
        <v>#N/A</v>
      </c>
      <c r="O3011" t="e">
        <v>#N/A</v>
      </c>
      <c r="P3011" t="e">
        <v>#N/A</v>
      </c>
      <c r="Q3011" t="e">
        <v>#N/A</v>
      </c>
      <c r="R3011" s="2" t="e">
        <v>#N/A</v>
      </c>
      <c r="S3011" t="e">
        <v>#N/A</v>
      </c>
      <c r="T3011" s="3" t="e">
        <v>#N/A</v>
      </c>
      <c r="U3011" s="3" t="e">
        <v>#N/A</v>
      </c>
      <c r="V3011" t="e">
        <v>#N/A</v>
      </c>
      <c r="W3011" t="e">
        <v>#N/A</v>
      </c>
      <c r="X3011" t="e">
        <v>#N/A</v>
      </c>
      <c r="Y3011" s="3" t="e">
        <v>#N/A</v>
      </c>
      <c r="Z3011" s="8" t="e">
        <v>#N/A</v>
      </c>
      <c r="AA3011" s="30" t="e">
        <v>#N/A</v>
      </c>
      <c r="AB3011" t="e">
        <v>#N/A</v>
      </c>
      <c r="AC3011" t="e">
        <v>#N/A</v>
      </c>
      <c r="AD3011" t="e">
        <v>#N/A</v>
      </c>
      <c r="AE3011" t="e">
        <v>#N/A</v>
      </c>
      <c r="AF3011" t="e">
        <v>#N/A</v>
      </c>
    </row>
    <row r="3012" spans="1:32" x14ac:dyDescent="0.25">
      <c r="A3012" t="e">
        <v>#N/A</v>
      </c>
      <c r="B3012" s="33" t="e">
        <v>#N/A</v>
      </c>
      <c r="C3012" t="e">
        <v>#N/A</v>
      </c>
      <c r="D3012" t="e">
        <v>#N/A</v>
      </c>
      <c r="E3012" s="69" t="e">
        <v>#N/A</v>
      </c>
      <c r="F3012" s="3" t="e">
        <v>#N/A</v>
      </c>
      <c r="G3012" s="3" t="e">
        <v>#N/A</v>
      </c>
      <c r="H3012" s="3" t="e">
        <v>#N/A</v>
      </c>
      <c r="I3012" s="80" t="e">
        <v>#N/A</v>
      </c>
      <c r="J3012" s="80" t="e">
        <v>#N/A</v>
      </c>
      <c r="K3012" s="85" t="e">
        <v>#N/A</v>
      </c>
      <c r="L3012" s="9" t="e">
        <v>#N/A</v>
      </c>
      <c r="M3012" s="93" t="e">
        <v>#N/A</v>
      </c>
      <c r="N3012" s="8" t="e">
        <v>#N/A</v>
      </c>
      <c r="O3012" t="e">
        <v>#N/A</v>
      </c>
      <c r="P3012" t="e">
        <v>#N/A</v>
      </c>
      <c r="Q3012" t="e">
        <v>#N/A</v>
      </c>
      <c r="R3012" s="2" t="e">
        <v>#N/A</v>
      </c>
      <c r="S3012" t="e">
        <v>#N/A</v>
      </c>
      <c r="T3012" s="3" t="e">
        <v>#N/A</v>
      </c>
      <c r="U3012" s="3" t="e">
        <v>#N/A</v>
      </c>
      <c r="V3012" t="e">
        <v>#N/A</v>
      </c>
      <c r="W3012" t="e">
        <v>#N/A</v>
      </c>
      <c r="X3012" t="e">
        <v>#N/A</v>
      </c>
      <c r="Y3012" s="3" t="e">
        <v>#N/A</v>
      </c>
      <c r="Z3012" s="8" t="e">
        <v>#N/A</v>
      </c>
      <c r="AA3012" s="30" t="e">
        <v>#N/A</v>
      </c>
      <c r="AB3012" t="e">
        <v>#N/A</v>
      </c>
      <c r="AC3012" t="e">
        <v>#N/A</v>
      </c>
      <c r="AD3012" t="e">
        <v>#N/A</v>
      </c>
      <c r="AE3012" t="e">
        <v>#N/A</v>
      </c>
      <c r="AF3012" t="e">
        <v>#N/A</v>
      </c>
    </row>
    <row r="3013" spans="1:32" x14ac:dyDescent="0.25">
      <c r="A3013" t="e">
        <v>#N/A</v>
      </c>
      <c r="B3013" s="33" t="e">
        <v>#N/A</v>
      </c>
      <c r="C3013" t="e">
        <v>#N/A</v>
      </c>
      <c r="D3013" t="e">
        <v>#N/A</v>
      </c>
      <c r="E3013" s="69" t="e">
        <v>#N/A</v>
      </c>
      <c r="F3013" s="3" t="e">
        <v>#N/A</v>
      </c>
      <c r="G3013" s="3" t="e">
        <v>#N/A</v>
      </c>
      <c r="H3013" s="3" t="e">
        <v>#N/A</v>
      </c>
      <c r="I3013" s="80" t="e">
        <v>#N/A</v>
      </c>
      <c r="J3013" s="80" t="e">
        <v>#N/A</v>
      </c>
      <c r="K3013" s="85" t="e">
        <v>#N/A</v>
      </c>
      <c r="L3013" s="9" t="e">
        <v>#N/A</v>
      </c>
      <c r="M3013" s="93" t="e">
        <v>#N/A</v>
      </c>
      <c r="N3013" s="8" t="e">
        <v>#N/A</v>
      </c>
      <c r="O3013" t="e">
        <v>#N/A</v>
      </c>
      <c r="P3013" t="e">
        <v>#N/A</v>
      </c>
      <c r="Q3013" t="e">
        <v>#N/A</v>
      </c>
      <c r="R3013" s="2" t="e">
        <v>#N/A</v>
      </c>
      <c r="S3013" t="e">
        <v>#N/A</v>
      </c>
      <c r="T3013" s="3" t="e">
        <v>#N/A</v>
      </c>
      <c r="U3013" s="3" t="e">
        <v>#N/A</v>
      </c>
      <c r="V3013" t="e">
        <v>#N/A</v>
      </c>
      <c r="W3013" t="e">
        <v>#N/A</v>
      </c>
      <c r="X3013" t="e">
        <v>#N/A</v>
      </c>
      <c r="Y3013" s="3" t="e">
        <v>#N/A</v>
      </c>
      <c r="Z3013" s="8" t="e">
        <v>#N/A</v>
      </c>
      <c r="AA3013" s="30" t="e">
        <v>#N/A</v>
      </c>
      <c r="AB3013" t="e">
        <v>#N/A</v>
      </c>
      <c r="AC3013" t="e">
        <v>#N/A</v>
      </c>
      <c r="AD3013" t="e">
        <v>#N/A</v>
      </c>
      <c r="AE3013" t="e">
        <v>#N/A</v>
      </c>
      <c r="AF3013" t="e">
        <v>#N/A</v>
      </c>
    </row>
    <row r="3014" spans="1:32" x14ac:dyDescent="0.25">
      <c r="A3014" t="e">
        <v>#N/A</v>
      </c>
      <c r="B3014" s="33" t="e">
        <v>#N/A</v>
      </c>
      <c r="C3014" t="e">
        <v>#N/A</v>
      </c>
      <c r="D3014" t="e">
        <v>#N/A</v>
      </c>
      <c r="E3014" s="69" t="e">
        <v>#N/A</v>
      </c>
      <c r="F3014" s="3" t="e">
        <v>#N/A</v>
      </c>
      <c r="G3014" s="3" t="e">
        <v>#N/A</v>
      </c>
      <c r="H3014" s="3" t="e">
        <v>#N/A</v>
      </c>
      <c r="I3014" s="80" t="e">
        <v>#N/A</v>
      </c>
      <c r="J3014" s="80" t="e">
        <v>#N/A</v>
      </c>
      <c r="K3014" s="85" t="e">
        <v>#N/A</v>
      </c>
      <c r="L3014" s="9" t="e">
        <v>#N/A</v>
      </c>
      <c r="M3014" s="93" t="e">
        <v>#N/A</v>
      </c>
      <c r="N3014" s="8" t="e">
        <v>#N/A</v>
      </c>
      <c r="O3014" t="e">
        <v>#N/A</v>
      </c>
      <c r="P3014" t="e">
        <v>#N/A</v>
      </c>
      <c r="Q3014" t="e">
        <v>#N/A</v>
      </c>
      <c r="R3014" s="2" t="e">
        <v>#N/A</v>
      </c>
      <c r="S3014" t="e">
        <v>#N/A</v>
      </c>
      <c r="T3014" s="3" t="e">
        <v>#N/A</v>
      </c>
      <c r="U3014" s="3" t="e">
        <v>#N/A</v>
      </c>
      <c r="V3014" t="e">
        <v>#N/A</v>
      </c>
      <c r="W3014" t="e">
        <v>#N/A</v>
      </c>
      <c r="X3014" t="e">
        <v>#N/A</v>
      </c>
      <c r="Y3014" s="3" t="e">
        <v>#N/A</v>
      </c>
      <c r="Z3014" s="8" t="e">
        <v>#N/A</v>
      </c>
      <c r="AA3014" s="30" t="e">
        <v>#N/A</v>
      </c>
      <c r="AB3014" t="e">
        <v>#N/A</v>
      </c>
      <c r="AC3014" t="e">
        <v>#N/A</v>
      </c>
      <c r="AD3014" t="e">
        <v>#N/A</v>
      </c>
      <c r="AE3014" t="e">
        <v>#N/A</v>
      </c>
      <c r="AF3014" t="e">
        <v>#N/A</v>
      </c>
    </row>
    <row r="3015" spans="1:32" x14ac:dyDescent="0.25">
      <c r="A3015" t="e">
        <v>#N/A</v>
      </c>
      <c r="B3015" s="33" t="e">
        <v>#N/A</v>
      </c>
      <c r="C3015" t="e">
        <v>#N/A</v>
      </c>
      <c r="D3015" t="e">
        <v>#N/A</v>
      </c>
      <c r="E3015" s="69" t="e">
        <v>#N/A</v>
      </c>
      <c r="F3015" s="3" t="e">
        <v>#N/A</v>
      </c>
      <c r="G3015" s="3" t="e">
        <v>#N/A</v>
      </c>
      <c r="H3015" s="3" t="e">
        <v>#N/A</v>
      </c>
      <c r="I3015" s="80" t="e">
        <v>#N/A</v>
      </c>
      <c r="J3015" s="80" t="e">
        <v>#N/A</v>
      </c>
      <c r="K3015" s="85" t="e">
        <v>#N/A</v>
      </c>
      <c r="L3015" s="9" t="e">
        <v>#N/A</v>
      </c>
      <c r="M3015" s="93" t="e">
        <v>#N/A</v>
      </c>
      <c r="N3015" s="8" t="e">
        <v>#N/A</v>
      </c>
      <c r="O3015" t="e">
        <v>#N/A</v>
      </c>
      <c r="P3015" t="e">
        <v>#N/A</v>
      </c>
      <c r="Q3015" t="e">
        <v>#N/A</v>
      </c>
      <c r="R3015" s="2" t="e">
        <v>#N/A</v>
      </c>
      <c r="S3015" t="e">
        <v>#N/A</v>
      </c>
      <c r="T3015" s="3" t="e">
        <v>#N/A</v>
      </c>
      <c r="U3015" s="3" t="e">
        <v>#N/A</v>
      </c>
      <c r="V3015" t="e">
        <v>#N/A</v>
      </c>
      <c r="W3015" t="e">
        <v>#N/A</v>
      </c>
      <c r="X3015" t="e">
        <v>#N/A</v>
      </c>
      <c r="Y3015" s="3" t="e">
        <v>#N/A</v>
      </c>
      <c r="Z3015" s="8" t="e">
        <v>#N/A</v>
      </c>
      <c r="AA3015" s="30" t="e">
        <v>#N/A</v>
      </c>
      <c r="AB3015" t="e">
        <v>#N/A</v>
      </c>
      <c r="AC3015" t="e">
        <v>#N/A</v>
      </c>
      <c r="AD3015" t="e">
        <v>#N/A</v>
      </c>
      <c r="AE3015" t="e">
        <v>#N/A</v>
      </c>
      <c r="AF3015" t="e">
        <v>#N/A</v>
      </c>
    </row>
    <row r="3016" spans="1:32" x14ac:dyDescent="0.25">
      <c r="A3016" t="e">
        <v>#N/A</v>
      </c>
      <c r="B3016" s="33" t="e">
        <v>#N/A</v>
      </c>
      <c r="C3016" t="e">
        <v>#N/A</v>
      </c>
      <c r="D3016" t="e">
        <v>#N/A</v>
      </c>
      <c r="E3016" s="69" t="e">
        <v>#N/A</v>
      </c>
      <c r="F3016" s="3" t="e">
        <v>#N/A</v>
      </c>
      <c r="G3016" s="3" t="e">
        <v>#N/A</v>
      </c>
      <c r="H3016" s="3" t="e">
        <v>#N/A</v>
      </c>
      <c r="I3016" s="80" t="e">
        <v>#N/A</v>
      </c>
      <c r="J3016" s="80" t="e">
        <v>#N/A</v>
      </c>
      <c r="K3016" s="85" t="e">
        <v>#N/A</v>
      </c>
      <c r="L3016" s="9" t="e">
        <v>#N/A</v>
      </c>
      <c r="M3016" s="93" t="e">
        <v>#N/A</v>
      </c>
      <c r="N3016" s="8" t="e">
        <v>#N/A</v>
      </c>
      <c r="O3016" t="e">
        <v>#N/A</v>
      </c>
      <c r="P3016" t="e">
        <v>#N/A</v>
      </c>
      <c r="Q3016" t="e">
        <v>#N/A</v>
      </c>
      <c r="R3016" s="2" t="e">
        <v>#N/A</v>
      </c>
      <c r="S3016" t="e">
        <v>#N/A</v>
      </c>
      <c r="T3016" s="3" t="e">
        <v>#N/A</v>
      </c>
      <c r="U3016" s="3" t="e">
        <v>#N/A</v>
      </c>
      <c r="V3016" t="e">
        <v>#N/A</v>
      </c>
      <c r="W3016" t="e">
        <v>#N/A</v>
      </c>
      <c r="X3016" t="e">
        <v>#N/A</v>
      </c>
      <c r="Y3016" s="3" t="e">
        <v>#N/A</v>
      </c>
      <c r="Z3016" s="8" t="e">
        <v>#N/A</v>
      </c>
      <c r="AA3016" s="30" t="e">
        <v>#N/A</v>
      </c>
      <c r="AB3016" t="e">
        <v>#N/A</v>
      </c>
      <c r="AC3016" t="e">
        <v>#N/A</v>
      </c>
      <c r="AD3016" t="e">
        <v>#N/A</v>
      </c>
      <c r="AE3016" t="e">
        <v>#N/A</v>
      </c>
      <c r="AF3016" t="e">
        <v>#N/A</v>
      </c>
    </row>
    <row r="3017" spans="1:32" x14ac:dyDescent="0.25">
      <c r="A3017" t="e">
        <v>#N/A</v>
      </c>
      <c r="B3017" s="33" t="e">
        <v>#N/A</v>
      </c>
      <c r="C3017" t="e">
        <v>#N/A</v>
      </c>
      <c r="D3017" t="e">
        <v>#N/A</v>
      </c>
      <c r="E3017" s="69" t="e">
        <v>#N/A</v>
      </c>
      <c r="F3017" s="3" t="e">
        <v>#N/A</v>
      </c>
      <c r="G3017" s="3" t="e">
        <v>#N/A</v>
      </c>
      <c r="H3017" s="3" t="e">
        <v>#N/A</v>
      </c>
      <c r="I3017" s="80" t="e">
        <v>#N/A</v>
      </c>
      <c r="J3017" s="80" t="e">
        <v>#N/A</v>
      </c>
      <c r="K3017" s="85" t="e">
        <v>#N/A</v>
      </c>
      <c r="L3017" s="9" t="e">
        <v>#N/A</v>
      </c>
      <c r="M3017" s="93" t="e">
        <v>#N/A</v>
      </c>
      <c r="N3017" s="8" t="e">
        <v>#N/A</v>
      </c>
      <c r="O3017" t="e">
        <v>#N/A</v>
      </c>
      <c r="P3017" t="e">
        <v>#N/A</v>
      </c>
      <c r="Q3017" t="e">
        <v>#N/A</v>
      </c>
      <c r="R3017" s="2" t="e">
        <v>#N/A</v>
      </c>
      <c r="S3017" t="e">
        <v>#N/A</v>
      </c>
      <c r="T3017" s="3" t="e">
        <v>#N/A</v>
      </c>
      <c r="U3017" s="3" t="e">
        <v>#N/A</v>
      </c>
      <c r="V3017" t="e">
        <v>#N/A</v>
      </c>
      <c r="W3017" t="e">
        <v>#N/A</v>
      </c>
      <c r="X3017" t="e">
        <v>#N/A</v>
      </c>
      <c r="Y3017" s="3" t="e">
        <v>#N/A</v>
      </c>
      <c r="Z3017" s="8" t="e">
        <v>#N/A</v>
      </c>
      <c r="AA3017" s="30" t="e">
        <v>#N/A</v>
      </c>
      <c r="AB3017" t="e">
        <v>#N/A</v>
      </c>
      <c r="AC3017" t="e">
        <v>#N/A</v>
      </c>
      <c r="AD3017" t="e">
        <v>#N/A</v>
      </c>
      <c r="AE3017" t="e">
        <v>#N/A</v>
      </c>
      <c r="AF3017" t="e">
        <v>#N/A</v>
      </c>
    </row>
    <row r="3018" spans="1:32" x14ac:dyDescent="0.25">
      <c r="A3018" t="e">
        <v>#N/A</v>
      </c>
      <c r="B3018" s="33" t="e">
        <v>#N/A</v>
      </c>
      <c r="C3018" t="e">
        <v>#N/A</v>
      </c>
      <c r="D3018" t="e">
        <v>#N/A</v>
      </c>
      <c r="E3018" s="69" t="e">
        <v>#N/A</v>
      </c>
      <c r="F3018" s="3" t="e">
        <v>#N/A</v>
      </c>
      <c r="G3018" s="3" t="e">
        <v>#N/A</v>
      </c>
      <c r="H3018" s="3" t="e">
        <v>#N/A</v>
      </c>
      <c r="I3018" s="80" t="e">
        <v>#N/A</v>
      </c>
      <c r="J3018" s="80" t="e">
        <v>#N/A</v>
      </c>
      <c r="K3018" s="85" t="e">
        <v>#N/A</v>
      </c>
      <c r="L3018" s="9" t="e">
        <v>#N/A</v>
      </c>
      <c r="M3018" s="93" t="e">
        <v>#N/A</v>
      </c>
      <c r="N3018" s="8" t="e">
        <v>#N/A</v>
      </c>
      <c r="O3018" t="e">
        <v>#N/A</v>
      </c>
      <c r="P3018" t="e">
        <v>#N/A</v>
      </c>
      <c r="Q3018" t="e">
        <v>#N/A</v>
      </c>
      <c r="R3018" s="2" t="e">
        <v>#N/A</v>
      </c>
      <c r="S3018" t="e">
        <v>#N/A</v>
      </c>
      <c r="T3018" s="3" t="e">
        <v>#N/A</v>
      </c>
      <c r="U3018" s="3" t="e">
        <v>#N/A</v>
      </c>
      <c r="V3018" t="e">
        <v>#N/A</v>
      </c>
      <c r="W3018" t="e">
        <v>#N/A</v>
      </c>
      <c r="X3018" t="e">
        <v>#N/A</v>
      </c>
      <c r="Y3018" s="3" t="e">
        <v>#N/A</v>
      </c>
      <c r="Z3018" s="8" t="e">
        <v>#N/A</v>
      </c>
      <c r="AA3018" s="30" t="e">
        <v>#N/A</v>
      </c>
      <c r="AB3018" t="e">
        <v>#N/A</v>
      </c>
      <c r="AC3018" t="e">
        <v>#N/A</v>
      </c>
      <c r="AD3018" t="e">
        <v>#N/A</v>
      </c>
      <c r="AE3018" t="e">
        <v>#N/A</v>
      </c>
      <c r="AF3018" t="e">
        <v>#N/A</v>
      </c>
    </row>
    <row r="3019" spans="1:32" x14ac:dyDescent="0.25">
      <c r="A3019" t="e">
        <v>#N/A</v>
      </c>
      <c r="B3019" s="33" t="e">
        <v>#N/A</v>
      </c>
      <c r="C3019" t="e">
        <v>#N/A</v>
      </c>
      <c r="D3019" t="e">
        <v>#N/A</v>
      </c>
      <c r="E3019" s="69" t="e">
        <v>#N/A</v>
      </c>
      <c r="F3019" s="3" t="e">
        <v>#N/A</v>
      </c>
      <c r="G3019" s="3" t="e">
        <v>#N/A</v>
      </c>
      <c r="H3019" s="3" t="e">
        <v>#N/A</v>
      </c>
      <c r="I3019" s="80" t="e">
        <v>#N/A</v>
      </c>
      <c r="J3019" s="80" t="e">
        <v>#N/A</v>
      </c>
      <c r="K3019" s="85" t="e">
        <v>#N/A</v>
      </c>
      <c r="L3019" s="9" t="e">
        <v>#N/A</v>
      </c>
      <c r="M3019" s="93" t="e">
        <v>#N/A</v>
      </c>
      <c r="N3019" s="8" t="e">
        <v>#N/A</v>
      </c>
      <c r="O3019" t="e">
        <v>#N/A</v>
      </c>
      <c r="P3019" t="e">
        <v>#N/A</v>
      </c>
      <c r="Q3019" t="e">
        <v>#N/A</v>
      </c>
      <c r="R3019" s="2" t="e">
        <v>#N/A</v>
      </c>
      <c r="S3019" t="e">
        <v>#N/A</v>
      </c>
      <c r="T3019" s="3" t="e">
        <v>#N/A</v>
      </c>
      <c r="U3019" s="3" t="e">
        <v>#N/A</v>
      </c>
      <c r="V3019" t="e">
        <v>#N/A</v>
      </c>
      <c r="W3019" t="e">
        <v>#N/A</v>
      </c>
      <c r="X3019" t="e">
        <v>#N/A</v>
      </c>
      <c r="Y3019" s="3" t="e">
        <v>#N/A</v>
      </c>
      <c r="Z3019" s="8" t="e">
        <v>#N/A</v>
      </c>
      <c r="AA3019" s="30" t="e">
        <v>#N/A</v>
      </c>
      <c r="AB3019" t="e">
        <v>#N/A</v>
      </c>
      <c r="AC3019" t="e">
        <v>#N/A</v>
      </c>
      <c r="AD3019" t="e">
        <v>#N/A</v>
      </c>
      <c r="AE3019" t="e">
        <v>#N/A</v>
      </c>
      <c r="AF3019" t="e">
        <v>#N/A</v>
      </c>
    </row>
    <row r="3020" spans="1:32" x14ac:dyDescent="0.25">
      <c r="A3020" t="e">
        <v>#N/A</v>
      </c>
      <c r="B3020" s="33" t="e">
        <v>#N/A</v>
      </c>
      <c r="C3020" t="e">
        <v>#N/A</v>
      </c>
      <c r="D3020" t="e">
        <v>#N/A</v>
      </c>
      <c r="E3020" s="69" t="e">
        <v>#N/A</v>
      </c>
      <c r="F3020" s="3" t="e">
        <v>#N/A</v>
      </c>
      <c r="G3020" s="3" t="e">
        <v>#N/A</v>
      </c>
      <c r="H3020" s="3" t="e">
        <v>#N/A</v>
      </c>
      <c r="I3020" s="80" t="e">
        <v>#N/A</v>
      </c>
      <c r="J3020" s="80" t="e">
        <v>#N/A</v>
      </c>
      <c r="K3020" s="85" t="e">
        <v>#N/A</v>
      </c>
      <c r="L3020" s="9" t="e">
        <v>#N/A</v>
      </c>
      <c r="M3020" s="93" t="e">
        <v>#N/A</v>
      </c>
      <c r="N3020" s="8" t="e">
        <v>#N/A</v>
      </c>
      <c r="O3020" t="e">
        <v>#N/A</v>
      </c>
      <c r="P3020" t="e">
        <v>#N/A</v>
      </c>
      <c r="Q3020" t="e">
        <v>#N/A</v>
      </c>
      <c r="R3020" s="2" t="e">
        <v>#N/A</v>
      </c>
      <c r="S3020" t="e">
        <v>#N/A</v>
      </c>
      <c r="T3020" s="3" t="e">
        <v>#N/A</v>
      </c>
      <c r="U3020" s="3" t="e">
        <v>#N/A</v>
      </c>
      <c r="V3020" t="e">
        <v>#N/A</v>
      </c>
      <c r="W3020" t="e">
        <v>#N/A</v>
      </c>
      <c r="X3020" t="e">
        <v>#N/A</v>
      </c>
      <c r="Y3020" s="3" t="e">
        <v>#N/A</v>
      </c>
      <c r="Z3020" s="8" t="e">
        <v>#N/A</v>
      </c>
      <c r="AA3020" s="30" t="e">
        <v>#N/A</v>
      </c>
      <c r="AB3020" t="e">
        <v>#N/A</v>
      </c>
      <c r="AC3020" t="e">
        <v>#N/A</v>
      </c>
      <c r="AD3020" t="e">
        <v>#N/A</v>
      </c>
      <c r="AE3020" t="e">
        <v>#N/A</v>
      </c>
      <c r="AF3020" t="e">
        <v>#N/A</v>
      </c>
    </row>
    <row r="3021" spans="1:32" x14ac:dyDescent="0.25">
      <c r="A3021" t="e">
        <v>#N/A</v>
      </c>
      <c r="B3021" s="33" t="e">
        <v>#N/A</v>
      </c>
      <c r="C3021" t="e">
        <v>#N/A</v>
      </c>
      <c r="D3021" t="e">
        <v>#N/A</v>
      </c>
      <c r="E3021" s="69" t="e">
        <v>#N/A</v>
      </c>
      <c r="F3021" s="3" t="e">
        <v>#N/A</v>
      </c>
      <c r="G3021" s="3" t="e">
        <v>#N/A</v>
      </c>
      <c r="H3021" s="3" t="e">
        <v>#N/A</v>
      </c>
      <c r="I3021" s="80" t="e">
        <v>#N/A</v>
      </c>
      <c r="J3021" s="80" t="e">
        <v>#N/A</v>
      </c>
      <c r="K3021" s="85" t="e">
        <v>#N/A</v>
      </c>
      <c r="L3021" s="9" t="e">
        <v>#N/A</v>
      </c>
      <c r="M3021" s="93" t="e">
        <v>#N/A</v>
      </c>
      <c r="N3021" s="8" t="e">
        <v>#N/A</v>
      </c>
      <c r="O3021" t="e">
        <v>#N/A</v>
      </c>
      <c r="P3021" t="e">
        <v>#N/A</v>
      </c>
      <c r="Q3021" t="e">
        <v>#N/A</v>
      </c>
      <c r="R3021" s="2" t="e">
        <v>#N/A</v>
      </c>
      <c r="S3021" t="e">
        <v>#N/A</v>
      </c>
      <c r="T3021" s="3" t="e">
        <v>#N/A</v>
      </c>
      <c r="U3021" s="3" t="e">
        <v>#N/A</v>
      </c>
      <c r="V3021" t="e">
        <v>#N/A</v>
      </c>
      <c r="W3021" t="e">
        <v>#N/A</v>
      </c>
      <c r="X3021" t="e">
        <v>#N/A</v>
      </c>
      <c r="Y3021" s="3" t="e">
        <v>#N/A</v>
      </c>
      <c r="Z3021" s="8" t="e">
        <v>#N/A</v>
      </c>
      <c r="AA3021" s="30" t="e">
        <v>#N/A</v>
      </c>
      <c r="AB3021" t="e">
        <v>#N/A</v>
      </c>
      <c r="AC3021" t="e">
        <v>#N/A</v>
      </c>
      <c r="AD3021" t="e">
        <v>#N/A</v>
      </c>
      <c r="AE3021" t="e">
        <v>#N/A</v>
      </c>
      <c r="AF3021" t="e">
        <v>#N/A</v>
      </c>
    </row>
    <row r="3022" spans="1:32" x14ac:dyDescent="0.25">
      <c r="A3022" t="e">
        <v>#N/A</v>
      </c>
      <c r="B3022" s="33" t="e">
        <v>#N/A</v>
      </c>
      <c r="C3022" t="e">
        <v>#N/A</v>
      </c>
      <c r="D3022" t="e">
        <v>#N/A</v>
      </c>
      <c r="E3022" s="69" t="e">
        <v>#N/A</v>
      </c>
      <c r="F3022" s="3" t="e">
        <v>#N/A</v>
      </c>
      <c r="G3022" s="3" t="e">
        <v>#N/A</v>
      </c>
      <c r="H3022" s="3" t="e">
        <v>#N/A</v>
      </c>
      <c r="I3022" s="80" t="e">
        <v>#N/A</v>
      </c>
      <c r="J3022" s="80" t="e">
        <v>#N/A</v>
      </c>
      <c r="K3022" s="85" t="e">
        <v>#N/A</v>
      </c>
      <c r="L3022" s="9" t="e">
        <v>#N/A</v>
      </c>
      <c r="M3022" s="93" t="e">
        <v>#N/A</v>
      </c>
      <c r="N3022" s="8" t="e">
        <v>#N/A</v>
      </c>
      <c r="O3022" t="e">
        <v>#N/A</v>
      </c>
      <c r="P3022" t="e">
        <v>#N/A</v>
      </c>
      <c r="Q3022" t="e">
        <v>#N/A</v>
      </c>
      <c r="R3022" s="2" t="e">
        <v>#N/A</v>
      </c>
      <c r="S3022" t="e">
        <v>#N/A</v>
      </c>
      <c r="T3022" s="3" t="e">
        <v>#N/A</v>
      </c>
      <c r="U3022" s="3" t="e">
        <v>#N/A</v>
      </c>
      <c r="V3022" t="e">
        <v>#N/A</v>
      </c>
      <c r="W3022" t="e">
        <v>#N/A</v>
      </c>
      <c r="X3022" t="e">
        <v>#N/A</v>
      </c>
      <c r="Y3022" s="3" t="e">
        <v>#N/A</v>
      </c>
      <c r="Z3022" s="8" t="e">
        <v>#N/A</v>
      </c>
      <c r="AA3022" s="30" t="e">
        <v>#N/A</v>
      </c>
      <c r="AB3022" t="e">
        <v>#N/A</v>
      </c>
      <c r="AC3022" t="e">
        <v>#N/A</v>
      </c>
      <c r="AD3022" t="e">
        <v>#N/A</v>
      </c>
      <c r="AE3022" t="e">
        <v>#N/A</v>
      </c>
      <c r="AF3022" t="e">
        <v>#N/A</v>
      </c>
    </row>
    <row r="3023" spans="1:32" x14ac:dyDescent="0.25">
      <c r="A3023" t="e">
        <v>#N/A</v>
      </c>
      <c r="B3023" s="33" t="e">
        <v>#N/A</v>
      </c>
      <c r="C3023" t="e">
        <v>#N/A</v>
      </c>
      <c r="D3023" t="e">
        <v>#N/A</v>
      </c>
      <c r="E3023" s="69" t="e">
        <v>#N/A</v>
      </c>
      <c r="F3023" s="3" t="e">
        <v>#N/A</v>
      </c>
      <c r="G3023" s="3" t="e">
        <v>#N/A</v>
      </c>
      <c r="H3023" s="3" t="e">
        <v>#N/A</v>
      </c>
      <c r="I3023" s="80" t="e">
        <v>#N/A</v>
      </c>
      <c r="J3023" s="80" t="e">
        <v>#N/A</v>
      </c>
      <c r="K3023" s="85" t="e">
        <v>#N/A</v>
      </c>
      <c r="L3023" s="9" t="e">
        <v>#N/A</v>
      </c>
      <c r="M3023" s="93" t="e">
        <v>#N/A</v>
      </c>
      <c r="N3023" s="8" t="e">
        <v>#N/A</v>
      </c>
      <c r="O3023" t="e">
        <v>#N/A</v>
      </c>
      <c r="P3023" t="e">
        <v>#N/A</v>
      </c>
      <c r="Q3023" t="e">
        <v>#N/A</v>
      </c>
      <c r="R3023" s="2" t="e">
        <v>#N/A</v>
      </c>
      <c r="S3023" t="e">
        <v>#N/A</v>
      </c>
      <c r="T3023" s="3" t="e">
        <v>#N/A</v>
      </c>
      <c r="U3023" s="3" t="e">
        <v>#N/A</v>
      </c>
      <c r="V3023" t="e">
        <v>#N/A</v>
      </c>
      <c r="W3023" t="e">
        <v>#N/A</v>
      </c>
      <c r="X3023" t="e">
        <v>#N/A</v>
      </c>
      <c r="Y3023" s="3" t="e">
        <v>#N/A</v>
      </c>
      <c r="Z3023" s="8" t="e">
        <v>#N/A</v>
      </c>
      <c r="AA3023" s="30" t="e">
        <v>#N/A</v>
      </c>
      <c r="AB3023" t="e">
        <v>#N/A</v>
      </c>
      <c r="AC3023" t="e">
        <v>#N/A</v>
      </c>
      <c r="AD3023" t="e">
        <v>#N/A</v>
      </c>
      <c r="AE3023" t="e">
        <v>#N/A</v>
      </c>
      <c r="AF3023" t="e">
        <v>#N/A</v>
      </c>
    </row>
    <row r="3024" spans="1:32" x14ac:dyDescent="0.25">
      <c r="A3024" t="e">
        <v>#N/A</v>
      </c>
      <c r="B3024" s="33" t="e">
        <v>#N/A</v>
      </c>
      <c r="C3024" t="e">
        <v>#N/A</v>
      </c>
      <c r="D3024" t="e">
        <v>#N/A</v>
      </c>
      <c r="E3024" s="69" t="e">
        <v>#N/A</v>
      </c>
      <c r="F3024" s="3" t="e">
        <v>#N/A</v>
      </c>
      <c r="G3024" s="3" t="e">
        <v>#N/A</v>
      </c>
      <c r="H3024" s="3" t="e">
        <v>#N/A</v>
      </c>
      <c r="I3024" s="80" t="e">
        <v>#N/A</v>
      </c>
      <c r="J3024" s="80" t="e">
        <v>#N/A</v>
      </c>
      <c r="K3024" s="85" t="e">
        <v>#N/A</v>
      </c>
      <c r="L3024" s="9" t="e">
        <v>#N/A</v>
      </c>
      <c r="M3024" s="93" t="e">
        <v>#N/A</v>
      </c>
      <c r="N3024" s="8" t="e">
        <v>#N/A</v>
      </c>
      <c r="O3024" t="e">
        <v>#N/A</v>
      </c>
      <c r="P3024" t="e">
        <v>#N/A</v>
      </c>
      <c r="Q3024" t="e">
        <v>#N/A</v>
      </c>
      <c r="R3024" s="2" t="e">
        <v>#N/A</v>
      </c>
      <c r="S3024" t="e">
        <v>#N/A</v>
      </c>
      <c r="T3024" s="3" t="e">
        <v>#N/A</v>
      </c>
      <c r="U3024" s="3" t="e">
        <v>#N/A</v>
      </c>
      <c r="V3024" t="e">
        <v>#N/A</v>
      </c>
      <c r="W3024" t="e">
        <v>#N/A</v>
      </c>
      <c r="X3024" t="e">
        <v>#N/A</v>
      </c>
      <c r="Y3024" s="3" t="e">
        <v>#N/A</v>
      </c>
      <c r="Z3024" s="8" t="e">
        <v>#N/A</v>
      </c>
      <c r="AA3024" s="30" t="e">
        <v>#N/A</v>
      </c>
      <c r="AB3024" t="e">
        <v>#N/A</v>
      </c>
      <c r="AC3024" t="e">
        <v>#N/A</v>
      </c>
      <c r="AD3024" t="e">
        <v>#N/A</v>
      </c>
      <c r="AE3024" t="e">
        <v>#N/A</v>
      </c>
      <c r="AF3024" t="e">
        <v>#N/A</v>
      </c>
    </row>
    <row r="3025" spans="1:32" x14ac:dyDescent="0.25">
      <c r="A3025" t="e">
        <v>#N/A</v>
      </c>
      <c r="B3025" s="33" t="e">
        <v>#N/A</v>
      </c>
      <c r="C3025" t="e">
        <v>#N/A</v>
      </c>
      <c r="D3025" t="e">
        <v>#N/A</v>
      </c>
      <c r="E3025" s="69" t="e">
        <v>#N/A</v>
      </c>
      <c r="F3025" s="3" t="e">
        <v>#N/A</v>
      </c>
      <c r="G3025" s="3" t="e">
        <v>#N/A</v>
      </c>
      <c r="H3025" s="3" t="e">
        <v>#N/A</v>
      </c>
      <c r="I3025" s="80" t="e">
        <v>#N/A</v>
      </c>
      <c r="J3025" s="80" t="e">
        <v>#N/A</v>
      </c>
      <c r="K3025" s="85" t="e">
        <v>#N/A</v>
      </c>
      <c r="L3025" s="9" t="e">
        <v>#N/A</v>
      </c>
      <c r="M3025" s="93" t="e">
        <v>#N/A</v>
      </c>
      <c r="N3025" s="8" t="e">
        <v>#N/A</v>
      </c>
      <c r="O3025" t="e">
        <v>#N/A</v>
      </c>
      <c r="P3025" t="e">
        <v>#N/A</v>
      </c>
      <c r="Q3025" t="e">
        <v>#N/A</v>
      </c>
      <c r="R3025" s="2" t="e">
        <v>#N/A</v>
      </c>
      <c r="S3025" t="e">
        <v>#N/A</v>
      </c>
      <c r="T3025" s="3" t="e">
        <v>#N/A</v>
      </c>
      <c r="U3025" s="3" t="e">
        <v>#N/A</v>
      </c>
      <c r="V3025" t="e">
        <v>#N/A</v>
      </c>
      <c r="W3025" t="e">
        <v>#N/A</v>
      </c>
      <c r="X3025" t="e">
        <v>#N/A</v>
      </c>
      <c r="Y3025" s="3" t="e">
        <v>#N/A</v>
      </c>
      <c r="Z3025" s="8" t="e">
        <v>#N/A</v>
      </c>
      <c r="AA3025" s="30" t="e">
        <v>#N/A</v>
      </c>
      <c r="AB3025" t="e">
        <v>#N/A</v>
      </c>
      <c r="AC3025" t="e">
        <v>#N/A</v>
      </c>
      <c r="AD3025" t="e">
        <v>#N/A</v>
      </c>
      <c r="AE3025" t="e">
        <v>#N/A</v>
      </c>
      <c r="AF3025" t="e">
        <v>#N/A</v>
      </c>
    </row>
    <row r="3026" spans="1:32" x14ac:dyDescent="0.25">
      <c r="A3026" t="e">
        <v>#N/A</v>
      </c>
      <c r="B3026" s="33" t="e">
        <v>#N/A</v>
      </c>
      <c r="C3026" t="e">
        <v>#N/A</v>
      </c>
      <c r="D3026" t="e">
        <v>#N/A</v>
      </c>
      <c r="E3026" s="69" t="e">
        <v>#N/A</v>
      </c>
      <c r="F3026" s="3" t="e">
        <v>#N/A</v>
      </c>
      <c r="G3026" s="3" t="e">
        <v>#N/A</v>
      </c>
      <c r="H3026" s="3" t="e">
        <v>#N/A</v>
      </c>
      <c r="I3026" s="80" t="e">
        <v>#N/A</v>
      </c>
      <c r="J3026" s="80" t="e">
        <v>#N/A</v>
      </c>
      <c r="K3026" s="85" t="e">
        <v>#N/A</v>
      </c>
      <c r="L3026" s="9" t="e">
        <v>#N/A</v>
      </c>
      <c r="M3026" s="93" t="e">
        <v>#N/A</v>
      </c>
      <c r="N3026" s="8" t="e">
        <v>#N/A</v>
      </c>
      <c r="O3026" t="e">
        <v>#N/A</v>
      </c>
      <c r="P3026" t="e">
        <v>#N/A</v>
      </c>
      <c r="Q3026" t="e">
        <v>#N/A</v>
      </c>
      <c r="R3026" s="2" t="e">
        <v>#N/A</v>
      </c>
      <c r="S3026" t="e">
        <v>#N/A</v>
      </c>
      <c r="T3026" s="3" t="e">
        <v>#N/A</v>
      </c>
      <c r="U3026" s="3" t="e">
        <v>#N/A</v>
      </c>
      <c r="V3026" t="e">
        <v>#N/A</v>
      </c>
      <c r="W3026" t="e">
        <v>#N/A</v>
      </c>
      <c r="X3026" t="e">
        <v>#N/A</v>
      </c>
      <c r="Y3026" s="3" t="e">
        <v>#N/A</v>
      </c>
      <c r="Z3026" s="8" t="e">
        <v>#N/A</v>
      </c>
      <c r="AA3026" s="30" t="e">
        <v>#N/A</v>
      </c>
      <c r="AB3026" t="e">
        <v>#N/A</v>
      </c>
      <c r="AC3026" t="e">
        <v>#N/A</v>
      </c>
      <c r="AD3026" t="e">
        <v>#N/A</v>
      </c>
      <c r="AE3026" t="e">
        <v>#N/A</v>
      </c>
      <c r="AF3026" t="e">
        <v>#N/A</v>
      </c>
    </row>
    <row r="3027" spans="1:32" x14ac:dyDescent="0.25">
      <c r="A3027" t="e">
        <v>#N/A</v>
      </c>
      <c r="B3027" s="33" t="e">
        <v>#N/A</v>
      </c>
      <c r="C3027" t="e">
        <v>#N/A</v>
      </c>
      <c r="D3027" t="e">
        <v>#N/A</v>
      </c>
      <c r="E3027" s="69" t="e">
        <v>#N/A</v>
      </c>
      <c r="F3027" s="3" t="e">
        <v>#N/A</v>
      </c>
      <c r="G3027" s="3" t="e">
        <v>#N/A</v>
      </c>
      <c r="H3027" s="3" t="e">
        <v>#N/A</v>
      </c>
      <c r="I3027" s="80" t="e">
        <v>#N/A</v>
      </c>
      <c r="J3027" s="80" t="e">
        <v>#N/A</v>
      </c>
      <c r="K3027" s="85" t="e">
        <v>#N/A</v>
      </c>
      <c r="L3027" s="9" t="e">
        <v>#N/A</v>
      </c>
      <c r="M3027" s="93" t="e">
        <v>#N/A</v>
      </c>
      <c r="N3027" s="8" t="e">
        <v>#N/A</v>
      </c>
      <c r="O3027" t="e">
        <v>#N/A</v>
      </c>
      <c r="P3027" t="e">
        <v>#N/A</v>
      </c>
      <c r="Q3027" t="e">
        <v>#N/A</v>
      </c>
      <c r="R3027" s="2" t="e">
        <v>#N/A</v>
      </c>
      <c r="S3027" t="e">
        <v>#N/A</v>
      </c>
      <c r="T3027" s="3" t="e">
        <v>#N/A</v>
      </c>
      <c r="U3027" s="3" t="e">
        <v>#N/A</v>
      </c>
      <c r="V3027" t="e">
        <v>#N/A</v>
      </c>
      <c r="W3027" t="e">
        <v>#N/A</v>
      </c>
      <c r="X3027" t="e">
        <v>#N/A</v>
      </c>
      <c r="Y3027" s="3" t="e">
        <v>#N/A</v>
      </c>
      <c r="Z3027" s="8" t="e">
        <v>#N/A</v>
      </c>
      <c r="AA3027" s="30" t="e">
        <v>#N/A</v>
      </c>
      <c r="AB3027" t="e">
        <v>#N/A</v>
      </c>
      <c r="AC3027" t="e">
        <v>#N/A</v>
      </c>
      <c r="AD3027" t="e">
        <v>#N/A</v>
      </c>
      <c r="AE3027" t="e">
        <v>#N/A</v>
      </c>
      <c r="AF3027" t="e">
        <v>#N/A</v>
      </c>
    </row>
    <row r="3028" spans="1:32" x14ac:dyDescent="0.25">
      <c r="A3028" t="e">
        <v>#N/A</v>
      </c>
      <c r="B3028" s="33" t="e">
        <v>#N/A</v>
      </c>
      <c r="C3028" t="e">
        <v>#N/A</v>
      </c>
      <c r="D3028" t="e">
        <v>#N/A</v>
      </c>
      <c r="E3028" s="69" t="e">
        <v>#N/A</v>
      </c>
      <c r="F3028" s="3" t="e">
        <v>#N/A</v>
      </c>
      <c r="G3028" s="3" t="e">
        <v>#N/A</v>
      </c>
      <c r="H3028" s="3" t="e">
        <v>#N/A</v>
      </c>
      <c r="I3028" s="80" t="e">
        <v>#N/A</v>
      </c>
      <c r="J3028" s="80" t="e">
        <v>#N/A</v>
      </c>
      <c r="K3028" s="85" t="e">
        <v>#N/A</v>
      </c>
      <c r="L3028" s="9" t="e">
        <v>#N/A</v>
      </c>
      <c r="M3028" s="93" t="e">
        <v>#N/A</v>
      </c>
      <c r="N3028" s="8" t="e">
        <v>#N/A</v>
      </c>
      <c r="O3028" t="e">
        <v>#N/A</v>
      </c>
      <c r="P3028" t="e">
        <v>#N/A</v>
      </c>
      <c r="Q3028" t="e">
        <v>#N/A</v>
      </c>
      <c r="R3028" s="2" t="e">
        <v>#N/A</v>
      </c>
      <c r="S3028" t="e">
        <v>#N/A</v>
      </c>
      <c r="T3028" s="3" t="e">
        <v>#N/A</v>
      </c>
      <c r="U3028" s="3" t="e">
        <v>#N/A</v>
      </c>
      <c r="V3028" t="e">
        <v>#N/A</v>
      </c>
      <c r="W3028" t="e">
        <v>#N/A</v>
      </c>
      <c r="X3028" t="e">
        <v>#N/A</v>
      </c>
      <c r="Y3028" s="3" t="e">
        <v>#N/A</v>
      </c>
      <c r="Z3028" s="8" t="e">
        <v>#N/A</v>
      </c>
      <c r="AA3028" s="30" t="e">
        <v>#N/A</v>
      </c>
      <c r="AB3028" t="e">
        <v>#N/A</v>
      </c>
      <c r="AC3028" t="e">
        <v>#N/A</v>
      </c>
      <c r="AD3028" t="e">
        <v>#N/A</v>
      </c>
      <c r="AE3028" t="e">
        <v>#N/A</v>
      </c>
      <c r="AF3028" t="e">
        <v>#N/A</v>
      </c>
    </row>
    <row r="3029" spans="1:32" x14ac:dyDescent="0.25">
      <c r="A3029" t="e">
        <v>#N/A</v>
      </c>
      <c r="B3029" s="33" t="e">
        <v>#N/A</v>
      </c>
      <c r="C3029" t="e">
        <v>#N/A</v>
      </c>
      <c r="D3029" t="e">
        <v>#N/A</v>
      </c>
      <c r="E3029" s="69" t="e">
        <v>#N/A</v>
      </c>
      <c r="F3029" s="3" t="e">
        <v>#N/A</v>
      </c>
      <c r="G3029" s="3" t="e">
        <v>#N/A</v>
      </c>
      <c r="H3029" s="3" t="e">
        <v>#N/A</v>
      </c>
      <c r="I3029" s="80" t="e">
        <v>#N/A</v>
      </c>
      <c r="J3029" s="80" t="e">
        <v>#N/A</v>
      </c>
      <c r="K3029" s="85" t="e">
        <v>#N/A</v>
      </c>
      <c r="L3029" s="9" t="e">
        <v>#N/A</v>
      </c>
      <c r="M3029" s="93" t="e">
        <v>#N/A</v>
      </c>
      <c r="N3029" s="8" t="e">
        <v>#N/A</v>
      </c>
      <c r="O3029" t="e">
        <v>#N/A</v>
      </c>
      <c r="P3029" t="e">
        <v>#N/A</v>
      </c>
      <c r="Q3029" t="e">
        <v>#N/A</v>
      </c>
      <c r="R3029" s="2" t="e">
        <v>#N/A</v>
      </c>
      <c r="S3029" t="e">
        <v>#N/A</v>
      </c>
      <c r="T3029" s="3" t="e">
        <v>#N/A</v>
      </c>
      <c r="U3029" s="3" t="e">
        <v>#N/A</v>
      </c>
      <c r="V3029" t="e">
        <v>#N/A</v>
      </c>
      <c r="W3029" t="e">
        <v>#N/A</v>
      </c>
      <c r="X3029" t="e">
        <v>#N/A</v>
      </c>
      <c r="Y3029" s="3" t="e">
        <v>#N/A</v>
      </c>
      <c r="Z3029" s="8" t="e">
        <v>#N/A</v>
      </c>
      <c r="AA3029" s="30" t="e">
        <v>#N/A</v>
      </c>
      <c r="AB3029" t="e">
        <v>#N/A</v>
      </c>
      <c r="AC3029" t="e">
        <v>#N/A</v>
      </c>
      <c r="AD3029" t="e">
        <v>#N/A</v>
      </c>
      <c r="AE3029" t="e">
        <v>#N/A</v>
      </c>
      <c r="AF3029" t="e">
        <v>#N/A</v>
      </c>
    </row>
    <row r="3030" spans="1:32" x14ac:dyDescent="0.25">
      <c r="A3030" t="e">
        <v>#N/A</v>
      </c>
      <c r="B3030" s="33" t="e">
        <v>#N/A</v>
      </c>
      <c r="C3030" t="e">
        <v>#N/A</v>
      </c>
      <c r="D3030" t="e">
        <v>#N/A</v>
      </c>
      <c r="E3030" s="69" t="e">
        <v>#N/A</v>
      </c>
      <c r="F3030" s="3" t="e">
        <v>#N/A</v>
      </c>
      <c r="G3030" s="3" t="e">
        <v>#N/A</v>
      </c>
      <c r="H3030" s="3" t="e">
        <v>#N/A</v>
      </c>
      <c r="I3030" s="80" t="e">
        <v>#N/A</v>
      </c>
      <c r="J3030" s="80" t="e">
        <v>#N/A</v>
      </c>
      <c r="K3030" s="85" t="e">
        <v>#N/A</v>
      </c>
      <c r="L3030" s="9" t="e">
        <v>#N/A</v>
      </c>
      <c r="M3030" s="93" t="e">
        <v>#N/A</v>
      </c>
      <c r="N3030" s="8" t="e">
        <v>#N/A</v>
      </c>
      <c r="O3030" t="e">
        <v>#N/A</v>
      </c>
      <c r="P3030" t="e">
        <v>#N/A</v>
      </c>
      <c r="Q3030" t="e">
        <v>#N/A</v>
      </c>
      <c r="R3030" s="2" t="e">
        <v>#N/A</v>
      </c>
      <c r="S3030" t="e">
        <v>#N/A</v>
      </c>
      <c r="T3030" s="3" t="e">
        <v>#N/A</v>
      </c>
      <c r="U3030" s="3" t="e">
        <v>#N/A</v>
      </c>
      <c r="V3030" t="e">
        <v>#N/A</v>
      </c>
      <c r="W3030" t="e">
        <v>#N/A</v>
      </c>
      <c r="X3030" t="e">
        <v>#N/A</v>
      </c>
      <c r="Y3030" s="3" t="e">
        <v>#N/A</v>
      </c>
      <c r="Z3030" s="8" t="e">
        <v>#N/A</v>
      </c>
      <c r="AA3030" s="30" t="e">
        <v>#N/A</v>
      </c>
      <c r="AB3030" t="e">
        <v>#N/A</v>
      </c>
      <c r="AC3030" t="e">
        <v>#N/A</v>
      </c>
      <c r="AD3030" t="e">
        <v>#N/A</v>
      </c>
      <c r="AE3030" t="e">
        <v>#N/A</v>
      </c>
      <c r="AF3030" t="e">
        <v>#N/A</v>
      </c>
    </row>
    <row r="3031" spans="1:32" x14ac:dyDescent="0.25">
      <c r="A3031" t="e">
        <v>#N/A</v>
      </c>
      <c r="B3031" s="33" t="e">
        <v>#N/A</v>
      </c>
      <c r="C3031" t="e">
        <v>#N/A</v>
      </c>
      <c r="D3031" t="e">
        <v>#N/A</v>
      </c>
      <c r="E3031" s="69" t="e">
        <v>#N/A</v>
      </c>
      <c r="F3031" s="3" t="e">
        <v>#N/A</v>
      </c>
      <c r="G3031" s="3" t="e">
        <v>#N/A</v>
      </c>
      <c r="H3031" s="3" t="e">
        <v>#N/A</v>
      </c>
      <c r="I3031" s="80" t="e">
        <v>#N/A</v>
      </c>
      <c r="J3031" s="80" t="e">
        <v>#N/A</v>
      </c>
      <c r="K3031" s="85" t="e">
        <v>#N/A</v>
      </c>
      <c r="L3031" s="9" t="e">
        <v>#N/A</v>
      </c>
      <c r="M3031" s="93" t="e">
        <v>#N/A</v>
      </c>
      <c r="N3031" s="8" t="e">
        <v>#N/A</v>
      </c>
      <c r="O3031" t="e">
        <v>#N/A</v>
      </c>
      <c r="P3031" t="e">
        <v>#N/A</v>
      </c>
      <c r="Q3031" t="e">
        <v>#N/A</v>
      </c>
      <c r="R3031" s="2" t="e">
        <v>#N/A</v>
      </c>
      <c r="S3031" t="e">
        <v>#N/A</v>
      </c>
      <c r="T3031" s="3" t="e">
        <v>#N/A</v>
      </c>
      <c r="U3031" s="3" t="e">
        <v>#N/A</v>
      </c>
      <c r="V3031" t="e">
        <v>#N/A</v>
      </c>
      <c r="W3031" t="e">
        <v>#N/A</v>
      </c>
      <c r="X3031" t="e">
        <v>#N/A</v>
      </c>
      <c r="Y3031" s="3" t="e">
        <v>#N/A</v>
      </c>
      <c r="Z3031" s="8" t="e">
        <v>#N/A</v>
      </c>
      <c r="AA3031" s="30" t="e">
        <v>#N/A</v>
      </c>
      <c r="AB3031" t="e">
        <v>#N/A</v>
      </c>
      <c r="AC3031" t="e">
        <v>#N/A</v>
      </c>
      <c r="AD3031" t="e">
        <v>#N/A</v>
      </c>
      <c r="AE3031" t="e">
        <v>#N/A</v>
      </c>
      <c r="AF3031" t="e">
        <v>#N/A</v>
      </c>
    </row>
    <row r="3032" spans="1:32" x14ac:dyDescent="0.25">
      <c r="A3032" t="e">
        <v>#N/A</v>
      </c>
      <c r="B3032" s="33" t="e">
        <v>#N/A</v>
      </c>
      <c r="C3032" t="e">
        <v>#N/A</v>
      </c>
      <c r="D3032" t="e">
        <v>#N/A</v>
      </c>
      <c r="E3032" s="69" t="e">
        <v>#N/A</v>
      </c>
      <c r="F3032" s="3" t="e">
        <v>#N/A</v>
      </c>
      <c r="G3032" s="3" t="e">
        <v>#N/A</v>
      </c>
      <c r="H3032" s="3" t="e">
        <v>#N/A</v>
      </c>
      <c r="I3032" s="80" t="e">
        <v>#N/A</v>
      </c>
      <c r="J3032" s="80" t="e">
        <v>#N/A</v>
      </c>
      <c r="K3032" s="85" t="e">
        <v>#N/A</v>
      </c>
      <c r="L3032" s="9" t="e">
        <v>#N/A</v>
      </c>
      <c r="M3032" s="93" t="e">
        <v>#N/A</v>
      </c>
      <c r="N3032" s="8" t="e">
        <v>#N/A</v>
      </c>
      <c r="O3032" t="e">
        <v>#N/A</v>
      </c>
      <c r="P3032" t="e">
        <v>#N/A</v>
      </c>
      <c r="Q3032" t="e">
        <v>#N/A</v>
      </c>
      <c r="R3032" s="2" t="e">
        <v>#N/A</v>
      </c>
      <c r="S3032" t="e">
        <v>#N/A</v>
      </c>
      <c r="T3032" s="3" t="e">
        <v>#N/A</v>
      </c>
      <c r="U3032" s="3" t="e">
        <v>#N/A</v>
      </c>
      <c r="V3032" t="e">
        <v>#N/A</v>
      </c>
      <c r="W3032" t="e">
        <v>#N/A</v>
      </c>
      <c r="X3032" t="e">
        <v>#N/A</v>
      </c>
      <c r="Y3032" s="3" t="e">
        <v>#N/A</v>
      </c>
      <c r="Z3032" s="8" t="e">
        <v>#N/A</v>
      </c>
      <c r="AA3032" s="30" t="e">
        <v>#N/A</v>
      </c>
      <c r="AB3032" t="e">
        <v>#N/A</v>
      </c>
      <c r="AC3032" t="e">
        <v>#N/A</v>
      </c>
      <c r="AD3032" t="e">
        <v>#N/A</v>
      </c>
      <c r="AE3032" t="e">
        <v>#N/A</v>
      </c>
      <c r="AF3032" t="e">
        <v>#N/A</v>
      </c>
    </row>
    <row r="3033" spans="1:32" x14ac:dyDescent="0.25">
      <c r="A3033" t="e">
        <v>#N/A</v>
      </c>
      <c r="B3033" s="33" t="e">
        <v>#N/A</v>
      </c>
      <c r="C3033" t="e">
        <v>#N/A</v>
      </c>
      <c r="D3033" t="e">
        <v>#N/A</v>
      </c>
      <c r="E3033" s="69" t="e">
        <v>#N/A</v>
      </c>
      <c r="F3033" s="3" t="e">
        <v>#N/A</v>
      </c>
      <c r="G3033" s="3" t="e">
        <v>#N/A</v>
      </c>
      <c r="H3033" s="3" t="e">
        <v>#N/A</v>
      </c>
      <c r="I3033" s="80" t="e">
        <v>#N/A</v>
      </c>
      <c r="J3033" s="80" t="e">
        <v>#N/A</v>
      </c>
      <c r="K3033" s="85" t="e">
        <v>#N/A</v>
      </c>
      <c r="L3033" s="9" t="e">
        <v>#N/A</v>
      </c>
      <c r="M3033" s="93" t="e">
        <v>#N/A</v>
      </c>
      <c r="N3033" s="8" t="e">
        <v>#N/A</v>
      </c>
      <c r="O3033" t="e">
        <v>#N/A</v>
      </c>
      <c r="P3033" t="e">
        <v>#N/A</v>
      </c>
      <c r="Q3033" t="e">
        <v>#N/A</v>
      </c>
      <c r="R3033" s="2" t="e">
        <v>#N/A</v>
      </c>
      <c r="S3033" t="e">
        <v>#N/A</v>
      </c>
      <c r="T3033" s="3" t="e">
        <v>#N/A</v>
      </c>
      <c r="U3033" s="3" t="e">
        <v>#N/A</v>
      </c>
      <c r="V3033" t="e">
        <v>#N/A</v>
      </c>
      <c r="W3033" t="e">
        <v>#N/A</v>
      </c>
      <c r="X3033" t="e">
        <v>#N/A</v>
      </c>
      <c r="Y3033" s="3" t="e">
        <v>#N/A</v>
      </c>
      <c r="Z3033" s="8" t="e">
        <v>#N/A</v>
      </c>
      <c r="AA3033" s="30" t="e">
        <v>#N/A</v>
      </c>
      <c r="AB3033" t="e">
        <v>#N/A</v>
      </c>
      <c r="AC3033" t="e">
        <v>#N/A</v>
      </c>
      <c r="AD3033" t="e">
        <v>#N/A</v>
      </c>
      <c r="AE3033" t="e">
        <v>#N/A</v>
      </c>
      <c r="AF3033" t="e">
        <v>#N/A</v>
      </c>
    </row>
    <row r="3034" spans="1:32" x14ac:dyDescent="0.25">
      <c r="A3034" t="e">
        <v>#N/A</v>
      </c>
      <c r="B3034" s="33" t="e">
        <v>#N/A</v>
      </c>
      <c r="C3034" t="e">
        <v>#N/A</v>
      </c>
      <c r="D3034" t="e">
        <v>#N/A</v>
      </c>
      <c r="E3034" s="69" t="e">
        <v>#N/A</v>
      </c>
      <c r="F3034" s="3" t="e">
        <v>#N/A</v>
      </c>
      <c r="G3034" s="3" t="e">
        <v>#N/A</v>
      </c>
      <c r="H3034" s="3" t="e">
        <v>#N/A</v>
      </c>
      <c r="I3034" s="80" t="e">
        <v>#N/A</v>
      </c>
      <c r="J3034" s="80" t="e">
        <v>#N/A</v>
      </c>
      <c r="K3034" s="85" t="e">
        <v>#N/A</v>
      </c>
      <c r="L3034" s="9" t="e">
        <v>#N/A</v>
      </c>
      <c r="M3034" s="93" t="e">
        <v>#N/A</v>
      </c>
      <c r="N3034" s="8" t="e">
        <v>#N/A</v>
      </c>
      <c r="O3034" t="e">
        <v>#N/A</v>
      </c>
      <c r="P3034" t="e">
        <v>#N/A</v>
      </c>
      <c r="Q3034" t="e">
        <v>#N/A</v>
      </c>
      <c r="R3034" s="2" t="e">
        <v>#N/A</v>
      </c>
      <c r="S3034" t="e">
        <v>#N/A</v>
      </c>
      <c r="T3034" s="3" t="e">
        <v>#N/A</v>
      </c>
      <c r="U3034" s="3" t="e">
        <v>#N/A</v>
      </c>
      <c r="V3034" t="e">
        <v>#N/A</v>
      </c>
      <c r="W3034" t="e">
        <v>#N/A</v>
      </c>
      <c r="X3034" t="e">
        <v>#N/A</v>
      </c>
      <c r="Y3034" s="3" t="e">
        <v>#N/A</v>
      </c>
      <c r="Z3034" s="8" t="e">
        <v>#N/A</v>
      </c>
      <c r="AA3034" s="30" t="e">
        <v>#N/A</v>
      </c>
      <c r="AB3034" t="e">
        <v>#N/A</v>
      </c>
      <c r="AC3034" t="e">
        <v>#N/A</v>
      </c>
      <c r="AD3034" t="e">
        <v>#N/A</v>
      </c>
      <c r="AE3034" t="e">
        <v>#N/A</v>
      </c>
      <c r="AF3034" t="e">
        <v>#N/A</v>
      </c>
    </row>
    <row r="3035" spans="1:32" x14ac:dyDescent="0.25">
      <c r="A3035" t="e">
        <v>#N/A</v>
      </c>
      <c r="B3035" s="33" t="e">
        <v>#N/A</v>
      </c>
      <c r="C3035" t="e">
        <v>#N/A</v>
      </c>
      <c r="D3035" t="e">
        <v>#N/A</v>
      </c>
      <c r="E3035" s="69" t="e">
        <v>#N/A</v>
      </c>
      <c r="F3035" s="3" t="e">
        <v>#N/A</v>
      </c>
      <c r="G3035" s="3" t="e">
        <v>#N/A</v>
      </c>
      <c r="H3035" s="3" t="e">
        <v>#N/A</v>
      </c>
      <c r="I3035" s="80" t="e">
        <v>#N/A</v>
      </c>
      <c r="J3035" s="80" t="e">
        <v>#N/A</v>
      </c>
      <c r="K3035" s="85" t="e">
        <v>#N/A</v>
      </c>
      <c r="L3035" s="9" t="e">
        <v>#N/A</v>
      </c>
      <c r="M3035" s="93" t="e">
        <v>#N/A</v>
      </c>
      <c r="N3035" s="8" t="e">
        <v>#N/A</v>
      </c>
      <c r="O3035" t="e">
        <v>#N/A</v>
      </c>
      <c r="P3035" t="e">
        <v>#N/A</v>
      </c>
      <c r="Q3035" t="e">
        <v>#N/A</v>
      </c>
      <c r="R3035" s="2" t="e">
        <v>#N/A</v>
      </c>
      <c r="S3035" t="e">
        <v>#N/A</v>
      </c>
      <c r="T3035" s="3" t="e">
        <v>#N/A</v>
      </c>
      <c r="U3035" s="3" t="e">
        <v>#N/A</v>
      </c>
      <c r="V3035" t="e">
        <v>#N/A</v>
      </c>
      <c r="W3035" t="e">
        <v>#N/A</v>
      </c>
      <c r="X3035" t="e">
        <v>#N/A</v>
      </c>
      <c r="Y3035" s="3" t="e">
        <v>#N/A</v>
      </c>
      <c r="Z3035" s="8" t="e">
        <v>#N/A</v>
      </c>
      <c r="AA3035" s="30" t="e">
        <v>#N/A</v>
      </c>
      <c r="AB3035" t="e">
        <v>#N/A</v>
      </c>
      <c r="AC3035" t="e">
        <v>#N/A</v>
      </c>
      <c r="AD3035" t="e">
        <v>#N/A</v>
      </c>
      <c r="AE3035" t="e">
        <v>#N/A</v>
      </c>
      <c r="AF3035" t="e">
        <v>#N/A</v>
      </c>
    </row>
    <row r="3036" spans="1:32" x14ac:dyDescent="0.25">
      <c r="A3036" t="e">
        <v>#N/A</v>
      </c>
      <c r="B3036" s="33" t="e">
        <v>#N/A</v>
      </c>
      <c r="C3036" t="e">
        <v>#N/A</v>
      </c>
      <c r="D3036" t="e">
        <v>#N/A</v>
      </c>
      <c r="E3036" s="69" t="e">
        <v>#N/A</v>
      </c>
      <c r="F3036" s="3" t="e">
        <v>#N/A</v>
      </c>
      <c r="G3036" s="3" t="e">
        <v>#N/A</v>
      </c>
      <c r="H3036" s="3" t="e">
        <v>#N/A</v>
      </c>
      <c r="I3036" s="80" t="e">
        <v>#N/A</v>
      </c>
      <c r="J3036" s="80" t="e">
        <v>#N/A</v>
      </c>
      <c r="K3036" s="85" t="e">
        <v>#N/A</v>
      </c>
      <c r="L3036" s="9" t="e">
        <v>#N/A</v>
      </c>
      <c r="M3036" s="93" t="e">
        <v>#N/A</v>
      </c>
      <c r="N3036" s="8" t="e">
        <v>#N/A</v>
      </c>
      <c r="O3036" t="e">
        <v>#N/A</v>
      </c>
      <c r="P3036" t="e">
        <v>#N/A</v>
      </c>
      <c r="Q3036" t="e">
        <v>#N/A</v>
      </c>
      <c r="R3036" s="2" t="e">
        <v>#N/A</v>
      </c>
      <c r="S3036" t="e">
        <v>#N/A</v>
      </c>
      <c r="T3036" s="3" t="e">
        <v>#N/A</v>
      </c>
      <c r="U3036" s="3" t="e">
        <v>#N/A</v>
      </c>
      <c r="V3036" t="e">
        <v>#N/A</v>
      </c>
      <c r="W3036" t="e">
        <v>#N/A</v>
      </c>
      <c r="X3036" t="e">
        <v>#N/A</v>
      </c>
      <c r="Y3036" s="3" t="e">
        <v>#N/A</v>
      </c>
      <c r="Z3036" s="8" t="e">
        <v>#N/A</v>
      </c>
      <c r="AA3036" s="30" t="e">
        <v>#N/A</v>
      </c>
      <c r="AB3036" t="e">
        <v>#N/A</v>
      </c>
      <c r="AC3036" t="e">
        <v>#N/A</v>
      </c>
      <c r="AD3036" t="e">
        <v>#N/A</v>
      </c>
      <c r="AE3036" t="e">
        <v>#N/A</v>
      </c>
      <c r="AF3036" t="e">
        <v>#N/A</v>
      </c>
    </row>
    <row r="3037" spans="1:32" x14ac:dyDescent="0.25">
      <c r="A3037" t="e">
        <v>#N/A</v>
      </c>
      <c r="B3037" s="33" t="e">
        <v>#N/A</v>
      </c>
      <c r="C3037" t="e">
        <v>#N/A</v>
      </c>
      <c r="D3037" t="e">
        <v>#N/A</v>
      </c>
      <c r="E3037" s="69" t="e">
        <v>#N/A</v>
      </c>
      <c r="F3037" s="3" t="e">
        <v>#N/A</v>
      </c>
      <c r="G3037" s="3" t="e">
        <v>#N/A</v>
      </c>
      <c r="H3037" s="3" t="e">
        <v>#N/A</v>
      </c>
      <c r="I3037" s="80" t="e">
        <v>#N/A</v>
      </c>
      <c r="J3037" s="80" t="e">
        <v>#N/A</v>
      </c>
      <c r="K3037" s="85" t="e">
        <v>#N/A</v>
      </c>
      <c r="L3037" s="9" t="e">
        <v>#N/A</v>
      </c>
      <c r="M3037" s="93" t="e">
        <v>#N/A</v>
      </c>
      <c r="N3037" s="8" t="e">
        <v>#N/A</v>
      </c>
      <c r="O3037" t="e">
        <v>#N/A</v>
      </c>
      <c r="P3037" t="e">
        <v>#N/A</v>
      </c>
      <c r="Q3037" t="e">
        <v>#N/A</v>
      </c>
      <c r="R3037" s="2" t="e">
        <v>#N/A</v>
      </c>
      <c r="S3037" t="e">
        <v>#N/A</v>
      </c>
      <c r="T3037" s="3" t="e">
        <v>#N/A</v>
      </c>
      <c r="U3037" s="3" t="e">
        <v>#N/A</v>
      </c>
      <c r="V3037" t="e">
        <v>#N/A</v>
      </c>
      <c r="W3037" t="e">
        <v>#N/A</v>
      </c>
      <c r="X3037" t="e">
        <v>#N/A</v>
      </c>
      <c r="Y3037" s="3" t="e">
        <v>#N/A</v>
      </c>
      <c r="Z3037" s="8" t="e">
        <v>#N/A</v>
      </c>
      <c r="AA3037" s="30" t="e">
        <v>#N/A</v>
      </c>
      <c r="AB3037" t="e">
        <v>#N/A</v>
      </c>
      <c r="AC3037" t="e">
        <v>#N/A</v>
      </c>
      <c r="AD3037" t="e">
        <v>#N/A</v>
      </c>
      <c r="AE3037" t="e">
        <v>#N/A</v>
      </c>
      <c r="AF3037" t="e">
        <v>#N/A</v>
      </c>
    </row>
    <row r="3038" spans="1:32" x14ac:dyDescent="0.25">
      <c r="A3038" t="e">
        <v>#N/A</v>
      </c>
      <c r="B3038" s="33" t="e">
        <v>#N/A</v>
      </c>
      <c r="C3038" t="e">
        <v>#N/A</v>
      </c>
      <c r="D3038" t="e">
        <v>#N/A</v>
      </c>
      <c r="E3038" s="69" t="e">
        <v>#N/A</v>
      </c>
      <c r="F3038" s="3" t="e">
        <v>#N/A</v>
      </c>
      <c r="G3038" s="3" t="e">
        <v>#N/A</v>
      </c>
      <c r="H3038" s="3" t="e">
        <v>#N/A</v>
      </c>
      <c r="I3038" s="80" t="e">
        <v>#N/A</v>
      </c>
      <c r="J3038" s="80" t="e">
        <v>#N/A</v>
      </c>
      <c r="K3038" s="85" t="e">
        <v>#N/A</v>
      </c>
      <c r="L3038" s="9" t="e">
        <v>#N/A</v>
      </c>
      <c r="M3038" s="93" t="e">
        <v>#N/A</v>
      </c>
      <c r="N3038" s="8" t="e">
        <v>#N/A</v>
      </c>
      <c r="O3038" t="e">
        <v>#N/A</v>
      </c>
      <c r="P3038" t="e">
        <v>#N/A</v>
      </c>
      <c r="Q3038" t="e">
        <v>#N/A</v>
      </c>
      <c r="R3038" s="2" t="e">
        <v>#N/A</v>
      </c>
      <c r="S3038" t="e">
        <v>#N/A</v>
      </c>
      <c r="T3038" s="3" t="e">
        <v>#N/A</v>
      </c>
      <c r="U3038" s="3" t="e">
        <v>#N/A</v>
      </c>
      <c r="V3038" t="e">
        <v>#N/A</v>
      </c>
      <c r="W3038" t="e">
        <v>#N/A</v>
      </c>
      <c r="X3038" t="e">
        <v>#N/A</v>
      </c>
      <c r="Y3038" s="3" t="e">
        <v>#N/A</v>
      </c>
      <c r="Z3038" s="8" t="e">
        <v>#N/A</v>
      </c>
      <c r="AA3038" s="30" t="e">
        <v>#N/A</v>
      </c>
      <c r="AB3038" t="e">
        <v>#N/A</v>
      </c>
      <c r="AC3038" t="e">
        <v>#N/A</v>
      </c>
      <c r="AD3038" t="e">
        <v>#N/A</v>
      </c>
      <c r="AE3038" t="e">
        <v>#N/A</v>
      </c>
      <c r="AF3038" t="e">
        <v>#N/A</v>
      </c>
    </row>
    <row r="3039" spans="1:32" x14ac:dyDescent="0.25">
      <c r="A3039" t="e">
        <v>#N/A</v>
      </c>
      <c r="B3039" s="33" t="e">
        <v>#N/A</v>
      </c>
      <c r="C3039" t="e">
        <v>#N/A</v>
      </c>
      <c r="D3039" t="e">
        <v>#N/A</v>
      </c>
      <c r="E3039" s="69" t="e">
        <v>#N/A</v>
      </c>
      <c r="F3039" s="3" t="e">
        <v>#N/A</v>
      </c>
      <c r="G3039" s="3" t="e">
        <v>#N/A</v>
      </c>
      <c r="H3039" s="3" t="e">
        <v>#N/A</v>
      </c>
      <c r="I3039" s="80" t="e">
        <v>#N/A</v>
      </c>
      <c r="J3039" s="80" t="e">
        <v>#N/A</v>
      </c>
      <c r="K3039" s="85" t="e">
        <v>#N/A</v>
      </c>
      <c r="L3039" s="9" t="e">
        <v>#N/A</v>
      </c>
      <c r="M3039" s="93" t="e">
        <v>#N/A</v>
      </c>
      <c r="N3039" s="8" t="e">
        <v>#N/A</v>
      </c>
      <c r="O3039" t="e">
        <v>#N/A</v>
      </c>
      <c r="P3039" t="e">
        <v>#N/A</v>
      </c>
      <c r="Q3039" t="e">
        <v>#N/A</v>
      </c>
      <c r="R3039" s="2" t="e">
        <v>#N/A</v>
      </c>
      <c r="S3039" t="e">
        <v>#N/A</v>
      </c>
      <c r="T3039" s="3" t="e">
        <v>#N/A</v>
      </c>
      <c r="U3039" s="3" t="e">
        <v>#N/A</v>
      </c>
      <c r="V3039" t="e">
        <v>#N/A</v>
      </c>
      <c r="W3039" t="e">
        <v>#N/A</v>
      </c>
      <c r="X3039" t="e">
        <v>#N/A</v>
      </c>
      <c r="Y3039" s="3" t="e">
        <v>#N/A</v>
      </c>
      <c r="Z3039" s="8" t="e">
        <v>#N/A</v>
      </c>
      <c r="AA3039" s="30" t="e">
        <v>#N/A</v>
      </c>
      <c r="AB3039" t="e">
        <v>#N/A</v>
      </c>
      <c r="AC3039" t="e">
        <v>#N/A</v>
      </c>
      <c r="AD3039" t="e">
        <v>#N/A</v>
      </c>
      <c r="AE3039" t="e">
        <v>#N/A</v>
      </c>
      <c r="AF3039" t="e">
        <v>#N/A</v>
      </c>
    </row>
    <row r="3040" spans="1:32" x14ac:dyDescent="0.25">
      <c r="A3040" t="e">
        <v>#N/A</v>
      </c>
      <c r="B3040" s="33" t="e">
        <v>#N/A</v>
      </c>
      <c r="C3040" t="e">
        <v>#N/A</v>
      </c>
      <c r="D3040" t="e">
        <v>#N/A</v>
      </c>
      <c r="E3040" s="69" t="e">
        <v>#N/A</v>
      </c>
      <c r="F3040" s="3" t="e">
        <v>#N/A</v>
      </c>
      <c r="G3040" s="3" t="e">
        <v>#N/A</v>
      </c>
      <c r="H3040" s="3" t="e">
        <v>#N/A</v>
      </c>
      <c r="I3040" s="80" t="e">
        <v>#N/A</v>
      </c>
      <c r="J3040" s="80" t="e">
        <v>#N/A</v>
      </c>
      <c r="K3040" s="85" t="e">
        <v>#N/A</v>
      </c>
      <c r="L3040" s="9" t="e">
        <v>#N/A</v>
      </c>
      <c r="M3040" s="93" t="e">
        <v>#N/A</v>
      </c>
      <c r="N3040" s="8" t="e">
        <v>#N/A</v>
      </c>
      <c r="O3040" t="e">
        <v>#N/A</v>
      </c>
      <c r="P3040" t="e">
        <v>#N/A</v>
      </c>
      <c r="Q3040" t="e">
        <v>#N/A</v>
      </c>
      <c r="R3040" s="2" t="e">
        <v>#N/A</v>
      </c>
      <c r="S3040" t="e">
        <v>#N/A</v>
      </c>
      <c r="T3040" s="3" t="e">
        <v>#N/A</v>
      </c>
      <c r="U3040" s="3" t="e">
        <v>#N/A</v>
      </c>
      <c r="V3040" t="e">
        <v>#N/A</v>
      </c>
      <c r="W3040" t="e">
        <v>#N/A</v>
      </c>
      <c r="X3040" t="e">
        <v>#N/A</v>
      </c>
      <c r="Y3040" s="3" t="e">
        <v>#N/A</v>
      </c>
      <c r="Z3040" s="8" t="e">
        <v>#N/A</v>
      </c>
      <c r="AA3040" s="30" t="e">
        <v>#N/A</v>
      </c>
      <c r="AB3040" t="e">
        <v>#N/A</v>
      </c>
      <c r="AC3040" t="e">
        <v>#N/A</v>
      </c>
      <c r="AD3040" t="e">
        <v>#N/A</v>
      </c>
      <c r="AE3040" t="e">
        <v>#N/A</v>
      </c>
      <c r="AF3040" t="e">
        <v>#N/A</v>
      </c>
    </row>
    <row r="3041" spans="1:32" x14ac:dyDescent="0.25">
      <c r="A3041" t="e">
        <v>#N/A</v>
      </c>
      <c r="B3041" s="33" t="e">
        <v>#N/A</v>
      </c>
      <c r="C3041" t="e">
        <v>#N/A</v>
      </c>
      <c r="D3041" t="e">
        <v>#N/A</v>
      </c>
      <c r="E3041" s="69" t="e">
        <v>#N/A</v>
      </c>
      <c r="F3041" s="3" t="e">
        <v>#N/A</v>
      </c>
      <c r="G3041" s="3" t="e">
        <v>#N/A</v>
      </c>
      <c r="H3041" s="3" t="e">
        <v>#N/A</v>
      </c>
      <c r="I3041" s="80" t="e">
        <v>#N/A</v>
      </c>
      <c r="J3041" s="80" t="e">
        <v>#N/A</v>
      </c>
      <c r="K3041" s="85" t="e">
        <v>#N/A</v>
      </c>
      <c r="L3041" s="9" t="e">
        <v>#N/A</v>
      </c>
      <c r="M3041" s="93" t="e">
        <v>#N/A</v>
      </c>
      <c r="N3041" s="8" t="e">
        <v>#N/A</v>
      </c>
      <c r="O3041" t="e">
        <v>#N/A</v>
      </c>
      <c r="P3041" t="e">
        <v>#N/A</v>
      </c>
      <c r="Q3041" t="e">
        <v>#N/A</v>
      </c>
      <c r="R3041" s="2" t="e">
        <v>#N/A</v>
      </c>
      <c r="S3041" t="e">
        <v>#N/A</v>
      </c>
      <c r="T3041" s="3" t="e">
        <v>#N/A</v>
      </c>
      <c r="U3041" s="3" t="e">
        <v>#N/A</v>
      </c>
      <c r="V3041" t="e">
        <v>#N/A</v>
      </c>
      <c r="W3041" t="e">
        <v>#N/A</v>
      </c>
      <c r="X3041" t="e">
        <v>#N/A</v>
      </c>
      <c r="Y3041" s="3" t="e">
        <v>#N/A</v>
      </c>
      <c r="Z3041" s="8" t="e">
        <v>#N/A</v>
      </c>
      <c r="AA3041" s="30" t="e">
        <v>#N/A</v>
      </c>
      <c r="AB3041" t="e">
        <v>#N/A</v>
      </c>
      <c r="AC3041" t="e">
        <v>#N/A</v>
      </c>
      <c r="AD3041" t="e">
        <v>#N/A</v>
      </c>
      <c r="AE3041" t="e">
        <v>#N/A</v>
      </c>
      <c r="AF3041" t="e">
        <v>#N/A</v>
      </c>
    </row>
    <row r="3042" spans="1:32" x14ac:dyDescent="0.25">
      <c r="A3042" t="e">
        <v>#N/A</v>
      </c>
      <c r="B3042" s="33" t="e">
        <v>#N/A</v>
      </c>
      <c r="C3042" t="e">
        <v>#N/A</v>
      </c>
      <c r="D3042" t="e">
        <v>#N/A</v>
      </c>
      <c r="E3042" s="69" t="e">
        <v>#N/A</v>
      </c>
      <c r="F3042" s="3" t="e">
        <v>#N/A</v>
      </c>
      <c r="G3042" s="3" t="e">
        <v>#N/A</v>
      </c>
      <c r="H3042" s="3" t="e">
        <v>#N/A</v>
      </c>
      <c r="I3042" s="80" t="e">
        <v>#N/A</v>
      </c>
      <c r="J3042" s="80" t="e">
        <v>#N/A</v>
      </c>
      <c r="K3042" s="85" t="e">
        <v>#N/A</v>
      </c>
      <c r="L3042" s="9" t="e">
        <v>#N/A</v>
      </c>
      <c r="M3042" s="93" t="e">
        <v>#N/A</v>
      </c>
      <c r="N3042" s="8" t="e">
        <v>#N/A</v>
      </c>
      <c r="O3042" t="e">
        <v>#N/A</v>
      </c>
      <c r="P3042" t="e">
        <v>#N/A</v>
      </c>
      <c r="Q3042" t="e">
        <v>#N/A</v>
      </c>
      <c r="R3042" s="2" t="e">
        <v>#N/A</v>
      </c>
      <c r="S3042" t="e">
        <v>#N/A</v>
      </c>
      <c r="T3042" s="3" t="e">
        <v>#N/A</v>
      </c>
      <c r="U3042" s="3" t="e">
        <v>#N/A</v>
      </c>
      <c r="V3042" t="e">
        <v>#N/A</v>
      </c>
      <c r="W3042" t="e">
        <v>#N/A</v>
      </c>
      <c r="X3042" t="e">
        <v>#N/A</v>
      </c>
      <c r="Y3042" s="3" t="e">
        <v>#N/A</v>
      </c>
      <c r="Z3042" s="8" t="e">
        <v>#N/A</v>
      </c>
      <c r="AA3042" s="30" t="e">
        <v>#N/A</v>
      </c>
      <c r="AB3042" t="e">
        <v>#N/A</v>
      </c>
      <c r="AC3042" t="e">
        <v>#N/A</v>
      </c>
      <c r="AD3042" t="e">
        <v>#N/A</v>
      </c>
      <c r="AE3042" t="e">
        <v>#N/A</v>
      </c>
      <c r="AF3042" t="e">
        <v>#N/A</v>
      </c>
    </row>
    <row r="3043" spans="1:32" x14ac:dyDescent="0.25">
      <c r="A3043" t="e">
        <v>#N/A</v>
      </c>
      <c r="B3043" s="33" t="e">
        <v>#N/A</v>
      </c>
      <c r="C3043" t="e">
        <v>#N/A</v>
      </c>
      <c r="D3043" t="e">
        <v>#N/A</v>
      </c>
      <c r="E3043" s="69" t="e">
        <v>#N/A</v>
      </c>
      <c r="F3043" s="3" t="e">
        <v>#N/A</v>
      </c>
      <c r="G3043" s="3" t="e">
        <v>#N/A</v>
      </c>
      <c r="H3043" s="3" t="e">
        <v>#N/A</v>
      </c>
      <c r="I3043" s="80" t="e">
        <v>#N/A</v>
      </c>
      <c r="J3043" s="80" t="e">
        <v>#N/A</v>
      </c>
      <c r="K3043" s="85" t="e">
        <v>#N/A</v>
      </c>
      <c r="L3043" s="9" t="e">
        <v>#N/A</v>
      </c>
      <c r="M3043" s="93" t="e">
        <v>#N/A</v>
      </c>
      <c r="N3043" s="8" t="e">
        <v>#N/A</v>
      </c>
      <c r="O3043" t="e">
        <v>#N/A</v>
      </c>
      <c r="P3043" t="e">
        <v>#N/A</v>
      </c>
      <c r="Q3043" t="e">
        <v>#N/A</v>
      </c>
      <c r="R3043" s="2" t="e">
        <v>#N/A</v>
      </c>
      <c r="S3043" t="e">
        <v>#N/A</v>
      </c>
      <c r="T3043" s="3" t="e">
        <v>#N/A</v>
      </c>
      <c r="U3043" s="3" t="e">
        <v>#N/A</v>
      </c>
      <c r="V3043" t="e">
        <v>#N/A</v>
      </c>
      <c r="W3043" t="e">
        <v>#N/A</v>
      </c>
      <c r="X3043" t="e">
        <v>#N/A</v>
      </c>
      <c r="Y3043" s="3" t="e">
        <v>#N/A</v>
      </c>
      <c r="Z3043" s="8" t="e">
        <v>#N/A</v>
      </c>
      <c r="AA3043" s="30" t="e">
        <v>#N/A</v>
      </c>
      <c r="AB3043" t="e">
        <v>#N/A</v>
      </c>
      <c r="AC3043" t="e">
        <v>#N/A</v>
      </c>
      <c r="AD3043" t="e">
        <v>#N/A</v>
      </c>
      <c r="AE3043" t="e">
        <v>#N/A</v>
      </c>
      <c r="AF3043" t="e">
        <v>#N/A</v>
      </c>
    </row>
    <row r="3044" spans="1:32" x14ac:dyDescent="0.25">
      <c r="A3044" t="e">
        <v>#N/A</v>
      </c>
      <c r="B3044" s="33" t="e">
        <v>#N/A</v>
      </c>
      <c r="C3044" t="e">
        <v>#N/A</v>
      </c>
      <c r="D3044" t="e">
        <v>#N/A</v>
      </c>
      <c r="E3044" s="69" t="e">
        <v>#N/A</v>
      </c>
      <c r="F3044" s="3" t="e">
        <v>#N/A</v>
      </c>
      <c r="G3044" s="3" t="e">
        <v>#N/A</v>
      </c>
      <c r="H3044" s="3" t="e">
        <v>#N/A</v>
      </c>
      <c r="I3044" s="80" t="e">
        <v>#N/A</v>
      </c>
      <c r="J3044" s="80" t="e">
        <v>#N/A</v>
      </c>
      <c r="K3044" s="85" t="e">
        <v>#N/A</v>
      </c>
      <c r="L3044" s="9" t="e">
        <v>#N/A</v>
      </c>
      <c r="M3044" s="93" t="e">
        <v>#N/A</v>
      </c>
      <c r="N3044" s="8" t="e">
        <v>#N/A</v>
      </c>
      <c r="O3044" t="e">
        <v>#N/A</v>
      </c>
      <c r="P3044" t="e">
        <v>#N/A</v>
      </c>
      <c r="Q3044" t="e">
        <v>#N/A</v>
      </c>
      <c r="R3044" s="2" t="e">
        <v>#N/A</v>
      </c>
      <c r="S3044" t="e">
        <v>#N/A</v>
      </c>
      <c r="T3044" s="3" t="e">
        <v>#N/A</v>
      </c>
      <c r="U3044" s="3" t="e">
        <v>#N/A</v>
      </c>
      <c r="V3044" t="e">
        <v>#N/A</v>
      </c>
      <c r="W3044" t="e">
        <v>#N/A</v>
      </c>
      <c r="X3044" t="e">
        <v>#N/A</v>
      </c>
      <c r="Y3044" s="3" t="e">
        <v>#N/A</v>
      </c>
      <c r="Z3044" s="8" t="e">
        <v>#N/A</v>
      </c>
      <c r="AA3044" s="30" t="e">
        <v>#N/A</v>
      </c>
      <c r="AB3044" t="e">
        <v>#N/A</v>
      </c>
      <c r="AC3044" t="e">
        <v>#N/A</v>
      </c>
      <c r="AD3044" t="e">
        <v>#N/A</v>
      </c>
      <c r="AE3044" t="e">
        <v>#N/A</v>
      </c>
      <c r="AF3044" t="e">
        <v>#N/A</v>
      </c>
    </row>
    <row r="3045" spans="1:32" x14ac:dyDescent="0.25">
      <c r="A3045" t="e">
        <v>#N/A</v>
      </c>
      <c r="B3045" s="33" t="e">
        <v>#N/A</v>
      </c>
      <c r="C3045" t="e">
        <v>#N/A</v>
      </c>
      <c r="D3045" t="e">
        <v>#N/A</v>
      </c>
      <c r="E3045" s="69" t="e">
        <v>#N/A</v>
      </c>
      <c r="F3045" s="3" t="e">
        <v>#N/A</v>
      </c>
      <c r="G3045" s="3" t="e">
        <v>#N/A</v>
      </c>
      <c r="H3045" s="3" t="e">
        <v>#N/A</v>
      </c>
      <c r="I3045" s="80" t="e">
        <v>#N/A</v>
      </c>
      <c r="J3045" s="80" t="e">
        <v>#N/A</v>
      </c>
      <c r="K3045" s="85" t="e">
        <v>#N/A</v>
      </c>
      <c r="L3045" s="9" t="e">
        <v>#N/A</v>
      </c>
      <c r="M3045" s="93" t="e">
        <v>#N/A</v>
      </c>
      <c r="N3045" s="8" t="e">
        <v>#N/A</v>
      </c>
      <c r="O3045" t="e">
        <v>#N/A</v>
      </c>
      <c r="P3045" t="e">
        <v>#N/A</v>
      </c>
      <c r="Q3045" t="e">
        <v>#N/A</v>
      </c>
      <c r="R3045" s="2" t="e">
        <v>#N/A</v>
      </c>
      <c r="S3045" t="e">
        <v>#N/A</v>
      </c>
      <c r="T3045" s="3" t="e">
        <v>#N/A</v>
      </c>
      <c r="U3045" s="3" t="e">
        <v>#N/A</v>
      </c>
      <c r="V3045" t="e">
        <v>#N/A</v>
      </c>
      <c r="W3045" t="e">
        <v>#N/A</v>
      </c>
      <c r="X3045" t="e">
        <v>#N/A</v>
      </c>
      <c r="Y3045" s="3" t="e">
        <v>#N/A</v>
      </c>
      <c r="Z3045" s="8" t="e">
        <v>#N/A</v>
      </c>
      <c r="AA3045" s="30" t="e">
        <v>#N/A</v>
      </c>
      <c r="AB3045" t="e">
        <v>#N/A</v>
      </c>
      <c r="AC3045" t="e">
        <v>#N/A</v>
      </c>
      <c r="AD3045" t="e">
        <v>#N/A</v>
      </c>
      <c r="AE3045" t="e">
        <v>#N/A</v>
      </c>
      <c r="AF3045" t="e">
        <v>#N/A</v>
      </c>
    </row>
    <row r="3046" spans="1:32" x14ac:dyDescent="0.25">
      <c r="A3046" t="e">
        <v>#N/A</v>
      </c>
      <c r="B3046" s="33" t="e">
        <v>#N/A</v>
      </c>
      <c r="C3046" t="e">
        <v>#N/A</v>
      </c>
      <c r="D3046" t="e">
        <v>#N/A</v>
      </c>
      <c r="E3046" s="69" t="e">
        <v>#N/A</v>
      </c>
      <c r="F3046" s="3" t="e">
        <v>#N/A</v>
      </c>
      <c r="G3046" s="3" t="e">
        <v>#N/A</v>
      </c>
      <c r="H3046" s="3" t="e">
        <v>#N/A</v>
      </c>
      <c r="I3046" s="80" t="e">
        <v>#N/A</v>
      </c>
      <c r="J3046" s="80" t="e">
        <v>#N/A</v>
      </c>
      <c r="K3046" s="85" t="e">
        <v>#N/A</v>
      </c>
      <c r="L3046" s="9" t="e">
        <v>#N/A</v>
      </c>
      <c r="M3046" s="93" t="e">
        <v>#N/A</v>
      </c>
      <c r="N3046" s="8" t="e">
        <v>#N/A</v>
      </c>
      <c r="O3046" t="e">
        <v>#N/A</v>
      </c>
      <c r="P3046" t="e">
        <v>#N/A</v>
      </c>
      <c r="Q3046" t="e">
        <v>#N/A</v>
      </c>
      <c r="R3046" s="2" t="e">
        <v>#N/A</v>
      </c>
      <c r="S3046" t="e">
        <v>#N/A</v>
      </c>
      <c r="T3046" s="3" t="e">
        <v>#N/A</v>
      </c>
      <c r="U3046" s="3" t="e">
        <v>#N/A</v>
      </c>
      <c r="V3046" t="e">
        <v>#N/A</v>
      </c>
      <c r="W3046" t="e">
        <v>#N/A</v>
      </c>
      <c r="X3046" t="e">
        <v>#N/A</v>
      </c>
      <c r="Y3046" s="3" t="e">
        <v>#N/A</v>
      </c>
      <c r="Z3046" s="8" t="e">
        <v>#N/A</v>
      </c>
      <c r="AA3046" s="30" t="e">
        <v>#N/A</v>
      </c>
      <c r="AB3046" t="e">
        <v>#N/A</v>
      </c>
      <c r="AC3046" t="e">
        <v>#N/A</v>
      </c>
      <c r="AD3046" t="e">
        <v>#N/A</v>
      </c>
      <c r="AE3046" t="e">
        <v>#N/A</v>
      </c>
      <c r="AF3046" t="e">
        <v>#N/A</v>
      </c>
    </row>
    <row r="3047" spans="1:32" x14ac:dyDescent="0.25">
      <c r="A3047" t="e">
        <v>#N/A</v>
      </c>
      <c r="B3047" s="33" t="e">
        <v>#N/A</v>
      </c>
      <c r="C3047" t="e">
        <v>#N/A</v>
      </c>
      <c r="D3047" t="e">
        <v>#N/A</v>
      </c>
      <c r="E3047" s="69" t="e">
        <v>#N/A</v>
      </c>
      <c r="F3047" s="3" t="e">
        <v>#N/A</v>
      </c>
      <c r="G3047" s="3" t="e">
        <v>#N/A</v>
      </c>
      <c r="H3047" s="3" t="e">
        <v>#N/A</v>
      </c>
      <c r="I3047" s="80" t="e">
        <v>#N/A</v>
      </c>
      <c r="J3047" s="80" t="e">
        <v>#N/A</v>
      </c>
      <c r="K3047" s="85" t="e">
        <v>#N/A</v>
      </c>
      <c r="L3047" s="9" t="e">
        <v>#N/A</v>
      </c>
      <c r="M3047" s="93" t="e">
        <v>#N/A</v>
      </c>
      <c r="N3047" s="8" t="e">
        <v>#N/A</v>
      </c>
      <c r="O3047" t="e">
        <v>#N/A</v>
      </c>
      <c r="P3047" t="e">
        <v>#N/A</v>
      </c>
      <c r="Q3047" t="e">
        <v>#N/A</v>
      </c>
      <c r="R3047" s="2" t="e">
        <v>#N/A</v>
      </c>
      <c r="S3047" t="e">
        <v>#N/A</v>
      </c>
      <c r="T3047" s="3" t="e">
        <v>#N/A</v>
      </c>
      <c r="U3047" s="3" t="e">
        <v>#N/A</v>
      </c>
      <c r="V3047" t="e">
        <v>#N/A</v>
      </c>
      <c r="W3047" t="e">
        <v>#N/A</v>
      </c>
      <c r="X3047" t="e">
        <v>#N/A</v>
      </c>
      <c r="Y3047" s="3" t="e">
        <v>#N/A</v>
      </c>
      <c r="Z3047" s="8" t="e">
        <v>#N/A</v>
      </c>
      <c r="AA3047" s="30" t="e">
        <v>#N/A</v>
      </c>
      <c r="AB3047" t="e">
        <v>#N/A</v>
      </c>
      <c r="AC3047" t="e">
        <v>#N/A</v>
      </c>
      <c r="AD3047" t="e">
        <v>#N/A</v>
      </c>
      <c r="AE3047" t="e">
        <v>#N/A</v>
      </c>
      <c r="AF3047" t="e">
        <v>#N/A</v>
      </c>
    </row>
    <row r="3048" spans="1:32" x14ac:dyDescent="0.25">
      <c r="A3048" t="e">
        <v>#N/A</v>
      </c>
      <c r="B3048" s="33" t="e">
        <v>#N/A</v>
      </c>
      <c r="C3048" t="e">
        <v>#N/A</v>
      </c>
      <c r="D3048" t="e">
        <v>#N/A</v>
      </c>
      <c r="E3048" s="69" t="e">
        <v>#N/A</v>
      </c>
      <c r="F3048" s="3" t="e">
        <v>#N/A</v>
      </c>
      <c r="G3048" s="3" t="e">
        <v>#N/A</v>
      </c>
      <c r="H3048" s="3" t="e">
        <v>#N/A</v>
      </c>
      <c r="I3048" s="80" t="e">
        <v>#N/A</v>
      </c>
      <c r="J3048" s="80" t="e">
        <v>#N/A</v>
      </c>
      <c r="K3048" s="85" t="e">
        <v>#N/A</v>
      </c>
      <c r="L3048" s="9" t="e">
        <v>#N/A</v>
      </c>
      <c r="M3048" s="93" t="e">
        <v>#N/A</v>
      </c>
      <c r="N3048" s="8" t="e">
        <v>#N/A</v>
      </c>
      <c r="O3048" t="e">
        <v>#N/A</v>
      </c>
      <c r="P3048" t="e">
        <v>#N/A</v>
      </c>
      <c r="Q3048" t="e">
        <v>#N/A</v>
      </c>
      <c r="R3048" s="2" t="e">
        <v>#N/A</v>
      </c>
      <c r="S3048" t="e">
        <v>#N/A</v>
      </c>
      <c r="T3048" s="3" t="e">
        <v>#N/A</v>
      </c>
      <c r="U3048" s="3" t="e">
        <v>#N/A</v>
      </c>
      <c r="V3048" t="e">
        <v>#N/A</v>
      </c>
      <c r="W3048" t="e">
        <v>#N/A</v>
      </c>
      <c r="X3048" t="e">
        <v>#N/A</v>
      </c>
      <c r="Y3048" s="3" t="e">
        <v>#N/A</v>
      </c>
      <c r="Z3048" s="8" t="e">
        <v>#N/A</v>
      </c>
      <c r="AA3048" s="30" t="e">
        <v>#N/A</v>
      </c>
      <c r="AB3048" t="e">
        <v>#N/A</v>
      </c>
      <c r="AC3048" t="e">
        <v>#N/A</v>
      </c>
      <c r="AD3048" t="e">
        <v>#N/A</v>
      </c>
      <c r="AE3048" t="e">
        <v>#N/A</v>
      </c>
      <c r="AF3048" t="e">
        <v>#N/A</v>
      </c>
    </row>
    <row r="3049" spans="1:32" x14ac:dyDescent="0.25">
      <c r="A3049" t="e">
        <v>#N/A</v>
      </c>
      <c r="B3049" s="33" t="e">
        <v>#N/A</v>
      </c>
      <c r="C3049" t="e">
        <v>#N/A</v>
      </c>
      <c r="D3049" t="e">
        <v>#N/A</v>
      </c>
      <c r="E3049" s="69" t="e">
        <v>#N/A</v>
      </c>
      <c r="F3049" s="3" t="e">
        <v>#N/A</v>
      </c>
      <c r="G3049" s="3" t="e">
        <v>#N/A</v>
      </c>
      <c r="H3049" s="3" t="e">
        <v>#N/A</v>
      </c>
      <c r="I3049" s="80" t="e">
        <v>#N/A</v>
      </c>
      <c r="J3049" s="80" t="e">
        <v>#N/A</v>
      </c>
      <c r="K3049" s="85" t="e">
        <v>#N/A</v>
      </c>
      <c r="L3049" s="9" t="e">
        <v>#N/A</v>
      </c>
      <c r="M3049" s="93" t="e">
        <v>#N/A</v>
      </c>
      <c r="N3049" s="8" t="e">
        <v>#N/A</v>
      </c>
      <c r="O3049" t="e">
        <v>#N/A</v>
      </c>
      <c r="P3049" t="e">
        <v>#N/A</v>
      </c>
      <c r="Q3049" t="e">
        <v>#N/A</v>
      </c>
      <c r="R3049" s="2" t="e">
        <v>#N/A</v>
      </c>
      <c r="S3049" t="e">
        <v>#N/A</v>
      </c>
      <c r="T3049" s="3" t="e">
        <v>#N/A</v>
      </c>
      <c r="U3049" s="3" t="e">
        <v>#N/A</v>
      </c>
      <c r="V3049" t="e">
        <v>#N/A</v>
      </c>
      <c r="W3049" t="e">
        <v>#N/A</v>
      </c>
      <c r="X3049" t="e">
        <v>#N/A</v>
      </c>
      <c r="Y3049" s="3" t="e">
        <v>#N/A</v>
      </c>
      <c r="Z3049" s="8" t="e">
        <v>#N/A</v>
      </c>
      <c r="AA3049" s="30" t="e">
        <v>#N/A</v>
      </c>
      <c r="AB3049" t="e">
        <v>#N/A</v>
      </c>
      <c r="AC3049" t="e">
        <v>#N/A</v>
      </c>
      <c r="AD3049" t="e">
        <v>#N/A</v>
      </c>
      <c r="AE3049" t="e">
        <v>#N/A</v>
      </c>
      <c r="AF3049" t="e">
        <v>#N/A</v>
      </c>
    </row>
    <row r="3050" spans="1:32" x14ac:dyDescent="0.25">
      <c r="A3050" t="e">
        <v>#N/A</v>
      </c>
      <c r="B3050" s="33" t="e">
        <v>#N/A</v>
      </c>
      <c r="C3050" t="e">
        <v>#N/A</v>
      </c>
      <c r="D3050" t="e">
        <v>#N/A</v>
      </c>
      <c r="E3050" s="69" t="e">
        <v>#N/A</v>
      </c>
      <c r="F3050" s="3" t="e">
        <v>#N/A</v>
      </c>
      <c r="G3050" s="3" t="e">
        <v>#N/A</v>
      </c>
      <c r="H3050" s="3" t="e">
        <v>#N/A</v>
      </c>
      <c r="I3050" s="80" t="e">
        <v>#N/A</v>
      </c>
      <c r="J3050" s="80" t="e">
        <v>#N/A</v>
      </c>
      <c r="K3050" s="85" t="e">
        <v>#N/A</v>
      </c>
      <c r="L3050" s="9" t="e">
        <v>#N/A</v>
      </c>
      <c r="M3050" s="93" t="e">
        <v>#N/A</v>
      </c>
      <c r="N3050" s="8" t="e">
        <v>#N/A</v>
      </c>
      <c r="O3050" t="e">
        <v>#N/A</v>
      </c>
      <c r="P3050" t="e">
        <v>#N/A</v>
      </c>
      <c r="Q3050" t="e">
        <v>#N/A</v>
      </c>
      <c r="R3050" s="2" t="e">
        <v>#N/A</v>
      </c>
      <c r="S3050" t="e">
        <v>#N/A</v>
      </c>
      <c r="T3050" s="3" t="e">
        <v>#N/A</v>
      </c>
      <c r="U3050" s="3" t="e">
        <v>#N/A</v>
      </c>
      <c r="V3050" t="e">
        <v>#N/A</v>
      </c>
      <c r="W3050" t="e">
        <v>#N/A</v>
      </c>
      <c r="X3050" t="e">
        <v>#N/A</v>
      </c>
      <c r="Y3050" s="3" t="e">
        <v>#N/A</v>
      </c>
      <c r="Z3050" s="8" t="e">
        <v>#N/A</v>
      </c>
      <c r="AA3050" s="30" t="e">
        <v>#N/A</v>
      </c>
      <c r="AB3050" t="e">
        <v>#N/A</v>
      </c>
      <c r="AC3050" t="e">
        <v>#N/A</v>
      </c>
      <c r="AD3050" t="e">
        <v>#N/A</v>
      </c>
      <c r="AE3050" t="e">
        <v>#N/A</v>
      </c>
      <c r="AF3050" t="e">
        <v>#N/A</v>
      </c>
    </row>
    <row r="3051" spans="1:32" x14ac:dyDescent="0.25">
      <c r="A3051" t="e">
        <v>#N/A</v>
      </c>
      <c r="B3051" s="33" t="e">
        <v>#N/A</v>
      </c>
      <c r="C3051" t="e">
        <v>#N/A</v>
      </c>
      <c r="D3051" t="e">
        <v>#N/A</v>
      </c>
      <c r="E3051" s="69" t="e">
        <v>#N/A</v>
      </c>
      <c r="F3051" s="3" t="e">
        <v>#N/A</v>
      </c>
      <c r="G3051" s="3" t="e">
        <v>#N/A</v>
      </c>
      <c r="H3051" s="3" t="e">
        <v>#N/A</v>
      </c>
      <c r="I3051" s="80" t="e">
        <v>#N/A</v>
      </c>
      <c r="J3051" s="80" t="e">
        <v>#N/A</v>
      </c>
      <c r="K3051" s="85" t="e">
        <v>#N/A</v>
      </c>
      <c r="L3051" s="9" t="e">
        <v>#N/A</v>
      </c>
      <c r="M3051" s="93" t="e">
        <v>#N/A</v>
      </c>
      <c r="N3051" s="8" t="e">
        <v>#N/A</v>
      </c>
      <c r="O3051" t="e">
        <v>#N/A</v>
      </c>
      <c r="P3051" t="e">
        <v>#N/A</v>
      </c>
      <c r="Q3051" t="e">
        <v>#N/A</v>
      </c>
      <c r="R3051" s="2" t="e">
        <v>#N/A</v>
      </c>
      <c r="S3051" t="e">
        <v>#N/A</v>
      </c>
      <c r="T3051" s="3" t="e">
        <v>#N/A</v>
      </c>
      <c r="U3051" s="3" t="e">
        <v>#N/A</v>
      </c>
      <c r="V3051" t="e">
        <v>#N/A</v>
      </c>
      <c r="W3051" t="e">
        <v>#N/A</v>
      </c>
      <c r="X3051" t="e">
        <v>#N/A</v>
      </c>
      <c r="Y3051" s="3" t="e">
        <v>#N/A</v>
      </c>
      <c r="Z3051" s="8" t="e">
        <v>#N/A</v>
      </c>
      <c r="AA3051" s="30" t="e">
        <v>#N/A</v>
      </c>
      <c r="AB3051" t="e">
        <v>#N/A</v>
      </c>
      <c r="AC3051" t="e">
        <v>#N/A</v>
      </c>
      <c r="AD3051" t="e">
        <v>#N/A</v>
      </c>
      <c r="AE3051" t="e">
        <v>#N/A</v>
      </c>
      <c r="AF3051" t="e">
        <v>#N/A</v>
      </c>
    </row>
    <row r="3052" spans="1:32" x14ac:dyDescent="0.25">
      <c r="A3052" t="e">
        <v>#N/A</v>
      </c>
      <c r="B3052" s="33" t="e">
        <v>#N/A</v>
      </c>
      <c r="C3052" t="e">
        <v>#N/A</v>
      </c>
      <c r="D3052" t="e">
        <v>#N/A</v>
      </c>
      <c r="E3052" s="69" t="e">
        <v>#N/A</v>
      </c>
      <c r="F3052" s="3" t="e">
        <v>#N/A</v>
      </c>
      <c r="G3052" s="3" t="e">
        <v>#N/A</v>
      </c>
      <c r="H3052" s="3" t="e">
        <v>#N/A</v>
      </c>
      <c r="I3052" s="80" t="e">
        <v>#N/A</v>
      </c>
      <c r="J3052" s="80" t="e">
        <v>#N/A</v>
      </c>
      <c r="K3052" s="85" t="e">
        <v>#N/A</v>
      </c>
      <c r="L3052" s="9" t="e">
        <v>#N/A</v>
      </c>
      <c r="M3052" s="93" t="e">
        <v>#N/A</v>
      </c>
      <c r="N3052" s="8" t="e">
        <v>#N/A</v>
      </c>
      <c r="O3052" t="e">
        <v>#N/A</v>
      </c>
      <c r="P3052" t="e">
        <v>#N/A</v>
      </c>
      <c r="Q3052" t="e">
        <v>#N/A</v>
      </c>
      <c r="R3052" s="2" t="e">
        <v>#N/A</v>
      </c>
      <c r="S3052" t="e">
        <v>#N/A</v>
      </c>
      <c r="T3052" s="3" t="e">
        <v>#N/A</v>
      </c>
      <c r="U3052" s="3" t="e">
        <v>#N/A</v>
      </c>
      <c r="V3052" t="e">
        <v>#N/A</v>
      </c>
      <c r="W3052" t="e">
        <v>#N/A</v>
      </c>
      <c r="X3052" t="e">
        <v>#N/A</v>
      </c>
      <c r="Y3052" s="3" t="e">
        <v>#N/A</v>
      </c>
      <c r="Z3052" s="8" t="e">
        <v>#N/A</v>
      </c>
      <c r="AA3052" s="30" t="e">
        <v>#N/A</v>
      </c>
      <c r="AB3052" t="e">
        <v>#N/A</v>
      </c>
      <c r="AC3052" t="e">
        <v>#N/A</v>
      </c>
      <c r="AD3052" t="e">
        <v>#N/A</v>
      </c>
      <c r="AE3052" t="e">
        <v>#N/A</v>
      </c>
      <c r="AF3052" t="e">
        <v>#N/A</v>
      </c>
    </row>
    <row r="3053" spans="1:32" x14ac:dyDescent="0.25">
      <c r="A3053" t="e">
        <v>#N/A</v>
      </c>
      <c r="B3053" s="33" t="e">
        <v>#N/A</v>
      </c>
      <c r="C3053" t="e">
        <v>#N/A</v>
      </c>
      <c r="D3053" t="e">
        <v>#N/A</v>
      </c>
      <c r="E3053" s="69" t="e">
        <v>#N/A</v>
      </c>
      <c r="F3053" s="3" t="e">
        <v>#N/A</v>
      </c>
      <c r="G3053" s="3" t="e">
        <v>#N/A</v>
      </c>
      <c r="H3053" s="3" t="e">
        <v>#N/A</v>
      </c>
      <c r="I3053" s="80" t="e">
        <v>#N/A</v>
      </c>
      <c r="J3053" s="80" t="e">
        <v>#N/A</v>
      </c>
      <c r="K3053" s="85" t="e">
        <v>#N/A</v>
      </c>
      <c r="L3053" s="9" t="e">
        <v>#N/A</v>
      </c>
      <c r="M3053" s="93" t="e">
        <v>#N/A</v>
      </c>
      <c r="N3053" s="8" t="e">
        <v>#N/A</v>
      </c>
      <c r="O3053" t="e">
        <v>#N/A</v>
      </c>
      <c r="P3053" t="e">
        <v>#N/A</v>
      </c>
      <c r="Q3053" t="e">
        <v>#N/A</v>
      </c>
      <c r="R3053" s="2" t="e">
        <v>#N/A</v>
      </c>
      <c r="S3053" t="e">
        <v>#N/A</v>
      </c>
      <c r="T3053" s="3" t="e">
        <v>#N/A</v>
      </c>
      <c r="U3053" s="3" t="e">
        <v>#N/A</v>
      </c>
      <c r="V3053" t="e">
        <v>#N/A</v>
      </c>
      <c r="W3053" t="e">
        <v>#N/A</v>
      </c>
      <c r="X3053" t="e">
        <v>#N/A</v>
      </c>
      <c r="Y3053" s="3" t="e">
        <v>#N/A</v>
      </c>
      <c r="Z3053" s="8" t="e">
        <v>#N/A</v>
      </c>
      <c r="AA3053" s="30" t="e">
        <v>#N/A</v>
      </c>
      <c r="AB3053" t="e">
        <v>#N/A</v>
      </c>
      <c r="AC3053" t="e">
        <v>#N/A</v>
      </c>
      <c r="AD3053" t="e">
        <v>#N/A</v>
      </c>
      <c r="AE3053" t="e">
        <v>#N/A</v>
      </c>
      <c r="AF3053" t="e">
        <v>#N/A</v>
      </c>
    </row>
    <row r="3054" spans="1:32" x14ac:dyDescent="0.25">
      <c r="A3054" t="e">
        <v>#N/A</v>
      </c>
      <c r="B3054" s="33" t="e">
        <v>#N/A</v>
      </c>
      <c r="C3054" t="e">
        <v>#N/A</v>
      </c>
      <c r="D3054" t="e">
        <v>#N/A</v>
      </c>
      <c r="E3054" s="69" t="e">
        <v>#N/A</v>
      </c>
      <c r="F3054" s="3" t="e">
        <v>#N/A</v>
      </c>
      <c r="G3054" s="3" t="e">
        <v>#N/A</v>
      </c>
      <c r="H3054" s="3" t="e">
        <v>#N/A</v>
      </c>
      <c r="I3054" s="80" t="e">
        <v>#N/A</v>
      </c>
      <c r="J3054" s="80" t="e">
        <v>#N/A</v>
      </c>
      <c r="K3054" s="85" t="e">
        <v>#N/A</v>
      </c>
      <c r="L3054" s="9" t="e">
        <v>#N/A</v>
      </c>
      <c r="M3054" s="93" t="e">
        <v>#N/A</v>
      </c>
      <c r="N3054" s="8" t="e">
        <v>#N/A</v>
      </c>
      <c r="O3054" t="e">
        <v>#N/A</v>
      </c>
      <c r="P3054" t="e">
        <v>#N/A</v>
      </c>
      <c r="Q3054" t="e">
        <v>#N/A</v>
      </c>
      <c r="R3054" s="2" t="e">
        <v>#N/A</v>
      </c>
      <c r="S3054" t="e">
        <v>#N/A</v>
      </c>
      <c r="T3054" s="3" t="e">
        <v>#N/A</v>
      </c>
      <c r="U3054" s="3" t="e">
        <v>#N/A</v>
      </c>
      <c r="V3054" t="e">
        <v>#N/A</v>
      </c>
      <c r="W3054" t="e">
        <v>#N/A</v>
      </c>
      <c r="X3054" t="e">
        <v>#N/A</v>
      </c>
      <c r="Y3054" s="3" t="e">
        <v>#N/A</v>
      </c>
      <c r="Z3054" s="8" t="e">
        <v>#N/A</v>
      </c>
      <c r="AA3054" s="30" t="e">
        <v>#N/A</v>
      </c>
      <c r="AB3054" t="e">
        <v>#N/A</v>
      </c>
      <c r="AC3054" t="e">
        <v>#N/A</v>
      </c>
      <c r="AD3054" t="e">
        <v>#N/A</v>
      </c>
      <c r="AE3054" t="e">
        <v>#N/A</v>
      </c>
      <c r="AF3054" t="e">
        <v>#N/A</v>
      </c>
    </row>
    <row r="3055" spans="1:32" x14ac:dyDescent="0.25">
      <c r="A3055" t="e">
        <v>#N/A</v>
      </c>
      <c r="B3055" s="33" t="e">
        <v>#N/A</v>
      </c>
      <c r="C3055" t="e">
        <v>#N/A</v>
      </c>
      <c r="D3055" t="e">
        <v>#N/A</v>
      </c>
      <c r="E3055" s="69" t="e">
        <v>#N/A</v>
      </c>
      <c r="F3055" s="3" t="e">
        <v>#N/A</v>
      </c>
      <c r="G3055" s="3" t="e">
        <v>#N/A</v>
      </c>
      <c r="H3055" s="3" t="e">
        <v>#N/A</v>
      </c>
      <c r="I3055" s="80" t="e">
        <v>#N/A</v>
      </c>
      <c r="J3055" s="80" t="e">
        <v>#N/A</v>
      </c>
      <c r="K3055" s="85" t="e">
        <v>#N/A</v>
      </c>
      <c r="L3055" s="9" t="e">
        <v>#N/A</v>
      </c>
      <c r="M3055" s="93" t="e">
        <v>#N/A</v>
      </c>
      <c r="N3055" s="8" t="e">
        <v>#N/A</v>
      </c>
      <c r="O3055" t="e">
        <v>#N/A</v>
      </c>
      <c r="P3055" t="e">
        <v>#N/A</v>
      </c>
      <c r="Q3055" t="e">
        <v>#N/A</v>
      </c>
      <c r="R3055" s="2" t="e">
        <v>#N/A</v>
      </c>
      <c r="S3055" t="e">
        <v>#N/A</v>
      </c>
      <c r="T3055" s="3" t="e">
        <v>#N/A</v>
      </c>
      <c r="U3055" s="3" t="e">
        <v>#N/A</v>
      </c>
      <c r="V3055" t="e">
        <v>#N/A</v>
      </c>
      <c r="W3055" t="e">
        <v>#N/A</v>
      </c>
      <c r="X3055" t="e">
        <v>#N/A</v>
      </c>
      <c r="Y3055" s="3" t="e">
        <v>#N/A</v>
      </c>
      <c r="Z3055" s="8" t="e">
        <v>#N/A</v>
      </c>
      <c r="AA3055" s="30" t="e">
        <v>#N/A</v>
      </c>
      <c r="AB3055" t="e">
        <v>#N/A</v>
      </c>
      <c r="AC3055" t="e">
        <v>#N/A</v>
      </c>
      <c r="AD3055" t="e">
        <v>#N/A</v>
      </c>
      <c r="AE3055" t="e">
        <v>#N/A</v>
      </c>
      <c r="AF3055" t="e">
        <v>#N/A</v>
      </c>
    </row>
    <row r="3056" spans="1:32" x14ac:dyDescent="0.25">
      <c r="A3056" t="e">
        <v>#N/A</v>
      </c>
      <c r="B3056" s="33" t="e">
        <v>#N/A</v>
      </c>
      <c r="C3056" t="e">
        <v>#N/A</v>
      </c>
      <c r="D3056" t="e">
        <v>#N/A</v>
      </c>
      <c r="E3056" s="69" t="e">
        <v>#N/A</v>
      </c>
      <c r="F3056" s="3" t="e">
        <v>#N/A</v>
      </c>
      <c r="G3056" s="3" t="e">
        <v>#N/A</v>
      </c>
      <c r="H3056" s="3" t="e">
        <v>#N/A</v>
      </c>
      <c r="I3056" s="80" t="e">
        <v>#N/A</v>
      </c>
      <c r="J3056" s="80" t="e">
        <v>#N/A</v>
      </c>
      <c r="K3056" s="85" t="e">
        <v>#N/A</v>
      </c>
      <c r="L3056" s="9" t="e">
        <v>#N/A</v>
      </c>
      <c r="M3056" s="93" t="e">
        <v>#N/A</v>
      </c>
      <c r="N3056" s="8" t="e">
        <v>#N/A</v>
      </c>
      <c r="O3056" t="e">
        <v>#N/A</v>
      </c>
      <c r="P3056" t="e">
        <v>#N/A</v>
      </c>
      <c r="Q3056" t="e">
        <v>#N/A</v>
      </c>
      <c r="R3056" s="2" t="e">
        <v>#N/A</v>
      </c>
      <c r="S3056" t="e">
        <v>#N/A</v>
      </c>
      <c r="T3056" s="3" t="e">
        <v>#N/A</v>
      </c>
      <c r="U3056" s="3" t="e">
        <v>#N/A</v>
      </c>
      <c r="V3056" t="e">
        <v>#N/A</v>
      </c>
      <c r="W3056" t="e">
        <v>#N/A</v>
      </c>
      <c r="X3056" t="e">
        <v>#N/A</v>
      </c>
      <c r="Y3056" s="3" t="e">
        <v>#N/A</v>
      </c>
      <c r="Z3056" s="8" t="e">
        <v>#N/A</v>
      </c>
      <c r="AA3056" s="30" t="e">
        <v>#N/A</v>
      </c>
      <c r="AB3056" t="e">
        <v>#N/A</v>
      </c>
      <c r="AC3056" t="e">
        <v>#N/A</v>
      </c>
      <c r="AD3056" t="e">
        <v>#N/A</v>
      </c>
      <c r="AE3056" t="e">
        <v>#N/A</v>
      </c>
      <c r="AF3056" t="e">
        <v>#N/A</v>
      </c>
    </row>
    <row r="3057" spans="1:32" x14ac:dyDescent="0.25">
      <c r="A3057" t="e">
        <v>#N/A</v>
      </c>
      <c r="B3057" s="33" t="e">
        <v>#N/A</v>
      </c>
      <c r="C3057" t="e">
        <v>#N/A</v>
      </c>
      <c r="D3057" t="e">
        <v>#N/A</v>
      </c>
      <c r="E3057" s="69" t="e">
        <v>#N/A</v>
      </c>
      <c r="F3057" s="3" t="e">
        <v>#N/A</v>
      </c>
      <c r="G3057" s="3" t="e">
        <v>#N/A</v>
      </c>
      <c r="H3057" s="3" t="e">
        <v>#N/A</v>
      </c>
      <c r="I3057" s="80" t="e">
        <v>#N/A</v>
      </c>
      <c r="J3057" s="80" t="e">
        <v>#N/A</v>
      </c>
      <c r="K3057" s="85" t="e">
        <v>#N/A</v>
      </c>
      <c r="L3057" s="9" t="e">
        <v>#N/A</v>
      </c>
      <c r="M3057" s="93" t="e">
        <v>#N/A</v>
      </c>
      <c r="N3057" s="8" t="e">
        <v>#N/A</v>
      </c>
      <c r="O3057" t="e">
        <v>#N/A</v>
      </c>
      <c r="P3057" t="e">
        <v>#N/A</v>
      </c>
      <c r="Q3057" t="e">
        <v>#N/A</v>
      </c>
      <c r="R3057" s="2" t="e">
        <v>#N/A</v>
      </c>
      <c r="S3057" t="e">
        <v>#N/A</v>
      </c>
      <c r="T3057" s="3" t="e">
        <v>#N/A</v>
      </c>
      <c r="U3057" s="3" t="e">
        <v>#N/A</v>
      </c>
      <c r="V3057" t="e">
        <v>#N/A</v>
      </c>
      <c r="W3057" t="e">
        <v>#N/A</v>
      </c>
      <c r="X3057" t="e">
        <v>#N/A</v>
      </c>
      <c r="Y3057" s="3" t="e">
        <v>#N/A</v>
      </c>
      <c r="Z3057" s="8" t="e">
        <v>#N/A</v>
      </c>
      <c r="AA3057" s="30" t="e">
        <v>#N/A</v>
      </c>
      <c r="AB3057" t="e">
        <v>#N/A</v>
      </c>
      <c r="AC3057" t="e">
        <v>#N/A</v>
      </c>
      <c r="AD3057" t="e">
        <v>#N/A</v>
      </c>
      <c r="AE3057" t="e">
        <v>#N/A</v>
      </c>
      <c r="AF3057" t="e">
        <v>#N/A</v>
      </c>
    </row>
    <row r="3058" spans="1:32" x14ac:dyDescent="0.25">
      <c r="A3058" t="e">
        <v>#N/A</v>
      </c>
      <c r="B3058" s="33" t="e">
        <v>#N/A</v>
      </c>
      <c r="C3058" t="e">
        <v>#N/A</v>
      </c>
      <c r="D3058" t="e">
        <v>#N/A</v>
      </c>
      <c r="E3058" s="69" t="e">
        <v>#N/A</v>
      </c>
      <c r="F3058" s="3" t="e">
        <v>#N/A</v>
      </c>
      <c r="G3058" s="3" t="e">
        <v>#N/A</v>
      </c>
      <c r="H3058" s="3" t="e">
        <v>#N/A</v>
      </c>
      <c r="I3058" s="80" t="e">
        <v>#N/A</v>
      </c>
      <c r="J3058" s="80" t="e">
        <v>#N/A</v>
      </c>
      <c r="K3058" s="85" t="e">
        <v>#N/A</v>
      </c>
      <c r="L3058" s="9" t="e">
        <v>#N/A</v>
      </c>
      <c r="M3058" s="93" t="e">
        <v>#N/A</v>
      </c>
      <c r="N3058" s="8" t="e">
        <v>#N/A</v>
      </c>
      <c r="O3058" t="e">
        <v>#N/A</v>
      </c>
      <c r="P3058" t="e">
        <v>#N/A</v>
      </c>
      <c r="Q3058" t="e">
        <v>#N/A</v>
      </c>
      <c r="R3058" s="2" t="e">
        <v>#N/A</v>
      </c>
      <c r="S3058" t="e">
        <v>#N/A</v>
      </c>
      <c r="T3058" s="3" t="e">
        <v>#N/A</v>
      </c>
      <c r="U3058" s="3" t="e">
        <v>#N/A</v>
      </c>
      <c r="V3058" t="e">
        <v>#N/A</v>
      </c>
      <c r="W3058" t="e">
        <v>#N/A</v>
      </c>
      <c r="X3058" t="e">
        <v>#N/A</v>
      </c>
      <c r="Y3058" s="3" t="e">
        <v>#N/A</v>
      </c>
      <c r="Z3058" s="8" t="e">
        <v>#N/A</v>
      </c>
      <c r="AA3058" s="30" t="e">
        <v>#N/A</v>
      </c>
      <c r="AB3058" t="e">
        <v>#N/A</v>
      </c>
      <c r="AC3058" t="e">
        <v>#N/A</v>
      </c>
      <c r="AD3058" t="e">
        <v>#N/A</v>
      </c>
      <c r="AE3058" t="e">
        <v>#N/A</v>
      </c>
      <c r="AF3058" t="e">
        <v>#N/A</v>
      </c>
    </row>
    <row r="3059" spans="1:32" x14ac:dyDescent="0.25">
      <c r="A3059" t="e">
        <v>#N/A</v>
      </c>
      <c r="B3059" s="33" t="e">
        <v>#N/A</v>
      </c>
      <c r="C3059" t="e">
        <v>#N/A</v>
      </c>
      <c r="D3059" t="e">
        <v>#N/A</v>
      </c>
      <c r="E3059" s="69" t="e">
        <v>#N/A</v>
      </c>
      <c r="F3059" s="3" t="e">
        <v>#N/A</v>
      </c>
      <c r="G3059" s="3" t="e">
        <v>#N/A</v>
      </c>
      <c r="H3059" s="3" t="e">
        <v>#N/A</v>
      </c>
      <c r="I3059" s="80" t="e">
        <v>#N/A</v>
      </c>
      <c r="J3059" s="80" t="e">
        <v>#N/A</v>
      </c>
      <c r="K3059" s="85" t="e">
        <v>#N/A</v>
      </c>
      <c r="L3059" s="9" t="e">
        <v>#N/A</v>
      </c>
      <c r="M3059" s="93" t="e">
        <v>#N/A</v>
      </c>
      <c r="N3059" s="8" t="e">
        <v>#N/A</v>
      </c>
      <c r="O3059" t="e">
        <v>#N/A</v>
      </c>
      <c r="P3059" t="e">
        <v>#N/A</v>
      </c>
      <c r="Q3059" t="e">
        <v>#N/A</v>
      </c>
      <c r="R3059" s="2" t="e">
        <v>#N/A</v>
      </c>
      <c r="S3059" t="e">
        <v>#N/A</v>
      </c>
      <c r="T3059" s="3" t="e">
        <v>#N/A</v>
      </c>
      <c r="U3059" s="3" t="e">
        <v>#N/A</v>
      </c>
      <c r="V3059" t="e">
        <v>#N/A</v>
      </c>
      <c r="W3059" t="e">
        <v>#N/A</v>
      </c>
      <c r="X3059" t="e">
        <v>#N/A</v>
      </c>
      <c r="Y3059" s="3" t="e">
        <v>#N/A</v>
      </c>
      <c r="Z3059" s="8" t="e">
        <v>#N/A</v>
      </c>
      <c r="AA3059" s="30" t="e">
        <v>#N/A</v>
      </c>
      <c r="AB3059" t="e">
        <v>#N/A</v>
      </c>
      <c r="AC3059" t="e">
        <v>#N/A</v>
      </c>
      <c r="AD3059" t="e">
        <v>#N/A</v>
      </c>
      <c r="AE3059" t="e">
        <v>#N/A</v>
      </c>
      <c r="AF3059" t="e">
        <v>#N/A</v>
      </c>
    </row>
    <row r="3060" spans="1:32" x14ac:dyDescent="0.25">
      <c r="A3060" t="e">
        <v>#N/A</v>
      </c>
      <c r="B3060" s="33" t="e">
        <v>#N/A</v>
      </c>
      <c r="C3060" t="e">
        <v>#N/A</v>
      </c>
      <c r="D3060" t="e">
        <v>#N/A</v>
      </c>
      <c r="E3060" s="69" t="e">
        <v>#N/A</v>
      </c>
      <c r="F3060" s="3" t="e">
        <v>#N/A</v>
      </c>
      <c r="G3060" s="3" t="e">
        <v>#N/A</v>
      </c>
      <c r="H3060" s="3" t="e">
        <v>#N/A</v>
      </c>
      <c r="I3060" s="80" t="e">
        <v>#N/A</v>
      </c>
      <c r="J3060" s="80" t="e">
        <v>#N/A</v>
      </c>
      <c r="K3060" s="85" t="e">
        <v>#N/A</v>
      </c>
      <c r="L3060" s="9" t="e">
        <v>#N/A</v>
      </c>
      <c r="M3060" s="93" t="e">
        <v>#N/A</v>
      </c>
      <c r="N3060" s="8" t="e">
        <v>#N/A</v>
      </c>
      <c r="O3060" t="e">
        <v>#N/A</v>
      </c>
      <c r="P3060" t="e">
        <v>#N/A</v>
      </c>
      <c r="Q3060" t="e">
        <v>#N/A</v>
      </c>
      <c r="R3060" s="2" t="e">
        <v>#N/A</v>
      </c>
      <c r="S3060" t="e">
        <v>#N/A</v>
      </c>
      <c r="T3060" s="3" t="e">
        <v>#N/A</v>
      </c>
      <c r="U3060" s="3" t="e">
        <v>#N/A</v>
      </c>
      <c r="V3060" t="e">
        <v>#N/A</v>
      </c>
      <c r="W3060" t="e">
        <v>#N/A</v>
      </c>
      <c r="X3060" t="e">
        <v>#N/A</v>
      </c>
      <c r="Y3060" s="3" t="e">
        <v>#N/A</v>
      </c>
      <c r="Z3060" s="8" t="e">
        <v>#N/A</v>
      </c>
      <c r="AA3060" s="30" t="e">
        <v>#N/A</v>
      </c>
      <c r="AB3060" t="e">
        <v>#N/A</v>
      </c>
      <c r="AC3060" t="e">
        <v>#N/A</v>
      </c>
      <c r="AD3060" t="e">
        <v>#N/A</v>
      </c>
      <c r="AE3060" t="e">
        <v>#N/A</v>
      </c>
      <c r="AF3060" t="e">
        <v>#N/A</v>
      </c>
    </row>
    <row r="3061" spans="1:32" x14ac:dyDescent="0.25">
      <c r="A3061" t="e">
        <v>#N/A</v>
      </c>
      <c r="B3061" s="33" t="e">
        <v>#N/A</v>
      </c>
      <c r="C3061" t="e">
        <v>#N/A</v>
      </c>
      <c r="D3061" t="e">
        <v>#N/A</v>
      </c>
      <c r="E3061" s="69" t="e">
        <v>#N/A</v>
      </c>
      <c r="F3061" s="3" t="e">
        <v>#N/A</v>
      </c>
      <c r="G3061" s="3" t="e">
        <v>#N/A</v>
      </c>
      <c r="H3061" s="3" t="e">
        <v>#N/A</v>
      </c>
      <c r="I3061" s="80" t="e">
        <v>#N/A</v>
      </c>
      <c r="J3061" s="80" t="e">
        <v>#N/A</v>
      </c>
      <c r="K3061" s="85" t="e">
        <v>#N/A</v>
      </c>
      <c r="L3061" s="9" t="e">
        <v>#N/A</v>
      </c>
      <c r="M3061" s="93" t="e">
        <v>#N/A</v>
      </c>
      <c r="N3061" s="8" t="e">
        <v>#N/A</v>
      </c>
      <c r="O3061" t="e">
        <v>#N/A</v>
      </c>
      <c r="P3061" t="e">
        <v>#N/A</v>
      </c>
      <c r="Q3061" t="e">
        <v>#N/A</v>
      </c>
      <c r="R3061" s="2" t="e">
        <v>#N/A</v>
      </c>
      <c r="S3061" t="e">
        <v>#N/A</v>
      </c>
      <c r="T3061" s="3" t="e">
        <v>#N/A</v>
      </c>
      <c r="U3061" s="3" t="e">
        <v>#N/A</v>
      </c>
      <c r="V3061" t="e">
        <v>#N/A</v>
      </c>
      <c r="W3061" t="e">
        <v>#N/A</v>
      </c>
      <c r="X3061" t="e">
        <v>#N/A</v>
      </c>
      <c r="Y3061" s="3" t="e">
        <v>#N/A</v>
      </c>
      <c r="Z3061" s="8" t="e">
        <v>#N/A</v>
      </c>
      <c r="AA3061" s="30" t="e">
        <v>#N/A</v>
      </c>
      <c r="AB3061" t="e">
        <v>#N/A</v>
      </c>
      <c r="AC3061" t="e">
        <v>#N/A</v>
      </c>
      <c r="AD3061" t="e">
        <v>#N/A</v>
      </c>
      <c r="AE3061" t="e">
        <v>#N/A</v>
      </c>
      <c r="AF3061" t="e">
        <v>#N/A</v>
      </c>
    </row>
    <row r="3062" spans="1:32" x14ac:dyDescent="0.25">
      <c r="A3062" t="e">
        <v>#N/A</v>
      </c>
      <c r="B3062" s="33" t="e">
        <v>#N/A</v>
      </c>
      <c r="C3062" t="e">
        <v>#N/A</v>
      </c>
      <c r="D3062" t="e">
        <v>#N/A</v>
      </c>
      <c r="E3062" s="69" t="e">
        <v>#N/A</v>
      </c>
      <c r="F3062" s="3" t="e">
        <v>#N/A</v>
      </c>
      <c r="G3062" s="3" t="e">
        <v>#N/A</v>
      </c>
      <c r="H3062" s="3" t="e">
        <v>#N/A</v>
      </c>
      <c r="I3062" s="80" t="e">
        <v>#N/A</v>
      </c>
      <c r="J3062" s="80" t="e">
        <v>#N/A</v>
      </c>
      <c r="K3062" s="85" t="e">
        <v>#N/A</v>
      </c>
      <c r="L3062" s="9" t="e">
        <v>#N/A</v>
      </c>
      <c r="M3062" s="93" t="e">
        <v>#N/A</v>
      </c>
      <c r="N3062" s="8" t="e">
        <v>#N/A</v>
      </c>
      <c r="O3062" t="e">
        <v>#N/A</v>
      </c>
      <c r="P3062" t="e">
        <v>#N/A</v>
      </c>
      <c r="Q3062" t="e">
        <v>#N/A</v>
      </c>
      <c r="R3062" s="2" t="e">
        <v>#N/A</v>
      </c>
      <c r="S3062" t="e">
        <v>#N/A</v>
      </c>
      <c r="T3062" s="3" t="e">
        <v>#N/A</v>
      </c>
      <c r="U3062" s="3" t="e">
        <v>#N/A</v>
      </c>
      <c r="V3062" t="e">
        <v>#N/A</v>
      </c>
      <c r="W3062" t="e">
        <v>#N/A</v>
      </c>
      <c r="X3062" t="e">
        <v>#N/A</v>
      </c>
      <c r="Y3062" s="3" t="e">
        <v>#N/A</v>
      </c>
      <c r="Z3062" s="8" t="e">
        <v>#N/A</v>
      </c>
      <c r="AA3062" s="30" t="e">
        <v>#N/A</v>
      </c>
      <c r="AB3062" t="e">
        <v>#N/A</v>
      </c>
      <c r="AC3062" t="e">
        <v>#N/A</v>
      </c>
      <c r="AD3062" t="e">
        <v>#N/A</v>
      </c>
      <c r="AE3062" t="e">
        <v>#N/A</v>
      </c>
      <c r="AF3062" t="e">
        <v>#N/A</v>
      </c>
    </row>
    <row r="3063" spans="1:32" x14ac:dyDescent="0.25">
      <c r="A3063" t="e">
        <v>#N/A</v>
      </c>
      <c r="B3063" s="33" t="e">
        <v>#N/A</v>
      </c>
      <c r="C3063" t="e">
        <v>#N/A</v>
      </c>
      <c r="D3063" t="e">
        <v>#N/A</v>
      </c>
      <c r="E3063" s="69" t="e">
        <v>#N/A</v>
      </c>
      <c r="F3063" s="3" t="e">
        <v>#N/A</v>
      </c>
      <c r="G3063" s="3" t="e">
        <v>#N/A</v>
      </c>
      <c r="H3063" s="3" t="e">
        <v>#N/A</v>
      </c>
      <c r="I3063" s="80" t="e">
        <v>#N/A</v>
      </c>
      <c r="J3063" s="80" t="e">
        <v>#N/A</v>
      </c>
      <c r="K3063" s="85" t="e">
        <v>#N/A</v>
      </c>
      <c r="L3063" s="9" t="e">
        <v>#N/A</v>
      </c>
      <c r="M3063" s="93" t="e">
        <v>#N/A</v>
      </c>
      <c r="N3063" s="8" t="e">
        <v>#N/A</v>
      </c>
      <c r="O3063" t="e">
        <v>#N/A</v>
      </c>
      <c r="P3063" t="e">
        <v>#N/A</v>
      </c>
      <c r="Q3063" t="e">
        <v>#N/A</v>
      </c>
      <c r="R3063" s="2" t="e">
        <v>#N/A</v>
      </c>
      <c r="S3063" t="e">
        <v>#N/A</v>
      </c>
      <c r="T3063" s="3" t="e">
        <v>#N/A</v>
      </c>
      <c r="U3063" s="3" t="e">
        <v>#N/A</v>
      </c>
      <c r="V3063" t="e">
        <v>#N/A</v>
      </c>
      <c r="W3063" t="e">
        <v>#N/A</v>
      </c>
      <c r="X3063" t="e">
        <v>#N/A</v>
      </c>
      <c r="Y3063" s="3" t="e">
        <v>#N/A</v>
      </c>
      <c r="Z3063" s="8" t="e">
        <v>#N/A</v>
      </c>
      <c r="AA3063" s="30" t="e">
        <v>#N/A</v>
      </c>
      <c r="AB3063" t="e">
        <v>#N/A</v>
      </c>
      <c r="AC3063" t="e">
        <v>#N/A</v>
      </c>
      <c r="AD3063" t="e">
        <v>#N/A</v>
      </c>
      <c r="AE3063" t="e">
        <v>#N/A</v>
      </c>
      <c r="AF3063" t="e">
        <v>#N/A</v>
      </c>
    </row>
    <row r="3064" spans="1:32" x14ac:dyDescent="0.25">
      <c r="A3064" t="e">
        <v>#N/A</v>
      </c>
      <c r="B3064" s="33" t="e">
        <v>#N/A</v>
      </c>
      <c r="C3064" t="e">
        <v>#N/A</v>
      </c>
      <c r="D3064" t="e">
        <v>#N/A</v>
      </c>
      <c r="E3064" s="69" t="e">
        <v>#N/A</v>
      </c>
      <c r="F3064" s="3" t="e">
        <v>#N/A</v>
      </c>
      <c r="G3064" s="3" t="e">
        <v>#N/A</v>
      </c>
      <c r="H3064" s="3" t="e">
        <v>#N/A</v>
      </c>
      <c r="I3064" s="80" t="e">
        <v>#N/A</v>
      </c>
      <c r="J3064" s="80" t="e">
        <v>#N/A</v>
      </c>
      <c r="K3064" s="85" t="e">
        <v>#N/A</v>
      </c>
      <c r="L3064" s="9" t="e">
        <v>#N/A</v>
      </c>
      <c r="M3064" s="93" t="e">
        <v>#N/A</v>
      </c>
      <c r="N3064" s="8" t="e">
        <v>#N/A</v>
      </c>
      <c r="O3064" t="e">
        <v>#N/A</v>
      </c>
      <c r="P3064" t="e">
        <v>#N/A</v>
      </c>
      <c r="Q3064" t="e">
        <v>#N/A</v>
      </c>
      <c r="R3064" s="2" t="e">
        <v>#N/A</v>
      </c>
      <c r="S3064" t="e">
        <v>#N/A</v>
      </c>
      <c r="T3064" s="3" t="e">
        <v>#N/A</v>
      </c>
      <c r="U3064" s="3" t="e">
        <v>#N/A</v>
      </c>
      <c r="V3064" t="e">
        <v>#N/A</v>
      </c>
      <c r="W3064" t="e">
        <v>#N/A</v>
      </c>
      <c r="X3064" t="e">
        <v>#N/A</v>
      </c>
      <c r="Y3064" s="3" t="e">
        <v>#N/A</v>
      </c>
      <c r="Z3064" s="8" t="e">
        <v>#N/A</v>
      </c>
      <c r="AA3064" s="30" t="e">
        <v>#N/A</v>
      </c>
      <c r="AB3064" t="e">
        <v>#N/A</v>
      </c>
      <c r="AC3064" t="e">
        <v>#N/A</v>
      </c>
      <c r="AD3064" t="e">
        <v>#N/A</v>
      </c>
      <c r="AE3064" t="e">
        <v>#N/A</v>
      </c>
      <c r="AF3064" t="e">
        <v>#N/A</v>
      </c>
    </row>
    <row r="3065" spans="1:32" x14ac:dyDescent="0.25">
      <c r="A3065" t="e">
        <v>#N/A</v>
      </c>
      <c r="B3065" s="33" t="e">
        <v>#N/A</v>
      </c>
      <c r="C3065" t="e">
        <v>#N/A</v>
      </c>
      <c r="D3065" t="e">
        <v>#N/A</v>
      </c>
      <c r="E3065" s="69" t="e">
        <v>#N/A</v>
      </c>
      <c r="F3065" s="3" t="e">
        <v>#N/A</v>
      </c>
      <c r="G3065" s="3" t="e">
        <v>#N/A</v>
      </c>
      <c r="H3065" s="3" t="e">
        <v>#N/A</v>
      </c>
      <c r="I3065" s="80" t="e">
        <v>#N/A</v>
      </c>
      <c r="J3065" s="80" t="e">
        <v>#N/A</v>
      </c>
      <c r="K3065" s="85" t="e">
        <v>#N/A</v>
      </c>
      <c r="L3065" s="9" t="e">
        <v>#N/A</v>
      </c>
      <c r="M3065" s="93" t="e">
        <v>#N/A</v>
      </c>
      <c r="N3065" s="8" t="e">
        <v>#N/A</v>
      </c>
      <c r="O3065" t="e">
        <v>#N/A</v>
      </c>
      <c r="P3065" t="e">
        <v>#N/A</v>
      </c>
      <c r="Q3065" t="e">
        <v>#N/A</v>
      </c>
      <c r="R3065" s="2" t="e">
        <v>#N/A</v>
      </c>
      <c r="S3065" t="e">
        <v>#N/A</v>
      </c>
      <c r="T3065" s="3" t="e">
        <v>#N/A</v>
      </c>
      <c r="U3065" s="3" t="e">
        <v>#N/A</v>
      </c>
      <c r="V3065" t="e">
        <v>#N/A</v>
      </c>
      <c r="W3065" t="e">
        <v>#N/A</v>
      </c>
      <c r="X3065" t="e">
        <v>#N/A</v>
      </c>
      <c r="Y3065" s="3" t="e">
        <v>#N/A</v>
      </c>
      <c r="Z3065" s="8" t="e">
        <v>#N/A</v>
      </c>
      <c r="AA3065" s="30" t="e">
        <v>#N/A</v>
      </c>
      <c r="AB3065" t="e">
        <v>#N/A</v>
      </c>
      <c r="AC3065" t="e">
        <v>#N/A</v>
      </c>
      <c r="AD3065" t="e">
        <v>#N/A</v>
      </c>
      <c r="AE3065" t="e">
        <v>#N/A</v>
      </c>
      <c r="AF3065" t="e">
        <v>#N/A</v>
      </c>
    </row>
    <row r="3066" spans="1:32" x14ac:dyDescent="0.25">
      <c r="A3066" t="e">
        <v>#N/A</v>
      </c>
      <c r="B3066" s="33" t="e">
        <v>#N/A</v>
      </c>
      <c r="C3066" t="e">
        <v>#N/A</v>
      </c>
      <c r="D3066" t="e">
        <v>#N/A</v>
      </c>
      <c r="E3066" s="69" t="e">
        <v>#N/A</v>
      </c>
      <c r="F3066" s="3" t="e">
        <v>#N/A</v>
      </c>
      <c r="G3066" s="3" t="e">
        <v>#N/A</v>
      </c>
      <c r="H3066" s="3" t="e">
        <v>#N/A</v>
      </c>
      <c r="I3066" s="80" t="e">
        <v>#N/A</v>
      </c>
      <c r="J3066" s="80" t="e">
        <v>#N/A</v>
      </c>
      <c r="K3066" s="85" t="e">
        <v>#N/A</v>
      </c>
      <c r="L3066" s="9" t="e">
        <v>#N/A</v>
      </c>
      <c r="M3066" s="93" t="e">
        <v>#N/A</v>
      </c>
      <c r="N3066" s="8" t="e">
        <v>#N/A</v>
      </c>
      <c r="O3066" t="e">
        <v>#N/A</v>
      </c>
      <c r="P3066" t="e">
        <v>#N/A</v>
      </c>
      <c r="Q3066" t="e">
        <v>#N/A</v>
      </c>
      <c r="R3066" s="2" t="e">
        <v>#N/A</v>
      </c>
      <c r="S3066" t="e">
        <v>#N/A</v>
      </c>
      <c r="T3066" s="3" t="e">
        <v>#N/A</v>
      </c>
      <c r="U3066" s="3" t="e">
        <v>#N/A</v>
      </c>
      <c r="V3066" t="e">
        <v>#N/A</v>
      </c>
      <c r="W3066" t="e">
        <v>#N/A</v>
      </c>
      <c r="X3066" t="e">
        <v>#N/A</v>
      </c>
      <c r="Y3066" s="3" t="e">
        <v>#N/A</v>
      </c>
      <c r="Z3066" s="8" t="e">
        <v>#N/A</v>
      </c>
      <c r="AA3066" s="30" t="e">
        <v>#N/A</v>
      </c>
      <c r="AB3066" t="e">
        <v>#N/A</v>
      </c>
      <c r="AC3066" t="e">
        <v>#N/A</v>
      </c>
      <c r="AD3066" t="e">
        <v>#N/A</v>
      </c>
      <c r="AE3066" t="e">
        <v>#N/A</v>
      </c>
      <c r="AF3066" t="e">
        <v>#N/A</v>
      </c>
    </row>
    <row r="3067" spans="1:32" x14ac:dyDescent="0.25">
      <c r="A3067" t="e">
        <v>#N/A</v>
      </c>
      <c r="B3067" s="33" t="e">
        <v>#N/A</v>
      </c>
      <c r="C3067" t="e">
        <v>#N/A</v>
      </c>
      <c r="D3067" t="e">
        <v>#N/A</v>
      </c>
      <c r="E3067" s="69" t="e">
        <v>#N/A</v>
      </c>
      <c r="F3067" s="3" t="e">
        <v>#N/A</v>
      </c>
      <c r="G3067" s="3" t="e">
        <v>#N/A</v>
      </c>
      <c r="H3067" s="3" t="e">
        <v>#N/A</v>
      </c>
      <c r="I3067" s="80" t="e">
        <v>#N/A</v>
      </c>
      <c r="J3067" s="80" t="e">
        <v>#N/A</v>
      </c>
      <c r="K3067" s="85" t="e">
        <v>#N/A</v>
      </c>
      <c r="L3067" s="9" t="e">
        <v>#N/A</v>
      </c>
      <c r="M3067" s="93" t="e">
        <v>#N/A</v>
      </c>
      <c r="N3067" s="8" t="e">
        <v>#N/A</v>
      </c>
      <c r="O3067" t="e">
        <v>#N/A</v>
      </c>
      <c r="P3067" t="e">
        <v>#N/A</v>
      </c>
      <c r="Q3067" t="e">
        <v>#N/A</v>
      </c>
      <c r="R3067" s="2" t="e">
        <v>#N/A</v>
      </c>
      <c r="S3067" t="e">
        <v>#N/A</v>
      </c>
      <c r="T3067" s="3" t="e">
        <v>#N/A</v>
      </c>
      <c r="U3067" s="3" t="e">
        <v>#N/A</v>
      </c>
      <c r="V3067" t="e">
        <v>#N/A</v>
      </c>
      <c r="W3067" t="e">
        <v>#N/A</v>
      </c>
      <c r="X3067" t="e">
        <v>#N/A</v>
      </c>
      <c r="Y3067" s="3" t="e">
        <v>#N/A</v>
      </c>
      <c r="Z3067" s="8" t="e">
        <v>#N/A</v>
      </c>
      <c r="AA3067" s="30" t="e">
        <v>#N/A</v>
      </c>
      <c r="AB3067" t="e">
        <v>#N/A</v>
      </c>
      <c r="AC3067" t="e">
        <v>#N/A</v>
      </c>
      <c r="AD3067" t="e">
        <v>#N/A</v>
      </c>
      <c r="AE3067" t="e">
        <v>#N/A</v>
      </c>
      <c r="AF3067" t="e">
        <v>#N/A</v>
      </c>
    </row>
    <row r="3068" spans="1:32" x14ac:dyDescent="0.25">
      <c r="A3068" t="e">
        <v>#N/A</v>
      </c>
      <c r="B3068" s="33" t="e">
        <v>#N/A</v>
      </c>
      <c r="C3068" t="e">
        <v>#N/A</v>
      </c>
      <c r="D3068" t="e">
        <v>#N/A</v>
      </c>
      <c r="E3068" s="69" t="e">
        <v>#N/A</v>
      </c>
      <c r="F3068" s="3" t="e">
        <v>#N/A</v>
      </c>
      <c r="G3068" s="3" t="e">
        <v>#N/A</v>
      </c>
      <c r="H3068" s="3" t="e">
        <v>#N/A</v>
      </c>
      <c r="I3068" s="80" t="e">
        <v>#N/A</v>
      </c>
      <c r="J3068" s="80" t="e">
        <v>#N/A</v>
      </c>
      <c r="K3068" s="85" t="e">
        <v>#N/A</v>
      </c>
      <c r="L3068" s="9" t="e">
        <v>#N/A</v>
      </c>
      <c r="M3068" s="93" t="e">
        <v>#N/A</v>
      </c>
      <c r="N3068" s="8" t="e">
        <v>#N/A</v>
      </c>
      <c r="O3068" t="e">
        <v>#N/A</v>
      </c>
      <c r="P3068" t="e">
        <v>#N/A</v>
      </c>
      <c r="Q3068" t="e">
        <v>#N/A</v>
      </c>
      <c r="R3068" s="2" t="e">
        <v>#N/A</v>
      </c>
      <c r="S3068" t="e">
        <v>#N/A</v>
      </c>
      <c r="T3068" s="3" t="e">
        <v>#N/A</v>
      </c>
      <c r="U3068" s="3" t="e">
        <v>#N/A</v>
      </c>
      <c r="V3068" t="e">
        <v>#N/A</v>
      </c>
      <c r="W3068" t="e">
        <v>#N/A</v>
      </c>
      <c r="X3068" t="e">
        <v>#N/A</v>
      </c>
      <c r="Y3068" s="3" t="e">
        <v>#N/A</v>
      </c>
      <c r="Z3068" s="8" t="e">
        <v>#N/A</v>
      </c>
      <c r="AA3068" s="30" t="e">
        <v>#N/A</v>
      </c>
      <c r="AB3068" t="e">
        <v>#N/A</v>
      </c>
      <c r="AC3068" t="e">
        <v>#N/A</v>
      </c>
      <c r="AD3068" t="e">
        <v>#N/A</v>
      </c>
      <c r="AE3068" t="e">
        <v>#N/A</v>
      </c>
      <c r="AF3068" t="e">
        <v>#N/A</v>
      </c>
    </row>
    <row r="3069" spans="1:32" x14ac:dyDescent="0.25">
      <c r="A3069" t="e">
        <v>#N/A</v>
      </c>
      <c r="B3069" s="33" t="e">
        <v>#N/A</v>
      </c>
      <c r="C3069" t="e">
        <v>#N/A</v>
      </c>
      <c r="D3069" t="e">
        <v>#N/A</v>
      </c>
      <c r="E3069" s="69" t="e">
        <v>#N/A</v>
      </c>
      <c r="F3069" s="3" t="e">
        <v>#N/A</v>
      </c>
      <c r="G3069" s="3" t="e">
        <v>#N/A</v>
      </c>
      <c r="H3069" s="3" t="e">
        <v>#N/A</v>
      </c>
      <c r="I3069" s="80" t="e">
        <v>#N/A</v>
      </c>
      <c r="J3069" s="80" t="e">
        <v>#N/A</v>
      </c>
      <c r="K3069" s="85" t="e">
        <v>#N/A</v>
      </c>
      <c r="L3069" s="9" t="e">
        <v>#N/A</v>
      </c>
      <c r="M3069" s="93" t="e">
        <v>#N/A</v>
      </c>
      <c r="N3069" s="8" t="e">
        <v>#N/A</v>
      </c>
      <c r="O3069" t="e">
        <v>#N/A</v>
      </c>
      <c r="P3069" t="e">
        <v>#N/A</v>
      </c>
      <c r="Q3069" t="e">
        <v>#N/A</v>
      </c>
      <c r="R3069" s="2" t="e">
        <v>#N/A</v>
      </c>
      <c r="S3069" t="e">
        <v>#N/A</v>
      </c>
      <c r="T3069" s="3" t="e">
        <v>#N/A</v>
      </c>
      <c r="U3069" s="3" t="e">
        <v>#N/A</v>
      </c>
      <c r="V3069" t="e">
        <v>#N/A</v>
      </c>
      <c r="W3069" t="e">
        <v>#N/A</v>
      </c>
      <c r="X3069" t="e">
        <v>#N/A</v>
      </c>
      <c r="Y3069" s="3" t="e">
        <v>#N/A</v>
      </c>
      <c r="Z3069" s="8" t="e">
        <v>#N/A</v>
      </c>
      <c r="AA3069" s="30" t="e">
        <v>#N/A</v>
      </c>
      <c r="AB3069" t="e">
        <v>#N/A</v>
      </c>
      <c r="AC3069" t="e">
        <v>#N/A</v>
      </c>
      <c r="AD3069" t="e">
        <v>#N/A</v>
      </c>
      <c r="AE3069" t="e">
        <v>#N/A</v>
      </c>
      <c r="AF3069" t="e">
        <v>#N/A</v>
      </c>
    </row>
    <row r="3070" spans="1:32" x14ac:dyDescent="0.25">
      <c r="A3070" t="e">
        <v>#N/A</v>
      </c>
      <c r="B3070" s="33" t="e">
        <v>#N/A</v>
      </c>
      <c r="C3070" t="e">
        <v>#N/A</v>
      </c>
      <c r="D3070" t="e">
        <v>#N/A</v>
      </c>
      <c r="E3070" s="69" t="e">
        <v>#N/A</v>
      </c>
      <c r="F3070" s="3" t="e">
        <v>#N/A</v>
      </c>
      <c r="G3070" s="3" t="e">
        <v>#N/A</v>
      </c>
      <c r="H3070" s="3" t="e">
        <v>#N/A</v>
      </c>
      <c r="I3070" s="80" t="e">
        <v>#N/A</v>
      </c>
      <c r="J3070" s="80" t="e">
        <v>#N/A</v>
      </c>
      <c r="K3070" s="85" t="e">
        <v>#N/A</v>
      </c>
      <c r="L3070" s="9" t="e">
        <v>#N/A</v>
      </c>
      <c r="M3070" s="93" t="e">
        <v>#N/A</v>
      </c>
      <c r="N3070" s="8" t="e">
        <v>#N/A</v>
      </c>
      <c r="O3070" t="e">
        <v>#N/A</v>
      </c>
      <c r="P3070" t="e">
        <v>#N/A</v>
      </c>
      <c r="Q3070" t="e">
        <v>#N/A</v>
      </c>
      <c r="R3070" s="2" t="e">
        <v>#N/A</v>
      </c>
      <c r="S3070" t="e">
        <v>#N/A</v>
      </c>
      <c r="T3070" s="3" t="e">
        <v>#N/A</v>
      </c>
      <c r="U3070" s="3" t="e">
        <v>#N/A</v>
      </c>
      <c r="V3070" t="e">
        <v>#N/A</v>
      </c>
      <c r="W3070" t="e">
        <v>#N/A</v>
      </c>
      <c r="X3070" t="e">
        <v>#N/A</v>
      </c>
      <c r="Y3070" s="3" t="e">
        <v>#N/A</v>
      </c>
      <c r="Z3070" s="8" t="e">
        <v>#N/A</v>
      </c>
      <c r="AA3070" s="30" t="e">
        <v>#N/A</v>
      </c>
      <c r="AB3070" t="e">
        <v>#N/A</v>
      </c>
      <c r="AC3070" t="e">
        <v>#N/A</v>
      </c>
      <c r="AD3070" t="e">
        <v>#N/A</v>
      </c>
      <c r="AE3070" t="e">
        <v>#N/A</v>
      </c>
      <c r="AF3070" t="e">
        <v>#N/A</v>
      </c>
    </row>
    <row r="3071" spans="1:32" x14ac:dyDescent="0.25">
      <c r="A3071" t="e">
        <v>#N/A</v>
      </c>
      <c r="B3071" s="33" t="e">
        <v>#N/A</v>
      </c>
      <c r="C3071" t="e">
        <v>#N/A</v>
      </c>
      <c r="D3071" t="e">
        <v>#N/A</v>
      </c>
      <c r="E3071" s="69" t="e">
        <v>#N/A</v>
      </c>
      <c r="F3071" s="3" t="e">
        <v>#N/A</v>
      </c>
      <c r="G3071" s="3" t="e">
        <v>#N/A</v>
      </c>
      <c r="H3071" s="3" t="e">
        <v>#N/A</v>
      </c>
      <c r="I3071" s="80" t="e">
        <v>#N/A</v>
      </c>
      <c r="J3071" s="80" t="e">
        <v>#N/A</v>
      </c>
      <c r="K3071" s="85" t="e">
        <v>#N/A</v>
      </c>
      <c r="L3071" s="9" t="e">
        <v>#N/A</v>
      </c>
      <c r="M3071" s="93" t="e">
        <v>#N/A</v>
      </c>
      <c r="N3071" s="8" t="e">
        <v>#N/A</v>
      </c>
      <c r="O3071" t="e">
        <v>#N/A</v>
      </c>
      <c r="P3071" t="e">
        <v>#N/A</v>
      </c>
      <c r="Q3071" t="e">
        <v>#N/A</v>
      </c>
      <c r="R3071" s="2" t="e">
        <v>#N/A</v>
      </c>
      <c r="S3071" t="e">
        <v>#N/A</v>
      </c>
      <c r="T3071" s="3" t="e">
        <v>#N/A</v>
      </c>
      <c r="U3071" s="3" t="e">
        <v>#N/A</v>
      </c>
      <c r="V3071" t="e">
        <v>#N/A</v>
      </c>
      <c r="W3071" t="e">
        <v>#N/A</v>
      </c>
      <c r="X3071" t="e">
        <v>#N/A</v>
      </c>
      <c r="Y3071" s="3" t="e">
        <v>#N/A</v>
      </c>
      <c r="Z3071" s="8" t="e">
        <v>#N/A</v>
      </c>
      <c r="AA3071" s="30" t="e">
        <v>#N/A</v>
      </c>
      <c r="AB3071" t="e">
        <v>#N/A</v>
      </c>
      <c r="AC3071" t="e">
        <v>#N/A</v>
      </c>
      <c r="AD3071" t="e">
        <v>#N/A</v>
      </c>
      <c r="AE3071" t="e">
        <v>#N/A</v>
      </c>
      <c r="AF3071" t="e">
        <v>#N/A</v>
      </c>
    </row>
    <row r="3072" spans="1:32" x14ac:dyDescent="0.25">
      <c r="A3072" t="e">
        <v>#N/A</v>
      </c>
      <c r="B3072" s="33" t="e">
        <v>#N/A</v>
      </c>
      <c r="C3072" t="e">
        <v>#N/A</v>
      </c>
      <c r="D3072" t="e">
        <v>#N/A</v>
      </c>
      <c r="E3072" s="69" t="e">
        <v>#N/A</v>
      </c>
      <c r="F3072" s="3" t="e">
        <v>#N/A</v>
      </c>
      <c r="G3072" s="3" t="e">
        <v>#N/A</v>
      </c>
      <c r="H3072" s="3" t="e">
        <v>#N/A</v>
      </c>
      <c r="I3072" s="80" t="e">
        <v>#N/A</v>
      </c>
      <c r="J3072" s="80" t="e">
        <v>#N/A</v>
      </c>
      <c r="K3072" s="85" t="e">
        <v>#N/A</v>
      </c>
      <c r="L3072" s="9" t="e">
        <v>#N/A</v>
      </c>
      <c r="M3072" s="93" t="e">
        <v>#N/A</v>
      </c>
      <c r="N3072" s="8" t="e">
        <v>#N/A</v>
      </c>
      <c r="O3072" t="e">
        <v>#N/A</v>
      </c>
      <c r="P3072" t="e">
        <v>#N/A</v>
      </c>
      <c r="Q3072" t="e">
        <v>#N/A</v>
      </c>
      <c r="R3072" s="2" t="e">
        <v>#N/A</v>
      </c>
      <c r="S3072" t="e">
        <v>#N/A</v>
      </c>
      <c r="T3072" s="3" t="e">
        <v>#N/A</v>
      </c>
      <c r="U3072" s="3" t="e">
        <v>#N/A</v>
      </c>
      <c r="V3072" t="e">
        <v>#N/A</v>
      </c>
      <c r="W3072" t="e">
        <v>#N/A</v>
      </c>
      <c r="X3072" t="e">
        <v>#N/A</v>
      </c>
      <c r="Y3072" s="3" t="e">
        <v>#N/A</v>
      </c>
      <c r="Z3072" s="8" t="e">
        <v>#N/A</v>
      </c>
      <c r="AA3072" s="30" t="e">
        <v>#N/A</v>
      </c>
      <c r="AB3072" t="e">
        <v>#N/A</v>
      </c>
      <c r="AC3072" t="e">
        <v>#N/A</v>
      </c>
      <c r="AD3072" t="e">
        <v>#N/A</v>
      </c>
      <c r="AE3072" t="e">
        <v>#N/A</v>
      </c>
      <c r="AF3072" t="e">
        <v>#N/A</v>
      </c>
    </row>
    <row r="3073" spans="1:32" x14ac:dyDescent="0.25">
      <c r="A3073" t="e">
        <v>#N/A</v>
      </c>
      <c r="B3073" s="33" t="e">
        <v>#N/A</v>
      </c>
      <c r="C3073" t="e">
        <v>#N/A</v>
      </c>
      <c r="D3073" t="e">
        <v>#N/A</v>
      </c>
      <c r="E3073" s="69" t="e">
        <v>#N/A</v>
      </c>
      <c r="F3073" s="3" t="e">
        <v>#N/A</v>
      </c>
      <c r="G3073" s="3" t="e">
        <v>#N/A</v>
      </c>
      <c r="H3073" s="3" t="e">
        <v>#N/A</v>
      </c>
      <c r="I3073" s="80" t="e">
        <v>#N/A</v>
      </c>
      <c r="J3073" s="80" t="e">
        <v>#N/A</v>
      </c>
      <c r="K3073" s="85" t="e">
        <v>#N/A</v>
      </c>
      <c r="L3073" s="9" t="e">
        <v>#N/A</v>
      </c>
      <c r="M3073" s="93" t="e">
        <v>#N/A</v>
      </c>
      <c r="N3073" s="8" t="e">
        <v>#N/A</v>
      </c>
      <c r="O3073" t="e">
        <v>#N/A</v>
      </c>
      <c r="P3073" t="e">
        <v>#N/A</v>
      </c>
      <c r="Q3073" t="e">
        <v>#N/A</v>
      </c>
      <c r="R3073" s="2" t="e">
        <v>#N/A</v>
      </c>
      <c r="S3073" t="e">
        <v>#N/A</v>
      </c>
      <c r="T3073" s="3" t="e">
        <v>#N/A</v>
      </c>
      <c r="U3073" s="3" t="e">
        <v>#N/A</v>
      </c>
      <c r="V3073" t="e">
        <v>#N/A</v>
      </c>
      <c r="W3073" t="e">
        <v>#N/A</v>
      </c>
      <c r="X3073" t="e">
        <v>#N/A</v>
      </c>
      <c r="Y3073" s="3" t="e">
        <v>#N/A</v>
      </c>
      <c r="Z3073" s="8" t="e">
        <v>#N/A</v>
      </c>
      <c r="AA3073" s="30" t="e">
        <v>#N/A</v>
      </c>
      <c r="AB3073" t="e">
        <v>#N/A</v>
      </c>
      <c r="AC3073" t="e">
        <v>#N/A</v>
      </c>
      <c r="AD3073" t="e">
        <v>#N/A</v>
      </c>
      <c r="AE3073" t="e">
        <v>#N/A</v>
      </c>
      <c r="AF3073" t="e">
        <v>#N/A</v>
      </c>
    </row>
    <row r="3074" spans="1:32" x14ac:dyDescent="0.25">
      <c r="A3074" t="e">
        <v>#N/A</v>
      </c>
      <c r="B3074" s="33" t="e">
        <v>#N/A</v>
      </c>
      <c r="C3074" t="e">
        <v>#N/A</v>
      </c>
      <c r="D3074" t="e">
        <v>#N/A</v>
      </c>
      <c r="E3074" s="69" t="e">
        <v>#N/A</v>
      </c>
      <c r="F3074" s="3" t="e">
        <v>#N/A</v>
      </c>
      <c r="G3074" s="3" t="e">
        <v>#N/A</v>
      </c>
      <c r="H3074" s="3" t="e">
        <v>#N/A</v>
      </c>
      <c r="I3074" s="80" t="e">
        <v>#N/A</v>
      </c>
      <c r="J3074" s="80" t="e">
        <v>#N/A</v>
      </c>
      <c r="K3074" s="85" t="e">
        <v>#N/A</v>
      </c>
      <c r="L3074" s="9" t="e">
        <v>#N/A</v>
      </c>
      <c r="M3074" s="93" t="e">
        <v>#N/A</v>
      </c>
      <c r="N3074" s="8" t="e">
        <v>#N/A</v>
      </c>
      <c r="O3074" t="e">
        <v>#N/A</v>
      </c>
      <c r="P3074" t="e">
        <v>#N/A</v>
      </c>
      <c r="Q3074" t="e">
        <v>#N/A</v>
      </c>
      <c r="R3074" s="2" t="e">
        <v>#N/A</v>
      </c>
      <c r="S3074" t="e">
        <v>#N/A</v>
      </c>
      <c r="T3074" s="3" t="e">
        <v>#N/A</v>
      </c>
      <c r="U3074" s="3" t="e">
        <v>#N/A</v>
      </c>
      <c r="V3074" t="e">
        <v>#N/A</v>
      </c>
      <c r="W3074" t="e">
        <v>#N/A</v>
      </c>
      <c r="X3074" t="e">
        <v>#N/A</v>
      </c>
      <c r="Y3074" s="3" t="e">
        <v>#N/A</v>
      </c>
      <c r="Z3074" s="8" t="e">
        <v>#N/A</v>
      </c>
      <c r="AA3074" s="30" t="e">
        <v>#N/A</v>
      </c>
      <c r="AB3074" t="e">
        <v>#N/A</v>
      </c>
      <c r="AC3074" t="e">
        <v>#N/A</v>
      </c>
      <c r="AD3074" t="e">
        <v>#N/A</v>
      </c>
      <c r="AE3074" t="e">
        <v>#N/A</v>
      </c>
      <c r="AF3074" t="e">
        <v>#N/A</v>
      </c>
    </row>
    <row r="3075" spans="1:32" x14ac:dyDescent="0.25">
      <c r="A3075" t="e">
        <v>#N/A</v>
      </c>
      <c r="B3075" s="33" t="e">
        <v>#N/A</v>
      </c>
      <c r="C3075" t="e">
        <v>#N/A</v>
      </c>
      <c r="D3075" t="e">
        <v>#N/A</v>
      </c>
      <c r="E3075" s="69" t="e">
        <v>#N/A</v>
      </c>
      <c r="F3075" s="3" t="e">
        <v>#N/A</v>
      </c>
      <c r="G3075" s="3" t="e">
        <v>#N/A</v>
      </c>
      <c r="H3075" s="3" t="e">
        <v>#N/A</v>
      </c>
      <c r="I3075" s="80" t="e">
        <v>#N/A</v>
      </c>
      <c r="J3075" s="80" t="e">
        <v>#N/A</v>
      </c>
      <c r="K3075" s="85" t="e">
        <v>#N/A</v>
      </c>
      <c r="L3075" s="9" t="e">
        <v>#N/A</v>
      </c>
      <c r="M3075" s="93" t="e">
        <v>#N/A</v>
      </c>
      <c r="N3075" s="8" t="e">
        <v>#N/A</v>
      </c>
      <c r="O3075" t="e">
        <v>#N/A</v>
      </c>
      <c r="P3075" t="e">
        <v>#N/A</v>
      </c>
      <c r="Q3075" t="e">
        <v>#N/A</v>
      </c>
      <c r="R3075" s="2" t="e">
        <v>#N/A</v>
      </c>
      <c r="S3075" t="e">
        <v>#N/A</v>
      </c>
      <c r="T3075" s="3" t="e">
        <v>#N/A</v>
      </c>
      <c r="U3075" s="3" t="e">
        <v>#N/A</v>
      </c>
      <c r="V3075" t="e">
        <v>#N/A</v>
      </c>
      <c r="W3075" t="e">
        <v>#N/A</v>
      </c>
      <c r="X3075" t="e">
        <v>#N/A</v>
      </c>
      <c r="Y3075" s="3" t="e">
        <v>#N/A</v>
      </c>
      <c r="Z3075" s="8" t="e">
        <v>#N/A</v>
      </c>
      <c r="AA3075" s="30" t="e">
        <v>#N/A</v>
      </c>
      <c r="AB3075" t="e">
        <v>#N/A</v>
      </c>
      <c r="AC3075" t="e">
        <v>#N/A</v>
      </c>
      <c r="AD3075" t="e">
        <v>#N/A</v>
      </c>
      <c r="AE3075" t="e">
        <v>#N/A</v>
      </c>
      <c r="AF3075" t="e">
        <v>#N/A</v>
      </c>
    </row>
    <row r="3076" spans="1:32" x14ac:dyDescent="0.25">
      <c r="A3076" t="e">
        <v>#N/A</v>
      </c>
      <c r="B3076" s="33" t="e">
        <v>#N/A</v>
      </c>
      <c r="C3076" t="e">
        <v>#N/A</v>
      </c>
      <c r="D3076" t="e">
        <v>#N/A</v>
      </c>
      <c r="E3076" s="69" t="e">
        <v>#N/A</v>
      </c>
      <c r="F3076" s="3" t="e">
        <v>#N/A</v>
      </c>
      <c r="G3076" s="3" t="e">
        <v>#N/A</v>
      </c>
      <c r="H3076" s="3" t="e">
        <v>#N/A</v>
      </c>
      <c r="I3076" s="80" t="e">
        <v>#N/A</v>
      </c>
      <c r="J3076" s="80" t="e">
        <v>#N/A</v>
      </c>
      <c r="K3076" s="85" t="e">
        <v>#N/A</v>
      </c>
      <c r="L3076" s="9" t="e">
        <v>#N/A</v>
      </c>
      <c r="M3076" s="93" t="e">
        <v>#N/A</v>
      </c>
      <c r="N3076" s="8" t="e">
        <v>#N/A</v>
      </c>
      <c r="O3076" t="e">
        <v>#N/A</v>
      </c>
      <c r="P3076" t="e">
        <v>#N/A</v>
      </c>
      <c r="Q3076" t="e">
        <v>#N/A</v>
      </c>
      <c r="R3076" s="2" t="e">
        <v>#N/A</v>
      </c>
      <c r="S3076" t="e">
        <v>#N/A</v>
      </c>
      <c r="T3076" s="3" t="e">
        <v>#N/A</v>
      </c>
      <c r="U3076" s="3" t="e">
        <v>#N/A</v>
      </c>
      <c r="V3076" t="e">
        <v>#N/A</v>
      </c>
      <c r="W3076" t="e">
        <v>#N/A</v>
      </c>
      <c r="X3076" t="e">
        <v>#N/A</v>
      </c>
      <c r="Y3076" s="3" t="e">
        <v>#N/A</v>
      </c>
      <c r="Z3076" s="8" t="e">
        <v>#N/A</v>
      </c>
      <c r="AA3076" s="30" t="e">
        <v>#N/A</v>
      </c>
      <c r="AB3076" t="e">
        <v>#N/A</v>
      </c>
      <c r="AC3076" t="e">
        <v>#N/A</v>
      </c>
      <c r="AD3076" t="e">
        <v>#N/A</v>
      </c>
      <c r="AE3076" t="e">
        <v>#N/A</v>
      </c>
      <c r="AF3076" t="e">
        <v>#N/A</v>
      </c>
    </row>
    <row r="3077" spans="1:32" x14ac:dyDescent="0.25">
      <c r="A3077" t="e">
        <v>#N/A</v>
      </c>
      <c r="B3077" s="33" t="e">
        <v>#N/A</v>
      </c>
      <c r="C3077" t="e">
        <v>#N/A</v>
      </c>
      <c r="D3077" t="e">
        <v>#N/A</v>
      </c>
      <c r="E3077" s="69" t="e">
        <v>#N/A</v>
      </c>
      <c r="F3077" s="3" t="e">
        <v>#N/A</v>
      </c>
      <c r="G3077" s="3" t="e">
        <v>#N/A</v>
      </c>
      <c r="H3077" s="3" t="e">
        <v>#N/A</v>
      </c>
      <c r="I3077" s="80" t="e">
        <v>#N/A</v>
      </c>
      <c r="J3077" s="80" t="e">
        <v>#N/A</v>
      </c>
      <c r="K3077" s="85" t="e">
        <v>#N/A</v>
      </c>
      <c r="L3077" s="9" t="e">
        <v>#N/A</v>
      </c>
      <c r="M3077" s="93" t="e">
        <v>#N/A</v>
      </c>
      <c r="N3077" s="8" t="e">
        <v>#N/A</v>
      </c>
      <c r="O3077" t="e">
        <v>#N/A</v>
      </c>
      <c r="P3077" t="e">
        <v>#N/A</v>
      </c>
      <c r="Q3077" t="e">
        <v>#N/A</v>
      </c>
      <c r="R3077" s="2" t="e">
        <v>#N/A</v>
      </c>
      <c r="S3077" t="e">
        <v>#N/A</v>
      </c>
      <c r="T3077" s="3" t="e">
        <v>#N/A</v>
      </c>
      <c r="U3077" s="3" t="e">
        <v>#N/A</v>
      </c>
      <c r="V3077" t="e">
        <v>#N/A</v>
      </c>
      <c r="W3077" t="e">
        <v>#N/A</v>
      </c>
      <c r="X3077" t="e">
        <v>#N/A</v>
      </c>
      <c r="Y3077" s="3" t="e">
        <v>#N/A</v>
      </c>
      <c r="Z3077" s="8" t="e">
        <v>#N/A</v>
      </c>
      <c r="AA3077" s="30" t="e">
        <v>#N/A</v>
      </c>
      <c r="AB3077" t="e">
        <v>#N/A</v>
      </c>
      <c r="AC3077" t="e">
        <v>#N/A</v>
      </c>
      <c r="AD3077" t="e">
        <v>#N/A</v>
      </c>
      <c r="AE3077" t="e">
        <v>#N/A</v>
      </c>
      <c r="AF3077" t="e">
        <v>#N/A</v>
      </c>
    </row>
    <row r="3078" spans="1:32" x14ac:dyDescent="0.25">
      <c r="A3078" t="e">
        <v>#N/A</v>
      </c>
      <c r="B3078" s="33" t="e">
        <v>#N/A</v>
      </c>
      <c r="C3078" t="e">
        <v>#N/A</v>
      </c>
      <c r="D3078" t="e">
        <v>#N/A</v>
      </c>
      <c r="E3078" s="69" t="e">
        <v>#N/A</v>
      </c>
      <c r="F3078" s="3" t="e">
        <v>#N/A</v>
      </c>
      <c r="G3078" s="3" t="e">
        <v>#N/A</v>
      </c>
      <c r="H3078" s="3" t="e">
        <v>#N/A</v>
      </c>
      <c r="I3078" s="80" t="e">
        <v>#N/A</v>
      </c>
      <c r="J3078" s="80" t="e">
        <v>#N/A</v>
      </c>
      <c r="K3078" s="85" t="e">
        <v>#N/A</v>
      </c>
      <c r="L3078" s="9" t="e">
        <v>#N/A</v>
      </c>
      <c r="M3078" s="93" t="e">
        <v>#N/A</v>
      </c>
      <c r="N3078" s="8" t="e">
        <v>#N/A</v>
      </c>
      <c r="O3078" t="e">
        <v>#N/A</v>
      </c>
      <c r="P3078" t="e">
        <v>#N/A</v>
      </c>
      <c r="Q3078" t="e">
        <v>#N/A</v>
      </c>
      <c r="R3078" s="2" t="e">
        <v>#N/A</v>
      </c>
      <c r="S3078" t="e">
        <v>#N/A</v>
      </c>
      <c r="T3078" s="3" t="e">
        <v>#N/A</v>
      </c>
      <c r="U3078" s="3" t="e">
        <v>#N/A</v>
      </c>
      <c r="V3078" t="e">
        <v>#N/A</v>
      </c>
      <c r="W3078" t="e">
        <v>#N/A</v>
      </c>
      <c r="X3078" t="e">
        <v>#N/A</v>
      </c>
      <c r="Y3078" s="3" t="e">
        <v>#N/A</v>
      </c>
      <c r="Z3078" s="8" t="e">
        <v>#N/A</v>
      </c>
      <c r="AA3078" s="30" t="e">
        <v>#N/A</v>
      </c>
      <c r="AB3078" t="e">
        <v>#N/A</v>
      </c>
      <c r="AC3078" t="e">
        <v>#N/A</v>
      </c>
      <c r="AD3078" t="e">
        <v>#N/A</v>
      </c>
      <c r="AE3078" t="e">
        <v>#N/A</v>
      </c>
      <c r="AF3078" t="e">
        <v>#N/A</v>
      </c>
    </row>
    <row r="3079" spans="1:32" x14ac:dyDescent="0.25">
      <c r="A3079" t="e">
        <v>#N/A</v>
      </c>
      <c r="B3079" s="33" t="e">
        <v>#N/A</v>
      </c>
      <c r="C3079" t="e">
        <v>#N/A</v>
      </c>
      <c r="D3079" t="e">
        <v>#N/A</v>
      </c>
      <c r="E3079" s="69" t="e">
        <v>#N/A</v>
      </c>
      <c r="F3079" s="3" t="e">
        <v>#N/A</v>
      </c>
      <c r="G3079" s="3" t="e">
        <v>#N/A</v>
      </c>
      <c r="H3079" s="3" t="e">
        <v>#N/A</v>
      </c>
      <c r="I3079" s="80" t="e">
        <v>#N/A</v>
      </c>
      <c r="J3079" s="80" t="e">
        <v>#N/A</v>
      </c>
      <c r="K3079" s="85" t="e">
        <v>#N/A</v>
      </c>
      <c r="L3079" s="9" t="e">
        <v>#N/A</v>
      </c>
      <c r="M3079" s="93" t="e">
        <v>#N/A</v>
      </c>
      <c r="N3079" s="8" t="e">
        <v>#N/A</v>
      </c>
      <c r="O3079" t="e">
        <v>#N/A</v>
      </c>
      <c r="P3079" t="e">
        <v>#N/A</v>
      </c>
      <c r="Q3079" t="e">
        <v>#N/A</v>
      </c>
      <c r="R3079" s="2" t="e">
        <v>#N/A</v>
      </c>
      <c r="S3079" t="e">
        <v>#N/A</v>
      </c>
      <c r="T3079" s="3" t="e">
        <v>#N/A</v>
      </c>
      <c r="U3079" s="3" t="e">
        <v>#N/A</v>
      </c>
      <c r="V3079" t="e">
        <v>#N/A</v>
      </c>
      <c r="W3079" t="e">
        <v>#N/A</v>
      </c>
      <c r="X3079" t="e">
        <v>#N/A</v>
      </c>
      <c r="Y3079" s="3" t="e">
        <v>#N/A</v>
      </c>
      <c r="Z3079" s="8" t="e">
        <v>#N/A</v>
      </c>
      <c r="AA3079" s="30" t="e">
        <v>#N/A</v>
      </c>
      <c r="AB3079" t="e">
        <v>#N/A</v>
      </c>
      <c r="AC3079" t="e">
        <v>#N/A</v>
      </c>
      <c r="AD3079" t="e">
        <v>#N/A</v>
      </c>
      <c r="AE3079" t="e">
        <v>#N/A</v>
      </c>
      <c r="AF3079" t="e">
        <v>#N/A</v>
      </c>
    </row>
    <row r="3080" spans="1:32" x14ac:dyDescent="0.25">
      <c r="A3080" t="e">
        <v>#N/A</v>
      </c>
      <c r="B3080" s="33" t="e">
        <v>#N/A</v>
      </c>
      <c r="C3080" t="e">
        <v>#N/A</v>
      </c>
      <c r="D3080" t="e">
        <v>#N/A</v>
      </c>
      <c r="E3080" s="69" t="e">
        <v>#N/A</v>
      </c>
      <c r="F3080" s="3" t="e">
        <v>#N/A</v>
      </c>
      <c r="G3080" s="3" t="e">
        <v>#N/A</v>
      </c>
      <c r="H3080" s="3" t="e">
        <v>#N/A</v>
      </c>
      <c r="I3080" s="80" t="e">
        <v>#N/A</v>
      </c>
      <c r="J3080" s="80" t="e">
        <v>#N/A</v>
      </c>
      <c r="K3080" s="85" t="e">
        <v>#N/A</v>
      </c>
      <c r="L3080" s="9" t="e">
        <v>#N/A</v>
      </c>
      <c r="M3080" s="93" t="e">
        <v>#N/A</v>
      </c>
      <c r="N3080" s="8" t="e">
        <v>#N/A</v>
      </c>
      <c r="O3080" t="e">
        <v>#N/A</v>
      </c>
      <c r="P3080" t="e">
        <v>#N/A</v>
      </c>
      <c r="Q3080" t="e">
        <v>#N/A</v>
      </c>
      <c r="R3080" s="2" t="e">
        <v>#N/A</v>
      </c>
      <c r="S3080" t="e">
        <v>#N/A</v>
      </c>
      <c r="T3080" s="3" t="e">
        <v>#N/A</v>
      </c>
      <c r="U3080" s="3" t="e">
        <v>#N/A</v>
      </c>
      <c r="V3080" t="e">
        <v>#N/A</v>
      </c>
      <c r="W3080" t="e">
        <v>#N/A</v>
      </c>
      <c r="X3080" t="e">
        <v>#N/A</v>
      </c>
      <c r="Y3080" s="3" t="e">
        <v>#N/A</v>
      </c>
      <c r="Z3080" s="8" t="e">
        <v>#N/A</v>
      </c>
      <c r="AA3080" s="30" t="e">
        <v>#N/A</v>
      </c>
      <c r="AB3080" t="e">
        <v>#N/A</v>
      </c>
      <c r="AC3080" t="e">
        <v>#N/A</v>
      </c>
      <c r="AD3080" t="e">
        <v>#N/A</v>
      </c>
      <c r="AE3080" t="e">
        <v>#N/A</v>
      </c>
      <c r="AF3080" t="e">
        <v>#N/A</v>
      </c>
    </row>
    <row r="3081" spans="1:32" x14ac:dyDescent="0.25">
      <c r="A3081" t="e">
        <v>#N/A</v>
      </c>
      <c r="B3081" s="33" t="e">
        <v>#N/A</v>
      </c>
      <c r="C3081" t="e">
        <v>#N/A</v>
      </c>
      <c r="D3081" t="e">
        <v>#N/A</v>
      </c>
      <c r="E3081" s="69" t="e">
        <v>#N/A</v>
      </c>
      <c r="F3081" s="3" t="e">
        <v>#N/A</v>
      </c>
      <c r="G3081" s="3" t="e">
        <v>#N/A</v>
      </c>
      <c r="H3081" s="3" t="e">
        <v>#N/A</v>
      </c>
      <c r="I3081" s="80" t="e">
        <v>#N/A</v>
      </c>
      <c r="J3081" s="80" t="e">
        <v>#N/A</v>
      </c>
      <c r="K3081" s="85" t="e">
        <v>#N/A</v>
      </c>
      <c r="L3081" s="9" t="e">
        <v>#N/A</v>
      </c>
      <c r="M3081" s="93" t="e">
        <v>#N/A</v>
      </c>
      <c r="N3081" s="8" t="e">
        <v>#N/A</v>
      </c>
      <c r="O3081" t="e">
        <v>#N/A</v>
      </c>
      <c r="P3081" t="e">
        <v>#N/A</v>
      </c>
      <c r="Q3081" t="e">
        <v>#N/A</v>
      </c>
      <c r="R3081" s="2" t="e">
        <v>#N/A</v>
      </c>
      <c r="S3081" t="e">
        <v>#N/A</v>
      </c>
      <c r="T3081" s="3" t="e">
        <v>#N/A</v>
      </c>
      <c r="U3081" s="3" t="e">
        <v>#N/A</v>
      </c>
      <c r="V3081" t="e">
        <v>#N/A</v>
      </c>
      <c r="W3081" t="e">
        <v>#N/A</v>
      </c>
      <c r="X3081" t="e">
        <v>#N/A</v>
      </c>
      <c r="Y3081" s="3" t="e">
        <v>#N/A</v>
      </c>
      <c r="Z3081" s="8" t="e">
        <v>#N/A</v>
      </c>
      <c r="AA3081" s="30" t="e">
        <v>#N/A</v>
      </c>
      <c r="AB3081" t="e">
        <v>#N/A</v>
      </c>
      <c r="AC3081" t="e">
        <v>#N/A</v>
      </c>
      <c r="AD3081" t="e">
        <v>#N/A</v>
      </c>
      <c r="AE3081" t="e">
        <v>#N/A</v>
      </c>
      <c r="AF3081" t="e">
        <v>#N/A</v>
      </c>
    </row>
    <row r="3082" spans="1:32" x14ac:dyDescent="0.25">
      <c r="A3082" t="e">
        <v>#N/A</v>
      </c>
      <c r="B3082" s="33" t="e">
        <v>#N/A</v>
      </c>
      <c r="C3082" t="e">
        <v>#N/A</v>
      </c>
      <c r="D3082" t="e">
        <v>#N/A</v>
      </c>
      <c r="E3082" s="69" t="e">
        <v>#N/A</v>
      </c>
      <c r="F3082" s="3" t="e">
        <v>#N/A</v>
      </c>
      <c r="G3082" s="3" t="e">
        <v>#N/A</v>
      </c>
      <c r="H3082" s="3" t="e">
        <v>#N/A</v>
      </c>
      <c r="I3082" s="80" t="e">
        <v>#N/A</v>
      </c>
      <c r="J3082" s="80" t="e">
        <v>#N/A</v>
      </c>
      <c r="K3082" s="85" t="e">
        <v>#N/A</v>
      </c>
      <c r="L3082" s="9" t="e">
        <v>#N/A</v>
      </c>
      <c r="M3082" s="93" t="e">
        <v>#N/A</v>
      </c>
      <c r="N3082" s="8" t="e">
        <v>#N/A</v>
      </c>
      <c r="O3082" t="e">
        <v>#N/A</v>
      </c>
      <c r="P3082" t="e">
        <v>#N/A</v>
      </c>
      <c r="Q3082" t="e">
        <v>#N/A</v>
      </c>
      <c r="R3082" s="2" t="e">
        <v>#N/A</v>
      </c>
      <c r="S3082" t="e">
        <v>#N/A</v>
      </c>
      <c r="T3082" s="3" t="e">
        <v>#N/A</v>
      </c>
      <c r="U3082" s="3" t="e">
        <v>#N/A</v>
      </c>
      <c r="V3082" t="e">
        <v>#N/A</v>
      </c>
      <c r="W3082" t="e">
        <v>#N/A</v>
      </c>
      <c r="X3082" t="e">
        <v>#N/A</v>
      </c>
      <c r="Y3082" s="3" t="e">
        <v>#N/A</v>
      </c>
      <c r="Z3082" s="8" t="e">
        <v>#N/A</v>
      </c>
      <c r="AA3082" s="30" t="e">
        <v>#N/A</v>
      </c>
      <c r="AB3082" t="e">
        <v>#N/A</v>
      </c>
      <c r="AC3082" t="e">
        <v>#N/A</v>
      </c>
      <c r="AD3082" t="e">
        <v>#N/A</v>
      </c>
      <c r="AE3082" t="e">
        <v>#N/A</v>
      </c>
      <c r="AF3082" t="e">
        <v>#N/A</v>
      </c>
    </row>
    <row r="3083" spans="1:32" x14ac:dyDescent="0.25">
      <c r="A3083" t="e">
        <v>#N/A</v>
      </c>
      <c r="B3083" s="33" t="e">
        <v>#N/A</v>
      </c>
      <c r="C3083" t="e">
        <v>#N/A</v>
      </c>
      <c r="D3083" t="e">
        <v>#N/A</v>
      </c>
      <c r="E3083" s="69" t="e">
        <v>#N/A</v>
      </c>
      <c r="F3083" s="3" t="e">
        <v>#N/A</v>
      </c>
      <c r="G3083" s="3" t="e">
        <v>#N/A</v>
      </c>
      <c r="H3083" s="3" t="e">
        <v>#N/A</v>
      </c>
      <c r="I3083" s="80" t="e">
        <v>#N/A</v>
      </c>
      <c r="J3083" s="80" t="e">
        <v>#N/A</v>
      </c>
      <c r="K3083" s="85" t="e">
        <v>#N/A</v>
      </c>
      <c r="L3083" s="9" t="e">
        <v>#N/A</v>
      </c>
      <c r="M3083" s="93" t="e">
        <v>#N/A</v>
      </c>
      <c r="N3083" s="8" t="e">
        <v>#N/A</v>
      </c>
      <c r="O3083" t="e">
        <v>#N/A</v>
      </c>
      <c r="P3083" t="e">
        <v>#N/A</v>
      </c>
      <c r="Q3083" t="e">
        <v>#N/A</v>
      </c>
      <c r="R3083" s="2" t="e">
        <v>#N/A</v>
      </c>
      <c r="S3083" t="e">
        <v>#N/A</v>
      </c>
      <c r="T3083" s="3" t="e">
        <v>#N/A</v>
      </c>
      <c r="U3083" s="3" t="e">
        <v>#N/A</v>
      </c>
      <c r="V3083" t="e">
        <v>#N/A</v>
      </c>
      <c r="W3083" t="e">
        <v>#N/A</v>
      </c>
      <c r="X3083" t="e">
        <v>#N/A</v>
      </c>
      <c r="Y3083" s="3" t="e">
        <v>#N/A</v>
      </c>
      <c r="Z3083" s="8" t="e">
        <v>#N/A</v>
      </c>
      <c r="AA3083" s="30" t="e">
        <v>#N/A</v>
      </c>
      <c r="AB3083" t="e">
        <v>#N/A</v>
      </c>
      <c r="AC3083" t="e">
        <v>#N/A</v>
      </c>
      <c r="AD3083" t="e">
        <v>#N/A</v>
      </c>
      <c r="AE3083" t="e">
        <v>#N/A</v>
      </c>
      <c r="AF3083" t="e">
        <v>#N/A</v>
      </c>
    </row>
    <row r="3084" spans="1:32" x14ac:dyDescent="0.25">
      <c r="A3084" t="e">
        <v>#N/A</v>
      </c>
      <c r="B3084" s="33" t="e">
        <v>#N/A</v>
      </c>
      <c r="C3084" t="e">
        <v>#N/A</v>
      </c>
      <c r="D3084" t="e">
        <v>#N/A</v>
      </c>
      <c r="E3084" s="69" t="e">
        <v>#N/A</v>
      </c>
      <c r="F3084" s="3" t="e">
        <v>#N/A</v>
      </c>
      <c r="G3084" s="3" t="e">
        <v>#N/A</v>
      </c>
      <c r="H3084" s="3" t="e">
        <v>#N/A</v>
      </c>
      <c r="I3084" s="80" t="e">
        <v>#N/A</v>
      </c>
      <c r="J3084" s="80" t="e">
        <v>#N/A</v>
      </c>
      <c r="K3084" s="85" t="e">
        <v>#N/A</v>
      </c>
      <c r="L3084" s="9" t="e">
        <v>#N/A</v>
      </c>
      <c r="M3084" s="93" t="e">
        <v>#N/A</v>
      </c>
      <c r="N3084" s="8" t="e">
        <v>#N/A</v>
      </c>
      <c r="O3084" t="e">
        <v>#N/A</v>
      </c>
      <c r="P3084" t="e">
        <v>#N/A</v>
      </c>
      <c r="Q3084" t="e">
        <v>#N/A</v>
      </c>
      <c r="R3084" s="2" t="e">
        <v>#N/A</v>
      </c>
      <c r="S3084" t="e">
        <v>#N/A</v>
      </c>
      <c r="T3084" s="3" t="e">
        <v>#N/A</v>
      </c>
      <c r="U3084" s="3" t="e">
        <v>#N/A</v>
      </c>
      <c r="V3084" t="e">
        <v>#N/A</v>
      </c>
      <c r="W3084" t="e">
        <v>#N/A</v>
      </c>
      <c r="X3084" t="e">
        <v>#N/A</v>
      </c>
      <c r="Y3084" s="3" t="e">
        <v>#N/A</v>
      </c>
      <c r="Z3084" s="8" t="e">
        <v>#N/A</v>
      </c>
      <c r="AA3084" s="30" t="e">
        <v>#N/A</v>
      </c>
      <c r="AB3084" t="e">
        <v>#N/A</v>
      </c>
      <c r="AC3084" t="e">
        <v>#N/A</v>
      </c>
      <c r="AD3084" t="e">
        <v>#N/A</v>
      </c>
      <c r="AE3084" t="e">
        <v>#N/A</v>
      </c>
      <c r="AF3084" t="e">
        <v>#N/A</v>
      </c>
    </row>
    <row r="3085" spans="1:32" x14ac:dyDescent="0.25">
      <c r="A3085" t="e">
        <v>#N/A</v>
      </c>
      <c r="B3085" s="33" t="e">
        <v>#N/A</v>
      </c>
      <c r="C3085" t="e">
        <v>#N/A</v>
      </c>
      <c r="D3085" t="e">
        <v>#N/A</v>
      </c>
      <c r="E3085" s="69" t="e">
        <v>#N/A</v>
      </c>
      <c r="F3085" s="3" t="e">
        <v>#N/A</v>
      </c>
      <c r="G3085" s="3" t="e">
        <v>#N/A</v>
      </c>
      <c r="H3085" s="3" t="e">
        <v>#N/A</v>
      </c>
      <c r="I3085" s="80" t="e">
        <v>#N/A</v>
      </c>
      <c r="J3085" s="80" t="e">
        <v>#N/A</v>
      </c>
      <c r="K3085" s="85" t="e">
        <v>#N/A</v>
      </c>
      <c r="L3085" s="9" t="e">
        <v>#N/A</v>
      </c>
      <c r="M3085" s="93" t="e">
        <v>#N/A</v>
      </c>
      <c r="N3085" s="8" t="e">
        <v>#N/A</v>
      </c>
      <c r="O3085" t="e">
        <v>#N/A</v>
      </c>
      <c r="P3085" t="e">
        <v>#N/A</v>
      </c>
      <c r="Q3085" t="e">
        <v>#N/A</v>
      </c>
      <c r="R3085" s="2" t="e">
        <v>#N/A</v>
      </c>
      <c r="S3085" t="e">
        <v>#N/A</v>
      </c>
      <c r="T3085" s="3" t="e">
        <v>#N/A</v>
      </c>
      <c r="U3085" s="3" t="e">
        <v>#N/A</v>
      </c>
      <c r="V3085" t="e">
        <v>#N/A</v>
      </c>
      <c r="W3085" t="e">
        <v>#N/A</v>
      </c>
      <c r="X3085" t="e">
        <v>#N/A</v>
      </c>
      <c r="Y3085" s="3" t="e">
        <v>#N/A</v>
      </c>
      <c r="Z3085" s="8" t="e">
        <v>#N/A</v>
      </c>
      <c r="AA3085" s="30" t="e">
        <v>#N/A</v>
      </c>
      <c r="AB3085" t="e">
        <v>#N/A</v>
      </c>
      <c r="AC3085" t="e">
        <v>#N/A</v>
      </c>
      <c r="AD3085" t="e">
        <v>#N/A</v>
      </c>
      <c r="AE3085" t="e">
        <v>#N/A</v>
      </c>
      <c r="AF3085" t="e">
        <v>#N/A</v>
      </c>
    </row>
    <row r="3086" spans="1:32" x14ac:dyDescent="0.25">
      <c r="A3086" t="e">
        <v>#N/A</v>
      </c>
      <c r="B3086" s="33" t="e">
        <v>#N/A</v>
      </c>
      <c r="C3086" t="e">
        <v>#N/A</v>
      </c>
      <c r="D3086" t="e">
        <v>#N/A</v>
      </c>
      <c r="E3086" s="69" t="e">
        <v>#N/A</v>
      </c>
      <c r="F3086" s="3" t="e">
        <v>#N/A</v>
      </c>
      <c r="G3086" s="3" t="e">
        <v>#N/A</v>
      </c>
      <c r="H3086" s="3" t="e">
        <v>#N/A</v>
      </c>
      <c r="I3086" s="80" t="e">
        <v>#N/A</v>
      </c>
      <c r="J3086" s="80" t="e">
        <v>#N/A</v>
      </c>
      <c r="K3086" s="85" t="e">
        <v>#N/A</v>
      </c>
      <c r="L3086" s="9" t="e">
        <v>#N/A</v>
      </c>
      <c r="M3086" s="93" t="e">
        <v>#N/A</v>
      </c>
      <c r="N3086" s="8" t="e">
        <v>#N/A</v>
      </c>
      <c r="O3086" t="e">
        <v>#N/A</v>
      </c>
      <c r="P3086" t="e">
        <v>#N/A</v>
      </c>
      <c r="Q3086" t="e">
        <v>#N/A</v>
      </c>
      <c r="R3086" s="2" t="e">
        <v>#N/A</v>
      </c>
      <c r="S3086" t="e">
        <v>#N/A</v>
      </c>
      <c r="T3086" s="3" t="e">
        <v>#N/A</v>
      </c>
      <c r="U3086" s="3" t="e">
        <v>#N/A</v>
      </c>
      <c r="V3086" t="e">
        <v>#N/A</v>
      </c>
      <c r="W3086" t="e">
        <v>#N/A</v>
      </c>
      <c r="X3086" t="e">
        <v>#N/A</v>
      </c>
      <c r="Y3086" s="3" t="e">
        <v>#N/A</v>
      </c>
      <c r="Z3086" s="8" t="e">
        <v>#N/A</v>
      </c>
      <c r="AA3086" s="30" t="e">
        <v>#N/A</v>
      </c>
      <c r="AB3086" t="e">
        <v>#N/A</v>
      </c>
      <c r="AC3086" t="e">
        <v>#N/A</v>
      </c>
      <c r="AD3086" t="e">
        <v>#N/A</v>
      </c>
      <c r="AE3086" t="e">
        <v>#N/A</v>
      </c>
      <c r="AF3086" t="e">
        <v>#N/A</v>
      </c>
    </row>
    <row r="3087" spans="1:32" x14ac:dyDescent="0.25">
      <c r="A3087" t="e">
        <v>#N/A</v>
      </c>
      <c r="B3087" s="33" t="e">
        <v>#N/A</v>
      </c>
      <c r="C3087" t="e">
        <v>#N/A</v>
      </c>
      <c r="D3087" t="e">
        <v>#N/A</v>
      </c>
      <c r="E3087" s="69" t="e">
        <v>#N/A</v>
      </c>
      <c r="F3087" s="3" t="e">
        <v>#N/A</v>
      </c>
      <c r="G3087" s="3" t="e">
        <v>#N/A</v>
      </c>
      <c r="H3087" s="3" t="e">
        <v>#N/A</v>
      </c>
      <c r="I3087" s="80" t="e">
        <v>#N/A</v>
      </c>
      <c r="J3087" s="80" t="e">
        <v>#N/A</v>
      </c>
      <c r="K3087" s="85" t="e">
        <v>#N/A</v>
      </c>
      <c r="L3087" s="9" t="e">
        <v>#N/A</v>
      </c>
      <c r="M3087" s="93" t="e">
        <v>#N/A</v>
      </c>
      <c r="N3087" s="8" t="e">
        <v>#N/A</v>
      </c>
      <c r="O3087" t="e">
        <v>#N/A</v>
      </c>
      <c r="P3087" t="e">
        <v>#N/A</v>
      </c>
      <c r="Q3087" t="e">
        <v>#N/A</v>
      </c>
      <c r="R3087" s="2" t="e">
        <v>#N/A</v>
      </c>
      <c r="S3087" t="e">
        <v>#N/A</v>
      </c>
      <c r="T3087" s="3" t="e">
        <v>#N/A</v>
      </c>
      <c r="U3087" s="3" t="e">
        <v>#N/A</v>
      </c>
      <c r="V3087" t="e">
        <v>#N/A</v>
      </c>
      <c r="W3087" t="e">
        <v>#N/A</v>
      </c>
      <c r="X3087" t="e">
        <v>#N/A</v>
      </c>
      <c r="Y3087" s="3" t="e">
        <v>#N/A</v>
      </c>
      <c r="Z3087" s="8" t="e">
        <v>#N/A</v>
      </c>
      <c r="AA3087" s="30" t="e">
        <v>#N/A</v>
      </c>
      <c r="AB3087" t="e">
        <v>#N/A</v>
      </c>
      <c r="AC3087" t="e">
        <v>#N/A</v>
      </c>
      <c r="AD3087" t="e">
        <v>#N/A</v>
      </c>
      <c r="AE3087" t="e">
        <v>#N/A</v>
      </c>
      <c r="AF3087" t="e">
        <v>#N/A</v>
      </c>
    </row>
    <row r="3088" spans="1:32" x14ac:dyDescent="0.25">
      <c r="A3088" t="e">
        <v>#N/A</v>
      </c>
      <c r="B3088" s="33" t="e">
        <v>#N/A</v>
      </c>
      <c r="C3088" t="e">
        <v>#N/A</v>
      </c>
      <c r="D3088" t="e">
        <v>#N/A</v>
      </c>
      <c r="E3088" s="69" t="e">
        <v>#N/A</v>
      </c>
      <c r="F3088" s="3" t="e">
        <v>#N/A</v>
      </c>
      <c r="G3088" s="3" t="e">
        <v>#N/A</v>
      </c>
      <c r="H3088" s="3" t="e">
        <v>#N/A</v>
      </c>
      <c r="I3088" s="80" t="e">
        <v>#N/A</v>
      </c>
      <c r="J3088" s="80" t="e">
        <v>#N/A</v>
      </c>
      <c r="K3088" s="85" t="e">
        <v>#N/A</v>
      </c>
      <c r="L3088" s="9" t="e">
        <v>#N/A</v>
      </c>
      <c r="M3088" s="93" t="e">
        <v>#N/A</v>
      </c>
      <c r="N3088" s="8" t="e">
        <v>#N/A</v>
      </c>
      <c r="O3088" t="e">
        <v>#N/A</v>
      </c>
      <c r="P3088" t="e">
        <v>#N/A</v>
      </c>
      <c r="Q3088" t="e">
        <v>#N/A</v>
      </c>
      <c r="R3088" s="2" t="e">
        <v>#N/A</v>
      </c>
      <c r="S3088" t="e">
        <v>#N/A</v>
      </c>
      <c r="T3088" s="3" t="e">
        <v>#N/A</v>
      </c>
      <c r="U3088" s="3" t="e">
        <v>#N/A</v>
      </c>
      <c r="V3088" t="e">
        <v>#N/A</v>
      </c>
      <c r="W3088" t="e">
        <v>#N/A</v>
      </c>
      <c r="X3088" t="e">
        <v>#N/A</v>
      </c>
      <c r="Y3088" s="3" t="e">
        <v>#N/A</v>
      </c>
      <c r="Z3088" s="8" t="e">
        <v>#N/A</v>
      </c>
      <c r="AA3088" s="30" t="e">
        <v>#N/A</v>
      </c>
      <c r="AB3088" t="e">
        <v>#N/A</v>
      </c>
      <c r="AC3088" t="e">
        <v>#N/A</v>
      </c>
      <c r="AD3088" t="e">
        <v>#N/A</v>
      </c>
      <c r="AE3088" t="e">
        <v>#N/A</v>
      </c>
      <c r="AF3088" t="e">
        <v>#N/A</v>
      </c>
    </row>
    <row r="3089" spans="1:32" x14ac:dyDescent="0.25">
      <c r="A3089" t="e">
        <v>#N/A</v>
      </c>
      <c r="B3089" s="33" t="e">
        <v>#N/A</v>
      </c>
      <c r="C3089" t="e">
        <v>#N/A</v>
      </c>
      <c r="D3089" t="e">
        <v>#N/A</v>
      </c>
      <c r="E3089" s="69" t="e">
        <v>#N/A</v>
      </c>
      <c r="F3089" s="3" t="e">
        <v>#N/A</v>
      </c>
      <c r="G3089" s="3" t="e">
        <v>#N/A</v>
      </c>
      <c r="H3089" s="3" t="e">
        <v>#N/A</v>
      </c>
      <c r="I3089" s="80" t="e">
        <v>#N/A</v>
      </c>
      <c r="J3089" s="80" t="e">
        <v>#N/A</v>
      </c>
      <c r="K3089" s="85" t="e">
        <v>#N/A</v>
      </c>
      <c r="L3089" s="9" t="e">
        <v>#N/A</v>
      </c>
      <c r="M3089" s="93" t="e">
        <v>#N/A</v>
      </c>
      <c r="N3089" s="8" t="e">
        <v>#N/A</v>
      </c>
      <c r="O3089" t="e">
        <v>#N/A</v>
      </c>
      <c r="P3089" t="e">
        <v>#N/A</v>
      </c>
      <c r="Q3089" t="e">
        <v>#N/A</v>
      </c>
      <c r="R3089" s="2" t="e">
        <v>#N/A</v>
      </c>
      <c r="S3089" t="e">
        <v>#N/A</v>
      </c>
      <c r="T3089" s="3" t="e">
        <v>#N/A</v>
      </c>
      <c r="U3089" s="3" t="e">
        <v>#N/A</v>
      </c>
      <c r="V3089" t="e">
        <v>#N/A</v>
      </c>
      <c r="W3089" t="e">
        <v>#N/A</v>
      </c>
      <c r="X3089" t="e">
        <v>#N/A</v>
      </c>
      <c r="Y3089" s="3" t="e">
        <v>#N/A</v>
      </c>
      <c r="Z3089" s="8" t="e">
        <v>#N/A</v>
      </c>
      <c r="AA3089" s="30" t="e">
        <v>#N/A</v>
      </c>
      <c r="AB3089" t="e">
        <v>#N/A</v>
      </c>
      <c r="AC3089" t="e">
        <v>#N/A</v>
      </c>
      <c r="AD3089" t="e">
        <v>#N/A</v>
      </c>
      <c r="AE3089" t="e">
        <v>#N/A</v>
      </c>
      <c r="AF3089" t="e">
        <v>#N/A</v>
      </c>
    </row>
    <row r="3090" spans="1:32" x14ac:dyDescent="0.25">
      <c r="A3090" t="e">
        <v>#N/A</v>
      </c>
      <c r="B3090" s="33" t="e">
        <v>#N/A</v>
      </c>
      <c r="C3090" t="e">
        <v>#N/A</v>
      </c>
      <c r="D3090" t="e">
        <v>#N/A</v>
      </c>
      <c r="E3090" s="69" t="e">
        <v>#N/A</v>
      </c>
      <c r="F3090" s="3" t="e">
        <v>#N/A</v>
      </c>
      <c r="G3090" s="3" t="e">
        <v>#N/A</v>
      </c>
      <c r="H3090" s="3" t="e">
        <v>#N/A</v>
      </c>
      <c r="I3090" s="80" t="e">
        <v>#N/A</v>
      </c>
      <c r="J3090" s="80" t="e">
        <v>#N/A</v>
      </c>
      <c r="K3090" s="85" t="e">
        <v>#N/A</v>
      </c>
      <c r="L3090" s="9" t="e">
        <v>#N/A</v>
      </c>
      <c r="M3090" s="93" t="e">
        <v>#N/A</v>
      </c>
      <c r="N3090" s="8" t="e">
        <v>#N/A</v>
      </c>
      <c r="O3090" t="e">
        <v>#N/A</v>
      </c>
      <c r="P3090" t="e">
        <v>#N/A</v>
      </c>
      <c r="Q3090" t="e">
        <v>#N/A</v>
      </c>
      <c r="R3090" s="2" t="e">
        <v>#N/A</v>
      </c>
      <c r="S3090" t="e">
        <v>#N/A</v>
      </c>
      <c r="T3090" s="3" t="e">
        <v>#N/A</v>
      </c>
      <c r="U3090" s="3" t="e">
        <v>#N/A</v>
      </c>
      <c r="V3090" t="e">
        <v>#N/A</v>
      </c>
      <c r="W3090" t="e">
        <v>#N/A</v>
      </c>
      <c r="X3090" t="e">
        <v>#N/A</v>
      </c>
      <c r="Y3090" s="3" t="e">
        <v>#N/A</v>
      </c>
      <c r="Z3090" s="8" t="e">
        <v>#N/A</v>
      </c>
      <c r="AA3090" s="30" t="e">
        <v>#N/A</v>
      </c>
      <c r="AB3090" t="e">
        <v>#N/A</v>
      </c>
      <c r="AC3090" t="e">
        <v>#N/A</v>
      </c>
      <c r="AD3090" t="e">
        <v>#N/A</v>
      </c>
      <c r="AE3090" t="e">
        <v>#N/A</v>
      </c>
      <c r="AF3090" t="e">
        <v>#N/A</v>
      </c>
    </row>
    <row r="3091" spans="1:32" x14ac:dyDescent="0.25">
      <c r="A3091" t="e">
        <v>#N/A</v>
      </c>
      <c r="B3091" s="33" t="e">
        <v>#N/A</v>
      </c>
      <c r="C3091" t="e">
        <v>#N/A</v>
      </c>
      <c r="D3091" t="e">
        <v>#N/A</v>
      </c>
      <c r="E3091" s="69" t="e">
        <v>#N/A</v>
      </c>
      <c r="F3091" s="3" t="e">
        <v>#N/A</v>
      </c>
      <c r="G3091" s="3" t="e">
        <v>#N/A</v>
      </c>
      <c r="H3091" s="3" t="e">
        <v>#N/A</v>
      </c>
      <c r="I3091" s="80" t="e">
        <v>#N/A</v>
      </c>
      <c r="J3091" s="80" t="e">
        <v>#N/A</v>
      </c>
      <c r="K3091" s="85" t="e">
        <v>#N/A</v>
      </c>
      <c r="L3091" s="9" t="e">
        <v>#N/A</v>
      </c>
      <c r="M3091" s="93" t="e">
        <v>#N/A</v>
      </c>
      <c r="N3091" s="8" t="e">
        <v>#N/A</v>
      </c>
      <c r="O3091" t="e">
        <v>#N/A</v>
      </c>
      <c r="P3091" t="e">
        <v>#N/A</v>
      </c>
      <c r="Q3091" t="e">
        <v>#N/A</v>
      </c>
      <c r="R3091" s="2" t="e">
        <v>#N/A</v>
      </c>
      <c r="S3091" t="e">
        <v>#N/A</v>
      </c>
      <c r="T3091" s="3" t="e">
        <v>#N/A</v>
      </c>
      <c r="U3091" s="3" t="e">
        <v>#N/A</v>
      </c>
      <c r="V3091" t="e">
        <v>#N/A</v>
      </c>
      <c r="W3091" t="e">
        <v>#N/A</v>
      </c>
      <c r="X3091" t="e">
        <v>#N/A</v>
      </c>
      <c r="Y3091" s="3" t="e">
        <v>#N/A</v>
      </c>
      <c r="Z3091" s="8" t="e">
        <v>#N/A</v>
      </c>
      <c r="AA3091" s="30" t="e">
        <v>#N/A</v>
      </c>
      <c r="AB3091" t="e">
        <v>#N/A</v>
      </c>
      <c r="AC3091" t="e">
        <v>#N/A</v>
      </c>
      <c r="AD3091" t="e">
        <v>#N/A</v>
      </c>
      <c r="AE3091" t="e">
        <v>#N/A</v>
      </c>
      <c r="AF3091" t="e">
        <v>#N/A</v>
      </c>
    </row>
    <row r="3092" spans="1:32" x14ac:dyDescent="0.25">
      <c r="A3092" t="e">
        <v>#N/A</v>
      </c>
      <c r="B3092" s="33" t="e">
        <v>#N/A</v>
      </c>
      <c r="C3092" t="e">
        <v>#N/A</v>
      </c>
      <c r="D3092" t="e">
        <v>#N/A</v>
      </c>
      <c r="E3092" s="69" t="e">
        <v>#N/A</v>
      </c>
      <c r="F3092" s="3" t="e">
        <v>#N/A</v>
      </c>
      <c r="G3092" s="3" t="e">
        <v>#N/A</v>
      </c>
      <c r="H3092" s="3" t="e">
        <v>#N/A</v>
      </c>
      <c r="I3092" s="80" t="e">
        <v>#N/A</v>
      </c>
      <c r="J3092" s="80" t="e">
        <v>#N/A</v>
      </c>
      <c r="K3092" s="85" t="e">
        <v>#N/A</v>
      </c>
      <c r="L3092" s="9" t="e">
        <v>#N/A</v>
      </c>
      <c r="M3092" s="93" t="e">
        <v>#N/A</v>
      </c>
      <c r="N3092" s="8" t="e">
        <v>#N/A</v>
      </c>
      <c r="O3092" t="e">
        <v>#N/A</v>
      </c>
      <c r="P3092" t="e">
        <v>#N/A</v>
      </c>
      <c r="Q3092" t="e">
        <v>#N/A</v>
      </c>
      <c r="R3092" s="2" t="e">
        <v>#N/A</v>
      </c>
      <c r="S3092" t="e">
        <v>#N/A</v>
      </c>
      <c r="T3092" s="3" t="e">
        <v>#N/A</v>
      </c>
      <c r="U3092" s="3" t="e">
        <v>#N/A</v>
      </c>
      <c r="V3092" t="e">
        <v>#N/A</v>
      </c>
      <c r="W3092" t="e">
        <v>#N/A</v>
      </c>
      <c r="X3092" t="e">
        <v>#N/A</v>
      </c>
      <c r="Y3092" s="3" t="e">
        <v>#N/A</v>
      </c>
      <c r="Z3092" s="8" t="e">
        <v>#N/A</v>
      </c>
      <c r="AA3092" s="30" t="e">
        <v>#N/A</v>
      </c>
      <c r="AB3092" t="e">
        <v>#N/A</v>
      </c>
      <c r="AC3092" t="e">
        <v>#N/A</v>
      </c>
      <c r="AD3092" t="e">
        <v>#N/A</v>
      </c>
      <c r="AE3092" t="e">
        <v>#N/A</v>
      </c>
      <c r="AF3092" t="e">
        <v>#N/A</v>
      </c>
    </row>
    <row r="3093" spans="1:32" x14ac:dyDescent="0.25">
      <c r="A3093" t="e">
        <v>#N/A</v>
      </c>
      <c r="B3093" s="33" t="e">
        <v>#N/A</v>
      </c>
      <c r="C3093" t="e">
        <v>#N/A</v>
      </c>
      <c r="D3093" t="e">
        <v>#N/A</v>
      </c>
      <c r="E3093" s="69" t="e">
        <v>#N/A</v>
      </c>
      <c r="F3093" s="3" t="e">
        <v>#N/A</v>
      </c>
      <c r="G3093" s="3" t="e">
        <v>#N/A</v>
      </c>
      <c r="H3093" s="3" t="e">
        <v>#N/A</v>
      </c>
      <c r="I3093" s="80" t="e">
        <v>#N/A</v>
      </c>
      <c r="J3093" s="80" t="e">
        <v>#N/A</v>
      </c>
      <c r="K3093" s="85" t="e">
        <v>#N/A</v>
      </c>
      <c r="L3093" s="9" t="e">
        <v>#N/A</v>
      </c>
      <c r="M3093" s="93" t="e">
        <v>#N/A</v>
      </c>
      <c r="N3093" s="8" t="e">
        <v>#N/A</v>
      </c>
      <c r="O3093" t="e">
        <v>#N/A</v>
      </c>
      <c r="P3093" t="e">
        <v>#N/A</v>
      </c>
      <c r="Q3093" t="e">
        <v>#N/A</v>
      </c>
      <c r="R3093" s="2" t="e">
        <v>#N/A</v>
      </c>
      <c r="S3093" t="e">
        <v>#N/A</v>
      </c>
      <c r="T3093" s="3" t="e">
        <v>#N/A</v>
      </c>
      <c r="U3093" s="3" t="e">
        <v>#N/A</v>
      </c>
      <c r="V3093" t="e">
        <v>#N/A</v>
      </c>
      <c r="W3093" t="e">
        <v>#N/A</v>
      </c>
      <c r="X3093" t="e">
        <v>#N/A</v>
      </c>
      <c r="Y3093" s="3" t="e">
        <v>#N/A</v>
      </c>
      <c r="Z3093" s="8" t="e">
        <v>#N/A</v>
      </c>
      <c r="AA3093" s="30" t="e">
        <v>#N/A</v>
      </c>
      <c r="AB3093" t="e">
        <v>#N/A</v>
      </c>
      <c r="AC3093" t="e">
        <v>#N/A</v>
      </c>
      <c r="AD3093" t="e">
        <v>#N/A</v>
      </c>
      <c r="AE3093" t="e">
        <v>#N/A</v>
      </c>
      <c r="AF3093" t="e">
        <v>#N/A</v>
      </c>
    </row>
    <row r="3094" spans="1:32" x14ac:dyDescent="0.25">
      <c r="A3094" t="e">
        <v>#N/A</v>
      </c>
      <c r="B3094" s="33" t="e">
        <v>#N/A</v>
      </c>
      <c r="C3094" t="e">
        <v>#N/A</v>
      </c>
      <c r="D3094" t="e">
        <v>#N/A</v>
      </c>
      <c r="E3094" s="69" t="e">
        <v>#N/A</v>
      </c>
      <c r="F3094" s="3" t="e">
        <v>#N/A</v>
      </c>
      <c r="G3094" s="3" t="e">
        <v>#N/A</v>
      </c>
      <c r="H3094" s="3" t="e">
        <v>#N/A</v>
      </c>
      <c r="I3094" s="80" t="e">
        <v>#N/A</v>
      </c>
      <c r="J3094" s="80" t="e">
        <v>#N/A</v>
      </c>
      <c r="K3094" s="85" t="e">
        <v>#N/A</v>
      </c>
      <c r="L3094" s="9" t="e">
        <v>#N/A</v>
      </c>
      <c r="M3094" s="93" t="e">
        <v>#N/A</v>
      </c>
      <c r="N3094" s="8" t="e">
        <v>#N/A</v>
      </c>
      <c r="O3094" t="e">
        <v>#N/A</v>
      </c>
      <c r="P3094" t="e">
        <v>#N/A</v>
      </c>
      <c r="Q3094" t="e">
        <v>#N/A</v>
      </c>
      <c r="R3094" s="2" t="e">
        <v>#N/A</v>
      </c>
      <c r="S3094" t="e">
        <v>#N/A</v>
      </c>
      <c r="T3094" s="3" t="e">
        <v>#N/A</v>
      </c>
      <c r="U3094" s="3" t="e">
        <v>#N/A</v>
      </c>
      <c r="V3094" t="e">
        <v>#N/A</v>
      </c>
      <c r="W3094" t="e">
        <v>#N/A</v>
      </c>
      <c r="X3094" t="e">
        <v>#N/A</v>
      </c>
      <c r="Y3094" s="3" t="e">
        <v>#N/A</v>
      </c>
      <c r="Z3094" s="8" t="e">
        <v>#N/A</v>
      </c>
      <c r="AA3094" s="30" t="e">
        <v>#N/A</v>
      </c>
      <c r="AB3094" t="e">
        <v>#N/A</v>
      </c>
      <c r="AC3094" t="e">
        <v>#N/A</v>
      </c>
      <c r="AD3094" t="e">
        <v>#N/A</v>
      </c>
      <c r="AE3094" t="e">
        <v>#N/A</v>
      </c>
      <c r="AF3094" t="e">
        <v>#N/A</v>
      </c>
    </row>
    <row r="3095" spans="1:32" x14ac:dyDescent="0.25">
      <c r="A3095" t="e">
        <v>#N/A</v>
      </c>
      <c r="B3095" s="33" t="e">
        <v>#N/A</v>
      </c>
      <c r="C3095" t="e">
        <v>#N/A</v>
      </c>
      <c r="D3095" t="e">
        <v>#N/A</v>
      </c>
      <c r="E3095" s="69" t="e">
        <v>#N/A</v>
      </c>
      <c r="F3095" s="3" t="e">
        <v>#N/A</v>
      </c>
      <c r="G3095" s="3" t="e">
        <v>#N/A</v>
      </c>
      <c r="H3095" s="3" t="e">
        <v>#N/A</v>
      </c>
      <c r="I3095" s="80" t="e">
        <v>#N/A</v>
      </c>
      <c r="J3095" s="80" t="e">
        <v>#N/A</v>
      </c>
      <c r="K3095" s="85" t="e">
        <v>#N/A</v>
      </c>
      <c r="L3095" s="9" t="e">
        <v>#N/A</v>
      </c>
      <c r="M3095" s="93" t="e">
        <v>#N/A</v>
      </c>
      <c r="N3095" s="8" t="e">
        <v>#N/A</v>
      </c>
      <c r="O3095" t="e">
        <v>#N/A</v>
      </c>
      <c r="P3095" t="e">
        <v>#N/A</v>
      </c>
      <c r="Q3095" t="e">
        <v>#N/A</v>
      </c>
      <c r="R3095" s="2" t="e">
        <v>#N/A</v>
      </c>
      <c r="S3095" t="e">
        <v>#N/A</v>
      </c>
      <c r="T3095" s="3" t="e">
        <v>#N/A</v>
      </c>
      <c r="U3095" s="3" t="e">
        <v>#N/A</v>
      </c>
      <c r="V3095" t="e">
        <v>#N/A</v>
      </c>
      <c r="W3095" t="e">
        <v>#N/A</v>
      </c>
      <c r="X3095" t="e">
        <v>#N/A</v>
      </c>
      <c r="Y3095" s="3" t="e">
        <v>#N/A</v>
      </c>
      <c r="Z3095" s="8" t="e">
        <v>#N/A</v>
      </c>
      <c r="AA3095" s="30" t="e">
        <v>#N/A</v>
      </c>
      <c r="AB3095" t="e">
        <v>#N/A</v>
      </c>
      <c r="AC3095" t="e">
        <v>#N/A</v>
      </c>
      <c r="AD3095" t="e">
        <v>#N/A</v>
      </c>
      <c r="AE3095" t="e">
        <v>#N/A</v>
      </c>
      <c r="AF3095" t="e">
        <v>#N/A</v>
      </c>
    </row>
    <row r="3096" spans="1:32" x14ac:dyDescent="0.25">
      <c r="A3096" t="e">
        <v>#N/A</v>
      </c>
      <c r="B3096" s="33" t="e">
        <v>#N/A</v>
      </c>
      <c r="C3096" t="e">
        <v>#N/A</v>
      </c>
      <c r="D3096" t="e">
        <v>#N/A</v>
      </c>
      <c r="E3096" s="69" t="e">
        <v>#N/A</v>
      </c>
      <c r="F3096" s="3" t="e">
        <v>#N/A</v>
      </c>
      <c r="G3096" s="3" t="e">
        <v>#N/A</v>
      </c>
      <c r="H3096" s="3" t="e">
        <v>#N/A</v>
      </c>
      <c r="I3096" s="80" t="e">
        <v>#N/A</v>
      </c>
      <c r="J3096" s="80" t="e">
        <v>#N/A</v>
      </c>
      <c r="K3096" s="85" t="e">
        <v>#N/A</v>
      </c>
      <c r="L3096" s="9" t="e">
        <v>#N/A</v>
      </c>
      <c r="M3096" s="93" t="e">
        <v>#N/A</v>
      </c>
      <c r="N3096" s="8" t="e">
        <v>#N/A</v>
      </c>
      <c r="O3096" t="e">
        <v>#N/A</v>
      </c>
      <c r="P3096" t="e">
        <v>#N/A</v>
      </c>
      <c r="Q3096" t="e">
        <v>#N/A</v>
      </c>
      <c r="R3096" s="2" t="e">
        <v>#N/A</v>
      </c>
      <c r="S3096" t="e">
        <v>#N/A</v>
      </c>
      <c r="T3096" s="3" t="e">
        <v>#N/A</v>
      </c>
      <c r="U3096" s="3" t="e">
        <v>#N/A</v>
      </c>
      <c r="V3096" t="e">
        <v>#N/A</v>
      </c>
      <c r="W3096" t="e">
        <v>#N/A</v>
      </c>
      <c r="X3096" t="e">
        <v>#N/A</v>
      </c>
      <c r="Y3096" s="3" t="e">
        <v>#N/A</v>
      </c>
      <c r="Z3096" s="8" t="e">
        <v>#N/A</v>
      </c>
      <c r="AA3096" s="30" t="e">
        <v>#N/A</v>
      </c>
      <c r="AB3096" t="e">
        <v>#N/A</v>
      </c>
      <c r="AC3096" t="e">
        <v>#N/A</v>
      </c>
      <c r="AD3096" t="e">
        <v>#N/A</v>
      </c>
      <c r="AE3096" t="e">
        <v>#N/A</v>
      </c>
      <c r="AF3096" t="e">
        <v>#N/A</v>
      </c>
    </row>
    <row r="3097" spans="1:32" x14ac:dyDescent="0.25">
      <c r="A3097" t="e">
        <v>#N/A</v>
      </c>
      <c r="B3097" s="33" t="e">
        <v>#N/A</v>
      </c>
      <c r="C3097" t="e">
        <v>#N/A</v>
      </c>
      <c r="D3097" t="e">
        <v>#N/A</v>
      </c>
      <c r="E3097" s="69" t="e">
        <v>#N/A</v>
      </c>
      <c r="F3097" s="3" t="e">
        <v>#N/A</v>
      </c>
      <c r="G3097" s="3" t="e">
        <v>#N/A</v>
      </c>
      <c r="H3097" s="3" t="e">
        <v>#N/A</v>
      </c>
      <c r="I3097" s="80" t="e">
        <v>#N/A</v>
      </c>
      <c r="J3097" s="80" t="e">
        <v>#N/A</v>
      </c>
      <c r="K3097" s="85" t="e">
        <v>#N/A</v>
      </c>
      <c r="L3097" s="9" t="e">
        <v>#N/A</v>
      </c>
      <c r="M3097" s="93" t="e">
        <v>#N/A</v>
      </c>
      <c r="N3097" s="8" t="e">
        <v>#N/A</v>
      </c>
      <c r="O3097" t="e">
        <v>#N/A</v>
      </c>
      <c r="P3097" t="e">
        <v>#N/A</v>
      </c>
      <c r="Q3097" t="e">
        <v>#N/A</v>
      </c>
      <c r="R3097" s="2" t="e">
        <v>#N/A</v>
      </c>
      <c r="S3097" t="e">
        <v>#N/A</v>
      </c>
      <c r="T3097" s="3" t="e">
        <v>#N/A</v>
      </c>
      <c r="U3097" s="3" t="e">
        <v>#N/A</v>
      </c>
      <c r="V3097" t="e">
        <v>#N/A</v>
      </c>
      <c r="W3097" t="e">
        <v>#N/A</v>
      </c>
      <c r="X3097" t="e">
        <v>#N/A</v>
      </c>
      <c r="Y3097" s="3" t="e">
        <v>#N/A</v>
      </c>
      <c r="Z3097" s="8" t="e">
        <v>#N/A</v>
      </c>
      <c r="AA3097" s="30" t="e">
        <v>#N/A</v>
      </c>
      <c r="AB3097" t="e">
        <v>#N/A</v>
      </c>
      <c r="AC3097" t="e">
        <v>#N/A</v>
      </c>
      <c r="AD3097" t="e">
        <v>#N/A</v>
      </c>
      <c r="AE3097" t="e">
        <v>#N/A</v>
      </c>
      <c r="AF3097" t="e">
        <v>#N/A</v>
      </c>
    </row>
    <row r="3098" spans="1:32" x14ac:dyDescent="0.25">
      <c r="A3098" t="e">
        <v>#N/A</v>
      </c>
      <c r="B3098" s="33" t="e">
        <v>#N/A</v>
      </c>
      <c r="C3098" t="e">
        <v>#N/A</v>
      </c>
      <c r="D3098" t="e">
        <v>#N/A</v>
      </c>
      <c r="E3098" s="69" t="e">
        <v>#N/A</v>
      </c>
      <c r="F3098" s="3" t="e">
        <v>#N/A</v>
      </c>
      <c r="G3098" s="3" t="e">
        <v>#N/A</v>
      </c>
      <c r="H3098" s="3" t="e">
        <v>#N/A</v>
      </c>
      <c r="I3098" s="80" t="e">
        <v>#N/A</v>
      </c>
      <c r="J3098" s="80" t="e">
        <v>#N/A</v>
      </c>
      <c r="K3098" s="85" t="e">
        <v>#N/A</v>
      </c>
      <c r="L3098" s="9" t="e">
        <v>#N/A</v>
      </c>
      <c r="M3098" s="93" t="e">
        <v>#N/A</v>
      </c>
      <c r="N3098" s="8" t="e">
        <v>#N/A</v>
      </c>
      <c r="O3098" t="e">
        <v>#N/A</v>
      </c>
      <c r="P3098" t="e">
        <v>#N/A</v>
      </c>
      <c r="Q3098" t="e">
        <v>#N/A</v>
      </c>
      <c r="R3098" s="2" t="e">
        <v>#N/A</v>
      </c>
      <c r="S3098" t="e">
        <v>#N/A</v>
      </c>
      <c r="T3098" s="3" t="e">
        <v>#N/A</v>
      </c>
      <c r="U3098" s="3" t="e">
        <v>#N/A</v>
      </c>
      <c r="V3098" t="e">
        <v>#N/A</v>
      </c>
      <c r="W3098" t="e">
        <v>#N/A</v>
      </c>
      <c r="X3098" t="e">
        <v>#N/A</v>
      </c>
      <c r="Y3098" s="3" t="e">
        <v>#N/A</v>
      </c>
      <c r="Z3098" s="8" t="e">
        <v>#N/A</v>
      </c>
      <c r="AA3098" s="30" t="e">
        <v>#N/A</v>
      </c>
      <c r="AB3098" t="e">
        <v>#N/A</v>
      </c>
      <c r="AC3098" t="e">
        <v>#N/A</v>
      </c>
      <c r="AD3098" t="e">
        <v>#N/A</v>
      </c>
      <c r="AE3098" t="e">
        <v>#N/A</v>
      </c>
      <c r="AF3098" t="e">
        <v>#N/A</v>
      </c>
    </row>
    <row r="3099" spans="1:32" x14ac:dyDescent="0.25">
      <c r="A3099" t="e">
        <v>#N/A</v>
      </c>
      <c r="B3099" s="33" t="e">
        <v>#N/A</v>
      </c>
      <c r="C3099" t="e">
        <v>#N/A</v>
      </c>
      <c r="D3099" t="e">
        <v>#N/A</v>
      </c>
      <c r="E3099" s="69" t="e">
        <v>#N/A</v>
      </c>
      <c r="F3099" s="3" t="e">
        <v>#N/A</v>
      </c>
      <c r="G3099" s="3" t="e">
        <v>#N/A</v>
      </c>
      <c r="H3099" s="3" t="e">
        <v>#N/A</v>
      </c>
      <c r="I3099" s="80" t="e">
        <v>#N/A</v>
      </c>
      <c r="J3099" s="80" t="e">
        <v>#N/A</v>
      </c>
      <c r="K3099" s="85" t="e">
        <v>#N/A</v>
      </c>
      <c r="L3099" s="9" t="e">
        <v>#N/A</v>
      </c>
      <c r="M3099" s="93" t="e">
        <v>#N/A</v>
      </c>
      <c r="N3099" s="8" t="e">
        <v>#N/A</v>
      </c>
      <c r="O3099" t="e">
        <v>#N/A</v>
      </c>
      <c r="P3099" t="e">
        <v>#N/A</v>
      </c>
      <c r="Q3099" t="e">
        <v>#N/A</v>
      </c>
      <c r="R3099" s="2" t="e">
        <v>#N/A</v>
      </c>
      <c r="S3099" t="e">
        <v>#N/A</v>
      </c>
      <c r="T3099" s="3" t="e">
        <v>#N/A</v>
      </c>
      <c r="U3099" s="3" t="e">
        <v>#N/A</v>
      </c>
      <c r="V3099" t="e">
        <v>#N/A</v>
      </c>
      <c r="W3099" t="e">
        <v>#N/A</v>
      </c>
      <c r="X3099" t="e">
        <v>#N/A</v>
      </c>
      <c r="Y3099" s="3" t="e">
        <v>#N/A</v>
      </c>
      <c r="Z3099" s="8" t="e">
        <v>#N/A</v>
      </c>
      <c r="AA3099" s="30" t="e">
        <v>#N/A</v>
      </c>
      <c r="AB3099" t="e">
        <v>#N/A</v>
      </c>
      <c r="AC3099" t="e">
        <v>#N/A</v>
      </c>
      <c r="AD3099" t="e">
        <v>#N/A</v>
      </c>
      <c r="AE3099" t="e">
        <v>#N/A</v>
      </c>
      <c r="AF3099" t="e">
        <v>#N/A</v>
      </c>
    </row>
    <row r="3100" spans="1:32" x14ac:dyDescent="0.25">
      <c r="A3100" t="e">
        <v>#N/A</v>
      </c>
      <c r="B3100" s="33" t="e">
        <v>#N/A</v>
      </c>
      <c r="C3100" t="e">
        <v>#N/A</v>
      </c>
      <c r="D3100" t="e">
        <v>#N/A</v>
      </c>
      <c r="E3100" s="69" t="e">
        <v>#N/A</v>
      </c>
      <c r="F3100" s="3" t="e">
        <v>#N/A</v>
      </c>
      <c r="G3100" s="3" t="e">
        <v>#N/A</v>
      </c>
      <c r="H3100" s="3" t="e">
        <v>#N/A</v>
      </c>
      <c r="I3100" s="80" t="e">
        <v>#N/A</v>
      </c>
      <c r="J3100" s="80" t="e">
        <v>#N/A</v>
      </c>
      <c r="K3100" s="85" t="e">
        <v>#N/A</v>
      </c>
      <c r="L3100" s="9" t="e">
        <v>#N/A</v>
      </c>
      <c r="M3100" s="93" t="e">
        <v>#N/A</v>
      </c>
      <c r="N3100" s="8" t="e">
        <v>#N/A</v>
      </c>
      <c r="O3100" t="e">
        <v>#N/A</v>
      </c>
      <c r="P3100" t="e">
        <v>#N/A</v>
      </c>
      <c r="Q3100" t="e">
        <v>#N/A</v>
      </c>
      <c r="R3100" s="2" t="e">
        <v>#N/A</v>
      </c>
      <c r="S3100" t="e">
        <v>#N/A</v>
      </c>
      <c r="T3100" s="3" t="e">
        <v>#N/A</v>
      </c>
      <c r="U3100" s="3" t="e">
        <v>#N/A</v>
      </c>
      <c r="V3100" t="e">
        <v>#N/A</v>
      </c>
      <c r="W3100" t="e">
        <v>#N/A</v>
      </c>
      <c r="X3100" t="e">
        <v>#N/A</v>
      </c>
      <c r="Y3100" s="3" t="e">
        <v>#N/A</v>
      </c>
      <c r="Z3100" s="8" t="e">
        <v>#N/A</v>
      </c>
      <c r="AA3100" s="30" t="e">
        <v>#N/A</v>
      </c>
      <c r="AB3100" t="e">
        <v>#N/A</v>
      </c>
      <c r="AC3100" t="e">
        <v>#N/A</v>
      </c>
      <c r="AD3100" t="e">
        <v>#N/A</v>
      </c>
      <c r="AE3100" t="e">
        <v>#N/A</v>
      </c>
      <c r="AF3100" t="e">
        <v>#N/A</v>
      </c>
    </row>
    <row r="3101" spans="1:32" x14ac:dyDescent="0.25">
      <c r="A3101" t="e">
        <v>#N/A</v>
      </c>
      <c r="B3101" s="33" t="e">
        <v>#N/A</v>
      </c>
      <c r="C3101" t="e">
        <v>#N/A</v>
      </c>
      <c r="D3101" t="e">
        <v>#N/A</v>
      </c>
      <c r="E3101" s="69" t="e">
        <v>#N/A</v>
      </c>
      <c r="F3101" s="3" t="e">
        <v>#N/A</v>
      </c>
      <c r="G3101" s="3" t="e">
        <v>#N/A</v>
      </c>
      <c r="H3101" s="3" t="e">
        <v>#N/A</v>
      </c>
      <c r="I3101" s="80" t="e">
        <v>#N/A</v>
      </c>
      <c r="J3101" s="80" t="e">
        <v>#N/A</v>
      </c>
      <c r="K3101" s="85" t="e">
        <v>#N/A</v>
      </c>
      <c r="L3101" s="9" t="e">
        <v>#N/A</v>
      </c>
      <c r="M3101" s="93" t="e">
        <v>#N/A</v>
      </c>
      <c r="N3101" s="8" t="e">
        <v>#N/A</v>
      </c>
      <c r="O3101" t="e">
        <v>#N/A</v>
      </c>
      <c r="P3101" t="e">
        <v>#N/A</v>
      </c>
      <c r="Q3101" t="e">
        <v>#N/A</v>
      </c>
      <c r="R3101" s="2" t="e">
        <v>#N/A</v>
      </c>
      <c r="S3101" t="e">
        <v>#N/A</v>
      </c>
      <c r="T3101" s="3" t="e">
        <v>#N/A</v>
      </c>
      <c r="U3101" s="3" t="e">
        <v>#N/A</v>
      </c>
      <c r="V3101" t="e">
        <v>#N/A</v>
      </c>
      <c r="W3101" t="e">
        <v>#N/A</v>
      </c>
      <c r="X3101" t="e">
        <v>#N/A</v>
      </c>
      <c r="Y3101" s="3" t="e">
        <v>#N/A</v>
      </c>
      <c r="Z3101" s="8" t="e">
        <v>#N/A</v>
      </c>
      <c r="AA3101" s="30" t="e">
        <v>#N/A</v>
      </c>
      <c r="AB3101" t="e">
        <v>#N/A</v>
      </c>
      <c r="AC3101" t="e">
        <v>#N/A</v>
      </c>
      <c r="AD3101" t="e">
        <v>#N/A</v>
      </c>
      <c r="AE3101" t="e">
        <v>#N/A</v>
      </c>
      <c r="AF3101" t="e">
        <v>#N/A</v>
      </c>
    </row>
    <row r="3102" spans="1:32" x14ac:dyDescent="0.25">
      <c r="A3102" t="e">
        <v>#N/A</v>
      </c>
      <c r="B3102" s="33" t="e">
        <v>#N/A</v>
      </c>
      <c r="C3102" t="e">
        <v>#N/A</v>
      </c>
      <c r="D3102" t="e">
        <v>#N/A</v>
      </c>
      <c r="E3102" s="69" t="e">
        <v>#N/A</v>
      </c>
      <c r="F3102" s="3" t="e">
        <v>#N/A</v>
      </c>
      <c r="G3102" s="3" t="e">
        <v>#N/A</v>
      </c>
      <c r="H3102" s="3" t="e">
        <v>#N/A</v>
      </c>
      <c r="I3102" s="80" t="e">
        <v>#N/A</v>
      </c>
      <c r="J3102" s="80" t="e">
        <v>#N/A</v>
      </c>
      <c r="K3102" s="85" t="e">
        <v>#N/A</v>
      </c>
      <c r="L3102" s="9" t="e">
        <v>#N/A</v>
      </c>
      <c r="M3102" s="93" t="e">
        <v>#N/A</v>
      </c>
      <c r="N3102" s="8" t="e">
        <v>#N/A</v>
      </c>
      <c r="O3102" t="e">
        <v>#N/A</v>
      </c>
      <c r="P3102" t="e">
        <v>#N/A</v>
      </c>
      <c r="Q3102" t="e">
        <v>#N/A</v>
      </c>
      <c r="R3102" s="2" t="e">
        <v>#N/A</v>
      </c>
      <c r="S3102" t="e">
        <v>#N/A</v>
      </c>
      <c r="T3102" s="3" t="e">
        <v>#N/A</v>
      </c>
      <c r="U3102" s="3" t="e">
        <v>#N/A</v>
      </c>
      <c r="V3102" t="e">
        <v>#N/A</v>
      </c>
      <c r="W3102" t="e">
        <v>#N/A</v>
      </c>
      <c r="X3102" t="e">
        <v>#N/A</v>
      </c>
      <c r="Y3102" s="3" t="e">
        <v>#N/A</v>
      </c>
      <c r="Z3102" s="8" t="e">
        <v>#N/A</v>
      </c>
      <c r="AA3102" s="30" t="e">
        <v>#N/A</v>
      </c>
      <c r="AB3102" t="e">
        <v>#N/A</v>
      </c>
      <c r="AC3102" t="e">
        <v>#N/A</v>
      </c>
      <c r="AD3102" t="e">
        <v>#N/A</v>
      </c>
      <c r="AE3102" t="e">
        <v>#N/A</v>
      </c>
      <c r="AF3102" t="e">
        <v>#N/A</v>
      </c>
    </row>
    <row r="3103" spans="1:32" x14ac:dyDescent="0.25">
      <c r="A3103" t="e">
        <v>#N/A</v>
      </c>
      <c r="B3103" s="33" t="e">
        <v>#N/A</v>
      </c>
      <c r="C3103" t="e">
        <v>#N/A</v>
      </c>
      <c r="D3103" t="e">
        <v>#N/A</v>
      </c>
      <c r="E3103" s="69" t="e">
        <v>#N/A</v>
      </c>
      <c r="F3103" s="3" t="e">
        <v>#N/A</v>
      </c>
      <c r="G3103" s="3" t="e">
        <v>#N/A</v>
      </c>
      <c r="H3103" s="3" t="e">
        <v>#N/A</v>
      </c>
      <c r="I3103" s="80" t="e">
        <v>#N/A</v>
      </c>
      <c r="J3103" s="80" t="e">
        <v>#N/A</v>
      </c>
      <c r="K3103" s="85" t="e">
        <v>#N/A</v>
      </c>
      <c r="L3103" s="9" t="e">
        <v>#N/A</v>
      </c>
      <c r="M3103" s="93" t="e">
        <v>#N/A</v>
      </c>
      <c r="N3103" s="8" t="e">
        <v>#N/A</v>
      </c>
      <c r="O3103" t="e">
        <v>#N/A</v>
      </c>
      <c r="P3103" t="e">
        <v>#N/A</v>
      </c>
      <c r="Q3103" t="e">
        <v>#N/A</v>
      </c>
      <c r="R3103" s="2" t="e">
        <v>#N/A</v>
      </c>
      <c r="S3103" t="e">
        <v>#N/A</v>
      </c>
      <c r="T3103" s="3" t="e">
        <v>#N/A</v>
      </c>
      <c r="U3103" s="3" t="e">
        <v>#N/A</v>
      </c>
      <c r="V3103" t="e">
        <v>#N/A</v>
      </c>
      <c r="W3103" t="e">
        <v>#N/A</v>
      </c>
      <c r="X3103" t="e">
        <v>#N/A</v>
      </c>
      <c r="Y3103" s="3" t="e">
        <v>#N/A</v>
      </c>
      <c r="Z3103" s="8" t="e">
        <v>#N/A</v>
      </c>
      <c r="AA3103" s="30" t="e">
        <v>#N/A</v>
      </c>
      <c r="AB3103" t="e">
        <v>#N/A</v>
      </c>
      <c r="AC3103" t="e">
        <v>#N/A</v>
      </c>
      <c r="AD3103" t="e">
        <v>#N/A</v>
      </c>
      <c r="AE3103" t="e">
        <v>#N/A</v>
      </c>
      <c r="AF3103" t="e">
        <v>#N/A</v>
      </c>
    </row>
    <row r="3104" spans="1:32" x14ac:dyDescent="0.25">
      <c r="A3104" t="e">
        <v>#N/A</v>
      </c>
      <c r="B3104" s="33" t="e">
        <v>#N/A</v>
      </c>
      <c r="C3104" t="e">
        <v>#N/A</v>
      </c>
      <c r="D3104" t="e">
        <v>#N/A</v>
      </c>
      <c r="E3104" s="69" t="e">
        <v>#N/A</v>
      </c>
      <c r="F3104" s="3" t="e">
        <v>#N/A</v>
      </c>
      <c r="G3104" s="3" t="e">
        <v>#N/A</v>
      </c>
      <c r="H3104" s="3" t="e">
        <v>#N/A</v>
      </c>
      <c r="I3104" s="80" t="e">
        <v>#N/A</v>
      </c>
      <c r="J3104" s="80" t="e">
        <v>#N/A</v>
      </c>
      <c r="K3104" s="85" t="e">
        <v>#N/A</v>
      </c>
      <c r="L3104" s="9" t="e">
        <v>#N/A</v>
      </c>
      <c r="M3104" s="93" t="e">
        <v>#N/A</v>
      </c>
      <c r="N3104" s="8" t="e">
        <v>#N/A</v>
      </c>
      <c r="O3104" t="e">
        <v>#N/A</v>
      </c>
      <c r="P3104" t="e">
        <v>#N/A</v>
      </c>
      <c r="Q3104" t="e">
        <v>#N/A</v>
      </c>
      <c r="R3104" s="2" t="e">
        <v>#N/A</v>
      </c>
      <c r="S3104" t="e">
        <v>#N/A</v>
      </c>
      <c r="T3104" s="3" t="e">
        <v>#N/A</v>
      </c>
      <c r="U3104" s="3" t="e">
        <v>#N/A</v>
      </c>
      <c r="V3104" t="e">
        <v>#N/A</v>
      </c>
      <c r="W3104" t="e">
        <v>#N/A</v>
      </c>
      <c r="X3104" t="e">
        <v>#N/A</v>
      </c>
      <c r="Y3104" s="3" t="e">
        <v>#N/A</v>
      </c>
      <c r="Z3104" s="8" t="e">
        <v>#N/A</v>
      </c>
      <c r="AA3104" s="30" t="e">
        <v>#N/A</v>
      </c>
      <c r="AB3104" t="e">
        <v>#N/A</v>
      </c>
      <c r="AC3104" t="e">
        <v>#N/A</v>
      </c>
      <c r="AD3104" t="e">
        <v>#N/A</v>
      </c>
      <c r="AE3104" t="e">
        <v>#N/A</v>
      </c>
      <c r="AF3104" t="e">
        <v>#N/A</v>
      </c>
    </row>
    <row r="3105" spans="1:32" x14ac:dyDescent="0.25">
      <c r="A3105" t="e">
        <v>#N/A</v>
      </c>
      <c r="B3105" s="33" t="e">
        <v>#N/A</v>
      </c>
      <c r="C3105" t="e">
        <v>#N/A</v>
      </c>
      <c r="D3105" t="e">
        <v>#N/A</v>
      </c>
      <c r="E3105" s="69" t="e">
        <v>#N/A</v>
      </c>
      <c r="F3105" s="3" t="e">
        <v>#N/A</v>
      </c>
      <c r="G3105" s="3" t="e">
        <v>#N/A</v>
      </c>
      <c r="H3105" s="3" t="e">
        <v>#N/A</v>
      </c>
      <c r="I3105" s="80" t="e">
        <v>#N/A</v>
      </c>
      <c r="J3105" s="80" t="e">
        <v>#N/A</v>
      </c>
      <c r="K3105" s="85" t="e">
        <v>#N/A</v>
      </c>
      <c r="L3105" s="9" t="e">
        <v>#N/A</v>
      </c>
      <c r="M3105" s="93" t="e">
        <v>#N/A</v>
      </c>
      <c r="N3105" s="8" t="e">
        <v>#N/A</v>
      </c>
      <c r="O3105" t="e">
        <v>#N/A</v>
      </c>
      <c r="P3105" t="e">
        <v>#N/A</v>
      </c>
      <c r="Q3105" t="e">
        <v>#N/A</v>
      </c>
      <c r="R3105" s="2" t="e">
        <v>#N/A</v>
      </c>
      <c r="S3105" t="e">
        <v>#N/A</v>
      </c>
      <c r="T3105" s="3" t="e">
        <v>#N/A</v>
      </c>
      <c r="U3105" s="3" t="e">
        <v>#N/A</v>
      </c>
      <c r="V3105" t="e">
        <v>#N/A</v>
      </c>
      <c r="W3105" t="e">
        <v>#N/A</v>
      </c>
      <c r="X3105" t="e">
        <v>#N/A</v>
      </c>
      <c r="Y3105" s="3" t="e">
        <v>#N/A</v>
      </c>
      <c r="Z3105" s="8" t="e">
        <v>#N/A</v>
      </c>
      <c r="AA3105" s="30" t="e">
        <v>#N/A</v>
      </c>
      <c r="AB3105" t="e">
        <v>#N/A</v>
      </c>
      <c r="AC3105" t="e">
        <v>#N/A</v>
      </c>
      <c r="AD3105" t="e">
        <v>#N/A</v>
      </c>
      <c r="AE3105" t="e">
        <v>#N/A</v>
      </c>
      <c r="AF3105" t="e">
        <v>#N/A</v>
      </c>
    </row>
    <row r="3106" spans="1:32" x14ac:dyDescent="0.25">
      <c r="A3106" t="e">
        <v>#N/A</v>
      </c>
      <c r="B3106" s="33" t="e">
        <v>#N/A</v>
      </c>
      <c r="C3106" t="e">
        <v>#N/A</v>
      </c>
      <c r="D3106" t="e">
        <v>#N/A</v>
      </c>
      <c r="E3106" s="69" t="e">
        <v>#N/A</v>
      </c>
      <c r="F3106" s="3" t="e">
        <v>#N/A</v>
      </c>
      <c r="G3106" s="3" t="e">
        <v>#N/A</v>
      </c>
      <c r="H3106" s="3" t="e">
        <v>#N/A</v>
      </c>
      <c r="I3106" s="80" t="e">
        <v>#N/A</v>
      </c>
      <c r="J3106" s="80" t="e">
        <v>#N/A</v>
      </c>
      <c r="K3106" s="85" t="e">
        <v>#N/A</v>
      </c>
      <c r="L3106" s="9" t="e">
        <v>#N/A</v>
      </c>
      <c r="M3106" s="93" t="e">
        <v>#N/A</v>
      </c>
      <c r="N3106" s="8" t="e">
        <v>#N/A</v>
      </c>
      <c r="O3106" t="e">
        <v>#N/A</v>
      </c>
      <c r="P3106" t="e">
        <v>#N/A</v>
      </c>
      <c r="Q3106" t="e">
        <v>#N/A</v>
      </c>
      <c r="R3106" s="2" t="e">
        <v>#N/A</v>
      </c>
      <c r="S3106" t="e">
        <v>#N/A</v>
      </c>
      <c r="T3106" s="3" t="e">
        <v>#N/A</v>
      </c>
      <c r="U3106" s="3" t="e">
        <v>#N/A</v>
      </c>
      <c r="V3106" t="e">
        <v>#N/A</v>
      </c>
      <c r="W3106" t="e">
        <v>#N/A</v>
      </c>
      <c r="X3106" t="e">
        <v>#N/A</v>
      </c>
      <c r="Y3106" s="3" t="e">
        <v>#N/A</v>
      </c>
      <c r="Z3106" s="8" t="e">
        <v>#N/A</v>
      </c>
      <c r="AA3106" s="30" t="e">
        <v>#N/A</v>
      </c>
      <c r="AB3106" t="e">
        <v>#N/A</v>
      </c>
      <c r="AC3106" t="e">
        <v>#N/A</v>
      </c>
      <c r="AD3106" t="e">
        <v>#N/A</v>
      </c>
      <c r="AE3106" t="e">
        <v>#N/A</v>
      </c>
      <c r="AF3106" t="e">
        <v>#N/A</v>
      </c>
    </row>
    <row r="3107" spans="1:32" x14ac:dyDescent="0.25">
      <c r="A3107" t="e">
        <v>#N/A</v>
      </c>
      <c r="B3107" s="33" t="e">
        <v>#N/A</v>
      </c>
      <c r="C3107" t="e">
        <v>#N/A</v>
      </c>
      <c r="D3107" t="e">
        <v>#N/A</v>
      </c>
      <c r="E3107" s="69" t="e">
        <v>#N/A</v>
      </c>
      <c r="F3107" s="3" t="e">
        <v>#N/A</v>
      </c>
      <c r="G3107" s="3" t="e">
        <v>#N/A</v>
      </c>
      <c r="H3107" s="3" t="e">
        <v>#N/A</v>
      </c>
      <c r="I3107" s="80" t="e">
        <v>#N/A</v>
      </c>
      <c r="J3107" s="80" t="e">
        <v>#N/A</v>
      </c>
      <c r="K3107" s="85" t="e">
        <v>#N/A</v>
      </c>
      <c r="L3107" s="9" t="e">
        <v>#N/A</v>
      </c>
      <c r="M3107" s="93" t="e">
        <v>#N/A</v>
      </c>
      <c r="N3107" s="8" t="e">
        <v>#N/A</v>
      </c>
      <c r="O3107" t="e">
        <v>#N/A</v>
      </c>
      <c r="P3107" t="e">
        <v>#N/A</v>
      </c>
      <c r="Q3107" t="e">
        <v>#N/A</v>
      </c>
      <c r="R3107" s="2" t="e">
        <v>#N/A</v>
      </c>
      <c r="S3107" t="e">
        <v>#N/A</v>
      </c>
      <c r="T3107" s="3" t="e">
        <v>#N/A</v>
      </c>
      <c r="U3107" s="3" t="e">
        <v>#N/A</v>
      </c>
      <c r="V3107" t="e">
        <v>#N/A</v>
      </c>
      <c r="W3107" t="e">
        <v>#N/A</v>
      </c>
      <c r="X3107" t="e">
        <v>#N/A</v>
      </c>
      <c r="Y3107" s="3" t="e">
        <v>#N/A</v>
      </c>
      <c r="Z3107" s="8" t="e">
        <v>#N/A</v>
      </c>
      <c r="AA3107" s="30" t="e">
        <v>#N/A</v>
      </c>
      <c r="AB3107" t="e">
        <v>#N/A</v>
      </c>
      <c r="AC3107" t="e">
        <v>#N/A</v>
      </c>
      <c r="AD3107" t="e">
        <v>#N/A</v>
      </c>
      <c r="AE3107" t="e">
        <v>#N/A</v>
      </c>
      <c r="AF3107" t="e">
        <v>#N/A</v>
      </c>
    </row>
    <row r="3108" spans="1:32" x14ac:dyDescent="0.25">
      <c r="A3108" t="e">
        <v>#N/A</v>
      </c>
      <c r="B3108" s="33" t="e">
        <v>#N/A</v>
      </c>
      <c r="C3108" t="e">
        <v>#N/A</v>
      </c>
      <c r="D3108" t="e">
        <v>#N/A</v>
      </c>
      <c r="E3108" s="69" t="e">
        <v>#N/A</v>
      </c>
      <c r="F3108" s="3" t="e">
        <v>#N/A</v>
      </c>
      <c r="G3108" s="3" t="e">
        <v>#N/A</v>
      </c>
      <c r="H3108" s="3" t="e">
        <v>#N/A</v>
      </c>
      <c r="I3108" s="80" t="e">
        <v>#N/A</v>
      </c>
      <c r="J3108" s="80" t="e">
        <v>#N/A</v>
      </c>
      <c r="K3108" s="85" t="e">
        <v>#N/A</v>
      </c>
      <c r="L3108" s="9" t="e">
        <v>#N/A</v>
      </c>
      <c r="M3108" s="93" t="e">
        <v>#N/A</v>
      </c>
      <c r="N3108" s="8" t="e">
        <v>#N/A</v>
      </c>
      <c r="O3108" t="e">
        <v>#N/A</v>
      </c>
      <c r="P3108" t="e">
        <v>#N/A</v>
      </c>
      <c r="Q3108" t="e">
        <v>#N/A</v>
      </c>
      <c r="R3108" s="2" t="e">
        <v>#N/A</v>
      </c>
      <c r="S3108" t="e">
        <v>#N/A</v>
      </c>
      <c r="T3108" s="3" t="e">
        <v>#N/A</v>
      </c>
      <c r="U3108" s="3" t="e">
        <v>#N/A</v>
      </c>
      <c r="V3108" t="e">
        <v>#N/A</v>
      </c>
      <c r="W3108" t="e">
        <v>#N/A</v>
      </c>
      <c r="X3108" t="e">
        <v>#N/A</v>
      </c>
      <c r="Y3108" s="3" t="e">
        <v>#N/A</v>
      </c>
      <c r="Z3108" s="8" t="e">
        <v>#N/A</v>
      </c>
      <c r="AA3108" s="30" t="e">
        <v>#N/A</v>
      </c>
      <c r="AB3108" t="e">
        <v>#N/A</v>
      </c>
      <c r="AC3108" t="e">
        <v>#N/A</v>
      </c>
      <c r="AD3108" t="e">
        <v>#N/A</v>
      </c>
      <c r="AE3108" t="e">
        <v>#N/A</v>
      </c>
      <c r="AF3108" t="e">
        <v>#N/A</v>
      </c>
    </row>
    <row r="3109" spans="1:32" x14ac:dyDescent="0.25">
      <c r="A3109" t="e">
        <v>#N/A</v>
      </c>
      <c r="B3109" s="33" t="e">
        <v>#N/A</v>
      </c>
      <c r="C3109" t="e">
        <v>#N/A</v>
      </c>
      <c r="D3109" t="e">
        <v>#N/A</v>
      </c>
      <c r="E3109" s="69" t="e">
        <v>#N/A</v>
      </c>
      <c r="F3109" s="3" t="e">
        <v>#N/A</v>
      </c>
      <c r="G3109" s="3" t="e">
        <v>#N/A</v>
      </c>
      <c r="H3109" s="3" t="e">
        <v>#N/A</v>
      </c>
      <c r="I3109" s="80" t="e">
        <v>#N/A</v>
      </c>
      <c r="J3109" s="80" t="e">
        <v>#N/A</v>
      </c>
      <c r="K3109" s="85" t="e">
        <v>#N/A</v>
      </c>
      <c r="L3109" s="9" t="e">
        <v>#N/A</v>
      </c>
      <c r="M3109" s="93" t="e">
        <v>#N/A</v>
      </c>
      <c r="N3109" s="8" t="e">
        <v>#N/A</v>
      </c>
      <c r="O3109" t="e">
        <v>#N/A</v>
      </c>
      <c r="P3109" t="e">
        <v>#N/A</v>
      </c>
      <c r="Q3109" t="e">
        <v>#N/A</v>
      </c>
      <c r="R3109" s="2" t="e">
        <v>#N/A</v>
      </c>
      <c r="S3109" t="e">
        <v>#N/A</v>
      </c>
      <c r="T3109" s="3" t="e">
        <v>#N/A</v>
      </c>
      <c r="U3109" s="3" t="e">
        <v>#N/A</v>
      </c>
      <c r="V3109" t="e">
        <v>#N/A</v>
      </c>
      <c r="W3109" t="e">
        <v>#N/A</v>
      </c>
      <c r="X3109" t="e">
        <v>#N/A</v>
      </c>
      <c r="Y3109" s="3" t="e">
        <v>#N/A</v>
      </c>
      <c r="Z3109" s="8" t="e">
        <v>#N/A</v>
      </c>
      <c r="AA3109" s="30" t="e">
        <v>#N/A</v>
      </c>
      <c r="AB3109" t="e">
        <v>#N/A</v>
      </c>
      <c r="AC3109" t="e">
        <v>#N/A</v>
      </c>
      <c r="AD3109" t="e">
        <v>#N/A</v>
      </c>
      <c r="AE3109" t="e">
        <v>#N/A</v>
      </c>
      <c r="AF3109" t="e">
        <v>#N/A</v>
      </c>
    </row>
    <row r="3110" spans="1:32" x14ac:dyDescent="0.25">
      <c r="A3110" t="e">
        <v>#N/A</v>
      </c>
      <c r="B3110" s="33" t="e">
        <v>#N/A</v>
      </c>
      <c r="C3110" t="e">
        <v>#N/A</v>
      </c>
      <c r="D3110" t="e">
        <v>#N/A</v>
      </c>
      <c r="E3110" s="69" t="e">
        <v>#N/A</v>
      </c>
      <c r="F3110" s="3" t="e">
        <v>#N/A</v>
      </c>
      <c r="G3110" s="3" t="e">
        <v>#N/A</v>
      </c>
      <c r="H3110" s="3" t="e">
        <v>#N/A</v>
      </c>
      <c r="I3110" s="80" t="e">
        <v>#N/A</v>
      </c>
      <c r="J3110" s="80" t="e">
        <v>#N/A</v>
      </c>
      <c r="K3110" s="85" t="e">
        <v>#N/A</v>
      </c>
      <c r="L3110" s="9" t="e">
        <v>#N/A</v>
      </c>
      <c r="M3110" s="93" t="e">
        <v>#N/A</v>
      </c>
      <c r="N3110" s="8" t="e">
        <v>#N/A</v>
      </c>
      <c r="O3110" t="e">
        <v>#N/A</v>
      </c>
      <c r="P3110" t="e">
        <v>#N/A</v>
      </c>
      <c r="Q3110" t="e">
        <v>#N/A</v>
      </c>
      <c r="R3110" s="2" t="e">
        <v>#N/A</v>
      </c>
      <c r="S3110" t="e">
        <v>#N/A</v>
      </c>
      <c r="T3110" s="3" t="e">
        <v>#N/A</v>
      </c>
      <c r="U3110" s="3" t="e">
        <v>#N/A</v>
      </c>
      <c r="V3110" t="e">
        <v>#N/A</v>
      </c>
      <c r="W3110" t="e">
        <v>#N/A</v>
      </c>
      <c r="X3110" t="e">
        <v>#N/A</v>
      </c>
      <c r="Y3110" s="3" t="e">
        <v>#N/A</v>
      </c>
      <c r="Z3110" s="8" t="e">
        <v>#N/A</v>
      </c>
      <c r="AA3110" s="30" t="e">
        <v>#N/A</v>
      </c>
      <c r="AB3110" t="e">
        <v>#N/A</v>
      </c>
      <c r="AC3110" t="e">
        <v>#N/A</v>
      </c>
      <c r="AD3110" t="e">
        <v>#N/A</v>
      </c>
      <c r="AE3110" t="e">
        <v>#N/A</v>
      </c>
      <c r="AF3110" t="e">
        <v>#N/A</v>
      </c>
    </row>
    <row r="3111" spans="1:32" x14ac:dyDescent="0.25">
      <c r="A3111" t="e">
        <v>#N/A</v>
      </c>
      <c r="B3111" s="33" t="e">
        <v>#N/A</v>
      </c>
      <c r="C3111" t="e">
        <v>#N/A</v>
      </c>
      <c r="D3111" t="e">
        <v>#N/A</v>
      </c>
      <c r="E3111" s="69" t="e">
        <v>#N/A</v>
      </c>
      <c r="F3111" s="3" t="e">
        <v>#N/A</v>
      </c>
      <c r="G3111" s="3" t="e">
        <v>#N/A</v>
      </c>
      <c r="H3111" s="3" t="e">
        <v>#N/A</v>
      </c>
      <c r="I3111" s="80" t="e">
        <v>#N/A</v>
      </c>
      <c r="J3111" s="80" t="e">
        <v>#N/A</v>
      </c>
      <c r="K3111" s="85" t="e">
        <v>#N/A</v>
      </c>
      <c r="L3111" s="9" t="e">
        <v>#N/A</v>
      </c>
      <c r="M3111" s="93" t="e">
        <v>#N/A</v>
      </c>
      <c r="N3111" s="8" t="e">
        <v>#N/A</v>
      </c>
      <c r="O3111" t="e">
        <v>#N/A</v>
      </c>
      <c r="P3111" t="e">
        <v>#N/A</v>
      </c>
      <c r="Q3111" t="e">
        <v>#N/A</v>
      </c>
      <c r="R3111" s="2" t="e">
        <v>#N/A</v>
      </c>
      <c r="S3111" t="e">
        <v>#N/A</v>
      </c>
      <c r="T3111" s="3" t="e">
        <v>#N/A</v>
      </c>
      <c r="U3111" s="3" t="e">
        <v>#N/A</v>
      </c>
      <c r="V3111" t="e">
        <v>#N/A</v>
      </c>
      <c r="W3111" t="e">
        <v>#N/A</v>
      </c>
      <c r="X3111" t="e">
        <v>#N/A</v>
      </c>
      <c r="Y3111" s="3" t="e">
        <v>#N/A</v>
      </c>
      <c r="Z3111" s="8" t="e">
        <v>#N/A</v>
      </c>
      <c r="AA3111" s="30" t="e">
        <v>#N/A</v>
      </c>
      <c r="AB3111" t="e">
        <v>#N/A</v>
      </c>
      <c r="AC3111" t="e">
        <v>#N/A</v>
      </c>
      <c r="AD3111" t="e">
        <v>#N/A</v>
      </c>
      <c r="AE3111" t="e">
        <v>#N/A</v>
      </c>
      <c r="AF3111" t="e">
        <v>#N/A</v>
      </c>
    </row>
    <row r="3112" spans="1:32" x14ac:dyDescent="0.25">
      <c r="A3112" t="e">
        <v>#N/A</v>
      </c>
      <c r="B3112" s="33" t="e">
        <v>#N/A</v>
      </c>
      <c r="C3112" t="e">
        <v>#N/A</v>
      </c>
      <c r="D3112" t="e">
        <v>#N/A</v>
      </c>
      <c r="E3112" s="69" t="e">
        <v>#N/A</v>
      </c>
      <c r="F3112" s="3" t="e">
        <v>#N/A</v>
      </c>
      <c r="G3112" s="3" t="e">
        <v>#N/A</v>
      </c>
      <c r="H3112" s="3" t="e">
        <v>#N/A</v>
      </c>
      <c r="I3112" s="80" t="e">
        <v>#N/A</v>
      </c>
      <c r="J3112" s="80" t="e">
        <v>#N/A</v>
      </c>
      <c r="K3112" s="85" t="e">
        <v>#N/A</v>
      </c>
      <c r="L3112" s="9" t="e">
        <v>#N/A</v>
      </c>
      <c r="M3112" s="93" t="e">
        <v>#N/A</v>
      </c>
      <c r="N3112" s="8" t="e">
        <v>#N/A</v>
      </c>
      <c r="O3112" t="e">
        <v>#N/A</v>
      </c>
      <c r="P3112" t="e">
        <v>#N/A</v>
      </c>
      <c r="Q3112" t="e">
        <v>#N/A</v>
      </c>
      <c r="R3112" s="2" t="e">
        <v>#N/A</v>
      </c>
      <c r="S3112" t="e">
        <v>#N/A</v>
      </c>
      <c r="T3112" s="3" t="e">
        <v>#N/A</v>
      </c>
      <c r="U3112" s="3" t="e">
        <v>#N/A</v>
      </c>
      <c r="V3112" t="e">
        <v>#N/A</v>
      </c>
      <c r="W3112" t="e">
        <v>#N/A</v>
      </c>
      <c r="X3112" t="e">
        <v>#N/A</v>
      </c>
      <c r="Y3112" s="3" t="e">
        <v>#N/A</v>
      </c>
      <c r="Z3112" s="8" t="e">
        <v>#N/A</v>
      </c>
      <c r="AA3112" s="30" t="e">
        <v>#N/A</v>
      </c>
      <c r="AB3112" t="e">
        <v>#N/A</v>
      </c>
      <c r="AC3112" t="e">
        <v>#N/A</v>
      </c>
      <c r="AD3112" t="e">
        <v>#N/A</v>
      </c>
      <c r="AE3112" t="e">
        <v>#N/A</v>
      </c>
      <c r="AF3112" t="e">
        <v>#N/A</v>
      </c>
    </row>
    <row r="3113" spans="1:32" x14ac:dyDescent="0.25">
      <c r="A3113" t="e">
        <v>#N/A</v>
      </c>
      <c r="B3113" s="33" t="e">
        <v>#N/A</v>
      </c>
      <c r="C3113" t="e">
        <v>#N/A</v>
      </c>
      <c r="D3113" t="e">
        <v>#N/A</v>
      </c>
      <c r="E3113" s="69" t="e">
        <v>#N/A</v>
      </c>
      <c r="F3113" s="3" t="e">
        <v>#N/A</v>
      </c>
      <c r="G3113" s="3" t="e">
        <v>#N/A</v>
      </c>
      <c r="H3113" s="3" t="e">
        <v>#N/A</v>
      </c>
      <c r="I3113" s="80" t="e">
        <v>#N/A</v>
      </c>
      <c r="J3113" s="80" t="e">
        <v>#N/A</v>
      </c>
      <c r="K3113" s="85" t="e">
        <v>#N/A</v>
      </c>
      <c r="L3113" s="9" t="e">
        <v>#N/A</v>
      </c>
      <c r="M3113" s="93" t="e">
        <v>#N/A</v>
      </c>
      <c r="N3113" s="8" t="e">
        <v>#N/A</v>
      </c>
      <c r="O3113" t="e">
        <v>#N/A</v>
      </c>
      <c r="P3113" t="e">
        <v>#N/A</v>
      </c>
      <c r="Q3113" t="e">
        <v>#N/A</v>
      </c>
      <c r="R3113" s="2" t="e">
        <v>#N/A</v>
      </c>
      <c r="S3113" t="e">
        <v>#N/A</v>
      </c>
      <c r="T3113" s="3" t="e">
        <v>#N/A</v>
      </c>
      <c r="U3113" s="3" t="e">
        <v>#N/A</v>
      </c>
      <c r="V3113" t="e">
        <v>#N/A</v>
      </c>
      <c r="W3113" t="e">
        <v>#N/A</v>
      </c>
      <c r="X3113" t="e">
        <v>#N/A</v>
      </c>
      <c r="Y3113" s="3" t="e">
        <v>#N/A</v>
      </c>
      <c r="Z3113" s="8" t="e">
        <v>#N/A</v>
      </c>
      <c r="AA3113" s="30" t="e">
        <v>#N/A</v>
      </c>
      <c r="AB3113" t="e">
        <v>#N/A</v>
      </c>
      <c r="AC3113" t="e">
        <v>#N/A</v>
      </c>
      <c r="AD3113" t="e">
        <v>#N/A</v>
      </c>
      <c r="AE3113" t="e">
        <v>#N/A</v>
      </c>
      <c r="AF3113" t="e">
        <v>#N/A</v>
      </c>
    </row>
    <row r="3114" spans="1:32" x14ac:dyDescent="0.25">
      <c r="A3114" t="e">
        <v>#N/A</v>
      </c>
      <c r="B3114" s="33" t="e">
        <v>#N/A</v>
      </c>
      <c r="C3114" t="e">
        <v>#N/A</v>
      </c>
      <c r="D3114" t="e">
        <v>#N/A</v>
      </c>
      <c r="E3114" s="69" t="e">
        <v>#N/A</v>
      </c>
      <c r="F3114" s="3" t="e">
        <v>#N/A</v>
      </c>
      <c r="G3114" s="3" t="e">
        <v>#N/A</v>
      </c>
      <c r="H3114" s="3" t="e">
        <v>#N/A</v>
      </c>
      <c r="I3114" s="80" t="e">
        <v>#N/A</v>
      </c>
      <c r="J3114" s="80" t="e">
        <v>#N/A</v>
      </c>
      <c r="K3114" s="85" t="e">
        <v>#N/A</v>
      </c>
      <c r="L3114" s="9" t="e">
        <v>#N/A</v>
      </c>
      <c r="M3114" s="93" t="e">
        <v>#N/A</v>
      </c>
      <c r="N3114" s="8" t="e">
        <v>#N/A</v>
      </c>
      <c r="O3114" t="e">
        <v>#N/A</v>
      </c>
      <c r="P3114" t="e">
        <v>#N/A</v>
      </c>
      <c r="Q3114" t="e">
        <v>#N/A</v>
      </c>
      <c r="R3114" s="2" t="e">
        <v>#N/A</v>
      </c>
      <c r="S3114" t="e">
        <v>#N/A</v>
      </c>
      <c r="T3114" s="3" t="e">
        <v>#N/A</v>
      </c>
      <c r="U3114" s="3" t="e">
        <v>#N/A</v>
      </c>
      <c r="V3114" t="e">
        <v>#N/A</v>
      </c>
      <c r="W3114" t="e">
        <v>#N/A</v>
      </c>
      <c r="X3114" t="e">
        <v>#N/A</v>
      </c>
      <c r="Y3114" s="3" t="e">
        <v>#N/A</v>
      </c>
      <c r="Z3114" s="8" t="e">
        <v>#N/A</v>
      </c>
      <c r="AA3114" s="30" t="e">
        <v>#N/A</v>
      </c>
      <c r="AB3114" t="e">
        <v>#N/A</v>
      </c>
      <c r="AC3114" t="e">
        <v>#N/A</v>
      </c>
      <c r="AD3114" t="e">
        <v>#N/A</v>
      </c>
      <c r="AE3114" t="e">
        <v>#N/A</v>
      </c>
      <c r="AF3114" t="e">
        <v>#N/A</v>
      </c>
    </row>
    <row r="3115" spans="1:32" x14ac:dyDescent="0.25">
      <c r="A3115" t="e">
        <v>#N/A</v>
      </c>
      <c r="B3115" s="33" t="e">
        <v>#N/A</v>
      </c>
      <c r="C3115" t="e">
        <v>#N/A</v>
      </c>
      <c r="D3115" t="e">
        <v>#N/A</v>
      </c>
      <c r="E3115" s="69" t="e">
        <v>#N/A</v>
      </c>
      <c r="F3115" s="3" t="e">
        <v>#N/A</v>
      </c>
      <c r="G3115" s="3" t="e">
        <v>#N/A</v>
      </c>
      <c r="H3115" s="3" t="e">
        <v>#N/A</v>
      </c>
      <c r="I3115" s="80" t="e">
        <v>#N/A</v>
      </c>
      <c r="J3115" s="80" t="e">
        <v>#N/A</v>
      </c>
      <c r="K3115" s="85" t="e">
        <v>#N/A</v>
      </c>
      <c r="L3115" s="9" t="e">
        <v>#N/A</v>
      </c>
      <c r="M3115" s="93" t="e">
        <v>#N/A</v>
      </c>
      <c r="N3115" s="8" t="e">
        <v>#N/A</v>
      </c>
      <c r="O3115" t="e">
        <v>#N/A</v>
      </c>
      <c r="P3115" t="e">
        <v>#N/A</v>
      </c>
      <c r="Q3115" t="e">
        <v>#N/A</v>
      </c>
      <c r="R3115" s="2" t="e">
        <v>#N/A</v>
      </c>
      <c r="S3115" t="e">
        <v>#N/A</v>
      </c>
      <c r="T3115" s="3" t="e">
        <v>#N/A</v>
      </c>
      <c r="U3115" s="3" t="e">
        <v>#N/A</v>
      </c>
      <c r="V3115" t="e">
        <v>#N/A</v>
      </c>
      <c r="W3115" t="e">
        <v>#N/A</v>
      </c>
      <c r="X3115" t="e">
        <v>#N/A</v>
      </c>
      <c r="Y3115" s="3" t="e">
        <v>#N/A</v>
      </c>
      <c r="Z3115" s="8" t="e">
        <v>#N/A</v>
      </c>
      <c r="AA3115" s="30" t="e">
        <v>#N/A</v>
      </c>
      <c r="AB3115" t="e">
        <v>#N/A</v>
      </c>
      <c r="AC3115" t="e">
        <v>#N/A</v>
      </c>
      <c r="AD3115" t="e">
        <v>#N/A</v>
      </c>
      <c r="AE3115" t="e">
        <v>#N/A</v>
      </c>
      <c r="AF3115" t="e">
        <v>#N/A</v>
      </c>
    </row>
    <row r="3116" spans="1:32" x14ac:dyDescent="0.25">
      <c r="A3116" t="e">
        <v>#N/A</v>
      </c>
      <c r="B3116" s="33" t="e">
        <v>#N/A</v>
      </c>
      <c r="C3116" t="e">
        <v>#N/A</v>
      </c>
      <c r="D3116" t="e">
        <v>#N/A</v>
      </c>
      <c r="E3116" s="69" t="e">
        <v>#N/A</v>
      </c>
      <c r="F3116" s="3" t="e">
        <v>#N/A</v>
      </c>
      <c r="G3116" s="3" t="e">
        <v>#N/A</v>
      </c>
      <c r="H3116" s="3" t="e">
        <v>#N/A</v>
      </c>
      <c r="I3116" s="80" t="e">
        <v>#N/A</v>
      </c>
      <c r="J3116" s="80" t="e">
        <v>#N/A</v>
      </c>
      <c r="K3116" s="85" t="e">
        <v>#N/A</v>
      </c>
      <c r="L3116" s="9" t="e">
        <v>#N/A</v>
      </c>
      <c r="M3116" s="93" t="e">
        <v>#N/A</v>
      </c>
      <c r="N3116" s="8" t="e">
        <v>#N/A</v>
      </c>
      <c r="O3116" t="e">
        <v>#N/A</v>
      </c>
      <c r="P3116" t="e">
        <v>#N/A</v>
      </c>
      <c r="Q3116" t="e">
        <v>#N/A</v>
      </c>
      <c r="R3116" s="2" t="e">
        <v>#N/A</v>
      </c>
      <c r="S3116" t="e">
        <v>#N/A</v>
      </c>
      <c r="T3116" s="3" t="e">
        <v>#N/A</v>
      </c>
      <c r="U3116" s="3" t="e">
        <v>#N/A</v>
      </c>
      <c r="V3116" t="e">
        <v>#N/A</v>
      </c>
      <c r="W3116" t="e">
        <v>#N/A</v>
      </c>
      <c r="X3116" t="e">
        <v>#N/A</v>
      </c>
      <c r="Y3116" s="3" t="e">
        <v>#N/A</v>
      </c>
      <c r="Z3116" s="8" t="e">
        <v>#N/A</v>
      </c>
      <c r="AA3116" s="30" t="e">
        <v>#N/A</v>
      </c>
      <c r="AB3116" t="e">
        <v>#N/A</v>
      </c>
      <c r="AC3116" t="e">
        <v>#N/A</v>
      </c>
      <c r="AD3116" t="e">
        <v>#N/A</v>
      </c>
      <c r="AE3116" t="e">
        <v>#N/A</v>
      </c>
      <c r="AF3116" t="e">
        <v>#N/A</v>
      </c>
    </row>
    <row r="3117" spans="1:32" x14ac:dyDescent="0.25">
      <c r="A3117" t="e">
        <v>#N/A</v>
      </c>
      <c r="B3117" s="33" t="e">
        <v>#N/A</v>
      </c>
      <c r="C3117" t="e">
        <v>#N/A</v>
      </c>
      <c r="D3117" t="e">
        <v>#N/A</v>
      </c>
      <c r="E3117" s="69" t="e">
        <v>#N/A</v>
      </c>
      <c r="F3117" s="3" t="e">
        <v>#N/A</v>
      </c>
      <c r="G3117" s="3" t="e">
        <v>#N/A</v>
      </c>
      <c r="H3117" s="3" t="e">
        <v>#N/A</v>
      </c>
      <c r="I3117" s="80" t="e">
        <v>#N/A</v>
      </c>
      <c r="J3117" s="80" t="e">
        <v>#N/A</v>
      </c>
      <c r="K3117" s="85" t="e">
        <v>#N/A</v>
      </c>
      <c r="L3117" s="9" t="e">
        <v>#N/A</v>
      </c>
      <c r="M3117" s="93" t="e">
        <v>#N/A</v>
      </c>
      <c r="N3117" s="8" t="e">
        <v>#N/A</v>
      </c>
      <c r="O3117" t="e">
        <v>#N/A</v>
      </c>
      <c r="P3117" t="e">
        <v>#N/A</v>
      </c>
      <c r="Q3117" t="e">
        <v>#N/A</v>
      </c>
      <c r="R3117" s="2" t="e">
        <v>#N/A</v>
      </c>
      <c r="S3117" t="e">
        <v>#N/A</v>
      </c>
      <c r="T3117" s="3" t="e">
        <v>#N/A</v>
      </c>
      <c r="U3117" s="3" t="e">
        <v>#N/A</v>
      </c>
      <c r="V3117" t="e">
        <v>#N/A</v>
      </c>
      <c r="W3117" t="e">
        <v>#N/A</v>
      </c>
      <c r="X3117" t="e">
        <v>#N/A</v>
      </c>
      <c r="Y3117" s="3" t="e">
        <v>#N/A</v>
      </c>
      <c r="Z3117" s="8" t="e">
        <v>#N/A</v>
      </c>
      <c r="AA3117" s="30" t="e">
        <v>#N/A</v>
      </c>
      <c r="AB3117" t="e">
        <v>#N/A</v>
      </c>
      <c r="AC3117" t="e">
        <v>#N/A</v>
      </c>
      <c r="AD3117" t="e">
        <v>#N/A</v>
      </c>
      <c r="AE3117" t="e">
        <v>#N/A</v>
      </c>
      <c r="AF3117" t="e">
        <v>#N/A</v>
      </c>
    </row>
    <row r="3118" spans="1:32" x14ac:dyDescent="0.25">
      <c r="A3118" t="e">
        <v>#N/A</v>
      </c>
      <c r="B3118" s="33" t="e">
        <v>#N/A</v>
      </c>
      <c r="C3118" t="e">
        <v>#N/A</v>
      </c>
      <c r="D3118" t="e">
        <v>#N/A</v>
      </c>
      <c r="E3118" s="69" t="e">
        <v>#N/A</v>
      </c>
      <c r="F3118" s="3" t="e">
        <v>#N/A</v>
      </c>
      <c r="G3118" s="3" t="e">
        <v>#N/A</v>
      </c>
      <c r="H3118" s="3" t="e">
        <v>#N/A</v>
      </c>
      <c r="I3118" s="80" t="e">
        <v>#N/A</v>
      </c>
      <c r="J3118" s="80" t="e">
        <v>#N/A</v>
      </c>
      <c r="K3118" s="85" t="e">
        <v>#N/A</v>
      </c>
      <c r="L3118" s="9" t="e">
        <v>#N/A</v>
      </c>
      <c r="M3118" s="93" t="e">
        <v>#N/A</v>
      </c>
      <c r="N3118" s="8" t="e">
        <v>#N/A</v>
      </c>
      <c r="O3118" t="e">
        <v>#N/A</v>
      </c>
      <c r="P3118" t="e">
        <v>#N/A</v>
      </c>
      <c r="Q3118" t="e">
        <v>#N/A</v>
      </c>
      <c r="R3118" s="2" t="e">
        <v>#N/A</v>
      </c>
      <c r="S3118" t="e">
        <v>#N/A</v>
      </c>
      <c r="T3118" s="3" t="e">
        <v>#N/A</v>
      </c>
      <c r="U3118" s="3" t="e">
        <v>#N/A</v>
      </c>
      <c r="V3118" t="e">
        <v>#N/A</v>
      </c>
      <c r="W3118" t="e">
        <v>#N/A</v>
      </c>
      <c r="X3118" t="e">
        <v>#N/A</v>
      </c>
      <c r="Y3118" s="3" t="e">
        <v>#N/A</v>
      </c>
      <c r="Z3118" s="8" t="e">
        <v>#N/A</v>
      </c>
      <c r="AA3118" s="30" t="e">
        <v>#N/A</v>
      </c>
      <c r="AB3118" t="e">
        <v>#N/A</v>
      </c>
      <c r="AC3118" t="e">
        <v>#N/A</v>
      </c>
      <c r="AD3118" t="e">
        <v>#N/A</v>
      </c>
      <c r="AE3118" t="e">
        <v>#N/A</v>
      </c>
      <c r="AF3118" t="e">
        <v>#N/A</v>
      </c>
    </row>
    <row r="3119" spans="1:32" x14ac:dyDescent="0.25">
      <c r="A3119" t="e">
        <v>#N/A</v>
      </c>
      <c r="B3119" s="33" t="e">
        <v>#N/A</v>
      </c>
      <c r="C3119" t="e">
        <v>#N/A</v>
      </c>
      <c r="D3119" t="e">
        <v>#N/A</v>
      </c>
      <c r="E3119" s="69" t="e">
        <v>#N/A</v>
      </c>
      <c r="F3119" s="3" t="e">
        <v>#N/A</v>
      </c>
      <c r="G3119" s="3" t="e">
        <v>#N/A</v>
      </c>
      <c r="H3119" s="3" t="e">
        <v>#N/A</v>
      </c>
      <c r="I3119" s="80" t="e">
        <v>#N/A</v>
      </c>
      <c r="J3119" s="80" t="e">
        <v>#N/A</v>
      </c>
      <c r="K3119" s="85" t="e">
        <v>#N/A</v>
      </c>
      <c r="L3119" s="9" t="e">
        <v>#N/A</v>
      </c>
      <c r="M3119" s="93" t="e">
        <v>#N/A</v>
      </c>
      <c r="N3119" s="8" t="e">
        <v>#N/A</v>
      </c>
      <c r="O3119" t="e">
        <v>#N/A</v>
      </c>
      <c r="P3119" t="e">
        <v>#N/A</v>
      </c>
      <c r="Q3119" t="e">
        <v>#N/A</v>
      </c>
      <c r="R3119" s="2" t="e">
        <v>#N/A</v>
      </c>
      <c r="S3119" t="e">
        <v>#N/A</v>
      </c>
      <c r="T3119" s="3" t="e">
        <v>#N/A</v>
      </c>
      <c r="U3119" s="3" t="e">
        <v>#N/A</v>
      </c>
      <c r="V3119" t="e">
        <v>#N/A</v>
      </c>
      <c r="W3119" t="e">
        <v>#N/A</v>
      </c>
      <c r="X3119" t="e">
        <v>#N/A</v>
      </c>
      <c r="Y3119" s="3" t="e">
        <v>#N/A</v>
      </c>
      <c r="Z3119" s="8" t="e">
        <v>#N/A</v>
      </c>
      <c r="AA3119" s="30" t="e">
        <v>#N/A</v>
      </c>
      <c r="AB3119" t="e">
        <v>#N/A</v>
      </c>
      <c r="AC3119" t="e">
        <v>#N/A</v>
      </c>
      <c r="AD3119" t="e">
        <v>#N/A</v>
      </c>
      <c r="AE3119" t="e">
        <v>#N/A</v>
      </c>
      <c r="AF3119" t="e">
        <v>#N/A</v>
      </c>
    </row>
    <row r="3120" spans="1:32" x14ac:dyDescent="0.25">
      <c r="A3120" t="e">
        <v>#N/A</v>
      </c>
      <c r="B3120" s="33" t="e">
        <v>#N/A</v>
      </c>
      <c r="C3120" t="e">
        <v>#N/A</v>
      </c>
      <c r="D3120" t="e">
        <v>#N/A</v>
      </c>
      <c r="E3120" s="69" t="e">
        <v>#N/A</v>
      </c>
      <c r="F3120" s="3" t="e">
        <v>#N/A</v>
      </c>
      <c r="G3120" s="3" t="e">
        <v>#N/A</v>
      </c>
      <c r="H3120" s="3" t="e">
        <v>#N/A</v>
      </c>
      <c r="I3120" s="80" t="e">
        <v>#N/A</v>
      </c>
      <c r="J3120" s="80" t="e">
        <v>#N/A</v>
      </c>
      <c r="K3120" s="85" t="e">
        <v>#N/A</v>
      </c>
      <c r="L3120" s="9" t="e">
        <v>#N/A</v>
      </c>
      <c r="M3120" s="93" t="e">
        <v>#N/A</v>
      </c>
      <c r="N3120" s="8" t="e">
        <v>#N/A</v>
      </c>
      <c r="O3120" t="e">
        <v>#N/A</v>
      </c>
      <c r="P3120" t="e">
        <v>#N/A</v>
      </c>
      <c r="Q3120" t="e">
        <v>#N/A</v>
      </c>
      <c r="R3120" s="2" t="e">
        <v>#N/A</v>
      </c>
      <c r="S3120" t="e">
        <v>#N/A</v>
      </c>
      <c r="T3120" s="3" t="e">
        <v>#N/A</v>
      </c>
      <c r="U3120" s="3" t="e">
        <v>#N/A</v>
      </c>
      <c r="V3120" t="e">
        <v>#N/A</v>
      </c>
      <c r="W3120" t="e">
        <v>#N/A</v>
      </c>
      <c r="X3120" t="e">
        <v>#N/A</v>
      </c>
      <c r="Y3120" s="3" t="e">
        <v>#N/A</v>
      </c>
      <c r="Z3120" s="8" t="e">
        <v>#N/A</v>
      </c>
      <c r="AA3120" s="30" t="e">
        <v>#N/A</v>
      </c>
      <c r="AB3120" t="e">
        <v>#N/A</v>
      </c>
      <c r="AC3120" t="e">
        <v>#N/A</v>
      </c>
      <c r="AD3120" t="e">
        <v>#N/A</v>
      </c>
      <c r="AE3120" t="e">
        <v>#N/A</v>
      </c>
      <c r="AF3120" t="e">
        <v>#N/A</v>
      </c>
    </row>
    <row r="3121" spans="1:32" x14ac:dyDescent="0.25">
      <c r="A3121" t="e">
        <v>#N/A</v>
      </c>
      <c r="B3121" s="33" t="e">
        <v>#N/A</v>
      </c>
      <c r="C3121" t="e">
        <v>#N/A</v>
      </c>
      <c r="D3121" t="e">
        <v>#N/A</v>
      </c>
      <c r="E3121" s="69" t="e">
        <v>#N/A</v>
      </c>
      <c r="F3121" s="3" t="e">
        <v>#N/A</v>
      </c>
      <c r="G3121" s="3" t="e">
        <v>#N/A</v>
      </c>
      <c r="H3121" s="3" t="e">
        <v>#N/A</v>
      </c>
      <c r="I3121" s="80" t="e">
        <v>#N/A</v>
      </c>
      <c r="J3121" s="80" t="e">
        <v>#N/A</v>
      </c>
      <c r="K3121" s="85" t="e">
        <v>#N/A</v>
      </c>
      <c r="L3121" s="9" t="e">
        <v>#N/A</v>
      </c>
      <c r="M3121" s="93" t="e">
        <v>#N/A</v>
      </c>
      <c r="N3121" s="8" t="e">
        <v>#N/A</v>
      </c>
      <c r="O3121" t="e">
        <v>#N/A</v>
      </c>
      <c r="P3121" t="e">
        <v>#N/A</v>
      </c>
      <c r="Q3121" t="e">
        <v>#N/A</v>
      </c>
      <c r="R3121" s="2" t="e">
        <v>#N/A</v>
      </c>
      <c r="S3121" t="e">
        <v>#N/A</v>
      </c>
      <c r="T3121" s="3" t="e">
        <v>#N/A</v>
      </c>
      <c r="U3121" s="3" t="e">
        <v>#N/A</v>
      </c>
      <c r="V3121" t="e">
        <v>#N/A</v>
      </c>
      <c r="W3121" t="e">
        <v>#N/A</v>
      </c>
      <c r="X3121" t="e">
        <v>#N/A</v>
      </c>
      <c r="Y3121" s="3" t="e">
        <v>#N/A</v>
      </c>
      <c r="Z3121" s="8" t="e">
        <v>#N/A</v>
      </c>
      <c r="AA3121" s="30" t="e">
        <v>#N/A</v>
      </c>
      <c r="AB3121" t="e">
        <v>#N/A</v>
      </c>
      <c r="AC3121" t="e">
        <v>#N/A</v>
      </c>
      <c r="AD3121" t="e">
        <v>#N/A</v>
      </c>
      <c r="AE3121" t="e">
        <v>#N/A</v>
      </c>
      <c r="AF3121" t="e">
        <v>#N/A</v>
      </c>
    </row>
    <row r="3122" spans="1:32" x14ac:dyDescent="0.25">
      <c r="A3122" t="e">
        <v>#N/A</v>
      </c>
      <c r="B3122" s="33" t="e">
        <v>#N/A</v>
      </c>
      <c r="C3122" t="e">
        <v>#N/A</v>
      </c>
      <c r="D3122" t="e">
        <v>#N/A</v>
      </c>
      <c r="E3122" s="69" t="e">
        <v>#N/A</v>
      </c>
      <c r="F3122" s="3" t="e">
        <v>#N/A</v>
      </c>
      <c r="G3122" s="3" t="e">
        <v>#N/A</v>
      </c>
      <c r="H3122" s="3" t="e">
        <v>#N/A</v>
      </c>
      <c r="I3122" s="80" t="e">
        <v>#N/A</v>
      </c>
      <c r="J3122" s="80" t="e">
        <v>#N/A</v>
      </c>
      <c r="K3122" s="85" t="e">
        <v>#N/A</v>
      </c>
      <c r="L3122" s="9" t="e">
        <v>#N/A</v>
      </c>
      <c r="M3122" s="93" t="e">
        <v>#N/A</v>
      </c>
      <c r="N3122" s="8" t="e">
        <v>#N/A</v>
      </c>
      <c r="O3122" t="e">
        <v>#N/A</v>
      </c>
      <c r="P3122" t="e">
        <v>#N/A</v>
      </c>
      <c r="Q3122" t="e">
        <v>#N/A</v>
      </c>
      <c r="R3122" s="2" t="e">
        <v>#N/A</v>
      </c>
      <c r="S3122" t="e">
        <v>#N/A</v>
      </c>
      <c r="T3122" s="3" t="e">
        <v>#N/A</v>
      </c>
      <c r="U3122" s="3" t="e">
        <v>#N/A</v>
      </c>
      <c r="V3122" t="e">
        <v>#N/A</v>
      </c>
      <c r="W3122" t="e">
        <v>#N/A</v>
      </c>
      <c r="X3122" t="e">
        <v>#N/A</v>
      </c>
      <c r="Y3122" s="3" t="e">
        <v>#N/A</v>
      </c>
      <c r="Z3122" s="8" t="e">
        <v>#N/A</v>
      </c>
      <c r="AA3122" s="30" t="e">
        <v>#N/A</v>
      </c>
      <c r="AB3122" t="e">
        <v>#N/A</v>
      </c>
      <c r="AC3122" t="e">
        <v>#N/A</v>
      </c>
      <c r="AD3122" t="e">
        <v>#N/A</v>
      </c>
      <c r="AE3122" t="e">
        <v>#N/A</v>
      </c>
      <c r="AF3122" t="e">
        <v>#N/A</v>
      </c>
    </row>
    <row r="3123" spans="1:32" x14ac:dyDescent="0.25">
      <c r="A3123" t="e">
        <v>#N/A</v>
      </c>
      <c r="B3123" s="33" t="e">
        <v>#N/A</v>
      </c>
      <c r="C3123" t="e">
        <v>#N/A</v>
      </c>
      <c r="D3123" t="e">
        <v>#N/A</v>
      </c>
      <c r="E3123" s="69" t="e">
        <v>#N/A</v>
      </c>
      <c r="F3123" s="3" t="e">
        <v>#N/A</v>
      </c>
      <c r="G3123" s="3" t="e">
        <v>#N/A</v>
      </c>
      <c r="H3123" s="3" t="e">
        <v>#N/A</v>
      </c>
      <c r="I3123" s="80" t="e">
        <v>#N/A</v>
      </c>
      <c r="J3123" s="80" t="e">
        <v>#N/A</v>
      </c>
      <c r="K3123" s="85" t="e">
        <v>#N/A</v>
      </c>
      <c r="L3123" s="9" t="e">
        <v>#N/A</v>
      </c>
      <c r="M3123" s="93" t="e">
        <v>#N/A</v>
      </c>
      <c r="N3123" s="8" t="e">
        <v>#N/A</v>
      </c>
      <c r="O3123" t="e">
        <v>#N/A</v>
      </c>
      <c r="P3123" t="e">
        <v>#N/A</v>
      </c>
      <c r="Q3123" t="e">
        <v>#N/A</v>
      </c>
      <c r="R3123" s="2" t="e">
        <v>#N/A</v>
      </c>
      <c r="S3123" t="e">
        <v>#N/A</v>
      </c>
      <c r="T3123" s="3" t="e">
        <v>#N/A</v>
      </c>
      <c r="U3123" s="3" t="e">
        <v>#N/A</v>
      </c>
      <c r="V3123" t="e">
        <v>#N/A</v>
      </c>
      <c r="W3123" t="e">
        <v>#N/A</v>
      </c>
      <c r="X3123" t="e">
        <v>#N/A</v>
      </c>
      <c r="Y3123" s="3" t="e">
        <v>#N/A</v>
      </c>
      <c r="Z3123" s="8" t="e">
        <v>#N/A</v>
      </c>
      <c r="AA3123" s="30" t="e">
        <v>#N/A</v>
      </c>
      <c r="AB3123" t="e">
        <v>#N/A</v>
      </c>
      <c r="AC3123" t="e">
        <v>#N/A</v>
      </c>
      <c r="AD3123" t="e">
        <v>#N/A</v>
      </c>
      <c r="AE3123" t="e">
        <v>#N/A</v>
      </c>
      <c r="AF3123" t="e">
        <v>#N/A</v>
      </c>
    </row>
    <row r="3124" spans="1:32" x14ac:dyDescent="0.25">
      <c r="A3124" t="e">
        <v>#N/A</v>
      </c>
      <c r="B3124" s="33" t="e">
        <v>#N/A</v>
      </c>
      <c r="C3124" t="e">
        <v>#N/A</v>
      </c>
      <c r="D3124" t="e">
        <v>#N/A</v>
      </c>
      <c r="E3124" s="69" t="e">
        <v>#N/A</v>
      </c>
      <c r="F3124" s="3" t="e">
        <v>#N/A</v>
      </c>
      <c r="G3124" s="3" t="e">
        <v>#N/A</v>
      </c>
      <c r="H3124" s="3" t="e">
        <v>#N/A</v>
      </c>
      <c r="I3124" s="80" t="e">
        <v>#N/A</v>
      </c>
      <c r="J3124" s="80" t="e">
        <v>#N/A</v>
      </c>
      <c r="K3124" s="85" t="e">
        <v>#N/A</v>
      </c>
      <c r="L3124" s="9" t="e">
        <v>#N/A</v>
      </c>
      <c r="M3124" s="93" t="e">
        <v>#N/A</v>
      </c>
      <c r="N3124" s="8" t="e">
        <v>#N/A</v>
      </c>
      <c r="O3124" t="e">
        <v>#N/A</v>
      </c>
      <c r="P3124" t="e">
        <v>#N/A</v>
      </c>
      <c r="Q3124" t="e">
        <v>#N/A</v>
      </c>
      <c r="R3124" s="2" t="e">
        <v>#N/A</v>
      </c>
      <c r="S3124" t="e">
        <v>#N/A</v>
      </c>
      <c r="T3124" s="3" t="e">
        <v>#N/A</v>
      </c>
      <c r="U3124" s="3" t="e">
        <v>#N/A</v>
      </c>
      <c r="V3124" t="e">
        <v>#N/A</v>
      </c>
      <c r="W3124" t="e">
        <v>#N/A</v>
      </c>
      <c r="X3124" t="e">
        <v>#N/A</v>
      </c>
      <c r="Y3124" s="3" t="e">
        <v>#N/A</v>
      </c>
      <c r="Z3124" s="8" t="e">
        <v>#N/A</v>
      </c>
      <c r="AA3124" s="30" t="e">
        <v>#N/A</v>
      </c>
      <c r="AB3124" t="e">
        <v>#N/A</v>
      </c>
      <c r="AC3124" t="e">
        <v>#N/A</v>
      </c>
      <c r="AD3124" t="e">
        <v>#N/A</v>
      </c>
      <c r="AE3124" t="e">
        <v>#N/A</v>
      </c>
      <c r="AF3124" t="e">
        <v>#N/A</v>
      </c>
    </row>
    <row r="3125" spans="1:32" x14ac:dyDescent="0.25">
      <c r="A3125" t="e">
        <v>#N/A</v>
      </c>
      <c r="B3125" s="33" t="e">
        <v>#N/A</v>
      </c>
      <c r="C3125" t="e">
        <v>#N/A</v>
      </c>
      <c r="D3125" t="e">
        <v>#N/A</v>
      </c>
      <c r="E3125" s="69" t="e">
        <v>#N/A</v>
      </c>
      <c r="F3125" s="3" t="e">
        <v>#N/A</v>
      </c>
      <c r="G3125" s="3" t="e">
        <v>#N/A</v>
      </c>
      <c r="H3125" s="3" t="e">
        <v>#N/A</v>
      </c>
      <c r="I3125" s="80" t="e">
        <v>#N/A</v>
      </c>
      <c r="J3125" s="80" t="e">
        <v>#N/A</v>
      </c>
      <c r="K3125" s="85" t="e">
        <v>#N/A</v>
      </c>
      <c r="L3125" s="9" t="e">
        <v>#N/A</v>
      </c>
      <c r="M3125" s="93" t="e">
        <v>#N/A</v>
      </c>
      <c r="N3125" s="8" t="e">
        <v>#N/A</v>
      </c>
      <c r="O3125" t="e">
        <v>#N/A</v>
      </c>
      <c r="P3125" t="e">
        <v>#N/A</v>
      </c>
      <c r="Q3125" t="e">
        <v>#N/A</v>
      </c>
      <c r="R3125" s="2" t="e">
        <v>#N/A</v>
      </c>
      <c r="S3125" t="e">
        <v>#N/A</v>
      </c>
      <c r="T3125" s="3" t="e">
        <v>#N/A</v>
      </c>
      <c r="U3125" s="3" t="e">
        <v>#N/A</v>
      </c>
      <c r="V3125" t="e">
        <v>#N/A</v>
      </c>
      <c r="W3125" t="e">
        <v>#N/A</v>
      </c>
      <c r="X3125" t="e">
        <v>#N/A</v>
      </c>
      <c r="Y3125" s="3" t="e">
        <v>#N/A</v>
      </c>
      <c r="Z3125" s="8" t="e">
        <v>#N/A</v>
      </c>
      <c r="AA3125" s="30" t="e">
        <v>#N/A</v>
      </c>
      <c r="AB3125" t="e">
        <v>#N/A</v>
      </c>
      <c r="AC3125" t="e">
        <v>#N/A</v>
      </c>
      <c r="AD3125" t="e">
        <v>#N/A</v>
      </c>
      <c r="AE3125" t="e">
        <v>#N/A</v>
      </c>
      <c r="AF3125" t="e">
        <v>#N/A</v>
      </c>
    </row>
    <row r="3126" spans="1:32" x14ac:dyDescent="0.25">
      <c r="A3126" t="e">
        <v>#N/A</v>
      </c>
      <c r="B3126" s="33" t="e">
        <v>#N/A</v>
      </c>
      <c r="C3126" t="e">
        <v>#N/A</v>
      </c>
      <c r="D3126" t="e">
        <v>#N/A</v>
      </c>
      <c r="E3126" s="69" t="e">
        <v>#N/A</v>
      </c>
      <c r="F3126" s="3" t="e">
        <v>#N/A</v>
      </c>
      <c r="G3126" s="3" t="e">
        <v>#N/A</v>
      </c>
      <c r="H3126" s="3" t="e">
        <v>#N/A</v>
      </c>
      <c r="I3126" s="80" t="e">
        <v>#N/A</v>
      </c>
      <c r="J3126" s="80" t="e">
        <v>#N/A</v>
      </c>
      <c r="K3126" s="85" t="e">
        <v>#N/A</v>
      </c>
      <c r="L3126" s="9" t="e">
        <v>#N/A</v>
      </c>
      <c r="M3126" s="93" t="e">
        <v>#N/A</v>
      </c>
      <c r="N3126" s="8" t="e">
        <v>#N/A</v>
      </c>
      <c r="O3126" t="e">
        <v>#N/A</v>
      </c>
      <c r="P3126" t="e">
        <v>#N/A</v>
      </c>
      <c r="Q3126" t="e">
        <v>#N/A</v>
      </c>
      <c r="R3126" s="2" t="e">
        <v>#N/A</v>
      </c>
      <c r="S3126" t="e">
        <v>#N/A</v>
      </c>
      <c r="T3126" s="3" t="e">
        <v>#N/A</v>
      </c>
      <c r="U3126" s="3" t="e">
        <v>#N/A</v>
      </c>
      <c r="V3126" t="e">
        <v>#N/A</v>
      </c>
      <c r="W3126" t="e">
        <v>#N/A</v>
      </c>
      <c r="X3126" t="e">
        <v>#N/A</v>
      </c>
      <c r="Y3126" s="3" t="e">
        <v>#N/A</v>
      </c>
      <c r="Z3126" s="8" t="e">
        <v>#N/A</v>
      </c>
      <c r="AA3126" s="30" t="e">
        <v>#N/A</v>
      </c>
      <c r="AB3126" t="e">
        <v>#N/A</v>
      </c>
      <c r="AC3126" t="e">
        <v>#N/A</v>
      </c>
      <c r="AD3126" t="e">
        <v>#N/A</v>
      </c>
      <c r="AE3126" t="e">
        <v>#N/A</v>
      </c>
      <c r="AF3126" t="e">
        <v>#N/A</v>
      </c>
    </row>
    <row r="3127" spans="1:32" x14ac:dyDescent="0.25">
      <c r="A3127" t="e">
        <v>#N/A</v>
      </c>
      <c r="B3127" s="33" t="e">
        <v>#N/A</v>
      </c>
      <c r="C3127" t="e">
        <v>#N/A</v>
      </c>
      <c r="D3127" t="e">
        <v>#N/A</v>
      </c>
      <c r="E3127" s="69" t="e">
        <v>#N/A</v>
      </c>
      <c r="F3127" s="3" t="e">
        <v>#N/A</v>
      </c>
      <c r="G3127" s="3" t="e">
        <v>#N/A</v>
      </c>
      <c r="H3127" s="3" t="e">
        <v>#N/A</v>
      </c>
      <c r="I3127" s="80" t="e">
        <v>#N/A</v>
      </c>
      <c r="J3127" s="80" t="e">
        <v>#N/A</v>
      </c>
      <c r="K3127" s="85" t="e">
        <v>#N/A</v>
      </c>
      <c r="L3127" s="9" t="e">
        <v>#N/A</v>
      </c>
      <c r="M3127" s="93" t="e">
        <v>#N/A</v>
      </c>
      <c r="N3127" s="8" t="e">
        <v>#N/A</v>
      </c>
      <c r="O3127" t="e">
        <v>#N/A</v>
      </c>
      <c r="P3127" t="e">
        <v>#N/A</v>
      </c>
      <c r="Q3127" t="e">
        <v>#N/A</v>
      </c>
      <c r="R3127" s="2" t="e">
        <v>#N/A</v>
      </c>
      <c r="S3127" t="e">
        <v>#N/A</v>
      </c>
      <c r="T3127" s="3" t="e">
        <v>#N/A</v>
      </c>
      <c r="U3127" s="3" t="e">
        <v>#N/A</v>
      </c>
      <c r="V3127" t="e">
        <v>#N/A</v>
      </c>
      <c r="W3127" t="e">
        <v>#N/A</v>
      </c>
      <c r="X3127" t="e">
        <v>#N/A</v>
      </c>
      <c r="Y3127" s="3" t="e">
        <v>#N/A</v>
      </c>
      <c r="Z3127" s="8" t="e">
        <v>#N/A</v>
      </c>
      <c r="AA3127" s="30" t="e">
        <v>#N/A</v>
      </c>
      <c r="AB3127" t="e">
        <v>#N/A</v>
      </c>
      <c r="AC3127" t="e">
        <v>#N/A</v>
      </c>
      <c r="AD3127" t="e">
        <v>#N/A</v>
      </c>
      <c r="AE3127" t="e">
        <v>#N/A</v>
      </c>
      <c r="AF3127" t="e">
        <v>#N/A</v>
      </c>
    </row>
    <row r="3128" spans="1:32" x14ac:dyDescent="0.25">
      <c r="A3128" t="e">
        <v>#N/A</v>
      </c>
      <c r="B3128" s="33" t="e">
        <v>#N/A</v>
      </c>
      <c r="C3128" t="e">
        <v>#N/A</v>
      </c>
      <c r="D3128" t="e">
        <v>#N/A</v>
      </c>
      <c r="E3128" s="69" t="e">
        <v>#N/A</v>
      </c>
      <c r="F3128" s="3" t="e">
        <v>#N/A</v>
      </c>
      <c r="G3128" s="3" t="e">
        <v>#N/A</v>
      </c>
      <c r="H3128" s="3" t="e">
        <v>#N/A</v>
      </c>
      <c r="I3128" s="80" t="e">
        <v>#N/A</v>
      </c>
      <c r="J3128" s="80" t="e">
        <v>#N/A</v>
      </c>
      <c r="K3128" s="85" t="e">
        <v>#N/A</v>
      </c>
      <c r="L3128" s="9" t="e">
        <v>#N/A</v>
      </c>
      <c r="M3128" s="93" t="e">
        <v>#N/A</v>
      </c>
      <c r="N3128" s="8" t="e">
        <v>#N/A</v>
      </c>
      <c r="O3128" t="e">
        <v>#N/A</v>
      </c>
      <c r="P3128" t="e">
        <v>#N/A</v>
      </c>
      <c r="Q3128" t="e">
        <v>#N/A</v>
      </c>
      <c r="R3128" s="2" t="e">
        <v>#N/A</v>
      </c>
      <c r="S3128" t="e">
        <v>#N/A</v>
      </c>
      <c r="T3128" s="3" t="e">
        <v>#N/A</v>
      </c>
      <c r="U3128" s="3" t="e">
        <v>#N/A</v>
      </c>
      <c r="V3128" t="e">
        <v>#N/A</v>
      </c>
      <c r="W3128" t="e">
        <v>#N/A</v>
      </c>
      <c r="X3128" t="e">
        <v>#N/A</v>
      </c>
      <c r="Y3128" s="3" t="e">
        <v>#N/A</v>
      </c>
      <c r="Z3128" s="8" t="e">
        <v>#N/A</v>
      </c>
      <c r="AA3128" s="30" t="e">
        <v>#N/A</v>
      </c>
      <c r="AB3128" t="e">
        <v>#N/A</v>
      </c>
      <c r="AC3128" t="e">
        <v>#N/A</v>
      </c>
      <c r="AD3128" t="e">
        <v>#N/A</v>
      </c>
      <c r="AE3128" t="e">
        <v>#N/A</v>
      </c>
      <c r="AF3128" t="e">
        <v>#N/A</v>
      </c>
    </row>
    <row r="3129" spans="1:32" x14ac:dyDescent="0.25">
      <c r="A3129" t="e">
        <v>#N/A</v>
      </c>
      <c r="B3129" s="33" t="e">
        <v>#N/A</v>
      </c>
      <c r="C3129" t="e">
        <v>#N/A</v>
      </c>
      <c r="D3129" t="e">
        <v>#N/A</v>
      </c>
      <c r="E3129" s="69" t="e">
        <v>#N/A</v>
      </c>
      <c r="F3129" s="3" t="e">
        <v>#N/A</v>
      </c>
      <c r="G3129" s="3" t="e">
        <v>#N/A</v>
      </c>
      <c r="H3129" s="3" t="e">
        <v>#N/A</v>
      </c>
      <c r="I3129" s="80" t="e">
        <v>#N/A</v>
      </c>
      <c r="J3129" s="80" t="e">
        <v>#N/A</v>
      </c>
      <c r="K3129" s="85" t="e">
        <v>#N/A</v>
      </c>
      <c r="L3129" s="9" t="e">
        <v>#N/A</v>
      </c>
      <c r="M3129" s="93" t="e">
        <v>#N/A</v>
      </c>
      <c r="N3129" s="8" t="e">
        <v>#N/A</v>
      </c>
      <c r="O3129" t="e">
        <v>#N/A</v>
      </c>
      <c r="P3129" t="e">
        <v>#N/A</v>
      </c>
      <c r="Q3129" t="e">
        <v>#N/A</v>
      </c>
      <c r="R3129" s="2" t="e">
        <v>#N/A</v>
      </c>
      <c r="S3129" t="e">
        <v>#N/A</v>
      </c>
      <c r="T3129" s="3" t="e">
        <v>#N/A</v>
      </c>
      <c r="U3129" s="3" t="e">
        <v>#N/A</v>
      </c>
      <c r="V3129" t="e">
        <v>#N/A</v>
      </c>
      <c r="W3129" t="e">
        <v>#N/A</v>
      </c>
      <c r="X3129" t="e">
        <v>#N/A</v>
      </c>
      <c r="Y3129" s="3" t="e">
        <v>#N/A</v>
      </c>
      <c r="Z3129" s="8" t="e">
        <v>#N/A</v>
      </c>
      <c r="AA3129" s="30" t="e">
        <v>#N/A</v>
      </c>
      <c r="AB3129" t="e">
        <v>#N/A</v>
      </c>
      <c r="AC3129" t="e">
        <v>#N/A</v>
      </c>
      <c r="AD3129" t="e">
        <v>#N/A</v>
      </c>
      <c r="AE3129" t="e">
        <v>#N/A</v>
      </c>
      <c r="AF3129" t="e">
        <v>#N/A</v>
      </c>
    </row>
    <row r="3130" spans="1:32" x14ac:dyDescent="0.25">
      <c r="A3130" t="e">
        <v>#N/A</v>
      </c>
      <c r="B3130" s="33" t="e">
        <v>#N/A</v>
      </c>
      <c r="C3130" t="e">
        <v>#N/A</v>
      </c>
      <c r="D3130" t="e">
        <v>#N/A</v>
      </c>
      <c r="E3130" s="69" t="e">
        <v>#N/A</v>
      </c>
      <c r="F3130" s="3" t="e">
        <v>#N/A</v>
      </c>
      <c r="G3130" s="3" t="e">
        <v>#N/A</v>
      </c>
      <c r="H3130" s="3" t="e">
        <v>#N/A</v>
      </c>
      <c r="I3130" s="80" t="e">
        <v>#N/A</v>
      </c>
      <c r="J3130" s="80" t="e">
        <v>#N/A</v>
      </c>
      <c r="K3130" s="85" t="e">
        <v>#N/A</v>
      </c>
      <c r="L3130" s="9" t="e">
        <v>#N/A</v>
      </c>
      <c r="M3130" s="93" t="e">
        <v>#N/A</v>
      </c>
      <c r="N3130" s="8" t="e">
        <v>#N/A</v>
      </c>
      <c r="O3130" t="e">
        <v>#N/A</v>
      </c>
      <c r="P3130" t="e">
        <v>#N/A</v>
      </c>
      <c r="Q3130" t="e">
        <v>#N/A</v>
      </c>
      <c r="R3130" s="2" t="e">
        <v>#N/A</v>
      </c>
      <c r="S3130" t="e">
        <v>#N/A</v>
      </c>
      <c r="T3130" s="3" t="e">
        <v>#N/A</v>
      </c>
      <c r="U3130" s="3" t="e">
        <v>#N/A</v>
      </c>
      <c r="V3130" t="e">
        <v>#N/A</v>
      </c>
      <c r="W3130" t="e">
        <v>#N/A</v>
      </c>
      <c r="X3130" t="e">
        <v>#N/A</v>
      </c>
      <c r="Y3130" s="3" t="e">
        <v>#N/A</v>
      </c>
      <c r="Z3130" s="8" t="e">
        <v>#N/A</v>
      </c>
      <c r="AA3130" s="30" t="e">
        <v>#N/A</v>
      </c>
      <c r="AB3130" t="e">
        <v>#N/A</v>
      </c>
      <c r="AC3130" t="e">
        <v>#N/A</v>
      </c>
      <c r="AD3130" t="e">
        <v>#N/A</v>
      </c>
      <c r="AE3130" t="e">
        <v>#N/A</v>
      </c>
      <c r="AF3130" t="e">
        <v>#N/A</v>
      </c>
    </row>
    <row r="3131" spans="1:32" x14ac:dyDescent="0.25">
      <c r="A3131" t="e">
        <v>#N/A</v>
      </c>
      <c r="B3131" s="33" t="e">
        <v>#N/A</v>
      </c>
      <c r="C3131" t="e">
        <v>#N/A</v>
      </c>
      <c r="D3131" t="e">
        <v>#N/A</v>
      </c>
      <c r="E3131" s="69" t="e">
        <v>#N/A</v>
      </c>
      <c r="F3131" s="3" t="e">
        <v>#N/A</v>
      </c>
      <c r="G3131" s="3" t="e">
        <v>#N/A</v>
      </c>
      <c r="H3131" s="3" t="e">
        <v>#N/A</v>
      </c>
      <c r="I3131" s="80" t="e">
        <v>#N/A</v>
      </c>
      <c r="J3131" s="80" t="e">
        <v>#N/A</v>
      </c>
      <c r="K3131" s="85" t="e">
        <v>#N/A</v>
      </c>
      <c r="L3131" s="9" t="e">
        <v>#N/A</v>
      </c>
      <c r="M3131" s="93" t="e">
        <v>#N/A</v>
      </c>
      <c r="N3131" s="8" t="e">
        <v>#N/A</v>
      </c>
      <c r="O3131" t="e">
        <v>#N/A</v>
      </c>
      <c r="P3131" t="e">
        <v>#N/A</v>
      </c>
      <c r="Q3131" t="e">
        <v>#N/A</v>
      </c>
      <c r="R3131" s="2" t="e">
        <v>#N/A</v>
      </c>
      <c r="S3131" t="e">
        <v>#N/A</v>
      </c>
      <c r="T3131" s="3" t="e">
        <v>#N/A</v>
      </c>
      <c r="U3131" s="3" t="e">
        <v>#N/A</v>
      </c>
      <c r="V3131" t="e">
        <v>#N/A</v>
      </c>
      <c r="W3131" t="e">
        <v>#N/A</v>
      </c>
      <c r="X3131" t="e">
        <v>#N/A</v>
      </c>
      <c r="Y3131" s="3" t="e">
        <v>#N/A</v>
      </c>
      <c r="Z3131" s="8" t="e">
        <v>#N/A</v>
      </c>
      <c r="AA3131" s="30" t="e">
        <v>#N/A</v>
      </c>
      <c r="AB3131" t="e">
        <v>#N/A</v>
      </c>
      <c r="AC3131" t="e">
        <v>#N/A</v>
      </c>
      <c r="AD3131" t="e">
        <v>#N/A</v>
      </c>
      <c r="AE3131" t="e">
        <v>#N/A</v>
      </c>
      <c r="AF3131" t="e">
        <v>#N/A</v>
      </c>
    </row>
    <row r="3132" spans="1:32" x14ac:dyDescent="0.25">
      <c r="A3132" t="e">
        <v>#N/A</v>
      </c>
      <c r="B3132" s="33" t="e">
        <v>#N/A</v>
      </c>
      <c r="C3132" t="e">
        <v>#N/A</v>
      </c>
      <c r="D3132" t="e">
        <v>#N/A</v>
      </c>
      <c r="E3132" s="69" t="e">
        <v>#N/A</v>
      </c>
      <c r="F3132" s="3" t="e">
        <v>#N/A</v>
      </c>
      <c r="G3132" s="3" t="e">
        <v>#N/A</v>
      </c>
      <c r="H3132" s="3" t="e">
        <v>#N/A</v>
      </c>
      <c r="I3132" s="80" t="e">
        <v>#N/A</v>
      </c>
      <c r="J3132" s="80" t="e">
        <v>#N/A</v>
      </c>
      <c r="K3132" s="85" t="e">
        <v>#N/A</v>
      </c>
      <c r="L3132" s="9" t="e">
        <v>#N/A</v>
      </c>
      <c r="M3132" s="93" t="e">
        <v>#N/A</v>
      </c>
      <c r="N3132" s="8" t="e">
        <v>#N/A</v>
      </c>
      <c r="O3132" t="e">
        <v>#N/A</v>
      </c>
      <c r="P3132" t="e">
        <v>#N/A</v>
      </c>
      <c r="Q3132" t="e">
        <v>#N/A</v>
      </c>
      <c r="R3132" s="2" t="e">
        <v>#N/A</v>
      </c>
      <c r="S3132" t="e">
        <v>#N/A</v>
      </c>
      <c r="T3132" s="3" t="e">
        <v>#N/A</v>
      </c>
      <c r="U3132" s="3" t="e">
        <v>#N/A</v>
      </c>
      <c r="V3132" t="e">
        <v>#N/A</v>
      </c>
      <c r="W3132" t="e">
        <v>#N/A</v>
      </c>
      <c r="X3132" t="e">
        <v>#N/A</v>
      </c>
      <c r="Y3132" s="3" t="e">
        <v>#N/A</v>
      </c>
      <c r="Z3132" s="8" t="e">
        <v>#N/A</v>
      </c>
      <c r="AA3132" s="30" t="e">
        <v>#N/A</v>
      </c>
      <c r="AB3132" t="e">
        <v>#N/A</v>
      </c>
      <c r="AC3132" t="e">
        <v>#N/A</v>
      </c>
      <c r="AD3132" t="e">
        <v>#N/A</v>
      </c>
      <c r="AE3132" t="e">
        <v>#N/A</v>
      </c>
      <c r="AF3132" t="e">
        <v>#N/A</v>
      </c>
    </row>
    <row r="3133" spans="1:32" x14ac:dyDescent="0.25">
      <c r="A3133" t="e">
        <v>#N/A</v>
      </c>
      <c r="B3133" s="33" t="e">
        <v>#N/A</v>
      </c>
      <c r="C3133" t="e">
        <v>#N/A</v>
      </c>
      <c r="D3133" t="e">
        <v>#N/A</v>
      </c>
      <c r="E3133" s="69" t="e">
        <v>#N/A</v>
      </c>
      <c r="F3133" s="3" t="e">
        <v>#N/A</v>
      </c>
      <c r="G3133" s="3" t="e">
        <v>#N/A</v>
      </c>
      <c r="H3133" s="3" t="e">
        <v>#N/A</v>
      </c>
      <c r="I3133" s="80" t="e">
        <v>#N/A</v>
      </c>
      <c r="J3133" s="80" t="e">
        <v>#N/A</v>
      </c>
      <c r="K3133" s="85" t="e">
        <v>#N/A</v>
      </c>
      <c r="L3133" s="9" t="e">
        <v>#N/A</v>
      </c>
      <c r="M3133" s="93" t="e">
        <v>#N/A</v>
      </c>
      <c r="N3133" s="8" t="e">
        <v>#N/A</v>
      </c>
      <c r="O3133" t="e">
        <v>#N/A</v>
      </c>
      <c r="P3133" t="e">
        <v>#N/A</v>
      </c>
      <c r="Q3133" t="e">
        <v>#N/A</v>
      </c>
      <c r="R3133" s="2" t="e">
        <v>#N/A</v>
      </c>
      <c r="S3133" t="e">
        <v>#N/A</v>
      </c>
      <c r="T3133" s="3" t="e">
        <v>#N/A</v>
      </c>
      <c r="U3133" s="3" t="e">
        <v>#N/A</v>
      </c>
      <c r="V3133" t="e">
        <v>#N/A</v>
      </c>
      <c r="W3133" t="e">
        <v>#N/A</v>
      </c>
      <c r="X3133" t="e">
        <v>#N/A</v>
      </c>
      <c r="Y3133" s="3" t="e">
        <v>#N/A</v>
      </c>
      <c r="Z3133" s="8" t="e">
        <v>#N/A</v>
      </c>
      <c r="AA3133" s="30" t="e">
        <v>#N/A</v>
      </c>
      <c r="AB3133" t="e">
        <v>#N/A</v>
      </c>
      <c r="AC3133" t="e">
        <v>#N/A</v>
      </c>
      <c r="AD3133" t="e">
        <v>#N/A</v>
      </c>
      <c r="AE3133" t="e">
        <v>#N/A</v>
      </c>
      <c r="AF3133" t="e">
        <v>#N/A</v>
      </c>
    </row>
    <row r="3134" spans="1:32" x14ac:dyDescent="0.25">
      <c r="A3134" t="e">
        <v>#N/A</v>
      </c>
      <c r="B3134" s="33" t="e">
        <v>#N/A</v>
      </c>
      <c r="C3134" t="e">
        <v>#N/A</v>
      </c>
      <c r="D3134" t="e">
        <v>#N/A</v>
      </c>
      <c r="E3134" s="69" t="e">
        <v>#N/A</v>
      </c>
      <c r="F3134" s="3" t="e">
        <v>#N/A</v>
      </c>
      <c r="G3134" s="3" t="e">
        <v>#N/A</v>
      </c>
      <c r="H3134" s="3" t="e">
        <v>#N/A</v>
      </c>
      <c r="I3134" s="80" t="e">
        <v>#N/A</v>
      </c>
      <c r="J3134" s="80" t="e">
        <v>#N/A</v>
      </c>
      <c r="K3134" s="85" t="e">
        <v>#N/A</v>
      </c>
      <c r="L3134" s="9" t="e">
        <v>#N/A</v>
      </c>
      <c r="M3134" s="93" t="e">
        <v>#N/A</v>
      </c>
      <c r="N3134" s="8" t="e">
        <v>#N/A</v>
      </c>
      <c r="O3134" t="e">
        <v>#N/A</v>
      </c>
      <c r="P3134" t="e">
        <v>#N/A</v>
      </c>
      <c r="Q3134" t="e">
        <v>#N/A</v>
      </c>
      <c r="R3134" s="2" t="e">
        <v>#N/A</v>
      </c>
      <c r="S3134" t="e">
        <v>#N/A</v>
      </c>
      <c r="T3134" s="3" t="e">
        <v>#N/A</v>
      </c>
      <c r="U3134" s="3" t="e">
        <v>#N/A</v>
      </c>
      <c r="V3134" t="e">
        <v>#N/A</v>
      </c>
      <c r="W3134" t="e">
        <v>#N/A</v>
      </c>
      <c r="X3134" t="e">
        <v>#N/A</v>
      </c>
      <c r="Y3134" s="3" t="e">
        <v>#N/A</v>
      </c>
      <c r="Z3134" s="8" t="e">
        <v>#N/A</v>
      </c>
      <c r="AA3134" s="30" t="e">
        <v>#N/A</v>
      </c>
      <c r="AB3134" t="e">
        <v>#N/A</v>
      </c>
      <c r="AC3134" t="e">
        <v>#N/A</v>
      </c>
      <c r="AD3134" t="e">
        <v>#N/A</v>
      </c>
      <c r="AE3134" t="e">
        <v>#N/A</v>
      </c>
      <c r="AF3134" t="e">
        <v>#N/A</v>
      </c>
    </row>
    <row r="3135" spans="1:32" x14ac:dyDescent="0.25">
      <c r="A3135" t="e">
        <v>#N/A</v>
      </c>
      <c r="B3135" s="33" t="e">
        <v>#N/A</v>
      </c>
      <c r="C3135" t="e">
        <v>#N/A</v>
      </c>
      <c r="D3135" t="e">
        <v>#N/A</v>
      </c>
      <c r="E3135" s="69" t="e">
        <v>#N/A</v>
      </c>
      <c r="F3135" s="3" t="e">
        <v>#N/A</v>
      </c>
      <c r="G3135" s="3" t="e">
        <v>#N/A</v>
      </c>
      <c r="H3135" s="3" t="e">
        <v>#N/A</v>
      </c>
      <c r="I3135" s="80" t="e">
        <v>#N/A</v>
      </c>
      <c r="J3135" s="80" t="e">
        <v>#N/A</v>
      </c>
      <c r="K3135" s="85" t="e">
        <v>#N/A</v>
      </c>
      <c r="L3135" s="9" t="e">
        <v>#N/A</v>
      </c>
      <c r="M3135" s="93" t="e">
        <v>#N/A</v>
      </c>
      <c r="N3135" s="8" t="e">
        <v>#N/A</v>
      </c>
      <c r="O3135" t="e">
        <v>#N/A</v>
      </c>
      <c r="P3135" t="e">
        <v>#N/A</v>
      </c>
      <c r="Q3135" t="e">
        <v>#N/A</v>
      </c>
      <c r="R3135" s="2" t="e">
        <v>#N/A</v>
      </c>
      <c r="S3135" t="e">
        <v>#N/A</v>
      </c>
      <c r="T3135" s="3" t="e">
        <v>#N/A</v>
      </c>
      <c r="U3135" s="3" t="e">
        <v>#N/A</v>
      </c>
      <c r="V3135" t="e">
        <v>#N/A</v>
      </c>
      <c r="W3135" t="e">
        <v>#N/A</v>
      </c>
      <c r="X3135" t="e">
        <v>#N/A</v>
      </c>
      <c r="Y3135" s="3" t="e">
        <v>#N/A</v>
      </c>
      <c r="Z3135" s="8" t="e">
        <v>#N/A</v>
      </c>
      <c r="AA3135" s="30" t="e">
        <v>#N/A</v>
      </c>
      <c r="AB3135" t="e">
        <v>#N/A</v>
      </c>
      <c r="AC3135" t="e">
        <v>#N/A</v>
      </c>
      <c r="AD3135" t="e">
        <v>#N/A</v>
      </c>
      <c r="AE3135" t="e">
        <v>#N/A</v>
      </c>
      <c r="AF3135" t="e">
        <v>#N/A</v>
      </c>
    </row>
    <row r="3136" spans="1:32" x14ac:dyDescent="0.25">
      <c r="A3136" t="e">
        <v>#N/A</v>
      </c>
      <c r="B3136" s="33" t="e">
        <v>#N/A</v>
      </c>
      <c r="C3136" t="e">
        <v>#N/A</v>
      </c>
      <c r="D3136" t="e">
        <v>#N/A</v>
      </c>
      <c r="E3136" s="69" t="e">
        <v>#N/A</v>
      </c>
      <c r="F3136" s="3" t="e">
        <v>#N/A</v>
      </c>
      <c r="G3136" s="3" t="e">
        <v>#N/A</v>
      </c>
      <c r="H3136" s="3" t="e">
        <v>#N/A</v>
      </c>
      <c r="I3136" s="80" t="e">
        <v>#N/A</v>
      </c>
      <c r="J3136" s="80" t="e">
        <v>#N/A</v>
      </c>
      <c r="K3136" s="85" t="e">
        <v>#N/A</v>
      </c>
      <c r="L3136" s="9" t="e">
        <v>#N/A</v>
      </c>
      <c r="M3136" s="93" t="e">
        <v>#N/A</v>
      </c>
      <c r="N3136" s="8" t="e">
        <v>#N/A</v>
      </c>
      <c r="O3136" t="e">
        <v>#N/A</v>
      </c>
      <c r="P3136" t="e">
        <v>#N/A</v>
      </c>
      <c r="Q3136" t="e">
        <v>#N/A</v>
      </c>
      <c r="R3136" s="2" t="e">
        <v>#N/A</v>
      </c>
      <c r="S3136" t="e">
        <v>#N/A</v>
      </c>
      <c r="T3136" s="3" t="e">
        <v>#N/A</v>
      </c>
      <c r="U3136" s="3" t="e">
        <v>#N/A</v>
      </c>
      <c r="V3136" t="e">
        <v>#N/A</v>
      </c>
      <c r="W3136" t="e">
        <v>#N/A</v>
      </c>
      <c r="X3136" t="e">
        <v>#N/A</v>
      </c>
      <c r="Y3136" s="3" t="e">
        <v>#N/A</v>
      </c>
      <c r="Z3136" s="8" t="e">
        <v>#N/A</v>
      </c>
      <c r="AA3136" s="30" t="e">
        <v>#N/A</v>
      </c>
      <c r="AB3136" t="e">
        <v>#N/A</v>
      </c>
      <c r="AC3136" t="e">
        <v>#N/A</v>
      </c>
      <c r="AD3136" t="e">
        <v>#N/A</v>
      </c>
      <c r="AE3136" t="e">
        <v>#N/A</v>
      </c>
      <c r="AF3136" t="e">
        <v>#N/A</v>
      </c>
    </row>
    <row r="3137" spans="1:32" x14ac:dyDescent="0.25">
      <c r="A3137" t="e">
        <v>#N/A</v>
      </c>
      <c r="B3137" s="33" t="e">
        <v>#N/A</v>
      </c>
      <c r="C3137" t="e">
        <v>#N/A</v>
      </c>
      <c r="D3137" t="e">
        <v>#N/A</v>
      </c>
      <c r="E3137" s="69" t="e">
        <v>#N/A</v>
      </c>
      <c r="F3137" s="3" t="e">
        <v>#N/A</v>
      </c>
      <c r="G3137" s="3" t="e">
        <v>#N/A</v>
      </c>
      <c r="H3137" s="3" t="e">
        <v>#N/A</v>
      </c>
      <c r="I3137" s="80" t="e">
        <v>#N/A</v>
      </c>
      <c r="J3137" s="80" t="e">
        <v>#N/A</v>
      </c>
      <c r="K3137" s="85" t="e">
        <v>#N/A</v>
      </c>
      <c r="L3137" s="9" t="e">
        <v>#N/A</v>
      </c>
      <c r="M3137" s="93" t="e">
        <v>#N/A</v>
      </c>
      <c r="N3137" s="8" t="e">
        <v>#N/A</v>
      </c>
      <c r="O3137" t="e">
        <v>#N/A</v>
      </c>
      <c r="P3137" t="e">
        <v>#N/A</v>
      </c>
      <c r="Q3137" t="e">
        <v>#N/A</v>
      </c>
      <c r="R3137" s="2" t="e">
        <v>#N/A</v>
      </c>
      <c r="S3137" t="e">
        <v>#N/A</v>
      </c>
      <c r="T3137" s="3" t="e">
        <v>#N/A</v>
      </c>
      <c r="U3137" s="3" t="e">
        <v>#N/A</v>
      </c>
      <c r="V3137" t="e">
        <v>#N/A</v>
      </c>
      <c r="W3137" t="e">
        <v>#N/A</v>
      </c>
      <c r="X3137" t="e">
        <v>#N/A</v>
      </c>
      <c r="Y3137" s="3" t="e">
        <v>#N/A</v>
      </c>
      <c r="Z3137" s="8" t="e">
        <v>#N/A</v>
      </c>
      <c r="AA3137" s="30" t="e">
        <v>#N/A</v>
      </c>
      <c r="AB3137" t="e">
        <v>#N/A</v>
      </c>
      <c r="AC3137" t="e">
        <v>#N/A</v>
      </c>
      <c r="AD3137" t="e">
        <v>#N/A</v>
      </c>
      <c r="AE3137" t="e">
        <v>#N/A</v>
      </c>
      <c r="AF3137" t="e">
        <v>#N/A</v>
      </c>
    </row>
    <row r="3138" spans="1:32" x14ac:dyDescent="0.25">
      <c r="A3138" t="e">
        <v>#N/A</v>
      </c>
      <c r="B3138" s="33" t="e">
        <v>#N/A</v>
      </c>
      <c r="C3138" t="e">
        <v>#N/A</v>
      </c>
      <c r="D3138" t="e">
        <v>#N/A</v>
      </c>
      <c r="E3138" s="69" t="e">
        <v>#N/A</v>
      </c>
      <c r="F3138" s="3" t="e">
        <v>#N/A</v>
      </c>
      <c r="G3138" s="3" t="e">
        <v>#N/A</v>
      </c>
      <c r="H3138" s="3" t="e">
        <v>#N/A</v>
      </c>
      <c r="I3138" s="80" t="e">
        <v>#N/A</v>
      </c>
      <c r="J3138" s="80" t="e">
        <v>#N/A</v>
      </c>
      <c r="K3138" s="85" t="e">
        <v>#N/A</v>
      </c>
      <c r="L3138" s="9" t="e">
        <v>#N/A</v>
      </c>
      <c r="M3138" s="93" t="e">
        <v>#N/A</v>
      </c>
      <c r="N3138" s="8" t="e">
        <v>#N/A</v>
      </c>
      <c r="O3138" t="e">
        <v>#N/A</v>
      </c>
      <c r="P3138" t="e">
        <v>#N/A</v>
      </c>
      <c r="Q3138" t="e">
        <v>#N/A</v>
      </c>
      <c r="R3138" s="2" t="e">
        <v>#N/A</v>
      </c>
      <c r="S3138" t="e">
        <v>#N/A</v>
      </c>
      <c r="T3138" s="3" t="e">
        <v>#N/A</v>
      </c>
      <c r="U3138" s="3" t="e">
        <v>#N/A</v>
      </c>
      <c r="V3138" t="e">
        <v>#N/A</v>
      </c>
      <c r="W3138" t="e">
        <v>#N/A</v>
      </c>
      <c r="X3138" t="e">
        <v>#N/A</v>
      </c>
      <c r="Y3138" s="3" t="e">
        <v>#N/A</v>
      </c>
      <c r="Z3138" s="8" t="e">
        <v>#N/A</v>
      </c>
      <c r="AA3138" s="30" t="e">
        <v>#N/A</v>
      </c>
      <c r="AB3138" t="e">
        <v>#N/A</v>
      </c>
      <c r="AC3138" t="e">
        <v>#N/A</v>
      </c>
      <c r="AD3138" t="e">
        <v>#N/A</v>
      </c>
      <c r="AE3138" t="e">
        <v>#N/A</v>
      </c>
      <c r="AF3138" t="e">
        <v>#N/A</v>
      </c>
    </row>
    <row r="3139" spans="1:32" x14ac:dyDescent="0.25">
      <c r="A3139" t="e">
        <v>#N/A</v>
      </c>
      <c r="B3139" s="33" t="e">
        <v>#N/A</v>
      </c>
      <c r="C3139" t="e">
        <v>#N/A</v>
      </c>
      <c r="D3139" t="e">
        <v>#N/A</v>
      </c>
      <c r="E3139" s="69" t="e">
        <v>#N/A</v>
      </c>
      <c r="F3139" s="3" t="e">
        <v>#N/A</v>
      </c>
      <c r="G3139" s="3" t="e">
        <v>#N/A</v>
      </c>
      <c r="H3139" s="3" t="e">
        <v>#N/A</v>
      </c>
      <c r="I3139" s="80" t="e">
        <v>#N/A</v>
      </c>
      <c r="J3139" s="80" t="e">
        <v>#N/A</v>
      </c>
      <c r="K3139" s="85" t="e">
        <v>#N/A</v>
      </c>
      <c r="L3139" s="9" t="e">
        <v>#N/A</v>
      </c>
      <c r="M3139" s="93" t="e">
        <v>#N/A</v>
      </c>
      <c r="N3139" s="8" t="e">
        <v>#N/A</v>
      </c>
      <c r="O3139" t="e">
        <v>#N/A</v>
      </c>
      <c r="P3139" t="e">
        <v>#N/A</v>
      </c>
      <c r="Q3139" t="e">
        <v>#N/A</v>
      </c>
      <c r="R3139" s="2" t="e">
        <v>#N/A</v>
      </c>
      <c r="S3139" t="e">
        <v>#N/A</v>
      </c>
      <c r="T3139" s="3" t="e">
        <v>#N/A</v>
      </c>
      <c r="U3139" s="3" t="e">
        <v>#N/A</v>
      </c>
      <c r="V3139" t="e">
        <v>#N/A</v>
      </c>
      <c r="W3139" t="e">
        <v>#N/A</v>
      </c>
      <c r="X3139" t="e">
        <v>#N/A</v>
      </c>
      <c r="Y3139" s="3" t="e">
        <v>#N/A</v>
      </c>
      <c r="Z3139" s="8" t="e">
        <v>#N/A</v>
      </c>
      <c r="AA3139" s="30" t="e">
        <v>#N/A</v>
      </c>
      <c r="AB3139" t="e">
        <v>#N/A</v>
      </c>
      <c r="AC3139" t="e">
        <v>#N/A</v>
      </c>
      <c r="AD3139" t="e">
        <v>#N/A</v>
      </c>
      <c r="AE3139" t="e">
        <v>#N/A</v>
      </c>
      <c r="AF3139" t="e">
        <v>#N/A</v>
      </c>
    </row>
    <row r="3140" spans="1:32" x14ac:dyDescent="0.25">
      <c r="A3140" t="e">
        <v>#N/A</v>
      </c>
      <c r="B3140" s="33" t="e">
        <v>#N/A</v>
      </c>
      <c r="C3140" t="e">
        <v>#N/A</v>
      </c>
      <c r="D3140" t="e">
        <v>#N/A</v>
      </c>
      <c r="E3140" s="69" t="e">
        <v>#N/A</v>
      </c>
      <c r="F3140" s="3" t="e">
        <v>#N/A</v>
      </c>
      <c r="G3140" s="3" t="e">
        <v>#N/A</v>
      </c>
      <c r="H3140" s="3" t="e">
        <v>#N/A</v>
      </c>
      <c r="I3140" s="80" t="e">
        <v>#N/A</v>
      </c>
      <c r="J3140" s="80" t="e">
        <v>#N/A</v>
      </c>
      <c r="K3140" s="85" t="e">
        <v>#N/A</v>
      </c>
      <c r="L3140" s="9" t="e">
        <v>#N/A</v>
      </c>
      <c r="M3140" s="93" t="e">
        <v>#N/A</v>
      </c>
      <c r="N3140" s="8" t="e">
        <v>#N/A</v>
      </c>
      <c r="O3140" t="e">
        <v>#N/A</v>
      </c>
      <c r="P3140" t="e">
        <v>#N/A</v>
      </c>
      <c r="Q3140" t="e">
        <v>#N/A</v>
      </c>
      <c r="R3140" s="2" t="e">
        <v>#N/A</v>
      </c>
      <c r="S3140" t="e">
        <v>#N/A</v>
      </c>
      <c r="T3140" s="3" t="e">
        <v>#N/A</v>
      </c>
      <c r="U3140" s="3" t="e">
        <v>#N/A</v>
      </c>
      <c r="V3140" t="e">
        <v>#N/A</v>
      </c>
      <c r="W3140" t="e">
        <v>#N/A</v>
      </c>
      <c r="X3140" t="e">
        <v>#N/A</v>
      </c>
      <c r="Y3140" s="3" t="e">
        <v>#N/A</v>
      </c>
      <c r="Z3140" s="8" t="e">
        <v>#N/A</v>
      </c>
      <c r="AA3140" s="30" t="e">
        <v>#N/A</v>
      </c>
      <c r="AB3140" t="e">
        <v>#N/A</v>
      </c>
      <c r="AC3140" t="e">
        <v>#N/A</v>
      </c>
      <c r="AD3140" t="e">
        <v>#N/A</v>
      </c>
      <c r="AE3140" t="e">
        <v>#N/A</v>
      </c>
      <c r="AF3140" t="e">
        <v>#N/A</v>
      </c>
    </row>
    <row r="3141" spans="1:32" x14ac:dyDescent="0.25">
      <c r="A3141" t="e">
        <v>#N/A</v>
      </c>
      <c r="B3141" s="33" t="e">
        <v>#N/A</v>
      </c>
      <c r="C3141" t="e">
        <v>#N/A</v>
      </c>
      <c r="D3141" t="e">
        <v>#N/A</v>
      </c>
      <c r="E3141" s="69" t="e">
        <v>#N/A</v>
      </c>
      <c r="F3141" s="3" t="e">
        <v>#N/A</v>
      </c>
      <c r="G3141" s="3" t="e">
        <v>#N/A</v>
      </c>
      <c r="H3141" s="3" t="e">
        <v>#N/A</v>
      </c>
      <c r="I3141" s="80" t="e">
        <v>#N/A</v>
      </c>
      <c r="J3141" s="80" t="e">
        <v>#N/A</v>
      </c>
      <c r="K3141" s="85" t="e">
        <v>#N/A</v>
      </c>
      <c r="L3141" s="9" t="e">
        <v>#N/A</v>
      </c>
      <c r="M3141" s="93" t="e">
        <v>#N/A</v>
      </c>
      <c r="N3141" s="8" t="e">
        <v>#N/A</v>
      </c>
      <c r="O3141" t="e">
        <v>#N/A</v>
      </c>
      <c r="P3141" t="e">
        <v>#N/A</v>
      </c>
      <c r="Q3141" t="e">
        <v>#N/A</v>
      </c>
      <c r="R3141" s="2" t="e">
        <v>#N/A</v>
      </c>
      <c r="S3141" t="e">
        <v>#N/A</v>
      </c>
      <c r="T3141" s="3" t="e">
        <v>#N/A</v>
      </c>
      <c r="U3141" s="3" t="e">
        <v>#N/A</v>
      </c>
      <c r="V3141" t="e">
        <v>#N/A</v>
      </c>
      <c r="W3141" t="e">
        <v>#N/A</v>
      </c>
      <c r="X3141" t="e">
        <v>#N/A</v>
      </c>
      <c r="Y3141" s="3" t="e">
        <v>#N/A</v>
      </c>
      <c r="Z3141" s="8" t="e">
        <v>#N/A</v>
      </c>
      <c r="AA3141" s="30" t="e">
        <v>#N/A</v>
      </c>
      <c r="AB3141" t="e">
        <v>#N/A</v>
      </c>
      <c r="AC3141" t="e">
        <v>#N/A</v>
      </c>
      <c r="AD3141" t="e">
        <v>#N/A</v>
      </c>
      <c r="AE3141" t="e">
        <v>#N/A</v>
      </c>
      <c r="AF3141" t="e">
        <v>#N/A</v>
      </c>
    </row>
    <row r="3142" spans="1:32" x14ac:dyDescent="0.25">
      <c r="A3142" t="e">
        <v>#N/A</v>
      </c>
      <c r="B3142" s="33" t="e">
        <v>#N/A</v>
      </c>
      <c r="C3142" t="e">
        <v>#N/A</v>
      </c>
      <c r="D3142" t="e">
        <v>#N/A</v>
      </c>
      <c r="E3142" s="69" t="e">
        <v>#N/A</v>
      </c>
      <c r="F3142" s="3" t="e">
        <v>#N/A</v>
      </c>
      <c r="G3142" s="3" t="e">
        <v>#N/A</v>
      </c>
      <c r="H3142" s="3" t="e">
        <v>#N/A</v>
      </c>
      <c r="I3142" s="80" t="e">
        <v>#N/A</v>
      </c>
      <c r="J3142" s="80" t="e">
        <v>#N/A</v>
      </c>
      <c r="K3142" s="85" t="e">
        <v>#N/A</v>
      </c>
      <c r="L3142" s="9" t="e">
        <v>#N/A</v>
      </c>
      <c r="M3142" s="93" t="e">
        <v>#N/A</v>
      </c>
      <c r="N3142" s="8" t="e">
        <v>#N/A</v>
      </c>
      <c r="O3142" t="e">
        <v>#N/A</v>
      </c>
      <c r="P3142" t="e">
        <v>#N/A</v>
      </c>
      <c r="Q3142" t="e">
        <v>#N/A</v>
      </c>
      <c r="R3142" s="2" t="e">
        <v>#N/A</v>
      </c>
      <c r="S3142" t="e">
        <v>#N/A</v>
      </c>
      <c r="T3142" s="3" t="e">
        <v>#N/A</v>
      </c>
      <c r="U3142" s="3" t="e">
        <v>#N/A</v>
      </c>
      <c r="V3142" t="e">
        <v>#N/A</v>
      </c>
      <c r="W3142" t="e">
        <v>#N/A</v>
      </c>
      <c r="X3142" t="e">
        <v>#N/A</v>
      </c>
      <c r="Y3142" s="3" t="e">
        <v>#N/A</v>
      </c>
      <c r="Z3142" s="8" t="e">
        <v>#N/A</v>
      </c>
      <c r="AA3142" s="30" t="e">
        <v>#N/A</v>
      </c>
      <c r="AB3142" t="e">
        <v>#N/A</v>
      </c>
      <c r="AC3142" t="e">
        <v>#N/A</v>
      </c>
      <c r="AD3142" t="e">
        <v>#N/A</v>
      </c>
      <c r="AE3142" t="e">
        <v>#N/A</v>
      </c>
      <c r="AF3142" t="e">
        <v>#N/A</v>
      </c>
    </row>
    <row r="3143" spans="1:32" x14ac:dyDescent="0.25">
      <c r="A3143" t="e">
        <v>#N/A</v>
      </c>
      <c r="B3143" s="33" t="e">
        <v>#N/A</v>
      </c>
      <c r="C3143" t="e">
        <v>#N/A</v>
      </c>
      <c r="D3143" t="e">
        <v>#N/A</v>
      </c>
      <c r="E3143" s="69" t="e">
        <v>#N/A</v>
      </c>
      <c r="F3143" s="3" t="e">
        <v>#N/A</v>
      </c>
      <c r="G3143" s="3" t="e">
        <v>#N/A</v>
      </c>
      <c r="H3143" s="3" t="e">
        <v>#N/A</v>
      </c>
      <c r="I3143" s="80" t="e">
        <v>#N/A</v>
      </c>
      <c r="J3143" s="80" t="e">
        <v>#N/A</v>
      </c>
      <c r="K3143" s="85" t="e">
        <v>#N/A</v>
      </c>
      <c r="L3143" s="9" t="e">
        <v>#N/A</v>
      </c>
      <c r="M3143" s="93" t="e">
        <v>#N/A</v>
      </c>
      <c r="N3143" s="8" t="e">
        <v>#N/A</v>
      </c>
      <c r="O3143" t="e">
        <v>#N/A</v>
      </c>
      <c r="P3143" t="e">
        <v>#N/A</v>
      </c>
      <c r="Q3143" t="e">
        <v>#N/A</v>
      </c>
      <c r="R3143" s="2" t="e">
        <v>#N/A</v>
      </c>
      <c r="S3143" t="e">
        <v>#N/A</v>
      </c>
      <c r="T3143" s="3" t="e">
        <v>#N/A</v>
      </c>
      <c r="U3143" s="3" t="e">
        <v>#N/A</v>
      </c>
      <c r="V3143" t="e">
        <v>#N/A</v>
      </c>
      <c r="W3143" t="e">
        <v>#N/A</v>
      </c>
      <c r="X3143" t="e">
        <v>#N/A</v>
      </c>
      <c r="Y3143" s="3" t="e">
        <v>#N/A</v>
      </c>
      <c r="Z3143" s="8" t="e">
        <v>#N/A</v>
      </c>
      <c r="AA3143" s="30" t="e">
        <v>#N/A</v>
      </c>
      <c r="AB3143" t="e">
        <v>#N/A</v>
      </c>
      <c r="AC3143" t="e">
        <v>#N/A</v>
      </c>
      <c r="AD3143" t="e">
        <v>#N/A</v>
      </c>
      <c r="AE3143" t="e">
        <v>#N/A</v>
      </c>
      <c r="AF3143" t="e">
        <v>#N/A</v>
      </c>
    </row>
    <row r="3144" spans="1:32" x14ac:dyDescent="0.25">
      <c r="A3144" t="e">
        <v>#N/A</v>
      </c>
      <c r="B3144" s="33" t="e">
        <v>#N/A</v>
      </c>
      <c r="C3144" t="e">
        <v>#N/A</v>
      </c>
      <c r="D3144" t="e">
        <v>#N/A</v>
      </c>
      <c r="E3144" s="69" t="e">
        <v>#N/A</v>
      </c>
      <c r="F3144" s="3" t="e">
        <v>#N/A</v>
      </c>
      <c r="G3144" s="3" t="e">
        <v>#N/A</v>
      </c>
      <c r="H3144" s="3" t="e">
        <v>#N/A</v>
      </c>
      <c r="I3144" s="80" t="e">
        <v>#N/A</v>
      </c>
      <c r="J3144" s="80" t="e">
        <v>#N/A</v>
      </c>
      <c r="K3144" s="85" t="e">
        <v>#N/A</v>
      </c>
      <c r="L3144" s="9" t="e">
        <v>#N/A</v>
      </c>
      <c r="M3144" s="93" t="e">
        <v>#N/A</v>
      </c>
      <c r="N3144" s="8" t="e">
        <v>#N/A</v>
      </c>
      <c r="O3144" t="e">
        <v>#N/A</v>
      </c>
      <c r="P3144" t="e">
        <v>#N/A</v>
      </c>
      <c r="Q3144" t="e">
        <v>#N/A</v>
      </c>
      <c r="R3144" s="2" t="e">
        <v>#N/A</v>
      </c>
      <c r="S3144" t="e">
        <v>#N/A</v>
      </c>
      <c r="T3144" s="3" t="e">
        <v>#N/A</v>
      </c>
      <c r="U3144" s="3" t="e">
        <v>#N/A</v>
      </c>
      <c r="V3144" t="e">
        <v>#N/A</v>
      </c>
      <c r="W3144" t="e">
        <v>#N/A</v>
      </c>
      <c r="X3144" t="e">
        <v>#N/A</v>
      </c>
      <c r="Y3144" s="3" t="e">
        <v>#N/A</v>
      </c>
      <c r="Z3144" s="8" t="e">
        <v>#N/A</v>
      </c>
      <c r="AA3144" s="30" t="e">
        <v>#N/A</v>
      </c>
      <c r="AB3144" t="e">
        <v>#N/A</v>
      </c>
      <c r="AC3144" t="e">
        <v>#N/A</v>
      </c>
      <c r="AD3144" t="e">
        <v>#N/A</v>
      </c>
      <c r="AE3144" t="e">
        <v>#N/A</v>
      </c>
      <c r="AF3144" t="e">
        <v>#N/A</v>
      </c>
    </row>
    <row r="3145" spans="1:32" x14ac:dyDescent="0.25">
      <c r="A3145" t="e">
        <v>#N/A</v>
      </c>
      <c r="B3145" s="33" t="e">
        <v>#N/A</v>
      </c>
      <c r="C3145" t="e">
        <v>#N/A</v>
      </c>
      <c r="D3145" t="e">
        <v>#N/A</v>
      </c>
      <c r="E3145" s="69" t="e">
        <v>#N/A</v>
      </c>
      <c r="F3145" s="3" t="e">
        <v>#N/A</v>
      </c>
      <c r="G3145" s="3" t="e">
        <v>#N/A</v>
      </c>
      <c r="H3145" s="3" t="e">
        <v>#N/A</v>
      </c>
      <c r="I3145" s="80" t="e">
        <v>#N/A</v>
      </c>
      <c r="J3145" s="80" t="e">
        <v>#N/A</v>
      </c>
      <c r="K3145" s="85" t="e">
        <v>#N/A</v>
      </c>
      <c r="L3145" s="9" t="e">
        <v>#N/A</v>
      </c>
      <c r="M3145" s="93" t="e">
        <v>#N/A</v>
      </c>
      <c r="N3145" s="8" t="e">
        <v>#N/A</v>
      </c>
      <c r="O3145" t="e">
        <v>#N/A</v>
      </c>
      <c r="P3145" t="e">
        <v>#N/A</v>
      </c>
      <c r="Q3145" t="e">
        <v>#N/A</v>
      </c>
      <c r="R3145" s="2" t="e">
        <v>#N/A</v>
      </c>
      <c r="S3145" t="e">
        <v>#N/A</v>
      </c>
      <c r="T3145" s="3" t="e">
        <v>#N/A</v>
      </c>
      <c r="U3145" s="3" t="e">
        <v>#N/A</v>
      </c>
      <c r="V3145" t="e">
        <v>#N/A</v>
      </c>
      <c r="W3145" t="e">
        <v>#N/A</v>
      </c>
      <c r="X3145" t="e">
        <v>#N/A</v>
      </c>
      <c r="Y3145" s="3" t="e">
        <v>#N/A</v>
      </c>
      <c r="Z3145" s="8" t="e">
        <v>#N/A</v>
      </c>
      <c r="AA3145" s="30" t="e">
        <v>#N/A</v>
      </c>
      <c r="AB3145" t="e">
        <v>#N/A</v>
      </c>
      <c r="AC3145" t="e">
        <v>#N/A</v>
      </c>
      <c r="AD3145" t="e">
        <v>#N/A</v>
      </c>
      <c r="AE3145" t="e">
        <v>#N/A</v>
      </c>
      <c r="AF3145" t="e">
        <v>#N/A</v>
      </c>
    </row>
    <row r="3146" spans="1:32" x14ac:dyDescent="0.25">
      <c r="A3146" t="e">
        <v>#N/A</v>
      </c>
      <c r="B3146" s="33" t="e">
        <v>#N/A</v>
      </c>
      <c r="C3146" t="e">
        <v>#N/A</v>
      </c>
      <c r="D3146" t="e">
        <v>#N/A</v>
      </c>
      <c r="E3146" s="69" t="e">
        <v>#N/A</v>
      </c>
      <c r="F3146" s="3" t="e">
        <v>#N/A</v>
      </c>
      <c r="G3146" s="3" t="e">
        <v>#N/A</v>
      </c>
      <c r="H3146" s="3" t="e">
        <v>#N/A</v>
      </c>
      <c r="I3146" s="80" t="e">
        <v>#N/A</v>
      </c>
      <c r="J3146" s="80" t="e">
        <v>#N/A</v>
      </c>
      <c r="K3146" s="85" t="e">
        <v>#N/A</v>
      </c>
      <c r="L3146" s="9" t="e">
        <v>#N/A</v>
      </c>
      <c r="M3146" s="93" t="e">
        <v>#N/A</v>
      </c>
      <c r="N3146" s="8" t="e">
        <v>#N/A</v>
      </c>
      <c r="O3146" t="e">
        <v>#N/A</v>
      </c>
      <c r="P3146" t="e">
        <v>#N/A</v>
      </c>
      <c r="Q3146" t="e">
        <v>#N/A</v>
      </c>
      <c r="R3146" s="2" t="e">
        <v>#N/A</v>
      </c>
      <c r="S3146" t="e">
        <v>#N/A</v>
      </c>
      <c r="T3146" s="3" t="e">
        <v>#N/A</v>
      </c>
      <c r="U3146" s="3" t="e">
        <v>#N/A</v>
      </c>
      <c r="V3146" t="e">
        <v>#N/A</v>
      </c>
      <c r="W3146" t="e">
        <v>#N/A</v>
      </c>
      <c r="X3146" t="e">
        <v>#N/A</v>
      </c>
      <c r="Y3146" s="3" t="e">
        <v>#N/A</v>
      </c>
      <c r="Z3146" s="8" t="e">
        <v>#N/A</v>
      </c>
      <c r="AA3146" s="30" t="e">
        <v>#N/A</v>
      </c>
      <c r="AB3146" t="e">
        <v>#N/A</v>
      </c>
      <c r="AC3146" t="e">
        <v>#N/A</v>
      </c>
      <c r="AD3146" t="e">
        <v>#N/A</v>
      </c>
      <c r="AE3146" t="e">
        <v>#N/A</v>
      </c>
      <c r="AF3146" t="e">
        <v>#N/A</v>
      </c>
    </row>
    <row r="3147" spans="1:32" x14ac:dyDescent="0.25">
      <c r="A3147" t="e">
        <v>#N/A</v>
      </c>
      <c r="B3147" s="33" t="e">
        <v>#N/A</v>
      </c>
      <c r="C3147" t="e">
        <v>#N/A</v>
      </c>
      <c r="D3147" t="e">
        <v>#N/A</v>
      </c>
      <c r="E3147" s="69" t="e">
        <v>#N/A</v>
      </c>
      <c r="F3147" s="3" t="e">
        <v>#N/A</v>
      </c>
      <c r="G3147" s="3" t="e">
        <v>#N/A</v>
      </c>
      <c r="H3147" s="3" t="e">
        <v>#N/A</v>
      </c>
      <c r="I3147" s="80" t="e">
        <v>#N/A</v>
      </c>
      <c r="J3147" s="80" t="e">
        <v>#N/A</v>
      </c>
      <c r="K3147" s="85" t="e">
        <v>#N/A</v>
      </c>
      <c r="L3147" s="9" t="e">
        <v>#N/A</v>
      </c>
      <c r="M3147" s="93" t="e">
        <v>#N/A</v>
      </c>
      <c r="N3147" s="8" t="e">
        <v>#N/A</v>
      </c>
      <c r="O3147" t="e">
        <v>#N/A</v>
      </c>
      <c r="P3147" t="e">
        <v>#N/A</v>
      </c>
      <c r="Q3147" t="e">
        <v>#N/A</v>
      </c>
      <c r="R3147" s="2" t="e">
        <v>#N/A</v>
      </c>
      <c r="S3147" t="e">
        <v>#N/A</v>
      </c>
      <c r="T3147" s="3" t="e">
        <v>#N/A</v>
      </c>
      <c r="U3147" s="3" t="e">
        <v>#N/A</v>
      </c>
      <c r="V3147" t="e">
        <v>#N/A</v>
      </c>
      <c r="W3147" t="e">
        <v>#N/A</v>
      </c>
      <c r="X3147" t="e">
        <v>#N/A</v>
      </c>
      <c r="Y3147" s="3" t="e">
        <v>#N/A</v>
      </c>
      <c r="Z3147" s="8" t="e">
        <v>#N/A</v>
      </c>
      <c r="AA3147" s="30" t="e">
        <v>#N/A</v>
      </c>
      <c r="AB3147" t="e">
        <v>#N/A</v>
      </c>
      <c r="AC3147" t="e">
        <v>#N/A</v>
      </c>
      <c r="AD3147" t="e">
        <v>#N/A</v>
      </c>
      <c r="AE3147" t="e">
        <v>#N/A</v>
      </c>
      <c r="AF3147" t="e">
        <v>#N/A</v>
      </c>
    </row>
    <row r="3148" spans="1:32" x14ac:dyDescent="0.25">
      <c r="A3148" t="e">
        <v>#N/A</v>
      </c>
      <c r="B3148" s="33" t="e">
        <v>#N/A</v>
      </c>
      <c r="C3148" t="e">
        <v>#N/A</v>
      </c>
      <c r="D3148" t="e">
        <v>#N/A</v>
      </c>
      <c r="E3148" s="69" t="e">
        <v>#N/A</v>
      </c>
      <c r="F3148" s="3" t="e">
        <v>#N/A</v>
      </c>
      <c r="G3148" s="3" t="e">
        <v>#N/A</v>
      </c>
      <c r="H3148" s="3" t="e">
        <v>#N/A</v>
      </c>
      <c r="I3148" s="80" t="e">
        <v>#N/A</v>
      </c>
      <c r="J3148" s="80" t="e">
        <v>#N/A</v>
      </c>
      <c r="K3148" s="85" t="e">
        <v>#N/A</v>
      </c>
      <c r="L3148" s="9" t="e">
        <v>#N/A</v>
      </c>
      <c r="M3148" s="93" t="e">
        <v>#N/A</v>
      </c>
      <c r="N3148" s="8" t="e">
        <v>#N/A</v>
      </c>
      <c r="O3148" t="e">
        <v>#N/A</v>
      </c>
      <c r="P3148" t="e">
        <v>#N/A</v>
      </c>
      <c r="Q3148" t="e">
        <v>#N/A</v>
      </c>
      <c r="R3148" s="2" t="e">
        <v>#N/A</v>
      </c>
      <c r="S3148" t="e">
        <v>#N/A</v>
      </c>
      <c r="T3148" s="3" t="e">
        <v>#N/A</v>
      </c>
      <c r="U3148" s="3" t="e">
        <v>#N/A</v>
      </c>
      <c r="V3148" t="e">
        <v>#N/A</v>
      </c>
      <c r="W3148" t="e">
        <v>#N/A</v>
      </c>
      <c r="X3148" t="e">
        <v>#N/A</v>
      </c>
      <c r="Y3148" s="3" t="e">
        <v>#N/A</v>
      </c>
      <c r="Z3148" s="8" t="e">
        <v>#N/A</v>
      </c>
      <c r="AA3148" s="30" t="e">
        <v>#N/A</v>
      </c>
      <c r="AB3148" t="e">
        <v>#N/A</v>
      </c>
      <c r="AC3148" t="e">
        <v>#N/A</v>
      </c>
      <c r="AD3148" t="e">
        <v>#N/A</v>
      </c>
      <c r="AE3148" t="e">
        <v>#N/A</v>
      </c>
      <c r="AF3148" t="e">
        <v>#N/A</v>
      </c>
    </row>
    <row r="3149" spans="1:32" x14ac:dyDescent="0.25">
      <c r="A3149" t="e">
        <v>#N/A</v>
      </c>
      <c r="B3149" s="33" t="e">
        <v>#N/A</v>
      </c>
      <c r="C3149" t="e">
        <v>#N/A</v>
      </c>
      <c r="D3149" t="e">
        <v>#N/A</v>
      </c>
      <c r="E3149" s="69" t="e">
        <v>#N/A</v>
      </c>
      <c r="F3149" s="3" t="e">
        <v>#N/A</v>
      </c>
      <c r="G3149" s="3" t="e">
        <v>#N/A</v>
      </c>
      <c r="H3149" s="3" t="e">
        <v>#N/A</v>
      </c>
      <c r="I3149" s="80" t="e">
        <v>#N/A</v>
      </c>
      <c r="J3149" s="80" t="e">
        <v>#N/A</v>
      </c>
      <c r="K3149" s="85" t="e">
        <v>#N/A</v>
      </c>
      <c r="L3149" s="9" t="e">
        <v>#N/A</v>
      </c>
      <c r="M3149" s="93" t="e">
        <v>#N/A</v>
      </c>
      <c r="N3149" s="8" t="e">
        <v>#N/A</v>
      </c>
      <c r="O3149" t="e">
        <v>#N/A</v>
      </c>
      <c r="P3149" t="e">
        <v>#N/A</v>
      </c>
      <c r="Q3149" t="e">
        <v>#N/A</v>
      </c>
      <c r="R3149" s="2" t="e">
        <v>#N/A</v>
      </c>
      <c r="S3149" t="e">
        <v>#N/A</v>
      </c>
      <c r="T3149" s="3" t="e">
        <v>#N/A</v>
      </c>
      <c r="U3149" s="3" t="e">
        <v>#N/A</v>
      </c>
      <c r="V3149" t="e">
        <v>#N/A</v>
      </c>
      <c r="W3149" t="e">
        <v>#N/A</v>
      </c>
      <c r="X3149" t="e">
        <v>#N/A</v>
      </c>
      <c r="Y3149" s="3" t="e">
        <v>#N/A</v>
      </c>
      <c r="Z3149" s="8" t="e">
        <v>#N/A</v>
      </c>
      <c r="AA3149" s="30" t="e">
        <v>#N/A</v>
      </c>
      <c r="AB3149" t="e">
        <v>#N/A</v>
      </c>
      <c r="AC3149" t="e">
        <v>#N/A</v>
      </c>
      <c r="AD3149" t="e">
        <v>#N/A</v>
      </c>
      <c r="AE3149" t="e">
        <v>#N/A</v>
      </c>
      <c r="AF3149" t="e">
        <v>#N/A</v>
      </c>
    </row>
    <row r="3150" spans="1:32" x14ac:dyDescent="0.25">
      <c r="A3150" t="e">
        <v>#N/A</v>
      </c>
      <c r="B3150" s="33" t="e">
        <v>#N/A</v>
      </c>
      <c r="C3150" t="e">
        <v>#N/A</v>
      </c>
      <c r="D3150" t="e">
        <v>#N/A</v>
      </c>
      <c r="E3150" s="69" t="e">
        <v>#N/A</v>
      </c>
      <c r="F3150" s="3" t="e">
        <v>#N/A</v>
      </c>
      <c r="G3150" s="3" t="e">
        <v>#N/A</v>
      </c>
      <c r="H3150" s="3" t="e">
        <v>#N/A</v>
      </c>
      <c r="I3150" s="80" t="e">
        <v>#N/A</v>
      </c>
      <c r="J3150" s="80" t="e">
        <v>#N/A</v>
      </c>
      <c r="K3150" s="85" t="e">
        <v>#N/A</v>
      </c>
      <c r="L3150" s="9" t="e">
        <v>#N/A</v>
      </c>
      <c r="M3150" s="93" t="e">
        <v>#N/A</v>
      </c>
      <c r="N3150" s="8" t="e">
        <v>#N/A</v>
      </c>
      <c r="O3150" t="e">
        <v>#N/A</v>
      </c>
      <c r="P3150" t="e">
        <v>#N/A</v>
      </c>
      <c r="Q3150" t="e">
        <v>#N/A</v>
      </c>
      <c r="R3150" s="2" t="e">
        <v>#N/A</v>
      </c>
      <c r="S3150" t="e">
        <v>#N/A</v>
      </c>
      <c r="T3150" s="3" t="e">
        <v>#N/A</v>
      </c>
      <c r="U3150" s="3" t="e">
        <v>#N/A</v>
      </c>
      <c r="V3150" t="e">
        <v>#N/A</v>
      </c>
      <c r="W3150" t="e">
        <v>#N/A</v>
      </c>
      <c r="X3150" t="e">
        <v>#N/A</v>
      </c>
      <c r="Y3150" s="3" t="e">
        <v>#N/A</v>
      </c>
      <c r="Z3150" s="8" t="e">
        <v>#N/A</v>
      </c>
      <c r="AA3150" s="30" t="e">
        <v>#N/A</v>
      </c>
      <c r="AB3150" t="e">
        <v>#N/A</v>
      </c>
      <c r="AC3150" t="e">
        <v>#N/A</v>
      </c>
      <c r="AD3150" t="e">
        <v>#N/A</v>
      </c>
      <c r="AE3150" t="e">
        <v>#N/A</v>
      </c>
      <c r="AF3150" t="e">
        <v>#N/A</v>
      </c>
    </row>
    <row r="3151" spans="1:32" x14ac:dyDescent="0.25">
      <c r="A3151" t="e">
        <v>#N/A</v>
      </c>
      <c r="B3151" s="33" t="e">
        <v>#N/A</v>
      </c>
      <c r="C3151" t="e">
        <v>#N/A</v>
      </c>
      <c r="D3151" t="e">
        <v>#N/A</v>
      </c>
      <c r="E3151" s="69" t="e">
        <v>#N/A</v>
      </c>
      <c r="F3151" s="3" t="e">
        <v>#N/A</v>
      </c>
      <c r="G3151" s="3" t="e">
        <v>#N/A</v>
      </c>
      <c r="H3151" s="3" t="e">
        <v>#N/A</v>
      </c>
      <c r="I3151" s="80" t="e">
        <v>#N/A</v>
      </c>
      <c r="J3151" s="80" t="e">
        <v>#N/A</v>
      </c>
      <c r="K3151" s="85" t="e">
        <v>#N/A</v>
      </c>
      <c r="L3151" s="9" t="e">
        <v>#N/A</v>
      </c>
      <c r="M3151" s="93" t="e">
        <v>#N/A</v>
      </c>
      <c r="N3151" s="8" t="e">
        <v>#N/A</v>
      </c>
      <c r="O3151" t="e">
        <v>#N/A</v>
      </c>
      <c r="P3151" t="e">
        <v>#N/A</v>
      </c>
      <c r="Q3151" t="e">
        <v>#N/A</v>
      </c>
      <c r="R3151" s="2" t="e">
        <v>#N/A</v>
      </c>
      <c r="S3151" t="e">
        <v>#N/A</v>
      </c>
      <c r="T3151" s="3" t="e">
        <v>#N/A</v>
      </c>
      <c r="U3151" s="3" t="e">
        <v>#N/A</v>
      </c>
      <c r="V3151" t="e">
        <v>#N/A</v>
      </c>
      <c r="W3151" t="e">
        <v>#N/A</v>
      </c>
      <c r="X3151" t="e">
        <v>#N/A</v>
      </c>
      <c r="Y3151" s="3" t="e">
        <v>#N/A</v>
      </c>
      <c r="Z3151" s="8" t="e">
        <v>#N/A</v>
      </c>
      <c r="AA3151" s="30" t="e">
        <v>#N/A</v>
      </c>
      <c r="AB3151" t="e">
        <v>#N/A</v>
      </c>
      <c r="AC3151" t="e">
        <v>#N/A</v>
      </c>
      <c r="AD3151" t="e">
        <v>#N/A</v>
      </c>
      <c r="AE3151" t="e">
        <v>#N/A</v>
      </c>
      <c r="AF3151" t="e">
        <v>#N/A</v>
      </c>
    </row>
    <row r="3152" spans="1:32" x14ac:dyDescent="0.25">
      <c r="A3152" t="e">
        <v>#N/A</v>
      </c>
      <c r="B3152" s="33" t="e">
        <v>#N/A</v>
      </c>
      <c r="C3152" t="e">
        <v>#N/A</v>
      </c>
      <c r="D3152" t="e">
        <v>#N/A</v>
      </c>
      <c r="E3152" s="69" t="e">
        <v>#N/A</v>
      </c>
      <c r="F3152" s="3" t="e">
        <v>#N/A</v>
      </c>
      <c r="G3152" s="3" t="e">
        <v>#N/A</v>
      </c>
      <c r="H3152" s="3" t="e">
        <v>#N/A</v>
      </c>
      <c r="I3152" s="80" t="e">
        <v>#N/A</v>
      </c>
      <c r="J3152" s="80" t="e">
        <v>#N/A</v>
      </c>
      <c r="K3152" s="85" t="e">
        <v>#N/A</v>
      </c>
      <c r="L3152" s="9" t="e">
        <v>#N/A</v>
      </c>
      <c r="M3152" s="93" t="e">
        <v>#N/A</v>
      </c>
      <c r="N3152" s="8" t="e">
        <v>#N/A</v>
      </c>
      <c r="O3152" t="e">
        <v>#N/A</v>
      </c>
      <c r="P3152" t="e">
        <v>#N/A</v>
      </c>
      <c r="Q3152" t="e">
        <v>#N/A</v>
      </c>
      <c r="R3152" s="2" t="e">
        <v>#N/A</v>
      </c>
      <c r="S3152" t="e">
        <v>#N/A</v>
      </c>
      <c r="T3152" s="3" t="e">
        <v>#N/A</v>
      </c>
      <c r="U3152" s="3" t="e">
        <v>#N/A</v>
      </c>
      <c r="V3152" t="e">
        <v>#N/A</v>
      </c>
      <c r="W3152" t="e">
        <v>#N/A</v>
      </c>
      <c r="X3152" t="e">
        <v>#N/A</v>
      </c>
      <c r="Y3152" s="3" t="e">
        <v>#N/A</v>
      </c>
      <c r="Z3152" s="8" t="e">
        <v>#N/A</v>
      </c>
      <c r="AA3152" s="30" t="e">
        <v>#N/A</v>
      </c>
      <c r="AB3152" t="e">
        <v>#N/A</v>
      </c>
      <c r="AC3152" t="e">
        <v>#N/A</v>
      </c>
      <c r="AD3152" t="e">
        <v>#N/A</v>
      </c>
      <c r="AE3152" t="e">
        <v>#N/A</v>
      </c>
      <c r="AF3152" t="e">
        <v>#N/A</v>
      </c>
    </row>
    <row r="3153" spans="1:32" x14ac:dyDescent="0.25">
      <c r="A3153" t="e">
        <v>#N/A</v>
      </c>
      <c r="B3153" s="33" t="e">
        <v>#N/A</v>
      </c>
      <c r="C3153" t="e">
        <v>#N/A</v>
      </c>
      <c r="D3153" t="e">
        <v>#N/A</v>
      </c>
      <c r="E3153" s="69" t="e">
        <v>#N/A</v>
      </c>
      <c r="F3153" s="3" t="e">
        <v>#N/A</v>
      </c>
      <c r="G3153" s="3" t="e">
        <v>#N/A</v>
      </c>
      <c r="H3153" s="3" t="e">
        <v>#N/A</v>
      </c>
      <c r="I3153" s="80" t="e">
        <v>#N/A</v>
      </c>
      <c r="J3153" s="80" t="e">
        <v>#N/A</v>
      </c>
      <c r="K3153" s="85" t="e">
        <v>#N/A</v>
      </c>
      <c r="L3153" s="9" t="e">
        <v>#N/A</v>
      </c>
      <c r="M3153" s="93" t="e">
        <v>#N/A</v>
      </c>
      <c r="N3153" s="8" t="e">
        <v>#N/A</v>
      </c>
      <c r="O3153" t="e">
        <v>#N/A</v>
      </c>
      <c r="P3153" t="e">
        <v>#N/A</v>
      </c>
      <c r="Q3153" t="e">
        <v>#N/A</v>
      </c>
      <c r="R3153" s="2" t="e">
        <v>#N/A</v>
      </c>
      <c r="S3153" t="e">
        <v>#N/A</v>
      </c>
      <c r="T3153" s="3" t="e">
        <v>#N/A</v>
      </c>
      <c r="U3153" s="3" t="e">
        <v>#N/A</v>
      </c>
      <c r="V3153" t="e">
        <v>#N/A</v>
      </c>
      <c r="W3153" t="e">
        <v>#N/A</v>
      </c>
      <c r="X3153" t="e">
        <v>#N/A</v>
      </c>
      <c r="Y3153" s="3" t="e">
        <v>#N/A</v>
      </c>
      <c r="Z3153" s="8" t="e">
        <v>#N/A</v>
      </c>
      <c r="AA3153" s="30" t="e">
        <v>#N/A</v>
      </c>
      <c r="AB3153" t="e">
        <v>#N/A</v>
      </c>
      <c r="AC3153" t="e">
        <v>#N/A</v>
      </c>
      <c r="AD3153" t="e">
        <v>#N/A</v>
      </c>
      <c r="AE3153" t="e">
        <v>#N/A</v>
      </c>
      <c r="AF3153" t="e">
        <v>#N/A</v>
      </c>
    </row>
    <row r="3154" spans="1:32" x14ac:dyDescent="0.25">
      <c r="A3154" t="e">
        <v>#N/A</v>
      </c>
      <c r="B3154" s="33" t="e">
        <v>#N/A</v>
      </c>
      <c r="C3154" t="e">
        <v>#N/A</v>
      </c>
      <c r="D3154" t="e">
        <v>#N/A</v>
      </c>
      <c r="E3154" s="69" t="e">
        <v>#N/A</v>
      </c>
      <c r="F3154" s="3" t="e">
        <v>#N/A</v>
      </c>
      <c r="G3154" s="3" t="e">
        <v>#N/A</v>
      </c>
      <c r="H3154" s="3" t="e">
        <v>#N/A</v>
      </c>
      <c r="I3154" s="80" t="e">
        <v>#N/A</v>
      </c>
      <c r="J3154" s="80" t="e">
        <v>#N/A</v>
      </c>
      <c r="K3154" s="85" t="e">
        <v>#N/A</v>
      </c>
      <c r="L3154" s="9" t="e">
        <v>#N/A</v>
      </c>
      <c r="M3154" s="93" t="e">
        <v>#N/A</v>
      </c>
      <c r="N3154" s="8" t="e">
        <v>#N/A</v>
      </c>
      <c r="O3154" t="e">
        <v>#N/A</v>
      </c>
      <c r="P3154" t="e">
        <v>#N/A</v>
      </c>
      <c r="Q3154" t="e">
        <v>#N/A</v>
      </c>
      <c r="R3154" s="2" t="e">
        <v>#N/A</v>
      </c>
      <c r="S3154" t="e">
        <v>#N/A</v>
      </c>
      <c r="T3154" s="3" t="e">
        <v>#N/A</v>
      </c>
      <c r="U3154" s="3" t="e">
        <v>#N/A</v>
      </c>
      <c r="V3154" t="e">
        <v>#N/A</v>
      </c>
      <c r="W3154" t="e">
        <v>#N/A</v>
      </c>
      <c r="X3154" t="e">
        <v>#N/A</v>
      </c>
      <c r="Y3154" s="3" t="e">
        <v>#N/A</v>
      </c>
      <c r="Z3154" s="8" t="e">
        <v>#N/A</v>
      </c>
      <c r="AA3154" s="30" t="e">
        <v>#N/A</v>
      </c>
      <c r="AB3154" t="e">
        <v>#N/A</v>
      </c>
      <c r="AC3154" t="e">
        <v>#N/A</v>
      </c>
      <c r="AD3154" t="e">
        <v>#N/A</v>
      </c>
      <c r="AE3154" t="e">
        <v>#N/A</v>
      </c>
      <c r="AF3154" t="e">
        <v>#N/A</v>
      </c>
    </row>
    <row r="3155" spans="1:32" x14ac:dyDescent="0.25">
      <c r="A3155" t="e">
        <v>#N/A</v>
      </c>
      <c r="B3155" s="33" t="e">
        <v>#N/A</v>
      </c>
      <c r="C3155" t="e">
        <v>#N/A</v>
      </c>
      <c r="D3155" t="e">
        <v>#N/A</v>
      </c>
      <c r="E3155" s="69" t="e">
        <v>#N/A</v>
      </c>
      <c r="F3155" s="3" t="e">
        <v>#N/A</v>
      </c>
      <c r="G3155" s="3" t="e">
        <v>#N/A</v>
      </c>
      <c r="H3155" s="3" t="e">
        <v>#N/A</v>
      </c>
      <c r="I3155" s="80" t="e">
        <v>#N/A</v>
      </c>
      <c r="J3155" s="80" t="e">
        <v>#N/A</v>
      </c>
      <c r="K3155" s="85" t="e">
        <v>#N/A</v>
      </c>
      <c r="L3155" s="9" t="e">
        <v>#N/A</v>
      </c>
      <c r="M3155" s="93" t="e">
        <v>#N/A</v>
      </c>
      <c r="N3155" s="8" t="e">
        <v>#N/A</v>
      </c>
      <c r="O3155" t="e">
        <v>#N/A</v>
      </c>
      <c r="P3155" t="e">
        <v>#N/A</v>
      </c>
      <c r="Q3155" t="e">
        <v>#N/A</v>
      </c>
      <c r="R3155" s="2" t="e">
        <v>#N/A</v>
      </c>
      <c r="S3155" t="e">
        <v>#N/A</v>
      </c>
      <c r="T3155" s="3" t="e">
        <v>#N/A</v>
      </c>
      <c r="U3155" s="3" t="e">
        <v>#N/A</v>
      </c>
      <c r="V3155" t="e">
        <v>#N/A</v>
      </c>
      <c r="W3155" t="e">
        <v>#N/A</v>
      </c>
      <c r="X3155" t="e">
        <v>#N/A</v>
      </c>
      <c r="Y3155" s="3" t="e">
        <v>#N/A</v>
      </c>
      <c r="Z3155" s="8" t="e">
        <v>#N/A</v>
      </c>
      <c r="AA3155" s="30" t="e">
        <v>#N/A</v>
      </c>
      <c r="AB3155" t="e">
        <v>#N/A</v>
      </c>
      <c r="AC3155" t="e">
        <v>#N/A</v>
      </c>
      <c r="AD3155" t="e">
        <v>#N/A</v>
      </c>
      <c r="AE3155" t="e">
        <v>#N/A</v>
      </c>
      <c r="AF3155" t="e">
        <v>#N/A</v>
      </c>
    </row>
    <row r="3156" spans="1:32" x14ac:dyDescent="0.25">
      <c r="A3156" t="e">
        <v>#N/A</v>
      </c>
      <c r="B3156" s="33" t="e">
        <v>#N/A</v>
      </c>
      <c r="C3156" t="e">
        <v>#N/A</v>
      </c>
      <c r="D3156" t="e">
        <v>#N/A</v>
      </c>
      <c r="E3156" s="69" t="e">
        <v>#N/A</v>
      </c>
      <c r="F3156" s="3" t="e">
        <v>#N/A</v>
      </c>
      <c r="G3156" s="3" t="e">
        <v>#N/A</v>
      </c>
      <c r="H3156" s="3" t="e">
        <v>#N/A</v>
      </c>
      <c r="I3156" s="80" t="e">
        <v>#N/A</v>
      </c>
      <c r="J3156" s="80" t="e">
        <v>#N/A</v>
      </c>
      <c r="K3156" s="85" t="e">
        <v>#N/A</v>
      </c>
      <c r="L3156" s="9" t="e">
        <v>#N/A</v>
      </c>
      <c r="M3156" s="93" t="e">
        <v>#N/A</v>
      </c>
      <c r="N3156" s="8" t="e">
        <v>#N/A</v>
      </c>
      <c r="O3156" t="e">
        <v>#N/A</v>
      </c>
      <c r="P3156" t="e">
        <v>#N/A</v>
      </c>
      <c r="Q3156" t="e">
        <v>#N/A</v>
      </c>
      <c r="R3156" s="2" t="e">
        <v>#N/A</v>
      </c>
      <c r="S3156" t="e">
        <v>#N/A</v>
      </c>
      <c r="T3156" s="3" t="e">
        <v>#N/A</v>
      </c>
      <c r="U3156" s="3" t="e">
        <v>#N/A</v>
      </c>
      <c r="V3156" t="e">
        <v>#N/A</v>
      </c>
      <c r="W3156" t="e">
        <v>#N/A</v>
      </c>
      <c r="X3156" t="e">
        <v>#N/A</v>
      </c>
      <c r="Y3156" s="3" t="e">
        <v>#N/A</v>
      </c>
      <c r="Z3156" s="8" t="e">
        <v>#N/A</v>
      </c>
      <c r="AA3156" s="30" t="e">
        <v>#N/A</v>
      </c>
      <c r="AB3156" t="e">
        <v>#N/A</v>
      </c>
      <c r="AC3156" t="e">
        <v>#N/A</v>
      </c>
      <c r="AD3156" t="e">
        <v>#N/A</v>
      </c>
      <c r="AE3156" t="e">
        <v>#N/A</v>
      </c>
      <c r="AF3156" t="e">
        <v>#N/A</v>
      </c>
    </row>
    <row r="3157" spans="1:32" x14ac:dyDescent="0.25">
      <c r="A3157" t="e">
        <v>#N/A</v>
      </c>
      <c r="B3157" s="33" t="e">
        <v>#N/A</v>
      </c>
      <c r="C3157" t="e">
        <v>#N/A</v>
      </c>
      <c r="D3157" t="e">
        <v>#N/A</v>
      </c>
      <c r="E3157" s="69" t="e">
        <v>#N/A</v>
      </c>
      <c r="F3157" s="3" t="e">
        <v>#N/A</v>
      </c>
      <c r="G3157" s="3" t="e">
        <v>#N/A</v>
      </c>
      <c r="H3157" s="3" t="e">
        <v>#N/A</v>
      </c>
      <c r="I3157" s="80" t="e">
        <v>#N/A</v>
      </c>
      <c r="J3157" s="80" t="e">
        <v>#N/A</v>
      </c>
      <c r="K3157" s="85" t="e">
        <v>#N/A</v>
      </c>
      <c r="L3157" s="9" t="e">
        <v>#N/A</v>
      </c>
      <c r="M3157" s="93" t="e">
        <v>#N/A</v>
      </c>
      <c r="N3157" s="8" t="e">
        <v>#N/A</v>
      </c>
      <c r="O3157" t="e">
        <v>#N/A</v>
      </c>
      <c r="P3157" t="e">
        <v>#N/A</v>
      </c>
      <c r="Q3157" t="e">
        <v>#N/A</v>
      </c>
      <c r="R3157" s="2" t="e">
        <v>#N/A</v>
      </c>
      <c r="S3157" t="e">
        <v>#N/A</v>
      </c>
      <c r="T3157" s="3" t="e">
        <v>#N/A</v>
      </c>
      <c r="U3157" s="3" t="e">
        <v>#N/A</v>
      </c>
      <c r="V3157" t="e">
        <v>#N/A</v>
      </c>
      <c r="W3157" t="e">
        <v>#N/A</v>
      </c>
      <c r="X3157" t="e">
        <v>#N/A</v>
      </c>
      <c r="Y3157" s="3" t="e">
        <v>#N/A</v>
      </c>
      <c r="Z3157" s="8" t="e">
        <v>#N/A</v>
      </c>
      <c r="AA3157" s="30" t="e">
        <v>#N/A</v>
      </c>
      <c r="AB3157" t="e">
        <v>#N/A</v>
      </c>
      <c r="AC3157" t="e">
        <v>#N/A</v>
      </c>
      <c r="AD3157" t="e">
        <v>#N/A</v>
      </c>
      <c r="AE3157" t="e">
        <v>#N/A</v>
      </c>
      <c r="AF3157" t="e">
        <v>#N/A</v>
      </c>
    </row>
    <row r="3158" spans="1:32" x14ac:dyDescent="0.25">
      <c r="A3158" t="e">
        <v>#N/A</v>
      </c>
      <c r="B3158" s="33" t="e">
        <v>#N/A</v>
      </c>
      <c r="C3158" t="e">
        <v>#N/A</v>
      </c>
      <c r="D3158" t="e">
        <v>#N/A</v>
      </c>
      <c r="E3158" s="69" t="e">
        <v>#N/A</v>
      </c>
      <c r="F3158" s="3" t="e">
        <v>#N/A</v>
      </c>
      <c r="G3158" s="3" t="e">
        <v>#N/A</v>
      </c>
      <c r="H3158" s="3" t="e">
        <v>#N/A</v>
      </c>
      <c r="I3158" s="80" t="e">
        <v>#N/A</v>
      </c>
      <c r="J3158" s="80" t="e">
        <v>#N/A</v>
      </c>
      <c r="K3158" s="85" t="e">
        <v>#N/A</v>
      </c>
      <c r="L3158" s="9" t="e">
        <v>#N/A</v>
      </c>
      <c r="M3158" s="93" t="e">
        <v>#N/A</v>
      </c>
      <c r="N3158" s="8" t="e">
        <v>#N/A</v>
      </c>
      <c r="O3158" t="e">
        <v>#N/A</v>
      </c>
      <c r="P3158" t="e">
        <v>#N/A</v>
      </c>
      <c r="Q3158" t="e">
        <v>#N/A</v>
      </c>
      <c r="R3158" s="2" t="e">
        <v>#N/A</v>
      </c>
      <c r="S3158" t="e">
        <v>#N/A</v>
      </c>
      <c r="T3158" s="3" t="e">
        <v>#N/A</v>
      </c>
      <c r="U3158" s="3" t="e">
        <v>#N/A</v>
      </c>
      <c r="V3158" t="e">
        <v>#N/A</v>
      </c>
      <c r="W3158" t="e">
        <v>#N/A</v>
      </c>
      <c r="X3158" t="e">
        <v>#N/A</v>
      </c>
      <c r="Y3158" s="3" t="e">
        <v>#N/A</v>
      </c>
      <c r="Z3158" s="8" t="e">
        <v>#N/A</v>
      </c>
      <c r="AA3158" s="30" t="e">
        <v>#N/A</v>
      </c>
      <c r="AB3158" t="e">
        <v>#N/A</v>
      </c>
      <c r="AC3158" t="e">
        <v>#N/A</v>
      </c>
      <c r="AD3158" t="e">
        <v>#N/A</v>
      </c>
      <c r="AE3158" t="e">
        <v>#N/A</v>
      </c>
      <c r="AF3158" t="e">
        <v>#N/A</v>
      </c>
    </row>
    <row r="3159" spans="1:32" x14ac:dyDescent="0.25">
      <c r="A3159" t="e">
        <v>#N/A</v>
      </c>
      <c r="B3159" s="33" t="e">
        <v>#N/A</v>
      </c>
      <c r="C3159" t="e">
        <v>#N/A</v>
      </c>
      <c r="D3159" t="e">
        <v>#N/A</v>
      </c>
      <c r="E3159" s="69" t="e">
        <v>#N/A</v>
      </c>
      <c r="F3159" s="3" t="e">
        <v>#N/A</v>
      </c>
      <c r="G3159" s="3" t="e">
        <v>#N/A</v>
      </c>
      <c r="H3159" s="3" t="e">
        <v>#N/A</v>
      </c>
      <c r="I3159" s="80" t="e">
        <v>#N/A</v>
      </c>
      <c r="J3159" s="80" t="e">
        <v>#N/A</v>
      </c>
      <c r="K3159" s="85" t="e">
        <v>#N/A</v>
      </c>
      <c r="L3159" s="9" t="e">
        <v>#N/A</v>
      </c>
      <c r="M3159" s="93" t="e">
        <v>#N/A</v>
      </c>
      <c r="N3159" s="8" t="e">
        <v>#N/A</v>
      </c>
      <c r="O3159" t="e">
        <v>#N/A</v>
      </c>
      <c r="P3159" t="e">
        <v>#N/A</v>
      </c>
      <c r="Q3159" t="e">
        <v>#N/A</v>
      </c>
      <c r="R3159" s="2" t="e">
        <v>#N/A</v>
      </c>
      <c r="S3159" t="e">
        <v>#N/A</v>
      </c>
      <c r="T3159" s="3" t="e">
        <v>#N/A</v>
      </c>
      <c r="U3159" s="3" t="e">
        <v>#N/A</v>
      </c>
      <c r="V3159" t="e">
        <v>#N/A</v>
      </c>
      <c r="W3159" t="e">
        <v>#N/A</v>
      </c>
      <c r="X3159" t="e">
        <v>#N/A</v>
      </c>
      <c r="Y3159" s="3" t="e">
        <v>#N/A</v>
      </c>
      <c r="Z3159" s="8" t="e">
        <v>#N/A</v>
      </c>
      <c r="AA3159" s="30" t="e">
        <v>#N/A</v>
      </c>
      <c r="AB3159" t="e">
        <v>#N/A</v>
      </c>
      <c r="AC3159" t="e">
        <v>#N/A</v>
      </c>
      <c r="AD3159" t="e">
        <v>#N/A</v>
      </c>
      <c r="AE3159" t="e">
        <v>#N/A</v>
      </c>
      <c r="AF3159" t="e">
        <v>#N/A</v>
      </c>
    </row>
    <row r="3160" spans="1:32" x14ac:dyDescent="0.25">
      <c r="A3160" t="e">
        <v>#N/A</v>
      </c>
      <c r="B3160" s="33" t="e">
        <v>#N/A</v>
      </c>
      <c r="C3160" t="e">
        <v>#N/A</v>
      </c>
      <c r="D3160" t="e">
        <v>#N/A</v>
      </c>
      <c r="E3160" s="69" t="e">
        <v>#N/A</v>
      </c>
      <c r="F3160" s="3" t="e">
        <v>#N/A</v>
      </c>
      <c r="G3160" s="3" t="e">
        <v>#N/A</v>
      </c>
      <c r="H3160" s="3" t="e">
        <v>#N/A</v>
      </c>
      <c r="I3160" s="80" t="e">
        <v>#N/A</v>
      </c>
      <c r="J3160" s="80" t="e">
        <v>#N/A</v>
      </c>
      <c r="K3160" s="85" t="e">
        <v>#N/A</v>
      </c>
      <c r="L3160" s="9" t="e">
        <v>#N/A</v>
      </c>
      <c r="M3160" s="93" t="e">
        <v>#N/A</v>
      </c>
      <c r="N3160" s="8" t="e">
        <v>#N/A</v>
      </c>
      <c r="O3160" t="e">
        <v>#N/A</v>
      </c>
      <c r="P3160" t="e">
        <v>#N/A</v>
      </c>
      <c r="Q3160" t="e">
        <v>#N/A</v>
      </c>
      <c r="R3160" s="2" t="e">
        <v>#N/A</v>
      </c>
      <c r="S3160" t="e">
        <v>#N/A</v>
      </c>
      <c r="T3160" s="3" t="e">
        <v>#N/A</v>
      </c>
      <c r="U3160" s="3" t="e">
        <v>#N/A</v>
      </c>
      <c r="V3160" t="e">
        <v>#N/A</v>
      </c>
      <c r="W3160" t="e">
        <v>#N/A</v>
      </c>
      <c r="X3160" t="e">
        <v>#N/A</v>
      </c>
      <c r="Y3160" s="3" t="e">
        <v>#N/A</v>
      </c>
      <c r="Z3160" s="8" t="e">
        <v>#N/A</v>
      </c>
      <c r="AA3160" s="30" t="e">
        <v>#N/A</v>
      </c>
      <c r="AB3160" t="e">
        <v>#N/A</v>
      </c>
      <c r="AC3160" t="e">
        <v>#N/A</v>
      </c>
      <c r="AD3160" t="e">
        <v>#N/A</v>
      </c>
      <c r="AE3160" t="e">
        <v>#N/A</v>
      </c>
      <c r="AF3160" t="e">
        <v>#N/A</v>
      </c>
    </row>
    <row r="3161" spans="1:32" x14ac:dyDescent="0.25">
      <c r="A3161" t="e">
        <v>#N/A</v>
      </c>
      <c r="B3161" s="33" t="e">
        <v>#N/A</v>
      </c>
      <c r="C3161" t="e">
        <v>#N/A</v>
      </c>
      <c r="D3161" t="e">
        <v>#N/A</v>
      </c>
      <c r="E3161" s="69" t="e">
        <v>#N/A</v>
      </c>
      <c r="F3161" s="3" t="e">
        <v>#N/A</v>
      </c>
      <c r="G3161" s="3" t="e">
        <v>#N/A</v>
      </c>
      <c r="H3161" s="3" t="e">
        <v>#N/A</v>
      </c>
      <c r="I3161" s="80" t="e">
        <v>#N/A</v>
      </c>
      <c r="J3161" s="80" t="e">
        <v>#N/A</v>
      </c>
      <c r="K3161" s="85" t="e">
        <v>#N/A</v>
      </c>
      <c r="L3161" s="9" t="e">
        <v>#N/A</v>
      </c>
      <c r="M3161" s="93" t="e">
        <v>#N/A</v>
      </c>
      <c r="N3161" s="8" t="e">
        <v>#N/A</v>
      </c>
      <c r="O3161" t="e">
        <v>#N/A</v>
      </c>
      <c r="P3161" t="e">
        <v>#N/A</v>
      </c>
      <c r="Q3161" t="e">
        <v>#N/A</v>
      </c>
      <c r="R3161" s="2" t="e">
        <v>#N/A</v>
      </c>
      <c r="S3161" t="e">
        <v>#N/A</v>
      </c>
      <c r="T3161" s="3" t="e">
        <v>#N/A</v>
      </c>
      <c r="U3161" s="3" t="e">
        <v>#N/A</v>
      </c>
      <c r="V3161" t="e">
        <v>#N/A</v>
      </c>
      <c r="W3161" t="e">
        <v>#N/A</v>
      </c>
      <c r="X3161" t="e">
        <v>#N/A</v>
      </c>
      <c r="Y3161" s="3" t="e">
        <v>#N/A</v>
      </c>
      <c r="Z3161" s="8" t="e">
        <v>#N/A</v>
      </c>
      <c r="AA3161" s="30" t="e">
        <v>#N/A</v>
      </c>
      <c r="AB3161" t="e">
        <v>#N/A</v>
      </c>
      <c r="AC3161" t="e">
        <v>#N/A</v>
      </c>
      <c r="AD3161" t="e">
        <v>#N/A</v>
      </c>
      <c r="AE3161" t="e">
        <v>#N/A</v>
      </c>
      <c r="AF3161" t="e">
        <v>#N/A</v>
      </c>
    </row>
    <row r="3162" spans="1:32" x14ac:dyDescent="0.25">
      <c r="A3162" t="e">
        <v>#N/A</v>
      </c>
      <c r="B3162" s="33" t="e">
        <v>#N/A</v>
      </c>
      <c r="C3162" t="e">
        <v>#N/A</v>
      </c>
      <c r="D3162" t="e">
        <v>#N/A</v>
      </c>
      <c r="E3162" s="69" t="e">
        <v>#N/A</v>
      </c>
      <c r="F3162" s="3" t="e">
        <v>#N/A</v>
      </c>
      <c r="G3162" s="3" t="e">
        <v>#N/A</v>
      </c>
      <c r="H3162" s="3" t="e">
        <v>#N/A</v>
      </c>
      <c r="I3162" s="80" t="e">
        <v>#N/A</v>
      </c>
      <c r="J3162" s="80" t="e">
        <v>#N/A</v>
      </c>
      <c r="K3162" s="85" t="e">
        <v>#N/A</v>
      </c>
      <c r="L3162" s="9" t="e">
        <v>#N/A</v>
      </c>
      <c r="M3162" s="93" t="e">
        <v>#N/A</v>
      </c>
      <c r="N3162" s="8" t="e">
        <v>#N/A</v>
      </c>
      <c r="O3162" t="e">
        <v>#N/A</v>
      </c>
      <c r="P3162" t="e">
        <v>#N/A</v>
      </c>
      <c r="Q3162" t="e">
        <v>#N/A</v>
      </c>
      <c r="R3162" s="2" t="e">
        <v>#N/A</v>
      </c>
      <c r="S3162" t="e">
        <v>#N/A</v>
      </c>
      <c r="T3162" s="3" t="e">
        <v>#N/A</v>
      </c>
      <c r="U3162" s="3" t="e">
        <v>#N/A</v>
      </c>
      <c r="V3162" t="e">
        <v>#N/A</v>
      </c>
      <c r="W3162" t="e">
        <v>#N/A</v>
      </c>
      <c r="X3162" t="e">
        <v>#N/A</v>
      </c>
      <c r="Y3162" s="3" t="e">
        <v>#N/A</v>
      </c>
      <c r="Z3162" s="8" t="e">
        <v>#N/A</v>
      </c>
      <c r="AA3162" s="30" t="e">
        <v>#N/A</v>
      </c>
      <c r="AB3162" t="e">
        <v>#N/A</v>
      </c>
      <c r="AC3162" t="e">
        <v>#N/A</v>
      </c>
      <c r="AD3162" t="e">
        <v>#N/A</v>
      </c>
      <c r="AE3162" t="e">
        <v>#N/A</v>
      </c>
      <c r="AF3162" t="e">
        <v>#N/A</v>
      </c>
    </row>
    <row r="3163" spans="1:32" x14ac:dyDescent="0.25">
      <c r="A3163" t="e">
        <v>#N/A</v>
      </c>
      <c r="B3163" s="33" t="e">
        <v>#N/A</v>
      </c>
      <c r="C3163" t="e">
        <v>#N/A</v>
      </c>
      <c r="D3163" t="e">
        <v>#N/A</v>
      </c>
      <c r="E3163" s="69" t="e">
        <v>#N/A</v>
      </c>
      <c r="F3163" s="3" t="e">
        <v>#N/A</v>
      </c>
      <c r="G3163" s="3" t="e">
        <v>#N/A</v>
      </c>
      <c r="H3163" s="3" t="e">
        <v>#N/A</v>
      </c>
      <c r="I3163" s="80" t="e">
        <v>#N/A</v>
      </c>
      <c r="J3163" s="80" t="e">
        <v>#N/A</v>
      </c>
      <c r="K3163" s="85" t="e">
        <v>#N/A</v>
      </c>
      <c r="L3163" s="9" t="e">
        <v>#N/A</v>
      </c>
      <c r="M3163" s="93" t="e">
        <v>#N/A</v>
      </c>
      <c r="N3163" s="8" t="e">
        <v>#N/A</v>
      </c>
      <c r="O3163" t="e">
        <v>#N/A</v>
      </c>
      <c r="P3163" t="e">
        <v>#N/A</v>
      </c>
      <c r="Q3163" t="e">
        <v>#N/A</v>
      </c>
      <c r="R3163" s="2" t="e">
        <v>#N/A</v>
      </c>
      <c r="S3163" t="e">
        <v>#N/A</v>
      </c>
      <c r="T3163" s="3" t="e">
        <v>#N/A</v>
      </c>
      <c r="U3163" s="3" t="e">
        <v>#N/A</v>
      </c>
      <c r="V3163" t="e">
        <v>#N/A</v>
      </c>
      <c r="W3163" t="e">
        <v>#N/A</v>
      </c>
      <c r="X3163" t="e">
        <v>#N/A</v>
      </c>
      <c r="Y3163" s="3" t="e">
        <v>#N/A</v>
      </c>
      <c r="Z3163" s="8" t="e">
        <v>#N/A</v>
      </c>
      <c r="AA3163" s="30" t="e">
        <v>#N/A</v>
      </c>
      <c r="AB3163" t="e">
        <v>#N/A</v>
      </c>
      <c r="AC3163" t="e">
        <v>#N/A</v>
      </c>
      <c r="AD3163" t="e">
        <v>#N/A</v>
      </c>
      <c r="AE3163" t="e">
        <v>#N/A</v>
      </c>
      <c r="AF3163" t="e">
        <v>#N/A</v>
      </c>
    </row>
    <row r="3164" spans="1:32" x14ac:dyDescent="0.25">
      <c r="A3164" t="e">
        <v>#N/A</v>
      </c>
      <c r="B3164" s="33" t="e">
        <v>#N/A</v>
      </c>
      <c r="C3164" t="e">
        <v>#N/A</v>
      </c>
      <c r="D3164" t="e">
        <v>#N/A</v>
      </c>
      <c r="E3164" s="69" t="e">
        <v>#N/A</v>
      </c>
      <c r="F3164" s="3" t="e">
        <v>#N/A</v>
      </c>
      <c r="G3164" s="3" t="e">
        <v>#N/A</v>
      </c>
      <c r="H3164" s="3" t="e">
        <v>#N/A</v>
      </c>
      <c r="I3164" s="80" t="e">
        <v>#N/A</v>
      </c>
      <c r="J3164" s="80" t="e">
        <v>#N/A</v>
      </c>
      <c r="K3164" s="85" t="e">
        <v>#N/A</v>
      </c>
      <c r="L3164" s="9" t="e">
        <v>#N/A</v>
      </c>
      <c r="M3164" s="93" t="e">
        <v>#N/A</v>
      </c>
      <c r="N3164" s="8" t="e">
        <v>#N/A</v>
      </c>
      <c r="O3164" t="e">
        <v>#N/A</v>
      </c>
      <c r="P3164" t="e">
        <v>#N/A</v>
      </c>
      <c r="Q3164" t="e">
        <v>#N/A</v>
      </c>
      <c r="R3164" s="2" t="e">
        <v>#N/A</v>
      </c>
      <c r="S3164" t="e">
        <v>#N/A</v>
      </c>
      <c r="T3164" s="3" t="e">
        <v>#N/A</v>
      </c>
      <c r="U3164" s="3" t="e">
        <v>#N/A</v>
      </c>
      <c r="V3164" t="e">
        <v>#N/A</v>
      </c>
      <c r="W3164" t="e">
        <v>#N/A</v>
      </c>
      <c r="X3164" t="e">
        <v>#N/A</v>
      </c>
      <c r="Y3164" s="3" t="e">
        <v>#N/A</v>
      </c>
      <c r="Z3164" s="8" t="e">
        <v>#N/A</v>
      </c>
      <c r="AA3164" s="30" t="e">
        <v>#N/A</v>
      </c>
      <c r="AB3164" t="e">
        <v>#N/A</v>
      </c>
      <c r="AC3164" t="e">
        <v>#N/A</v>
      </c>
      <c r="AD3164" t="e">
        <v>#N/A</v>
      </c>
      <c r="AE3164" t="e">
        <v>#N/A</v>
      </c>
      <c r="AF3164" t="e">
        <v>#N/A</v>
      </c>
    </row>
    <row r="3165" spans="1:32" x14ac:dyDescent="0.25">
      <c r="A3165" t="e">
        <v>#N/A</v>
      </c>
      <c r="B3165" s="33" t="e">
        <v>#N/A</v>
      </c>
      <c r="C3165" t="e">
        <v>#N/A</v>
      </c>
      <c r="D3165" t="e">
        <v>#N/A</v>
      </c>
      <c r="E3165" s="69" t="e">
        <v>#N/A</v>
      </c>
      <c r="F3165" s="3" t="e">
        <v>#N/A</v>
      </c>
      <c r="G3165" s="3" t="e">
        <v>#N/A</v>
      </c>
      <c r="H3165" s="3" t="e">
        <v>#N/A</v>
      </c>
      <c r="I3165" s="80" t="e">
        <v>#N/A</v>
      </c>
      <c r="J3165" s="80" t="e">
        <v>#N/A</v>
      </c>
      <c r="K3165" s="85" t="e">
        <v>#N/A</v>
      </c>
      <c r="L3165" s="9" t="e">
        <v>#N/A</v>
      </c>
      <c r="M3165" s="93" t="e">
        <v>#N/A</v>
      </c>
      <c r="N3165" s="8" t="e">
        <v>#N/A</v>
      </c>
      <c r="O3165" t="e">
        <v>#N/A</v>
      </c>
      <c r="P3165" t="e">
        <v>#N/A</v>
      </c>
      <c r="Q3165" t="e">
        <v>#N/A</v>
      </c>
      <c r="R3165" s="2" t="e">
        <v>#N/A</v>
      </c>
      <c r="S3165" t="e">
        <v>#N/A</v>
      </c>
      <c r="T3165" s="3" t="e">
        <v>#N/A</v>
      </c>
      <c r="U3165" s="3" t="e">
        <v>#N/A</v>
      </c>
      <c r="V3165" t="e">
        <v>#N/A</v>
      </c>
      <c r="W3165" t="e">
        <v>#N/A</v>
      </c>
      <c r="X3165" t="e">
        <v>#N/A</v>
      </c>
      <c r="Y3165" s="3" t="e">
        <v>#N/A</v>
      </c>
      <c r="Z3165" s="8" t="e">
        <v>#N/A</v>
      </c>
      <c r="AA3165" s="30" t="e">
        <v>#N/A</v>
      </c>
      <c r="AB3165" t="e">
        <v>#N/A</v>
      </c>
      <c r="AC3165" t="e">
        <v>#N/A</v>
      </c>
      <c r="AD3165" t="e">
        <v>#N/A</v>
      </c>
      <c r="AE3165" t="e">
        <v>#N/A</v>
      </c>
      <c r="AF3165" t="e">
        <v>#N/A</v>
      </c>
    </row>
    <row r="3166" spans="1:32" x14ac:dyDescent="0.25">
      <c r="A3166" t="e">
        <v>#N/A</v>
      </c>
      <c r="B3166" s="33" t="e">
        <v>#N/A</v>
      </c>
      <c r="C3166" t="e">
        <v>#N/A</v>
      </c>
      <c r="D3166" t="e">
        <v>#N/A</v>
      </c>
      <c r="E3166" s="69" t="e">
        <v>#N/A</v>
      </c>
      <c r="F3166" s="3" t="e">
        <v>#N/A</v>
      </c>
      <c r="G3166" s="3" t="e">
        <v>#N/A</v>
      </c>
      <c r="H3166" s="3" t="e">
        <v>#N/A</v>
      </c>
      <c r="I3166" s="80" t="e">
        <v>#N/A</v>
      </c>
      <c r="J3166" s="80" t="e">
        <v>#N/A</v>
      </c>
      <c r="K3166" s="85" t="e">
        <v>#N/A</v>
      </c>
      <c r="L3166" s="9" t="e">
        <v>#N/A</v>
      </c>
      <c r="M3166" s="93" t="e">
        <v>#N/A</v>
      </c>
      <c r="N3166" s="8" t="e">
        <v>#N/A</v>
      </c>
      <c r="O3166" t="e">
        <v>#N/A</v>
      </c>
      <c r="P3166" t="e">
        <v>#N/A</v>
      </c>
      <c r="Q3166" t="e">
        <v>#N/A</v>
      </c>
      <c r="R3166" s="2" t="e">
        <v>#N/A</v>
      </c>
      <c r="S3166" t="e">
        <v>#N/A</v>
      </c>
      <c r="T3166" s="3" t="e">
        <v>#N/A</v>
      </c>
      <c r="U3166" s="3" t="e">
        <v>#N/A</v>
      </c>
      <c r="V3166" t="e">
        <v>#N/A</v>
      </c>
      <c r="W3166" t="e">
        <v>#N/A</v>
      </c>
      <c r="X3166" t="e">
        <v>#N/A</v>
      </c>
      <c r="Y3166" s="3" t="e">
        <v>#N/A</v>
      </c>
      <c r="Z3166" s="8" t="e">
        <v>#N/A</v>
      </c>
      <c r="AA3166" s="30" t="e">
        <v>#N/A</v>
      </c>
      <c r="AB3166" t="e">
        <v>#N/A</v>
      </c>
      <c r="AC3166" t="e">
        <v>#N/A</v>
      </c>
      <c r="AD3166" t="e">
        <v>#N/A</v>
      </c>
      <c r="AE3166" t="e">
        <v>#N/A</v>
      </c>
      <c r="AF3166" t="e">
        <v>#N/A</v>
      </c>
    </row>
    <row r="3167" spans="1:32" x14ac:dyDescent="0.25">
      <c r="A3167" t="e">
        <v>#N/A</v>
      </c>
      <c r="B3167" s="33" t="e">
        <v>#N/A</v>
      </c>
      <c r="C3167" t="e">
        <v>#N/A</v>
      </c>
      <c r="D3167" t="e">
        <v>#N/A</v>
      </c>
      <c r="E3167" s="69" t="e">
        <v>#N/A</v>
      </c>
      <c r="F3167" s="3" t="e">
        <v>#N/A</v>
      </c>
      <c r="G3167" s="3" t="e">
        <v>#N/A</v>
      </c>
      <c r="H3167" s="3" t="e">
        <v>#N/A</v>
      </c>
      <c r="I3167" s="80" t="e">
        <v>#N/A</v>
      </c>
      <c r="J3167" s="80" t="e">
        <v>#N/A</v>
      </c>
      <c r="K3167" s="85" t="e">
        <v>#N/A</v>
      </c>
      <c r="L3167" s="9" t="e">
        <v>#N/A</v>
      </c>
      <c r="M3167" s="93" t="e">
        <v>#N/A</v>
      </c>
      <c r="N3167" s="8" t="e">
        <v>#N/A</v>
      </c>
      <c r="O3167" t="e">
        <v>#N/A</v>
      </c>
      <c r="P3167" t="e">
        <v>#N/A</v>
      </c>
      <c r="Q3167" t="e">
        <v>#N/A</v>
      </c>
      <c r="R3167" s="2" t="e">
        <v>#N/A</v>
      </c>
      <c r="S3167" t="e">
        <v>#N/A</v>
      </c>
      <c r="T3167" s="3" t="e">
        <v>#N/A</v>
      </c>
      <c r="U3167" s="3" t="e">
        <v>#N/A</v>
      </c>
      <c r="V3167" t="e">
        <v>#N/A</v>
      </c>
      <c r="W3167" t="e">
        <v>#N/A</v>
      </c>
      <c r="X3167" t="e">
        <v>#N/A</v>
      </c>
      <c r="Y3167" s="3" t="e">
        <v>#N/A</v>
      </c>
      <c r="Z3167" s="8" t="e">
        <v>#N/A</v>
      </c>
      <c r="AA3167" s="30" t="e">
        <v>#N/A</v>
      </c>
      <c r="AB3167" t="e">
        <v>#N/A</v>
      </c>
      <c r="AC3167" t="e">
        <v>#N/A</v>
      </c>
      <c r="AD3167" t="e">
        <v>#N/A</v>
      </c>
      <c r="AE3167" t="e">
        <v>#N/A</v>
      </c>
      <c r="AF3167" t="e">
        <v>#N/A</v>
      </c>
    </row>
    <row r="3168" spans="1:32" x14ac:dyDescent="0.25">
      <c r="A3168" t="e">
        <v>#N/A</v>
      </c>
      <c r="B3168" s="33" t="e">
        <v>#N/A</v>
      </c>
      <c r="C3168" t="e">
        <v>#N/A</v>
      </c>
      <c r="D3168" t="e">
        <v>#N/A</v>
      </c>
      <c r="E3168" s="69" t="e">
        <v>#N/A</v>
      </c>
      <c r="F3168" s="3" t="e">
        <v>#N/A</v>
      </c>
      <c r="G3168" s="3" t="e">
        <v>#N/A</v>
      </c>
      <c r="H3168" s="3" t="e">
        <v>#N/A</v>
      </c>
      <c r="I3168" s="80" t="e">
        <v>#N/A</v>
      </c>
      <c r="J3168" s="80" t="e">
        <v>#N/A</v>
      </c>
      <c r="K3168" s="85" t="e">
        <v>#N/A</v>
      </c>
      <c r="L3168" s="9" t="e">
        <v>#N/A</v>
      </c>
      <c r="M3168" s="93" t="e">
        <v>#N/A</v>
      </c>
      <c r="N3168" s="8" t="e">
        <v>#N/A</v>
      </c>
      <c r="O3168" t="e">
        <v>#N/A</v>
      </c>
      <c r="P3168" t="e">
        <v>#N/A</v>
      </c>
      <c r="Q3168" t="e">
        <v>#N/A</v>
      </c>
      <c r="R3168" s="2" t="e">
        <v>#N/A</v>
      </c>
      <c r="S3168" t="e">
        <v>#N/A</v>
      </c>
      <c r="T3168" s="3" t="e">
        <v>#N/A</v>
      </c>
      <c r="U3168" s="3" t="e">
        <v>#N/A</v>
      </c>
      <c r="V3168" t="e">
        <v>#N/A</v>
      </c>
      <c r="W3168" t="e">
        <v>#N/A</v>
      </c>
      <c r="X3168" t="e">
        <v>#N/A</v>
      </c>
      <c r="Y3168" s="3" t="e">
        <v>#N/A</v>
      </c>
      <c r="Z3168" s="8" t="e">
        <v>#N/A</v>
      </c>
      <c r="AA3168" s="30" t="e">
        <v>#N/A</v>
      </c>
      <c r="AB3168" t="e">
        <v>#N/A</v>
      </c>
      <c r="AC3168" t="e">
        <v>#N/A</v>
      </c>
      <c r="AD3168" t="e">
        <v>#N/A</v>
      </c>
      <c r="AE3168" t="e">
        <v>#N/A</v>
      </c>
      <c r="AF3168" t="e">
        <v>#N/A</v>
      </c>
    </row>
    <row r="3169" spans="1:32" x14ac:dyDescent="0.25">
      <c r="A3169" t="e">
        <v>#N/A</v>
      </c>
      <c r="B3169" s="33" t="e">
        <v>#N/A</v>
      </c>
      <c r="C3169" t="e">
        <v>#N/A</v>
      </c>
      <c r="D3169" t="e">
        <v>#N/A</v>
      </c>
      <c r="E3169" s="69" t="e">
        <v>#N/A</v>
      </c>
      <c r="F3169" s="3" t="e">
        <v>#N/A</v>
      </c>
      <c r="G3169" s="3" t="e">
        <v>#N/A</v>
      </c>
      <c r="H3169" s="3" t="e">
        <v>#N/A</v>
      </c>
      <c r="I3169" s="80" t="e">
        <v>#N/A</v>
      </c>
      <c r="J3169" s="80" t="e">
        <v>#N/A</v>
      </c>
      <c r="K3169" s="85" t="e">
        <v>#N/A</v>
      </c>
      <c r="L3169" s="9" t="e">
        <v>#N/A</v>
      </c>
      <c r="M3169" s="93" t="e">
        <v>#N/A</v>
      </c>
      <c r="N3169" s="8" t="e">
        <v>#N/A</v>
      </c>
      <c r="O3169" t="e">
        <v>#N/A</v>
      </c>
      <c r="P3169" t="e">
        <v>#N/A</v>
      </c>
      <c r="Q3169" t="e">
        <v>#N/A</v>
      </c>
      <c r="R3169" s="2" t="e">
        <v>#N/A</v>
      </c>
      <c r="S3169" t="e">
        <v>#N/A</v>
      </c>
      <c r="T3169" s="3" t="e">
        <v>#N/A</v>
      </c>
      <c r="U3169" s="3" t="e">
        <v>#N/A</v>
      </c>
      <c r="V3169" t="e">
        <v>#N/A</v>
      </c>
      <c r="W3169" t="e">
        <v>#N/A</v>
      </c>
      <c r="X3169" t="e">
        <v>#N/A</v>
      </c>
      <c r="Y3169" s="3" t="e">
        <v>#N/A</v>
      </c>
      <c r="Z3169" s="8" t="e">
        <v>#N/A</v>
      </c>
      <c r="AA3169" s="30" t="e">
        <v>#N/A</v>
      </c>
      <c r="AB3169" t="e">
        <v>#N/A</v>
      </c>
      <c r="AC3169" t="e">
        <v>#N/A</v>
      </c>
      <c r="AD3169" t="e">
        <v>#N/A</v>
      </c>
      <c r="AE3169" t="e">
        <v>#N/A</v>
      </c>
      <c r="AF3169" t="e">
        <v>#N/A</v>
      </c>
    </row>
    <row r="3170" spans="1:32" x14ac:dyDescent="0.25">
      <c r="A3170" t="e">
        <v>#N/A</v>
      </c>
      <c r="B3170" s="33" t="e">
        <v>#N/A</v>
      </c>
      <c r="C3170" t="e">
        <v>#N/A</v>
      </c>
      <c r="D3170" t="e">
        <v>#N/A</v>
      </c>
      <c r="E3170" s="69" t="e">
        <v>#N/A</v>
      </c>
      <c r="F3170" s="3" t="e">
        <v>#N/A</v>
      </c>
      <c r="G3170" s="3" t="e">
        <v>#N/A</v>
      </c>
      <c r="H3170" s="3" t="e">
        <v>#N/A</v>
      </c>
      <c r="I3170" s="80" t="e">
        <v>#N/A</v>
      </c>
      <c r="J3170" s="80" t="e">
        <v>#N/A</v>
      </c>
      <c r="K3170" s="85" t="e">
        <v>#N/A</v>
      </c>
      <c r="L3170" s="9" t="e">
        <v>#N/A</v>
      </c>
      <c r="M3170" s="93" t="e">
        <v>#N/A</v>
      </c>
      <c r="N3170" s="8" t="e">
        <v>#N/A</v>
      </c>
      <c r="O3170" t="e">
        <v>#N/A</v>
      </c>
      <c r="P3170" t="e">
        <v>#N/A</v>
      </c>
      <c r="Q3170" t="e">
        <v>#N/A</v>
      </c>
      <c r="R3170" s="2" t="e">
        <v>#N/A</v>
      </c>
      <c r="S3170" t="e">
        <v>#N/A</v>
      </c>
      <c r="T3170" s="3" t="e">
        <v>#N/A</v>
      </c>
      <c r="U3170" s="3" t="e">
        <v>#N/A</v>
      </c>
      <c r="V3170" t="e">
        <v>#N/A</v>
      </c>
      <c r="W3170" t="e">
        <v>#N/A</v>
      </c>
      <c r="X3170" t="e">
        <v>#N/A</v>
      </c>
      <c r="Y3170" s="3" t="e">
        <v>#N/A</v>
      </c>
      <c r="Z3170" s="8" t="e">
        <v>#N/A</v>
      </c>
      <c r="AA3170" s="30" t="e">
        <v>#N/A</v>
      </c>
      <c r="AB3170" t="e">
        <v>#N/A</v>
      </c>
      <c r="AC3170" t="e">
        <v>#N/A</v>
      </c>
      <c r="AD3170" t="e">
        <v>#N/A</v>
      </c>
      <c r="AE3170" t="e">
        <v>#N/A</v>
      </c>
      <c r="AF3170" t="e">
        <v>#N/A</v>
      </c>
    </row>
    <row r="3171" spans="1:32" x14ac:dyDescent="0.25">
      <c r="A3171" t="e">
        <v>#N/A</v>
      </c>
      <c r="B3171" s="33" t="e">
        <v>#N/A</v>
      </c>
      <c r="C3171" t="e">
        <v>#N/A</v>
      </c>
      <c r="D3171" t="e">
        <v>#N/A</v>
      </c>
      <c r="E3171" s="69" t="e">
        <v>#N/A</v>
      </c>
      <c r="F3171" s="3" t="e">
        <v>#N/A</v>
      </c>
      <c r="G3171" s="3" t="e">
        <v>#N/A</v>
      </c>
      <c r="H3171" s="3" t="e">
        <v>#N/A</v>
      </c>
      <c r="I3171" s="80" t="e">
        <v>#N/A</v>
      </c>
      <c r="J3171" s="80" t="e">
        <v>#N/A</v>
      </c>
      <c r="K3171" s="85" t="e">
        <v>#N/A</v>
      </c>
      <c r="L3171" s="9" t="e">
        <v>#N/A</v>
      </c>
      <c r="M3171" s="93" t="e">
        <v>#N/A</v>
      </c>
      <c r="N3171" s="8" t="e">
        <v>#N/A</v>
      </c>
      <c r="O3171" t="e">
        <v>#N/A</v>
      </c>
      <c r="P3171" t="e">
        <v>#N/A</v>
      </c>
      <c r="Q3171" t="e">
        <v>#N/A</v>
      </c>
      <c r="R3171" s="2" t="e">
        <v>#N/A</v>
      </c>
      <c r="S3171" t="e">
        <v>#N/A</v>
      </c>
      <c r="T3171" s="3" t="e">
        <v>#N/A</v>
      </c>
      <c r="U3171" s="3" t="e">
        <v>#N/A</v>
      </c>
      <c r="V3171" t="e">
        <v>#N/A</v>
      </c>
      <c r="W3171" t="e">
        <v>#N/A</v>
      </c>
      <c r="X3171" t="e">
        <v>#N/A</v>
      </c>
      <c r="Y3171" s="3" t="e">
        <v>#N/A</v>
      </c>
      <c r="Z3171" s="8" t="e">
        <v>#N/A</v>
      </c>
      <c r="AA3171" s="30" t="e">
        <v>#N/A</v>
      </c>
      <c r="AB3171" t="e">
        <v>#N/A</v>
      </c>
      <c r="AC3171" t="e">
        <v>#N/A</v>
      </c>
      <c r="AD3171" t="e">
        <v>#N/A</v>
      </c>
      <c r="AE3171" t="e">
        <v>#N/A</v>
      </c>
      <c r="AF3171" t="e">
        <v>#N/A</v>
      </c>
    </row>
    <row r="3172" spans="1:32" x14ac:dyDescent="0.25">
      <c r="A3172" t="e">
        <v>#N/A</v>
      </c>
      <c r="B3172" s="33" t="e">
        <v>#N/A</v>
      </c>
      <c r="C3172" t="e">
        <v>#N/A</v>
      </c>
      <c r="D3172" t="e">
        <v>#N/A</v>
      </c>
      <c r="E3172" s="69" t="e">
        <v>#N/A</v>
      </c>
      <c r="F3172" s="3" t="e">
        <v>#N/A</v>
      </c>
      <c r="G3172" s="3" t="e">
        <v>#N/A</v>
      </c>
      <c r="H3172" s="3" t="e">
        <v>#N/A</v>
      </c>
      <c r="I3172" s="80" t="e">
        <v>#N/A</v>
      </c>
      <c r="J3172" s="80" t="e">
        <v>#N/A</v>
      </c>
      <c r="K3172" s="85" t="e">
        <v>#N/A</v>
      </c>
      <c r="L3172" s="9" t="e">
        <v>#N/A</v>
      </c>
      <c r="M3172" s="93" t="e">
        <v>#N/A</v>
      </c>
      <c r="N3172" s="8" t="e">
        <v>#N/A</v>
      </c>
      <c r="O3172" t="e">
        <v>#N/A</v>
      </c>
      <c r="P3172" t="e">
        <v>#N/A</v>
      </c>
      <c r="Q3172" t="e">
        <v>#N/A</v>
      </c>
      <c r="R3172" s="2" t="e">
        <v>#N/A</v>
      </c>
      <c r="S3172" t="e">
        <v>#N/A</v>
      </c>
      <c r="T3172" s="3" t="e">
        <v>#N/A</v>
      </c>
      <c r="U3172" s="3" t="e">
        <v>#N/A</v>
      </c>
      <c r="V3172" t="e">
        <v>#N/A</v>
      </c>
      <c r="W3172" t="e">
        <v>#N/A</v>
      </c>
      <c r="X3172" t="e">
        <v>#N/A</v>
      </c>
      <c r="Y3172" s="3" t="e">
        <v>#N/A</v>
      </c>
      <c r="Z3172" s="8" t="e">
        <v>#N/A</v>
      </c>
      <c r="AA3172" s="30" t="e">
        <v>#N/A</v>
      </c>
      <c r="AB3172" t="e">
        <v>#N/A</v>
      </c>
      <c r="AC3172" t="e">
        <v>#N/A</v>
      </c>
      <c r="AD3172" t="e">
        <v>#N/A</v>
      </c>
      <c r="AE3172" t="e">
        <v>#N/A</v>
      </c>
      <c r="AF3172" t="e">
        <v>#N/A</v>
      </c>
    </row>
    <row r="3173" spans="1:32" x14ac:dyDescent="0.25">
      <c r="A3173" t="e">
        <v>#N/A</v>
      </c>
      <c r="B3173" s="33" t="e">
        <v>#N/A</v>
      </c>
      <c r="C3173" t="e">
        <v>#N/A</v>
      </c>
      <c r="D3173" t="e">
        <v>#N/A</v>
      </c>
      <c r="E3173" s="69" t="e">
        <v>#N/A</v>
      </c>
      <c r="F3173" s="3" t="e">
        <v>#N/A</v>
      </c>
      <c r="G3173" s="3" t="e">
        <v>#N/A</v>
      </c>
      <c r="H3173" s="3" t="e">
        <v>#N/A</v>
      </c>
      <c r="I3173" s="80" t="e">
        <v>#N/A</v>
      </c>
      <c r="J3173" s="80" t="e">
        <v>#N/A</v>
      </c>
      <c r="K3173" s="85" t="e">
        <v>#N/A</v>
      </c>
      <c r="L3173" s="9" t="e">
        <v>#N/A</v>
      </c>
      <c r="M3173" s="93" t="e">
        <v>#N/A</v>
      </c>
      <c r="N3173" s="8" t="e">
        <v>#N/A</v>
      </c>
      <c r="O3173" t="e">
        <v>#N/A</v>
      </c>
      <c r="P3173" t="e">
        <v>#N/A</v>
      </c>
      <c r="Q3173" t="e">
        <v>#N/A</v>
      </c>
      <c r="R3173" s="2" t="e">
        <v>#N/A</v>
      </c>
      <c r="S3173" t="e">
        <v>#N/A</v>
      </c>
      <c r="T3173" s="3" t="e">
        <v>#N/A</v>
      </c>
      <c r="U3173" s="3" t="e">
        <v>#N/A</v>
      </c>
      <c r="V3173" t="e">
        <v>#N/A</v>
      </c>
      <c r="W3173" t="e">
        <v>#N/A</v>
      </c>
      <c r="X3173" t="e">
        <v>#N/A</v>
      </c>
      <c r="Y3173" s="3" t="e">
        <v>#N/A</v>
      </c>
      <c r="Z3173" s="8" t="e">
        <v>#N/A</v>
      </c>
      <c r="AA3173" s="30" t="e">
        <v>#N/A</v>
      </c>
      <c r="AB3173" t="e">
        <v>#N/A</v>
      </c>
      <c r="AC3173" t="e">
        <v>#N/A</v>
      </c>
      <c r="AD3173" t="e">
        <v>#N/A</v>
      </c>
      <c r="AE3173" t="e">
        <v>#N/A</v>
      </c>
      <c r="AF3173" t="e">
        <v>#N/A</v>
      </c>
    </row>
    <row r="3174" spans="1:32" x14ac:dyDescent="0.25">
      <c r="A3174" t="e">
        <v>#N/A</v>
      </c>
      <c r="B3174" s="33" t="e">
        <v>#N/A</v>
      </c>
      <c r="C3174" t="e">
        <v>#N/A</v>
      </c>
      <c r="D3174" t="e">
        <v>#N/A</v>
      </c>
      <c r="E3174" s="69" t="e">
        <v>#N/A</v>
      </c>
      <c r="F3174" s="3" t="e">
        <v>#N/A</v>
      </c>
      <c r="G3174" s="3" t="e">
        <v>#N/A</v>
      </c>
      <c r="H3174" s="3" t="e">
        <v>#N/A</v>
      </c>
      <c r="I3174" s="80" t="e">
        <v>#N/A</v>
      </c>
      <c r="J3174" s="80" t="e">
        <v>#N/A</v>
      </c>
      <c r="K3174" s="85" t="e">
        <v>#N/A</v>
      </c>
      <c r="L3174" s="9" t="e">
        <v>#N/A</v>
      </c>
      <c r="M3174" s="93" t="e">
        <v>#N/A</v>
      </c>
      <c r="N3174" s="8" t="e">
        <v>#N/A</v>
      </c>
      <c r="O3174" t="e">
        <v>#N/A</v>
      </c>
      <c r="P3174" t="e">
        <v>#N/A</v>
      </c>
      <c r="Q3174" t="e">
        <v>#N/A</v>
      </c>
      <c r="R3174" s="2" t="e">
        <v>#N/A</v>
      </c>
      <c r="S3174" t="e">
        <v>#N/A</v>
      </c>
      <c r="T3174" s="3" t="e">
        <v>#N/A</v>
      </c>
      <c r="U3174" s="3" t="e">
        <v>#N/A</v>
      </c>
      <c r="V3174" t="e">
        <v>#N/A</v>
      </c>
      <c r="W3174" t="e">
        <v>#N/A</v>
      </c>
      <c r="X3174" t="e">
        <v>#N/A</v>
      </c>
      <c r="Y3174" s="3" t="e">
        <v>#N/A</v>
      </c>
      <c r="Z3174" s="8" t="e">
        <v>#N/A</v>
      </c>
      <c r="AA3174" s="30" t="e">
        <v>#N/A</v>
      </c>
      <c r="AB3174" t="e">
        <v>#N/A</v>
      </c>
      <c r="AC3174" t="e">
        <v>#N/A</v>
      </c>
      <c r="AD3174" t="e">
        <v>#N/A</v>
      </c>
      <c r="AE3174" t="e">
        <v>#N/A</v>
      </c>
      <c r="AF3174" t="e">
        <v>#N/A</v>
      </c>
    </row>
    <row r="3175" spans="1:32" x14ac:dyDescent="0.25">
      <c r="A3175" t="e">
        <v>#N/A</v>
      </c>
      <c r="B3175" s="33" t="e">
        <v>#N/A</v>
      </c>
      <c r="C3175" t="e">
        <v>#N/A</v>
      </c>
      <c r="D3175" t="e">
        <v>#N/A</v>
      </c>
      <c r="E3175" s="69" t="e">
        <v>#N/A</v>
      </c>
      <c r="F3175" s="3" t="e">
        <v>#N/A</v>
      </c>
      <c r="G3175" s="3" t="e">
        <v>#N/A</v>
      </c>
      <c r="H3175" s="3" t="e">
        <v>#N/A</v>
      </c>
      <c r="I3175" s="80" t="e">
        <v>#N/A</v>
      </c>
      <c r="J3175" s="80" t="e">
        <v>#N/A</v>
      </c>
      <c r="K3175" s="85" t="e">
        <v>#N/A</v>
      </c>
      <c r="L3175" s="9" t="e">
        <v>#N/A</v>
      </c>
      <c r="M3175" s="93" t="e">
        <v>#N/A</v>
      </c>
      <c r="N3175" s="8" t="e">
        <v>#N/A</v>
      </c>
      <c r="O3175" t="e">
        <v>#N/A</v>
      </c>
      <c r="P3175" t="e">
        <v>#N/A</v>
      </c>
      <c r="Q3175" t="e">
        <v>#N/A</v>
      </c>
      <c r="R3175" s="2" t="e">
        <v>#N/A</v>
      </c>
      <c r="S3175" t="e">
        <v>#N/A</v>
      </c>
      <c r="T3175" s="3" t="e">
        <v>#N/A</v>
      </c>
      <c r="U3175" s="3" t="e">
        <v>#N/A</v>
      </c>
      <c r="V3175" t="e">
        <v>#N/A</v>
      </c>
      <c r="W3175" t="e">
        <v>#N/A</v>
      </c>
      <c r="X3175" t="e">
        <v>#N/A</v>
      </c>
      <c r="Y3175" s="3" t="e">
        <v>#N/A</v>
      </c>
      <c r="Z3175" s="8" t="e">
        <v>#N/A</v>
      </c>
      <c r="AA3175" s="30" t="e">
        <v>#N/A</v>
      </c>
      <c r="AB3175" t="e">
        <v>#N/A</v>
      </c>
      <c r="AC3175" t="e">
        <v>#N/A</v>
      </c>
      <c r="AD3175" t="e">
        <v>#N/A</v>
      </c>
      <c r="AE3175" t="e">
        <v>#N/A</v>
      </c>
      <c r="AF3175" t="e">
        <v>#N/A</v>
      </c>
    </row>
    <row r="3176" spans="1:32" x14ac:dyDescent="0.25">
      <c r="A3176" t="e">
        <v>#N/A</v>
      </c>
      <c r="B3176" s="33" t="e">
        <v>#N/A</v>
      </c>
      <c r="C3176" t="e">
        <v>#N/A</v>
      </c>
      <c r="D3176" t="e">
        <v>#N/A</v>
      </c>
      <c r="E3176" s="69" t="e">
        <v>#N/A</v>
      </c>
      <c r="F3176" s="3" t="e">
        <v>#N/A</v>
      </c>
      <c r="G3176" s="3" t="e">
        <v>#N/A</v>
      </c>
      <c r="H3176" s="3" t="e">
        <v>#N/A</v>
      </c>
      <c r="I3176" s="80" t="e">
        <v>#N/A</v>
      </c>
      <c r="J3176" s="80" t="e">
        <v>#N/A</v>
      </c>
      <c r="K3176" s="85" t="e">
        <v>#N/A</v>
      </c>
      <c r="L3176" s="9" t="e">
        <v>#N/A</v>
      </c>
      <c r="M3176" s="93" t="e">
        <v>#N/A</v>
      </c>
      <c r="N3176" s="8" t="e">
        <v>#N/A</v>
      </c>
      <c r="O3176" t="e">
        <v>#N/A</v>
      </c>
      <c r="P3176" t="e">
        <v>#N/A</v>
      </c>
      <c r="Q3176" t="e">
        <v>#N/A</v>
      </c>
      <c r="R3176" s="2" t="e">
        <v>#N/A</v>
      </c>
      <c r="S3176" t="e">
        <v>#N/A</v>
      </c>
      <c r="T3176" s="3" t="e">
        <v>#N/A</v>
      </c>
      <c r="U3176" s="3" t="e">
        <v>#N/A</v>
      </c>
      <c r="V3176" t="e">
        <v>#N/A</v>
      </c>
      <c r="W3176" t="e">
        <v>#N/A</v>
      </c>
      <c r="X3176" t="e">
        <v>#N/A</v>
      </c>
      <c r="Y3176" s="3" t="e">
        <v>#N/A</v>
      </c>
      <c r="Z3176" s="8" t="e">
        <v>#N/A</v>
      </c>
      <c r="AA3176" s="30" t="e">
        <v>#N/A</v>
      </c>
      <c r="AB3176" t="e">
        <v>#N/A</v>
      </c>
      <c r="AC3176" t="e">
        <v>#N/A</v>
      </c>
      <c r="AD3176" t="e">
        <v>#N/A</v>
      </c>
      <c r="AE3176" t="e">
        <v>#N/A</v>
      </c>
      <c r="AF3176" t="e">
        <v>#N/A</v>
      </c>
    </row>
    <row r="3177" spans="1:32" x14ac:dyDescent="0.25">
      <c r="A3177" t="e">
        <v>#N/A</v>
      </c>
      <c r="B3177" s="33" t="e">
        <v>#N/A</v>
      </c>
      <c r="C3177" t="e">
        <v>#N/A</v>
      </c>
      <c r="D3177" t="e">
        <v>#N/A</v>
      </c>
      <c r="E3177" s="69" t="e">
        <v>#N/A</v>
      </c>
      <c r="F3177" s="3" t="e">
        <v>#N/A</v>
      </c>
      <c r="G3177" s="3" t="e">
        <v>#N/A</v>
      </c>
      <c r="H3177" s="3" t="e">
        <v>#N/A</v>
      </c>
      <c r="I3177" s="80" t="e">
        <v>#N/A</v>
      </c>
      <c r="J3177" s="80" t="e">
        <v>#N/A</v>
      </c>
      <c r="K3177" s="85" t="e">
        <v>#N/A</v>
      </c>
      <c r="L3177" s="9" t="e">
        <v>#N/A</v>
      </c>
      <c r="M3177" s="93" t="e">
        <v>#N/A</v>
      </c>
      <c r="N3177" s="8" t="e">
        <v>#N/A</v>
      </c>
      <c r="O3177" t="e">
        <v>#N/A</v>
      </c>
      <c r="P3177" t="e">
        <v>#N/A</v>
      </c>
      <c r="Q3177" t="e">
        <v>#N/A</v>
      </c>
      <c r="R3177" s="2" t="e">
        <v>#N/A</v>
      </c>
      <c r="S3177" t="e">
        <v>#N/A</v>
      </c>
      <c r="T3177" s="3" t="e">
        <v>#N/A</v>
      </c>
      <c r="U3177" s="3" t="e">
        <v>#N/A</v>
      </c>
      <c r="V3177" t="e">
        <v>#N/A</v>
      </c>
      <c r="W3177" t="e">
        <v>#N/A</v>
      </c>
      <c r="X3177" t="e">
        <v>#N/A</v>
      </c>
      <c r="Y3177" s="3" t="e">
        <v>#N/A</v>
      </c>
      <c r="Z3177" s="8" t="e">
        <v>#N/A</v>
      </c>
      <c r="AA3177" s="30" t="e">
        <v>#N/A</v>
      </c>
      <c r="AB3177" t="e">
        <v>#N/A</v>
      </c>
      <c r="AC3177" t="e">
        <v>#N/A</v>
      </c>
      <c r="AD3177" t="e">
        <v>#N/A</v>
      </c>
      <c r="AE3177" t="e">
        <v>#N/A</v>
      </c>
      <c r="AF3177" t="e">
        <v>#N/A</v>
      </c>
    </row>
    <row r="3178" spans="1:32" x14ac:dyDescent="0.25">
      <c r="A3178" t="e">
        <v>#N/A</v>
      </c>
      <c r="B3178" s="33" t="e">
        <v>#N/A</v>
      </c>
      <c r="C3178" t="e">
        <v>#N/A</v>
      </c>
      <c r="D3178" t="e">
        <v>#N/A</v>
      </c>
      <c r="E3178" s="69" t="e">
        <v>#N/A</v>
      </c>
      <c r="F3178" s="3" t="e">
        <v>#N/A</v>
      </c>
      <c r="G3178" s="3" t="e">
        <v>#N/A</v>
      </c>
      <c r="H3178" s="3" t="e">
        <v>#N/A</v>
      </c>
      <c r="I3178" s="80" t="e">
        <v>#N/A</v>
      </c>
      <c r="J3178" s="80" t="e">
        <v>#N/A</v>
      </c>
      <c r="K3178" s="85" t="e">
        <v>#N/A</v>
      </c>
      <c r="L3178" s="9" t="e">
        <v>#N/A</v>
      </c>
      <c r="M3178" s="93" t="e">
        <v>#N/A</v>
      </c>
      <c r="N3178" s="8" t="e">
        <v>#N/A</v>
      </c>
      <c r="O3178" t="e">
        <v>#N/A</v>
      </c>
      <c r="P3178" t="e">
        <v>#N/A</v>
      </c>
      <c r="Q3178" t="e">
        <v>#N/A</v>
      </c>
      <c r="R3178" s="2" t="e">
        <v>#N/A</v>
      </c>
      <c r="S3178" t="e">
        <v>#N/A</v>
      </c>
      <c r="T3178" s="3" t="e">
        <v>#N/A</v>
      </c>
      <c r="U3178" s="3" t="e">
        <v>#N/A</v>
      </c>
      <c r="V3178" t="e">
        <v>#N/A</v>
      </c>
      <c r="W3178" t="e">
        <v>#N/A</v>
      </c>
      <c r="X3178" t="e">
        <v>#N/A</v>
      </c>
      <c r="Y3178" s="3" t="e">
        <v>#N/A</v>
      </c>
      <c r="Z3178" s="8" t="e">
        <v>#N/A</v>
      </c>
      <c r="AA3178" s="30" t="e">
        <v>#N/A</v>
      </c>
      <c r="AB3178" t="e">
        <v>#N/A</v>
      </c>
      <c r="AC3178" t="e">
        <v>#N/A</v>
      </c>
      <c r="AD3178" t="e">
        <v>#N/A</v>
      </c>
      <c r="AE3178" t="e">
        <v>#N/A</v>
      </c>
      <c r="AF3178" t="e">
        <v>#N/A</v>
      </c>
    </row>
    <row r="3179" spans="1:32" x14ac:dyDescent="0.25">
      <c r="A3179" t="e">
        <v>#N/A</v>
      </c>
      <c r="B3179" s="33" t="e">
        <v>#N/A</v>
      </c>
      <c r="C3179" t="e">
        <v>#N/A</v>
      </c>
      <c r="D3179" t="e">
        <v>#N/A</v>
      </c>
      <c r="E3179" s="69" t="e">
        <v>#N/A</v>
      </c>
      <c r="F3179" s="3" t="e">
        <v>#N/A</v>
      </c>
      <c r="G3179" s="3" t="e">
        <v>#N/A</v>
      </c>
      <c r="H3179" s="3" t="e">
        <v>#N/A</v>
      </c>
      <c r="I3179" s="80" t="e">
        <v>#N/A</v>
      </c>
      <c r="J3179" s="80" t="e">
        <v>#N/A</v>
      </c>
      <c r="K3179" s="85" t="e">
        <v>#N/A</v>
      </c>
      <c r="L3179" s="9" t="e">
        <v>#N/A</v>
      </c>
      <c r="M3179" s="93" t="e">
        <v>#N/A</v>
      </c>
      <c r="N3179" s="8" t="e">
        <v>#N/A</v>
      </c>
      <c r="O3179" t="e">
        <v>#N/A</v>
      </c>
      <c r="P3179" t="e">
        <v>#N/A</v>
      </c>
      <c r="Q3179" t="e">
        <v>#N/A</v>
      </c>
      <c r="R3179" s="2" t="e">
        <v>#N/A</v>
      </c>
      <c r="S3179" t="e">
        <v>#N/A</v>
      </c>
      <c r="T3179" s="3" t="e">
        <v>#N/A</v>
      </c>
      <c r="U3179" s="3" t="e">
        <v>#N/A</v>
      </c>
      <c r="V3179" t="e">
        <v>#N/A</v>
      </c>
      <c r="W3179" t="e">
        <v>#N/A</v>
      </c>
      <c r="X3179" t="e">
        <v>#N/A</v>
      </c>
      <c r="Y3179" s="3" t="e">
        <v>#N/A</v>
      </c>
      <c r="Z3179" s="8" t="e">
        <v>#N/A</v>
      </c>
      <c r="AA3179" s="30" t="e">
        <v>#N/A</v>
      </c>
      <c r="AB3179" t="e">
        <v>#N/A</v>
      </c>
      <c r="AC3179" t="e">
        <v>#N/A</v>
      </c>
      <c r="AD3179" t="e">
        <v>#N/A</v>
      </c>
      <c r="AE3179" t="e">
        <v>#N/A</v>
      </c>
      <c r="AF3179" t="e">
        <v>#N/A</v>
      </c>
    </row>
    <row r="3180" spans="1:32" x14ac:dyDescent="0.25">
      <c r="A3180" t="e">
        <v>#N/A</v>
      </c>
      <c r="B3180" s="33" t="e">
        <v>#N/A</v>
      </c>
      <c r="C3180" t="e">
        <v>#N/A</v>
      </c>
      <c r="D3180" t="e">
        <v>#N/A</v>
      </c>
      <c r="E3180" s="69" t="e">
        <v>#N/A</v>
      </c>
      <c r="F3180" s="3" t="e">
        <v>#N/A</v>
      </c>
      <c r="G3180" s="3" t="e">
        <v>#N/A</v>
      </c>
      <c r="H3180" s="3" t="e">
        <v>#N/A</v>
      </c>
      <c r="I3180" s="80" t="e">
        <v>#N/A</v>
      </c>
      <c r="J3180" s="80" t="e">
        <v>#N/A</v>
      </c>
      <c r="K3180" s="85" t="e">
        <v>#N/A</v>
      </c>
      <c r="L3180" s="9" t="e">
        <v>#N/A</v>
      </c>
      <c r="M3180" s="93" t="e">
        <v>#N/A</v>
      </c>
      <c r="N3180" s="8" t="e">
        <v>#N/A</v>
      </c>
      <c r="O3180" t="e">
        <v>#N/A</v>
      </c>
      <c r="P3180" t="e">
        <v>#N/A</v>
      </c>
      <c r="Q3180" t="e">
        <v>#N/A</v>
      </c>
      <c r="R3180" s="2" t="e">
        <v>#N/A</v>
      </c>
      <c r="S3180" t="e">
        <v>#N/A</v>
      </c>
      <c r="T3180" s="3" t="e">
        <v>#N/A</v>
      </c>
      <c r="U3180" s="3" t="e">
        <v>#N/A</v>
      </c>
      <c r="V3180" t="e">
        <v>#N/A</v>
      </c>
      <c r="W3180" t="e">
        <v>#N/A</v>
      </c>
      <c r="X3180" t="e">
        <v>#N/A</v>
      </c>
      <c r="Y3180" s="3" t="e">
        <v>#N/A</v>
      </c>
      <c r="Z3180" s="8" t="e">
        <v>#N/A</v>
      </c>
      <c r="AA3180" s="30" t="e">
        <v>#N/A</v>
      </c>
      <c r="AB3180" t="e">
        <v>#N/A</v>
      </c>
      <c r="AC3180" t="e">
        <v>#N/A</v>
      </c>
      <c r="AD3180" t="e">
        <v>#N/A</v>
      </c>
      <c r="AE3180" t="e">
        <v>#N/A</v>
      </c>
      <c r="AF3180" t="e">
        <v>#N/A</v>
      </c>
    </row>
    <row r="3181" spans="1:32" x14ac:dyDescent="0.25">
      <c r="A3181" t="e">
        <v>#N/A</v>
      </c>
      <c r="B3181" s="33" t="e">
        <v>#N/A</v>
      </c>
      <c r="C3181" t="e">
        <v>#N/A</v>
      </c>
      <c r="D3181" t="e">
        <v>#N/A</v>
      </c>
      <c r="E3181" s="69" t="e">
        <v>#N/A</v>
      </c>
      <c r="F3181" s="3" t="e">
        <v>#N/A</v>
      </c>
      <c r="G3181" s="3" t="e">
        <v>#N/A</v>
      </c>
      <c r="H3181" s="3" t="e">
        <v>#N/A</v>
      </c>
      <c r="I3181" s="80" t="e">
        <v>#N/A</v>
      </c>
      <c r="J3181" s="80" t="e">
        <v>#N/A</v>
      </c>
      <c r="K3181" s="85" t="e">
        <v>#N/A</v>
      </c>
      <c r="L3181" s="9" t="e">
        <v>#N/A</v>
      </c>
      <c r="M3181" s="93" t="e">
        <v>#N/A</v>
      </c>
      <c r="N3181" s="8" t="e">
        <v>#N/A</v>
      </c>
      <c r="O3181" t="e">
        <v>#N/A</v>
      </c>
      <c r="P3181" t="e">
        <v>#N/A</v>
      </c>
      <c r="Q3181" t="e">
        <v>#N/A</v>
      </c>
      <c r="R3181" s="2" t="e">
        <v>#N/A</v>
      </c>
      <c r="S3181" t="e">
        <v>#N/A</v>
      </c>
      <c r="T3181" s="3" t="e">
        <v>#N/A</v>
      </c>
      <c r="U3181" s="3" t="e">
        <v>#N/A</v>
      </c>
      <c r="V3181" t="e">
        <v>#N/A</v>
      </c>
      <c r="W3181" t="e">
        <v>#N/A</v>
      </c>
      <c r="X3181" t="e">
        <v>#N/A</v>
      </c>
      <c r="Y3181" s="3" t="e">
        <v>#N/A</v>
      </c>
      <c r="Z3181" s="8" t="e">
        <v>#N/A</v>
      </c>
      <c r="AA3181" s="30" t="e">
        <v>#N/A</v>
      </c>
      <c r="AB3181" t="e">
        <v>#N/A</v>
      </c>
      <c r="AC3181" t="e">
        <v>#N/A</v>
      </c>
      <c r="AD3181" t="e">
        <v>#N/A</v>
      </c>
      <c r="AE3181" t="e">
        <v>#N/A</v>
      </c>
      <c r="AF3181" t="e">
        <v>#N/A</v>
      </c>
    </row>
    <row r="3182" spans="1:32" x14ac:dyDescent="0.25">
      <c r="A3182" t="e">
        <v>#N/A</v>
      </c>
      <c r="B3182" s="33" t="e">
        <v>#N/A</v>
      </c>
      <c r="C3182" t="e">
        <v>#N/A</v>
      </c>
      <c r="D3182" t="e">
        <v>#N/A</v>
      </c>
      <c r="E3182" s="69" t="e">
        <v>#N/A</v>
      </c>
      <c r="F3182" s="3" t="e">
        <v>#N/A</v>
      </c>
      <c r="G3182" s="3" t="e">
        <v>#N/A</v>
      </c>
      <c r="H3182" s="3" t="e">
        <v>#N/A</v>
      </c>
      <c r="I3182" s="80" t="e">
        <v>#N/A</v>
      </c>
      <c r="J3182" s="80" t="e">
        <v>#N/A</v>
      </c>
      <c r="K3182" s="85" t="e">
        <v>#N/A</v>
      </c>
      <c r="L3182" s="9" t="e">
        <v>#N/A</v>
      </c>
      <c r="M3182" s="93" t="e">
        <v>#N/A</v>
      </c>
      <c r="N3182" s="8" t="e">
        <v>#N/A</v>
      </c>
      <c r="O3182" t="e">
        <v>#N/A</v>
      </c>
      <c r="P3182" t="e">
        <v>#N/A</v>
      </c>
      <c r="Q3182" t="e">
        <v>#N/A</v>
      </c>
      <c r="R3182" s="2" t="e">
        <v>#N/A</v>
      </c>
      <c r="S3182" t="e">
        <v>#N/A</v>
      </c>
      <c r="T3182" s="3" t="e">
        <v>#N/A</v>
      </c>
      <c r="U3182" s="3" t="e">
        <v>#N/A</v>
      </c>
      <c r="V3182" t="e">
        <v>#N/A</v>
      </c>
      <c r="W3182" t="e">
        <v>#N/A</v>
      </c>
      <c r="X3182" t="e">
        <v>#N/A</v>
      </c>
      <c r="Y3182" s="3" t="e">
        <v>#N/A</v>
      </c>
      <c r="Z3182" s="8" t="e">
        <v>#N/A</v>
      </c>
      <c r="AA3182" s="30" t="e">
        <v>#N/A</v>
      </c>
      <c r="AB3182" t="e">
        <v>#N/A</v>
      </c>
      <c r="AC3182" t="e">
        <v>#N/A</v>
      </c>
      <c r="AD3182" t="e">
        <v>#N/A</v>
      </c>
      <c r="AE3182" t="e">
        <v>#N/A</v>
      </c>
      <c r="AF3182" t="e">
        <v>#N/A</v>
      </c>
    </row>
    <row r="3183" spans="1:32" x14ac:dyDescent="0.25">
      <c r="A3183" t="e">
        <v>#N/A</v>
      </c>
      <c r="B3183" s="33" t="e">
        <v>#N/A</v>
      </c>
      <c r="C3183" t="e">
        <v>#N/A</v>
      </c>
      <c r="D3183" t="e">
        <v>#N/A</v>
      </c>
      <c r="E3183" s="69" t="e">
        <v>#N/A</v>
      </c>
      <c r="F3183" s="3" t="e">
        <v>#N/A</v>
      </c>
      <c r="G3183" s="3" t="e">
        <v>#N/A</v>
      </c>
      <c r="H3183" s="3" t="e">
        <v>#N/A</v>
      </c>
      <c r="I3183" s="80" t="e">
        <v>#N/A</v>
      </c>
      <c r="J3183" s="80" t="e">
        <v>#N/A</v>
      </c>
      <c r="K3183" s="85" t="e">
        <v>#N/A</v>
      </c>
      <c r="L3183" s="9" t="e">
        <v>#N/A</v>
      </c>
      <c r="M3183" s="93" t="e">
        <v>#N/A</v>
      </c>
      <c r="N3183" s="8" t="e">
        <v>#N/A</v>
      </c>
      <c r="O3183" t="e">
        <v>#N/A</v>
      </c>
      <c r="P3183" t="e">
        <v>#N/A</v>
      </c>
      <c r="Q3183" t="e">
        <v>#N/A</v>
      </c>
      <c r="R3183" s="2" t="e">
        <v>#N/A</v>
      </c>
      <c r="S3183" t="e">
        <v>#N/A</v>
      </c>
      <c r="T3183" s="3" t="e">
        <v>#N/A</v>
      </c>
      <c r="U3183" s="3" t="e">
        <v>#N/A</v>
      </c>
      <c r="V3183" t="e">
        <v>#N/A</v>
      </c>
      <c r="W3183" t="e">
        <v>#N/A</v>
      </c>
      <c r="X3183" t="e">
        <v>#N/A</v>
      </c>
      <c r="Y3183" s="3" t="e">
        <v>#N/A</v>
      </c>
      <c r="Z3183" s="8" t="e">
        <v>#N/A</v>
      </c>
      <c r="AA3183" s="30" t="e">
        <v>#N/A</v>
      </c>
      <c r="AB3183" t="e">
        <v>#N/A</v>
      </c>
      <c r="AC3183" t="e">
        <v>#N/A</v>
      </c>
      <c r="AD3183" t="e">
        <v>#N/A</v>
      </c>
      <c r="AE3183" t="e">
        <v>#N/A</v>
      </c>
      <c r="AF3183" t="e">
        <v>#N/A</v>
      </c>
    </row>
    <row r="3184" spans="1:32" x14ac:dyDescent="0.25">
      <c r="A3184" t="e">
        <v>#N/A</v>
      </c>
      <c r="B3184" s="33" t="e">
        <v>#N/A</v>
      </c>
      <c r="C3184" t="e">
        <v>#N/A</v>
      </c>
      <c r="D3184" t="e">
        <v>#N/A</v>
      </c>
      <c r="E3184" s="69" t="e">
        <v>#N/A</v>
      </c>
      <c r="F3184" s="3" t="e">
        <v>#N/A</v>
      </c>
      <c r="G3184" s="3" t="e">
        <v>#N/A</v>
      </c>
      <c r="H3184" s="3" t="e">
        <v>#N/A</v>
      </c>
      <c r="I3184" s="80" t="e">
        <v>#N/A</v>
      </c>
      <c r="J3184" s="80" t="e">
        <v>#N/A</v>
      </c>
      <c r="K3184" s="85" t="e">
        <v>#N/A</v>
      </c>
      <c r="L3184" s="9" t="e">
        <v>#N/A</v>
      </c>
      <c r="M3184" s="93" t="e">
        <v>#N/A</v>
      </c>
      <c r="N3184" s="8" t="e">
        <v>#N/A</v>
      </c>
      <c r="O3184" t="e">
        <v>#N/A</v>
      </c>
      <c r="P3184" t="e">
        <v>#N/A</v>
      </c>
      <c r="Q3184" t="e">
        <v>#N/A</v>
      </c>
      <c r="R3184" s="2" t="e">
        <v>#N/A</v>
      </c>
      <c r="S3184" t="e">
        <v>#N/A</v>
      </c>
      <c r="T3184" s="3" t="e">
        <v>#N/A</v>
      </c>
      <c r="U3184" s="3" t="e">
        <v>#N/A</v>
      </c>
      <c r="V3184" t="e">
        <v>#N/A</v>
      </c>
      <c r="W3184" t="e">
        <v>#N/A</v>
      </c>
      <c r="X3184" t="e">
        <v>#N/A</v>
      </c>
      <c r="Y3184" s="3" t="e">
        <v>#N/A</v>
      </c>
      <c r="Z3184" s="8" t="e">
        <v>#N/A</v>
      </c>
      <c r="AA3184" s="30" t="e">
        <v>#N/A</v>
      </c>
      <c r="AB3184" t="e">
        <v>#N/A</v>
      </c>
      <c r="AC3184" t="e">
        <v>#N/A</v>
      </c>
      <c r="AD3184" t="e">
        <v>#N/A</v>
      </c>
      <c r="AE3184" t="e">
        <v>#N/A</v>
      </c>
      <c r="AF3184" t="e">
        <v>#N/A</v>
      </c>
    </row>
    <row r="3185" spans="1:32" x14ac:dyDescent="0.25">
      <c r="A3185" t="e">
        <v>#N/A</v>
      </c>
      <c r="B3185" s="33" t="e">
        <v>#N/A</v>
      </c>
      <c r="C3185" t="e">
        <v>#N/A</v>
      </c>
      <c r="D3185" t="e">
        <v>#N/A</v>
      </c>
      <c r="E3185" s="69" t="e">
        <v>#N/A</v>
      </c>
      <c r="F3185" s="3" t="e">
        <v>#N/A</v>
      </c>
      <c r="G3185" s="3" t="e">
        <v>#N/A</v>
      </c>
      <c r="H3185" s="3" t="e">
        <v>#N/A</v>
      </c>
      <c r="I3185" s="80" t="e">
        <v>#N/A</v>
      </c>
      <c r="J3185" s="80" t="e">
        <v>#N/A</v>
      </c>
      <c r="K3185" s="85" t="e">
        <v>#N/A</v>
      </c>
      <c r="L3185" s="9" t="e">
        <v>#N/A</v>
      </c>
      <c r="M3185" s="93" t="e">
        <v>#N/A</v>
      </c>
      <c r="N3185" s="8" t="e">
        <v>#N/A</v>
      </c>
      <c r="O3185" t="e">
        <v>#N/A</v>
      </c>
      <c r="P3185" t="e">
        <v>#N/A</v>
      </c>
      <c r="Q3185" t="e">
        <v>#N/A</v>
      </c>
      <c r="R3185" s="2" t="e">
        <v>#N/A</v>
      </c>
      <c r="S3185" t="e">
        <v>#N/A</v>
      </c>
      <c r="T3185" s="3" t="e">
        <v>#N/A</v>
      </c>
      <c r="U3185" s="3" t="e">
        <v>#N/A</v>
      </c>
      <c r="V3185" t="e">
        <v>#N/A</v>
      </c>
      <c r="W3185" t="e">
        <v>#N/A</v>
      </c>
      <c r="X3185" t="e">
        <v>#N/A</v>
      </c>
      <c r="Y3185" s="3" t="e">
        <v>#N/A</v>
      </c>
      <c r="Z3185" s="8" t="e">
        <v>#N/A</v>
      </c>
      <c r="AA3185" s="30" t="e">
        <v>#N/A</v>
      </c>
      <c r="AB3185" t="e">
        <v>#N/A</v>
      </c>
      <c r="AC3185" t="e">
        <v>#N/A</v>
      </c>
      <c r="AD3185" t="e">
        <v>#N/A</v>
      </c>
      <c r="AE3185" t="e">
        <v>#N/A</v>
      </c>
      <c r="AF3185" t="e">
        <v>#N/A</v>
      </c>
    </row>
    <row r="3186" spans="1:32" x14ac:dyDescent="0.25">
      <c r="A3186" t="e">
        <v>#N/A</v>
      </c>
      <c r="B3186" s="33" t="e">
        <v>#N/A</v>
      </c>
      <c r="C3186" t="e">
        <v>#N/A</v>
      </c>
      <c r="D3186" t="e">
        <v>#N/A</v>
      </c>
      <c r="E3186" s="69" t="e">
        <v>#N/A</v>
      </c>
      <c r="F3186" s="3" t="e">
        <v>#N/A</v>
      </c>
      <c r="G3186" s="3" t="e">
        <v>#N/A</v>
      </c>
      <c r="H3186" s="3" t="e">
        <v>#N/A</v>
      </c>
      <c r="I3186" s="80" t="e">
        <v>#N/A</v>
      </c>
      <c r="J3186" s="80" t="e">
        <v>#N/A</v>
      </c>
      <c r="K3186" s="85" t="e">
        <v>#N/A</v>
      </c>
      <c r="L3186" s="9" t="e">
        <v>#N/A</v>
      </c>
      <c r="M3186" s="93" t="e">
        <v>#N/A</v>
      </c>
      <c r="N3186" s="8" t="e">
        <v>#N/A</v>
      </c>
      <c r="O3186" t="e">
        <v>#N/A</v>
      </c>
      <c r="P3186" t="e">
        <v>#N/A</v>
      </c>
      <c r="Q3186" t="e">
        <v>#N/A</v>
      </c>
      <c r="R3186" s="2" t="e">
        <v>#N/A</v>
      </c>
      <c r="S3186" t="e">
        <v>#N/A</v>
      </c>
      <c r="T3186" s="3" t="e">
        <v>#N/A</v>
      </c>
      <c r="U3186" s="3" t="e">
        <v>#N/A</v>
      </c>
      <c r="V3186" t="e">
        <v>#N/A</v>
      </c>
      <c r="W3186" t="e">
        <v>#N/A</v>
      </c>
      <c r="X3186" t="e">
        <v>#N/A</v>
      </c>
      <c r="Y3186" s="3" t="e">
        <v>#N/A</v>
      </c>
      <c r="Z3186" s="8" t="e">
        <v>#N/A</v>
      </c>
      <c r="AA3186" s="30" t="e">
        <v>#N/A</v>
      </c>
      <c r="AB3186" t="e">
        <v>#N/A</v>
      </c>
      <c r="AC3186" t="e">
        <v>#N/A</v>
      </c>
      <c r="AD3186" t="e">
        <v>#N/A</v>
      </c>
      <c r="AE3186" t="e">
        <v>#N/A</v>
      </c>
      <c r="AF3186" t="e">
        <v>#N/A</v>
      </c>
    </row>
    <row r="3187" spans="1:32" x14ac:dyDescent="0.25">
      <c r="A3187" t="e">
        <v>#N/A</v>
      </c>
      <c r="B3187" s="33" t="e">
        <v>#N/A</v>
      </c>
      <c r="C3187" t="e">
        <v>#N/A</v>
      </c>
      <c r="D3187" t="e">
        <v>#N/A</v>
      </c>
      <c r="E3187" s="69" t="e">
        <v>#N/A</v>
      </c>
      <c r="F3187" s="3" t="e">
        <v>#N/A</v>
      </c>
      <c r="G3187" s="3" t="e">
        <v>#N/A</v>
      </c>
      <c r="H3187" s="3" t="e">
        <v>#N/A</v>
      </c>
      <c r="I3187" s="80" t="e">
        <v>#N/A</v>
      </c>
      <c r="J3187" s="80" t="e">
        <v>#N/A</v>
      </c>
      <c r="K3187" s="85" t="e">
        <v>#N/A</v>
      </c>
      <c r="L3187" s="9" t="e">
        <v>#N/A</v>
      </c>
      <c r="M3187" s="93" t="e">
        <v>#N/A</v>
      </c>
      <c r="N3187" s="8" t="e">
        <v>#N/A</v>
      </c>
      <c r="O3187" t="e">
        <v>#N/A</v>
      </c>
      <c r="P3187" t="e">
        <v>#N/A</v>
      </c>
      <c r="Q3187" t="e">
        <v>#N/A</v>
      </c>
      <c r="R3187" s="2" t="e">
        <v>#N/A</v>
      </c>
      <c r="S3187" t="e">
        <v>#N/A</v>
      </c>
      <c r="T3187" s="3" t="e">
        <v>#N/A</v>
      </c>
      <c r="U3187" s="3" t="e">
        <v>#N/A</v>
      </c>
      <c r="V3187" t="e">
        <v>#N/A</v>
      </c>
      <c r="W3187" t="e">
        <v>#N/A</v>
      </c>
      <c r="X3187" t="e">
        <v>#N/A</v>
      </c>
      <c r="Y3187" s="3" t="e">
        <v>#N/A</v>
      </c>
      <c r="Z3187" s="8" t="e">
        <v>#N/A</v>
      </c>
      <c r="AA3187" s="30" t="e">
        <v>#N/A</v>
      </c>
      <c r="AB3187" t="e">
        <v>#N/A</v>
      </c>
      <c r="AC3187" t="e">
        <v>#N/A</v>
      </c>
      <c r="AD3187" t="e">
        <v>#N/A</v>
      </c>
      <c r="AE3187" t="e">
        <v>#N/A</v>
      </c>
      <c r="AF3187" t="e">
        <v>#N/A</v>
      </c>
    </row>
    <row r="3188" spans="1:32" x14ac:dyDescent="0.25">
      <c r="A3188" t="e">
        <v>#N/A</v>
      </c>
      <c r="B3188" s="33" t="e">
        <v>#N/A</v>
      </c>
      <c r="C3188" t="e">
        <v>#N/A</v>
      </c>
      <c r="D3188" t="e">
        <v>#N/A</v>
      </c>
      <c r="E3188" s="69" t="e">
        <v>#N/A</v>
      </c>
      <c r="F3188" s="3" t="e">
        <v>#N/A</v>
      </c>
      <c r="G3188" s="3" t="e">
        <v>#N/A</v>
      </c>
      <c r="H3188" s="3" t="e">
        <v>#N/A</v>
      </c>
      <c r="I3188" s="80" t="e">
        <v>#N/A</v>
      </c>
      <c r="J3188" s="80" t="e">
        <v>#N/A</v>
      </c>
      <c r="K3188" s="85" t="e">
        <v>#N/A</v>
      </c>
      <c r="L3188" s="9" t="e">
        <v>#N/A</v>
      </c>
      <c r="M3188" s="93" t="e">
        <v>#N/A</v>
      </c>
      <c r="N3188" s="8" t="e">
        <v>#N/A</v>
      </c>
      <c r="O3188" t="e">
        <v>#N/A</v>
      </c>
      <c r="P3188" t="e">
        <v>#N/A</v>
      </c>
      <c r="Q3188" t="e">
        <v>#N/A</v>
      </c>
      <c r="R3188" s="2" t="e">
        <v>#N/A</v>
      </c>
      <c r="S3188" t="e">
        <v>#N/A</v>
      </c>
      <c r="T3188" s="3" t="e">
        <v>#N/A</v>
      </c>
      <c r="U3188" s="3" t="e">
        <v>#N/A</v>
      </c>
      <c r="V3188" t="e">
        <v>#N/A</v>
      </c>
      <c r="W3188" t="e">
        <v>#N/A</v>
      </c>
      <c r="X3188" t="e">
        <v>#N/A</v>
      </c>
      <c r="Y3188" s="3" t="e">
        <v>#N/A</v>
      </c>
      <c r="Z3188" s="8" t="e">
        <v>#N/A</v>
      </c>
      <c r="AA3188" s="30" t="e">
        <v>#N/A</v>
      </c>
      <c r="AB3188" t="e">
        <v>#N/A</v>
      </c>
      <c r="AC3188" t="e">
        <v>#N/A</v>
      </c>
      <c r="AD3188" t="e">
        <v>#N/A</v>
      </c>
      <c r="AE3188" t="e">
        <v>#N/A</v>
      </c>
      <c r="AF3188" t="e">
        <v>#N/A</v>
      </c>
    </row>
    <row r="3189" spans="1:32" x14ac:dyDescent="0.25">
      <c r="A3189" t="e">
        <v>#N/A</v>
      </c>
      <c r="B3189" s="33" t="e">
        <v>#N/A</v>
      </c>
      <c r="C3189" t="e">
        <v>#N/A</v>
      </c>
      <c r="D3189" t="e">
        <v>#N/A</v>
      </c>
      <c r="E3189" s="69" t="e">
        <v>#N/A</v>
      </c>
      <c r="F3189" s="3" t="e">
        <v>#N/A</v>
      </c>
      <c r="G3189" s="3" t="e">
        <v>#N/A</v>
      </c>
      <c r="H3189" s="3" t="e">
        <v>#N/A</v>
      </c>
      <c r="I3189" s="80" t="e">
        <v>#N/A</v>
      </c>
      <c r="J3189" s="80" t="e">
        <v>#N/A</v>
      </c>
      <c r="K3189" s="85" t="e">
        <v>#N/A</v>
      </c>
      <c r="L3189" s="9" t="e">
        <v>#N/A</v>
      </c>
      <c r="M3189" s="93" t="e">
        <v>#N/A</v>
      </c>
      <c r="N3189" s="8" t="e">
        <v>#N/A</v>
      </c>
      <c r="O3189" t="e">
        <v>#N/A</v>
      </c>
      <c r="P3189" t="e">
        <v>#N/A</v>
      </c>
      <c r="Q3189" t="e">
        <v>#N/A</v>
      </c>
      <c r="R3189" s="2" t="e">
        <v>#N/A</v>
      </c>
      <c r="S3189" t="e">
        <v>#N/A</v>
      </c>
      <c r="T3189" s="3" t="e">
        <v>#N/A</v>
      </c>
      <c r="U3189" s="3" t="e">
        <v>#N/A</v>
      </c>
      <c r="V3189" t="e">
        <v>#N/A</v>
      </c>
      <c r="W3189" t="e">
        <v>#N/A</v>
      </c>
      <c r="X3189" t="e">
        <v>#N/A</v>
      </c>
      <c r="Y3189" s="3" t="e">
        <v>#N/A</v>
      </c>
      <c r="Z3189" s="8" t="e">
        <v>#N/A</v>
      </c>
      <c r="AA3189" s="30" t="e">
        <v>#N/A</v>
      </c>
      <c r="AB3189" t="e">
        <v>#N/A</v>
      </c>
      <c r="AC3189" t="e">
        <v>#N/A</v>
      </c>
      <c r="AD3189" t="e">
        <v>#N/A</v>
      </c>
      <c r="AE3189" t="e">
        <v>#N/A</v>
      </c>
      <c r="AF3189" t="e">
        <v>#N/A</v>
      </c>
    </row>
    <row r="3190" spans="1:32" x14ac:dyDescent="0.25">
      <c r="A3190" t="e">
        <v>#N/A</v>
      </c>
      <c r="B3190" s="33" t="e">
        <v>#N/A</v>
      </c>
      <c r="C3190" t="e">
        <v>#N/A</v>
      </c>
      <c r="D3190" t="e">
        <v>#N/A</v>
      </c>
      <c r="E3190" s="69" t="e">
        <v>#N/A</v>
      </c>
      <c r="F3190" s="3" t="e">
        <v>#N/A</v>
      </c>
      <c r="G3190" s="3" t="e">
        <v>#N/A</v>
      </c>
      <c r="H3190" s="3" t="e">
        <v>#N/A</v>
      </c>
      <c r="I3190" s="80" t="e">
        <v>#N/A</v>
      </c>
      <c r="J3190" s="80" t="e">
        <v>#N/A</v>
      </c>
      <c r="K3190" s="85" t="e">
        <v>#N/A</v>
      </c>
      <c r="L3190" s="9" t="e">
        <v>#N/A</v>
      </c>
      <c r="M3190" s="93" t="e">
        <v>#N/A</v>
      </c>
      <c r="N3190" s="8" t="e">
        <v>#N/A</v>
      </c>
      <c r="O3190" t="e">
        <v>#N/A</v>
      </c>
      <c r="P3190" t="e">
        <v>#N/A</v>
      </c>
      <c r="Q3190" t="e">
        <v>#N/A</v>
      </c>
      <c r="R3190" s="2" t="e">
        <v>#N/A</v>
      </c>
      <c r="S3190" t="e">
        <v>#N/A</v>
      </c>
      <c r="T3190" s="3" t="e">
        <v>#N/A</v>
      </c>
      <c r="U3190" s="3" t="e">
        <v>#N/A</v>
      </c>
      <c r="V3190" t="e">
        <v>#N/A</v>
      </c>
      <c r="W3190" t="e">
        <v>#N/A</v>
      </c>
      <c r="X3190" t="e">
        <v>#N/A</v>
      </c>
      <c r="Y3190" s="3" t="e">
        <v>#N/A</v>
      </c>
      <c r="Z3190" s="8" t="e">
        <v>#N/A</v>
      </c>
      <c r="AA3190" s="30" t="e">
        <v>#N/A</v>
      </c>
      <c r="AB3190" t="e">
        <v>#N/A</v>
      </c>
      <c r="AC3190" t="e">
        <v>#N/A</v>
      </c>
      <c r="AD3190" t="e">
        <v>#N/A</v>
      </c>
      <c r="AE3190" t="e">
        <v>#N/A</v>
      </c>
      <c r="AF3190" t="e">
        <v>#N/A</v>
      </c>
    </row>
    <row r="3191" spans="1:32" x14ac:dyDescent="0.25">
      <c r="A3191" t="e">
        <v>#N/A</v>
      </c>
      <c r="B3191" s="33" t="e">
        <v>#N/A</v>
      </c>
      <c r="C3191" t="e">
        <v>#N/A</v>
      </c>
      <c r="D3191" t="e">
        <v>#N/A</v>
      </c>
      <c r="E3191" s="69" t="e">
        <v>#N/A</v>
      </c>
      <c r="F3191" s="3" t="e">
        <v>#N/A</v>
      </c>
      <c r="G3191" s="3" t="e">
        <v>#N/A</v>
      </c>
      <c r="H3191" s="3" t="e">
        <v>#N/A</v>
      </c>
      <c r="I3191" s="80" t="e">
        <v>#N/A</v>
      </c>
      <c r="J3191" s="80" t="e">
        <v>#N/A</v>
      </c>
      <c r="K3191" s="85" t="e">
        <v>#N/A</v>
      </c>
      <c r="L3191" s="9" t="e">
        <v>#N/A</v>
      </c>
      <c r="M3191" s="93" t="e">
        <v>#N/A</v>
      </c>
      <c r="N3191" s="8" t="e">
        <v>#N/A</v>
      </c>
      <c r="O3191" t="e">
        <v>#N/A</v>
      </c>
      <c r="P3191" t="e">
        <v>#N/A</v>
      </c>
      <c r="Q3191" t="e">
        <v>#N/A</v>
      </c>
      <c r="R3191" s="2" t="e">
        <v>#N/A</v>
      </c>
      <c r="S3191" t="e">
        <v>#N/A</v>
      </c>
      <c r="T3191" s="3" t="e">
        <v>#N/A</v>
      </c>
      <c r="U3191" s="3" t="e">
        <v>#N/A</v>
      </c>
      <c r="V3191" t="e">
        <v>#N/A</v>
      </c>
      <c r="W3191" t="e">
        <v>#N/A</v>
      </c>
      <c r="X3191" t="e">
        <v>#N/A</v>
      </c>
      <c r="Y3191" s="3" t="e">
        <v>#N/A</v>
      </c>
      <c r="Z3191" s="8" t="e">
        <v>#N/A</v>
      </c>
      <c r="AA3191" s="30" t="e">
        <v>#N/A</v>
      </c>
      <c r="AB3191" t="e">
        <v>#N/A</v>
      </c>
      <c r="AC3191" t="e">
        <v>#N/A</v>
      </c>
      <c r="AD3191" t="e">
        <v>#N/A</v>
      </c>
      <c r="AE3191" t="e">
        <v>#N/A</v>
      </c>
      <c r="AF3191" t="e">
        <v>#N/A</v>
      </c>
    </row>
    <row r="3192" spans="1:32" x14ac:dyDescent="0.25">
      <c r="A3192" t="e">
        <v>#N/A</v>
      </c>
      <c r="B3192" s="33" t="e">
        <v>#N/A</v>
      </c>
      <c r="C3192" t="e">
        <v>#N/A</v>
      </c>
      <c r="D3192" t="e">
        <v>#N/A</v>
      </c>
      <c r="E3192" s="69" t="e">
        <v>#N/A</v>
      </c>
      <c r="F3192" s="3" t="e">
        <v>#N/A</v>
      </c>
      <c r="G3192" s="3" t="e">
        <v>#N/A</v>
      </c>
      <c r="H3192" s="3" t="e">
        <v>#N/A</v>
      </c>
      <c r="I3192" s="80" t="e">
        <v>#N/A</v>
      </c>
      <c r="J3192" s="80" t="e">
        <v>#N/A</v>
      </c>
      <c r="K3192" s="85" t="e">
        <v>#N/A</v>
      </c>
      <c r="L3192" s="9" t="e">
        <v>#N/A</v>
      </c>
      <c r="M3192" s="93" t="e">
        <v>#N/A</v>
      </c>
      <c r="N3192" s="8" t="e">
        <v>#N/A</v>
      </c>
      <c r="O3192" t="e">
        <v>#N/A</v>
      </c>
      <c r="P3192" t="e">
        <v>#N/A</v>
      </c>
      <c r="Q3192" t="e">
        <v>#N/A</v>
      </c>
      <c r="R3192" s="2" t="e">
        <v>#N/A</v>
      </c>
      <c r="S3192" t="e">
        <v>#N/A</v>
      </c>
      <c r="T3192" s="3" t="e">
        <v>#N/A</v>
      </c>
      <c r="U3192" s="3" t="e">
        <v>#N/A</v>
      </c>
      <c r="V3192" t="e">
        <v>#N/A</v>
      </c>
      <c r="W3192" t="e">
        <v>#N/A</v>
      </c>
      <c r="X3192" t="e">
        <v>#N/A</v>
      </c>
      <c r="Y3192" s="3" t="e">
        <v>#N/A</v>
      </c>
      <c r="Z3192" s="8" t="e">
        <v>#N/A</v>
      </c>
      <c r="AA3192" s="30" t="e">
        <v>#N/A</v>
      </c>
      <c r="AB3192" t="e">
        <v>#N/A</v>
      </c>
      <c r="AC3192" t="e">
        <v>#N/A</v>
      </c>
      <c r="AD3192" t="e">
        <v>#N/A</v>
      </c>
      <c r="AE3192" t="e">
        <v>#N/A</v>
      </c>
      <c r="AF3192" t="e">
        <v>#N/A</v>
      </c>
    </row>
    <row r="3193" spans="1:32" x14ac:dyDescent="0.25">
      <c r="A3193" t="e">
        <v>#N/A</v>
      </c>
      <c r="B3193" s="33" t="e">
        <v>#N/A</v>
      </c>
      <c r="C3193" t="e">
        <v>#N/A</v>
      </c>
      <c r="D3193" t="e">
        <v>#N/A</v>
      </c>
      <c r="E3193" s="69" t="e">
        <v>#N/A</v>
      </c>
      <c r="F3193" s="3" t="e">
        <v>#N/A</v>
      </c>
      <c r="G3193" s="3" t="e">
        <v>#N/A</v>
      </c>
      <c r="H3193" s="3" t="e">
        <v>#N/A</v>
      </c>
      <c r="I3193" s="80" t="e">
        <v>#N/A</v>
      </c>
      <c r="J3193" s="80" t="e">
        <v>#N/A</v>
      </c>
      <c r="K3193" s="85" t="e">
        <v>#N/A</v>
      </c>
      <c r="L3193" s="9" t="e">
        <v>#N/A</v>
      </c>
      <c r="M3193" s="93" t="e">
        <v>#N/A</v>
      </c>
      <c r="N3193" s="8" t="e">
        <v>#N/A</v>
      </c>
      <c r="O3193" t="e">
        <v>#N/A</v>
      </c>
      <c r="P3193" t="e">
        <v>#N/A</v>
      </c>
      <c r="Q3193" t="e">
        <v>#N/A</v>
      </c>
      <c r="R3193" s="2" t="e">
        <v>#N/A</v>
      </c>
      <c r="S3193" t="e">
        <v>#N/A</v>
      </c>
      <c r="T3193" s="3" t="e">
        <v>#N/A</v>
      </c>
      <c r="U3193" s="3" t="e">
        <v>#N/A</v>
      </c>
      <c r="V3193" t="e">
        <v>#N/A</v>
      </c>
      <c r="W3193" t="e">
        <v>#N/A</v>
      </c>
      <c r="X3193" t="e">
        <v>#N/A</v>
      </c>
      <c r="Y3193" s="3" t="e">
        <v>#N/A</v>
      </c>
      <c r="Z3193" s="8" t="e">
        <v>#N/A</v>
      </c>
      <c r="AA3193" s="30" t="e">
        <v>#N/A</v>
      </c>
      <c r="AB3193" t="e">
        <v>#N/A</v>
      </c>
      <c r="AC3193" t="e">
        <v>#N/A</v>
      </c>
      <c r="AD3193" t="e">
        <v>#N/A</v>
      </c>
      <c r="AE3193" t="e">
        <v>#N/A</v>
      </c>
      <c r="AF3193" t="e">
        <v>#N/A</v>
      </c>
    </row>
    <row r="3194" spans="1:32" x14ac:dyDescent="0.25">
      <c r="A3194" t="e">
        <v>#N/A</v>
      </c>
      <c r="B3194" s="33" t="e">
        <v>#N/A</v>
      </c>
      <c r="C3194" t="e">
        <v>#N/A</v>
      </c>
      <c r="D3194" t="e">
        <v>#N/A</v>
      </c>
      <c r="E3194" s="69" t="e">
        <v>#N/A</v>
      </c>
      <c r="F3194" s="3" t="e">
        <v>#N/A</v>
      </c>
      <c r="G3194" s="3" t="e">
        <v>#N/A</v>
      </c>
      <c r="H3194" s="3" t="e">
        <v>#N/A</v>
      </c>
      <c r="I3194" s="80" t="e">
        <v>#N/A</v>
      </c>
      <c r="J3194" s="80" t="e">
        <v>#N/A</v>
      </c>
      <c r="K3194" s="85" t="e">
        <v>#N/A</v>
      </c>
      <c r="L3194" s="9" t="e">
        <v>#N/A</v>
      </c>
      <c r="M3194" s="93" t="e">
        <v>#N/A</v>
      </c>
      <c r="N3194" s="8" t="e">
        <v>#N/A</v>
      </c>
      <c r="O3194" t="e">
        <v>#N/A</v>
      </c>
      <c r="P3194" t="e">
        <v>#N/A</v>
      </c>
      <c r="Q3194" t="e">
        <v>#N/A</v>
      </c>
      <c r="R3194" s="2" t="e">
        <v>#N/A</v>
      </c>
      <c r="S3194" t="e">
        <v>#N/A</v>
      </c>
      <c r="T3194" s="3" t="e">
        <v>#N/A</v>
      </c>
      <c r="U3194" s="3" t="e">
        <v>#N/A</v>
      </c>
      <c r="V3194" t="e">
        <v>#N/A</v>
      </c>
      <c r="W3194" t="e">
        <v>#N/A</v>
      </c>
      <c r="X3194" t="e">
        <v>#N/A</v>
      </c>
      <c r="Y3194" s="3" t="e">
        <v>#N/A</v>
      </c>
      <c r="Z3194" s="8" t="e">
        <v>#N/A</v>
      </c>
      <c r="AA3194" s="30" t="e">
        <v>#N/A</v>
      </c>
      <c r="AB3194" t="e">
        <v>#N/A</v>
      </c>
      <c r="AC3194" t="e">
        <v>#N/A</v>
      </c>
      <c r="AD3194" t="e">
        <v>#N/A</v>
      </c>
      <c r="AE3194" t="e">
        <v>#N/A</v>
      </c>
      <c r="AF3194" t="e">
        <v>#N/A</v>
      </c>
    </row>
    <row r="3195" spans="1:32" x14ac:dyDescent="0.25">
      <c r="A3195" t="e">
        <v>#N/A</v>
      </c>
      <c r="B3195" s="33" t="e">
        <v>#N/A</v>
      </c>
      <c r="C3195" t="e">
        <v>#N/A</v>
      </c>
      <c r="D3195" t="e">
        <v>#N/A</v>
      </c>
      <c r="E3195" s="69" t="e">
        <v>#N/A</v>
      </c>
      <c r="F3195" s="3" t="e">
        <v>#N/A</v>
      </c>
      <c r="G3195" s="3" t="e">
        <v>#N/A</v>
      </c>
      <c r="H3195" s="3" t="e">
        <v>#N/A</v>
      </c>
      <c r="I3195" s="80" t="e">
        <v>#N/A</v>
      </c>
      <c r="J3195" s="80" t="e">
        <v>#N/A</v>
      </c>
      <c r="K3195" s="85" t="e">
        <v>#N/A</v>
      </c>
      <c r="L3195" s="9" t="e">
        <v>#N/A</v>
      </c>
      <c r="M3195" s="93" t="e">
        <v>#N/A</v>
      </c>
      <c r="N3195" s="8" t="e">
        <v>#N/A</v>
      </c>
      <c r="O3195" t="e">
        <v>#N/A</v>
      </c>
      <c r="P3195" t="e">
        <v>#N/A</v>
      </c>
      <c r="Q3195" t="e">
        <v>#N/A</v>
      </c>
      <c r="R3195" s="2" t="e">
        <v>#N/A</v>
      </c>
      <c r="S3195" t="e">
        <v>#N/A</v>
      </c>
      <c r="T3195" s="3" t="e">
        <v>#N/A</v>
      </c>
      <c r="U3195" s="3" t="e">
        <v>#N/A</v>
      </c>
      <c r="V3195" t="e">
        <v>#N/A</v>
      </c>
      <c r="W3195" t="e">
        <v>#N/A</v>
      </c>
      <c r="X3195" t="e">
        <v>#N/A</v>
      </c>
      <c r="Y3195" s="3" t="e">
        <v>#N/A</v>
      </c>
      <c r="Z3195" s="8" t="e">
        <v>#N/A</v>
      </c>
      <c r="AA3195" s="30" t="e">
        <v>#N/A</v>
      </c>
      <c r="AB3195" t="e">
        <v>#N/A</v>
      </c>
      <c r="AC3195" t="e">
        <v>#N/A</v>
      </c>
      <c r="AD3195" t="e">
        <v>#N/A</v>
      </c>
      <c r="AE3195" t="e">
        <v>#N/A</v>
      </c>
      <c r="AF3195" t="e">
        <v>#N/A</v>
      </c>
    </row>
    <row r="3196" spans="1:32" x14ac:dyDescent="0.25">
      <c r="A3196" t="e">
        <v>#N/A</v>
      </c>
      <c r="B3196" s="33" t="e">
        <v>#N/A</v>
      </c>
      <c r="C3196" t="e">
        <v>#N/A</v>
      </c>
      <c r="D3196" t="e">
        <v>#N/A</v>
      </c>
      <c r="E3196" s="69" t="e">
        <v>#N/A</v>
      </c>
      <c r="F3196" s="3" t="e">
        <v>#N/A</v>
      </c>
      <c r="G3196" s="3" t="e">
        <v>#N/A</v>
      </c>
      <c r="H3196" s="3" t="e">
        <v>#N/A</v>
      </c>
      <c r="I3196" s="80" t="e">
        <v>#N/A</v>
      </c>
      <c r="J3196" s="80" t="e">
        <v>#N/A</v>
      </c>
      <c r="K3196" s="85" t="e">
        <v>#N/A</v>
      </c>
      <c r="L3196" s="9" t="e">
        <v>#N/A</v>
      </c>
      <c r="M3196" s="93" t="e">
        <v>#N/A</v>
      </c>
      <c r="N3196" s="8" t="e">
        <v>#N/A</v>
      </c>
      <c r="O3196" t="e">
        <v>#N/A</v>
      </c>
      <c r="P3196" t="e">
        <v>#N/A</v>
      </c>
      <c r="Q3196" t="e">
        <v>#N/A</v>
      </c>
      <c r="R3196" s="2" t="e">
        <v>#N/A</v>
      </c>
      <c r="S3196" t="e">
        <v>#N/A</v>
      </c>
      <c r="T3196" s="3" t="e">
        <v>#N/A</v>
      </c>
      <c r="U3196" s="3" t="e">
        <v>#N/A</v>
      </c>
      <c r="V3196" t="e">
        <v>#N/A</v>
      </c>
      <c r="W3196" t="e">
        <v>#N/A</v>
      </c>
      <c r="X3196" t="e">
        <v>#N/A</v>
      </c>
      <c r="Y3196" s="3" t="e">
        <v>#N/A</v>
      </c>
      <c r="Z3196" s="8" t="e">
        <v>#N/A</v>
      </c>
      <c r="AA3196" s="30" t="e">
        <v>#N/A</v>
      </c>
      <c r="AB3196" t="e">
        <v>#N/A</v>
      </c>
      <c r="AC3196" t="e">
        <v>#N/A</v>
      </c>
      <c r="AD3196" t="e">
        <v>#N/A</v>
      </c>
      <c r="AE3196" t="e">
        <v>#N/A</v>
      </c>
      <c r="AF3196" t="e">
        <v>#N/A</v>
      </c>
    </row>
    <row r="3197" spans="1:32" x14ac:dyDescent="0.25">
      <c r="A3197" t="e">
        <v>#N/A</v>
      </c>
      <c r="B3197" s="33" t="e">
        <v>#N/A</v>
      </c>
      <c r="C3197" t="e">
        <v>#N/A</v>
      </c>
      <c r="D3197" t="e">
        <v>#N/A</v>
      </c>
      <c r="E3197" s="69" t="e">
        <v>#N/A</v>
      </c>
      <c r="F3197" s="3" t="e">
        <v>#N/A</v>
      </c>
      <c r="G3197" s="3" t="e">
        <v>#N/A</v>
      </c>
      <c r="H3197" s="3" t="e">
        <v>#N/A</v>
      </c>
      <c r="I3197" s="80" t="e">
        <v>#N/A</v>
      </c>
      <c r="J3197" s="80" t="e">
        <v>#N/A</v>
      </c>
      <c r="K3197" s="85" t="e">
        <v>#N/A</v>
      </c>
      <c r="L3197" s="9" t="e">
        <v>#N/A</v>
      </c>
      <c r="M3197" s="93" t="e">
        <v>#N/A</v>
      </c>
      <c r="N3197" s="8" t="e">
        <v>#N/A</v>
      </c>
      <c r="O3197" t="e">
        <v>#N/A</v>
      </c>
      <c r="P3197" t="e">
        <v>#N/A</v>
      </c>
      <c r="Q3197" t="e">
        <v>#N/A</v>
      </c>
      <c r="R3197" s="2" t="e">
        <v>#N/A</v>
      </c>
      <c r="S3197" t="e">
        <v>#N/A</v>
      </c>
      <c r="T3197" s="3" t="e">
        <v>#N/A</v>
      </c>
      <c r="U3197" s="3" t="e">
        <v>#N/A</v>
      </c>
      <c r="V3197" t="e">
        <v>#N/A</v>
      </c>
      <c r="W3197" t="e">
        <v>#N/A</v>
      </c>
      <c r="X3197" t="e">
        <v>#N/A</v>
      </c>
      <c r="Y3197" s="3" t="e">
        <v>#N/A</v>
      </c>
      <c r="Z3197" s="8" t="e">
        <v>#N/A</v>
      </c>
      <c r="AA3197" s="30" t="e">
        <v>#N/A</v>
      </c>
      <c r="AB3197" t="e">
        <v>#N/A</v>
      </c>
      <c r="AC3197" t="e">
        <v>#N/A</v>
      </c>
      <c r="AD3197" t="e">
        <v>#N/A</v>
      </c>
      <c r="AE3197" t="e">
        <v>#N/A</v>
      </c>
      <c r="AF3197" t="e">
        <v>#N/A</v>
      </c>
    </row>
    <row r="3198" spans="1:32" x14ac:dyDescent="0.25">
      <c r="A3198" t="e">
        <v>#N/A</v>
      </c>
      <c r="B3198" s="33" t="e">
        <v>#N/A</v>
      </c>
      <c r="C3198" t="e">
        <v>#N/A</v>
      </c>
      <c r="D3198" t="e">
        <v>#N/A</v>
      </c>
      <c r="E3198" s="69" t="e">
        <v>#N/A</v>
      </c>
      <c r="F3198" s="3" t="e">
        <v>#N/A</v>
      </c>
      <c r="G3198" s="3" t="e">
        <v>#N/A</v>
      </c>
      <c r="H3198" s="3" t="e">
        <v>#N/A</v>
      </c>
      <c r="I3198" s="80" t="e">
        <v>#N/A</v>
      </c>
      <c r="J3198" s="80" t="e">
        <v>#N/A</v>
      </c>
      <c r="K3198" s="85" t="e">
        <v>#N/A</v>
      </c>
      <c r="L3198" s="9" t="e">
        <v>#N/A</v>
      </c>
      <c r="M3198" s="93" t="e">
        <v>#N/A</v>
      </c>
      <c r="N3198" s="8" t="e">
        <v>#N/A</v>
      </c>
      <c r="O3198" t="e">
        <v>#N/A</v>
      </c>
      <c r="P3198" t="e">
        <v>#N/A</v>
      </c>
      <c r="Q3198" t="e">
        <v>#N/A</v>
      </c>
      <c r="R3198" s="2" t="e">
        <v>#N/A</v>
      </c>
      <c r="S3198" t="e">
        <v>#N/A</v>
      </c>
      <c r="T3198" s="3" t="e">
        <v>#N/A</v>
      </c>
      <c r="U3198" s="3" t="e">
        <v>#N/A</v>
      </c>
      <c r="V3198" t="e">
        <v>#N/A</v>
      </c>
      <c r="W3198" t="e">
        <v>#N/A</v>
      </c>
      <c r="X3198" t="e">
        <v>#N/A</v>
      </c>
      <c r="Y3198" s="3" t="e">
        <v>#N/A</v>
      </c>
      <c r="Z3198" s="8" t="e">
        <v>#N/A</v>
      </c>
      <c r="AA3198" s="30" t="e">
        <v>#N/A</v>
      </c>
      <c r="AB3198" t="e">
        <v>#N/A</v>
      </c>
      <c r="AC3198" t="e">
        <v>#N/A</v>
      </c>
      <c r="AD3198" t="e">
        <v>#N/A</v>
      </c>
      <c r="AE3198" t="e">
        <v>#N/A</v>
      </c>
      <c r="AF3198" t="e">
        <v>#N/A</v>
      </c>
    </row>
    <row r="3199" spans="1:32" x14ac:dyDescent="0.25">
      <c r="A3199" t="e">
        <v>#N/A</v>
      </c>
      <c r="B3199" s="33" t="e">
        <v>#N/A</v>
      </c>
      <c r="C3199" t="e">
        <v>#N/A</v>
      </c>
      <c r="D3199" t="e">
        <v>#N/A</v>
      </c>
      <c r="E3199" s="69" t="e">
        <v>#N/A</v>
      </c>
      <c r="F3199" s="3" t="e">
        <v>#N/A</v>
      </c>
      <c r="G3199" s="3" t="e">
        <v>#N/A</v>
      </c>
      <c r="H3199" s="3" t="e">
        <v>#N/A</v>
      </c>
      <c r="I3199" s="80" t="e">
        <v>#N/A</v>
      </c>
      <c r="J3199" s="80" t="e">
        <v>#N/A</v>
      </c>
      <c r="K3199" s="85" t="e">
        <v>#N/A</v>
      </c>
      <c r="L3199" s="9" t="e">
        <v>#N/A</v>
      </c>
      <c r="M3199" s="93" t="e">
        <v>#N/A</v>
      </c>
      <c r="N3199" s="8" t="e">
        <v>#N/A</v>
      </c>
      <c r="O3199" t="e">
        <v>#N/A</v>
      </c>
      <c r="P3199" t="e">
        <v>#N/A</v>
      </c>
      <c r="Q3199" t="e">
        <v>#N/A</v>
      </c>
      <c r="R3199" s="2" t="e">
        <v>#N/A</v>
      </c>
      <c r="S3199" t="e">
        <v>#N/A</v>
      </c>
      <c r="T3199" s="3" t="e">
        <v>#N/A</v>
      </c>
      <c r="U3199" s="3" t="e">
        <v>#N/A</v>
      </c>
      <c r="V3199" t="e">
        <v>#N/A</v>
      </c>
      <c r="W3199" t="e">
        <v>#N/A</v>
      </c>
      <c r="X3199" t="e">
        <v>#N/A</v>
      </c>
      <c r="Y3199" s="3" t="e">
        <v>#N/A</v>
      </c>
      <c r="Z3199" s="8" t="e">
        <v>#N/A</v>
      </c>
      <c r="AA3199" s="30" t="e">
        <v>#N/A</v>
      </c>
      <c r="AB3199" t="e">
        <v>#N/A</v>
      </c>
      <c r="AC3199" t="e">
        <v>#N/A</v>
      </c>
      <c r="AD3199" t="e">
        <v>#N/A</v>
      </c>
      <c r="AE3199" t="e">
        <v>#N/A</v>
      </c>
      <c r="AF3199" t="e">
        <v>#N/A</v>
      </c>
    </row>
    <row r="3200" spans="1:32" x14ac:dyDescent="0.25">
      <c r="A3200" t="e">
        <v>#N/A</v>
      </c>
      <c r="B3200" s="33" t="e">
        <v>#N/A</v>
      </c>
      <c r="C3200" t="e">
        <v>#N/A</v>
      </c>
      <c r="D3200" t="e">
        <v>#N/A</v>
      </c>
      <c r="E3200" s="69" t="e">
        <v>#N/A</v>
      </c>
      <c r="F3200" s="3" t="e">
        <v>#N/A</v>
      </c>
      <c r="G3200" s="3" t="e">
        <v>#N/A</v>
      </c>
      <c r="H3200" s="3" t="e">
        <v>#N/A</v>
      </c>
      <c r="I3200" s="80" t="e">
        <v>#N/A</v>
      </c>
      <c r="J3200" s="80" t="e">
        <v>#N/A</v>
      </c>
      <c r="K3200" s="85" t="e">
        <v>#N/A</v>
      </c>
      <c r="L3200" s="9" t="e">
        <v>#N/A</v>
      </c>
      <c r="M3200" s="93" t="e">
        <v>#N/A</v>
      </c>
      <c r="N3200" s="8" t="e">
        <v>#N/A</v>
      </c>
      <c r="O3200" t="e">
        <v>#N/A</v>
      </c>
      <c r="P3200" t="e">
        <v>#N/A</v>
      </c>
      <c r="Q3200" t="e">
        <v>#N/A</v>
      </c>
      <c r="R3200" s="2" t="e">
        <v>#N/A</v>
      </c>
      <c r="S3200" t="e">
        <v>#N/A</v>
      </c>
      <c r="T3200" s="3" t="e">
        <v>#N/A</v>
      </c>
      <c r="U3200" s="3" t="e">
        <v>#N/A</v>
      </c>
      <c r="V3200" t="e">
        <v>#N/A</v>
      </c>
      <c r="W3200" t="e">
        <v>#N/A</v>
      </c>
      <c r="X3200" t="e">
        <v>#N/A</v>
      </c>
      <c r="Y3200" s="3" t="e">
        <v>#N/A</v>
      </c>
      <c r="Z3200" s="8" t="e">
        <v>#N/A</v>
      </c>
      <c r="AA3200" s="30" t="e">
        <v>#N/A</v>
      </c>
      <c r="AB3200" t="e">
        <v>#N/A</v>
      </c>
      <c r="AC3200" t="e">
        <v>#N/A</v>
      </c>
      <c r="AD3200" t="e">
        <v>#N/A</v>
      </c>
      <c r="AE3200" t="e">
        <v>#N/A</v>
      </c>
      <c r="AF3200" t="e">
        <v>#N/A</v>
      </c>
    </row>
    <row r="3201" spans="1:32" x14ac:dyDescent="0.25">
      <c r="A3201" t="e">
        <v>#N/A</v>
      </c>
      <c r="B3201" s="33" t="e">
        <v>#N/A</v>
      </c>
      <c r="C3201" t="e">
        <v>#N/A</v>
      </c>
      <c r="D3201" t="e">
        <v>#N/A</v>
      </c>
      <c r="E3201" s="69" t="e">
        <v>#N/A</v>
      </c>
      <c r="F3201" s="3" t="e">
        <v>#N/A</v>
      </c>
      <c r="G3201" s="3" t="e">
        <v>#N/A</v>
      </c>
      <c r="H3201" s="3" t="e">
        <v>#N/A</v>
      </c>
      <c r="I3201" s="80" t="e">
        <v>#N/A</v>
      </c>
      <c r="J3201" s="80" t="e">
        <v>#N/A</v>
      </c>
      <c r="K3201" s="85" t="e">
        <v>#N/A</v>
      </c>
      <c r="L3201" s="9" t="e">
        <v>#N/A</v>
      </c>
      <c r="M3201" s="93" t="e">
        <v>#N/A</v>
      </c>
      <c r="N3201" s="8" t="e">
        <v>#N/A</v>
      </c>
      <c r="O3201" t="e">
        <v>#N/A</v>
      </c>
      <c r="P3201" t="e">
        <v>#N/A</v>
      </c>
      <c r="Q3201" t="e">
        <v>#N/A</v>
      </c>
      <c r="R3201" s="2" t="e">
        <v>#N/A</v>
      </c>
      <c r="S3201" t="e">
        <v>#N/A</v>
      </c>
      <c r="T3201" s="3" t="e">
        <v>#N/A</v>
      </c>
      <c r="U3201" s="3" t="e">
        <v>#N/A</v>
      </c>
      <c r="V3201" t="e">
        <v>#N/A</v>
      </c>
      <c r="W3201" t="e">
        <v>#N/A</v>
      </c>
      <c r="X3201" t="e">
        <v>#N/A</v>
      </c>
      <c r="Y3201" s="3" t="e">
        <v>#N/A</v>
      </c>
      <c r="Z3201" s="8" t="e">
        <v>#N/A</v>
      </c>
      <c r="AA3201" s="30" t="e">
        <v>#N/A</v>
      </c>
      <c r="AB3201" t="e">
        <v>#N/A</v>
      </c>
      <c r="AC3201" t="e">
        <v>#N/A</v>
      </c>
      <c r="AD3201" t="e">
        <v>#N/A</v>
      </c>
      <c r="AE3201" t="e">
        <v>#N/A</v>
      </c>
      <c r="AF3201" t="e">
        <v>#N/A</v>
      </c>
    </row>
    <row r="3202" spans="1:32" x14ac:dyDescent="0.25">
      <c r="A3202" t="e">
        <v>#N/A</v>
      </c>
      <c r="B3202" s="33" t="e">
        <v>#N/A</v>
      </c>
      <c r="C3202" t="e">
        <v>#N/A</v>
      </c>
      <c r="D3202" t="e">
        <v>#N/A</v>
      </c>
      <c r="E3202" s="69" t="e">
        <v>#N/A</v>
      </c>
      <c r="F3202" s="3" t="e">
        <v>#N/A</v>
      </c>
      <c r="G3202" s="3" t="e">
        <v>#N/A</v>
      </c>
      <c r="H3202" s="3" t="e">
        <v>#N/A</v>
      </c>
      <c r="I3202" s="80" t="e">
        <v>#N/A</v>
      </c>
      <c r="J3202" s="80" t="e">
        <v>#N/A</v>
      </c>
      <c r="K3202" s="85" t="e">
        <v>#N/A</v>
      </c>
      <c r="L3202" s="9" t="e">
        <v>#N/A</v>
      </c>
      <c r="M3202" s="93" t="e">
        <v>#N/A</v>
      </c>
      <c r="N3202" s="8" t="e">
        <v>#N/A</v>
      </c>
      <c r="O3202" t="e">
        <v>#N/A</v>
      </c>
      <c r="P3202" t="e">
        <v>#N/A</v>
      </c>
      <c r="Q3202" t="e">
        <v>#N/A</v>
      </c>
      <c r="R3202" s="2" t="e">
        <v>#N/A</v>
      </c>
      <c r="S3202" t="e">
        <v>#N/A</v>
      </c>
      <c r="T3202" s="3" t="e">
        <v>#N/A</v>
      </c>
      <c r="U3202" s="3" t="e">
        <v>#N/A</v>
      </c>
      <c r="V3202" t="e">
        <v>#N/A</v>
      </c>
      <c r="W3202" t="e">
        <v>#N/A</v>
      </c>
      <c r="X3202" t="e">
        <v>#N/A</v>
      </c>
      <c r="Y3202" s="3" t="e">
        <v>#N/A</v>
      </c>
      <c r="Z3202" s="8" t="e">
        <v>#N/A</v>
      </c>
      <c r="AA3202" s="30" t="e">
        <v>#N/A</v>
      </c>
      <c r="AB3202" t="e">
        <v>#N/A</v>
      </c>
      <c r="AC3202" t="e">
        <v>#N/A</v>
      </c>
      <c r="AD3202" t="e">
        <v>#N/A</v>
      </c>
      <c r="AE3202" t="e">
        <v>#N/A</v>
      </c>
      <c r="AF3202" t="e">
        <v>#N/A</v>
      </c>
    </row>
    <row r="3203" spans="1:32" x14ac:dyDescent="0.25">
      <c r="A3203" t="e">
        <v>#N/A</v>
      </c>
      <c r="B3203" s="33" t="e">
        <v>#N/A</v>
      </c>
      <c r="C3203" t="e">
        <v>#N/A</v>
      </c>
      <c r="D3203" t="e">
        <v>#N/A</v>
      </c>
      <c r="E3203" s="69" t="e">
        <v>#N/A</v>
      </c>
      <c r="F3203" s="3" t="e">
        <v>#N/A</v>
      </c>
      <c r="G3203" s="3" t="e">
        <v>#N/A</v>
      </c>
      <c r="H3203" s="3" t="e">
        <v>#N/A</v>
      </c>
      <c r="I3203" s="80" t="e">
        <v>#N/A</v>
      </c>
      <c r="J3203" s="80" t="e">
        <v>#N/A</v>
      </c>
      <c r="K3203" s="85" t="e">
        <v>#N/A</v>
      </c>
      <c r="L3203" s="9" t="e">
        <v>#N/A</v>
      </c>
      <c r="M3203" s="93" t="e">
        <v>#N/A</v>
      </c>
      <c r="N3203" s="8" t="e">
        <v>#N/A</v>
      </c>
      <c r="O3203" t="e">
        <v>#N/A</v>
      </c>
      <c r="P3203" t="e">
        <v>#N/A</v>
      </c>
      <c r="Q3203" t="e">
        <v>#N/A</v>
      </c>
      <c r="R3203" s="2" t="e">
        <v>#N/A</v>
      </c>
      <c r="S3203" t="e">
        <v>#N/A</v>
      </c>
      <c r="T3203" s="3" t="e">
        <v>#N/A</v>
      </c>
      <c r="U3203" s="3" t="e">
        <v>#N/A</v>
      </c>
      <c r="V3203" t="e">
        <v>#N/A</v>
      </c>
      <c r="W3203" t="e">
        <v>#N/A</v>
      </c>
      <c r="X3203" t="e">
        <v>#N/A</v>
      </c>
      <c r="Y3203" s="3" t="e">
        <v>#N/A</v>
      </c>
      <c r="Z3203" s="8" t="e">
        <v>#N/A</v>
      </c>
      <c r="AA3203" s="30" t="e">
        <v>#N/A</v>
      </c>
      <c r="AB3203" t="e">
        <v>#N/A</v>
      </c>
      <c r="AC3203" t="e">
        <v>#N/A</v>
      </c>
      <c r="AD3203" t="e">
        <v>#N/A</v>
      </c>
      <c r="AE3203" t="e">
        <v>#N/A</v>
      </c>
      <c r="AF3203" t="e">
        <v>#N/A</v>
      </c>
    </row>
    <row r="3204" spans="1:32" x14ac:dyDescent="0.25">
      <c r="A3204" t="e">
        <v>#N/A</v>
      </c>
      <c r="B3204" s="33" t="e">
        <v>#N/A</v>
      </c>
      <c r="C3204" t="e">
        <v>#N/A</v>
      </c>
      <c r="D3204" t="e">
        <v>#N/A</v>
      </c>
      <c r="E3204" s="69" t="e">
        <v>#N/A</v>
      </c>
      <c r="F3204" s="3" t="e">
        <v>#N/A</v>
      </c>
      <c r="G3204" s="3" t="e">
        <v>#N/A</v>
      </c>
      <c r="H3204" s="3" t="e">
        <v>#N/A</v>
      </c>
      <c r="I3204" s="80" t="e">
        <v>#N/A</v>
      </c>
      <c r="J3204" s="80" t="e">
        <v>#N/A</v>
      </c>
      <c r="K3204" s="85" t="e">
        <v>#N/A</v>
      </c>
      <c r="L3204" s="9" t="e">
        <v>#N/A</v>
      </c>
      <c r="M3204" s="93" t="e">
        <v>#N/A</v>
      </c>
      <c r="N3204" s="8" t="e">
        <v>#N/A</v>
      </c>
      <c r="O3204" t="e">
        <v>#N/A</v>
      </c>
      <c r="P3204" t="e">
        <v>#N/A</v>
      </c>
      <c r="Q3204" t="e">
        <v>#N/A</v>
      </c>
      <c r="R3204" s="2" t="e">
        <v>#N/A</v>
      </c>
      <c r="S3204" t="e">
        <v>#N/A</v>
      </c>
      <c r="T3204" s="3" t="e">
        <v>#N/A</v>
      </c>
      <c r="U3204" s="3" t="e">
        <v>#N/A</v>
      </c>
      <c r="V3204" t="e">
        <v>#N/A</v>
      </c>
      <c r="W3204" t="e">
        <v>#N/A</v>
      </c>
      <c r="X3204" t="e">
        <v>#N/A</v>
      </c>
      <c r="Y3204" s="3" t="e">
        <v>#N/A</v>
      </c>
      <c r="Z3204" s="8" t="e">
        <v>#N/A</v>
      </c>
      <c r="AA3204" s="30" t="e">
        <v>#N/A</v>
      </c>
      <c r="AB3204" t="e">
        <v>#N/A</v>
      </c>
      <c r="AC3204" t="e">
        <v>#N/A</v>
      </c>
      <c r="AD3204" t="e">
        <v>#N/A</v>
      </c>
      <c r="AE3204" t="e">
        <v>#N/A</v>
      </c>
      <c r="AF3204" t="e">
        <v>#N/A</v>
      </c>
    </row>
    <row r="3205" spans="1:32" x14ac:dyDescent="0.25">
      <c r="A3205" t="e">
        <v>#N/A</v>
      </c>
      <c r="B3205" s="33" t="e">
        <v>#N/A</v>
      </c>
      <c r="C3205" t="e">
        <v>#N/A</v>
      </c>
      <c r="D3205" t="e">
        <v>#N/A</v>
      </c>
      <c r="E3205" s="69" t="e">
        <v>#N/A</v>
      </c>
      <c r="F3205" s="3" t="e">
        <v>#N/A</v>
      </c>
      <c r="G3205" s="3" t="e">
        <v>#N/A</v>
      </c>
      <c r="H3205" s="3" t="e">
        <v>#N/A</v>
      </c>
      <c r="I3205" s="80" t="e">
        <v>#N/A</v>
      </c>
      <c r="J3205" s="80" t="e">
        <v>#N/A</v>
      </c>
      <c r="K3205" s="85" t="e">
        <v>#N/A</v>
      </c>
      <c r="L3205" s="9" t="e">
        <v>#N/A</v>
      </c>
      <c r="M3205" s="93" t="e">
        <v>#N/A</v>
      </c>
      <c r="N3205" s="8" t="e">
        <v>#N/A</v>
      </c>
      <c r="O3205" t="e">
        <v>#N/A</v>
      </c>
      <c r="P3205" t="e">
        <v>#N/A</v>
      </c>
      <c r="Q3205" t="e">
        <v>#N/A</v>
      </c>
      <c r="R3205" s="2" t="e">
        <v>#N/A</v>
      </c>
      <c r="S3205" t="e">
        <v>#N/A</v>
      </c>
      <c r="T3205" s="3" t="e">
        <v>#N/A</v>
      </c>
      <c r="U3205" s="3" t="e">
        <v>#N/A</v>
      </c>
      <c r="V3205" t="e">
        <v>#N/A</v>
      </c>
      <c r="W3205" t="e">
        <v>#N/A</v>
      </c>
      <c r="X3205" t="e">
        <v>#N/A</v>
      </c>
      <c r="Y3205" s="3" t="e">
        <v>#N/A</v>
      </c>
      <c r="Z3205" s="8" t="e">
        <v>#N/A</v>
      </c>
      <c r="AA3205" s="30" t="e">
        <v>#N/A</v>
      </c>
      <c r="AB3205" t="e">
        <v>#N/A</v>
      </c>
      <c r="AC3205" t="e">
        <v>#N/A</v>
      </c>
      <c r="AD3205" t="e">
        <v>#N/A</v>
      </c>
      <c r="AE3205" t="e">
        <v>#N/A</v>
      </c>
      <c r="AF3205" t="e">
        <v>#N/A</v>
      </c>
    </row>
    <row r="3206" spans="1:32" x14ac:dyDescent="0.25">
      <c r="A3206" t="e">
        <v>#N/A</v>
      </c>
      <c r="B3206" s="33" t="e">
        <v>#N/A</v>
      </c>
      <c r="C3206" t="e">
        <v>#N/A</v>
      </c>
      <c r="D3206" t="e">
        <v>#N/A</v>
      </c>
      <c r="E3206" s="69" t="e">
        <v>#N/A</v>
      </c>
      <c r="F3206" s="3" t="e">
        <v>#N/A</v>
      </c>
      <c r="G3206" s="3" t="e">
        <v>#N/A</v>
      </c>
      <c r="H3206" s="3" t="e">
        <v>#N/A</v>
      </c>
      <c r="I3206" s="80" t="e">
        <v>#N/A</v>
      </c>
      <c r="J3206" s="80" t="e">
        <v>#N/A</v>
      </c>
      <c r="K3206" s="85" t="e">
        <v>#N/A</v>
      </c>
      <c r="L3206" s="9" t="e">
        <v>#N/A</v>
      </c>
      <c r="M3206" s="93" t="e">
        <v>#N/A</v>
      </c>
      <c r="N3206" s="8" t="e">
        <v>#N/A</v>
      </c>
      <c r="O3206" t="e">
        <v>#N/A</v>
      </c>
      <c r="P3206" t="e">
        <v>#N/A</v>
      </c>
      <c r="Q3206" t="e">
        <v>#N/A</v>
      </c>
      <c r="R3206" s="2" t="e">
        <v>#N/A</v>
      </c>
      <c r="S3206" t="e">
        <v>#N/A</v>
      </c>
      <c r="T3206" s="3" t="e">
        <v>#N/A</v>
      </c>
      <c r="U3206" s="3" t="e">
        <v>#N/A</v>
      </c>
      <c r="V3206" t="e">
        <v>#N/A</v>
      </c>
      <c r="W3206" t="e">
        <v>#N/A</v>
      </c>
      <c r="X3206" t="e">
        <v>#N/A</v>
      </c>
      <c r="Y3206" s="3" t="e">
        <v>#N/A</v>
      </c>
      <c r="Z3206" s="8" t="e">
        <v>#N/A</v>
      </c>
      <c r="AA3206" s="30" t="e">
        <v>#N/A</v>
      </c>
      <c r="AB3206" t="e">
        <v>#N/A</v>
      </c>
      <c r="AC3206" t="e">
        <v>#N/A</v>
      </c>
      <c r="AD3206" t="e">
        <v>#N/A</v>
      </c>
      <c r="AE3206" t="e">
        <v>#N/A</v>
      </c>
      <c r="AF3206" t="e">
        <v>#N/A</v>
      </c>
    </row>
    <row r="3207" spans="1:32" x14ac:dyDescent="0.25">
      <c r="A3207" t="e">
        <v>#N/A</v>
      </c>
      <c r="B3207" s="33" t="e">
        <v>#N/A</v>
      </c>
      <c r="C3207" t="e">
        <v>#N/A</v>
      </c>
      <c r="D3207" t="e">
        <v>#N/A</v>
      </c>
      <c r="E3207" s="69" t="e">
        <v>#N/A</v>
      </c>
      <c r="F3207" s="3" t="e">
        <v>#N/A</v>
      </c>
      <c r="G3207" s="3" t="e">
        <v>#N/A</v>
      </c>
      <c r="H3207" s="3" t="e">
        <v>#N/A</v>
      </c>
      <c r="I3207" s="80" t="e">
        <v>#N/A</v>
      </c>
      <c r="J3207" s="80" t="e">
        <v>#N/A</v>
      </c>
      <c r="K3207" s="85" t="e">
        <v>#N/A</v>
      </c>
      <c r="L3207" s="9" t="e">
        <v>#N/A</v>
      </c>
      <c r="M3207" s="93" t="e">
        <v>#N/A</v>
      </c>
      <c r="N3207" s="8" t="e">
        <v>#N/A</v>
      </c>
      <c r="O3207" t="e">
        <v>#N/A</v>
      </c>
      <c r="P3207" t="e">
        <v>#N/A</v>
      </c>
      <c r="Q3207" t="e">
        <v>#N/A</v>
      </c>
      <c r="R3207" s="2" t="e">
        <v>#N/A</v>
      </c>
      <c r="S3207" t="e">
        <v>#N/A</v>
      </c>
      <c r="T3207" s="3" t="e">
        <v>#N/A</v>
      </c>
      <c r="U3207" s="3" t="e">
        <v>#N/A</v>
      </c>
      <c r="V3207" t="e">
        <v>#N/A</v>
      </c>
      <c r="W3207" t="e">
        <v>#N/A</v>
      </c>
      <c r="X3207" t="e">
        <v>#N/A</v>
      </c>
      <c r="Y3207" s="3" t="e">
        <v>#N/A</v>
      </c>
      <c r="Z3207" s="8" t="e">
        <v>#N/A</v>
      </c>
      <c r="AA3207" s="30" t="e">
        <v>#N/A</v>
      </c>
      <c r="AB3207" t="e">
        <v>#N/A</v>
      </c>
      <c r="AC3207" t="e">
        <v>#N/A</v>
      </c>
      <c r="AD3207" t="e">
        <v>#N/A</v>
      </c>
      <c r="AE3207" t="e">
        <v>#N/A</v>
      </c>
      <c r="AF3207" t="e">
        <v>#N/A</v>
      </c>
    </row>
    <row r="3208" spans="1:32" x14ac:dyDescent="0.25">
      <c r="A3208" t="e">
        <v>#N/A</v>
      </c>
      <c r="B3208" s="33" t="e">
        <v>#N/A</v>
      </c>
      <c r="C3208" t="e">
        <v>#N/A</v>
      </c>
      <c r="D3208" t="e">
        <v>#N/A</v>
      </c>
      <c r="E3208" s="69" t="e">
        <v>#N/A</v>
      </c>
      <c r="F3208" s="3" t="e">
        <v>#N/A</v>
      </c>
      <c r="G3208" s="3" t="e">
        <v>#N/A</v>
      </c>
      <c r="H3208" s="3" t="e">
        <v>#N/A</v>
      </c>
      <c r="I3208" s="80" t="e">
        <v>#N/A</v>
      </c>
      <c r="J3208" s="80" t="e">
        <v>#N/A</v>
      </c>
      <c r="K3208" s="85" t="e">
        <v>#N/A</v>
      </c>
      <c r="L3208" s="9" t="e">
        <v>#N/A</v>
      </c>
      <c r="M3208" s="93" t="e">
        <v>#N/A</v>
      </c>
      <c r="N3208" s="8" t="e">
        <v>#N/A</v>
      </c>
      <c r="O3208" t="e">
        <v>#N/A</v>
      </c>
      <c r="P3208" t="e">
        <v>#N/A</v>
      </c>
      <c r="Q3208" t="e">
        <v>#N/A</v>
      </c>
      <c r="R3208" s="2" t="e">
        <v>#N/A</v>
      </c>
      <c r="S3208" t="e">
        <v>#N/A</v>
      </c>
      <c r="T3208" s="3" t="e">
        <v>#N/A</v>
      </c>
      <c r="U3208" s="3" t="e">
        <v>#N/A</v>
      </c>
      <c r="V3208" t="e">
        <v>#N/A</v>
      </c>
      <c r="W3208" t="e">
        <v>#N/A</v>
      </c>
      <c r="X3208" t="e">
        <v>#N/A</v>
      </c>
      <c r="Y3208" s="3" t="e">
        <v>#N/A</v>
      </c>
      <c r="Z3208" s="8" t="e">
        <v>#N/A</v>
      </c>
      <c r="AA3208" s="30" t="e">
        <v>#N/A</v>
      </c>
      <c r="AB3208" t="e">
        <v>#N/A</v>
      </c>
      <c r="AC3208" t="e">
        <v>#N/A</v>
      </c>
      <c r="AD3208" t="e">
        <v>#N/A</v>
      </c>
      <c r="AE3208" t="e">
        <v>#N/A</v>
      </c>
      <c r="AF3208" t="e">
        <v>#N/A</v>
      </c>
    </row>
    <row r="3209" spans="1:32" x14ac:dyDescent="0.25">
      <c r="A3209" t="e">
        <v>#N/A</v>
      </c>
      <c r="B3209" s="33" t="e">
        <v>#N/A</v>
      </c>
      <c r="C3209" t="e">
        <v>#N/A</v>
      </c>
      <c r="D3209" t="e">
        <v>#N/A</v>
      </c>
      <c r="E3209" s="69" t="e">
        <v>#N/A</v>
      </c>
      <c r="F3209" s="3" t="e">
        <v>#N/A</v>
      </c>
      <c r="G3209" s="3" t="e">
        <v>#N/A</v>
      </c>
      <c r="H3209" s="3" t="e">
        <v>#N/A</v>
      </c>
      <c r="I3209" s="80" t="e">
        <v>#N/A</v>
      </c>
      <c r="J3209" s="80" t="e">
        <v>#N/A</v>
      </c>
      <c r="K3209" s="85" t="e">
        <v>#N/A</v>
      </c>
      <c r="L3209" s="9" t="e">
        <v>#N/A</v>
      </c>
      <c r="M3209" s="93" t="e">
        <v>#N/A</v>
      </c>
      <c r="N3209" s="8" t="e">
        <v>#N/A</v>
      </c>
      <c r="O3209" t="e">
        <v>#N/A</v>
      </c>
      <c r="P3209" t="e">
        <v>#N/A</v>
      </c>
      <c r="Q3209" t="e">
        <v>#N/A</v>
      </c>
      <c r="R3209" s="2" t="e">
        <v>#N/A</v>
      </c>
      <c r="S3209" t="e">
        <v>#N/A</v>
      </c>
      <c r="T3209" s="3" t="e">
        <v>#N/A</v>
      </c>
      <c r="U3209" s="3" t="e">
        <v>#N/A</v>
      </c>
      <c r="V3209" t="e">
        <v>#N/A</v>
      </c>
      <c r="W3209" t="e">
        <v>#N/A</v>
      </c>
      <c r="X3209" t="e">
        <v>#N/A</v>
      </c>
      <c r="Y3209" s="3" t="e">
        <v>#N/A</v>
      </c>
      <c r="Z3209" s="8" t="e">
        <v>#N/A</v>
      </c>
      <c r="AA3209" s="30" t="e">
        <v>#N/A</v>
      </c>
      <c r="AB3209" t="e">
        <v>#N/A</v>
      </c>
      <c r="AC3209" t="e">
        <v>#N/A</v>
      </c>
      <c r="AD3209" t="e">
        <v>#N/A</v>
      </c>
      <c r="AE3209" t="e">
        <v>#N/A</v>
      </c>
      <c r="AF3209" t="e">
        <v>#N/A</v>
      </c>
    </row>
    <row r="3210" spans="1:32" x14ac:dyDescent="0.25">
      <c r="A3210" t="e">
        <v>#N/A</v>
      </c>
      <c r="B3210" s="33" t="e">
        <v>#N/A</v>
      </c>
      <c r="C3210" t="e">
        <v>#N/A</v>
      </c>
      <c r="D3210" t="e">
        <v>#N/A</v>
      </c>
      <c r="E3210" s="69" t="e">
        <v>#N/A</v>
      </c>
      <c r="F3210" s="3" t="e">
        <v>#N/A</v>
      </c>
      <c r="G3210" s="3" t="e">
        <v>#N/A</v>
      </c>
      <c r="H3210" s="3" t="e">
        <v>#N/A</v>
      </c>
      <c r="I3210" s="80" t="e">
        <v>#N/A</v>
      </c>
      <c r="J3210" s="80" t="e">
        <v>#N/A</v>
      </c>
      <c r="K3210" s="85" t="e">
        <v>#N/A</v>
      </c>
      <c r="L3210" s="9" t="e">
        <v>#N/A</v>
      </c>
      <c r="M3210" s="93" t="e">
        <v>#N/A</v>
      </c>
      <c r="N3210" s="8" t="e">
        <v>#N/A</v>
      </c>
      <c r="O3210" t="e">
        <v>#N/A</v>
      </c>
      <c r="P3210" t="e">
        <v>#N/A</v>
      </c>
      <c r="Q3210" t="e">
        <v>#N/A</v>
      </c>
      <c r="R3210" s="2" t="e">
        <v>#N/A</v>
      </c>
      <c r="S3210" t="e">
        <v>#N/A</v>
      </c>
      <c r="T3210" s="3" t="e">
        <v>#N/A</v>
      </c>
      <c r="U3210" s="3" t="e">
        <v>#N/A</v>
      </c>
      <c r="V3210" t="e">
        <v>#N/A</v>
      </c>
      <c r="W3210" t="e">
        <v>#N/A</v>
      </c>
      <c r="X3210" t="e">
        <v>#N/A</v>
      </c>
      <c r="Y3210" s="3" t="e">
        <v>#N/A</v>
      </c>
      <c r="Z3210" s="8" t="e">
        <v>#N/A</v>
      </c>
      <c r="AA3210" s="30" t="e">
        <v>#N/A</v>
      </c>
      <c r="AB3210" t="e">
        <v>#N/A</v>
      </c>
      <c r="AC3210" t="e">
        <v>#N/A</v>
      </c>
      <c r="AD3210" t="e">
        <v>#N/A</v>
      </c>
      <c r="AE3210" t="e">
        <v>#N/A</v>
      </c>
      <c r="AF3210" t="e">
        <v>#N/A</v>
      </c>
    </row>
    <row r="3211" spans="1:32" x14ac:dyDescent="0.25">
      <c r="A3211" t="e">
        <v>#N/A</v>
      </c>
      <c r="B3211" s="33" t="e">
        <v>#N/A</v>
      </c>
      <c r="C3211" t="e">
        <v>#N/A</v>
      </c>
      <c r="D3211" t="e">
        <v>#N/A</v>
      </c>
      <c r="E3211" s="69" t="e">
        <v>#N/A</v>
      </c>
      <c r="F3211" s="3" t="e">
        <v>#N/A</v>
      </c>
      <c r="G3211" s="3" t="e">
        <v>#N/A</v>
      </c>
      <c r="H3211" s="3" t="e">
        <v>#N/A</v>
      </c>
      <c r="I3211" s="80" t="e">
        <v>#N/A</v>
      </c>
      <c r="J3211" s="80" t="e">
        <v>#N/A</v>
      </c>
      <c r="K3211" s="85" t="e">
        <v>#N/A</v>
      </c>
      <c r="L3211" s="9" t="e">
        <v>#N/A</v>
      </c>
      <c r="M3211" s="93" t="e">
        <v>#N/A</v>
      </c>
      <c r="N3211" s="8" t="e">
        <v>#N/A</v>
      </c>
      <c r="O3211" t="e">
        <v>#N/A</v>
      </c>
      <c r="P3211" t="e">
        <v>#N/A</v>
      </c>
      <c r="Q3211" t="e">
        <v>#N/A</v>
      </c>
      <c r="R3211" s="2" t="e">
        <v>#N/A</v>
      </c>
      <c r="S3211" t="e">
        <v>#N/A</v>
      </c>
      <c r="T3211" s="3" t="e">
        <v>#N/A</v>
      </c>
      <c r="U3211" s="3" t="e">
        <v>#N/A</v>
      </c>
      <c r="V3211" t="e">
        <v>#N/A</v>
      </c>
      <c r="W3211" t="e">
        <v>#N/A</v>
      </c>
      <c r="X3211" t="e">
        <v>#N/A</v>
      </c>
      <c r="Y3211" s="3" t="e">
        <v>#N/A</v>
      </c>
      <c r="Z3211" s="8" t="e">
        <v>#N/A</v>
      </c>
      <c r="AA3211" s="30" t="e">
        <v>#N/A</v>
      </c>
      <c r="AB3211" t="e">
        <v>#N/A</v>
      </c>
      <c r="AC3211" t="e">
        <v>#N/A</v>
      </c>
      <c r="AD3211" t="e">
        <v>#N/A</v>
      </c>
      <c r="AE3211" t="e">
        <v>#N/A</v>
      </c>
      <c r="AF3211" t="e">
        <v>#N/A</v>
      </c>
    </row>
    <row r="3212" spans="1:32" x14ac:dyDescent="0.25">
      <c r="A3212" t="e">
        <v>#N/A</v>
      </c>
      <c r="B3212" s="33" t="e">
        <v>#N/A</v>
      </c>
      <c r="C3212" t="e">
        <v>#N/A</v>
      </c>
      <c r="D3212" t="e">
        <v>#N/A</v>
      </c>
      <c r="E3212" s="69" t="e">
        <v>#N/A</v>
      </c>
      <c r="F3212" s="3" t="e">
        <v>#N/A</v>
      </c>
      <c r="G3212" s="3" t="e">
        <v>#N/A</v>
      </c>
      <c r="H3212" s="3" t="e">
        <v>#N/A</v>
      </c>
      <c r="I3212" s="80" t="e">
        <v>#N/A</v>
      </c>
      <c r="J3212" s="80" t="e">
        <v>#N/A</v>
      </c>
      <c r="K3212" s="85" t="e">
        <v>#N/A</v>
      </c>
      <c r="L3212" s="9" t="e">
        <v>#N/A</v>
      </c>
      <c r="M3212" s="93" t="e">
        <v>#N/A</v>
      </c>
      <c r="N3212" s="8" t="e">
        <v>#N/A</v>
      </c>
      <c r="O3212" t="e">
        <v>#N/A</v>
      </c>
      <c r="P3212" t="e">
        <v>#N/A</v>
      </c>
      <c r="Q3212" t="e">
        <v>#N/A</v>
      </c>
      <c r="R3212" s="2" t="e">
        <v>#N/A</v>
      </c>
      <c r="S3212" t="e">
        <v>#N/A</v>
      </c>
      <c r="T3212" s="3" t="e">
        <v>#N/A</v>
      </c>
      <c r="U3212" s="3" t="e">
        <v>#N/A</v>
      </c>
      <c r="V3212" t="e">
        <v>#N/A</v>
      </c>
      <c r="W3212" t="e">
        <v>#N/A</v>
      </c>
      <c r="X3212" t="e">
        <v>#N/A</v>
      </c>
      <c r="Y3212" s="3" t="e">
        <v>#N/A</v>
      </c>
      <c r="Z3212" s="8" t="e">
        <v>#N/A</v>
      </c>
      <c r="AA3212" s="30" t="e">
        <v>#N/A</v>
      </c>
      <c r="AB3212" t="e">
        <v>#N/A</v>
      </c>
      <c r="AC3212" t="e">
        <v>#N/A</v>
      </c>
      <c r="AD3212" t="e">
        <v>#N/A</v>
      </c>
      <c r="AE3212" t="e">
        <v>#N/A</v>
      </c>
      <c r="AF3212" t="e">
        <v>#N/A</v>
      </c>
    </row>
    <row r="3213" spans="1:32" x14ac:dyDescent="0.25">
      <c r="A3213" t="e">
        <v>#N/A</v>
      </c>
      <c r="B3213" s="33" t="e">
        <v>#N/A</v>
      </c>
      <c r="C3213" t="e">
        <v>#N/A</v>
      </c>
      <c r="D3213" t="e">
        <v>#N/A</v>
      </c>
      <c r="E3213" s="69" t="e">
        <v>#N/A</v>
      </c>
      <c r="F3213" s="3" t="e">
        <v>#N/A</v>
      </c>
      <c r="G3213" s="3" t="e">
        <v>#N/A</v>
      </c>
      <c r="H3213" s="3" t="e">
        <v>#N/A</v>
      </c>
      <c r="I3213" s="80" t="e">
        <v>#N/A</v>
      </c>
      <c r="J3213" s="80" t="e">
        <v>#N/A</v>
      </c>
      <c r="K3213" s="85" t="e">
        <v>#N/A</v>
      </c>
      <c r="L3213" s="9" t="e">
        <v>#N/A</v>
      </c>
      <c r="M3213" s="93" t="e">
        <v>#N/A</v>
      </c>
      <c r="N3213" s="8" t="e">
        <v>#N/A</v>
      </c>
      <c r="O3213" t="e">
        <v>#N/A</v>
      </c>
      <c r="P3213" t="e">
        <v>#N/A</v>
      </c>
      <c r="Q3213" t="e">
        <v>#N/A</v>
      </c>
      <c r="R3213" s="2" t="e">
        <v>#N/A</v>
      </c>
      <c r="S3213" t="e">
        <v>#N/A</v>
      </c>
      <c r="T3213" s="3" t="e">
        <v>#N/A</v>
      </c>
      <c r="U3213" s="3" t="e">
        <v>#N/A</v>
      </c>
      <c r="V3213" t="e">
        <v>#N/A</v>
      </c>
      <c r="W3213" t="e">
        <v>#N/A</v>
      </c>
      <c r="X3213" t="e">
        <v>#N/A</v>
      </c>
      <c r="Y3213" s="3" t="e">
        <v>#N/A</v>
      </c>
      <c r="Z3213" s="8" t="e">
        <v>#N/A</v>
      </c>
      <c r="AA3213" s="30" t="e">
        <v>#N/A</v>
      </c>
      <c r="AB3213" t="e">
        <v>#N/A</v>
      </c>
      <c r="AC3213" t="e">
        <v>#N/A</v>
      </c>
      <c r="AD3213" t="e">
        <v>#N/A</v>
      </c>
      <c r="AE3213" t="e">
        <v>#N/A</v>
      </c>
      <c r="AF3213" t="e">
        <v>#N/A</v>
      </c>
    </row>
    <row r="3214" spans="1:32" x14ac:dyDescent="0.25">
      <c r="A3214" t="e">
        <v>#N/A</v>
      </c>
      <c r="B3214" s="33" t="e">
        <v>#N/A</v>
      </c>
      <c r="C3214" t="e">
        <v>#N/A</v>
      </c>
      <c r="D3214" t="e">
        <v>#N/A</v>
      </c>
      <c r="E3214" s="69" t="e">
        <v>#N/A</v>
      </c>
      <c r="F3214" s="3" t="e">
        <v>#N/A</v>
      </c>
      <c r="G3214" s="3" t="e">
        <v>#N/A</v>
      </c>
      <c r="H3214" s="3" t="e">
        <v>#N/A</v>
      </c>
      <c r="I3214" s="80" t="e">
        <v>#N/A</v>
      </c>
      <c r="J3214" s="80" t="e">
        <v>#N/A</v>
      </c>
      <c r="K3214" s="85" t="e">
        <v>#N/A</v>
      </c>
      <c r="L3214" s="9" t="e">
        <v>#N/A</v>
      </c>
      <c r="M3214" s="93" t="e">
        <v>#N/A</v>
      </c>
      <c r="N3214" s="8" t="e">
        <v>#N/A</v>
      </c>
      <c r="O3214" t="e">
        <v>#N/A</v>
      </c>
      <c r="P3214" t="e">
        <v>#N/A</v>
      </c>
      <c r="Q3214" t="e">
        <v>#N/A</v>
      </c>
      <c r="R3214" s="2" t="e">
        <v>#N/A</v>
      </c>
      <c r="S3214" t="e">
        <v>#N/A</v>
      </c>
      <c r="T3214" s="3" t="e">
        <v>#N/A</v>
      </c>
      <c r="U3214" s="3" t="e">
        <v>#N/A</v>
      </c>
      <c r="V3214" t="e">
        <v>#N/A</v>
      </c>
      <c r="W3214" t="e">
        <v>#N/A</v>
      </c>
      <c r="X3214" t="e">
        <v>#N/A</v>
      </c>
      <c r="Y3214" s="3" t="e">
        <v>#N/A</v>
      </c>
      <c r="Z3214" s="8" t="e">
        <v>#N/A</v>
      </c>
      <c r="AA3214" s="30" t="e">
        <v>#N/A</v>
      </c>
      <c r="AB3214" t="e">
        <v>#N/A</v>
      </c>
      <c r="AC3214" t="e">
        <v>#N/A</v>
      </c>
      <c r="AD3214" t="e">
        <v>#N/A</v>
      </c>
      <c r="AE3214" t="e">
        <v>#N/A</v>
      </c>
      <c r="AF3214" t="e">
        <v>#N/A</v>
      </c>
    </row>
    <row r="3215" spans="1:32" x14ac:dyDescent="0.25">
      <c r="A3215" t="e">
        <v>#N/A</v>
      </c>
      <c r="B3215" s="33" t="e">
        <v>#N/A</v>
      </c>
      <c r="C3215" t="e">
        <v>#N/A</v>
      </c>
      <c r="D3215" t="e">
        <v>#N/A</v>
      </c>
      <c r="E3215" s="69" t="e">
        <v>#N/A</v>
      </c>
      <c r="F3215" s="3" t="e">
        <v>#N/A</v>
      </c>
      <c r="G3215" s="3" t="e">
        <v>#N/A</v>
      </c>
      <c r="H3215" s="3" t="e">
        <v>#N/A</v>
      </c>
      <c r="I3215" s="80" t="e">
        <v>#N/A</v>
      </c>
      <c r="J3215" s="80" t="e">
        <v>#N/A</v>
      </c>
      <c r="K3215" s="85" t="e">
        <v>#N/A</v>
      </c>
      <c r="L3215" s="9" t="e">
        <v>#N/A</v>
      </c>
      <c r="M3215" s="93" t="e">
        <v>#N/A</v>
      </c>
      <c r="N3215" s="8" t="e">
        <v>#N/A</v>
      </c>
      <c r="O3215" t="e">
        <v>#N/A</v>
      </c>
      <c r="P3215" t="e">
        <v>#N/A</v>
      </c>
      <c r="Q3215" t="e">
        <v>#N/A</v>
      </c>
      <c r="R3215" s="2" t="e">
        <v>#N/A</v>
      </c>
      <c r="S3215" t="e">
        <v>#N/A</v>
      </c>
      <c r="T3215" s="3" t="e">
        <v>#N/A</v>
      </c>
      <c r="U3215" s="3" t="e">
        <v>#N/A</v>
      </c>
      <c r="V3215" t="e">
        <v>#N/A</v>
      </c>
      <c r="W3215" t="e">
        <v>#N/A</v>
      </c>
      <c r="X3215" t="e">
        <v>#N/A</v>
      </c>
      <c r="Y3215" s="3" t="e">
        <v>#N/A</v>
      </c>
      <c r="Z3215" s="8" t="e">
        <v>#N/A</v>
      </c>
      <c r="AA3215" s="30" t="e">
        <v>#N/A</v>
      </c>
      <c r="AB3215" t="e">
        <v>#N/A</v>
      </c>
      <c r="AC3215" t="e">
        <v>#N/A</v>
      </c>
      <c r="AD3215" t="e">
        <v>#N/A</v>
      </c>
      <c r="AE3215" t="e">
        <v>#N/A</v>
      </c>
      <c r="AF3215" t="e">
        <v>#N/A</v>
      </c>
    </row>
    <row r="3216" spans="1:32" x14ac:dyDescent="0.25">
      <c r="A3216" t="e">
        <v>#N/A</v>
      </c>
      <c r="B3216" s="33" t="e">
        <v>#N/A</v>
      </c>
      <c r="C3216" t="e">
        <v>#N/A</v>
      </c>
      <c r="D3216" t="e">
        <v>#N/A</v>
      </c>
      <c r="E3216" s="69" t="e">
        <v>#N/A</v>
      </c>
      <c r="F3216" s="3" t="e">
        <v>#N/A</v>
      </c>
      <c r="G3216" s="3" t="e">
        <v>#N/A</v>
      </c>
      <c r="H3216" s="3" t="e">
        <v>#N/A</v>
      </c>
      <c r="I3216" s="80" t="e">
        <v>#N/A</v>
      </c>
      <c r="J3216" s="80" t="e">
        <v>#N/A</v>
      </c>
      <c r="K3216" s="85" t="e">
        <v>#N/A</v>
      </c>
      <c r="L3216" s="9" t="e">
        <v>#N/A</v>
      </c>
      <c r="M3216" s="93" t="e">
        <v>#N/A</v>
      </c>
      <c r="N3216" s="8" t="e">
        <v>#N/A</v>
      </c>
      <c r="O3216" t="e">
        <v>#N/A</v>
      </c>
      <c r="P3216" t="e">
        <v>#N/A</v>
      </c>
      <c r="Q3216" t="e">
        <v>#N/A</v>
      </c>
      <c r="R3216" s="2" t="e">
        <v>#N/A</v>
      </c>
      <c r="S3216" t="e">
        <v>#N/A</v>
      </c>
      <c r="T3216" s="3" t="e">
        <v>#N/A</v>
      </c>
      <c r="U3216" s="3" t="e">
        <v>#N/A</v>
      </c>
      <c r="V3216" t="e">
        <v>#N/A</v>
      </c>
      <c r="W3216" t="e">
        <v>#N/A</v>
      </c>
      <c r="X3216" t="e">
        <v>#N/A</v>
      </c>
      <c r="Y3216" s="3" t="e">
        <v>#N/A</v>
      </c>
      <c r="Z3216" s="8" t="e">
        <v>#N/A</v>
      </c>
      <c r="AA3216" s="30" t="e">
        <v>#N/A</v>
      </c>
      <c r="AB3216" t="e">
        <v>#N/A</v>
      </c>
      <c r="AC3216" t="e">
        <v>#N/A</v>
      </c>
      <c r="AD3216" t="e">
        <v>#N/A</v>
      </c>
      <c r="AE3216" t="e">
        <v>#N/A</v>
      </c>
      <c r="AF3216" t="e">
        <v>#N/A</v>
      </c>
    </row>
    <row r="3217" spans="1:32" x14ac:dyDescent="0.25">
      <c r="A3217" t="e">
        <v>#N/A</v>
      </c>
      <c r="B3217" s="33" t="e">
        <v>#N/A</v>
      </c>
      <c r="C3217" t="e">
        <v>#N/A</v>
      </c>
      <c r="D3217" t="e">
        <v>#N/A</v>
      </c>
      <c r="E3217" s="69" t="e">
        <v>#N/A</v>
      </c>
      <c r="F3217" s="3" t="e">
        <v>#N/A</v>
      </c>
      <c r="G3217" s="3" t="e">
        <v>#N/A</v>
      </c>
      <c r="H3217" s="3" t="e">
        <v>#N/A</v>
      </c>
      <c r="I3217" s="80" t="e">
        <v>#N/A</v>
      </c>
      <c r="J3217" s="80" t="e">
        <v>#N/A</v>
      </c>
      <c r="K3217" s="85" t="e">
        <v>#N/A</v>
      </c>
      <c r="L3217" s="9" t="e">
        <v>#N/A</v>
      </c>
      <c r="M3217" s="93" t="e">
        <v>#N/A</v>
      </c>
      <c r="N3217" s="8" t="e">
        <v>#N/A</v>
      </c>
      <c r="O3217" t="e">
        <v>#N/A</v>
      </c>
      <c r="P3217" t="e">
        <v>#N/A</v>
      </c>
      <c r="Q3217" t="e">
        <v>#N/A</v>
      </c>
      <c r="R3217" s="2" t="e">
        <v>#N/A</v>
      </c>
      <c r="S3217" t="e">
        <v>#N/A</v>
      </c>
      <c r="T3217" s="3" t="e">
        <v>#N/A</v>
      </c>
      <c r="U3217" s="3" t="e">
        <v>#N/A</v>
      </c>
      <c r="V3217" t="e">
        <v>#N/A</v>
      </c>
      <c r="W3217" t="e">
        <v>#N/A</v>
      </c>
      <c r="X3217" t="e">
        <v>#N/A</v>
      </c>
      <c r="Y3217" s="3" t="e">
        <v>#N/A</v>
      </c>
      <c r="Z3217" s="8" t="e">
        <v>#N/A</v>
      </c>
      <c r="AA3217" s="30" t="e">
        <v>#N/A</v>
      </c>
      <c r="AB3217" t="e">
        <v>#N/A</v>
      </c>
      <c r="AC3217" t="e">
        <v>#N/A</v>
      </c>
      <c r="AD3217" t="e">
        <v>#N/A</v>
      </c>
      <c r="AE3217" t="e">
        <v>#N/A</v>
      </c>
      <c r="AF3217" t="e">
        <v>#N/A</v>
      </c>
    </row>
    <row r="3218" spans="1:32" x14ac:dyDescent="0.25">
      <c r="A3218" t="e">
        <v>#N/A</v>
      </c>
      <c r="B3218" s="33" t="e">
        <v>#N/A</v>
      </c>
      <c r="C3218" t="e">
        <v>#N/A</v>
      </c>
      <c r="D3218" t="e">
        <v>#N/A</v>
      </c>
      <c r="E3218" s="69" t="e">
        <v>#N/A</v>
      </c>
      <c r="F3218" s="3" t="e">
        <v>#N/A</v>
      </c>
      <c r="G3218" s="3" t="e">
        <v>#N/A</v>
      </c>
      <c r="H3218" s="3" t="e">
        <v>#N/A</v>
      </c>
      <c r="I3218" s="80" t="e">
        <v>#N/A</v>
      </c>
      <c r="J3218" s="80" t="e">
        <v>#N/A</v>
      </c>
      <c r="K3218" s="85" t="e">
        <v>#N/A</v>
      </c>
      <c r="L3218" s="9" t="e">
        <v>#N/A</v>
      </c>
      <c r="M3218" s="93" t="e">
        <v>#N/A</v>
      </c>
      <c r="N3218" s="8" t="e">
        <v>#N/A</v>
      </c>
      <c r="O3218" t="e">
        <v>#N/A</v>
      </c>
      <c r="P3218" t="e">
        <v>#N/A</v>
      </c>
      <c r="Q3218" t="e">
        <v>#N/A</v>
      </c>
      <c r="R3218" s="2" t="e">
        <v>#N/A</v>
      </c>
      <c r="S3218" t="e">
        <v>#N/A</v>
      </c>
      <c r="T3218" s="3" t="e">
        <v>#N/A</v>
      </c>
      <c r="U3218" s="3" t="e">
        <v>#N/A</v>
      </c>
      <c r="V3218" t="e">
        <v>#N/A</v>
      </c>
      <c r="W3218" t="e">
        <v>#N/A</v>
      </c>
      <c r="X3218" t="e">
        <v>#N/A</v>
      </c>
      <c r="Y3218" s="3" t="e">
        <v>#N/A</v>
      </c>
      <c r="Z3218" s="8" t="e">
        <v>#N/A</v>
      </c>
      <c r="AA3218" s="30" t="e">
        <v>#N/A</v>
      </c>
      <c r="AB3218" t="e">
        <v>#N/A</v>
      </c>
      <c r="AC3218" t="e">
        <v>#N/A</v>
      </c>
      <c r="AD3218" t="e">
        <v>#N/A</v>
      </c>
      <c r="AE3218" t="e">
        <v>#N/A</v>
      </c>
      <c r="AF3218" t="e">
        <v>#N/A</v>
      </c>
    </row>
    <row r="3219" spans="1:32" x14ac:dyDescent="0.25">
      <c r="A3219" t="e">
        <v>#N/A</v>
      </c>
      <c r="B3219" s="33" t="e">
        <v>#N/A</v>
      </c>
      <c r="C3219" t="e">
        <v>#N/A</v>
      </c>
      <c r="D3219" t="e">
        <v>#N/A</v>
      </c>
      <c r="E3219" s="69" t="e">
        <v>#N/A</v>
      </c>
      <c r="F3219" s="3" t="e">
        <v>#N/A</v>
      </c>
      <c r="G3219" s="3" t="e">
        <v>#N/A</v>
      </c>
      <c r="H3219" s="3" t="e">
        <v>#N/A</v>
      </c>
      <c r="I3219" s="80" t="e">
        <v>#N/A</v>
      </c>
      <c r="J3219" s="80" t="e">
        <v>#N/A</v>
      </c>
      <c r="K3219" s="85" t="e">
        <v>#N/A</v>
      </c>
      <c r="L3219" s="9" t="e">
        <v>#N/A</v>
      </c>
      <c r="M3219" s="93" t="e">
        <v>#N/A</v>
      </c>
      <c r="N3219" s="8" t="e">
        <v>#N/A</v>
      </c>
      <c r="O3219" t="e">
        <v>#N/A</v>
      </c>
      <c r="P3219" t="e">
        <v>#N/A</v>
      </c>
      <c r="Q3219" t="e">
        <v>#N/A</v>
      </c>
      <c r="R3219" s="2" t="e">
        <v>#N/A</v>
      </c>
      <c r="S3219" t="e">
        <v>#N/A</v>
      </c>
      <c r="T3219" s="3" t="e">
        <v>#N/A</v>
      </c>
      <c r="U3219" s="3" t="e">
        <v>#N/A</v>
      </c>
      <c r="V3219" t="e">
        <v>#N/A</v>
      </c>
      <c r="W3219" t="e">
        <v>#N/A</v>
      </c>
      <c r="X3219" t="e">
        <v>#N/A</v>
      </c>
      <c r="Y3219" s="3" t="e">
        <v>#N/A</v>
      </c>
      <c r="Z3219" s="8" t="e">
        <v>#N/A</v>
      </c>
      <c r="AA3219" s="30" t="e">
        <v>#N/A</v>
      </c>
      <c r="AB3219" t="e">
        <v>#N/A</v>
      </c>
      <c r="AC3219" t="e">
        <v>#N/A</v>
      </c>
      <c r="AD3219" t="e">
        <v>#N/A</v>
      </c>
      <c r="AE3219" t="e">
        <v>#N/A</v>
      </c>
      <c r="AF3219" t="e">
        <v>#N/A</v>
      </c>
    </row>
    <row r="3220" spans="1:32" x14ac:dyDescent="0.25">
      <c r="A3220" t="e">
        <v>#N/A</v>
      </c>
      <c r="B3220" s="33" t="e">
        <v>#N/A</v>
      </c>
      <c r="C3220" t="e">
        <v>#N/A</v>
      </c>
      <c r="D3220" t="e">
        <v>#N/A</v>
      </c>
      <c r="E3220" s="69" t="e">
        <v>#N/A</v>
      </c>
      <c r="F3220" s="3" t="e">
        <v>#N/A</v>
      </c>
      <c r="G3220" s="3" t="e">
        <v>#N/A</v>
      </c>
      <c r="H3220" s="3" t="e">
        <v>#N/A</v>
      </c>
      <c r="I3220" s="80" t="e">
        <v>#N/A</v>
      </c>
      <c r="J3220" s="80" t="e">
        <v>#N/A</v>
      </c>
      <c r="K3220" s="85" t="e">
        <v>#N/A</v>
      </c>
      <c r="L3220" s="9" t="e">
        <v>#N/A</v>
      </c>
      <c r="M3220" s="93" t="e">
        <v>#N/A</v>
      </c>
      <c r="N3220" s="8" t="e">
        <v>#N/A</v>
      </c>
      <c r="O3220" t="e">
        <v>#N/A</v>
      </c>
      <c r="P3220" t="e">
        <v>#N/A</v>
      </c>
      <c r="Q3220" t="e">
        <v>#N/A</v>
      </c>
      <c r="R3220" s="2" t="e">
        <v>#N/A</v>
      </c>
      <c r="S3220" t="e">
        <v>#N/A</v>
      </c>
      <c r="T3220" s="3" t="e">
        <v>#N/A</v>
      </c>
      <c r="U3220" s="3" t="e">
        <v>#N/A</v>
      </c>
      <c r="V3220" t="e">
        <v>#N/A</v>
      </c>
      <c r="W3220" t="e">
        <v>#N/A</v>
      </c>
      <c r="X3220" t="e">
        <v>#N/A</v>
      </c>
      <c r="Y3220" s="3" t="e">
        <v>#N/A</v>
      </c>
      <c r="Z3220" s="8" t="e">
        <v>#N/A</v>
      </c>
      <c r="AA3220" s="30" t="e">
        <v>#N/A</v>
      </c>
      <c r="AB3220" t="e">
        <v>#N/A</v>
      </c>
      <c r="AC3220" t="e">
        <v>#N/A</v>
      </c>
      <c r="AD3220" t="e">
        <v>#N/A</v>
      </c>
      <c r="AE3220" t="e">
        <v>#N/A</v>
      </c>
      <c r="AF3220" t="e">
        <v>#N/A</v>
      </c>
    </row>
    <row r="3221" spans="1:32" x14ac:dyDescent="0.25">
      <c r="A3221" t="e">
        <v>#N/A</v>
      </c>
      <c r="B3221" s="33" t="e">
        <v>#N/A</v>
      </c>
      <c r="C3221" t="e">
        <v>#N/A</v>
      </c>
      <c r="D3221" t="e">
        <v>#N/A</v>
      </c>
      <c r="E3221" s="69" t="e">
        <v>#N/A</v>
      </c>
      <c r="F3221" s="3" t="e">
        <v>#N/A</v>
      </c>
      <c r="G3221" s="3" t="e">
        <v>#N/A</v>
      </c>
      <c r="H3221" s="3" t="e">
        <v>#N/A</v>
      </c>
      <c r="I3221" s="80" t="e">
        <v>#N/A</v>
      </c>
      <c r="J3221" s="80" t="e">
        <v>#N/A</v>
      </c>
      <c r="K3221" s="85" t="e">
        <v>#N/A</v>
      </c>
      <c r="L3221" s="9" t="e">
        <v>#N/A</v>
      </c>
      <c r="M3221" s="93" t="e">
        <v>#N/A</v>
      </c>
      <c r="N3221" s="8" t="e">
        <v>#N/A</v>
      </c>
      <c r="O3221" t="e">
        <v>#N/A</v>
      </c>
      <c r="P3221" t="e">
        <v>#N/A</v>
      </c>
      <c r="Q3221" t="e">
        <v>#N/A</v>
      </c>
      <c r="R3221" s="2" t="e">
        <v>#N/A</v>
      </c>
      <c r="S3221" t="e">
        <v>#N/A</v>
      </c>
      <c r="T3221" s="3" t="e">
        <v>#N/A</v>
      </c>
      <c r="U3221" s="3" t="e">
        <v>#N/A</v>
      </c>
      <c r="V3221" t="e">
        <v>#N/A</v>
      </c>
      <c r="W3221" t="e">
        <v>#N/A</v>
      </c>
      <c r="X3221" t="e">
        <v>#N/A</v>
      </c>
      <c r="Y3221" s="3" t="e">
        <v>#N/A</v>
      </c>
      <c r="Z3221" s="8" t="e">
        <v>#N/A</v>
      </c>
      <c r="AA3221" s="30" t="e">
        <v>#N/A</v>
      </c>
      <c r="AB3221" t="e">
        <v>#N/A</v>
      </c>
      <c r="AC3221" t="e">
        <v>#N/A</v>
      </c>
      <c r="AD3221" t="e">
        <v>#N/A</v>
      </c>
      <c r="AE3221" t="e">
        <v>#N/A</v>
      </c>
      <c r="AF3221" t="e">
        <v>#N/A</v>
      </c>
    </row>
    <row r="3222" spans="1:32" x14ac:dyDescent="0.25">
      <c r="A3222" t="e">
        <v>#N/A</v>
      </c>
      <c r="B3222" s="33" t="e">
        <v>#N/A</v>
      </c>
      <c r="C3222" t="e">
        <v>#N/A</v>
      </c>
      <c r="D3222" t="e">
        <v>#N/A</v>
      </c>
      <c r="E3222" s="69" t="e">
        <v>#N/A</v>
      </c>
      <c r="F3222" s="3" t="e">
        <v>#N/A</v>
      </c>
      <c r="G3222" s="3" t="e">
        <v>#N/A</v>
      </c>
      <c r="H3222" s="3" t="e">
        <v>#N/A</v>
      </c>
      <c r="I3222" s="80" t="e">
        <v>#N/A</v>
      </c>
      <c r="J3222" s="80" t="e">
        <v>#N/A</v>
      </c>
      <c r="K3222" s="85" t="e">
        <v>#N/A</v>
      </c>
      <c r="L3222" s="9" t="e">
        <v>#N/A</v>
      </c>
      <c r="M3222" s="93" t="e">
        <v>#N/A</v>
      </c>
      <c r="N3222" s="8" t="e">
        <v>#N/A</v>
      </c>
      <c r="O3222" t="e">
        <v>#N/A</v>
      </c>
      <c r="P3222" t="e">
        <v>#N/A</v>
      </c>
      <c r="Q3222" t="e">
        <v>#N/A</v>
      </c>
      <c r="R3222" s="2" t="e">
        <v>#N/A</v>
      </c>
      <c r="S3222" t="e">
        <v>#N/A</v>
      </c>
      <c r="T3222" s="3" t="e">
        <v>#N/A</v>
      </c>
      <c r="U3222" s="3" t="e">
        <v>#N/A</v>
      </c>
      <c r="V3222" t="e">
        <v>#N/A</v>
      </c>
      <c r="W3222" t="e">
        <v>#N/A</v>
      </c>
      <c r="X3222" t="e">
        <v>#N/A</v>
      </c>
      <c r="Y3222" s="3" t="e">
        <v>#N/A</v>
      </c>
      <c r="Z3222" s="8" t="e">
        <v>#N/A</v>
      </c>
      <c r="AA3222" s="30" t="e">
        <v>#N/A</v>
      </c>
      <c r="AB3222" t="e">
        <v>#N/A</v>
      </c>
      <c r="AC3222" t="e">
        <v>#N/A</v>
      </c>
      <c r="AD3222" t="e">
        <v>#N/A</v>
      </c>
      <c r="AE3222" t="e">
        <v>#N/A</v>
      </c>
      <c r="AF3222" t="e">
        <v>#N/A</v>
      </c>
    </row>
    <row r="3223" spans="1:32" x14ac:dyDescent="0.25">
      <c r="A3223" t="e">
        <v>#N/A</v>
      </c>
      <c r="B3223" s="33" t="e">
        <v>#N/A</v>
      </c>
      <c r="C3223" t="e">
        <v>#N/A</v>
      </c>
      <c r="D3223" t="e">
        <v>#N/A</v>
      </c>
      <c r="E3223" s="69" t="e">
        <v>#N/A</v>
      </c>
      <c r="F3223" s="3" t="e">
        <v>#N/A</v>
      </c>
      <c r="G3223" s="3" t="e">
        <v>#N/A</v>
      </c>
      <c r="H3223" s="3" t="e">
        <v>#N/A</v>
      </c>
      <c r="I3223" s="80" t="e">
        <v>#N/A</v>
      </c>
      <c r="J3223" s="80" t="e">
        <v>#N/A</v>
      </c>
      <c r="K3223" s="85" t="e">
        <v>#N/A</v>
      </c>
      <c r="L3223" s="9" t="e">
        <v>#N/A</v>
      </c>
      <c r="M3223" s="93" t="e">
        <v>#N/A</v>
      </c>
      <c r="N3223" s="8" t="e">
        <v>#N/A</v>
      </c>
      <c r="O3223" t="e">
        <v>#N/A</v>
      </c>
      <c r="P3223" t="e">
        <v>#N/A</v>
      </c>
      <c r="Q3223" t="e">
        <v>#N/A</v>
      </c>
      <c r="R3223" s="2" t="e">
        <v>#N/A</v>
      </c>
      <c r="S3223" t="e">
        <v>#N/A</v>
      </c>
      <c r="T3223" s="3" t="e">
        <v>#N/A</v>
      </c>
      <c r="U3223" s="3" t="e">
        <v>#N/A</v>
      </c>
      <c r="V3223" t="e">
        <v>#N/A</v>
      </c>
      <c r="W3223" t="e">
        <v>#N/A</v>
      </c>
      <c r="X3223" t="e">
        <v>#N/A</v>
      </c>
      <c r="Y3223" s="3" t="e">
        <v>#N/A</v>
      </c>
      <c r="Z3223" s="8" t="e">
        <v>#N/A</v>
      </c>
      <c r="AA3223" s="30" t="e">
        <v>#N/A</v>
      </c>
      <c r="AB3223" t="e">
        <v>#N/A</v>
      </c>
      <c r="AC3223" t="e">
        <v>#N/A</v>
      </c>
      <c r="AD3223" t="e">
        <v>#N/A</v>
      </c>
      <c r="AE3223" t="e">
        <v>#N/A</v>
      </c>
      <c r="AF3223" t="e">
        <v>#N/A</v>
      </c>
    </row>
    <row r="3224" spans="1:32" x14ac:dyDescent="0.25">
      <c r="A3224" t="e">
        <v>#N/A</v>
      </c>
      <c r="B3224" s="33" t="e">
        <v>#N/A</v>
      </c>
      <c r="C3224" t="e">
        <v>#N/A</v>
      </c>
      <c r="D3224" t="e">
        <v>#N/A</v>
      </c>
      <c r="E3224" s="69" t="e">
        <v>#N/A</v>
      </c>
      <c r="F3224" s="3" t="e">
        <v>#N/A</v>
      </c>
      <c r="G3224" s="3" t="e">
        <v>#N/A</v>
      </c>
      <c r="H3224" s="3" t="e">
        <v>#N/A</v>
      </c>
      <c r="I3224" s="80" t="e">
        <v>#N/A</v>
      </c>
      <c r="J3224" s="80" t="e">
        <v>#N/A</v>
      </c>
      <c r="K3224" s="85" t="e">
        <v>#N/A</v>
      </c>
      <c r="L3224" s="9" t="e">
        <v>#N/A</v>
      </c>
      <c r="M3224" s="93" t="e">
        <v>#N/A</v>
      </c>
      <c r="N3224" s="8" t="e">
        <v>#N/A</v>
      </c>
      <c r="O3224" t="e">
        <v>#N/A</v>
      </c>
      <c r="P3224" t="e">
        <v>#N/A</v>
      </c>
      <c r="Q3224" t="e">
        <v>#N/A</v>
      </c>
      <c r="R3224" s="2" t="e">
        <v>#N/A</v>
      </c>
      <c r="S3224" t="e">
        <v>#N/A</v>
      </c>
      <c r="T3224" s="3" t="e">
        <v>#N/A</v>
      </c>
      <c r="U3224" s="3" t="e">
        <v>#N/A</v>
      </c>
      <c r="V3224" t="e">
        <v>#N/A</v>
      </c>
      <c r="W3224" t="e">
        <v>#N/A</v>
      </c>
      <c r="X3224" t="e">
        <v>#N/A</v>
      </c>
      <c r="Y3224" s="3" t="e">
        <v>#N/A</v>
      </c>
      <c r="Z3224" s="8" t="e">
        <v>#N/A</v>
      </c>
      <c r="AA3224" s="30" t="e">
        <v>#N/A</v>
      </c>
      <c r="AB3224" t="e">
        <v>#N/A</v>
      </c>
      <c r="AC3224" t="e">
        <v>#N/A</v>
      </c>
      <c r="AD3224" t="e">
        <v>#N/A</v>
      </c>
      <c r="AE3224" t="e">
        <v>#N/A</v>
      </c>
      <c r="AF3224" t="e">
        <v>#N/A</v>
      </c>
    </row>
    <row r="3225" spans="1:32" x14ac:dyDescent="0.25">
      <c r="A3225" t="e">
        <v>#N/A</v>
      </c>
      <c r="B3225" s="33" t="e">
        <v>#N/A</v>
      </c>
      <c r="C3225" t="e">
        <v>#N/A</v>
      </c>
      <c r="D3225" t="e">
        <v>#N/A</v>
      </c>
      <c r="E3225" s="69" t="e">
        <v>#N/A</v>
      </c>
      <c r="F3225" s="3" t="e">
        <v>#N/A</v>
      </c>
      <c r="G3225" s="3" t="e">
        <v>#N/A</v>
      </c>
      <c r="H3225" s="3" t="e">
        <v>#N/A</v>
      </c>
      <c r="I3225" s="80" t="e">
        <v>#N/A</v>
      </c>
      <c r="J3225" s="80" t="e">
        <v>#N/A</v>
      </c>
      <c r="K3225" s="85" t="e">
        <v>#N/A</v>
      </c>
      <c r="L3225" s="9" t="e">
        <v>#N/A</v>
      </c>
      <c r="M3225" s="93" t="e">
        <v>#N/A</v>
      </c>
      <c r="N3225" s="8" t="e">
        <v>#N/A</v>
      </c>
      <c r="O3225" t="e">
        <v>#N/A</v>
      </c>
      <c r="P3225" t="e">
        <v>#N/A</v>
      </c>
      <c r="Q3225" t="e">
        <v>#N/A</v>
      </c>
      <c r="R3225" s="2" t="e">
        <v>#N/A</v>
      </c>
      <c r="S3225" t="e">
        <v>#N/A</v>
      </c>
      <c r="T3225" s="3" t="e">
        <v>#N/A</v>
      </c>
      <c r="U3225" s="3" t="e">
        <v>#N/A</v>
      </c>
      <c r="V3225" t="e">
        <v>#N/A</v>
      </c>
      <c r="W3225" t="e">
        <v>#N/A</v>
      </c>
      <c r="X3225" t="e">
        <v>#N/A</v>
      </c>
      <c r="Y3225" s="3" t="e">
        <v>#N/A</v>
      </c>
      <c r="Z3225" s="8" t="e">
        <v>#N/A</v>
      </c>
      <c r="AA3225" s="30" t="e">
        <v>#N/A</v>
      </c>
      <c r="AB3225" t="e">
        <v>#N/A</v>
      </c>
      <c r="AC3225" t="e">
        <v>#N/A</v>
      </c>
      <c r="AD3225" t="e">
        <v>#N/A</v>
      </c>
      <c r="AE3225" t="e">
        <v>#N/A</v>
      </c>
      <c r="AF3225" t="e">
        <v>#N/A</v>
      </c>
    </row>
    <row r="3226" spans="1:32" x14ac:dyDescent="0.25">
      <c r="A3226" t="e">
        <v>#N/A</v>
      </c>
      <c r="B3226" s="33" t="e">
        <v>#N/A</v>
      </c>
      <c r="C3226" t="e">
        <v>#N/A</v>
      </c>
      <c r="D3226" t="e">
        <v>#N/A</v>
      </c>
      <c r="E3226" s="69" t="e">
        <v>#N/A</v>
      </c>
      <c r="F3226" s="3" t="e">
        <v>#N/A</v>
      </c>
      <c r="G3226" s="3" t="e">
        <v>#N/A</v>
      </c>
      <c r="H3226" s="3" t="e">
        <v>#N/A</v>
      </c>
      <c r="I3226" s="80" t="e">
        <v>#N/A</v>
      </c>
      <c r="J3226" s="80" t="e">
        <v>#N/A</v>
      </c>
      <c r="K3226" s="85" t="e">
        <v>#N/A</v>
      </c>
      <c r="L3226" s="9" t="e">
        <v>#N/A</v>
      </c>
      <c r="M3226" s="93" t="e">
        <v>#N/A</v>
      </c>
      <c r="N3226" s="8" t="e">
        <v>#N/A</v>
      </c>
      <c r="O3226" t="e">
        <v>#N/A</v>
      </c>
      <c r="P3226" t="e">
        <v>#N/A</v>
      </c>
      <c r="Q3226" t="e">
        <v>#N/A</v>
      </c>
      <c r="R3226" s="2" t="e">
        <v>#N/A</v>
      </c>
      <c r="S3226" t="e">
        <v>#N/A</v>
      </c>
      <c r="T3226" s="3" t="e">
        <v>#N/A</v>
      </c>
      <c r="U3226" s="3" t="e">
        <v>#N/A</v>
      </c>
      <c r="V3226" t="e">
        <v>#N/A</v>
      </c>
      <c r="W3226" t="e">
        <v>#N/A</v>
      </c>
      <c r="X3226" t="e">
        <v>#N/A</v>
      </c>
      <c r="Y3226" s="3" t="e">
        <v>#N/A</v>
      </c>
      <c r="Z3226" s="8" t="e">
        <v>#N/A</v>
      </c>
      <c r="AA3226" s="30" t="e">
        <v>#N/A</v>
      </c>
      <c r="AB3226" t="e">
        <v>#N/A</v>
      </c>
      <c r="AC3226" t="e">
        <v>#N/A</v>
      </c>
      <c r="AD3226" t="e">
        <v>#N/A</v>
      </c>
      <c r="AE3226" t="e">
        <v>#N/A</v>
      </c>
      <c r="AF3226" t="e">
        <v>#N/A</v>
      </c>
    </row>
    <row r="3227" spans="1:32" x14ac:dyDescent="0.25">
      <c r="A3227" t="e">
        <v>#N/A</v>
      </c>
      <c r="B3227" s="33" t="e">
        <v>#N/A</v>
      </c>
      <c r="C3227" t="e">
        <v>#N/A</v>
      </c>
      <c r="D3227" t="e">
        <v>#N/A</v>
      </c>
      <c r="E3227" s="69" t="e">
        <v>#N/A</v>
      </c>
      <c r="F3227" s="3" t="e">
        <v>#N/A</v>
      </c>
      <c r="G3227" s="3" t="e">
        <v>#N/A</v>
      </c>
      <c r="H3227" s="3" t="e">
        <v>#N/A</v>
      </c>
      <c r="I3227" s="80" t="e">
        <v>#N/A</v>
      </c>
      <c r="J3227" s="80" t="e">
        <v>#N/A</v>
      </c>
      <c r="K3227" s="85" t="e">
        <v>#N/A</v>
      </c>
      <c r="L3227" s="9" t="e">
        <v>#N/A</v>
      </c>
      <c r="M3227" s="93" t="e">
        <v>#N/A</v>
      </c>
      <c r="N3227" s="8" t="e">
        <v>#N/A</v>
      </c>
      <c r="O3227" t="e">
        <v>#N/A</v>
      </c>
      <c r="P3227" t="e">
        <v>#N/A</v>
      </c>
      <c r="Q3227" t="e">
        <v>#N/A</v>
      </c>
      <c r="R3227" s="2" t="e">
        <v>#N/A</v>
      </c>
      <c r="S3227" t="e">
        <v>#N/A</v>
      </c>
      <c r="T3227" s="3" t="e">
        <v>#N/A</v>
      </c>
      <c r="U3227" s="3" t="e">
        <v>#N/A</v>
      </c>
      <c r="V3227" t="e">
        <v>#N/A</v>
      </c>
      <c r="W3227" t="e">
        <v>#N/A</v>
      </c>
      <c r="X3227" t="e">
        <v>#N/A</v>
      </c>
      <c r="Y3227" s="3" t="e">
        <v>#N/A</v>
      </c>
      <c r="Z3227" s="8" t="e">
        <v>#N/A</v>
      </c>
      <c r="AA3227" s="30" t="e">
        <v>#N/A</v>
      </c>
      <c r="AB3227" t="e">
        <v>#N/A</v>
      </c>
      <c r="AC3227" t="e">
        <v>#N/A</v>
      </c>
      <c r="AD3227" t="e">
        <v>#N/A</v>
      </c>
      <c r="AE3227" t="e">
        <v>#N/A</v>
      </c>
      <c r="AF3227" t="e">
        <v>#N/A</v>
      </c>
    </row>
    <row r="3228" spans="1:32" x14ac:dyDescent="0.25">
      <c r="A3228" t="e">
        <v>#N/A</v>
      </c>
      <c r="B3228" s="33" t="e">
        <v>#N/A</v>
      </c>
      <c r="C3228" t="e">
        <v>#N/A</v>
      </c>
      <c r="D3228" t="e">
        <v>#N/A</v>
      </c>
      <c r="E3228" s="69" t="e">
        <v>#N/A</v>
      </c>
      <c r="F3228" s="3" t="e">
        <v>#N/A</v>
      </c>
      <c r="G3228" s="3" t="e">
        <v>#N/A</v>
      </c>
      <c r="H3228" s="3" t="e">
        <v>#N/A</v>
      </c>
      <c r="I3228" s="80" t="e">
        <v>#N/A</v>
      </c>
      <c r="J3228" s="80" t="e">
        <v>#N/A</v>
      </c>
      <c r="K3228" s="85" t="e">
        <v>#N/A</v>
      </c>
      <c r="L3228" s="9" t="e">
        <v>#N/A</v>
      </c>
      <c r="M3228" s="93" t="e">
        <v>#N/A</v>
      </c>
      <c r="N3228" s="8" t="e">
        <v>#N/A</v>
      </c>
      <c r="O3228" t="e">
        <v>#N/A</v>
      </c>
      <c r="P3228" t="e">
        <v>#N/A</v>
      </c>
      <c r="Q3228" t="e">
        <v>#N/A</v>
      </c>
      <c r="R3228" s="2" t="e">
        <v>#N/A</v>
      </c>
      <c r="S3228" t="e">
        <v>#N/A</v>
      </c>
      <c r="T3228" s="3" t="e">
        <v>#N/A</v>
      </c>
      <c r="U3228" s="3" t="e">
        <v>#N/A</v>
      </c>
      <c r="V3228" t="e">
        <v>#N/A</v>
      </c>
      <c r="W3228" t="e">
        <v>#N/A</v>
      </c>
      <c r="X3228" t="e">
        <v>#N/A</v>
      </c>
      <c r="Y3228" s="3" t="e">
        <v>#N/A</v>
      </c>
      <c r="Z3228" s="8" t="e">
        <v>#N/A</v>
      </c>
      <c r="AA3228" s="30" t="e">
        <v>#N/A</v>
      </c>
      <c r="AB3228" t="e">
        <v>#N/A</v>
      </c>
      <c r="AC3228" t="e">
        <v>#N/A</v>
      </c>
      <c r="AD3228" t="e">
        <v>#N/A</v>
      </c>
      <c r="AE3228" t="e">
        <v>#N/A</v>
      </c>
      <c r="AF3228" t="e">
        <v>#N/A</v>
      </c>
    </row>
    <row r="3229" spans="1:32" x14ac:dyDescent="0.25">
      <c r="A3229" t="e">
        <v>#N/A</v>
      </c>
      <c r="B3229" s="33" t="e">
        <v>#N/A</v>
      </c>
      <c r="C3229" t="e">
        <v>#N/A</v>
      </c>
      <c r="D3229" t="e">
        <v>#N/A</v>
      </c>
      <c r="E3229" s="69" t="e">
        <v>#N/A</v>
      </c>
      <c r="F3229" s="3" t="e">
        <v>#N/A</v>
      </c>
      <c r="G3229" s="3" t="e">
        <v>#N/A</v>
      </c>
      <c r="H3229" s="3" t="e">
        <v>#N/A</v>
      </c>
      <c r="I3229" s="80" t="e">
        <v>#N/A</v>
      </c>
      <c r="J3229" s="80" t="e">
        <v>#N/A</v>
      </c>
      <c r="K3229" s="85" t="e">
        <v>#N/A</v>
      </c>
      <c r="L3229" s="9" t="e">
        <v>#N/A</v>
      </c>
      <c r="M3229" s="93" t="e">
        <v>#N/A</v>
      </c>
      <c r="N3229" s="8" t="e">
        <v>#N/A</v>
      </c>
      <c r="O3229" t="e">
        <v>#N/A</v>
      </c>
      <c r="P3229" t="e">
        <v>#N/A</v>
      </c>
      <c r="Q3229" t="e">
        <v>#N/A</v>
      </c>
      <c r="R3229" s="2" t="e">
        <v>#N/A</v>
      </c>
      <c r="S3229" t="e">
        <v>#N/A</v>
      </c>
      <c r="T3229" s="3" t="e">
        <v>#N/A</v>
      </c>
      <c r="U3229" s="3" t="e">
        <v>#N/A</v>
      </c>
      <c r="V3229" t="e">
        <v>#N/A</v>
      </c>
      <c r="W3229" t="e">
        <v>#N/A</v>
      </c>
      <c r="X3229" t="e">
        <v>#N/A</v>
      </c>
      <c r="Y3229" s="3" t="e">
        <v>#N/A</v>
      </c>
      <c r="Z3229" s="8" t="e">
        <v>#N/A</v>
      </c>
      <c r="AA3229" s="30" t="e">
        <v>#N/A</v>
      </c>
      <c r="AB3229" t="e">
        <v>#N/A</v>
      </c>
      <c r="AC3229" t="e">
        <v>#N/A</v>
      </c>
      <c r="AD3229" t="e">
        <v>#N/A</v>
      </c>
      <c r="AE3229" t="e">
        <v>#N/A</v>
      </c>
      <c r="AF3229" t="e">
        <v>#N/A</v>
      </c>
    </row>
    <row r="3230" spans="1:32" x14ac:dyDescent="0.25">
      <c r="A3230" t="e">
        <v>#N/A</v>
      </c>
      <c r="B3230" s="33" t="e">
        <v>#N/A</v>
      </c>
      <c r="C3230" t="e">
        <v>#N/A</v>
      </c>
      <c r="D3230" t="e">
        <v>#N/A</v>
      </c>
      <c r="E3230" s="69" t="e">
        <v>#N/A</v>
      </c>
      <c r="F3230" s="3" t="e">
        <v>#N/A</v>
      </c>
      <c r="G3230" s="3" t="e">
        <v>#N/A</v>
      </c>
      <c r="H3230" s="3" t="e">
        <v>#N/A</v>
      </c>
      <c r="I3230" s="80" t="e">
        <v>#N/A</v>
      </c>
      <c r="J3230" s="80" t="e">
        <v>#N/A</v>
      </c>
      <c r="K3230" s="85" t="e">
        <v>#N/A</v>
      </c>
      <c r="L3230" s="9" t="e">
        <v>#N/A</v>
      </c>
      <c r="M3230" s="93" t="e">
        <v>#N/A</v>
      </c>
      <c r="N3230" s="8" t="e">
        <v>#N/A</v>
      </c>
      <c r="O3230" t="e">
        <v>#N/A</v>
      </c>
      <c r="P3230" t="e">
        <v>#N/A</v>
      </c>
      <c r="Q3230" t="e">
        <v>#N/A</v>
      </c>
      <c r="R3230" s="2" t="e">
        <v>#N/A</v>
      </c>
      <c r="S3230" t="e">
        <v>#N/A</v>
      </c>
      <c r="T3230" s="3" t="e">
        <v>#N/A</v>
      </c>
      <c r="U3230" s="3" t="e">
        <v>#N/A</v>
      </c>
      <c r="V3230" t="e">
        <v>#N/A</v>
      </c>
      <c r="W3230" t="e">
        <v>#N/A</v>
      </c>
      <c r="X3230" t="e">
        <v>#N/A</v>
      </c>
      <c r="Y3230" s="3" t="e">
        <v>#N/A</v>
      </c>
      <c r="Z3230" s="8" t="e">
        <v>#N/A</v>
      </c>
      <c r="AA3230" s="30" t="e">
        <v>#N/A</v>
      </c>
      <c r="AB3230" t="e">
        <v>#N/A</v>
      </c>
      <c r="AC3230" t="e">
        <v>#N/A</v>
      </c>
      <c r="AD3230" t="e">
        <v>#N/A</v>
      </c>
      <c r="AE3230" t="e">
        <v>#N/A</v>
      </c>
      <c r="AF3230" t="e">
        <v>#N/A</v>
      </c>
    </row>
    <row r="3231" spans="1:32" x14ac:dyDescent="0.25">
      <c r="A3231" t="e">
        <v>#N/A</v>
      </c>
      <c r="B3231" s="33" t="e">
        <v>#N/A</v>
      </c>
      <c r="C3231" t="e">
        <v>#N/A</v>
      </c>
      <c r="D3231" t="e">
        <v>#N/A</v>
      </c>
      <c r="E3231" s="69" t="e">
        <v>#N/A</v>
      </c>
      <c r="F3231" s="3" t="e">
        <v>#N/A</v>
      </c>
      <c r="G3231" s="3" t="e">
        <v>#N/A</v>
      </c>
      <c r="H3231" s="3" t="e">
        <v>#N/A</v>
      </c>
      <c r="I3231" s="80" t="e">
        <v>#N/A</v>
      </c>
      <c r="J3231" s="80" t="e">
        <v>#N/A</v>
      </c>
      <c r="K3231" s="85" t="e">
        <v>#N/A</v>
      </c>
      <c r="L3231" s="9" t="e">
        <v>#N/A</v>
      </c>
      <c r="M3231" s="93" t="e">
        <v>#N/A</v>
      </c>
      <c r="N3231" s="8" t="e">
        <v>#N/A</v>
      </c>
      <c r="O3231" t="e">
        <v>#N/A</v>
      </c>
      <c r="P3231" t="e">
        <v>#N/A</v>
      </c>
      <c r="Q3231" t="e">
        <v>#N/A</v>
      </c>
      <c r="R3231" s="2" t="e">
        <v>#N/A</v>
      </c>
      <c r="S3231" t="e">
        <v>#N/A</v>
      </c>
      <c r="T3231" s="3" t="e">
        <v>#N/A</v>
      </c>
      <c r="U3231" s="3" t="e">
        <v>#N/A</v>
      </c>
      <c r="V3231" t="e">
        <v>#N/A</v>
      </c>
      <c r="W3231" t="e">
        <v>#N/A</v>
      </c>
      <c r="X3231" t="e">
        <v>#N/A</v>
      </c>
      <c r="Y3231" s="3" t="e">
        <v>#N/A</v>
      </c>
      <c r="Z3231" s="8" t="e">
        <v>#N/A</v>
      </c>
      <c r="AA3231" s="30" t="e">
        <v>#N/A</v>
      </c>
      <c r="AB3231" t="e">
        <v>#N/A</v>
      </c>
      <c r="AC3231" t="e">
        <v>#N/A</v>
      </c>
      <c r="AD3231" t="e">
        <v>#N/A</v>
      </c>
      <c r="AE3231" t="e">
        <v>#N/A</v>
      </c>
      <c r="AF3231" t="e">
        <v>#N/A</v>
      </c>
    </row>
    <row r="3232" spans="1:32" x14ac:dyDescent="0.25">
      <c r="A3232" t="e">
        <v>#N/A</v>
      </c>
      <c r="B3232" s="33" t="e">
        <v>#N/A</v>
      </c>
      <c r="C3232" t="e">
        <v>#N/A</v>
      </c>
      <c r="D3232" t="e">
        <v>#N/A</v>
      </c>
      <c r="E3232" s="69" t="e">
        <v>#N/A</v>
      </c>
      <c r="F3232" s="3" t="e">
        <v>#N/A</v>
      </c>
      <c r="G3232" s="3" t="e">
        <v>#N/A</v>
      </c>
      <c r="H3232" s="3" t="e">
        <v>#N/A</v>
      </c>
      <c r="I3232" s="80" t="e">
        <v>#N/A</v>
      </c>
      <c r="J3232" s="80" t="e">
        <v>#N/A</v>
      </c>
      <c r="K3232" s="85" t="e">
        <v>#N/A</v>
      </c>
      <c r="L3232" s="9" t="e">
        <v>#N/A</v>
      </c>
      <c r="M3232" s="93" t="e">
        <v>#N/A</v>
      </c>
      <c r="N3232" s="8" t="e">
        <v>#N/A</v>
      </c>
      <c r="O3232" t="e">
        <v>#N/A</v>
      </c>
      <c r="P3232" t="e">
        <v>#N/A</v>
      </c>
      <c r="Q3232" t="e">
        <v>#N/A</v>
      </c>
      <c r="R3232" s="2" t="e">
        <v>#N/A</v>
      </c>
      <c r="S3232" t="e">
        <v>#N/A</v>
      </c>
      <c r="T3232" s="3" t="e">
        <v>#N/A</v>
      </c>
      <c r="U3232" s="3" t="e">
        <v>#N/A</v>
      </c>
      <c r="V3232" t="e">
        <v>#N/A</v>
      </c>
      <c r="W3232" t="e">
        <v>#N/A</v>
      </c>
      <c r="X3232" t="e">
        <v>#N/A</v>
      </c>
      <c r="Y3232" s="3" t="e">
        <v>#N/A</v>
      </c>
      <c r="Z3232" s="8" t="e">
        <v>#N/A</v>
      </c>
      <c r="AA3232" s="30" t="e">
        <v>#N/A</v>
      </c>
      <c r="AB3232" t="e">
        <v>#N/A</v>
      </c>
      <c r="AC3232" t="e">
        <v>#N/A</v>
      </c>
      <c r="AD3232" t="e">
        <v>#N/A</v>
      </c>
      <c r="AE3232" t="e">
        <v>#N/A</v>
      </c>
      <c r="AF3232" t="e">
        <v>#N/A</v>
      </c>
    </row>
    <row r="3233" spans="1:32" x14ac:dyDescent="0.25">
      <c r="A3233" t="e">
        <v>#N/A</v>
      </c>
      <c r="B3233" s="33" t="e">
        <v>#N/A</v>
      </c>
      <c r="C3233" t="e">
        <v>#N/A</v>
      </c>
      <c r="D3233" t="e">
        <v>#N/A</v>
      </c>
      <c r="E3233" s="69" t="e">
        <v>#N/A</v>
      </c>
      <c r="F3233" s="3" t="e">
        <v>#N/A</v>
      </c>
      <c r="G3233" s="3" t="e">
        <v>#N/A</v>
      </c>
      <c r="H3233" s="3" t="e">
        <v>#N/A</v>
      </c>
      <c r="I3233" s="80" t="e">
        <v>#N/A</v>
      </c>
      <c r="J3233" s="80" t="e">
        <v>#N/A</v>
      </c>
      <c r="K3233" s="85" t="e">
        <v>#N/A</v>
      </c>
      <c r="L3233" s="9" t="e">
        <v>#N/A</v>
      </c>
      <c r="M3233" s="93" t="e">
        <v>#N/A</v>
      </c>
      <c r="N3233" s="8" t="e">
        <v>#N/A</v>
      </c>
      <c r="O3233" t="e">
        <v>#N/A</v>
      </c>
      <c r="P3233" t="e">
        <v>#N/A</v>
      </c>
      <c r="Q3233" t="e">
        <v>#N/A</v>
      </c>
      <c r="R3233" s="2" t="e">
        <v>#N/A</v>
      </c>
      <c r="S3233" t="e">
        <v>#N/A</v>
      </c>
      <c r="T3233" s="3" t="e">
        <v>#N/A</v>
      </c>
      <c r="U3233" s="3" t="e">
        <v>#N/A</v>
      </c>
      <c r="V3233" t="e">
        <v>#N/A</v>
      </c>
      <c r="W3233" t="e">
        <v>#N/A</v>
      </c>
      <c r="X3233" t="e">
        <v>#N/A</v>
      </c>
      <c r="Y3233" s="3" t="e">
        <v>#N/A</v>
      </c>
      <c r="Z3233" s="8" t="e">
        <v>#N/A</v>
      </c>
      <c r="AA3233" s="30" t="e">
        <v>#N/A</v>
      </c>
      <c r="AB3233" t="e">
        <v>#N/A</v>
      </c>
      <c r="AC3233" t="e">
        <v>#N/A</v>
      </c>
      <c r="AD3233" t="e">
        <v>#N/A</v>
      </c>
      <c r="AE3233" t="e">
        <v>#N/A</v>
      </c>
      <c r="AF3233" t="e">
        <v>#N/A</v>
      </c>
    </row>
    <row r="3234" spans="1:32" x14ac:dyDescent="0.25">
      <c r="A3234" t="e">
        <v>#N/A</v>
      </c>
      <c r="B3234" s="33" t="e">
        <v>#N/A</v>
      </c>
      <c r="C3234" t="e">
        <v>#N/A</v>
      </c>
      <c r="D3234" t="e">
        <v>#N/A</v>
      </c>
      <c r="E3234" s="69" t="e">
        <v>#N/A</v>
      </c>
      <c r="F3234" s="3" t="e">
        <v>#N/A</v>
      </c>
      <c r="G3234" s="3" t="e">
        <v>#N/A</v>
      </c>
      <c r="H3234" s="3" t="e">
        <v>#N/A</v>
      </c>
      <c r="I3234" s="80" t="e">
        <v>#N/A</v>
      </c>
      <c r="J3234" s="80" t="e">
        <v>#N/A</v>
      </c>
      <c r="K3234" s="85" t="e">
        <v>#N/A</v>
      </c>
      <c r="L3234" s="9" t="e">
        <v>#N/A</v>
      </c>
      <c r="M3234" s="93" t="e">
        <v>#N/A</v>
      </c>
      <c r="N3234" s="8" t="e">
        <v>#N/A</v>
      </c>
      <c r="O3234" t="e">
        <v>#N/A</v>
      </c>
      <c r="P3234" t="e">
        <v>#N/A</v>
      </c>
      <c r="Q3234" t="e">
        <v>#N/A</v>
      </c>
      <c r="R3234" s="2" t="e">
        <v>#N/A</v>
      </c>
      <c r="S3234" t="e">
        <v>#N/A</v>
      </c>
      <c r="T3234" s="3" t="e">
        <v>#N/A</v>
      </c>
      <c r="U3234" s="3" t="e">
        <v>#N/A</v>
      </c>
      <c r="V3234" t="e">
        <v>#N/A</v>
      </c>
      <c r="W3234" t="e">
        <v>#N/A</v>
      </c>
      <c r="X3234" t="e">
        <v>#N/A</v>
      </c>
      <c r="Y3234" s="3" t="e">
        <v>#N/A</v>
      </c>
      <c r="Z3234" s="8" t="e">
        <v>#N/A</v>
      </c>
      <c r="AA3234" s="30" t="e">
        <v>#N/A</v>
      </c>
      <c r="AB3234" t="e">
        <v>#N/A</v>
      </c>
      <c r="AC3234" t="e">
        <v>#N/A</v>
      </c>
      <c r="AD3234" t="e">
        <v>#N/A</v>
      </c>
      <c r="AE3234" t="e">
        <v>#N/A</v>
      </c>
      <c r="AF3234" t="e">
        <v>#N/A</v>
      </c>
    </row>
    <row r="3235" spans="1:32" x14ac:dyDescent="0.25">
      <c r="A3235" t="e">
        <v>#N/A</v>
      </c>
      <c r="B3235" s="33" t="e">
        <v>#N/A</v>
      </c>
      <c r="C3235" t="e">
        <v>#N/A</v>
      </c>
      <c r="D3235" t="e">
        <v>#N/A</v>
      </c>
      <c r="E3235" s="69" t="e">
        <v>#N/A</v>
      </c>
      <c r="F3235" s="3" t="e">
        <v>#N/A</v>
      </c>
      <c r="G3235" s="3" t="e">
        <v>#N/A</v>
      </c>
      <c r="H3235" s="3" t="e">
        <v>#N/A</v>
      </c>
      <c r="I3235" s="80" t="e">
        <v>#N/A</v>
      </c>
      <c r="J3235" s="80" t="e">
        <v>#N/A</v>
      </c>
      <c r="K3235" s="85" t="e">
        <v>#N/A</v>
      </c>
      <c r="L3235" s="9" t="e">
        <v>#N/A</v>
      </c>
      <c r="M3235" s="93" t="e">
        <v>#N/A</v>
      </c>
      <c r="N3235" s="8" t="e">
        <v>#N/A</v>
      </c>
      <c r="O3235" t="e">
        <v>#N/A</v>
      </c>
      <c r="P3235" t="e">
        <v>#N/A</v>
      </c>
      <c r="Q3235" t="e">
        <v>#N/A</v>
      </c>
      <c r="R3235" s="2" t="e">
        <v>#N/A</v>
      </c>
      <c r="S3235" t="e">
        <v>#N/A</v>
      </c>
      <c r="T3235" s="3" t="e">
        <v>#N/A</v>
      </c>
      <c r="U3235" s="3" t="e">
        <v>#N/A</v>
      </c>
      <c r="V3235" t="e">
        <v>#N/A</v>
      </c>
      <c r="W3235" t="e">
        <v>#N/A</v>
      </c>
      <c r="X3235" t="e">
        <v>#N/A</v>
      </c>
      <c r="Y3235" s="3" t="e">
        <v>#N/A</v>
      </c>
      <c r="Z3235" s="8" t="e">
        <v>#N/A</v>
      </c>
      <c r="AA3235" s="30" t="e">
        <v>#N/A</v>
      </c>
      <c r="AB3235" t="e">
        <v>#N/A</v>
      </c>
      <c r="AC3235" t="e">
        <v>#N/A</v>
      </c>
      <c r="AD3235" t="e">
        <v>#N/A</v>
      </c>
      <c r="AE3235" t="e">
        <v>#N/A</v>
      </c>
      <c r="AF3235" t="e">
        <v>#N/A</v>
      </c>
    </row>
    <row r="3236" spans="1:32" x14ac:dyDescent="0.25">
      <c r="A3236" t="e">
        <v>#N/A</v>
      </c>
      <c r="B3236" s="33" t="e">
        <v>#N/A</v>
      </c>
      <c r="C3236" t="e">
        <v>#N/A</v>
      </c>
      <c r="D3236" t="e">
        <v>#N/A</v>
      </c>
      <c r="E3236" s="69" t="e">
        <v>#N/A</v>
      </c>
      <c r="F3236" s="3" t="e">
        <v>#N/A</v>
      </c>
      <c r="G3236" s="3" t="e">
        <v>#N/A</v>
      </c>
      <c r="H3236" s="3" t="e">
        <v>#N/A</v>
      </c>
      <c r="I3236" s="80" t="e">
        <v>#N/A</v>
      </c>
      <c r="J3236" s="80" t="e">
        <v>#N/A</v>
      </c>
      <c r="K3236" s="85" t="e">
        <v>#N/A</v>
      </c>
      <c r="L3236" s="9" t="e">
        <v>#N/A</v>
      </c>
      <c r="M3236" s="93" t="e">
        <v>#N/A</v>
      </c>
      <c r="N3236" s="8" t="e">
        <v>#N/A</v>
      </c>
      <c r="O3236" t="e">
        <v>#N/A</v>
      </c>
      <c r="P3236" t="e">
        <v>#N/A</v>
      </c>
      <c r="Q3236" t="e">
        <v>#N/A</v>
      </c>
      <c r="R3236" s="2" t="e">
        <v>#N/A</v>
      </c>
      <c r="S3236" t="e">
        <v>#N/A</v>
      </c>
      <c r="T3236" s="3" t="e">
        <v>#N/A</v>
      </c>
      <c r="U3236" s="3" t="e">
        <v>#N/A</v>
      </c>
      <c r="V3236" t="e">
        <v>#N/A</v>
      </c>
      <c r="W3236" t="e">
        <v>#N/A</v>
      </c>
      <c r="X3236" t="e">
        <v>#N/A</v>
      </c>
      <c r="Y3236" s="3" t="e">
        <v>#N/A</v>
      </c>
      <c r="Z3236" s="8" t="e">
        <v>#N/A</v>
      </c>
      <c r="AA3236" s="30" t="e">
        <v>#N/A</v>
      </c>
      <c r="AB3236" t="e">
        <v>#N/A</v>
      </c>
      <c r="AC3236" t="e">
        <v>#N/A</v>
      </c>
      <c r="AD3236" t="e">
        <v>#N/A</v>
      </c>
      <c r="AE3236" t="e">
        <v>#N/A</v>
      </c>
      <c r="AF3236" t="e">
        <v>#N/A</v>
      </c>
    </row>
    <row r="3237" spans="1:32" x14ac:dyDescent="0.25">
      <c r="A3237" t="e">
        <v>#N/A</v>
      </c>
      <c r="B3237" s="33" t="e">
        <v>#N/A</v>
      </c>
      <c r="C3237" t="e">
        <v>#N/A</v>
      </c>
      <c r="D3237" t="e">
        <v>#N/A</v>
      </c>
      <c r="E3237" s="69" t="e">
        <v>#N/A</v>
      </c>
      <c r="F3237" s="3" t="e">
        <v>#N/A</v>
      </c>
      <c r="G3237" s="3" t="e">
        <v>#N/A</v>
      </c>
      <c r="H3237" s="3" t="e">
        <v>#N/A</v>
      </c>
      <c r="I3237" s="80" t="e">
        <v>#N/A</v>
      </c>
      <c r="J3237" s="80" t="e">
        <v>#N/A</v>
      </c>
      <c r="K3237" s="85" t="e">
        <v>#N/A</v>
      </c>
      <c r="L3237" s="9" t="e">
        <v>#N/A</v>
      </c>
      <c r="M3237" s="93" t="e">
        <v>#N/A</v>
      </c>
      <c r="N3237" s="8" t="e">
        <v>#N/A</v>
      </c>
      <c r="O3237" t="e">
        <v>#N/A</v>
      </c>
      <c r="P3237" t="e">
        <v>#N/A</v>
      </c>
      <c r="Q3237" t="e">
        <v>#N/A</v>
      </c>
      <c r="R3237" s="2" t="e">
        <v>#N/A</v>
      </c>
      <c r="S3237" t="e">
        <v>#N/A</v>
      </c>
      <c r="T3237" s="3" t="e">
        <v>#N/A</v>
      </c>
      <c r="U3237" s="3" t="e">
        <v>#N/A</v>
      </c>
      <c r="V3237" t="e">
        <v>#N/A</v>
      </c>
      <c r="W3237" t="e">
        <v>#N/A</v>
      </c>
      <c r="X3237" t="e">
        <v>#N/A</v>
      </c>
      <c r="Y3237" s="3" t="e">
        <v>#N/A</v>
      </c>
      <c r="Z3237" s="8" t="e">
        <v>#N/A</v>
      </c>
      <c r="AA3237" s="30" t="e">
        <v>#N/A</v>
      </c>
      <c r="AB3237" t="e">
        <v>#N/A</v>
      </c>
      <c r="AC3237" t="e">
        <v>#N/A</v>
      </c>
      <c r="AD3237" t="e">
        <v>#N/A</v>
      </c>
      <c r="AE3237" t="e">
        <v>#N/A</v>
      </c>
      <c r="AF3237" t="e">
        <v>#N/A</v>
      </c>
    </row>
    <row r="3238" spans="1:32" x14ac:dyDescent="0.25">
      <c r="A3238" t="e">
        <v>#N/A</v>
      </c>
      <c r="B3238" s="33" t="e">
        <v>#N/A</v>
      </c>
      <c r="C3238" t="e">
        <v>#N/A</v>
      </c>
      <c r="D3238" t="e">
        <v>#N/A</v>
      </c>
      <c r="E3238" s="69" t="e">
        <v>#N/A</v>
      </c>
      <c r="F3238" s="3" t="e">
        <v>#N/A</v>
      </c>
      <c r="G3238" s="3" t="e">
        <v>#N/A</v>
      </c>
      <c r="H3238" s="3" t="e">
        <v>#N/A</v>
      </c>
      <c r="I3238" s="80" t="e">
        <v>#N/A</v>
      </c>
      <c r="J3238" s="80" t="e">
        <v>#N/A</v>
      </c>
      <c r="K3238" s="85" t="e">
        <v>#N/A</v>
      </c>
      <c r="L3238" s="9" t="e">
        <v>#N/A</v>
      </c>
      <c r="M3238" s="93" t="e">
        <v>#N/A</v>
      </c>
      <c r="N3238" s="8" t="e">
        <v>#N/A</v>
      </c>
      <c r="O3238" t="e">
        <v>#N/A</v>
      </c>
      <c r="P3238" t="e">
        <v>#N/A</v>
      </c>
      <c r="Q3238" t="e">
        <v>#N/A</v>
      </c>
      <c r="R3238" s="2" t="e">
        <v>#N/A</v>
      </c>
      <c r="S3238" t="e">
        <v>#N/A</v>
      </c>
      <c r="T3238" s="3" t="e">
        <v>#N/A</v>
      </c>
      <c r="U3238" s="3" t="e">
        <v>#N/A</v>
      </c>
      <c r="V3238" t="e">
        <v>#N/A</v>
      </c>
      <c r="W3238" t="e">
        <v>#N/A</v>
      </c>
      <c r="X3238" t="e">
        <v>#N/A</v>
      </c>
      <c r="Y3238" s="3" t="e">
        <v>#N/A</v>
      </c>
      <c r="Z3238" s="8" t="e">
        <v>#N/A</v>
      </c>
      <c r="AA3238" s="30" t="e">
        <v>#N/A</v>
      </c>
      <c r="AB3238" t="e">
        <v>#N/A</v>
      </c>
      <c r="AC3238" t="e">
        <v>#N/A</v>
      </c>
      <c r="AD3238" t="e">
        <v>#N/A</v>
      </c>
      <c r="AE3238" t="e">
        <v>#N/A</v>
      </c>
      <c r="AF3238" t="e">
        <v>#N/A</v>
      </c>
    </row>
    <row r="3239" spans="1:32" x14ac:dyDescent="0.25">
      <c r="A3239" t="e">
        <v>#N/A</v>
      </c>
      <c r="B3239" s="33" t="e">
        <v>#N/A</v>
      </c>
      <c r="C3239" t="e">
        <v>#N/A</v>
      </c>
      <c r="D3239" t="e">
        <v>#N/A</v>
      </c>
      <c r="E3239" s="69" t="e">
        <v>#N/A</v>
      </c>
      <c r="F3239" s="3" t="e">
        <v>#N/A</v>
      </c>
      <c r="G3239" s="3" t="e">
        <v>#N/A</v>
      </c>
      <c r="H3239" s="3" t="e">
        <v>#N/A</v>
      </c>
      <c r="I3239" s="80" t="e">
        <v>#N/A</v>
      </c>
      <c r="J3239" s="80" t="e">
        <v>#N/A</v>
      </c>
      <c r="K3239" s="85" t="e">
        <v>#N/A</v>
      </c>
      <c r="L3239" s="9" t="e">
        <v>#N/A</v>
      </c>
      <c r="M3239" s="93" t="e">
        <v>#N/A</v>
      </c>
      <c r="N3239" s="8" t="e">
        <v>#N/A</v>
      </c>
      <c r="O3239" t="e">
        <v>#N/A</v>
      </c>
      <c r="P3239" t="e">
        <v>#N/A</v>
      </c>
      <c r="Q3239" t="e">
        <v>#N/A</v>
      </c>
      <c r="R3239" s="2" t="e">
        <v>#N/A</v>
      </c>
      <c r="S3239" t="e">
        <v>#N/A</v>
      </c>
      <c r="T3239" s="3" t="e">
        <v>#N/A</v>
      </c>
      <c r="U3239" s="3" t="e">
        <v>#N/A</v>
      </c>
      <c r="V3239" t="e">
        <v>#N/A</v>
      </c>
      <c r="W3239" t="e">
        <v>#N/A</v>
      </c>
      <c r="X3239" t="e">
        <v>#N/A</v>
      </c>
      <c r="Y3239" s="3" t="e">
        <v>#N/A</v>
      </c>
      <c r="Z3239" s="8" t="e">
        <v>#N/A</v>
      </c>
      <c r="AA3239" s="30" t="e">
        <v>#N/A</v>
      </c>
      <c r="AB3239" t="e">
        <v>#N/A</v>
      </c>
      <c r="AC3239" t="e">
        <v>#N/A</v>
      </c>
      <c r="AD3239" t="e">
        <v>#N/A</v>
      </c>
      <c r="AE3239" t="e">
        <v>#N/A</v>
      </c>
      <c r="AF3239" t="e">
        <v>#N/A</v>
      </c>
    </row>
    <row r="3240" spans="1:32" x14ac:dyDescent="0.25">
      <c r="A3240" t="e">
        <v>#N/A</v>
      </c>
      <c r="B3240" s="33" t="e">
        <v>#N/A</v>
      </c>
      <c r="C3240" t="e">
        <v>#N/A</v>
      </c>
      <c r="D3240" t="e">
        <v>#N/A</v>
      </c>
      <c r="E3240" s="69" t="e">
        <v>#N/A</v>
      </c>
      <c r="F3240" s="3" t="e">
        <v>#N/A</v>
      </c>
      <c r="G3240" s="3" t="e">
        <v>#N/A</v>
      </c>
      <c r="H3240" s="3" t="e">
        <v>#N/A</v>
      </c>
      <c r="I3240" s="80" t="e">
        <v>#N/A</v>
      </c>
      <c r="J3240" s="80" t="e">
        <v>#N/A</v>
      </c>
      <c r="K3240" s="85" t="e">
        <v>#N/A</v>
      </c>
      <c r="L3240" s="9" t="e">
        <v>#N/A</v>
      </c>
      <c r="M3240" s="93" t="e">
        <v>#N/A</v>
      </c>
      <c r="N3240" s="8" t="e">
        <v>#N/A</v>
      </c>
      <c r="O3240" t="e">
        <v>#N/A</v>
      </c>
      <c r="P3240" t="e">
        <v>#N/A</v>
      </c>
      <c r="Q3240" t="e">
        <v>#N/A</v>
      </c>
      <c r="R3240" s="2" t="e">
        <v>#N/A</v>
      </c>
      <c r="S3240" t="e">
        <v>#N/A</v>
      </c>
      <c r="T3240" s="3" t="e">
        <v>#N/A</v>
      </c>
      <c r="U3240" s="3" t="e">
        <v>#N/A</v>
      </c>
      <c r="V3240" t="e">
        <v>#N/A</v>
      </c>
      <c r="W3240" t="e">
        <v>#N/A</v>
      </c>
      <c r="X3240" t="e">
        <v>#N/A</v>
      </c>
      <c r="Y3240" s="3" t="e">
        <v>#N/A</v>
      </c>
      <c r="Z3240" s="8" t="e">
        <v>#N/A</v>
      </c>
      <c r="AA3240" s="30" t="e">
        <v>#N/A</v>
      </c>
      <c r="AB3240" t="e">
        <v>#N/A</v>
      </c>
      <c r="AC3240" t="e">
        <v>#N/A</v>
      </c>
      <c r="AD3240" t="e">
        <v>#N/A</v>
      </c>
      <c r="AE3240" t="e">
        <v>#N/A</v>
      </c>
      <c r="AF3240" t="e">
        <v>#N/A</v>
      </c>
    </row>
    <row r="3241" spans="1:32" x14ac:dyDescent="0.25">
      <c r="A3241" t="e">
        <v>#N/A</v>
      </c>
      <c r="B3241" s="33" t="e">
        <v>#N/A</v>
      </c>
      <c r="C3241" t="e">
        <v>#N/A</v>
      </c>
      <c r="D3241" t="e">
        <v>#N/A</v>
      </c>
      <c r="E3241" s="69" t="e">
        <v>#N/A</v>
      </c>
      <c r="F3241" s="3" t="e">
        <v>#N/A</v>
      </c>
      <c r="G3241" s="3" t="e">
        <v>#N/A</v>
      </c>
      <c r="H3241" s="3" t="e">
        <v>#N/A</v>
      </c>
      <c r="I3241" s="80" t="e">
        <v>#N/A</v>
      </c>
      <c r="J3241" s="80" t="e">
        <v>#N/A</v>
      </c>
      <c r="K3241" s="85" t="e">
        <v>#N/A</v>
      </c>
      <c r="L3241" s="9" t="e">
        <v>#N/A</v>
      </c>
      <c r="M3241" s="93" t="e">
        <v>#N/A</v>
      </c>
      <c r="N3241" s="8" t="e">
        <v>#N/A</v>
      </c>
      <c r="O3241" t="e">
        <v>#N/A</v>
      </c>
      <c r="P3241" t="e">
        <v>#N/A</v>
      </c>
      <c r="Q3241" t="e">
        <v>#N/A</v>
      </c>
      <c r="R3241" s="2" t="e">
        <v>#N/A</v>
      </c>
      <c r="S3241" t="e">
        <v>#N/A</v>
      </c>
      <c r="T3241" s="3" t="e">
        <v>#N/A</v>
      </c>
      <c r="U3241" s="3" t="e">
        <v>#N/A</v>
      </c>
      <c r="V3241" t="e">
        <v>#N/A</v>
      </c>
      <c r="W3241" t="e">
        <v>#N/A</v>
      </c>
      <c r="X3241" t="e">
        <v>#N/A</v>
      </c>
      <c r="Y3241" s="3" t="e">
        <v>#N/A</v>
      </c>
      <c r="Z3241" s="8" t="e">
        <v>#N/A</v>
      </c>
      <c r="AA3241" s="30" t="e">
        <v>#N/A</v>
      </c>
      <c r="AB3241" t="e">
        <v>#N/A</v>
      </c>
      <c r="AC3241" t="e">
        <v>#N/A</v>
      </c>
      <c r="AD3241" t="e">
        <v>#N/A</v>
      </c>
      <c r="AE3241" t="e">
        <v>#N/A</v>
      </c>
      <c r="AF3241" t="e">
        <v>#N/A</v>
      </c>
    </row>
    <row r="3242" spans="1:32" x14ac:dyDescent="0.25">
      <c r="A3242" t="e">
        <v>#N/A</v>
      </c>
      <c r="B3242" s="33" t="e">
        <v>#N/A</v>
      </c>
      <c r="C3242" t="e">
        <v>#N/A</v>
      </c>
      <c r="D3242" t="e">
        <v>#N/A</v>
      </c>
      <c r="E3242" s="69" t="e">
        <v>#N/A</v>
      </c>
      <c r="F3242" s="3" t="e">
        <v>#N/A</v>
      </c>
      <c r="G3242" s="3" t="e">
        <v>#N/A</v>
      </c>
      <c r="H3242" s="3" t="e">
        <v>#N/A</v>
      </c>
      <c r="I3242" s="80" t="e">
        <v>#N/A</v>
      </c>
      <c r="J3242" s="80" t="e">
        <v>#N/A</v>
      </c>
      <c r="K3242" s="85" t="e">
        <v>#N/A</v>
      </c>
      <c r="L3242" s="9" t="e">
        <v>#N/A</v>
      </c>
      <c r="M3242" s="93" t="e">
        <v>#N/A</v>
      </c>
      <c r="N3242" s="8" t="e">
        <v>#N/A</v>
      </c>
      <c r="O3242" t="e">
        <v>#N/A</v>
      </c>
      <c r="P3242" t="e">
        <v>#N/A</v>
      </c>
      <c r="Q3242" t="e">
        <v>#N/A</v>
      </c>
      <c r="R3242" s="2" t="e">
        <v>#N/A</v>
      </c>
      <c r="S3242" t="e">
        <v>#N/A</v>
      </c>
      <c r="T3242" s="3" t="e">
        <v>#N/A</v>
      </c>
      <c r="U3242" s="3" t="e">
        <v>#N/A</v>
      </c>
      <c r="V3242" t="e">
        <v>#N/A</v>
      </c>
      <c r="W3242" t="e">
        <v>#N/A</v>
      </c>
      <c r="X3242" t="e">
        <v>#N/A</v>
      </c>
      <c r="Y3242" s="3" t="e">
        <v>#N/A</v>
      </c>
      <c r="Z3242" s="8" t="e">
        <v>#N/A</v>
      </c>
      <c r="AA3242" s="30" t="e">
        <v>#N/A</v>
      </c>
      <c r="AB3242" t="e">
        <v>#N/A</v>
      </c>
      <c r="AC3242" t="e">
        <v>#N/A</v>
      </c>
      <c r="AD3242" t="e">
        <v>#N/A</v>
      </c>
      <c r="AE3242" t="e">
        <v>#N/A</v>
      </c>
      <c r="AF3242" t="e">
        <v>#N/A</v>
      </c>
    </row>
    <row r="3243" spans="1:32" x14ac:dyDescent="0.25">
      <c r="A3243" t="e">
        <v>#N/A</v>
      </c>
      <c r="B3243" s="33" t="e">
        <v>#N/A</v>
      </c>
      <c r="C3243" t="e">
        <v>#N/A</v>
      </c>
      <c r="D3243" t="e">
        <v>#N/A</v>
      </c>
      <c r="E3243" s="69" t="e">
        <v>#N/A</v>
      </c>
      <c r="F3243" s="3" t="e">
        <v>#N/A</v>
      </c>
      <c r="G3243" s="3" t="e">
        <v>#N/A</v>
      </c>
      <c r="H3243" s="3" t="e">
        <v>#N/A</v>
      </c>
      <c r="I3243" s="80" t="e">
        <v>#N/A</v>
      </c>
      <c r="J3243" s="80" t="e">
        <v>#N/A</v>
      </c>
      <c r="K3243" s="85" t="e">
        <v>#N/A</v>
      </c>
      <c r="L3243" s="9" t="e">
        <v>#N/A</v>
      </c>
      <c r="M3243" s="93" t="e">
        <v>#N/A</v>
      </c>
      <c r="N3243" s="8" t="e">
        <v>#N/A</v>
      </c>
      <c r="O3243" t="e">
        <v>#N/A</v>
      </c>
      <c r="P3243" t="e">
        <v>#N/A</v>
      </c>
      <c r="Q3243" t="e">
        <v>#N/A</v>
      </c>
      <c r="R3243" s="2" t="e">
        <v>#N/A</v>
      </c>
      <c r="S3243" t="e">
        <v>#N/A</v>
      </c>
      <c r="T3243" s="3" t="e">
        <v>#N/A</v>
      </c>
      <c r="U3243" s="3" t="e">
        <v>#N/A</v>
      </c>
      <c r="V3243" t="e">
        <v>#N/A</v>
      </c>
      <c r="W3243" t="e">
        <v>#N/A</v>
      </c>
      <c r="X3243" t="e">
        <v>#N/A</v>
      </c>
      <c r="Y3243" s="3" t="e">
        <v>#N/A</v>
      </c>
      <c r="Z3243" s="8" t="e">
        <v>#N/A</v>
      </c>
      <c r="AA3243" s="30" t="e">
        <v>#N/A</v>
      </c>
      <c r="AB3243" t="e">
        <v>#N/A</v>
      </c>
      <c r="AC3243" t="e">
        <v>#N/A</v>
      </c>
      <c r="AD3243" t="e">
        <v>#N/A</v>
      </c>
      <c r="AE3243" t="e">
        <v>#N/A</v>
      </c>
      <c r="AF3243" t="e">
        <v>#N/A</v>
      </c>
    </row>
    <row r="3244" spans="1:32" x14ac:dyDescent="0.25">
      <c r="A3244" t="e">
        <v>#N/A</v>
      </c>
      <c r="B3244" s="33" t="e">
        <v>#N/A</v>
      </c>
      <c r="C3244" t="e">
        <v>#N/A</v>
      </c>
      <c r="D3244" t="e">
        <v>#N/A</v>
      </c>
      <c r="E3244" s="69" t="e">
        <v>#N/A</v>
      </c>
      <c r="F3244" s="3" t="e">
        <v>#N/A</v>
      </c>
      <c r="G3244" s="3" t="e">
        <v>#N/A</v>
      </c>
      <c r="H3244" s="3" t="e">
        <v>#N/A</v>
      </c>
      <c r="I3244" s="80" t="e">
        <v>#N/A</v>
      </c>
      <c r="J3244" s="80" t="e">
        <v>#N/A</v>
      </c>
      <c r="K3244" s="85" t="e">
        <v>#N/A</v>
      </c>
      <c r="L3244" s="9" t="e">
        <v>#N/A</v>
      </c>
      <c r="M3244" s="93" t="e">
        <v>#N/A</v>
      </c>
      <c r="N3244" s="8" t="e">
        <v>#N/A</v>
      </c>
      <c r="O3244" t="e">
        <v>#N/A</v>
      </c>
      <c r="P3244" t="e">
        <v>#N/A</v>
      </c>
      <c r="Q3244" t="e">
        <v>#N/A</v>
      </c>
      <c r="R3244" s="2" t="e">
        <v>#N/A</v>
      </c>
      <c r="S3244" t="e">
        <v>#N/A</v>
      </c>
      <c r="T3244" s="3" t="e">
        <v>#N/A</v>
      </c>
      <c r="U3244" s="3" t="e">
        <v>#N/A</v>
      </c>
      <c r="V3244" t="e">
        <v>#N/A</v>
      </c>
      <c r="W3244" t="e">
        <v>#N/A</v>
      </c>
      <c r="X3244" t="e">
        <v>#N/A</v>
      </c>
      <c r="Y3244" s="3" t="e">
        <v>#N/A</v>
      </c>
      <c r="Z3244" s="8" t="e">
        <v>#N/A</v>
      </c>
      <c r="AA3244" s="30" t="e">
        <v>#N/A</v>
      </c>
      <c r="AB3244" t="e">
        <v>#N/A</v>
      </c>
      <c r="AC3244" t="e">
        <v>#N/A</v>
      </c>
      <c r="AD3244" t="e">
        <v>#N/A</v>
      </c>
      <c r="AE3244" t="e">
        <v>#N/A</v>
      </c>
      <c r="AF3244" t="e">
        <v>#N/A</v>
      </c>
    </row>
    <row r="3245" spans="1:32" x14ac:dyDescent="0.25">
      <c r="A3245" t="e">
        <v>#N/A</v>
      </c>
      <c r="B3245" s="33" t="e">
        <v>#N/A</v>
      </c>
      <c r="C3245" t="e">
        <v>#N/A</v>
      </c>
      <c r="D3245" t="e">
        <v>#N/A</v>
      </c>
      <c r="E3245" s="69" t="e">
        <v>#N/A</v>
      </c>
      <c r="F3245" s="3" t="e">
        <v>#N/A</v>
      </c>
      <c r="G3245" s="3" t="e">
        <v>#N/A</v>
      </c>
      <c r="H3245" s="3" t="e">
        <v>#N/A</v>
      </c>
      <c r="I3245" s="80" t="e">
        <v>#N/A</v>
      </c>
      <c r="J3245" s="80" t="e">
        <v>#N/A</v>
      </c>
      <c r="K3245" s="85" t="e">
        <v>#N/A</v>
      </c>
      <c r="L3245" s="9" t="e">
        <v>#N/A</v>
      </c>
      <c r="M3245" s="93" t="e">
        <v>#N/A</v>
      </c>
      <c r="N3245" s="8" t="e">
        <v>#N/A</v>
      </c>
      <c r="O3245" t="e">
        <v>#N/A</v>
      </c>
      <c r="P3245" t="e">
        <v>#N/A</v>
      </c>
      <c r="Q3245" t="e">
        <v>#N/A</v>
      </c>
      <c r="R3245" s="2" t="e">
        <v>#N/A</v>
      </c>
      <c r="S3245" t="e">
        <v>#N/A</v>
      </c>
      <c r="T3245" s="3" t="e">
        <v>#N/A</v>
      </c>
      <c r="U3245" s="3" t="e">
        <v>#N/A</v>
      </c>
      <c r="V3245" t="e">
        <v>#N/A</v>
      </c>
      <c r="W3245" t="e">
        <v>#N/A</v>
      </c>
      <c r="X3245" t="e">
        <v>#N/A</v>
      </c>
      <c r="Y3245" s="3" t="e">
        <v>#N/A</v>
      </c>
      <c r="Z3245" s="8" t="e">
        <v>#N/A</v>
      </c>
      <c r="AA3245" s="30" t="e">
        <v>#N/A</v>
      </c>
      <c r="AB3245" t="e">
        <v>#N/A</v>
      </c>
      <c r="AC3245" t="e">
        <v>#N/A</v>
      </c>
      <c r="AD3245" t="e">
        <v>#N/A</v>
      </c>
      <c r="AE3245" t="e">
        <v>#N/A</v>
      </c>
      <c r="AF3245" t="e">
        <v>#N/A</v>
      </c>
    </row>
    <row r="3246" spans="1:32" x14ac:dyDescent="0.25">
      <c r="A3246" t="e">
        <v>#N/A</v>
      </c>
      <c r="B3246" s="33" t="e">
        <v>#N/A</v>
      </c>
      <c r="C3246" t="e">
        <v>#N/A</v>
      </c>
      <c r="D3246" t="e">
        <v>#N/A</v>
      </c>
      <c r="E3246" s="69" t="e">
        <v>#N/A</v>
      </c>
      <c r="F3246" s="3" t="e">
        <v>#N/A</v>
      </c>
      <c r="G3246" s="3" t="e">
        <v>#N/A</v>
      </c>
      <c r="H3246" s="3" t="e">
        <v>#N/A</v>
      </c>
      <c r="I3246" s="80" t="e">
        <v>#N/A</v>
      </c>
      <c r="J3246" s="80" t="e">
        <v>#N/A</v>
      </c>
      <c r="K3246" s="85" t="e">
        <v>#N/A</v>
      </c>
      <c r="L3246" s="9" t="e">
        <v>#N/A</v>
      </c>
      <c r="M3246" s="93" t="e">
        <v>#N/A</v>
      </c>
      <c r="N3246" s="8" t="e">
        <v>#N/A</v>
      </c>
      <c r="O3246" t="e">
        <v>#N/A</v>
      </c>
      <c r="P3246" t="e">
        <v>#N/A</v>
      </c>
      <c r="Q3246" t="e">
        <v>#N/A</v>
      </c>
      <c r="R3246" s="2" t="e">
        <v>#N/A</v>
      </c>
      <c r="S3246" t="e">
        <v>#N/A</v>
      </c>
      <c r="T3246" s="3" t="e">
        <v>#N/A</v>
      </c>
      <c r="U3246" s="3" t="e">
        <v>#N/A</v>
      </c>
      <c r="V3246" t="e">
        <v>#N/A</v>
      </c>
      <c r="W3246" t="e">
        <v>#N/A</v>
      </c>
      <c r="X3246" t="e">
        <v>#N/A</v>
      </c>
      <c r="Y3246" s="3" t="e">
        <v>#N/A</v>
      </c>
      <c r="Z3246" s="8" t="e">
        <v>#N/A</v>
      </c>
      <c r="AA3246" s="30" t="e">
        <v>#N/A</v>
      </c>
      <c r="AB3246" t="e">
        <v>#N/A</v>
      </c>
      <c r="AC3246" t="e">
        <v>#N/A</v>
      </c>
      <c r="AD3246" t="e">
        <v>#N/A</v>
      </c>
      <c r="AE3246" t="e">
        <v>#N/A</v>
      </c>
      <c r="AF3246" t="e">
        <v>#N/A</v>
      </c>
    </row>
    <row r="3247" spans="1:32" x14ac:dyDescent="0.25">
      <c r="A3247" t="e">
        <v>#N/A</v>
      </c>
      <c r="B3247" s="33" t="e">
        <v>#N/A</v>
      </c>
      <c r="C3247" t="e">
        <v>#N/A</v>
      </c>
      <c r="D3247" t="e">
        <v>#N/A</v>
      </c>
      <c r="E3247" s="69" t="e">
        <v>#N/A</v>
      </c>
      <c r="F3247" s="3" t="e">
        <v>#N/A</v>
      </c>
      <c r="G3247" s="3" t="e">
        <v>#N/A</v>
      </c>
      <c r="H3247" s="3" t="e">
        <v>#N/A</v>
      </c>
      <c r="I3247" s="80" t="e">
        <v>#N/A</v>
      </c>
      <c r="J3247" s="80" t="e">
        <v>#N/A</v>
      </c>
      <c r="K3247" s="85" t="e">
        <v>#N/A</v>
      </c>
      <c r="L3247" s="9" t="e">
        <v>#N/A</v>
      </c>
      <c r="M3247" s="93" t="e">
        <v>#N/A</v>
      </c>
      <c r="N3247" s="8" t="e">
        <v>#N/A</v>
      </c>
      <c r="O3247" t="e">
        <v>#N/A</v>
      </c>
      <c r="P3247" t="e">
        <v>#N/A</v>
      </c>
      <c r="Q3247" t="e">
        <v>#N/A</v>
      </c>
      <c r="R3247" s="2" t="e">
        <v>#N/A</v>
      </c>
      <c r="S3247" t="e">
        <v>#N/A</v>
      </c>
      <c r="T3247" s="3" t="e">
        <v>#N/A</v>
      </c>
      <c r="U3247" s="3" t="e">
        <v>#N/A</v>
      </c>
      <c r="V3247" t="e">
        <v>#N/A</v>
      </c>
      <c r="W3247" t="e">
        <v>#N/A</v>
      </c>
      <c r="X3247" t="e">
        <v>#N/A</v>
      </c>
      <c r="Y3247" s="3" t="e">
        <v>#N/A</v>
      </c>
      <c r="Z3247" s="8" t="e">
        <v>#N/A</v>
      </c>
      <c r="AA3247" s="30" t="e">
        <v>#N/A</v>
      </c>
      <c r="AB3247" t="e">
        <v>#N/A</v>
      </c>
      <c r="AC3247" t="e">
        <v>#N/A</v>
      </c>
      <c r="AD3247" t="e">
        <v>#N/A</v>
      </c>
      <c r="AE3247" t="e">
        <v>#N/A</v>
      </c>
      <c r="AF3247" t="e">
        <v>#N/A</v>
      </c>
    </row>
    <row r="3248" spans="1:32" x14ac:dyDescent="0.25">
      <c r="A3248" t="e">
        <v>#N/A</v>
      </c>
      <c r="B3248" s="33" t="e">
        <v>#N/A</v>
      </c>
      <c r="C3248" t="e">
        <v>#N/A</v>
      </c>
      <c r="D3248" t="e">
        <v>#N/A</v>
      </c>
      <c r="E3248" s="69" t="e">
        <v>#N/A</v>
      </c>
      <c r="F3248" s="3" t="e">
        <v>#N/A</v>
      </c>
      <c r="G3248" s="3" t="e">
        <v>#N/A</v>
      </c>
      <c r="H3248" s="3" t="e">
        <v>#N/A</v>
      </c>
      <c r="I3248" s="80" t="e">
        <v>#N/A</v>
      </c>
      <c r="J3248" s="80" t="e">
        <v>#N/A</v>
      </c>
      <c r="K3248" s="85" t="e">
        <v>#N/A</v>
      </c>
      <c r="L3248" s="9" t="e">
        <v>#N/A</v>
      </c>
      <c r="M3248" s="93" t="e">
        <v>#N/A</v>
      </c>
      <c r="N3248" s="8" t="e">
        <v>#N/A</v>
      </c>
      <c r="O3248" t="e">
        <v>#N/A</v>
      </c>
      <c r="P3248" t="e">
        <v>#N/A</v>
      </c>
      <c r="Q3248" t="e">
        <v>#N/A</v>
      </c>
      <c r="R3248" s="2" t="e">
        <v>#N/A</v>
      </c>
      <c r="S3248" t="e">
        <v>#N/A</v>
      </c>
      <c r="T3248" s="3" t="e">
        <v>#N/A</v>
      </c>
      <c r="U3248" s="3" t="e">
        <v>#N/A</v>
      </c>
      <c r="V3248" t="e">
        <v>#N/A</v>
      </c>
      <c r="W3248" t="e">
        <v>#N/A</v>
      </c>
      <c r="X3248" t="e">
        <v>#N/A</v>
      </c>
      <c r="Y3248" s="3" t="e">
        <v>#N/A</v>
      </c>
      <c r="Z3248" s="8" t="e">
        <v>#N/A</v>
      </c>
      <c r="AA3248" s="30" t="e">
        <v>#N/A</v>
      </c>
      <c r="AB3248" t="e">
        <v>#N/A</v>
      </c>
      <c r="AC3248" t="e">
        <v>#N/A</v>
      </c>
      <c r="AD3248" t="e">
        <v>#N/A</v>
      </c>
      <c r="AE3248" t="e">
        <v>#N/A</v>
      </c>
      <c r="AF3248" t="e">
        <v>#N/A</v>
      </c>
    </row>
    <row r="3249" spans="1:32" x14ac:dyDescent="0.25">
      <c r="A3249" t="e">
        <v>#N/A</v>
      </c>
      <c r="B3249" s="33" t="e">
        <v>#N/A</v>
      </c>
      <c r="C3249" t="e">
        <v>#N/A</v>
      </c>
      <c r="D3249" t="e">
        <v>#N/A</v>
      </c>
      <c r="E3249" s="69" t="e">
        <v>#N/A</v>
      </c>
      <c r="F3249" s="3" t="e">
        <v>#N/A</v>
      </c>
      <c r="G3249" s="3" t="e">
        <v>#N/A</v>
      </c>
      <c r="H3249" s="3" t="e">
        <v>#N/A</v>
      </c>
      <c r="I3249" s="80" t="e">
        <v>#N/A</v>
      </c>
      <c r="J3249" s="80" t="e">
        <v>#N/A</v>
      </c>
      <c r="K3249" s="85" t="e">
        <v>#N/A</v>
      </c>
      <c r="L3249" s="9" t="e">
        <v>#N/A</v>
      </c>
      <c r="M3249" s="93" t="e">
        <v>#N/A</v>
      </c>
      <c r="N3249" s="8" t="e">
        <v>#N/A</v>
      </c>
      <c r="O3249" t="e">
        <v>#N/A</v>
      </c>
      <c r="P3249" t="e">
        <v>#N/A</v>
      </c>
      <c r="Q3249" t="e">
        <v>#N/A</v>
      </c>
      <c r="R3249" s="2" t="e">
        <v>#N/A</v>
      </c>
      <c r="S3249" t="e">
        <v>#N/A</v>
      </c>
      <c r="T3249" s="3" t="e">
        <v>#N/A</v>
      </c>
      <c r="U3249" s="3" t="e">
        <v>#N/A</v>
      </c>
      <c r="V3249" t="e">
        <v>#N/A</v>
      </c>
      <c r="W3249" t="e">
        <v>#N/A</v>
      </c>
      <c r="X3249" t="e">
        <v>#N/A</v>
      </c>
      <c r="Y3249" s="3" t="e">
        <v>#N/A</v>
      </c>
      <c r="Z3249" s="8" t="e">
        <v>#N/A</v>
      </c>
      <c r="AA3249" s="30" t="e">
        <v>#N/A</v>
      </c>
      <c r="AB3249" t="e">
        <v>#N/A</v>
      </c>
      <c r="AC3249" t="e">
        <v>#N/A</v>
      </c>
      <c r="AD3249" t="e">
        <v>#N/A</v>
      </c>
      <c r="AE3249" t="e">
        <v>#N/A</v>
      </c>
      <c r="AF3249" t="e">
        <v>#N/A</v>
      </c>
    </row>
    <row r="3250" spans="1:32" x14ac:dyDescent="0.25">
      <c r="A3250" t="e">
        <v>#N/A</v>
      </c>
      <c r="B3250" s="33" t="e">
        <v>#N/A</v>
      </c>
      <c r="C3250" t="e">
        <v>#N/A</v>
      </c>
      <c r="D3250" t="e">
        <v>#N/A</v>
      </c>
      <c r="E3250" s="69" t="e">
        <v>#N/A</v>
      </c>
      <c r="F3250" s="3" t="e">
        <v>#N/A</v>
      </c>
      <c r="G3250" s="3" t="e">
        <v>#N/A</v>
      </c>
      <c r="H3250" s="3" t="e">
        <v>#N/A</v>
      </c>
      <c r="I3250" s="80" t="e">
        <v>#N/A</v>
      </c>
      <c r="J3250" s="80" t="e">
        <v>#N/A</v>
      </c>
      <c r="K3250" s="85" t="e">
        <v>#N/A</v>
      </c>
      <c r="L3250" s="9" t="e">
        <v>#N/A</v>
      </c>
      <c r="M3250" s="93" t="e">
        <v>#N/A</v>
      </c>
      <c r="N3250" s="8" t="e">
        <v>#N/A</v>
      </c>
      <c r="O3250" t="e">
        <v>#N/A</v>
      </c>
      <c r="P3250" t="e">
        <v>#N/A</v>
      </c>
      <c r="Q3250" t="e">
        <v>#N/A</v>
      </c>
      <c r="R3250" s="2" t="e">
        <v>#N/A</v>
      </c>
      <c r="S3250" t="e">
        <v>#N/A</v>
      </c>
      <c r="T3250" s="3" t="e">
        <v>#N/A</v>
      </c>
      <c r="U3250" s="3" t="e">
        <v>#N/A</v>
      </c>
      <c r="V3250" t="e">
        <v>#N/A</v>
      </c>
      <c r="W3250" t="e">
        <v>#N/A</v>
      </c>
      <c r="X3250" t="e">
        <v>#N/A</v>
      </c>
      <c r="Y3250" s="3" t="e">
        <v>#N/A</v>
      </c>
      <c r="Z3250" s="8" t="e">
        <v>#N/A</v>
      </c>
      <c r="AA3250" s="30" t="e">
        <v>#N/A</v>
      </c>
      <c r="AB3250" t="e">
        <v>#N/A</v>
      </c>
      <c r="AC3250" t="e">
        <v>#N/A</v>
      </c>
      <c r="AD3250" t="e">
        <v>#N/A</v>
      </c>
      <c r="AE3250" t="e">
        <v>#N/A</v>
      </c>
      <c r="AF3250" t="e">
        <v>#N/A</v>
      </c>
    </row>
    <row r="3251" spans="1:32" x14ac:dyDescent="0.25">
      <c r="A3251" t="e">
        <v>#N/A</v>
      </c>
      <c r="B3251" s="33" t="e">
        <v>#N/A</v>
      </c>
      <c r="C3251" t="e">
        <v>#N/A</v>
      </c>
      <c r="D3251" t="e">
        <v>#N/A</v>
      </c>
      <c r="E3251" s="69" t="e">
        <v>#N/A</v>
      </c>
      <c r="F3251" s="3" t="e">
        <v>#N/A</v>
      </c>
      <c r="G3251" s="3" t="e">
        <v>#N/A</v>
      </c>
      <c r="H3251" s="3" t="e">
        <v>#N/A</v>
      </c>
      <c r="I3251" s="80" t="e">
        <v>#N/A</v>
      </c>
      <c r="J3251" s="80" t="e">
        <v>#N/A</v>
      </c>
      <c r="K3251" s="85" t="e">
        <v>#N/A</v>
      </c>
      <c r="L3251" s="9" t="e">
        <v>#N/A</v>
      </c>
      <c r="M3251" s="93" t="e">
        <v>#N/A</v>
      </c>
      <c r="N3251" s="8" t="e">
        <v>#N/A</v>
      </c>
      <c r="O3251" t="e">
        <v>#N/A</v>
      </c>
      <c r="P3251" t="e">
        <v>#N/A</v>
      </c>
      <c r="Q3251" t="e">
        <v>#N/A</v>
      </c>
      <c r="R3251" s="2" t="e">
        <v>#N/A</v>
      </c>
      <c r="S3251" t="e">
        <v>#N/A</v>
      </c>
      <c r="T3251" s="3" t="e">
        <v>#N/A</v>
      </c>
      <c r="U3251" s="3" t="e">
        <v>#N/A</v>
      </c>
      <c r="V3251" t="e">
        <v>#N/A</v>
      </c>
      <c r="W3251" t="e">
        <v>#N/A</v>
      </c>
      <c r="X3251" t="e">
        <v>#N/A</v>
      </c>
      <c r="Y3251" s="3" t="e">
        <v>#N/A</v>
      </c>
      <c r="Z3251" s="8" t="e">
        <v>#N/A</v>
      </c>
      <c r="AA3251" s="30" t="e">
        <v>#N/A</v>
      </c>
      <c r="AB3251" t="e">
        <v>#N/A</v>
      </c>
      <c r="AC3251" t="e">
        <v>#N/A</v>
      </c>
      <c r="AD3251" t="e">
        <v>#N/A</v>
      </c>
      <c r="AE3251" t="e">
        <v>#N/A</v>
      </c>
      <c r="AF3251" t="e">
        <v>#N/A</v>
      </c>
    </row>
    <row r="3252" spans="1:32" x14ac:dyDescent="0.25">
      <c r="A3252" t="e">
        <v>#N/A</v>
      </c>
      <c r="B3252" s="33" t="e">
        <v>#N/A</v>
      </c>
      <c r="C3252" t="e">
        <v>#N/A</v>
      </c>
      <c r="D3252" t="e">
        <v>#N/A</v>
      </c>
      <c r="E3252" s="69" t="e">
        <v>#N/A</v>
      </c>
      <c r="F3252" s="3" t="e">
        <v>#N/A</v>
      </c>
      <c r="G3252" s="3" t="e">
        <v>#N/A</v>
      </c>
      <c r="H3252" s="3" t="e">
        <v>#N/A</v>
      </c>
      <c r="I3252" s="80" t="e">
        <v>#N/A</v>
      </c>
      <c r="J3252" s="80" t="e">
        <v>#N/A</v>
      </c>
      <c r="K3252" s="85" t="e">
        <v>#N/A</v>
      </c>
      <c r="L3252" s="9" t="e">
        <v>#N/A</v>
      </c>
      <c r="M3252" s="93" t="e">
        <v>#N/A</v>
      </c>
      <c r="N3252" s="8" t="e">
        <v>#N/A</v>
      </c>
      <c r="O3252" t="e">
        <v>#N/A</v>
      </c>
      <c r="P3252" t="e">
        <v>#N/A</v>
      </c>
      <c r="Q3252" t="e">
        <v>#N/A</v>
      </c>
      <c r="R3252" s="2" t="e">
        <v>#N/A</v>
      </c>
      <c r="S3252" t="e">
        <v>#N/A</v>
      </c>
      <c r="T3252" s="3" t="e">
        <v>#N/A</v>
      </c>
      <c r="U3252" s="3" t="e">
        <v>#N/A</v>
      </c>
      <c r="V3252" t="e">
        <v>#N/A</v>
      </c>
      <c r="W3252" t="e">
        <v>#N/A</v>
      </c>
      <c r="X3252" t="e">
        <v>#N/A</v>
      </c>
      <c r="Y3252" s="3" t="e">
        <v>#N/A</v>
      </c>
      <c r="Z3252" s="8" t="e">
        <v>#N/A</v>
      </c>
      <c r="AA3252" s="30" t="e">
        <v>#N/A</v>
      </c>
      <c r="AB3252" t="e">
        <v>#N/A</v>
      </c>
      <c r="AC3252" t="e">
        <v>#N/A</v>
      </c>
      <c r="AD3252" t="e">
        <v>#N/A</v>
      </c>
      <c r="AE3252" t="e">
        <v>#N/A</v>
      </c>
      <c r="AF3252" t="e">
        <v>#N/A</v>
      </c>
    </row>
    <row r="3253" spans="1:32" x14ac:dyDescent="0.25">
      <c r="A3253" t="e">
        <v>#N/A</v>
      </c>
      <c r="B3253" s="33" t="e">
        <v>#N/A</v>
      </c>
      <c r="C3253" t="e">
        <v>#N/A</v>
      </c>
      <c r="D3253" t="e">
        <v>#N/A</v>
      </c>
      <c r="E3253" s="69" t="e">
        <v>#N/A</v>
      </c>
      <c r="F3253" s="3" t="e">
        <v>#N/A</v>
      </c>
      <c r="G3253" s="3" t="e">
        <v>#N/A</v>
      </c>
      <c r="H3253" s="3" t="e">
        <v>#N/A</v>
      </c>
      <c r="I3253" s="80" t="e">
        <v>#N/A</v>
      </c>
      <c r="J3253" s="80" t="e">
        <v>#N/A</v>
      </c>
      <c r="K3253" s="85" t="e">
        <v>#N/A</v>
      </c>
      <c r="L3253" s="9" t="e">
        <v>#N/A</v>
      </c>
      <c r="M3253" s="93" t="e">
        <v>#N/A</v>
      </c>
      <c r="N3253" s="8" t="e">
        <v>#N/A</v>
      </c>
      <c r="O3253" t="e">
        <v>#N/A</v>
      </c>
      <c r="P3253" t="e">
        <v>#N/A</v>
      </c>
      <c r="Q3253" t="e">
        <v>#N/A</v>
      </c>
      <c r="R3253" s="2" t="e">
        <v>#N/A</v>
      </c>
      <c r="S3253" t="e">
        <v>#N/A</v>
      </c>
      <c r="T3253" s="3" t="e">
        <v>#N/A</v>
      </c>
      <c r="U3253" s="3" t="e">
        <v>#N/A</v>
      </c>
      <c r="V3253" t="e">
        <v>#N/A</v>
      </c>
      <c r="W3253" t="e">
        <v>#N/A</v>
      </c>
      <c r="X3253" t="e">
        <v>#N/A</v>
      </c>
      <c r="Y3253" s="3" t="e">
        <v>#N/A</v>
      </c>
      <c r="Z3253" s="8" t="e">
        <v>#N/A</v>
      </c>
      <c r="AA3253" s="30" t="e">
        <v>#N/A</v>
      </c>
      <c r="AB3253" t="e">
        <v>#N/A</v>
      </c>
      <c r="AC3253" t="e">
        <v>#N/A</v>
      </c>
      <c r="AD3253" t="e">
        <v>#N/A</v>
      </c>
      <c r="AE3253" t="e">
        <v>#N/A</v>
      </c>
      <c r="AF3253" t="e">
        <v>#N/A</v>
      </c>
    </row>
    <row r="3254" spans="1:32" x14ac:dyDescent="0.25">
      <c r="A3254" t="e">
        <v>#N/A</v>
      </c>
      <c r="B3254" s="33" t="e">
        <v>#N/A</v>
      </c>
      <c r="C3254" t="e">
        <v>#N/A</v>
      </c>
      <c r="D3254" t="e">
        <v>#N/A</v>
      </c>
      <c r="E3254" s="69" t="e">
        <v>#N/A</v>
      </c>
      <c r="F3254" s="3" t="e">
        <v>#N/A</v>
      </c>
      <c r="G3254" s="3" t="e">
        <v>#N/A</v>
      </c>
      <c r="H3254" s="3" t="e">
        <v>#N/A</v>
      </c>
      <c r="I3254" s="80" t="e">
        <v>#N/A</v>
      </c>
      <c r="J3254" s="80" t="e">
        <v>#N/A</v>
      </c>
      <c r="K3254" s="85" t="e">
        <v>#N/A</v>
      </c>
      <c r="L3254" s="9" t="e">
        <v>#N/A</v>
      </c>
      <c r="M3254" s="93" t="e">
        <v>#N/A</v>
      </c>
      <c r="N3254" s="8" t="e">
        <v>#N/A</v>
      </c>
      <c r="O3254" t="e">
        <v>#N/A</v>
      </c>
      <c r="P3254" t="e">
        <v>#N/A</v>
      </c>
      <c r="Q3254" t="e">
        <v>#N/A</v>
      </c>
      <c r="R3254" s="2" t="e">
        <v>#N/A</v>
      </c>
      <c r="S3254" t="e">
        <v>#N/A</v>
      </c>
      <c r="T3254" s="3" t="e">
        <v>#N/A</v>
      </c>
      <c r="U3254" s="3" t="e">
        <v>#N/A</v>
      </c>
      <c r="V3254" t="e">
        <v>#N/A</v>
      </c>
      <c r="W3254" t="e">
        <v>#N/A</v>
      </c>
      <c r="X3254" t="e">
        <v>#N/A</v>
      </c>
      <c r="Y3254" s="3" t="e">
        <v>#N/A</v>
      </c>
      <c r="Z3254" s="8" t="e">
        <v>#N/A</v>
      </c>
      <c r="AA3254" s="30" t="e">
        <v>#N/A</v>
      </c>
      <c r="AB3254" t="e">
        <v>#N/A</v>
      </c>
      <c r="AC3254" t="e">
        <v>#N/A</v>
      </c>
      <c r="AD3254" t="e">
        <v>#N/A</v>
      </c>
      <c r="AE3254" t="e">
        <v>#N/A</v>
      </c>
      <c r="AF3254" t="e">
        <v>#N/A</v>
      </c>
    </row>
    <row r="3255" spans="1:32" x14ac:dyDescent="0.25">
      <c r="A3255" t="e">
        <v>#N/A</v>
      </c>
      <c r="B3255" s="33" t="e">
        <v>#N/A</v>
      </c>
      <c r="C3255" t="e">
        <v>#N/A</v>
      </c>
      <c r="D3255" t="e">
        <v>#N/A</v>
      </c>
      <c r="E3255" s="69" t="e">
        <v>#N/A</v>
      </c>
      <c r="F3255" s="3" t="e">
        <v>#N/A</v>
      </c>
      <c r="G3255" s="3" t="e">
        <v>#N/A</v>
      </c>
      <c r="H3255" s="3" t="e">
        <v>#N/A</v>
      </c>
      <c r="I3255" s="80" t="e">
        <v>#N/A</v>
      </c>
      <c r="J3255" s="80" t="e">
        <v>#N/A</v>
      </c>
      <c r="K3255" s="85" t="e">
        <v>#N/A</v>
      </c>
      <c r="L3255" s="9" t="e">
        <v>#N/A</v>
      </c>
      <c r="M3255" s="93" t="e">
        <v>#N/A</v>
      </c>
      <c r="N3255" s="8" t="e">
        <v>#N/A</v>
      </c>
      <c r="O3255" t="e">
        <v>#N/A</v>
      </c>
      <c r="P3255" t="e">
        <v>#N/A</v>
      </c>
      <c r="Q3255" t="e">
        <v>#N/A</v>
      </c>
      <c r="R3255" s="2" t="e">
        <v>#N/A</v>
      </c>
      <c r="S3255" t="e">
        <v>#N/A</v>
      </c>
      <c r="T3255" s="3" t="e">
        <v>#N/A</v>
      </c>
      <c r="U3255" s="3" t="e">
        <v>#N/A</v>
      </c>
      <c r="V3255" t="e">
        <v>#N/A</v>
      </c>
      <c r="W3255" t="e">
        <v>#N/A</v>
      </c>
      <c r="X3255" t="e">
        <v>#N/A</v>
      </c>
      <c r="Y3255" s="3" t="e">
        <v>#N/A</v>
      </c>
      <c r="Z3255" s="8" t="e">
        <v>#N/A</v>
      </c>
      <c r="AA3255" s="30" t="e">
        <v>#N/A</v>
      </c>
      <c r="AB3255" t="e">
        <v>#N/A</v>
      </c>
      <c r="AC3255" t="e">
        <v>#N/A</v>
      </c>
      <c r="AD3255" t="e">
        <v>#N/A</v>
      </c>
      <c r="AE3255" t="e">
        <v>#N/A</v>
      </c>
      <c r="AF3255" t="e">
        <v>#N/A</v>
      </c>
    </row>
    <row r="3256" spans="1:32" x14ac:dyDescent="0.25">
      <c r="A3256" t="e">
        <v>#N/A</v>
      </c>
      <c r="B3256" s="33" t="e">
        <v>#N/A</v>
      </c>
      <c r="C3256" t="e">
        <v>#N/A</v>
      </c>
      <c r="D3256" t="e">
        <v>#N/A</v>
      </c>
      <c r="E3256" s="69" t="e">
        <v>#N/A</v>
      </c>
      <c r="F3256" s="3" t="e">
        <v>#N/A</v>
      </c>
      <c r="G3256" s="3" t="e">
        <v>#N/A</v>
      </c>
      <c r="H3256" s="3" t="e">
        <v>#N/A</v>
      </c>
      <c r="I3256" s="80" t="e">
        <v>#N/A</v>
      </c>
      <c r="J3256" s="80" t="e">
        <v>#N/A</v>
      </c>
      <c r="K3256" s="85" t="e">
        <v>#N/A</v>
      </c>
      <c r="L3256" s="9" t="e">
        <v>#N/A</v>
      </c>
      <c r="M3256" s="93" t="e">
        <v>#N/A</v>
      </c>
      <c r="N3256" s="8" t="e">
        <v>#N/A</v>
      </c>
      <c r="O3256" t="e">
        <v>#N/A</v>
      </c>
      <c r="P3256" t="e">
        <v>#N/A</v>
      </c>
      <c r="Q3256" t="e">
        <v>#N/A</v>
      </c>
      <c r="R3256" s="2" t="e">
        <v>#N/A</v>
      </c>
      <c r="S3256" t="e">
        <v>#N/A</v>
      </c>
      <c r="T3256" s="3" t="e">
        <v>#N/A</v>
      </c>
      <c r="U3256" s="3" t="e">
        <v>#N/A</v>
      </c>
      <c r="V3256" t="e">
        <v>#N/A</v>
      </c>
      <c r="W3256" t="e">
        <v>#N/A</v>
      </c>
      <c r="X3256" t="e">
        <v>#N/A</v>
      </c>
      <c r="Y3256" s="3" t="e">
        <v>#N/A</v>
      </c>
      <c r="Z3256" s="8" t="e">
        <v>#N/A</v>
      </c>
      <c r="AA3256" s="30" t="e">
        <v>#N/A</v>
      </c>
      <c r="AB3256" t="e">
        <v>#N/A</v>
      </c>
      <c r="AC3256" t="e">
        <v>#N/A</v>
      </c>
      <c r="AD3256" t="e">
        <v>#N/A</v>
      </c>
      <c r="AE3256" t="e">
        <v>#N/A</v>
      </c>
      <c r="AF3256" t="e">
        <v>#N/A</v>
      </c>
    </row>
    <row r="3257" spans="1:32" x14ac:dyDescent="0.25">
      <c r="A3257" t="e">
        <v>#N/A</v>
      </c>
      <c r="B3257" s="33" t="e">
        <v>#N/A</v>
      </c>
      <c r="C3257" t="e">
        <v>#N/A</v>
      </c>
      <c r="D3257" t="e">
        <v>#N/A</v>
      </c>
      <c r="E3257" s="69" t="e">
        <v>#N/A</v>
      </c>
      <c r="F3257" s="3" t="e">
        <v>#N/A</v>
      </c>
      <c r="G3257" s="3" t="e">
        <v>#N/A</v>
      </c>
      <c r="H3257" s="3" t="e">
        <v>#N/A</v>
      </c>
      <c r="I3257" s="80" t="e">
        <v>#N/A</v>
      </c>
      <c r="J3257" s="80" t="e">
        <v>#N/A</v>
      </c>
      <c r="K3257" s="85" t="e">
        <v>#N/A</v>
      </c>
      <c r="L3257" s="9" t="e">
        <v>#N/A</v>
      </c>
      <c r="M3257" s="93" t="e">
        <v>#N/A</v>
      </c>
      <c r="N3257" s="8" t="e">
        <v>#N/A</v>
      </c>
      <c r="O3257" t="e">
        <v>#N/A</v>
      </c>
      <c r="P3257" t="e">
        <v>#N/A</v>
      </c>
      <c r="Q3257" t="e">
        <v>#N/A</v>
      </c>
      <c r="R3257" s="2" t="e">
        <v>#N/A</v>
      </c>
      <c r="S3257" t="e">
        <v>#N/A</v>
      </c>
      <c r="T3257" s="3" t="e">
        <v>#N/A</v>
      </c>
      <c r="U3257" s="3" t="e">
        <v>#N/A</v>
      </c>
      <c r="V3257" t="e">
        <v>#N/A</v>
      </c>
      <c r="W3257" t="e">
        <v>#N/A</v>
      </c>
      <c r="X3257" t="e">
        <v>#N/A</v>
      </c>
      <c r="Y3257" s="3" t="e">
        <v>#N/A</v>
      </c>
      <c r="Z3257" s="8" t="e">
        <v>#N/A</v>
      </c>
      <c r="AA3257" s="30" t="e">
        <v>#N/A</v>
      </c>
      <c r="AB3257" t="e">
        <v>#N/A</v>
      </c>
      <c r="AC3257" t="e">
        <v>#N/A</v>
      </c>
      <c r="AD3257" t="e">
        <v>#N/A</v>
      </c>
      <c r="AE3257" t="e">
        <v>#N/A</v>
      </c>
      <c r="AF3257" t="e">
        <v>#N/A</v>
      </c>
    </row>
    <row r="3258" spans="1:32" x14ac:dyDescent="0.25">
      <c r="A3258" t="e">
        <v>#N/A</v>
      </c>
      <c r="B3258" s="33" t="e">
        <v>#N/A</v>
      </c>
      <c r="C3258" t="e">
        <v>#N/A</v>
      </c>
      <c r="D3258" t="e">
        <v>#N/A</v>
      </c>
      <c r="E3258" s="69" t="e">
        <v>#N/A</v>
      </c>
      <c r="F3258" s="3" t="e">
        <v>#N/A</v>
      </c>
      <c r="G3258" s="3" t="e">
        <v>#N/A</v>
      </c>
      <c r="H3258" s="3" t="e">
        <v>#N/A</v>
      </c>
      <c r="I3258" s="80" t="e">
        <v>#N/A</v>
      </c>
      <c r="J3258" s="80" t="e">
        <v>#N/A</v>
      </c>
      <c r="K3258" s="85" t="e">
        <v>#N/A</v>
      </c>
      <c r="L3258" s="9" t="e">
        <v>#N/A</v>
      </c>
      <c r="M3258" s="93" t="e">
        <v>#N/A</v>
      </c>
      <c r="N3258" s="8" t="e">
        <v>#N/A</v>
      </c>
      <c r="O3258" t="e">
        <v>#N/A</v>
      </c>
      <c r="P3258" t="e">
        <v>#N/A</v>
      </c>
      <c r="Q3258" t="e">
        <v>#N/A</v>
      </c>
      <c r="R3258" s="2" t="e">
        <v>#N/A</v>
      </c>
      <c r="S3258" t="e">
        <v>#N/A</v>
      </c>
      <c r="T3258" s="3" t="e">
        <v>#N/A</v>
      </c>
      <c r="U3258" s="3" t="e">
        <v>#N/A</v>
      </c>
      <c r="V3258" t="e">
        <v>#N/A</v>
      </c>
      <c r="W3258" t="e">
        <v>#N/A</v>
      </c>
      <c r="X3258" t="e">
        <v>#N/A</v>
      </c>
      <c r="Y3258" s="3" t="e">
        <v>#N/A</v>
      </c>
      <c r="Z3258" s="8" t="e">
        <v>#N/A</v>
      </c>
      <c r="AA3258" s="30" t="e">
        <v>#N/A</v>
      </c>
      <c r="AB3258" t="e">
        <v>#N/A</v>
      </c>
      <c r="AC3258" t="e">
        <v>#N/A</v>
      </c>
      <c r="AD3258" t="e">
        <v>#N/A</v>
      </c>
      <c r="AE3258" t="e">
        <v>#N/A</v>
      </c>
      <c r="AF3258" t="e">
        <v>#N/A</v>
      </c>
    </row>
    <row r="3259" spans="1:32" x14ac:dyDescent="0.25">
      <c r="A3259" t="e">
        <v>#N/A</v>
      </c>
      <c r="B3259" s="33" t="e">
        <v>#N/A</v>
      </c>
      <c r="C3259" t="e">
        <v>#N/A</v>
      </c>
      <c r="D3259" t="e">
        <v>#N/A</v>
      </c>
      <c r="E3259" s="69" t="e">
        <v>#N/A</v>
      </c>
      <c r="F3259" s="3" t="e">
        <v>#N/A</v>
      </c>
      <c r="G3259" s="3" t="e">
        <v>#N/A</v>
      </c>
      <c r="H3259" s="3" t="e">
        <v>#N/A</v>
      </c>
      <c r="I3259" s="80" t="e">
        <v>#N/A</v>
      </c>
      <c r="J3259" s="80" t="e">
        <v>#N/A</v>
      </c>
      <c r="K3259" s="85" t="e">
        <v>#N/A</v>
      </c>
      <c r="L3259" s="9" t="e">
        <v>#N/A</v>
      </c>
      <c r="M3259" s="93" t="e">
        <v>#N/A</v>
      </c>
      <c r="N3259" s="8" t="e">
        <v>#N/A</v>
      </c>
      <c r="O3259" t="e">
        <v>#N/A</v>
      </c>
      <c r="P3259" t="e">
        <v>#N/A</v>
      </c>
      <c r="Q3259" t="e">
        <v>#N/A</v>
      </c>
      <c r="R3259" s="2" t="e">
        <v>#N/A</v>
      </c>
      <c r="S3259" t="e">
        <v>#N/A</v>
      </c>
      <c r="T3259" s="3" t="e">
        <v>#N/A</v>
      </c>
      <c r="U3259" s="3" t="e">
        <v>#N/A</v>
      </c>
      <c r="V3259" t="e">
        <v>#N/A</v>
      </c>
      <c r="W3259" t="e">
        <v>#N/A</v>
      </c>
      <c r="X3259" t="e">
        <v>#N/A</v>
      </c>
      <c r="Y3259" s="3" t="e">
        <v>#N/A</v>
      </c>
      <c r="Z3259" s="8" t="e">
        <v>#N/A</v>
      </c>
      <c r="AA3259" s="30" t="e">
        <v>#N/A</v>
      </c>
      <c r="AB3259" t="e">
        <v>#N/A</v>
      </c>
      <c r="AC3259" t="e">
        <v>#N/A</v>
      </c>
      <c r="AD3259" t="e">
        <v>#N/A</v>
      </c>
      <c r="AE3259" t="e">
        <v>#N/A</v>
      </c>
      <c r="AF3259" t="e">
        <v>#N/A</v>
      </c>
    </row>
    <row r="3260" spans="1:32" x14ac:dyDescent="0.25">
      <c r="A3260" t="e">
        <v>#N/A</v>
      </c>
      <c r="B3260" s="33" t="e">
        <v>#N/A</v>
      </c>
      <c r="C3260" t="e">
        <v>#N/A</v>
      </c>
      <c r="D3260" t="e">
        <v>#N/A</v>
      </c>
      <c r="E3260" s="69" t="e">
        <v>#N/A</v>
      </c>
      <c r="F3260" s="3" t="e">
        <v>#N/A</v>
      </c>
      <c r="G3260" s="3" t="e">
        <v>#N/A</v>
      </c>
      <c r="H3260" s="3" t="e">
        <v>#N/A</v>
      </c>
      <c r="I3260" s="80" t="e">
        <v>#N/A</v>
      </c>
      <c r="J3260" s="80" t="e">
        <v>#N/A</v>
      </c>
      <c r="K3260" s="85" t="e">
        <v>#N/A</v>
      </c>
      <c r="L3260" s="9" t="e">
        <v>#N/A</v>
      </c>
      <c r="M3260" s="93" t="e">
        <v>#N/A</v>
      </c>
      <c r="N3260" s="8" t="e">
        <v>#N/A</v>
      </c>
      <c r="O3260" t="e">
        <v>#N/A</v>
      </c>
      <c r="P3260" t="e">
        <v>#N/A</v>
      </c>
      <c r="Q3260" t="e">
        <v>#N/A</v>
      </c>
      <c r="R3260" s="2" t="e">
        <v>#N/A</v>
      </c>
      <c r="S3260" t="e">
        <v>#N/A</v>
      </c>
      <c r="T3260" s="3" t="e">
        <v>#N/A</v>
      </c>
      <c r="U3260" s="3" t="e">
        <v>#N/A</v>
      </c>
      <c r="V3260" t="e">
        <v>#N/A</v>
      </c>
      <c r="W3260" t="e">
        <v>#N/A</v>
      </c>
      <c r="X3260" t="e">
        <v>#N/A</v>
      </c>
      <c r="Y3260" s="3" t="e">
        <v>#N/A</v>
      </c>
      <c r="Z3260" s="8" t="e">
        <v>#N/A</v>
      </c>
      <c r="AA3260" s="30" t="e">
        <v>#N/A</v>
      </c>
      <c r="AB3260" t="e">
        <v>#N/A</v>
      </c>
      <c r="AC3260" t="e">
        <v>#N/A</v>
      </c>
      <c r="AD3260" t="e">
        <v>#N/A</v>
      </c>
      <c r="AE3260" t="e">
        <v>#N/A</v>
      </c>
      <c r="AF3260" t="e">
        <v>#N/A</v>
      </c>
    </row>
    <row r="3261" spans="1:32" x14ac:dyDescent="0.25">
      <c r="A3261" t="e">
        <v>#N/A</v>
      </c>
      <c r="B3261" s="33" t="e">
        <v>#N/A</v>
      </c>
      <c r="C3261" t="e">
        <v>#N/A</v>
      </c>
      <c r="D3261" t="e">
        <v>#N/A</v>
      </c>
      <c r="E3261" s="69" t="e">
        <v>#N/A</v>
      </c>
      <c r="F3261" s="3" t="e">
        <v>#N/A</v>
      </c>
      <c r="G3261" s="3" t="e">
        <v>#N/A</v>
      </c>
      <c r="H3261" s="3" t="e">
        <v>#N/A</v>
      </c>
      <c r="I3261" s="80" t="e">
        <v>#N/A</v>
      </c>
      <c r="J3261" s="80" t="e">
        <v>#N/A</v>
      </c>
      <c r="K3261" s="85" t="e">
        <v>#N/A</v>
      </c>
      <c r="L3261" s="9" t="e">
        <v>#N/A</v>
      </c>
      <c r="M3261" s="93" t="e">
        <v>#N/A</v>
      </c>
      <c r="N3261" s="8" t="e">
        <v>#N/A</v>
      </c>
      <c r="O3261" t="e">
        <v>#N/A</v>
      </c>
      <c r="P3261" t="e">
        <v>#N/A</v>
      </c>
      <c r="Q3261" t="e">
        <v>#N/A</v>
      </c>
      <c r="R3261" s="2" t="e">
        <v>#N/A</v>
      </c>
      <c r="S3261" t="e">
        <v>#N/A</v>
      </c>
      <c r="T3261" s="3" t="e">
        <v>#N/A</v>
      </c>
      <c r="U3261" s="3" t="e">
        <v>#N/A</v>
      </c>
      <c r="V3261" t="e">
        <v>#N/A</v>
      </c>
      <c r="W3261" t="e">
        <v>#N/A</v>
      </c>
      <c r="X3261" t="e">
        <v>#N/A</v>
      </c>
      <c r="Y3261" s="3" t="e">
        <v>#N/A</v>
      </c>
      <c r="Z3261" s="8" t="e">
        <v>#N/A</v>
      </c>
      <c r="AA3261" s="30" t="e">
        <v>#N/A</v>
      </c>
      <c r="AB3261" t="e">
        <v>#N/A</v>
      </c>
      <c r="AC3261" t="e">
        <v>#N/A</v>
      </c>
      <c r="AD3261" t="e">
        <v>#N/A</v>
      </c>
      <c r="AE3261" t="e">
        <v>#N/A</v>
      </c>
      <c r="AF3261" t="e">
        <v>#N/A</v>
      </c>
    </row>
    <row r="3262" spans="1:32" x14ac:dyDescent="0.25">
      <c r="A3262" t="e">
        <v>#N/A</v>
      </c>
      <c r="B3262" s="33" t="e">
        <v>#N/A</v>
      </c>
      <c r="C3262" t="e">
        <v>#N/A</v>
      </c>
      <c r="D3262" t="e">
        <v>#N/A</v>
      </c>
      <c r="E3262" s="69" t="e">
        <v>#N/A</v>
      </c>
      <c r="F3262" s="3" t="e">
        <v>#N/A</v>
      </c>
      <c r="G3262" s="3" t="e">
        <v>#N/A</v>
      </c>
      <c r="H3262" s="3" t="e">
        <v>#N/A</v>
      </c>
      <c r="I3262" s="80" t="e">
        <v>#N/A</v>
      </c>
      <c r="J3262" s="80" t="e">
        <v>#N/A</v>
      </c>
      <c r="K3262" s="85" t="e">
        <v>#N/A</v>
      </c>
      <c r="L3262" s="9" t="e">
        <v>#N/A</v>
      </c>
      <c r="M3262" s="93" t="e">
        <v>#N/A</v>
      </c>
      <c r="N3262" s="8" t="e">
        <v>#N/A</v>
      </c>
      <c r="O3262" t="e">
        <v>#N/A</v>
      </c>
      <c r="P3262" t="e">
        <v>#N/A</v>
      </c>
      <c r="Q3262" t="e">
        <v>#N/A</v>
      </c>
      <c r="R3262" s="2" t="e">
        <v>#N/A</v>
      </c>
      <c r="S3262" t="e">
        <v>#N/A</v>
      </c>
      <c r="T3262" s="3" t="e">
        <v>#N/A</v>
      </c>
      <c r="U3262" s="3" t="e">
        <v>#N/A</v>
      </c>
      <c r="V3262" t="e">
        <v>#N/A</v>
      </c>
      <c r="W3262" t="e">
        <v>#N/A</v>
      </c>
      <c r="X3262" t="e">
        <v>#N/A</v>
      </c>
      <c r="Y3262" s="3" t="e">
        <v>#N/A</v>
      </c>
      <c r="Z3262" s="8" t="e">
        <v>#N/A</v>
      </c>
      <c r="AA3262" s="30" t="e">
        <v>#N/A</v>
      </c>
      <c r="AB3262" t="e">
        <v>#N/A</v>
      </c>
      <c r="AC3262" t="e">
        <v>#N/A</v>
      </c>
      <c r="AD3262" t="e">
        <v>#N/A</v>
      </c>
      <c r="AE3262" t="e">
        <v>#N/A</v>
      </c>
      <c r="AF3262" t="e">
        <v>#N/A</v>
      </c>
    </row>
    <row r="3263" spans="1:32" x14ac:dyDescent="0.25">
      <c r="A3263" t="e">
        <v>#N/A</v>
      </c>
      <c r="B3263" s="33" t="e">
        <v>#N/A</v>
      </c>
      <c r="C3263" t="e">
        <v>#N/A</v>
      </c>
      <c r="D3263" t="e">
        <v>#N/A</v>
      </c>
      <c r="E3263" s="69" t="e">
        <v>#N/A</v>
      </c>
      <c r="F3263" s="3" t="e">
        <v>#N/A</v>
      </c>
      <c r="G3263" s="3" t="e">
        <v>#N/A</v>
      </c>
      <c r="H3263" s="3" t="e">
        <v>#N/A</v>
      </c>
      <c r="I3263" s="80" t="e">
        <v>#N/A</v>
      </c>
      <c r="J3263" s="80" t="e">
        <v>#N/A</v>
      </c>
      <c r="K3263" s="85" t="e">
        <v>#N/A</v>
      </c>
      <c r="L3263" s="9" t="e">
        <v>#N/A</v>
      </c>
      <c r="M3263" s="93" t="e">
        <v>#N/A</v>
      </c>
      <c r="N3263" s="8" t="e">
        <v>#N/A</v>
      </c>
      <c r="O3263" t="e">
        <v>#N/A</v>
      </c>
      <c r="P3263" t="e">
        <v>#N/A</v>
      </c>
      <c r="Q3263" t="e">
        <v>#N/A</v>
      </c>
      <c r="R3263" s="2" t="e">
        <v>#N/A</v>
      </c>
      <c r="S3263" t="e">
        <v>#N/A</v>
      </c>
      <c r="T3263" s="3" t="e">
        <v>#N/A</v>
      </c>
      <c r="U3263" s="3" t="e">
        <v>#N/A</v>
      </c>
      <c r="V3263" t="e">
        <v>#N/A</v>
      </c>
      <c r="W3263" t="e">
        <v>#N/A</v>
      </c>
      <c r="X3263" t="e">
        <v>#N/A</v>
      </c>
      <c r="Y3263" s="3" t="e">
        <v>#N/A</v>
      </c>
      <c r="Z3263" s="8" t="e">
        <v>#N/A</v>
      </c>
      <c r="AA3263" s="30" t="e">
        <v>#N/A</v>
      </c>
      <c r="AB3263" t="e">
        <v>#N/A</v>
      </c>
      <c r="AC3263" t="e">
        <v>#N/A</v>
      </c>
      <c r="AD3263" t="e">
        <v>#N/A</v>
      </c>
      <c r="AE3263" t="e">
        <v>#N/A</v>
      </c>
      <c r="AF3263" t="e">
        <v>#N/A</v>
      </c>
    </row>
    <row r="3264" spans="1:32" x14ac:dyDescent="0.25">
      <c r="A3264" t="e">
        <v>#N/A</v>
      </c>
      <c r="B3264" s="33" t="e">
        <v>#N/A</v>
      </c>
      <c r="C3264" t="e">
        <v>#N/A</v>
      </c>
      <c r="D3264" t="e">
        <v>#N/A</v>
      </c>
      <c r="E3264" s="69" t="e">
        <v>#N/A</v>
      </c>
      <c r="F3264" s="3" t="e">
        <v>#N/A</v>
      </c>
      <c r="G3264" s="3" t="e">
        <v>#N/A</v>
      </c>
      <c r="H3264" s="3" t="e">
        <v>#N/A</v>
      </c>
      <c r="I3264" s="80" t="e">
        <v>#N/A</v>
      </c>
      <c r="J3264" s="80" t="e">
        <v>#N/A</v>
      </c>
      <c r="K3264" s="85" t="e">
        <v>#N/A</v>
      </c>
      <c r="L3264" s="9" t="e">
        <v>#N/A</v>
      </c>
      <c r="M3264" s="93" t="e">
        <v>#N/A</v>
      </c>
      <c r="N3264" s="8" t="e">
        <v>#N/A</v>
      </c>
      <c r="O3264" t="e">
        <v>#N/A</v>
      </c>
      <c r="P3264" t="e">
        <v>#N/A</v>
      </c>
      <c r="Q3264" t="e">
        <v>#N/A</v>
      </c>
      <c r="R3264" s="2" t="e">
        <v>#N/A</v>
      </c>
      <c r="S3264" t="e">
        <v>#N/A</v>
      </c>
      <c r="T3264" s="3" t="e">
        <v>#N/A</v>
      </c>
      <c r="U3264" s="3" t="e">
        <v>#N/A</v>
      </c>
      <c r="V3264" t="e">
        <v>#N/A</v>
      </c>
      <c r="W3264" t="e">
        <v>#N/A</v>
      </c>
      <c r="X3264" t="e">
        <v>#N/A</v>
      </c>
      <c r="Y3264" s="3" t="e">
        <v>#N/A</v>
      </c>
      <c r="Z3264" s="8" t="e">
        <v>#N/A</v>
      </c>
      <c r="AA3264" s="30" t="e">
        <v>#N/A</v>
      </c>
      <c r="AB3264" t="e">
        <v>#N/A</v>
      </c>
      <c r="AC3264" t="e">
        <v>#N/A</v>
      </c>
      <c r="AD3264" t="e">
        <v>#N/A</v>
      </c>
      <c r="AE3264" t="e">
        <v>#N/A</v>
      </c>
      <c r="AF3264" t="e">
        <v>#N/A</v>
      </c>
    </row>
    <row r="3265" spans="1:32" x14ac:dyDescent="0.25">
      <c r="A3265" t="e">
        <v>#N/A</v>
      </c>
      <c r="B3265" s="33" t="e">
        <v>#N/A</v>
      </c>
      <c r="C3265" t="e">
        <v>#N/A</v>
      </c>
      <c r="D3265" t="e">
        <v>#N/A</v>
      </c>
      <c r="E3265" s="69" t="e">
        <v>#N/A</v>
      </c>
      <c r="F3265" s="3" t="e">
        <v>#N/A</v>
      </c>
      <c r="G3265" s="3" t="e">
        <v>#N/A</v>
      </c>
      <c r="H3265" s="3" t="e">
        <v>#N/A</v>
      </c>
      <c r="I3265" s="80" t="e">
        <v>#N/A</v>
      </c>
      <c r="J3265" s="80" t="e">
        <v>#N/A</v>
      </c>
      <c r="K3265" s="85" t="e">
        <v>#N/A</v>
      </c>
      <c r="L3265" s="9" t="e">
        <v>#N/A</v>
      </c>
      <c r="M3265" s="93" t="e">
        <v>#N/A</v>
      </c>
      <c r="N3265" s="8" t="e">
        <v>#N/A</v>
      </c>
      <c r="O3265" t="e">
        <v>#N/A</v>
      </c>
      <c r="P3265" t="e">
        <v>#N/A</v>
      </c>
      <c r="Q3265" t="e">
        <v>#N/A</v>
      </c>
      <c r="R3265" s="2" t="e">
        <v>#N/A</v>
      </c>
      <c r="S3265" t="e">
        <v>#N/A</v>
      </c>
      <c r="T3265" s="3" t="e">
        <v>#N/A</v>
      </c>
      <c r="U3265" s="3" t="e">
        <v>#N/A</v>
      </c>
      <c r="V3265" t="e">
        <v>#N/A</v>
      </c>
      <c r="W3265" t="e">
        <v>#N/A</v>
      </c>
      <c r="X3265" t="e">
        <v>#N/A</v>
      </c>
      <c r="Y3265" s="3" t="e">
        <v>#N/A</v>
      </c>
      <c r="Z3265" s="8" t="e">
        <v>#N/A</v>
      </c>
      <c r="AA3265" s="30" t="e">
        <v>#N/A</v>
      </c>
      <c r="AB3265" t="e">
        <v>#N/A</v>
      </c>
      <c r="AC3265" t="e">
        <v>#N/A</v>
      </c>
      <c r="AD3265" t="e">
        <v>#N/A</v>
      </c>
      <c r="AE3265" t="e">
        <v>#N/A</v>
      </c>
      <c r="AF3265" t="e">
        <v>#N/A</v>
      </c>
    </row>
    <row r="3266" spans="1:32" x14ac:dyDescent="0.25">
      <c r="A3266" t="e">
        <v>#N/A</v>
      </c>
      <c r="B3266" s="33" t="e">
        <v>#N/A</v>
      </c>
      <c r="C3266" t="e">
        <v>#N/A</v>
      </c>
      <c r="D3266" t="e">
        <v>#N/A</v>
      </c>
      <c r="E3266" s="69" t="e">
        <v>#N/A</v>
      </c>
      <c r="F3266" s="3" t="e">
        <v>#N/A</v>
      </c>
      <c r="G3266" s="3" t="e">
        <v>#N/A</v>
      </c>
      <c r="H3266" s="3" t="e">
        <v>#N/A</v>
      </c>
      <c r="I3266" s="80" t="e">
        <v>#N/A</v>
      </c>
      <c r="J3266" s="80" t="e">
        <v>#N/A</v>
      </c>
      <c r="K3266" s="85" t="e">
        <v>#N/A</v>
      </c>
      <c r="L3266" s="9" t="e">
        <v>#N/A</v>
      </c>
      <c r="M3266" s="93" t="e">
        <v>#N/A</v>
      </c>
      <c r="N3266" s="8" t="e">
        <v>#N/A</v>
      </c>
      <c r="O3266" t="e">
        <v>#N/A</v>
      </c>
      <c r="P3266" t="e">
        <v>#N/A</v>
      </c>
      <c r="Q3266" t="e">
        <v>#N/A</v>
      </c>
      <c r="R3266" s="2" t="e">
        <v>#N/A</v>
      </c>
      <c r="S3266" t="e">
        <v>#N/A</v>
      </c>
      <c r="T3266" s="3" t="e">
        <v>#N/A</v>
      </c>
      <c r="U3266" s="3" t="e">
        <v>#N/A</v>
      </c>
      <c r="V3266" t="e">
        <v>#N/A</v>
      </c>
      <c r="W3266" t="e">
        <v>#N/A</v>
      </c>
      <c r="X3266" t="e">
        <v>#N/A</v>
      </c>
      <c r="Y3266" s="3" t="e">
        <v>#N/A</v>
      </c>
      <c r="Z3266" s="8" t="e">
        <v>#N/A</v>
      </c>
      <c r="AA3266" s="30" t="e">
        <v>#N/A</v>
      </c>
      <c r="AB3266" t="e">
        <v>#N/A</v>
      </c>
      <c r="AC3266" t="e">
        <v>#N/A</v>
      </c>
      <c r="AD3266" t="e">
        <v>#N/A</v>
      </c>
      <c r="AE3266" t="e">
        <v>#N/A</v>
      </c>
      <c r="AF3266" t="e">
        <v>#N/A</v>
      </c>
    </row>
    <row r="3267" spans="1:32" x14ac:dyDescent="0.25">
      <c r="A3267" t="e">
        <v>#N/A</v>
      </c>
      <c r="B3267" s="33" t="e">
        <v>#N/A</v>
      </c>
      <c r="C3267" t="e">
        <v>#N/A</v>
      </c>
      <c r="D3267" t="e">
        <v>#N/A</v>
      </c>
      <c r="E3267" s="69" t="e">
        <v>#N/A</v>
      </c>
      <c r="F3267" s="3" t="e">
        <v>#N/A</v>
      </c>
      <c r="G3267" s="3" t="e">
        <v>#N/A</v>
      </c>
      <c r="H3267" s="3" t="e">
        <v>#N/A</v>
      </c>
      <c r="I3267" s="80" t="e">
        <v>#N/A</v>
      </c>
      <c r="J3267" s="80" t="e">
        <v>#N/A</v>
      </c>
      <c r="K3267" s="85" t="e">
        <v>#N/A</v>
      </c>
      <c r="L3267" s="9" t="e">
        <v>#N/A</v>
      </c>
      <c r="M3267" s="93" t="e">
        <v>#N/A</v>
      </c>
      <c r="N3267" s="8" t="e">
        <v>#N/A</v>
      </c>
      <c r="O3267" t="e">
        <v>#N/A</v>
      </c>
      <c r="P3267" t="e">
        <v>#N/A</v>
      </c>
      <c r="Q3267" t="e">
        <v>#N/A</v>
      </c>
      <c r="R3267" s="2" t="e">
        <v>#N/A</v>
      </c>
      <c r="S3267" t="e">
        <v>#N/A</v>
      </c>
      <c r="T3267" s="3" t="e">
        <v>#N/A</v>
      </c>
      <c r="U3267" s="3" t="e">
        <v>#N/A</v>
      </c>
      <c r="V3267" t="e">
        <v>#N/A</v>
      </c>
      <c r="W3267" t="e">
        <v>#N/A</v>
      </c>
      <c r="X3267" t="e">
        <v>#N/A</v>
      </c>
      <c r="Y3267" s="3" t="e">
        <v>#N/A</v>
      </c>
      <c r="Z3267" s="8" t="e">
        <v>#N/A</v>
      </c>
      <c r="AA3267" s="30" t="e">
        <v>#N/A</v>
      </c>
      <c r="AB3267" t="e">
        <v>#N/A</v>
      </c>
      <c r="AC3267" t="e">
        <v>#N/A</v>
      </c>
      <c r="AD3267" t="e">
        <v>#N/A</v>
      </c>
      <c r="AE3267" t="e">
        <v>#N/A</v>
      </c>
      <c r="AF3267" t="e">
        <v>#N/A</v>
      </c>
    </row>
    <row r="3268" spans="1:32" x14ac:dyDescent="0.25">
      <c r="A3268" t="e">
        <v>#N/A</v>
      </c>
      <c r="B3268" s="33" t="e">
        <v>#N/A</v>
      </c>
      <c r="C3268" t="e">
        <v>#N/A</v>
      </c>
      <c r="D3268" t="e">
        <v>#N/A</v>
      </c>
      <c r="E3268" s="69" t="e">
        <v>#N/A</v>
      </c>
      <c r="F3268" s="3" t="e">
        <v>#N/A</v>
      </c>
      <c r="G3268" s="3" t="e">
        <v>#N/A</v>
      </c>
      <c r="H3268" s="3" t="e">
        <v>#N/A</v>
      </c>
      <c r="I3268" s="80" t="e">
        <v>#N/A</v>
      </c>
      <c r="J3268" s="80" t="e">
        <v>#N/A</v>
      </c>
      <c r="K3268" s="85" t="e">
        <v>#N/A</v>
      </c>
      <c r="L3268" s="9" t="e">
        <v>#N/A</v>
      </c>
      <c r="M3268" s="93" t="e">
        <v>#N/A</v>
      </c>
      <c r="N3268" s="8" t="e">
        <v>#N/A</v>
      </c>
      <c r="O3268" t="e">
        <v>#N/A</v>
      </c>
      <c r="P3268" t="e">
        <v>#N/A</v>
      </c>
      <c r="Q3268" t="e">
        <v>#N/A</v>
      </c>
      <c r="R3268" s="2" t="e">
        <v>#N/A</v>
      </c>
      <c r="S3268" t="e">
        <v>#N/A</v>
      </c>
      <c r="T3268" s="3" t="e">
        <v>#N/A</v>
      </c>
      <c r="U3268" s="3" t="e">
        <v>#N/A</v>
      </c>
      <c r="V3268" t="e">
        <v>#N/A</v>
      </c>
      <c r="W3268" t="e">
        <v>#N/A</v>
      </c>
      <c r="X3268" t="e">
        <v>#N/A</v>
      </c>
      <c r="Y3268" s="3" t="e">
        <v>#N/A</v>
      </c>
      <c r="Z3268" s="8" t="e">
        <v>#N/A</v>
      </c>
      <c r="AA3268" s="30" t="e">
        <v>#N/A</v>
      </c>
      <c r="AB3268" t="e">
        <v>#N/A</v>
      </c>
      <c r="AC3268" t="e">
        <v>#N/A</v>
      </c>
      <c r="AD3268" t="e">
        <v>#N/A</v>
      </c>
      <c r="AE3268" t="e">
        <v>#N/A</v>
      </c>
      <c r="AF3268" t="e">
        <v>#N/A</v>
      </c>
    </row>
    <row r="3269" spans="1:32" x14ac:dyDescent="0.25">
      <c r="A3269" t="e">
        <v>#N/A</v>
      </c>
      <c r="B3269" s="33" t="e">
        <v>#N/A</v>
      </c>
      <c r="C3269" t="e">
        <v>#N/A</v>
      </c>
      <c r="D3269" t="e">
        <v>#N/A</v>
      </c>
      <c r="E3269" s="69" t="e">
        <v>#N/A</v>
      </c>
      <c r="F3269" s="3" t="e">
        <v>#N/A</v>
      </c>
      <c r="G3269" s="3" t="e">
        <v>#N/A</v>
      </c>
      <c r="H3269" s="3" t="e">
        <v>#N/A</v>
      </c>
      <c r="I3269" s="80" t="e">
        <v>#N/A</v>
      </c>
      <c r="J3269" s="80" t="e">
        <v>#N/A</v>
      </c>
      <c r="K3269" s="85" t="e">
        <v>#N/A</v>
      </c>
      <c r="L3269" s="9" t="e">
        <v>#N/A</v>
      </c>
      <c r="M3269" s="93" t="e">
        <v>#N/A</v>
      </c>
      <c r="N3269" s="8" t="e">
        <v>#N/A</v>
      </c>
      <c r="O3269" t="e">
        <v>#N/A</v>
      </c>
      <c r="P3269" t="e">
        <v>#N/A</v>
      </c>
      <c r="Q3269" t="e">
        <v>#N/A</v>
      </c>
      <c r="R3269" s="2" t="e">
        <v>#N/A</v>
      </c>
      <c r="S3269" t="e">
        <v>#N/A</v>
      </c>
      <c r="T3269" s="3" t="e">
        <v>#N/A</v>
      </c>
      <c r="U3269" s="3" t="e">
        <v>#N/A</v>
      </c>
      <c r="V3269" t="e">
        <v>#N/A</v>
      </c>
      <c r="W3269" t="e">
        <v>#N/A</v>
      </c>
      <c r="X3269" t="e">
        <v>#N/A</v>
      </c>
      <c r="Y3269" s="3" t="e">
        <v>#N/A</v>
      </c>
      <c r="Z3269" s="8" t="e">
        <v>#N/A</v>
      </c>
      <c r="AA3269" s="30" t="e">
        <v>#N/A</v>
      </c>
      <c r="AB3269" t="e">
        <v>#N/A</v>
      </c>
      <c r="AC3269" t="e">
        <v>#N/A</v>
      </c>
      <c r="AD3269" t="e">
        <v>#N/A</v>
      </c>
      <c r="AE3269" t="e">
        <v>#N/A</v>
      </c>
      <c r="AF3269" t="e">
        <v>#N/A</v>
      </c>
    </row>
    <row r="3270" spans="1:32" x14ac:dyDescent="0.25">
      <c r="A3270" t="e">
        <v>#N/A</v>
      </c>
      <c r="B3270" s="33" t="e">
        <v>#N/A</v>
      </c>
      <c r="C3270" t="e">
        <v>#N/A</v>
      </c>
      <c r="D3270" t="e">
        <v>#N/A</v>
      </c>
      <c r="E3270" s="69" t="e">
        <v>#N/A</v>
      </c>
      <c r="F3270" s="3" t="e">
        <v>#N/A</v>
      </c>
      <c r="G3270" s="3" t="e">
        <v>#N/A</v>
      </c>
      <c r="H3270" s="3" t="e">
        <v>#N/A</v>
      </c>
      <c r="I3270" s="80" t="e">
        <v>#N/A</v>
      </c>
      <c r="J3270" s="80" t="e">
        <v>#N/A</v>
      </c>
      <c r="K3270" s="85" t="e">
        <v>#N/A</v>
      </c>
      <c r="L3270" s="9" t="e">
        <v>#N/A</v>
      </c>
      <c r="M3270" s="93" t="e">
        <v>#N/A</v>
      </c>
      <c r="N3270" s="8" t="e">
        <v>#N/A</v>
      </c>
      <c r="O3270" t="e">
        <v>#N/A</v>
      </c>
      <c r="P3270" t="e">
        <v>#N/A</v>
      </c>
      <c r="Q3270" t="e">
        <v>#N/A</v>
      </c>
      <c r="R3270" s="2" t="e">
        <v>#N/A</v>
      </c>
      <c r="S3270" t="e">
        <v>#N/A</v>
      </c>
      <c r="T3270" s="3" t="e">
        <v>#N/A</v>
      </c>
      <c r="U3270" s="3" t="e">
        <v>#N/A</v>
      </c>
      <c r="V3270" t="e">
        <v>#N/A</v>
      </c>
      <c r="W3270" t="e">
        <v>#N/A</v>
      </c>
      <c r="X3270" t="e">
        <v>#N/A</v>
      </c>
      <c r="Y3270" s="3" t="e">
        <v>#N/A</v>
      </c>
      <c r="Z3270" s="8" t="e">
        <v>#N/A</v>
      </c>
      <c r="AA3270" s="30" t="e">
        <v>#N/A</v>
      </c>
      <c r="AB3270" t="e">
        <v>#N/A</v>
      </c>
      <c r="AC3270" t="e">
        <v>#N/A</v>
      </c>
      <c r="AD3270" t="e">
        <v>#N/A</v>
      </c>
      <c r="AE3270" t="e">
        <v>#N/A</v>
      </c>
      <c r="AF3270" t="e">
        <v>#N/A</v>
      </c>
    </row>
    <row r="3271" spans="1:32" x14ac:dyDescent="0.25">
      <c r="A3271" t="e">
        <v>#N/A</v>
      </c>
      <c r="B3271" s="33" t="e">
        <v>#N/A</v>
      </c>
      <c r="C3271" t="e">
        <v>#N/A</v>
      </c>
      <c r="D3271" t="e">
        <v>#N/A</v>
      </c>
      <c r="E3271" s="69" t="e">
        <v>#N/A</v>
      </c>
      <c r="F3271" s="3" t="e">
        <v>#N/A</v>
      </c>
      <c r="G3271" s="3" t="e">
        <v>#N/A</v>
      </c>
      <c r="H3271" s="3" t="e">
        <v>#N/A</v>
      </c>
      <c r="I3271" s="80" t="e">
        <v>#N/A</v>
      </c>
      <c r="J3271" s="80" t="e">
        <v>#N/A</v>
      </c>
      <c r="K3271" s="85" t="e">
        <v>#N/A</v>
      </c>
      <c r="L3271" s="9" t="e">
        <v>#N/A</v>
      </c>
      <c r="M3271" s="93" t="e">
        <v>#N/A</v>
      </c>
      <c r="N3271" s="8" t="e">
        <v>#N/A</v>
      </c>
      <c r="O3271" t="e">
        <v>#N/A</v>
      </c>
      <c r="P3271" t="e">
        <v>#N/A</v>
      </c>
      <c r="Q3271" t="e">
        <v>#N/A</v>
      </c>
      <c r="R3271" s="2" t="e">
        <v>#N/A</v>
      </c>
      <c r="S3271" t="e">
        <v>#N/A</v>
      </c>
      <c r="T3271" s="3" t="e">
        <v>#N/A</v>
      </c>
      <c r="U3271" s="3" t="e">
        <v>#N/A</v>
      </c>
      <c r="V3271" t="e">
        <v>#N/A</v>
      </c>
      <c r="W3271" t="e">
        <v>#N/A</v>
      </c>
      <c r="X3271" t="e">
        <v>#N/A</v>
      </c>
      <c r="Y3271" s="3" t="e">
        <v>#N/A</v>
      </c>
      <c r="Z3271" s="8" t="e">
        <v>#N/A</v>
      </c>
      <c r="AA3271" s="30" t="e">
        <v>#N/A</v>
      </c>
      <c r="AB3271" t="e">
        <v>#N/A</v>
      </c>
      <c r="AC3271" t="e">
        <v>#N/A</v>
      </c>
      <c r="AD3271" t="e">
        <v>#N/A</v>
      </c>
      <c r="AE3271" t="e">
        <v>#N/A</v>
      </c>
      <c r="AF3271" t="e">
        <v>#N/A</v>
      </c>
    </row>
    <row r="3272" spans="1:32" x14ac:dyDescent="0.25">
      <c r="A3272" t="e">
        <v>#N/A</v>
      </c>
      <c r="B3272" s="33" t="e">
        <v>#N/A</v>
      </c>
      <c r="C3272" t="e">
        <v>#N/A</v>
      </c>
      <c r="D3272" t="e">
        <v>#N/A</v>
      </c>
      <c r="E3272" s="69" t="e">
        <v>#N/A</v>
      </c>
      <c r="F3272" s="3" t="e">
        <v>#N/A</v>
      </c>
      <c r="G3272" s="3" t="e">
        <v>#N/A</v>
      </c>
      <c r="H3272" s="3" t="e">
        <v>#N/A</v>
      </c>
      <c r="I3272" s="80" t="e">
        <v>#N/A</v>
      </c>
      <c r="J3272" s="80" t="e">
        <v>#N/A</v>
      </c>
      <c r="K3272" s="85" t="e">
        <v>#N/A</v>
      </c>
      <c r="L3272" s="9" t="e">
        <v>#N/A</v>
      </c>
      <c r="M3272" s="93" t="e">
        <v>#N/A</v>
      </c>
      <c r="N3272" s="8" t="e">
        <v>#N/A</v>
      </c>
      <c r="O3272" t="e">
        <v>#N/A</v>
      </c>
      <c r="P3272" t="e">
        <v>#N/A</v>
      </c>
      <c r="Q3272" t="e">
        <v>#N/A</v>
      </c>
      <c r="R3272" s="2" t="e">
        <v>#N/A</v>
      </c>
      <c r="S3272" t="e">
        <v>#N/A</v>
      </c>
      <c r="T3272" s="3" t="e">
        <v>#N/A</v>
      </c>
      <c r="U3272" s="3" t="e">
        <v>#N/A</v>
      </c>
      <c r="V3272" t="e">
        <v>#N/A</v>
      </c>
      <c r="W3272" t="e">
        <v>#N/A</v>
      </c>
      <c r="X3272" t="e">
        <v>#N/A</v>
      </c>
      <c r="Y3272" s="3" t="e">
        <v>#N/A</v>
      </c>
      <c r="Z3272" s="8" t="e">
        <v>#N/A</v>
      </c>
      <c r="AA3272" s="30" t="e">
        <v>#N/A</v>
      </c>
      <c r="AB3272" t="e">
        <v>#N/A</v>
      </c>
      <c r="AC3272" t="e">
        <v>#N/A</v>
      </c>
      <c r="AD3272" t="e">
        <v>#N/A</v>
      </c>
      <c r="AE3272" t="e">
        <v>#N/A</v>
      </c>
      <c r="AF3272" t="e">
        <v>#N/A</v>
      </c>
    </row>
    <row r="3273" spans="1:32" x14ac:dyDescent="0.25">
      <c r="A3273" t="e">
        <v>#N/A</v>
      </c>
      <c r="B3273" s="33" t="e">
        <v>#N/A</v>
      </c>
      <c r="C3273" t="e">
        <v>#N/A</v>
      </c>
      <c r="D3273" t="e">
        <v>#N/A</v>
      </c>
      <c r="E3273" s="69" t="e">
        <v>#N/A</v>
      </c>
      <c r="F3273" s="3" t="e">
        <v>#N/A</v>
      </c>
      <c r="G3273" s="3" t="e">
        <v>#N/A</v>
      </c>
      <c r="H3273" s="3" t="e">
        <v>#N/A</v>
      </c>
      <c r="I3273" s="80" t="e">
        <v>#N/A</v>
      </c>
      <c r="J3273" s="80" t="e">
        <v>#N/A</v>
      </c>
      <c r="K3273" s="85" t="e">
        <v>#N/A</v>
      </c>
      <c r="L3273" s="9" t="e">
        <v>#N/A</v>
      </c>
      <c r="M3273" s="93" t="e">
        <v>#N/A</v>
      </c>
      <c r="N3273" s="8" t="e">
        <v>#N/A</v>
      </c>
      <c r="O3273" t="e">
        <v>#N/A</v>
      </c>
      <c r="P3273" t="e">
        <v>#N/A</v>
      </c>
      <c r="Q3273" t="e">
        <v>#N/A</v>
      </c>
      <c r="R3273" s="2" t="e">
        <v>#N/A</v>
      </c>
      <c r="S3273" t="e">
        <v>#N/A</v>
      </c>
      <c r="T3273" s="3" t="e">
        <v>#N/A</v>
      </c>
      <c r="U3273" s="3" t="e">
        <v>#N/A</v>
      </c>
      <c r="V3273" t="e">
        <v>#N/A</v>
      </c>
      <c r="W3273" t="e">
        <v>#N/A</v>
      </c>
      <c r="X3273" t="e">
        <v>#N/A</v>
      </c>
      <c r="Y3273" s="3" t="e">
        <v>#N/A</v>
      </c>
      <c r="Z3273" s="8" t="e">
        <v>#N/A</v>
      </c>
      <c r="AA3273" s="30" t="e">
        <v>#N/A</v>
      </c>
      <c r="AB3273" t="e">
        <v>#N/A</v>
      </c>
      <c r="AC3273" t="e">
        <v>#N/A</v>
      </c>
      <c r="AD3273" t="e">
        <v>#N/A</v>
      </c>
      <c r="AE3273" t="e">
        <v>#N/A</v>
      </c>
      <c r="AF3273" t="e">
        <v>#N/A</v>
      </c>
    </row>
    <row r="3274" spans="1:32" x14ac:dyDescent="0.25">
      <c r="A3274" t="e">
        <v>#N/A</v>
      </c>
      <c r="B3274" s="33" t="e">
        <v>#N/A</v>
      </c>
      <c r="C3274" t="e">
        <v>#N/A</v>
      </c>
      <c r="D3274" t="e">
        <v>#N/A</v>
      </c>
      <c r="E3274" s="69" t="e">
        <v>#N/A</v>
      </c>
      <c r="F3274" s="3" t="e">
        <v>#N/A</v>
      </c>
      <c r="G3274" s="3" t="e">
        <v>#N/A</v>
      </c>
      <c r="H3274" s="3" t="e">
        <v>#N/A</v>
      </c>
      <c r="I3274" s="80" t="e">
        <v>#N/A</v>
      </c>
      <c r="J3274" s="80" t="e">
        <v>#N/A</v>
      </c>
      <c r="K3274" s="85" t="e">
        <v>#N/A</v>
      </c>
      <c r="L3274" s="9" t="e">
        <v>#N/A</v>
      </c>
      <c r="M3274" s="93" t="e">
        <v>#N/A</v>
      </c>
      <c r="N3274" s="8" t="e">
        <v>#N/A</v>
      </c>
      <c r="O3274" t="e">
        <v>#N/A</v>
      </c>
      <c r="P3274" t="e">
        <v>#N/A</v>
      </c>
      <c r="Q3274" t="e">
        <v>#N/A</v>
      </c>
      <c r="R3274" s="2" t="e">
        <v>#N/A</v>
      </c>
      <c r="S3274" t="e">
        <v>#N/A</v>
      </c>
      <c r="T3274" s="3" t="e">
        <v>#N/A</v>
      </c>
      <c r="U3274" s="3" t="e">
        <v>#N/A</v>
      </c>
      <c r="V3274" t="e">
        <v>#N/A</v>
      </c>
      <c r="W3274" t="e">
        <v>#N/A</v>
      </c>
      <c r="X3274" t="e">
        <v>#N/A</v>
      </c>
      <c r="Y3274" s="3" t="e">
        <v>#N/A</v>
      </c>
      <c r="Z3274" s="8" t="e">
        <v>#N/A</v>
      </c>
      <c r="AA3274" s="30" t="e">
        <v>#N/A</v>
      </c>
      <c r="AB3274" t="e">
        <v>#N/A</v>
      </c>
      <c r="AC3274" t="e">
        <v>#N/A</v>
      </c>
      <c r="AD3274" t="e">
        <v>#N/A</v>
      </c>
      <c r="AE3274" t="e">
        <v>#N/A</v>
      </c>
      <c r="AF3274" t="e">
        <v>#N/A</v>
      </c>
    </row>
    <row r="3275" spans="1:32" x14ac:dyDescent="0.25">
      <c r="A3275" t="e">
        <v>#N/A</v>
      </c>
      <c r="B3275" s="33" t="e">
        <v>#N/A</v>
      </c>
      <c r="C3275" t="e">
        <v>#N/A</v>
      </c>
      <c r="D3275" t="e">
        <v>#N/A</v>
      </c>
      <c r="E3275" s="69" t="e">
        <v>#N/A</v>
      </c>
      <c r="F3275" s="3" t="e">
        <v>#N/A</v>
      </c>
      <c r="G3275" s="3" t="e">
        <v>#N/A</v>
      </c>
      <c r="H3275" s="3" t="e">
        <v>#N/A</v>
      </c>
      <c r="I3275" s="80" t="e">
        <v>#N/A</v>
      </c>
      <c r="J3275" s="80" t="e">
        <v>#N/A</v>
      </c>
      <c r="K3275" s="85" t="e">
        <v>#N/A</v>
      </c>
      <c r="L3275" s="9" t="e">
        <v>#N/A</v>
      </c>
      <c r="M3275" s="93" t="e">
        <v>#N/A</v>
      </c>
      <c r="N3275" s="8" t="e">
        <v>#N/A</v>
      </c>
      <c r="O3275" t="e">
        <v>#N/A</v>
      </c>
      <c r="P3275" t="e">
        <v>#N/A</v>
      </c>
      <c r="Q3275" t="e">
        <v>#N/A</v>
      </c>
      <c r="R3275" s="2" t="e">
        <v>#N/A</v>
      </c>
      <c r="S3275" t="e">
        <v>#N/A</v>
      </c>
      <c r="T3275" s="3" t="e">
        <v>#N/A</v>
      </c>
      <c r="U3275" s="3" t="e">
        <v>#N/A</v>
      </c>
      <c r="V3275" t="e">
        <v>#N/A</v>
      </c>
      <c r="W3275" t="e">
        <v>#N/A</v>
      </c>
      <c r="X3275" t="e">
        <v>#N/A</v>
      </c>
      <c r="Y3275" s="3" t="e">
        <v>#N/A</v>
      </c>
      <c r="Z3275" s="8" t="e">
        <v>#N/A</v>
      </c>
      <c r="AA3275" s="30" t="e">
        <v>#N/A</v>
      </c>
      <c r="AB3275" t="e">
        <v>#N/A</v>
      </c>
      <c r="AC3275" t="e">
        <v>#N/A</v>
      </c>
      <c r="AD3275" t="e">
        <v>#N/A</v>
      </c>
      <c r="AE3275" t="e">
        <v>#N/A</v>
      </c>
      <c r="AF3275" t="e">
        <v>#N/A</v>
      </c>
    </row>
    <row r="3276" spans="1:32" x14ac:dyDescent="0.25">
      <c r="A3276" t="e">
        <v>#N/A</v>
      </c>
      <c r="B3276" s="33" t="e">
        <v>#N/A</v>
      </c>
      <c r="C3276" t="e">
        <v>#N/A</v>
      </c>
      <c r="D3276" t="e">
        <v>#N/A</v>
      </c>
      <c r="E3276" s="69" t="e">
        <v>#N/A</v>
      </c>
      <c r="F3276" s="3" t="e">
        <v>#N/A</v>
      </c>
      <c r="G3276" s="3" t="e">
        <v>#N/A</v>
      </c>
      <c r="H3276" s="3" t="e">
        <v>#N/A</v>
      </c>
      <c r="I3276" s="80" t="e">
        <v>#N/A</v>
      </c>
      <c r="J3276" s="80" t="e">
        <v>#N/A</v>
      </c>
      <c r="K3276" s="85" t="e">
        <v>#N/A</v>
      </c>
      <c r="L3276" s="9" t="e">
        <v>#N/A</v>
      </c>
      <c r="M3276" s="93" t="e">
        <v>#N/A</v>
      </c>
      <c r="N3276" s="8" t="e">
        <v>#N/A</v>
      </c>
      <c r="O3276" t="e">
        <v>#N/A</v>
      </c>
      <c r="P3276" t="e">
        <v>#N/A</v>
      </c>
      <c r="Q3276" t="e">
        <v>#N/A</v>
      </c>
      <c r="R3276" s="2" t="e">
        <v>#N/A</v>
      </c>
      <c r="S3276" t="e">
        <v>#N/A</v>
      </c>
      <c r="T3276" s="3" t="e">
        <v>#N/A</v>
      </c>
      <c r="U3276" s="3" t="e">
        <v>#N/A</v>
      </c>
      <c r="V3276" t="e">
        <v>#N/A</v>
      </c>
      <c r="W3276" t="e">
        <v>#N/A</v>
      </c>
      <c r="X3276" t="e">
        <v>#N/A</v>
      </c>
      <c r="Y3276" s="3" t="e">
        <v>#N/A</v>
      </c>
      <c r="Z3276" s="8" t="e">
        <v>#N/A</v>
      </c>
      <c r="AA3276" s="30" t="e">
        <v>#N/A</v>
      </c>
      <c r="AB3276" t="e">
        <v>#N/A</v>
      </c>
      <c r="AC3276" t="e">
        <v>#N/A</v>
      </c>
      <c r="AD3276" t="e">
        <v>#N/A</v>
      </c>
      <c r="AE3276" t="e">
        <v>#N/A</v>
      </c>
      <c r="AF3276" t="e">
        <v>#N/A</v>
      </c>
    </row>
    <row r="3277" spans="1:32" x14ac:dyDescent="0.25">
      <c r="A3277" t="e">
        <v>#N/A</v>
      </c>
      <c r="B3277" s="33" t="e">
        <v>#N/A</v>
      </c>
      <c r="C3277" t="e">
        <v>#N/A</v>
      </c>
      <c r="D3277" t="e">
        <v>#N/A</v>
      </c>
      <c r="E3277" s="69" t="e">
        <v>#N/A</v>
      </c>
      <c r="F3277" s="3" t="e">
        <v>#N/A</v>
      </c>
      <c r="G3277" s="3" t="e">
        <v>#N/A</v>
      </c>
      <c r="H3277" s="3" t="e">
        <v>#N/A</v>
      </c>
      <c r="I3277" s="80" t="e">
        <v>#N/A</v>
      </c>
      <c r="J3277" s="80" t="e">
        <v>#N/A</v>
      </c>
      <c r="K3277" s="85" t="e">
        <v>#N/A</v>
      </c>
      <c r="L3277" s="9" t="e">
        <v>#N/A</v>
      </c>
      <c r="M3277" s="93" t="e">
        <v>#N/A</v>
      </c>
      <c r="N3277" s="8" t="e">
        <v>#N/A</v>
      </c>
      <c r="O3277" t="e">
        <v>#N/A</v>
      </c>
      <c r="P3277" t="e">
        <v>#N/A</v>
      </c>
      <c r="Q3277" t="e">
        <v>#N/A</v>
      </c>
      <c r="R3277" s="2" t="e">
        <v>#N/A</v>
      </c>
      <c r="S3277" t="e">
        <v>#N/A</v>
      </c>
      <c r="T3277" s="3" t="e">
        <v>#N/A</v>
      </c>
      <c r="U3277" s="3" t="e">
        <v>#N/A</v>
      </c>
      <c r="V3277" t="e">
        <v>#N/A</v>
      </c>
      <c r="W3277" t="e">
        <v>#N/A</v>
      </c>
      <c r="X3277" t="e">
        <v>#N/A</v>
      </c>
      <c r="Y3277" s="3" t="e">
        <v>#N/A</v>
      </c>
      <c r="Z3277" s="8" t="e">
        <v>#N/A</v>
      </c>
      <c r="AA3277" s="30" t="e">
        <v>#N/A</v>
      </c>
      <c r="AB3277" t="e">
        <v>#N/A</v>
      </c>
      <c r="AC3277" t="e">
        <v>#N/A</v>
      </c>
      <c r="AD3277" t="e">
        <v>#N/A</v>
      </c>
      <c r="AE3277" t="e">
        <v>#N/A</v>
      </c>
      <c r="AF3277" t="e">
        <v>#N/A</v>
      </c>
    </row>
    <row r="3278" spans="1:32" x14ac:dyDescent="0.25">
      <c r="A3278" t="e">
        <v>#N/A</v>
      </c>
      <c r="B3278" s="33" t="e">
        <v>#N/A</v>
      </c>
      <c r="C3278" t="e">
        <v>#N/A</v>
      </c>
      <c r="D3278" t="e">
        <v>#N/A</v>
      </c>
      <c r="E3278" s="69" t="e">
        <v>#N/A</v>
      </c>
      <c r="F3278" s="3" t="e">
        <v>#N/A</v>
      </c>
      <c r="G3278" s="3" t="e">
        <v>#N/A</v>
      </c>
      <c r="H3278" s="3" t="e">
        <v>#N/A</v>
      </c>
      <c r="I3278" s="80" t="e">
        <v>#N/A</v>
      </c>
      <c r="J3278" s="80" t="e">
        <v>#N/A</v>
      </c>
      <c r="K3278" s="85" t="e">
        <v>#N/A</v>
      </c>
      <c r="L3278" s="9" t="e">
        <v>#N/A</v>
      </c>
      <c r="M3278" s="93" t="e">
        <v>#N/A</v>
      </c>
      <c r="N3278" s="8" t="e">
        <v>#N/A</v>
      </c>
      <c r="O3278" t="e">
        <v>#N/A</v>
      </c>
      <c r="P3278" t="e">
        <v>#N/A</v>
      </c>
      <c r="Q3278" t="e">
        <v>#N/A</v>
      </c>
      <c r="R3278" s="2" t="e">
        <v>#N/A</v>
      </c>
      <c r="S3278" t="e">
        <v>#N/A</v>
      </c>
      <c r="T3278" s="3" t="e">
        <v>#N/A</v>
      </c>
      <c r="U3278" s="3" t="e">
        <v>#N/A</v>
      </c>
      <c r="V3278" t="e">
        <v>#N/A</v>
      </c>
      <c r="W3278" t="e">
        <v>#N/A</v>
      </c>
      <c r="X3278" t="e">
        <v>#N/A</v>
      </c>
      <c r="Y3278" s="3" t="e">
        <v>#N/A</v>
      </c>
      <c r="Z3278" s="8" t="e">
        <v>#N/A</v>
      </c>
      <c r="AA3278" s="30" t="e">
        <v>#N/A</v>
      </c>
      <c r="AB3278" t="e">
        <v>#N/A</v>
      </c>
      <c r="AC3278" t="e">
        <v>#N/A</v>
      </c>
      <c r="AD3278" t="e">
        <v>#N/A</v>
      </c>
      <c r="AE3278" t="e">
        <v>#N/A</v>
      </c>
      <c r="AF3278" t="e">
        <v>#N/A</v>
      </c>
    </row>
    <row r="3279" spans="1:32" x14ac:dyDescent="0.25">
      <c r="A3279" t="e">
        <v>#N/A</v>
      </c>
      <c r="B3279" s="33" t="e">
        <v>#N/A</v>
      </c>
      <c r="C3279" t="e">
        <v>#N/A</v>
      </c>
      <c r="D3279" t="e">
        <v>#N/A</v>
      </c>
      <c r="E3279" s="69" t="e">
        <v>#N/A</v>
      </c>
      <c r="F3279" s="3" t="e">
        <v>#N/A</v>
      </c>
      <c r="G3279" s="3" t="e">
        <v>#N/A</v>
      </c>
      <c r="H3279" s="3" t="e">
        <v>#N/A</v>
      </c>
      <c r="I3279" s="80" t="e">
        <v>#N/A</v>
      </c>
      <c r="J3279" s="80" t="e">
        <v>#N/A</v>
      </c>
      <c r="K3279" s="85" t="e">
        <v>#N/A</v>
      </c>
      <c r="L3279" s="9" t="e">
        <v>#N/A</v>
      </c>
      <c r="M3279" s="93" t="e">
        <v>#N/A</v>
      </c>
      <c r="N3279" s="8" t="e">
        <v>#N/A</v>
      </c>
      <c r="O3279" t="e">
        <v>#N/A</v>
      </c>
      <c r="P3279" t="e">
        <v>#N/A</v>
      </c>
      <c r="Q3279" t="e">
        <v>#N/A</v>
      </c>
      <c r="R3279" s="2" t="e">
        <v>#N/A</v>
      </c>
      <c r="S3279" t="e">
        <v>#N/A</v>
      </c>
      <c r="T3279" s="3" t="e">
        <v>#N/A</v>
      </c>
      <c r="U3279" s="3" t="e">
        <v>#N/A</v>
      </c>
      <c r="V3279" t="e">
        <v>#N/A</v>
      </c>
      <c r="W3279" t="e">
        <v>#N/A</v>
      </c>
      <c r="X3279" t="e">
        <v>#N/A</v>
      </c>
      <c r="Y3279" s="3" t="e">
        <v>#N/A</v>
      </c>
      <c r="Z3279" s="8" t="e">
        <v>#N/A</v>
      </c>
      <c r="AA3279" s="30" t="e">
        <v>#N/A</v>
      </c>
      <c r="AB3279" t="e">
        <v>#N/A</v>
      </c>
      <c r="AC3279" t="e">
        <v>#N/A</v>
      </c>
      <c r="AD3279" t="e">
        <v>#N/A</v>
      </c>
      <c r="AE3279" t="e">
        <v>#N/A</v>
      </c>
      <c r="AF3279" t="e">
        <v>#N/A</v>
      </c>
    </row>
    <row r="3280" spans="1:32" x14ac:dyDescent="0.25">
      <c r="A3280" t="e">
        <v>#N/A</v>
      </c>
      <c r="B3280" s="33" t="e">
        <v>#N/A</v>
      </c>
      <c r="C3280" t="e">
        <v>#N/A</v>
      </c>
      <c r="D3280" t="e">
        <v>#N/A</v>
      </c>
      <c r="E3280" s="69" t="e">
        <v>#N/A</v>
      </c>
      <c r="F3280" s="3" t="e">
        <v>#N/A</v>
      </c>
      <c r="G3280" s="3" t="e">
        <v>#N/A</v>
      </c>
      <c r="H3280" s="3" t="e">
        <v>#N/A</v>
      </c>
      <c r="I3280" s="80" t="e">
        <v>#N/A</v>
      </c>
      <c r="J3280" s="80" t="e">
        <v>#N/A</v>
      </c>
      <c r="K3280" s="85" t="e">
        <v>#N/A</v>
      </c>
      <c r="L3280" s="9" t="e">
        <v>#N/A</v>
      </c>
      <c r="M3280" s="93" t="e">
        <v>#N/A</v>
      </c>
      <c r="N3280" s="8" t="e">
        <v>#N/A</v>
      </c>
      <c r="O3280" t="e">
        <v>#N/A</v>
      </c>
      <c r="P3280" t="e">
        <v>#N/A</v>
      </c>
      <c r="Q3280" t="e">
        <v>#N/A</v>
      </c>
      <c r="R3280" s="2" t="e">
        <v>#N/A</v>
      </c>
      <c r="S3280" t="e">
        <v>#N/A</v>
      </c>
      <c r="T3280" s="3" t="e">
        <v>#N/A</v>
      </c>
      <c r="U3280" s="3" t="e">
        <v>#N/A</v>
      </c>
      <c r="V3280" t="e">
        <v>#N/A</v>
      </c>
      <c r="W3280" t="e">
        <v>#N/A</v>
      </c>
      <c r="X3280" t="e">
        <v>#N/A</v>
      </c>
      <c r="Y3280" s="3" t="e">
        <v>#N/A</v>
      </c>
      <c r="Z3280" s="8" t="e">
        <v>#N/A</v>
      </c>
      <c r="AA3280" s="30" t="e">
        <v>#N/A</v>
      </c>
      <c r="AB3280" t="e">
        <v>#N/A</v>
      </c>
      <c r="AC3280" t="e">
        <v>#N/A</v>
      </c>
      <c r="AD3280" t="e">
        <v>#N/A</v>
      </c>
      <c r="AE3280" t="e">
        <v>#N/A</v>
      </c>
      <c r="AF3280" t="e">
        <v>#N/A</v>
      </c>
    </row>
    <row r="3281" spans="1:32" x14ac:dyDescent="0.25">
      <c r="A3281" t="e">
        <v>#N/A</v>
      </c>
      <c r="B3281" s="33" t="e">
        <v>#N/A</v>
      </c>
      <c r="C3281" t="e">
        <v>#N/A</v>
      </c>
      <c r="D3281" t="e">
        <v>#N/A</v>
      </c>
      <c r="E3281" s="69" t="e">
        <v>#N/A</v>
      </c>
      <c r="F3281" s="3" t="e">
        <v>#N/A</v>
      </c>
      <c r="G3281" s="3" t="e">
        <v>#N/A</v>
      </c>
      <c r="H3281" s="3" t="e">
        <v>#N/A</v>
      </c>
      <c r="I3281" s="80" t="e">
        <v>#N/A</v>
      </c>
      <c r="J3281" s="80" t="e">
        <v>#N/A</v>
      </c>
      <c r="K3281" s="85" t="e">
        <v>#N/A</v>
      </c>
      <c r="L3281" s="9" t="e">
        <v>#N/A</v>
      </c>
      <c r="M3281" s="93" t="e">
        <v>#N/A</v>
      </c>
      <c r="N3281" s="8" t="e">
        <v>#N/A</v>
      </c>
      <c r="O3281" t="e">
        <v>#N/A</v>
      </c>
      <c r="P3281" t="e">
        <v>#N/A</v>
      </c>
      <c r="Q3281" t="e">
        <v>#N/A</v>
      </c>
      <c r="R3281" s="2" t="e">
        <v>#N/A</v>
      </c>
      <c r="S3281" t="e">
        <v>#N/A</v>
      </c>
      <c r="T3281" s="3" t="e">
        <v>#N/A</v>
      </c>
      <c r="U3281" s="3" t="e">
        <v>#N/A</v>
      </c>
      <c r="V3281" t="e">
        <v>#N/A</v>
      </c>
      <c r="W3281" t="e">
        <v>#N/A</v>
      </c>
      <c r="X3281" t="e">
        <v>#N/A</v>
      </c>
      <c r="Y3281" s="3" t="e">
        <v>#N/A</v>
      </c>
      <c r="Z3281" s="8" t="e">
        <v>#N/A</v>
      </c>
      <c r="AA3281" s="30" t="e">
        <v>#N/A</v>
      </c>
      <c r="AB3281" t="e">
        <v>#N/A</v>
      </c>
      <c r="AC3281" t="e">
        <v>#N/A</v>
      </c>
      <c r="AD3281" t="e">
        <v>#N/A</v>
      </c>
      <c r="AE3281" t="e">
        <v>#N/A</v>
      </c>
      <c r="AF3281" t="e">
        <v>#N/A</v>
      </c>
    </row>
    <row r="3282" spans="1:32" x14ac:dyDescent="0.25">
      <c r="A3282" t="e">
        <v>#N/A</v>
      </c>
      <c r="B3282" s="33" t="e">
        <v>#N/A</v>
      </c>
      <c r="C3282" t="e">
        <v>#N/A</v>
      </c>
      <c r="D3282" t="e">
        <v>#N/A</v>
      </c>
      <c r="E3282" s="69" t="e">
        <v>#N/A</v>
      </c>
      <c r="F3282" s="3" t="e">
        <v>#N/A</v>
      </c>
      <c r="G3282" s="3" t="e">
        <v>#N/A</v>
      </c>
      <c r="H3282" s="3" t="e">
        <v>#N/A</v>
      </c>
      <c r="I3282" s="80" t="e">
        <v>#N/A</v>
      </c>
      <c r="J3282" s="80" t="e">
        <v>#N/A</v>
      </c>
      <c r="K3282" s="85" t="e">
        <v>#N/A</v>
      </c>
      <c r="L3282" s="9" t="e">
        <v>#N/A</v>
      </c>
      <c r="M3282" s="93" t="e">
        <v>#N/A</v>
      </c>
      <c r="N3282" s="8" t="e">
        <v>#N/A</v>
      </c>
      <c r="O3282" t="e">
        <v>#N/A</v>
      </c>
      <c r="P3282" t="e">
        <v>#N/A</v>
      </c>
      <c r="Q3282" t="e">
        <v>#N/A</v>
      </c>
      <c r="R3282" s="2" t="e">
        <v>#N/A</v>
      </c>
      <c r="S3282" t="e">
        <v>#N/A</v>
      </c>
      <c r="T3282" s="3" t="e">
        <v>#N/A</v>
      </c>
      <c r="U3282" s="3" t="e">
        <v>#N/A</v>
      </c>
      <c r="V3282" t="e">
        <v>#N/A</v>
      </c>
      <c r="W3282" t="e">
        <v>#N/A</v>
      </c>
      <c r="X3282" t="e">
        <v>#N/A</v>
      </c>
      <c r="Y3282" s="3" t="e">
        <v>#N/A</v>
      </c>
      <c r="Z3282" s="8" t="e">
        <v>#N/A</v>
      </c>
      <c r="AA3282" s="30" t="e">
        <v>#N/A</v>
      </c>
      <c r="AB3282" t="e">
        <v>#N/A</v>
      </c>
      <c r="AC3282" t="e">
        <v>#N/A</v>
      </c>
      <c r="AD3282" t="e">
        <v>#N/A</v>
      </c>
      <c r="AE3282" t="e">
        <v>#N/A</v>
      </c>
      <c r="AF3282" t="e">
        <v>#N/A</v>
      </c>
    </row>
    <row r="3283" spans="1:32" x14ac:dyDescent="0.25">
      <c r="A3283" t="e">
        <v>#N/A</v>
      </c>
      <c r="B3283" s="33" t="e">
        <v>#N/A</v>
      </c>
      <c r="C3283" t="e">
        <v>#N/A</v>
      </c>
      <c r="D3283" t="e">
        <v>#N/A</v>
      </c>
      <c r="E3283" s="69" t="e">
        <v>#N/A</v>
      </c>
      <c r="F3283" s="3" t="e">
        <v>#N/A</v>
      </c>
      <c r="G3283" s="3" t="e">
        <v>#N/A</v>
      </c>
      <c r="H3283" s="3" t="e">
        <v>#N/A</v>
      </c>
      <c r="I3283" s="80" t="e">
        <v>#N/A</v>
      </c>
      <c r="J3283" s="80" t="e">
        <v>#N/A</v>
      </c>
      <c r="K3283" s="85" t="e">
        <v>#N/A</v>
      </c>
      <c r="L3283" s="9" t="e">
        <v>#N/A</v>
      </c>
      <c r="M3283" s="93" t="e">
        <v>#N/A</v>
      </c>
      <c r="N3283" s="8" t="e">
        <v>#N/A</v>
      </c>
      <c r="O3283" t="e">
        <v>#N/A</v>
      </c>
      <c r="P3283" t="e">
        <v>#N/A</v>
      </c>
      <c r="Q3283" t="e">
        <v>#N/A</v>
      </c>
      <c r="R3283" s="2" t="e">
        <v>#N/A</v>
      </c>
      <c r="S3283" t="e">
        <v>#N/A</v>
      </c>
      <c r="T3283" s="3" t="e">
        <v>#N/A</v>
      </c>
      <c r="U3283" s="3" t="e">
        <v>#N/A</v>
      </c>
      <c r="V3283" t="e">
        <v>#N/A</v>
      </c>
      <c r="W3283" t="e">
        <v>#N/A</v>
      </c>
      <c r="X3283" t="e">
        <v>#N/A</v>
      </c>
      <c r="Y3283" s="3" t="e">
        <v>#N/A</v>
      </c>
      <c r="Z3283" s="8" t="e">
        <v>#N/A</v>
      </c>
      <c r="AA3283" s="30" t="e">
        <v>#N/A</v>
      </c>
      <c r="AB3283" t="e">
        <v>#N/A</v>
      </c>
      <c r="AC3283" t="e">
        <v>#N/A</v>
      </c>
      <c r="AD3283" t="e">
        <v>#N/A</v>
      </c>
      <c r="AE3283" t="e">
        <v>#N/A</v>
      </c>
      <c r="AF3283" t="e">
        <v>#N/A</v>
      </c>
    </row>
    <row r="3284" spans="1:32" x14ac:dyDescent="0.25">
      <c r="A3284" t="e">
        <v>#N/A</v>
      </c>
      <c r="B3284" s="33" t="e">
        <v>#N/A</v>
      </c>
      <c r="C3284" t="e">
        <v>#N/A</v>
      </c>
      <c r="D3284" t="e">
        <v>#N/A</v>
      </c>
      <c r="E3284" s="69" t="e">
        <v>#N/A</v>
      </c>
      <c r="F3284" s="3" t="e">
        <v>#N/A</v>
      </c>
      <c r="G3284" s="3" t="e">
        <v>#N/A</v>
      </c>
      <c r="H3284" s="3" t="e">
        <v>#N/A</v>
      </c>
      <c r="I3284" s="80" t="e">
        <v>#N/A</v>
      </c>
      <c r="J3284" s="80" t="e">
        <v>#N/A</v>
      </c>
      <c r="K3284" s="85" t="e">
        <v>#N/A</v>
      </c>
      <c r="L3284" s="9" t="e">
        <v>#N/A</v>
      </c>
      <c r="M3284" s="93" t="e">
        <v>#N/A</v>
      </c>
      <c r="N3284" s="8" t="e">
        <v>#N/A</v>
      </c>
      <c r="O3284" t="e">
        <v>#N/A</v>
      </c>
      <c r="P3284" t="e">
        <v>#N/A</v>
      </c>
      <c r="Q3284" t="e">
        <v>#N/A</v>
      </c>
      <c r="R3284" s="2" t="e">
        <v>#N/A</v>
      </c>
      <c r="S3284" t="e">
        <v>#N/A</v>
      </c>
      <c r="T3284" s="3" t="e">
        <v>#N/A</v>
      </c>
      <c r="U3284" s="3" t="e">
        <v>#N/A</v>
      </c>
      <c r="V3284" t="e">
        <v>#N/A</v>
      </c>
      <c r="W3284" t="e">
        <v>#N/A</v>
      </c>
      <c r="X3284" t="e">
        <v>#N/A</v>
      </c>
      <c r="Y3284" s="3" t="e">
        <v>#N/A</v>
      </c>
      <c r="Z3284" s="8" t="e">
        <v>#N/A</v>
      </c>
      <c r="AA3284" s="30" t="e">
        <v>#N/A</v>
      </c>
      <c r="AB3284" t="e">
        <v>#N/A</v>
      </c>
      <c r="AC3284" t="e">
        <v>#N/A</v>
      </c>
      <c r="AD3284" t="e">
        <v>#N/A</v>
      </c>
      <c r="AE3284" t="e">
        <v>#N/A</v>
      </c>
      <c r="AF3284" t="e">
        <v>#N/A</v>
      </c>
    </row>
    <row r="3285" spans="1:32" x14ac:dyDescent="0.25">
      <c r="A3285" t="e">
        <v>#N/A</v>
      </c>
      <c r="B3285" s="33" t="e">
        <v>#N/A</v>
      </c>
      <c r="C3285" t="e">
        <v>#N/A</v>
      </c>
      <c r="D3285" t="e">
        <v>#N/A</v>
      </c>
      <c r="E3285" s="69" t="e">
        <v>#N/A</v>
      </c>
      <c r="F3285" s="3" t="e">
        <v>#N/A</v>
      </c>
      <c r="G3285" s="3" t="e">
        <v>#N/A</v>
      </c>
      <c r="H3285" s="3" t="e">
        <v>#N/A</v>
      </c>
      <c r="I3285" s="80" t="e">
        <v>#N/A</v>
      </c>
      <c r="J3285" s="80" t="e">
        <v>#N/A</v>
      </c>
      <c r="K3285" s="85" t="e">
        <v>#N/A</v>
      </c>
      <c r="L3285" s="9" t="e">
        <v>#N/A</v>
      </c>
      <c r="M3285" s="93" t="e">
        <v>#N/A</v>
      </c>
      <c r="N3285" s="8" t="e">
        <v>#N/A</v>
      </c>
      <c r="O3285" t="e">
        <v>#N/A</v>
      </c>
      <c r="P3285" t="e">
        <v>#N/A</v>
      </c>
      <c r="Q3285" t="e">
        <v>#N/A</v>
      </c>
      <c r="R3285" s="2" t="e">
        <v>#N/A</v>
      </c>
      <c r="S3285" t="e">
        <v>#N/A</v>
      </c>
      <c r="T3285" s="3" t="e">
        <v>#N/A</v>
      </c>
      <c r="U3285" s="3" t="e">
        <v>#N/A</v>
      </c>
      <c r="V3285" t="e">
        <v>#N/A</v>
      </c>
      <c r="W3285" t="e">
        <v>#N/A</v>
      </c>
      <c r="X3285" t="e">
        <v>#N/A</v>
      </c>
      <c r="Y3285" s="3" t="e">
        <v>#N/A</v>
      </c>
      <c r="Z3285" s="8" t="e">
        <v>#N/A</v>
      </c>
      <c r="AA3285" s="30" t="e">
        <v>#N/A</v>
      </c>
      <c r="AB3285" t="e">
        <v>#N/A</v>
      </c>
      <c r="AC3285" t="e">
        <v>#N/A</v>
      </c>
      <c r="AD3285" t="e">
        <v>#N/A</v>
      </c>
      <c r="AE3285" t="e">
        <v>#N/A</v>
      </c>
      <c r="AF3285" t="e">
        <v>#N/A</v>
      </c>
    </row>
    <row r="3286" spans="1:32" x14ac:dyDescent="0.25">
      <c r="A3286" t="e">
        <v>#N/A</v>
      </c>
      <c r="B3286" s="33" t="e">
        <v>#N/A</v>
      </c>
      <c r="C3286" t="e">
        <v>#N/A</v>
      </c>
      <c r="D3286" t="e">
        <v>#N/A</v>
      </c>
      <c r="E3286" s="69" t="e">
        <v>#N/A</v>
      </c>
      <c r="F3286" s="3" t="e">
        <v>#N/A</v>
      </c>
      <c r="G3286" s="3" t="e">
        <v>#N/A</v>
      </c>
      <c r="H3286" s="3" t="e">
        <v>#N/A</v>
      </c>
      <c r="I3286" s="80" t="e">
        <v>#N/A</v>
      </c>
      <c r="J3286" s="80" t="e">
        <v>#N/A</v>
      </c>
      <c r="K3286" s="85" t="e">
        <v>#N/A</v>
      </c>
      <c r="L3286" s="9" t="e">
        <v>#N/A</v>
      </c>
      <c r="M3286" s="93" t="e">
        <v>#N/A</v>
      </c>
      <c r="N3286" s="8" t="e">
        <v>#N/A</v>
      </c>
      <c r="O3286" t="e">
        <v>#N/A</v>
      </c>
      <c r="P3286" t="e">
        <v>#N/A</v>
      </c>
      <c r="Q3286" t="e">
        <v>#N/A</v>
      </c>
      <c r="R3286" s="2" t="e">
        <v>#N/A</v>
      </c>
      <c r="S3286" t="e">
        <v>#N/A</v>
      </c>
      <c r="T3286" s="3" t="e">
        <v>#N/A</v>
      </c>
      <c r="U3286" s="3" t="e">
        <v>#N/A</v>
      </c>
      <c r="V3286" t="e">
        <v>#N/A</v>
      </c>
      <c r="W3286" t="e">
        <v>#N/A</v>
      </c>
      <c r="X3286" t="e">
        <v>#N/A</v>
      </c>
      <c r="Y3286" s="3" t="e">
        <v>#N/A</v>
      </c>
      <c r="Z3286" s="8" t="e">
        <v>#N/A</v>
      </c>
      <c r="AA3286" s="30" t="e">
        <v>#N/A</v>
      </c>
      <c r="AB3286" t="e">
        <v>#N/A</v>
      </c>
      <c r="AC3286" t="e">
        <v>#N/A</v>
      </c>
      <c r="AD3286" t="e">
        <v>#N/A</v>
      </c>
      <c r="AE3286" t="e">
        <v>#N/A</v>
      </c>
      <c r="AF3286" t="e">
        <v>#N/A</v>
      </c>
    </row>
    <row r="3287" spans="1:32" x14ac:dyDescent="0.25">
      <c r="A3287" t="e">
        <v>#N/A</v>
      </c>
      <c r="B3287" s="33" t="e">
        <v>#N/A</v>
      </c>
      <c r="C3287" t="e">
        <v>#N/A</v>
      </c>
      <c r="D3287" t="e">
        <v>#N/A</v>
      </c>
      <c r="E3287" s="69" t="e">
        <v>#N/A</v>
      </c>
      <c r="F3287" s="3" t="e">
        <v>#N/A</v>
      </c>
      <c r="G3287" s="3" t="e">
        <v>#N/A</v>
      </c>
      <c r="H3287" s="3" t="e">
        <v>#N/A</v>
      </c>
      <c r="I3287" s="80" t="e">
        <v>#N/A</v>
      </c>
      <c r="J3287" s="80" t="e">
        <v>#N/A</v>
      </c>
      <c r="K3287" s="85" t="e">
        <v>#N/A</v>
      </c>
      <c r="L3287" s="9" t="e">
        <v>#N/A</v>
      </c>
      <c r="M3287" s="93" t="e">
        <v>#N/A</v>
      </c>
      <c r="N3287" s="8" t="e">
        <v>#N/A</v>
      </c>
      <c r="O3287" t="e">
        <v>#N/A</v>
      </c>
      <c r="P3287" t="e">
        <v>#N/A</v>
      </c>
      <c r="Q3287" t="e">
        <v>#N/A</v>
      </c>
      <c r="R3287" s="2" t="e">
        <v>#N/A</v>
      </c>
      <c r="S3287" t="e">
        <v>#N/A</v>
      </c>
      <c r="T3287" s="3" t="e">
        <v>#N/A</v>
      </c>
      <c r="U3287" s="3" t="e">
        <v>#N/A</v>
      </c>
      <c r="V3287" t="e">
        <v>#N/A</v>
      </c>
      <c r="W3287" t="e">
        <v>#N/A</v>
      </c>
      <c r="X3287" t="e">
        <v>#N/A</v>
      </c>
      <c r="Y3287" s="3" t="e">
        <v>#N/A</v>
      </c>
      <c r="Z3287" s="8" t="e">
        <v>#N/A</v>
      </c>
      <c r="AA3287" s="30" t="e">
        <v>#N/A</v>
      </c>
      <c r="AB3287" t="e">
        <v>#N/A</v>
      </c>
      <c r="AC3287" t="e">
        <v>#N/A</v>
      </c>
      <c r="AD3287" t="e">
        <v>#N/A</v>
      </c>
      <c r="AE3287" t="e">
        <v>#N/A</v>
      </c>
      <c r="AF3287" t="e">
        <v>#N/A</v>
      </c>
    </row>
    <row r="3288" spans="1:32" x14ac:dyDescent="0.25">
      <c r="A3288" t="e">
        <v>#N/A</v>
      </c>
      <c r="B3288" s="33" t="e">
        <v>#N/A</v>
      </c>
      <c r="C3288" t="e">
        <v>#N/A</v>
      </c>
      <c r="D3288" t="e">
        <v>#N/A</v>
      </c>
      <c r="E3288" s="69" t="e">
        <v>#N/A</v>
      </c>
      <c r="F3288" s="3" t="e">
        <v>#N/A</v>
      </c>
      <c r="G3288" s="3" t="e">
        <v>#N/A</v>
      </c>
      <c r="H3288" s="3" t="e">
        <v>#N/A</v>
      </c>
      <c r="I3288" s="80" t="e">
        <v>#N/A</v>
      </c>
      <c r="J3288" s="80" t="e">
        <v>#N/A</v>
      </c>
      <c r="K3288" s="85" t="e">
        <v>#N/A</v>
      </c>
      <c r="L3288" s="9" t="e">
        <v>#N/A</v>
      </c>
      <c r="M3288" s="93" t="e">
        <v>#N/A</v>
      </c>
      <c r="N3288" s="8" t="e">
        <v>#N/A</v>
      </c>
      <c r="O3288" t="e">
        <v>#N/A</v>
      </c>
      <c r="P3288" t="e">
        <v>#N/A</v>
      </c>
      <c r="Q3288" t="e">
        <v>#N/A</v>
      </c>
      <c r="R3288" s="2" t="e">
        <v>#N/A</v>
      </c>
      <c r="S3288" t="e">
        <v>#N/A</v>
      </c>
      <c r="T3288" s="3" t="e">
        <v>#N/A</v>
      </c>
      <c r="U3288" s="3" t="e">
        <v>#N/A</v>
      </c>
      <c r="V3288" t="e">
        <v>#N/A</v>
      </c>
      <c r="W3288" t="e">
        <v>#N/A</v>
      </c>
      <c r="X3288" t="e">
        <v>#N/A</v>
      </c>
      <c r="Y3288" s="3" t="e">
        <v>#N/A</v>
      </c>
      <c r="Z3288" s="8" t="e">
        <v>#N/A</v>
      </c>
      <c r="AA3288" s="30" t="e">
        <v>#N/A</v>
      </c>
      <c r="AB3288" t="e">
        <v>#N/A</v>
      </c>
      <c r="AC3288" t="e">
        <v>#N/A</v>
      </c>
      <c r="AD3288" t="e">
        <v>#N/A</v>
      </c>
      <c r="AE3288" t="e">
        <v>#N/A</v>
      </c>
      <c r="AF3288" t="e">
        <v>#N/A</v>
      </c>
    </row>
    <row r="3289" spans="1:32" x14ac:dyDescent="0.25">
      <c r="A3289" t="e">
        <v>#N/A</v>
      </c>
      <c r="B3289" s="33" t="e">
        <v>#N/A</v>
      </c>
      <c r="C3289" t="e">
        <v>#N/A</v>
      </c>
      <c r="D3289" t="e">
        <v>#N/A</v>
      </c>
      <c r="E3289" s="69" t="e">
        <v>#N/A</v>
      </c>
      <c r="F3289" s="3" t="e">
        <v>#N/A</v>
      </c>
      <c r="G3289" s="3" t="e">
        <v>#N/A</v>
      </c>
      <c r="H3289" s="3" t="e">
        <v>#N/A</v>
      </c>
      <c r="I3289" s="80" t="e">
        <v>#N/A</v>
      </c>
      <c r="J3289" s="80" t="e">
        <v>#N/A</v>
      </c>
      <c r="K3289" s="85" t="e">
        <v>#N/A</v>
      </c>
      <c r="L3289" s="9" t="e">
        <v>#N/A</v>
      </c>
      <c r="M3289" s="93" t="e">
        <v>#N/A</v>
      </c>
      <c r="N3289" s="8" t="e">
        <v>#N/A</v>
      </c>
      <c r="O3289" t="e">
        <v>#N/A</v>
      </c>
      <c r="P3289" t="e">
        <v>#N/A</v>
      </c>
      <c r="Q3289" t="e">
        <v>#N/A</v>
      </c>
      <c r="R3289" s="2" t="e">
        <v>#N/A</v>
      </c>
      <c r="S3289" t="e">
        <v>#N/A</v>
      </c>
      <c r="T3289" s="3" t="e">
        <v>#N/A</v>
      </c>
      <c r="U3289" s="3" t="e">
        <v>#N/A</v>
      </c>
      <c r="V3289" t="e">
        <v>#N/A</v>
      </c>
      <c r="W3289" t="e">
        <v>#N/A</v>
      </c>
      <c r="X3289" t="e">
        <v>#N/A</v>
      </c>
      <c r="Y3289" s="3" t="e">
        <v>#N/A</v>
      </c>
      <c r="Z3289" s="8" t="e">
        <v>#N/A</v>
      </c>
      <c r="AA3289" s="30" t="e">
        <v>#N/A</v>
      </c>
      <c r="AB3289" t="e">
        <v>#N/A</v>
      </c>
      <c r="AC3289" t="e">
        <v>#N/A</v>
      </c>
      <c r="AD3289" t="e">
        <v>#N/A</v>
      </c>
      <c r="AE3289" t="e">
        <v>#N/A</v>
      </c>
      <c r="AF3289" t="e">
        <v>#N/A</v>
      </c>
    </row>
    <row r="3290" spans="1:32" x14ac:dyDescent="0.25">
      <c r="A3290" t="e">
        <v>#N/A</v>
      </c>
      <c r="B3290" s="33" t="e">
        <v>#N/A</v>
      </c>
      <c r="C3290" t="e">
        <v>#N/A</v>
      </c>
      <c r="D3290" t="e">
        <v>#N/A</v>
      </c>
      <c r="E3290" s="69" t="e">
        <v>#N/A</v>
      </c>
      <c r="F3290" s="3" t="e">
        <v>#N/A</v>
      </c>
      <c r="G3290" s="3" t="e">
        <v>#N/A</v>
      </c>
      <c r="H3290" s="3" t="e">
        <v>#N/A</v>
      </c>
      <c r="I3290" s="80" t="e">
        <v>#N/A</v>
      </c>
      <c r="J3290" s="80" t="e">
        <v>#N/A</v>
      </c>
      <c r="K3290" s="85" t="e">
        <v>#N/A</v>
      </c>
      <c r="L3290" s="9" t="e">
        <v>#N/A</v>
      </c>
      <c r="M3290" s="93" t="e">
        <v>#N/A</v>
      </c>
      <c r="N3290" s="8" t="e">
        <v>#N/A</v>
      </c>
      <c r="O3290" t="e">
        <v>#N/A</v>
      </c>
      <c r="P3290" t="e">
        <v>#N/A</v>
      </c>
      <c r="Q3290" t="e">
        <v>#N/A</v>
      </c>
      <c r="R3290" s="2" t="e">
        <v>#N/A</v>
      </c>
      <c r="S3290" t="e">
        <v>#N/A</v>
      </c>
      <c r="T3290" s="3" t="e">
        <v>#N/A</v>
      </c>
      <c r="U3290" s="3" t="e">
        <v>#N/A</v>
      </c>
      <c r="V3290" t="e">
        <v>#N/A</v>
      </c>
      <c r="W3290" t="e">
        <v>#N/A</v>
      </c>
      <c r="X3290" t="e">
        <v>#N/A</v>
      </c>
      <c r="Y3290" s="3" t="e">
        <v>#N/A</v>
      </c>
      <c r="Z3290" s="8" t="e">
        <v>#N/A</v>
      </c>
      <c r="AA3290" s="30" t="e">
        <v>#N/A</v>
      </c>
      <c r="AB3290" t="e">
        <v>#N/A</v>
      </c>
      <c r="AC3290" t="e">
        <v>#N/A</v>
      </c>
      <c r="AD3290" t="e">
        <v>#N/A</v>
      </c>
      <c r="AE3290" t="e">
        <v>#N/A</v>
      </c>
      <c r="AF3290" t="e">
        <v>#N/A</v>
      </c>
    </row>
    <row r="3291" spans="1:32" x14ac:dyDescent="0.25">
      <c r="A3291" t="e">
        <v>#N/A</v>
      </c>
      <c r="B3291" s="33" t="e">
        <v>#N/A</v>
      </c>
      <c r="C3291" t="e">
        <v>#N/A</v>
      </c>
      <c r="D3291" t="e">
        <v>#N/A</v>
      </c>
      <c r="E3291" s="69" t="e">
        <v>#N/A</v>
      </c>
      <c r="F3291" s="3" t="e">
        <v>#N/A</v>
      </c>
      <c r="G3291" s="3" t="e">
        <v>#N/A</v>
      </c>
      <c r="H3291" s="3" t="e">
        <v>#N/A</v>
      </c>
      <c r="I3291" s="80" t="e">
        <v>#N/A</v>
      </c>
      <c r="J3291" s="80" t="e">
        <v>#N/A</v>
      </c>
      <c r="K3291" s="85" t="e">
        <v>#N/A</v>
      </c>
      <c r="L3291" s="9" t="e">
        <v>#N/A</v>
      </c>
      <c r="M3291" s="93" t="e">
        <v>#N/A</v>
      </c>
      <c r="N3291" s="8" t="e">
        <v>#N/A</v>
      </c>
      <c r="O3291" t="e">
        <v>#N/A</v>
      </c>
      <c r="P3291" t="e">
        <v>#N/A</v>
      </c>
      <c r="Q3291" t="e">
        <v>#N/A</v>
      </c>
      <c r="R3291" s="2" t="e">
        <v>#N/A</v>
      </c>
      <c r="S3291" t="e">
        <v>#N/A</v>
      </c>
      <c r="T3291" s="3" t="e">
        <v>#N/A</v>
      </c>
      <c r="U3291" s="3" t="e">
        <v>#N/A</v>
      </c>
      <c r="V3291" t="e">
        <v>#N/A</v>
      </c>
      <c r="W3291" t="e">
        <v>#N/A</v>
      </c>
      <c r="X3291" t="e">
        <v>#N/A</v>
      </c>
      <c r="Y3291" s="3" t="e">
        <v>#N/A</v>
      </c>
      <c r="Z3291" s="8" t="e">
        <v>#N/A</v>
      </c>
      <c r="AA3291" s="30" t="e">
        <v>#N/A</v>
      </c>
      <c r="AB3291" t="e">
        <v>#N/A</v>
      </c>
      <c r="AC3291" t="e">
        <v>#N/A</v>
      </c>
      <c r="AD3291" t="e">
        <v>#N/A</v>
      </c>
      <c r="AE3291" t="e">
        <v>#N/A</v>
      </c>
      <c r="AF3291" t="e">
        <v>#N/A</v>
      </c>
    </row>
    <row r="3292" spans="1:32" x14ac:dyDescent="0.25">
      <c r="A3292" t="e">
        <v>#N/A</v>
      </c>
      <c r="B3292" s="33" t="e">
        <v>#N/A</v>
      </c>
      <c r="C3292" t="e">
        <v>#N/A</v>
      </c>
      <c r="D3292" t="e">
        <v>#N/A</v>
      </c>
      <c r="E3292" s="69" t="e">
        <v>#N/A</v>
      </c>
      <c r="F3292" s="3" t="e">
        <v>#N/A</v>
      </c>
      <c r="G3292" s="3" t="e">
        <v>#N/A</v>
      </c>
      <c r="H3292" s="3" t="e">
        <v>#N/A</v>
      </c>
      <c r="I3292" s="80" t="e">
        <v>#N/A</v>
      </c>
      <c r="J3292" s="80" t="e">
        <v>#N/A</v>
      </c>
      <c r="K3292" s="85" t="e">
        <v>#N/A</v>
      </c>
      <c r="L3292" s="9" t="e">
        <v>#N/A</v>
      </c>
      <c r="M3292" s="93" t="e">
        <v>#N/A</v>
      </c>
      <c r="N3292" s="8" t="e">
        <v>#N/A</v>
      </c>
      <c r="O3292" t="e">
        <v>#N/A</v>
      </c>
      <c r="P3292" t="e">
        <v>#N/A</v>
      </c>
      <c r="Q3292" t="e">
        <v>#N/A</v>
      </c>
      <c r="R3292" s="2" t="e">
        <v>#N/A</v>
      </c>
      <c r="S3292" t="e">
        <v>#N/A</v>
      </c>
      <c r="T3292" s="3" t="e">
        <v>#N/A</v>
      </c>
      <c r="U3292" s="3" t="e">
        <v>#N/A</v>
      </c>
      <c r="V3292" t="e">
        <v>#N/A</v>
      </c>
      <c r="W3292" t="e">
        <v>#N/A</v>
      </c>
      <c r="X3292" t="e">
        <v>#N/A</v>
      </c>
      <c r="Y3292" s="3" t="e">
        <v>#N/A</v>
      </c>
      <c r="Z3292" s="8" t="e">
        <v>#N/A</v>
      </c>
      <c r="AA3292" s="30" t="e">
        <v>#N/A</v>
      </c>
      <c r="AB3292" t="e">
        <v>#N/A</v>
      </c>
      <c r="AC3292" t="e">
        <v>#N/A</v>
      </c>
      <c r="AD3292" t="e">
        <v>#N/A</v>
      </c>
      <c r="AE3292" t="e">
        <v>#N/A</v>
      </c>
      <c r="AF3292" t="e">
        <v>#N/A</v>
      </c>
    </row>
    <row r="3293" spans="1:32" x14ac:dyDescent="0.25">
      <c r="A3293" t="e">
        <v>#N/A</v>
      </c>
      <c r="B3293" s="33" t="e">
        <v>#N/A</v>
      </c>
      <c r="C3293" t="e">
        <v>#N/A</v>
      </c>
      <c r="D3293" t="e">
        <v>#N/A</v>
      </c>
      <c r="E3293" s="69" t="e">
        <v>#N/A</v>
      </c>
      <c r="F3293" s="3" t="e">
        <v>#N/A</v>
      </c>
      <c r="G3293" s="3" t="e">
        <v>#N/A</v>
      </c>
      <c r="H3293" s="3" t="e">
        <v>#N/A</v>
      </c>
      <c r="I3293" s="80" t="e">
        <v>#N/A</v>
      </c>
      <c r="J3293" s="80" t="e">
        <v>#N/A</v>
      </c>
      <c r="K3293" s="85" t="e">
        <v>#N/A</v>
      </c>
      <c r="L3293" s="9" t="e">
        <v>#N/A</v>
      </c>
      <c r="M3293" s="93" t="e">
        <v>#N/A</v>
      </c>
      <c r="N3293" s="8" t="e">
        <v>#N/A</v>
      </c>
      <c r="O3293" t="e">
        <v>#N/A</v>
      </c>
      <c r="P3293" t="e">
        <v>#N/A</v>
      </c>
      <c r="Q3293" t="e">
        <v>#N/A</v>
      </c>
      <c r="R3293" s="2" t="e">
        <v>#N/A</v>
      </c>
      <c r="S3293" t="e">
        <v>#N/A</v>
      </c>
      <c r="T3293" s="3" t="e">
        <v>#N/A</v>
      </c>
      <c r="U3293" s="3" t="e">
        <v>#N/A</v>
      </c>
      <c r="V3293" t="e">
        <v>#N/A</v>
      </c>
      <c r="W3293" t="e">
        <v>#N/A</v>
      </c>
      <c r="X3293" t="e">
        <v>#N/A</v>
      </c>
      <c r="Y3293" s="3" t="e">
        <v>#N/A</v>
      </c>
      <c r="Z3293" s="8" t="e">
        <v>#N/A</v>
      </c>
      <c r="AA3293" s="30" t="e">
        <v>#N/A</v>
      </c>
      <c r="AB3293" t="e">
        <v>#N/A</v>
      </c>
      <c r="AC3293" t="e">
        <v>#N/A</v>
      </c>
      <c r="AD3293" t="e">
        <v>#N/A</v>
      </c>
      <c r="AE3293" t="e">
        <v>#N/A</v>
      </c>
      <c r="AF3293" t="e">
        <v>#N/A</v>
      </c>
    </row>
    <row r="3294" spans="1:32" x14ac:dyDescent="0.25">
      <c r="A3294" t="e">
        <v>#N/A</v>
      </c>
      <c r="B3294" s="33" t="e">
        <v>#N/A</v>
      </c>
      <c r="C3294" t="e">
        <v>#N/A</v>
      </c>
      <c r="D3294" t="e">
        <v>#N/A</v>
      </c>
      <c r="E3294" s="69" t="e">
        <v>#N/A</v>
      </c>
      <c r="F3294" s="3" t="e">
        <v>#N/A</v>
      </c>
      <c r="G3294" s="3" t="e">
        <v>#N/A</v>
      </c>
      <c r="H3294" s="3" t="e">
        <v>#N/A</v>
      </c>
      <c r="I3294" s="80" t="e">
        <v>#N/A</v>
      </c>
      <c r="J3294" s="80" t="e">
        <v>#N/A</v>
      </c>
      <c r="K3294" s="85" t="e">
        <v>#N/A</v>
      </c>
      <c r="L3294" s="9" t="e">
        <v>#N/A</v>
      </c>
      <c r="M3294" s="93" t="e">
        <v>#N/A</v>
      </c>
      <c r="N3294" s="8" t="e">
        <v>#N/A</v>
      </c>
      <c r="O3294" t="e">
        <v>#N/A</v>
      </c>
      <c r="P3294" t="e">
        <v>#N/A</v>
      </c>
      <c r="Q3294" t="e">
        <v>#N/A</v>
      </c>
      <c r="R3294" s="2" t="e">
        <v>#N/A</v>
      </c>
      <c r="S3294" t="e">
        <v>#N/A</v>
      </c>
      <c r="T3294" s="3" t="e">
        <v>#N/A</v>
      </c>
      <c r="U3294" s="3" t="e">
        <v>#N/A</v>
      </c>
      <c r="V3294" t="e">
        <v>#N/A</v>
      </c>
      <c r="W3294" t="e">
        <v>#N/A</v>
      </c>
      <c r="X3294" t="e">
        <v>#N/A</v>
      </c>
      <c r="Y3294" s="3" t="e">
        <v>#N/A</v>
      </c>
      <c r="Z3294" s="8" t="e">
        <v>#N/A</v>
      </c>
      <c r="AA3294" s="30" t="e">
        <v>#N/A</v>
      </c>
      <c r="AB3294" t="e">
        <v>#N/A</v>
      </c>
      <c r="AC3294" t="e">
        <v>#N/A</v>
      </c>
      <c r="AD3294" t="e">
        <v>#N/A</v>
      </c>
      <c r="AE3294" t="e">
        <v>#N/A</v>
      </c>
      <c r="AF3294" t="e">
        <v>#N/A</v>
      </c>
    </row>
    <row r="3295" spans="1:32" x14ac:dyDescent="0.25">
      <c r="A3295" t="e">
        <v>#N/A</v>
      </c>
      <c r="B3295" s="33" t="e">
        <v>#N/A</v>
      </c>
      <c r="C3295" t="e">
        <v>#N/A</v>
      </c>
      <c r="D3295" t="e">
        <v>#N/A</v>
      </c>
      <c r="E3295" s="69" t="e">
        <v>#N/A</v>
      </c>
      <c r="F3295" s="3" t="e">
        <v>#N/A</v>
      </c>
      <c r="G3295" s="3" t="e">
        <v>#N/A</v>
      </c>
      <c r="H3295" s="3" t="e">
        <v>#N/A</v>
      </c>
      <c r="I3295" s="80" t="e">
        <v>#N/A</v>
      </c>
      <c r="J3295" s="80" t="e">
        <v>#N/A</v>
      </c>
      <c r="K3295" s="85" t="e">
        <v>#N/A</v>
      </c>
      <c r="L3295" s="9" t="e">
        <v>#N/A</v>
      </c>
      <c r="M3295" s="93" t="e">
        <v>#N/A</v>
      </c>
      <c r="N3295" s="8" t="e">
        <v>#N/A</v>
      </c>
      <c r="O3295" t="e">
        <v>#N/A</v>
      </c>
      <c r="P3295" t="e">
        <v>#N/A</v>
      </c>
      <c r="Q3295" t="e">
        <v>#N/A</v>
      </c>
      <c r="R3295" s="2" t="e">
        <v>#N/A</v>
      </c>
      <c r="S3295" t="e">
        <v>#N/A</v>
      </c>
      <c r="T3295" s="3" t="e">
        <v>#N/A</v>
      </c>
      <c r="U3295" s="3" t="e">
        <v>#N/A</v>
      </c>
      <c r="V3295" t="e">
        <v>#N/A</v>
      </c>
      <c r="W3295" t="e">
        <v>#N/A</v>
      </c>
      <c r="X3295" t="e">
        <v>#N/A</v>
      </c>
      <c r="Y3295" s="3" t="e">
        <v>#N/A</v>
      </c>
      <c r="Z3295" s="8" t="e">
        <v>#N/A</v>
      </c>
      <c r="AA3295" s="30" t="e">
        <v>#N/A</v>
      </c>
      <c r="AB3295" t="e">
        <v>#N/A</v>
      </c>
      <c r="AC3295" t="e">
        <v>#N/A</v>
      </c>
      <c r="AD3295" t="e">
        <v>#N/A</v>
      </c>
      <c r="AE3295" t="e">
        <v>#N/A</v>
      </c>
      <c r="AF3295" t="e">
        <v>#N/A</v>
      </c>
    </row>
    <row r="3296" spans="1:32" x14ac:dyDescent="0.25">
      <c r="A3296" t="e">
        <v>#N/A</v>
      </c>
      <c r="B3296" s="33" t="e">
        <v>#N/A</v>
      </c>
      <c r="C3296" t="e">
        <v>#N/A</v>
      </c>
      <c r="D3296" t="e">
        <v>#N/A</v>
      </c>
      <c r="E3296" s="69" t="e">
        <v>#N/A</v>
      </c>
      <c r="F3296" s="3" t="e">
        <v>#N/A</v>
      </c>
      <c r="G3296" s="3" t="e">
        <v>#N/A</v>
      </c>
      <c r="H3296" s="3" t="e">
        <v>#N/A</v>
      </c>
      <c r="I3296" s="80" t="e">
        <v>#N/A</v>
      </c>
      <c r="J3296" s="80" t="e">
        <v>#N/A</v>
      </c>
      <c r="K3296" s="85" t="e">
        <v>#N/A</v>
      </c>
      <c r="L3296" s="9" t="e">
        <v>#N/A</v>
      </c>
      <c r="M3296" s="93" t="e">
        <v>#N/A</v>
      </c>
      <c r="N3296" s="8" t="e">
        <v>#N/A</v>
      </c>
      <c r="O3296" t="e">
        <v>#N/A</v>
      </c>
      <c r="P3296" t="e">
        <v>#N/A</v>
      </c>
      <c r="Q3296" t="e">
        <v>#N/A</v>
      </c>
      <c r="R3296" s="2" t="e">
        <v>#N/A</v>
      </c>
      <c r="S3296" t="e">
        <v>#N/A</v>
      </c>
      <c r="T3296" s="3" t="e">
        <v>#N/A</v>
      </c>
      <c r="U3296" s="3" t="e">
        <v>#N/A</v>
      </c>
      <c r="V3296" t="e">
        <v>#N/A</v>
      </c>
      <c r="W3296" t="e">
        <v>#N/A</v>
      </c>
      <c r="X3296" t="e">
        <v>#N/A</v>
      </c>
      <c r="Y3296" s="3" t="e">
        <v>#N/A</v>
      </c>
      <c r="Z3296" s="8" t="e">
        <v>#N/A</v>
      </c>
      <c r="AA3296" s="30" t="e">
        <v>#N/A</v>
      </c>
      <c r="AB3296" t="e">
        <v>#N/A</v>
      </c>
      <c r="AC3296" t="e">
        <v>#N/A</v>
      </c>
      <c r="AD3296" t="e">
        <v>#N/A</v>
      </c>
      <c r="AE3296" t="e">
        <v>#N/A</v>
      </c>
      <c r="AF3296" t="e">
        <v>#N/A</v>
      </c>
    </row>
    <row r="3297" spans="1:32" x14ac:dyDescent="0.25">
      <c r="A3297" t="e">
        <v>#N/A</v>
      </c>
      <c r="B3297" s="33" t="e">
        <v>#N/A</v>
      </c>
      <c r="C3297" t="e">
        <v>#N/A</v>
      </c>
      <c r="D3297" t="e">
        <v>#N/A</v>
      </c>
      <c r="E3297" s="69" t="e">
        <v>#N/A</v>
      </c>
      <c r="F3297" s="3" t="e">
        <v>#N/A</v>
      </c>
      <c r="G3297" s="3" t="e">
        <v>#N/A</v>
      </c>
      <c r="H3297" s="3" t="e">
        <v>#N/A</v>
      </c>
      <c r="I3297" s="80" t="e">
        <v>#N/A</v>
      </c>
      <c r="J3297" s="80" t="e">
        <v>#N/A</v>
      </c>
      <c r="K3297" s="85" t="e">
        <v>#N/A</v>
      </c>
      <c r="L3297" s="9" t="e">
        <v>#N/A</v>
      </c>
      <c r="M3297" s="93" t="e">
        <v>#N/A</v>
      </c>
      <c r="N3297" s="8" t="e">
        <v>#N/A</v>
      </c>
      <c r="O3297" t="e">
        <v>#N/A</v>
      </c>
      <c r="P3297" t="e">
        <v>#N/A</v>
      </c>
      <c r="Q3297" t="e">
        <v>#N/A</v>
      </c>
      <c r="R3297" s="2" t="e">
        <v>#N/A</v>
      </c>
      <c r="S3297" t="e">
        <v>#N/A</v>
      </c>
      <c r="T3297" s="3" t="e">
        <v>#N/A</v>
      </c>
      <c r="U3297" s="3" t="e">
        <v>#N/A</v>
      </c>
      <c r="V3297" t="e">
        <v>#N/A</v>
      </c>
      <c r="W3297" t="e">
        <v>#N/A</v>
      </c>
      <c r="X3297" t="e">
        <v>#N/A</v>
      </c>
      <c r="Y3297" s="3" t="e">
        <v>#N/A</v>
      </c>
      <c r="Z3297" s="8" t="e">
        <v>#N/A</v>
      </c>
      <c r="AA3297" s="30" t="e">
        <v>#N/A</v>
      </c>
      <c r="AB3297" t="e">
        <v>#N/A</v>
      </c>
      <c r="AC3297" t="e">
        <v>#N/A</v>
      </c>
      <c r="AD3297" t="e">
        <v>#N/A</v>
      </c>
      <c r="AE3297" t="e">
        <v>#N/A</v>
      </c>
      <c r="AF3297" t="e">
        <v>#N/A</v>
      </c>
    </row>
    <row r="3298" spans="1:32" x14ac:dyDescent="0.25">
      <c r="A3298" t="e">
        <v>#N/A</v>
      </c>
      <c r="B3298" s="33" t="e">
        <v>#N/A</v>
      </c>
      <c r="C3298" t="e">
        <v>#N/A</v>
      </c>
      <c r="D3298" t="e">
        <v>#N/A</v>
      </c>
      <c r="E3298" s="69" t="e">
        <v>#N/A</v>
      </c>
      <c r="F3298" s="3" t="e">
        <v>#N/A</v>
      </c>
      <c r="G3298" s="3" t="e">
        <v>#N/A</v>
      </c>
      <c r="H3298" s="3" t="e">
        <v>#N/A</v>
      </c>
      <c r="I3298" s="80" t="e">
        <v>#N/A</v>
      </c>
      <c r="J3298" s="80" t="e">
        <v>#N/A</v>
      </c>
      <c r="K3298" s="85" t="e">
        <v>#N/A</v>
      </c>
      <c r="L3298" s="9" t="e">
        <v>#N/A</v>
      </c>
      <c r="M3298" s="93" t="e">
        <v>#N/A</v>
      </c>
      <c r="N3298" s="8" t="e">
        <v>#N/A</v>
      </c>
      <c r="O3298" t="e">
        <v>#N/A</v>
      </c>
      <c r="P3298" t="e">
        <v>#N/A</v>
      </c>
      <c r="Q3298" t="e">
        <v>#N/A</v>
      </c>
      <c r="R3298" s="2" t="e">
        <v>#N/A</v>
      </c>
      <c r="S3298" t="e">
        <v>#N/A</v>
      </c>
      <c r="T3298" s="3" t="e">
        <v>#N/A</v>
      </c>
      <c r="U3298" s="3" t="e">
        <v>#N/A</v>
      </c>
      <c r="V3298" t="e">
        <v>#N/A</v>
      </c>
      <c r="W3298" t="e">
        <v>#N/A</v>
      </c>
      <c r="X3298" t="e">
        <v>#N/A</v>
      </c>
      <c r="Y3298" s="3" t="e">
        <v>#N/A</v>
      </c>
      <c r="Z3298" s="8" t="e">
        <v>#N/A</v>
      </c>
      <c r="AA3298" s="30" t="e">
        <v>#N/A</v>
      </c>
      <c r="AB3298" t="e">
        <v>#N/A</v>
      </c>
      <c r="AC3298" t="e">
        <v>#N/A</v>
      </c>
      <c r="AD3298" t="e">
        <v>#N/A</v>
      </c>
      <c r="AE3298" t="e">
        <v>#N/A</v>
      </c>
      <c r="AF3298" t="e">
        <v>#N/A</v>
      </c>
    </row>
    <row r="3299" spans="1:32" x14ac:dyDescent="0.25">
      <c r="A3299" t="e">
        <v>#N/A</v>
      </c>
      <c r="B3299" s="33" t="e">
        <v>#N/A</v>
      </c>
      <c r="C3299" t="e">
        <v>#N/A</v>
      </c>
      <c r="D3299" t="e">
        <v>#N/A</v>
      </c>
      <c r="E3299" s="69" t="e">
        <v>#N/A</v>
      </c>
      <c r="F3299" s="3" t="e">
        <v>#N/A</v>
      </c>
      <c r="G3299" s="3" t="e">
        <v>#N/A</v>
      </c>
      <c r="H3299" s="3" t="e">
        <v>#N/A</v>
      </c>
      <c r="I3299" s="80" t="e">
        <v>#N/A</v>
      </c>
      <c r="J3299" s="80" t="e">
        <v>#N/A</v>
      </c>
      <c r="K3299" s="85" t="e">
        <v>#N/A</v>
      </c>
      <c r="L3299" s="9" t="e">
        <v>#N/A</v>
      </c>
      <c r="M3299" s="93" t="e">
        <v>#N/A</v>
      </c>
      <c r="N3299" s="8" t="e">
        <v>#N/A</v>
      </c>
      <c r="O3299" t="e">
        <v>#N/A</v>
      </c>
      <c r="P3299" t="e">
        <v>#N/A</v>
      </c>
      <c r="Q3299" t="e">
        <v>#N/A</v>
      </c>
      <c r="R3299" s="2" t="e">
        <v>#N/A</v>
      </c>
      <c r="S3299" t="e">
        <v>#N/A</v>
      </c>
      <c r="T3299" s="3" t="e">
        <v>#N/A</v>
      </c>
      <c r="U3299" s="3" t="e">
        <v>#N/A</v>
      </c>
      <c r="V3299" t="e">
        <v>#N/A</v>
      </c>
      <c r="W3299" t="e">
        <v>#N/A</v>
      </c>
      <c r="X3299" t="e">
        <v>#N/A</v>
      </c>
      <c r="Y3299" s="3" t="e">
        <v>#N/A</v>
      </c>
      <c r="Z3299" s="8" t="e">
        <v>#N/A</v>
      </c>
      <c r="AA3299" s="30" t="e">
        <v>#N/A</v>
      </c>
      <c r="AB3299" t="e">
        <v>#N/A</v>
      </c>
      <c r="AC3299" t="e">
        <v>#N/A</v>
      </c>
      <c r="AD3299" t="e">
        <v>#N/A</v>
      </c>
      <c r="AE3299" t="e">
        <v>#N/A</v>
      </c>
      <c r="AF3299" t="e">
        <v>#N/A</v>
      </c>
    </row>
    <row r="3300" spans="1:32" x14ac:dyDescent="0.25">
      <c r="A3300" t="e">
        <v>#N/A</v>
      </c>
      <c r="B3300" s="33" t="e">
        <v>#N/A</v>
      </c>
      <c r="C3300" t="e">
        <v>#N/A</v>
      </c>
      <c r="D3300" t="e">
        <v>#N/A</v>
      </c>
      <c r="E3300" s="69" t="e">
        <v>#N/A</v>
      </c>
      <c r="F3300" s="3" t="e">
        <v>#N/A</v>
      </c>
      <c r="G3300" s="3" t="e">
        <v>#N/A</v>
      </c>
      <c r="H3300" s="3" t="e">
        <v>#N/A</v>
      </c>
      <c r="I3300" s="80" t="e">
        <v>#N/A</v>
      </c>
      <c r="J3300" s="80" t="e">
        <v>#N/A</v>
      </c>
      <c r="K3300" s="85" t="e">
        <v>#N/A</v>
      </c>
      <c r="L3300" s="9" t="e">
        <v>#N/A</v>
      </c>
      <c r="M3300" s="93" t="e">
        <v>#N/A</v>
      </c>
      <c r="N3300" s="8" t="e">
        <v>#N/A</v>
      </c>
      <c r="O3300" t="e">
        <v>#N/A</v>
      </c>
      <c r="P3300" t="e">
        <v>#N/A</v>
      </c>
      <c r="Q3300" t="e">
        <v>#N/A</v>
      </c>
      <c r="R3300" s="2" t="e">
        <v>#N/A</v>
      </c>
      <c r="S3300" t="e">
        <v>#N/A</v>
      </c>
      <c r="T3300" s="3" t="e">
        <v>#N/A</v>
      </c>
      <c r="U3300" s="3" t="e">
        <v>#N/A</v>
      </c>
      <c r="V3300" t="e">
        <v>#N/A</v>
      </c>
      <c r="W3300" t="e">
        <v>#N/A</v>
      </c>
      <c r="X3300" t="e">
        <v>#N/A</v>
      </c>
      <c r="Y3300" s="3" t="e">
        <v>#N/A</v>
      </c>
      <c r="Z3300" s="8" t="e">
        <v>#N/A</v>
      </c>
      <c r="AA3300" s="30" t="e">
        <v>#N/A</v>
      </c>
      <c r="AB3300" t="e">
        <v>#N/A</v>
      </c>
      <c r="AC3300" t="e">
        <v>#N/A</v>
      </c>
      <c r="AD3300" t="e">
        <v>#N/A</v>
      </c>
      <c r="AE3300" t="e">
        <v>#N/A</v>
      </c>
      <c r="AF3300" t="e">
        <v>#N/A</v>
      </c>
    </row>
    <row r="3301" spans="1:32" x14ac:dyDescent="0.25">
      <c r="A3301" t="e">
        <v>#N/A</v>
      </c>
      <c r="B3301" s="33" t="e">
        <v>#N/A</v>
      </c>
      <c r="C3301" t="e">
        <v>#N/A</v>
      </c>
      <c r="D3301" t="e">
        <v>#N/A</v>
      </c>
      <c r="E3301" s="69" t="e">
        <v>#N/A</v>
      </c>
      <c r="F3301" s="3" t="e">
        <v>#N/A</v>
      </c>
      <c r="G3301" s="3" t="e">
        <v>#N/A</v>
      </c>
      <c r="H3301" s="3" t="e">
        <v>#N/A</v>
      </c>
      <c r="I3301" s="80" t="e">
        <v>#N/A</v>
      </c>
      <c r="J3301" s="80" t="e">
        <v>#N/A</v>
      </c>
      <c r="K3301" s="85" t="e">
        <v>#N/A</v>
      </c>
      <c r="L3301" s="9" t="e">
        <v>#N/A</v>
      </c>
      <c r="M3301" s="93" t="e">
        <v>#N/A</v>
      </c>
      <c r="N3301" s="8" t="e">
        <v>#N/A</v>
      </c>
      <c r="O3301" t="e">
        <v>#N/A</v>
      </c>
      <c r="P3301" t="e">
        <v>#N/A</v>
      </c>
      <c r="Q3301" t="e">
        <v>#N/A</v>
      </c>
      <c r="R3301" s="2" t="e">
        <v>#N/A</v>
      </c>
      <c r="S3301" t="e">
        <v>#N/A</v>
      </c>
      <c r="T3301" s="3" t="e">
        <v>#N/A</v>
      </c>
      <c r="U3301" s="3" t="e">
        <v>#N/A</v>
      </c>
      <c r="V3301" t="e">
        <v>#N/A</v>
      </c>
      <c r="W3301" t="e">
        <v>#N/A</v>
      </c>
      <c r="X3301" t="e">
        <v>#N/A</v>
      </c>
      <c r="Y3301" s="3" t="e">
        <v>#N/A</v>
      </c>
      <c r="Z3301" s="8" t="e">
        <v>#N/A</v>
      </c>
      <c r="AA3301" s="30" t="e">
        <v>#N/A</v>
      </c>
      <c r="AB3301" t="e">
        <v>#N/A</v>
      </c>
      <c r="AC3301" t="e">
        <v>#N/A</v>
      </c>
      <c r="AD3301" t="e">
        <v>#N/A</v>
      </c>
      <c r="AE3301" t="e">
        <v>#N/A</v>
      </c>
      <c r="AF3301" t="e">
        <v>#N/A</v>
      </c>
    </row>
    <row r="3302" spans="1:32" x14ac:dyDescent="0.25">
      <c r="A3302" t="e">
        <v>#N/A</v>
      </c>
      <c r="B3302" s="33" t="e">
        <v>#N/A</v>
      </c>
      <c r="C3302" t="e">
        <v>#N/A</v>
      </c>
      <c r="D3302" t="e">
        <v>#N/A</v>
      </c>
      <c r="E3302" s="69" t="e">
        <v>#N/A</v>
      </c>
      <c r="F3302" s="3" t="e">
        <v>#N/A</v>
      </c>
      <c r="G3302" s="3" t="e">
        <v>#N/A</v>
      </c>
      <c r="H3302" s="3" t="e">
        <v>#N/A</v>
      </c>
      <c r="I3302" s="80" t="e">
        <v>#N/A</v>
      </c>
      <c r="J3302" s="80" t="e">
        <v>#N/A</v>
      </c>
      <c r="K3302" s="85" t="e">
        <v>#N/A</v>
      </c>
      <c r="L3302" s="9" t="e">
        <v>#N/A</v>
      </c>
      <c r="M3302" s="93" t="e">
        <v>#N/A</v>
      </c>
      <c r="N3302" s="8" t="e">
        <v>#N/A</v>
      </c>
      <c r="O3302" t="e">
        <v>#N/A</v>
      </c>
      <c r="P3302" t="e">
        <v>#N/A</v>
      </c>
      <c r="Q3302" t="e">
        <v>#N/A</v>
      </c>
      <c r="R3302" s="2" t="e">
        <v>#N/A</v>
      </c>
      <c r="S3302" t="e">
        <v>#N/A</v>
      </c>
      <c r="T3302" s="3" t="e">
        <v>#N/A</v>
      </c>
      <c r="U3302" s="3" t="e">
        <v>#N/A</v>
      </c>
      <c r="V3302" t="e">
        <v>#N/A</v>
      </c>
      <c r="W3302" t="e">
        <v>#N/A</v>
      </c>
      <c r="X3302" t="e">
        <v>#N/A</v>
      </c>
      <c r="Y3302" s="3" t="e">
        <v>#N/A</v>
      </c>
      <c r="Z3302" s="8" t="e">
        <v>#N/A</v>
      </c>
      <c r="AA3302" s="30" t="e">
        <v>#N/A</v>
      </c>
      <c r="AB3302" t="e">
        <v>#N/A</v>
      </c>
      <c r="AC3302" t="e">
        <v>#N/A</v>
      </c>
      <c r="AD3302" t="e">
        <v>#N/A</v>
      </c>
      <c r="AE3302" t="e">
        <v>#N/A</v>
      </c>
      <c r="AF3302" t="e">
        <v>#N/A</v>
      </c>
    </row>
    <row r="3303" spans="1:32" x14ac:dyDescent="0.25">
      <c r="A3303" t="e">
        <v>#N/A</v>
      </c>
      <c r="B3303" s="33" t="e">
        <v>#N/A</v>
      </c>
      <c r="C3303" t="e">
        <v>#N/A</v>
      </c>
      <c r="D3303" t="e">
        <v>#N/A</v>
      </c>
      <c r="E3303" s="69" t="e">
        <v>#N/A</v>
      </c>
      <c r="F3303" s="3" t="e">
        <v>#N/A</v>
      </c>
      <c r="G3303" s="3" t="e">
        <v>#N/A</v>
      </c>
      <c r="H3303" s="3" t="e">
        <v>#N/A</v>
      </c>
      <c r="I3303" s="80" t="e">
        <v>#N/A</v>
      </c>
      <c r="J3303" s="80" t="e">
        <v>#N/A</v>
      </c>
      <c r="K3303" s="85" t="e">
        <v>#N/A</v>
      </c>
      <c r="L3303" s="9" t="e">
        <v>#N/A</v>
      </c>
      <c r="M3303" s="93" t="e">
        <v>#N/A</v>
      </c>
      <c r="N3303" s="8" t="e">
        <v>#N/A</v>
      </c>
      <c r="O3303" t="e">
        <v>#N/A</v>
      </c>
      <c r="P3303" t="e">
        <v>#N/A</v>
      </c>
      <c r="Q3303" t="e">
        <v>#N/A</v>
      </c>
      <c r="R3303" s="2" t="e">
        <v>#N/A</v>
      </c>
      <c r="S3303" t="e">
        <v>#N/A</v>
      </c>
      <c r="T3303" s="3" t="e">
        <v>#N/A</v>
      </c>
      <c r="U3303" s="3" t="e">
        <v>#N/A</v>
      </c>
      <c r="V3303" t="e">
        <v>#N/A</v>
      </c>
      <c r="W3303" t="e">
        <v>#N/A</v>
      </c>
      <c r="X3303" t="e">
        <v>#N/A</v>
      </c>
      <c r="Y3303" s="3" t="e">
        <v>#N/A</v>
      </c>
      <c r="Z3303" s="8" t="e">
        <v>#N/A</v>
      </c>
      <c r="AA3303" s="30" t="e">
        <v>#N/A</v>
      </c>
      <c r="AB3303" t="e">
        <v>#N/A</v>
      </c>
      <c r="AC3303" t="e">
        <v>#N/A</v>
      </c>
      <c r="AD3303" t="e">
        <v>#N/A</v>
      </c>
      <c r="AE3303" t="e">
        <v>#N/A</v>
      </c>
      <c r="AF3303" t="e">
        <v>#N/A</v>
      </c>
    </row>
    <row r="3304" spans="1:32" x14ac:dyDescent="0.25">
      <c r="A3304" t="e">
        <v>#N/A</v>
      </c>
      <c r="B3304" s="33" t="e">
        <v>#N/A</v>
      </c>
      <c r="C3304" t="e">
        <v>#N/A</v>
      </c>
      <c r="D3304" t="e">
        <v>#N/A</v>
      </c>
      <c r="E3304" s="69" t="e">
        <v>#N/A</v>
      </c>
      <c r="F3304" s="3" t="e">
        <v>#N/A</v>
      </c>
      <c r="G3304" s="3" t="e">
        <v>#N/A</v>
      </c>
      <c r="H3304" s="3" t="e">
        <v>#N/A</v>
      </c>
      <c r="I3304" s="80" t="e">
        <v>#N/A</v>
      </c>
      <c r="J3304" s="80" t="e">
        <v>#N/A</v>
      </c>
      <c r="K3304" s="85" t="e">
        <v>#N/A</v>
      </c>
      <c r="L3304" s="9" t="e">
        <v>#N/A</v>
      </c>
      <c r="M3304" s="93" t="e">
        <v>#N/A</v>
      </c>
      <c r="N3304" s="8" t="e">
        <v>#N/A</v>
      </c>
      <c r="O3304" t="e">
        <v>#N/A</v>
      </c>
      <c r="P3304" t="e">
        <v>#N/A</v>
      </c>
      <c r="Q3304" t="e">
        <v>#N/A</v>
      </c>
      <c r="R3304" s="2" t="e">
        <v>#N/A</v>
      </c>
      <c r="S3304" t="e">
        <v>#N/A</v>
      </c>
      <c r="T3304" s="3" t="e">
        <v>#N/A</v>
      </c>
      <c r="U3304" s="3" t="e">
        <v>#N/A</v>
      </c>
      <c r="V3304" t="e">
        <v>#N/A</v>
      </c>
      <c r="W3304" t="e">
        <v>#N/A</v>
      </c>
      <c r="X3304" t="e">
        <v>#N/A</v>
      </c>
      <c r="Y3304" s="3" t="e">
        <v>#N/A</v>
      </c>
      <c r="Z3304" s="8" t="e">
        <v>#N/A</v>
      </c>
      <c r="AA3304" s="30" t="e">
        <v>#N/A</v>
      </c>
      <c r="AB3304" t="e">
        <v>#N/A</v>
      </c>
      <c r="AC3304" t="e">
        <v>#N/A</v>
      </c>
      <c r="AD3304" t="e">
        <v>#N/A</v>
      </c>
      <c r="AE3304" t="e">
        <v>#N/A</v>
      </c>
      <c r="AF3304" t="e">
        <v>#N/A</v>
      </c>
    </row>
    <row r="3305" spans="1:32" x14ac:dyDescent="0.25">
      <c r="A3305" t="e">
        <v>#N/A</v>
      </c>
      <c r="B3305" s="33" t="e">
        <v>#N/A</v>
      </c>
      <c r="C3305" t="e">
        <v>#N/A</v>
      </c>
      <c r="D3305" t="e">
        <v>#N/A</v>
      </c>
      <c r="E3305" s="69" t="e">
        <v>#N/A</v>
      </c>
      <c r="F3305" s="3" t="e">
        <v>#N/A</v>
      </c>
      <c r="G3305" s="3" t="e">
        <v>#N/A</v>
      </c>
      <c r="H3305" s="3" t="e">
        <v>#N/A</v>
      </c>
      <c r="I3305" s="80" t="e">
        <v>#N/A</v>
      </c>
      <c r="J3305" s="80" t="e">
        <v>#N/A</v>
      </c>
      <c r="K3305" s="85" t="e">
        <v>#N/A</v>
      </c>
      <c r="L3305" s="9" t="e">
        <v>#N/A</v>
      </c>
      <c r="M3305" s="93" t="e">
        <v>#N/A</v>
      </c>
      <c r="N3305" s="8" t="e">
        <v>#N/A</v>
      </c>
      <c r="O3305" t="e">
        <v>#N/A</v>
      </c>
      <c r="P3305" t="e">
        <v>#N/A</v>
      </c>
      <c r="Q3305" t="e">
        <v>#N/A</v>
      </c>
      <c r="R3305" s="2" t="e">
        <v>#N/A</v>
      </c>
      <c r="S3305" t="e">
        <v>#N/A</v>
      </c>
      <c r="T3305" s="3" t="e">
        <v>#N/A</v>
      </c>
      <c r="U3305" s="3" t="e">
        <v>#N/A</v>
      </c>
      <c r="V3305" t="e">
        <v>#N/A</v>
      </c>
      <c r="W3305" t="e">
        <v>#N/A</v>
      </c>
      <c r="X3305" t="e">
        <v>#N/A</v>
      </c>
      <c r="Y3305" s="3" t="e">
        <v>#N/A</v>
      </c>
      <c r="Z3305" s="8" t="e">
        <v>#N/A</v>
      </c>
      <c r="AA3305" s="30" t="e">
        <v>#N/A</v>
      </c>
      <c r="AB3305" t="e">
        <v>#N/A</v>
      </c>
      <c r="AC3305" t="e">
        <v>#N/A</v>
      </c>
      <c r="AD3305" t="e">
        <v>#N/A</v>
      </c>
      <c r="AE3305" t="e">
        <v>#N/A</v>
      </c>
      <c r="AF3305" t="e">
        <v>#N/A</v>
      </c>
    </row>
    <row r="3306" spans="1:32" x14ac:dyDescent="0.25">
      <c r="A3306" t="e">
        <v>#N/A</v>
      </c>
      <c r="B3306" s="33" t="e">
        <v>#N/A</v>
      </c>
      <c r="C3306" t="e">
        <v>#N/A</v>
      </c>
      <c r="D3306" t="e">
        <v>#N/A</v>
      </c>
      <c r="E3306" s="69" t="e">
        <v>#N/A</v>
      </c>
      <c r="F3306" s="3" t="e">
        <v>#N/A</v>
      </c>
      <c r="G3306" s="3" t="e">
        <v>#N/A</v>
      </c>
      <c r="H3306" s="3" t="e">
        <v>#N/A</v>
      </c>
      <c r="I3306" s="80" t="e">
        <v>#N/A</v>
      </c>
      <c r="J3306" s="80" t="e">
        <v>#N/A</v>
      </c>
      <c r="K3306" s="85" t="e">
        <v>#N/A</v>
      </c>
      <c r="L3306" s="9" t="e">
        <v>#N/A</v>
      </c>
      <c r="M3306" s="93" t="e">
        <v>#N/A</v>
      </c>
      <c r="N3306" s="8" t="e">
        <v>#N/A</v>
      </c>
      <c r="O3306" t="e">
        <v>#N/A</v>
      </c>
      <c r="P3306" t="e">
        <v>#N/A</v>
      </c>
      <c r="Q3306" t="e">
        <v>#N/A</v>
      </c>
      <c r="R3306" s="2" t="e">
        <v>#N/A</v>
      </c>
      <c r="S3306" t="e">
        <v>#N/A</v>
      </c>
      <c r="T3306" s="3" t="e">
        <v>#N/A</v>
      </c>
      <c r="U3306" s="3" t="e">
        <v>#N/A</v>
      </c>
      <c r="V3306" t="e">
        <v>#N/A</v>
      </c>
      <c r="W3306" t="e">
        <v>#N/A</v>
      </c>
      <c r="X3306" t="e">
        <v>#N/A</v>
      </c>
      <c r="Y3306" s="3" t="e">
        <v>#N/A</v>
      </c>
      <c r="Z3306" s="8" t="e">
        <v>#N/A</v>
      </c>
      <c r="AA3306" s="30" t="e">
        <v>#N/A</v>
      </c>
      <c r="AB3306" t="e">
        <v>#N/A</v>
      </c>
      <c r="AC3306" t="e">
        <v>#N/A</v>
      </c>
      <c r="AD3306" t="e">
        <v>#N/A</v>
      </c>
      <c r="AE3306" t="e">
        <v>#N/A</v>
      </c>
      <c r="AF3306" t="e">
        <v>#N/A</v>
      </c>
    </row>
    <row r="3307" spans="1:32" x14ac:dyDescent="0.25">
      <c r="A3307" t="e">
        <v>#N/A</v>
      </c>
      <c r="B3307" s="33" t="e">
        <v>#N/A</v>
      </c>
      <c r="C3307" t="e">
        <v>#N/A</v>
      </c>
      <c r="D3307" t="e">
        <v>#N/A</v>
      </c>
      <c r="E3307" s="69" t="e">
        <v>#N/A</v>
      </c>
      <c r="F3307" s="3" t="e">
        <v>#N/A</v>
      </c>
      <c r="G3307" s="3" t="e">
        <v>#N/A</v>
      </c>
      <c r="H3307" s="3" t="e">
        <v>#N/A</v>
      </c>
      <c r="I3307" s="80" t="e">
        <v>#N/A</v>
      </c>
      <c r="J3307" s="80" t="e">
        <v>#N/A</v>
      </c>
      <c r="K3307" s="85" t="e">
        <v>#N/A</v>
      </c>
      <c r="L3307" s="9" t="e">
        <v>#N/A</v>
      </c>
      <c r="M3307" s="93" t="e">
        <v>#N/A</v>
      </c>
      <c r="N3307" s="8" t="e">
        <v>#N/A</v>
      </c>
      <c r="O3307" t="e">
        <v>#N/A</v>
      </c>
      <c r="P3307" t="e">
        <v>#N/A</v>
      </c>
      <c r="Q3307" t="e">
        <v>#N/A</v>
      </c>
      <c r="R3307" s="2" t="e">
        <v>#N/A</v>
      </c>
      <c r="S3307" t="e">
        <v>#N/A</v>
      </c>
      <c r="T3307" s="3" t="e">
        <v>#N/A</v>
      </c>
      <c r="U3307" s="3" t="e">
        <v>#N/A</v>
      </c>
      <c r="V3307" t="e">
        <v>#N/A</v>
      </c>
      <c r="W3307" t="e">
        <v>#N/A</v>
      </c>
      <c r="X3307" t="e">
        <v>#N/A</v>
      </c>
      <c r="Y3307" s="3" t="e">
        <v>#N/A</v>
      </c>
      <c r="Z3307" s="8" t="e">
        <v>#N/A</v>
      </c>
      <c r="AA3307" s="30" t="e">
        <v>#N/A</v>
      </c>
      <c r="AB3307" t="e">
        <v>#N/A</v>
      </c>
      <c r="AC3307" t="e">
        <v>#N/A</v>
      </c>
      <c r="AD3307" t="e">
        <v>#N/A</v>
      </c>
      <c r="AE3307" t="e">
        <v>#N/A</v>
      </c>
      <c r="AF3307" t="e">
        <v>#N/A</v>
      </c>
    </row>
    <row r="3308" spans="1:32" x14ac:dyDescent="0.25">
      <c r="A3308" t="e">
        <v>#N/A</v>
      </c>
      <c r="B3308" s="33" t="e">
        <v>#N/A</v>
      </c>
      <c r="C3308" t="e">
        <v>#N/A</v>
      </c>
      <c r="D3308" t="e">
        <v>#N/A</v>
      </c>
      <c r="E3308" s="69" t="e">
        <v>#N/A</v>
      </c>
      <c r="F3308" s="3" t="e">
        <v>#N/A</v>
      </c>
      <c r="G3308" s="3" t="e">
        <v>#N/A</v>
      </c>
      <c r="H3308" s="3" t="e">
        <v>#N/A</v>
      </c>
      <c r="I3308" s="80" t="e">
        <v>#N/A</v>
      </c>
      <c r="J3308" s="80" t="e">
        <v>#N/A</v>
      </c>
      <c r="K3308" s="85" t="e">
        <v>#N/A</v>
      </c>
      <c r="L3308" s="9" t="e">
        <v>#N/A</v>
      </c>
      <c r="M3308" s="93" t="e">
        <v>#N/A</v>
      </c>
      <c r="N3308" s="8" t="e">
        <v>#N/A</v>
      </c>
      <c r="O3308" t="e">
        <v>#N/A</v>
      </c>
      <c r="P3308" t="e">
        <v>#N/A</v>
      </c>
      <c r="Q3308" t="e">
        <v>#N/A</v>
      </c>
      <c r="R3308" s="2" t="e">
        <v>#N/A</v>
      </c>
      <c r="S3308" t="e">
        <v>#N/A</v>
      </c>
      <c r="T3308" s="3" t="e">
        <v>#N/A</v>
      </c>
      <c r="U3308" s="3" t="e">
        <v>#N/A</v>
      </c>
      <c r="V3308" t="e">
        <v>#N/A</v>
      </c>
      <c r="W3308" t="e">
        <v>#N/A</v>
      </c>
      <c r="X3308" t="e">
        <v>#N/A</v>
      </c>
      <c r="Y3308" s="3" t="e">
        <v>#N/A</v>
      </c>
      <c r="Z3308" s="8" t="e">
        <v>#N/A</v>
      </c>
      <c r="AA3308" s="30" t="e">
        <v>#N/A</v>
      </c>
      <c r="AB3308" t="e">
        <v>#N/A</v>
      </c>
      <c r="AC3308" t="e">
        <v>#N/A</v>
      </c>
      <c r="AD3308" t="e">
        <v>#N/A</v>
      </c>
      <c r="AE3308" t="e">
        <v>#N/A</v>
      </c>
      <c r="AF3308" t="e">
        <v>#N/A</v>
      </c>
    </row>
    <row r="3309" spans="1:32" x14ac:dyDescent="0.25">
      <c r="A3309" t="e">
        <v>#N/A</v>
      </c>
      <c r="B3309" s="33" t="e">
        <v>#N/A</v>
      </c>
      <c r="C3309" t="e">
        <v>#N/A</v>
      </c>
      <c r="D3309" t="e">
        <v>#N/A</v>
      </c>
      <c r="E3309" s="69" t="e">
        <v>#N/A</v>
      </c>
      <c r="F3309" s="3" t="e">
        <v>#N/A</v>
      </c>
      <c r="G3309" s="3" t="e">
        <v>#N/A</v>
      </c>
      <c r="H3309" s="3" t="e">
        <v>#N/A</v>
      </c>
      <c r="I3309" s="80" t="e">
        <v>#N/A</v>
      </c>
      <c r="J3309" s="80" t="e">
        <v>#N/A</v>
      </c>
      <c r="K3309" s="85" t="e">
        <v>#N/A</v>
      </c>
      <c r="L3309" s="9" t="e">
        <v>#N/A</v>
      </c>
      <c r="M3309" s="93" t="e">
        <v>#N/A</v>
      </c>
      <c r="N3309" s="8" t="e">
        <v>#N/A</v>
      </c>
      <c r="O3309" t="e">
        <v>#N/A</v>
      </c>
      <c r="P3309" t="e">
        <v>#N/A</v>
      </c>
      <c r="Q3309" t="e">
        <v>#N/A</v>
      </c>
      <c r="R3309" s="2" t="e">
        <v>#N/A</v>
      </c>
      <c r="S3309" t="e">
        <v>#N/A</v>
      </c>
      <c r="T3309" s="3" t="e">
        <v>#N/A</v>
      </c>
      <c r="U3309" s="3" t="e">
        <v>#N/A</v>
      </c>
      <c r="V3309" t="e">
        <v>#N/A</v>
      </c>
      <c r="W3309" t="e">
        <v>#N/A</v>
      </c>
      <c r="X3309" t="e">
        <v>#N/A</v>
      </c>
      <c r="Y3309" s="3" t="e">
        <v>#N/A</v>
      </c>
      <c r="Z3309" s="8" t="e">
        <v>#N/A</v>
      </c>
      <c r="AA3309" s="30" t="e">
        <v>#N/A</v>
      </c>
      <c r="AB3309" t="e">
        <v>#N/A</v>
      </c>
      <c r="AC3309" t="e">
        <v>#N/A</v>
      </c>
      <c r="AD3309" t="e">
        <v>#N/A</v>
      </c>
      <c r="AE3309" t="e">
        <v>#N/A</v>
      </c>
      <c r="AF3309" t="e">
        <v>#N/A</v>
      </c>
    </row>
    <row r="3310" spans="1:32" x14ac:dyDescent="0.25">
      <c r="A3310" t="e">
        <v>#N/A</v>
      </c>
      <c r="B3310" s="33" t="e">
        <v>#N/A</v>
      </c>
      <c r="C3310" t="e">
        <v>#N/A</v>
      </c>
      <c r="D3310" t="e">
        <v>#N/A</v>
      </c>
      <c r="E3310" s="69" t="e">
        <v>#N/A</v>
      </c>
      <c r="F3310" s="3" t="e">
        <v>#N/A</v>
      </c>
      <c r="G3310" s="3" t="e">
        <v>#N/A</v>
      </c>
      <c r="H3310" s="3" t="e">
        <v>#N/A</v>
      </c>
      <c r="I3310" s="80" t="e">
        <v>#N/A</v>
      </c>
      <c r="J3310" s="80" t="e">
        <v>#N/A</v>
      </c>
      <c r="K3310" s="85" t="e">
        <v>#N/A</v>
      </c>
      <c r="L3310" s="9" t="e">
        <v>#N/A</v>
      </c>
      <c r="M3310" s="93" t="e">
        <v>#N/A</v>
      </c>
      <c r="N3310" s="8" t="e">
        <v>#N/A</v>
      </c>
      <c r="O3310" t="e">
        <v>#N/A</v>
      </c>
      <c r="P3310" t="e">
        <v>#N/A</v>
      </c>
      <c r="Q3310" t="e">
        <v>#N/A</v>
      </c>
      <c r="R3310" s="2" t="e">
        <v>#N/A</v>
      </c>
      <c r="S3310" t="e">
        <v>#N/A</v>
      </c>
      <c r="T3310" s="3" t="e">
        <v>#N/A</v>
      </c>
      <c r="U3310" s="3" t="e">
        <v>#N/A</v>
      </c>
      <c r="V3310" t="e">
        <v>#N/A</v>
      </c>
      <c r="W3310" t="e">
        <v>#N/A</v>
      </c>
      <c r="X3310" t="e">
        <v>#N/A</v>
      </c>
      <c r="Y3310" s="3" t="e">
        <v>#N/A</v>
      </c>
      <c r="Z3310" s="8" t="e">
        <v>#N/A</v>
      </c>
      <c r="AA3310" s="30" t="e">
        <v>#N/A</v>
      </c>
      <c r="AB3310" t="e">
        <v>#N/A</v>
      </c>
      <c r="AC3310" t="e">
        <v>#N/A</v>
      </c>
      <c r="AD3310" t="e">
        <v>#N/A</v>
      </c>
      <c r="AE3310" t="e">
        <v>#N/A</v>
      </c>
      <c r="AF3310" t="e">
        <v>#N/A</v>
      </c>
    </row>
    <row r="3311" spans="1:32" x14ac:dyDescent="0.25">
      <c r="A3311" t="e">
        <v>#N/A</v>
      </c>
      <c r="B3311" s="33" t="e">
        <v>#N/A</v>
      </c>
      <c r="C3311" t="e">
        <v>#N/A</v>
      </c>
      <c r="D3311" t="e">
        <v>#N/A</v>
      </c>
      <c r="E3311" s="69" t="e">
        <v>#N/A</v>
      </c>
      <c r="F3311" s="3" t="e">
        <v>#N/A</v>
      </c>
      <c r="G3311" s="3" t="e">
        <v>#N/A</v>
      </c>
      <c r="H3311" s="3" t="e">
        <v>#N/A</v>
      </c>
      <c r="I3311" s="80" t="e">
        <v>#N/A</v>
      </c>
      <c r="J3311" s="80" t="e">
        <v>#N/A</v>
      </c>
      <c r="K3311" s="85" t="e">
        <v>#N/A</v>
      </c>
      <c r="L3311" s="9" t="e">
        <v>#N/A</v>
      </c>
      <c r="M3311" s="93" t="e">
        <v>#N/A</v>
      </c>
      <c r="N3311" s="8" t="e">
        <v>#N/A</v>
      </c>
      <c r="O3311" t="e">
        <v>#N/A</v>
      </c>
      <c r="P3311" t="e">
        <v>#N/A</v>
      </c>
      <c r="Q3311" t="e">
        <v>#N/A</v>
      </c>
      <c r="R3311" s="2" t="e">
        <v>#N/A</v>
      </c>
      <c r="S3311" t="e">
        <v>#N/A</v>
      </c>
      <c r="T3311" s="3" t="e">
        <v>#N/A</v>
      </c>
      <c r="U3311" s="3" t="e">
        <v>#N/A</v>
      </c>
      <c r="V3311" t="e">
        <v>#N/A</v>
      </c>
      <c r="W3311" t="e">
        <v>#N/A</v>
      </c>
      <c r="X3311" t="e">
        <v>#N/A</v>
      </c>
      <c r="Y3311" s="3" t="e">
        <v>#N/A</v>
      </c>
      <c r="Z3311" s="8" t="e">
        <v>#N/A</v>
      </c>
      <c r="AA3311" s="30" t="e">
        <v>#N/A</v>
      </c>
      <c r="AB3311" t="e">
        <v>#N/A</v>
      </c>
      <c r="AC3311" t="e">
        <v>#N/A</v>
      </c>
      <c r="AD3311" t="e">
        <v>#N/A</v>
      </c>
      <c r="AE3311" t="e">
        <v>#N/A</v>
      </c>
      <c r="AF3311" t="e">
        <v>#N/A</v>
      </c>
    </row>
    <row r="3312" spans="1:32" x14ac:dyDescent="0.25">
      <c r="A3312" t="e">
        <v>#N/A</v>
      </c>
      <c r="B3312" s="33" t="e">
        <v>#N/A</v>
      </c>
      <c r="C3312" t="e">
        <v>#N/A</v>
      </c>
      <c r="D3312" t="e">
        <v>#N/A</v>
      </c>
      <c r="E3312" s="69" t="e">
        <v>#N/A</v>
      </c>
      <c r="F3312" s="3" t="e">
        <v>#N/A</v>
      </c>
      <c r="G3312" s="3" t="e">
        <v>#N/A</v>
      </c>
      <c r="H3312" s="3" t="e">
        <v>#N/A</v>
      </c>
      <c r="I3312" s="80" t="e">
        <v>#N/A</v>
      </c>
      <c r="J3312" s="80" t="e">
        <v>#N/A</v>
      </c>
      <c r="K3312" s="85" t="e">
        <v>#N/A</v>
      </c>
      <c r="L3312" s="9" t="e">
        <v>#N/A</v>
      </c>
      <c r="M3312" s="93" t="e">
        <v>#N/A</v>
      </c>
      <c r="N3312" s="8" t="e">
        <v>#N/A</v>
      </c>
      <c r="O3312" t="e">
        <v>#N/A</v>
      </c>
      <c r="P3312" t="e">
        <v>#N/A</v>
      </c>
      <c r="Q3312" t="e">
        <v>#N/A</v>
      </c>
      <c r="R3312" s="2" t="e">
        <v>#N/A</v>
      </c>
      <c r="S3312" t="e">
        <v>#N/A</v>
      </c>
      <c r="T3312" s="3" t="e">
        <v>#N/A</v>
      </c>
      <c r="U3312" s="3" t="e">
        <v>#N/A</v>
      </c>
      <c r="V3312" t="e">
        <v>#N/A</v>
      </c>
      <c r="W3312" t="e">
        <v>#N/A</v>
      </c>
      <c r="X3312" t="e">
        <v>#N/A</v>
      </c>
      <c r="Y3312" s="3" t="e">
        <v>#N/A</v>
      </c>
      <c r="Z3312" s="8" t="e">
        <v>#N/A</v>
      </c>
      <c r="AA3312" s="30" t="e">
        <v>#N/A</v>
      </c>
      <c r="AB3312" t="e">
        <v>#N/A</v>
      </c>
      <c r="AC3312" t="e">
        <v>#N/A</v>
      </c>
      <c r="AD3312" t="e">
        <v>#N/A</v>
      </c>
      <c r="AE3312" t="e">
        <v>#N/A</v>
      </c>
      <c r="AF3312" t="e">
        <v>#N/A</v>
      </c>
    </row>
    <row r="3313" spans="1:32" x14ac:dyDescent="0.25">
      <c r="A3313" t="e">
        <v>#N/A</v>
      </c>
      <c r="B3313" s="33" t="e">
        <v>#N/A</v>
      </c>
      <c r="C3313" t="e">
        <v>#N/A</v>
      </c>
      <c r="D3313" t="e">
        <v>#N/A</v>
      </c>
      <c r="E3313" s="69" t="e">
        <v>#N/A</v>
      </c>
      <c r="F3313" s="3" t="e">
        <v>#N/A</v>
      </c>
      <c r="G3313" s="3" t="e">
        <v>#N/A</v>
      </c>
      <c r="H3313" s="3" t="e">
        <v>#N/A</v>
      </c>
      <c r="I3313" s="80" t="e">
        <v>#N/A</v>
      </c>
      <c r="J3313" s="80" t="e">
        <v>#N/A</v>
      </c>
      <c r="K3313" s="85" t="e">
        <v>#N/A</v>
      </c>
      <c r="L3313" s="9" t="e">
        <v>#N/A</v>
      </c>
      <c r="M3313" s="93" t="e">
        <v>#N/A</v>
      </c>
      <c r="N3313" s="8" t="e">
        <v>#N/A</v>
      </c>
      <c r="O3313" t="e">
        <v>#N/A</v>
      </c>
      <c r="P3313" t="e">
        <v>#N/A</v>
      </c>
      <c r="Q3313" t="e">
        <v>#N/A</v>
      </c>
      <c r="R3313" s="2" t="e">
        <v>#N/A</v>
      </c>
      <c r="S3313" t="e">
        <v>#N/A</v>
      </c>
      <c r="T3313" s="3" t="e">
        <v>#N/A</v>
      </c>
      <c r="U3313" s="3" t="e">
        <v>#N/A</v>
      </c>
      <c r="V3313" t="e">
        <v>#N/A</v>
      </c>
      <c r="W3313" t="e">
        <v>#N/A</v>
      </c>
      <c r="X3313" t="e">
        <v>#N/A</v>
      </c>
      <c r="Y3313" s="3" t="e">
        <v>#N/A</v>
      </c>
      <c r="Z3313" s="8" t="e">
        <v>#N/A</v>
      </c>
      <c r="AA3313" s="30" t="e">
        <v>#N/A</v>
      </c>
      <c r="AB3313" t="e">
        <v>#N/A</v>
      </c>
      <c r="AC3313" t="e">
        <v>#N/A</v>
      </c>
      <c r="AD3313" t="e">
        <v>#N/A</v>
      </c>
      <c r="AE3313" t="e">
        <v>#N/A</v>
      </c>
      <c r="AF3313" t="e">
        <v>#N/A</v>
      </c>
    </row>
    <row r="3314" spans="1:32" x14ac:dyDescent="0.25">
      <c r="A3314" t="e">
        <v>#N/A</v>
      </c>
      <c r="B3314" s="33" t="e">
        <v>#N/A</v>
      </c>
      <c r="C3314" t="e">
        <v>#N/A</v>
      </c>
      <c r="D3314" t="e">
        <v>#N/A</v>
      </c>
      <c r="E3314" s="69" t="e">
        <v>#N/A</v>
      </c>
      <c r="F3314" s="3" t="e">
        <v>#N/A</v>
      </c>
      <c r="G3314" s="3" t="e">
        <v>#N/A</v>
      </c>
      <c r="H3314" s="3" t="e">
        <v>#N/A</v>
      </c>
      <c r="I3314" s="80" t="e">
        <v>#N/A</v>
      </c>
      <c r="J3314" s="80" t="e">
        <v>#N/A</v>
      </c>
      <c r="K3314" s="85" t="e">
        <v>#N/A</v>
      </c>
      <c r="L3314" s="9" t="e">
        <v>#N/A</v>
      </c>
      <c r="M3314" s="93" t="e">
        <v>#N/A</v>
      </c>
      <c r="N3314" s="8" t="e">
        <v>#N/A</v>
      </c>
      <c r="O3314" t="e">
        <v>#N/A</v>
      </c>
      <c r="P3314" t="e">
        <v>#N/A</v>
      </c>
      <c r="Q3314" t="e">
        <v>#N/A</v>
      </c>
      <c r="R3314" s="2" t="e">
        <v>#N/A</v>
      </c>
      <c r="S3314" t="e">
        <v>#N/A</v>
      </c>
      <c r="T3314" s="3" t="e">
        <v>#N/A</v>
      </c>
      <c r="U3314" s="3" t="e">
        <v>#N/A</v>
      </c>
      <c r="V3314" t="e">
        <v>#N/A</v>
      </c>
      <c r="W3314" t="e">
        <v>#N/A</v>
      </c>
      <c r="X3314" t="e">
        <v>#N/A</v>
      </c>
      <c r="Y3314" s="3" t="e">
        <v>#N/A</v>
      </c>
      <c r="Z3314" s="8" t="e">
        <v>#N/A</v>
      </c>
      <c r="AA3314" s="30" t="e">
        <v>#N/A</v>
      </c>
      <c r="AB3314" t="e">
        <v>#N/A</v>
      </c>
      <c r="AC3314" t="e">
        <v>#N/A</v>
      </c>
      <c r="AD3314" t="e">
        <v>#N/A</v>
      </c>
      <c r="AE3314" t="e">
        <v>#N/A</v>
      </c>
      <c r="AF3314" t="e">
        <v>#N/A</v>
      </c>
    </row>
    <row r="3315" spans="1:32" x14ac:dyDescent="0.25">
      <c r="A3315" t="e">
        <v>#N/A</v>
      </c>
      <c r="B3315" s="33" t="e">
        <v>#N/A</v>
      </c>
      <c r="C3315" t="e">
        <v>#N/A</v>
      </c>
      <c r="D3315" t="e">
        <v>#N/A</v>
      </c>
      <c r="E3315" s="69" t="e">
        <v>#N/A</v>
      </c>
      <c r="F3315" s="3" t="e">
        <v>#N/A</v>
      </c>
      <c r="G3315" s="3" t="e">
        <v>#N/A</v>
      </c>
      <c r="H3315" s="3" t="e">
        <v>#N/A</v>
      </c>
      <c r="I3315" s="80" t="e">
        <v>#N/A</v>
      </c>
      <c r="J3315" s="80" t="e">
        <v>#N/A</v>
      </c>
      <c r="K3315" s="85" t="e">
        <v>#N/A</v>
      </c>
      <c r="L3315" s="9" t="e">
        <v>#N/A</v>
      </c>
      <c r="M3315" s="93" t="e">
        <v>#N/A</v>
      </c>
      <c r="N3315" s="8" t="e">
        <v>#N/A</v>
      </c>
      <c r="O3315" t="e">
        <v>#N/A</v>
      </c>
      <c r="P3315" t="e">
        <v>#N/A</v>
      </c>
      <c r="Q3315" t="e">
        <v>#N/A</v>
      </c>
      <c r="R3315" s="2" t="e">
        <v>#N/A</v>
      </c>
      <c r="S3315" t="e">
        <v>#N/A</v>
      </c>
      <c r="T3315" s="3" t="e">
        <v>#N/A</v>
      </c>
      <c r="U3315" s="3" t="e">
        <v>#N/A</v>
      </c>
      <c r="V3315" t="e">
        <v>#N/A</v>
      </c>
      <c r="W3315" t="e">
        <v>#N/A</v>
      </c>
      <c r="X3315" t="e">
        <v>#N/A</v>
      </c>
      <c r="Y3315" s="3" t="e">
        <v>#N/A</v>
      </c>
      <c r="Z3315" s="8" t="e">
        <v>#N/A</v>
      </c>
      <c r="AA3315" s="30" t="e">
        <v>#N/A</v>
      </c>
      <c r="AB3315" t="e">
        <v>#N/A</v>
      </c>
      <c r="AC3315" t="e">
        <v>#N/A</v>
      </c>
      <c r="AD3315" t="e">
        <v>#N/A</v>
      </c>
      <c r="AE3315" t="e">
        <v>#N/A</v>
      </c>
      <c r="AF3315" t="e">
        <v>#N/A</v>
      </c>
    </row>
    <row r="3316" spans="1:32" x14ac:dyDescent="0.25">
      <c r="A3316" t="e">
        <v>#N/A</v>
      </c>
      <c r="B3316" s="33" t="e">
        <v>#N/A</v>
      </c>
      <c r="C3316" t="e">
        <v>#N/A</v>
      </c>
      <c r="D3316" t="e">
        <v>#N/A</v>
      </c>
      <c r="E3316" s="69" t="e">
        <v>#N/A</v>
      </c>
      <c r="F3316" s="3" t="e">
        <v>#N/A</v>
      </c>
      <c r="G3316" s="3" t="e">
        <v>#N/A</v>
      </c>
      <c r="H3316" s="3" t="e">
        <v>#N/A</v>
      </c>
      <c r="I3316" s="80" t="e">
        <v>#N/A</v>
      </c>
      <c r="J3316" s="80" t="e">
        <v>#N/A</v>
      </c>
      <c r="K3316" s="85" t="e">
        <v>#N/A</v>
      </c>
      <c r="L3316" s="9" t="e">
        <v>#N/A</v>
      </c>
      <c r="M3316" s="93" t="e">
        <v>#N/A</v>
      </c>
      <c r="N3316" s="8" t="e">
        <v>#N/A</v>
      </c>
      <c r="O3316" t="e">
        <v>#N/A</v>
      </c>
      <c r="P3316" t="e">
        <v>#N/A</v>
      </c>
      <c r="Q3316" t="e">
        <v>#N/A</v>
      </c>
      <c r="R3316" s="2" t="e">
        <v>#N/A</v>
      </c>
      <c r="S3316" t="e">
        <v>#N/A</v>
      </c>
      <c r="T3316" s="3" t="e">
        <v>#N/A</v>
      </c>
      <c r="U3316" s="3" t="e">
        <v>#N/A</v>
      </c>
      <c r="V3316" t="e">
        <v>#N/A</v>
      </c>
      <c r="W3316" t="e">
        <v>#N/A</v>
      </c>
      <c r="X3316" t="e">
        <v>#N/A</v>
      </c>
      <c r="Y3316" s="3" t="e">
        <v>#N/A</v>
      </c>
      <c r="Z3316" s="8" t="e">
        <v>#N/A</v>
      </c>
      <c r="AA3316" s="30" t="e">
        <v>#N/A</v>
      </c>
      <c r="AB3316" t="e">
        <v>#N/A</v>
      </c>
      <c r="AC3316" t="e">
        <v>#N/A</v>
      </c>
      <c r="AD3316" t="e">
        <v>#N/A</v>
      </c>
      <c r="AE3316" t="e">
        <v>#N/A</v>
      </c>
      <c r="AF3316" t="e">
        <v>#N/A</v>
      </c>
    </row>
    <row r="3317" spans="1:32" x14ac:dyDescent="0.25">
      <c r="A3317" t="e">
        <v>#N/A</v>
      </c>
      <c r="B3317" s="33" t="e">
        <v>#N/A</v>
      </c>
      <c r="C3317" t="e">
        <v>#N/A</v>
      </c>
      <c r="D3317" t="e">
        <v>#N/A</v>
      </c>
      <c r="E3317" s="69" t="e">
        <v>#N/A</v>
      </c>
      <c r="F3317" s="3" t="e">
        <v>#N/A</v>
      </c>
      <c r="G3317" s="3" t="e">
        <v>#N/A</v>
      </c>
      <c r="H3317" s="3" t="e">
        <v>#N/A</v>
      </c>
      <c r="I3317" s="80" t="e">
        <v>#N/A</v>
      </c>
      <c r="J3317" s="80" t="e">
        <v>#N/A</v>
      </c>
      <c r="K3317" s="85" t="e">
        <v>#N/A</v>
      </c>
      <c r="L3317" s="9" t="e">
        <v>#N/A</v>
      </c>
      <c r="M3317" s="93" t="e">
        <v>#N/A</v>
      </c>
      <c r="N3317" s="8" t="e">
        <v>#N/A</v>
      </c>
      <c r="O3317" t="e">
        <v>#N/A</v>
      </c>
      <c r="P3317" t="e">
        <v>#N/A</v>
      </c>
      <c r="Q3317" t="e">
        <v>#N/A</v>
      </c>
      <c r="R3317" s="2" t="e">
        <v>#N/A</v>
      </c>
      <c r="S3317" t="e">
        <v>#N/A</v>
      </c>
      <c r="T3317" s="3" t="e">
        <v>#N/A</v>
      </c>
      <c r="U3317" s="3" t="e">
        <v>#N/A</v>
      </c>
      <c r="V3317" t="e">
        <v>#N/A</v>
      </c>
      <c r="W3317" t="e">
        <v>#N/A</v>
      </c>
      <c r="X3317" t="e">
        <v>#N/A</v>
      </c>
      <c r="Y3317" s="3" t="e">
        <v>#N/A</v>
      </c>
      <c r="Z3317" s="8" t="e">
        <v>#N/A</v>
      </c>
      <c r="AA3317" s="30" t="e">
        <v>#N/A</v>
      </c>
      <c r="AB3317" t="e">
        <v>#N/A</v>
      </c>
      <c r="AC3317" t="e">
        <v>#N/A</v>
      </c>
      <c r="AD3317" t="e">
        <v>#N/A</v>
      </c>
      <c r="AE3317" t="e">
        <v>#N/A</v>
      </c>
      <c r="AF3317" t="e">
        <v>#N/A</v>
      </c>
    </row>
    <row r="3318" spans="1:32" x14ac:dyDescent="0.25">
      <c r="A3318" t="e">
        <v>#N/A</v>
      </c>
      <c r="B3318" s="33" t="e">
        <v>#N/A</v>
      </c>
      <c r="C3318" t="e">
        <v>#N/A</v>
      </c>
      <c r="D3318" t="e">
        <v>#N/A</v>
      </c>
      <c r="E3318" s="69" t="e">
        <v>#N/A</v>
      </c>
      <c r="F3318" s="3" t="e">
        <v>#N/A</v>
      </c>
      <c r="G3318" s="3" t="e">
        <v>#N/A</v>
      </c>
      <c r="H3318" s="3" t="e">
        <v>#N/A</v>
      </c>
      <c r="I3318" s="80" t="e">
        <v>#N/A</v>
      </c>
      <c r="J3318" s="80" t="e">
        <v>#N/A</v>
      </c>
      <c r="K3318" s="85" t="e">
        <v>#N/A</v>
      </c>
      <c r="L3318" s="9" t="e">
        <v>#N/A</v>
      </c>
      <c r="M3318" s="93" t="e">
        <v>#N/A</v>
      </c>
      <c r="N3318" s="8" t="e">
        <v>#N/A</v>
      </c>
      <c r="O3318" t="e">
        <v>#N/A</v>
      </c>
      <c r="P3318" t="e">
        <v>#N/A</v>
      </c>
      <c r="Q3318" t="e">
        <v>#N/A</v>
      </c>
      <c r="R3318" s="2" t="e">
        <v>#N/A</v>
      </c>
      <c r="S3318" t="e">
        <v>#N/A</v>
      </c>
      <c r="T3318" s="3" t="e">
        <v>#N/A</v>
      </c>
      <c r="U3318" s="3" t="e">
        <v>#N/A</v>
      </c>
      <c r="V3318" t="e">
        <v>#N/A</v>
      </c>
      <c r="W3318" t="e">
        <v>#N/A</v>
      </c>
      <c r="X3318" t="e">
        <v>#N/A</v>
      </c>
      <c r="Y3318" s="3" t="e">
        <v>#N/A</v>
      </c>
      <c r="Z3318" s="8" t="e">
        <v>#N/A</v>
      </c>
      <c r="AA3318" s="30" t="e">
        <v>#N/A</v>
      </c>
      <c r="AB3318" t="e">
        <v>#N/A</v>
      </c>
      <c r="AC3318" t="e">
        <v>#N/A</v>
      </c>
      <c r="AD3318" t="e">
        <v>#N/A</v>
      </c>
      <c r="AE3318" t="e">
        <v>#N/A</v>
      </c>
      <c r="AF3318" t="e">
        <v>#N/A</v>
      </c>
    </row>
    <row r="3319" spans="1:32" x14ac:dyDescent="0.25">
      <c r="A3319" t="e">
        <v>#N/A</v>
      </c>
      <c r="B3319" s="33" t="e">
        <v>#N/A</v>
      </c>
      <c r="C3319" t="e">
        <v>#N/A</v>
      </c>
      <c r="D3319" t="e">
        <v>#N/A</v>
      </c>
      <c r="E3319" s="69" t="e">
        <v>#N/A</v>
      </c>
      <c r="F3319" s="3" t="e">
        <v>#N/A</v>
      </c>
      <c r="G3319" s="3" t="e">
        <v>#N/A</v>
      </c>
      <c r="H3319" s="3" t="e">
        <v>#N/A</v>
      </c>
      <c r="I3319" s="80" t="e">
        <v>#N/A</v>
      </c>
      <c r="J3319" s="80" t="e">
        <v>#N/A</v>
      </c>
      <c r="K3319" s="85" t="e">
        <v>#N/A</v>
      </c>
      <c r="L3319" s="9" t="e">
        <v>#N/A</v>
      </c>
      <c r="M3319" s="93" t="e">
        <v>#N/A</v>
      </c>
      <c r="N3319" s="8" t="e">
        <v>#N/A</v>
      </c>
      <c r="O3319" t="e">
        <v>#N/A</v>
      </c>
      <c r="P3319" t="e">
        <v>#N/A</v>
      </c>
      <c r="Q3319" t="e">
        <v>#N/A</v>
      </c>
      <c r="R3319" s="2" t="e">
        <v>#N/A</v>
      </c>
      <c r="S3319" t="e">
        <v>#N/A</v>
      </c>
      <c r="T3319" s="3" t="e">
        <v>#N/A</v>
      </c>
      <c r="U3319" s="3" t="e">
        <v>#N/A</v>
      </c>
      <c r="V3319" t="e">
        <v>#N/A</v>
      </c>
      <c r="W3319" t="e">
        <v>#N/A</v>
      </c>
      <c r="X3319" t="e">
        <v>#N/A</v>
      </c>
      <c r="Y3319" s="3" t="e">
        <v>#N/A</v>
      </c>
      <c r="Z3319" s="8" t="e">
        <v>#N/A</v>
      </c>
      <c r="AA3319" s="30" t="e">
        <v>#N/A</v>
      </c>
      <c r="AB3319" t="e">
        <v>#N/A</v>
      </c>
      <c r="AC3319" t="e">
        <v>#N/A</v>
      </c>
      <c r="AD3319" t="e">
        <v>#N/A</v>
      </c>
      <c r="AE3319" t="e">
        <v>#N/A</v>
      </c>
      <c r="AF3319" t="e">
        <v>#N/A</v>
      </c>
    </row>
    <row r="3320" spans="1:32" x14ac:dyDescent="0.25">
      <c r="A3320" t="e">
        <v>#N/A</v>
      </c>
      <c r="B3320" s="33" t="e">
        <v>#N/A</v>
      </c>
      <c r="C3320" t="e">
        <v>#N/A</v>
      </c>
      <c r="D3320" t="e">
        <v>#N/A</v>
      </c>
      <c r="E3320" s="69" t="e">
        <v>#N/A</v>
      </c>
      <c r="F3320" s="3" t="e">
        <v>#N/A</v>
      </c>
      <c r="G3320" s="3" t="e">
        <v>#N/A</v>
      </c>
      <c r="H3320" s="3" t="e">
        <v>#N/A</v>
      </c>
      <c r="I3320" s="80" t="e">
        <v>#N/A</v>
      </c>
      <c r="J3320" s="80" t="e">
        <v>#N/A</v>
      </c>
      <c r="K3320" s="85" t="e">
        <v>#N/A</v>
      </c>
      <c r="L3320" s="9" t="e">
        <v>#N/A</v>
      </c>
      <c r="M3320" s="93" t="e">
        <v>#N/A</v>
      </c>
      <c r="N3320" s="8" t="e">
        <v>#N/A</v>
      </c>
      <c r="O3320" t="e">
        <v>#N/A</v>
      </c>
      <c r="P3320" t="e">
        <v>#N/A</v>
      </c>
      <c r="Q3320" t="e">
        <v>#N/A</v>
      </c>
      <c r="R3320" s="2" t="e">
        <v>#N/A</v>
      </c>
      <c r="S3320" t="e">
        <v>#N/A</v>
      </c>
      <c r="T3320" s="3" t="e">
        <v>#N/A</v>
      </c>
      <c r="U3320" s="3" t="e">
        <v>#N/A</v>
      </c>
      <c r="V3320" t="e">
        <v>#N/A</v>
      </c>
      <c r="W3320" t="e">
        <v>#N/A</v>
      </c>
      <c r="X3320" t="e">
        <v>#N/A</v>
      </c>
      <c r="Y3320" s="3" t="e">
        <v>#N/A</v>
      </c>
      <c r="Z3320" s="8" t="e">
        <v>#N/A</v>
      </c>
      <c r="AA3320" s="30" t="e">
        <v>#N/A</v>
      </c>
      <c r="AB3320" t="e">
        <v>#N/A</v>
      </c>
      <c r="AC3320" t="e">
        <v>#N/A</v>
      </c>
      <c r="AD3320" t="e">
        <v>#N/A</v>
      </c>
      <c r="AE3320" t="e">
        <v>#N/A</v>
      </c>
      <c r="AF3320" t="e">
        <v>#N/A</v>
      </c>
    </row>
    <row r="3321" spans="1:32" x14ac:dyDescent="0.25">
      <c r="A3321" t="e">
        <v>#N/A</v>
      </c>
      <c r="B3321" s="33" t="e">
        <v>#N/A</v>
      </c>
      <c r="C3321" t="e">
        <v>#N/A</v>
      </c>
      <c r="D3321" t="e">
        <v>#N/A</v>
      </c>
      <c r="E3321" s="69" t="e">
        <v>#N/A</v>
      </c>
      <c r="F3321" s="3" t="e">
        <v>#N/A</v>
      </c>
      <c r="G3321" s="3" t="e">
        <v>#N/A</v>
      </c>
      <c r="H3321" s="3" t="e">
        <v>#N/A</v>
      </c>
      <c r="I3321" s="80" t="e">
        <v>#N/A</v>
      </c>
      <c r="J3321" s="80" t="e">
        <v>#N/A</v>
      </c>
      <c r="K3321" s="85" t="e">
        <v>#N/A</v>
      </c>
      <c r="L3321" s="9" t="e">
        <v>#N/A</v>
      </c>
      <c r="M3321" s="93" t="e">
        <v>#N/A</v>
      </c>
      <c r="N3321" s="8" t="e">
        <v>#N/A</v>
      </c>
      <c r="O3321" t="e">
        <v>#N/A</v>
      </c>
      <c r="P3321" t="e">
        <v>#N/A</v>
      </c>
      <c r="Q3321" t="e">
        <v>#N/A</v>
      </c>
      <c r="R3321" s="2" t="e">
        <v>#N/A</v>
      </c>
      <c r="S3321" t="e">
        <v>#N/A</v>
      </c>
      <c r="T3321" s="3" t="e">
        <v>#N/A</v>
      </c>
      <c r="U3321" s="3" t="e">
        <v>#N/A</v>
      </c>
      <c r="V3321" t="e">
        <v>#N/A</v>
      </c>
      <c r="W3321" t="e">
        <v>#N/A</v>
      </c>
      <c r="X3321" t="e">
        <v>#N/A</v>
      </c>
      <c r="Y3321" s="3" t="e">
        <v>#N/A</v>
      </c>
      <c r="Z3321" s="8" t="e">
        <v>#N/A</v>
      </c>
      <c r="AA3321" s="30" t="e">
        <v>#N/A</v>
      </c>
      <c r="AB3321" t="e">
        <v>#N/A</v>
      </c>
      <c r="AC3321" t="e">
        <v>#N/A</v>
      </c>
      <c r="AD3321" t="e">
        <v>#N/A</v>
      </c>
      <c r="AE3321" t="e">
        <v>#N/A</v>
      </c>
      <c r="AF3321" t="e">
        <v>#N/A</v>
      </c>
    </row>
    <row r="3322" spans="1:32" x14ac:dyDescent="0.25">
      <c r="A3322" t="e">
        <v>#N/A</v>
      </c>
      <c r="B3322" s="33" t="e">
        <v>#N/A</v>
      </c>
      <c r="C3322" t="e">
        <v>#N/A</v>
      </c>
      <c r="D3322" t="e">
        <v>#N/A</v>
      </c>
      <c r="E3322" s="69" t="e">
        <v>#N/A</v>
      </c>
      <c r="F3322" s="3" t="e">
        <v>#N/A</v>
      </c>
      <c r="G3322" s="3" t="e">
        <v>#N/A</v>
      </c>
      <c r="H3322" s="3" t="e">
        <v>#N/A</v>
      </c>
      <c r="I3322" s="80" t="e">
        <v>#N/A</v>
      </c>
      <c r="J3322" s="80" t="e">
        <v>#N/A</v>
      </c>
      <c r="K3322" s="85" t="e">
        <v>#N/A</v>
      </c>
      <c r="L3322" s="9" t="e">
        <v>#N/A</v>
      </c>
      <c r="M3322" s="93" t="e">
        <v>#N/A</v>
      </c>
      <c r="N3322" s="8" t="e">
        <v>#N/A</v>
      </c>
      <c r="O3322" t="e">
        <v>#N/A</v>
      </c>
      <c r="P3322" t="e">
        <v>#N/A</v>
      </c>
      <c r="Q3322" t="e">
        <v>#N/A</v>
      </c>
      <c r="R3322" s="2" t="e">
        <v>#N/A</v>
      </c>
      <c r="S3322" t="e">
        <v>#N/A</v>
      </c>
      <c r="T3322" s="3" t="e">
        <v>#N/A</v>
      </c>
      <c r="U3322" s="3" t="e">
        <v>#N/A</v>
      </c>
      <c r="V3322" t="e">
        <v>#N/A</v>
      </c>
      <c r="W3322" t="e">
        <v>#N/A</v>
      </c>
      <c r="X3322" t="e">
        <v>#N/A</v>
      </c>
      <c r="Y3322" s="3" t="e">
        <v>#N/A</v>
      </c>
      <c r="Z3322" s="8" t="e">
        <v>#N/A</v>
      </c>
      <c r="AA3322" s="30" t="e">
        <v>#N/A</v>
      </c>
      <c r="AB3322" t="e">
        <v>#N/A</v>
      </c>
      <c r="AC3322" t="e">
        <v>#N/A</v>
      </c>
      <c r="AD3322" t="e">
        <v>#N/A</v>
      </c>
      <c r="AE3322" t="e">
        <v>#N/A</v>
      </c>
      <c r="AF3322" t="e">
        <v>#N/A</v>
      </c>
    </row>
    <row r="3323" spans="1:32" x14ac:dyDescent="0.25">
      <c r="A3323" t="e">
        <v>#N/A</v>
      </c>
      <c r="B3323" s="33" t="e">
        <v>#N/A</v>
      </c>
      <c r="C3323" t="e">
        <v>#N/A</v>
      </c>
      <c r="D3323" t="e">
        <v>#N/A</v>
      </c>
      <c r="E3323" s="69" t="e">
        <v>#N/A</v>
      </c>
      <c r="F3323" s="3" t="e">
        <v>#N/A</v>
      </c>
      <c r="G3323" s="3" t="e">
        <v>#N/A</v>
      </c>
      <c r="H3323" s="3" t="e">
        <v>#N/A</v>
      </c>
      <c r="I3323" s="80" t="e">
        <v>#N/A</v>
      </c>
      <c r="J3323" s="80" t="e">
        <v>#N/A</v>
      </c>
      <c r="K3323" s="85" t="e">
        <v>#N/A</v>
      </c>
      <c r="L3323" s="9" t="e">
        <v>#N/A</v>
      </c>
      <c r="M3323" s="93" t="e">
        <v>#N/A</v>
      </c>
      <c r="N3323" s="8" t="e">
        <v>#N/A</v>
      </c>
      <c r="O3323" t="e">
        <v>#N/A</v>
      </c>
      <c r="P3323" t="e">
        <v>#N/A</v>
      </c>
      <c r="Q3323" t="e">
        <v>#N/A</v>
      </c>
      <c r="R3323" s="2" t="e">
        <v>#N/A</v>
      </c>
      <c r="S3323" t="e">
        <v>#N/A</v>
      </c>
      <c r="T3323" s="3" t="e">
        <v>#N/A</v>
      </c>
      <c r="U3323" s="3" t="e">
        <v>#N/A</v>
      </c>
      <c r="V3323" t="e">
        <v>#N/A</v>
      </c>
      <c r="W3323" t="e">
        <v>#N/A</v>
      </c>
      <c r="X3323" t="e">
        <v>#N/A</v>
      </c>
      <c r="Y3323" s="3" t="e">
        <v>#N/A</v>
      </c>
      <c r="Z3323" s="8" t="e">
        <v>#N/A</v>
      </c>
      <c r="AA3323" s="30" t="e">
        <v>#N/A</v>
      </c>
      <c r="AB3323" t="e">
        <v>#N/A</v>
      </c>
      <c r="AC3323" t="e">
        <v>#N/A</v>
      </c>
      <c r="AD3323" t="e">
        <v>#N/A</v>
      </c>
      <c r="AE3323" t="e">
        <v>#N/A</v>
      </c>
      <c r="AF3323" t="e">
        <v>#N/A</v>
      </c>
    </row>
    <row r="3324" spans="1:32" x14ac:dyDescent="0.25">
      <c r="A3324" t="e">
        <v>#N/A</v>
      </c>
      <c r="B3324" s="33" t="e">
        <v>#N/A</v>
      </c>
      <c r="C3324" t="e">
        <v>#N/A</v>
      </c>
      <c r="D3324" t="e">
        <v>#N/A</v>
      </c>
      <c r="E3324" s="69" t="e">
        <v>#N/A</v>
      </c>
      <c r="F3324" s="3" t="e">
        <v>#N/A</v>
      </c>
      <c r="G3324" s="3" t="e">
        <v>#N/A</v>
      </c>
      <c r="H3324" s="3" t="e">
        <v>#N/A</v>
      </c>
      <c r="I3324" s="80" t="e">
        <v>#N/A</v>
      </c>
      <c r="J3324" s="80" t="e">
        <v>#N/A</v>
      </c>
      <c r="K3324" s="85" t="e">
        <v>#N/A</v>
      </c>
      <c r="L3324" s="9" t="e">
        <v>#N/A</v>
      </c>
      <c r="M3324" s="93" t="e">
        <v>#N/A</v>
      </c>
      <c r="N3324" s="8" t="e">
        <v>#N/A</v>
      </c>
      <c r="O3324" t="e">
        <v>#N/A</v>
      </c>
      <c r="P3324" t="e">
        <v>#N/A</v>
      </c>
      <c r="Q3324" t="e">
        <v>#N/A</v>
      </c>
      <c r="R3324" s="2" t="e">
        <v>#N/A</v>
      </c>
      <c r="S3324" t="e">
        <v>#N/A</v>
      </c>
      <c r="T3324" s="3" t="e">
        <v>#N/A</v>
      </c>
      <c r="U3324" s="3" t="e">
        <v>#N/A</v>
      </c>
      <c r="V3324" t="e">
        <v>#N/A</v>
      </c>
      <c r="W3324" t="e">
        <v>#N/A</v>
      </c>
      <c r="X3324" t="e">
        <v>#N/A</v>
      </c>
      <c r="Y3324" s="3" t="e">
        <v>#N/A</v>
      </c>
      <c r="Z3324" s="8" t="e">
        <v>#N/A</v>
      </c>
      <c r="AA3324" s="30" t="e">
        <v>#N/A</v>
      </c>
      <c r="AB3324" t="e">
        <v>#N/A</v>
      </c>
      <c r="AC3324" t="e">
        <v>#N/A</v>
      </c>
      <c r="AD3324" t="e">
        <v>#N/A</v>
      </c>
      <c r="AE3324" t="e">
        <v>#N/A</v>
      </c>
      <c r="AF3324" t="e">
        <v>#N/A</v>
      </c>
    </row>
    <row r="3325" spans="1:32" x14ac:dyDescent="0.25">
      <c r="A3325" t="e">
        <v>#N/A</v>
      </c>
      <c r="B3325" s="33" t="e">
        <v>#N/A</v>
      </c>
      <c r="C3325" t="e">
        <v>#N/A</v>
      </c>
      <c r="D3325" t="e">
        <v>#N/A</v>
      </c>
      <c r="E3325" s="69" t="e">
        <v>#N/A</v>
      </c>
      <c r="F3325" s="3" t="e">
        <v>#N/A</v>
      </c>
      <c r="G3325" s="3" t="e">
        <v>#N/A</v>
      </c>
      <c r="H3325" s="3" t="e">
        <v>#N/A</v>
      </c>
      <c r="I3325" s="80" t="e">
        <v>#N/A</v>
      </c>
      <c r="J3325" s="80" t="e">
        <v>#N/A</v>
      </c>
      <c r="K3325" s="85" t="e">
        <v>#N/A</v>
      </c>
      <c r="L3325" s="9" t="e">
        <v>#N/A</v>
      </c>
      <c r="M3325" s="93" t="e">
        <v>#N/A</v>
      </c>
      <c r="N3325" s="8" t="e">
        <v>#N/A</v>
      </c>
      <c r="O3325" t="e">
        <v>#N/A</v>
      </c>
      <c r="P3325" t="e">
        <v>#N/A</v>
      </c>
      <c r="Q3325" t="e">
        <v>#N/A</v>
      </c>
      <c r="R3325" s="2" t="e">
        <v>#N/A</v>
      </c>
      <c r="S3325" t="e">
        <v>#N/A</v>
      </c>
      <c r="T3325" s="3" t="e">
        <v>#N/A</v>
      </c>
      <c r="U3325" s="3" t="e">
        <v>#N/A</v>
      </c>
      <c r="V3325" t="e">
        <v>#N/A</v>
      </c>
      <c r="W3325" t="e">
        <v>#N/A</v>
      </c>
      <c r="X3325" t="e">
        <v>#N/A</v>
      </c>
      <c r="Y3325" s="3" t="e">
        <v>#N/A</v>
      </c>
      <c r="Z3325" s="8" t="e">
        <v>#N/A</v>
      </c>
      <c r="AA3325" s="30" t="e">
        <v>#N/A</v>
      </c>
      <c r="AB3325" t="e">
        <v>#N/A</v>
      </c>
      <c r="AC3325" t="e">
        <v>#N/A</v>
      </c>
      <c r="AD3325" t="e">
        <v>#N/A</v>
      </c>
      <c r="AE3325" t="e">
        <v>#N/A</v>
      </c>
      <c r="AF3325" t="e">
        <v>#N/A</v>
      </c>
    </row>
    <row r="3326" spans="1:32" x14ac:dyDescent="0.25">
      <c r="A3326" t="e">
        <v>#N/A</v>
      </c>
      <c r="B3326" s="33" t="e">
        <v>#N/A</v>
      </c>
      <c r="C3326" t="e">
        <v>#N/A</v>
      </c>
      <c r="D3326" t="e">
        <v>#N/A</v>
      </c>
      <c r="E3326" s="69" t="e">
        <v>#N/A</v>
      </c>
      <c r="F3326" s="3" t="e">
        <v>#N/A</v>
      </c>
      <c r="G3326" s="3" t="e">
        <v>#N/A</v>
      </c>
      <c r="H3326" s="3" t="e">
        <v>#N/A</v>
      </c>
      <c r="I3326" s="80" t="e">
        <v>#N/A</v>
      </c>
      <c r="J3326" s="80" t="e">
        <v>#N/A</v>
      </c>
      <c r="K3326" s="85" t="e">
        <v>#N/A</v>
      </c>
      <c r="L3326" s="9" t="e">
        <v>#N/A</v>
      </c>
      <c r="M3326" s="93" t="e">
        <v>#N/A</v>
      </c>
      <c r="N3326" s="8" t="e">
        <v>#N/A</v>
      </c>
      <c r="O3326" t="e">
        <v>#N/A</v>
      </c>
      <c r="P3326" t="e">
        <v>#N/A</v>
      </c>
      <c r="Q3326" t="e">
        <v>#N/A</v>
      </c>
      <c r="R3326" s="2" t="e">
        <v>#N/A</v>
      </c>
      <c r="S3326" t="e">
        <v>#N/A</v>
      </c>
      <c r="T3326" s="3" t="e">
        <v>#N/A</v>
      </c>
      <c r="U3326" s="3" t="e">
        <v>#N/A</v>
      </c>
      <c r="V3326" t="e">
        <v>#N/A</v>
      </c>
      <c r="W3326" t="e">
        <v>#N/A</v>
      </c>
      <c r="X3326" t="e">
        <v>#N/A</v>
      </c>
      <c r="Y3326" s="3" t="e">
        <v>#N/A</v>
      </c>
      <c r="Z3326" s="8" t="e">
        <v>#N/A</v>
      </c>
      <c r="AA3326" s="30" t="e">
        <v>#N/A</v>
      </c>
      <c r="AB3326" t="e">
        <v>#N/A</v>
      </c>
      <c r="AC3326" t="e">
        <v>#N/A</v>
      </c>
      <c r="AD3326" t="e">
        <v>#N/A</v>
      </c>
      <c r="AE3326" t="e">
        <v>#N/A</v>
      </c>
      <c r="AF3326" t="e">
        <v>#N/A</v>
      </c>
    </row>
    <row r="3327" spans="1:32" x14ac:dyDescent="0.25">
      <c r="A3327" t="e">
        <v>#N/A</v>
      </c>
      <c r="B3327" s="33" t="e">
        <v>#N/A</v>
      </c>
      <c r="C3327" t="e">
        <v>#N/A</v>
      </c>
      <c r="D3327" t="e">
        <v>#N/A</v>
      </c>
      <c r="E3327" s="69" t="e">
        <v>#N/A</v>
      </c>
      <c r="F3327" s="3" t="e">
        <v>#N/A</v>
      </c>
      <c r="G3327" s="3" t="e">
        <v>#N/A</v>
      </c>
      <c r="H3327" s="3" t="e">
        <v>#N/A</v>
      </c>
      <c r="I3327" s="80" t="e">
        <v>#N/A</v>
      </c>
      <c r="J3327" s="80" t="e">
        <v>#N/A</v>
      </c>
      <c r="K3327" s="85" t="e">
        <v>#N/A</v>
      </c>
      <c r="L3327" s="9" t="e">
        <v>#N/A</v>
      </c>
      <c r="M3327" s="93" t="e">
        <v>#N/A</v>
      </c>
      <c r="N3327" s="8" t="e">
        <v>#N/A</v>
      </c>
      <c r="O3327" t="e">
        <v>#N/A</v>
      </c>
      <c r="P3327" t="e">
        <v>#N/A</v>
      </c>
      <c r="Q3327" t="e">
        <v>#N/A</v>
      </c>
      <c r="R3327" s="2" t="e">
        <v>#N/A</v>
      </c>
      <c r="S3327" t="e">
        <v>#N/A</v>
      </c>
      <c r="T3327" s="3" t="e">
        <v>#N/A</v>
      </c>
      <c r="U3327" s="3" t="e">
        <v>#N/A</v>
      </c>
      <c r="V3327" t="e">
        <v>#N/A</v>
      </c>
      <c r="W3327" t="e">
        <v>#N/A</v>
      </c>
      <c r="X3327" t="e">
        <v>#N/A</v>
      </c>
      <c r="Y3327" s="3" t="e">
        <v>#N/A</v>
      </c>
      <c r="Z3327" s="8" t="e">
        <v>#N/A</v>
      </c>
      <c r="AA3327" s="30" t="e">
        <v>#N/A</v>
      </c>
      <c r="AB3327" t="e">
        <v>#N/A</v>
      </c>
      <c r="AC3327" t="e">
        <v>#N/A</v>
      </c>
      <c r="AD3327" t="e">
        <v>#N/A</v>
      </c>
      <c r="AE3327" t="e">
        <v>#N/A</v>
      </c>
      <c r="AF3327" t="e">
        <v>#N/A</v>
      </c>
    </row>
    <row r="3328" spans="1:32" x14ac:dyDescent="0.25">
      <c r="A3328" t="e">
        <v>#N/A</v>
      </c>
      <c r="B3328" s="33" t="e">
        <v>#N/A</v>
      </c>
      <c r="C3328" t="e">
        <v>#N/A</v>
      </c>
      <c r="D3328" t="e">
        <v>#N/A</v>
      </c>
      <c r="E3328" s="69" t="e">
        <v>#N/A</v>
      </c>
      <c r="F3328" s="3" t="e">
        <v>#N/A</v>
      </c>
      <c r="G3328" s="3" t="e">
        <v>#N/A</v>
      </c>
      <c r="H3328" s="3" t="e">
        <v>#N/A</v>
      </c>
      <c r="I3328" s="80" t="e">
        <v>#N/A</v>
      </c>
      <c r="J3328" s="80" t="e">
        <v>#N/A</v>
      </c>
      <c r="K3328" s="85" t="e">
        <v>#N/A</v>
      </c>
      <c r="L3328" s="9" t="e">
        <v>#N/A</v>
      </c>
      <c r="M3328" s="93" t="e">
        <v>#N/A</v>
      </c>
      <c r="N3328" s="8" t="e">
        <v>#N/A</v>
      </c>
      <c r="O3328" t="e">
        <v>#N/A</v>
      </c>
      <c r="P3328" t="e">
        <v>#N/A</v>
      </c>
      <c r="Q3328" t="e">
        <v>#N/A</v>
      </c>
      <c r="R3328" s="2" t="e">
        <v>#N/A</v>
      </c>
      <c r="S3328" t="e">
        <v>#N/A</v>
      </c>
      <c r="T3328" s="3" t="e">
        <v>#N/A</v>
      </c>
      <c r="U3328" s="3" t="e">
        <v>#N/A</v>
      </c>
      <c r="V3328" t="e">
        <v>#N/A</v>
      </c>
      <c r="W3328" t="e">
        <v>#N/A</v>
      </c>
      <c r="X3328" t="e">
        <v>#N/A</v>
      </c>
      <c r="Y3328" s="3" t="e">
        <v>#N/A</v>
      </c>
      <c r="Z3328" s="8" t="e">
        <v>#N/A</v>
      </c>
      <c r="AA3328" s="30" t="e">
        <v>#N/A</v>
      </c>
      <c r="AB3328" t="e">
        <v>#N/A</v>
      </c>
      <c r="AC3328" t="e">
        <v>#N/A</v>
      </c>
      <c r="AD3328" t="e">
        <v>#N/A</v>
      </c>
      <c r="AE3328" t="e">
        <v>#N/A</v>
      </c>
      <c r="AF3328" t="e">
        <v>#N/A</v>
      </c>
    </row>
    <row r="3329" spans="1:32" x14ac:dyDescent="0.25">
      <c r="A3329" t="e">
        <v>#N/A</v>
      </c>
      <c r="B3329" s="33" t="e">
        <v>#N/A</v>
      </c>
      <c r="C3329" t="e">
        <v>#N/A</v>
      </c>
      <c r="D3329" t="e">
        <v>#N/A</v>
      </c>
      <c r="E3329" s="69" t="e">
        <v>#N/A</v>
      </c>
      <c r="F3329" s="3" t="e">
        <v>#N/A</v>
      </c>
      <c r="G3329" s="3" t="e">
        <v>#N/A</v>
      </c>
      <c r="H3329" s="3" t="e">
        <v>#N/A</v>
      </c>
      <c r="I3329" s="80" t="e">
        <v>#N/A</v>
      </c>
      <c r="J3329" s="80" t="e">
        <v>#N/A</v>
      </c>
      <c r="K3329" s="85" t="e">
        <v>#N/A</v>
      </c>
      <c r="L3329" s="9" t="e">
        <v>#N/A</v>
      </c>
      <c r="M3329" s="93" t="e">
        <v>#N/A</v>
      </c>
      <c r="N3329" s="8" t="e">
        <v>#N/A</v>
      </c>
      <c r="O3329" t="e">
        <v>#N/A</v>
      </c>
      <c r="P3329" t="e">
        <v>#N/A</v>
      </c>
      <c r="Q3329" t="e">
        <v>#N/A</v>
      </c>
      <c r="R3329" s="2" t="e">
        <v>#N/A</v>
      </c>
      <c r="S3329" t="e">
        <v>#N/A</v>
      </c>
      <c r="T3329" s="3" t="e">
        <v>#N/A</v>
      </c>
      <c r="U3329" s="3" t="e">
        <v>#N/A</v>
      </c>
      <c r="V3329" t="e">
        <v>#N/A</v>
      </c>
      <c r="W3329" t="e">
        <v>#N/A</v>
      </c>
      <c r="X3329" t="e">
        <v>#N/A</v>
      </c>
      <c r="Y3329" s="3" t="e">
        <v>#N/A</v>
      </c>
      <c r="Z3329" s="8" t="e">
        <v>#N/A</v>
      </c>
      <c r="AA3329" s="30" t="e">
        <v>#N/A</v>
      </c>
      <c r="AB3329" t="e">
        <v>#N/A</v>
      </c>
      <c r="AC3329" t="e">
        <v>#N/A</v>
      </c>
      <c r="AD3329" t="e">
        <v>#N/A</v>
      </c>
      <c r="AE3329" t="e">
        <v>#N/A</v>
      </c>
      <c r="AF3329" t="e">
        <v>#N/A</v>
      </c>
    </row>
    <row r="3330" spans="1:32" x14ac:dyDescent="0.25">
      <c r="A3330" t="e">
        <v>#N/A</v>
      </c>
      <c r="B3330" s="33" t="e">
        <v>#N/A</v>
      </c>
      <c r="C3330" t="e">
        <v>#N/A</v>
      </c>
      <c r="D3330" t="e">
        <v>#N/A</v>
      </c>
      <c r="E3330" s="69" t="e">
        <v>#N/A</v>
      </c>
      <c r="F3330" s="3" t="e">
        <v>#N/A</v>
      </c>
      <c r="G3330" s="3" t="e">
        <v>#N/A</v>
      </c>
      <c r="H3330" s="3" t="e">
        <v>#N/A</v>
      </c>
      <c r="I3330" s="80" t="e">
        <v>#N/A</v>
      </c>
      <c r="J3330" s="80" t="e">
        <v>#N/A</v>
      </c>
      <c r="K3330" s="85" t="e">
        <v>#N/A</v>
      </c>
      <c r="L3330" s="9" t="e">
        <v>#N/A</v>
      </c>
      <c r="M3330" s="93" t="e">
        <v>#N/A</v>
      </c>
      <c r="N3330" s="8" t="e">
        <v>#N/A</v>
      </c>
      <c r="O3330" t="e">
        <v>#N/A</v>
      </c>
      <c r="P3330" t="e">
        <v>#N/A</v>
      </c>
      <c r="Q3330" t="e">
        <v>#N/A</v>
      </c>
      <c r="R3330" s="2" t="e">
        <v>#N/A</v>
      </c>
      <c r="S3330" t="e">
        <v>#N/A</v>
      </c>
      <c r="T3330" s="3" t="e">
        <v>#N/A</v>
      </c>
      <c r="U3330" s="3" t="e">
        <v>#N/A</v>
      </c>
      <c r="V3330" t="e">
        <v>#N/A</v>
      </c>
      <c r="W3330" t="e">
        <v>#N/A</v>
      </c>
      <c r="X3330" t="e">
        <v>#N/A</v>
      </c>
      <c r="Y3330" s="3" t="e">
        <v>#N/A</v>
      </c>
      <c r="Z3330" s="8" t="e">
        <v>#N/A</v>
      </c>
      <c r="AA3330" s="30" t="e">
        <v>#N/A</v>
      </c>
      <c r="AB3330" t="e">
        <v>#N/A</v>
      </c>
      <c r="AC3330" t="e">
        <v>#N/A</v>
      </c>
      <c r="AD3330" t="e">
        <v>#N/A</v>
      </c>
      <c r="AE3330" t="e">
        <v>#N/A</v>
      </c>
      <c r="AF3330" t="e">
        <v>#N/A</v>
      </c>
    </row>
    <row r="3331" spans="1:32" x14ac:dyDescent="0.25">
      <c r="A3331" t="e">
        <v>#N/A</v>
      </c>
      <c r="B3331" s="33" t="e">
        <v>#N/A</v>
      </c>
      <c r="C3331" t="e">
        <v>#N/A</v>
      </c>
      <c r="D3331" t="e">
        <v>#N/A</v>
      </c>
      <c r="E3331" s="69" t="e">
        <v>#N/A</v>
      </c>
      <c r="F3331" s="3" t="e">
        <v>#N/A</v>
      </c>
      <c r="G3331" s="3" t="e">
        <v>#N/A</v>
      </c>
      <c r="H3331" s="3" t="e">
        <v>#N/A</v>
      </c>
      <c r="I3331" s="80" t="e">
        <v>#N/A</v>
      </c>
      <c r="J3331" s="80" t="e">
        <v>#N/A</v>
      </c>
      <c r="K3331" s="85" t="e">
        <v>#N/A</v>
      </c>
      <c r="L3331" s="9" t="e">
        <v>#N/A</v>
      </c>
      <c r="M3331" s="93" t="e">
        <v>#N/A</v>
      </c>
      <c r="N3331" s="8" t="e">
        <v>#N/A</v>
      </c>
      <c r="O3331" t="e">
        <v>#N/A</v>
      </c>
      <c r="P3331" t="e">
        <v>#N/A</v>
      </c>
      <c r="Q3331" t="e">
        <v>#N/A</v>
      </c>
      <c r="R3331" s="2" t="e">
        <v>#N/A</v>
      </c>
      <c r="S3331" t="e">
        <v>#N/A</v>
      </c>
      <c r="T3331" s="3" t="e">
        <v>#N/A</v>
      </c>
      <c r="U3331" s="3" t="e">
        <v>#N/A</v>
      </c>
      <c r="V3331" t="e">
        <v>#N/A</v>
      </c>
      <c r="W3331" t="e">
        <v>#N/A</v>
      </c>
      <c r="X3331" t="e">
        <v>#N/A</v>
      </c>
      <c r="Y3331" s="3" t="e">
        <v>#N/A</v>
      </c>
      <c r="Z3331" s="8" t="e">
        <v>#N/A</v>
      </c>
      <c r="AA3331" s="30" t="e">
        <v>#N/A</v>
      </c>
      <c r="AB3331" t="e">
        <v>#N/A</v>
      </c>
      <c r="AC3331" t="e">
        <v>#N/A</v>
      </c>
      <c r="AD3331" t="e">
        <v>#N/A</v>
      </c>
      <c r="AE3331" t="e">
        <v>#N/A</v>
      </c>
      <c r="AF3331" t="e">
        <v>#N/A</v>
      </c>
    </row>
    <row r="3332" spans="1:32" x14ac:dyDescent="0.25">
      <c r="A3332" t="e">
        <v>#N/A</v>
      </c>
      <c r="B3332" s="33" t="e">
        <v>#N/A</v>
      </c>
      <c r="C3332" t="e">
        <v>#N/A</v>
      </c>
      <c r="D3332" t="e">
        <v>#N/A</v>
      </c>
      <c r="E3332" s="69" t="e">
        <v>#N/A</v>
      </c>
      <c r="F3332" s="3" t="e">
        <v>#N/A</v>
      </c>
      <c r="G3332" s="3" t="e">
        <v>#N/A</v>
      </c>
      <c r="H3332" s="3" t="e">
        <v>#N/A</v>
      </c>
      <c r="I3332" s="80" t="e">
        <v>#N/A</v>
      </c>
      <c r="J3332" s="80" t="e">
        <v>#N/A</v>
      </c>
      <c r="K3332" s="85" t="e">
        <v>#N/A</v>
      </c>
      <c r="L3332" s="9" t="e">
        <v>#N/A</v>
      </c>
      <c r="M3332" s="93" t="e">
        <v>#N/A</v>
      </c>
      <c r="N3332" s="8" t="e">
        <v>#N/A</v>
      </c>
      <c r="O3332" t="e">
        <v>#N/A</v>
      </c>
      <c r="P3332" t="e">
        <v>#N/A</v>
      </c>
      <c r="Q3332" t="e">
        <v>#N/A</v>
      </c>
      <c r="R3332" s="2" t="e">
        <v>#N/A</v>
      </c>
      <c r="S3332" t="e">
        <v>#N/A</v>
      </c>
      <c r="T3332" s="3" t="e">
        <v>#N/A</v>
      </c>
      <c r="U3332" s="3" t="e">
        <v>#N/A</v>
      </c>
      <c r="V3332" t="e">
        <v>#N/A</v>
      </c>
      <c r="W3332" t="e">
        <v>#N/A</v>
      </c>
      <c r="X3332" t="e">
        <v>#N/A</v>
      </c>
      <c r="Y3332" s="3" t="e">
        <v>#N/A</v>
      </c>
      <c r="Z3332" s="8" t="e">
        <v>#N/A</v>
      </c>
      <c r="AA3332" s="30" t="e">
        <v>#N/A</v>
      </c>
      <c r="AB3332" t="e">
        <v>#N/A</v>
      </c>
      <c r="AC3332" t="e">
        <v>#N/A</v>
      </c>
      <c r="AD3332" t="e">
        <v>#N/A</v>
      </c>
      <c r="AE3332" t="e">
        <v>#N/A</v>
      </c>
      <c r="AF3332" t="e">
        <v>#N/A</v>
      </c>
    </row>
    <row r="3333" spans="1:32" x14ac:dyDescent="0.25">
      <c r="A3333" t="e">
        <v>#N/A</v>
      </c>
      <c r="B3333" s="33" t="e">
        <v>#N/A</v>
      </c>
      <c r="C3333" t="e">
        <v>#N/A</v>
      </c>
      <c r="D3333" t="e">
        <v>#N/A</v>
      </c>
      <c r="E3333" s="69" t="e">
        <v>#N/A</v>
      </c>
      <c r="F3333" s="3" t="e">
        <v>#N/A</v>
      </c>
      <c r="G3333" s="3" t="e">
        <v>#N/A</v>
      </c>
      <c r="H3333" s="3" t="e">
        <v>#N/A</v>
      </c>
      <c r="I3333" s="80" t="e">
        <v>#N/A</v>
      </c>
      <c r="J3333" s="80" t="e">
        <v>#N/A</v>
      </c>
      <c r="K3333" s="85" t="e">
        <v>#N/A</v>
      </c>
      <c r="L3333" s="9" t="e">
        <v>#N/A</v>
      </c>
      <c r="M3333" s="93" t="e">
        <v>#N/A</v>
      </c>
      <c r="N3333" s="8" t="e">
        <v>#N/A</v>
      </c>
      <c r="O3333" t="e">
        <v>#N/A</v>
      </c>
      <c r="P3333" t="e">
        <v>#N/A</v>
      </c>
      <c r="Q3333" t="e">
        <v>#N/A</v>
      </c>
      <c r="R3333" s="2" t="e">
        <v>#N/A</v>
      </c>
      <c r="S3333" t="e">
        <v>#N/A</v>
      </c>
      <c r="T3333" s="3" t="e">
        <v>#N/A</v>
      </c>
      <c r="U3333" s="3" t="e">
        <v>#N/A</v>
      </c>
      <c r="V3333" t="e">
        <v>#N/A</v>
      </c>
      <c r="W3333" t="e">
        <v>#N/A</v>
      </c>
      <c r="X3333" t="e">
        <v>#N/A</v>
      </c>
      <c r="Y3333" s="3" t="e">
        <v>#N/A</v>
      </c>
      <c r="Z3333" s="8" t="e">
        <v>#N/A</v>
      </c>
      <c r="AA3333" s="30" t="e">
        <v>#N/A</v>
      </c>
      <c r="AB3333" t="e">
        <v>#N/A</v>
      </c>
      <c r="AC3333" t="e">
        <v>#N/A</v>
      </c>
      <c r="AD3333" t="e">
        <v>#N/A</v>
      </c>
      <c r="AE3333" t="e">
        <v>#N/A</v>
      </c>
      <c r="AF3333" t="e">
        <v>#N/A</v>
      </c>
    </row>
    <row r="3334" spans="1:32" x14ac:dyDescent="0.25">
      <c r="A3334" t="e">
        <v>#N/A</v>
      </c>
      <c r="B3334" s="33" t="e">
        <v>#N/A</v>
      </c>
      <c r="C3334" t="e">
        <v>#N/A</v>
      </c>
      <c r="D3334" t="e">
        <v>#N/A</v>
      </c>
      <c r="E3334" s="69" t="e">
        <v>#N/A</v>
      </c>
      <c r="F3334" s="3" t="e">
        <v>#N/A</v>
      </c>
      <c r="G3334" s="3" t="e">
        <v>#N/A</v>
      </c>
      <c r="H3334" s="3" t="e">
        <v>#N/A</v>
      </c>
      <c r="I3334" s="80" t="e">
        <v>#N/A</v>
      </c>
      <c r="J3334" s="80" t="e">
        <v>#N/A</v>
      </c>
      <c r="K3334" s="85" t="e">
        <v>#N/A</v>
      </c>
      <c r="L3334" s="9" t="e">
        <v>#N/A</v>
      </c>
      <c r="M3334" s="93" t="e">
        <v>#N/A</v>
      </c>
      <c r="N3334" s="8" t="e">
        <v>#N/A</v>
      </c>
      <c r="O3334" t="e">
        <v>#N/A</v>
      </c>
      <c r="P3334" t="e">
        <v>#N/A</v>
      </c>
      <c r="Q3334" t="e">
        <v>#N/A</v>
      </c>
      <c r="R3334" s="2" t="e">
        <v>#N/A</v>
      </c>
      <c r="S3334" t="e">
        <v>#N/A</v>
      </c>
      <c r="T3334" s="3" t="e">
        <v>#N/A</v>
      </c>
      <c r="U3334" s="3" t="e">
        <v>#N/A</v>
      </c>
      <c r="V3334" t="e">
        <v>#N/A</v>
      </c>
      <c r="W3334" t="e">
        <v>#N/A</v>
      </c>
      <c r="X3334" t="e">
        <v>#N/A</v>
      </c>
      <c r="Y3334" s="3" t="e">
        <v>#N/A</v>
      </c>
      <c r="Z3334" s="8" t="e">
        <v>#N/A</v>
      </c>
      <c r="AA3334" s="30" t="e">
        <v>#N/A</v>
      </c>
      <c r="AB3334" t="e">
        <v>#N/A</v>
      </c>
      <c r="AC3334" t="e">
        <v>#N/A</v>
      </c>
      <c r="AD3334" t="e">
        <v>#N/A</v>
      </c>
      <c r="AE3334" t="e">
        <v>#N/A</v>
      </c>
      <c r="AF3334" t="e">
        <v>#N/A</v>
      </c>
    </row>
    <row r="3335" spans="1:32" x14ac:dyDescent="0.25">
      <c r="A3335" t="e">
        <v>#N/A</v>
      </c>
      <c r="B3335" s="33" t="e">
        <v>#N/A</v>
      </c>
      <c r="C3335" t="e">
        <v>#N/A</v>
      </c>
      <c r="D3335" t="e">
        <v>#N/A</v>
      </c>
      <c r="E3335" s="69" t="e">
        <v>#N/A</v>
      </c>
      <c r="F3335" s="3" t="e">
        <v>#N/A</v>
      </c>
      <c r="G3335" s="3" t="e">
        <v>#N/A</v>
      </c>
      <c r="H3335" s="3" t="e">
        <v>#N/A</v>
      </c>
      <c r="I3335" s="80" t="e">
        <v>#N/A</v>
      </c>
      <c r="J3335" s="80" t="e">
        <v>#N/A</v>
      </c>
      <c r="K3335" s="85" t="e">
        <v>#N/A</v>
      </c>
      <c r="L3335" s="9" t="e">
        <v>#N/A</v>
      </c>
      <c r="M3335" s="93" t="e">
        <v>#N/A</v>
      </c>
      <c r="N3335" s="8" t="e">
        <v>#N/A</v>
      </c>
      <c r="O3335" t="e">
        <v>#N/A</v>
      </c>
      <c r="P3335" t="e">
        <v>#N/A</v>
      </c>
      <c r="Q3335" t="e">
        <v>#N/A</v>
      </c>
      <c r="R3335" s="2" t="e">
        <v>#N/A</v>
      </c>
      <c r="S3335" t="e">
        <v>#N/A</v>
      </c>
      <c r="T3335" s="3" t="e">
        <v>#N/A</v>
      </c>
      <c r="U3335" s="3" t="e">
        <v>#N/A</v>
      </c>
      <c r="V3335" t="e">
        <v>#N/A</v>
      </c>
      <c r="W3335" t="e">
        <v>#N/A</v>
      </c>
      <c r="X3335" t="e">
        <v>#N/A</v>
      </c>
      <c r="Y3335" s="3" t="e">
        <v>#N/A</v>
      </c>
      <c r="Z3335" s="8" t="e">
        <v>#N/A</v>
      </c>
      <c r="AA3335" s="30" t="e">
        <v>#N/A</v>
      </c>
      <c r="AB3335" t="e">
        <v>#N/A</v>
      </c>
      <c r="AC3335" t="e">
        <v>#N/A</v>
      </c>
      <c r="AD3335" t="e">
        <v>#N/A</v>
      </c>
      <c r="AE3335" t="e">
        <v>#N/A</v>
      </c>
      <c r="AF3335" t="e">
        <v>#N/A</v>
      </c>
    </row>
    <row r="3336" spans="1:32" x14ac:dyDescent="0.25">
      <c r="A3336" t="e">
        <v>#N/A</v>
      </c>
      <c r="B3336" s="33" t="e">
        <v>#N/A</v>
      </c>
      <c r="C3336" t="e">
        <v>#N/A</v>
      </c>
      <c r="D3336" t="e">
        <v>#N/A</v>
      </c>
      <c r="E3336" s="69" t="e">
        <v>#N/A</v>
      </c>
      <c r="F3336" s="3" t="e">
        <v>#N/A</v>
      </c>
      <c r="G3336" s="3" t="e">
        <v>#N/A</v>
      </c>
      <c r="H3336" s="3" t="e">
        <v>#N/A</v>
      </c>
      <c r="I3336" s="80" t="e">
        <v>#N/A</v>
      </c>
      <c r="J3336" s="80" t="e">
        <v>#N/A</v>
      </c>
      <c r="K3336" s="85" t="e">
        <v>#N/A</v>
      </c>
      <c r="L3336" s="9" t="e">
        <v>#N/A</v>
      </c>
      <c r="M3336" s="93" t="e">
        <v>#N/A</v>
      </c>
      <c r="N3336" s="8" t="e">
        <v>#N/A</v>
      </c>
      <c r="O3336" t="e">
        <v>#N/A</v>
      </c>
      <c r="P3336" t="e">
        <v>#N/A</v>
      </c>
      <c r="Q3336" t="e">
        <v>#N/A</v>
      </c>
      <c r="R3336" s="2" t="e">
        <v>#N/A</v>
      </c>
      <c r="S3336" t="e">
        <v>#N/A</v>
      </c>
      <c r="T3336" s="3" t="e">
        <v>#N/A</v>
      </c>
      <c r="U3336" s="3" t="e">
        <v>#N/A</v>
      </c>
      <c r="V3336" t="e">
        <v>#N/A</v>
      </c>
      <c r="W3336" t="e">
        <v>#N/A</v>
      </c>
      <c r="X3336" t="e">
        <v>#N/A</v>
      </c>
      <c r="Y3336" s="3" t="e">
        <v>#N/A</v>
      </c>
      <c r="Z3336" s="8" t="e">
        <v>#N/A</v>
      </c>
      <c r="AA3336" s="30" t="e">
        <v>#N/A</v>
      </c>
      <c r="AB3336" t="e">
        <v>#N/A</v>
      </c>
      <c r="AC3336" t="e">
        <v>#N/A</v>
      </c>
      <c r="AD3336" t="e">
        <v>#N/A</v>
      </c>
      <c r="AE3336" t="e">
        <v>#N/A</v>
      </c>
      <c r="AF3336" t="e">
        <v>#N/A</v>
      </c>
    </row>
    <row r="3337" spans="1:32" x14ac:dyDescent="0.25">
      <c r="A3337" t="e">
        <v>#N/A</v>
      </c>
      <c r="B3337" s="33" t="e">
        <v>#N/A</v>
      </c>
      <c r="C3337" t="e">
        <v>#N/A</v>
      </c>
      <c r="D3337" t="e">
        <v>#N/A</v>
      </c>
      <c r="E3337" s="69" t="e">
        <v>#N/A</v>
      </c>
      <c r="F3337" s="3" t="e">
        <v>#N/A</v>
      </c>
      <c r="G3337" s="3" t="e">
        <v>#N/A</v>
      </c>
      <c r="H3337" s="3" t="e">
        <v>#N/A</v>
      </c>
      <c r="I3337" s="80" t="e">
        <v>#N/A</v>
      </c>
      <c r="J3337" s="80" t="e">
        <v>#N/A</v>
      </c>
      <c r="K3337" s="85" t="e">
        <v>#N/A</v>
      </c>
      <c r="L3337" s="9" t="e">
        <v>#N/A</v>
      </c>
      <c r="M3337" s="93" t="e">
        <v>#N/A</v>
      </c>
      <c r="N3337" s="8" t="e">
        <v>#N/A</v>
      </c>
      <c r="O3337" t="e">
        <v>#N/A</v>
      </c>
      <c r="P3337" t="e">
        <v>#N/A</v>
      </c>
      <c r="Q3337" t="e">
        <v>#N/A</v>
      </c>
      <c r="R3337" s="2" t="e">
        <v>#N/A</v>
      </c>
      <c r="S3337" t="e">
        <v>#N/A</v>
      </c>
      <c r="T3337" s="3" t="e">
        <v>#N/A</v>
      </c>
      <c r="U3337" s="3" t="e">
        <v>#N/A</v>
      </c>
      <c r="V3337" t="e">
        <v>#N/A</v>
      </c>
      <c r="W3337" t="e">
        <v>#N/A</v>
      </c>
      <c r="X3337" t="e">
        <v>#N/A</v>
      </c>
      <c r="Y3337" s="3" t="e">
        <v>#N/A</v>
      </c>
      <c r="Z3337" s="8" t="e">
        <v>#N/A</v>
      </c>
      <c r="AA3337" s="30" t="e">
        <v>#N/A</v>
      </c>
      <c r="AB3337" t="e">
        <v>#N/A</v>
      </c>
      <c r="AC3337" t="e">
        <v>#N/A</v>
      </c>
      <c r="AD3337" t="e">
        <v>#N/A</v>
      </c>
      <c r="AE3337" t="e">
        <v>#N/A</v>
      </c>
      <c r="AF3337" t="e">
        <v>#N/A</v>
      </c>
    </row>
    <row r="3338" spans="1:32" x14ac:dyDescent="0.25">
      <c r="A3338" t="e">
        <v>#N/A</v>
      </c>
      <c r="B3338" s="33" t="e">
        <v>#N/A</v>
      </c>
      <c r="C3338" t="e">
        <v>#N/A</v>
      </c>
      <c r="D3338" t="e">
        <v>#N/A</v>
      </c>
      <c r="E3338" s="69" t="e">
        <v>#N/A</v>
      </c>
      <c r="F3338" s="3" t="e">
        <v>#N/A</v>
      </c>
      <c r="G3338" s="3" t="e">
        <v>#N/A</v>
      </c>
      <c r="H3338" s="3" t="e">
        <v>#N/A</v>
      </c>
      <c r="I3338" s="80" t="e">
        <v>#N/A</v>
      </c>
      <c r="J3338" s="80" t="e">
        <v>#N/A</v>
      </c>
      <c r="K3338" s="85" t="e">
        <v>#N/A</v>
      </c>
      <c r="L3338" s="9" t="e">
        <v>#N/A</v>
      </c>
      <c r="M3338" s="93" t="e">
        <v>#N/A</v>
      </c>
      <c r="N3338" s="8" t="e">
        <v>#N/A</v>
      </c>
      <c r="O3338" t="e">
        <v>#N/A</v>
      </c>
      <c r="P3338" t="e">
        <v>#N/A</v>
      </c>
      <c r="Q3338" t="e">
        <v>#N/A</v>
      </c>
      <c r="R3338" s="2" t="e">
        <v>#N/A</v>
      </c>
      <c r="S3338" t="e">
        <v>#N/A</v>
      </c>
      <c r="T3338" s="3" t="e">
        <v>#N/A</v>
      </c>
      <c r="U3338" s="3" t="e">
        <v>#N/A</v>
      </c>
      <c r="V3338" t="e">
        <v>#N/A</v>
      </c>
      <c r="W3338" t="e">
        <v>#N/A</v>
      </c>
      <c r="X3338" t="e">
        <v>#N/A</v>
      </c>
      <c r="Y3338" s="3" t="e">
        <v>#N/A</v>
      </c>
      <c r="Z3338" s="8" t="e">
        <v>#N/A</v>
      </c>
      <c r="AA3338" s="30" t="e">
        <v>#N/A</v>
      </c>
      <c r="AB3338" t="e">
        <v>#N/A</v>
      </c>
      <c r="AC3338" t="e">
        <v>#N/A</v>
      </c>
      <c r="AD3338" t="e">
        <v>#N/A</v>
      </c>
      <c r="AE3338" t="e">
        <v>#N/A</v>
      </c>
      <c r="AF3338" t="e">
        <v>#N/A</v>
      </c>
    </row>
    <row r="3339" spans="1:32" x14ac:dyDescent="0.25">
      <c r="A3339" t="e">
        <v>#N/A</v>
      </c>
      <c r="B3339" s="33" t="e">
        <v>#N/A</v>
      </c>
      <c r="C3339" t="e">
        <v>#N/A</v>
      </c>
      <c r="D3339" t="e">
        <v>#N/A</v>
      </c>
      <c r="E3339" s="69" t="e">
        <v>#N/A</v>
      </c>
      <c r="F3339" s="3" t="e">
        <v>#N/A</v>
      </c>
      <c r="G3339" s="3" t="e">
        <v>#N/A</v>
      </c>
      <c r="H3339" s="3" t="e">
        <v>#N/A</v>
      </c>
      <c r="I3339" s="80" t="e">
        <v>#N/A</v>
      </c>
      <c r="J3339" s="80" t="e">
        <v>#N/A</v>
      </c>
      <c r="K3339" s="85" t="e">
        <v>#N/A</v>
      </c>
      <c r="L3339" s="9" t="e">
        <v>#N/A</v>
      </c>
      <c r="M3339" s="93" t="e">
        <v>#N/A</v>
      </c>
      <c r="N3339" s="8" t="e">
        <v>#N/A</v>
      </c>
      <c r="O3339" t="e">
        <v>#N/A</v>
      </c>
      <c r="P3339" t="e">
        <v>#N/A</v>
      </c>
      <c r="Q3339" t="e">
        <v>#N/A</v>
      </c>
      <c r="R3339" s="2" t="e">
        <v>#N/A</v>
      </c>
      <c r="S3339" t="e">
        <v>#N/A</v>
      </c>
      <c r="T3339" s="3" t="e">
        <v>#N/A</v>
      </c>
      <c r="U3339" s="3" t="e">
        <v>#N/A</v>
      </c>
      <c r="V3339" t="e">
        <v>#N/A</v>
      </c>
      <c r="W3339" t="e">
        <v>#N/A</v>
      </c>
      <c r="X3339" t="e">
        <v>#N/A</v>
      </c>
      <c r="Y3339" s="3" t="e">
        <v>#N/A</v>
      </c>
      <c r="Z3339" s="8" t="e">
        <v>#N/A</v>
      </c>
      <c r="AA3339" s="30" t="e">
        <v>#N/A</v>
      </c>
      <c r="AB3339" t="e">
        <v>#N/A</v>
      </c>
      <c r="AC3339" t="e">
        <v>#N/A</v>
      </c>
      <c r="AD3339" t="e">
        <v>#N/A</v>
      </c>
      <c r="AE3339" t="e">
        <v>#N/A</v>
      </c>
      <c r="AF3339" t="e">
        <v>#N/A</v>
      </c>
    </row>
    <row r="3340" spans="1:32" x14ac:dyDescent="0.25">
      <c r="A3340" t="e">
        <v>#N/A</v>
      </c>
      <c r="B3340" s="33" t="e">
        <v>#N/A</v>
      </c>
      <c r="C3340" t="e">
        <v>#N/A</v>
      </c>
      <c r="D3340" t="e">
        <v>#N/A</v>
      </c>
      <c r="E3340" s="69" t="e">
        <v>#N/A</v>
      </c>
      <c r="F3340" s="3" t="e">
        <v>#N/A</v>
      </c>
      <c r="G3340" s="3" t="e">
        <v>#N/A</v>
      </c>
      <c r="H3340" s="3" t="e">
        <v>#N/A</v>
      </c>
      <c r="I3340" s="80" t="e">
        <v>#N/A</v>
      </c>
      <c r="J3340" s="80" t="e">
        <v>#N/A</v>
      </c>
      <c r="K3340" s="85" t="e">
        <v>#N/A</v>
      </c>
      <c r="L3340" s="9" t="e">
        <v>#N/A</v>
      </c>
      <c r="M3340" s="93" t="e">
        <v>#N/A</v>
      </c>
      <c r="N3340" s="8" t="e">
        <v>#N/A</v>
      </c>
      <c r="O3340" t="e">
        <v>#N/A</v>
      </c>
      <c r="P3340" t="e">
        <v>#N/A</v>
      </c>
      <c r="Q3340" t="e">
        <v>#N/A</v>
      </c>
      <c r="R3340" s="2" t="e">
        <v>#N/A</v>
      </c>
      <c r="S3340" t="e">
        <v>#N/A</v>
      </c>
      <c r="T3340" s="3" t="e">
        <v>#N/A</v>
      </c>
      <c r="U3340" s="3" t="e">
        <v>#N/A</v>
      </c>
      <c r="V3340" t="e">
        <v>#N/A</v>
      </c>
      <c r="W3340" t="e">
        <v>#N/A</v>
      </c>
      <c r="X3340" t="e">
        <v>#N/A</v>
      </c>
      <c r="Y3340" s="3" t="e">
        <v>#N/A</v>
      </c>
      <c r="Z3340" s="8" t="e">
        <v>#N/A</v>
      </c>
      <c r="AA3340" s="30" t="e">
        <v>#N/A</v>
      </c>
      <c r="AB3340" t="e">
        <v>#N/A</v>
      </c>
      <c r="AC3340" t="e">
        <v>#N/A</v>
      </c>
      <c r="AD3340" t="e">
        <v>#N/A</v>
      </c>
      <c r="AE3340" t="e">
        <v>#N/A</v>
      </c>
      <c r="AF3340" t="e">
        <v>#N/A</v>
      </c>
    </row>
    <row r="3341" spans="1:32" x14ac:dyDescent="0.25">
      <c r="A3341" t="e">
        <v>#N/A</v>
      </c>
      <c r="B3341" s="33" t="e">
        <v>#N/A</v>
      </c>
      <c r="C3341" t="e">
        <v>#N/A</v>
      </c>
      <c r="D3341" t="e">
        <v>#N/A</v>
      </c>
      <c r="E3341" s="69" t="e">
        <v>#N/A</v>
      </c>
      <c r="F3341" s="3" t="e">
        <v>#N/A</v>
      </c>
      <c r="G3341" s="3" t="e">
        <v>#N/A</v>
      </c>
      <c r="H3341" s="3" t="e">
        <v>#N/A</v>
      </c>
      <c r="I3341" s="80" t="e">
        <v>#N/A</v>
      </c>
      <c r="J3341" s="80" t="e">
        <v>#N/A</v>
      </c>
      <c r="K3341" s="85" t="e">
        <v>#N/A</v>
      </c>
      <c r="L3341" s="9" t="e">
        <v>#N/A</v>
      </c>
      <c r="M3341" s="93" t="e">
        <v>#N/A</v>
      </c>
      <c r="N3341" s="8" t="e">
        <v>#N/A</v>
      </c>
      <c r="O3341" t="e">
        <v>#N/A</v>
      </c>
      <c r="P3341" t="e">
        <v>#N/A</v>
      </c>
      <c r="Q3341" t="e">
        <v>#N/A</v>
      </c>
      <c r="R3341" s="2" t="e">
        <v>#N/A</v>
      </c>
      <c r="S3341" t="e">
        <v>#N/A</v>
      </c>
      <c r="T3341" s="3" t="e">
        <v>#N/A</v>
      </c>
      <c r="U3341" s="3" t="e">
        <v>#N/A</v>
      </c>
      <c r="V3341" t="e">
        <v>#N/A</v>
      </c>
      <c r="W3341" t="e">
        <v>#N/A</v>
      </c>
      <c r="X3341" t="e">
        <v>#N/A</v>
      </c>
      <c r="Y3341" s="3" t="e">
        <v>#N/A</v>
      </c>
      <c r="Z3341" s="8" t="e">
        <v>#N/A</v>
      </c>
      <c r="AA3341" s="30" t="e">
        <v>#N/A</v>
      </c>
      <c r="AB3341" t="e">
        <v>#N/A</v>
      </c>
      <c r="AC3341" t="e">
        <v>#N/A</v>
      </c>
      <c r="AD3341" t="e">
        <v>#N/A</v>
      </c>
      <c r="AE3341" t="e">
        <v>#N/A</v>
      </c>
      <c r="AF3341" t="e">
        <v>#N/A</v>
      </c>
    </row>
    <row r="3342" spans="1:32" x14ac:dyDescent="0.25">
      <c r="A3342" t="e">
        <v>#N/A</v>
      </c>
      <c r="B3342" s="33" t="e">
        <v>#N/A</v>
      </c>
      <c r="C3342" t="e">
        <v>#N/A</v>
      </c>
      <c r="D3342" t="e">
        <v>#N/A</v>
      </c>
      <c r="E3342" s="69" t="e">
        <v>#N/A</v>
      </c>
      <c r="F3342" s="3" t="e">
        <v>#N/A</v>
      </c>
      <c r="G3342" s="3" t="e">
        <v>#N/A</v>
      </c>
      <c r="H3342" s="3" t="e">
        <v>#N/A</v>
      </c>
      <c r="I3342" s="80" t="e">
        <v>#N/A</v>
      </c>
      <c r="J3342" s="80" t="e">
        <v>#N/A</v>
      </c>
      <c r="K3342" s="85" t="e">
        <v>#N/A</v>
      </c>
      <c r="L3342" s="9" t="e">
        <v>#N/A</v>
      </c>
      <c r="M3342" s="93" t="e">
        <v>#N/A</v>
      </c>
      <c r="N3342" s="8" t="e">
        <v>#N/A</v>
      </c>
      <c r="O3342" t="e">
        <v>#N/A</v>
      </c>
      <c r="P3342" t="e">
        <v>#N/A</v>
      </c>
      <c r="Q3342" t="e">
        <v>#N/A</v>
      </c>
      <c r="R3342" s="2" t="e">
        <v>#N/A</v>
      </c>
      <c r="S3342" t="e">
        <v>#N/A</v>
      </c>
      <c r="T3342" s="3" t="e">
        <v>#N/A</v>
      </c>
      <c r="U3342" s="3" t="e">
        <v>#N/A</v>
      </c>
      <c r="V3342" t="e">
        <v>#N/A</v>
      </c>
      <c r="W3342" t="e">
        <v>#N/A</v>
      </c>
      <c r="X3342" t="e">
        <v>#N/A</v>
      </c>
      <c r="Y3342" s="3" t="e">
        <v>#N/A</v>
      </c>
      <c r="Z3342" s="8" t="e">
        <v>#N/A</v>
      </c>
      <c r="AA3342" s="30" t="e">
        <v>#N/A</v>
      </c>
      <c r="AB3342" t="e">
        <v>#N/A</v>
      </c>
      <c r="AC3342" t="e">
        <v>#N/A</v>
      </c>
      <c r="AD3342" t="e">
        <v>#N/A</v>
      </c>
      <c r="AE3342" t="e">
        <v>#N/A</v>
      </c>
      <c r="AF3342" t="e">
        <v>#N/A</v>
      </c>
    </row>
    <row r="3343" spans="1:32" x14ac:dyDescent="0.25">
      <c r="A3343" t="e">
        <v>#N/A</v>
      </c>
      <c r="B3343" s="33" t="e">
        <v>#N/A</v>
      </c>
      <c r="C3343" t="e">
        <v>#N/A</v>
      </c>
      <c r="D3343" t="e">
        <v>#N/A</v>
      </c>
      <c r="E3343" s="69" t="e">
        <v>#N/A</v>
      </c>
      <c r="F3343" s="3" t="e">
        <v>#N/A</v>
      </c>
      <c r="G3343" s="3" t="e">
        <v>#N/A</v>
      </c>
      <c r="H3343" s="3" t="e">
        <v>#N/A</v>
      </c>
      <c r="I3343" s="80" t="e">
        <v>#N/A</v>
      </c>
      <c r="J3343" s="80" t="e">
        <v>#N/A</v>
      </c>
      <c r="K3343" s="85" t="e">
        <v>#N/A</v>
      </c>
      <c r="L3343" s="9" t="e">
        <v>#N/A</v>
      </c>
      <c r="M3343" s="93" t="e">
        <v>#N/A</v>
      </c>
      <c r="N3343" s="8" t="e">
        <v>#N/A</v>
      </c>
      <c r="O3343" t="e">
        <v>#N/A</v>
      </c>
      <c r="P3343" t="e">
        <v>#N/A</v>
      </c>
      <c r="Q3343" t="e">
        <v>#N/A</v>
      </c>
      <c r="R3343" s="2" t="e">
        <v>#N/A</v>
      </c>
      <c r="S3343" t="e">
        <v>#N/A</v>
      </c>
      <c r="T3343" s="3" t="e">
        <v>#N/A</v>
      </c>
      <c r="U3343" s="3" t="e">
        <v>#N/A</v>
      </c>
      <c r="V3343" t="e">
        <v>#N/A</v>
      </c>
      <c r="W3343" t="e">
        <v>#N/A</v>
      </c>
      <c r="X3343" t="e">
        <v>#N/A</v>
      </c>
      <c r="Y3343" s="3" t="e">
        <v>#N/A</v>
      </c>
      <c r="Z3343" s="8" t="e">
        <v>#N/A</v>
      </c>
      <c r="AA3343" s="30" t="e">
        <v>#N/A</v>
      </c>
      <c r="AB3343" t="e">
        <v>#N/A</v>
      </c>
      <c r="AC3343" t="e">
        <v>#N/A</v>
      </c>
      <c r="AD3343" t="e">
        <v>#N/A</v>
      </c>
      <c r="AE3343" t="e">
        <v>#N/A</v>
      </c>
      <c r="AF3343" t="e">
        <v>#N/A</v>
      </c>
    </row>
    <row r="3344" spans="1:32" x14ac:dyDescent="0.25">
      <c r="A3344" t="e">
        <v>#N/A</v>
      </c>
      <c r="B3344" s="33" t="e">
        <v>#N/A</v>
      </c>
      <c r="C3344" t="e">
        <v>#N/A</v>
      </c>
      <c r="D3344" t="e">
        <v>#N/A</v>
      </c>
      <c r="E3344" s="69" t="e">
        <v>#N/A</v>
      </c>
      <c r="F3344" s="3" t="e">
        <v>#N/A</v>
      </c>
      <c r="G3344" s="3" t="e">
        <v>#N/A</v>
      </c>
      <c r="H3344" s="3" t="e">
        <v>#N/A</v>
      </c>
      <c r="I3344" s="80" t="e">
        <v>#N/A</v>
      </c>
      <c r="J3344" s="80" t="e">
        <v>#N/A</v>
      </c>
      <c r="K3344" s="85" t="e">
        <v>#N/A</v>
      </c>
      <c r="L3344" s="9" t="e">
        <v>#N/A</v>
      </c>
      <c r="M3344" s="93" t="e">
        <v>#N/A</v>
      </c>
      <c r="N3344" s="8" t="e">
        <v>#N/A</v>
      </c>
      <c r="O3344" t="e">
        <v>#N/A</v>
      </c>
      <c r="P3344" t="e">
        <v>#N/A</v>
      </c>
      <c r="Q3344" t="e">
        <v>#N/A</v>
      </c>
      <c r="R3344" s="2" t="e">
        <v>#N/A</v>
      </c>
      <c r="S3344" t="e">
        <v>#N/A</v>
      </c>
      <c r="T3344" s="3" t="e">
        <v>#N/A</v>
      </c>
      <c r="U3344" s="3" t="e">
        <v>#N/A</v>
      </c>
      <c r="V3344" t="e">
        <v>#N/A</v>
      </c>
      <c r="W3344" t="e">
        <v>#N/A</v>
      </c>
      <c r="X3344" t="e">
        <v>#N/A</v>
      </c>
      <c r="Y3344" s="3" t="e">
        <v>#N/A</v>
      </c>
      <c r="Z3344" s="8" t="e">
        <v>#N/A</v>
      </c>
      <c r="AA3344" s="30" t="e">
        <v>#N/A</v>
      </c>
      <c r="AB3344" t="e">
        <v>#N/A</v>
      </c>
      <c r="AC3344" t="e">
        <v>#N/A</v>
      </c>
      <c r="AD3344" t="e">
        <v>#N/A</v>
      </c>
      <c r="AE3344" t="e">
        <v>#N/A</v>
      </c>
      <c r="AF3344" t="e">
        <v>#N/A</v>
      </c>
    </row>
    <row r="3345" spans="1:32" x14ac:dyDescent="0.25">
      <c r="A3345" t="e">
        <v>#N/A</v>
      </c>
      <c r="B3345" s="33" t="e">
        <v>#N/A</v>
      </c>
      <c r="C3345" t="e">
        <v>#N/A</v>
      </c>
      <c r="D3345" t="e">
        <v>#N/A</v>
      </c>
      <c r="E3345" s="69" t="e">
        <v>#N/A</v>
      </c>
      <c r="F3345" s="3" t="e">
        <v>#N/A</v>
      </c>
      <c r="G3345" s="3" t="e">
        <v>#N/A</v>
      </c>
      <c r="H3345" s="3" t="e">
        <v>#N/A</v>
      </c>
      <c r="I3345" s="80" t="e">
        <v>#N/A</v>
      </c>
      <c r="J3345" s="80" t="e">
        <v>#N/A</v>
      </c>
      <c r="K3345" s="85" t="e">
        <v>#N/A</v>
      </c>
      <c r="L3345" s="9" t="e">
        <v>#N/A</v>
      </c>
      <c r="M3345" s="93" t="e">
        <v>#N/A</v>
      </c>
      <c r="N3345" s="8" t="e">
        <v>#N/A</v>
      </c>
      <c r="O3345" t="e">
        <v>#N/A</v>
      </c>
      <c r="P3345" t="e">
        <v>#N/A</v>
      </c>
      <c r="Q3345" t="e">
        <v>#N/A</v>
      </c>
      <c r="R3345" s="2" t="e">
        <v>#N/A</v>
      </c>
      <c r="S3345" t="e">
        <v>#N/A</v>
      </c>
      <c r="T3345" s="3" t="e">
        <v>#N/A</v>
      </c>
      <c r="U3345" s="3" t="e">
        <v>#N/A</v>
      </c>
      <c r="V3345" t="e">
        <v>#N/A</v>
      </c>
      <c r="W3345" t="e">
        <v>#N/A</v>
      </c>
      <c r="X3345" t="e">
        <v>#N/A</v>
      </c>
      <c r="Y3345" s="3" t="e">
        <v>#N/A</v>
      </c>
      <c r="Z3345" s="8" t="e">
        <v>#N/A</v>
      </c>
      <c r="AA3345" s="30" t="e">
        <v>#N/A</v>
      </c>
      <c r="AB3345" t="e">
        <v>#N/A</v>
      </c>
      <c r="AC3345" t="e">
        <v>#N/A</v>
      </c>
      <c r="AD3345" t="e">
        <v>#N/A</v>
      </c>
      <c r="AE3345" t="e">
        <v>#N/A</v>
      </c>
      <c r="AF3345" t="e">
        <v>#N/A</v>
      </c>
    </row>
    <row r="3346" spans="1:32" x14ac:dyDescent="0.25">
      <c r="A3346" t="e">
        <v>#N/A</v>
      </c>
      <c r="B3346" s="33" t="e">
        <v>#N/A</v>
      </c>
      <c r="C3346" t="e">
        <v>#N/A</v>
      </c>
      <c r="D3346" t="e">
        <v>#N/A</v>
      </c>
      <c r="E3346" s="69" t="e">
        <v>#N/A</v>
      </c>
      <c r="F3346" s="3" t="e">
        <v>#N/A</v>
      </c>
      <c r="G3346" s="3" t="e">
        <v>#N/A</v>
      </c>
      <c r="H3346" s="3" t="e">
        <v>#N/A</v>
      </c>
      <c r="I3346" s="80" t="e">
        <v>#N/A</v>
      </c>
      <c r="J3346" s="80" t="e">
        <v>#N/A</v>
      </c>
      <c r="K3346" s="85" t="e">
        <v>#N/A</v>
      </c>
      <c r="L3346" s="9" t="e">
        <v>#N/A</v>
      </c>
      <c r="M3346" s="93" t="e">
        <v>#N/A</v>
      </c>
      <c r="N3346" s="8" t="e">
        <v>#N/A</v>
      </c>
      <c r="O3346" t="e">
        <v>#N/A</v>
      </c>
      <c r="P3346" t="e">
        <v>#N/A</v>
      </c>
      <c r="Q3346" t="e">
        <v>#N/A</v>
      </c>
      <c r="R3346" s="2" t="e">
        <v>#N/A</v>
      </c>
      <c r="S3346" t="e">
        <v>#N/A</v>
      </c>
      <c r="T3346" s="3" t="e">
        <v>#N/A</v>
      </c>
      <c r="U3346" s="3" t="e">
        <v>#N/A</v>
      </c>
      <c r="V3346" t="e">
        <v>#N/A</v>
      </c>
      <c r="W3346" t="e">
        <v>#N/A</v>
      </c>
      <c r="X3346" t="e">
        <v>#N/A</v>
      </c>
      <c r="Y3346" s="3" t="e">
        <v>#N/A</v>
      </c>
      <c r="Z3346" s="8" t="e">
        <v>#N/A</v>
      </c>
      <c r="AA3346" s="30" t="e">
        <v>#N/A</v>
      </c>
      <c r="AB3346" t="e">
        <v>#N/A</v>
      </c>
      <c r="AC3346" t="e">
        <v>#N/A</v>
      </c>
      <c r="AD3346" t="e">
        <v>#N/A</v>
      </c>
      <c r="AE3346" t="e">
        <v>#N/A</v>
      </c>
      <c r="AF3346" t="e">
        <v>#N/A</v>
      </c>
    </row>
    <row r="3347" spans="1:32" x14ac:dyDescent="0.25">
      <c r="A3347" t="e">
        <v>#N/A</v>
      </c>
      <c r="B3347" s="33" t="e">
        <v>#N/A</v>
      </c>
      <c r="C3347" t="e">
        <v>#N/A</v>
      </c>
      <c r="D3347" t="e">
        <v>#N/A</v>
      </c>
      <c r="E3347" s="69" t="e">
        <v>#N/A</v>
      </c>
      <c r="F3347" s="3" t="e">
        <v>#N/A</v>
      </c>
      <c r="G3347" s="3" t="e">
        <v>#N/A</v>
      </c>
      <c r="H3347" s="3" t="e">
        <v>#N/A</v>
      </c>
      <c r="I3347" s="80" t="e">
        <v>#N/A</v>
      </c>
      <c r="J3347" s="80" t="e">
        <v>#N/A</v>
      </c>
      <c r="K3347" s="85" t="e">
        <v>#N/A</v>
      </c>
      <c r="L3347" s="9" t="e">
        <v>#N/A</v>
      </c>
      <c r="M3347" s="93" t="e">
        <v>#N/A</v>
      </c>
      <c r="N3347" s="8" t="e">
        <v>#N/A</v>
      </c>
      <c r="O3347" t="e">
        <v>#N/A</v>
      </c>
      <c r="P3347" t="e">
        <v>#N/A</v>
      </c>
      <c r="Q3347" t="e">
        <v>#N/A</v>
      </c>
      <c r="R3347" s="2" t="e">
        <v>#N/A</v>
      </c>
      <c r="S3347" t="e">
        <v>#N/A</v>
      </c>
      <c r="T3347" s="3" t="e">
        <v>#N/A</v>
      </c>
      <c r="U3347" s="3" t="e">
        <v>#N/A</v>
      </c>
      <c r="V3347" t="e">
        <v>#N/A</v>
      </c>
      <c r="W3347" t="e">
        <v>#N/A</v>
      </c>
      <c r="X3347" t="e">
        <v>#N/A</v>
      </c>
      <c r="Y3347" s="3" t="e">
        <v>#N/A</v>
      </c>
      <c r="Z3347" s="8" t="e">
        <v>#N/A</v>
      </c>
      <c r="AA3347" s="30" t="e">
        <v>#N/A</v>
      </c>
      <c r="AB3347" t="e">
        <v>#N/A</v>
      </c>
      <c r="AC3347" t="e">
        <v>#N/A</v>
      </c>
      <c r="AD3347" t="e">
        <v>#N/A</v>
      </c>
      <c r="AE3347" t="e">
        <v>#N/A</v>
      </c>
      <c r="AF3347" t="e">
        <v>#N/A</v>
      </c>
    </row>
    <row r="3348" spans="1:32" x14ac:dyDescent="0.25">
      <c r="A3348" t="e">
        <v>#N/A</v>
      </c>
      <c r="B3348" s="33" t="e">
        <v>#N/A</v>
      </c>
      <c r="C3348" t="e">
        <v>#N/A</v>
      </c>
      <c r="D3348" t="e">
        <v>#N/A</v>
      </c>
      <c r="E3348" s="69" t="e">
        <v>#N/A</v>
      </c>
      <c r="F3348" s="3" t="e">
        <v>#N/A</v>
      </c>
      <c r="G3348" s="3" t="e">
        <v>#N/A</v>
      </c>
      <c r="H3348" s="3" t="e">
        <v>#N/A</v>
      </c>
      <c r="I3348" s="80" t="e">
        <v>#N/A</v>
      </c>
      <c r="J3348" s="80" t="e">
        <v>#N/A</v>
      </c>
      <c r="K3348" s="85" t="e">
        <v>#N/A</v>
      </c>
      <c r="L3348" s="9" t="e">
        <v>#N/A</v>
      </c>
      <c r="M3348" s="93" t="e">
        <v>#N/A</v>
      </c>
      <c r="N3348" s="8" t="e">
        <v>#N/A</v>
      </c>
      <c r="O3348" t="e">
        <v>#N/A</v>
      </c>
      <c r="P3348" t="e">
        <v>#N/A</v>
      </c>
      <c r="Q3348" t="e">
        <v>#N/A</v>
      </c>
      <c r="R3348" s="2" t="e">
        <v>#N/A</v>
      </c>
      <c r="S3348" t="e">
        <v>#N/A</v>
      </c>
      <c r="T3348" s="3" t="e">
        <v>#N/A</v>
      </c>
      <c r="U3348" s="3" t="e">
        <v>#N/A</v>
      </c>
      <c r="V3348" t="e">
        <v>#N/A</v>
      </c>
      <c r="W3348" t="e">
        <v>#N/A</v>
      </c>
      <c r="X3348" t="e">
        <v>#N/A</v>
      </c>
      <c r="Y3348" s="3" t="e">
        <v>#N/A</v>
      </c>
      <c r="Z3348" s="8" t="e">
        <v>#N/A</v>
      </c>
      <c r="AA3348" s="30" t="e">
        <v>#N/A</v>
      </c>
      <c r="AB3348" t="e">
        <v>#N/A</v>
      </c>
      <c r="AC3348" t="e">
        <v>#N/A</v>
      </c>
      <c r="AD3348" t="e">
        <v>#N/A</v>
      </c>
      <c r="AE3348" t="e">
        <v>#N/A</v>
      </c>
      <c r="AF3348" t="e">
        <v>#N/A</v>
      </c>
    </row>
    <row r="3349" spans="1:32" x14ac:dyDescent="0.25">
      <c r="A3349" t="e">
        <v>#N/A</v>
      </c>
      <c r="B3349" s="33" t="e">
        <v>#N/A</v>
      </c>
      <c r="C3349" t="e">
        <v>#N/A</v>
      </c>
      <c r="D3349" t="e">
        <v>#N/A</v>
      </c>
      <c r="E3349" s="69" t="e">
        <v>#N/A</v>
      </c>
      <c r="F3349" s="3" t="e">
        <v>#N/A</v>
      </c>
      <c r="G3349" s="3" t="e">
        <v>#N/A</v>
      </c>
      <c r="H3349" s="3" t="e">
        <v>#N/A</v>
      </c>
      <c r="I3349" s="80" t="e">
        <v>#N/A</v>
      </c>
      <c r="J3349" s="80" t="e">
        <v>#N/A</v>
      </c>
      <c r="K3349" s="85" t="e">
        <v>#N/A</v>
      </c>
      <c r="L3349" s="9" t="e">
        <v>#N/A</v>
      </c>
      <c r="M3349" s="93" t="e">
        <v>#N/A</v>
      </c>
      <c r="N3349" s="8" t="e">
        <v>#N/A</v>
      </c>
      <c r="O3349" t="e">
        <v>#N/A</v>
      </c>
      <c r="P3349" t="e">
        <v>#N/A</v>
      </c>
      <c r="Q3349" t="e">
        <v>#N/A</v>
      </c>
      <c r="R3349" s="2" t="e">
        <v>#N/A</v>
      </c>
      <c r="S3349" t="e">
        <v>#N/A</v>
      </c>
      <c r="T3349" s="3" t="e">
        <v>#N/A</v>
      </c>
      <c r="U3349" s="3" t="e">
        <v>#N/A</v>
      </c>
      <c r="V3349" t="e">
        <v>#N/A</v>
      </c>
      <c r="W3349" t="e">
        <v>#N/A</v>
      </c>
      <c r="X3349" t="e">
        <v>#N/A</v>
      </c>
      <c r="Y3349" s="3" t="e">
        <v>#N/A</v>
      </c>
      <c r="Z3349" s="8" t="e">
        <v>#N/A</v>
      </c>
      <c r="AA3349" s="30" t="e">
        <v>#N/A</v>
      </c>
      <c r="AB3349" t="e">
        <v>#N/A</v>
      </c>
      <c r="AC3349" t="e">
        <v>#N/A</v>
      </c>
      <c r="AD3349" t="e">
        <v>#N/A</v>
      </c>
      <c r="AE3349" t="e">
        <v>#N/A</v>
      </c>
      <c r="AF3349" t="e">
        <v>#N/A</v>
      </c>
    </row>
    <row r="3350" spans="1:32" x14ac:dyDescent="0.25">
      <c r="A3350" t="e">
        <v>#N/A</v>
      </c>
      <c r="B3350" s="33" t="e">
        <v>#N/A</v>
      </c>
      <c r="C3350" t="e">
        <v>#N/A</v>
      </c>
      <c r="D3350" t="e">
        <v>#N/A</v>
      </c>
      <c r="E3350" s="69" t="e">
        <v>#N/A</v>
      </c>
      <c r="F3350" s="3" t="e">
        <v>#N/A</v>
      </c>
      <c r="G3350" s="3" t="e">
        <v>#N/A</v>
      </c>
      <c r="H3350" s="3" t="e">
        <v>#N/A</v>
      </c>
      <c r="I3350" s="80" t="e">
        <v>#N/A</v>
      </c>
      <c r="J3350" s="80" t="e">
        <v>#N/A</v>
      </c>
      <c r="K3350" s="85" t="e">
        <v>#N/A</v>
      </c>
      <c r="L3350" s="9" t="e">
        <v>#N/A</v>
      </c>
      <c r="M3350" s="93" t="e">
        <v>#N/A</v>
      </c>
      <c r="N3350" s="8" t="e">
        <v>#N/A</v>
      </c>
      <c r="O3350" t="e">
        <v>#N/A</v>
      </c>
      <c r="P3350" t="e">
        <v>#N/A</v>
      </c>
      <c r="Q3350" t="e">
        <v>#N/A</v>
      </c>
      <c r="R3350" s="2" t="e">
        <v>#N/A</v>
      </c>
      <c r="S3350" t="e">
        <v>#N/A</v>
      </c>
      <c r="T3350" s="3" t="e">
        <v>#N/A</v>
      </c>
      <c r="U3350" s="3" t="e">
        <v>#N/A</v>
      </c>
      <c r="V3350" t="e">
        <v>#N/A</v>
      </c>
      <c r="W3350" t="e">
        <v>#N/A</v>
      </c>
      <c r="X3350" t="e">
        <v>#N/A</v>
      </c>
      <c r="Y3350" s="3" t="e">
        <v>#N/A</v>
      </c>
      <c r="Z3350" s="8" t="e">
        <v>#N/A</v>
      </c>
      <c r="AA3350" s="30" t="e">
        <v>#N/A</v>
      </c>
      <c r="AB3350" t="e">
        <v>#N/A</v>
      </c>
      <c r="AC3350" t="e">
        <v>#N/A</v>
      </c>
      <c r="AD3350" t="e">
        <v>#N/A</v>
      </c>
      <c r="AE3350" t="e">
        <v>#N/A</v>
      </c>
      <c r="AF3350" t="e">
        <v>#N/A</v>
      </c>
    </row>
    <row r="3351" spans="1:32" x14ac:dyDescent="0.25">
      <c r="A3351" t="e">
        <v>#N/A</v>
      </c>
      <c r="B3351" s="33" t="e">
        <v>#N/A</v>
      </c>
      <c r="C3351" t="e">
        <v>#N/A</v>
      </c>
      <c r="D3351" t="e">
        <v>#N/A</v>
      </c>
      <c r="E3351" s="69" t="e">
        <v>#N/A</v>
      </c>
      <c r="F3351" s="3" t="e">
        <v>#N/A</v>
      </c>
      <c r="G3351" s="3" t="e">
        <v>#N/A</v>
      </c>
      <c r="H3351" s="3" t="e">
        <v>#N/A</v>
      </c>
      <c r="I3351" s="80" t="e">
        <v>#N/A</v>
      </c>
      <c r="J3351" s="80" t="e">
        <v>#N/A</v>
      </c>
      <c r="K3351" s="85" t="e">
        <v>#N/A</v>
      </c>
      <c r="L3351" s="9" t="e">
        <v>#N/A</v>
      </c>
      <c r="M3351" s="93" t="e">
        <v>#N/A</v>
      </c>
      <c r="N3351" s="8" t="e">
        <v>#N/A</v>
      </c>
      <c r="O3351" t="e">
        <v>#N/A</v>
      </c>
      <c r="P3351" t="e">
        <v>#N/A</v>
      </c>
      <c r="Q3351" t="e">
        <v>#N/A</v>
      </c>
      <c r="R3351" s="2" t="e">
        <v>#N/A</v>
      </c>
      <c r="S3351" t="e">
        <v>#N/A</v>
      </c>
      <c r="T3351" s="3" t="e">
        <v>#N/A</v>
      </c>
      <c r="U3351" s="3" t="e">
        <v>#N/A</v>
      </c>
      <c r="V3351" t="e">
        <v>#N/A</v>
      </c>
      <c r="W3351" t="e">
        <v>#N/A</v>
      </c>
      <c r="X3351" t="e">
        <v>#N/A</v>
      </c>
      <c r="Y3351" s="3" t="e">
        <v>#N/A</v>
      </c>
      <c r="Z3351" s="8" t="e">
        <v>#N/A</v>
      </c>
      <c r="AA3351" s="30" t="e">
        <v>#N/A</v>
      </c>
      <c r="AB3351" t="e">
        <v>#N/A</v>
      </c>
      <c r="AC3351" t="e">
        <v>#N/A</v>
      </c>
      <c r="AD3351" t="e">
        <v>#N/A</v>
      </c>
      <c r="AE3351" t="e">
        <v>#N/A</v>
      </c>
      <c r="AF3351" t="e">
        <v>#N/A</v>
      </c>
    </row>
    <row r="3352" spans="1:32" x14ac:dyDescent="0.25">
      <c r="A3352" t="e">
        <v>#N/A</v>
      </c>
      <c r="B3352" s="33" t="e">
        <v>#N/A</v>
      </c>
      <c r="C3352" t="e">
        <v>#N/A</v>
      </c>
      <c r="D3352" t="e">
        <v>#N/A</v>
      </c>
      <c r="E3352" s="69" t="e">
        <v>#N/A</v>
      </c>
      <c r="F3352" s="3" t="e">
        <v>#N/A</v>
      </c>
      <c r="G3352" s="3" t="e">
        <v>#N/A</v>
      </c>
      <c r="H3352" s="3" t="e">
        <v>#N/A</v>
      </c>
      <c r="I3352" s="80" t="e">
        <v>#N/A</v>
      </c>
      <c r="J3352" s="80" t="e">
        <v>#N/A</v>
      </c>
      <c r="K3352" s="85" t="e">
        <v>#N/A</v>
      </c>
      <c r="L3352" s="9" t="e">
        <v>#N/A</v>
      </c>
      <c r="M3352" s="93" t="e">
        <v>#N/A</v>
      </c>
      <c r="N3352" s="8" t="e">
        <v>#N/A</v>
      </c>
      <c r="O3352" t="e">
        <v>#N/A</v>
      </c>
      <c r="P3352" t="e">
        <v>#N/A</v>
      </c>
      <c r="Q3352" t="e">
        <v>#N/A</v>
      </c>
      <c r="R3352" s="2" t="e">
        <v>#N/A</v>
      </c>
      <c r="S3352" t="e">
        <v>#N/A</v>
      </c>
      <c r="T3352" s="3" t="e">
        <v>#N/A</v>
      </c>
      <c r="U3352" s="3" t="e">
        <v>#N/A</v>
      </c>
      <c r="V3352" t="e">
        <v>#N/A</v>
      </c>
      <c r="W3352" t="e">
        <v>#N/A</v>
      </c>
      <c r="X3352" t="e">
        <v>#N/A</v>
      </c>
      <c r="Y3352" s="3" t="e">
        <v>#N/A</v>
      </c>
      <c r="Z3352" s="8" t="e">
        <v>#N/A</v>
      </c>
      <c r="AA3352" s="30" t="e">
        <v>#N/A</v>
      </c>
      <c r="AB3352" t="e">
        <v>#N/A</v>
      </c>
      <c r="AC3352" t="e">
        <v>#N/A</v>
      </c>
      <c r="AD3352" t="e">
        <v>#N/A</v>
      </c>
      <c r="AE3352" t="e">
        <v>#N/A</v>
      </c>
      <c r="AF3352" t="e">
        <v>#N/A</v>
      </c>
    </row>
    <row r="3353" spans="1:32" x14ac:dyDescent="0.25">
      <c r="A3353" t="e">
        <v>#N/A</v>
      </c>
      <c r="B3353" s="33" t="e">
        <v>#N/A</v>
      </c>
      <c r="C3353" t="e">
        <v>#N/A</v>
      </c>
      <c r="D3353" t="e">
        <v>#N/A</v>
      </c>
      <c r="E3353" s="69" t="e">
        <v>#N/A</v>
      </c>
      <c r="F3353" s="3" t="e">
        <v>#N/A</v>
      </c>
      <c r="G3353" s="3" t="e">
        <v>#N/A</v>
      </c>
      <c r="H3353" s="3" t="e">
        <v>#N/A</v>
      </c>
      <c r="I3353" s="80" t="e">
        <v>#N/A</v>
      </c>
      <c r="J3353" s="80" t="e">
        <v>#N/A</v>
      </c>
      <c r="K3353" s="85" t="e">
        <v>#N/A</v>
      </c>
      <c r="L3353" s="9" t="e">
        <v>#N/A</v>
      </c>
      <c r="M3353" s="93" t="e">
        <v>#N/A</v>
      </c>
      <c r="N3353" s="8" t="e">
        <v>#N/A</v>
      </c>
      <c r="O3353" t="e">
        <v>#N/A</v>
      </c>
      <c r="P3353" t="e">
        <v>#N/A</v>
      </c>
      <c r="Q3353" t="e">
        <v>#N/A</v>
      </c>
      <c r="R3353" s="2" t="e">
        <v>#N/A</v>
      </c>
      <c r="S3353" t="e">
        <v>#N/A</v>
      </c>
      <c r="T3353" s="3" t="e">
        <v>#N/A</v>
      </c>
      <c r="U3353" s="3" t="e">
        <v>#N/A</v>
      </c>
      <c r="V3353" t="e">
        <v>#N/A</v>
      </c>
      <c r="W3353" t="e">
        <v>#N/A</v>
      </c>
      <c r="X3353" t="e">
        <v>#N/A</v>
      </c>
      <c r="Y3353" s="3" t="e">
        <v>#N/A</v>
      </c>
      <c r="Z3353" s="8" t="e">
        <v>#N/A</v>
      </c>
      <c r="AA3353" s="30" t="e">
        <v>#N/A</v>
      </c>
      <c r="AB3353" t="e">
        <v>#N/A</v>
      </c>
      <c r="AC3353" t="e">
        <v>#N/A</v>
      </c>
      <c r="AD3353" t="e">
        <v>#N/A</v>
      </c>
      <c r="AE3353" t="e">
        <v>#N/A</v>
      </c>
      <c r="AF3353" t="e">
        <v>#N/A</v>
      </c>
    </row>
    <row r="3354" spans="1:32" x14ac:dyDescent="0.25">
      <c r="A3354" t="e">
        <v>#N/A</v>
      </c>
      <c r="B3354" s="33" t="e">
        <v>#N/A</v>
      </c>
      <c r="C3354" t="e">
        <v>#N/A</v>
      </c>
      <c r="D3354" t="e">
        <v>#N/A</v>
      </c>
      <c r="E3354" s="69" t="e">
        <v>#N/A</v>
      </c>
      <c r="F3354" s="3" t="e">
        <v>#N/A</v>
      </c>
      <c r="G3354" s="3" t="e">
        <v>#N/A</v>
      </c>
      <c r="H3354" s="3" t="e">
        <v>#N/A</v>
      </c>
      <c r="I3354" s="80" t="e">
        <v>#N/A</v>
      </c>
      <c r="J3354" s="80" t="e">
        <v>#N/A</v>
      </c>
      <c r="K3354" s="85" t="e">
        <v>#N/A</v>
      </c>
      <c r="L3354" s="9" t="e">
        <v>#N/A</v>
      </c>
      <c r="M3354" s="93" t="e">
        <v>#N/A</v>
      </c>
      <c r="N3354" s="8" t="e">
        <v>#N/A</v>
      </c>
      <c r="O3354" t="e">
        <v>#N/A</v>
      </c>
      <c r="P3354" t="e">
        <v>#N/A</v>
      </c>
      <c r="Q3354" t="e">
        <v>#N/A</v>
      </c>
      <c r="R3354" s="2" t="e">
        <v>#N/A</v>
      </c>
      <c r="S3354" t="e">
        <v>#N/A</v>
      </c>
      <c r="T3354" s="3" t="e">
        <v>#N/A</v>
      </c>
      <c r="U3354" s="3" t="e">
        <v>#N/A</v>
      </c>
      <c r="V3354" t="e">
        <v>#N/A</v>
      </c>
      <c r="W3354" t="e">
        <v>#N/A</v>
      </c>
      <c r="X3354" t="e">
        <v>#N/A</v>
      </c>
      <c r="Y3354" s="3" t="e">
        <v>#N/A</v>
      </c>
      <c r="Z3354" s="8" t="e">
        <v>#N/A</v>
      </c>
      <c r="AA3354" s="30" t="e">
        <v>#N/A</v>
      </c>
      <c r="AB3354" t="e">
        <v>#N/A</v>
      </c>
      <c r="AC3354" t="e">
        <v>#N/A</v>
      </c>
      <c r="AD3354" t="e">
        <v>#N/A</v>
      </c>
      <c r="AE3354" t="e">
        <v>#N/A</v>
      </c>
      <c r="AF3354" t="e">
        <v>#N/A</v>
      </c>
    </row>
    <row r="3355" spans="1:32" x14ac:dyDescent="0.25">
      <c r="A3355" t="e">
        <v>#N/A</v>
      </c>
      <c r="B3355" s="33" t="e">
        <v>#N/A</v>
      </c>
      <c r="C3355" t="e">
        <v>#N/A</v>
      </c>
      <c r="D3355" t="e">
        <v>#N/A</v>
      </c>
      <c r="E3355" s="69" t="e">
        <v>#N/A</v>
      </c>
      <c r="F3355" s="3" t="e">
        <v>#N/A</v>
      </c>
      <c r="G3355" s="3" t="e">
        <v>#N/A</v>
      </c>
      <c r="H3355" s="3" t="e">
        <v>#N/A</v>
      </c>
      <c r="I3355" s="80" t="e">
        <v>#N/A</v>
      </c>
      <c r="J3355" s="80" t="e">
        <v>#N/A</v>
      </c>
      <c r="K3355" s="85" t="e">
        <v>#N/A</v>
      </c>
      <c r="L3355" s="9" t="e">
        <v>#N/A</v>
      </c>
      <c r="M3355" s="93" t="e">
        <v>#N/A</v>
      </c>
      <c r="N3355" s="8" t="e">
        <v>#N/A</v>
      </c>
      <c r="O3355" t="e">
        <v>#N/A</v>
      </c>
      <c r="P3355" t="e">
        <v>#N/A</v>
      </c>
      <c r="Q3355" t="e">
        <v>#N/A</v>
      </c>
      <c r="R3355" s="2" t="e">
        <v>#N/A</v>
      </c>
      <c r="S3355" t="e">
        <v>#N/A</v>
      </c>
      <c r="T3355" s="3" t="e">
        <v>#N/A</v>
      </c>
      <c r="U3355" s="3" t="e">
        <v>#N/A</v>
      </c>
      <c r="V3355" t="e">
        <v>#N/A</v>
      </c>
      <c r="W3355" t="e">
        <v>#N/A</v>
      </c>
      <c r="X3355" t="e">
        <v>#N/A</v>
      </c>
      <c r="Y3355" s="3" t="e">
        <v>#N/A</v>
      </c>
      <c r="Z3355" s="8" t="e">
        <v>#N/A</v>
      </c>
      <c r="AA3355" s="30" t="e">
        <v>#N/A</v>
      </c>
      <c r="AB3355" t="e">
        <v>#N/A</v>
      </c>
      <c r="AC3355" t="e">
        <v>#N/A</v>
      </c>
      <c r="AD3355" t="e">
        <v>#N/A</v>
      </c>
      <c r="AE3355" t="e">
        <v>#N/A</v>
      </c>
      <c r="AF3355" t="e">
        <v>#N/A</v>
      </c>
    </row>
    <row r="3356" spans="1:32" x14ac:dyDescent="0.25">
      <c r="A3356" t="e">
        <v>#N/A</v>
      </c>
      <c r="B3356" s="33" t="e">
        <v>#N/A</v>
      </c>
      <c r="C3356" t="e">
        <v>#N/A</v>
      </c>
      <c r="D3356" t="e">
        <v>#N/A</v>
      </c>
      <c r="E3356" s="69" t="e">
        <v>#N/A</v>
      </c>
      <c r="F3356" s="3" t="e">
        <v>#N/A</v>
      </c>
      <c r="G3356" s="3" t="e">
        <v>#N/A</v>
      </c>
      <c r="H3356" s="3" t="e">
        <v>#N/A</v>
      </c>
      <c r="I3356" s="80" t="e">
        <v>#N/A</v>
      </c>
      <c r="J3356" s="80" t="e">
        <v>#N/A</v>
      </c>
      <c r="K3356" s="85" t="e">
        <v>#N/A</v>
      </c>
      <c r="L3356" s="9" t="e">
        <v>#N/A</v>
      </c>
      <c r="M3356" s="93" t="e">
        <v>#N/A</v>
      </c>
      <c r="N3356" s="8" t="e">
        <v>#N/A</v>
      </c>
      <c r="O3356" t="e">
        <v>#N/A</v>
      </c>
      <c r="P3356" t="e">
        <v>#N/A</v>
      </c>
      <c r="Q3356" t="e">
        <v>#N/A</v>
      </c>
      <c r="R3356" s="2" t="e">
        <v>#N/A</v>
      </c>
      <c r="S3356" t="e">
        <v>#N/A</v>
      </c>
      <c r="T3356" s="3" t="e">
        <v>#N/A</v>
      </c>
      <c r="U3356" s="3" t="e">
        <v>#N/A</v>
      </c>
      <c r="V3356" t="e">
        <v>#N/A</v>
      </c>
      <c r="W3356" t="e">
        <v>#N/A</v>
      </c>
      <c r="X3356" t="e">
        <v>#N/A</v>
      </c>
      <c r="Y3356" s="3" t="e">
        <v>#N/A</v>
      </c>
      <c r="Z3356" s="8" t="e">
        <v>#N/A</v>
      </c>
      <c r="AA3356" s="30" t="e">
        <v>#N/A</v>
      </c>
      <c r="AB3356" t="e">
        <v>#N/A</v>
      </c>
      <c r="AC3356" t="e">
        <v>#N/A</v>
      </c>
      <c r="AD3356" t="e">
        <v>#N/A</v>
      </c>
      <c r="AE3356" t="e">
        <v>#N/A</v>
      </c>
      <c r="AF3356" t="e">
        <v>#N/A</v>
      </c>
    </row>
    <row r="3357" spans="1:32" x14ac:dyDescent="0.25">
      <c r="A3357" t="e">
        <v>#N/A</v>
      </c>
      <c r="B3357" s="33" t="e">
        <v>#N/A</v>
      </c>
      <c r="C3357" t="e">
        <v>#N/A</v>
      </c>
      <c r="D3357" t="e">
        <v>#N/A</v>
      </c>
      <c r="E3357" s="69" t="e">
        <v>#N/A</v>
      </c>
      <c r="F3357" s="3" t="e">
        <v>#N/A</v>
      </c>
      <c r="G3357" s="3" t="e">
        <v>#N/A</v>
      </c>
      <c r="H3357" s="3" t="e">
        <v>#N/A</v>
      </c>
      <c r="I3357" s="80" t="e">
        <v>#N/A</v>
      </c>
      <c r="J3357" s="80" t="e">
        <v>#N/A</v>
      </c>
      <c r="K3357" s="85" t="e">
        <v>#N/A</v>
      </c>
      <c r="L3357" s="9" t="e">
        <v>#N/A</v>
      </c>
      <c r="M3357" s="93" t="e">
        <v>#N/A</v>
      </c>
      <c r="N3357" s="8" t="e">
        <v>#N/A</v>
      </c>
      <c r="O3357" t="e">
        <v>#N/A</v>
      </c>
      <c r="P3357" t="e">
        <v>#N/A</v>
      </c>
      <c r="Q3357" t="e">
        <v>#N/A</v>
      </c>
      <c r="R3357" s="2" t="e">
        <v>#N/A</v>
      </c>
      <c r="S3357" t="e">
        <v>#N/A</v>
      </c>
      <c r="T3357" s="3" t="e">
        <v>#N/A</v>
      </c>
      <c r="U3357" s="3" t="e">
        <v>#N/A</v>
      </c>
      <c r="V3357" t="e">
        <v>#N/A</v>
      </c>
      <c r="W3357" t="e">
        <v>#N/A</v>
      </c>
      <c r="X3357" t="e">
        <v>#N/A</v>
      </c>
      <c r="Y3357" s="3" t="e">
        <v>#N/A</v>
      </c>
      <c r="Z3357" s="8" t="e">
        <v>#N/A</v>
      </c>
      <c r="AA3357" s="30" t="e">
        <v>#N/A</v>
      </c>
      <c r="AB3357" t="e">
        <v>#N/A</v>
      </c>
      <c r="AC3357" t="e">
        <v>#N/A</v>
      </c>
      <c r="AD3357" t="e">
        <v>#N/A</v>
      </c>
      <c r="AE3357" t="e">
        <v>#N/A</v>
      </c>
      <c r="AF3357" t="e">
        <v>#N/A</v>
      </c>
    </row>
    <row r="3358" spans="1:32" x14ac:dyDescent="0.25">
      <c r="A3358" t="e">
        <v>#N/A</v>
      </c>
      <c r="B3358" s="33" t="e">
        <v>#N/A</v>
      </c>
      <c r="C3358" t="e">
        <v>#N/A</v>
      </c>
      <c r="D3358" t="e">
        <v>#N/A</v>
      </c>
      <c r="E3358" s="69" t="e">
        <v>#N/A</v>
      </c>
      <c r="F3358" s="3" t="e">
        <v>#N/A</v>
      </c>
      <c r="G3358" s="3" t="e">
        <v>#N/A</v>
      </c>
      <c r="H3358" s="3" t="e">
        <v>#N/A</v>
      </c>
      <c r="I3358" s="80" t="e">
        <v>#N/A</v>
      </c>
      <c r="J3358" s="80" t="e">
        <v>#N/A</v>
      </c>
      <c r="K3358" s="85" t="e">
        <v>#N/A</v>
      </c>
      <c r="L3358" s="9" t="e">
        <v>#N/A</v>
      </c>
      <c r="M3358" s="93" t="e">
        <v>#N/A</v>
      </c>
      <c r="N3358" s="8" t="e">
        <v>#N/A</v>
      </c>
      <c r="O3358" t="e">
        <v>#N/A</v>
      </c>
      <c r="P3358" t="e">
        <v>#N/A</v>
      </c>
      <c r="Q3358" t="e">
        <v>#N/A</v>
      </c>
      <c r="R3358" s="2" t="e">
        <v>#N/A</v>
      </c>
      <c r="S3358" t="e">
        <v>#N/A</v>
      </c>
      <c r="T3358" s="3" t="e">
        <v>#N/A</v>
      </c>
      <c r="U3358" s="3" t="e">
        <v>#N/A</v>
      </c>
      <c r="V3358" t="e">
        <v>#N/A</v>
      </c>
      <c r="W3358" t="e">
        <v>#N/A</v>
      </c>
      <c r="X3358" t="e">
        <v>#N/A</v>
      </c>
      <c r="Y3358" s="3" t="e">
        <v>#N/A</v>
      </c>
      <c r="Z3358" s="8" t="e">
        <v>#N/A</v>
      </c>
      <c r="AA3358" s="30" t="e">
        <v>#N/A</v>
      </c>
      <c r="AB3358" t="e">
        <v>#N/A</v>
      </c>
      <c r="AC3358" t="e">
        <v>#N/A</v>
      </c>
      <c r="AD3358" t="e">
        <v>#N/A</v>
      </c>
      <c r="AE3358" t="e">
        <v>#N/A</v>
      </c>
      <c r="AF3358" t="e">
        <v>#N/A</v>
      </c>
    </row>
    <row r="3359" spans="1:32" x14ac:dyDescent="0.25">
      <c r="A3359" t="e">
        <v>#N/A</v>
      </c>
      <c r="B3359" s="33" t="e">
        <v>#N/A</v>
      </c>
      <c r="C3359" t="e">
        <v>#N/A</v>
      </c>
      <c r="D3359" t="e">
        <v>#N/A</v>
      </c>
      <c r="E3359" s="69" t="e">
        <v>#N/A</v>
      </c>
      <c r="F3359" s="3" t="e">
        <v>#N/A</v>
      </c>
      <c r="G3359" s="3" t="e">
        <v>#N/A</v>
      </c>
      <c r="H3359" s="3" t="e">
        <v>#N/A</v>
      </c>
      <c r="I3359" s="80" t="e">
        <v>#N/A</v>
      </c>
      <c r="J3359" s="80" t="e">
        <v>#N/A</v>
      </c>
      <c r="K3359" s="85" t="e">
        <v>#N/A</v>
      </c>
      <c r="L3359" s="9" t="e">
        <v>#N/A</v>
      </c>
      <c r="M3359" s="93" t="e">
        <v>#N/A</v>
      </c>
      <c r="N3359" s="8" t="e">
        <v>#N/A</v>
      </c>
      <c r="O3359" t="e">
        <v>#N/A</v>
      </c>
      <c r="P3359" t="e">
        <v>#N/A</v>
      </c>
      <c r="Q3359" t="e">
        <v>#N/A</v>
      </c>
      <c r="R3359" s="2" t="e">
        <v>#N/A</v>
      </c>
      <c r="S3359" t="e">
        <v>#N/A</v>
      </c>
      <c r="T3359" s="3" t="e">
        <v>#N/A</v>
      </c>
      <c r="U3359" s="3" t="e">
        <v>#N/A</v>
      </c>
      <c r="V3359" t="e">
        <v>#N/A</v>
      </c>
      <c r="W3359" t="e">
        <v>#N/A</v>
      </c>
      <c r="X3359" t="e">
        <v>#N/A</v>
      </c>
      <c r="Y3359" s="3" t="e">
        <v>#N/A</v>
      </c>
      <c r="Z3359" s="8" t="e">
        <v>#N/A</v>
      </c>
      <c r="AA3359" s="30" t="e">
        <v>#N/A</v>
      </c>
      <c r="AB3359" t="e">
        <v>#N/A</v>
      </c>
      <c r="AC3359" t="e">
        <v>#N/A</v>
      </c>
      <c r="AD3359" t="e">
        <v>#N/A</v>
      </c>
      <c r="AE3359" t="e">
        <v>#N/A</v>
      </c>
      <c r="AF3359" t="e">
        <v>#N/A</v>
      </c>
    </row>
    <row r="3360" spans="1:32" x14ac:dyDescent="0.25">
      <c r="A3360" t="e">
        <v>#N/A</v>
      </c>
      <c r="B3360" s="33" t="e">
        <v>#N/A</v>
      </c>
      <c r="C3360" t="e">
        <v>#N/A</v>
      </c>
      <c r="D3360" t="e">
        <v>#N/A</v>
      </c>
      <c r="E3360" s="69" t="e">
        <v>#N/A</v>
      </c>
      <c r="F3360" s="3" t="e">
        <v>#N/A</v>
      </c>
      <c r="G3360" s="3" t="e">
        <v>#N/A</v>
      </c>
      <c r="H3360" s="3" t="e">
        <v>#N/A</v>
      </c>
      <c r="I3360" s="80" t="e">
        <v>#N/A</v>
      </c>
      <c r="J3360" s="80" t="e">
        <v>#N/A</v>
      </c>
      <c r="K3360" s="85" t="e">
        <v>#N/A</v>
      </c>
      <c r="L3360" s="9" t="e">
        <v>#N/A</v>
      </c>
      <c r="M3360" s="93" t="e">
        <v>#N/A</v>
      </c>
      <c r="N3360" s="8" t="e">
        <v>#N/A</v>
      </c>
      <c r="O3360" t="e">
        <v>#N/A</v>
      </c>
      <c r="P3360" t="e">
        <v>#N/A</v>
      </c>
      <c r="Q3360" t="e">
        <v>#N/A</v>
      </c>
      <c r="R3360" s="2" t="e">
        <v>#N/A</v>
      </c>
      <c r="S3360" t="e">
        <v>#N/A</v>
      </c>
      <c r="T3360" s="3" t="e">
        <v>#N/A</v>
      </c>
      <c r="U3360" s="3" t="e">
        <v>#N/A</v>
      </c>
      <c r="V3360" t="e">
        <v>#N/A</v>
      </c>
      <c r="W3360" t="e">
        <v>#N/A</v>
      </c>
      <c r="X3360" t="e">
        <v>#N/A</v>
      </c>
      <c r="Y3360" s="3" t="e">
        <v>#N/A</v>
      </c>
      <c r="Z3360" s="8" t="e">
        <v>#N/A</v>
      </c>
      <c r="AA3360" s="30" t="e">
        <v>#N/A</v>
      </c>
      <c r="AB3360" t="e">
        <v>#N/A</v>
      </c>
      <c r="AC3360" t="e">
        <v>#N/A</v>
      </c>
      <c r="AD3360" t="e">
        <v>#N/A</v>
      </c>
      <c r="AE3360" t="e">
        <v>#N/A</v>
      </c>
      <c r="AF3360" t="e">
        <v>#N/A</v>
      </c>
    </row>
    <row r="3361" spans="1:32" x14ac:dyDescent="0.25">
      <c r="A3361" t="e">
        <v>#N/A</v>
      </c>
      <c r="B3361" s="33" t="e">
        <v>#N/A</v>
      </c>
      <c r="C3361" t="e">
        <v>#N/A</v>
      </c>
      <c r="D3361" t="e">
        <v>#N/A</v>
      </c>
      <c r="E3361" s="69" t="e">
        <v>#N/A</v>
      </c>
      <c r="F3361" s="3" t="e">
        <v>#N/A</v>
      </c>
      <c r="G3361" s="3" t="e">
        <v>#N/A</v>
      </c>
      <c r="H3361" s="3" t="e">
        <v>#N/A</v>
      </c>
      <c r="I3361" s="80" t="e">
        <v>#N/A</v>
      </c>
      <c r="J3361" s="80" t="e">
        <v>#N/A</v>
      </c>
      <c r="K3361" s="85" t="e">
        <v>#N/A</v>
      </c>
      <c r="L3361" s="9" t="e">
        <v>#N/A</v>
      </c>
      <c r="M3361" s="93" t="e">
        <v>#N/A</v>
      </c>
      <c r="N3361" s="8" t="e">
        <v>#N/A</v>
      </c>
      <c r="O3361" t="e">
        <v>#N/A</v>
      </c>
      <c r="P3361" t="e">
        <v>#N/A</v>
      </c>
      <c r="Q3361" t="e">
        <v>#N/A</v>
      </c>
      <c r="R3361" s="2" t="e">
        <v>#N/A</v>
      </c>
      <c r="S3361" t="e">
        <v>#N/A</v>
      </c>
      <c r="T3361" s="3" t="e">
        <v>#N/A</v>
      </c>
      <c r="U3361" s="3" t="e">
        <v>#N/A</v>
      </c>
      <c r="V3361" t="e">
        <v>#N/A</v>
      </c>
      <c r="W3361" t="e">
        <v>#N/A</v>
      </c>
      <c r="X3361" t="e">
        <v>#N/A</v>
      </c>
      <c r="Y3361" s="3" t="e">
        <v>#N/A</v>
      </c>
      <c r="Z3361" s="8" t="e">
        <v>#N/A</v>
      </c>
      <c r="AA3361" s="30" t="e">
        <v>#N/A</v>
      </c>
      <c r="AB3361" t="e">
        <v>#N/A</v>
      </c>
      <c r="AC3361" t="e">
        <v>#N/A</v>
      </c>
      <c r="AD3361" t="e">
        <v>#N/A</v>
      </c>
      <c r="AE3361" t="e">
        <v>#N/A</v>
      </c>
      <c r="AF3361" t="e">
        <v>#N/A</v>
      </c>
    </row>
    <row r="3362" spans="1:32" x14ac:dyDescent="0.25">
      <c r="A3362" t="e">
        <v>#N/A</v>
      </c>
      <c r="B3362" s="33" t="e">
        <v>#N/A</v>
      </c>
      <c r="C3362" t="e">
        <v>#N/A</v>
      </c>
      <c r="D3362" t="e">
        <v>#N/A</v>
      </c>
      <c r="E3362" s="69" t="e">
        <v>#N/A</v>
      </c>
      <c r="F3362" s="3" t="e">
        <v>#N/A</v>
      </c>
      <c r="G3362" s="3" t="e">
        <v>#N/A</v>
      </c>
      <c r="H3362" s="3" t="e">
        <v>#N/A</v>
      </c>
      <c r="I3362" s="80" t="e">
        <v>#N/A</v>
      </c>
      <c r="J3362" s="80" t="e">
        <v>#N/A</v>
      </c>
      <c r="K3362" s="85" t="e">
        <v>#N/A</v>
      </c>
      <c r="L3362" s="9" t="e">
        <v>#N/A</v>
      </c>
      <c r="M3362" s="93" t="e">
        <v>#N/A</v>
      </c>
      <c r="N3362" s="8" t="e">
        <v>#N/A</v>
      </c>
      <c r="O3362" t="e">
        <v>#N/A</v>
      </c>
      <c r="P3362" t="e">
        <v>#N/A</v>
      </c>
      <c r="Q3362" t="e">
        <v>#N/A</v>
      </c>
      <c r="R3362" s="2" t="e">
        <v>#N/A</v>
      </c>
      <c r="S3362" t="e">
        <v>#N/A</v>
      </c>
      <c r="T3362" s="3" t="e">
        <v>#N/A</v>
      </c>
      <c r="U3362" s="3" t="e">
        <v>#N/A</v>
      </c>
      <c r="V3362" t="e">
        <v>#N/A</v>
      </c>
      <c r="W3362" t="e">
        <v>#N/A</v>
      </c>
      <c r="X3362" t="e">
        <v>#N/A</v>
      </c>
      <c r="Y3362" s="3" t="e">
        <v>#N/A</v>
      </c>
      <c r="Z3362" s="8" t="e">
        <v>#N/A</v>
      </c>
      <c r="AA3362" s="30" t="e">
        <v>#N/A</v>
      </c>
      <c r="AB3362" t="e">
        <v>#N/A</v>
      </c>
      <c r="AC3362" t="e">
        <v>#N/A</v>
      </c>
      <c r="AD3362" t="e">
        <v>#N/A</v>
      </c>
      <c r="AE3362" t="e">
        <v>#N/A</v>
      </c>
      <c r="AF3362" t="e">
        <v>#N/A</v>
      </c>
    </row>
    <row r="3363" spans="1:32" x14ac:dyDescent="0.25">
      <c r="A3363" t="e">
        <v>#N/A</v>
      </c>
      <c r="B3363" s="33" t="e">
        <v>#N/A</v>
      </c>
      <c r="C3363" t="e">
        <v>#N/A</v>
      </c>
      <c r="D3363" t="e">
        <v>#N/A</v>
      </c>
      <c r="E3363" s="69" t="e">
        <v>#N/A</v>
      </c>
      <c r="F3363" s="3" t="e">
        <v>#N/A</v>
      </c>
      <c r="G3363" s="3" t="e">
        <v>#N/A</v>
      </c>
      <c r="H3363" s="3" t="e">
        <v>#N/A</v>
      </c>
      <c r="I3363" s="80" t="e">
        <v>#N/A</v>
      </c>
      <c r="J3363" s="80" t="e">
        <v>#N/A</v>
      </c>
      <c r="K3363" s="85" t="e">
        <v>#N/A</v>
      </c>
      <c r="L3363" s="9" t="e">
        <v>#N/A</v>
      </c>
      <c r="M3363" s="93" t="e">
        <v>#N/A</v>
      </c>
      <c r="N3363" s="8" t="e">
        <v>#N/A</v>
      </c>
      <c r="O3363" t="e">
        <v>#N/A</v>
      </c>
      <c r="P3363" t="e">
        <v>#N/A</v>
      </c>
      <c r="Q3363" t="e">
        <v>#N/A</v>
      </c>
      <c r="R3363" s="2" t="e">
        <v>#N/A</v>
      </c>
      <c r="S3363" t="e">
        <v>#N/A</v>
      </c>
      <c r="T3363" s="3" t="e">
        <v>#N/A</v>
      </c>
      <c r="U3363" s="3" t="e">
        <v>#N/A</v>
      </c>
      <c r="V3363" t="e">
        <v>#N/A</v>
      </c>
      <c r="W3363" t="e">
        <v>#N/A</v>
      </c>
      <c r="X3363" t="e">
        <v>#N/A</v>
      </c>
      <c r="Y3363" s="3" t="e">
        <v>#N/A</v>
      </c>
      <c r="Z3363" s="8" t="e">
        <v>#N/A</v>
      </c>
      <c r="AA3363" s="30" t="e">
        <v>#N/A</v>
      </c>
      <c r="AB3363" t="e">
        <v>#N/A</v>
      </c>
      <c r="AC3363" t="e">
        <v>#N/A</v>
      </c>
      <c r="AD3363" t="e">
        <v>#N/A</v>
      </c>
      <c r="AE3363" t="e">
        <v>#N/A</v>
      </c>
      <c r="AF3363" t="e">
        <v>#N/A</v>
      </c>
    </row>
    <row r="3364" spans="1:32" x14ac:dyDescent="0.25">
      <c r="A3364" t="e">
        <v>#N/A</v>
      </c>
      <c r="B3364" s="33" t="e">
        <v>#N/A</v>
      </c>
      <c r="C3364" t="e">
        <v>#N/A</v>
      </c>
      <c r="D3364" t="e">
        <v>#N/A</v>
      </c>
      <c r="E3364" s="69" t="e">
        <v>#N/A</v>
      </c>
      <c r="F3364" s="3" t="e">
        <v>#N/A</v>
      </c>
      <c r="G3364" s="3" t="e">
        <v>#N/A</v>
      </c>
      <c r="H3364" s="3" t="e">
        <v>#N/A</v>
      </c>
      <c r="I3364" s="80" t="e">
        <v>#N/A</v>
      </c>
      <c r="J3364" s="80" t="e">
        <v>#N/A</v>
      </c>
      <c r="K3364" s="85" t="e">
        <v>#N/A</v>
      </c>
      <c r="L3364" s="9" t="e">
        <v>#N/A</v>
      </c>
      <c r="M3364" s="93" t="e">
        <v>#N/A</v>
      </c>
      <c r="N3364" s="8" t="e">
        <v>#N/A</v>
      </c>
      <c r="O3364" t="e">
        <v>#N/A</v>
      </c>
      <c r="P3364" t="e">
        <v>#N/A</v>
      </c>
      <c r="Q3364" t="e">
        <v>#N/A</v>
      </c>
      <c r="R3364" s="2" t="e">
        <v>#N/A</v>
      </c>
      <c r="S3364" t="e">
        <v>#N/A</v>
      </c>
      <c r="T3364" s="3" t="e">
        <v>#N/A</v>
      </c>
      <c r="U3364" s="3" t="e">
        <v>#N/A</v>
      </c>
      <c r="V3364" t="e">
        <v>#N/A</v>
      </c>
      <c r="W3364" t="e">
        <v>#N/A</v>
      </c>
      <c r="X3364" t="e">
        <v>#N/A</v>
      </c>
      <c r="Y3364" s="3" t="e">
        <v>#N/A</v>
      </c>
      <c r="Z3364" s="8" t="e">
        <v>#N/A</v>
      </c>
      <c r="AA3364" s="30" t="e">
        <v>#N/A</v>
      </c>
      <c r="AB3364" t="e">
        <v>#N/A</v>
      </c>
      <c r="AC3364" t="e">
        <v>#N/A</v>
      </c>
      <c r="AD3364" t="e">
        <v>#N/A</v>
      </c>
      <c r="AE3364" t="e">
        <v>#N/A</v>
      </c>
      <c r="AF3364" t="e">
        <v>#N/A</v>
      </c>
    </row>
    <row r="3365" spans="1:32" x14ac:dyDescent="0.25">
      <c r="A3365" t="e">
        <v>#N/A</v>
      </c>
      <c r="B3365" s="33" t="e">
        <v>#N/A</v>
      </c>
      <c r="C3365" t="e">
        <v>#N/A</v>
      </c>
      <c r="D3365" t="e">
        <v>#N/A</v>
      </c>
      <c r="E3365" s="69" t="e">
        <v>#N/A</v>
      </c>
      <c r="F3365" s="3" t="e">
        <v>#N/A</v>
      </c>
      <c r="G3365" s="3" t="e">
        <v>#N/A</v>
      </c>
      <c r="H3365" s="3" t="e">
        <v>#N/A</v>
      </c>
      <c r="I3365" s="80" t="e">
        <v>#N/A</v>
      </c>
      <c r="J3365" s="80" t="e">
        <v>#N/A</v>
      </c>
      <c r="K3365" s="85" t="e">
        <v>#N/A</v>
      </c>
      <c r="L3365" s="9" t="e">
        <v>#N/A</v>
      </c>
      <c r="M3365" s="93" t="e">
        <v>#N/A</v>
      </c>
      <c r="N3365" s="8" t="e">
        <v>#N/A</v>
      </c>
      <c r="O3365" t="e">
        <v>#N/A</v>
      </c>
      <c r="P3365" t="e">
        <v>#N/A</v>
      </c>
      <c r="Q3365" t="e">
        <v>#N/A</v>
      </c>
      <c r="R3365" s="2" t="e">
        <v>#N/A</v>
      </c>
      <c r="S3365" t="e">
        <v>#N/A</v>
      </c>
      <c r="T3365" s="3" t="e">
        <v>#N/A</v>
      </c>
      <c r="U3365" s="3" t="e">
        <v>#N/A</v>
      </c>
      <c r="V3365" t="e">
        <v>#N/A</v>
      </c>
      <c r="W3365" t="e">
        <v>#N/A</v>
      </c>
      <c r="X3365" t="e">
        <v>#N/A</v>
      </c>
      <c r="Y3365" s="3" t="e">
        <v>#N/A</v>
      </c>
      <c r="Z3365" s="8" t="e">
        <v>#N/A</v>
      </c>
      <c r="AA3365" s="30" t="e">
        <v>#N/A</v>
      </c>
      <c r="AB3365" t="e">
        <v>#N/A</v>
      </c>
      <c r="AC3365" t="e">
        <v>#N/A</v>
      </c>
      <c r="AD3365" t="e">
        <v>#N/A</v>
      </c>
      <c r="AE3365" t="e">
        <v>#N/A</v>
      </c>
      <c r="AF3365" t="e">
        <v>#N/A</v>
      </c>
    </row>
    <row r="3366" spans="1:32" x14ac:dyDescent="0.25">
      <c r="A3366" t="e">
        <v>#N/A</v>
      </c>
      <c r="B3366" s="33" t="e">
        <v>#N/A</v>
      </c>
      <c r="C3366" t="e">
        <v>#N/A</v>
      </c>
      <c r="D3366" t="e">
        <v>#N/A</v>
      </c>
      <c r="E3366" s="69" t="e">
        <v>#N/A</v>
      </c>
      <c r="F3366" s="3" t="e">
        <v>#N/A</v>
      </c>
      <c r="G3366" s="3" t="e">
        <v>#N/A</v>
      </c>
      <c r="H3366" s="3" t="e">
        <v>#N/A</v>
      </c>
      <c r="I3366" s="80" t="e">
        <v>#N/A</v>
      </c>
      <c r="J3366" s="80" t="e">
        <v>#N/A</v>
      </c>
      <c r="K3366" s="85" t="e">
        <v>#N/A</v>
      </c>
      <c r="L3366" s="9" t="e">
        <v>#N/A</v>
      </c>
      <c r="M3366" s="93" t="e">
        <v>#N/A</v>
      </c>
      <c r="N3366" s="8" t="e">
        <v>#N/A</v>
      </c>
      <c r="O3366" t="e">
        <v>#N/A</v>
      </c>
      <c r="P3366" t="e">
        <v>#N/A</v>
      </c>
      <c r="Q3366" t="e">
        <v>#N/A</v>
      </c>
      <c r="R3366" s="2" t="e">
        <v>#N/A</v>
      </c>
      <c r="S3366" t="e">
        <v>#N/A</v>
      </c>
      <c r="T3366" s="3" t="e">
        <v>#N/A</v>
      </c>
      <c r="U3366" s="3" t="e">
        <v>#N/A</v>
      </c>
      <c r="V3366" t="e">
        <v>#N/A</v>
      </c>
      <c r="W3366" t="e">
        <v>#N/A</v>
      </c>
      <c r="X3366" t="e">
        <v>#N/A</v>
      </c>
      <c r="Y3366" s="3" t="e">
        <v>#N/A</v>
      </c>
      <c r="Z3366" s="8" t="e">
        <v>#N/A</v>
      </c>
      <c r="AA3366" s="30" t="e">
        <v>#N/A</v>
      </c>
      <c r="AB3366" t="e">
        <v>#N/A</v>
      </c>
      <c r="AC3366" t="e">
        <v>#N/A</v>
      </c>
      <c r="AD3366" t="e">
        <v>#N/A</v>
      </c>
      <c r="AE3366" t="e">
        <v>#N/A</v>
      </c>
      <c r="AF3366" t="e">
        <v>#N/A</v>
      </c>
    </row>
    <row r="3367" spans="1:32" x14ac:dyDescent="0.25">
      <c r="A3367" t="e">
        <v>#N/A</v>
      </c>
      <c r="B3367" s="33" t="e">
        <v>#N/A</v>
      </c>
      <c r="C3367" t="e">
        <v>#N/A</v>
      </c>
      <c r="D3367" t="e">
        <v>#N/A</v>
      </c>
      <c r="E3367" s="69" t="e">
        <v>#N/A</v>
      </c>
      <c r="F3367" s="3" t="e">
        <v>#N/A</v>
      </c>
      <c r="G3367" s="3" t="e">
        <v>#N/A</v>
      </c>
      <c r="H3367" s="3" t="e">
        <v>#N/A</v>
      </c>
      <c r="I3367" s="80" t="e">
        <v>#N/A</v>
      </c>
      <c r="J3367" s="80" t="e">
        <v>#N/A</v>
      </c>
      <c r="K3367" s="85" t="e">
        <v>#N/A</v>
      </c>
      <c r="L3367" s="9" t="e">
        <v>#N/A</v>
      </c>
      <c r="M3367" s="93" t="e">
        <v>#N/A</v>
      </c>
      <c r="N3367" s="8" t="e">
        <v>#N/A</v>
      </c>
      <c r="O3367" t="e">
        <v>#N/A</v>
      </c>
      <c r="P3367" t="e">
        <v>#N/A</v>
      </c>
      <c r="Q3367" t="e">
        <v>#N/A</v>
      </c>
      <c r="R3367" s="2" t="e">
        <v>#N/A</v>
      </c>
      <c r="S3367" t="e">
        <v>#N/A</v>
      </c>
      <c r="T3367" s="3" t="e">
        <v>#N/A</v>
      </c>
      <c r="U3367" s="3" t="e">
        <v>#N/A</v>
      </c>
      <c r="V3367" t="e">
        <v>#N/A</v>
      </c>
      <c r="W3367" t="e">
        <v>#N/A</v>
      </c>
      <c r="X3367" t="e">
        <v>#N/A</v>
      </c>
      <c r="Y3367" s="3" t="e">
        <v>#N/A</v>
      </c>
      <c r="Z3367" s="8" t="e">
        <v>#N/A</v>
      </c>
      <c r="AA3367" s="30" t="e">
        <v>#N/A</v>
      </c>
      <c r="AB3367" t="e">
        <v>#N/A</v>
      </c>
      <c r="AC3367" t="e">
        <v>#N/A</v>
      </c>
      <c r="AD3367" t="e">
        <v>#N/A</v>
      </c>
      <c r="AE3367" t="e">
        <v>#N/A</v>
      </c>
      <c r="AF3367" t="e">
        <v>#N/A</v>
      </c>
    </row>
    <row r="3368" spans="1:32" x14ac:dyDescent="0.25">
      <c r="A3368" t="e">
        <v>#N/A</v>
      </c>
      <c r="B3368" s="33" t="e">
        <v>#N/A</v>
      </c>
      <c r="C3368" t="e">
        <v>#N/A</v>
      </c>
      <c r="D3368" t="e">
        <v>#N/A</v>
      </c>
      <c r="E3368" s="69" t="e">
        <v>#N/A</v>
      </c>
      <c r="F3368" s="3" t="e">
        <v>#N/A</v>
      </c>
      <c r="G3368" s="3" t="e">
        <v>#N/A</v>
      </c>
      <c r="H3368" s="3" t="e">
        <v>#N/A</v>
      </c>
      <c r="I3368" s="80" t="e">
        <v>#N/A</v>
      </c>
      <c r="J3368" s="80" t="e">
        <v>#N/A</v>
      </c>
      <c r="K3368" s="85" t="e">
        <v>#N/A</v>
      </c>
      <c r="L3368" s="9" t="e">
        <v>#N/A</v>
      </c>
      <c r="M3368" s="93" t="e">
        <v>#N/A</v>
      </c>
      <c r="N3368" s="8" t="e">
        <v>#N/A</v>
      </c>
      <c r="O3368" t="e">
        <v>#N/A</v>
      </c>
      <c r="P3368" t="e">
        <v>#N/A</v>
      </c>
      <c r="Q3368" t="e">
        <v>#N/A</v>
      </c>
      <c r="R3368" s="2" t="e">
        <v>#N/A</v>
      </c>
      <c r="S3368" t="e">
        <v>#N/A</v>
      </c>
      <c r="T3368" s="3" t="e">
        <v>#N/A</v>
      </c>
      <c r="U3368" s="3" t="e">
        <v>#N/A</v>
      </c>
      <c r="V3368" t="e">
        <v>#N/A</v>
      </c>
      <c r="W3368" t="e">
        <v>#N/A</v>
      </c>
      <c r="X3368" t="e">
        <v>#N/A</v>
      </c>
      <c r="Y3368" s="3" t="e">
        <v>#N/A</v>
      </c>
      <c r="Z3368" s="8" t="e">
        <v>#N/A</v>
      </c>
      <c r="AA3368" s="30" t="e">
        <v>#N/A</v>
      </c>
      <c r="AB3368" t="e">
        <v>#N/A</v>
      </c>
      <c r="AC3368" t="e">
        <v>#N/A</v>
      </c>
      <c r="AD3368" t="e">
        <v>#N/A</v>
      </c>
      <c r="AE3368" t="e">
        <v>#N/A</v>
      </c>
      <c r="AF3368" t="e">
        <v>#N/A</v>
      </c>
    </row>
    <row r="3369" spans="1:32" x14ac:dyDescent="0.25">
      <c r="A3369" t="e">
        <v>#N/A</v>
      </c>
      <c r="B3369" s="33" t="e">
        <v>#N/A</v>
      </c>
      <c r="C3369" t="e">
        <v>#N/A</v>
      </c>
      <c r="D3369" t="e">
        <v>#N/A</v>
      </c>
      <c r="E3369" s="69" t="e">
        <v>#N/A</v>
      </c>
      <c r="F3369" s="3" t="e">
        <v>#N/A</v>
      </c>
      <c r="G3369" s="3" t="e">
        <v>#N/A</v>
      </c>
      <c r="H3369" s="3" t="e">
        <v>#N/A</v>
      </c>
      <c r="I3369" s="80" t="e">
        <v>#N/A</v>
      </c>
      <c r="J3369" s="80" t="e">
        <v>#N/A</v>
      </c>
      <c r="K3369" s="85" t="e">
        <v>#N/A</v>
      </c>
      <c r="L3369" s="9" t="e">
        <v>#N/A</v>
      </c>
      <c r="M3369" s="93" t="e">
        <v>#N/A</v>
      </c>
      <c r="N3369" s="8" t="e">
        <v>#N/A</v>
      </c>
      <c r="O3369" t="e">
        <v>#N/A</v>
      </c>
      <c r="P3369" t="e">
        <v>#N/A</v>
      </c>
      <c r="Q3369" t="e">
        <v>#N/A</v>
      </c>
      <c r="R3369" s="2" t="e">
        <v>#N/A</v>
      </c>
      <c r="S3369" t="e">
        <v>#N/A</v>
      </c>
      <c r="T3369" s="3" t="e">
        <v>#N/A</v>
      </c>
      <c r="U3369" s="3" t="e">
        <v>#N/A</v>
      </c>
      <c r="V3369" t="e">
        <v>#N/A</v>
      </c>
      <c r="W3369" t="e">
        <v>#N/A</v>
      </c>
      <c r="X3369" t="e">
        <v>#N/A</v>
      </c>
      <c r="Y3369" s="3" t="e">
        <v>#N/A</v>
      </c>
      <c r="Z3369" s="8" t="e">
        <v>#N/A</v>
      </c>
      <c r="AA3369" s="30" t="e">
        <v>#N/A</v>
      </c>
      <c r="AB3369" t="e">
        <v>#N/A</v>
      </c>
      <c r="AC3369" t="e">
        <v>#N/A</v>
      </c>
      <c r="AD3369" t="e">
        <v>#N/A</v>
      </c>
      <c r="AE3369" t="e">
        <v>#N/A</v>
      </c>
      <c r="AF3369" t="e">
        <v>#N/A</v>
      </c>
    </row>
    <row r="3370" spans="1:32" x14ac:dyDescent="0.25">
      <c r="A3370" t="e">
        <v>#N/A</v>
      </c>
      <c r="B3370" s="33" t="e">
        <v>#N/A</v>
      </c>
      <c r="C3370" t="e">
        <v>#N/A</v>
      </c>
      <c r="D3370" t="e">
        <v>#N/A</v>
      </c>
      <c r="E3370" s="69" t="e">
        <v>#N/A</v>
      </c>
      <c r="F3370" s="3" t="e">
        <v>#N/A</v>
      </c>
      <c r="G3370" s="3" t="e">
        <v>#N/A</v>
      </c>
      <c r="H3370" s="3" t="e">
        <v>#N/A</v>
      </c>
      <c r="I3370" s="80" t="e">
        <v>#N/A</v>
      </c>
      <c r="J3370" s="80" t="e">
        <v>#N/A</v>
      </c>
      <c r="K3370" s="85" t="e">
        <v>#N/A</v>
      </c>
      <c r="L3370" s="9" t="e">
        <v>#N/A</v>
      </c>
      <c r="M3370" s="93" t="e">
        <v>#N/A</v>
      </c>
      <c r="N3370" s="8" t="e">
        <v>#N/A</v>
      </c>
      <c r="O3370" t="e">
        <v>#N/A</v>
      </c>
      <c r="P3370" t="e">
        <v>#N/A</v>
      </c>
      <c r="Q3370" t="e">
        <v>#N/A</v>
      </c>
      <c r="R3370" s="2" t="e">
        <v>#N/A</v>
      </c>
      <c r="S3370" t="e">
        <v>#N/A</v>
      </c>
      <c r="T3370" s="3" t="e">
        <v>#N/A</v>
      </c>
      <c r="U3370" s="3" t="e">
        <v>#N/A</v>
      </c>
      <c r="V3370" t="e">
        <v>#N/A</v>
      </c>
      <c r="W3370" t="e">
        <v>#N/A</v>
      </c>
      <c r="X3370" t="e">
        <v>#N/A</v>
      </c>
      <c r="Y3370" s="3" t="e">
        <v>#N/A</v>
      </c>
      <c r="Z3370" s="8" t="e">
        <v>#N/A</v>
      </c>
      <c r="AA3370" s="30" t="e">
        <v>#N/A</v>
      </c>
      <c r="AB3370" t="e">
        <v>#N/A</v>
      </c>
      <c r="AC3370" t="e">
        <v>#N/A</v>
      </c>
      <c r="AD3370" t="e">
        <v>#N/A</v>
      </c>
      <c r="AE3370" t="e">
        <v>#N/A</v>
      </c>
      <c r="AF3370" t="e">
        <v>#N/A</v>
      </c>
    </row>
    <row r="3371" spans="1:32" x14ac:dyDescent="0.25">
      <c r="A3371" t="e">
        <v>#N/A</v>
      </c>
      <c r="B3371" s="33" t="e">
        <v>#N/A</v>
      </c>
      <c r="C3371" t="e">
        <v>#N/A</v>
      </c>
      <c r="D3371" t="e">
        <v>#N/A</v>
      </c>
      <c r="E3371" s="69" t="e">
        <v>#N/A</v>
      </c>
      <c r="F3371" s="3" t="e">
        <v>#N/A</v>
      </c>
      <c r="G3371" s="3" t="e">
        <v>#N/A</v>
      </c>
      <c r="H3371" s="3" t="e">
        <v>#N/A</v>
      </c>
      <c r="I3371" s="80" t="e">
        <v>#N/A</v>
      </c>
      <c r="J3371" s="80" t="e">
        <v>#N/A</v>
      </c>
      <c r="K3371" s="85" t="e">
        <v>#N/A</v>
      </c>
      <c r="L3371" s="9" t="e">
        <v>#N/A</v>
      </c>
      <c r="M3371" s="93" t="e">
        <v>#N/A</v>
      </c>
      <c r="N3371" s="8" t="e">
        <v>#N/A</v>
      </c>
      <c r="O3371" t="e">
        <v>#N/A</v>
      </c>
      <c r="P3371" t="e">
        <v>#N/A</v>
      </c>
      <c r="Q3371" t="e">
        <v>#N/A</v>
      </c>
      <c r="R3371" s="2" t="e">
        <v>#N/A</v>
      </c>
      <c r="S3371" t="e">
        <v>#N/A</v>
      </c>
      <c r="T3371" s="3" t="e">
        <v>#N/A</v>
      </c>
      <c r="U3371" s="3" t="e">
        <v>#N/A</v>
      </c>
      <c r="V3371" t="e">
        <v>#N/A</v>
      </c>
      <c r="W3371" t="e">
        <v>#N/A</v>
      </c>
      <c r="X3371" t="e">
        <v>#N/A</v>
      </c>
      <c r="Y3371" s="3" t="e">
        <v>#N/A</v>
      </c>
      <c r="Z3371" s="8" t="e">
        <v>#N/A</v>
      </c>
      <c r="AA3371" s="30" t="e">
        <v>#N/A</v>
      </c>
      <c r="AB3371" t="e">
        <v>#N/A</v>
      </c>
      <c r="AC3371" t="e">
        <v>#N/A</v>
      </c>
      <c r="AD3371" t="e">
        <v>#N/A</v>
      </c>
      <c r="AE3371" t="e">
        <v>#N/A</v>
      </c>
      <c r="AF3371" t="e">
        <v>#N/A</v>
      </c>
    </row>
    <row r="3372" spans="1:32" x14ac:dyDescent="0.25">
      <c r="A3372" t="e">
        <v>#N/A</v>
      </c>
      <c r="B3372" s="33" t="e">
        <v>#N/A</v>
      </c>
      <c r="C3372" t="e">
        <v>#N/A</v>
      </c>
      <c r="D3372" t="e">
        <v>#N/A</v>
      </c>
      <c r="E3372" s="69" t="e">
        <v>#N/A</v>
      </c>
      <c r="F3372" s="3" t="e">
        <v>#N/A</v>
      </c>
      <c r="G3372" s="3" t="e">
        <v>#N/A</v>
      </c>
      <c r="H3372" s="3" t="e">
        <v>#N/A</v>
      </c>
      <c r="I3372" s="80" t="e">
        <v>#N/A</v>
      </c>
      <c r="J3372" s="80" t="e">
        <v>#N/A</v>
      </c>
      <c r="K3372" s="85" t="e">
        <v>#N/A</v>
      </c>
      <c r="L3372" s="9" t="e">
        <v>#N/A</v>
      </c>
      <c r="M3372" s="93" t="e">
        <v>#N/A</v>
      </c>
      <c r="N3372" s="8" t="e">
        <v>#N/A</v>
      </c>
      <c r="O3372" t="e">
        <v>#N/A</v>
      </c>
      <c r="P3372" t="e">
        <v>#N/A</v>
      </c>
      <c r="Q3372" t="e">
        <v>#N/A</v>
      </c>
      <c r="R3372" s="2" t="e">
        <v>#N/A</v>
      </c>
      <c r="S3372" t="e">
        <v>#N/A</v>
      </c>
      <c r="T3372" s="3" t="e">
        <v>#N/A</v>
      </c>
      <c r="U3372" s="3" t="e">
        <v>#N/A</v>
      </c>
      <c r="V3372" t="e">
        <v>#N/A</v>
      </c>
      <c r="W3372" t="e">
        <v>#N/A</v>
      </c>
      <c r="X3372" t="e">
        <v>#N/A</v>
      </c>
      <c r="Y3372" s="3" t="e">
        <v>#N/A</v>
      </c>
      <c r="Z3372" s="8" t="e">
        <v>#N/A</v>
      </c>
      <c r="AA3372" s="30" t="e">
        <v>#N/A</v>
      </c>
      <c r="AB3372" t="e">
        <v>#N/A</v>
      </c>
      <c r="AC3372" t="e">
        <v>#N/A</v>
      </c>
      <c r="AD3372" t="e">
        <v>#N/A</v>
      </c>
      <c r="AE3372" t="e">
        <v>#N/A</v>
      </c>
      <c r="AF3372" t="e">
        <v>#N/A</v>
      </c>
    </row>
    <row r="3373" spans="1:32" x14ac:dyDescent="0.25">
      <c r="A3373" t="e">
        <v>#N/A</v>
      </c>
      <c r="B3373" s="33" t="e">
        <v>#N/A</v>
      </c>
      <c r="C3373" t="e">
        <v>#N/A</v>
      </c>
      <c r="D3373" t="e">
        <v>#N/A</v>
      </c>
      <c r="E3373" s="69" t="e">
        <v>#N/A</v>
      </c>
      <c r="F3373" s="3" t="e">
        <v>#N/A</v>
      </c>
      <c r="G3373" s="3" t="e">
        <v>#N/A</v>
      </c>
      <c r="H3373" s="3" t="e">
        <v>#N/A</v>
      </c>
      <c r="I3373" s="80" t="e">
        <v>#N/A</v>
      </c>
      <c r="J3373" s="80" t="e">
        <v>#N/A</v>
      </c>
      <c r="K3373" s="85" t="e">
        <v>#N/A</v>
      </c>
      <c r="L3373" s="9" t="e">
        <v>#N/A</v>
      </c>
      <c r="M3373" s="93" t="e">
        <v>#N/A</v>
      </c>
      <c r="N3373" s="8" t="e">
        <v>#N/A</v>
      </c>
      <c r="O3373" t="e">
        <v>#N/A</v>
      </c>
      <c r="P3373" t="e">
        <v>#N/A</v>
      </c>
      <c r="Q3373" t="e">
        <v>#N/A</v>
      </c>
      <c r="R3373" s="2" t="e">
        <v>#N/A</v>
      </c>
      <c r="S3373" t="e">
        <v>#N/A</v>
      </c>
      <c r="T3373" s="3" t="e">
        <v>#N/A</v>
      </c>
      <c r="U3373" s="3" t="e">
        <v>#N/A</v>
      </c>
      <c r="V3373" t="e">
        <v>#N/A</v>
      </c>
      <c r="W3373" t="e">
        <v>#N/A</v>
      </c>
      <c r="X3373" t="e">
        <v>#N/A</v>
      </c>
      <c r="Y3373" s="3" t="e">
        <v>#N/A</v>
      </c>
      <c r="Z3373" s="8" t="e">
        <v>#N/A</v>
      </c>
      <c r="AA3373" s="30" t="e">
        <v>#N/A</v>
      </c>
      <c r="AB3373" t="e">
        <v>#N/A</v>
      </c>
      <c r="AC3373" t="e">
        <v>#N/A</v>
      </c>
      <c r="AD3373" t="e">
        <v>#N/A</v>
      </c>
      <c r="AE3373" t="e">
        <v>#N/A</v>
      </c>
      <c r="AF3373" t="e">
        <v>#N/A</v>
      </c>
    </row>
    <row r="3374" spans="1:32" x14ac:dyDescent="0.25">
      <c r="A3374" t="e">
        <v>#N/A</v>
      </c>
      <c r="B3374" s="33" t="e">
        <v>#N/A</v>
      </c>
      <c r="C3374" t="e">
        <v>#N/A</v>
      </c>
      <c r="D3374" t="e">
        <v>#N/A</v>
      </c>
      <c r="E3374" s="69" t="e">
        <v>#N/A</v>
      </c>
      <c r="F3374" s="3" t="e">
        <v>#N/A</v>
      </c>
      <c r="G3374" s="3" t="e">
        <v>#N/A</v>
      </c>
      <c r="H3374" s="3" t="e">
        <v>#N/A</v>
      </c>
      <c r="I3374" s="80" t="e">
        <v>#N/A</v>
      </c>
      <c r="J3374" s="80" t="e">
        <v>#N/A</v>
      </c>
      <c r="K3374" s="85" t="e">
        <v>#N/A</v>
      </c>
      <c r="L3374" s="9" t="e">
        <v>#N/A</v>
      </c>
      <c r="M3374" s="93" t="e">
        <v>#N/A</v>
      </c>
      <c r="N3374" s="8" t="e">
        <v>#N/A</v>
      </c>
      <c r="O3374" t="e">
        <v>#N/A</v>
      </c>
      <c r="P3374" t="e">
        <v>#N/A</v>
      </c>
      <c r="Q3374" t="e">
        <v>#N/A</v>
      </c>
      <c r="R3374" s="2" t="e">
        <v>#N/A</v>
      </c>
      <c r="S3374" t="e">
        <v>#N/A</v>
      </c>
      <c r="T3374" s="3" t="e">
        <v>#N/A</v>
      </c>
      <c r="U3374" s="3" t="e">
        <v>#N/A</v>
      </c>
      <c r="V3374" t="e">
        <v>#N/A</v>
      </c>
      <c r="W3374" t="e">
        <v>#N/A</v>
      </c>
      <c r="X3374" t="e">
        <v>#N/A</v>
      </c>
      <c r="Y3374" s="3" t="e">
        <v>#N/A</v>
      </c>
      <c r="Z3374" s="8" t="e">
        <v>#N/A</v>
      </c>
      <c r="AA3374" s="30" t="e">
        <v>#N/A</v>
      </c>
      <c r="AB3374" t="e">
        <v>#N/A</v>
      </c>
      <c r="AC3374" t="e">
        <v>#N/A</v>
      </c>
      <c r="AD3374" t="e">
        <v>#N/A</v>
      </c>
      <c r="AE3374" t="e">
        <v>#N/A</v>
      </c>
      <c r="AF3374" t="e">
        <v>#N/A</v>
      </c>
    </row>
    <row r="3375" spans="1:32" x14ac:dyDescent="0.25">
      <c r="A3375" t="e">
        <v>#N/A</v>
      </c>
      <c r="B3375" s="33" t="e">
        <v>#N/A</v>
      </c>
      <c r="C3375" t="e">
        <v>#N/A</v>
      </c>
      <c r="D3375" t="e">
        <v>#N/A</v>
      </c>
      <c r="E3375" s="69" t="e">
        <v>#N/A</v>
      </c>
      <c r="F3375" s="3" t="e">
        <v>#N/A</v>
      </c>
      <c r="G3375" s="3" t="e">
        <v>#N/A</v>
      </c>
      <c r="H3375" s="3" t="e">
        <v>#N/A</v>
      </c>
      <c r="I3375" s="80" t="e">
        <v>#N/A</v>
      </c>
      <c r="J3375" s="80" t="e">
        <v>#N/A</v>
      </c>
      <c r="K3375" s="85" t="e">
        <v>#N/A</v>
      </c>
      <c r="L3375" s="9" t="e">
        <v>#N/A</v>
      </c>
      <c r="M3375" s="93" t="e">
        <v>#N/A</v>
      </c>
      <c r="N3375" s="8" t="e">
        <v>#N/A</v>
      </c>
      <c r="O3375" t="e">
        <v>#N/A</v>
      </c>
      <c r="P3375" t="e">
        <v>#N/A</v>
      </c>
      <c r="Q3375" t="e">
        <v>#N/A</v>
      </c>
      <c r="R3375" s="2" t="e">
        <v>#N/A</v>
      </c>
      <c r="S3375" t="e">
        <v>#N/A</v>
      </c>
      <c r="T3375" s="3" t="e">
        <v>#N/A</v>
      </c>
      <c r="U3375" s="3" t="e">
        <v>#N/A</v>
      </c>
      <c r="V3375" t="e">
        <v>#N/A</v>
      </c>
      <c r="W3375" t="e">
        <v>#N/A</v>
      </c>
      <c r="X3375" t="e">
        <v>#N/A</v>
      </c>
      <c r="Y3375" s="3" t="e">
        <v>#N/A</v>
      </c>
      <c r="Z3375" s="8" t="e">
        <v>#N/A</v>
      </c>
      <c r="AA3375" s="30" t="e">
        <v>#N/A</v>
      </c>
      <c r="AB3375" t="e">
        <v>#N/A</v>
      </c>
      <c r="AC3375" t="e">
        <v>#N/A</v>
      </c>
      <c r="AD3375" t="e">
        <v>#N/A</v>
      </c>
      <c r="AE3375" t="e">
        <v>#N/A</v>
      </c>
      <c r="AF3375" t="e">
        <v>#N/A</v>
      </c>
    </row>
    <row r="3376" spans="1:32" x14ac:dyDescent="0.25">
      <c r="A3376" t="e">
        <v>#N/A</v>
      </c>
      <c r="B3376" s="33" t="e">
        <v>#N/A</v>
      </c>
      <c r="C3376" t="e">
        <v>#N/A</v>
      </c>
      <c r="D3376" t="e">
        <v>#N/A</v>
      </c>
      <c r="E3376" s="69" t="e">
        <v>#N/A</v>
      </c>
      <c r="F3376" s="3" t="e">
        <v>#N/A</v>
      </c>
      <c r="G3376" s="3" t="e">
        <v>#N/A</v>
      </c>
      <c r="H3376" s="3" t="e">
        <v>#N/A</v>
      </c>
      <c r="I3376" s="80" t="e">
        <v>#N/A</v>
      </c>
      <c r="J3376" s="80" t="e">
        <v>#N/A</v>
      </c>
      <c r="K3376" s="85" t="e">
        <v>#N/A</v>
      </c>
      <c r="L3376" s="9" t="e">
        <v>#N/A</v>
      </c>
      <c r="M3376" s="93" t="e">
        <v>#N/A</v>
      </c>
      <c r="N3376" s="8" t="e">
        <v>#N/A</v>
      </c>
      <c r="O3376" t="e">
        <v>#N/A</v>
      </c>
      <c r="P3376" t="e">
        <v>#N/A</v>
      </c>
      <c r="Q3376" t="e">
        <v>#N/A</v>
      </c>
      <c r="R3376" s="2" t="e">
        <v>#N/A</v>
      </c>
      <c r="S3376" t="e">
        <v>#N/A</v>
      </c>
      <c r="T3376" s="3" t="e">
        <v>#N/A</v>
      </c>
      <c r="U3376" s="3" t="e">
        <v>#N/A</v>
      </c>
      <c r="V3376" t="e">
        <v>#N/A</v>
      </c>
      <c r="W3376" t="e">
        <v>#N/A</v>
      </c>
      <c r="X3376" t="e">
        <v>#N/A</v>
      </c>
      <c r="Y3376" s="3" t="e">
        <v>#N/A</v>
      </c>
      <c r="Z3376" s="8" t="e">
        <v>#N/A</v>
      </c>
      <c r="AA3376" s="30" t="e">
        <v>#N/A</v>
      </c>
      <c r="AB3376" t="e">
        <v>#N/A</v>
      </c>
      <c r="AC3376" t="e">
        <v>#N/A</v>
      </c>
      <c r="AD3376" t="e">
        <v>#N/A</v>
      </c>
      <c r="AE3376" t="e">
        <v>#N/A</v>
      </c>
      <c r="AF3376" t="e">
        <v>#N/A</v>
      </c>
    </row>
    <row r="3377" spans="1:32" x14ac:dyDescent="0.25">
      <c r="A3377" t="e">
        <v>#N/A</v>
      </c>
      <c r="B3377" s="33" t="e">
        <v>#N/A</v>
      </c>
      <c r="C3377" t="e">
        <v>#N/A</v>
      </c>
      <c r="D3377" t="e">
        <v>#N/A</v>
      </c>
      <c r="E3377" s="69" t="e">
        <v>#N/A</v>
      </c>
      <c r="F3377" s="3" t="e">
        <v>#N/A</v>
      </c>
      <c r="G3377" s="3" t="e">
        <v>#N/A</v>
      </c>
      <c r="H3377" s="3" t="e">
        <v>#N/A</v>
      </c>
      <c r="I3377" s="80" t="e">
        <v>#N/A</v>
      </c>
      <c r="J3377" s="80" t="e">
        <v>#N/A</v>
      </c>
      <c r="K3377" s="85" t="e">
        <v>#N/A</v>
      </c>
      <c r="L3377" s="9" t="e">
        <v>#N/A</v>
      </c>
      <c r="M3377" s="93" t="e">
        <v>#N/A</v>
      </c>
      <c r="N3377" s="8" t="e">
        <v>#N/A</v>
      </c>
      <c r="O3377" t="e">
        <v>#N/A</v>
      </c>
      <c r="P3377" t="e">
        <v>#N/A</v>
      </c>
      <c r="Q3377" t="e">
        <v>#N/A</v>
      </c>
      <c r="R3377" s="2" t="e">
        <v>#N/A</v>
      </c>
      <c r="S3377" t="e">
        <v>#N/A</v>
      </c>
      <c r="T3377" s="3" t="e">
        <v>#N/A</v>
      </c>
      <c r="U3377" s="3" t="e">
        <v>#N/A</v>
      </c>
      <c r="V3377" t="e">
        <v>#N/A</v>
      </c>
      <c r="W3377" t="e">
        <v>#N/A</v>
      </c>
      <c r="X3377" t="e">
        <v>#N/A</v>
      </c>
      <c r="Y3377" s="3" t="e">
        <v>#N/A</v>
      </c>
      <c r="Z3377" s="8" t="e">
        <v>#N/A</v>
      </c>
      <c r="AA3377" s="30" t="e">
        <v>#N/A</v>
      </c>
      <c r="AB3377" t="e">
        <v>#N/A</v>
      </c>
      <c r="AC3377" t="e">
        <v>#N/A</v>
      </c>
      <c r="AD3377" t="e">
        <v>#N/A</v>
      </c>
      <c r="AE3377" t="e">
        <v>#N/A</v>
      </c>
      <c r="AF3377" t="e">
        <v>#N/A</v>
      </c>
    </row>
    <row r="3378" spans="1:32" x14ac:dyDescent="0.25">
      <c r="A3378" t="e">
        <v>#N/A</v>
      </c>
      <c r="B3378" s="33" t="e">
        <v>#N/A</v>
      </c>
      <c r="C3378" t="e">
        <v>#N/A</v>
      </c>
      <c r="D3378" t="e">
        <v>#N/A</v>
      </c>
      <c r="E3378" s="69" t="e">
        <v>#N/A</v>
      </c>
      <c r="F3378" s="3" t="e">
        <v>#N/A</v>
      </c>
      <c r="G3378" s="3" t="e">
        <v>#N/A</v>
      </c>
      <c r="H3378" s="3" t="e">
        <v>#N/A</v>
      </c>
      <c r="I3378" s="80" t="e">
        <v>#N/A</v>
      </c>
      <c r="J3378" s="80" t="e">
        <v>#N/A</v>
      </c>
      <c r="K3378" s="85" t="e">
        <v>#N/A</v>
      </c>
      <c r="L3378" s="9" t="e">
        <v>#N/A</v>
      </c>
      <c r="M3378" s="93" t="e">
        <v>#N/A</v>
      </c>
      <c r="N3378" s="8" t="e">
        <v>#N/A</v>
      </c>
      <c r="O3378" t="e">
        <v>#N/A</v>
      </c>
      <c r="P3378" t="e">
        <v>#N/A</v>
      </c>
      <c r="Q3378" t="e">
        <v>#N/A</v>
      </c>
      <c r="R3378" s="2" t="e">
        <v>#N/A</v>
      </c>
      <c r="S3378" t="e">
        <v>#N/A</v>
      </c>
      <c r="T3378" s="3" t="e">
        <v>#N/A</v>
      </c>
      <c r="U3378" s="3" t="e">
        <v>#N/A</v>
      </c>
      <c r="V3378" t="e">
        <v>#N/A</v>
      </c>
      <c r="W3378" t="e">
        <v>#N/A</v>
      </c>
      <c r="X3378" t="e">
        <v>#N/A</v>
      </c>
      <c r="Y3378" s="3" t="e">
        <v>#N/A</v>
      </c>
      <c r="Z3378" s="8" t="e">
        <v>#N/A</v>
      </c>
      <c r="AA3378" s="30" t="e">
        <v>#N/A</v>
      </c>
      <c r="AB3378" t="e">
        <v>#N/A</v>
      </c>
      <c r="AC3378" t="e">
        <v>#N/A</v>
      </c>
      <c r="AD3378" t="e">
        <v>#N/A</v>
      </c>
      <c r="AE3378" t="e">
        <v>#N/A</v>
      </c>
      <c r="AF3378" t="e">
        <v>#N/A</v>
      </c>
    </row>
    <row r="3379" spans="1:32" x14ac:dyDescent="0.25">
      <c r="A3379" t="e">
        <v>#N/A</v>
      </c>
      <c r="B3379" s="33" t="e">
        <v>#N/A</v>
      </c>
      <c r="C3379" t="e">
        <v>#N/A</v>
      </c>
      <c r="D3379" t="e">
        <v>#N/A</v>
      </c>
      <c r="E3379" s="69" t="e">
        <v>#N/A</v>
      </c>
      <c r="F3379" s="3" t="e">
        <v>#N/A</v>
      </c>
      <c r="G3379" s="3" t="e">
        <v>#N/A</v>
      </c>
      <c r="H3379" s="3" t="e">
        <v>#N/A</v>
      </c>
      <c r="I3379" s="80" t="e">
        <v>#N/A</v>
      </c>
      <c r="J3379" s="80" t="e">
        <v>#N/A</v>
      </c>
      <c r="K3379" s="85" t="e">
        <v>#N/A</v>
      </c>
      <c r="L3379" s="9" t="e">
        <v>#N/A</v>
      </c>
      <c r="M3379" s="93" t="e">
        <v>#N/A</v>
      </c>
      <c r="N3379" s="8" t="e">
        <v>#N/A</v>
      </c>
      <c r="O3379" t="e">
        <v>#N/A</v>
      </c>
      <c r="P3379" t="e">
        <v>#N/A</v>
      </c>
      <c r="Q3379" t="e">
        <v>#N/A</v>
      </c>
      <c r="R3379" s="2" t="e">
        <v>#N/A</v>
      </c>
      <c r="S3379" t="e">
        <v>#N/A</v>
      </c>
      <c r="T3379" s="3" t="e">
        <v>#N/A</v>
      </c>
      <c r="U3379" s="3" t="e">
        <v>#N/A</v>
      </c>
      <c r="V3379" t="e">
        <v>#N/A</v>
      </c>
      <c r="W3379" t="e">
        <v>#N/A</v>
      </c>
      <c r="X3379" t="e">
        <v>#N/A</v>
      </c>
      <c r="Y3379" s="3" t="e">
        <v>#N/A</v>
      </c>
      <c r="Z3379" s="8" t="e">
        <v>#N/A</v>
      </c>
      <c r="AA3379" s="30" t="e">
        <v>#N/A</v>
      </c>
      <c r="AB3379" t="e">
        <v>#N/A</v>
      </c>
      <c r="AC3379" t="e">
        <v>#N/A</v>
      </c>
      <c r="AD3379" t="e">
        <v>#N/A</v>
      </c>
      <c r="AE3379" t="e">
        <v>#N/A</v>
      </c>
      <c r="AF3379" t="e">
        <v>#N/A</v>
      </c>
    </row>
    <row r="3380" spans="1:32" x14ac:dyDescent="0.25">
      <c r="A3380" t="e">
        <v>#N/A</v>
      </c>
      <c r="B3380" s="33" t="e">
        <v>#N/A</v>
      </c>
      <c r="C3380" t="e">
        <v>#N/A</v>
      </c>
      <c r="D3380" t="e">
        <v>#N/A</v>
      </c>
      <c r="E3380" s="69" t="e">
        <v>#N/A</v>
      </c>
      <c r="F3380" s="3" t="e">
        <v>#N/A</v>
      </c>
      <c r="G3380" s="3" t="e">
        <v>#N/A</v>
      </c>
      <c r="H3380" s="3" t="e">
        <v>#N/A</v>
      </c>
      <c r="I3380" s="80" t="e">
        <v>#N/A</v>
      </c>
      <c r="J3380" s="80" t="e">
        <v>#N/A</v>
      </c>
      <c r="K3380" s="85" t="e">
        <v>#N/A</v>
      </c>
      <c r="L3380" s="9" t="e">
        <v>#N/A</v>
      </c>
      <c r="M3380" s="93" t="e">
        <v>#N/A</v>
      </c>
      <c r="N3380" s="8" t="e">
        <v>#N/A</v>
      </c>
      <c r="O3380" t="e">
        <v>#N/A</v>
      </c>
      <c r="P3380" t="e">
        <v>#N/A</v>
      </c>
      <c r="Q3380" t="e">
        <v>#N/A</v>
      </c>
      <c r="R3380" s="2" t="e">
        <v>#N/A</v>
      </c>
      <c r="S3380" t="e">
        <v>#N/A</v>
      </c>
      <c r="T3380" s="3" t="e">
        <v>#N/A</v>
      </c>
      <c r="U3380" s="3" t="e">
        <v>#N/A</v>
      </c>
      <c r="V3380" t="e">
        <v>#N/A</v>
      </c>
      <c r="W3380" t="e">
        <v>#N/A</v>
      </c>
      <c r="X3380" t="e">
        <v>#N/A</v>
      </c>
      <c r="Y3380" s="3" t="e">
        <v>#N/A</v>
      </c>
      <c r="Z3380" s="8" t="e">
        <v>#N/A</v>
      </c>
      <c r="AA3380" s="30" t="e">
        <v>#N/A</v>
      </c>
      <c r="AB3380" t="e">
        <v>#N/A</v>
      </c>
      <c r="AC3380" t="e">
        <v>#N/A</v>
      </c>
      <c r="AD3380" t="e">
        <v>#N/A</v>
      </c>
      <c r="AE3380" t="e">
        <v>#N/A</v>
      </c>
      <c r="AF3380" t="e">
        <v>#N/A</v>
      </c>
    </row>
    <row r="3381" spans="1:32" x14ac:dyDescent="0.25">
      <c r="A3381" t="e">
        <v>#N/A</v>
      </c>
      <c r="B3381" s="33" t="e">
        <v>#N/A</v>
      </c>
      <c r="C3381" t="e">
        <v>#N/A</v>
      </c>
      <c r="D3381" t="e">
        <v>#N/A</v>
      </c>
      <c r="E3381" s="69" t="e">
        <v>#N/A</v>
      </c>
      <c r="F3381" s="3" t="e">
        <v>#N/A</v>
      </c>
      <c r="G3381" s="3" t="e">
        <v>#N/A</v>
      </c>
      <c r="H3381" s="3" t="e">
        <v>#N/A</v>
      </c>
      <c r="I3381" s="80" t="e">
        <v>#N/A</v>
      </c>
      <c r="J3381" s="80" t="e">
        <v>#N/A</v>
      </c>
      <c r="K3381" s="85" t="e">
        <v>#N/A</v>
      </c>
      <c r="L3381" s="9" t="e">
        <v>#N/A</v>
      </c>
      <c r="M3381" s="93" t="e">
        <v>#N/A</v>
      </c>
      <c r="N3381" s="8" t="e">
        <v>#N/A</v>
      </c>
      <c r="O3381" t="e">
        <v>#N/A</v>
      </c>
      <c r="P3381" t="e">
        <v>#N/A</v>
      </c>
      <c r="Q3381" t="e">
        <v>#N/A</v>
      </c>
      <c r="R3381" s="2" t="e">
        <v>#N/A</v>
      </c>
      <c r="S3381" t="e">
        <v>#N/A</v>
      </c>
      <c r="T3381" s="3" t="e">
        <v>#N/A</v>
      </c>
      <c r="U3381" s="3" t="e">
        <v>#N/A</v>
      </c>
      <c r="V3381" t="e">
        <v>#N/A</v>
      </c>
      <c r="W3381" t="e">
        <v>#N/A</v>
      </c>
      <c r="X3381" t="e">
        <v>#N/A</v>
      </c>
      <c r="Y3381" s="3" t="e">
        <v>#N/A</v>
      </c>
      <c r="Z3381" s="8" t="e">
        <v>#N/A</v>
      </c>
      <c r="AA3381" s="30" t="e">
        <v>#N/A</v>
      </c>
      <c r="AB3381" t="e">
        <v>#N/A</v>
      </c>
      <c r="AC3381" t="e">
        <v>#N/A</v>
      </c>
      <c r="AD3381" t="e">
        <v>#N/A</v>
      </c>
      <c r="AE3381" t="e">
        <v>#N/A</v>
      </c>
      <c r="AF3381" t="e">
        <v>#N/A</v>
      </c>
    </row>
    <row r="3382" spans="1:32" x14ac:dyDescent="0.25">
      <c r="A3382" t="e">
        <v>#N/A</v>
      </c>
      <c r="B3382" s="33" t="e">
        <v>#N/A</v>
      </c>
      <c r="C3382" t="e">
        <v>#N/A</v>
      </c>
      <c r="D3382" t="e">
        <v>#N/A</v>
      </c>
      <c r="E3382" s="69" t="e">
        <v>#N/A</v>
      </c>
      <c r="F3382" s="3" t="e">
        <v>#N/A</v>
      </c>
      <c r="G3382" s="3" t="e">
        <v>#N/A</v>
      </c>
      <c r="H3382" s="3" t="e">
        <v>#N/A</v>
      </c>
      <c r="I3382" s="80" t="e">
        <v>#N/A</v>
      </c>
      <c r="J3382" s="80" t="e">
        <v>#N/A</v>
      </c>
      <c r="K3382" s="85" t="e">
        <v>#N/A</v>
      </c>
      <c r="L3382" s="9" t="e">
        <v>#N/A</v>
      </c>
      <c r="M3382" s="93" t="e">
        <v>#N/A</v>
      </c>
      <c r="N3382" s="8" t="e">
        <v>#N/A</v>
      </c>
      <c r="O3382" t="e">
        <v>#N/A</v>
      </c>
      <c r="P3382" t="e">
        <v>#N/A</v>
      </c>
      <c r="Q3382" t="e">
        <v>#N/A</v>
      </c>
      <c r="R3382" s="2" t="e">
        <v>#N/A</v>
      </c>
      <c r="S3382" t="e">
        <v>#N/A</v>
      </c>
      <c r="T3382" s="3" t="e">
        <v>#N/A</v>
      </c>
      <c r="U3382" s="3" t="e">
        <v>#N/A</v>
      </c>
      <c r="V3382" t="e">
        <v>#N/A</v>
      </c>
      <c r="W3382" t="e">
        <v>#N/A</v>
      </c>
      <c r="X3382" t="e">
        <v>#N/A</v>
      </c>
      <c r="Y3382" s="3" t="e">
        <v>#N/A</v>
      </c>
      <c r="Z3382" s="8" t="e">
        <v>#N/A</v>
      </c>
      <c r="AA3382" s="30" t="e">
        <v>#N/A</v>
      </c>
      <c r="AB3382" t="e">
        <v>#N/A</v>
      </c>
      <c r="AC3382" t="e">
        <v>#N/A</v>
      </c>
      <c r="AD3382" t="e">
        <v>#N/A</v>
      </c>
      <c r="AE3382" t="e">
        <v>#N/A</v>
      </c>
      <c r="AF3382" t="e">
        <v>#N/A</v>
      </c>
    </row>
    <row r="3383" spans="1:32" x14ac:dyDescent="0.25">
      <c r="A3383" t="e">
        <v>#N/A</v>
      </c>
      <c r="B3383" s="33" t="e">
        <v>#N/A</v>
      </c>
      <c r="C3383" t="e">
        <v>#N/A</v>
      </c>
      <c r="D3383" t="e">
        <v>#N/A</v>
      </c>
      <c r="E3383" s="69" t="e">
        <v>#N/A</v>
      </c>
      <c r="F3383" s="3" t="e">
        <v>#N/A</v>
      </c>
      <c r="G3383" s="3" t="e">
        <v>#N/A</v>
      </c>
      <c r="H3383" s="3" t="e">
        <v>#N/A</v>
      </c>
      <c r="I3383" s="80" t="e">
        <v>#N/A</v>
      </c>
      <c r="J3383" s="80" t="e">
        <v>#N/A</v>
      </c>
      <c r="K3383" s="85" t="e">
        <v>#N/A</v>
      </c>
      <c r="L3383" s="9" t="e">
        <v>#N/A</v>
      </c>
      <c r="M3383" s="93" t="e">
        <v>#N/A</v>
      </c>
      <c r="N3383" s="8" t="e">
        <v>#N/A</v>
      </c>
      <c r="O3383" t="e">
        <v>#N/A</v>
      </c>
      <c r="P3383" t="e">
        <v>#N/A</v>
      </c>
      <c r="Q3383" t="e">
        <v>#N/A</v>
      </c>
      <c r="R3383" s="2" t="e">
        <v>#N/A</v>
      </c>
      <c r="S3383" t="e">
        <v>#N/A</v>
      </c>
      <c r="T3383" s="3" t="e">
        <v>#N/A</v>
      </c>
      <c r="U3383" s="3" t="e">
        <v>#N/A</v>
      </c>
      <c r="V3383" t="e">
        <v>#N/A</v>
      </c>
      <c r="W3383" t="e">
        <v>#N/A</v>
      </c>
      <c r="X3383" t="e">
        <v>#N/A</v>
      </c>
      <c r="Y3383" s="3" t="e">
        <v>#N/A</v>
      </c>
      <c r="Z3383" s="8" t="e">
        <v>#N/A</v>
      </c>
      <c r="AA3383" s="30" t="e">
        <v>#N/A</v>
      </c>
      <c r="AB3383" t="e">
        <v>#N/A</v>
      </c>
      <c r="AC3383" t="e">
        <v>#N/A</v>
      </c>
      <c r="AD3383" t="e">
        <v>#N/A</v>
      </c>
      <c r="AE3383" t="e">
        <v>#N/A</v>
      </c>
      <c r="AF3383" t="e">
        <v>#N/A</v>
      </c>
    </row>
    <row r="3384" spans="1:32" x14ac:dyDescent="0.25">
      <c r="A3384" t="e">
        <v>#N/A</v>
      </c>
      <c r="B3384" s="33" t="e">
        <v>#N/A</v>
      </c>
      <c r="C3384" t="e">
        <v>#N/A</v>
      </c>
      <c r="D3384" t="e">
        <v>#N/A</v>
      </c>
      <c r="E3384" s="69" t="e">
        <v>#N/A</v>
      </c>
      <c r="F3384" s="3" t="e">
        <v>#N/A</v>
      </c>
      <c r="G3384" s="3" t="e">
        <v>#N/A</v>
      </c>
      <c r="H3384" s="3" t="e">
        <v>#N/A</v>
      </c>
      <c r="I3384" s="80" t="e">
        <v>#N/A</v>
      </c>
      <c r="J3384" s="80" t="e">
        <v>#N/A</v>
      </c>
      <c r="K3384" s="85" t="e">
        <v>#N/A</v>
      </c>
      <c r="L3384" s="9" t="e">
        <v>#N/A</v>
      </c>
      <c r="M3384" s="93" t="e">
        <v>#N/A</v>
      </c>
      <c r="N3384" s="8" t="e">
        <v>#N/A</v>
      </c>
      <c r="O3384" t="e">
        <v>#N/A</v>
      </c>
      <c r="P3384" t="e">
        <v>#N/A</v>
      </c>
      <c r="Q3384" t="e">
        <v>#N/A</v>
      </c>
      <c r="R3384" s="2" t="e">
        <v>#N/A</v>
      </c>
      <c r="S3384" t="e">
        <v>#N/A</v>
      </c>
      <c r="T3384" s="3" t="e">
        <v>#N/A</v>
      </c>
      <c r="U3384" s="3" t="e">
        <v>#N/A</v>
      </c>
      <c r="V3384" t="e">
        <v>#N/A</v>
      </c>
      <c r="W3384" t="e">
        <v>#N/A</v>
      </c>
      <c r="X3384" t="e">
        <v>#N/A</v>
      </c>
      <c r="Y3384" s="3" t="e">
        <v>#N/A</v>
      </c>
      <c r="Z3384" s="8" t="e">
        <v>#N/A</v>
      </c>
      <c r="AA3384" s="30" t="e">
        <v>#N/A</v>
      </c>
      <c r="AB3384" t="e">
        <v>#N/A</v>
      </c>
      <c r="AC3384" t="e">
        <v>#N/A</v>
      </c>
      <c r="AD3384" t="e">
        <v>#N/A</v>
      </c>
      <c r="AE3384" t="e">
        <v>#N/A</v>
      </c>
      <c r="AF3384" t="e">
        <v>#N/A</v>
      </c>
    </row>
    <row r="3385" spans="1:32" x14ac:dyDescent="0.25">
      <c r="A3385" t="e">
        <v>#N/A</v>
      </c>
      <c r="B3385" s="33" t="e">
        <v>#N/A</v>
      </c>
      <c r="C3385" t="e">
        <v>#N/A</v>
      </c>
      <c r="D3385" t="e">
        <v>#N/A</v>
      </c>
      <c r="E3385" s="69" t="e">
        <v>#N/A</v>
      </c>
      <c r="F3385" s="3" t="e">
        <v>#N/A</v>
      </c>
      <c r="G3385" s="3" t="e">
        <v>#N/A</v>
      </c>
      <c r="H3385" s="3" t="e">
        <v>#N/A</v>
      </c>
      <c r="I3385" s="80" t="e">
        <v>#N/A</v>
      </c>
      <c r="J3385" s="80" t="e">
        <v>#N/A</v>
      </c>
      <c r="K3385" s="85" t="e">
        <v>#N/A</v>
      </c>
      <c r="L3385" s="9" t="e">
        <v>#N/A</v>
      </c>
      <c r="M3385" s="93" t="e">
        <v>#N/A</v>
      </c>
      <c r="N3385" s="8" t="e">
        <v>#N/A</v>
      </c>
      <c r="O3385" t="e">
        <v>#N/A</v>
      </c>
      <c r="P3385" t="e">
        <v>#N/A</v>
      </c>
      <c r="Q3385" t="e">
        <v>#N/A</v>
      </c>
      <c r="R3385" s="2" t="e">
        <v>#N/A</v>
      </c>
      <c r="S3385" t="e">
        <v>#N/A</v>
      </c>
      <c r="T3385" s="3" t="e">
        <v>#N/A</v>
      </c>
      <c r="U3385" s="3" t="e">
        <v>#N/A</v>
      </c>
      <c r="V3385" t="e">
        <v>#N/A</v>
      </c>
      <c r="W3385" t="e">
        <v>#N/A</v>
      </c>
      <c r="X3385" t="e">
        <v>#N/A</v>
      </c>
      <c r="Y3385" s="3" t="e">
        <v>#N/A</v>
      </c>
      <c r="Z3385" s="8" t="e">
        <v>#N/A</v>
      </c>
      <c r="AA3385" s="30" t="e">
        <v>#N/A</v>
      </c>
      <c r="AB3385" t="e">
        <v>#N/A</v>
      </c>
      <c r="AC3385" t="e">
        <v>#N/A</v>
      </c>
      <c r="AD3385" t="e">
        <v>#N/A</v>
      </c>
      <c r="AE3385" t="e">
        <v>#N/A</v>
      </c>
      <c r="AF3385" t="e">
        <v>#N/A</v>
      </c>
    </row>
    <row r="3386" spans="1:32" x14ac:dyDescent="0.25">
      <c r="A3386" t="e">
        <v>#N/A</v>
      </c>
      <c r="B3386" s="33" t="e">
        <v>#N/A</v>
      </c>
      <c r="C3386" t="e">
        <v>#N/A</v>
      </c>
      <c r="D3386" t="e">
        <v>#N/A</v>
      </c>
      <c r="E3386" s="69" t="e">
        <v>#N/A</v>
      </c>
      <c r="F3386" s="3" t="e">
        <v>#N/A</v>
      </c>
      <c r="G3386" s="3" t="e">
        <v>#N/A</v>
      </c>
      <c r="H3386" s="3" t="e">
        <v>#N/A</v>
      </c>
      <c r="I3386" s="80" t="e">
        <v>#N/A</v>
      </c>
      <c r="J3386" s="80" t="e">
        <v>#N/A</v>
      </c>
      <c r="K3386" s="85" t="e">
        <v>#N/A</v>
      </c>
      <c r="L3386" s="9" t="e">
        <v>#N/A</v>
      </c>
      <c r="M3386" s="93" t="e">
        <v>#N/A</v>
      </c>
      <c r="N3386" s="8" t="e">
        <v>#N/A</v>
      </c>
      <c r="O3386" t="e">
        <v>#N/A</v>
      </c>
      <c r="P3386" t="e">
        <v>#N/A</v>
      </c>
      <c r="Q3386" t="e">
        <v>#N/A</v>
      </c>
      <c r="R3386" s="2" t="e">
        <v>#N/A</v>
      </c>
      <c r="S3386" t="e">
        <v>#N/A</v>
      </c>
      <c r="T3386" s="3" t="e">
        <v>#N/A</v>
      </c>
      <c r="U3386" s="3" t="e">
        <v>#N/A</v>
      </c>
      <c r="V3386" t="e">
        <v>#N/A</v>
      </c>
      <c r="W3386" t="e">
        <v>#N/A</v>
      </c>
      <c r="X3386" t="e">
        <v>#N/A</v>
      </c>
      <c r="Y3386" s="3" t="e">
        <v>#N/A</v>
      </c>
      <c r="Z3386" s="8" t="e">
        <v>#N/A</v>
      </c>
      <c r="AA3386" s="30" t="e">
        <v>#N/A</v>
      </c>
      <c r="AB3386" t="e">
        <v>#N/A</v>
      </c>
      <c r="AC3386" t="e">
        <v>#N/A</v>
      </c>
      <c r="AD3386" t="e">
        <v>#N/A</v>
      </c>
      <c r="AE3386" t="e">
        <v>#N/A</v>
      </c>
      <c r="AF3386" t="e">
        <v>#N/A</v>
      </c>
    </row>
    <row r="3387" spans="1:32" x14ac:dyDescent="0.25">
      <c r="A3387" t="e">
        <v>#N/A</v>
      </c>
      <c r="B3387" s="33" t="e">
        <v>#N/A</v>
      </c>
      <c r="C3387" t="e">
        <v>#N/A</v>
      </c>
      <c r="D3387" t="e">
        <v>#N/A</v>
      </c>
      <c r="E3387" s="69" t="e">
        <v>#N/A</v>
      </c>
      <c r="F3387" s="3" t="e">
        <v>#N/A</v>
      </c>
      <c r="G3387" s="3" t="e">
        <v>#N/A</v>
      </c>
      <c r="H3387" s="3" t="e">
        <v>#N/A</v>
      </c>
      <c r="I3387" s="80" t="e">
        <v>#N/A</v>
      </c>
      <c r="J3387" s="80" t="e">
        <v>#N/A</v>
      </c>
      <c r="K3387" s="85" t="e">
        <v>#N/A</v>
      </c>
      <c r="L3387" s="9" t="e">
        <v>#N/A</v>
      </c>
      <c r="M3387" s="93" t="e">
        <v>#N/A</v>
      </c>
      <c r="N3387" s="8" t="e">
        <v>#N/A</v>
      </c>
      <c r="O3387" t="e">
        <v>#N/A</v>
      </c>
      <c r="P3387" t="e">
        <v>#N/A</v>
      </c>
      <c r="Q3387" t="e">
        <v>#N/A</v>
      </c>
      <c r="R3387" s="2" t="e">
        <v>#N/A</v>
      </c>
      <c r="S3387" t="e">
        <v>#N/A</v>
      </c>
      <c r="T3387" s="3" t="e">
        <v>#N/A</v>
      </c>
      <c r="U3387" s="3" t="e">
        <v>#N/A</v>
      </c>
      <c r="V3387" t="e">
        <v>#N/A</v>
      </c>
      <c r="W3387" t="e">
        <v>#N/A</v>
      </c>
      <c r="X3387" t="e">
        <v>#N/A</v>
      </c>
      <c r="Y3387" s="3" t="e">
        <v>#N/A</v>
      </c>
      <c r="Z3387" s="8" t="e">
        <v>#N/A</v>
      </c>
      <c r="AA3387" s="30" t="e">
        <v>#N/A</v>
      </c>
      <c r="AB3387" t="e">
        <v>#N/A</v>
      </c>
      <c r="AC3387" t="e">
        <v>#N/A</v>
      </c>
      <c r="AD3387" t="e">
        <v>#N/A</v>
      </c>
      <c r="AE3387" t="e">
        <v>#N/A</v>
      </c>
      <c r="AF3387" t="e">
        <v>#N/A</v>
      </c>
    </row>
    <row r="3388" spans="1:32" x14ac:dyDescent="0.25">
      <c r="A3388" t="e">
        <v>#N/A</v>
      </c>
      <c r="B3388" s="33" t="e">
        <v>#N/A</v>
      </c>
      <c r="C3388" t="e">
        <v>#N/A</v>
      </c>
      <c r="D3388" t="e">
        <v>#N/A</v>
      </c>
      <c r="E3388" s="69" t="e">
        <v>#N/A</v>
      </c>
      <c r="F3388" s="3" t="e">
        <v>#N/A</v>
      </c>
      <c r="G3388" s="3" t="e">
        <v>#N/A</v>
      </c>
      <c r="H3388" s="3" t="e">
        <v>#N/A</v>
      </c>
      <c r="I3388" s="80" t="e">
        <v>#N/A</v>
      </c>
      <c r="J3388" s="80" t="e">
        <v>#N/A</v>
      </c>
      <c r="K3388" s="85" t="e">
        <v>#N/A</v>
      </c>
      <c r="L3388" s="9" t="e">
        <v>#N/A</v>
      </c>
      <c r="M3388" s="93" t="e">
        <v>#N/A</v>
      </c>
      <c r="N3388" s="8" t="e">
        <v>#N/A</v>
      </c>
      <c r="O3388" t="e">
        <v>#N/A</v>
      </c>
      <c r="P3388" t="e">
        <v>#N/A</v>
      </c>
      <c r="Q3388" t="e">
        <v>#N/A</v>
      </c>
      <c r="R3388" s="2" t="e">
        <v>#N/A</v>
      </c>
      <c r="S3388" t="e">
        <v>#N/A</v>
      </c>
      <c r="T3388" s="3" t="e">
        <v>#N/A</v>
      </c>
      <c r="U3388" s="3" t="e">
        <v>#N/A</v>
      </c>
      <c r="V3388" t="e">
        <v>#N/A</v>
      </c>
      <c r="W3388" t="e">
        <v>#N/A</v>
      </c>
      <c r="X3388" t="e">
        <v>#N/A</v>
      </c>
      <c r="Y3388" s="3" t="e">
        <v>#N/A</v>
      </c>
      <c r="Z3388" s="8" t="e">
        <v>#N/A</v>
      </c>
      <c r="AA3388" s="30" t="e">
        <v>#N/A</v>
      </c>
      <c r="AB3388" t="e">
        <v>#N/A</v>
      </c>
      <c r="AC3388" t="e">
        <v>#N/A</v>
      </c>
      <c r="AD3388" t="e">
        <v>#N/A</v>
      </c>
      <c r="AE3388" t="e">
        <v>#N/A</v>
      </c>
      <c r="AF3388" t="e">
        <v>#N/A</v>
      </c>
    </row>
    <row r="3389" spans="1:32" x14ac:dyDescent="0.25">
      <c r="A3389" t="e">
        <v>#N/A</v>
      </c>
      <c r="B3389" s="33" t="e">
        <v>#N/A</v>
      </c>
      <c r="C3389" t="e">
        <v>#N/A</v>
      </c>
      <c r="D3389" t="e">
        <v>#N/A</v>
      </c>
      <c r="E3389" s="69" t="e">
        <v>#N/A</v>
      </c>
      <c r="F3389" s="3" t="e">
        <v>#N/A</v>
      </c>
      <c r="G3389" s="3" t="e">
        <v>#N/A</v>
      </c>
      <c r="H3389" s="3" t="e">
        <v>#N/A</v>
      </c>
      <c r="I3389" s="80" t="e">
        <v>#N/A</v>
      </c>
      <c r="J3389" s="80" t="e">
        <v>#N/A</v>
      </c>
      <c r="K3389" s="85" t="e">
        <v>#N/A</v>
      </c>
      <c r="L3389" s="9" t="e">
        <v>#N/A</v>
      </c>
      <c r="M3389" s="93" t="e">
        <v>#N/A</v>
      </c>
      <c r="N3389" s="8" t="e">
        <v>#N/A</v>
      </c>
      <c r="O3389" t="e">
        <v>#N/A</v>
      </c>
      <c r="P3389" t="e">
        <v>#N/A</v>
      </c>
      <c r="Q3389" t="e">
        <v>#N/A</v>
      </c>
      <c r="R3389" s="2" t="e">
        <v>#N/A</v>
      </c>
      <c r="S3389" t="e">
        <v>#N/A</v>
      </c>
      <c r="T3389" s="3" t="e">
        <v>#N/A</v>
      </c>
      <c r="U3389" s="3" t="e">
        <v>#N/A</v>
      </c>
      <c r="V3389" t="e">
        <v>#N/A</v>
      </c>
      <c r="W3389" t="e">
        <v>#N/A</v>
      </c>
      <c r="X3389" t="e">
        <v>#N/A</v>
      </c>
      <c r="Y3389" s="3" t="e">
        <v>#N/A</v>
      </c>
      <c r="Z3389" s="8" t="e">
        <v>#N/A</v>
      </c>
      <c r="AA3389" s="30" t="e">
        <v>#N/A</v>
      </c>
      <c r="AB3389" t="e">
        <v>#N/A</v>
      </c>
      <c r="AC3389" t="e">
        <v>#N/A</v>
      </c>
      <c r="AD3389" t="e">
        <v>#N/A</v>
      </c>
      <c r="AE3389" t="e">
        <v>#N/A</v>
      </c>
      <c r="AF3389" t="e">
        <v>#N/A</v>
      </c>
    </row>
    <row r="3390" spans="1:32" x14ac:dyDescent="0.25">
      <c r="A3390" t="e">
        <v>#N/A</v>
      </c>
      <c r="B3390" s="33" t="e">
        <v>#N/A</v>
      </c>
      <c r="C3390" t="e">
        <v>#N/A</v>
      </c>
      <c r="D3390" t="e">
        <v>#N/A</v>
      </c>
      <c r="E3390" s="69" t="e">
        <v>#N/A</v>
      </c>
      <c r="F3390" s="3" t="e">
        <v>#N/A</v>
      </c>
      <c r="G3390" s="3" t="e">
        <v>#N/A</v>
      </c>
      <c r="H3390" s="3" t="e">
        <v>#N/A</v>
      </c>
      <c r="I3390" s="80" t="e">
        <v>#N/A</v>
      </c>
      <c r="J3390" s="80" t="e">
        <v>#N/A</v>
      </c>
      <c r="K3390" s="85" t="e">
        <v>#N/A</v>
      </c>
      <c r="L3390" s="9" t="e">
        <v>#N/A</v>
      </c>
      <c r="M3390" s="93" t="e">
        <v>#N/A</v>
      </c>
      <c r="N3390" s="8" t="e">
        <v>#N/A</v>
      </c>
      <c r="O3390" t="e">
        <v>#N/A</v>
      </c>
      <c r="P3390" t="e">
        <v>#N/A</v>
      </c>
      <c r="Q3390" t="e">
        <v>#N/A</v>
      </c>
      <c r="R3390" s="2" t="e">
        <v>#N/A</v>
      </c>
      <c r="S3390" t="e">
        <v>#N/A</v>
      </c>
      <c r="T3390" s="3" t="e">
        <v>#N/A</v>
      </c>
      <c r="U3390" s="3" t="e">
        <v>#N/A</v>
      </c>
      <c r="V3390" t="e">
        <v>#N/A</v>
      </c>
      <c r="W3390" t="e">
        <v>#N/A</v>
      </c>
      <c r="X3390" t="e">
        <v>#N/A</v>
      </c>
      <c r="Y3390" s="3" t="e">
        <v>#N/A</v>
      </c>
      <c r="Z3390" s="8" t="e">
        <v>#N/A</v>
      </c>
      <c r="AA3390" s="30" t="e">
        <v>#N/A</v>
      </c>
      <c r="AB3390" t="e">
        <v>#N/A</v>
      </c>
      <c r="AC3390" t="e">
        <v>#N/A</v>
      </c>
      <c r="AD3390" t="e">
        <v>#N/A</v>
      </c>
      <c r="AE3390" t="e">
        <v>#N/A</v>
      </c>
      <c r="AF3390" t="e">
        <v>#N/A</v>
      </c>
    </row>
    <row r="3391" spans="1:32" x14ac:dyDescent="0.25">
      <c r="A3391" t="e">
        <v>#N/A</v>
      </c>
      <c r="B3391" s="33" t="e">
        <v>#N/A</v>
      </c>
      <c r="C3391" t="e">
        <v>#N/A</v>
      </c>
      <c r="D3391" t="e">
        <v>#N/A</v>
      </c>
      <c r="E3391" s="69" t="e">
        <v>#N/A</v>
      </c>
      <c r="F3391" s="3" t="e">
        <v>#N/A</v>
      </c>
      <c r="G3391" s="3" t="e">
        <v>#N/A</v>
      </c>
      <c r="H3391" s="3" t="e">
        <v>#N/A</v>
      </c>
      <c r="I3391" s="80" t="e">
        <v>#N/A</v>
      </c>
      <c r="J3391" s="80" t="e">
        <v>#N/A</v>
      </c>
      <c r="K3391" s="85" t="e">
        <v>#N/A</v>
      </c>
      <c r="L3391" s="9" t="e">
        <v>#N/A</v>
      </c>
      <c r="M3391" s="93" t="e">
        <v>#N/A</v>
      </c>
      <c r="N3391" s="8" t="e">
        <v>#N/A</v>
      </c>
      <c r="O3391" t="e">
        <v>#N/A</v>
      </c>
      <c r="P3391" t="e">
        <v>#N/A</v>
      </c>
      <c r="Q3391" t="e">
        <v>#N/A</v>
      </c>
      <c r="R3391" s="2" t="e">
        <v>#N/A</v>
      </c>
      <c r="S3391" t="e">
        <v>#N/A</v>
      </c>
      <c r="T3391" s="3" t="e">
        <v>#N/A</v>
      </c>
      <c r="U3391" s="3" t="e">
        <v>#N/A</v>
      </c>
      <c r="V3391" t="e">
        <v>#N/A</v>
      </c>
      <c r="W3391" t="e">
        <v>#N/A</v>
      </c>
      <c r="X3391" t="e">
        <v>#N/A</v>
      </c>
      <c r="Y3391" s="3" t="e">
        <v>#N/A</v>
      </c>
      <c r="Z3391" s="8" t="e">
        <v>#N/A</v>
      </c>
      <c r="AA3391" s="30" t="e">
        <v>#N/A</v>
      </c>
      <c r="AB3391" t="e">
        <v>#N/A</v>
      </c>
      <c r="AC3391" t="e">
        <v>#N/A</v>
      </c>
      <c r="AD3391" t="e">
        <v>#N/A</v>
      </c>
      <c r="AE3391" t="e">
        <v>#N/A</v>
      </c>
      <c r="AF3391" t="e">
        <v>#N/A</v>
      </c>
    </row>
    <row r="3392" spans="1:32" x14ac:dyDescent="0.25">
      <c r="A3392" t="e">
        <v>#N/A</v>
      </c>
      <c r="B3392" s="33" t="e">
        <v>#N/A</v>
      </c>
      <c r="C3392" t="e">
        <v>#N/A</v>
      </c>
      <c r="D3392" t="e">
        <v>#N/A</v>
      </c>
      <c r="E3392" s="69" t="e">
        <v>#N/A</v>
      </c>
      <c r="F3392" s="3" t="e">
        <v>#N/A</v>
      </c>
      <c r="G3392" s="3" t="e">
        <v>#N/A</v>
      </c>
      <c r="H3392" s="3" t="e">
        <v>#N/A</v>
      </c>
      <c r="I3392" s="80" t="e">
        <v>#N/A</v>
      </c>
      <c r="J3392" s="80" t="e">
        <v>#N/A</v>
      </c>
      <c r="K3392" s="85" t="e">
        <v>#N/A</v>
      </c>
      <c r="L3392" s="9" t="e">
        <v>#N/A</v>
      </c>
      <c r="M3392" s="93" t="e">
        <v>#N/A</v>
      </c>
      <c r="N3392" s="8" t="e">
        <v>#N/A</v>
      </c>
      <c r="O3392" t="e">
        <v>#N/A</v>
      </c>
      <c r="P3392" t="e">
        <v>#N/A</v>
      </c>
      <c r="Q3392" t="e">
        <v>#N/A</v>
      </c>
      <c r="R3392" s="2" t="e">
        <v>#N/A</v>
      </c>
      <c r="S3392" t="e">
        <v>#N/A</v>
      </c>
      <c r="T3392" s="3" t="e">
        <v>#N/A</v>
      </c>
      <c r="U3392" s="3" t="e">
        <v>#N/A</v>
      </c>
      <c r="V3392" t="e">
        <v>#N/A</v>
      </c>
      <c r="W3392" t="e">
        <v>#N/A</v>
      </c>
      <c r="X3392" t="e">
        <v>#N/A</v>
      </c>
      <c r="Y3392" s="3" t="e">
        <v>#N/A</v>
      </c>
      <c r="Z3392" s="8" t="e">
        <v>#N/A</v>
      </c>
      <c r="AA3392" s="30" t="e">
        <v>#N/A</v>
      </c>
      <c r="AB3392" t="e">
        <v>#N/A</v>
      </c>
      <c r="AC3392" t="e">
        <v>#N/A</v>
      </c>
      <c r="AD3392" t="e">
        <v>#N/A</v>
      </c>
      <c r="AE3392" t="e">
        <v>#N/A</v>
      </c>
      <c r="AF3392" t="e">
        <v>#N/A</v>
      </c>
    </row>
    <row r="3393" spans="1:32" x14ac:dyDescent="0.25">
      <c r="A3393" t="e">
        <v>#N/A</v>
      </c>
      <c r="B3393" s="33" t="e">
        <v>#N/A</v>
      </c>
      <c r="C3393" t="e">
        <v>#N/A</v>
      </c>
      <c r="D3393" t="e">
        <v>#N/A</v>
      </c>
      <c r="E3393" s="69" t="e">
        <v>#N/A</v>
      </c>
      <c r="F3393" s="3" t="e">
        <v>#N/A</v>
      </c>
      <c r="G3393" s="3" t="e">
        <v>#N/A</v>
      </c>
      <c r="H3393" s="3" t="e">
        <v>#N/A</v>
      </c>
      <c r="I3393" s="80" t="e">
        <v>#N/A</v>
      </c>
      <c r="J3393" s="80" t="e">
        <v>#N/A</v>
      </c>
      <c r="K3393" s="85" t="e">
        <v>#N/A</v>
      </c>
      <c r="L3393" s="9" t="e">
        <v>#N/A</v>
      </c>
      <c r="M3393" s="93" t="e">
        <v>#N/A</v>
      </c>
      <c r="N3393" s="8" t="e">
        <v>#N/A</v>
      </c>
      <c r="O3393" t="e">
        <v>#N/A</v>
      </c>
      <c r="P3393" t="e">
        <v>#N/A</v>
      </c>
      <c r="Q3393" t="e">
        <v>#N/A</v>
      </c>
      <c r="R3393" s="2" t="e">
        <v>#N/A</v>
      </c>
      <c r="S3393" t="e">
        <v>#N/A</v>
      </c>
      <c r="T3393" s="3" t="e">
        <v>#N/A</v>
      </c>
      <c r="U3393" s="3" t="e">
        <v>#N/A</v>
      </c>
      <c r="V3393" t="e">
        <v>#N/A</v>
      </c>
      <c r="W3393" t="e">
        <v>#N/A</v>
      </c>
      <c r="X3393" t="e">
        <v>#N/A</v>
      </c>
      <c r="Y3393" s="3" t="e">
        <v>#N/A</v>
      </c>
      <c r="Z3393" s="8" t="e">
        <v>#N/A</v>
      </c>
      <c r="AA3393" s="30" t="e">
        <v>#N/A</v>
      </c>
      <c r="AB3393" t="e">
        <v>#N/A</v>
      </c>
      <c r="AC3393" t="e">
        <v>#N/A</v>
      </c>
      <c r="AD3393" t="e">
        <v>#N/A</v>
      </c>
      <c r="AE3393" t="e">
        <v>#N/A</v>
      </c>
      <c r="AF3393" t="e">
        <v>#N/A</v>
      </c>
    </row>
    <row r="3394" spans="1:32" x14ac:dyDescent="0.25">
      <c r="A3394" t="e">
        <v>#N/A</v>
      </c>
      <c r="B3394" s="33" t="e">
        <v>#N/A</v>
      </c>
      <c r="C3394" t="e">
        <v>#N/A</v>
      </c>
      <c r="D3394" t="e">
        <v>#N/A</v>
      </c>
      <c r="E3394" s="69" t="e">
        <v>#N/A</v>
      </c>
      <c r="F3394" s="3" t="e">
        <v>#N/A</v>
      </c>
      <c r="G3394" s="3" t="e">
        <v>#N/A</v>
      </c>
      <c r="H3394" s="3" t="e">
        <v>#N/A</v>
      </c>
      <c r="I3394" s="80" t="e">
        <v>#N/A</v>
      </c>
      <c r="J3394" s="80" t="e">
        <v>#N/A</v>
      </c>
      <c r="K3394" s="85" t="e">
        <v>#N/A</v>
      </c>
      <c r="L3394" s="9" t="e">
        <v>#N/A</v>
      </c>
      <c r="M3394" s="93" t="e">
        <v>#N/A</v>
      </c>
      <c r="N3394" s="8" t="e">
        <v>#N/A</v>
      </c>
      <c r="O3394" t="e">
        <v>#N/A</v>
      </c>
      <c r="P3394" t="e">
        <v>#N/A</v>
      </c>
      <c r="Q3394" t="e">
        <v>#N/A</v>
      </c>
      <c r="R3394" s="2" t="e">
        <v>#N/A</v>
      </c>
      <c r="S3394" t="e">
        <v>#N/A</v>
      </c>
      <c r="T3394" s="3" t="e">
        <v>#N/A</v>
      </c>
      <c r="U3394" s="3" t="e">
        <v>#N/A</v>
      </c>
      <c r="V3394" t="e">
        <v>#N/A</v>
      </c>
      <c r="W3394" t="e">
        <v>#N/A</v>
      </c>
      <c r="X3394" t="e">
        <v>#N/A</v>
      </c>
      <c r="Y3394" s="3" t="e">
        <v>#N/A</v>
      </c>
      <c r="Z3394" s="8" t="e">
        <v>#N/A</v>
      </c>
      <c r="AA3394" s="30" t="e">
        <v>#N/A</v>
      </c>
      <c r="AB3394" t="e">
        <v>#N/A</v>
      </c>
      <c r="AC3394" t="e">
        <v>#N/A</v>
      </c>
      <c r="AD3394" t="e">
        <v>#N/A</v>
      </c>
      <c r="AE3394" t="e">
        <v>#N/A</v>
      </c>
      <c r="AF3394" t="e">
        <v>#N/A</v>
      </c>
    </row>
    <row r="3395" spans="1:32" x14ac:dyDescent="0.25">
      <c r="A3395" t="e">
        <v>#N/A</v>
      </c>
      <c r="B3395" s="33" t="e">
        <v>#N/A</v>
      </c>
      <c r="C3395" t="e">
        <v>#N/A</v>
      </c>
      <c r="D3395" t="e">
        <v>#N/A</v>
      </c>
      <c r="E3395" s="69" t="e">
        <v>#N/A</v>
      </c>
      <c r="F3395" s="3" t="e">
        <v>#N/A</v>
      </c>
      <c r="G3395" s="3" t="e">
        <v>#N/A</v>
      </c>
      <c r="H3395" s="3" t="e">
        <v>#N/A</v>
      </c>
      <c r="I3395" s="80" t="e">
        <v>#N/A</v>
      </c>
      <c r="J3395" s="80" t="e">
        <v>#N/A</v>
      </c>
      <c r="K3395" s="85" t="e">
        <v>#N/A</v>
      </c>
      <c r="L3395" s="9" t="e">
        <v>#N/A</v>
      </c>
      <c r="M3395" s="93" t="e">
        <v>#N/A</v>
      </c>
      <c r="N3395" s="8" t="e">
        <v>#N/A</v>
      </c>
      <c r="O3395" t="e">
        <v>#N/A</v>
      </c>
      <c r="P3395" t="e">
        <v>#N/A</v>
      </c>
      <c r="Q3395" t="e">
        <v>#N/A</v>
      </c>
      <c r="R3395" s="2" t="e">
        <v>#N/A</v>
      </c>
      <c r="S3395" t="e">
        <v>#N/A</v>
      </c>
      <c r="T3395" s="3" t="e">
        <v>#N/A</v>
      </c>
      <c r="U3395" s="3" t="e">
        <v>#N/A</v>
      </c>
      <c r="V3395" t="e">
        <v>#N/A</v>
      </c>
      <c r="W3395" t="e">
        <v>#N/A</v>
      </c>
      <c r="X3395" t="e">
        <v>#N/A</v>
      </c>
      <c r="Y3395" s="3" t="e">
        <v>#N/A</v>
      </c>
      <c r="Z3395" s="8" t="e">
        <v>#N/A</v>
      </c>
      <c r="AA3395" s="30" t="e">
        <v>#N/A</v>
      </c>
      <c r="AB3395" t="e">
        <v>#N/A</v>
      </c>
      <c r="AC3395" t="e">
        <v>#N/A</v>
      </c>
      <c r="AD3395" t="e">
        <v>#N/A</v>
      </c>
      <c r="AE3395" t="e">
        <v>#N/A</v>
      </c>
      <c r="AF3395" t="e">
        <v>#N/A</v>
      </c>
    </row>
    <row r="3396" spans="1:32" x14ac:dyDescent="0.25">
      <c r="A3396" t="e">
        <v>#N/A</v>
      </c>
      <c r="B3396" s="33" t="e">
        <v>#N/A</v>
      </c>
      <c r="C3396" t="e">
        <v>#N/A</v>
      </c>
      <c r="D3396" t="e">
        <v>#N/A</v>
      </c>
      <c r="E3396" s="69" t="e">
        <v>#N/A</v>
      </c>
      <c r="F3396" s="3" t="e">
        <v>#N/A</v>
      </c>
      <c r="G3396" s="3" t="e">
        <v>#N/A</v>
      </c>
      <c r="H3396" s="3" t="e">
        <v>#N/A</v>
      </c>
      <c r="I3396" s="80" t="e">
        <v>#N/A</v>
      </c>
      <c r="J3396" s="80" t="e">
        <v>#N/A</v>
      </c>
      <c r="K3396" s="85" t="e">
        <v>#N/A</v>
      </c>
      <c r="L3396" s="9" t="e">
        <v>#N/A</v>
      </c>
      <c r="M3396" s="93" t="e">
        <v>#N/A</v>
      </c>
      <c r="N3396" s="8" t="e">
        <v>#N/A</v>
      </c>
      <c r="O3396" t="e">
        <v>#N/A</v>
      </c>
      <c r="P3396" t="e">
        <v>#N/A</v>
      </c>
      <c r="Q3396" t="e">
        <v>#N/A</v>
      </c>
      <c r="R3396" s="2" t="e">
        <v>#N/A</v>
      </c>
      <c r="S3396" t="e">
        <v>#N/A</v>
      </c>
      <c r="T3396" s="3" t="e">
        <v>#N/A</v>
      </c>
      <c r="U3396" s="3" t="e">
        <v>#N/A</v>
      </c>
      <c r="V3396" t="e">
        <v>#N/A</v>
      </c>
      <c r="W3396" t="e">
        <v>#N/A</v>
      </c>
      <c r="X3396" t="e">
        <v>#N/A</v>
      </c>
      <c r="Y3396" s="3" t="e">
        <v>#N/A</v>
      </c>
      <c r="Z3396" s="8" t="e">
        <v>#N/A</v>
      </c>
      <c r="AA3396" s="30" t="e">
        <v>#N/A</v>
      </c>
      <c r="AB3396" t="e">
        <v>#N/A</v>
      </c>
      <c r="AC3396" t="e">
        <v>#N/A</v>
      </c>
      <c r="AD3396" t="e">
        <v>#N/A</v>
      </c>
      <c r="AE3396" t="e">
        <v>#N/A</v>
      </c>
      <c r="AF3396" t="e">
        <v>#N/A</v>
      </c>
    </row>
    <row r="3397" spans="1:32" x14ac:dyDescent="0.25">
      <c r="A3397" t="e">
        <v>#N/A</v>
      </c>
      <c r="B3397" s="33" t="e">
        <v>#N/A</v>
      </c>
      <c r="C3397" t="e">
        <v>#N/A</v>
      </c>
      <c r="D3397" t="e">
        <v>#N/A</v>
      </c>
      <c r="E3397" s="69" t="e">
        <v>#N/A</v>
      </c>
      <c r="F3397" s="3" t="e">
        <v>#N/A</v>
      </c>
      <c r="G3397" s="3" t="e">
        <v>#N/A</v>
      </c>
      <c r="H3397" s="3" t="e">
        <v>#N/A</v>
      </c>
      <c r="I3397" s="80" t="e">
        <v>#N/A</v>
      </c>
      <c r="J3397" s="80" t="e">
        <v>#N/A</v>
      </c>
      <c r="K3397" s="85" t="e">
        <v>#N/A</v>
      </c>
      <c r="L3397" s="9" t="e">
        <v>#N/A</v>
      </c>
      <c r="M3397" s="93" t="e">
        <v>#N/A</v>
      </c>
      <c r="N3397" s="8" t="e">
        <v>#N/A</v>
      </c>
      <c r="O3397" t="e">
        <v>#N/A</v>
      </c>
      <c r="P3397" t="e">
        <v>#N/A</v>
      </c>
      <c r="Q3397" t="e">
        <v>#N/A</v>
      </c>
      <c r="R3397" s="2" t="e">
        <v>#N/A</v>
      </c>
      <c r="S3397" t="e">
        <v>#N/A</v>
      </c>
      <c r="T3397" s="3" t="e">
        <v>#N/A</v>
      </c>
      <c r="U3397" s="3" t="e">
        <v>#N/A</v>
      </c>
      <c r="V3397" t="e">
        <v>#N/A</v>
      </c>
      <c r="W3397" t="e">
        <v>#N/A</v>
      </c>
      <c r="X3397" t="e">
        <v>#N/A</v>
      </c>
      <c r="Y3397" s="3" t="e">
        <v>#N/A</v>
      </c>
      <c r="Z3397" s="8" t="e">
        <v>#N/A</v>
      </c>
      <c r="AA3397" s="30" t="e">
        <v>#N/A</v>
      </c>
      <c r="AB3397" t="e">
        <v>#N/A</v>
      </c>
      <c r="AC3397" t="e">
        <v>#N/A</v>
      </c>
      <c r="AD3397" t="e">
        <v>#N/A</v>
      </c>
      <c r="AE3397" t="e">
        <v>#N/A</v>
      </c>
      <c r="AF3397" t="e">
        <v>#N/A</v>
      </c>
    </row>
    <row r="3398" spans="1:32" x14ac:dyDescent="0.25">
      <c r="A3398" t="e">
        <v>#N/A</v>
      </c>
      <c r="B3398" s="33" t="e">
        <v>#N/A</v>
      </c>
      <c r="C3398" t="e">
        <v>#N/A</v>
      </c>
      <c r="D3398" t="e">
        <v>#N/A</v>
      </c>
      <c r="E3398" s="69" t="e">
        <v>#N/A</v>
      </c>
      <c r="F3398" s="3" t="e">
        <v>#N/A</v>
      </c>
      <c r="G3398" s="3" t="e">
        <v>#N/A</v>
      </c>
      <c r="H3398" s="3" t="e">
        <v>#N/A</v>
      </c>
      <c r="I3398" s="80" t="e">
        <v>#N/A</v>
      </c>
      <c r="J3398" s="80" t="e">
        <v>#N/A</v>
      </c>
      <c r="K3398" s="85" t="e">
        <v>#N/A</v>
      </c>
      <c r="L3398" s="9" t="e">
        <v>#N/A</v>
      </c>
      <c r="M3398" s="93" t="e">
        <v>#N/A</v>
      </c>
      <c r="N3398" s="8" t="e">
        <v>#N/A</v>
      </c>
      <c r="O3398" t="e">
        <v>#N/A</v>
      </c>
      <c r="P3398" t="e">
        <v>#N/A</v>
      </c>
      <c r="Q3398" t="e">
        <v>#N/A</v>
      </c>
      <c r="R3398" s="2" t="e">
        <v>#N/A</v>
      </c>
      <c r="S3398" t="e">
        <v>#N/A</v>
      </c>
      <c r="T3398" s="3" t="e">
        <v>#N/A</v>
      </c>
      <c r="U3398" s="3" t="e">
        <v>#N/A</v>
      </c>
      <c r="V3398" t="e">
        <v>#N/A</v>
      </c>
      <c r="W3398" t="e">
        <v>#N/A</v>
      </c>
      <c r="X3398" t="e">
        <v>#N/A</v>
      </c>
      <c r="Y3398" s="3" t="e">
        <v>#N/A</v>
      </c>
      <c r="Z3398" s="8" t="e">
        <v>#N/A</v>
      </c>
      <c r="AA3398" s="30" t="e">
        <v>#N/A</v>
      </c>
      <c r="AB3398" t="e">
        <v>#N/A</v>
      </c>
      <c r="AC3398" t="e">
        <v>#N/A</v>
      </c>
      <c r="AD3398" t="e">
        <v>#N/A</v>
      </c>
      <c r="AE3398" t="e">
        <v>#N/A</v>
      </c>
      <c r="AF3398" t="e">
        <v>#N/A</v>
      </c>
    </row>
    <row r="3399" spans="1:32" x14ac:dyDescent="0.25">
      <c r="A3399" t="e">
        <v>#N/A</v>
      </c>
      <c r="B3399" s="33" t="e">
        <v>#N/A</v>
      </c>
      <c r="C3399" t="e">
        <v>#N/A</v>
      </c>
      <c r="D3399" t="e">
        <v>#N/A</v>
      </c>
      <c r="E3399" s="69" t="e">
        <v>#N/A</v>
      </c>
      <c r="F3399" s="3" t="e">
        <v>#N/A</v>
      </c>
      <c r="G3399" s="3" t="e">
        <v>#N/A</v>
      </c>
      <c r="H3399" s="3" t="e">
        <v>#N/A</v>
      </c>
      <c r="I3399" s="80" t="e">
        <v>#N/A</v>
      </c>
      <c r="J3399" s="80" t="e">
        <v>#N/A</v>
      </c>
      <c r="K3399" s="85" t="e">
        <v>#N/A</v>
      </c>
      <c r="L3399" s="9" t="e">
        <v>#N/A</v>
      </c>
      <c r="M3399" s="93" t="e">
        <v>#N/A</v>
      </c>
      <c r="N3399" s="8" t="e">
        <v>#N/A</v>
      </c>
      <c r="O3399" t="e">
        <v>#N/A</v>
      </c>
      <c r="P3399" t="e">
        <v>#N/A</v>
      </c>
      <c r="Q3399" t="e">
        <v>#N/A</v>
      </c>
      <c r="R3399" s="2" t="e">
        <v>#N/A</v>
      </c>
      <c r="S3399" t="e">
        <v>#N/A</v>
      </c>
      <c r="T3399" s="3" t="e">
        <v>#N/A</v>
      </c>
      <c r="U3399" s="3" t="e">
        <v>#N/A</v>
      </c>
      <c r="V3399" t="e">
        <v>#N/A</v>
      </c>
      <c r="W3399" t="e">
        <v>#N/A</v>
      </c>
      <c r="X3399" t="e">
        <v>#N/A</v>
      </c>
      <c r="Y3399" s="3" t="e">
        <v>#N/A</v>
      </c>
      <c r="Z3399" s="8" t="e">
        <v>#N/A</v>
      </c>
      <c r="AA3399" s="30" t="e">
        <v>#N/A</v>
      </c>
      <c r="AB3399" t="e">
        <v>#N/A</v>
      </c>
      <c r="AC3399" t="e">
        <v>#N/A</v>
      </c>
      <c r="AD3399" t="e">
        <v>#N/A</v>
      </c>
      <c r="AE3399" t="e">
        <v>#N/A</v>
      </c>
      <c r="AF3399" t="e">
        <v>#N/A</v>
      </c>
    </row>
    <row r="3400" spans="1:32" x14ac:dyDescent="0.25">
      <c r="A3400" t="e">
        <v>#N/A</v>
      </c>
      <c r="B3400" s="33" t="e">
        <v>#N/A</v>
      </c>
      <c r="C3400" t="e">
        <v>#N/A</v>
      </c>
      <c r="D3400" t="e">
        <v>#N/A</v>
      </c>
      <c r="E3400" s="69" t="e">
        <v>#N/A</v>
      </c>
      <c r="F3400" s="3" t="e">
        <v>#N/A</v>
      </c>
      <c r="G3400" s="3" t="e">
        <v>#N/A</v>
      </c>
      <c r="H3400" s="3" t="e">
        <v>#N/A</v>
      </c>
      <c r="I3400" s="80" t="e">
        <v>#N/A</v>
      </c>
      <c r="J3400" s="80" t="e">
        <v>#N/A</v>
      </c>
      <c r="K3400" s="85" t="e">
        <v>#N/A</v>
      </c>
      <c r="L3400" s="9" t="e">
        <v>#N/A</v>
      </c>
      <c r="M3400" s="93" t="e">
        <v>#N/A</v>
      </c>
      <c r="N3400" s="8" t="e">
        <v>#N/A</v>
      </c>
      <c r="O3400" t="e">
        <v>#N/A</v>
      </c>
      <c r="P3400" t="e">
        <v>#N/A</v>
      </c>
      <c r="Q3400" t="e">
        <v>#N/A</v>
      </c>
      <c r="R3400" s="2" t="e">
        <v>#N/A</v>
      </c>
      <c r="S3400" t="e">
        <v>#N/A</v>
      </c>
      <c r="T3400" s="3" t="e">
        <v>#N/A</v>
      </c>
      <c r="U3400" s="3" t="e">
        <v>#N/A</v>
      </c>
      <c r="V3400" t="e">
        <v>#N/A</v>
      </c>
      <c r="W3400" t="e">
        <v>#N/A</v>
      </c>
      <c r="X3400" t="e">
        <v>#N/A</v>
      </c>
      <c r="Y3400" s="3" t="e">
        <v>#N/A</v>
      </c>
      <c r="Z3400" s="8" t="e">
        <v>#N/A</v>
      </c>
      <c r="AA3400" s="30" t="e">
        <v>#N/A</v>
      </c>
      <c r="AB3400" t="e">
        <v>#N/A</v>
      </c>
      <c r="AC3400" t="e">
        <v>#N/A</v>
      </c>
      <c r="AD3400" t="e">
        <v>#N/A</v>
      </c>
      <c r="AE3400" t="e">
        <v>#N/A</v>
      </c>
      <c r="AF3400" t="e">
        <v>#N/A</v>
      </c>
    </row>
    <row r="3401" spans="1:32" x14ac:dyDescent="0.25">
      <c r="A3401" t="e">
        <v>#N/A</v>
      </c>
      <c r="B3401" s="33" t="e">
        <v>#N/A</v>
      </c>
      <c r="C3401" t="e">
        <v>#N/A</v>
      </c>
      <c r="D3401" t="e">
        <v>#N/A</v>
      </c>
      <c r="E3401" s="69" t="e">
        <v>#N/A</v>
      </c>
      <c r="F3401" s="3" t="e">
        <v>#N/A</v>
      </c>
      <c r="G3401" s="3" t="e">
        <v>#N/A</v>
      </c>
      <c r="H3401" s="3" t="e">
        <v>#N/A</v>
      </c>
      <c r="I3401" s="80" t="e">
        <v>#N/A</v>
      </c>
      <c r="J3401" s="80" t="e">
        <v>#N/A</v>
      </c>
      <c r="K3401" s="85" t="e">
        <v>#N/A</v>
      </c>
      <c r="L3401" s="9" t="e">
        <v>#N/A</v>
      </c>
      <c r="M3401" s="93" t="e">
        <v>#N/A</v>
      </c>
      <c r="N3401" s="8" t="e">
        <v>#N/A</v>
      </c>
      <c r="O3401" t="e">
        <v>#N/A</v>
      </c>
      <c r="P3401" t="e">
        <v>#N/A</v>
      </c>
      <c r="Q3401" t="e">
        <v>#N/A</v>
      </c>
      <c r="R3401" s="2" t="e">
        <v>#N/A</v>
      </c>
      <c r="S3401" t="e">
        <v>#N/A</v>
      </c>
      <c r="T3401" s="3" t="e">
        <v>#N/A</v>
      </c>
      <c r="U3401" s="3" t="e">
        <v>#N/A</v>
      </c>
      <c r="V3401" t="e">
        <v>#N/A</v>
      </c>
      <c r="W3401" t="e">
        <v>#N/A</v>
      </c>
      <c r="X3401" t="e">
        <v>#N/A</v>
      </c>
      <c r="Y3401" s="3" t="e">
        <v>#N/A</v>
      </c>
      <c r="Z3401" s="8" t="e">
        <v>#N/A</v>
      </c>
      <c r="AA3401" s="30" t="e">
        <v>#N/A</v>
      </c>
      <c r="AB3401" t="e">
        <v>#N/A</v>
      </c>
      <c r="AC3401" t="e">
        <v>#N/A</v>
      </c>
      <c r="AD3401" t="e">
        <v>#N/A</v>
      </c>
      <c r="AE3401" t="e">
        <v>#N/A</v>
      </c>
      <c r="AF3401" t="e">
        <v>#N/A</v>
      </c>
    </row>
    <row r="3402" spans="1:32" x14ac:dyDescent="0.25">
      <c r="A3402" t="e">
        <v>#N/A</v>
      </c>
      <c r="B3402" s="33" t="e">
        <v>#N/A</v>
      </c>
      <c r="C3402" t="e">
        <v>#N/A</v>
      </c>
      <c r="D3402" t="e">
        <v>#N/A</v>
      </c>
      <c r="E3402" s="69" t="e">
        <v>#N/A</v>
      </c>
      <c r="F3402" s="3" t="e">
        <v>#N/A</v>
      </c>
      <c r="G3402" s="3" t="e">
        <v>#N/A</v>
      </c>
      <c r="H3402" s="3" t="e">
        <v>#N/A</v>
      </c>
      <c r="I3402" s="80" t="e">
        <v>#N/A</v>
      </c>
      <c r="J3402" s="80" t="e">
        <v>#N/A</v>
      </c>
      <c r="K3402" s="85" t="e">
        <v>#N/A</v>
      </c>
      <c r="L3402" s="9" t="e">
        <v>#N/A</v>
      </c>
      <c r="M3402" s="93" t="e">
        <v>#N/A</v>
      </c>
      <c r="N3402" s="8" t="e">
        <v>#N/A</v>
      </c>
      <c r="O3402" t="e">
        <v>#N/A</v>
      </c>
      <c r="P3402" t="e">
        <v>#N/A</v>
      </c>
      <c r="Q3402" t="e">
        <v>#N/A</v>
      </c>
      <c r="R3402" s="2" t="e">
        <v>#N/A</v>
      </c>
      <c r="S3402" t="e">
        <v>#N/A</v>
      </c>
      <c r="T3402" s="3" t="e">
        <v>#N/A</v>
      </c>
      <c r="U3402" s="3" t="e">
        <v>#N/A</v>
      </c>
      <c r="V3402" t="e">
        <v>#N/A</v>
      </c>
      <c r="W3402" t="e">
        <v>#N/A</v>
      </c>
      <c r="X3402" t="e">
        <v>#N/A</v>
      </c>
      <c r="Y3402" s="3" t="e">
        <v>#N/A</v>
      </c>
      <c r="Z3402" s="8" t="e">
        <v>#N/A</v>
      </c>
      <c r="AA3402" s="30" t="e">
        <v>#N/A</v>
      </c>
      <c r="AB3402" t="e">
        <v>#N/A</v>
      </c>
      <c r="AC3402" t="e">
        <v>#N/A</v>
      </c>
      <c r="AD3402" t="e">
        <v>#N/A</v>
      </c>
      <c r="AE3402" t="e">
        <v>#N/A</v>
      </c>
      <c r="AF3402" t="e">
        <v>#N/A</v>
      </c>
    </row>
    <row r="3403" spans="1:32" x14ac:dyDescent="0.25">
      <c r="A3403" t="e">
        <v>#N/A</v>
      </c>
      <c r="B3403" s="33" t="e">
        <v>#N/A</v>
      </c>
      <c r="C3403" t="e">
        <v>#N/A</v>
      </c>
      <c r="D3403" t="e">
        <v>#N/A</v>
      </c>
      <c r="E3403" s="69" t="e">
        <v>#N/A</v>
      </c>
      <c r="F3403" s="3" t="e">
        <v>#N/A</v>
      </c>
      <c r="G3403" s="3" t="e">
        <v>#N/A</v>
      </c>
      <c r="H3403" s="3" t="e">
        <v>#N/A</v>
      </c>
      <c r="I3403" s="80" t="e">
        <v>#N/A</v>
      </c>
      <c r="J3403" s="80" t="e">
        <v>#N/A</v>
      </c>
      <c r="K3403" s="85" t="e">
        <v>#N/A</v>
      </c>
      <c r="L3403" s="9" t="e">
        <v>#N/A</v>
      </c>
      <c r="M3403" s="93" t="e">
        <v>#N/A</v>
      </c>
      <c r="N3403" s="8" t="e">
        <v>#N/A</v>
      </c>
      <c r="O3403" t="e">
        <v>#N/A</v>
      </c>
      <c r="P3403" t="e">
        <v>#N/A</v>
      </c>
      <c r="Q3403" t="e">
        <v>#N/A</v>
      </c>
      <c r="R3403" s="2" t="e">
        <v>#N/A</v>
      </c>
      <c r="S3403" t="e">
        <v>#N/A</v>
      </c>
      <c r="T3403" s="3" t="e">
        <v>#N/A</v>
      </c>
      <c r="U3403" s="3" t="e">
        <v>#N/A</v>
      </c>
      <c r="V3403" t="e">
        <v>#N/A</v>
      </c>
      <c r="W3403" t="e">
        <v>#N/A</v>
      </c>
      <c r="X3403" t="e">
        <v>#N/A</v>
      </c>
      <c r="Y3403" s="3" t="e">
        <v>#N/A</v>
      </c>
      <c r="Z3403" s="8" t="e">
        <v>#N/A</v>
      </c>
      <c r="AA3403" s="30" t="e">
        <v>#N/A</v>
      </c>
      <c r="AB3403" t="e">
        <v>#N/A</v>
      </c>
      <c r="AC3403" t="e">
        <v>#N/A</v>
      </c>
      <c r="AD3403" t="e">
        <v>#N/A</v>
      </c>
      <c r="AE3403" t="e">
        <v>#N/A</v>
      </c>
      <c r="AF3403" t="e">
        <v>#N/A</v>
      </c>
    </row>
    <row r="3404" spans="1:32" x14ac:dyDescent="0.25">
      <c r="A3404" t="e">
        <v>#N/A</v>
      </c>
      <c r="B3404" s="33" t="e">
        <v>#N/A</v>
      </c>
      <c r="C3404" t="e">
        <v>#N/A</v>
      </c>
      <c r="D3404" t="e">
        <v>#N/A</v>
      </c>
      <c r="E3404" s="69" t="e">
        <v>#N/A</v>
      </c>
      <c r="F3404" s="3" t="e">
        <v>#N/A</v>
      </c>
      <c r="G3404" s="3" t="e">
        <v>#N/A</v>
      </c>
      <c r="H3404" s="3" t="e">
        <v>#N/A</v>
      </c>
      <c r="I3404" s="80" t="e">
        <v>#N/A</v>
      </c>
      <c r="J3404" s="80" t="e">
        <v>#N/A</v>
      </c>
      <c r="K3404" s="85" t="e">
        <v>#N/A</v>
      </c>
      <c r="L3404" s="9" t="e">
        <v>#N/A</v>
      </c>
      <c r="M3404" s="93" t="e">
        <v>#N/A</v>
      </c>
      <c r="N3404" s="8" t="e">
        <v>#N/A</v>
      </c>
      <c r="O3404" t="e">
        <v>#N/A</v>
      </c>
      <c r="P3404" t="e">
        <v>#N/A</v>
      </c>
      <c r="Q3404" t="e">
        <v>#N/A</v>
      </c>
      <c r="R3404" s="2" t="e">
        <v>#N/A</v>
      </c>
      <c r="S3404" t="e">
        <v>#N/A</v>
      </c>
      <c r="T3404" s="3" t="e">
        <v>#N/A</v>
      </c>
      <c r="U3404" s="3" t="e">
        <v>#N/A</v>
      </c>
      <c r="V3404" t="e">
        <v>#N/A</v>
      </c>
      <c r="W3404" t="e">
        <v>#N/A</v>
      </c>
      <c r="X3404" t="e">
        <v>#N/A</v>
      </c>
      <c r="Y3404" s="3" t="e">
        <v>#N/A</v>
      </c>
      <c r="Z3404" s="8" t="e">
        <v>#N/A</v>
      </c>
      <c r="AA3404" s="30" t="e">
        <v>#N/A</v>
      </c>
      <c r="AB3404" t="e">
        <v>#N/A</v>
      </c>
      <c r="AC3404" t="e">
        <v>#N/A</v>
      </c>
      <c r="AD3404" t="e">
        <v>#N/A</v>
      </c>
      <c r="AE3404" t="e">
        <v>#N/A</v>
      </c>
      <c r="AF3404" t="e">
        <v>#N/A</v>
      </c>
    </row>
    <row r="3405" spans="1:32" x14ac:dyDescent="0.25">
      <c r="A3405" t="e">
        <v>#N/A</v>
      </c>
      <c r="B3405" s="33" t="e">
        <v>#N/A</v>
      </c>
      <c r="C3405" t="e">
        <v>#N/A</v>
      </c>
      <c r="D3405" t="e">
        <v>#N/A</v>
      </c>
      <c r="E3405" s="69" t="e">
        <v>#N/A</v>
      </c>
      <c r="F3405" s="3" t="e">
        <v>#N/A</v>
      </c>
      <c r="G3405" s="3" t="e">
        <v>#N/A</v>
      </c>
      <c r="H3405" s="3" t="e">
        <v>#N/A</v>
      </c>
      <c r="I3405" s="80" t="e">
        <v>#N/A</v>
      </c>
      <c r="J3405" s="80" t="e">
        <v>#N/A</v>
      </c>
      <c r="K3405" s="85" t="e">
        <v>#N/A</v>
      </c>
      <c r="L3405" s="9" t="e">
        <v>#N/A</v>
      </c>
      <c r="M3405" s="93" t="e">
        <v>#N/A</v>
      </c>
      <c r="N3405" s="8" t="e">
        <v>#N/A</v>
      </c>
      <c r="O3405" t="e">
        <v>#N/A</v>
      </c>
      <c r="P3405" t="e">
        <v>#N/A</v>
      </c>
      <c r="Q3405" t="e">
        <v>#N/A</v>
      </c>
      <c r="R3405" s="2" t="e">
        <v>#N/A</v>
      </c>
      <c r="S3405" t="e">
        <v>#N/A</v>
      </c>
      <c r="T3405" s="3" t="e">
        <v>#N/A</v>
      </c>
      <c r="U3405" s="3" t="e">
        <v>#N/A</v>
      </c>
      <c r="V3405" t="e">
        <v>#N/A</v>
      </c>
      <c r="W3405" t="e">
        <v>#N/A</v>
      </c>
      <c r="X3405" t="e">
        <v>#N/A</v>
      </c>
      <c r="Y3405" s="3" t="e">
        <v>#N/A</v>
      </c>
      <c r="Z3405" s="8" t="e">
        <v>#N/A</v>
      </c>
      <c r="AA3405" s="30" t="e">
        <v>#N/A</v>
      </c>
      <c r="AB3405" t="e">
        <v>#N/A</v>
      </c>
      <c r="AC3405" t="e">
        <v>#N/A</v>
      </c>
      <c r="AD3405" t="e">
        <v>#N/A</v>
      </c>
      <c r="AE3405" t="e">
        <v>#N/A</v>
      </c>
      <c r="AF3405" t="e">
        <v>#N/A</v>
      </c>
    </row>
    <row r="3406" spans="1:32" x14ac:dyDescent="0.25">
      <c r="A3406" t="e">
        <v>#N/A</v>
      </c>
      <c r="B3406" s="33" t="e">
        <v>#N/A</v>
      </c>
      <c r="C3406" t="e">
        <v>#N/A</v>
      </c>
      <c r="D3406" t="e">
        <v>#N/A</v>
      </c>
      <c r="E3406" s="69" t="e">
        <v>#N/A</v>
      </c>
      <c r="F3406" s="3" t="e">
        <v>#N/A</v>
      </c>
      <c r="G3406" s="3" t="e">
        <v>#N/A</v>
      </c>
      <c r="H3406" s="3" t="e">
        <v>#N/A</v>
      </c>
      <c r="I3406" s="80" t="e">
        <v>#N/A</v>
      </c>
      <c r="J3406" s="80" t="e">
        <v>#N/A</v>
      </c>
      <c r="K3406" s="85" t="e">
        <v>#N/A</v>
      </c>
      <c r="L3406" s="9" t="e">
        <v>#N/A</v>
      </c>
      <c r="M3406" s="93" t="e">
        <v>#N/A</v>
      </c>
      <c r="N3406" s="8" t="e">
        <v>#N/A</v>
      </c>
      <c r="O3406" t="e">
        <v>#N/A</v>
      </c>
      <c r="P3406" t="e">
        <v>#N/A</v>
      </c>
      <c r="Q3406" t="e">
        <v>#N/A</v>
      </c>
      <c r="R3406" s="2" t="e">
        <v>#N/A</v>
      </c>
      <c r="S3406" t="e">
        <v>#N/A</v>
      </c>
      <c r="T3406" s="3" t="e">
        <v>#N/A</v>
      </c>
      <c r="U3406" s="3" t="e">
        <v>#N/A</v>
      </c>
      <c r="V3406" t="e">
        <v>#N/A</v>
      </c>
      <c r="W3406" t="e">
        <v>#N/A</v>
      </c>
      <c r="X3406" t="e">
        <v>#N/A</v>
      </c>
      <c r="Y3406" s="3" t="e">
        <v>#N/A</v>
      </c>
      <c r="Z3406" s="8" t="e">
        <v>#N/A</v>
      </c>
      <c r="AA3406" s="30" t="e">
        <v>#N/A</v>
      </c>
      <c r="AB3406" t="e">
        <v>#N/A</v>
      </c>
      <c r="AC3406" t="e">
        <v>#N/A</v>
      </c>
      <c r="AD3406" t="e">
        <v>#N/A</v>
      </c>
      <c r="AE3406" t="e">
        <v>#N/A</v>
      </c>
      <c r="AF3406" t="e">
        <v>#N/A</v>
      </c>
    </row>
    <row r="3407" spans="1:32" x14ac:dyDescent="0.25">
      <c r="A3407" t="e">
        <v>#N/A</v>
      </c>
      <c r="B3407" s="33" t="e">
        <v>#N/A</v>
      </c>
      <c r="C3407" t="e">
        <v>#N/A</v>
      </c>
      <c r="D3407" t="e">
        <v>#N/A</v>
      </c>
      <c r="E3407" s="69" t="e">
        <v>#N/A</v>
      </c>
      <c r="F3407" s="3" t="e">
        <v>#N/A</v>
      </c>
      <c r="G3407" s="3" t="e">
        <v>#N/A</v>
      </c>
      <c r="H3407" s="3" t="e">
        <v>#N/A</v>
      </c>
      <c r="I3407" s="80" t="e">
        <v>#N/A</v>
      </c>
      <c r="J3407" s="80" t="e">
        <v>#N/A</v>
      </c>
      <c r="K3407" s="85" t="e">
        <v>#N/A</v>
      </c>
      <c r="L3407" s="9" t="e">
        <v>#N/A</v>
      </c>
      <c r="M3407" s="93" t="e">
        <v>#N/A</v>
      </c>
      <c r="N3407" s="8" t="e">
        <v>#N/A</v>
      </c>
      <c r="O3407" t="e">
        <v>#N/A</v>
      </c>
      <c r="P3407" t="e">
        <v>#N/A</v>
      </c>
      <c r="Q3407" t="e">
        <v>#N/A</v>
      </c>
      <c r="R3407" s="2" t="e">
        <v>#N/A</v>
      </c>
      <c r="S3407" t="e">
        <v>#N/A</v>
      </c>
      <c r="T3407" s="3" t="e">
        <v>#N/A</v>
      </c>
      <c r="U3407" s="3" t="e">
        <v>#N/A</v>
      </c>
      <c r="V3407" t="e">
        <v>#N/A</v>
      </c>
      <c r="W3407" t="e">
        <v>#N/A</v>
      </c>
      <c r="X3407" t="e">
        <v>#N/A</v>
      </c>
      <c r="Y3407" s="3" t="e">
        <v>#N/A</v>
      </c>
      <c r="Z3407" s="8" t="e">
        <v>#N/A</v>
      </c>
      <c r="AA3407" s="30" t="e">
        <v>#N/A</v>
      </c>
      <c r="AB3407" t="e">
        <v>#N/A</v>
      </c>
      <c r="AC3407" t="e">
        <v>#N/A</v>
      </c>
      <c r="AD3407" t="e">
        <v>#N/A</v>
      </c>
      <c r="AE3407" t="e">
        <v>#N/A</v>
      </c>
      <c r="AF3407" t="e">
        <v>#N/A</v>
      </c>
    </row>
    <row r="3408" spans="1:32" x14ac:dyDescent="0.25">
      <c r="A3408" t="e">
        <v>#N/A</v>
      </c>
      <c r="B3408" s="33" t="e">
        <v>#N/A</v>
      </c>
      <c r="C3408" t="e">
        <v>#N/A</v>
      </c>
      <c r="D3408" t="e">
        <v>#N/A</v>
      </c>
      <c r="E3408" s="69" t="e">
        <v>#N/A</v>
      </c>
      <c r="F3408" s="3" t="e">
        <v>#N/A</v>
      </c>
      <c r="G3408" s="3" t="e">
        <v>#N/A</v>
      </c>
      <c r="H3408" s="3" t="e">
        <v>#N/A</v>
      </c>
      <c r="I3408" s="80" t="e">
        <v>#N/A</v>
      </c>
      <c r="J3408" s="80" t="e">
        <v>#N/A</v>
      </c>
      <c r="K3408" s="85" t="e">
        <v>#N/A</v>
      </c>
      <c r="L3408" s="9" t="e">
        <v>#N/A</v>
      </c>
      <c r="M3408" s="93" t="e">
        <v>#N/A</v>
      </c>
      <c r="N3408" s="8" t="e">
        <v>#N/A</v>
      </c>
      <c r="O3408" t="e">
        <v>#N/A</v>
      </c>
      <c r="P3408" t="e">
        <v>#N/A</v>
      </c>
      <c r="Q3408" t="e">
        <v>#N/A</v>
      </c>
      <c r="R3408" s="2" t="e">
        <v>#N/A</v>
      </c>
      <c r="S3408" t="e">
        <v>#N/A</v>
      </c>
      <c r="T3408" s="3" t="e">
        <v>#N/A</v>
      </c>
      <c r="U3408" s="3" t="e">
        <v>#N/A</v>
      </c>
      <c r="V3408" t="e">
        <v>#N/A</v>
      </c>
      <c r="W3408" t="e">
        <v>#N/A</v>
      </c>
      <c r="X3408" t="e">
        <v>#N/A</v>
      </c>
      <c r="Y3408" s="3" t="e">
        <v>#N/A</v>
      </c>
      <c r="Z3408" s="8" t="e">
        <v>#N/A</v>
      </c>
      <c r="AA3408" s="30" t="e">
        <v>#N/A</v>
      </c>
      <c r="AB3408" t="e">
        <v>#N/A</v>
      </c>
      <c r="AC3408" t="e">
        <v>#N/A</v>
      </c>
      <c r="AD3408" t="e">
        <v>#N/A</v>
      </c>
      <c r="AE3408" t="e">
        <v>#N/A</v>
      </c>
      <c r="AF3408" t="e">
        <v>#N/A</v>
      </c>
    </row>
    <row r="3409" spans="1:32" x14ac:dyDescent="0.25">
      <c r="A3409" t="e">
        <v>#N/A</v>
      </c>
      <c r="B3409" s="33" t="e">
        <v>#N/A</v>
      </c>
      <c r="C3409" t="e">
        <v>#N/A</v>
      </c>
      <c r="D3409" t="e">
        <v>#N/A</v>
      </c>
      <c r="E3409" s="69" t="e">
        <v>#N/A</v>
      </c>
      <c r="F3409" s="3" t="e">
        <v>#N/A</v>
      </c>
      <c r="G3409" s="3" t="e">
        <v>#N/A</v>
      </c>
      <c r="H3409" s="3" t="e">
        <v>#N/A</v>
      </c>
      <c r="I3409" s="80" t="e">
        <v>#N/A</v>
      </c>
      <c r="J3409" s="80" t="e">
        <v>#N/A</v>
      </c>
      <c r="K3409" s="85" t="e">
        <v>#N/A</v>
      </c>
      <c r="L3409" s="9" t="e">
        <v>#N/A</v>
      </c>
      <c r="M3409" s="93" t="e">
        <v>#N/A</v>
      </c>
      <c r="N3409" s="8" t="e">
        <v>#N/A</v>
      </c>
      <c r="O3409" t="e">
        <v>#N/A</v>
      </c>
      <c r="P3409" t="e">
        <v>#N/A</v>
      </c>
      <c r="Q3409" t="e">
        <v>#N/A</v>
      </c>
      <c r="R3409" s="2" t="e">
        <v>#N/A</v>
      </c>
      <c r="S3409" t="e">
        <v>#N/A</v>
      </c>
      <c r="T3409" s="3" t="e">
        <v>#N/A</v>
      </c>
      <c r="U3409" s="3" t="e">
        <v>#N/A</v>
      </c>
      <c r="V3409" t="e">
        <v>#N/A</v>
      </c>
      <c r="W3409" t="e">
        <v>#N/A</v>
      </c>
      <c r="X3409" t="e">
        <v>#N/A</v>
      </c>
      <c r="Y3409" s="3" t="e">
        <v>#N/A</v>
      </c>
      <c r="Z3409" s="8" t="e">
        <v>#N/A</v>
      </c>
      <c r="AA3409" s="30" t="e">
        <v>#N/A</v>
      </c>
      <c r="AB3409" t="e">
        <v>#N/A</v>
      </c>
      <c r="AC3409" t="e">
        <v>#N/A</v>
      </c>
      <c r="AD3409" t="e">
        <v>#N/A</v>
      </c>
      <c r="AE3409" t="e">
        <v>#N/A</v>
      </c>
      <c r="AF3409" t="e">
        <v>#N/A</v>
      </c>
    </row>
    <row r="3410" spans="1:32" x14ac:dyDescent="0.25">
      <c r="A3410" t="e">
        <v>#N/A</v>
      </c>
      <c r="B3410" s="33" t="e">
        <v>#N/A</v>
      </c>
      <c r="C3410" t="e">
        <v>#N/A</v>
      </c>
      <c r="D3410" t="e">
        <v>#N/A</v>
      </c>
      <c r="E3410" s="69" t="e">
        <v>#N/A</v>
      </c>
      <c r="F3410" s="3" t="e">
        <v>#N/A</v>
      </c>
      <c r="G3410" s="3" t="e">
        <v>#N/A</v>
      </c>
      <c r="H3410" s="3" t="e">
        <v>#N/A</v>
      </c>
      <c r="I3410" s="80" t="e">
        <v>#N/A</v>
      </c>
      <c r="J3410" s="80" t="e">
        <v>#N/A</v>
      </c>
      <c r="K3410" s="85" t="e">
        <v>#N/A</v>
      </c>
      <c r="L3410" s="9" t="e">
        <v>#N/A</v>
      </c>
      <c r="M3410" s="93" t="e">
        <v>#N/A</v>
      </c>
      <c r="N3410" s="8" t="e">
        <v>#N/A</v>
      </c>
      <c r="O3410" t="e">
        <v>#N/A</v>
      </c>
      <c r="P3410" t="e">
        <v>#N/A</v>
      </c>
      <c r="Q3410" t="e">
        <v>#N/A</v>
      </c>
      <c r="R3410" s="2" t="e">
        <v>#N/A</v>
      </c>
      <c r="S3410" t="e">
        <v>#N/A</v>
      </c>
      <c r="T3410" s="3" t="e">
        <v>#N/A</v>
      </c>
      <c r="U3410" s="3" t="e">
        <v>#N/A</v>
      </c>
      <c r="V3410" t="e">
        <v>#N/A</v>
      </c>
      <c r="W3410" t="e">
        <v>#N/A</v>
      </c>
      <c r="X3410" t="e">
        <v>#N/A</v>
      </c>
      <c r="Y3410" s="3" t="e">
        <v>#N/A</v>
      </c>
      <c r="Z3410" s="8" t="e">
        <v>#N/A</v>
      </c>
      <c r="AA3410" s="30" t="e">
        <v>#N/A</v>
      </c>
      <c r="AB3410" t="e">
        <v>#N/A</v>
      </c>
      <c r="AC3410" t="e">
        <v>#N/A</v>
      </c>
      <c r="AD3410" t="e">
        <v>#N/A</v>
      </c>
      <c r="AE3410" t="e">
        <v>#N/A</v>
      </c>
      <c r="AF3410" t="e">
        <v>#N/A</v>
      </c>
    </row>
    <row r="3411" spans="1:32" x14ac:dyDescent="0.25">
      <c r="A3411" t="e">
        <v>#N/A</v>
      </c>
      <c r="B3411" s="33" t="e">
        <v>#N/A</v>
      </c>
      <c r="C3411" t="e">
        <v>#N/A</v>
      </c>
      <c r="D3411" t="e">
        <v>#N/A</v>
      </c>
      <c r="E3411" s="69" t="e">
        <v>#N/A</v>
      </c>
      <c r="F3411" s="3" t="e">
        <v>#N/A</v>
      </c>
      <c r="G3411" s="3" t="e">
        <v>#N/A</v>
      </c>
      <c r="H3411" s="3" t="e">
        <v>#N/A</v>
      </c>
      <c r="I3411" s="80" t="e">
        <v>#N/A</v>
      </c>
      <c r="J3411" s="80" t="e">
        <v>#N/A</v>
      </c>
      <c r="K3411" s="85" t="e">
        <v>#N/A</v>
      </c>
      <c r="L3411" s="9" t="e">
        <v>#N/A</v>
      </c>
      <c r="M3411" s="93" t="e">
        <v>#N/A</v>
      </c>
      <c r="N3411" s="8" t="e">
        <v>#N/A</v>
      </c>
      <c r="O3411" t="e">
        <v>#N/A</v>
      </c>
      <c r="P3411" t="e">
        <v>#N/A</v>
      </c>
      <c r="Q3411" t="e">
        <v>#N/A</v>
      </c>
      <c r="R3411" s="2" t="e">
        <v>#N/A</v>
      </c>
      <c r="S3411" t="e">
        <v>#N/A</v>
      </c>
      <c r="T3411" s="3" t="e">
        <v>#N/A</v>
      </c>
      <c r="U3411" s="3" t="e">
        <v>#N/A</v>
      </c>
      <c r="V3411" t="e">
        <v>#N/A</v>
      </c>
      <c r="W3411" t="e">
        <v>#N/A</v>
      </c>
      <c r="X3411" t="e">
        <v>#N/A</v>
      </c>
      <c r="Y3411" s="3" t="e">
        <v>#N/A</v>
      </c>
      <c r="Z3411" s="8" t="e">
        <v>#N/A</v>
      </c>
      <c r="AA3411" s="30" t="e">
        <v>#N/A</v>
      </c>
      <c r="AB3411" t="e">
        <v>#N/A</v>
      </c>
      <c r="AC3411" t="e">
        <v>#N/A</v>
      </c>
      <c r="AD3411" t="e">
        <v>#N/A</v>
      </c>
      <c r="AE3411" t="e">
        <v>#N/A</v>
      </c>
      <c r="AF3411" t="e">
        <v>#N/A</v>
      </c>
    </row>
    <row r="3412" spans="1:32" x14ac:dyDescent="0.25">
      <c r="A3412" t="e">
        <v>#N/A</v>
      </c>
      <c r="B3412" s="33" t="e">
        <v>#N/A</v>
      </c>
      <c r="C3412" t="e">
        <v>#N/A</v>
      </c>
      <c r="D3412" t="e">
        <v>#N/A</v>
      </c>
      <c r="E3412" s="69" t="e">
        <v>#N/A</v>
      </c>
      <c r="F3412" s="3" t="e">
        <v>#N/A</v>
      </c>
      <c r="G3412" s="3" t="e">
        <v>#N/A</v>
      </c>
      <c r="H3412" s="3" t="e">
        <v>#N/A</v>
      </c>
      <c r="I3412" s="80" t="e">
        <v>#N/A</v>
      </c>
      <c r="J3412" s="80" t="e">
        <v>#N/A</v>
      </c>
      <c r="K3412" s="85" t="e">
        <v>#N/A</v>
      </c>
      <c r="L3412" s="9" t="e">
        <v>#N/A</v>
      </c>
      <c r="M3412" s="93" t="e">
        <v>#N/A</v>
      </c>
      <c r="N3412" s="8" t="e">
        <v>#N/A</v>
      </c>
      <c r="O3412" t="e">
        <v>#N/A</v>
      </c>
      <c r="P3412" t="e">
        <v>#N/A</v>
      </c>
      <c r="Q3412" t="e">
        <v>#N/A</v>
      </c>
      <c r="R3412" s="2" t="e">
        <v>#N/A</v>
      </c>
      <c r="S3412" t="e">
        <v>#N/A</v>
      </c>
      <c r="T3412" s="3" t="e">
        <v>#N/A</v>
      </c>
      <c r="U3412" s="3" t="e">
        <v>#N/A</v>
      </c>
      <c r="V3412" t="e">
        <v>#N/A</v>
      </c>
      <c r="W3412" t="e">
        <v>#N/A</v>
      </c>
      <c r="X3412" t="e">
        <v>#N/A</v>
      </c>
      <c r="Y3412" s="3" t="e">
        <v>#N/A</v>
      </c>
      <c r="Z3412" s="8" t="e">
        <v>#N/A</v>
      </c>
      <c r="AA3412" s="30" t="e">
        <v>#N/A</v>
      </c>
      <c r="AB3412" t="e">
        <v>#N/A</v>
      </c>
      <c r="AC3412" t="e">
        <v>#N/A</v>
      </c>
      <c r="AD3412" t="e">
        <v>#N/A</v>
      </c>
      <c r="AE3412" t="e">
        <v>#N/A</v>
      </c>
      <c r="AF3412" t="e">
        <v>#N/A</v>
      </c>
    </row>
    <row r="3413" spans="1:32" x14ac:dyDescent="0.25">
      <c r="A3413" t="e">
        <v>#N/A</v>
      </c>
      <c r="B3413" s="33" t="e">
        <v>#N/A</v>
      </c>
      <c r="C3413" t="e">
        <v>#N/A</v>
      </c>
      <c r="D3413" t="e">
        <v>#N/A</v>
      </c>
      <c r="E3413" s="69" t="e">
        <v>#N/A</v>
      </c>
      <c r="F3413" s="3" t="e">
        <v>#N/A</v>
      </c>
      <c r="G3413" s="3" t="e">
        <v>#N/A</v>
      </c>
      <c r="H3413" s="3" t="e">
        <v>#N/A</v>
      </c>
      <c r="I3413" s="80" t="e">
        <v>#N/A</v>
      </c>
      <c r="J3413" s="80" t="e">
        <v>#N/A</v>
      </c>
      <c r="K3413" s="85" t="e">
        <v>#N/A</v>
      </c>
      <c r="L3413" s="9" t="e">
        <v>#N/A</v>
      </c>
      <c r="M3413" s="93" t="e">
        <v>#N/A</v>
      </c>
      <c r="N3413" s="8" t="e">
        <v>#N/A</v>
      </c>
      <c r="O3413" t="e">
        <v>#N/A</v>
      </c>
      <c r="P3413" t="e">
        <v>#N/A</v>
      </c>
      <c r="Q3413" t="e">
        <v>#N/A</v>
      </c>
      <c r="R3413" s="2" t="e">
        <v>#N/A</v>
      </c>
      <c r="S3413" t="e">
        <v>#N/A</v>
      </c>
      <c r="T3413" s="3" t="e">
        <v>#N/A</v>
      </c>
      <c r="U3413" s="3" t="e">
        <v>#N/A</v>
      </c>
      <c r="V3413" t="e">
        <v>#N/A</v>
      </c>
      <c r="W3413" t="e">
        <v>#N/A</v>
      </c>
      <c r="X3413" t="e">
        <v>#N/A</v>
      </c>
      <c r="Y3413" s="3" t="e">
        <v>#N/A</v>
      </c>
      <c r="Z3413" s="8" t="e">
        <v>#N/A</v>
      </c>
      <c r="AA3413" s="30" t="e">
        <v>#N/A</v>
      </c>
      <c r="AB3413" t="e">
        <v>#N/A</v>
      </c>
      <c r="AC3413" t="e">
        <v>#N/A</v>
      </c>
      <c r="AD3413" t="e">
        <v>#N/A</v>
      </c>
      <c r="AE3413" t="e">
        <v>#N/A</v>
      </c>
      <c r="AF3413" t="e">
        <v>#N/A</v>
      </c>
    </row>
    <row r="3414" spans="1:32" x14ac:dyDescent="0.25">
      <c r="A3414" t="e">
        <v>#N/A</v>
      </c>
      <c r="B3414" s="33" t="e">
        <v>#N/A</v>
      </c>
      <c r="C3414" t="e">
        <v>#N/A</v>
      </c>
      <c r="D3414" t="e">
        <v>#N/A</v>
      </c>
      <c r="E3414" s="69" t="e">
        <v>#N/A</v>
      </c>
      <c r="F3414" s="3" t="e">
        <v>#N/A</v>
      </c>
      <c r="G3414" s="3" t="e">
        <v>#N/A</v>
      </c>
      <c r="H3414" s="3" t="e">
        <v>#N/A</v>
      </c>
      <c r="I3414" s="80" t="e">
        <v>#N/A</v>
      </c>
      <c r="J3414" s="80" t="e">
        <v>#N/A</v>
      </c>
      <c r="K3414" s="85" t="e">
        <v>#N/A</v>
      </c>
      <c r="L3414" s="9" t="e">
        <v>#N/A</v>
      </c>
      <c r="M3414" s="93" t="e">
        <v>#N/A</v>
      </c>
      <c r="N3414" s="8" t="e">
        <v>#N/A</v>
      </c>
      <c r="O3414" t="e">
        <v>#N/A</v>
      </c>
      <c r="P3414" t="e">
        <v>#N/A</v>
      </c>
      <c r="Q3414" t="e">
        <v>#N/A</v>
      </c>
      <c r="R3414" s="2" t="e">
        <v>#N/A</v>
      </c>
      <c r="S3414" t="e">
        <v>#N/A</v>
      </c>
      <c r="T3414" s="3" t="e">
        <v>#N/A</v>
      </c>
      <c r="U3414" s="3" t="e">
        <v>#N/A</v>
      </c>
      <c r="V3414" t="e">
        <v>#N/A</v>
      </c>
      <c r="W3414" t="e">
        <v>#N/A</v>
      </c>
      <c r="X3414" t="e">
        <v>#N/A</v>
      </c>
      <c r="Y3414" s="3" t="e">
        <v>#N/A</v>
      </c>
      <c r="Z3414" s="8" t="e">
        <v>#N/A</v>
      </c>
      <c r="AA3414" s="30" t="e">
        <v>#N/A</v>
      </c>
      <c r="AB3414" t="e">
        <v>#N/A</v>
      </c>
      <c r="AC3414" t="e">
        <v>#N/A</v>
      </c>
      <c r="AD3414" t="e">
        <v>#N/A</v>
      </c>
      <c r="AE3414" t="e">
        <v>#N/A</v>
      </c>
      <c r="AF3414" t="e">
        <v>#N/A</v>
      </c>
    </row>
    <row r="3415" spans="1:32" x14ac:dyDescent="0.25">
      <c r="A3415" t="e">
        <v>#N/A</v>
      </c>
      <c r="B3415" s="33" t="e">
        <v>#N/A</v>
      </c>
      <c r="C3415" t="e">
        <v>#N/A</v>
      </c>
      <c r="D3415" t="e">
        <v>#N/A</v>
      </c>
      <c r="E3415" s="69" t="e">
        <v>#N/A</v>
      </c>
      <c r="F3415" s="3" t="e">
        <v>#N/A</v>
      </c>
      <c r="G3415" s="3" t="e">
        <v>#N/A</v>
      </c>
      <c r="H3415" s="3" t="e">
        <v>#N/A</v>
      </c>
      <c r="I3415" s="80" t="e">
        <v>#N/A</v>
      </c>
      <c r="J3415" s="80" t="e">
        <v>#N/A</v>
      </c>
      <c r="K3415" s="85" t="e">
        <v>#N/A</v>
      </c>
      <c r="L3415" s="9" t="e">
        <v>#N/A</v>
      </c>
      <c r="M3415" s="93" t="e">
        <v>#N/A</v>
      </c>
      <c r="N3415" s="8" t="e">
        <v>#N/A</v>
      </c>
      <c r="O3415" t="e">
        <v>#N/A</v>
      </c>
      <c r="P3415" t="e">
        <v>#N/A</v>
      </c>
      <c r="Q3415" t="e">
        <v>#N/A</v>
      </c>
      <c r="R3415" s="2" t="e">
        <v>#N/A</v>
      </c>
      <c r="S3415" t="e">
        <v>#N/A</v>
      </c>
      <c r="T3415" s="3" t="e">
        <v>#N/A</v>
      </c>
      <c r="U3415" s="3" t="e">
        <v>#N/A</v>
      </c>
      <c r="V3415" t="e">
        <v>#N/A</v>
      </c>
      <c r="W3415" t="e">
        <v>#N/A</v>
      </c>
      <c r="X3415" t="e">
        <v>#N/A</v>
      </c>
      <c r="Y3415" s="3" t="e">
        <v>#N/A</v>
      </c>
      <c r="Z3415" s="8" t="e">
        <v>#N/A</v>
      </c>
      <c r="AA3415" s="30" t="e">
        <v>#N/A</v>
      </c>
      <c r="AB3415" t="e">
        <v>#N/A</v>
      </c>
      <c r="AC3415" t="e">
        <v>#N/A</v>
      </c>
      <c r="AD3415" t="e">
        <v>#N/A</v>
      </c>
      <c r="AE3415" t="e">
        <v>#N/A</v>
      </c>
      <c r="AF3415" t="e">
        <v>#N/A</v>
      </c>
    </row>
    <row r="3416" spans="1:32" x14ac:dyDescent="0.25">
      <c r="A3416" t="e">
        <v>#N/A</v>
      </c>
      <c r="B3416" s="33" t="e">
        <v>#N/A</v>
      </c>
      <c r="C3416" t="e">
        <v>#N/A</v>
      </c>
      <c r="D3416" t="e">
        <v>#N/A</v>
      </c>
      <c r="E3416" s="69" t="e">
        <v>#N/A</v>
      </c>
      <c r="F3416" s="3" t="e">
        <v>#N/A</v>
      </c>
      <c r="G3416" s="3" t="e">
        <v>#N/A</v>
      </c>
      <c r="H3416" s="3" t="e">
        <v>#N/A</v>
      </c>
      <c r="I3416" s="80" t="e">
        <v>#N/A</v>
      </c>
      <c r="J3416" s="80" t="e">
        <v>#N/A</v>
      </c>
      <c r="K3416" s="85" t="e">
        <v>#N/A</v>
      </c>
      <c r="L3416" s="9" t="e">
        <v>#N/A</v>
      </c>
      <c r="M3416" s="93" t="e">
        <v>#N/A</v>
      </c>
      <c r="N3416" s="8" t="e">
        <v>#N/A</v>
      </c>
      <c r="O3416" t="e">
        <v>#N/A</v>
      </c>
      <c r="P3416" t="e">
        <v>#N/A</v>
      </c>
      <c r="Q3416" t="e">
        <v>#N/A</v>
      </c>
      <c r="R3416" s="2" t="e">
        <v>#N/A</v>
      </c>
      <c r="S3416" t="e">
        <v>#N/A</v>
      </c>
      <c r="T3416" s="3" t="e">
        <v>#N/A</v>
      </c>
      <c r="U3416" s="3" t="e">
        <v>#N/A</v>
      </c>
      <c r="V3416" t="e">
        <v>#N/A</v>
      </c>
      <c r="W3416" t="e">
        <v>#N/A</v>
      </c>
      <c r="X3416" t="e">
        <v>#N/A</v>
      </c>
      <c r="Y3416" s="3" t="e">
        <v>#N/A</v>
      </c>
      <c r="Z3416" s="8" t="e">
        <v>#N/A</v>
      </c>
      <c r="AA3416" s="30" t="e">
        <v>#N/A</v>
      </c>
      <c r="AB3416" t="e">
        <v>#N/A</v>
      </c>
      <c r="AC3416" t="e">
        <v>#N/A</v>
      </c>
      <c r="AD3416" t="e">
        <v>#N/A</v>
      </c>
      <c r="AE3416" t="e">
        <v>#N/A</v>
      </c>
      <c r="AF3416" t="e">
        <v>#N/A</v>
      </c>
    </row>
    <row r="3417" spans="1:32" x14ac:dyDescent="0.25">
      <c r="A3417" t="e">
        <v>#N/A</v>
      </c>
      <c r="B3417" s="33" t="e">
        <v>#N/A</v>
      </c>
      <c r="C3417" t="e">
        <v>#N/A</v>
      </c>
      <c r="D3417" t="e">
        <v>#N/A</v>
      </c>
      <c r="E3417" s="69" t="e">
        <v>#N/A</v>
      </c>
      <c r="F3417" s="3" t="e">
        <v>#N/A</v>
      </c>
      <c r="G3417" s="3" t="e">
        <v>#N/A</v>
      </c>
      <c r="H3417" s="3" t="e">
        <v>#N/A</v>
      </c>
      <c r="I3417" s="80" t="e">
        <v>#N/A</v>
      </c>
      <c r="J3417" s="80" t="e">
        <v>#N/A</v>
      </c>
      <c r="K3417" s="85" t="e">
        <v>#N/A</v>
      </c>
      <c r="L3417" s="9" t="e">
        <v>#N/A</v>
      </c>
      <c r="M3417" s="93" t="e">
        <v>#N/A</v>
      </c>
      <c r="N3417" s="8" t="e">
        <v>#N/A</v>
      </c>
      <c r="O3417" t="e">
        <v>#N/A</v>
      </c>
      <c r="P3417" t="e">
        <v>#N/A</v>
      </c>
      <c r="Q3417" t="e">
        <v>#N/A</v>
      </c>
      <c r="R3417" s="2" t="e">
        <v>#N/A</v>
      </c>
      <c r="S3417" t="e">
        <v>#N/A</v>
      </c>
      <c r="T3417" s="3" t="e">
        <v>#N/A</v>
      </c>
      <c r="U3417" s="3" t="e">
        <v>#N/A</v>
      </c>
      <c r="V3417" t="e">
        <v>#N/A</v>
      </c>
      <c r="W3417" t="e">
        <v>#N/A</v>
      </c>
      <c r="X3417" t="e">
        <v>#N/A</v>
      </c>
      <c r="Y3417" s="3" t="e">
        <v>#N/A</v>
      </c>
      <c r="Z3417" s="8" t="e">
        <v>#N/A</v>
      </c>
      <c r="AA3417" s="30" t="e">
        <v>#N/A</v>
      </c>
      <c r="AB3417" t="e">
        <v>#N/A</v>
      </c>
      <c r="AC3417" t="e">
        <v>#N/A</v>
      </c>
      <c r="AD3417" t="e">
        <v>#N/A</v>
      </c>
      <c r="AE3417" t="e">
        <v>#N/A</v>
      </c>
      <c r="AF3417" t="e">
        <v>#N/A</v>
      </c>
    </row>
    <row r="3418" spans="1:32" x14ac:dyDescent="0.25">
      <c r="A3418" t="e">
        <v>#N/A</v>
      </c>
      <c r="B3418" s="33" t="e">
        <v>#N/A</v>
      </c>
      <c r="C3418" t="e">
        <v>#N/A</v>
      </c>
      <c r="D3418" t="e">
        <v>#N/A</v>
      </c>
      <c r="E3418" s="69" t="e">
        <v>#N/A</v>
      </c>
      <c r="F3418" s="3" t="e">
        <v>#N/A</v>
      </c>
      <c r="G3418" s="3" t="e">
        <v>#N/A</v>
      </c>
      <c r="H3418" s="3" t="e">
        <v>#N/A</v>
      </c>
      <c r="I3418" s="80" t="e">
        <v>#N/A</v>
      </c>
      <c r="J3418" s="80" t="e">
        <v>#N/A</v>
      </c>
      <c r="K3418" s="85" t="e">
        <v>#N/A</v>
      </c>
      <c r="L3418" s="9" t="e">
        <v>#N/A</v>
      </c>
      <c r="M3418" s="93" t="e">
        <v>#N/A</v>
      </c>
      <c r="N3418" s="8" t="e">
        <v>#N/A</v>
      </c>
      <c r="O3418" t="e">
        <v>#N/A</v>
      </c>
      <c r="P3418" t="e">
        <v>#N/A</v>
      </c>
      <c r="Q3418" t="e">
        <v>#N/A</v>
      </c>
      <c r="R3418" s="2" t="e">
        <v>#N/A</v>
      </c>
      <c r="S3418" t="e">
        <v>#N/A</v>
      </c>
      <c r="T3418" s="3" t="e">
        <v>#N/A</v>
      </c>
      <c r="U3418" s="3" t="e">
        <v>#N/A</v>
      </c>
      <c r="V3418" t="e">
        <v>#N/A</v>
      </c>
      <c r="W3418" t="e">
        <v>#N/A</v>
      </c>
      <c r="X3418" t="e">
        <v>#N/A</v>
      </c>
      <c r="Y3418" s="3" t="e">
        <v>#N/A</v>
      </c>
      <c r="Z3418" s="8" t="e">
        <v>#N/A</v>
      </c>
      <c r="AA3418" s="30" t="e">
        <v>#N/A</v>
      </c>
      <c r="AB3418" t="e">
        <v>#N/A</v>
      </c>
      <c r="AC3418" t="e">
        <v>#N/A</v>
      </c>
      <c r="AD3418" t="e">
        <v>#N/A</v>
      </c>
      <c r="AE3418" t="e">
        <v>#N/A</v>
      </c>
      <c r="AF3418" t="e">
        <v>#N/A</v>
      </c>
    </row>
    <row r="3419" spans="1:32" x14ac:dyDescent="0.25">
      <c r="A3419" t="e">
        <v>#N/A</v>
      </c>
      <c r="B3419" s="33" t="e">
        <v>#N/A</v>
      </c>
      <c r="C3419" t="e">
        <v>#N/A</v>
      </c>
      <c r="D3419" t="e">
        <v>#N/A</v>
      </c>
      <c r="E3419" s="69" t="e">
        <v>#N/A</v>
      </c>
      <c r="F3419" s="3" t="e">
        <v>#N/A</v>
      </c>
      <c r="G3419" s="3" t="e">
        <v>#N/A</v>
      </c>
      <c r="H3419" s="3" t="e">
        <v>#N/A</v>
      </c>
      <c r="I3419" s="80" t="e">
        <v>#N/A</v>
      </c>
      <c r="J3419" s="80" t="e">
        <v>#N/A</v>
      </c>
      <c r="K3419" s="85" t="e">
        <v>#N/A</v>
      </c>
      <c r="L3419" s="9" t="e">
        <v>#N/A</v>
      </c>
      <c r="M3419" s="93" t="e">
        <v>#N/A</v>
      </c>
      <c r="N3419" s="8" t="e">
        <v>#N/A</v>
      </c>
      <c r="O3419" t="e">
        <v>#N/A</v>
      </c>
      <c r="P3419" t="e">
        <v>#N/A</v>
      </c>
      <c r="Q3419" t="e">
        <v>#N/A</v>
      </c>
      <c r="R3419" s="2" t="e">
        <v>#N/A</v>
      </c>
      <c r="S3419" t="e">
        <v>#N/A</v>
      </c>
      <c r="T3419" s="3" t="e">
        <v>#N/A</v>
      </c>
      <c r="U3419" s="3" t="e">
        <v>#N/A</v>
      </c>
      <c r="V3419" t="e">
        <v>#N/A</v>
      </c>
      <c r="W3419" t="e">
        <v>#N/A</v>
      </c>
      <c r="X3419" t="e">
        <v>#N/A</v>
      </c>
      <c r="Y3419" s="3" t="e">
        <v>#N/A</v>
      </c>
      <c r="Z3419" s="8" t="e">
        <v>#N/A</v>
      </c>
      <c r="AA3419" s="30" t="e">
        <v>#N/A</v>
      </c>
      <c r="AB3419" t="e">
        <v>#N/A</v>
      </c>
      <c r="AC3419" t="e">
        <v>#N/A</v>
      </c>
      <c r="AD3419" t="e">
        <v>#N/A</v>
      </c>
      <c r="AE3419" t="e">
        <v>#N/A</v>
      </c>
      <c r="AF3419" t="e">
        <v>#N/A</v>
      </c>
    </row>
    <row r="3420" spans="1:32" x14ac:dyDescent="0.25">
      <c r="A3420" t="e">
        <v>#N/A</v>
      </c>
      <c r="B3420" s="33" t="e">
        <v>#N/A</v>
      </c>
      <c r="C3420" t="e">
        <v>#N/A</v>
      </c>
      <c r="D3420" t="e">
        <v>#N/A</v>
      </c>
      <c r="E3420" s="69" t="e">
        <v>#N/A</v>
      </c>
      <c r="F3420" s="3" t="e">
        <v>#N/A</v>
      </c>
      <c r="G3420" s="3" t="e">
        <v>#N/A</v>
      </c>
      <c r="H3420" s="3" t="e">
        <v>#N/A</v>
      </c>
      <c r="I3420" s="80" t="e">
        <v>#N/A</v>
      </c>
      <c r="J3420" s="80" t="e">
        <v>#N/A</v>
      </c>
      <c r="K3420" s="85" t="e">
        <v>#N/A</v>
      </c>
      <c r="L3420" s="9" t="e">
        <v>#N/A</v>
      </c>
      <c r="M3420" s="93" t="e">
        <v>#N/A</v>
      </c>
      <c r="N3420" s="8" t="e">
        <v>#N/A</v>
      </c>
      <c r="O3420" t="e">
        <v>#N/A</v>
      </c>
      <c r="P3420" t="e">
        <v>#N/A</v>
      </c>
      <c r="Q3420" t="e">
        <v>#N/A</v>
      </c>
      <c r="R3420" s="2" t="e">
        <v>#N/A</v>
      </c>
      <c r="S3420" t="e">
        <v>#N/A</v>
      </c>
      <c r="T3420" s="3" t="e">
        <v>#N/A</v>
      </c>
      <c r="U3420" s="3" t="e">
        <v>#N/A</v>
      </c>
      <c r="V3420" t="e">
        <v>#N/A</v>
      </c>
      <c r="W3420" t="e">
        <v>#N/A</v>
      </c>
      <c r="X3420" t="e">
        <v>#N/A</v>
      </c>
      <c r="Y3420" s="3" t="e">
        <v>#N/A</v>
      </c>
      <c r="Z3420" s="8" t="e">
        <v>#N/A</v>
      </c>
      <c r="AA3420" s="30" t="e">
        <v>#N/A</v>
      </c>
      <c r="AB3420" t="e">
        <v>#N/A</v>
      </c>
      <c r="AC3420" t="e">
        <v>#N/A</v>
      </c>
      <c r="AD3420" t="e">
        <v>#N/A</v>
      </c>
      <c r="AE3420" t="e">
        <v>#N/A</v>
      </c>
      <c r="AF3420" t="e">
        <v>#N/A</v>
      </c>
    </row>
    <row r="3421" spans="1:32" x14ac:dyDescent="0.25">
      <c r="A3421" t="e">
        <v>#N/A</v>
      </c>
      <c r="B3421" s="33" t="e">
        <v>#N/A</v>
      </c>
      <c r="C3421" t="e">
        <v>#N/A</v>
      </c>
      <c r="D3421" t="e">
        <v>#N/A</v>
      </c>
      <c r="E3421" s="69" t="e">
        <v>#N/A</v>
      </c>
      <c r="F3421" s="3" t="e">
        <v>#N/A</v>
      </c>
      <c r="G3421" s="3" t="e">
        <v>#N/A</v>
      </c>
      <c r="H3421" s="3" t="e">
        <v>#N/A</v>
      </c>
      <c r="I3421" s="80" t="e">
        <v>#N/A</v>
      </c>
      <c r="J3421" s="80" t="e">
        <v>#N/A</v>
      </c>
      <c r="K3421" s="85" t="e">
        <v>#N/A</v>
      </c>
      <c r="L3421" s="9" t="e">
        <v>#N/A</v>
      </c>
      <c r="M3421" s="93" t="e">
        <v>#N/A</v>
      </c>
      <c r="N3421" s="8" t="e">
        <v>#N/A</v>
      </c>
      <c r="O3421" t="e">
        <v>#N/A</v>
      </c>
      <c r="P3421" t="e">
        <v>#N/A</v>
      </c>
      <c r="Q3421" t="e">
        <v>#N/A</v>
      </c>
      <c r="R3421" s="2" t="e">
        <v>#N/A</v>
      </c>
      <c r="S3421" t="e">
        <v>#N/A</v>
      </c>
      <c r="T3421" s="3" t="e">
        <v>#N/A</v>
      </c>
      <c r="U3421" s="3" t="e">
        <v>#N/A</v>
      </c>
      <c r="V3421" t="e">
        <v>#N/A</v>
      </c>
      <c r="W3421" t="e">
        <v>#N/A</v>
      </c>
      <c r="X3421" t="e">
        <v>#N/A</v>
      </c>
      <c r="Y3421" s="3" t="e">
        <v>#N/A</v>
      </c>
      <c r="Z3421" s="8" t="e">
        <v>#N/A</v>
      </c>
      <c r="AA3421" s="30" t="e">
        <v>#N/A</v>
      </c>
      <c r="AB3421" t="e">
        <v>#N/A</v>
      </c>
      <c r="AC3421" t="e">
        <v>#N/A</v>
      </c>
      <c r="AD3421" t="e">
        <v>#N/A</v>
      </c>
      <c r="AE3421" t="e">
        <v>#N/A</v>
      </c>
      <c r="AF3421" t="e">
        <v>#N/A</v>
      </c>
    </row>
    <row r="3422" spans="1:32" x14ac:dyDescent="0.25">
      <c r="A3422" t="e">
        <v>#N/A</v>
      </c>
      <c r="B3422" s="33" t="e">
        <v>#N/A</v>
      </c>
      <c r="C3422" t="e">
        <v>#N/A</v>
      </c>
      <c r="D3422" t="e">
        <v>#N/A</v>
      </c>
      <c r="E3422" s="69" t="e">
        <v>#N/A</v>
      </c>
      <c r="F3422" s="3" t="e">
        <v>#N/A</v>
      </c>
      <c r="G3422" s="3" t="e">
        <v>#N/A</v>
      </c>
      <c r="H3422" s="3" t="e">
        <v>#N/A</v>
      </c>
      <c r="I3422" s="80" t="e">
        <v>#N/A</v>
      </c>
      <c r="J3422" s="80" t="e">
        <v>#N/A</v>
      </c>
      <c r="K3422" s="85" t="e">
        <v>#N/A</v>
      </c>
      <c r="L3422" s="9" t="e">
        <v>#N/A</v>
      </c>
      <c r="M3422" s="93" t="e">
        <v>#N/A</v>
      </c>
      <c r="N3422" s="8" t="e">
        <v>#N/A</v>
      </c>
      <c r="O3422" t="e">
        <v>#N/A</v>
      </c>
      <c r="P3422" t="e">
        <v>#N/A</v>
      </c>
      <c r="Q3422" t="e">
        <v>#N/A</v>
      </c>
      <c r="R3422" s="2" t="e">
        <v>#N/A</v>
      </c>
      <c r="S3422" t="e">
        <v>#N/A</v>
      </c>
      <c r="T3422" s="3" t="e">
        <v>#N/A</v>
      </c>
      <c r="U3422" s="3" t="e">
        <v>#N/A</v>
      </c>
      <c r="V3422" t="e">
        <v>#N/A</v>
      </c>
      <c r="W3422" t="e">
        <v>#N/A</v>
      </c>
      <c r="X3422" t="e">
        <v>#N/A</v>
      </c>
      <c r="Y3422" s="3" t="e">
        <v>#N/A</v>
      </c>
      <c r="Z3422" s="8" t="e">
        <v>#N/A</v>
      </c>
      <c r="AA3422" s="30" t="e">
        <v>#N/A</v>
      </c>
      <c r="AB3422" t="e">
        <v>#N/A</v>
      </c>
      <c r="AC3422" t="e">
        <v>#N/A</v>
      </c>
      <c r="AD3422" t="e">
        <v>#N/A</v>
      </c>
      <c r="AE3422" t="e">
        <v>#N/A</v>
      </c>
      <c r="AF3422" t="e">
        <v>#N/A</v>
      </c>
    </row>
    <row r="3423" spans="1:32" x14ac:dyDescent="0.25">
      <c r="A3423" t="e">
        <v>#N/A</v>
      </c>
      <c r="B3423" s="33" t="e">
        <v>#N/A</v>
      </c>
      <c r="C3423" t="e">
        <v>#N/A</v>
      </c>
      <c r="D3423" t="e">
        <v>#N/A</v>
      </c>
      <c r="E3423" s="69" t="e">
        <v>#N/A</v>
      </c>
      <c r="F3423" s="3" t="e">
        <v>#N/A</v>
      </c>
      <c r="G3423" s="3" t="e">
        <v>#N/A</v>
      </c>
      <c r="H3423" s="3" t="e">
        <v>#N/A</v>
      </c>
      <c r="I3423" s="80" t="e">
        <v>#N/A</v>
      </c>
      <c r="J3423" s="80" t="e">
        <v>#N/A</v>
      </c>
      <c r="K3423" s="85" t="e">
        <v>#N/A</v>
      </c>
      <c r="L3423" s="9" t="e">
        <v>#N/A</v>
      </c>
      <c r="M3423" s="93" t="e">
        <v>#N/A</v>
      </c>
      <c r="N3423" s="8" t="e">
        <v>#N/A</v>
      </c>
      <c r="O3423" t="e">
        <v>#N/A</v>
      </c>
      <c r="P3423" t="e">
        <v>#N/A</v>
      </c>
      <c r="Q3423" t="e">
        <v>#N/A</v>
      </c>
      <c r="R3423" s="2" t="e">
        <v>#N/A</v>
      </c>
      <c r="S3423" t="e">
        <v>#N/A</v>
      </c>
      <c r="T3423" s="3" t="e">
        <v>#N/A</v>
      </c>
      <c r="U3423" s="3" t="e">
        <v>#N/A</v>
      </c>
      <c r="V3423" t="e">
        <v>#N/A</v>
      </c>
      <c r="W3423" t="e">
        <v>#N/A</v>
      </c>
      <c r="X3423" t="e">
        <v>#N/A</v>
      </c>
      <c r="Y3423" s="3" t="e">
        <v>#N/A</v>
      </c>
      <c r="Z3423" s="8" t="e">
        <v>#N/A</v>
      </c>
      <c r="AA3423" s="30" t="e">
        <v>#N/A</v>
      </c>
      <c r="AB3423" t="e">
        <v>#N/A</v>
      </c>
      <c r="AC3423" t="e">
        <v>#N/A</v>
      </c>
      <c r="AD3423" t="e">
        <v>#N/A</v>
      </c>
      <c r="AE3423" t="e">
        <v>#N/A</v>
      </c>
      <c r="AF3423" t="e">
        <v>#N/A</v>
      </c>
    </row>
    <row r="3424" spans="1:32" x14ac:dyDescent="0.25">
      <c r="A3424" t="e">
        <v>#N/A</v>
      </c>
      <c r="B3424" s="33" t="e">
        <v>#N/A</v>
      </c>
      <c r="C3424" t="e">
        <v>#N/A</v>
      </c>
      <c r="D3424" t="e">
        <v>#N/A</v>
      </c>
      <c r="E3424" s="69" t="e">
        <v>#N/A</v>
      </c>
      <c r="F3424" s="3" t="e">
        <v>#N/A</v>
      </c>
      <c r="G3424" s="3" t="e">
        <v>#N/A</v>
      </c>
      <c r="H3424" s="3" t="e">
        <v>#N/A</v>
      </c>
      <c r="I3424" s="80" t="e">
        <v>#N/A</v>
      </c>
      <c r="J3424" s="80" t="e">
        <v>#N/A</v>
      </c>
      <c r="K3424" s="85" t="e">
        <v>#N/A</v>
      </c>
      <c r="L3424" s="9" t="e">
        <v>#N/A</v>
      </c>
      <c r="M3424" s="93" t="e">
        <v>#N/A</v>
      </c>
      <c r="N3424" s="8" t="e">
        <v>#N/A</v>
      </c>
      <c r="O3424" t="e">
        <v>#N/A</v>
      </c>
      <c r="P3424" t="e">
        <v>#N/A</v>
      </c>
      <c r="Q3424" t="e">
        <v>#N/A</v>
      </c>
      <c r="R3424" s="2" t="e">
        <v>#N/A</v>
      </c>
      <c r="S3424" t="e">
        <v>#N/A</v>
      </c>
      <c r="T3424" s="3" t="e">
        <v>#N/A</v>
      </c>
      <c r="U3424" s="3" t="e">
        <v>#N/A</v>
      </c>
      <c r="V3424" t="e">
        <v>#N/A</v>
      </c>
      <c r="W3424" t="e">
        <v>#N/A</v>
      </c>
      <c r="X3424" t="e">
        <v>#N/A</v>
      </c>
      <c r="Y3424" s="3" t="e">
        <v>#N/A</v>
      </c>
      <c r="Z3424" s="8" t="e">
        <v>#N/A</v>
      </c>
      <c r="AA3424" s="30" t="e">
        <v>#N/A</v>
      </c>
      <c r="AB3424" t="e">
        <v>#N/A</v>
      </c>
      <c r="AC3424" t="e">
        <v>#N/A</v>
      </c>
      <c r="AD3424" t="e">
        <v>#N/A</v>
      </c>
      <c r="AE3424" t="e">
        <v>#N/A</v>
      </c>
      <c r="AF3424" t="e">
        <v>#N/A</v>
      </c>
    </row>
    <row r="3425" spans="1:32" x14ac:dyDescent="0.25">
      <c r="A3425" t="e">
        <v>#N/A</v>
      </c>
      <c r="B3425" s="33" t="e">
        <v>#N/A</v>
      </c>
      <c r="C3425" t="e">
        <v>#N/A</v>
      </c>
      <c r="D3425" t="e">
        <v>#N/A</v>
      </c>
      <c r="E3425" s="69" t="e">
        <v>#N/A</v>
      </c>
      <c r="F3425" s="3" t="e">
        <v>#N/A</v>
      </c>
      <c r="G3425" s="3" t="e">
        <v>#N/A</v>
      </c>
      <c r="H3425" s="3" t="e">
        <v>#N/A</v>
      </c>
      <c r="I3425" s="80" t="e">
        <v>#N/A</v>
      </c>
      <c r="J3425" s="80" t="e">
        <v>#N/A</v>
      </c>
      <c r="K3425" s="85" t="e">
        <v>#N/A</v>
      </c>
      <c r="L3425" s="9" t="e">
        <v>#N/A</v>
      </c>
      <c r="M3425" s="93" t="e">
        <v>#N/A</v>
      </c>
      <c r="N3425" s="8" t="e">
        <v>#N/A</v>
      </c>
      <c r="O3425" t="e">
        <v>#N/A</v>
      </c>
      <c r="P3425" t="e">
        <v>#N/A</v>
      </c>
      <c r="Q3425" t="e">
        <v>#N/A</v>
      </c>
      <c r="R3425" s="2" t="e">
        <v>#N/A</v>
      </c>
      <c r="S3425" t="e">
        <v>#N/A</v>
      </c>
      <c r="T3425" s="3" t="e">
        <v>#N/A</v>
      </c>
      <c r="U3425" s="3" t="e">
        <v>#N/A</v>
      </c>
      <c r="V3425" t="e">
        <v>#N/A</v>
      </c>
      <c r="W3425" t="e">
        <v>#N/A</v>
      </c>
      <c r="X3425" t="e">
        <v>#N/A</v>
      </c>
      <c r="Y3425" s="3" t="e">
        <v>#N/A</v>
      </c>
      <c r="Z3425" s="8" t="e">
        <v>#N/A</v>
      </c>
      <c r="AA3425" s="30" t="e">
        <v>#N/A</v>
      </c>
      <c r="AB3425" t="e">
        <v>#N/A</v>
      </c>
      <c r="AC3425" t="e">
        <v>#N/A</v>
      </c>
      <c r="AD3425" t="e">
        <v>#N/A</v>
      </c>
      <c r="AE3425" t="e">
        <v>#N/A</v>
      </c>
      <c r="AF3425" t="e">
        <v>#N/A</v>
      </c>
    </row>
    <row r="3426" spans="1:32" x14ac:dyDescent="0.25">
      <c r="A3426" t="e">
        <v>#N/A</v>
      </c>
      <c r="B3426" s="33" t="e">
        <v>#N/A</v>
      </c>
      <c r="C3426" t="e">
        <v>#N/A</v>
      </c>
      <c r="D3426" t="e">
        <v>#N/A</v>
      </c>
      <c r="E3426" s="69" t="e">
        <v>#N/A</v>
      </c>
      <c r="F3426" s="3" t="e">
        <v>#N/A</v>
      </c>
      <c r="G3426" s="3" t="e">
        <v>#N/A</v>
      </c>
      <c r="H3426" s="3" t="e">
        <v>#N/A</v>
      </c>
      <c r="I3426" s="80" t="e">
        <v>#N/A</v>
      </c>
      <c r="J3426" s="80" t="e">
        <v>#N/A</v>
      </c>
      <c r="K3426" s="85" t="e">
        <v>#N/A</v>
      </c>
      <c r="L3426" s="9" t="e">
        <v>#N/A</v>
      </c>
      <c r="M3426" s="93" t="e">
        <v>#N/A</v>
      </c>
      <c r="N3426" s="8" t="e">
        <v>#N/A</v>
      </c>
      <c r="O3426" t="e">
        <v>#N/A</v>
      </c>
      <c r="P3426" t="e">
        <v>#N/A</v>
      </c>
      <c r="Q3426" t="e">
        <v>#N/A</v>
      </c>
      <c r="R3426" s="2" t="e">
        <v>#N/A</v>
      </c>
      <c r="S3426" t="e">
        <v>#N/A</v>
      </c>
      <c r="T3426" s="3" t="e">
        <v>#N/A</v>
      </c>
      <c r="U3426" s="3" t="e">
        <v>#N/A</v>
      </c>
      <c r="V3426" t="e">
        <v>#N/A</v>
      </c>
      <c r="W3426" t="e">
        <v>#N/A</v>
      </c>
      <c r="X3426" t="e">
        <v>#N/A</v>
      </c>
      <c r="Y3426" s="3" t="e">
        <v>#N/A</v>
      </c>
      <c r="Z3426" s="8" t="e">
        <v>#N/A</v>
      </c>
      <c r="AA3426" s="30" t="e">
        <v>#N/A</v>
      </c>
      <c r="AB3426" t="e">
        <v>#N/A</v>
      </c>
      <c r="AC3426" t="e">
        <v>#N/A</v>
      </c>
      <c r="AD3426" t="e">
        <v>#N/A</v>
      </c>
      <c r="AE3426" t="e">
        <v>#N/A</v>
      </c>
      <c r="AF3426" t="e">
        <v>#N/A</v>
      </c>
    </row>
    <row r="3427" spans="1:32" x14ac:dyDescent="0.25">
      <c r="A3427" t="e">
        <v>#N/A</v>
      </c>
      <c r="B3427" s="33" t="e">
        <v>#N/A</v>
      </c>
      <c r="C3427" t="e">
        <v>#N/A</v>
      </c>
      <c r="D3427" t="e">
        <v>#N/A</v>
      </c>
      <c r="E3427" s="69" t="e">
        <v>#N/A</v>
      </c>
      <c r="F3427" s="3" t="e">
        <v>#N/A</v>
      </c>
      <c r="G3427" s="3" t="e">
        <v>#N/A</v>
      </c>
      <c r="H3427" s="3" t="e">
        <v>#N/A</v>
      </c>
      <c r="I3427" s="80" t="e">
        <v>#N/A</v>
      </c>
      <c r="J3427" s="80" t="e">
        <v>#N/A</v>
      </c>
      <c r="K3427" s="85" t="e">
        <v>#N/A</v>
      </c>
      <c r="L3427" s="9" t="e">
        <v>#N/A</v>
      </c>
      <c r="M3427" s="93" t="e">
        <v>#N/A</v>
      </c>
      <c r="N3427" s="8" t="e">
        <v>#N/A</v>
      </c>
      <c r="O3427" t="e">
        <v>#N/A</v>
      </c>
      <c r="P3427" t="e">
        <v>#N/A</v>
      </c>
      <c r="Q3427" t="e">
        <v>#N/A</v>
      </c>
      <c r="R3427" s="2" t="e">
        <v>#N/A</v>
      </c>
      <c r="S3427" t="e">
        <v>#N/A</v>
      </c>
      <c r="T3427" s="3" t="e">
        <v>#N/A</v>
      </c>
      <c r="U3427" s="3" t="e">
        <v>#N/A</v>
      </c>
      <c r="V3427" t="e">
        <v>#N/A</v>
      </c>
      <c r="W3427" t="e">
        <v>#N/A</v>
      </c>
      <c r="X3427" t="e">
        <v>#N/A</v>
      </c>
      <c r="Y3427" s="3" t="e">
        <v>#N/A</v>
      </c>
      <c r="Z3427" s="8" t="e">
        <v>#N/A</v>
      </c>
      <c r="AA3427" s="30" t="e">
        <v>#N/A</v>
      </c>
      <c r="AB3427" t="e">
        <v>#N/A</v>
      </c>
      <c r="AC3427" t="e">
        <v>#N/A</v>
      </c>
      <c r="AD3427" t="e">
        <v>#N/A</v>
      </c>
      <c r="AE3427" t="e">
        <v>#N/A</v>
      </c>
      <c r="AF3427" t="e">
        <v>#N/A</v>
      </c>
    </row>
    <row r="3428" spans="1:32" x14ac:dyDescent="0.25">
      <c r="A3428" t="e">
        <v>#N/A</v>
      </c>
      <c r="B3428" s="33" t="e">
        <v>#N/A</v>
      </c>
      <c r="C3428" t="e">
        <v>#N/A</v>
      </c>
      <c r="D3428" t="e">
        <v>#N/A</v>
      </c>
      <c r="E3428" s="69" t="e">
        <v>#N/A</v>
      </c>
      <c r="F3428" s="3" t="e">
        <v>#N/A</v>
      </c>
      <c r="G3428" s="3" t="e">
        <v>#N/A</v>
      </c>
      <c r="H3428" s="3" t="e">
        <v>#N/A</v>
      </c>
      <c r="I3428" s="80" t="e">
        <v>#N/A</v>
      </c>
      <c r="J3428" s="80" t="e">
        <v>#N/A</v>
      </c>
      <c r="K3428" s="85" t="e">
        <v>#N/A</v>
      </c>
      <c r="L3428" s="9" t="e">
        <v>#N/A</v>
      </c>
      <c r="M3428" s="93" t="e">
        <v>#N/A</v>
      </c>
      <c r="N3428" s="8" t="e">
        <v>#N/A</v>
      </c>
      <c r="O3428" t="e">
        <v>#N/A</v>
      </c>
      <c r="P3428" t="e">
        <v>#N/A</v>
      </c>
      <c r="Q3428" t="e">
        <v>#N/A</v>
      </c>
      <c r="R3428" s="2" t="e">
        <v>#N/A</v>
      </c>
      <c r="S3428" t="e">
        <v>#N/A</v>
      </c>
      <c r="T3428" s="3" t="e">
        <v>#N/A</v>
      </c>
      <c r="U3428" s="3" t="e">
        <v>#N/A</v>
      </c>
      <c r="V3428" t="e">
        <v>#N/A</v>
      </c>
      <c r="W3428" t="e">
        <v>#N/A</v>
      </c>
      <c r="X3428" t="e">
        <v>#N/A</v>
      </c>
      <c r="Y3428" s="3" t="e">
        <v>#N/A</v>
      </c>
      <c r="Z3428" s="8" t="e">
        <v>#N/A</v>
      </c>
      <c r="AA3428" s="30" t="e">
        <v>#N/A</v>
      </c>
      <c r="AB3428" t="e">
        <v>#N/A</v>
      </c>
      <c r="AC3428" t="e">
        <v>#N/A</v>
      </c>
      <c r="AD3428" t="e">
        <v>#N/A</v>
      </c>
      <c r="AE3428" t="e">
        <v>#N/A</v>
      </c>
      <c r="AF3428" t="e">
        <v>#N/A</v>
      </c>
    </row>
    <row r="3429" spans="1:32" x14ac:dyDescent="0.25">
      <c r="A3429" t="e">
        <v>#N/A</v>
      </c>
      <c r="B3429" s="33" t="e">
        <v>#N/A</v>
      </c>
      <c r="C3429" t="e">
        <v>#N/A</v>
      </c>
      <c r="D3429" t="e">
        <v>#N/A</v>
      </c>
      <c r="E3429" s="69" t="e">
        <v>#N/A</v>
      </c>
      <c r="F3429" s="3" t="e">
        <v>#N/A</v>
      </c>
      <c r="G3429" s="3" t="e">
        <v>#N/A</v>
      </c>
      <c r="H3429" s="3" t="e">
        <v>#N/A</v>
      </c>
      <c r="I3429" s="80" t="e">
        <v>#N/A</v>
      </c>
      <c r="J3429" s="80" t="e">
        <v>#N/A</v>
      </c>
      <c r="K3429" s="85" t="e">
        <v>#N/A</v>
      </c>
      <c r="L3429" s="9" t="e">
        <v>#N/A</v>
      </c>
      <c r="M3429" s="93" t="e">
        <v>#N/A</v>
      </c>
      <c r="N3429" s="8" t="e">
        <v>#N/A</v>
      </c>
      <c r="O3429" t="e">
        <v>#N/A</v>
      </c>
      <c r="P3429" t="e">
        <v>#N/A</v>
      </c>
      <c r="Q3429" t="e">
        <v>#N/A</v>
      </c>
      <c r="R3429" s="2" t="e">
        <v>#N/A</v>
      </c>
      <c r="S3429" t="e">
        <v>#N/A</v>
      </c>
      <c r="T3429" s="3" t="e">
        <v>#N/A</v>
      </c>
      <c r="U3429" s="3" t="e">
        <v>#N/A</v>
      </c>
      <c r="V3429" t="e">
        <v>#N/A</v>
      </c>
      <c r="W3429" t="e">
        <v>#N/A</v>
      </c>
      <c r="X3429" t="e">
        <v>#N/A</v>
      </c>
      <c r="Y3429" s="3" t="e">
        <v>#N/A</v>
      </c>
      <c r="Z3429" s="8" t="e">
        <v>#N/A</v>
      </c>
      <c r="AA3429" s="30" t="e">
        <v>#N/A</v>
      </c>
      <c r="AB3429" t="e">
        <v>#N/A</v>
      </c>
      <c r="AC3429" t="e">
        <v>#N/A</v>
      </c>
      <c r="AD3429" t="e">
        <v>#N/A</v>
      </c>
      <c r="AE3429" t="e">
        <v>#N/A</v>
      </c>
      <c r="AF3429" t="e">
        <v>#N/A</v>
      </c>
    </row>
    <row r="3430" spans="1:32" x14ac:dyDescent="0.25">
      <c r="A3430" t="e">
        <v>#N/A</v>
      </c>
      <c r="B3430" s="33" t="e">
        <v>#N/A</v>
      </c>
      <c r="C3430" t="e">
        <v>#N/A</v>
      </c>
      <c r="D3430" t="e">
        <v>#N/A</v>
      </c>
      <c r="E3430" s="69" t="e">
        <v>#N/A</v>
      </c>
      <c r="F3430" s="3" t="e">
        <v>#N/A</v>
      </c>
      <c r="G3430" s="3" t="e">
        <v>#N/A</v>
      </c>
      <c r="H3430" s="3" t="e">
        <v>#N/A</v>
      </c>
      <c r="I3430" s="80" t="e">
        <v>#N/A</v>
      </c>
      <c r="J3430" s="80" t="e">
        <v>#N/A</v>
      </c>
      <c r="K3430" s="85" t="e">
        <v>#N/A</v>
      </c>
      <c r="L3430" s="9" t="e">
        <v>#N/A</v>
      </c>
      <c r="M3430" s="93" t="e">
        <v>#N/A</v>
      </c>
      <c r="N3430" s="8" t="e">
        <v>#N/A</v>
      </c>
      <c r="O3430" t="e">
        <v>#N/A</v>
      </c>
      <c r="P3430" t="e">
        <v>#N/A</v>
      </c>
      <c r="Q3430" t="e">
        <v>#N/A</v>
      </c>
      <c r="R3430" s="2" t="e">
        <v>#N/A</v>
      </c>
      <c r="S3430" t="e">
        <v>#N/A</v>
      </c>
      <c r="T3430" s="3" t="e">
        <v>#N/A</v>
      </c>
      <c r="U3430" s="3" t="e">
        <v>#N/A</v>
      </c>
      <c r="V3430" t="e">
        <v>#N/A</v>
      </c>
      <c r="W3430" t="e">
        <v>#N/A</v>
      </c>
      <c r="X3430" t="e">
        <v>#N/A</v>
      </c>
      <c r="Y3430" s="3" t="e">
        <v>#N/A</v>
      </c>
      <c r="Z3430" s="8" t="e">
        <v>#N/A</v>
      </c>
      <c r="AA3430" s="30" t="e">
        <v>#N/A</v>
      </c>
      <c r="AB3430" t="e">
        <v>#N/A</v>
      </c>
      <c r="AC3430" t="e">
        <v>#N/A</v>
      </c>
      <c r="AD3430" t="e">
        <v>#N/A</v>
      </c>
      <c r="AE3430" t="e">
        <v>#N/A</v>
      </c>
      <c r="AF3430" t="e">
        <v>#N/A</v>
      </c>
    </row>
    <row r="3431" spans="1:32" x14ac:dyDescent="0.25">
      <c r="A3431" t="e">
        <v>#N/A</v>
      </c>
      <c r="B3431" s="33" t="e">
        <v>#N/A</v>
      </c>
      <c r="C3431" t="e">
        <v>#N/A</v>
      </c>
      <c r="D3431" t="e">
        <v>#N/A</v>
      </c>
      <c r="E3431" s="69" t="e">
        <v>#N/A</v>
      </c>
      <c r="F3431" s="3" t="e">
        <v>#N/A</v>
      </c>
      <c r="G3431" s="3" t="e">
        <v>#N/A</v>
      </c>
      <c r="H3431" s="3" t="e">
        <v>#N/A</v>
      </c>
      <c r="I3431" s="80" t="e">
        <v>#N/A</v>
      </c>
      <c r="J3431" s="80" t="e">
        <v>#N/A</v>
      </c>
      <c r="K3431" s="85" t="e">
        <v>#N/A</v>
      </c>
      <c r="L3431" s="9" t="e">
        <v>#N/A</v>
      </c>
      <c r="M3431" s="93" t="e">
        <v>#N/A</v>
      </c>
      <c r="N3431" s="8" t="e">
        <v>#N/A</v>
      </c>
      <c r="O3431" t="e">
        <v>#N/A</v>
      </c>
      <c r="P3431" t="e">
        <v>#N/A</v>
      </c>
      <c r="Q3431" t="e">
        <v>#N/A</v>
      </c>
      <c r="R3431" s="2" t="e">
        <v>#N/A</v>
      </c>
      <c r="S3431" t="e">
        <v>#N/A</v>
      </c>
      <c r="T3431" s="3" t="e">
        <v>#N/A</v>
      </c>
      <c r="U3431" s="3" t="e">
        <v>#N/A</v>
      </c>
      <c r="V3431" t="e">
        <v>#N/A</v>
      </c>
      <c r="W3431" t="e">
        <v>#N/A</v>
      </c>
      <c r="X3431" t="e">
        <v>#N/A</v>
      </c>
      <c r="Y3431" s="3" t="e">
        <v>#N/A</v>
      </c>
      <c r="Z3431" s="8" t="e">
        <v>#N/A</v>
      </c>
      <c r="AA3431" s="30" t="e">
        <v>#N/A</v>
      </c>
      <c r="AB3431" t="e">
        <v>#N/A</v>
      </c>
      <c r="AC3431" t="e">
        <v>#N/A</v>
      </c>
      <c r="AD3431" t="e">
        <v>#N/A</v>
      </c>
      <c r="AE3431" t="e">
        <v>#N/A</v>
      </c>
      <c r="AF3431" t="e">
        <v>#N/A</v>
      </c>
    </row>
    <row r="3432" spans="1:32" x14ac:dyDescent="0.25">
      <c r="A3432" t="e">
        <v>#N/A</v>
      </c>
      <c r="B3432" s="33" t="e">
        <v>#N/A</v>
      </c>
      <c r="C3432" t="e">
        <v>#N/A</v>
      </c>
      <c r="D3432" t="e">
        <v>#N/A</v>
      </c>
      <c r="E3432" s="69" t="e">
        <v>#N/A</v>
      </c>
      <c r="F3432" s="3" t="e">
        <v>#N/A</v>
      </c>
      <c r="G3432" s="3" t="e">
        <v>#N/A</v>
      </c>
      <c r="H3432" s="3" t="e">
        <v>#N/A</v>
      </c>
      <c r="I3432" s="80" t="e">
        <v>#N/A</v>
      </c>
      <c r="J3432" s="80" t="e">
        <v>#N/A</v>
      </c>
      <c r="K3432" s="85" t="e">
        <v>#N/A</v>
      </c>
      <c r="L3432" s="9" t="e">
        <v>#N/A</v>
      </c>
      <c r="M3432" s="93" t="e">
        <v>#N/A</v>
      </c>
      <c r="N3432" s="8" t="e">
        <v>#N/A</v>
      </c>
      <c r="O3432" t="e">
        <v>#N/A</v>
      </c>
      <c r="P3432" t="e">
        <v>#N/A</v>
      </c>
      <c r="Q3432" t="e">
        <v>#N/A</v>
      </c>
      <c r="R3432" s="2" t="e">
        <v>#N/A</v>
      </c>
      <c r="S3432" t="e">
        <v>#N/A</v>
      </c>
      <c r="T3432" s="3" t="e">
        <v>#N/A</v>
      </c>
      <c r="U3432" s="3" t="e">
        <v>#N/A</v>
      </c>
      <c r="V3432" t="e">
        <v>#N/A</v>
      </c>
      <c r="W3432" t="e">
        <v>#N/A</v>
      </c>
      <c r="X3432" t="e">
        <v>#N/A</v>
      </c>
      <c r="Y3432" s="3" t="e">
        <v>#N/A</v>
      </c>
      <c r="Z3432" s="8" t="e">
        <v>#N/A</v>
      </c>
      <c r="AA3432" s="30" t="e">
        <v>#N/A</v>
      </c>
      <c r="AB3432" t="e">
        <v>#N/A</v>
      </c>
      <c r="AC3432" t="e">
        <v>#N/A</v>
      </c>
      <c r="AD3432" t="e">
        <v>#N/A</v>
      </c>
      <c r="AE3432" t="e">
        <v>#N/A</v>
      </c>
      <c r="AF3432" t="e">
        <v>#N/A</v>
      </c>
    </row>
    <row r="3433" spans="1:32" x14ac:dyDescent="0.25">
      <c r="A3433" t="e">
        <v>#N/A</v>
      </c>
      <c r="B3433" s="33" t="e">
        <v>#N/A</v>
      </c>
      <c r="C3433" t="e">
        <v>#N/A</v>
      </c>
      <c r="D3433" t="e">
        <v>#N/A</v>
      </c>
      <c r="E3433" s="69" t="e">
        <v>#N/A</v>
      </c>
      <c r="F3433" s="3" t="e">
        <v>#N/A</v>
      </c>
      <c r="G3433" s="3" t="e">
        <v>#N/A</v>
      </c>
      <c r="H3433" s="3" t="e">
        <v>#N/A</v>
      </c>
      <c r="I3433" s="80" t="e">
        <v>#N/A</v>
      </c>
      <c r="J3433" s="80" t="e">
        <v>#N/A</v>
      </c>
      <c r="K3433" s="85" t="e">
        <v>#N/A</v>
      </c>
      <c r="L3433" s="9" t="e">
        <v>#N/A</v>
      </c>
      <c r="M3433" s="93" t="e">
        <v>#N/A</v>
      </c>
      <c r="N3433" s="8" t="e">
        <v>#N/A</v>
      </c>
      <c r="O3433" t="e">
        <v>#N/A</v>
      </c>
      <c r="P3433" t="e">
        <v>#N/A</v>
      </c>
      <c r="Q3433" t="e">
        <v>#N/A</v>
      </c>
      <c r="R3433" s="2" t="e">
        <v>#N/A</v>
      </c>
      <c r="S3433" t="e">
        <v>#N/A</v>
      </c>
      <c r="T3433" s="3" t="e">
        <v>#N/A</v>
      </c>
      <c r="U3433" s="3" t="e">
        <v>#N/A</v>
      </c>
      <c r="V3433" t="e">
        <v>#N/A</v>
      </c>
      <c r="W3433" t="e">
        <v>#N/A</v>
      </c>
      <c r="X3433" t="e">
        <v>#N/A</v>
      </c>
      <c r="Y3433" s="3" t="e">
        <v>#N/A</v>
      </c>
      <c r="Z3433" s="8" t="e">
        <v>#N/A</v>
      </c>
      <c r="AA3433" s="30" t="e">
        <v>#N/A</v>
      </c>
      <c r="AB3433" t="e">
        <v>#N/A</v>
      </c>
      <c r="AC3433" t="e">
        <v>#N/A</v>
      </c>
      <c r="AD3433" t="e">
        <v>#N/A</v>
      </c>
      <c r="AE3433" t="e">
        <v>#N/A</v>
      </c>
      <c r="AF3433" t="e">
        <v>#N/A</v>
      </c>
    </row>
    <row r="3434" spans="1:32" x14ac:dyDescent="0.25">
      <c r="A3434" t="e">
        <v>#N/A</v>
      </c>
      <c r="B3434" s="33" t="e">
        <v>#N/A</v>
      </c>
      <c r="C3434" t="e">
        <v>#N/A</v>
      </c>
      <c r="D3434" t="e">
        <v>#N/A</v>
      </c>
      <c r="E3434" s="69" t="e">
        <v>#N/A</v>
      </c>
      <c r="F3434" s="3" t="e">
        <v>#N/A</v>
      </c>
      <c r="G3434" s="3" t="e">
        <v>#N/A</v>
      </c>
      <c r="H3434" s="3" t="e">
        <v>#N/A</v>
      </c>
      <c r="I3434" s="80" t="e">
        <v>#N/A</v>
      </c>
      <c r="J3434" s="80" t="e">
        <v>#N/A</v>
      </c>
      <c r="K3434" s="85" t="e">
        <v>#N/A</v>
      </c>
      <c r="L3434" s="9" t="e">
        <v>#N/A</v>
      </c>
      <c r="M3434" s="93" t="e">
        <v>#N/A</v>
      </c>
      <c r="N3434" s="8" t="e">
        <v>#N/A</v>
      </c>
      <c r="O3434" t="e">
        <v>#N/A</v>
      </c>
      <c r="P3434" t="e">
        <v>#N/A</v>
      </c>
      <c r="Q3434" t="e">
        <v>#N/A</v>
      </c>
      <c r="R3434" s="2" t="e">
        <v>#N/A</v>
      </c>
      <c r="S3434" t="e">
        <v>#N/A</v>
      </c>
      <c r="T3434" s="3" t="e">
        <v>#N/A</v>
      </c>
      <c r="U3434" s="3" t="e">
        <v>#N/A</v>
      </c>
      <c r="V3434" t="e">
        <v>#N/A</v>
      </c>
      <c r="W3434" t="e">
        <v>#N/A</v>
      </c>
      <c r="X3434" t="e">
        <v>#N/A</v>
      </c>
      <c r="Y3434" s="3" t="e">
        <v>#N/A</v>
      </c>
      <c r="Z3434" s="8" t="e">
        <v>#N/A</v>
      </c>
      <c r="AA3434" s="30" t="e">
        <v>#N/A</v>
      </c>
      <c r="AB3434" t="e">
        <v>#N/A</v>
      </c>
      <c r="AC3434" t="e">
        <v>#N/A</v>
      </c>
      <c r="AD3434" t="e">
        <v>#N/A</v>
      </c>
      <c r="AE3434" t="e">
        <v>#N/A</v>
      </c>
      <c r="AF3434" t="e">
        <v>#N/A</v>
      </c>
    </row>
    <row r="3435" spans="1:32" x14ac:dyDescent="0.25">
      <c r="A3435" t="e">
        <v>#N/A</v>
      </c>
      <c r="B3435" s="33" t="e">
        <v>#N/A</v>
      </c>
      <c r="C3435" t="e">
        <v>#N/A</v>
      </c>
      <c r="D3435" t="e">
        <v>#N/A</v>
      </c>
      <c r="E3435" s="69" t="e">
        <v>#N/A</v>
      </c>
      <c r="F3435" s="3" t="e">
        <v>#N/A</v>
      </c>
      <c r="G3435" s="3" t="e">
        <v>#N/A</v>
      </c>
      <c r="H3435" s="3" t="e">
        <v>#N/A</v>
      </c>
      <c r="I3435" s="80" t="e">
        <v>#N/A</v>
      </c>
      <c r="J3435" s="80" t="e">
        <v>#N/A</v>
      </c>
      <c r="K3435" s="85" t="e">
        <v>#N/A</v>
      </c>
      <c r="L3435" s="9" t="e">
        <v>#N/A</v>
      </c>
      <c r="M3435" s="93" t="e">
        <v>#N/A</v>
      </c>
      <c r="N3435" s="8" t="e">
        <v>#N/A</v>
      </c>
      <c r="O3435" t="e">
        <v>#N/A</v>
      </c>
      <c r="P3435" t="e">
        <v>#N/A</v>
      </c>
      <c r="Q3435" t="e">
        <v>#N/A</v>
      </c>
      <c r="R3435" s="2" t="e">
        <v>#N/A</v>
      </c>
      <c r="S3435" t="e">
        <v>#N/A</v>
      </c>
      <c r="T3435" s="3" t="e">
        <v>#N/A</v>
      </c>
      <c r="U3435" s="3" t="e">
        <v>#N/A</v>
      </c>
      <c r="V3435" t="e">
        <v>#N/A</v>
      </c>
      <c r="W3435" t="e">
        <v>#N/A</v>
      </c>
      <c r="X3435" t="e">
        <v>#N/A</v>
      </c>
      <c r="Y3435" s="3" t="e">
        <v>#N/A</v>
      </c>
      <c r="Z3435" s="8" t="e">
        <v>#N/A</v>
      </c>
      <c r="AA3435" s="30" t="e">
        <v>#N/A</v>
      </c>
      <c r="AB3435" t="e">
        <v>#N/A</v>
      </c>
      <c r="AC3435" t="e">
        <v>#N/A</v>
      </c>
      <c r="AD3435" t="e">
        <v>#N/A</v>
      </c>
      <c r="AE3435" t="e">
        <v>#N/A</v>
      </c>
      <c r="AF3435" t="e">
        <v>#N/A</v>
      </c>
    </row>
    <row r="3436" spans="1:32" x14ac:dyDescent="0.25">
      <c r="A3436" t="e">
        <v>#N/A</v>
      </c>
      <c r="B3436" s="33" t="e">
        <v>#N/A</v>
      </c>
      <c r="C3436" t="e">
        <v>#N/A</v>
      </c>
      <c r="D3436" t="e">
        <v>#N/A</v>
      </c>
      <c r="E3436" s="69" t="e">
        <v>#N/A</v>
      </c>
      <c r="F3436" s="3" t="e">
        <v>#N/A</v>
      </c>
      <c r="G3436" s="3" t="e">
        <v>#N/A</v>
      </c>
      <c r="H3436" s="3" t="e">
        <v>#N/A</v>
      </c>
      <c r="I3436" s="80" t="e">
        <v>#N/A</v>
      </c>
      <c r="J3436" s="80" t="e">
        <v>#N/A</v>
      </c>
      <c r="K3436" s="85" t="e">
        <v>#N/A</v>
      </c>
      <c r="L3436" s="9" t="e">
        <v>#N/A</v>
      </c>
      <c r="M3436" s="93" t="e">
        <v>#N/A</v>
      </c>
      <c r="N3436" s="8" t="e">
        <v>#N/A</v>
      </c>
      <c r="O3436" t="e">
        <v>#N/A</v>
      </c>
      <c r="P3436" t="e">
        <v>#N/A</v>
      </c>
      <c r="Q3436" t="e">
        <v>#N/A</v>
      </c>
      <c r="R3436" s="2" t="e">
        <v>#N/A</v>
      </c>
      <c r="S3436" t="e">
        <v>#N/A</v>
      </c>
      <c r="T3436" s="3" t="e">
        <v>#N/A</v>
      </c>
      <c r="U3436" s="3" t="e">
        <v>#N/A</v>
      </c>
      <c r="V3436" t="e">
        <v>#N/A</v>
      </c>
      <c r="W3436" t="e">
        <v>#N/A</v>
      </c>
      <c r="X3436" t="e">
        <v>#N/A</v>
      </c>
      <c r="Y3436" s="3" t="e">
        <v>#N/A</v>
      </c>
      <c r="Z3436" s="8" t="e">
        <v>#N/A</v>
      </c>
      <c r="AA3436" s="30" t="e">
        <v>#N/A</v>
      </c>
      <c r="AB3436" t="e">
        <v>#N/A</v>
      </c>
      <c r="AC3436" t="e">
        <v>#N/A</v>
      </c>
      <c r="AD3436" t="e">
        <v>#N/A</v>
      </c>
      <c r="AE3436" t="e">
        <v>#N/A</v>
      </c>
      <c r="AF3436" t="e">
        <v>#N/A</v>
      </c>
    </row>
    <row r="3437" spans="1:32" x14ac:dyDescent="0.25">
      <c r="A3437" t="e">
        <v>#N/A</v>
      </c>
      <c r="B3437" s="33" t="e">
        <v>#N/A</v>
      </c>
      <c r="C3437" t="e">
        <v>#N/A</v>
      </c>
      <c r="D3437" t="e">
        <v>#N/A</v>
      </c>
      <c r="E3437" s="69" t="e">
        <v>#N/A</v>
      </c>
      <c r="F3437" s="3" t="e">
        <v>#N/A</v>
      </c>
      <c r="G3437" s="3" t="e">
        <v>#N/A</v>
      </c>
      <c r="H3437" s="3" t="e">
        <v>#N/A</v>
      </c>
      <c r="I3437" s="80" t="e">
        <v>#N/A</v>
      </c>
      <c r="J3437" s="80" t="e">
        <v>#N/A</v>
      </c>
      <c r="K3437" s="85" t="e">
        <v>#N/A</v>
      </c>
      <c r="L3437" s="9" t="e">
        <v>#N/A</v>
      </c>
      <c r="M3437" s="93" t="e">
        <v>#N/A</v>
      </c>
      <c r="N3437" s="8" t="e">
        <v>#N/A</v>
      </c>
      <c r="O3437" t="e">
        <v>#N/A</v>
      </c>
      <c r="P3437" t="e">
        <v>#N/A</v>
      </c>
      <c r="Q3437" t="e">
        <v>#N/A</v>
      </c>
      <c r="R3437" s="2" t="e">
        <v>#N/A</v>
      </c>
      <c r="S3437" t="e">
        <v>#N/A</v>
      </c>
      <c r="T3437" s="3" t="e">
        <v>#N/A</v>
      </c>
      <c r="U3437" s="3" t="e">
        <v>#N/A</v>
      </c>
      <c r="V3437" t="e">
        <v>#N/A</v>
      </c>
      <c r="W3437" t="e">
        <v>#N/A</v>
      </c>
      <c r="X3437" t="e">
        <v>#N/A</v>
      </c>
      <c r="Y3437" s="3" t="e">
        <v>#N/A</v>
      </c>
      <c r="Z3437" s="8" t="e">
        <v>#N/A</v>
      </c>
      <c r="AA3437" s="30" t="e">
        <v>#N/A</v>
      </c>
      <c r="AB3437" t="e">
        <v>#N/A</v>
      </c>
      <c r="AC3437" t="e">
        <v>#N/A</v>
      </c>
      <c r="AD3437" t="e">
        <v>#N/A</v>
      </c>
      <c r="AE3437" t="e">
        <v>#N/A</v>
      </c>
      <c r="AF3437" t="e">
        <v>#N/A</v>
      </c>
    </row>
    <row r="3438" spans="1:32" x14ac:dyDescent="0.25">
      <c r="A3438" t="e">
        <v>#N/A</v>
      </c>
      <c r="B3438" s="33" t="e">
        <v>#N/A</v>
      </c>
      <c r="C3438" t="e">
        <v>#N/A</v>
      </c>
      <c r="D3438" t="e">
        <v>#N/A</v>
      </c>
      <c r="E3438" s="69" t="e">
        <v>#N/A</v>
      </c>
      <c r="F3438" s="3" t="e">
        <v>#N/A</v>
      </c>
      <c r="G3438" s="3" t="e">
        <v>#N/A</v>
      </c>
      <c r="H3438" s="3" t="e">
        <v>#N/A</v>
      </c>
      <c r="I3438" s="80" t="e">
        <v>#N/A</v>
      </c>
      <c r="J3438" s="80" t="e">
        <v>#N/A</v>
      </c>
      <c r="K3438" s="85" t="e">
        <v>#N/A</v>
      </c>
      <c r="L3438" s="9" t="e">
        <v>#N/A</v>
      </c>
      <c r="M3438" s="93" t="e">
        <v>#N/A</v>
      </c>
      <c r="N3438" s="8" t="e">
        <v>#N/A</v>
      </c>
      <c r="O3438" t="e">
        <v>#N/A</v>
      </c>
      <c r="P3438" t="e">
        <v>#N/A</v>
      </c>
      <c r="Q3438" t="e">
        <v>#N/A</v>
      </c>
      <c r="R3438" s="2" t="e">
        <v>#N/A</v>
      </c>
      <c r="S3438" t="e">
        <v>#N/A</v>
      </c>
      <c r="T3438" s="3" t="e">
        <v>#N/A</v>
      </c>
      <c r="U3438" s="3" t="e">
        <v>#N/A</v>
      </c>
      <c r="V3438" t="e">
        <v>#N/A</v>
      </c>
      <c r="W3438" t="e">
        <v>#N/A</v>
      </c>
      <c r="X3438" t="e">
        <v>#N/A</v>
      </c>
      <c r="Y3438" s="3" t="e">
        <v>#N/A</v>
      </c>
      <c r="Z3438" s="8" t="e">
        <v>#N/A</v>
      </c>
      <c r="AA3438" s="30" t="e">
        <v>#N/A</v>
      </c>
      <c r="AB3438" t="e">
        <v>#N/A</v>
      </c>
      <c r="AC3438" t="e">
        <v>#N/A</v>
      </c>
      <c r="AD3438" t="e">
        <v>#N/A</v>
      </c>
      <c r="AE3438" t="e">
        <v>#N/A</v>
      </c>
      <c r="AF3438" t="e">
        <v>#N/A</v>
      </c>
    </row>
    <row r="3439" spans="1:32" x14ac:dyDescent="0.25">
      <c r="A3439" t="e">
        <v>#N/A</v>
      </c>
      <c r="B3439" s="33" t="e">
        <v>#N/A</v>
      </c>
      <c r="C3439" t="e">
        <v>#N/A</v>
      </c>
      <c r="D3439" t="e">
        <v>#N/A</v>
      </c>
      <c r="E3439" s="69" t="e">
        <v>#N/A</v>
      </c>
      <c r="F3439" s="3" t="e">
        <v>#N/A</v>
      </c>
      <c r="G3439" s="3" t="e">
        <v>#N/A</v>
      </c>
      <c r="H3439" s="3" t="e">
        <v>#N/A</v>
      </c>
      <c r="I3439" s="80" t="e">
        <v>#N/A</v>
      </c>
      <c r="J3439" s="80" t="e">
        <v>#N/A</v>
      </c>
      <c r="K3439" s="85" t="e">
        <v>#N/A</v>
      </c>
      <c r="L3439" s="9" t="e">
        <v>#N/A</v>
      </c>
      <c r="M3439" s="93" t="e">
        <v>#N/A</v>
      </c>
      <c r="N3439" s="8" t="e">
        <v>#N/A</v>
      </c>
      <c r="O3439" t="e">
        <v>#N/A</v>
      </c>
      <c r="P3439" t="e">
        <v>#N/A</v>
      </c>
      <c r="Q3439" t="e">
        <v>#N/A</v>
      </c>
      <c r="R3439" s="2" t="e">
        <v>#N/A</v>
      </c>
      <c r="S3439" t="e">
        <v>#N/A</v>
      </c>
      <c r="T3439" s="3" t="e">
        <v>#N/A</v>
      </c>
      <c r="U3439" s="3" t="e">
        <v>#N/A</v>
      </c>
      <c r="V3439" t="e">
        <v>#N/A</v>
      </c>
      <c r="W3439" t="e">
        <v>#N/A</v>
      </c>
      <c r="X3439" t="e">
        <v>#N/A</v>
      </c>
      <c r="Y3439" s="3" t="e">
        <v>#N/A</v>
      </c>
      <c r="Z3439" s="8" t="e">
        <v>#N/A</v>
      </c>
      <c r="AA3439" s="30" t="e">
        <v>#N/A</v>
      </c>
      <c r="AB3439" t="e">
        <v>#N/A</v>
      </c>
      <c r="AC3439" t="e">
        <v>#N/A</v>
      </c>
      <c r="AD3439" t="e">
        <v>#N/A</v>
      </c>
      <c r="AE3439" t="e">
        <v>#N/A</v>
      </c>
      <c r="AF3439" t="e">
        <v>#N/A</v>
      </c>
    </row>
    <row r="3440" spans="1:32" x14ac:dyDescent="0.25">
      <c r="A3440" t="e">
        <v>#N/A</v>
      </c>
      <c r="B3440" s="33" t="e">
        <v>#N/A</v>
      </c>
      <c r="C3440" t="e">
        <v>#N/A</v>
      </c>
      <c r="D3440" t="e">
        <v>#N/A</v>
      </c>
      <c r="E3440" s="69" t="e">
        <v>#N/A</v>
      </c>
      <c r="F3440" s="3" t="e">
        <v>#N/A</v>
      </c>
      <c r="G3440" s="3" t="e">
        <v>#N/A</v>
      </c>
      <c r="H3440" s="3" t="e">
        <v>#N/A</v>
      </c>
      <c r="I3440" s="80" t="e">
        <v>#N/A</v>
      </c>
      <c r="J3440" s="80" t="e">
        <v>#N/A</v>
      </c>
      <c r="K3440" s="85" t="e">
        <v>#N/A</v>
      </c>
      <c r="L3440" s="9" t="e">
        <v>#N/A</v>
      </c>
      <c r="M3440" s="93" t="e">
        <v>#N/A</v>
      </c>
      <c r="N3440" s="8" t="e">
        <v>#N/A</v>
      </c>
      <c r="O3440" t="e">
        <v>#N/A</v>
      </c>
      <c r="P3440" t="e">
        <v>#N/A</v>
      </c>
      <c r="Q3440" t="e">
        <v>#N/A</v>
      </c>
      <c r="R3440" s="2" t="e">
        <v>#N/A</v>
      </c>
      <c r="S3440" t="e">
        <v>#N/A</v>
      </c>
      <c r="T3440" s="3" t="e">
        <v>#N/A</v>
      </c>
      <c r="U3440" s="3" t="e">
        <v>#N/A</v>
      </c>
      <c r="V3440" t="e">
        <v>#N/A</v>
      </c>
      <c r="W3440" t="e">
        <v>#N/A</v>
      </c>
      <c r="X3440" t="e">
        <v>#N/A</v>
      </c>
      <c r="Y3440" s="3" t="e">
        <v>#N/A</v>
      </c>
      <c r="Z3440" s="8" t="e">
        <v>#N/A</v>
      </c>
      <c r="AA3440" s="30" t="e">
        <v>#N/A</v>
      </c>
      <c r="AB3440" t="e">
        <v>#N/A</v>
      </c>
      <c r="AC3440" t="e">
        <v>#N/A</v>
      </c>
      <c r="AD3440" t="e">
        <v>#N/A</v>
      </c>
      <c r="AE3440" t="e">
        <v>#N/A</v>
      </c>
      <c r="AF3440" t="e">
        <v>#N/A</v>
      </c>
    </row>
    <row r="3441" spans="1:32" x14ac:dyDescent="0.25">
      <c r="A3441" t="e">
        <v>#N/A</v>
      </c>
      <c r="B3441" s="33" t="e">
        <v>#N/A</v>
      </c>
      <c r="C3441" t="e">
        <v>#N/A</v>
      </c>
      <c r="D3441" t="e">
        <v>#N/A</v>
      </c>
      <c r="E3441" s="69" t="e">
        <v>#N/A</v>
      </c>
      <c r="F3441" s="3" t="e">
        <v>#N/A</v>
      </c>
      <c r="G3441" s="3" t="e">
        <v>#N/A</v>
      </c>
      <c r="H3441" s="3" t="e">
        <v>#N/A</v>
      </c>
      <c r="I3441" s="80" t="e">
        <v>#N/A</v>
      </c>
      <c r="J3441" s="80" t="e">
        <v>#N/A</v>
      </c>
      <c r="K3441" s="85" t="e">
        <v>#N/A</v>
      </c>
      <c r="L3441" s="9" t="e">
        <v>#N/A</v>
      </c>
      <c r="M3441" s="93" t="e">
        <v>#N/A</v>
      </c>
      <c r="N3441" s="8" t="e">
        <v>#N/A</v>
      </c>
      <c r="O3441" t="e">
        <v>#N/A</v>
      </c>
      <c r="P3441" t="e">
        <v>#N/A</v>
      </c>
      <c r="Q3441" t="e">
        <v>#N/A</v>
      </c>
      <c r="R3441" s="2" t="e">
        <v>#N/A</v>
      </c>
      <c r="S3441" t="e">
        <v>#N/A</v>
      </c>
      <c r="T3441" s="3" t="e">
        <v>#N/A</v>
      </c>
      <c r="U3441" s="3" t="e">
        <v>#N/A</v>
      </c>
      <c r="V3441" t="e">
        <v>#N/A</v>
      </c>
      <c r="W3441" t="e">
        <v>#N/A</v>
      </c>
      <c r="X3441" t="e">
        <v>#N/A</v>
      </c>
      <c r="Y3441" s="3" t="e">
        <v>#N/A</v>
      </c>
      <c r="Z3441" s="8" t="e">
        <v>#N/A</v>
      </c>
      <c r="AA3441" s="30" t="e">
        <v>#N/A</v>
      </c>
      <c r="AB3441" t="e">
        <v>#N/A</v>
      </c>
      <c r="AC3441" t="e">
        <v>#N/A</v>
      </c>
      <c r="AD3441" t="e">
        <v>#N/A</v>
      </c>
      <c r="AE3441" t="e">
        <v>#N/A</v>
      </c>
      <c r="AF3441" t="e">
        <v>#N/A</v>
      </c>
    </row>
    <row r="3442" spans="1:32" x14ac:dyDescent="0.25">
      <c r="A3442" t="e">
        <v>#N/A</v>
      </c>
      <c r="B3442" s="33" t="e">
        <v>#N/A</v>
      </c>
      <c r="C3442" t="e">
        <v>#N/A</v>
      </c>
      <c r="D3442" t="e">
        <v>#N/A</v>
      </c>
      <c r="E3442" s="69" t="e">
        <v>#N/A</v>
      </c>
      <c r="F3442" s="3" t="e">
        <v>#N/A</v>
      </c>
      <c r="G3442" s="3" t="e">
        <v>#N/A</v>
      </c>
      <c r="H3442" s="3" t="e">
        <v>#N/A</v>
      </c>
      <c r="I3442" s="80" t="e">
        <v>#N/A</v>
      </c>
      <c r="J3442" s="80" t="e">
        <v>#N/A</v>
      </c>
      <c r="K3442" s="85" t="e">
        <v>#N/A</v>
      </c>
      <c r="L3442" s="9" t="e">
        <v>#N/A</v>
      </c>
      <c r="M3442" s="93" t="e">
        <v>#N/A</v>
      </c>
      <c r="N3442" s="8" t="e">
        <v>#N/A</v>
      </c>
      <c r="O3442" t="e">
        <v>#N/A</v>
      </c>
      <c r="P3442" t="e">
        <v>#N/A</v>
      </c>
      <c r="Q3442" t="e">
        <v>#N/A</v>
      </c>
      <c r="R3442" s="2" t="e">
        <v>#N/A</v>
      </c>
      <c r="S3442" t="e">
        <v>#N/A</v>
      </c>
      <c r="T3442" s="3" t="e">
        <v>#N/A</v>
      </c>
      <c r="U3442" s="3" t="e">
        <v>#N/A</v>
      </c>
      <c r="V3442" t="e">
        <v>#N/A</v>
      </c>
      <c r="W3442" t="e">
        <v>#N/A</v>
      </c>
      <c r="X3442" t="e">
        <v>#N/A</v>
      </c>
      <c r="Y3442" s="3" t="e">
        <v>#N/A</v>
      </c>
      <c r="Z3442" s="8" t="e">
        <v>#N/A</v>
      </c>
      <c r="AA3442" s="30" t="e">
        <v>#N/A</v>
      </c>
      <c r="AB3442" t="e">
        <v>#N/A</v>
      </c>
      <c r="AC3442" t="e">
        <v>#N/A</v>
      </c>
      <c r="AD3442" t="e">
        <v>#N/A</v>
      </c>
      <c r="AE3442" t="e">
        <v>#N/A</v>
      </c>
      <c r="AF3442" t="e">
        <v>#N/A</v>
      </c>
    </row>
    <row r="3443" spans="1:32" x14ac:dyDescent="0.25">
      <c r="A3443" t="e">
        <v>#N/A</v>
      </c>
      <c r="B3443" s="33" t="e">
        <v>#N/A</v>
      </c>
      <c r="C3443" t="e">
        <v>#N/A</v>
      </c>
      <c r="D3443" t="e">
        <v>#N/A</v>
      </c>
      <c r="E3443" s="69" t="e">
        <v>#N/A</v>
      </c>
      <c r="F3443" s="3" t="e">
        <v>#N/A</v>
      </c>
      <c r="G3443" s="3" t="e">
        <v>#N/A</v>
      </c>
      <c r="H3443" s="3" t="e">
        <v>#N/A</v>
      </c>
      <c r="I3443" s="80" t="e">
        <v>#N/A</v>
      </c>
      <c r="J3443" s="80" t="e">
        <v>#N/A</v>
      </c>
      <c r="K3443" s="85" t="e">
        <v>#N/A</v>
      </c>
      <c r="L3443" s="9" t="e">
        <v>#N/A</v>
      </c>
      <c r="M3443" s="93" t="e">
        <v>#N/A</v>
      </c>
      <c r="N3443" s="8" t="e">
        <v>#N/A</v>
      </c>
      <c r="O3443" t="e">
        <v>#N/A</v>
      </c>
      <c r="P3443" t="e">
        <v>#N/A</v>
      </c>
      <c r="Q3443" t="e">
        <v>#N/A</v>
      </c>
      <c r="R3443" s="2" t="e">
        <v>#N/A</v>
      </c>
      <c r="S3443" t="e">
        <v>#N/A</v>
      </c>
      <c r="T3443" s="3" t="e">
        <v>#N/A</v>
      </c>
      <c r="U3443" s="3" t="e">
        <v>#N/A</v>
      </c>
      <c r="V3443" t="e">
        <v>#N/A</v>
      </c>
      <c r="W3443" t="e">
        <v>#N/A</v>
      </c>
      <c r="X3443" t="e">
        <v>#N/A</v>
      </c>
      <c r="Y3443" s="3" t="e">
        <v>#N/A</v>
      </c>
      <c r="Z3443" s="8" t="e">
        <v>#N/A</v>
      </c>
      <c r="AA3443" s="30" t="e">
        <v>#N/A</v>
      </c>
      <c r="AB3443" t="e">
        <v>#N/A</v>
      </c>
      <c r="AC3443" t="e">
        <v>#N/A</v>
      </c>
      <c r="AD3443" t="e">
        <v>#N/A</v>
      </c>
      <c r="AE3443" t="e">
        <v>#N/A</v>
      </c>
      <c r="AF3443" t="e">
        <v>#N/A</v>
      </c>
    </row>
    <row r="3444" spans="1:32" x14ac:dyDescent="0.25">
      <c r="A3444" t="e">
        <v>#N/A</v>
      </c>
      <c r="B3444" s="33" t="e">
        <v>#N/A</v>
      </c>
      <c r="C3444" t="e">
        <v>#N/A</v>
      </c>
      <c r="D3444" t="e">
        <v>#N/A</v>
      </c>
      <c r="E3444" s="69" t="e">
        <v>#N/A</v>
      </c>
      <c r="F3444" s="3" t="e">
        <v>#N/A</v>
      </c>
      <c r="G3444" s="3" t="e">
        <v>#N/A</v>
      </c>
      <c r="H3444" s="3" t="e">
        <v>#N/A</v>
      </c>
      <c r="I3444" s="80" t="e">
        <v>#N/A</v>
      </c>
      <c r="J3444" s="80" t="e">
        <v>#N/A</v>
      </c>
      <c r="K3444" s="85" t="e">
        <v>#N/A</v>
      </c>
      <c r="L3444" s="9" t="e">
        <v>#N/A</v>
      </c>
      <c r="M3444" s="93" t="e">
        <v>#N/A</v>
      </c>
      <c r="N3444" s="8" t="e">
        <v>#N/A</v>
      </c>
      <c r="O3444" t="e">
        <v>#N/A</v>
      </c>
      <c r="P3444" t="e">
        <v>#N/A</v>
      </c>
      <c r="Q3444" t="e">
        <v>#N/A</v>
      </c>
      <c r="R3444" s="2" t="e">
        <v>#N/A</v>
      </c>
      <c r="S3444" t="e">
        <v>#N/A</v>
      </c>
      <c r="T3444" s="3" t="e">
        <v>#N/A</v>
      </c>
      <c r="U3444" s="3" t="e">
        <v>#N/A</v>
      </c>
      <c r="V3444" t="e">
        <v>#N/A</v>
      </c>
      <c r="W3444" t="e">
        <v>#N/A</v>
      </c>
      <c r="X3444" t="e">
        <v>#N/A</v>
      </c>
      <c r="Y3444" s="3" t="e">
        <v>#N/A</v>
      </c>
      <c r="Z3444" s="8" t="e">
        <v>#N/A</v>
      </c>
      <c r="AA3444" s="30" t="e">
        <v>#N/A</v>
      </c>
      <c r="AB3444" t="e">
        <v>#N/A</v>
      </c>
      <c r="AC3444" t="e">
        <v>#N/A</v>
      </c>
      <c r="AD3444" t="e">
        <v>#N/A</v>
      </c>
      <c r="AE3444" t="e">
        <v>#N/A</v>
      </c>
      <c r="AF3444" t="e">
        <v>#N/A</v>
      </c>
    </row>
    <row r="3445" spans="1:32" x14ac:dyDescent="0.25">
      <c r="A3445" t="e">
        <v>#N/A</v>
      </c>
      <c r="B3445" s="33" t="e">
        <v>#N/A</v>
      </c>
      <c r="C3445" t="e">
        <v>#N/A</v>
      </c>
      <c r="D3445" t="e">
        <v>#N/A</v>
      </c>
      <c r="E3445" s="69" t="e">
        <v>#N/A</v>
      </c>
      <c r="F3445" s="3" t="e">
        <v>#N/A</v>
      </c>
      <c r="G3445" s="3" t="e">
        <v>#N/A</v>
      </c>
      <c r="H3445" s="3" t="e">
        <v>#N/A</v>
      </c>
      <c r="I3445" s="80" t="e">
        <v>#N/A</v>
      </c>
      <c r="J3445" s="80" t="e">
        <v>#N/A</v>
      </c>
      <c r="K3445" s="85" t="e">
        <v>#N/A</v>
      </c>
      <c r="L3445" s="9" t="e">
        <v>#N/A</v>
      </c>
      <c r="M3445" s="93" t="e">
        <v>#N/A</v>
      </c>
      <c r="N3445" s="8" t="e">
        <v>#N/A</v>
      </c>
      <c r="O3445" t="e">
        <v>#N/A</v>
      </c>
      <c r="P3445" t="e">
        <v>#N/A</v>
      </c>
      <c r="Q3445" t="e">
        <v>#N/A</v>
      </c>
      <c r="R3445" s="2" t="e">
        <v>#N/A</v>
      </c>
      <c r="S3445" t="e">
        <v>#N/A</v>
      </c>
      <c r="T3445" s="3" t="e">
        <v>#N/A</v>
      </c>
      <c r="U3445" s="3" t="e">
        <v>#N/A</v>
      </c>
      <c r="V3445" t="e">
        <v>#N/A</v>
      </c>
      <c r="W3445" t="e">
        <v>#N/A</v>
      </c>
      <c r="X3445" t="e">
        <v>#N/A</v>
      </c>
      <c r="Y3445" s="3" t="e">
        <v>#N/A</v>
      </c>
      <c r="Z3445" s="8" t="e">
        <v>#N/A</v>
      </c>
      <c r="AA3445" s="30" t="e">
        <v>#N/A</v>
      </c>
      <c r="AB3445" t="e">
        <v>#N/A</v>
      </c>
      <c r="AC3445" t="e">
        <v>#N/A</v>
      </c>
      <c r="AD3445" t="e">
        <v>#N/A</v>
      </c>
      <c r="AE3445" t="e">
        <v>#N/A</v>
      </c>
      <c r="AF3445" t="e">
        <v>#N/A</v>
      </c>
    </row>
    <row r="3446" spans="1:32" x14ac:dyDescent="0.25">
      <c r="A3446" t="e">
        <v>#N/A</v>
      </c>
      <c r="B3446" s="33" t="e">
        <v>#N/A</v>
      </c>
      <c r="C3446" t="e">
        <v>#N/A</v>
      </c>
      <c r="D3446" t="e">
        <v>#N/A</v>
      </c>
      <c r="E3446" s="69" t="e">
        <v>#N/A</v>
      </c>
      <c r="F3446" s="3" t="e">
        <v>#N/A</v>
      </c>
      <c r="G3446" s="3" t="e">
        <v>#N/A</v>
      </c>
      <c r="H3446" s="3" t="e">
        <v>#N/A</v>
      </c>
      <c r="I3446" s="80" t="e">
        <v>#N/A</v>
      </c>
      <c r="J3446" s="80" t="e">
        <v>#N/A</v>
      </c>
      <c r="K3446" s="85" t="e">
        <v>#N/A</v>
      </c>
      <c r="L3446" s="9" t="e">
        <v>#N/A</v>
      </c>
      <c r="M3446" s="93" t="e">
        <v>#N/A</v>
      </c>
      <c r="N3446" s="8" t="e">
        <v>#N/A</v>
      </c>
      <c r="O3446" t="e">
        <v>#N/A</v>
      </c>
      <c r="P3446" t="e">
        <v>#N/A</v>
      </c>
      <c r="Q3446" t="e">
        <v>#N/A</v>
      </c>
      <c r="R3446" s="2" t="e">
        <v>#N/A</v>
      </c>
      <c r="S3446" t="e">
        <v>#N/A</v>
      </c>
      <c r="T3446" s="3" t="e">
        <v>#N/A</v>
      </c>
      <c r="U3446" s="3" t="e">
        <v>#N/A</v>
      </c>
      <c r="V3446" t="e">
        <v>#N/A</v>
      </c>
      <c r="W3446" t="e">
        <v>#N/A</v>
      </c>
      <c r="X3446" t="e">
        <v>#N/A</v>
      </c>
      <c r="Y3446" s="3" t="e">
        <v>#N/A</v>
      </c>
      <c r="Z3446" s="8" t="e">
        <v>#N/A</v>
      </c>
      <c r="AA3446" s="30" t="e">
        <v>#N/A</v>
      </c>
      <c r="AB3446" t="e">
        <v>#N/A</v>
      </c>
      <c r="AC3446" t="e">
        <v>#N/A</v>
      </c>
      <c r="AD3446" t="e">
        <v>#N/A</v>
      </c>
      <c r="AE3446" t="e">
        <v>#N/A</v>
      </c>
      <c r="AF3446" t="e">
        <v>#N/A</v>
      </c>
    </row>
    <row r="3447" spans="1:32" x14ac:dyDescent="0.25">
      <c r="A3447" t="e">
        <v>#N/A</v>
      </c>
      <c r="B3447" s="33" t="e">
        <v>#N/A</v>
      </c>
      <c r="C3447" t="e">
        <v>#N/A</v>
      </c>
      <c r="D3447" t="e">
        <v>#N/A</v>
      </c>
      <c r="E3447" s="69" t="e">
        <v>#N/A</v>
      </c>
      <c r="F3447" s="3" t="e">
        <v>#N/A</v>
      </c>
      <c r="G3447" s="3" t="e">
        <v>#N/A</v>
      </c>
      <c r="H3447" s="3" t="e">
        <v>#N/A</v>
      </c>
      <c r="I3447" s="80" t="e">
        <v>#N/A</v>
      </c>
      <c r="J3447" s="80" t="e">
        <v>#N/A</v>
      </c>
      <c r="K3447" s="85" t="e">
        <v>#N/A</v>
      </c>
      <c r="L3447" s="9" t="e">
        <v>#N/A</v>
      </c>
      <c r="M3447" s="93" t="e">
        <v>#N/A</v>
      </c>
      <c r="N3447" s="8" t="e">
        <v>#N/A</v>
      </c>
      <c r="O3447" t="e">
        <v>#N/A</v>
      </c>
      <c r="P3447" t="e">
        <v>#N/A</v>
      </c>
      <c r="Q3447" t="e">
        <v>#N/A</v>
      </c>
      <c r="R3447" s="2" t="e">
        <v>#N/A</v>
      </c>
      <c r="S3447" t="e">
        <v>#N/A</v>
      </c>
      <c r="T3447" s="3" t="e">
        <v>#N/A</v>
      </c>
      <c r="U3447" s="3" t="e">
        <v>#N/A</v>
      </c>
      <c r="V3447" t="e">
        <v>#N/A</v>
      </c>
      <c r="W3447" t="e">
        <v>#N/A</v>
      </c>
      <c r="X3447" t="e">
        <v>#N/A</v>
      </c>
      <c r="Y3447" s="3" t="e">
        <v>#N/A</v>
      </c>
      <c r="Z3447" s="8" t="e">
        <v>#N/A</v>
      </c>
      <c r="AA3447" s="30" t="e">
        <v>#N/A</v>
      </c>
      <c r="AB3447" t="e">
        <v>#N/A</v>
      </c>
      <c r="AC3447" t="e">
        <v>#N/A</v>
      </c>
      <c r="AD3447" t="e">
        <v>#N/A</v>
      </c>
      <c r="AE3447" t="e">
        <v>#N/A</v>
      </c>
      <c r="AF3447" t="e">
        <v>#N/A</v>
      </c>
    </row>
    <row r="3448" spans="1:32" x14ac:dyDescent="0.25">
      <c r="A3448" t="e">
        <v>#N/A</v>
      </c>
      <c r="B3448" s="33" t="e">
        <v>#N/A</v>
      </c>
      <c r="C3448" t="e">
        <v>#N/A</v>
      </c>
      <c r="D3448" t="e">
        <v>#N/A</v>
      </c>
      <c r="E3448" s="69" t="e">
        <v>#N/A</v>
      </c>
      <c r="F3448" s="3" t="e">
        <v>#N/A</v>
      </c>
      <c r="G3448" s="3" t="e">
        <v>#N/A</v>
      </c>
      <c r="H3448" s="3" t="e">
        <v>#N/A</v>
      </c>
      <c r="I3448" s="80" t="e">
        <v>#N/A</v>
      </c>
      <c r="J3448" s="80" t="e">
        <v>#N/A</v>
      </c>
      <c r="K3448" s="85" t="e">
        <v>#N/A</v>
      </c>
      <c r="L3448" s="9" t="e">
        <v>#N/A</v>
      </c>
      <c r="M3448" s="93" t="e">
        <v>#N/A</v>
      </c>
      <c r="N3448" s="8" t="e">
        <v>#N/A</v>
      </c>
      <c r="O3448" t="e">
        <v>#N/A</v>
      </c>
      <c r="P3448" t="e">
        <v>#N/A</v>
      </c>
      <c r="Q3448" t="e">
        <v>#N/A</v>
      </c>
      <c r="R3448" s="2" t="e">
        <v>#N/A</v>
      </c>
      <c r="S3448" t="e">
        <v>#N/A</v>
      </c>
      <c r="T3448" s="3" t="e">
        <v>#N/A</v>
      </c>
      <c r="U3448" s="3" t="e">
        <v>#N/A</v>
      </c>
      <c r="V3448" t="e">
        <v>#N/A</v>
      </c>
      <c r="W3448" t="e">
        <v>#N/A</v>
      </c>
      <c r="X3448" t="e">
        <v>#N/A</v>
      </c>
      <c r="Y3448" s="3" t="e">
        <v>#N/A</v>
      </c>
      <c r="Z3448" s="8" t="e">
        <v>#N/A</v>
      </c>
      <c r="AA3448" s="30" t="e">
        <v>#N/A</v>
      </c>
      <c r="AB3448" t="e">
        <v>#N/A</v>
      </c>
      <c r="AC3448" t="e">
        <v>#N/A</v>
      </c>
      <c r="AD3448" t="e">
        <v>#N/A</v>
      </c>
      <c r="AE3448" t="e">
        <v>#N/A</v>
      </c>
      <c r="AF3448" t="e">
        <v>#N/A</v>
      </c>
    </row>
    <row r="3449" spans="1:32" x14ac:dyDescent="0.25">
      <c r="A3449" t="e">
        <v>#N/A</v>
      </c>
      <c r="B3449" s="33" t="e">
        <v>#N/A</v>
      </c>
      <c r="C3449" t="e">
        <v>#N/A</v>
      </c>
      <c r="D3449" t="e">
        <v>#N/A</v>
      </c>
      <c r="E3449" s="69" t="e">
        <v>#N/A</v>
      </c>
      <c r="F3449" s="3" t="e">
        <v>#N/A</v>
      </c>
      <c r="G3449" s="3" t="e">
        <v>#N/A</v>
      </c>
      <c r="H3449" s="3" t="e">
        <v>#N/A</v>
      </c>
      <c r="I3449" s="80" t="e">
        <v>#N/A</v>
      </c>
      <c r="J3449" s="80" t="e">
        <v>#N/A</v>
      </c>
      <c r="K3449" s="85" t="e">
        <v>#N/A</v>
      </c>
      <c r="L3449" s="9" t="e">
        <v>#N/A</v>
      </c>
      <c r="M3449" s="93" t="e">
        <v>#N/A</v>
      </c>
      <c r="N3449" s="8" t="e">
        <v>#N/A</v>
      </c>
      <c r="O3449" t="e">
        <v>#N/A</v>
      </c>
      <c r="P3449" t="e">
        <v>#N/A</v>
      </c>
      <c r="Q3449" t="e">
        <v>#N/A</v>
      </c>
      <c r="R3449" s="2" t="e">
        <v>#N/A</v>
      </c>
      <c r="S3449" t="e">
        <v>#N/A</v>
      </c>
      <c r="T3449" s="3" t="e">
        <v>#N/A</v>
      </c>
      <c r="U3449" s="3" t="e">
        <v>#N/A</v>
      </c>
      <c r="V3449" t="e">
        <v>#N/A</v>
      </c>
      <c r="W3449" t="e">
        <v>#N/A</v>
      </c>
      <c r="X3449" t="e">
        <v>#N/A</v>
      </c>
      <c r="Y3449" s="3" t="e">
        <v>#N/A</v>
      </c>
      <c r="Z3449" s="8" t="e">
        <v>#N/A</v>
      </c>
      <c r="AA3449" s="30" t="e">
        <v>#N/A</v>
      </c>
      <c r="AB3449" t="e">
        <v>#N/A</v>
      </c>
      <c r="AC3449" t="e">
        <v>#N/A</v>
      </c>
      <c r="AD3449" t="e">
        <v>#N/A</v>
      </c>
      <c r="AE3449" t="e">
        <v>#N/A</v>
      </c>
      <c r="AF3449" t="e">
        <v>#N/A</v>
      </c>
    </row>
    <row r="3450" spans="1:32" x14ac:dyDescent="0.25">
      <c r="A3450" t="e">
        <v>#N/A</v>
      </c>
      <c r="B3450" s="33" t="e">
        <v>#N/A</v>
      </c>
      <c r="C3450" t="e">
        <v>#N/A</v>
      </c>
      <c r="D3450" t="e">
        <v>#N/A</v>
      </c>
      <c r="E3450" s="69" t="e">
        <v>#N/A</v>
      </c>
      <c r="F3450" s="3" t="e">
        <v>#N/A</v>
      </c>
      <c r="G3450" s="3" t="e">
        <v>#N/A</v>
      </c>
      <c r="H3450" s="3" t="e">
        <v>#N/A</v>
      </c>
      <c r="I3450" s="80" t="e">
        <v>#N/A</v>
      </c>
      <c r="J3450" s="80" t="e">
        <v>#N/A</v>
      </c>
      <c r="K3450" s="85" t="e">
        <v>#N/A</v>
      </c>
      <c r="L3450" s="9" t="e">
        <v>#N/A</v>
      </c>
      <c r="M3450" s="93" t="e">
        <v>#N/A</v>
      </c>
      <c r="N3450" s="8" t="e">
        <v>#N/A</v>
      </c>
      <c r="O3450" t="e">
        <v>#N/A</v>
      </c>
      <c r="P3450" t="e">
        <v>#N/A</v>
      </c>
      <c r="Q3450" t="e">
        <v>#N/A</v>
      </c>
      <c r="R3450" s="2" t="e">
        <v>#N/A</v>
      </c>
      <c r="S3450" t="e">
        <v>#N/A</v>
      </c>
      <c r="T3450" s="3" t="e">
        <v>#N/A</v>
      </c>
      <c r="U3450" s="3" t="e">
        <v>#N/A</v>
      </c>
      <c r="V3450" t="e">
        <v>#N/A</v>
      </c>
      <c r="W3450" t="e">
        <v>#N/A</v>
      </c>
      <c r="X3450" t="e">
        <v>#N/A</v>
      </c>
      <c r="Y3450" s="3" t="e">
        <v>#N/A</v>
      </c>
      <c r="Z3450" s="8" t="e">
        <v>#N/A</v>
      </c>
      <c r="AA3450" s="30" t="e">
        <v>#N/A</v>
      </c>
      <c r="AB3450" t="e">
        <v>#N/A</v>
      </c>
      <c r="AC3450" t="e">
        <v>#N/A</v>
      </c>
      <c r="AD3450" t="e">
        <v>#N/A</v>
      </c>
      <c r="AE3450" t="e">
        <v>#N/A</v>
      </c>
      <c r="AF3450" t="e">
        <v>#N/A</v>
      </c>
    </row>
    <row r="3451" spans="1:32" x14ac:dyDescent="0.25">
      <c r="A3451" t="e">
        <v>#N/A</v>
      </c>
      <c r="B3451" s="33" t="e">
        <v>#N/A</v>
      </c>
      <c r="C3451" t="e">
        <v>#N/A</v>
      </c>
      <c r="D3451" t="e">
        <v>#N/A</v>
      </c>
      <c r="E3451" s="69" t="e">
        <v>#N/A</v>
      </c>
      <c r="F3451" s="3" t="e">
        <v>#N/A</v>
      </c>
      <c r="G3451" s="3" t="e">
        <v>#N/A</v>
      </c>
      <c r="H3451" s="3" t="e">
        <v>#N/A</v>
      </c>
      <c r="I3451" s="80" t="e">
        <v>#N/A</v>
      </c>
      <c r="J3451" s="80" t="e">
        <v>#N/A</v>
      </c>
      <c r="K3451" s="85" t="e">
        <v>#N/A</v>
      </c>
      <c r="L3451" s="9" t="e">
        <v>#N/A</v>
      </c>
      <c r="M3451" s="93" t="e">
        <v>#N/A</v>
      </c>
      <c r="N3451" s="8" t="e">
        <v>#N/A</v>
      </c>
      <c r="O3451" t="e">
        <v>#N/A</v>
      </c>
      <c r="P3451" t="e">
        <v>#N/A</v>
      </c>
      <c r="Q3451" t="e">
        <v>#N/A</v>
      </c>
      <c r="R3451" s="2" t="e">
        <v>#N/A</v>
      </c>
      <c r="S3451" t="e">
        <v>#N/A</v>
      </c>
      <c r="T3451" s="3" t="e">
        <v>#N/A</v>
      </c>
      <c r="U3451" s="3" t="e">
        <v>#N/A</v>
      </c>
      <c r="V3451" t="e">
        <v>#N/A</v>
      </c>
      <c r="W3451" t="e">
        <v>#N/A</v>
      </c>
      <c r="X3451" t="e">
        <v>#N/A</v>
      </c>
      <c r="Y3451" s="3" t="e">
        <v>#N/A</v>
      </c>
      <c r="Z3451" s="8" t="e">
        <v>#N/A</v>
      </c>
      <c r="AA3451" s="30" t="e">
        <v>#N/A</v>
      </c>
      <c r="AB3451" t="e">
        <v>#N/A</v>
      </c>
      <c r="AC3451" t="e">
        <v>#N/A</v>
      </c>
      <c r="AD3451" t="e">
        <v>#N/A</v>
      </c>
      <c r="AE3451" t="e">
        <v>#N/A</v>
      </c>
      <c r="AF3451" t="e">
        <v>#N/A</v>
      </c>
    </row>
    <row r="3452" spans="1:32" x14ac:dyDescent="0.25">
      <c r="A3452" t="e">
        <v>#N/A</v>
      </c>
      <c r="B3452" s="33" t="e">
        <v>#N/A</v>
      </c>
      <c r="C3452" t="e">
        <v>#N/A</v>
      </c>
      <c r="D3452" t="e">
        <v>#N/A</v>
      </c>
      <c r="E3452" s="69" t="e">
        <v>#N/A</v>
      </c>
      <c r="F3452" s="3" t="e">
        <v>#N/A</v>
      </c>
      <c r="G3452" s="3" t="e">
        <v>#N/A</v>
      </c>
      <c r="H3452" s="3" t="e">
        <v>#N/A</v>
      </c>
      <c r="I3452" s="80" t="e">
        <v>#N/A</v>
      </c>
      <c r="J3452" s="80" t="e">
        <v>#N/A</v>
      </c>
      <c r="K3452" s="85" t="e">
        <v>#N/A</v>
      </c>
      <c r="L3452" s="9" t="e">
        <v>#N/A</v>
      </c>
      <c r="M3452" s="93" t="e">
        <v>#N/A</v>
      </c>
      <c r="N3452" s="8" t="e">
        <v>#N/A</v>
      </c>
      <c r="O3452" t="e">
        <v>#N/A</v>
      </c>
      <c r="P3452" t="e">
        <v>#N/A</v>
      </c>
      <c r="Q3452" t="e">
        <v>#N/A</v>
      </c>
      <c r="R3452" s="2" t="e">
        <v>#N/A</v>
      </c>
      <c r="S3452" t="e">
        <v>#N/A</v>
      </c>
      <c r="T3452" s="3" t="e">
        <v>#N/A</v>
      </c>
      <c r="U3452" s="3" t="e">
        <v>#N/A</v>
      </c>
      <c r="V3452" t="e">
        <v>#N/A</v>
      </c>
      <c r="W3452" t="e">
        <v>#N/A</v>
      </c>
      <c r="X3452" t="e">
        <v>#N/A</v>
      </c>
      <c r="Y3452" s="3" t="e">
        <v>#N/A</v>
      </c>
      <c r="Z3452" s="8" t="e">
        <v>#N/A</v>
      </c>
      <c r="AA3452" s="30" t="e">
        <v>#N/A</v>
      </c>
      <c r="AB3452" t="e">
        <v>#N/A</v>
      </c>
      <c r="AC3452" t="e">
        <v>#N/A</v>
      </c>
      <c r="AD3452" t="e">
        <v>#N/A</v>
      </c>
      <c r="AE3452" t="e">
        <v>#N/A</v>
      </c>
      <c r="AF3452" t="e">
        <v>#N/A</v>
      </c>
    </row>
    <row r="3453" spans="1:32" x14ac:dyDescent="0.25">
      <c r="A3453" t="e">
        <v>#N/A</v>
      </c>
      <c r="B3453" s="33" t="e">
        <v>#N/A</v>
      </c>
      <c r="C3453" t="e">
        <v>#N/A</v>
      </c>
      <c r="D3453" t="e">
        <v>#N/A</v>
      </c>
      <c r="E3453" s="69" t="e">
        <v>#N/A</v>
      </c>
      <c r="F3453" s="3" t="e">
        <v>#N/A</v>
      </c>
      <c r="G3453" s="3" t="e">
        <v>#N/A</v>
      </c>
      <c r="H3453" s="3" t="e">
        <v>#N/A</v>
      </c>
      <c r="I3453" s="80" t="e">
        <v>#N/A</v>
      </c>
      <c r="J3453" s="80" t="e">
        <v>#N/A</v>
      </c>
      <c r="K3453" s="85" t="e">
        <v>#N/A</v>
      </c>
      <c r="L3453" s="9" t="e">
        <v>#N/A</v>
      </c>
      <c r="M3453" s="93" t="e">
        <v>#N/A</v>
      </c>
      <c r="N3453" s="8" t="e">
        <v>#N/A</v>
      </c>
      <c r="O3453" t="e">
        <v>#N/A</v>
      </c>
      <c r="P3453" t="e">
        <v>#N/A</v>
      </c>
      <c r="Q3453" t="e">
        <v>#N/A</v>
      </c>
      <c r="R3453" s="2" t="e">
        <v>#N/A</v>
      </c>
      <c r="S3453" t="e">
        <v>#N/A</v>
      </c>
      <c r="T3453" s="3" t="e">
        <v>#N/A</v>
      </c>
      <c r="U3453" s="3" t="e">
        <v>#N/A</v>
      </c>
      <c r="V3453" t="e">
        <v>#N/A</v>
      </c>
      <c r="W3453" t="e">
        <v>#N/A</v>
      </c>
      <c r="X3453" t="e">
        <v>#N/A</v>
      </c>
      <c r="Y3453" s="3" t="e">
        <v>#N/A</v>
      </c>
      <c r="Z3453" s="8" t="e">
        <v>#N/A</v>
      </c>
      <c r="AA3453" s="30" t="e">
        <v>#N/A</v>
      </c>
      <c r="AB3453" t="e">
        <v>#N/A</v>
      </c>
      <c r="AC3453" t="e">
        <v>#N/A</v>
      </c>
      <c r="AD3453" t="e">
        <v>#N/A</v>
      </c>
      <c r="AE3453" t="e">
        <v>#N/A</v>
      </c>
      <c r="AF3453" t="e">
        <v>#N/A</v>
      </c>
    </row>
    <row r="3454" spans="1:32" x14ac:dyDescent="0.25">
      <c r="A3454" t="e">
        <v>#N/A</v>
      </c>
      <c r="B3454" s="33" t="e">
        <v>#N/A</v>
      </c>
      <c r="C3454" t="e">
        <v>#N/A</v>
      </c>
      <c r="D3454" t="e">
        <v>#N/A</v>
      </c>
      <c r="E3454" s="69" t="e">
        <v>#N/A</v>
      </c>
      <c r="F3454" s="3" t="e">
        <v>#N/A</v>
      </c>
      <c r="G3454" s="3" t="e">
        <v>#N/A</v>
      </c>
      <c r="H3454" s="3" t="e">
        <v>#N/A</v>
      </c>
      <c r="I3454" s="80" t="e">
        <v>#N/A</v>
      </c>
      <c r="J3454" s="80" t="e">
        <v>#N/A</v>
      </c>
      <c r="K3454" s="85" t="e">
        <v>#N/A</v>
      </c>
      <c r="L3454" s="9" t="e">
        <v>#N/A</v>
      </c>
      <c r="M3454" s="93" t="e">
        <v>#N/A</v>
      </c>
      <c r="N3454" s="8" t="e">
        <v>#N/A</v>
      </c>
      <c r="O3454" t="e">
        <v>#N/A</v>
      </c>
      <c r="P3454" t="e">
        <v>#N/A</v>
      </c>
      <c r="Q3454" t="e">
        <v>#N/A</v>
      </c>
      <c r="R3454" s="2" t="e">
        <v>#N/A</v>
      </c>
      <c r="S3454" t="e">
        <v>#N/A</v>
      </c>
      <c r="T3454" s="3" t="e">
        <v>#N/A</v>
      </c>
      <c r="U3454" s="3" t="e">
        <v>#N/A</v>
      </c>
      <c r="V3454" t="e">
        <v>#N/A</v>
      </c>
      <c r="W3454" t="e">
        <v>#N/A</v>
      </c>
      <c r="X3454" t="e">
        <v>#N/A</v>
      </c>
      <c r="Y3454" s="3" t="e">
        <v>#N/A</v>
      </c>
      <c r="Z3454" s="8" t="e">
        <v>#N/A</v>
      </c>
      <c r="AA3454" s="30" t="e">
        <v>#N/A</v>
      </c>
      <c r="AB3454" t="e">
        <v>#N/A</v>
      </c>
      <c r="AC3454" t="e">
        <v>#N/A</v>
      </c>
      <c r="AD3454" t="e">
        <v>#N/A</v>
      </c>
      <c r="AE3454" t="e">
        <v>#N/A</v>
      </c>
      <c r="AF3454" t="e">
        <v>#N/A</v>
      </c>
    </row>
    <row r="3455" spans="1:32" x14ac:dyDescent="0.25">
      <c r="A3455" t="e">
        <v>#N/A</v>
      </c>
      <c r="B3455" s="33" t="e">
        <v>#N/A</v>
      </c>
      <c r="C3455" t="e">
        <v>#N/A</v>
      </c>
      <c r="D3455" t="e">
        <v>#N/A</v>
      </c>
      <c r="E3455" s="69" t="e">
        <v>#N/A</v>
      </c>
      <c r="F3455" s="3" t="e">
        <v>#N/A</v>
      </c>
      <c r="G3455" s="3" t="e">
        <v>#N/A</v>
      </c>
      <c r="H3455" s="3" t="e">
        <v>#N/A</v>
      </c>
      <c r="I3455" s="80" t="e">
        <v>#N/A</v>
      </c>
      <c r="J3455" s="80" t="e">
        <v>#N/A</v>
      </c>
      <c r="K3455" s="85" t="e">
        <v>#N/A</v>
      </c>
      <c r="L3455" s="9" t="e">
        <v>#N/A</v>
      </c>
      <c r="M3455" s="93" t="e">
        <v>#N/A</v>
      </c>
      <c r="N3455" s="8" t="e">
        <v>#N/A</v>
      </c>
      <c r="O3455" t="e">
        <v>#N/A</v>
      </c>
      <c r="P3455" t="e">
        <v>#N/A</v>
      </c>
      <c r="Q3455" t="e">
        <v>#N/A</v>
      </c>
      <c r="R3455" s="2" t="e">
        <v>#N/A</v>
      </c>
      <c r="S3455" t="e">
        <v>#N/A</v>
      </c>
      <c r="T3455" s="3" t="e">
        <v>#N/A</v>
      </c>
      <c r="U3455" s="3" t="e">
        <v>#N/A</v>
      </c>
      <c r="V3455" t="e">
        <v>#N/A</v>
      </c>
      <c r="W3455" t="e">
        <v>#N/A</v>
      </c>
      <c r="X3455" t="e">
        <v>#N/A</v>
      </c>
      <c r="Y3455" s="3" t="e">
        <v>#N/A</v>
      </c>
      <c r="Z3455" s="8" t="e">
        <v>#N/A</v>
      </c>
      <c r="AA3455" s="30" t="e">
        <v>#N/A</v>
      </c>
      <c r="AB3455" t="e">
        <v>#N/A</v>
      </c>
      <c r="AC3455" t="e">
        <v>#N/A</v>
      </c>
      <c r="AD3455" t="e">
        <v>#N/A</v>
      </c>
      <c r="AE3455" t="e">
        <v>#N/A</v>
      </c>
      <c r="AF3455" t="e">
        <v>#N/A</v>
      </c>
    </row>
    <row r="3456" spans="1:32" x14ac:dyDescent="0.25">
      <c r="A3456" t="e">
        <v>#N/A</v>
      </c>
      <c r="B3456" s="33" t="e">
        <v>#N/A</v>
      </c>
      <c r="C3456" t="e">
        <v>#N/A</v>
      </c>
      <c r="D3456" t="e">
        <v>#N/A</v>
      </c>
      <c r="E3456" s="69" t="e">
        <v>#N/A</v>
      </c>
      <c r="F3456" s="3" t="e">
        <v>#N/A</v>
      </c>
      <c r="G3456" s="3" t="e">
        <v>#N/A</v>
      </c>
      <c r="H3456" s="3" t="e">
        <v>#N/A</v>
      </c>
      <c r="I3456" s="80" t="e">
        <v>#N/A</v>
      </c>
      <c r="J3456" s="80" t="e">
        <v>#N/A</v>
      </c>
      <c r="K3456" s="85" t="e">
        <v>#N/A</v>
      </c>
      <c r="L3456" s="9" t="e">
        <v>#N/A</v>
      </c>
      <c r="M3456" s="93" t="e">
        <v>#N/A</v>
      </c>
      <c r="N3456" s="8" t="e">
        <v>#N/A</v>
      </c>
      <c r="O3456" t="e">
        <v>#N/A</v>
      </c>
      <c r="P3456" t="e">
        <v>#N/A</v>
      </c>
      <c r="Q3456" t="e">
        <v>#N/A</v>
      </c>
      <c r="R3456" s="2" t="e">
        <v>#N/A</v>
      </c>
      <c r="S3456" t="e">
        <v>#N/A</v>
      </c>
      <c r="T3456" s="3" t="e">
        <v>#N/A</v>
      </c>
      <c r="U3456" s="3" t="e">
        <v>#N/A</v>
      </c>
      <c r="V3456" t="e">
        <v>#N/A</v>
      </c>
      <c r="W3456" t="e">
        <v>#N/A</v>
      </c>
      <c r="X3456" t="e">
        <v>#N/A</v>
      </c>
      <c r="Y3456" s="3" t="e">
        <v>#N/A</v>
      </c>
      <c r="Z3456" s="8" t="e">
        <v>#N/A</v>
      </c>
      <c r="AA3456" s="30" t="e">
        <v>#N/A</v>
      </c>
      <c r="AB3456" t="e">
        <v>#N/A</v>
      </c>
      <c r="AC3456" t="e">
        <v>#N/A</v>
      </c>
      <c r="AD3456" t="e">
        <v>#N/A</v>
      </c>
      <c r="AE3456" t="e">
        <v>#N/A</v>
      </c>
      <c r="AF3456" t="e">
        <v>#N/A</v>
      </c>
    </row>
    <row r="3457" spans="1:32" x14ac:dyDescent="0.25">
      <c r="A3457" t="e">
        <v>#N/A</v>
      </c>
      <c r="B3457" s="33" t="e">
        <v>#N/A</v>
      </c>
      <c r="C3457" t="e">
        <v>#N/A</v>
      </c>
      <c r="D3457" t="e">
        <v>#N/A</v>
      </c>
      <c r="E3457" s="69" t="e">
        <v>#N/A</v>
      </c>
      <c r="F3457" s="3" t="e">
        <v>#N/A</v>
      </c>
      <c r="G3457" s="3" t="e">
        <v>#N/A</v>
      </c>
      <c r="H3457" s="3" t="e">
        <v>#N/A</v>
      </c>
      <c r="I3457" s="80" t="e">
        <v>#N/A</v>
      </c>
      <c r="J3457" s="80" t="e">
        <v>#N/A</v>
      </c>
      <c r="K3457" s="85" t="e">
        <v>#N/A</v>
      </c>
      <c r="L3457" s="9" t="e">
        <v>#N/A</v>
      </c>
      <c r="M3457" s="93" t="e">
        <v>#N/A</v>
      </c>
      <c r="N3457" s="8" t="e">
        <v>#N/A</v>
      </c>
      <c r="O3457" t="e">
        <v>#N/A</v>
      </c>
      <c r="P3457" t="e">
        <v>#N/A</v>
      </c>
      <c r="Q3457" t="e">
        <v>#N/A</v>
      </c>
      <c r="R3457" s="2" t="e">
        <v>#N/A</v>
      </c>
      <c r="S3457" t="e">
        <v>#N/A</v>
      </c>
      <c r="T3457" s="3" t="e">
        <v>#N/A</v>
      </c>
      <c r="U3457" s="3" t="e">
        <v>#N/A</v>
      </c>
      <c r="V3457" t="e">
        <v>#N/A</v>
      </c>
      <c r="W3457" t="e">
        <v>#N/A</v>
      </c>
      <c r="X3457" t="e">
        <v>#N/A</v>
      </c>
      <c r="Y3457" s="3" t="e">
        <v>#N/A</v>
      </c>
      <c r="Z3457" s="8" t="e">
        <v>#N/A</v>
      </c>
      <c r="AA3457" s="30" t="e">
        <v>#N/A</v>
      </c>
      <c r="AB3457" t="e">
        <v>#N/A</v>
      </c>
      <c r="AC3457" t="e">
        <v>#N/A</v>
      </c>
      <c r="AD3457" t="e">
        <v>#N/A</v>
      </c>
      <c r="AE3457" t="e">
        <v>#N/A</v>
      </c>
      <c r="AF3457" t="e">
        <v>#N/A</v>
      </c>
    </row>
    <row r="3458" spans="1:32" x14ac:dyDescent="0.25">
      <c r="A3458" t="e">
        <v>#N/A</v>
      </c>
      <c r="B3458" s="33" t="e">
        <v>#N/A</v>
      </c>
      <c r="C3458" t="e">
        <v>#N/A</v>
      </c>
      <c r="D3458" t="e">
        <v>#N/A</v>
      </c>
      <c r="E3458" s="69" t="e">
        <v>#N/A</v>
      </c>
      <c r="F3458" s="3" t="e">
        <v>#N/A</v>
      </c>
      <c r="G3458" s="3" t="e">
        <v>#N/A</v>
      </c>
      <c r="H3458" s="3" t="e">
        <v>#N/A</v>
      </c>
      <c r="I3458" s="80" t="e">
        <v>#N/A</v>
      </c>
      <c r="J3458" s="80" t="e">
        <v>#N/A</v>
      </c>
      <c r="K3458" s="85" t="e">
        <v>#N/A</v>
      </c>
      <c r="L3458" s="9" t="e">
        <v>#N/A</v>
      </c>
      <c r="M3458" s="93" t="e">
        <v>#N/A</v>
      </c>
      <c r="N3458" s="8" t="e">
        <v>#N/A</v>
      </c>
      <c r="O3458" t="e">
        <v>#N/A</v>
      </c>
      <c r="P3458" t="e">
        <v>#N/A</v>
      </c>
      <c r="Q3458" t="e">
        <v>#N/A</v>
      </c>
      <c r="R3458" s="2" t="e">
        <v>#N/A</v>
      </c>
      <c r="S3458" t="e">
        <v>#N/A</v>
      </c>
      <c r="T3458" s="3" t="e">
        <v>#N/A</v>
      </c>
      <c r="U3458" s="3" t="e">
        <v>#N/A</v>
      </c>
      <c r="V3458" t="e">
        <v>#N/A</v>
      </c>
      <c r="W3458" t="e">
        <v>#N/A</v>
      </c>
      <c r="X3458" t="e">
        <v>#N/A</v>
      </c>
      <c r="Y3458" s="3" t="e">
        <v>#N/A</v>
      </c>
      <c r="Z3458" s="8" t="e">
        <v>#N/A</v>
      </c>
      <c r="AA3458" s="30" t="e">
        <v>#N/A</v>
      </c>
      <c r="AB3458" t="e">
        <v>#N/A</v>
      </c>
      <c r="AC3458" t="e">
        <v>#N/A</v>
      </c>
      <c r="AD3458" t="e">
        <v>#N/A</v>
      </c>
      <c r="AE3458" t="e">
        <v>#N/A</v>
      </c>
      <c r="AF3458" t="e">
        <v>#N/A</v>
      </c>
    </row>
    <row r="3459" spans="1:32" x14ac:dyDescent="0.25">
      <c r="A3459" t="e">
        <v>#N/A</v>
      </c>
      <c r="B3459" s="33" t="e">
        <v>#N/A</v>
      </c>
      <c r="C3459" t="e">
        <v>#N/A</v>
      </c>
      <c r="D3459" t="e">
        <v>#N/A</v>
      </c>
      <c r="E3459" s="69" t="e">
        <v>#N/A</v>
      </c>
      <c r="F3459" s="3" t="e">
        <v>#N/A</v>
      </c>
      <c r="G3459" s="3" t="e">
        <v>#N/A</v>
      </c>
      <c r="H3459" s="3" t="e">
        <v>#N/A</v>
      </c>
      <c r="I3459" s="80" t="e">
        <v>#N/A</v>
      </c>
      <c r="J3459" s="80" t="e">
        <v>#N/A</v>
      </c>
      <c r="K3459" s="85" t="e">
        <v>#N/A</v>
      </c>
      <c r="L3459" s="9" t="e">
        <v>#N/A</v>
      </c>
      <c r="M3459" s="93" t="e">
        <v>#N/A</v>
      </c>
      <c r="N3459" s="8" t="e">
        <v>#N/A</v>
      </c>
      <c r="O3459" t="e">
        <v>#N/A</v>
      </c>
      <c r="P3459" t="e">
        <v>#N/A</v>
      </c>
      <c r="Q3459" t="e">
        <v>#N/A</v>
      </c>
      <c r="R3459" s="2" t="e">
        <v>#N/A</v>
      </c>
      <c r="S3459" t="e">
        <v>#N/A</v>
      </c>
      <c r="T3459" s="3" t="e">
        <v>#N/A</v>
      </c>
      <c r="U3459" s="3" t="e">
        <v>#N/A</v>
      </c>
      <c r="V3459" t="e">
        <v>#N/A</v>
      </c>
      <c r="W3459" t="e">
        <v>#N/A</v>
      </c>
      <c r="X3459" t="e">
        <v>#N/A</v>
      </c>
      <c r="Y3459" s="3" t="e">
        <v>#N/A</v>
      </c>
      <c r="Z3459" s="8" t="e">
        <v>#N/A</v>
      </c>
      <c r="AA3459" s="30" t="e">
        <v>#N/A</v>
      </c>
      <c r="AB3459" t="e">
        <v>#N/A</v>
      </c>
      <c r="AC3459" t="e">
        <v>#N/A</v>
      </c>
      <c r="AD3459" t="e">
        <v>#N/A</v>
      </c>
      <c r="AE3459" t="e">
        <v>#N/A</v>
      </c>
      <c r="AF3459" t="e">
        <v>#N/A</v>
      </c>
    </row>
    <row r="3460" spans="1:32" x14ac:dyDescent="0.25">
      <c r="A3460" t="e">
        <v>#N/A</v>
      </c>
      <c r="B3460" s="33" t="e">
        <v>#N/A</v>
      </c>
      <c r="C3460" t="e">
        <v>#N/A</v>
      </c>
      <c r="D3460" t="e">
        <v>#N/A</v>
      </c>
      <c r="E3460" s="69" t="e">
        <v>#N/A</v>
      </c>
      <c r="F3460" s="3" t="e">
        <v>#N/A</v>
      </c>
      <c r="G3460" s="3" t="e">
        <v>#N/A</v>
      </c>
      <c r="H3460" s="3" t="e">
        <v>#N/A</v>
      </c>
      <c r="I3460" s="80" t="e">
        <v>#N/A</v>
      </c>
      <c r="J3460" s="80" t="e">
        <v>#N/A</v>
      </c>
      <c r="K3460" s="85" t="e">
        <v>#N/A</v>
      </c>
      <c r="L3460" s="9" t="e">
        <v>#N/A</v>
      </c>
      <c r="M3460" s="93" t="e">
        <v>#N/A</v>
      </c>
      <c r="N3460" s="8" t="e">
        <v>#N/A</v>
      </c>
      <c r="O3460" t="e">
        <v>#N/A</v>
      </c>
      <c r="P3460" t="e">
        <v>#N/A</v>
      </c>
      <c r="Q3460" t="e">
        <v>#N/A</v>
      </c>
      <c r="R3460" s="2" t="e">
        <v>#N/A</v>
      </c>
      <c r="S3460" t="e">
        <v>#N/A</v>
      </c>
      <c r="T3460" s="3" t="e">
        <v>#N/A</v>
      </c>
      <c r="U3460" s="3" t="e">
        <v>#N/A</v>
      </c>
      <c r="V3460" t="e">
        <v>#N/A</v>
      </c>
      <c r="W3460" t="e">
        <v>#N/A</v>
      </c>
      <c r="X3460" t="e">
        <v>#N/A</v>
      </c>
      <c r="Y3460" s="3" t="e">
        <v>#N/A</v>
      </c>
      <c r="Z3460" s="8" t="e">
        <v>#N/A</v>
      </c>
      <c r="AA3460" s="30" t="e">
        <v>#N/A</v>
      </c>
      <c r="AB3460" t="e">
        <v>#N/A</v>
      </c>
      <c r="AC3460" t="e">
        <v>#N/A</v>
      </c>
      <c r="AD3460" t="e">
        <v>#N/A</v>
      </c>
      <c r="AE3460" t="e">
        <v>#N/A</v>
      </c>
      <c r="AF3460" t="e">
        <v>#N/A</v>
      </c>
    </row>
    <row r="3461" spans="1:32" x14ac:dyDescent="0.25">
      <c r="A3461" t="e">
        <v>#N/A</v>
      </c>
      <c r="B3461" s="33" t="e">
        <v>#N/A</v>
      </c>
      <c r="C3461" t="e">
        <v>#N/A</v>
      </c>
      <c r="D3461" t="e">
        <v>#N/A</v>
      </c>
      <c r="E3461" s="69" t="e">
        <v>#N/A</v>
      </c>
      <c r="F3461" s="3" t="e">
        <v>#N/A</v>
      </c>
      <c r="G3461" s="3" t="e">
        <v>#N/A</v>
      </c>
      <c r="H3461" s="3" t="e">
        <v>#N/A</v>
      </c>
      <c r="I3461" s="80" t="e">
        <v>#N/A</v>
      </c>
      <c r="J3461" s="80" t="e">
        <v>#N/A</v>
      </c>
      <c r="K3461" s="85" t="e">
        <v>#N/A</v>
      </c>
      <c r="L3461" s="9" t="e">
        <v>#N/A</v>
      </c>
      <c r="M3461" s="93" t="e">
        <v>#N/A</v>
      </c>
      <c r="N3461" s="8" t="e">
        <v>#N/A</v>
      </c>
      <c r="O3461" t="e">
        <v>#N/A</v>
      </c>
      <c r="P3461" t="e">
        <v>#N/A</v>
      </c>
      <c r="Q3461" t="e">
        <v>#N/A</v>
      </c>
      <c r="R3461" s="2" t="e">
        <v>#N/A</v>
      </c>
      <c r="S3461" t="e">
        <v>#N/A</v>
      </c>
      <c r="T3461" s="3" t="e">
        <v>#N/A</v>
      </c>
      <c r="U3461" s="3" t="e">
        <v>#N/A</v>
      </c>
      <c r="V3461" t="e">
        <v>#N/A</v>
      </c>
      <c r="W3461" t="e">
        <v>#N/A</v>
      </c>
      <c r="X3461" t="e">
        <v>#N/A</v>
      </c>
      <c r="Y3461" s="3" t="e">
        <v>#N/A</v>
      </c>
      <c r="Z3461" s="8" t="e">
        <v>#N/A</v>
      </c>
      <c r="AA3461" s="30" t="e">
        <v>#N/A</v>
      </c>
      <c r="AB3461" t="e">
        <v>#N/A</v>
      </c>
      <c r="AC3461" t="e">
        <v>#N/A</v>
      </c>
      <c r="AD3461" t="e">
        <v>#N/A</v>
      </c>
      <c r="AE3461" t="e">
        <v>#N/A</v>
      </c>
      <c r="AF3461" t="e">
        <v>#N/A</v>
      </c>
    </row>
    <row r="3462" spans="1:32" x14ac:dyDescent="0.25">
      <c r="A3462" t="e">
        <v>#N/A</v>
      </c>
      <c r="B3462" s="33" t="e">
        <v>#N/A</v>
      </c>
      <c r="C3462" t="e">
        <v>#N/A</v>
      </c>
      <c r="D3462" t="e">
        <v>#N/A</v>
      </c>
      <c r="E3462" s="69" t="e">
        <v>#N/A</v>
      </c>
      <c r="F3462" s="3" t="e">
        <v>#N/A</v>
      </c>
      <c r="G3462" s="3" t="e">
        <v>#N/A</v>
      </c>
      <c r="H3462" s="3" t="e">
        <v>#N/A</v>
      </c>
      <c r="I3462" s="80" t="e">
        <v>#N/A</v>
      </c>
      <c r="J3462" s="80" t="e">
        <v>#N/A</v>
      </c>
      <c r="K3462" s="85" t="e">
        <v>#N/A</v>
      </c>
      <c r="L3462" s="9" t="e">
        <v>#N/A</v>
      </c>
      <c r="M3462" s="93" t="e">
        <v>#N/A</v>
      </c>
      <c r="N3462" s="8" t="e">
        <v>#N/A</v>
      </c>
      <c r="O3462" t="e">
        <v>#N/A</v>
      </c>
      <c r="P3462" t="e">
        <v>#N/A</v>
      </c>
      <c r="Q3462" t="e">
        <v>#N/A</v>
      </c>
      <c r="R3462" s="2" t="e">
        <v>#N/A</v>
      </c>
      <c r="S3462" t="e">
        <v>#N/A</v>
      </c>
      <c r="T3462" s="3" t="e">
        <v>#N/A</v>
      </c>
      <c r="U3462" s="3" t="e">
        <v>#N/A</v>
      </c>
      <c r="V3462" t="e">
        <v>#N/A</v>
      </c>
      <c r="W3462" t="e">
        <v>#N/A</v>
      </c>
      <c r="X3462" t="e">
        <v>#N/A</v>
      </c>
      <c r="Y3462" s="3" t="e">
        <v>#N/A</v>
      </c>
      <c r="Z3462" s="8" t="e">
        <v>#N/A</v>
      </c>
      <c r="AA3462" s="30" t="e">
        <v>#N/A</v>
      </c>
      <c r="AB3462" t="e">
        <v>#N/A</v>
      </c>
      <c r="AC3462" t="e">
        <v>#N/A</v>
      </c>
      <c r="AD3462" t="e">
        <v>#N/A</v>
      </c>
      <c r="AE3462" t="e">
        <v>#N/A</v>
      </c>
      <c r="AF3462" t="e">
        <v>#N/A</v>
      </c>
    </row>
    <row r="3463" spans="1:32" x14ac:dyDescent="0.25">
      <c r="A3463" t="e">
        <v>#N/A</v>
      </c>
      <c r="B3463" s="33" t="e">
        <v>#N/A</v>
      </c>
      <c r="C3463" t="e">
        <v>#N/A</v>
      </c>
      <c r="D3463" t="e">
        <v>#N/A</v>
      </c>
      <c r="E3463" s="69" t="e">
        <v>#N/A</v>
      </c>
      <c r="F3463" s="3" t="e">
        <v>#N/A</v>
      </c>
      <c r="G3463" s="3" t="e">
        <v>#N/A</v>
      </c>
      <c r="H3463" s="3" t="e">
        <v>#N/A</v>
      </c>
      <c r="I3463" s="80" t="e">
        <v>#N/A</v>
      </c>
      <c r="J3463" s="80" t="e">
        <v>#N/A</v>
      </c>
      <c r="K3463" s="85" t="e">
        <v>#N/A</v>
      </c>
      <c r="L3463" s="9" t="e">
        <v>#N/A</v>
      </c>
      <c r="M3463" s="93" t="e">
        <v>#N/A</v>
      </c>
      <c r="N3463" s="8" t="e">
        <v>#N/A</v>
      </c>
      <c r="O3463" t="e">
        <v>#N/A</v>
      </c>
      <c r="P3463" t="e">
        <v>#N/A</v>
      </c>
      <c r="Q3463" t="e">
        <v>#N/A</v>
      </c>
      <c r="R3463" s="2" t="e">
        <v>#N/A</v>
      </c>
      <c r="S3463" t="e">
        <v>#N/A</v>
      </c>
      <c r="T3463" s="3" t="e">
        <v>#N/A</v>
      </c>
      <c r="U3463" s="3" t="e">
        <v>#N/A</v>
      </c>
      <c r="V3463" t="e">
        <v>#N/A</v>
      </c>
      <c r="W3463" t="e">
        <v>#N/A</v>
      </c>
      <c r="X3463" t="e">
        <v>#N/A</v>
      </c>
      <c r="Y3463" s="3" t="e">
        <v>#N/A</v>
      </c>
      <c r="Z3463" s="8" t="e">
        <v>#N/A</v>
      </c>
      <c r="AA3463" s="30" t="e">
        <v>#N/A</v>
      </c>
      <c r="AB3463" t="e">
        <v>#N/A</v>
      </c>
      <c r="AC3463" t="e">
        <v>#N/A</v>
      </c>
      <c r="AD3463" t="e">
        <v>#N/A</v>
      </c>
      <c r="AE3463" t="e">
        <v>#N/A</v>
      </c>
      <c r="AF3463" t="e">
        <v>#N/A</v>
      </c>
    </row>
    <row r="3464" spans="1:32" x14ac:dyDescent="0.25">
      <c r="A3464" t="e">
        <v>#N/A</v>
      </c>
      <c r="B3464" s="33" t="e">
        <v>#N/A</v>
      </c>
      <c r="C3464" t="e">
        <v>#N/A</v>
      </c>
      <c r="D3464" t="e">
        <v>#N/A</v>
      </c>
      <c r="E3464" s="69" t="e">
        <v>#N/A</v>
      </c>
      <c r="F3464" s="3" t="e">
        <v>#N/A</v>
      </c>
      <c r="G3464" s="3" t="e">
        <v>#N/A</v>
      </c>
      <c r="H3464" s="3" t="e">
        <v>#N/A</v>
      </c>
      <c r="I3464" s="80" t="e">
        <v>#N/A</v>
      </c>
      <c r="J3464" s="80" t="e">
        <v>#N/A</v>
      </c>
      <c r="K3464" s="85" t="e">
        <v>#N/A</v>
      </c>
      <c r="L3464" s="9" t="e">
        <v>#N/A</v>
      </c>
      <c r="M3464" s="93" t="e">
        <v>#N/A</v>
      </c>
      <c r="N3464" s="8" t="e">
        <v>#N/A</v>
      </c>
      <c r="O3464" t="e">
        <v>#N/A</v>
      </c>
      <c r="P3464" t="e">
        <v>#N/A</v>
      </c>
      <c r="Q3464" t="e">
        <v>#N/A</v>
      </c>
      <c r="R3464" s="2" t="e">
        <v>#N/A</v>
      </c>
      <c r="S3464" t="e">
        <v>#N/A</v>
      </c>
      <c r="T3464" s="3" t="e">
        <v>#N/A</v>
      </c>
      <c r="U3464" s="3" t="e">
        <v>#N/A</v>
      </c>
      <c r="V3464" t="e">
        <v>#N/A</v>
      </c>
      <c r="W3464" t="e">
        <v>#N/A</v>
      </c>
      <c r="X3464" t="e">
        <v>#N/A</v>
      </c>
      <c r="Y3464" s="3" t="e">
        <v>#N/A</v>
      </c>
      <c r="Z3464" s="8" t="e">
        <v>#N/A</v>
      </c>
      <c r="AA3464" s="30" t="e">
        <v>#N/A</v>
      </c>
      <c r="AB3464" t="e">
        <v>#N/A</v>
      </c>
      <c r="AC3464" t="e">
        <v>#N/A</v>
      </c>
      <c r="AD3464" t="e">
        <v>#N/A</v>
      </c>
      <c r="AE3464" t="e">
        <v>#N/A</v>
      </c>
      <c r="AF3464" t="e">
        <v>#N/A</v>
      </c>
    </row>
    <row r="3465" spans="1:32" x14ac:dyDescent="0.25">
      <c r="A3465" t="e">
        <v>#N/A</v>
      </c>
      <c r="B3465" s="33" t="e">
        <v>#N/A</v>
      </c>
      <c r="C3465" t="e">
        <v>#N/A</v>
      </c>
      <c r="D3465" t="e">
        <v>#N/A</v>
      </c>
      <c r="E3465" s="69" t="e">
        <v>#N/A</v>
      </c>
      <c r="F3465" s="3" t="e">
        <v>#N/A</v>
      </c>
      <c r="G3465" s="3" t="e">
        <v>#N/A</v>
      </c>
      <c r="H3465" s="3" t="e">
        <v>#N/A</v>
      </c>
      <c r="I3465" s="80" t="e">
        <v>#N/A</v>
      </c>
      <c r="J3465" s="80" t="e">
        <v>#N/A</v>
      </c>
      <c r="K3465" s="85" t="e">
        <v>#N/A</v>
      </c>
      <c r="L3465" s="9" t="e">
        <v>#N/A</v>
      </c>
      <c r="M3465" s="93" t="e">
        <v>#N/A</v>
      </c>
      <c r="N3465" s="8" t="e">
        <v>#N/A</v>
      </c>
      <c r="O3465" t="e">
        <v>#N/A</v>
      </c>
      <c r="P3465" t="e">
        <v>#N/A</v>
      </c>
      <c r="Q3465" t="e">
        <v>#N/A</v>
      </c>
      <c r="R3465" s="2" t="e">
        <v>#N/A</v>
      </c>
      <c r="S3465" t="e">
        <v>#N/A</v>
      </c>
      <c r="T3465" s="3" t="e">
        <v>#N/A</v>
      </c>
      <c r="U3465" s="3" t="e">
        <v>#N/A</v>
      </c>
      <c r="V3465" t="e">
        <v>#N/A</v>
      </c>
      <c r="W3465" t="e">
        <v>#N/A</v>
      </c>
      <c r="X3465" t="e">
        <v>#N/A</v>
      </c>
      <c r="Y3465" s="3" t="e">
        <v>#N/A</v>
      </c>
      <c r="Z3465" s="8" t="e">
        <v>#N/A</v>
      </c>
      <c r="AA3465" s="30" t="e">
        <v>#N/A</v>
      </c>
      <c r="AB3465" t="e">
        <v>#N/A</v>
      </c>
      <c r="AC3465" t="e">
        <v>#N/A</v>
      </c>
      <c r="AD3465" t="e">
        <v>#N/A</v>
      </c>
      <c r="AE3465" t="e">
        <v>#N/A</v>
      </c>
      <c r="AF3465" t="e">
        <v>#N/A</v>
      </c>
    </row>
    <row r="3466" spans="1:32" x14ac:dyDescent="0.25">
      <c r="A3466" t="e">
        <v>#N/A</v>
      </c>
      <c r="B3466" s="33" t="e">
        <v>#N/A</v>
      </c>
      <c r="C3466" t="e">
        <v>#N/A</v>
      </c>
      <c r="D3466" t="e">
        <v>#N/A</v>
      </c>
      <c r="E3466" s="69" t="e">
        <v>#N/A</v>
      </c>
      <c r="F3466" s="3" t="e">
        <v>#N/A</v>
      </c>
      <c r="G3466" s="3" t="e">
        <v>#N/A</v>
      </c>
      <c r="H3466" s="3" t="e">
        <v>#N/A</v>
      </c>
      <c r="I3466" s="80" t="e">
        <v>#N/A</v>
      </c>
      <c r="J3466" s="80" t="e">
        <v>#N/A</v>
      </c>
      <c r="K3466" s="85" t="e">
        <v>#N/A</v>
      </c>
      <c r="L3466" s="9" t="e">
        <v>#N/A</v>
      </c>
      <c r="M3466" s="93" t="e">
        <v>#N/A</v>
      </c>
      <c r="N3466" s="8" t="e">
        <v>#N/A</v>
      </c>
      <c r="O3466" t="e">
        <v>#N/A</v>
      </c>
      <c r="P3466" t="e">
        <v>#N/A</v>
      </c>
      <c r="Q3466" t="e">
        <v>#N/A</v>
      </c>
      <c r="R3466" s="2" t="e">
        <v>#N/A</v>
      </c>
      <c r="S3466" t="e">
        <v>#N/A</v>
      </c>
      <c r="T3466" s="3" t="e">
        <v>#N/A</v>
      </c>
      <c r="U3466" s="3" t="e">
        <v>#N/A</v>
      </c>
      <c r="V3466" t="e">
        <v>#N/A</v>
      </c>
      <c r="W3466" t="e">
        <v>#N/A</v>
      </c>
      <c r="X3466" t="e">
        <v>#N/A</v>
      </c>
      <c r="Y3466" s="3" t="e">
        <v>#N/A</v>
      </c>
      <c r="Z3466" s="8" t="e">
        <v>#N/A</v>
      </c>
      <c r="AA3466" s="30" t="e">
        <v>#N/A</v>
      </c>
      <c r="AB3466" t="e">
        <v>#N/A</v>
      </c>
      <c r="AC3466" t="e">
        <v>#N/A</v>
      </c>
      <c r="AD3466" t="e">
        <v>#N/A</v>
      </c>
      <c r="AE3466" t="e">
        <v>#N/A</v>
      </c>
      <c r="AF3466" t="e">
        <v>#N/A</v>
      </c>
    </row>
    <row r="3467" spans="1:32" x14ac:dyDescent="0.25">
      <c r="A3467" t="e">
        <v>#N/A</v>
      </c>
      <c r="B3467" s="33" t="e">
        <v>#N/A</v>
      </c>
      <c r="C3467" t="e">
        <v>#N/A</v>
      </c>
      <c r="D3467" t="e">
        <v>#N/A</v>
      </c>
      <c r="E3467" s="69" t="e">
        <v>#N/A</v>
      </c>
      <c r="F3467" s="3" t="e">
        <v>#N/A</v>
      </c>
      <c r="G3467" s="3" t="e">
        <v>#N/A</v>
      </c>
      <c r="H3467" s="3" t="e">
        <v>#N/A</v>
      </c>
      <c r="I3467" s="80" t="e">
        <v>#N/A</v>
      </c>
      <c r="J3467" s="80" t="e">
        <v>#N/A</v>
      </c>
      <c r="K3467" s="85" t="e">
        <v>#N/A</v>
      </c>
      <c r="L3467" s="9" t="e">
        <v>#N/A</v>
      </c>
      <c r="M3467" s="93" t="e">
        <v>#N/A</v>
      </c>
      <c r="N3467" s="8" t="e">
        <v>#N/A</v>
      </c>
      <c r="O3467" t="e">
        <v>#N/A</v>
      </c>
      <c r="P3467" t="e">
        <v>#N/A</v>
      </c>
      <c r="Q3467" t="e">
        <v>#N/A</v>
      </c>
      <c r="R3467" s="2" t="e">
        <v>#N/A</v>
      </c>
      <c r="S3467" t="e">
        <v>#N/A</v>
      </c>
      <c r="T3467" s="3" t="e">
        <v>#N/A</v>
      </c>
      <c r="U3467" s="3" t="e">
        <v>#N/A</v>
      </c>
      <c r="V3467" t="e">
        <v>#N/A</v>
      </c>
      <c r="W3467" t="e">
        <v>#N/A</v>
      </c>
      <c r="X3467" t="e">
        <v>#N/A</v>
      </c>
      <c r="Y3467" s="3" t="e">
        <v>#N/A</v>
      </c>
      <c r="Z3467" s="8" t="e">
        <v>#N/A</v>
      </c>
      <c r="AA3467" s="30" t="e">
        <v>#N/A</v>
      </c>
      <c r="AB3467" t="e">
        <v>#N/A</v>
      </c>
      <c r="AC3467" t="e">
        <v>#N/A</v>
      </c>
      <c r="AD3467" t="e">
        <v>#N/A</v>
      </c>
      <c r="AE3467" t="e">
        <v>#N/A</v>
      </c>
      <c r="AF3467" t="e">
        <v>#N/A</v>
      </c>
    </row>
    <row r="3468" spans="1:32" x14ac:dyDescent="0.25">
      <c r="A3468" t="e">
        <v>#N/A</v>
      </c>
      <c r="B3468" s="33" t="e">
        <v>#N/A</v>
      </c>
      <c r="C3468" t="e">
        <v>#N/A</v>
      </c>
      <c r="D3468" t="e">
        <v>#N/A</v>
      </c>
      <c r="E3468" s="69" t="e">
        <v>#N/A</v>
      </c>
      <c r="F3468" s="3" t="e">
        <v>#N/A</v>
      </c>
      <c r="G3468" s="3" t="e">
        <v>#N/A</v>
      </c>
      <c r="H3468" s="3" t="e">
        <v>#N/A</v>
      </c>
      <c r="I3468" s="80" t="e">
        <v>#N/A</v>
      </c>
      <c r="J3468" s="80" t="e">
        <v>#N/A</v>
      </c>
      <c r="K3468" s="85" t="e">
        <v>#N/A</v>
      </c>
      <c r="L3468" s="9" t="e">
        <v>#N/A</v>
      </c>
      <c r="M3468" s="93" t="e">
        <v>#N/A</v>
      </c>
      <c r="N3468" s="8" t="e">
        <v>#N/A</v>
      </c>
      <c r="O3468" t="e">
        <v>#N/A</v>
      </c>
      <c r="P3468" t="e">
        <v>#N/A</v>
      </c>
      <c r="Q3468" t="e">
        <v>#N/A</v>
      </c>
      <c r="R3468" s="2" t="e">
        <v>#N/A</v>
      </c>
      <c r="S3468" t="e">
        <v>#N/A</v>
      </c>
      <c r="T3468" s="3" t="e">
        <v>#N/A</v>
      </c>
      <c r="U3468" s="3" t="e">
        <v>#N/A</v>
      </c>
      <c r="V3468" t="e">
        <v>#N/A</v>
      </c>
      <c r="W3468" t="e">
        <v>#N/A</v>
      </c>
      <c r="X3468" t="e">
        <v>#N/A</v>
      </c>
      <c r="Y3468" s="3" t="e">
        <v>#N/A</v>
      </c>
      <c r="Z3468" s="8" t="e">
        <v>#N/A</v>
      </c>
      <c r="AA3468" s="30" t="e">
        <v>#N/A</v>
      </c>
      <c r="AB3468" t="e">
        <v>#N/A</v>
      </c>
      <c r="AC3468" t="e">
        <v>#N/A</v>
      </c>
      <c r="AD3468" t="e">
        <v>#N/A</v>
      </c>
      <c r="AE3468" t="e">
        <v>#N/A</v>
      </c>
      <c r="AF3468" t="e">
        <v>#N/A</v>
      </c>
    </row>
    <row r="3469" spans="1:32" x14ac:dyDescent="0.25">
      <c r="A3469" t="e">
        <v>#N/A</v>
      </c>
      <c r="B3469" s="33" t="e">
        <v>#N/A</v>
      </c>
      <c r="C3469" t="e">
        <v>#N/A</v>
      </c>
      <c r="D3469" t="e">
        <v>#N/A</v>
      </c>
      <c r="E3469" s="69" t="e">
        <v>#N/A</v>
      </c>
      <c r="F3469" s="3" t="e">
        <v>#N/A</v>
      </c>
      <c r="G3469" s="3" t="e">
        <v>#N/A</v>
      </c>
      <c r="H3469" s="3" t="e">
        <v>#N/A</v>
      </c>
      <c r="I3469" s="80" t="e">
        <v>#N/A</v>
      </c>
      <c r="J3469" s="80" t="e">
        <v>#N/A</v>
      </c>
      <c r="K3469" s="85" t="e">
        <v>#N/A</v>
      </c>
      <c r="L3469" s="9" t="e">
        <v>#N/A</v>
      </c>
      <c r="M3469" s="93" t="e">
        <v>#N/A</v>
      </c>
      <c r="N3469" s="8" t="e">
        <v>#N/A</v>
      </c>
      <c r="O3469" t="e">
        <v>#N/A</v>
      </c>
      <c r="P3469" t="e">
        <v>#N/A</v>
      </c>
      <c r="Q3469" t="e">
        <v>#N/A</v>
      </c>
      <c r="R3469" s="2" t="e">
        <v>#N/A</v>
      </c>
      <c r="S3469" t="e">
        <v>#N/A</v>
      </c>
      <c r="T3469" s="3" t="e">
        <v>#N/A</v>
      </c>
      <c r="U3469" s="3" t="e">
        <v>#N/A</v>
      </c>
      <c r="V3469" t="e">
        <v>#N/A</v>
      </c>
      <c r="W3469" t="e">
        <v>#N/A</v>
      </c>
      <c r="X3469" t="e">
        <v>#N/A</v>
      </c>
      <c r="Y3469" s="3" t="e">
        <v>#N/A</v>
      </c>
      <c r="Z3469" s="8" t="e">
        <v>#N/A</v>
      </c>
      <c r="AA3469" s="30" t="e">
        <v>#N/A</v>
      </c>
      <c r="AB3469" t="e">
        <v>#N/A</v>
      </c>
      <c r="AC3469" t="e">
        <v>#N/A</v>
      </c>
      <c r="AD3469" t="e">
        <v>#N/A</v>
      </c>
      <c r="AE3469" t="e">
        <v>#N/A</v>
      </c>
      <c r="AF3469" t="e">
        <v>#N/A</v>
      </c>
    </row>
    <row r="3470" spans="1:32" x14ac:dyDescent="0.25">
      <c r="A3470" t="e">
        <v>#N/A</v>
      </c>
      <c r="B3470" s="33" t="e">
        <v>#N/A</v>
      </c>
      <c r="C3470" t="e">
        <v>#N/A</v>
      </c>
      <c r="D3470" t="e">
        <v>#N/A</v>
      </c>
      <c r="E3470" s="69" t="e">
        <v>#N/A</v>
      </c>
      <c r="F3470" s="3" t="e">
        <v>#N/A</v>
      </c>
      <c r="G3470" s="3" t="e">
        <v>#N/A</v>
      </c>
      <c r="H3470" s="3" t="e">
        <v>#N/A</v>
      </c>
      <c r="I3470" s="80" t="e">
        <v>#N/A</v>
      </c>
      <c r="J3470" s="80" t="e">
        <v>#N/A</v>
      </c>
      <c r="K3470" s="85" t="e">
        <v>#N/A</v>
      </c>
      <c r="L3470" s="9" t="e">
        <v>#N/A</v>
      </c>
      <c r="M3470" s="93" t="e">
        <v>#N/A</v>
      </c>
      <c r="N3470" s="8" t="e">
        <v>#N/A</v>
      </c>
      <c r="O3470" t="e">
        <v>#N/A</v>
      </c>
      <c r="P3470" t="e">
        <v>#N/A</v>
      </c>
      <c r="Q3470" t="e">
        <v>#N/A</v>
      </c>
      <c r="R3470" s="2" t="e">
        <v>#N/A</v>
      </c>
      <c r="S3470" t="e">
        <v>#N/A</v>
      </c>
      <c r="T3470" s="3" t="e">
        <v>#N/A</v>
      </c>
      <c r="U3470" s="3" t="e">
        <v>#N/A</v>
      </c>
      <c r="V3470" t="e">
        <v>#N/A</v>
      </c>
      <c r="W3470" t="e">
        <v>#N/A</v>
      </c>
      <c r="X3470" t="e">
        <v>#N/A</v>
      </c>
      <c r="Y3470" s="3" t="e">
        <v>#N/A</v>
      </c>
      <c r="Z3470" s="8" t="e">
        <v>#N/A</v>
      </c>
      <c r="AA3470" s="30" t="e">
        <v>#N/A</v>
      </c>
      <c r="AB3470" t="e">
        <v>#N/A</v>
      </c>
      <c r="AC3470" t="e">
        <v>#N/A</v>
      </c>
      <c r="AD3470" t="e">
        <v>#N/A</v>
      </c>
      <c r="AE3470" t="e">
        <v>#N/A</v>
      </c>
      <c r="AF3470" t="e">
        <v>#N/A</v>
      </c>
    </row>
    <row r="3471" spans="1:32" x14ac:dyDescent="0.25">
      <c r="A3471" t="e">
        <v>#N/A</v>
      </c>
      <c r="B3471" s="33" t="e">
        <v>#N/A</v>
      </c>
      <c r="C3471" t="e">
        <v>#N/A</v>
      </c>
      <c r="D3471" t="e">
        <v>#N/A</v>
      </c>
      <c r="E3471" s="69" t="e">
        <v>#N/A</v>
      </c>
      <c r="F3471" s="3" t="e">
        <v>#N/A</v>
      </c>
      <c r="G3471" s="3" t="e">
        <v>#N/A</v>
      </c>
      <c r="H3471" s="3" t="e">
        <v>#N/A</v>
      </c>
      <c r="I3471" s="80" t="e">
        <v>#N/A</v>
      </c>
      <c r="J3471" s="80" t="e">
        <v>#N/A</v>
      </c>
      <c r="K3471" s="85" t="e">
        <v>#N/A</v>
      </c>
      <c r="L3471" s="9" t="e">
        <v>#N/A</v>
      </c>
      <c r="M3471" s="93" t="e">
        <v>#N/A</v>
      </c>
      <c r="N3471" s="8" t="e">
        <v>#N/A</v>
      </c>
      <c r="O3471" t="e">
        <v>#N/A</v>
      </c>
      <c r="P3471" t="e">
        <v>#N/A</v>
      </c>
      <c r="Q3471" t="e">
        <v>#N/A</v>
      </c>
      <c r="R3471" s="2" t="e">
        <v>#N/A</v>
      </c>
      <c r="S3471" t="e">
        <v>#N/A</v>
      </c>
      <c r="T3471" s="3" t="e">
        <v>#N/A</v>
      </c>
      <c r="U3471" s="3" t="e">
        <v>#N/A</v>
      </c>
      <c r="V3471" t="e">
        <v>#N/A</v>
      </c>
      <c r="W3471" t="e">
        <v>#N/A</v>
      </c>
      <c r="X3471" t="e">
        <v>#N/A</v>
      </c>
      <c r="Y3471" s="3" t="e">
        <v>#N/A</v>
      </c>
      <c r="Z3471" s="8" t="e">
        <v>#N/A</v>
      </c>
      <c r="AA3471" s="30" t="e">
        <v>#N/A</v>
      </c>
      <c r="AB3471" t="e">
        <v>#N/A</v>
      </c>
      <c r="AC3471" t="e">
        <v>#N/A</v>
      </c>
      <c r="AD3471" t="e">
        <v>#N/A</v>
      </c>
      <c r="AE3471" t="e">
        <v>#N/A</v>
      </c>
      <c r="AF3471" t="e">
        <v>#N/A</v>
      </c>
    </row>
    <row r="3472" spans="1:32" x14ac:dyDescent="0.25">
      <c r="A3472" t="e">
        <v>#N/A</v>
      </c>
      <c r="B3472" s="33" t="e">
        <v>#N/A</v>
      </c>
      <c r="C3472" t="e">
        <v>#N/A</v>
      </c>
      <c r="D3472" t="e">
        <v>#N/A</v>
      </c>
      <c r="E3472" s="69" t="e">
        <v>#N/A</v>
      </c>
      <c r="F3472" s="3" t="e">
        <v>#N/A</v>
      </c>
      <c r="G3472" s="3" t="e">
        <v>#N/A</v>
      </c>
      <c r="H3472" s="3" t="e">
        <v>#N/A</v>
      </c>
      <c r="I3472" s="80" t="e">
        <v>#N/A</v>
      </c>
      <c r="J3472" s="80" t="e">
        <v>#N/A</v>
      </c>
      <c r="K3472" s="85" t="e">
        <v>#N/A</v>
      </c>
      <c r="L3472" s="9" t="e">
        <v>#N/A</v>
      </c>
      <c r="M3472" s="93" t="e">
        <v>#N/A</v>
      </c>
      <c r="N3472" s="8" t="e">
        <v>#N/A</v>
      </c>
      <c r="O3472" t="e">
        <v>#N/A</v>
      </c>
      <c r="P3472" t="e">
        <v>#N/A</v>
      </c>
      <c r="Q3472" t="e">
        <v>#N/A</v>
      </c>
      <c r="R3472" s="2" t="e">
        <v>#N/A</v>
      </c>
      <c r="S3472" t="e">
        <v>#N/A</v>
      </c>
      <c r="T3472" s="3" t="e">
        <v>#N/A</v>
      </c>
      <c r="U3472" s="3" t="e">
        <v>#N/A</v>
      </c>
      <c r="V3472" t="e">
        <v>#N/A</v>
      </c>
      <c r="W3472" t="e">
        <v>#N/A</v>
      </c>
      <c r="X3472" t="e">
        <v>#N/A</v>
      </c>
      <c r="Y3472" s="3" t="e">
        <v>#N/A</v>
      </c>
      <c r="Z3472" s="8" t="e">
        <v>#N/A</v>
      </c>
      <c r="AA3472" s="30" t="e">
        <v>#N/A</v>
      </c>
      <c r="AB3472" t="e">
        <v>#N/A</v>
      </c>
      <c r="AC3472" t="e">
        <v>#N/A</v>
      </c>
      <c r="AD3472" t="e">
        <v>#N/A</v>
      </c>
      <c r="AE3472" t="e">
        <v>#N/A</v>
      </c>
      <c r="AF3472" t="e">
        <v>#N/A</v>
      </c>
    </row>
    <row r="3473" spans="1:32" x14ac:dyDescent="0.25">
      <c r="A3473" t="e">
        <v>#N/A</v>
      </c>
      <c r="B3473" s="33" t="e">
        <v>#N/A</v>
      </c>
      <c r="C3473" t="e">
        <v>#N/A</v>
      </c>
      <c r="D3473" t="e">
        <v>#N/A</v>
      </c>
      <c r="E3473" s="69" t="e">
        <v>#N/A</v>
      </c>
      <c r="F3473" s="3" t="e">
        <v>#N/A</v>
      </c>
      <c r="G3473" s="3" t="e">
        <v>#N/A</v>
      </c>
      <c r="H3473" s="3" t="e">
        <v>#N/A</v>
      </c>
      <c r="I3473" s="80" t="e">
        <v>#N/A</v>
      </c>
      <c r="J3473" s="80" t="e">
        <v>#N/A</v>
      </c>
      <c r="K3473" s="85" t="e">
        <v>#N/A</v>
      </c>
      <c r="L3473" s="9" t="e">
        <v>#N/A</v>
      </c>
      <c r="M3473" s="93" t="e">
        <v>#N/A</v>
      </c>
      <c r="N3473" s="8" t="e">
        <v>#N/A</v>
      </c>
      <c r="O3473" t="e">
        <v>#N/A</v>
      </c>
      <c r="P3473" t="e">
        <v>#N/A</v>
      </c>
      <c r="Q3473" t="e">
        <v>#N/A</v>
      </c>
      <c r="R3473" s="2" t="e">
        <v>#N/A</v>
      </c>
      <c r="S3473" t="e">
        <v>#N/A</v>
      </c>
      <c r="T3473" s="3" t="e">
        <v>#N/A</v>
      </c>
      <c r="U3473" s="3" t="e">
        <v>#N/A</v>
      </c>
      <c r="V3473" t="e">
        <v>#N/A</v>
      </c>
      <c r="W3473" t="e">
        <v>#N/A</v>
      </c>
      <c r="X3473" t="e">
        <v>#N/A</v>
      </c>
      <c r="Y3473" s="3" t="e">
        <v>#N/A</v>
      </c>
      <c r="Z3473" s="8" t="e">
        <v>#N/A</v>
      </c>
      <c r="AA3473" s="30" t="e">
        <v>#N/A</v>
      </c>
      <c r="AB3473" t="e">
        <v>#N/A</v>
      </c>
      <c r="AC3473" t="e">
        <v>#N/A</v>
      </c>
      <c r="AD3473" t="e">
        <v>#N/A</v>
      </c>
      <c r="AE3473" t="e">
        <v>#N/A</v>
      </c>
      <c r="AF3473" t="e">
        <v>#N/A</v>
      </c>
    </row>
    <row r="3474" spans="1:32" x14ac:dyDescent="0.25">
      <c r="A3474" t="e">
        <v>#N/A</v>
      </c>
      <c r="B3474" s="33" t="e">
        <v>#N/A</v>
      </c>
      <c r="C3474" t="e">
        <v>#N/A</v>
      </c>
      <c r="D3474" t="e">
        <v>#N/A</v>
      </c>
      <c r="E3474" s="69" t="e">
        <v>#N/A</v>
      </c>
      <c r="F3474" s="3" t="e">
        <v>#N/A</v>
      </c>
      <c r="G3474" s="3" t="e">
        <v>#N/A</v>
      </c>
      <c r="H3474" s="3" t="e">
        <v>#N/A</v>
      </c>
      <c r="I3474" s="80" t="e">
        <v>#N/A</v>
      </c>
      <c r="J3474" s="80" t="e">
        <v>#N/A</v>
      </c>
      <c r="K3474" s="85" t="e">
        <v>#N/A</v>
      </c>
      <c r="L3474" s="9" t="e">
        <v>#N/A</v>
      </c>
      <c r="M3474" s="93" t="e">
        <v>#N/A</v>
      </c>
      <c r="N3474" s="8" t="e">
        <v>#N/A</v>
      </c>
      <c r="O3474" t="e">
        <v>#N/A</v>
      </c>
      <c r="P3474" t="e">
        <v>#N/A</v>
      </c>
      <c r="Q3474" t="e">
        <v>#N/A</v>
      </c>
      <c r="R3474" s="2" t="e">
        <v>#N/A</v>
      </c>
      <c r="S3474" t="e">
        <v>#N/A</v>
      </c>
      <c r="T3474" s="3" t="e">
        <v>#N/A</v>
      </c>
      <c r="U3474" s="3" t="e">
        <v>#N/A</v>
      </c>
      <c r="V3474" t="e">
        <v>#N/A</v>
      </c>
      <c r="W3474" t="e">
        <v>#N/A</v>
      </c>
      <c r="X3474" t="e">
        <v>#N/A</v>
      </c>
      <c r="Y3474" s="3" t="e">
        <v>#N/A</v>
      </c>
      <c r="Z3474" s="8" t="e">
        <v>#N/A</v>
      </c>
      <c r="AA3474" s="30" t="e">
        <v>#N/A</v>
      </c>
      <c r="AB3474" t="e">
        <v>#N/A</v>
      </c>
      <c r="AC3474" t="e">
        <v>#N/A</v>
      </c>
      <c r="AD3474" t="e">
        <v>#N/A</v>
      </c>
      <c r="AE3474" t="e">
        <v>#N/A</v>
      </c>
      <c r="AF3474" t="e">
        <v>#N/A</v>
      </c>
    </row>
    <row r="3475" spans="1:32" x14ac:dyDescent="0.25">
      <c r="A3475" t="e">
        <v>#N/A</v>
      </c>
      <c r="B3475" s="33" t="e">
        <v>#N/A</v>
      </c>
      <c r="C3475" t="e">
        <v>#N/A</v>
      </c>
      <c r="D3475" t="e">
        <v>#N/A</v>
      </c>
      <c r="E3475" s="69" t="e">
        <v>#N/A</v>
      </c>
      <c r="F3475" s="3" t="e">
        <v>#N/A</v>
      </c>
      <c r="G3475" s="3" t="e">
        <v>#N/A</v>
      </c>
      <c r="H3475" s="3" t="e">
        <v>#N/A</v>
      </c>
      <c r="I3475" s="80" t="e">
        <v>#N/A</v>
      </c>
      <c r="J3475" s="80" t="e">
        <v>#N/A</v>
      </c>
      <c r="K3475" s="85" t="e">
        <v>#N/A</v>
      </c>
      <c r="L3475" s="9" t="e">
        <v>#N/A</v>
      </c>
      <c r="M3475" s="93" t="e">
        <v>#N/A</v>
      </c>
      <c r="N3475" s="8" t="e">
        <v>#N/A</v>
      </c>
      <c r="O3475" t="e">
        <v>#N/A</v>
      </c>
      <c r="P3475" t="e">
        <v>#N/A</v>
      </c>
      <c r="Q3475" t="e">
        <v>#N/A</v>
      </c>
      <c r="R3475" s="2" t="e">
        <v>#N/A</v>
      </c>
      <c r="S3475" t="e">
        <v>#N/A</v>
      </c>
      <c r="T3475" s="3" t="e">
        <v>#N/A</v>
      </c>
      <c r="U3475" s="3" t="e">
        <v>#N/A</v>
      </c>
      <c r="V3475" t="e">
        <v>#N/A</v>
      </c>
      <c r="W3475" t="e">
        <v>#N/A</v>
      </c>
      <c r="X3475" t="e">
        <v>#N/A</v>
      </c>
      <c r="Y3475" s="3" t="e">
        <v>#N/A</v>
      </c>
      <c r="Z3475" s="8" t="e">
        <v>#N/A</v>
      </c>
      <c r="AA3475" s="30" t="e">
        <v>#N/A</v>
      </c>
      <c r="AB3475" t="e">
        <v>#N/A</v>
      </c>
      <c r="AC3475" t="e">
        <v>#N/A</v>
      </c>
      <c r="AD3475" t="e">
        <v>#N/A</v>
      </c>
      <c r="AE3475" t="e">
        <v>#N/A</v>
      </c>
      <c r="AF3475" t="e">
        <v>#N/A</v>
      </c>
    </row>
    <row r="3476" spans="1:32" x14ac:dyDescent="0.25">
      <c r="A3476" t="e">
        <v>#N/A</v>
      </c>
      <c r="B3476" s="33" t="e">
        <v>#N/A</v>
      </c>
      <c r="C3476" t="e">
        <v>#N/A</v>
      </c>
      <c r="D3476" t="e">
        <v>#N/A</v>
      </c>
      <c r="E3476" s="69" t="e">
        <v>#N/A</v>
      </c>
      <c r="F3476" s="3" t="e">
        <v>#N/A</v>
      </c>
      <c r="G3476" s="3" t="e">
        <v>#N/A</v>
      </c>
      <c r="H3476" s="3" t="e">
        <v>#N/A</v>
      </c>
      <c r="I3476" s="80" t="e">
        <v>#N/A</v>
      </c>
      <c r="J3476" s="80" t="e">
        <v>#N/A</v>
      </c>
      <c r="K3476" s="85" t="e">
        <v>#N/A</v>
      </c>
      <c r="L3476" s="9" t="e">
        <v>#N/A</v>
      </c>
      <c r="M3476" s="93" t="e">
        <v>#N/A</v>
      </c>
      <c r="N3476" s="8" t="e">
        <v>#N/A</v>
      </c>
      <c r="O3476" t="e">
        <v>#N/A</v>
      </c>
      <c r="P3476" t="e">
        <v>#N/A</v>
      </c>
      <c r="Q3476" t="e">
        <v>#N/A</v>
      </c>
      <c r="R3476" s="2" t="e">
        <v>#N/A</v>
      </c>
      <c r="S3476" t="e">
        <v>#N/A</v>
      </c>
      <c r="T3476" s="3" t="e">
        <v>#N/A</v>
      </c>
      <c r="U3476" s="3" t="e">
        <v>#N/A</v>
      </c>
      <c r="V3476" t="e">
        <v>#N/A</v>
      </c>
      <c r="W3476" t="e">
        <v>#N/A</v>
      </c>
      <c r="X3476" t="e">
        <v>#N/A</v>
      </c>
      <c r="Y3476" s="3" t="e">
        <v>#N/A</v>
      </c>
      <c r="Z3476" s="8" t="e">
        <v>#N/A</v>
      </c>
      <c r="AA3476" s="30" t="e">
        <v>#N/A</v>
      </c>
      <c r="AB3476" t="e">
        <v>#N/A</v>
      </c>
      <c r="AC3476" t="e">
        <v>#N/A</v>
      </c>
      <c r="AD3476" t="e">
        <v>#N/A</v>
      </c>
      <c r="AE3476" t="e">
        <v>#N/A</v>
      </c>
      <c r="AF3476" t="e">
        <v>#N/A</v>
      </c>
    </row>
    <row r="3477" spans="1:32" x14ac:dyDescent="0.25">
      <c r="A3477" t="e">
        <v>#N/A</v>
      </c>
      <c r="B3477" s="33" t="e">
        <v>#N/A</v>
      </c>
      <c r="C3477" t="e">
        <v>#N/A</v>
      </c>
      <c r="D3477" t="e">
        <v>#N/A</v>
      </c>
      <c r="E3477" s="69" t="e">
        <v>#N/A</v>
      </c>
      <c r="F3477" s="3" t="e">
        <v>#N/A</v>
      </c>
      <c r="G3477" s="3" t="e">
        <v>#N/A</v>
      </c>
      <c r="H3477" s="3" t="e">
        <v>#N/A</v>
      </c>
      <c r="I3477" s="80" t="e">
        <v>#N/A</v>
      </c>
      <c r="J3477" s="80" t="e">
        <v>#N/A</v>
      </c>
      <c r="K3477" s="85" t="e">
        <v>#N/A</v>
      </c>
      <c r="L3477" s="9" t="e">
        <v>#N/A</v>
      </c>
      <c r="M3477" s="93" t="e">
        <v>#N/A</v>
      </c>
      <c r="N3477" s="8" t="e">
        <v>#N/A</v>
      </c>
      <c r="O3477" t="e">
        <v>#N/A</v>
      </c>
      <c r="P3477" t="e">
        <v>#N/A</v>
      </c>
      <c r="Q3477" t="e">
        <v>#N/A</v>
      </c>
      <c r="R3477" s="2" t="e">
        <v>#N/A</v>
      </c>
      <c r="S3477" t="e">
        <v>#N/A</v>
      </c>
      <c r="T3477" s="3" t="e">
        <v>#N/A</v>
      </c>
      <c r="U3477" s="3" t="e">
        <v>#N/A</v>
      </c>
      <c r="V3477" t="e">
        <v>#N/A</v>
      </c>
      <c r="W3477" t="e">
        <v>#N/A</v>
      </c>
      <c r="X3477" t="e">
        <v>#N/A</v>
      </c>
      <c r="Y3477" s="3" t="e">
        <v>#N/A</v>
      </c>
      <c r="Z3477" s="8" t="e">
        <v>#N/A</v>
      </c>
      <c r="AA3477" s="30" t="e">
        <v>#N/A</v>
      </c>
      <c r="AB3477" t="e">
        <v>#N/A</v>
      </c>
      <c r="AC3477" t="e">
        <v>#N/A</v>
      </c>
      <c r="AD3477" t="e">
        <v>#N/A</v>
      </c>
      <c r="AE3477" t="e">
        <v>#N/A</v>
      </c>
      <c r="AF3477" t="e">
        <v>#N/A</v>
      </c>
    </row>
    <row r="3478" spans="1:32" x14ac:dyDescent="0.25">
      <c r="A3478" t="e">
        <v>#N/A</v>
      </c>
      <c r="B3478" s="33" t="e">
        <v>#N/A</v>
      </c>
      <c r="C3478" t="e">
        <v>#N/A</v>
      </c>
      <c r="D3478" t="e">
        <v>#N/A</v>
      </c>
      <c r="E3478" s="69" t="e">
        <v>#N/A</v>
      </c>
      <c r="F3478" s="3" t="e">
        <v>#N/A</v>
      </c>
      <c r="G3478" s="3" t="e">
        <v>#N/A</v>
      </c>
      <c r="H3478" s="3" t="e">
        <v>#N/A</v>
      </c>
      <c r="I3478" s="80" t="e">
        <v>#N/A</v>
      </c>
      <c r="J3478" s="80" t="e">
        <v>#N/A</v>
      </c>
      <c r="K3478" s="85" t="e">
        <v>#N/A</v>
      </c>
      <c r="L3478" s="9" t="e">
        <v>#N/A</v>
      </c>
      <c r="M3478" s="93" t="e">
        <v>#N/A</v>
      </c>
      <c r="N3478" s="8" t="e">
        <v>#N/A</v>
      </c>
      <c r="O3478" t="e">
        <v>#N/A</v>
      </c>
      <c r="P3478" t="e">
        <v>#N/A</v>
      </c>
      <c r="Q3478" t="e">
        <v>#N/A</v>
      </c>
      <c r="R3478" s="2" t="e">
        <v>#N/A</v>
      </c>
      <c r="S3478" t="e">
        <v>#N/A</v>
      </c>
      <c r="T3478" s="3" t="e">
        <v>#N/A</v>
      </c>
      <c r="U3478" s="3" t="e">
        <v>#N/A</v>
      </c>
      <c r="V3478" t="e">
        <v>#N/A</v>
      </c>
      <c r="W3478" t="e">
        <v>#N/A</v>
      </c>
      <c r="X3478" t="e">
        <v>#N/A</v>
      </c>
      <c r="Y3478" s="3" t="e">
        <v>#N/A</v>
      </c>
      <c r="Z3478" s="8" t="e">
        <v>#N/A</v>
      </c>
      <c r="AA3478" s="30" t="e">
        <v>#N/A</v>
      </c>
      <c r="AB3478" t="e">
        <v>#N/A</v>
      </c>
      <c r="AC3478" t="e">
        <v>#N/A</v>
      </c>
      <c r="AD3478" t="e">
        <v>#N/A</v>
      </c>
      <c r="AE3478" t="e">
        <v>#N/A</v>
      </c>
      <c r="AF3478" t="e">
        <v>#N/A</v>
      </c>
    </row>
    <row r="3479" spans="1:32" x14ac:dyDescent="0.25">
      <c r="A3479" t="e">
        <v>#N/A</v>
      </c>
      <c r="B3479" s="33" t="e">
        <v>#N/A</v>
      </c>
      <c r="C3479" t="e">
        <v>#N/A</v>
      </c>
      <c r="D3479" t="e">
        <v>#N/A</v>
      </c>
      <c r="E3479" s="69" t="e">
        <v>#N/A</v>
      </c>
      <c r="F3479" s="3" t="e">
        <v>#N/A</v>
      </c>
      <c r="G3479" s="3" t="e">
        <v>#N/A</v>
      </c>
      <c r="H3479" s="3" t="e">
        <v>#N/A</v>
      </c>
      <c r="I3479" s="80" t="e">
        <v>#N/A</v>
      </c>
      <c r="J3479" s="80" t="e">
        <v>#N/A</v>
      </c>
      <c r="K3479" s="85" t="e">
        <v>#N/A</v>
      </c>
      <c r="L3479" s="9" t="e">
        <v>#N/A</v>
      </c>
      <c r="M3479" s="93" t="e">
        <v>#N/A</v>
      </c>
      <c r="N3479" s="8" t="e">
        <v>#N/A</v>
      </c>
      <c r="O3479" t="e">
        <v>#N/A</v>
      </c>
      <c r="P3479" t="e">
        <v>#N/A</v>
      </c>
      <c r="Q3479" t="e">
        <v>#N/A</v>
      </c>
      <c r="R3479" s="2" t="e">
        <v>#N/A</v>
      </c>
      <c r="S3479" t="e">
        <v>#N/A</v>
      </c>
      <c r="T3479" s="3" t="e">
        <v>#N/A</v>
      </c>
      <c r="U3479" s="3" t="e">
        <v>#N/A</v>
      </c>
      <c r="V3479" t="e">
        <v>#N/A</v>
      </c>
      <c r="W3479" t="e">
        <v>#N/A</v>
      </c>
      <c r="X3479" t="e">
        <v>#N/A</v>
      </c>
      <c r="Y3479" s="3" t="e">
        <v>#N/A</v>
      </c>
      <c r="Z3479" s="8" t="e">
        <v>#N/A</v>
      </c>
      <c r="AA3479" s="30" t="e">
        <v>#N/A</v>
      </c>
      <c r="AB3479" t="e">
        <v>#N/A</v>
      </c>
      <c r="AC3479" t="e">
        <v>#N/A</v>
      </c>
      <c r="AD3479" t="e">
        <v>#N/A</v>
      </c>
      <c r="AE3479" t="e">
        <v>#N/A</v>
      </c>
      <c r="AF3479" t="e">
        <v>#N/A</v>
      </c>
    </row>
    <row r="3480" spans="1:32" x14ac:dyDescent="0.25">
      <c r="A3480" t="e">
        <v>#N/A</v>
      </c>
      <c r="B3480" s="33" t="e">
        <v>#N/A</v>
      </c>
      <c r="C3480" t="e">
        <v>#N/A</v>
      </c>
      <c r="D3480" t="e">
        <v>#N/A</v>
      </c>
      <c r="E3480" s="69" t="e">
        <v>#N/A</v>
      </c>
      <c r="F3480" s="3" t="e">
        <v>#N/A</v>
      </c>
      <c r="G3480" s="3" t="e">
        <v>#N/A</v>
      </c>
      <c r="H3480" s="3" t="e">
        <v>#N/A</v>
      </c>
      <c r="I3480" s="80" t="e">
        <v>#N/A</v>
      </c>
      <c r="J3480" s="80" t="e">
        <v>#N/A</v>
      </c>
      <c r="K3480" s="85" t="e">
        <v>#N/A</v>
      </c>
      <c r="L3480" s="9" t="e">
        <v>#N/A</v>
      </c>
      <c r="M3480" s="93" t="e">
        <v>#N/A</v>
      </c>
      <c r="N3480" s="8" t="e">
        <v>#N/A</v>
      </c>
      <c r="O3480" t="e">
        <v>#N/A</v>
      </c>
      <c r="P3480" t="e">
        <v>#N/A</v>
      </c>
      <c r="Q3480" t="e">
        <v>#N/A</v>
      </c>
      <c r="R3480" s="2" t="e">
        <v>#N/A</v>
      </c>
      <c r="S3480" t="e">
        <v>#N/A</v>
      </c>
      <c r="T3480" s="3" t="e">
        <v>#N/A</v>
      </c>
      <c r="U3480" s="3" t="e">
        <v>#N/A</v>
      </c>
      <c r="V3480" t="e">
        <v>#N/A</v>
      </c>
      <c r="W3480" t="e">
        <v>#N/A</v>
      </c>
      <c r="X3480" t="e">
        <v>#N/A</v>
      </c>
      <c r="Y3480" s="3" t="e">
        <v>#N/A</v>
      </c>
      <c r="Z3480" s="8" t="e">
        <v>#N/A</v>
      </c>
      <c r="AA3480" s="30" t="e">
        <v>#N/A</v>
      </c>
      <c r="AB3480" t="e">
        <v>#N/A</v>
      </c>
      <c r="AC3480" t="e">
        <v>#N/A</v>
      </c>
      <c r="AD3480" t="e">
        <v>#N/A</v>
      </c>
      <c r="AE3480" t="e">
        <v>#N/A</v>
      </c>
      <c r="AF3480" t="e">
        <v>#N/A</v>
      </c>
    </row>
    <row r="3481" spans="1:32" x14ac:dyDescent="0.25">
      <c r="A3481" t="e">
        <v>#N/A</v>
      </c>
      <c r="B3481" s="33" t="e">
        <v>#N/A</v>
      </c>
      <c r="C3481" t="e">
        <v>#N/A</v>
      </c>
      <c r="D3481" t="e">
        <v>#N/A</v>
      </c>
      <c r="E3481" s="69" t="e">
        <v>#N/A</v>
      </c>
      <c r="F3481" s="3" t="e">
        <v>#N/A</v>
      </c>
      <c r="G3481" s="3" t="e">
        <v>#N/A</v>
      </c>
      <c r="H3481" s="3" t="e">
        <v>#N/A</v>
      </c>
      <c r="I3481" s="80" t="e">
        <v>#N/A</v>
      </c>
      <c r="J3481" s="80" t="e">
        <v>#N/A</v>
      </c>
      <c r="K3481" s="85" t="e">
        <v>#N/A</v>
      </c>
      <c r="L3481" s="9" t="e">
        <v>#N/A</v>
      </c>
      <c r="M3481" s="93" t="e">
        <v>#N/A</v>
      </c>
      <c r="N3481" s="8" t="e">
        <v>#N/A</v>
      </c>
      <c r="O3481" t="e">
        <v>#N/A</v>
      </c>
      <c r="P3481" t="e">
        <v>#N/A</v>
      </c>
      <c r="Q3481" t="e">
        <v>#N/A</v>
      </c>
      <c r="R3481" s="2" t="e">
        <v>#N/A</v>
      </c>
      <c r="S3481" t="e">
        <v>#N/A</v>
      </c>
      <c r="T3481" s="3" t="e">
        <v>#N/A</v>
      </c>
      <c r="U3481" s="3" t="e">
        <v>#N/A</v>
      </c>
      <c r="V3481" t="e">
        <v>#N/A</v>
      </c>
      <c r="W3481" t="e">
        <v>#N/A</v>
      </c>
      <c r="X3481" t="e">
        <v>#N/A</v>
      </c>
      <c r="Y3481" s="3" t="e">
        <v>#N/A</v>
      </c>
      <c r="Z3481" s="8" t="e">
        <v>#N/A</v>
      </c>
      <c r="AA3481" s="30" t="e">
        <v>#N/A</v>
      </c>
      <c r="AB3481" t="e">
        <v>#N/A</v>
      </c>
      <c r="AC3481" t="e">
        <v>#N/A</v>
      </c>
      <c r="AD3481" t="e">
        <v>#N/A</v>
      </c>
      <c r="AE3481" t="e">
        <v>#N/A</v>
      </c>
      <c r="AF3481" t="e">
        <v>#N/A</v>
      </c>
    </row>
    <row r="3482" spans="1:32" x14ac:dyDescent="0.25">
      <c r="A3482" t="e">
        <v>#N/A</v>
      </c>
      <c r="B3482" s="33" t="e">
        <v>#N/A</v>
      </c>
      <c r="C3482" t="e">
        <v>#N/A</v>
      </c>
      <c r="D3482" t="e">
        <v>#N/A</v>
      </c>
      <c r="E3482" s="69" t="e">
        <v>#N/A</v>
      </c>
      <c r="F3482" s="3" t="e">
        <v>#N/A</v>
      </c>
      <c r="G3482" s="3" t="e">
        <v>#N/A</v>
      </c>
      <c r="H3482" s="3" t="e">
        <v>#N/A</v>
      </c>
      <c r="I3482" s="80" t="e">
        <v>#N/A</v>
      </c>
      <c r="J3482" s="80" t="e">
        <v>#N/A</v>
      </c>
      <c r="K3482" s="85" t="e">
        <v>#N/A</v>
      </c>
      <c r="L3482" s="9" t="e">
        <v>#N/A</v>
      </c>
      <c r="M3482" s="93" t="e">
        <v>#N/A</v>
      </c>
      <c r="N3482" s="8" t="e">
        <v>#N/A</v>
      </c>
      <c r="O3482" t="e">
        <v>#N/A</v>
      </c>
      <c r="P3482" t="e">
        <v>#N/A</v>
      </c>
      <c r="Q3482" t="e">
        <v>#N/A</v>
      </c>
      <c r="R3482" s="2" t="e">
        <v>#N/A</v>
      </c>
      <c r="S3482" t="e">
        <v>#N/A</v>
      </c>
      <c r="T3482" s="3" t="e">
        <v>#N/A</v>
      </c>
      <c r="U3482" s="3" t="e">
        <v>#N/A</v>
      </c>
      <c r="V3482" t="e">
        <v>#N/A</v>
      </c>
      <c r="W3482" t="e">
        <v>#N/A</v>
      </c>
      <c r="X3482" t="e">
        <v>#N/A</v>
      </c>
      <c r="Y3482" s="3" t="e">
        <v>#N/A</v>
      </c>
      <c r="Z3482" s="8" t="e">
        <v>#N/A</v>
      </c>
      <c r="AA3482" s="30" t="e">
        <v>#N/A</v>
      </c>
      <c r="AB3482" t="e">
        <v>#N/A</v>
      </c>
      <c r="AC3482" t="e">
        <v>#N/A</v>
      </c>
      <c r="AD3482" t="e">
        <v>#N/A</v>
      </c>
      <c r="AE3482" t="e">
        <v>#N/A</v>
      </c>
      <c r="AF3482" t="e">
        <v>#N/A</v>
      </c>
    </row>
    <row r="3483" spans="1:32" x14ac:dyDescent="0.25">
      <c r="A3483" t="e">
        <v>#N/A</v>
      </c>
      <c r="B3483" s="33" t="e">
        <v>#N/A</v>
      </c>
      <c r="C3483" t="e">
        <v>#N/A</v>
      </c>
      <c r="D3483" t="e">
        <v>#N/A</v>
      </c>
      <c r="E3483" s="69" t="e">
        <v>#N/A</v>
      </c>
      <c r="F3483" s="3" t="e">
        <v>#N/A</v>
      </c>
      <c r="G3483" s="3" t="e">
        <v>#N/A</v>
      </c>
      <c r="H3483" s="3" t="e">
        <v>#N/A</v>
      </c>
      <c r="I3483" s="80" t="e">
        <v>#N/A</v>
      </c>
      <c r="J3483" s="80" t="e">
        <v>#N/A</v>
      </c>
      <c r="K3483" s="85" t="e">
        <v>#N/A</v>
      </c>
      <c r="L3483" s="9" t="e">
        <v>#N/A</v>
      </c>
      <c r="M3483" s="93" t="e">
        <v>#N/A</v>
      </c>
      <c r="N3483" s="8" t="e">
        <v>#N/A</v>
      </c>
      <c r="O3483" t="e">
        <v>#N/A</v>
      </c>
      <c r="P3483" t="e">
        <v>#N/A</v>
      </c>
      <c r="Q3483" t="e">
        <v>#N/A</v>
      </c>
      <c r="R3483" s="2" t="e">
        <v>#N/A</v>
      </c>
      <c r="S3483" t="e">
        <v>#N/A</v>
      </c>
      <c r="T3483" s="3" t="e">
        <v>#N/A</v>
      </c>
      <c r="U3483" s="3" t="e">
        <v>#N/A</v>
      </c>
      <c r="V3483" t="e">
        <v>#N/A</v>
      </c>
      <c r="W3483" t="e">
        <v>#N/A</v>
      </c>
      <c r="X3483" t="e">
        <v>#N/A</v>
      </c>
      <c r="Y3483" s="3" t="e">
        <v>#N/A</v>
      </c>
      <c r="Z3483" s="8" t="e">
        <v>#N/A</v>
      </c>
      <c r="AA3483" s="30" t="e">
        <v>#N/A</v>
      </c>
      <c r="AB3483" t="e">
        <v>#N/A</v>
      </c>
      <c r="AC3483" t="e">
        <v>#N/A</v>
      </c>
      <c r="AD3483" t="e">
        <v>#N/A</v>
      </c>
      <c r="AE3483" t="e">
        <v>#N/A</v>
      </c>
      <c r="AF3483" t="e">
        <v>#N/A</v>
      </c>
    </row>
    <row r="3484" spans="1:32" x14ac:dyDescent="0.25">
      <c r="A3484" t="e">
        <v>#N/A</v>
      </c>
      <c r="B3484" s="33" t="e">
        <v>#N/A</v>
      </c>
      <c r="C3484" t="e">
        <v>#N/A</v>
      </c>
      <c r="D3484" t="e">
        <v>#N/A</v>
      </c>
      <c r="E3484" s="69" t="e">
        <v>#N/A</v>
      </c>
      <c r="F3484" s="3" t="e">
        <v>#N/A</v>
      </c>
      <c r="G3484" s="3" t="e">
        <v>#N/A</v>
      </c>
      <c r="H3484" s="3" t="e">
        <v>#N/A</v>
      </c>
      <c r="I3484" s="80" t="e">
        <v>#N/A</v>
      </c>
      <c r="J3484" s="80" t="e">
        <v>#N/A</v>
      </c>
      <c r="K3484" s="85" t="e">
        <v>#N/A</v>
      </c>
      <c r="L3484" s="9" t="e">
        <v>#N/A</v>
      </c>
      <c r="M3484" s="93" t="e">
        <v>#N/A</v>
      </c>
      <c r="N3484" s="8" t="e">
        <v>#N/A</v>
      </c>
      <c r="O3484" t="e">
        <v>#N/A</v>
      </c>
      <c r="P3484" t="e">
        <v>#N/A</v>
      </c>
      <c r="Q3484" t="e">
        <v>#N/A</v>
      </c>
      <c r="R3484" s="2" t="e">
        <v>#N/A</v>
      </c>
      <c r="S3484" t="e">
        <v>#N/A</v>
      </c>
      <c r="T3484" s="3" t="e">
        <v>#N/A</v>
      </c>
      <c r="U3484" s="3" t="e">
        <v>#N/A</v>
      </c>
      <c r="V3484" t="e">
        <v>#N/A</v>
      </c>
      <c r="W3484" t="e">
        <v>#N/A</v>
      </c>
      <c r="X3484" t="e">
        <v>#N/A</v>
      </c>
      <c r="Y3484" s="3" t="e">
        <v>#N/A</v>
      </c>
      <c r="Z3484" s="8" t="e">
        <v>#N/A</v>
      </c>
      <c r="AA3484" s="30" t="e">
        <v>#N/A</v>
      </c>
      <c r="AB3484" t="e">
        <v>#N/A</v>
      </c>
      <c r="AC3484" t="e">
        <v>#N/A</v>
      </c>
      <c r="AD3484" t="e">
        <v>#N/A</v>
      </c>
      <c r="AE3484" t="e">
        <v>#N/A</v>
      </c>
      <c r="AF3484" t="e">
        <v>#N/A</v>
      </c>
    </row>
    <row r="3485" spans="1:32" x14ac:dyDescent="0.25">
      <c r="A3485" t="e">
        <v>#N/A</v>
      </c>
      <c r="B3485" s="33" t="e">
        <v>#N/A</v>
      </c>
      <c r="C3485" t="e">
        <v>#N/A</v>
      </c>
      <c r="D3485" t="e">
        <v>#N/A</v>
      </c>
      <c r="E3485" s="69" t="e">
        <v>#N/A</v>
      </c>
      <c r="F3485" s="3" t="e">
        <v>#N/A</v>
      </c>
      <c r="G3485" s="3" t="e">
        <v>#N/A</v>
      </c>
      <c r="H3485" s="3" t="e">
        <v>#N/A</v>
      </c>
      <c r="I3485" s="80" t="e">
        <v>#N/A</v>
      </c>
      <c r="J3485" s="80" t="e">
        <v>#N/A</v>
      </c>
      <c r="K3485" s="85" t="e">
        <v>#N/A</v>
      </c>
      <c r="L3485" s="9" t="e">
        <v>#N/A</v>
      </c>
      <c r="M3485" s="93" t="e">
        <v>#N/A</v>
      </c>
      <c r="N3485" s="8" t="e">
        <v>#N/A</v>
      </c>
      <c r="O3485" t="e">
        <v>#N/A</v>
      </c>
      <c r="P3485" t="e">
        <v>#N/A</v>
      </c>
      <c r="Q3485" t="e">
        <v>#N/A</v>
      </c>
      <c r="R3485" s="2" t="e">
        <v>#N/A</v>
      </c>
      <c r="S3485" t="e">
        <v>#N/A</v>
      </c>
      <c r="T3485" s="3" t="e">
        <v>#N/A</v>
      </c>
      <c r="U3485" s="3" t="e">
        <v>#N/A</v>
      </c>
      <c r="V3485" t="e">
        <v>#N/A</v>
      </c>
      <c r="W3485" t="e">
        <v>#N/A</v>
      </c>
      <c r="X3485" t="e">
        <v>#N/A</v>
      </c>
      <c r="Y3485" s="3" t="e">
        <v>#N/A</v>
      </c>
      <c r="Z3485" s="8" t="e">
        <v>#N/A</v>
      </c>
      <c r="AA3485" s="30" t="e">
        <v>#N/A</v>
      </c>
      <c r="AB3485" t="e">
        <v>#N/A</v>
      </c>
      <c r="AC3485" t="e">
        <v>#N/A</v>
      </c>
      <c r="AD3485" t="e">
        <v>#N/A</v>
      </c>
      <c r="AE3485" t="e">
        <v>#N/A</v>
      </c>
      <c r="AF3485" t="e">
        <v>#N/A</v>
      </c>
    </row>
    <row r="3486" spans="1:32" x14ac:dyDescent="0.25">
      <c r="A3486" t="e">
        <v>#N/A</v>
      </c>
      <c r="B3486" s="33" t="e">
        <v>#N/A</v>
      </c>
      <c r="C3486" t="e">
        <v>#N/A</v>
      </c>
      <c r="D3486" t="e">
        <v>#N/A</v>
      </c>
      <c r="E3486" s="69" t="e">
        <v>#N/A</v>
      </c>
      <c r="F3486" s="3" t="e">
        <v>#N/A</v>
      </c>
      <c r="G3486" s="3" t="e">
        <v>#N/A</v>
      </c>
      <c r="H3486" s="3" t="e">
        <v>#N/A</v>
      </c>
      <c r="I3486" s="80" t="e">
        <v>#N/A</v>
      </c>
      <c r="J3486" s="80" t="e">
        <v>#N/A</v>
      </c>
      <c r="K3486" s="85" t="e">
        <v>#N/A</v>
      </c>
      <c r="L3486" s="9" t="e">
        <v>#N/A</v>
      </c>
      <c r="M3486" s="93" t="e">
        <v>#N/A</v>
      </c>
      <c r="N3486" s="8" t="e">
        <v>#N/A</v>
      </c>
      <c r="O3486" t="e">
        <v>#N/A</v>
      </c>
      <c r="P3486" t="e">
        <v>#N/A</v>
      </c>
      <c r="Q3486" t="e">
        <v>#N/A</v>
      </c>
      <c r="R3486" s="2" t="e">
        <v>#N/A</v>
      </c>
      <c r="S3486" t="e">
        <v>#N/A</v>
      </c>
      <c r="T3486" s="3" t="e">
        <v>#N/A</v>
      </c>
      <c r="U3486" s="3" t="e">
        <v>#N/A</v>
      </c>
      <c r="V3486" t="e">
        <v>#N/A</v>
      </c>
      <c r="W3486" t="e">
        <v>#N/A</v>
      </c>
      <c r="X3486" t="e">
        <v>#N/A</v>
      </c>
      <c r="Y3486" s="3" t="e">
        <v>#N/A</v>
      </c>
      <c r="Z3486" s="8" t="e">
        <v>#N/A</v>
      </c>
      <c r="AA3486" s="30" t="e">
        <v>#N/A</v>
      </c>
      <c r="AB3486" t="e">
        <v>#N/A</v>
      </c>
      <c r="AC3486" t="e">
        <v>#N/A</v>
      </c>
      <c r="AD3486" t="e">
        <v>#N/A</v>
      </c>
      <c r="AE3486" t="e">
        <v>#N/A</v>
      </c>
      <c r="AF3486" t="e">
        <v>#N/A</v>
      </c>
    </row>
    <row r="3487" spans="1:32" x14ac:dyDescent="0.25">
      <c r="A3487" t="e">
        <v>#N/A</v>
      </c>
      <c r="B3487" s="33" t="e">
        <v>#N/A</v>
      </c>
      <c r="C3487" t="e">
        <v>#N/A</v>
      </c>
      <c r="D3487" t="e">
        <v>#N/A</v>
      </c>
      <c r="E3487" s="69" t="e">
        <v>#N/A</v>
      </c>
      <c r="F3487" s="3" t="e">
        <v>#N/A</v>
      </c>
      <c r="G3487" s="3" t="e">
        <v>#N/A</v>
      </c>
      <c r="H3487" s="3" t="e">
        <v>#N/A</v>
      </c>
      <c r="I3487" s="80" t="e">
        <v>#N/A</v>
      </c>
      <c r="J3487" s="80" t="e">
        <v>#N/A</v>
      </c>
      <c r="K3487" s="85" t="e">
        <v>#N/A</v>
      </c>
      <c r="L3487" s="9" t="e">
        <v>#N/A</v>
      </c>
      <c r="M3487" s="93" t="e">
        <v>#N/A</v>
      </c>
      <c r="N3487" s="8" t="e">
        <v>#N/A</v>
      </c>
      <c r="O3487" t="e">
        <v>#N/A</v>
      </c>
      <c r="P3487" t="e">
        <v>#N/A</v>
      </c>
      <c r="Q3487" t="e">
        <v>#N/A</v>
      </c>
      <c r="R3487" s="2" t="e">
        <v>#N/A</v>
      </c>
      <c r="S3487" t="e">
        <v>#N/A</v>
      </c>
      <c r="T3487" s="3" t="e">
        <v>#N/A</v>
      </c>
      <c r="U3487" s="3" t="e">
        <v>#N/A</v>
      </c>
      <c r="V3487" t="e">
        <v>#N/A</v>
      </c>
      <c r="W3487" t="e">
        <v>#N/A</v>
      </c>
      <c r="X3487" t="e">
        <v>#N/A</v>
      </c>
      <c r="Y3487" s="3" t="e">
        <v>#N/A</v>
      </c>
      <c r="Z3487" s="8" t="e">
        <v>#N/A</v>
      </c>
      <c r="AA3487" s="30" t="e">
        <v>#N/A</v>
      </c>
      <c r="AB3487" t="e">
        <v>#N/A</v>
      </c>
      <c r="AC3487" t="e">
        <v>#N/A</v>
      </c>
      <c r="AD3487" t="e">
        <v>#N/A</v>
      </c>
      <c r="AE3487" t="e">
        <v>#N/A</v>
      </c>
      <c r="AF3487" t="e">
        <v>#N/A</v>
      </c>
    </row>
    <row r="3488" spans="1:32" x14ac:dyDescent="0.25">
      <c r="A3488" t="e">
        <v>#N/A</v>
      </c>
      <c r="B3488" s="33" t="e">
        <v>#N/A</v>
      </c>
      <c r="C3488" t="e">
        <v>#N/A</v>
      </c>
      <c r="D3488" t="e">
        <v>#N/A</v>
      </c>
      <c r="E3488" s="69" t="e">
        <v>#N/A</v>
      </c>
      <c r="F3488" s="3" t="e">
        <v>#N/A</v>
      </c>
      <c r="G3488" s="3" t="e">
        <v>#N/A</v>
      </c>
      <c r="H3488" s="3" t="e">
        <v>#N/A</v>
      </c>
      <c r="I3488" s="80" t="e">
        <v>#N/A</v>
      </c>
      <c r="J3488" s="80" t="e">
        <v>#N/A</v>
      </c>
      <c r="K3488" s="85" t="e">
        <v>#N/A</v>
      </c>
      <c r="L3488" s="9" t="e">
        <v>#N/A</v>
      </c>
      <c r="M3488" s="93" t="e">
        <v>#N/A</v>
      </c>
      <c r="N3488" s="8" t="e">
        <v>#N/A</v>
      </c>
      <c r="O3488" t="e">
        <v>#N/A</v>
      </c>
      <c r="P3488" t="e">
        <v>#N/A</v>
      </c>
      <c r="Q3488" t="e">
        <v>#N/A</v>
      </c>
      <c r="R3488" s="2" t="e">
        <v>#N/A</v>
      </c>
      <c r="S3488" t="e">
        <v>#N/A</v>
      </c>
      <c r="T3488" s="3" t="e">
        <v>#N/A</v>
      </c>
      <c r="U3488" s="3" t="e">
        <v>#N/A</v>
      </c>
      <c r="V3488" t="e">
        <v>#N/A</v>
      </c>
      <c r="W3488" t="e">
        <v>#N/A</v>
      </c>
      <c r="X3488" t="e">
        <v>#N/A</v>
      </c>
      <c r="Y3488" s="3" t="e">
        <v>#N/A</v>
      </c>
      <c r="Z3488" s="8" t="e">
        <v>#N/A</v>
      </c>
      <c r="AA3488" s="30" t="e">
        <v>#N/A</v>
      </c>
      <c r="AB3488" t="e">
        <v>#N/A</v>
      </c>
      <c r="AC3488" t="e">
        <v>#N/A</v>
      </c>
      <c r="AD3488" t="e">
        <v>#N/A</v>
      </c>
      <c r="AE3488" t="e">
        <v>#N/A</v>
      </c>
      <c r="AF3488" t="e">
        <v>#N/A</v>
      </c>
    </row>
    <row r="3489" spans="1:32" x14ac:dyDescent="0.25">
      <c r="A3489" t="e">
        <v>#N/A</v>
      </c>
      <c r="B3489" s="33" t="e">
        <v>#N/A</v>
      </c>
      <c r="C3489" t="e">
        <v>#N/A</v>
      </c>
      <c r="D3489" t="e">
        <v>#N/A</v>
      </c>
      <c r="E3489" s="69" t="e">
        <v>#N/A</v>
      </c>
      <c r="F3489" s="3" t="e">
        <v>#N/A</v>
      </c>
      <c r="G3489" s="3" t="e">
        <v>#N/A</v>
      </c>
      <c r="H3489" s="3" t="e">
        <v>#N/A</v>
      </c>
      <c r="I3489" s="80" t="e">
        <v>#N/A</v>
      </c>
      <c r="J3489" s="80" t="e">
        <v>#N/A</v>
      </c>
      <c r="K3489" s="85" t="e">
        <v>#N/A</v>
      </c>
      <c r="L3489" s="9" t="e">
        <v>#N/A</v>
      </c>
      <c r="M3489" s="93" t="e">
        <v>#N/A</v>
      </c>
      <c r="N3489" s="8" t="e">
        <v>#N/A</v>
      </c>
      <c r="O3489" t="e">
        <v>#N/A</v>
      </c>
      <c r="P3489" t="e">
        <v>#N/A</v>
      </c>
      <c r="Q3489" t="e">
        <v>#N/A</v>
      </c>
      <c r="R3489" s="2" t="e">
        <v>#N/A</v>
      </c>
      <c r="S3489" t="e">
        <v>#N/A</v>
      </c>
      <c r="T3489" s="3" t="e">
        <v>#N/A</v>
      </c>
      <c r="U3489" s="3" t="e">
        <v>#N/A</v>
      </c>
      <c r="V3489" t="e">
        <v>#N/A</v>
      </c>
      <c r="W3489" t="e">
        <v>#N/A</v>
      </c>
      <c r="X3489" t="e">
        <v>#N/A</v>
      </c>
      <c r="Y3489" s="3" t="e">
        <v>#N/A</v>
      </c>
      <c r="Z3489" s="8" t="e">
        <v>#N/A</v>
      </c>
      <c r="AA3489" s="30" t="e">
        <v>#N/A</v>
      </c>
      <c r="AB3489" t="e">
        <v>#N/A</v>
      </c>
      <c r="AC3489" t="e">
        <v>#N/A</v>
      </c>
      <c r="AD3489" t="e">
        <v>#N/A</v>
      </c>
      <c r="AE3489" t="e">
        <v>#N/A</v>
      </c>
      <c r="AF3489" t="e">
        <v>#N/A</v>
      </c>
    </row>
    <row r="3490" spans="1:32" x14ac:dyDescent="0.25">
      <c r="A3490" t="e">
        <v>#N/A</v>
      </c>
      <c r="B3490" s="33" t="e">
        <v>#N/A</v>
      </c>
      <c r="C3490" t="e">
        <v>#N/A</v>
      </c>
      <c r="D3490" t="e">
        <v>#N/A</v>
      </c>
      <c r="E3490" s="69" t="e">
        <v>#N/A</v>
      </c>
      <c r="F3490" s="3" t="e">
        <v>#N/A</v>
      </c>
      <c r="G3490" s="3" t="e">
        <v>#N/A</v>
      </c>
      <c r="H3490" s="3" t="e">
        <v>#N/A</v>
      </c>
      <c r="I3490" s="80" t="e">
        <v>#N/A</v>
      </c>
      <c r="J3490" s="80" t="e">
        <v>#N/A</v>
      </c>
      <c r="K3490" s="85" t="e">
        <v>#N/A</v>
      </c>
      <c r="L3490" s="9" t="e">
        <v>#N/A</v>
      </c>
      <c r="M3490" s="93" t="e">
        <v>#N/A</v>
      </c>
      <c r="N3490" s="8" t="e">
        <v>#N/A</v>
      </c>
      <c r="O3490" t="e">
        <v>#N/A</v>
      </c>
      <c r="P3490" t="e">
        <v>#N/A</v>
      </c>
      <c r="Q3490" t="e">
        <v>#N/A</v>
      </c>
      <c r="R3490" s="2" t="e">
        <v>#N/A</v>
      </c>
      <c r="S3490" t="e">
        <v>#N/A</v>
      </c>
      <c r="T3490" s="3" t="e">
        <v>#N/A</v>
      </c>
      <c r="U3490" s="3" t="e">
        <v>#N/A</v>
      </c>
      <c r="V3490" t="e">
        <v>#N/A</v>
      </c>
      <c r="W3490" t="e">
        <v>#N/A</v>
      </c>
      <c r="X3490" t="e">
        <v>#N/A</v>
      </c>
      <c r="Y3490" s="3" t="e">
        <v>#N/A</v>
      </c>
      <c r="Z3490" s="8" t="e">
        <v>#N/A</v>
      </c>
      <c r="AA3490" s="30" t="e">
        <v>#N/A</v>
      </c>
      <c r="AB3490" t="e">
        <v>#N/A</v>
      </c>
      <c r="AC3490" t="e">
        <v>#N/A</v>
      </c>
      <c r="AD3490" t="e">
        <v>#N/A</v>
      </c>
      <c r="AE3490" t="e">
        <v>#N/A</v>
      </c>
      <c r="AF3490" t="e">
        <v>#N/A</v>
      </c>
    </row>
    <row r="3491" spans="1:32" x14ac:dyDescent="0.25">
      <c r="A3491" t="e">
        <v>#N/A</v>
      </c>
      <c r="B3491" s="33" t="e">
        <v>#N/A</v>
      </c>
      <c r="C3491" t="e">
        <v>#N/A</v>
      </c>
      <c r="D3491" t="e">
        <v>#N/A</v>
      </c>
      <c r="E3491" s="69" t="e">
        <v>#N/A</v>
      </c>
      <c r="F3491" s="3" t="e">
        <v>#N/A</v>
      </c>
      <c r="G3491" s="3" t="e">
        <v>#N/A</v>
      </c>
      <c r="H3491" s="3" t="e">
        <v>#N/A</v>
      </c>
      <c r="I3491" s="80" t="e">
        <v>#N/A</v>
      </c>
      <c r="J3491" s="80" t="e">
        <v>#N/A</v>
      </c>
      <c r="K3491" s="85" t="e">
        <v>#N/A</v>
      </c>
      <c r="L3491" s="9" t="e">
        <v>#N/A</v>
      </c>
      <c r="M3491" s="93" t="e">
        <v>#N/A</v>
      </c>
      <c r="N3491" s="8" t="e">
        <v>#N/A</v>
      </c>
      <c r="O3491" t="e">
        <v>#N/A</v>
      </c>
      <c r="P3491" t="e">
        <v>#N/A</v>
      </c>
      <c r="Q3491" t="e">
        <v>#N/A</v>
      </c>
      <c r="R3491" s="2" t="e">
        <v>#N/A</v>
      </c>
      <c r="S3491" t="e">
        <v>#N/A</v>
      </c>
      <c r="T3491" s="3" t="e">
        <v>#N/A</v>
      </c>
      <c r="U3491" s="3" t="e">
        <v>#N/A</v>
      </c>
      <c r="V3491" t="e">
        <v>#N/A</v>
      </c>
      <c r="W3491" t="e">
        <v>#N/A</v>
      </c>
      <c r="X3491" t="e">
        <v>#N/A</v>
      </c>
      <c r="Y3491" s="3" t="e">
        <v>#N/A</v>
      </c>
      <c r="Z3491" s="8" t="e">
        <v>#N/A</v>
      </c>
      <c r="AA3491" s="30" t="e">
        <v>#N/A</v>
      </c>
      <c r="AB3491" t="e">
        <v>#N/A</v>
      </c>
      <c r="AC3491" t="e">
        <v>#N/A</v>
      </c>
      <c r="AD3491" t="e">
        <v>#N/A</v>
      </c>
      <c r="AE3491" t="e">
        <v>#N/A</v>
      </c>
      <c r="AF3491" t="e">
        <v>#N/A</v>
      </c>
    </row>
    <row r="3492" spans="1:32" x14ac:dyDescent="0.25">
      <c r="A3492" t="e">
        <v>#N/A</v>
      </c>
      <c r="B3492" s="33" t="e">
        <v>#N/A</v>
      </c>
      <c r="C3492" t="e">
        <v>#N/A</v>
      </c>
      <c r="D3492" t="e">
        <v>#N/A</v>
      </c>
      <c r="E3492" s="69" t="e">
        <v>#N/A</v>
      </c>
      <c r="F3492" s="3" t="e">
        <v>#N/A</v>
      </c>
      <c r="G3492" s="3" t="e">
        <v>#N/A</v>
      </c>
      <c r="H3492" s="3" t="e">
        <v>#N/A</v>
      </c>
      <c r="I3492" s="80" t="e">
        <v>#N/A</v>
      </c>
      <c r="J3492" s="80" t="e">
        <v>#N/A</v>
      </c>
      <c r="K3492" s="85" t="e">
        <v>#N/A</v>
      </c>
      <c r="L3492" s="9" t="e">
        <v>#N/A</v>
      </c>
      <c r="M3492" s="93" t="e">
        <v>#N/A</v>
      </c>
      <c r="N3492" s="8" t="e">
        <v>#N/A</v>
      </c>
      <c r="O3492" t="e">
        <v>#N/A</v>
      </c>
      <c r="P3492" t="e">
        <v>#N/A</v>
      </c>
      <c r="Q3492" t="e">
        <v>#N/A</v>
      </c>
      <c r="R3492" s="2" t="e">
        <v>#N/A</v>
      </c>
      <c r="S3492" t="e">
        <v>#N/A</v>
      </c>
      <c r="T3492" s="3" t="e">
        <v>#N/A</v>
      </c>
      <c r="U3492" s="3" t="e">
        <v>#N/A</v>
      </c>
      <c r="V3492" t="e">
        <v>#N/A</v>
      </c>
      <c r="W3492" t="e">
        <v>#N/A</v>
      </c>
      <c r="X3492" t="e">
        <v>#N/A</v>
      </c>
      <c r="Y3492" s="3" t="e">
        <v>#N/A</v>
      </c>
      <c r="Z3492" s="8" t="e">
        <v>#N/A</v>
      </c>
      <c r="AA3492" s="30" t="e">
        <v>#N/A</v>
      </c>
      <c r="AB3492" t="e">
        <v>#N/A</v>
      </c>
      <c r="AC3492" t="e">
        <v>#N/A</v>
      </c>
      <c r="AD3492" t="e">
        <v>#N/A</v>
      </c>
      <c r="AE3492" t="e">
        <v>#N/A</v>
      </c>
      <c r="AF3492" t="e">
        <v>#N/A</v>
      </c>
    </row>
    <row r="3493" spans="1:32" x14ac:dyDescent="0.25">
      <c r="A3493" t="e">
        <v>#N/A</v>
      </c>
      <c r="B3493" s="33" t="e">
        <v>#N/A</v>
      </c>
      <c r="C3493" t="e">
        <v>#N/A</v>
      </c>
      <c r="D3493" t="e">
        <v>#N/A</v>
      </c>
      <c r="E3493" s="69" t="e">
        <v>#N/A</v>
      </c>
      <c r="F3493" s="3" t="e">
        <v>#N/A</v>
      </c>
      <c r="G3493" s="3" t="e">
        <v>#N/A</v>
      </c>
      <c r="H3493" s="3" t="e">
        <v>#N/A</v>
      </c>
      <c r="I3493" s="80" t="e">
        <v>#N/A</v>
      </c>
      <c r="J3493" s="80" t="e">
        <v>#N/A</v>
      </c>
      <c r="K3493" s="85" t="e">
        <v>#N/A</v>
      </c>
      <c r="L3493" s="9" t="e">
        <v>#N/A</v>
      </c>
      <c r="M3493" s="93" t="e">
        <v>#N/A</v>
      </c>
      <c r="N3493" s="8" t="e">
        <v>#N/A</v>
      </c>
      <c r="O3493" t="e">
        <v>#N/A</v>
      </c>
      <c r="P3493" t="e">
        <v>#N/A</v>
      </c>
      <c r="Q3493" t="e">
        <v>#N/A</v>
      </c>
      <c r="R3493" s="2" t="e">
        <v>#N/A</v>
      </c>
      <c r="S3493" t="e">
        <v>#N/A</v>
      </c>
      <c r="T3493" s="3" t="e">
        <v>#N/A</v>
      </c>
      <c r="U3493" s="3" t="e">
        <v>#N/A</v>
      </c>
      <c r="V3493" t="e">
        <v>#N/A</v>
      </c>
      <c r="W3493" t="e">
        <v>#N/A</v>
      </c>
      <c r="X3493" t="e">
        <v>#N/A</v>
      </c>
      <c r="Y3493" s="3" t="e">
        <v>#N/A</v>
      </c>
      <c r="Z3493" s="8" t="e">
        <v>#N/A</v>
      </c>
      <c r="AA3493" s="30" t="e">
        <v>#N/A</v>
      </c>
      <c r="AB3493" t="e">
        <v>#N/A</v>
      </c>
      <c r="AC3493" t="e">
        <v>#N/A</v>
      </c>
      <c r="AD3493" t="e">
        <v>#N/A</v>
      </c>
      <c r="AE3493" t="e">
        <v>#N/A</v>
      </c>
      <c r="AF3493" t="e">
        <v>#N/A</v>
      </c>
    </row>
    <row r="3494" spans="1:32" x14ac:dyDescent="0.25">
      <c r="A3494" t="e">
        <v>#N/A</v>
      </c>
      <c r="B3494" s="33" t="e">
        <v>#N/A</v>
      </c>
      <c r="C3494" t="e">
        <v>#N/A</v>
      </c>
      <c r="D3494" t="e">
        <v>#N/A</v>
      </c>
      <c r="E3494" s="69" t="e">
        <v>#N/A</v>
      </c>
      <c r="F3494" s="3" t="e">
        <v>#N/A</v>
      </c>
      <c r="G3494" s="3" t="e">
        <v>#N/A</v>
      </c>
      <c r="H3494" s="3" t="e">
        <v>#N/A</v>
      </c>
      <c r="I3494" s="80" t="e">
        <v>#N/A</v>
      </c>
      <c r="J3494" s="80" t="e">
        <v>#N/A</v>
      </c>
      <c r="K3494" s="85" t="e">
        <v>#N/A</v>
      </c>
      <c r="L3494" s="9" t="e">
        <v>#N/A</v>
      </c>
      <c r="M3494" s="93" t="e">
        <v>#N/A</v>
      </c>
      <c r="N3494" s="8" t="e">
        <v>#N/A</v>
      </c>
      <c r="O3494" t="e">
        <v>#N/A</v>
      </c>
      <c r="P3494" t="e">
        <v>#N/A</v>
      </c>
      <c r="Q3494" t="e">
        <v>#N/A</v>
      </c>
      <c r="R3494" s="2" t="e">
        <v>#N/A</v>
      </c>
      <c r="S3494" t="e">
        <v>#N/A</v>
      </c>
      <c r="T3494" s="3" t="e">
        <v>#N/A</v>
      </c>
      <c r="U3494" s="3" t="e">
        <v>#N/A</v>
      </c>
      <c r="V3494" t="e">
        <v>#N/A</v>
      </c>
      <c r="W3494" t="e">
        <v>#N/A</v>
      </c>
      <c r="X3494" t="e">
        <v>#N/A</v>
      </c>
      <c r="Y3494" s="3" t="e">
        <v>#N/A</v>
      </c>
      <c r="Z3494" s="8" t="e">
        <v>#N/A</v>
      </c>
      <c r="AA3494" s="30" t="e">
        <v>#N/A</v>
      </c>
      <c r="AB3494" t="e">
        <v>#N/A</v>
      </c>
      <c r="AC3494" t="e">
        <v>#N/A</v>
      </c>
      <c r="AD3494" t="e">
        <v>#N/A</v>
      </c>
      <c r="AE3494" t="e">
        <v>#N/A</v>
      </c>
      <c r="AF3494" t="e">
        <v>#N/A</v>
      </c>
    </row>
    <row r="3495" spans="1:32" x14ac:dyDescent="0.25">
      <c r="A3495" t="e">
        <v>#N/A</v>
      </c>
      <c r="B3495" s="33" t="e">
        <v>#N/A</v>
      </c>
      <c r="C3495" t="e">
        <v>#N/A</v>
      </c>
      <c r="D3495" t="e">
        <v>#N/A</v>
      </c>
      <c r="E3495" s="69" t="e">
        <v>#N/A</v>
      </c>
      <c r="F3495" s="3" t="e">
        <v>#N/A</v>
      </c>
      <c r="G3495" s="3" t="e">
        <v>#N/A</v>
      </c>
      <c r="H3495" s="3" t="e">
        <v>#N/A</v>
      </c>
      <c r="I3495" s="80" t="e">
        <v>#N/A</v>
      </c>
      <c r="J3495" s="80" t="e">
        <v>#N/A</v>
      </c>
      <c r="K3495" s="85" t="e">
        <v>#N/A</v>
      </c>
      <c r="L3495" s="9" t="e">
        <v>#N/A</v>
      </c>
      <c r="M3495" s="93" t="e">
        <v>#N/A</v>
      </c>
      <c r="N3495" s="8" t="e">
        <v>#N/A</v>
      </c>
      <c r="O3495" t="e">
        <v>#N/A</v>
      </c>
      <c r="P3495" t="e">
        <v>#N/A</v>
      </c>
      <c r="Q3495" t="e">
        <v>#N/A</v>
      </c>
      <c r="R3495" s="2" t="e">
        <v>#N/A</v>
      </c>
      <c r="S3495" t="e">
        <v>#N/A</v>
      </c>
      <c r="T3495" s="3" t="e">
        <v>#N/A</v>
      </c>
      <c r="U3495" s="3" t="e">
        <v>#N/A</v>
      </c>
      <c r="V3495" t="e">
        <v>#N/A</v>
      </c>
      <c r="W3495" t="e">
        <v>#N/A</v>
      </c>
      <c r="X3495" t="e">
        <v>#N/A</v>
      </c>
      <c r="Y3495" s="3" t="e">
        <v>#N/A</v>
      </c>
      <c r="Z3495" s="8" t="e">
        <v>#N/A</v>
      </c>
      <c r="AA3495" s="30" t="e">
        <v>#N/A</v>
      </c>
      <c r="AB3495" t="e">
        <v>#N/A</v>
      </c>
      <c r="AC3495" t="e">
        <v>#N/A</v>
      </c>
      <c r="AD3495" t="e">
        <v>#N/A</v>
      </c>
      <c r="AE3495" t="e">
        <v>#N/A</v>
      </c>
      <c r="AF3495" t="e">
        <v>#N/A</v>
      </c>
    </row>
    <row r="3496" spans="1:32" x14ac:dyDescent="0.25">
      <c r="A3496" t="e">
        <v>#N/A</v>
      </c>
      <c r="B3496" s="33" t="e">
        <v>#N/A</v>
      </c>
      <c r="C3496" t="e">
        <v>#N/A</v>
      </c>
      <c r="D3496" t="e">
        <v>#N/A</v>
      </c>
      <c r="E3496" s="69" t="e">
        <v>#N/A</v>
      </c>
      <c r="F3496" s="3" t="e">
        <v>#N/A</v>
      </c>
      <c r="G3496" s="3" t="e">
        <v>#N/A</v>
      </c>
      <c r="H3496" s="3" t="e">
        <v>#N/A</v>
      </c>
      <c r="I3496" s="80" t="e">
        <v>#N/A</v>
      </c>
      <c r="J3496" s="80" t="e">
        <v>#N/A</v>
      </c>
      <c r="K3496" s="85" t="e">
        <v>#N/A</v>
      </c>
      <c r="L3496" s="9" t="e">
        <v>#N/A</v>
      </c>
      <c r="M3496" s="93" t="e">
        <v>#N/A</v>
      </c>
      <c r="N3496" s="8" t="e">
        <v>#N/A</v>
      </c>
      <c r="O3496" t="e">
        <v>#N/A</v>
      </c>
      <c r="P3496" t="e">
        <v>#N/A</v>
      </c>
      <c r="Q3496" t="e">
        <v>#N/A</v>
      </c>
      <c r="R3496" s="2" t="e">
        <v>#N/A</v>
      </c>
      <c r="S3496" t="e">
        <v>#N/A</v>
      </c>
      <c r="T3496" s="3" t="e">
        <v>#N/A</v>
      </c>
      <c r="U3496" s="3" t="e">
        <v>#N/A</v>
      </c>
      <c r="V3496" t="e">
        <v>#N/A</v>
      </c>
      <c r="W3496" t="e">
        <v>#N/A</v>
      </c>
      <c r="X3496" t="e">
        <v>#N/A</v>
      </c>
      <c r="Y3496" s="3" t="e">
        <v>#N/A</v>
      </c>
      <c r="Z3496" s="8" t="e">
        <v>#N/A</v>
      </c>
      <c r="AA3496" s="30" t="e">
        <v>#N/A</v>
      </c>
      <c r="AB3496" t="e">
        <v>#N/A</v>
      </c>
      <c r="AC3496" t="e">
        <v>#N/A</v>
      </c>
      <c r="AD3496" t="e">
        <v>#N/A</v>
      </c>
      <c r="AE3496" t="e">
        <v>#N/A</v>
      </c>
      <c r="AF3496" t="e">
        <v>#N/A</v>
      </c>
    </row>
    <row r="3497" spans="1:32" x14ac:dyDescent="0.25">
      <c r="A3497" t="e">
        <v>#N/A</v>
      </c>
      <c r="B3497" s="33" t="e">
        <v>#N/A</v>
      </c>
      <c r="C3497" t="e">
        <v>#N/A</v>
      </c>
      <c r="D3497" t="e">
        <v>#N/A</v>
      </c>
      <c r="E3497" s="69" t="e">
        <v>#N/A</v>
      </c>
      <c r="F3497" s="3" t="e">
        <v>#N/A</v>
      </c>
      <c r="G3497" s="3" t="e">
        <v>#N/A</v>
      </c>
      <c r="H3497" s="3" t="e">
        <v>#N/A</v>
      </c>
      <c r="I3497" s="80" t="e">
        <v>#N/A</v>
      </c>
      <c r="J3497" s="80" t="e">
        <v>#N/A</v>
      </c>
      <c r="K3497" s="85" t="e">
        <v>#N/A</v>
      </c>
      <c r="L3497" s="9" t="e">
        <v>#N/A</v>
      </c>
      <c r="M3497" s="93" t="e">
        <v>#N/A</v>
      </c>
      <c r="N3497" s="8" t="e">
        <v>#N/A</v>
      </c>
      <c r="O3497" t="e">
        <v>#N/A</v>
      </c>
      <c r="P3497" t="e">
        <v>#N/A</v>
      </c>
      <c r="Q3497" t="e">
        <v>#N/A</v>
      </c>
      <c r="R3497" s="2" t="e">
        <v>#N/A</v>
      </c>
      <c r="S3497" t="e">
        <v>#N/A</v>
      </c>
      <c r="T3497" s="3" t="e">
        <v>#N/A</v>
      </c>
      <c r="U3497" s="3" t="e">
        <v>#N/A</v>
      </c>
      <c r="V3497" t="e">
        <v>#N/A</v>
      </c>
      <c r="W3497" t="e">
        <v>#N/A</v>
      </c>
      <c r="X3497" t="e">
        <v>#N/A</v>
      </c>
      <c r="Y3497" s="3" t="e">
        <v>#N/A</v>
      </c>
      <c r="Z3497" s="8" t="e">
        <v>#N/A</v>
      </c>
      <c r="AA3497" s="30" t="e">
        <v>#N/A</v>
      </c>
      <c r="AB3497" t="e">
        <v>#N/A</v>
      </c>
      <c r="AC3497" t="e">
        <v>#N/A</v>
      </c>
      <c r="AD3497" t="e">
        <v>#N/A</v>
      </c>
      <c r="AE3497" t="e">
        <v>#N/A</v>
      </c>
      <c r="AF3497" t="e">
        <v>#N/A</v>
      </c>
    </row>
    <row r="3498" spans="1:32" x14ac:dyDescent="0.25">
      <c r="A3498" t="e">
        <v>#N/A</v>
      </c>
      <c r="B3498" s="33" t="e">
        <v>#N/A</v>
      </c>
      <c r="C3498" t="e">
        <v>#N/A</v>
      </c>
      <c r="D3498" t="e">
        <v>#N/A</v>
      </c>
      <c r="E3498" s="69" t="e">
        <v>#N/A</v>
      </c>
      <c r="F3498" s="3" t="e">
        <v>#N/A</v>
      </c>
      <c r="G3498" s="3" t="e">
        <v>#N/A</v>
      </c>
      <c r="H3498" s="3" t="e">
        <v>#N/A</v>
      </c>
      <c r="I3498" s="80" t="e">
        <v>#N/A</v>
      </c>
      <c r="J3498" s="80" t="e">
        <v>#N/A</v>
      </c>
      <c r="K3498" s="85" t="e">
        <v>#N/A</v>
      </c>
      <c r="L3498" s="9" t="e">
        <v>#N/A</v>
      </c>
      <c r="M3498" s="93" t="e">
        <v>#N/A</v>
      </c>
      <c r="N3498" s="8" t="e">
        <v>#N/A</v>
      </c>
      <c r="O3498" t="e">
        <v>#N/A</v>
      </c>
      <c r="P3498" t="e">
        <v>#N/A</v>
      </c>
      <c r="Q3498" t="e">
        <v>#N/A</v>
      </c>
      <c r="R3498" s="2" t="e">
        <v>#N/A</v>
      </c>
      <c r="S3498" t="e">
        <v>#N/A</v>
      </c>
      <c r="T3498" s="3" t="e">
        <v>#N/A</v>
      </c>
      <c r="U3498" s="3" t="e">
        <v>#N/A</v>
      </c>
      <c r="V3498" t="e">
        <v>#N/A</v>
      </c>
      <c r="W3498" t="e">
        <v>#N/A</v>
      </c>
      <c r="X3498" t="e">
        <v>#N/A</v>
      </c>
      <c r="Y3498" s="3" t="e">
        <v>#N/A</v>
      </c>
      <c r="Z3498" s="8" t="e">
        <v>#N/A</v>
      </c>
      <c r="AA3498" s="30" t="e">
        <v>#N/A</v>
      </c>
      <c r="AB3498" t="e">
        <v>#N/A</v>
      </c>
      <c r="AC3498" t="e">
        <v>#N/A</v>
      </c>
      <c r="AD3498" t="e">
        <v>#N/A</v>
      </c>
      <c r="AE3498" t="e">
        <v>#N/A</v>
      </c>
      <c r="AF3498" t="e">
        <v>#N/A</v>
      </c>
    </row>
    <row r="3499" spans="1:32" x14ac:dyDescent="0.25">
      <c r="A3499" t="e">
        <v>#N/A</v>
      </c>
      <c r="B3499" s="33" t="e">
        <v>#N/A</v>
      </c>
      <c r="C3499" t="e">
        <v>#N/A</v>
      </c>
      <c r="D3499" t="e">
        <v>#N/A</v>
      </c>
      <c r="E3499" s="69" t="e">
        <v>#N/A</v>
      </c>
      <c r="F3499" s="3" t="e">
        <v>#N/A</v>
      </c>
      <c r="G3499" s="3" t="e">
        <v>#N/A</v>
      </c>
      <c r="H3499" s="3" t="e">
        <v>#N/A</v>
      </c>
      <c r="I3499" s="80" t="e">
        <v>#N/A</v>
      </c>
      <c r="J3499" s="80" t="e">
        <v>#N/A</v>
      </c>
      <c r="K3499" s="85" t="e">
        <v>#N/A</v>
      </c>
      <c r="L3499" s="9" t="e">
        <v>#N/A</v>
      </c>
      <c r="M3499" s="93" t="e">
        <v>#N/A</v>
      </c>
      <c r="N3499" s="8" t="e">
        <v>#N/A</v>
      </c>
      <c r="O3499" t="e">
        <v>#N/A</v>
      </c>
      <c r="P3499" t="e">
        <v>#N/A</v>
      </c>
      <c r="Q3499" t="e">
        <v>#N/A</v>
      </c>
      <c r="R3499" s="2" t="e">
        <v>#N/A</v>
      </c>
      <c r="S3499" t="e">
        <v>#N/A</v>
      </c>
      <c r="T3499" s="3" t="e">
        <v>#N/A</v>
      </c>
      <c r="U3499" s="3" t="e">
        <v>#N/A</v>
      </c>
      <c r="V3499" t="e">
        <v>#N/A</v>
      </c>
      <c r="W3499" t="e">
        <v>#N/A</v>
      </c>
      <c r="X3499" t="e">
        <v>#N/A</v>
      </c>
      <c r="Y3499" s="3" t="e">
        <v>#N/A</v>
      </c>
      <c r="Z3499" s="8" t="e">
        <v>#N/A</v>
      </c>
      <c r="AA3499" s="30" t="e">
        <v>#N/A</v>
      </c>
      <c r="AB3499" t="e">
        <v>#N/A</v>
      </c>
      <c r="AC3499" t="e">
        <v>#N/A</v>
      </c>
      <c r="AD3499" t="e">
        <v>#N/A</v>
      </c>
      <c r="AE3499" t="e">
        <v>#N/A</v>
      </c>
      <c r="AF3499" t="e">
        <v>#N/A</v>
      </c>
    </row>
    <row r="3500" spans="1:32" x14ac:dyDescent="0.25">
      <c r="A3500" t="e">
        <v>#N/A</v>
      </c>
      <c r="B3500" s="33" t="e">
        <v>#N/A</v>
      </c>
      <c r="C3500" t="e">
        <v>#N/A</v>
      </c>
      <c r="D3500" t="e">
        <v>#N/A</v>
      </c>
      <c r="E3500" s="69" t="e">
        <v>#N/A</v>
      </c>
      <c r="F3500" s="3" t="e">
        <v>#N/A</v>
      </c>
      <c r="G3500" s="3" t="e">
        <v>#N/A</v>
      </c>
      <c r="H3500" s="3" t="e">
        <v>#N/A</v>
      </c>
      <c r="I3500" s="80" t="e">
        <v>#N/A</v>
      </c>
      <c r="J3500" s="80" t="e">
        <v>#N/A</v>
      </c>
      <c r="K3500" s="85" t="e">
        <v>#N/A</v>
      </c>
      <c r="L3500" s="9" t="e">
        <v>#N/A</v>
      </c>
      <c r="M3500" s="93" t="e">
        <v>#N/A</v>
      </c>
      <c r="N3500" s="8" t="e">
        <v>#N/A</v>
      </c>
      <c r="O3500" t="e">
        <v>#N/A</v>
      </c>
      <c r="P3500" t="e">
        <v>#N/A</v>
      </c>
      <c r="Q3500" t="e">
        <v>#N/A</v>
      </c>
      <c r="R3500" s="2" t="e">
        <v>#N/A</v>
      </c>
      <c r="S3500" t="e">
        <v>#N/A</v>
      </c>
      <c r="T3500" s="3" t="e">
        <v>#N/A</v>
      </c>
      <c r="U3500" s="3" t="e">
        <v>#N/A</v>
      </c>
      <c r="V3500" t="e">
        <v>#N/A</v>
      </c>
      <c r="W3500" t="e">
        <v>#N/A</v>
      </c>
      <c r="X3500" t="e">
        <v>#N/A</v>
      </c>
      <c r="Y3500" s="3" t="e">
        <v>#N/A</v>
      </c>
      <c r="Z3500" s="8" t="e">
        <v>#N/A</v>
      </c>
      <c r="AA3500" s="30" t="e">
        <v>#N/A</v>
      </c>
      <c r="AB3500" t="e">
        <v>#N/A</v>
      </c>
      <c r="AC3500" t="e">
        <v>#N/A</v>
      </c>
      <c r="AD3500" t="e">
        <v>#N/A</v>
      </c>
      <c r="AE3500" t="e">
        <v>#N/A</v>
      </c>
      <c r="AF3500" t="e">
        <v>#N/A</v>
      </c>
    </row>
    <row r="3501" spans="1:32" x14ac:dyDescent="0.25">
      <c r="A3501" t="e">
        <v>#N/A</v>
      </c>
      <c r="B3501" s="33" t="e">
        <v>#N/A</v>
      </c>
      <c r="C3501" t="e">
        <v>#N/A</v>
      </c>
      <c r="D3501" t="e">
        <v>#N/A</v>
      </c>
      <c r="E3501" s="69" t="e">
        <v>#N/A</v>
      </c>
      <c r="F3501" s="3" t="e">
        <v>#N/A</v>
      </c>
      <c r="G3501" s="3" t="e">
        <v>#N/A</v>
      </c>
      <c r="H3501" s="3" t="e">
        <v>#N/A</v>
      </c>
      <c r="I3501" s="80" t="e">
        <v>#N/A</v>
      </c>
      <c r="J3501" s="80" t="e">
        <v>#N/A</v>
      </c>
      <c r="K3501" s="85" t="e">
        <v>#N/A</v>
      </c>
      <c r="L3501" s="9" t="e">
        <v>#N/A</v>
      </c>
      <c r="M3501" s="93" t="e">
        <v>#N/A</v>
      </c>
      <c r="N3501" s="8" t="e">
        <v>#N/A</v>
      </c>
      <c r="O3501" t="e">
        <v>#N/A</v>
      </c>
      <c r="P3501" t="e">
        <v>#N/A</v>
      </c>
      <c r="Q3501" t="e">
        <v>#N/A</v>
      </c>
      <c r="R3501" s="2" t="e">
        <v>#N/A</v>
      </c>
      <c r="S3501" t="e">
        <v>#N/A</v>
      </c>
      <c r="T3501" s="3" t="e">
        <v>#N/A</v>
      </c>
      <c r="U3501" s="3" t="e">
        <v>#N/A</v>
      </c>
      <c r="V3501" t="e">
        <v>#N/A</v>
      </c>
      <c r="W3501" t="e">
        <v>#N/A</v>
      </c>
      <c r="X3501" t="e">
        <v>#N/A</v>
      </c>
      <c r="Y3501" s="3" t="e">
        <v>#N/A</v>
      </c>
      <c r="Z3501" s="8" t="e">
        <v>#N/A</v>
      </c>
      <c r="AA3501" s="30" t="e">
        <v>#N/A</v>
      </c>
      <c r="AB3501" t="e">
        <v>#N/A</v>
      </c>
      <c r="AC3501" t="e">
        <v>#N/A</v>
      </c>
      <c r="AD3501" t="e">
        <v>#N/A</v>
      </c>
      <c r="AE3501" t="e">
        <v>#N/A</v>
      </c>
      <c r="AF3501" t="e">
        <v>#N/A</v>
      </c>
    </row>
    <row r="3502" spans="1:32" x14ac:dyDescent="0.25">
      <c r="A3502" t="e">
        <v>#N/A</v>
      </c>
      <c r="B3502" s="33" t="e">
        <v>#N/A</v>
      </c>
      <c r="C3502" t="e">
        <v>#N/A</v>
      </c>
      <c r="D3502" t="e">
        <v>#N/A</v>
      </c>
      <c r="E3502" s="69" t="e">
        <v>#N/A</v>
      </c>
      <c r="F3502" s="3" t="e">
        <v>#N/A</v>
      </c>
      <c r="G3502" s="3" t="e">
        <v>#N/A</v>
      </c>
      <c r="H3502" s="3" t="e">
        <v>#N/A</v>
      </c>
      <c r="I3502" s="80" t="e">
        <v>#N/A</v>
      </c>
      <c r="J3502" s="80" t="e">
        <v>#N/A</v>
      </c>
      <c r="K3502" s="85" t="e">
        <v>#N/A</v>
      </c>
      <c r="L3502" s="9" t="e">
        <v>#N/A</v>
      </c>
      <c r="M3502" s="93" t="e">
        <v>#N/A</v>
      </c>
      <c r="N3502" s="8" t="e">
        <v>#N/A</v>
      </c>
      <c r="O3502" t="e">
        <v>#N/A</v>
      </c>
      <c r="P3502" t="e">
        <v>#N/A</v>
      </c>
      <c r="Q3502" t="e">
        <v>#N/A</v>
      </c>
      <c r="R3502" s="2" t="e">
        <v>#N/A</v>
      </c>
      <c r="S3502" t="e">
        <v>#N/A</v>
      </c>
      <c r="T3502" s="3" t="e">
        <v>#N/A</v>
      </c>
      <c r="U3502" s="3" t="e">
        <v>#N/A</v>
      </c>
      <c r="V3502" t="e">
        <v>#N/A</v>
      </c>
      <c r="W3502" t="e">
        <v>#N/A</v>
      </c>
      <c r="X3502" t="e">
        <v>#N/A</v>
      </c>
      <c r="Y3502" s="3" t="e">
        <v>#N/A</v>
      </c>
      <c r="Z3502" s="8" t="e">
        <v>#N/A</v>
      </c>
      <c r="AA3502" s="30" t="e">
        <v>#N/A</v>
      </c>
      <c r="AB3502" t="e">
        <v>#N/A</v>
      </c>
      <c r="AC3502" t="e">
        <v>#N/A</v>
      </c>
      <c r="AD3502" t="e">
        <v>#N/A</v>
      </c>
      <c r="AE3502" t="e">
        <v>#N/A</v>
      </c>
      <c r="AF3502" t="e">
        <v>#N/A</v>
      </c>
    </row>
    <row r="3503" spans="1:32" x14ac:dyDescent="0.25">
      <c r="A3503" t="e">
        <v>#N/A</v>
      </c>
      <c r="B3503" s="33" t="e">
        <v>#N/A</v>
      </c>
      <c r="C3503" t="e">
        <v>#N/A</v>
      </c>
      <c r="D3503" t="e">
        <v>#N/A</v>
      </c>
      <c r="E3503" s="69" t="e">
        <v>#N/A</v>
      </c>
      <c r="F3503" s="3" t="e">
        <v>#N/A</v>
      </c>
      <c r="G3503" s="3" t="e">
        <v>#N/A</v>
      </c>
      <c r="H3503" s="3" t="e">
        <v>#N/A</v>
      </c>
      <c r="I3503" s="80" t="e">
        <v>#N/A</v>
      </c>
      <c r="J3503" s="80" t="e">
        <v>#N/A</v>
      </c>
      <c r="K3503" s="85" t="e">
        <v>#N/A</v>
      </c>
      <c r="L3503" s="9" t="e">
        <v>#N/A</v>
      </c>
      <c r="M3503" s="93" t="e">
        <v>#N/A</v>
      </c>
      <c r="N3503" s="8" t="e">
        <v>#N/A</v>
      </c>
      <c r="O3503" t="e">
        <v>#N/A</v>
      </c>
      <c r="P3503" t="e">
        <v>#N/A</v>
      </c>
      <c r="Q3503" t="e">
        <v>#N/A</v>
      </c>
      <c r="R3503" s="2" t="e">
        <v>#N/A</v>
      </c>
      <c r="S3503" t="e">
        <v>#N/A</v>
      </c>
      <c r="T3503" s="3" t="e">
        <v>#N/A</v>
      </c>
      <c r="U3503" s="3" t="e">
        <v>#N/A</v>
      </c>
      <c r="V3503" t="e">
        <v>#N/A</v>
      </c>
      <c r="W3503" t="e">
        <v>#N/A</v>
      </c>
      <c r="X3503" t="e">
        <v>#N/A</v>
      </c>
      <c r="Y3503" s="3" t="e">
        <v>#N/A</v>
      </c>
      <c r="Z3503" s="8" t="e">
        <v>#N/A</v>
      </c>
      <c r="AA3503" s="30" t="e">
        <v>#N/A</v>
      </c>
      <c r="AB3503" t="e">
        <v>#N/A</v>
      </c>
      <c r="AC3503" t="e">
        <v>#N/A</v>
      </c>
      <c r="AD3503" t="e">
        <v>#N/A</v>
      </c>
      <c r="AE3503" t="e">
        <v>#N/A</v>
      </c>
      <c r="AF3503" t="e">
        <v>#N/A</v>
      </c>
    </row>
    <row r="3504" spans="1:32" x14ac:dyDescent="0.25">
      <c r="A3504" t="e">
        <v>#N/A</v>
      </c>
      <c r="B3504" s="33" t="e">
        <v>#N/A</v>
      </c>
      <c r="C3504" t="e">
        <v>#N/A</v>
      </c>
      <c r="D3504" t="e">
        <v>#N/A</v>
      </c>
      <c r="E3504" s="69" t="e">
        <v>#N/A</v>
      </c>
      <c r="F3504" s="3" t="e">
        <v>#N/A</v>
      </c>
      <c r="G3504" s="3" t="e">
        <v>#N/A</v>
      </c>
      <c r="H3504" s="3" t="e">
        <v>#N/A</v>
      </c>
      <c r="I3504" s="80" t="e">
        <v>#N/A</v>
      </c>
      <c r="J3504" s="80" t="e">
        <v>#N/A</v>
      </c>
      <c r="K3504" s="85" t="e">
        <v>#N/A</v>
      </c>
      <c r="L3504" s="9" t="e">
        <v>#N/A</v>
      </c>
      <c r="M3504" s="93" t="e">
        <v>#N/A</v>
      </c>
      <c r="N3504" s="8" t="e">
        <v>#N/A</v>
      </c>
      <c r="O3504" t="e">
        <v>#N/A</v>
      </c>
      <c r="P3504" t="e">
        <v>#N/A</v>
      </c>
      <c r="Q3504" t="e">
        <v>#N/A</v>
      </c>
      <c r="R3504" s="2" t="e">
        <v>#N/A</v>
      </c>
      <c r="S3504" t="e">
        <v>#N/A</v>
      </c>
      <c r="T3504" s="3" t="e">
        <v>#N/A</v>
      </c>
      <c r="U3504" s="3" t="e">
        <v>#N/A</v>
      </c>
      <c r="V3504" t="e">
        <v>#N/A</v>
      </c>
      <c r="W3504" t="e">
        <v>#N/A</v>
      </c>
      <c r="X3504" t="e">
        <v>#N/A</v>
      </c>
      <c r="Y3504" s="3" t="e">
        <v>#N/A</v>
      </c>
      <c r="Z3504" s="8" t="e">
        <v>#N/A</v>
      </c>
      <c r="AA3504" s="30" t="e">
        <v>#N/A</v>
      </c>
      <c r="AB3504" t="e">
        <v>#N/A</v>
      </c>
      <c r="AC3504" t="e">
        <v>#N/A</v>
      </c>
      <c r="AD3504" t="e">
        <v>#N/A</v>
      </c>
      <c r="AE3504" t="e">
        <v>#N/A</v>
      </c>
      <c r="AF3504" t="e">
        <v>#N/A</v>
      </c>
    </row>
    <row r="3505" spans="1:32" x14ac:dyDescent="0.25">
      <c r="A3505" t="e">
        <v>#N/A</v>
      </c>
      <c r="B3505" s="33" t="e">
        <v>#N/A</v>
      </c>
      <c r="C3505" t="e">
        <v>#N/A</v>
      </c>
      <c r="D3505" t="e">
        <v>#N/A</v>
      </c>
      <c r="E3505" s="69" t="e">
        <v>#N/A</v>
      </c>
      <c r="F3505" s="3" t="e">
        <v>#N/A</v>
      </c>
      <c r="G3505" s="3" t="e">
        <v>#N/A</v>
      </c>
      <c r="H3505" s="3" t="e">
        <v>#N/A</v>
      </c>
      <c r="I3505" s="80" t="e">
        <v>#N/A</v>
      </c>
      <c r="J3505" s="80" t="e">
        <v>#N/A</v>
      </c>
      <c r="K3505" s="85" t="e">
        <v>#N/A</v>
      </c>
      <c r="L3505" s="9" t="e">
        <v>#N/A</v>
      </c>
      <c r="M3505" s="93" t="e">
        <v>#N/A</v>
      </c>
      <c r="N3505" s="8" t="e">
        <v>#N/A</v>
      </c>
      <c r="O3505" t="e">
        <v>#N/A</v>
      </c>
      <c r="P3505" t="e">
        <v>#N/A</v>
      </c>
      <c r="Q3505" t="e">
        <v>#N/A</v>
      </c>
      <c r="R3505" s="2" t="e">
        <v>#N/A</v>
      </c>
      <c r="S3505" t="e">
        <v>#N/A</v>
      </c>
      <c r="T3505" s="3" t="e">
        <v>#N/A</v>
      </c>
      <c r="U3505" s="3" t="e">
        <v>#N/A</v>
      </c>
      <c r="V3505" t="e">
        <v>#N/A</v>
      </c>
      <c r="W3505" t="e">
        <v>#N/A</v>
      </c>
      <c r="X3505" t="e">
        <v>#N/A</v>
      </c>
      <c r="Y3505" s="3" t="e">
        <v>#N/A</v>
      </c>
      <c r="Z3505" s="8" t="e">
        <v>#N/A</v>
      </c>
      <c r="AA3505" s="30" t="e">
        <v>#N/A</v>
      </c>
      <c r="AB3505" t="e">
        <v>#N/A</v>
      </c>
      <c r="AC3505" t="e">
        <v>#N/A</v>
      </c>
      <c r="AD3505" t="e">
        <v>#N/A</v>
      </c>
      <c r="AE3505" t="e">
        <v>#N/A</v>
      </c>
      <c r="AF3505" t="e">
        <v>#N/A</v>
      </c>
    </row>
    <row r="3506" spans="1:32" x14ac:dyDescent="0.25">
      <c r="A3506" t="e">
        <v>#N/A</v>
      </c>
      <c r="B3506" s="33" t="e">
        <v>#N/A</v>
      </c>
      <c r="C3506" t="e">
        <v>#N/A</v>
      </c>
      <c r="D3506" t="e">
        <v>#N/A</v>
      </c>
      <c r="E3506" s="69" t="e">
        <v>#N/A</v>
      </c>
      <c r="F3506" s="3" t="e">
        <v>#N/A</v>
      </c>
      <c r="G3506" s="3" t="e">
        <v>#N/A</v>
      </c>
      <c r="H3506" s="3" t="e">
        <v>#N/A</v>
      </c>
      <c r="I3506" s="80" t="e">
        <v>#N/A</v>
      </c>
      <c r="J3506" s="80" t="e">
        <v>#N/A</v>
      </c>
      <c r="K3506" s="85" t="e">
        <v>#N/A</v>
      </c>
      <c r="L3506" s="9" t="e">
        <v>#N/A</v>
      </c>
      <c r="M3506" s="93" t="e">
        <v>#N/A</v>
      </c>
      <c r="N3506" s="8" t="e">
        <v>#N/A</v>
      </c>
      <c r="O3506" t="e">
        <v>#N/A</v>
      </c>
      <c r="P3506" t="e">
        <v>#N/A</v>
      </c>
      <c r="Q3506" t="e">
        <v>#N/A</v>
      </c>
      <c r="R3506" s="2" t="e">
        <v>#N/A</v>
      </c>
      <c r="S3506" t="e">
        <v>#N/A</v>
      </c>
      <c r="T3506" s="3" t="e">
        <v>#N/A</v>
      </c>
      <c r="U3506" s="3" t="e">
        <v>#N/A</v>
      </c>
      <c r="V3506" t="e">
        <v>#N/A</v>
      </c>
      <c r="W3506" t="e">
        <v>#N/A</v>
      </c>
      <c r="X3506" t="e">
        <v>#N/A</v>
      </c>
      <c r="Y3506" s="3" t="e">
        <v>#N/A</v>
      </c>
      <c r="Z3506" s="8" t="e">
        <v>#N/A</v>
      </c>
      <c r="AA3506" s="30" t="e">
        <v>#N/A</v>
      </c>
      <c r="AB3506" t="e">
        <v>#N/A</v>
      </c>
      <c r="AC3506" t="e">
        <v>#N/A</v>
      </c>
      <c r="AD3506" t="e">
        <v>#N/A</v>
      </c>
      <c r="AE3506" t="e">
        <v>#N/A</v>
      </c>
      <c r="AF3506" t="e">
        <v>#N/A</v>
      </c>
    </row>
    <row r="3507" spans="1:32" x14ac:dyDescent="0.25">
      <c r="A3507" t="e">
        <v>#N/A</v>
      </c>
      <c r="B3507" s="33" t="e">
        <v>#N/A</v>
      </c>
      <c r="C3507" t="e">
        <v>#N/A</v>
      </c>
      <c r="D3507" t="e">
        <v>#N/A</v>
      </c>
      <c r="E3507" s="69" t="e">
        <v>#N/A</v>
      </c>
      <c r="F3507" s="3" t="e">
        <v>#N/A</v>
      </c>
      <c r="G3507" s="3" t="e">
        <v>#N/A</v>
      </c>
      <c r="H3507" s="3" t="e">
        <v>#N/A</v>
      </c>
      <c r="I3507" s="80" t="e">
        <v>#N/A</v>
      </c>
      <c r="J3507" s="80" t="e">
        <v>#N/A</v>
      </c>
      <c r="K3507" s="85" t="e">
        <v>#N/A</v>
      </c>
      <c r="L3507" s="9" t="e">
        <v>#N/A</v>
      </c>
      <c r="M3507" s="93" t="e">
        <v>#N/A</v>
      </c>
      <c r="N3507" s="8" t="e">
        <v>#N/A</v>
      </c>
      <c r="O3507" t="e">
        <v>#N/A</v>
      </c>
      <c r="P3507" t="e">
        <v>#N/A</v>
      </c>
      <c r="Q3507" t="e">
        <v>#N/A</v>
      </c>
      <c r="R3507" s="2" t="e">
        <v>#N/A</v>
      </c>
      <c r="S3507" t="e">
        <v>#N/A</v>
      </c>
      <c r="T3507" s="3" t="e">
        <v>#N/A</v>
      </c>
      <c r="U3507" s="3" t="e">
        <v>#N/A</v>
      </c>
      <c r="V3507" t="e">
        <v>#N/A</v>
      </c>
      <c r="W3507" t="e">
        <v>#N/A</v>
      </c>
      <c r="X3507" t="e">
        <v>#N/A</v>
      </c>
      <c r="Y3507" s="3" t="e">
        <v>#N/A</v>
      </c>
      <c r="Z3507" s="8" t="e">
        <v>#N/A</v>
      </c>
      <c r="AA3507" s="30" t="e">
        <v>#N/A</v>
      </c>
      <c r="AB3507" t="e">
        <v>#N/A</v>
      </c>
      <c r="AC3507" t="e">
        <v>#N/A</v>
      </c>
      <c r="AD3507" t="e">
        <v>#N/A</v>
      </c>
      <c r="AE3507" t="e">
        <v>#N/A</v>
      </c>
      <c r="AF3507" t="e">
        <v>#N/A</v>
      </c>
    </row>
    <row r="3508" spans="1:32" x14ac:dyDescent="0.25">
      <c r="A3508" t="e">
        <v>#N/A</v>
      </c>
      <c r="B3508" s="33" t="e">
        <v>#N/A</v>
      </c>
      <c r="C3508" t="e">
        <v>#N/A</v>
      </c>
      <c r="D3508" t="e">
        <v>#N/A</v>
      </c>
      <c r="E3508" s="69" t="e">
        <v>#N/A</v>
      </c>
      <c r="F3508" s="3" t="e">
        <v>#N/A</v>
      </c>
      <c r="G3508" s="3" t="e">
        <v>#N/A</v>
      </c>
      <c r="H3508" s="3" t="e">
        <v>#N/A</v>
      </c>
      <c r="I3508" s="80" t="e">
        <v>#N/A</v>
      </c>
      <c r="J3508" s="80" t="e">
        <v>#N/A</v>
      </c>
      <c r="K3508" s="85" t="e">
        <v>#N/A</v>
      </c>
      <c r="L3508" s="9" t="e">
        <v>#N/A</v>
      </c>
      <c r="M3508" s="93" t="e">
        <v>#N/A</v>
      </c>
      <c r="N3508" s="8" t="e">
        <v>#N/A</v>
      </c>
      <c r="O3508" t="e">
        <v>#N/A</v>
      </c>
      <c r="P3508" t="e">
        <v>#N/A</v>
      </c>
      <c r="Q3508" t="e">
        <v>#N/A</v>
      </c>
      <c r="R3508" s="2" t="e">
        <v>#N/A</v>
      </c>
      <c r="S3508" t="e">
        <v>#N/A</v>
      </c>
      <c r="T3508" s="3" t="e">
        <v>#N/A</v>
      </c>
      <c r="U3508" s="3" t="e">
        <v>#N/A</v>
      </c>
      <c r="V3508" t="e">
        <v>#N/A</v>
      </c>
      <c r="W3508" t="e">
        <v>#N/A</v>
      </c>
      <c r="X3508" t="e">
        <v>#N/A</v>
      </c>
      <c r="Y3508" s="3" t="e">
        <v>#N/A</v>
      </c>
      <c r="Z3508" s="8" t="e">
        <v>#N/A</v>
      </c>
      <c r="AA3508" s="30" t="e">
        <v>#N/A</v>
      </c>
      <c r="AB3508" t="e">
        <v>#N/A</v>
      </c>
      <c r="AC3508" t="e">
        <v>#N/A</v>
      </c>
      <c r="AD3508" t="e">
        <v>#N/A</v>
      </c>
      <c r="AE3508" t="e">
        <v>#N/A</v>
      </c>
      <c r="AF3508" t="e">
        <v>#N/A</v>
      </c>
    </row>
    <row r="3509" spans="1:32" x14ac:dyDescent="0.25">
      <c r="A3509" t="e">
        <v>#N/A</v>
      </c>
      <c r="B3509" s="33" t="e">
        <v>#N/A</v>
      </c>
      <c r="C3509" t="e">
        <v>#N/A</v>
      </c>
      <c r="D3509" t="e">
        <v>#N/A</v>
      </c>
      <c r="E3509" s="69" t="e">
        <v>#N/A</v>
      </c>
      <c r="F3509" s="3" t="e">
        <v>#N/A</v>
      </c>
      <c r="G3509" s="3" t="e">
        <v>#N/A</v>
      </c>
      <c r="H3509" s="3" t="e">
        <v>#N/A</v>
      </c>
      <c r="I3509" s="80" t="e">
        <v>#N/A</v>
      </c>
      <c r="J3509" s="80" t="e">
        <v>#N/A</v>
      </c>
      <c r="K3509" s="85" t="e">
        <v>#N/A</v>
      </c>
      <c r="L3509" s="9" t="e">
        <v>#N/A</v>
      </c>
      <c r="M3509" s="93" t="e">
        <v>#N/A</v>
      </c>
      <c r="N3509" s="8" t="e">
        <v>#N/A</v>
      </c>
      <c r="O3509" t="e">
        <v>#N/A</v>
      </c>
      <c r="P3509" t="e">
        <v>#N/A</v>
      </c>
      <c r="Q3509" t="e">
        <v>#N/A</v>
      </c>
      <c r="R3509" s="2" t="e">
        <v>#N/A</v>
      </c>
      <c r="S3509" t="e">
        <v>#N/A</v>
      </c>
      <c r="T3509" s="3" t="e">
        <v>#N/A</v>
      </c>
      <c r="U3509" s="3" t="e">
        <v>#N/A</v>
      </c>
      <c r="V3509" t="e">
        <v>#N/A</v>
      </c>
      <c r="W3509" t="e">
        <v>#N/A</v>
      </c>
      <c r="X3509" t="e">
        <v>#N/A</v>
      </c>
      <c r="Y3509" s="3" t="e">
        <v>#N/A</v>
      </c>
      <c r="Z3509" s="8" t="e">
        <v>#N/A</v>
      </c>
      <c r="AA3509" s="30" t="e">
        <v>#N/A</v>
      </c>
      <c r="AB3509" t="e">
        <v>#N/A</v>
      </c>
      <c r="AC3509" t="e">
        <v>#N/A</v>
      </c>
      <c r="AD3509" t="e">
        <v>#N/A</v>
      </c>
      <c r="AE3509" t="e">
        <v>#N/A</v>
      </c>
      <c r="AF3509" t="e">
        <v>#N/A</v>
      </c>
    </row>
    <row r="3510" spans="1:32" x14ac:dyDescent="0.25">
      <c r="A3510" t="e">
        <v>#N/A</v>
      </c>
      <c r="B3510" s="33" t="e">
        <v>#N/A</v>
      </c>
      <c r="C3510" t="e">
        <v>#N/A</v>
      </c>
      <c r="D3510" t="e">
        <v>#N/A</v>
      </c>
      <c r="E3510" s="69" t="e">
        <v>#N/A</v>
      </c>
      <c r="F3510" s="3" t="e">
        <v>#N/A</v>
      </c>
      <c r="G3510" s="3" t="e">
        <v>#N/A</v>
      </c>
      <c r="H3510" s="3" t="e">
        <v>#N/A</v>
      </c>
      <c r="I3510" s="80" t="e">
        <v>#N/A</v>
      </c>
      <c r="J3510" s="80" t="e">
        <v>#N/A</v>
      </c>
      <c r="K3510" s="85" t="e">
        <v>#N/A</v>
      </c>
      <c r="L3510" s="9" t="e">
        <v>#N/A</v>
      </c>
      <c r="M3510" s="93" t="e">
        <v>#N/A</v>
      </c>
      <c r="N3510" s="8" t="e">
        <v>#N/A</v>
      </c>
      <c r="O3510" t="e">
        <v>#N/A</v>
      </c>
      <c r="P3510" t="e">
        <v>#N/A</v>
      </c>
      <c r="Q3510" t="e">
        <v>#N/A</v>
      </c>
      <c r="R3510" s="2" t="e">
        <v>#N/A</v>
      </c>
      <c r="S3510" t="e">
        <v>#N/A</v>
      </c>
      <c r="T3510" s="3" t="e">
        <v>#N/A</v>
      </c>
      <c r="U3510" s="3" t="e">
        <v>#N/A</v>
      </c>
      <c r="V3510" t="e">
        <v>#N/A</v>
      </c>
      <c r="W3510" t="e">
        <v>#N/A</v>
      </c>
      <c r="X3510" t="e">
        <v>#N/A</v>
      </c>
      <c r="Y3510" s="3" t="e">
        <v>#N/A</v>
      </c>
      <c r="Z3510" s="8" t="e">
        <v>#N/A</v>
      </c>
      <c r="AA3510" s="30" t="e">
        <v>#N/A</v>
      </c>
      <c r="AB3510" t="e">
        <v>#N/A</v>
      </c>
      <c r="AC3510" t="e">
        <v>#N/A</v>
      </c>
      <c r="AD3510" t="e">
        <v>#N/A</v>
      </c>
      <c r="AE3510" t="e">
        <v>#N/A</v>
      </c>
      <c r="AF3510" t="e">
        <v>#N/A</v>
      </c>
    </row>
    <row r="3511" spans="1:32" x14ac:dyDescent="0.25">
      <c r="A3511" t="e">
        <v>#N/A</v>
      </c>
      <c r="B3511" s="33" t="e">
        <v>#N/A</v>
      </c>
      <c r="C3511" t="e">
        <v>#N/A</v>
      </c>
      <c r="D3511" t="e">
        <v>#N/A</v>
      </c>
      <c r="E3511" s="69" t="e">
        <v>#N/A</v>
      </c>
      <c r="F3511" s="3" t="e">
        <v>#N/A</v>
      </c>
      <c r="G3511" s="3" t="e">
        <v>#N/A</v>
      </c>
      <c r="H3511" s="3" t="e">
        <v>#N/A</v>
      </c>
      <c r="I3511" s="80" t="e">
        <v>#N/A</v>
      </c>
      <c r="J3511" s="80" t="e">
        <v>#N/A</v>
      </c>
      <c r="K3511" s="85" t="e">
        <v>#N/A</v>
      </c>
      <c r="L3511" s="9" t="e">
        <v>#N/A</v>
      </c>
      <c r="M3511" s="93" t="e">
        <v>#N/A</v>
      </c>
      <c r="N3511" s="8" t="e">
        <v>#N/A</v>
      </c>
      <c r="O3511" t="e">
        <v>#N/A</v>
      </c>
      <c r="P3511" t="e">
        <v>#N/A</v>
      </c>
      <c r="Q3511" t="e">
        <v>#N/A</v>
      </c>
      <c r="R3511" s="2" t="e">
        <v>#N/A</v>
      </c>
      <c r="S3511" t="e">
        <v>#N/A</v>
      </c>
      <c r="T3511" s="3" t="e">
        <v>#N/A</v>
      </c>
      <c r="U3511" s="3" t="e">
        <v>#N/A</v>
      </c>
      <c r="V3511" t="e">
        <v>#N/A</v>
      </c>
      <c r="W3511" t="e">
        <v>#N/A</v>
      </c>
      <c r="X3511" t="e">
        <v>#N/A</v>
      </c>
      <c r="Y3511" s="3" t="e">
        <v>#N/A</v>
      </c>
      <c r="Z3511" s="8" t="e">
        <v>#N/A</v>
      </c>
      <c r="AA3511" s="30" t="e">
        <v>#N/A</v>
      </c>
      <c r="AB3511" t="e">
        <v>#N/A</v>
      </c>
      <c r="AC3511" t="e">
        <v>#N/A</v>
      </c>
      <c r="AD3511" t="e">
        <v>#N/A</v>
      </c>
      <c r="AE3511" t="e">
        <v>#N/A</v>
      </c>
      <c r="AF3511" t="e">
        <v>#N/A</v>
      </c>
    </row>
    <row r="3512" spans="1:32" x14ac:dyDescent="0.25">
      <c r="A3512" t="e">
        <v>#N/A</v>
      </c>
      <c r="B3512" s="33" t="e">
        <v>#N/A</v>
      </c>
      <c r="C3512" t="e">
        <v>#N/A</v>
      </c>
      <c r="D3512" t="e">
        <v>#N/A</v>
      </c>
      <c r="E3512" s="69" t="e">
        <v>#N/A</v>
      </c>
      <c r="F3512" s="3" t="e">
        <v>#N/A</v>
      </c>
      <c r="G3512" s="3" t="e">
        <v>#N/A</v>
      </c>
      <c r="H3512" s="3" t="e">
        <v>#N/A</v>
      </c>
      <c r="I3512" s="80" t="e">
        <v>#N/A</v>
      </c>
      <c r="J3512" s="80" t="e">
        <v>#N/A</v>
      </c>
      <c r="K3512" s="85" t="e">
        <v>#N/A</v>
      </c>
      <c r="L3512" s="9" t="e">
        <v>#N/A</v>
      </c>
      <c r="M3512" s="93" t="e">
        <v>#N/A</v>
      </c>
      <c r="N3512" s="8" t="e">
        <v>#N/A</v>
      </c>
      <c r="O3512" t="e">
        <v>#N/A</v>
      </c>
      <c r="P3512" t="e">
        <v>#N/A</v>
      </c>
      <c r="Q3512" t="e">
        <v>#N/A</v>
      </c>
      <c r="R3512" s="2" t="e">
        <v>#N/A</v>
      </c>
      <c r="S3512" t="e">
        <v>#N/A</v>
      </c>
      <c r="T3512" s="3" t="e">
        <v>#N/A</v>
      </c>
      <c r="U3512" s="3" t="e">
        <v>#N/A</v>
      </c>
      <c r="V3512" t="e">
        <v>#N/A</v>
      </c>
      <c r="W3512" t="e">
        <v>#N/A</v>
      </c>
      <c r="X3512" t="e">
        <v>#N/A</v>
      </c>
      <c r="Y3512" s="3" t="e">
        <v>#N/A</v>
      </c>
      <c r="Z3512" s="8" t="e">
        <v>#N/A</v>
      </c>
      <c r="AA3512" s="30" t="e">
        <v>#N/A</v>
      </c>
      <c r="AB3512" t="e">
        <v>#N/A</v>
      </c>
      <c r="AC3512" t="e">
        <v>#N/A</v>
      </c>
      <c r="AD3512" t="e">
        <v>#N/A</v>
      </c>
      <c r="AE3512" t="e">
        <v>#N/A</v>
      </c>
      <c r="AF3512" t="e">
        <v>#N/A</v>
      </c>
    </row>
    <row r="3513" spans="1:32" x14ac:dyDescent="0.25">
      <c r="A3513" t="e">
        <v>#N/A</v>
      </c>
      <c r="B3513" s="33" t="e">
        <v>#N/A</v>
      </c>
      <c r="C3513" t="e">
        <v>#N/A</v>
      </c>
      <c r="D3513" t="e">
        <v>#N/A</v>
      </c>
      <c r="E3513" s="69" t="e">
        <v>#N/A</v>
      </c>
      <c r="F3513" s="3" t="e">
        <v>#N/A</v>
      </c>
      <c r="G3513" s="3" t="e">
        <v>#N/A</v>
      </c>
      <c r="H3513" s="3" t="e">
        <v>#N/A</v>
      </c>
      <c r="I3513" s="80" t="e">
        <v>#N/A</v>
      </c>
      <c r="J3513" s="80" t="e">
        <v>#N/A</v>
      </c>
      <c r="K3513" s="85" t="e">
        <v>#N/A</v>
      </c>
      <c r="L3513" s="9" t="e">
        <v>#N/A</v>
      </c>
      <c r="M3513" s="93" t="e">
        <v>#N/A</v>
      </c>
      <c r="N3513" s="8" t="e">
        <v>#N/A</v>
      </c>
      <c r="O3513" t="e">
        <v>#N/A</v>
      </c>
      <c r="P3513" t="e">
        <v>#N/A</v>
      </c>
      <c r="Q3513" t="e">
        <v>#N/A</v>
      </c>
      <c r="R3513" s="2" t="e">
        <v>#N/A</v>
      </c>
      <c r="S3513" t="e">
        <v>#N/A</v>
      </c>
      <c r="T3513" s="3" t="e">
        <v>#N/A</v>
      </c>
      <c r="U3513" s="3" t="e">
        <v>#N/A</v>
      </c>
      <c r="V3513" t="e">
        <v>#N/A</v>
      </c>
      <c r="W3513" t="e">
        <v>#N/A</v>
      </c>
      <c r="X3513" t="e">
        <v>#N/A</v>
      </c>
      <c r="Y3513" s="3" t="e">
        <v>#N/A</v>
      </c>
      <c r="Z3513" s="8" t="e">
        <v>#N/A</v>
      </c>
      <c r="AA3513" s="30" t="e">
        <v>#N/A</v>
      </c>
      <c r="AB3513" t="e">
        <v>#N/A</v>
      </c>
      <c r="AC3513" t="e">
        <v>#N/A</v>
      </c>
      <c r="AD3513" t="e">
        <v>#N/A</v>
      </c>
      <c r="AE3513" t="e">
        <v>#N/A</v>
      </c>
      <c r="AF3513" t="e">
        <v>#N/A</v>
      </c>
    </row>
    <row r="3514" spans="1:32" x14ac:dyDescent="0.25">
      <c r="A3514" t="e">
        <v>#N/A</v>
      </c>
      <c r="B3514" s="33" t="e">
        <v>#N/A</v>
      </c>
      <c r="C3514" t="e">
        <v>#N/A</v>
      </c>
      <c r="D3514" t="e">
        <v>#N/A</v>
      </c>
      <c r="E3514" s="69" t="e">
        <v>#N/A</v>
      </c>
      <c r="F3514" s="3" t="e">
        <v>#N/A</v>
      </c>
      <c r="G3514" s="3" t="e">
        <v>#N/A</v>
      </c>
      <c r="H3514" s="3" t="e">
        <v>#N/A</v>
      </c>
      <c r="I3514" s="80" t="e">
        <v>#N/A</v>
      </c>
      <c r="J3514" s="80" t="e">
        <v>#N/A</v>
      </c>
      <c r="K3514" s="85" t="e">
        <v>#N/A</v>
      </c>
      <c r="L3514" s="9" t="e">
        <v>#N/A</v>
      </c>
      <c r="M3514" s="93" t="e">
        <v>#N/A</v>
      </c>
      <c r="N3514" s="8" t="e">
        <v>#N/A</v>
      </c>
      <c r="O3514" t="e">
        <v>#N/A</v>
      </c>
      <c r="P3514" t="e">
        <v>#N/A</v>
      </c>
      <c r="Q3514" t="e">
        <v>#N/A</v>
      </c>
      <c r="R3514" s="2" t="e">
        <v>#N/A</v>
      </c>
      <c r="S3514" t="e">
        <v>#N/A</v>
      </c>
      <c r="T3514" s="3" t="e">
        <v>#N/A</v>
      </c>
      <c r="U3514" s="3" t="e">
        <v>#N/A</v>
      </c>
      <c r="V3514" t="e">
        <v>#N/A</v>
      </c>
      <c r="W3514" t="e">
        <v>#N/A</v>
      </c>
      <c r="X3514" t="e">
        <v>#N/A</v>
      </c>
      <c r="Y3514" s="3" t="e">
        <v>#N/A</v>
      </c>
      <c r="Z3514" s="8" t="e">
        <v>#N/A</v>
      </c>
      <c r="AA3514" s="30" t="e">
        <v>#N/A</v>
      </c>
      <c r="AB3514" t="e">
        <v>#N/A</v>
      </c>
      <c r="AC3514" t="e">
        <v>#N/A</v>
      </c>
      <c r="AD3514" t="e">
        <v>#N/A</v>
      </c>
      <c r="AE3514" t="e">
        <v>#N/A</v>
      </c>
      <c r="AF3514" t="e">
        <v>#N/A</v>
      </c>
    </row>
    <row r="3515" spans="1:32" x14ac:dyDescent="0.25">
      <c r="A3515" t="e">
        <v>#N/A</v>
      </c>
      <c r="B3515" s="33" t="e">
        <v>#N/A</v>
      </c>
      <c r="C3515" t="e">
        <v>#N/A</v>
      </c>
      <c r="D3515" t="e">
        <v>#N/A</v>
      </c>
      <c r="E3515" s="69" t="e">
        <v>#N/A</v>
      </c>
      <c r="F3515" s="3" t="e">
        <v>#N/A</v>
      </c>
      <c r="G3515" s="3" t="e">
        <v>#N/A</v>
      </c>
      <c r="H3515" s="3" t="e">
        <v>#N/A</v>
      </c>
      <c r="I3515" s="80" t="e">
        <v>#N/A</v>
      </c>
      <c r="J3515" s="80" t="e">
        <v>#N/A</v>
      </c>
      <c r="K3515" s="85" t="e">
        <v>#N/A</v>
      </c>
      <c r="L3515" s="9" t="e">
        <v>#N/A</v>
      </c>
      <c r="M3515" s="93" t="e">
        <v>#N/A</v>
      </c>
      <c r="N3515" s="8" t="e">
        <v>#N/A</v>
      </c>
      <c r="O3515" t="e">
        <v>#N/A</v>
      </c>
      <c r="P3515" t="e">
        <v>#N/A</v>
      </c>
      <c r="Q3515" t="e">
        <v>#N/A</v>
      </c>
      <c r="R3515" s="2" t="e">
        <v>#N/A</v>
      </c>
      <c r="S3515" t="e">
        <v>#N/A</v>
      </c>
      <c r="T3515" s="3" t="e">
        <v>#N/A</v>
      </c>
      <c r="U3515" s="3" t="e">
        <v>#N/A</v>
      </c>
      <c r="V3515" t="e">
        <v>#N/A</v>
      </c>
      <c r="W3515" t="e">
        <v>#N/A</v>
      </c>
      <c r="X3515" t="e">
        <v>#N/A</v>
      </c>
      <c r="Y3515" s="3" t="e">
        <v>#N/A</v>
      </c>
      <c r="Z3515" s="8" t="e">
        <v>#N/A</v>
      </c>
      <c r="AA3515" s="30" t="e">
        <v>#N/A</v>
      </c>
      <c r="AB3515" t="e">
        <v>#N/A</v>
      </c>
      <c r="AC3515" t="e">
        <v>#N/A</v>
      </c>
      <c r="AD3515" t="e">
        <v>#N/A</v>
      </c>
      <c r="AE3515" t="e">
        <v>#N/A</v>
      </c>
      <c r="AF3515" t="e">
        <v>#N/A</v>
      </c>
    </row>
    <row r="3516" spans="1:32" x14ac:dyDescent="0.25">
      <c r="A3516" t="e">
        <v>#N/A</v>
      </c>
      <c r="B3516" s="33" t="e">
        <v>#N/A</v>
      </c>
      <c r="C3516" t="e">
        <v>#N/A</v>
      </c>
      <c r="D3516" t="e">
        <v>#N/A</v>
      </c>
      <c r="E3516" s="69" t="e">
        <v>#N/A</v>
      </c>
      <c r="F3516" s="3" t="e">
        <v>#N/A</v>
      </c>
      <c r="G3516" s="3" t="e">
        <v>#N/A</v>
      </c>
      <c r="H3516" s="3" t="e">
        <v>#N/A</v>
      </c>
      <c r="I3516" s="80" t="e">
        <v>#N/A</v>
      </c>
      <c r="J3516" s="80" t="e">
        <v>#N/A</v>
      </c>
      <c r="K3516" s="85" t="e">
        <v>#N/A</v>
      </c>
      <c r="L3516" s="9" t="e">
        <v>#N/A</v>
      </c>
      <c r="M3516" s="93" t="e">
        <v>#N/A</v>
      </c>
      <c r="N3516" s="8" t="e">
        <v>#N/A</v>
      </c>
      <c r="O3516" t="e">
        <v>#N/A</v>
      </c>
      <c r="P3516" t="e">
        <v>#N/A</v>
      </c>
      <c r="Q3516" t="e">
        <v>#N/A</v>
      </c>
      <c r="R3516" s="2" t="e">
        <v>#N/A</v>
      </c>
      <c r="S3516" t="e">
        <v>#N/A</v>
      </c>
      <c r="T3516" s="3" t="e">
        <v>#N/A</v>
      </c>
      <c r="U3516" s="3" t="e">
        <v>#N/A</v>
      </c>
      <c r="V3516" t="e">
        <v>#N/A</v>
      </c>
      <c r="W3516" t="e">
        <v>#N/A</v>
      </c>
      <c r="X3516" t="e">
        <v>#N/A</v>
      </c>
      <c r="Y3516" s="3" t="e">
        <v>#N/A</v>
      </c>
      <c r="Z3516" s="8" t="e">
        <v>#N/A</v>
      </c>
      <c r="AA3516" s="30" t="e">
        <v>#N/A</v>
      </c>
      <c r="AB3516" t="e">
        <v>#N/A</v>
      </c>
      <c r="AC3516" t="e">
        <v>#N/A</v>
      </c>
      <c r="AD3516" t="e">
        <v>#N/A</v>
      </c>
      <c r="AE3516" t="e">
        <v>#N/A</v>
      </c>
      <c r="AF3516" t="e">
        <v>#N/A</v>
      </c>
    </row>
    <row r="3517" spans="1:32" x14ac:dyDescent="0.25">
      <c r="A3517" t="e">
        <v>#N/A</v>
      </c>
      <c r="B3517" s="33" t="e">
        <v>#N/A</v>
      </c>
      <c r="C3517" t="e">
        <v>#N/A</v>
      </c>
      <c r="D3517" t="e">
        <v>#N/A</v>
      </c>
      <c r="E3517" s="69" t="e">
        <v>#N/A</v>
      </c>
      <c r="F3517" s="3" t="e">
        <v>#N/A</v>
      </c>
      <c r="G3517" s="3" t="e">
        <v>#N/A</v>
      </c>
      <c r="H3517" s="3" t="e">
        <v>#N/A</v>
      </c>
      <c r="I3517" s="80" t="e">
        <v>#N/A</v>
      </c>
      <c r="J3517" s="80" t="e">
        <v>#N/A</v>
      </c>
      <c r="K3517" s="85" t="e">
        <v>#N/A</v>
      </c>
      <c r="L3517" s="9" t="e">
        <v>#N/A</v>
      </c>
      <c r="M3517" s="93" t="e">
        <v>#N/A</v>
      </c>
      <c r="N3517" s="8" t="e">
        <v>#N/A</v>
      </c>
      <c r="O3517" t="e">
        <v>#N/A</v>
      </c>
      <c r="P3517" t="e">
        <v>#N/A</v>
      </c>
      <c r="Q3517" t="e">
        <v>#N/A</v>
      </c>
      <c r="R3517" s="2" t="e">
        <v>#N/A</v>
      </c>
      <c r="S3517" t="e">
        <v>#N/A</v>
      </c>
      <c r="T3517" s="3" t="e">
        <v>#N/A</v>
      </c>
      <c r="U3517" s="3" t="e">
        <v>#N/A</v>
      </c>
      <c r="V3517" t="e">
        <v>#N/A</v>
      </c>
      <c r="W3517" t="e">
        <v>#N/A</v>
      </c>
      <c r="X3517" t="e">
        <v>#N/A</v>
      </c>
      <c r="Y3517" s="3" t="e">
        <v>#N/A</v>
      </c>
      <c r="Z3517" s="8" t="e">
        <v>#N/A</v>
      </c>
      <c r="AA3517" s="30" t="e">
        <v>#N/A</v>
      </c>
      <c r="AB3517" t="e">
        <v>#N/A</v>
      </c>
      <c r="AC3517" t="e">
        <v>#N/A</v>
      </c>
      <c r="AD3517" t="e">
        <v>#N/A</v>
      </c>
      <c r="AE3517" t="e">
        <v>#N/A</v>
      </c>
      <c r="AF3517" t="e">
        <v>#N/A</v>
      </c>
    </row>
    <row r="3518" spans="1:32" x14ac:dyDescent="0.25">
      <c r="A3518" t="e">
        <v>#N/A</v>
      </c>
      <c r="B3518" s="33" t="e">
        <v>#N/A</v>
      </c>
      <c r="C3518" t="e">
        <v>#N/A</v>
      </c>
      <c r="D3518" t="e">
        <v>#N/A</v>
      </c>
      <c r="E3518" s="69" t="e">
        <v>#N/A</v>
      </c>
      <c r="F3518" s="3" t="e">
        <v>#N/A</v>
      </c>
      <c r="G3518" s="3" t="e">
        <v>#N/A</v>
      </c>
      <c r="H3518" s="3" t="e">
        <v>#N/A</v>
      </c>
      <c r="I3518" s="80" t="e">
        <v>#N/A</v>
      </c>
      <c r="J3518" s="80" t="e">
        <v>#N/A</v>
      </c>
      <c r="K3518" s="85" t="e">
        <v>#N/A</v>
      </c>
      <c r="L3518" s="9" t="e">
        <v>#N/A</v>
      </c>
      <c r="M3518" s="93" t="e">
        <v>#N/A</v>
      </c>
      <c r="N3518" s="8" t="e">
        <v>#N/A</v>
      </c>
      <c r="O3518" t="e">
        <v>#N/A</v>
      </c>
      <c r="P3518" t="e">
        <v>#N/A</v>
      </c>
      <c r="Q3518" t="e">
        <v>#N/A</v>
      </c>
      <c r="R3518" s="2" t="e">
        <v>#N/A</v>
      </c>
      <c r="S3518" t="e">
        <v>#N/A</v>
      </c>
      <c r="T3518" s="3" t="e">
        <v>#N/A</v>
      </c>
      <c r="U3518" s="3" t="e">
        <v>#N/A</v>
      </c>
      <c r="V3518" t="e">
        <v>#N/A</v>
      </c>
      <c r="W3518" t="e">
        <v>#N/A</v>
      </c>
      <c r="X3518" t="e">
        <v>#N/A</v>
      </c>
      <c r="Y3518" s="3" t="e">
        <v>#N/A</v>
      </c>
      <c r="Z3518" s="8" t="e">
        <v>#N/A</v>
      </c>
      <c r="AA3518" s="30" t="e">
        <v>#N/A</v>
      </c>
      <c r="AB3518" t="e">
        <v>#N/A</v>
      </c>
      <c r="AC3518" t="e">
        <v>#N/A</v>
      </c>
      <c r="AD3518" t="e">
        <v>#N/A</v>
      </c>
      <c r="AE3518" t="e">
        <v>#N/A</v>
      </c>
      <c r="AF3518" t="e">
        <v>#N/A</v>
      </c>
    </row>
    <row r="3519" spans="1:32" x14ac:dyDescent="0.25">
      <c r="A3519" t="e">
        <v>#N/A</v>
      </c>
      <c r="B3519" s="33" t="e">
        <v>#N/A</v>
      </c>
      <c r="C3519" t="e">
        <v>#N/A</v>
      </c>
      <c r="D3519" t="e">
        <v>#N/A</v>
      </c>
      <c r="E3519" s="69" t="e">
        <v>#N/A</v>
      </c>
      <c r="F3519" s="3" t="e">
        <v>#N/A</v>
      </c>
      <c r="G3519" s="3" t="e">
        <v>#N/A</v>
      </c>
      <c r="H3519" s="3" t="e">
        <v>#N/A</v>
      </c>
      <c r="I3519" s="80" t="e">
        <v>#N/A</v>
      </c>
      <c r="J3519" s="80" t="e">
        <v>#N/A</v>
      </c>
      <c r="K3519" s="85" t="e">
        <v>#N/A</v>
      </c>
      <c r="L3519" s="9" t="e">
        <v>#N/A</v>
      </c>
      <c r="M3519" s="93" t="e">
        <v>#N/A</v>
      </c>
      <c r="N3519" s="8" t="e">
        <v>#N/A</v>
      </c>
      <c r="O3519" t="e">
        <v>#N/A</v>
      </c>
      <c r="P3519" t="e">
        <v>#N/A</v>
      </c>
      <c r="Q3519" t="e">
        <v>#N/A</v>
      </c>
      <c r="R3519" s="2" t="e">
        <v>#N/A</v>
      </c>
      <c r="S3519" t="e">
        <v>#N/A</v>
      </c>
      <c r="T3519" s="3" t="e">
        <v>#N/A</v>
      </c>
      <c r="U3519" s="3" t="e">
        <v>#N/A</v>
      </c>
      <c r="V3519" t="e">
        <v>#N/A</v>
      </c>
      <c r="W3519" t="e">
        <v>#N/A</v>
      </c>
      <c r="X3519" t="e">
        <v>#N/A</v>
      </c>
      <c r="Y3519" s="3" t="e">
        <v>#N/A</v>
      </c>
      <c r="Z3519" s="8" t="e">
        <v>#N/A</v>
      </c>
      <c r="AA3519" s="30" t="e">
        <v>#N/A</v>
      </c>
      <c r="AB3519" t="e">
        <v>#N/A</v>
      </c>
      <c r="AC3519" t="e">
        <v>#N/A</v>
      </c>
      <c r="AD3519" t="e">
        <v>#N/A</v>
      </c>
      <c r="AE3519" t="e">
        <v>#N/A</v>
      </c>
      <c r="AF3519" t="e">
        <v>#N/A</v>
      </c>
    </row>
    <row r="3520" spans="1:32" x14ac:dyDescent="0.25">
      <c r="A3520" t="e">
        <v>#N/A</v>
      </c>
      <c r="B3520" s="33" t="e">
        <v>#N/A</v>
      </c>
      <c r="C3520" t="e">
        <v>#N/A</v>
      </c>
      <c r="D3520" t="e">
        <v>#N/A</v>
      </c>
      <c r="E3520" s="69" t="e">
        <v>#N/A</v>
      </c>
      <c r="F3520" s="3" t="e">
        <v>#N/A</v>
      </c>
      <c r="G3520" s="3" t="e">
        <v>#N/A</v>
      </c>
      <c r="H3520" s="3" t="e">
        <v>#N/A</v>
      </c>
      <c r="I3520" s="80" t="e">
        <v>#N/A</v>
      </c>
      <c r="J3520" s="80" t="e">
        <v>#N/A</v>
      </c>
      <c r="K3520" s="85" t="e">
        <v>#N/A</v>
      </c>
      <c r="L3520" s="9" t="e">
        <v>#N/A</v>
      </c>
      <c r="M3520" s="93" t="e">
        <v>#N/A</v>
      </c>
      <c r="N3520" s="8" t="e">
        <v>#N/A</v>
      </c>
      <c r="O3520" t="e">
        <v>#N/A</v>
      </c>
      <c r="P3520" t="e">
        <v>#N/A</v>
      </c>
      <c r="Q3520" t="e">
        <v>#N/A</v>
      </c>
      <c r="R3520" s="2" t="e">
        <v>#N/A</v>
      </c>
      <c r="S3520" t="e">
        <v>#N/A</v>
      </c>
      <c r="T3520" s="3" t="e">
        <v>#N/A</v>
      </c>
      <c r="U3520" s="3" t="e">
        <v>#N/A</v>
      </c>
      <c r="V3520" t="e">
        <v>#N/A</v>
      </c>
      <c r="W3520" t="e">
        <v>#N/A</v>
      </c>
      <c r="X3520" t="e">
        <v>#N/A</v>
      </c>
      <c r="Y3520" s="3" t="e">
        <v>#N/A</v>
      </c>
      <c r="Z3520" s="8" t="e">
        <v>#N/A</v>
      </c>
      <c r="AA3520" s="30" t="e">
        <v>#N/A</v>
      </c>
      <c r="AB3520" t="e">
        <v>#N/A</v>
      </c>
      <c r="AC3520" t="e">
        <v>#N/A</v>
      </c>
      <c r="AD3520" t="e">
        <v>#N/A</v>
      </c>
      <c r="AE3520" t="e">
        <v>#N/A</v>
      </c>
      <c r="AF3520" t="e">
        <v>#N/A</v>
      </c>
    </row>
    <row r="3521" spans="1:32" x14ac:dyDescent="0.25">
      <c r="A3521" t="e">
        <v>#N/A</v>
      </c>
      <c r="B3521" s="33" t="e">
        <v>#N/A</v>
      </c>
      <c r="C3521" t="e">
        <v>#N/A</v>
      </c>
      <c r="D3521" t="e">
        <v>#N/A</v>
      </c>
      <c r="E3521" s="69" t="e">
        <v>#N/A</v>
      </c>
      <c r="F3521" s="3" t="e">
        <v>#N/A</v>
      </c>
      <c r="G3521" s="3" t="e">
        <v>#N/A</v>
      </c>
      <c r="H3521" s="3" t="e">
        <v>#N/A</v>
      </c>
      <c r="I3521" s="80" t="e">
        <v>#N/A</v>
      </c>
      <c r="J3521" s="80" t="e">
        <v>#N/A</v>
      </c>
      <c r="K3521" s="85" t="e">
        <v>#N/A</v>
      </c>
      <c r="L3521" s="9" t="e">
        <v>#N/A</v>
      </c>
      <c r="M3521" s="93" t="e">
        <v>#N/A</v>
      </c>
      <c r="N3521" s="8" t="e">
        <v>#N/A</v>
      </c>
      <c r="O3521" t="e">
        <v>#N/A</v>
      </c>
      <c r="P3521" t="e">
        <v>#N/A</v>
      </c>
      <c r="Q3521" t="e">
        <v>#N/A</v>
      </c>
      <c r="R3521" s="2" t="e">
        <v>#N/A</v>
      </c>
      <c r="S3521" t="e">
        <v>#N/A</v>
      </c>
      <c r="T3521" s="3" t="e">
        <v>#N/A</v>
      </c>
      <c r="U3521" s="3" t="e">
        <v>#N/A</v>
      </c>
      <c r="V3521" t="e">
        <v>#N/A</v>
      </c>
      <c r="W3521" t="e">
        <v>#N/A</v>
      </c>
      <c r="X3521" t="e">
        <v>#N/A</v>
      </c>
      <c r="Y3521" s="3" t="e">
        <v>#N/A</v>
      </c>
      <c r="Z3521" s="8" t="e">
        <v>#N/A</v>
      </c>
      <c r="AA3521" s="30" t="e">
        <v>#N/A</v>
      </c>
      <c r="AB3521" t="e">
        <v>#N/A</v>
      </c>
      <c r="AC3521" t="e">
        <v>#N/A</v>
      </c>
      <c r="AD3521" t="e">
        <v>#N/A</v>
      </c>
      <c r="AE3521" t="e">
        <v>#N/A</v>
      </c>
      <c r="AF3521" t="e">
        <v>#N/A</v>
      </c>
    </row>
    <row r="3522" spans="1:32" x14ac:dyDescent="0.25">
      <c r="A3522" t="e">
        <v>#N/A</v>
      </c>
      <c r="B3522" s="33" t="e">
        <v>#N/A</v>
      </c>
      <c r="C3522" t="e">
        <v>#N/A</v>
      </c>
      <c r="D3522" t="e">
        <v>#N/A</v>
      </c>
      <c r="E3522" s="69" t="e">
        <v>#N/A</v>
      </c>
      <c r="F3522" s="3" t="e">
        <v>#N/A</v>
      </c>
      <c r="G3522" s="3" t="e">
        <v>#N/A</v>
      </c>
      <c r="H3522" s="3" t="e">
        <v>#N/A</v>
      </c>
      <c r="I3522" s="80" t="e">
        <v>#N/A</v>
      </c>
      <c r="J3522" s="80" t="e">
        <v>#N/A</v>
      </c>
      <c r="K3522" s="85" t="e">
        <v>#N/A</v>
      </c>
      <c r="L3522" s="9" t="e">
        <v>#N/A</v>
      </c>
      <c r="M3522" s="93" t="e">
        <v>#N/A</v>
      </c>
      <c r="N3522" s="8" t="e">
        <v>#N/A</v>
      </c>
      <c r="O3522" t="e">
        <v>#N/A</v>
      </c>
      <c r="P3522" t="e">
        <v>#N/A</v>
      </c>
      <c r="Q3522" t="e">
        <v>#N/A</v>
      </c>
      <c r="R3522" s="2" t="e">
        <v>#N/A</v>
      </c>
      <c r="S3522" t="e">
        <v>#N/A</v>
      </c>
      <c r="T3522" s="3" t="e">
        <v>#N/A</v>
      </c>
      <c r="U3522" s="3" t="e">
        <v>#N/A</v>
      </c>
      <c r="V3522" t="e">
        <v>#N/A</v>
      </c>
      <c r="W3522" t="e">
        <v>#N/A</v>
      </c>
      <c r="X3522" t="e">
        <v>#N/A</v>
      </c>
      <c r="Y3522" s="3" t="e">
        <v>#N/A</v>
      </c>
      <c r="Z3522" s="8" t="e">
        <v>#N/A</v>
      </c>
      <c r="AA3522" s="30" t="e">
        <v>#N/A</v>
      </c>
      <c r="AB3522" t="e">
        <v>#N/A</v>
      </c>
      <c r="AC3522" t="e">
        <v>#N/A</v>
      </c>
      <c r="AD3522" t="e">
        <v>#N/A</v>
      </c>
      <c r="AE3522" t="e">
        <v>#N/A</v>
      </c>
      <c r="AF3522" t="e">
        <v>#N/A</v>
      </c>
    </row>
    <row r="3523" spans="1:32" x14ac:dyDescent="0.25">
      <c r="A3523" t="e">
        <v>#N/A</v>
      </c>
      <c r="B3523" s="33" t="e">
        <v>#N/A</v>
      </c>
      <c r="C3523" t="e">
        <v>#N/A</v>
      </c>
      <c r="D3523" t="e">
        <v>#N/A</v>
      </c>
      <c r="E3523" s="69" t="e">
        <v>#N/A</v>
      </c>
      <c r="F3523" s="3" t="e">
        <v>#N/A</v>
      </c>
      <c r="G3523" s="3" t="e">
        <v>#N/A</v>
      </c>
      <c r="H3523" s="3" t="e">
        <v>#N/A</v>
      </c>
      <c r="I3523" s="80" t="e">
        <v>#N/A</v>
      </c>
      <c r="J3523" s="80" t="e">
        <v>#N/A</v>
      </c>
      <c r="K3523" s="85" t="e">
        <v>#N/A</v>
      </c>
      <c r="L3523" s="9" t="e">
        <v>#N/A</v>
      </c>
      <c r="M3523" s="93" t="e">
        <v>#N/A</v>
      </c>
      <c r="N3523" s="8" t="e">
        <v>#N/A</v>
      </c>
      <c r="O3523" t="e">
        <v>#N/A</v>
      </c>
      <c r="P3523" t="e">
        <v>#N/A</v>
      </c>
      <c r="Q3523" t="e">
        <v>#N/A</v>
      </c>
      <c r="R3523" s="2" t="e">
        <v>#N/A</v>
      </c>
      <c r="S3523" t="e">
        <v>#N/A</v>
      </c>
      <c r="T3523" s="3" t="e">
        <v>#N/A</v>
      </c>
      <c r="U3523" s="3" t="e">
        <v>#N/A</v>
      </c>
      <c r="V3523" t="e">
        <v>#N/A</v>
      </c>
      <c r="W3523" t="e">
        <v>#N/A</v>
      </c>
      <c r="X3523" t="e">
        <v>#N/A</v>
      </c>
      <c r="Y3523" s="3" t="e">
        <v>#N/A</v>
      </c>
      <c r="Z3523" s="8" t="e">
        <v>#N/A</v>
      </c>
      <c r="AA3523" s="30" t="e">
        <v>#N/A</v>
      </c>
      <c r="AB3523" t="e">
        <v>#N/A</v>
      </c>
      <c r="AC3523" t="e">
        <v>#N/A</v>
      </c>
      <c r="AD3523" t="e">
        <v>#N/A</v>
      </c>
      <c r="AE3523" t="e">
        <v>#N/A</v>
      </c>
      <c r="AF3523" t="e">
        <v>#N/A</v>
      </c>
    </row>
    <row r="3524" spans="1:32" x14ac:dyDescent="0.25">
      <c r="A3524" t="e">
        <v>#N/A</v>
      </c>
      <c r="B3524" s="33" t="e">
        <v>#N/A</v>
      </c>
      <c r="C3524" t="e">
        <v>#N/A</v>
      </c>
      <c r="D3524" t="e">
        <v>#N/A</v>
      </c>
      <c r="E3524" s="69" t="e">
        <v>#N/A</v>
      </c>
      <c r="F3524" s="3" t="e">
        <v>#N/A</v>
      </c>
      <c r="G3524" s="3" t="e">
        <v>#N/A</v>
      </c>
      <c r="H3524" s="3" t="e">
        <v>#N/A</v>
      </c>
      <c r="I3524" s="80" t="e">
        <v>#N/A</v>
      </c>
      <c r="J3524" s="80" t="e">
        <v>#N/A</v>
      </c>
      <c r="K3524" s="85" t="e">
        <v>#N/A</v>
      </c>
      <c r="L3524" s="9" t="e">
        <v>#N/A</v>
      </c>
      <c r="M3524" s="93" t="e">
        <v>#N/A</v>
      </c>
      <c r="N3524" s="8" t="e">
        <v>#N/A</v>
      </c>
      <c r="O3524" t="e">
        <v>#N/A</v>
      </c>
      <c r="P3524" t="e">
        <v>#N/A</v>
      </c>
      <c r="Q3524" t="e">
        <v>#N/A</v>
      </c>
      <c r="R3524" s="2" t="e">
        <v>#N/A</v>
      </c>
      <c r="S3524" t="e">
        <v>#N/A</v>
      </c>
      <c r="T3524" s="3" t="e">
        <v>#N/A</v>
      </c>
      <c r="U3524" s="3" t="e">
        <v>#N/A</v>
      </c>
      <c r="V3524" t="e">
        <v>#N/A</v>
      </c>
      <c r="W3524" t="e">
        <v>#N/A</v>
      </c>
      <c r="X3524" t="e">
        <v>#N/A</v>
      </c>
      <c r="Y3524" s="3" t="e">
        <v>#N/A</v>
      </c>
      <c r="Z3524" s="8" t="e">
        <v>#N/A</v>
      </c>
      <c r="AA3524" s="30" t="e">
        <v>#N/A</v>
      </c>
      <c r="AB3524" t="e">
        <v>#N/A</v>
      </c>
      <c r="AC3524" t="e">
        <v>#N/A</v>
      </c>
      <c r="AD3524" t="e">
        <v>#N/A</v>
      </c>
      <c r="AE3524" t="e">
        <v>#N/A</v>
      </c>
      <c r="AF3524" t="e">
        <v>#N/A</v>
      </c>
    </row>
    <row r="3525" spans="1:32" x14ac:dyDescent="0.25">
      <c r="A3525" t="e">
        <v>#N/A</v>
      </c>
      <c r="B3525" s="33" t="e">
        <v>#N/A</v>
      </c>
      <c r="C3525" t="e">
        <v>#N/A</v>
      </c>
      <c r="D3525" t="e">
        <v>#N/A</v>
      </c>
      <c r="E3525" s="69" t="e">
        <v>#N/A</v>
      </c>
      <c r="F3525" s="3" t="e">
        <v>#N/A</v>
      </c>
      <c r="G3525" s="3" t="e">
        <v>#N/A</v>
      </c>
      <c r="H3525" s="3" t="e">
        <v>#N/A</v>
      </c>
      <c r="I3525" s="80" t="e">
        <v>#N/A</v>
      </c>
      <c r="J3525" s="80" t="e">
        <v>#N/A</v>
      </c>
      <c r="K3525" s="85" t="e">
        <v>#N/A</v>
      </c>
      <c r="L3525" s="9" t="e">
        <v>#N/A</v>
      </c>
      <c r="M3525" s="93" t="e">
        <v>#N/A</v>
      </c>
      <c r="N3525" s="8" t="e">
        <v>#N/A</v>
      </c>
      <c r="O3525" t="e">
        <v>#N/A</v>
      </c>
      <c r="P3525" t="e">
        <v>#N/A</v>
      </c>
      <c r="Q3525" t="e">
        <v>#N/A</v>
      </c>
      <c r="R3525" s="2" t="e">
        <v>#N/A</v>
      </c>
      <c r="S3525" t="e">
        <v>#N/A</v>
      </c>
      <c r="T3525" s="3" t="e">
        <v>#N/A</v>
      </c>
      <c r="U3525" s="3" t="e">
        <v>#N/A</v>
      </c>
      <c r="V3525" t="e">
        <v>#N/A</v>
      </c>
      <c r="W3525" t="e">
        <v>#N/A</v>
      </c>
      <c r="X3525" t="e">
        <v>#N/A</v>
      </c>
      <c r="Y3525" s="3" t="e">
        <v>#N/A</v>
      </c>
      <c r="Z3525" s="8" t="e">
        <v>#N/A</v>
      </c>
      <c r="AA3525" s="30" t="e">
        <v>#N/A</v>
      </c>
      <c r="AB3525" t="e">
        <v>#N/A</v>
      </c>
      <c r="AC3525" t="e">
        <v>#N/A</v>
      </c>
      <c r="AD3525" t="e">
        <v>#N/A</v>
      </c>
      <c r="AE3525" t="e">
        <v>#N/A</v>
      </c>
      <c r="AF3525" t="e">
        <v>#N/A</v>
      </c>
    </row>
    <row r="3526" spans="1:32" x14ac:dyDescent="0.25">
      <c r="A3526" t="e">
        <v>#N/A</v>
      </c>
      <c r="B3526" s="33" t="e">
        <v>#N/A</v>
      </c>
      <c r="C3526" t="e">
        <v>#N/A</v>
      </c>
      <c r="D3526" t="e">
        <v>#N/A</v>
      </c>
      <c r="E3526" s="69" t="e">
        <v>#N/A</v>
      </c>
      <c r="F3526" s="3" t="e">
        <v>#N/A</v>
      </c>
      <c r="G3526" s="3" t="e">
        <v>#N/A</v>
      </c>
      <c r="H3526" s="3" t="e">
        <v>#N/A</v>
      </c>
      <c r="I3526" s="80" t="e">
        <v>#N/A</v>
      </c>
      <c r="J3526" s="80" t="e">
        <v>#N/A</v>
      </c>
      <c r="K3526" s="85" t="e">
        <v>#N/A</v>
      </c>
      <c r="L3526" s="9" t="e">
        <v>#N/A</v>
      </c>
      <c r="M3526" s="93" t="e">
        <v>#N/A</v>
      </c>
      <c r="N3526" s="8" t="e">
        <v>#N/A</v>
      </c>
      <c r="O3526" t="e">
        <v>#N/A</v>
      </c>
      <c r="P3526" t="e">
        <v>#N/A</v>
      </c>
      <c r="Q3526" t="e">
        <v>#N/A</v>
      </c>
      <c r="R3526" s="2" t="e">
        <v>#N/A</v>
      </c>
      <c r="S3526" t="e">
        <v>#N/A</v>
      </c>
      <c r="T3526" s="3" t="e">
        <v>#N/A</v>
      </c>
      <c r="U3526" s="3" t="e">
        <v>#N/A</v>
      </c>
      <c r="V3526" t="e">
        <v>#N/A</v>
      </c>
      <c r="W3526" t="e">
        <v>#N/A</v>
      </c>
      <c r="X3526" t="e">
        <v>#N/A</v>
      </c>
      <c r="Y3526" s="3" t="e">
        <v>#N/A</v>
      </c>
      <c r="Z3526" s="8" t="e">
        <v>#N/A</v>
      </c>
      <c r="AA3526" s="30" t="e">
        <v>#N/A</v>
      </c>
      <c r="AB3526" t="e">
        <v>#N/A</v>
      </c>
      <c r="AC3526" t="e">
        <v>#N/A</v>
      </c>
      <c r="AD3526" t="e">
        <v>#N/A</v>
      </c>
      <c r="AE3526" t="e">
        <v>#N/A</v>
      </c>
      <c r="AF3526" t="e">
        <v>#N/A</v>
      </c>
    </row>
    <row r="3527" spans="1:32" x14ac:dyDescent="0.25">
      <c r="A3527" t="e">
        <v>#N/A</v>
      </c>
      <c r="B3527" s="33" t="e">
        <v>#N/A</v>
      </c>
      <c r="C3527" t="e">
        <v>#N/A</v>
      </c>
      <c r="D3527" t="e">
        <v>#N/A</v>
      </c>
      <c r="E3527" s="69" t="e">
        <v>#N/A</v>
      </c>
      <c r="F3527" s="3" t="e">
        <v>#N/A</v>
      </c>
      <c r="G3527" s="3" t="e">
        <v>#N/A</v>
      </c>
      <c r="H3527" s="3" t="e">
        <v>#N/A</v>
      </c>
      <c r="I3527" s="80" t="e">
        <v>#N/A</v>
      </c>
      <c r="J3527" s="80" t="e">
        <v>#N/A</v>
      </c>
      <c r="K3527" s="85" t="e">
        <v>#N/A</v>
      </c>
      <c r="L3527" s="9" t="e">
        <v>#N/A</v>
      </c>
      <c r="M3527" s="93" t="e">
        <v>#N/A</v>
      </c>
      <c r="N3527" s="8" t="e">
        <v>#N/A</v>
      </c>
      <c r="O3527" t="e">
        <v>#N/A</v>
      </c>
      <c r="P3527" t="e">
        <v>#N/A</v>
      </c>
      <c r="Q3527" t="e">
        <v>#N/A</v>
      </c>
      <c r="R3527" s="2" t="e">
        <v>#N/A</v>
      </c>
      <c r="S3527" t="e">
        <v>#N/A</v>
      </c>
      <c r="T3527" s="3" t="e">
        <v>#N/A</v>
      </c>
      <c r="U3527" s="3" t="e">
        <v>#N/A</v>
      </c>
      <c r="V3527" t="e">
        <v>#N/A</v>
      </c>
      <c r="W3527" t="e">
        <v>#N/A</v>
      </c>
      <c r="X3527" t="e">
        <v>#N/A</v>
      </c>
      <c r="Y3527" s="3" t="e">
        <v>#N/A</v>
      </c>
      <c r="Z3527" s="8" t="e">
        <v>#N/A</v>
      </c>
      <c r="AA3527" s="30" t="e">
        <v>#N/A</v>
      </c>
      <c r="AB3527" t="e">
        <v>#N/A</v>
      </c>
      <c r="AC3527" t="e">
        <v>#N/A</v>
      </c>
      <c r="AD3527" t="e">
        <v>#N/A</v>
      </c>
      <c r="AE3527" t="e">
        <v>#N/A</v>
      </c>
      <c r="AF3527" t="e">
        <v>#N/A</v>
      </c>
    </row>
    <row r="3528" spans="1:32" x14ac:dyDescent="0.25">
      <c r="A3528" t="e">
        <v>#N/A</v>
      </c>
      <c r="B3528" s="33" t="e">
        <v>#N/A</v>
      </c>
      <c r="C3528" t="e">
        <v>#N/A</v>
      </c>
      <c r="D3528" t="e">
        <v>#N/A</v>
      </c>
      <c r="E3528" s="69" t="e">
        <v>#N/A</v>
      </c>
      <c r="F3528" s="3" t="e">
        <v>#N/A</v>
      </c>
      <c r="G3528" s="3" t="e">
        <v>#N/A</v>
      </c>
      <c r="H3528" s="3" t="e">
        <v>#N/A</v>
      </c>
      <c r="I3528" s="80" t="e">
        <v>#N/A</v>
      </c>
      <c r="J3528" s="80" t="e">
        <v>#N/A</v>
      </c>
      <c r="K3528" s="85" t="e">
        <v>#N/A</v>
      </c>
      <c r="L3528" s="9" t="e">
        <v>#N/A</v>
      </c>
      <c r="M3528" s="93" t="e">
        <v>#N/A</v>
      </c>
      <c r="N3528" s="8" t="e">
        <v>#N/A</v>
      </c>
      <c r="O3528" t="e">
        <v>#N/A</v>
      </c>
      <c r="P3528" t="e">
        <v>#N/A</v>
      </c>
      <c r="Q3528" t="e">
        <v>#N/A</v>
      </c>
      <c r="R3528" s="2" t="e">
        <v>#N/A</v>
      </c>
      <c r="S3528" t="e">
        <v>#N/A</v>
      </c>
      <c r="T3528" s="3" t="e">
        <v>#N/A</v>
      </c>
      <c r="U3528" s="3" t="e">
        <v>#N/A</v>
      </c>
      <c r="V3528" t="e">
        <v>#N/A</v>
      </c>
      <c r="W3528" t="e">
        <v>#N/A</v>
      </c>
      <c r="X3528" t="e">
        <v>#N/A</v>
      </c>
      <c r="Y3528" s="3" t="e">
        <v>#N/A</v>
      </c>
      <c r="Z3528" s="8" t="e">
        <v>#N/A</v>
      </c>
      <c r="AA3528" s="30" t="e">
        <v>#N/A</v>
      </c>
      <c r="AB3528" t="e">
        <v>#N/A</v>
      </c>
      <c r="AC3528" t="e">
        <v>#N/A</v>
      </c>
      <c r="AD3528" t="e">
        <v>#N/A</v>
      </c>
      <c r="AE3528" t="e">
        <v>#N/A</v>
      </c>
      <c r="AF3528" t="e">
        <v>#N/A</v>
      </c>
    </row>
    <row r="3529" spans="1:32" x14ac:dyDescent="0.25">
      <c r="A3529" t="e">
        <v>#N/A</v>
      </c>
      <c r="B3529" s="33" t="e">
        <v>#N/A</v>
      </c>
      <c r="C3529" t="e">
        <v>#N/A</v>
      </c>
      <c r="D3529" t="e">
        <v>#N/A</v>
      </c>
      <c r="E3529" s="69" t="e">
        <v>#N/A</v>
      </c>
      <c r="F3529" s="3" t="e">
        <v>#N/A</v>
      </c>
      <c r="G3529" s="3" t="e">
        <v>#N/A</v>
      </c>
      <c r="H3529" s="3" t="e">
        <v>#N/A</v>
      </c>
      <c r="I3529" s="80" t="e">
        <v>#N/A</v>
      </c>
      <c r="J3529" s="80" t="e">
        <v>#N/A</v>
      </c>
      <c r="K3529" s="85" t="e">
        <v>#N/A</v>
      </c>
      <c r="L3529" s="9" t="e">
        <v>#N/A</v>
      </c>
      <c r="M3529" s="93" t="e">
        <v>#N/A</v>
      </c>
      <c r="N3529" s="8" t="e">
        <v>#N/A</v>
      </c>
      <c r="O3529" t="e">
        <v>#N/A</v>
      </c>
      <c r="P3529" t="e">
        <v>#N/A</v>
      </c>
      <c r="Q3529" t="e">
        <v>#N/A</v>
      </c>
      <c r="R3529" s="2" t="e">
        <v>#N/A</v>
      </c>
      <c r="S3529" t="e">
        <v>#N/A</v>
      </c>
      <c r="T3529" s="3" t="e">
        <v>#N/A</v>
      </c>
      <c r="U3529" s="3" t="e">
        <v>#N/A</v>
      </c>
      <c r="V3529" t="e">
        <v>#N/A</v>
      </c>
      <c r="W3529" t="e">
        <v>#N/A</v>
      </c>
      <c r="X3529" t="e">
        <v>#N/A</v>
      </c>
      <c r="Y3529" s="3" t="e">
        <v>#N/A</v>
      </c>
      <c r="Z3529" s="8" t="e">
        <v>#N/A</v>
      </c>
      <c r="AA3529" s="30" t="e">
        <v>#N/A</v>
      </c>
      <c r="AB3529" t="e">
        <v>#N/A</v>
      </c>
      <c r="AC3529" t="e">
        <v>#N/A</v>
      </c>
      <c r="AD3529" t="e">
        <v>#N/A</v>
      </c>
      <c r="AE3529" t="e">
        <v>#N/A</v>
      </c>
      <c r="AF3529" t="e">
        <v>#N/A</v>
      </c>
    </row>
    <row r="3530" spans="1:32" x14ac:dyDescent="0.25">
      <c r="A3530" t="e">
        <v>#N/A</v>
      </c>
      <c r="B3530" s="33" t="e">
        <v>#N/A</v>
      </c>
      <c r="C3530" t="e">
        <v>#N/A</v>
      </c>
      <c r="D3530" t="e">
        <v>#N/A</v>
      </c>
      <c r="E3530" s="69" t="e">
        <v>#N/A</v>
      </c>
      <c r="F3530" s="3" t="e">
        <v>#N/A</v>
      </c>
      <c r="G3530" s="3" t="e">
        <v>#N/A</v>
      </c>
      <c r="H3530" s="3" t="e">
        <v>#N/A</v>
      </c>
      <c r="I3530" s="80" t="e">
        <v>#N/A</v>
      </c>
      <c r="J3530" s="80" t="e">
        <v>#N/A</v>
      </c>
      <c r="K3530" s="85" t="e">
        <v>#N/A</v>
      </c>
      <c r="L3530" s="9" t="e">
        <v>#N/A</v>
      </c>
      <c r="M3530" s="93" t="e">
        <v>#N/A</v>
      </c>
      <c r="N3530" s="8" t="e">
        <v>#N/A</v>
      </c>
      <c r="O3530" t="e">
        <v>#N/A</v>
      </c>
      <c r="P3530" t="e">
        <v>#N/A</v>
      </c>
      <c r="Q3530" t="e">
        <v>#N/A</v>
      </c>
      <c r="R3530" s="2" t="e">
        <v>#N/A</v>
      </c>
      <c r="S3530" t="e">
        <v>#N/A</v>
      </c>
      <c r="T3530" s="3" t="e">
        <v>#N/A</v>
      </c>
      <c r="U3530" s="3" t="e">
        <v>#N/A</v>
      </c>
      <c r="V3530" t="e">
        <v>#N/A</v>
      </c>
      <c r="W3530" t="e">
        <v>#N/A</v>
      </c>
      <c r="X3530" t="e">
        <v>#N/A</v>
      </c>
      <c r="Y3530" s="3" t="e">
        <v>#N/A</v>
      </c>
      <c r="Z3530" s="8" t="e">
        <v>#N/A</v>
      </c>
      <c r="AA3530" s="30" t="e">
        <v>#N/A</v>
      </c>
      <c r="AB3530" t="e">
        <v>#N/A</v>
      </c>
      <c r="AC3530" t="e">
        <v>#N/A</v>
      </c>
      <c r="AD3530" t="e">
        <v>#N/A</v>
      </c>
      <c r="AE3530" t="e">
        <v>#N/A</v>
      </c>
      <c r="AF3530" t="e">
        <v>#N/A</v>
      </c>
    </row>
    <row r="3531" spans="1:32" x14ac:dyDescent="0.25">
      <c r="A3531" t="e">
        <v>#N/A</v>
      </c>
      <c r="B3531" s="33" t="e">
        <v>#N/A</v>
      </c>
      <c r="C3531" t="e">
        <v>#N/A</v>
      </c>
      <c r="D3531" t="e">
        <v>#N/A</v>
      </c>
      <c r="E3531" s="69" t="e">
        <v>#N/A</v>
      </c>
      <c r="F3531" s="3" t="e">
        <v>#N/A</v>
      </c>
      <c r="G3531" s="3" t="e">
        <v>#N/A</v>
      </c>
      <c r="H3531" s="3" t="e">
        <v>#N/A</v>
      </c>
      <c r="I3531" s="80" t="e">
        <v>#N/A</v>
      </c>
      <c r="J3531" s="80" t="e">
        <v>#N/A</v>
      </c>
      <c r="K3531" s="85" t="e">
        <v>#N/A</v>
      </c>
      <c r="L3531" s="9" t="e">
        <v>#N/A</v>
      </c>
      <c r="M3531" s="93" t="e">
        <v>#N/A</v>
      </c>
      <c r="N3531" s="8" t="e">
        <v>#N/A</v>
      </c>
      <c r="O3531" t="e">
        <v>#N/A</v>
      </c>
      <c r="P3531" t="e">
        <v>#N/A</v>
      </c>
      <c r="Q3531" t="e">
        <v>#N/A</v>
      </c>
      <c r="R3531" s="2" t="e">
        <v>#N/A</v>
      </c>
      <c r="S3531" t="e">
        <v>#N/A</v>
      </c>
      <c r="T3531" s="3" t="e">
        <v>#N/A</v>
      </c>
      <c r="U3531" s="3" t="e">
        <v>#N/A</v>
      </c>
      <c r="V3531" t="e">
        <v>#N/A</v>
      </c>
      <c r="W3531" t="e">
        <v>#N/A</v>
      </c>
      <c r="X3531" t="e">
        <v>#N/A</v>
      </c>
      <c r="Y3531" s="3" t="e">
        <v>#N/A</v>
      </c>
      <c r="Z3531" s="8" t="e">
        <v>#N/A</v>
      </c>
      <c r="AA3531" s="30" t="e">
        <v>#N/A</v>
      </c>
      <c r="AB3531" t="e">
        <v>#N/A</v>
      </c>
      <c r="AC3531" t="e">
        <v>#N/A</v>
      </c>
      <c r="AD3531" t="e">
        <v>#N/A</v>
      </c>
      <c r="AE3531" t="e">
        <v>#N/A</v>
      </c>
      <c r="AF3531" t="e">
        <v>#N/A</v>
      </c>
    </row>
    <row r="3532" spans="1:32" x14ac:dyDescent="0.25">
      <c r="A3532" t="e">
        <v>#N/A</v>
      </c>
      <c r="B3532" s="33" t="e">
        <v>#N/A</v>
      </c>
      <c r="C3532" t="e">
        <v>#N/A</v>
      </c>
      <c r="D3532" t="e">
        <v>#N/A</v>
      </c>
      <c r="E3532" s="69" t="e">
        <v>#N/A</v>
      </c>
      <c r="F3532" s="3" t="e">
        <v>#N/A</v>
      </c>
      <c r="G3532" s="3" t="e">
        <v>#N/A</v>
      </c>
      <c r="H3532" s="3" t="e">
        <v>#N/A</v>
      </c>
      <c r="I3532" s="80" t="e">
        <v>#N/A</v>
      </c>
      <c r="J3532" s="80" t="e">
        <v>#N/A</v>
      </c>
      <c r="K3532" s="85" t="e">
        <v>#N/A</v>
      </c>
      <c r="L3532" s="9" t="e">
        <v>#N/A</v>
      </c>
      <c r="M3532" s="93" t="e">
        <v>#N/A</v>
      </c>
      <c r="N3532" s="8" t="e">
        <v>#N/A</v>
      </c>
      <c r="O3532" t="e">
        <v>#N/A</v>
      </c>
      <c r="P3532" t="e">
        <v>#N/A</v>
      </c>
      <c r="Q3532" t="e">
        <v>#N/A</v>
      </c>
      <c r="R3532" s="2" t="e">
        <v>#N/A</v>
      </c>
      <c r="S3532" t="e">
        <v>#N/A</v>
      </c>
      <c r="T3532" s="3" t="e">
        <v>#N/A</v>
      </c>
      <c r="U3532" s="3" t="e">
        <v>#N/A</v>
      </c>
      <c r="V3532" t="e">
        <v>#N/A</v>
      </c>
      <c r="W3532" t="e">
        <v>#N/A</v>
      </c>
      <c r="X3532" t="e">
        <v>#N/A</v>
      </c>
      <c r="Y3532" s="3" t="e">
        <v>#N/A</v>
      </c>
      <c r="Z3532" s="8" t="e">
        <v>#N/A</v>
      </c>
      <c r="AA3532" s="30" t="e">
        <v>#N/A</v>
      </c>
      <c r="AB3532" t="e">
        <v>#N/A</v>
      </c>
      <c r="AC3532" t="e">
        <v>#N/A</v>
      </c>
      <c r="AD3532" t="e">
        <v>#N/A</v>
      </c>
      <c r="AE3532" t="e">
        <v>#N/A</v>
      </c>
      <c r="AF3532" t="e">
        <v>#N/A</v>
      </c>
    </row>
    <row r="3533" spans="1:32" x14ac:dyDescent="0.25">
      <c r="A3533" t="e">
        <v>#N/A</v>
      </c>
      <c r="B3533" s="33" t="e">
        <v>#N/A</v>
      </c>
      <c r="C3533" t="e">
        <v>#N/A</v>
      </c>
      <c r="D3533" t="e">
        <v>#N/A</v>
      </c>
      <c r="E3533" s="69" t="e">
        <v>#N/A</v>
      </c>
      <c r="F3533" s="3" t="e">
        <v>#N/A</v>
      </c>
      <c r="G3533" s="3" t="e">
        <v>#N/A</v>
      </c>
      <c r="H3533" s="3" t="e">
        <v>#N/A</v>
      </c>
      <c r="I3533" s="80" t="e">
        <v>#N/A</v>
      </c>
      <c r="J3533" s="80" t="e">
        <v>#N/A</v>
      </c>
      <c r="K3533" s="85" t="e">
        <v>#N/A</v>
      </c>
      <c r="L3533" s="9" t="e">
        <v>#N/A</v>
      </c>
      <c r="M3533" s="93" t="e">
        <v>#N/A</v>
      </c>
      <c r="N3533" s="8" t="e">
        <v>#N/A</v>
      </c>
      <c r="O3533" t="e">
        <v>#N/A</v>
      </c>
      <c r="P3533" t="e">
        <v>#N/A</v>
      </c>
      <c r="Q3533" t="e">
        <v>#N/A</v>
      </c>
      <c r="R3533" s="2" t="e">
        <v>#N/A</v>
      </c>
      <c r="S3533" t="e">
        <v>#N/A</v>
      </c>
      <c r="T3533" s="3" t="e">
        <v>#N/A</v>
      </c>
      <c r="U3533" s="3" t="e">
        <v>#N/A</v>
      </c>
      <c r="V3533" t="e">
        <v>#N/A</v>
      </c>
      <c r="W3533" t="e">
        <v>#N/A</v>
      </c>
      <c r="X3533" t="e">
        <v>#N/A</v>
      </c>
      <c r="Y3533" s="3" t="e">
        <v>#N/A</v>
      </c>
      <c r="Z3533" s="8" t="e">
        <v>#N/A</v>
      </c>
      <c r="AA3533" s="30" t="e">
        <v>#N/A</v>
      </c>
      <c r="AB3533" t="e">
        <v>#N/A</v>
      </c>
      <c r="AC3533" t="e">
        <v>#N/A</v>
      </c>
      <c r="AD3533" t="e">
        <v>#N/A</v>
      </c>
      <c r="AE3533" t="e">
        <v>#N/A</v>
      </c>
      <c r="AF3533" t="e">
        <v>#N/A</v>
      </c>
    </row>
    <row r="3534" spans="1:32" x14ac:dyDescent="0.25">
      <c r="A3534" t="e">
        <v>#N/A</v>
      </c>
      <c r="B3534" s="33" t="e">
        <v>#N/A</v>
      </c>
      <c r="C3534" t="e">
        <v>#N/A</v>
      </c>
      <c r="D3534" t="e">
        <v>#N/A</v>
      </c>
      <c r="E3534" s="69" t="e">
        <v>#N/A</v>
      </c>
      <c r="F3534" s="3" t="e">
        <v>#N/A</v>
      </c>
      <c r="G3534" s="3" t="e">
        <v>#N/A</v>
      </c>
      <c r="H3534" s="3" t="e">
        <v>#N/A</v>
      </c>
      <c r="I3534" s="80" t="e">
        <v>#N/A</v>
      </c>
      <c r="J3534" s="80" t="e">
        <v>#N/A</v>
      </c>
      <c r="K3534" s="85" t="e">
        <v>#N/A</v>
      </c>
      <c r="L3534" s="9" t="e">
        <v>#N/A</v>
      </c>
      <c r="M3534" s="93" t="e">
        <v>#N/A</v>
      </c>
      <c r="N3534" s="8" t="e">
        <v>#N/A</v>
      </c>
      <c r="O3534" t="e">
        <v>#N/A</v>
      </c>
      <c r="P3534" t="e">
        <v>#N/A</v>
      </c>
      <c r="Q3534" t="e">
        <v>#N/A</v>
      </c>
      <c r="R3534" s="2" t="e">
        <v>#N/A</v>
      </c>
      <c r="S3534" t="e">
        <v>#N/A</v>
      </c>
      <c r="T3534" s="3" t="e">
        <v>#N/A</v>
      </c>
      <c r="U3534" s="3" t="e">
        <v>#N/A</v>
      </c>
      <c r="V3534" t="e">
        <v>#N/A</v>
      </c>
      <c r="W3534" t="e">
        <v>#N/A</v>
      </c>
      <c r="X3534" t="e">
        <v>#N/A</v>
      </c>
      <c r="Y3534" s="3" t="e">
        <v>#N/A</v>
      </c>
      <c r="Z3534" s="8" t="e">
        <v>#N/A</v>
      </c>
      <c r="AA3534" s="30" t="e">
        <v>#N/A</v>
      </c>
      <c r="AB3534" t="e">
        <v>#N/A</v>
      </c>
      <c r="AC3534" t="e">
        <v>#N/A</v>
      </c>
      <c r="AD3534" t="e">
        <v>#N/A</v>
      </c>
      <c r="AE3534" t="e">
        <v>#N/A</v>
      </c>
      <c r="AF3534" t="e">
        <v>#N/A</v>
      </c>
    </row>
    <row r="3535" spans="1:32" x14ac:dyDescent="0.25">
      <c r="A3535" t="e">
        <v>#N/A</v>
      </c>
      <c r="B3535" s="33" t="e">
        <v>#N/A</v>
      </c>
      <c r="C3535" t="e">
        <v>#N/A</v>
      </c>
      <c r="D3535" t="e">
        <v>#N/A</v>
      </c>
      <c r="E3535" s="69" t="e">
        <v>#N/A</v>
      </c>
      <c r="F3535" s="3" t="e">
        <v>#N/A</v>
      </c>
      <c r="G3535" s="3" t="e">
        <v>#N/A</v>
      </c>
      <c r="H3535" s="3" t="e">
        <v>#N/A</v>
      </c>
      <c r="I3535" s="80" t="e">
        <v>#N/A</v>
      </c>
      <c r="J3535" s="80" t="e">
        <v>#N/A</v>
      </c>
      <c r="K3535" s="85" t="e">
        <v>#N/A</v>
      </c>
      <c r="L3535" s="9" t="e">
        <v>#N/A</v>
      </c>
      <c r="M3535" s="93" t="e">
        <v>#N/A</v>
      </c>
      <c r="N3535" s="8" t="e">
        <v>#N/A</v>
      </c>
      <c r="O3535" t="e">
        <v>#N/A</v>
      </c>
      <c r="P3535" t="e">
        <v>#N/A</v>
      </c>
      <c r="Q3535" t="e">
        <v>#N/A</v>
      </c>
      <c r="R3535" s="2" t="e">
        <v>#N/A</v>
      </c>
      <c r="S3535" t="e">
        <v>#N/A</v>
      </c>
      <c r="T3535" s="3" t="e">
        <v>#N/A</v>
      </c>
      <c r="U3535" s="3" t="e">
        <v>#N/A</v>
      </c>
      <c r="V3535" t="e">
        <v>#N/A</v>
      </c>
      <c r="W3535" t="e">
        <v>#N/A</v>
      </c>
      <c r="X3535" t="e">
        <v>#N/A</v>
      </c>
      <c r="Y3535" s="3" t="e">
        <v>#N/A</v>
      </c>
      <c r="Z3535" s="8" t="e">
        <v>#N/A</v>
      </c>
      <c r="AA3535" s="30" t="e">
        <v>#N/A</v>
      </c>
      <c r="AB3535" t="e">
        <v>#N/A</v>
      </c>
      <c r="AC3535" t="e">
        <v>#N/A</v>
      </c>
      <c r="AD3535" t="e">
        <v>#N/A</v>
      </c>
      <c r="AE3535" t="e">
        <v>#N/A</v>
      </c>
      <c r="AF3535" t="e">
        <v>#N/A</v>
      </c>
    </row>
    <row r="3536" spans="1:32" x14ac:dyDescent="0.25">
      <c r="A3536" t="e">
        <v>#N/A</v>
      </c>
      <c r="B3536" s="33" t="e">
        <v>#N/A</v>
      </c>
      <c r="C3536" t="e">
        <v>#N/A</v>
      </c>
      <c r="D3536" t="e">
        <v>#N/A</v>
      </c>
      <c r="E3536" s="69" t="e">
        <v>#N/A</v>
      </c>
      <c r="F3536" s="3" t="e">
        <v>#N/A</v>
      </c>
      <c r="G3536" s="3" t="e">
        <v>#N/A</v>
      </c>
      <c r="H3536" s="3" t="e">
        <v>#N/A</v>
      </c>
      <c r="I3536" s="80" t="e">
        <v>#N/A</v>
      </c>
      <c r="J3536" s="80" t="e">
        <v>#N/A</v>
      </c>
      <c r="K3536" s="85" t="e">
        <v>#N/A</v>
      </c>
      <c r="L3536" s="9" t="e">
        <v>#N/A</v>
      </c>
      <c r="M3536" s="93" t="e">
        <v>#N/A</v>
      </c>
      <c r="N3536" s="8" t="e">
        <v>#N/A</v>
      </c>
      <c r="O3536" t="e">
        <v>#N/A</v>
      </c>
      <c r="P3536" t="e">
        <v>#N/A</v>
      </c>
      <c r="Q3536" t="e">
        <v>#N/A</v>
      </c>
      <c r="R3536" s="2" t="e">
        <v>#N/A</v>
      </c>
      <c r="S3536" t="e">
        <v>#N/A</v>
      </c>
      <c r="T3536" s="3" t="e">
        <v>#N/A</v>
      </c>
      <c r="U3536" s="3" t="e">
        <v>#N/A</v>
      </c>
      <c r="V3536" t="e">
        <v>#N/A</v>
      </c>
      <c r="W3536" t="e">
        <v>#N/A</v>
      </c>
      <c r="X3536" t="e">
        <v>#N/A</v>
      </c>
      <c r="Y3536" s="3" t="e">
        <v>#N/A</v>
      </c>
      <c r="Z3536" s="8" t="e">
        <v>#N/A</v>
      </c>
      <c r="AA3536" s="30" t="e">
        <v>#N/A</v>
      </c>
      <c r="AB3536" t="e">
        <v>#N/A</v>
      </c>
      <c r="AC3536" t="e">
        <v>#N/A</v>
      </c>
      <c r="AD3536" t="e">
        <v>#N/A</v>
      </c>
      <c r="AE3536" t="e">
        <v>#N/A</v>
      </c>
      <c r="AF3536" t="e">
        <v>#N/A</v>
      </c>
    </row>
    <row r="3537" spans="1:32" x14ac:dyDescent="0.25">
      <c r="A3537" t="e">
        <v>#N/A</v>
      </c>
      <c r="B3537" s="33" t="e">
        <v>#N/A</v>
      </c>
      <c r="C3537" t="e">
        <v>#N/A</v>
      </c>
      <c r="D3537" t="e">
        <v>#N/A</v>
      </c>
      <c r="E3537" s="69" t="e">
        <v>#N/A</v>
      </c>
      <c r="F3537" s="3" t="e">
        <v>#N/A</v>
      </c>
      <c r="G3537" s="3" t="e">
        <v>#N/A</v>
      </c>
      <c r="H3537" s="3" t="e">
        <v>#N/A</v>
      </c>
      <c r="I3537" s="80" t="e">
        <v>#N/A</v>
      </c>
      <c r="J3537" s="80" t="e">
        <v>#N/A</v>
      </c>
      <c r="K3537" s="85" t="e">
        <v>#N/A</v>
      </c>
      <c r="L3537" s="9" t="e">
        <v>#N/A</v>
      </c>
      <c r="M3537" s="93" t="e">
        <v>#N/A</v>
      </c>
      <c r="N3537" s="8" t="e">
        <v>#N/A</v>
      </c>
      <c r="O3537" t="e">
        <v>#N/A</v>
      </c>
      <c r="P3537" t="e">
        <v>#N/A</v>
      </c>
      <c r="Q3537" t="e">
        <v>#N/A</v>
      </c>
      <c r="R3537" s="2" t="e">
        <v>#N/A</v>
      </c>
      <c r="S3537" t="e">
        <v>#N/A</v>
      </c>
      <c r="T3537" s="3" t="e">
        <v>#N/A</v>
      </c>
      <c r="U3537" s="3" t="e">
        <v>#N/A</v>
      </c>
      <c r="V3537" t="e">
        <v>#N/A</v>
      </c>
      <c r="W3537" t="e">
        <v>#N/A</v>
      </c>
      <c r="X3537" t="e">
        <v>#N/A</v>
      </c>
      <c r="Y3537" s="3" t="e">
        <v>#N/A</v>
      </c>
      <c r="Z3537" s="8" t="e">
        <v>#N/A</v>
      </c>
      <c r="AA3537" s="30" t="e">
        <v>#N/A</v>
      </c>
      <c r="AB3537" t="e">
        <v>#N/A</v>
      </c>
      <c r="AC3537" t="e">
        <v>#N/A</v>
      </c>
      <c r="AD3537" t="e">
        <v>#N/A</v>
      </c>
      <c r="AE3537" t="e">
        <v>#N/A</v>
      </c>
      <c r="AF3537" t="e">
        <v>#N/A</v>
      </c>
    </row>
    <row r="3538" spans="1:32" x14ac:dyDescent="0.25">
      <c r="A3538" t="e">
        <v>#N/A</v>
      </c>
      <c r="B3538" s="33" t="e">
        <v>#N/A</v>
      </c>
      <c r="C3538" t="e">
        <v>#N/A</v>
      </c>
      <c r="D3538" t="e">
        <v>#N/A</v>
      </c>
      <c r="E3538" s="69" t="e">
        <v>#N/A</v>
      </c>
      <c r="F3538" s="3" t="e">
        <v>#N/A</v>
      </c>
      <c r="G3538" s="3" t="e">
        <v>#N/A</v>
      </c>
      <c r="H3538" s="3" t="e">
        <v>#N/A</v>
      </c>
      <c r="I3538" s="80" t="e">
        <v>#N/A</v>
      </c>
      <c r="J3538" s="80" t="e">
        <v>#N/A</v>
      </c>
      <c r="K3538" s="85" t="e">
        <v>#N/A</v>
      </c>
      <c r="L3538" s="9" t="e">
        <v>#N/A</v>
      </c>
      <c r="M3538" s="93" t="e">
        <v>#N/A</v>
      </c>
      <c r="N3538" s="8" t="e">
        <v>#N/A</v>
      </c>
      <c r="O3538" t="e">
        <v>#N/A</v>
      </c>
      <c r="P3538" t="e">
        <v>#N/A</v>
      </c>
      <c r="Q3538" t="e">
        <v>#N/A</v>
      </c>
      <c r="R3538" s="2" t="e">
        <v>#N/A</v>
      </c>
      <c r="S3538" t="e">
        <v>#N/A</v>
      </c>
      <c r="T3538" s="3" t="e">
        <v>#N/A</v>
      </c>
      <c r="U3538" s="3" t="e">
        <v>#N/A</v>
      </c>
      <c r="V3538" t="e">
        <v>#N/A</v>
      </c>
      <c r="W3538" t="e">
        <v>#N/A</v>
      </c>
      <c r="X3538" t="e">
        <v>#N/A</v>
      </c>
      <c r="Y3538" s="3" t="e">
        <v>#N/A</v>
      </c>
      <c r="Z3538" s="8" t="e">
        <v>#N/A</v>
      </c>
      <c r="AA3538" s="30" t="e">
        <v>#N/A</v>
      </c>
      <c r="AB3538" t="e">
        <v>#N/A</v>
      </c>
      <c r="AC3538" t="e">
        <v>#N/A</v>
      </c>
      <c r="AD3538" t="e">
        <v>#N/A</v>
      </c>
      <c r="AE3538" t="e">
        <v>#N/A</v>
      </c>
      <c r="AF3538" t="e">
        <v>#N/A</v>
      </c>
    </row>
    <row r="3539" spans="1:32" x14ac:dyDescent="0.25">
      <c r="A3539" t="e">
        <v>#N/A</v>
      </c>
      <c r="B3539" s="33" t="e">
        <v>#N/A</v>
      </c>
      <c r="C3539" t="e">
        <v>#N/A</v>
      </c>
      <c r="D3539" t="e">
        <v>#N/A</v>
      </c>
      <c r="E3539" s="69" t="e">
        <v>#N/A</v>
      </c>
      <c r="F3539" s="3" t="e">
        <v>#N/A</v>
      </c>
      <c r="G3539" s="3" t="e">
        <v>#N/A</v>
      </c>
      <c r="H3539" s="3" t="e">
        <v>#N/A</v>
      </c>
      <c r="I3539" s="80" t="e">
        <v>#N/A</v>
      </c>
      <c r="J3539" s="80" t="e">
        <v>#N/A</v>
      </c>
      <c r="K3539" s="85" t="e">
        <v>#N/A</v>
      </c>
      <c r="L3539" s="9" t="e">
        <v>#N/A</v>
      </c>
      <c r="M3539" s="93" t="e">
        <v>#N/A</v>
      </c>
      <c r="N3539" s="8" t="e">
        <v>#N/A</v>
      </c>
      <c r="O3539" t="e">
        <v>#N/A</v>
      </c>
      <c r="P3539" t="e">
        <v>#N/A</v>
      </c>
      <c r="Q3539" t="e">
        <v>#N/A</v>
      </c>
      <c r="R3539" s="2" t="e">
        <v>#N/A</v>
      </c>
      <c r="S3539" t="e">
        <v>#N/A</v>
      </c>
      <c r="T3539" s="3" t="e">
        <v>#N/A</v>
      </c>
      <c r="U3539" s="3" t="e">
        <v>#N/A</v>
      </c>
      <c r="V3539" t="e">
        <v>#N/A</v>
      </c>
      <c r="W3539" t="e">
        <v>#N/A</v>
      </c>
      <c r="X3539" t="e">
        <v>#N/A</v>
      </c>
      <c r="Y3539" s="3" t="e">
        <v>#N/A</v>
      </c>
      <c r="Z3539" s="8" t="e">
        <v>#N/A</v>
      </c>
      <c r="AA3539" s="30" t="e">
        <v>#N/A</v>
      </c>
      <c r="AB3539" t="e">
        <v>#N/A</v>
      </c>
      <c r="AC3539" t="e">
        <v>#N/A</v>
      </c>
      <c r="AD3539" t="e">
        <v>#N/A</v>
      </c>
      <c r="AE3539" t="e">
        <v>#N/A</v>
      </c>
      <c r="AF3539" t="e">
        <v>#N/A</v>
      </c>
    </row>
    <row r="3540" spans="1:32" x14ac:dyDescent="0.25">
      <c r="A3540" t="e">
        <v>#N/A</v>
      </c>
      <c r="B3540" s="33" t="e">
        <v>#N/A</v>
      </c>
      <c r="C3540" t="e">
        <v>#N/A</v>
      </c>
      <c r="D3540" t="e">
        <v>#N/A</v>
      </c>
      <c r="E3540" s="69" t="e">
        <v>#N/A</v>
      </c>
      <c r="F3540" s="3" t="e">
        <v>#N/A</v>
      </c>
      <c r="G3540" s="3" t="e">
        <v>#N/A</v>
      </c>
      <c r="H3540" s="3" t="e">
        <v>#N/A</v>
      </c>
      <c r="I3540" s="80" t="e">
        <v>#N/A</v>
      </c>
      <c r="J3540" s="80" t="e">
        <v>#N/A</v>
      </c>
      <c r="K3540" s="85" t="e">
        <v>#N/A</v>
      </c>
      <c r="L3540" s="9" t="e">
        <v>#N/A</v>
      </c>
      <c r="M3540" s="93" t="e">
        <v>#N/A</v>
      </c>
      <c r="N3540" s="8" t="e">
        <v>#N/A</v>
      </c>
      <c r="O3540" t="e">
        <v>#N/A</v>
      </c>
      <c r="P3540" t="e">
        <v>#N/A</v>
      </c>
      <c r="Q3540" t="e">
        <v>#N/A</v>
      </c>
      <c r="R3540" s="2" t="e">
        <v>#N/A</v>
      </c>
      <c r="S3540" t="e">
        <v>#N/A</v>
      </c>
      <c r="T3540" s="3" t="e">
        <v>#N/A</v>
      </c>
      <c r="U3540" s="3" t="e">
        <v>#N/A</v>
      </c>
      <c r="V3540" t="e">
        <v>#N/A</v>
      </c>
      <c r="W3540" t="e">
        <v>#N/A</v>
      </c>
      <c r="X3540" t="e">
        <v>#N/A</v>
      </c>
      <c r="Y3540" s="3" t="e">
        <v>#N/A</v>
      </c>
      <c r="Z3540" s="8" t="e">
        <v>#N/A</v>
      </c>
      <c r="AA3540" s="30" t="e">
        <v>#N/A</v>
      </c>
      <c r="AB3540" t="e">
        <v>#N/A</v>
      </c>
      <c r="AC3540" t="e">
        <v>#N/A</v>
      </c>
      <c r="AD3540" t="e">
        <v>#N/A</v>
      </c>
      <c r="AE3540" t="e">
        <v>#N/A</v>
      </c>
      <c r="AF3540" t="e">
        <v>#N/A</v>
      </c>
    </row>
    <row r="3541" spans="1:32" x14ac:dyDescent="0.25">
      <c r="A3541" t="e">
        <v>#N/A</v>
      </c>
      <c r="B3541" s="33" t="e">
        <v>#N/A</v>
      </c>
      <c r="C3541" t="e">
        <v>#N/A</v>
      </c>
      <c r="D3541" t="e">
        <v>#N/A</v>
      </c>
      <c r="E3541" s="69" t="e">
        <v>#N/A</v>
      </c>
      <c r="F3541" s="3" t="e">
        <v>#N/A</v>
      </c>
      <c r="G3541" s="3" t="e">
        <v>#N/A</v>
      </c>
      <c r="H3541" s="3" t="e">
        <v>#N/A</v>
      </c>
      <c r="I3541" s="80" t="e">
        <v>#N/A</v>
      </c>
      <c r="J3541" s="80" t="e">
        <v>#N/A</v>
      </c>
      <c r="K3541" s="85" t="e">
        <v>#N/A</v>
      </c>
      <c r="L3541" s="9" t="e">
        <v>#N/A</v>
      </c>
      <c r="M3541" s="93" t="e">
        <v>#N/A</v>
      </c>
      <c r="N3541" s="8" t="e">
        <v>#N/A</v>
      </c>
      <c r="O3541" t="e">
        <v>#N/A</v>
      </c>
      <c r="P3541" t="e">
        <v>#N/A</v>
      </c>
      <c r="Q3541" t="e">
        <v>#N/A</v>
      </c>
      <c r="R3541" s="2" t="e">
        <v>#N/A</v>
      </c>
      <c r="S3541" t="e">
        <v>#N/A</v>
      </c>
      <c r="T3541" s="3" t="e">
        <v>#N/A</v>
      </c>
      <c r="U3541" s="3" t="e">
        <v>#N/A</v>
      </c>
      <c r="V3541" t="e">
        <v>#N/A</v>
      </c>
      <c r="W3541" t="e">
        <v>#N/A</v>
      </c>
      <c r="X3541" t="e">
        <v>#N/A</v>
      </c>
      <c r="Y3541" s="3" t="e">
        <v>#N/A</v>
      </c>
      <c r="Z3541" s="8" t="e">
        <v>#N/A</v>
      </c>
      <c r="AA3541" s="30" t="e">
        <v>#N/A</v>
      </c>
      <c r="AB3541" t="e">
        <v>#N/A</v>
      </c>
      <c r="AC3541" t="e">
        <v>#N/A</v>
      </c>
      <c r="AD3541" t="e">
        <v>#N/A</v>
      </c>
      <c r="AE3541" t="e">
        <v>#N/A</v>
      </c>
      <c r="AF3541" t="e">
        <v>#N/A</v>
      </c>
    </row>
    <row r="3542" spans="1:32" x14ac:dyDescent="0.25">
      <c r="A3542" t="e">
        <v>#N/A</v>
      </c>
      <c r="B3542" s="33" t="e">
        <v>#N/A</v>
      </c>
      <c r="C3542" t="e">
        <v>#N/A</v>
      </c>
      <c r="D3542" t="e">
        <v>#N/A</v>
      </c>
      <c r="E3542" s="69" t="e">
        <v>#N/A</v>
      </c>
      <c r="F3542" s="3" t="e">
        <v>#N/A</v>
      </c>
      <c r="G3542" s="3" t="e">
        <v>#N/A</v>
      </c>
      <c r="H3542" s="3" t="e">
        <v>#N/A</v>
      </c>
      <c r="I3542" s="80" t="e">
        <v>#N/A</v>
      </c>
      <c r="J3542" s="80" t="e">
        <v>#N/A</v>
      </c>
      <c r="K3542" s="85" t="e">
        <v>#N/A</v>
      </c>
      <c r="L3542" s="9" t="e">
        <v>#N/A</v>
      </c>
      <c r="M3542" s="93" t="e">
        <v>#N/A</v>
      </c>
      <c r="N3542" s="8" t="e">
        <v>#N/A</v>
      </c>
      <c r="O3542" t="e">
        <v>#N/A</v>
      </c>
      <c r="P3542" t="e">
        <v>#N/A</v>
      </c>
      <c r="Q3542" t="e">
        <v>#N/A</v>
      </c>
      <c r="R3542" s="2" t="e">
        <v>#N/A</v>
      </c>
      <c r="S3542" t="e">
        <v>#N/A</v>
      </c>
      <c r="T3542" s="3" t="e">
        <v>#N/A</v>
      </c>
      <c r="U3542" s="3" t="e">
        <v>#N/A</v>
      </c>
      <c r="V3542" t="e">
        <v>#N/A</v>
      </c>
      <c r="W3542" t="e">
        <v>#N/A</v>
      </c>
      <c r="X3542" t="e">
        <v>#N/A</v>
      </c>
      <c r="Y3542" s="3" t="e">
        <v>#N/A</v>
      </c>
      <c r="Z3542" s="8" t="e">
        <v>#N/A</v>
      </c>
      <c r="AA3542" s="30" t="e">
        <v>#N/A</v>
      </c>
      <c r="AB3542" t="e">
        <v>#N/A</v>
      </c>
      <c r="AC3542" t="e">
        <v>#N/A</v>
      </c>
      <c r="AD3542" t="e">
        <v>#N/A</v>
      </c>
      <c r="AE3542" t="e">
        <v>#N/A</v>
      </c>
      <c r="AF3542" t="e">
        <v>#N/A</v>
      </c>
    </row>
    <row r="3543" spans="1:32" x14ac:dyDescent="0.25">
      <c r="A3543" t="e">
        <v>#N/A</v>
      </c>
      <c r="B3543" s="33" t="e">
        <v>#N/A</v>
      </c>
      <c r="C3543" t="e">
        <v>#N/A</v>
      </c>
      <c r="D3543" t="e">
        <v>#N/A</v>
      </c>
      <c r="E3543" s="69" t="e">
        <v>#N/A</v>
      </c>
      <c r="F3543" s="3" t="e">
        <v>#N/A</v>
      </c>
      <c r="G3543" s="3" t="e">
        <v>#N/A</v>
      </c>
      <c r="H3543" s="3" t="e">
        <v>#N/A</v>
      </c>
      <c r="I3543" s="80" t="e">
        <v>#N/A</v>
      </c>
      <c r="J3543" s="80" t="e">
        <v>#N/A</v>
      </c>
      <c r="K3543" s="85" t="e">
        <v>#N/A</v>
      </c>
      <c r="L3543" s="9" t="e">
        <v>#N/A</v>
      </c>
      <c r="M3543" s="93" t="e">
        <v>#N/A</v>
      </c>
      <c r="N3543" s="8" t="e">
        <v>#N/A</v>
      </c>
      <c r="O3543" t="e">
        <v>#N/A</v>
      </c>
      <c r="P3543" t="e">
        <v>#N/A</v>
      </c>
      <c r="Q3543" t="e">
        <v>#N/A</v>
      </c>
      <c r="R3543" s="2" t="e">
        <v>#N/A</v>
      </c>
      <c r="S3543" t="e">
        <v>#N/A</v>
      </c>
      <c r="T3543" s="3" t="e">
        <v>#N/A</v>
      </c>
      <c r="U3543" s="3" t="e">
        <v>#N/A</v>
      </c>
      <c r="V3543" t="e">
        <v>#N/A</v>
      </c>
      <c r="W3543" t="e">
        <v>#N/A</v>
      </c>
      <c r="X3543" t="e">
        <v>#N/A</v>
      </c>
      <c r="Y3543" s="3" t="e">
        <v>#N/A</v>
      </c>
      <c r="Z3543" s="8" t="e">
        <v>#N/A</v>
      </c>
      <c r="AA3543" s="30" t="e">
        <v>#N/A</v>
      </c>
      <c r="AB3543" t="e">
        <v>#N/A</v>
      </c>
      <c r="AC3543" t="e">
        <v>#N/A</v>
      </c>
      <c r="AD3543" t="e">
        <v>#N/A</v>
      </c>
      <c r="AE3543" t="e">
        <v>#N/A</v>
      </c>
      <c r="AF3543" t="e">
        <v>#N/A</v>
      </c>
    </row>
    <row r="3544" spans="1:32" x14ac:dyDescent="0.25">
      <c r="A3544" t="e">
        <v>#N/A</v>
      </c>
      <c r="B3544" s="33" t="e">
        <v>#N/A</v>
      </c>
      <c r="C3544" t="e">
        <v>#N/A</v>
      </c>
      <c r="D3544" t="e">
        <v>#N/A</v>
      </c>
      <c r="E3544" s="69" t="e">
        <v>#N/A</v>
      </c>
      <c r="F3544" s="3" t="e">
        <v>#N/A</v>
      </c>
      <c r="G3544" s="3" t="e">
        <v>#N/A</v>
      </c>
      <c r="H3544" s="3" t="e">
        <v>#N/A</v>
      </c>
      <c r="I3544" s="80" t="e">
        <v>#N/A</v>
      </c>
      <c r="J3544" s="80" t="e">
        <v>#N/A</v>
      </c>
      <c r="K3544" s="85" t="e">
        <v>#N/A</v>
      </c>
      <c r="L3544" s="9" t="e">
        <v>#N/A</v>
      </c>
      <c r="M3544" s="93" t="e">
        <v>#N/A</v>
      </c>
      <c r="N3544" s="8" t="e">
        <v>#N/A</v>
      </c>
      <c r="O3544" t="e">
        <v>#N/A</v>
      </c>
      <c r="P3544" t="e">
        <v>#N/A</v>
      </c>
      <c r="Q3544" t="e">
        <v>#N/A</v>
      </c>
      <c r="R3544" s="2" t="e">
        <v>#N/A</v>
      </c>
      <c r="S3544" t="e">
        <v>#N/A</v>
      </c>
      <c r="T3544" s="3" t="e">
        <v>#N/A</v>
      </c>
      <c r="U3544" s="3" t="e">
        <v>#N/A</v>
      </c>
      <c r="V3544" t="e">
        <v>#N/A</v>
      </c>
      <c r="W3544" t="e">
        <v>#N/A</v>
      </c>
      <c r="X3544" t="e">
        <v>#N/A</v>
      </c>
      <c r="Y3544" s="3" t="e">
        <v>#N/A</v>
      </c>
      <c r="Z3544" s="8" t="e">
        <v>#N/A</v>
      </c>
      <c r="AA3544" s="30" t="e">
        <v>#N/A</v>
      </c>
      <c r="AB3544" t="e">
        <v>#N/A</v>
      </c>
      <c r="AC3544" t="e">
        <v>#N/A</v>
      </c>
      <c r="AD3544" t="e">
        <v>#N/A</v>
      </c>
      <c r="AE3544" t="e">
        <v>#N/A</v>
      </c>
      <c r="AF3544" t="e">
        <v>#N/A</v>
      </c>
    </row>
    <row r="3545" spans="1:32" x14ac:dyDescent="0.25">
      <c r="A3545" t="e">
        <v>#N/A</v>
      </c>
      <c r="B3545" s="33" t="e">
        <v>#N/A</v>
      </c>
      <c r="C3545" t="e">
        <v>#N/A</v>
      </c>
      <c r="D3545" t="e">
        <v>#N/A</v>
      </c>
      <c r="E3545" s="69" t="e">
        <v>#N/A</v>
      </c>
      <c r="F3545" s="3" t="e">
        <v>#N/A</v>
      </c>
      <c r="G3545" s="3" t="e">
        <v>#N/A</v>
      </c>
      <c r="H3545" s="3" t="e">
        <v>#N/A</v>
      </c>
      <c r="I3545" s="80" t="e">
        <v>#N/A</v>
      </c>
      <c r="J3545" s="80" t="e">
        <v>#N/A</v>
      </c>
      <c r="K3545" s="85" t="e">
        <v>#N/A</v>
      </c>
      <c r="L3545" s="9" t="e">
        <v>#N/A</v>
      </c>
      <c r="M3545" s="93" t="e">
        <v>#N/A</v>
      </c>
      <c r="N3545" s="8" t="e">
        <v>#N/A</v>
      </c>
      <c r="O3545" t="e">
        <v>#N/A</v>
      </c>
      <c r="P3545" t="e">
        <v>#N/A</v>
      </c>
      <c r="Q3545" t="e">
        <v>#N/A</v>
      </c>
      <c r="R3545" s="2" t="e">
        <v>#N/A</v>
      </c>
      <c r="S3545" t="e">
        <v>#N/A</v>
      </c>
      <c r="T3545" s="3" t="e">
        <v>#N/A</v>
      </c>
      <c r="U3545" s="3" t="e">
        <v>#N/A</v>
      </c>
      <c r="V3545" t="e">
        <v>#N/A</v>
      </c>
      <c r="W3545" t="e">
        <v>#N/A</v>
      </c>
      <c r="X3545" t="e">
        <v>#N/A</v>
      </c>
      <c r="Y3545" s="3" t="e">
        <v>#N/A</v>
      </c>
      <c r="Z3545" s="8" t="e">
        <v>#N/A</v>
      </c>
      <c r="AA3545" s="30" t="e">
        <v>#N/A</v>
      </c>
      <c r="AB3545" t="e">
        <v>#N/A</v>
      </c>
      <c r="AC3545" t="e">
        <v>#N/A</v>
      </c>
      <c r="AD3545" t="e">
        <v>#N/A</v>
      </c>
      <c r="AE3545" t="e">
        <v>#N/A</v>
      </c>
      <c r="AF3545" t="e">
        <v>#N/A</v>
      </c>
    </row>
    <row r="3546" spans="1:32" x14ac:dyDescent="0.25">
      <c r="A3546" t="e">
        <v>#N/A</v>
      </c>
      <c r="B3546" s="33" t="e">
        <v>#N/A</v>
      </c>
      <c r="C3546" t="e">
        <v>#N/A</v>
      </c>
      <c r="D3546" t="e">
        <v>#N/A</v>
      </c>
      <c r="E3546" s="69" t="e">
        <v>#N/A</v>
      </c>
      <c r="F3546" s="3" t="e">
        <v>#N/A</v>
      </c>
      <c r="G3546" s="3" t="e">
        <v>#N/A</v>
      </c>
      <c r="H3546" s="3" t="e">
        <v>#N/A</v>
      </c>
      <c r="I3546" s="80" t="e">
        <v>#N/A</v>
      </c>
      <c r="J3546" s="80" t="e">
        <v>#N/A</v>
      </c>
      <c r="K3546" s="85" t="e">
        <v>#N/A</v>
      </c>
      <c r="L3546" s="9" t="e">
        <v>#N/A</v>
      </c>
      <c r="M3546" s="93" t="e">
        <v>#N/A</v>
      </c>
      <c r="N3546" s="8" t="e">
        <v>#N/A</v>
      </c>
      <c r="O3546" t="e">
        <v>#N/A</v>
      </c>
      <c r="P3546" t="e">
        <v>#N/A</v>
      </c>
      <c r="Q3546" t="e">
        <v>#N/A</v>
      </c>
      <c r="R3546" s="2" t="e">
        <v>#N/A</v>
      </c>
      <c r="S3546" t="e">
        <v>#N/A</v>
      </c>
      <c r="T3546" s="3" t="e">
        <v>#N/A</v>
      </c>
      <c r="U3546" s="3" t="e">
        <v>#N/A</v>
      </c>
      <c r="V3546" t="e">
        <v>#N/A</v>
      </c>
      <c r="W3546" t="e">
        <v>#N/A</v>
      </c>
      <c r="X3546" t="e">
        <v>#N/A</v>
      </c>
      <c r="Y3546" s="3" t="e">
        <v>#N/A</v>
      </c>
      <c r="Z3546" s="8" t="e">
        <v>#N/A</v>
      </c>
      <c r="AA3546" s="30" t="e">
        <v>#N/A</v>
      </c>
      <c r="AB3546" t="e">
        <v>#N/A</v>
      </c>
      <c r="AC3546" t="e">
        <v>#N/A</v>
      </c>
      <c r="AD3546" t="e">
        <v>#N/A</v>
      </c>
      <c r="AE3546" t="e">
        <v>#N/A</v>
      </c>
      <c r="AF3546" t="e">
        <v>#N/A</v>
      </c>
    </row>
    <row r="3547" spans="1:32" x14ac:dyDescent="0.25">
      <c r="A3547" t="e">
        <v>#N/A</v>
      </c>
      <c r="B3547" s="33" t="e">
        <v>#N/A</v>
      </c>
      <c r="C3547" t="e">
        <v>#N/A</v>
      </c>
      <c r="D3547" t="e">
        <v>#N/A</v>
      </c>
      <c r="E3547" s="69" t="e">
        <v>#N/A</v>
      </c>
      <c r="F3547" s="3" t="e">
        <v>#N/A</v>
      </c>
      <c r="G3547" s="3" t="e">
        <v>#N/A</v>
      </c>
      <c r="H3547" s="3" t="e">
        <v>#N/A</v>
      </c>
      <c r="I3547" s="80" t="e">
        <v>#N/A</v>
      </c>
      <c r="J3547" s="80" t="e">
        <v>#N/A</v>
      </c>
      <c r="K3547" s="85" t="e">
        <v>#N/A</v>
      </c>
      <c r="L3547" s="9" t="e">
        <v>#N/A</v>
      </c>
      <c r="M3547" s="93" t="e">
        <v>#N/A</v>
      </c>
      <c r="N3547" s="8" t="e">
        <v>#N/A</v>
      </c>
      <c r="O3547" t="e">
        <v>#N/A</v>
      </c>
      <c r="P3547" t="e">
        <v>#N/A</v>
      </c>
      <c r="Q3547" t="e">
        <v>#N/A</v>
      </c>
      <c r="R3547" s="2" t="e">
        <v>#N/A</v>
      </c>
      <c r="S3547" t="e">
        <v>#N/A</v>
      </c>
      <c r="T3547" s="3" t="e">
        <v>#N/A</v>
      </c>
      <c r="U3547" s="3" t="e">
        <v>#N/A</v>
      </c>
      <c r="V3547" t="e">
        <v>#N/A</v>
      </c>
      <c r="W3547" t="e">
        <v>#N/A</v>
      </c>
      <c r="X3547" t="e">
        <v>#N/A</v>
      </c>
      <c r="Y3547" s="3" t="e">
        <v>#N/A</v>
      </c>
      <c r="Z3547" s="8" t="e">
        <v>#N/A</v>
      </c>
      <c r="AA3547" s="30" t="e">
        <v>#N/A</v>
      </c>
      <c r="AB3547" t="e">
        <v>#N/A</v>
      </c>
      <c r="AC3547" t="e">
        <v>#N/A</v>
      </c>
      <c r="AD3547" t="e">
        <v>#N/A</v>
      </c>
      <c r="AE3547" t="e">
        <v>#N/A</v>
      </c>
      <c r="AF3547" t="e">
        <v>#N/A</v>
      </c>
    </row>
    <row r="3548" spans="1:32" x14ac:dyDescent="0.25">
      <c r="A3548" t="e">
        <v>#N/A</v>
      </c>
      <c r="B3548" s="33" t="e">
        <v>#N/A</v>
      </c>
      <c r="C3548" t="e">
        <v>#N/A</v>
      </c>
      <c r="D3548" t="e">
        <v>#N/A</v>
      </c>
      <c r="E3548" s="69" t="e">
        <v>#N/A</v>
      </c>
      <c r="F3548" s="3" t="e">
        <v>#N/A</v>
      </c>
      <c r="G3548" s="3" t="e">
        <v>#N/A</v>
      </c>
      <c r="H3548" s="3" t="e">
        <v>#N/A</v>
      </c>
      <c r="I3548" s="80" t="e">
        <v>#N/A</v>
      </c>
      <c r="J3548" s="80" t="e">
        <v>#N/A</v>
      </c>
      <c r="K3548" s="85" t="e">
        <v>#N/A</v>
      </c>
      <c r="L3548" s="9" t="e">
        <v>#N/A</v>
      </c>
      <c r="M3548" s="93" t="e">
        <v>#N/A</v>
      </c>
      <c r="N3548" s="8" t="e">
        <v>#N/A</v>
      </c>
      <c r="O3548" t="e">
        <v>#N/A</v>
      </c>
      <c r="P3548" t="e">
        <v>#N/A</v>
      </c>
      <c r="Q3548" t="e">
        <v>#N/A</v>
      </c>
      <c r="R3548" s="2" t="e">
        <v>#N/A</v>
      </c>
      <c r="S3548" t="e">
        <v>#N/A</v>
      </c>
      <c r="T3548" s="3" t="e">
        <v>#N/A</v>
      </c>
      <c r="U3548" s="3" t="e">
        <v>#N/A</v>
      </c>
      <c r="V3548" t="e">
        <v>#N/A</v>
      </c>
      <c r="W3548" t="e">
        <v>#N/A</v>
      </c>
      <c r="X3548" t="e">
        <v>#N/A</v>
      </c>
      <c r="Y3548" s="3" t="e">
        <v>#N/A</v>
      </c>
      <c r="Z3548" s="8" t="e">
        <v>#N/A</v>
      </c>
      <c r="AA3548" s="30" t="e">
        <v>#N/A</v>
      </c>
      <c r="AB3548" t="e">
        <v>#N/A</v>
      </c>
      <c r="AC3548" t="e">
        <v>#N/A</v>
      </c>
      <c r="AD3548" t="e">
        <v>#N/A</v>
      </c>
      <c r="AE3548" t="e">
        <v>#N/A</v>
      </c>
      <c r="AF3548" t="e">
        <v>#N/A</v>
      </c>
    </row>
    <row r="3549" spans="1:32" x14ac:dyDescent="0.25">
      <c r="A3549" t="e">
        <v>#N/A</v>
      </c>
      <c r="B3549" s="33" t="e">
        <v>#N/A</v>
      </c>
      <c r="C3549" t="e">
        <v>#N/A</v>
      </c>
      <c r="D3549" t="e">
        <v>#N/A</v>
      </c>
      <c r="E3549" s="69" t="e">
        <v>#N/A</v>
      </c>
      <c r="F3549" s="3" t="e">
        <v>#N/A</v>
      </c>
      <c r="G3549" s="3" t="e">
        <v>#N/A</v>
      </c>
      <c r="H3549" s="3" t="e">
        <v>#N/A</v>
      </c>
      <c r="I3549" s="80" t="e">
        <v>#N/A</v>
      </c>
      <c r="J3549" s="80" t="e">
        <v>#N/A</v>
      </c>
      <c r="K3549" s="85" t="e">
        <v>#N/A</v>
      </c>
      <c r="L3549" s="9" t="e">
        <v>#N/A</v>
      </c>
      <c r="M3549" s="93" t="e">
        <v>#N/A</v>
      </c>
      <c r="N3549" s="8" t="e">
        <v>#N/A</v>
      </c>
      <c r="O3549" t="e">
        <v>#N/A</v>
      </c>
      <c r="P3549" t="e">
        <v>#N/A</v>
      </c>
      <c r="Q3549" t="e">
        <v>#N/A</v>
      </c>
      <c r="R3549" s="2" t="e">
        <v>#N/A</v>
      </c>
      <c r="S3549" t="e">
        <v>#N/A</v>
      </c>
      <c r="T3549" s="3" t="e">
        <v>#N/A</v>
      </c>
      <c r="U3549" s="3" t="e">
        <v>#N/A</v>
      </c>
      <c r="V3549" t="e">
        <v>#N/A</v>
      </c>
      <c r="W3549" t="e">
        <v>#N/A</v>
      </c>
      <c r="X3549" t="e">
        <v>#N/A</v>
      </c>
      <c r="Y3549" s="3" t="e">
        <v>#N/A</v>
      </c>
      <c r="Z3549" s="8" t="e">
        <v>#N/A</v>
      </c>
      <c r="AA3549" s="30" t="e">
        <v>#N/A</v>
      </c>
      <c r="AB3549" t="e">
        <v>#N/A</v>
      </c>
      <c r="AC3549" t="e">
        <v>#N/A</v>
      </c>
      <c r="AD3549" t="e">
        <v>#N/A</v>
      </c>
      <c r="AE3549" t="e">
        <v>#N/A</v>
      </c>
      <c r="AF3549" t="e">
        <v>#N/A</v>
      </c>
    </row>
    <row r="3550" spans="1:32" x14ac:dyDescent="0.25">
      <c r="A3550" t="e">
        <v>#N/A</v>
      </c>
      <c r="B3550" s="33" t="e">
        <v>#N/A</v>
      </c>
      <c r="C3550" t="e">
        <v>#N/A</v>
      </c>
      <c r="D3550" t="e">
        <v>#N/A</v>
      </c>
      <c r="E3550" s="69" t="e">
        <v>#N/A</v>
      </c>
      <c r="F3550" s="3" t="e">
        <v>#N/A</v>
      </c>
      <c r="G3550" s="3" t="e">
        <v>#N/A</v>
      </c>
      <c r="H3550" s="3" t="e">
        <v>#N/A</v>
      </c>
      <c r="I3550" s="80" t="e">
        <v>#N/A</v>
      </c>
      <c r="J3550" s="80" t="e">
        <v>#N/A</v>
      </c>
      <c r="K3550" s="85" t="e">
        <v>#N/A</v>
      </c>
      <c r="L3550" s="9" t="e">
        <v>#N/A</v>
      </c>
      <c r="M3550" s="93" t="e">
        <v>#N/A</v>
      </c>
      <c r="N3550" s="8" t="e">
        <v>#N/A</v>
      </c>
      <c r="O3550" t="e">
        <v>#N/A</v>
      </c>
      <c r="P3550" t="e">
        <v>#N/A</v>
      </c>
      <c r="Q3550" t="e">
        <v>#N/A</v>
      </c>
      <c r="R3550" s="2" t="e">
        <v>#N/A</v>
      </c>
      <c r="S3550" t="e">
        <v>#N/A</v>
      </c>
      <c r="T3550" s="3" t="e">
        <v>#N/A</v>
      </c>
      <c r="U3550" s="3" t="e">
        <v>#N/A</v>
      </c>
      <c r="V3550" t="e">
        <v>#N/A</v>
      </c>
      <c r="W3550" t="e">
        <v>#N/A</v>
      </c>
      <c r="X3550" t="e">
        <v>#N/A</v>
      </c>
      <c r="Y3550" s="3" t="e">
        <v>#N/A</v>
      </c>
      <c r="Z3550" s="8" t="e">
        <v>#N/A</v>
      </c>
      <c r="AA3550" s="30" t="e">
        <v>#N/A</v>
      </c>
      <c r="AB3550" t="e">
        <v>#N/A</v>
      </c>
      <c r="AC3550" t="e">
        <v>#N/A</v>
      </c>
      <c r="AD3550" t="e">
        <v>#N/A</v>
      </c>
      <c r="AE3550" t="e">
        <v>#N/A</v>
      </c>
      <c r="AF3550" t="e">
        <v>#N/A</v>
      </c>
    </row>
    <row r="3551" spans="1:32" x14ac:dyDescent="0.25">
      <c r="A3551" t="e">
        <v>#N/A</v>
      </c>
      <c r="B3551" s="33" t="e">
        <v>#N/A</v>
      </c>
      <c r="C3551" t="e">
        <v>#N/A</v>
      </c>
      <c r="D3551" t="e">
        <v>#N/A</v>
      </c>
      <c r="E3551" s="69" t="e">
        <v>#N/A</v>
      </c>
      <c r="F3551" s="3" t="e">
        <v>#N/A</v>
      </c>
      <c r="G3551" s="3" t="e">
        <v>#N/A</v>
      </c>
      <c r="H3551" s="3" t="e">
        <v>#N/A</v>
      </c>
      <c r="I3551" s="80" t="e">
        <v>#N/A</v>
      </c>
      <c r="J3551" s="80" t="e">
        <v>#N/A</v>
      </c>
      <c r="K3551" s="85" t="e">
        <v>#N/A</v>
      </c>
      <c r="L3551" s="9" t="e">
        <v>#N/A</v>
      </c>
      <c r="M3551" s="93" t="e">
        <v>#N/A</v>
      </c>
      <c r="N3551" s="8" t="e">
        <v>#N/A</v>
      </c>
      <c r="O3551" t="e">
        <v>#N/A</v>
      </c>
      <c r="P3551" t="e">
        <v>#N/A</v>
      </c>
      <c r="Q3551" t="e">
        <v>#N/A</v>
      </c>
      <c r="R3551" s="2" t="e">
        <v>#N/A</v>
      </c>
      <c r="S3551" t="e">
        <v>#N/A</v>
      </c>
      <c r="T3551" s="3" t="e">
        <v>#N/A</v>
      </c>
      <c r="U3551" s="3" t="e">
        <v>#N/A</v>
      </c>
      <c r="V3551" t="e">
        <v>#N/A</v>
      </c>
      <c r="W3551" t="e">
        <v>#N/A</v>
      </c>
      <c r="X3551" t="e">
        <v>#N/A</v>
      </c>
      <c r="Y3551" s="3" t="e">
        <v>#N/A</v>
      </c>
      <c r="Z3551" s="8" t="e">
        <v>#N/A</v>
      </c>
      <c r="AA3551" s="30" t="e">
        <v>#N/A</v>
      </c>
      <c r="AB3551" t="e">
        <v>#N/A</v>
      </c>
      <c r="AC3551" t="e">
        <v>#N/A</v>
      </c>
      <c r="AD3551" t="e">
        <v>#N/A</v>
      </c>
      <c r="AE3551" t="e">
        <v>#N/A</v>
      </c>
      <c r="AF3551" t="e">
        <v>#N/A</v>
      </c>
    </row>
    <row r="3552" spans="1:32" x14ac:dyDescent="0.25">
      <c r="A3552" t="e">
        <v>#N/A</v>
      </c>
      <c r="B3552" s="33" t="e">
        <v>#N/A</v>
      </c>
      <c r="C3552" t="e">
        <v>#N/A</v>
      </c>
      <c r="D3552" t="e">
        <v>#N/A</v>
      </c>
      <c r="E3552" s="69" t="e">
        <v>#N/A</v>
      </c>
      <c r="F3552" s="3" t="e">
        <v>#N/A</v>
      </c>
      <c r="G3552" s="3" t="e">
        <v>#N/A</v>
      </c>
      <c r="H3552" s="3" t="e">
        <v>#N/A</v>
      </c>
      <c r="I3552" s="80" t="e">
        <v>#N/A</v>
      </c>
      <c r="J3552" s="80" t="e">
        <v>#N/A</v>
      </c>
      <c r="K3552" s="85" t="e">
        <v>#N/A</v>
      </c>
      <c r="L3552" s="9" t="e">
        <v>#N/A</v>
      </c>
      <c r="M3552" s="93" t="e">
        <v>#N/A</v>
      </c>
      <c r="N3552" s="8" t="e">
        <v>#N/A</v>
      </c>
      <c r="O3552" t="e">
        <v>#N/A</v>
      </c>
      <c r="P3552" t="e">
        <v>#N/A</v>
      </c>
      <c r="Q3552" t="e">
        <v>#N/A</v>
      </c>
      <c r="R3552" s="2" t="e">
        <v>#N/A</v>
      </c>
      <c r="S3552" t="e">
        <v>#N/A</v>
      </c>
      <c r="T3552" s="3" t="e">
        <v>#N/A</v>
      </c>
      <c r="U3552" s="3" t="e">
        <v>#N/A</v>
      </c>
      <c r="V3552" t="e">
        <v>#N/A</v>
      </c>
      <c r="W3552" t="e">
        <v>#N/A</v>
      </c>
      <c r="X3552" t="e">
        <v>#N/A</v>
      </c>
      <c r="Y3552" s="3" t="e">
        <v>#N/A</v>
      </c>
      <c r="Z3552" s="8" t="e">
        <v>#N/A</v>
      </c>
      <c r="AA3552" s="30" t="e">
        <v>#N/A</v>
      </c>
      <c r="AB3552" t="e">
        <v>#N/A</v>
      </c>
      <c r="AC3552" t="e">
        <v>#N/A</v>
      </c>
      <c r="AD3552" t="e">
        <v>#N/A</v>
      </c>
      <c r="AE3552" t="e">
        <v>#N/A</v>
      </c>
      <c r="AF3552" t="e">
        <v>#N/A</v>
      </c>
    </row>
    <row r="3553" spans="1:32" x14ac:dyDescent="0.25">
      <c r="A3553" t="e">
        <v>#N/A</v>
      </c>
      <c r="B3553" s="33" t="e">
        <v>#N/A</v>
      </c>
      <c r="C3553" t="e">
        <v>#N/A</v>
      </c>
      <c r="D3553" t="e">
        <v>#N/A</v>
      </c>
      <c r="E3553" s="69" t="e">
        <v>#N/A</v>
      </c>
      <c r="F3553" s="3" t="e">
        <v>#N/A</v>
      </c>
      <c r="G3553" s="3" t="e">
        <v>#N/A</v>
      </c>
      <c r="H3553" s="3" t="e">
        <v>#N/A</v>
      </c>
      <c r="I3553" s="80" t="e">
        <v>#N/A</v>
      </c>
      <c r="J3553" s="80" t="e">
        <v>#N/A</v>
      </c>
      <c r="K3553" s="85" t="e">
        <v>#N/A</v>
      </c>
      <c r="L3553" s="9" t="e">
        <v>#N/A</v>
      </c>
      <c r="M3553" s="93" t="e">
        <v>#N/A</v>
      </c>
      <c r="N3553" s="8" t="e">
        <v>#N/A</v>
      </c>
      <c r="O3553" t="e">
        <v>#N/A</v>
      </c>
      <c r="P3553" t="e">
        <v>#N/A</v>
      </c>
      <c r="Q3553" t="e">
        <v>#N/A</v>
      </c>
      <c r="R3553" s="2" t="e">
        <v>#N/A</v>
      </c>
      <c r="S3553" t="e">
        <v>#N/A</v>
      </c>
      <c r="T3553" s="3" t="e">
        <v>#N/A</v>
      </c>
      <c r="U3553" s="3" t="e">
        <v>#N/A</v>
      </c>
      <c r="V3553" t="e">
        <v>#N/A</v>
      </c>
      <c r="W3553" t="e">
        <v>#N/A</v>
      </c>
      <c r="X3553" t="e">
        <v>#N/A</v>
      </c>
      <c r="Y3553" s="3" t="e">
        <v>#N/A</v>
      </c>
      <c r="Z3553" s="8" t="e">
        <v>#N/A</v>
      </c>
      <c r="AA3553" s="30" t="e">
        <v>#N/A</v>
      </c>
      <c r="AB3553" t="e">
        <v>#N/A</v>
      </c>
      <c r="AC3553" t="e">
        <v>#N/A</v>
      </c>
      <c r="AD3553" t="e">
        <v>#N/A</v>
      </c>
      <c r="AE3553" t="e">
        <v>#N/A</v>
      </c>
      <c r="AF3553" t="e">
        <v>#N/A</v>
      </c>
    </row>
    <row r="3554" spans="1:32" x14ac:dyDescent="0.25">
      <c r="A3554" t="e">
        <v>#N/A</v>
      </c>
      <c r="B3554" s="33" t="e">
        <v>#N/A</v>
      </c>
      <c r="C3554" t="e">
        <v>#N/A</v>
      </c>
      <c r="D3554" t="e">
        <v>#N/A</v>
      </c>
      <c r="E3554" s="69" t="e">
        <v>#N/A</v>
      </c>
      <c r="F3554" s="3" t="e">
        <v>#N/A</v>
      </c>
      <c r="G3554" s="3" t="e">
        <v>#N/A</v>
      </c>
      <c r="H3554" s="3" t="e">
        <v>#N/A</v>
      </c>
      <c r="I3554" s="80" t="e">
        <v>#N/A</v>
      </c>
      <c r="J3554" s="80" t="e">
        <v>#N/A</v>
      </c>
      <c r="K3554" s="85" t="e">
        <v>#N/A</v>
      </c>
      <c r="L3554" s="9" t="e">
        <v>#N/A</v>
      </c>
      <c r="M3554" s="93" t="e">
        <v>#N/A</v>
      </c>
      <c r="N3554" s="8" t="e">
        <v>#N/A</v>
      </c>
      <c r="O3554" t="e">
        <v>#N/A</v>
      </c>
      <c r="P3554" t="e">
        <v>#N/A</v>
      </c>
      <c r="Q3554" t="e">
        <v>#N/A</v>
      </c>
      <c r="R3554" s="2" t="e">
        <v>#N/A</v>
      </c>
      <c r="S3554" t="e">
        <v>#N/A</v>
      </c>
      <c r="T3554" s="3" t="e">
        <v>#N/A</v>
      </c>
      <c r="U3554" s="3" t="e">
        <v>#N/A</v>
      </c>
      <c r="V3554" t="e">
        <v>#N/A</v>
      </c>
      <c r="W3554" t="e">
        <v>#N/A</v>
      </c>
      <c r="X3554" t="e">
        <v>#N/A</v>
      </c>
      <c r="Y3554" s="3" t="e">
        <v>#N/A</v>
      </c>
      <c r="Z3554" s="8" t="e">
        <v>#N/A</v>
      </c>
      <c r="AA3554" s="30" t="e">
        <v>#N/A</v>
      </c>
      <c r="AB3554" t="e">
        <v>#N/A</v>
      </c>
      <c r="AC3554" t="e">
        <v>#N/A</v>
      </c>
      <c r="AD3554" t="e">
        <v>#N/A</v>
      </c>
      <c r="AE3554" t="e">
        <v>#N/A</v>
      </c>
      <c r="AF3554" t="e">
        <v>#N/A</v>
      </c>
    </row>
    <row r="3555" spans="1:32" x14ac:dyDescent="0.25">
      <c r="A3555" t="e">
        <v>#N/A</v>
      </c>
      <c r="B3555" s="33" t="e">
        <v>#N/A</v>
      </c>
      <c r="C3555" t="e">
        <v>#N/A</v>
      </c>
      <c r="D3555" t="e">
        <v>#N/A</v>
      </c>
      <c r="E3555" s="69" t="e">
        <v>#N/A</v>
      </c>
      <c r="F3555" s="3" t="e">
        <v>#N/A</v>
      </c>
      <c r="G3555" s="3" t="e">
        <v>#N/A</v>
      </c>
      <c r="H3555" s="3" t="e">
        <v>#N/A</v>
      </c>
      <c r="I3555" s="80" t="e">
        <v>#N/A</v>
      </c>
      <c r="J3555" s="80" t="e">
        <v>#N/A</v>
      </c>
      <c r="K3555" s="85" t="e">
        <v>#N/A</v>
      </c>
      <c r="L3555" s="9" t="e">
        <v>#N/A</v>
      </c>
      <c r="M3555" s="93" t="e">
        <v>#N/A</v>
      </c>
      <c r="N3555" s="8" t="e">
        <v>#N/A</v>
      </c>
      <c r="O3555" t="e">
        <v>#N/A</v>
      </c>
      <c r="P3555" t="e">
        <v>#N/A</v>
      </c>
      <c r="Q3555" t="e">
        <v>#N/A</v>
      </c>
      <c r="R3555" s="2" t="e">
        <v>#N/A</v>
      </c>
      <c r="S3555" t="e">
        <v>#N/A</v>
      </c>
      <c r="T3555" s="3" t="e">
        <v>#N/A</v>
      </c>
      <c r="U3555" s="3" t="e">
        <v>#N/A</v>
      </c>
      <c r="V3555" t="e">
        <v>#N/A</v>
      </c>
      <c r="W3555" t="e">
        <v>#N/A</v>
      </c>
      <c r="X3555" t="e">
        <v>#N/A</v>
      </c>
      <c r="Y3555" s="3" t="e">
        <v>#N/A</v>
      </c>
      <c r="Z3555" s="8" t="e">
        <v>#N/A</v>
      </c>
      <c r="AA3555" s="30" t="e">
        <v>#N/A</v>
      </c>
      <c r="AB3555" t="e">
        <v>#N/A</v>
      </c>
      <c r="AC3555" t="e">
        <v>#N/A</v>
      </c>
      <c r="AD3555" t="e">
        <v>#N/A</v>
      </c>
      <c r="AE3555" t="e">
        <v>#N/A</v>
      </c>
      <c r="AF3555" t="e">
        <v>#N/A</v>
      </c>
    </row>
    <row r="3556" spans="1:32" x14ac:dyDescent="0.25">
      <c r="A3556" t="e">
        <v>#N/A</v>
      </c>
      <c r="B3556" s="33" t="e">
        <v>#N/A</v>
      </c>
      <c r="C3556" t="e">
        <v>#N/A</v>
      </c>
      <c r="D3556" t="e">
        <v>#N/A</v>
      </c>
      <c r="E3556" s="69" t="e">
        <v>#N/A</v>
      </c>
      <c r="F3556" s="3" t="e">
        <v>#N/A</v>
      </c>
      <c r="G3556" s="3" t="e">
        <v>#N/A</v>
      </c>
      <c r="H3556" s="3" t="e">
        <v>#N/A</v>
      </c>
      <c r="I3556" s="80" t="e">
        <v>#N/A</v>
      </c>
      <c r="J3556" s="80" t="e">
        <v>#N/A</v>
      </c>
      <c r="K3556" s="85" t="e">
        <v>#N/A</v>
      </c>
      <c r="L3556" s="9" t="e">
        <v>#N/A</v>
      </c>
      <c r="M3556" s="93" t="e">
        <v>#N/A</v>
      </c>
      <c r="N3556" s="8" t="e">
        <v>#N/A</v>
      </c>
      <c r="O3556" t="e">
        <v>#N/A</v>
      </c>
      <c r="P3556" t="e">
        <v>#N/A</v>
      </c>
      <c r="Q3556" t="e">
        <v>#N/A</v>
      </c>
      <c r="R3556" s="2" t="e">
        <v>#N/A</v>
      </c>
      <c r="S3556" t="e">
        <v>#N/A</v>
      </c>
      <c r="T3556" s="3" t="e">
        <v>#N/A</v>
      </c>
      <c r="U3556" s="3" t="e">
        <v>#N/A</v>
      </c>
      <c r="V3556" t="e">
        <v>#N/A</v>
      </c>
      <c r="W3556" t="e">
        <v>#N/A</v>
      </c>
      <c r="X3556" t="e">
        <v>#N/A</v>
      </c>
      <c r="Y3556" s="3" t="e">
        <v>#N/A</v>
      </c>
      <c r="Z3556" s="8" t="e">
        <v>#N/A</v>
      </c>
      <c r="AA3556" s="30" t="e">
        <v>#N/A</v>
      </c>
      <c r="AB3556" t="e">
        <v>#N/A</v>
      </c>
      <c r="AC3556" t="e">
        <v>#N/A</v>
      </c>
      <c r="AD3556" t="e">
        <v>#N/A</v>
      </c>
      <c r="AE3556" t="e">
        <v>#N/A</v>
      </c>
      <c r="AF3556" t="e">
        <v>#N/A</v>
      </c>
    </row>
    <row r="3557" spans="1:32" x14ac:dyDescent="0.25">
      <c r="A3557" t="e">
        <v>#N/A</v>
      </c>
      <c r="B3557" s="33" t="e">
        <v>#N/A</v>
      </c>
      <c r="C3557" t="e">
        <v>#N/A</v>
      </c>
      <c r="D3557" t="e">
        <v>#N/A</v>
      </c>
      <c r="E3557" s="69" t="e">
        <v>#N/A</v>
      </c>
      <c r="F3557" s="3" t="e">
        <v>#N/A</v>
      </c>
      <c r="G3557" s="3" t="e">
        <v>#N/A</v>
      </c>
      <c r="H3557" s="3" t="e">
        <v>#N/A</v>
      </c>
      <c r="I3557" s="80" t="e">
        <v>#N/A</v>
      </c>
      <c r="J3557" s="80" t="e">
        <v>#N/A</v>
      </c>
      <c r="K3557" s="85" t="e">
        <v>#N/A</v>
      </c>
      <c r="L3557" s="9" t="e">
        <v>#N/A</v>
      </c>
      <c r="M3557" s="93" t="e">
        <v>#N/A</v>
      </c>
      <c r="N3557" s="8" t="e">
        <v>#N/A</v>
      </c>
      <c r="O3557" t="e">
        <v>#N/A</v>
      </c>
      <c r="P3557" t="e">
        <v>#N/A</v>
      </c>
      <c r="Q3557" t="e">
        <v>#N/A</v>
      </c>
      <c r="R3557" s="2" t="e">
        <v>#N/A</v>
      </c>
      <c r="S3557" t="e">
        <v>#N/A</v>
      </c>
      <c r="T3557" s="3" t="e">
        <v>#N/A</v>
      </c>
      <c r="U3557" s="3" t="e">
        <v>#N/A</v>
      </c>
      <c r="V3557" t="e">
        <v>#N/A</v>
      </c>
      <c r="W3557" t="e">
        <v>#N/A</v>
      </c>
      <c r="X3557" t="e">
        <v>#N/A</v>
      </c>
      <c r="Y3557" s="3" t="e">
        <v>#N/A</v>
      </c>
      <c r="Z3557" s="8" t="e">
        <v>#N/A</v>
      </c>
      <c r="AA3557" s="30" t="e">
        <v>#N/A</v>
      </c>
      <c r="AB3557" t="e">
        <v>#N/A</v>
      </c>
      <c r="AC3557" t="e">
        <v>#N/A</v>
      </c>
      <c r="AD3557" t="e">
        <v>#N/A</v>
      </c>
      <c r="AE3557" t="e">
        <v>#N/A</v>
      </c>
      <c r="AF3557" t="e">
        <v>#N/A</v>
      </c>
    </row>
    <row r="3558" spans="1:32" x14ac:dyDescent="0.25">
      <c r="A3558" t="e">
        <v>#N/A</v>
      </c>
      <c r="B3558" s="33" t="e">
        <v>#N/A</v>
      </c>
      <c r="C3558" t="e">
        <v>#N/A</v>
      </c>
      <c r="D3558" t="e">
        <v>#N/A</v>
      </c>
      <c r="E3558" s="69" t="e">
        <v>#N/A</v>
      </c>
      <c r="F3558" s="3" t="e">
        <v>#N/A</v>
      </c>
      <c r="G3558" s="3" t="e">
        <v>#N/A</v>
      </c>
      <c r="H3558" s="3" t="e">
        <v>#N/A</v>
      </c>
      <c r="I3558" s="80" t="e">
        <v>#N/A</v>
      </c>
      <c r="J3558" s="80" t="e">
        <v>#N/A</v>
      </c>
      <c r="K3558" s="85" t="e">
        <v>#N/A</v>
      </c>
      <c r="L3558" s="9" t="e">
        <v>#N/A</v>
      </c>
      <c r="M3558" s="93" t="e">
        <v>#N/A</v>
      </c>
      <c r="N3558" s="8" t="e">
        <v>#N/A</v>
      </c>
      <c r="O3558" t="e">
        <v>#N/A</v>
      </c>
      <c r="P3558" t="e">
        <v>#N/A</v>
      </c>
      <c r="Q3558" t="e">
        <v>#N/A</v>
      </c>
      <c r="R3558" s="2" t="e">
        <v>#N/A</v>
      </c>
      <c r="S3558" t="e">
        <v>#N/A</v>
      </c>
      <c r="T3558" s="3" t="e">
        <v>#N/A</v>
      </c>
      <c r="U3558" s="3" t="e">
        <v>#N/A</v>
      </c>
      <c r="V3558" t="e">
        <v>#N/A</v>
      </c>
      <c r="W3558" t="e">
        <v>#N/A</v>
      </c>
      <c r="X3558" t="e">
        <v>#N/A</v>
      </c>
      <c r="Y3558" s="3" t="e">
        <v>#N/A</v>
      </c>
      <c r="Z3558" s="8" t="e">
        <v>#N/A</v>
      </c>
      <c r="AA3558" s="30" t="e">
        <v>#N/A</v>
      </c>
      <c r="AB3558" t="e">
        <v>#N/A</v>
      </c>
      <c r="AC3558" t="e">
        <v>#N/A</v>
      </c>
      <c r="AD3558" t="e">
        <v>#N/A</v>
      </c>
      <c r="AE3558" t="e">
        <v>#N/A</v>
      </c>
      <c r="AF3558" t="e">
        <v>#N/A</v>
      </c>
    </row>
    <row r="3559" spans="1:32" x14ac:dyDescent="0.25">
      <c r="A3559" t="e">
        <v>#N/A</v>
      </c>
      <c r="B3559" s="33" t="e">
        <v>#N/A</v>
      </c>
      <c r="C3559" t="e">
        <v>#N/A</v>
      </c>
      <c r="D3559" t="e">
        <v>#N/A</v>
      </c>
      <c r="E3559" s="69" t="e">
        <v>#N/A</v>
      </c>
      <c r="F3559" s="3" t="e">
        <v>#N/A</v>
      </c>
      <c r="G3559" s="3" t="e">
        <v>#N/A</v>
      </c>
      <c r="H3559" s="3" t="e">
        <v>#N/A</v>
      </c>
      <c r="I3559" s="80" t="e">
        <v>#N/A</v>
      </c>
      <c r="J3559" s="80" t="e">
        <v>#N/A</v>
      </c>
      <c r="K3559" s="85" t="e">
        <v>#N/A</v>
      </c>
      <c r="L3559" s="9" t="e">
        <v>#N/A</v>
      </c>
      <c r="M3559" s="93" t="e">
        <v>#N/A</v>
      </c>
      <c r="N3559" s="8" t="e">
        <v>#N/A</v>
      </c>
      <c r="O3559" t="e">
        <v>#N/A</v>
      </c>
      <c r="P3559" t="e">
        <v>#N/A</v>
      </c>
      <c r="Q3559" t="e">
        <v>#N/A</v>
      </c>
      <c r="R3559" s="2" t="e">
        <v>#N/A</v>
      </c>
      <c r="S3559" t="e">
        <v>#N/A</v>
      </c>
      <c r="T3559" s="3" t="e">
        <v>#N/A</v>
      </c>
      <c r="U3559" s="3" t="e">
        <v>#N/A</v>
      </c>
      <c r="V3559" t="e">
        <v>#N/A</v>
      </c>
      <c r="W3559" t="e">
        <v>#N/A</v>
      </c>
      <c r="X3559" t="e">
        <v>#N/A</v>
      </c>
      <c r="Y3559" s="3" t="e">
        <v>#N/A</v>
      </c>
      <c r="Z3559" s="8" t="e">
        <v>#N/A</v>
      </c>
      <c r="AA3559" s="30" t="e">
        <v>#N/A</v>
      </c>
      <c r="AB3559" t="e">
        <v>#N/A</v>
      </c>
      <c r="AC3559" t="e">
        <v>#N/A</v>
      </c>
      <c r="AD3559" t="e">
        <v>#N/A</v>
      </c>
      <c r="AE3559" t="e">
        <v>#N/A</v>
      </c>
      <c r="AF3559" t="e">
        <v>#N/A</v>
      </c>
    </row>
    <row r="3560" spans="1:32" x14ac:dyDescent="0.25">
      <c r="A3560" t="e">
        <v>#N/A</v>
      </c>
      <c r="B3560" s="33" t="e">
        <v>#N/A</v>
      </c>
      <c r="C3560" t="e">
        <v>#N/A</v>
      </c>
      <c r="D3560" t="e">
        <v>#N/A</v>
      </c>
      <c r="E3560" s="69" t="e">
        <v>#N/A</v>
      </c>
      <c r="F3560" s="3" t="e">
        <v>#N/A</v>
      </c>
      <c r="G3560" s="3" t="e">
        <v>#N/A</v>
      </c>
      <c r="H3560" s="3" t="e">
        <v>#N/A</v>
      </c>
      <c r="I3560" s="80" t="e">
        <v>#N/A</v>
      </c>
      <c r="J3560" s="80" t="e">
        <v>#N/A</v>
      </c>
      <c r="K3560" s="85" t="e">
        <v>#N/A</v>
      </c>
      <c r="L3560" s="9" t="e">
        <v>#N/A</v>
      </c>
      <c r="M3560" s="93" t="e">
        <v>#N/A</v>
      </c>
      <c r="N3560" s="8" t="e">
        <v>#N/A</v>
      </c>
      <c r="O3560" t="e">
        <v>#N/A</v>
      </c>
      <c r="P3560" t="e">
        <v>#N/A</v>
      </c>
      <c r="Q3560" t="e">
        <v>#N/A</v>
      </c>
      <c r="R3560" s="2" t="e">
        <v>#N/A</v>
      </c>
      <c r="S3560" t="e">
        <v>#N/A</v>
      </c>
      <c r="T3560" s="3" t="e">
        <v>#N/A</v>
      </c>
      <c r="U3560" s="3" t="e">
        <v>#N/A</v>
      </c>
      <c r="V3560" t="e">
        <v>#N/A</v>
      </c>
      <c r="W3560" t="e">
        <v>#N/A</v>
      </c>
      <c r="X3560" t="e">
        <v>#N/A</v>
      </c>
      <c r="Y3560" s="3" t="e">
        <v>#N/A</v>
      </c>
      <c r="Z3560" s="8" t="e">
        <v>#N/A</v>
      </c>
      <c r="AA3560" s="30" t="e">
        <v>#N/A</v>
      </c>
      <c r="AB3560" t="e">
        <v>#N/A</v>
      </c>
      <c r="AC3560" t="e">
        <v>#N/A</v>
      </c>
      <c r="AD3560" t="e">
        <v>#N/A</v>
      </c>
      <c r="AE3560" t="e">
        <v>#N/A</v>
      </c>
      <c r="AF3560" t="e">
        <v>#N/A</v>
      </c>
    </row>
    <row r="3561" spans="1:32" x14ac:dyDescent="0.25">
      <c r="A3561" t="e">
        <v>#N/A</v>
      </c>
      <c r="B3561" s="33" t="e">
        <v>#N/A</v>
      </c>
      <c r="C3561" t="e">
        <v>#N/A</v>
      </c>
      <c r="D3561" t="e">
        <v>#N/A</v>
      </c>
      <c r="E3561" s="69" t="e">
        <v>#N/A</v>
      </c>
      <c r="F3561" s="3" t="e">
        <v>#N/A</v>
      </c>
      <c r="G3561" s="3" t="e">
        <v>#N/A</v>
      </c>
      <c r="H3561" s="3" t="e">
        <v>#N/A</v>
      </c>
      <c r="I3561" s="80" t="e">
        <v>#N/A</v>
      </c>
      <c r="J3561" s="80" t="e">
        <v>#N/A</v>
      </c>
      <c r="K3561" s="85" t="e">
        <v>#N/A</v>
      </c>
      <c r="L3561" s="9" t="e">
        <v>#N/A</v>
      </c>
      <c r="M3561" s="93" t="e">
        <v>#N/A</v>
      </c>
      <c r="N3561" s="8" t="e">
        <v>#N/A</v>
      </c>
      <c r="O3561" t="e">
        <v>#N/A</v>
      </c>
      <c r="P3561" t="e">
        <v>#N/A</v>
      </c>
      <c r="Q3561" t="e">
        <v>#N/A</v>
      </c>
      <c r="R3561" s="2" t="e">
        <v>#N/A</v>
      </c>
      <c r="S3561" t="e">
        <v>#N/A</v>
      </c>
      <c r="T3561" s="3" t="e">
        <v>#N/A</v>
      </c>
      <c r="U3561" s="3" t="e">
        <v>#N/A</v>
      </c>
      <c r="V3561" t="e">
        <v>#N/A</v>
      </c>
      <c r="W3561" t="e">
        <v>#N/A</v>
      </c>
      <c r="X3561" t="e">
        <v>#N/A</v>
      </c>
      <c r="Y3561" s="3" t="e">
        <v>#N/A</v>
      </c>
      <c r="Z3561" s="8" t="e">
        <v>#N/A</v>
      </c>
      <c r="AA3561" s="30" t="e">
        <v>#N/A</v>
      </c>
      <c r="AB3561" t="e">
        <v>#N/A</v>
      </c>
      <c r="AC3561" t="e">
        <v>#N/A</v>
      </c>
      <c r="AD3561" t="e">
        <v>#N/A</v>
      </c>
      <c r="AE3561" t="e">
        <v>#N/A</v>
      </c>
      <c r="AF3561" t="e">
        <v>#N/A</v>
      </c>
    </row>
    <row r="3562" spans="1:32" x14ac:dyDescent="0.25">
      <c r="A3562" t="e">
        <v>#N/A</v>
      </c>
      <c r="B3562" s="33" t="e">
        <v>#N/A</v>
      </c>
      <c r="C3562" t="e">
        <v>#N/A</v>
      </c>
      <c r="D3562" t="e">
        <v>#N/A</v>
      </c>
      <c r="E3562" s="69" t="e">
        <v>#N/A</v>
      </c>
      <c r="F3562" s="3" t="e">
        <v>#N/A</v>
      </c>
      <c r="G3562" s="3" t="e">
        <v>#N/A</v>
      </c>
      <c r="H3562" s="3" t="e">
        <v>#N/A</v>
      </c>
      <c r="I3562" s="80" t="e">
        <v>#N/A</v>
      </c>
      <c r="J3562" s="80" t="e">
        <v>#N/A</v>
      </c>
      <c r="K3562" s="85" t="e">
        <v>#N/A</v>
      </c>
      <c r="L3562" s="9" t="e">
        <v>#N/A</v>
      </c>
      <c r="M3562" s="93" t="e">
        <v>#N/A</v>
      </c>
      <c r="N3562" s="8" t="e">
        <v>#N/A</v>
      </c>
      <c r="O3562" t="e">
        <v>#N/A</v>
      </c>
      <c r="P3562" t="e">
        <v>#N/A</v>
      </c>
      <c r="Q3562" t="e">
        <v>#N/A</v>
      </c>
      <c r="R3562" s="2" t="e">
        <v>#N/A</v>
      </c>
      <c r="S3562" t="e">
        <v>#N/A</v>
      </c>
      <c r="T3562" s="3" t="e">
        <v>#N/A</v>
      </c>
      <c r="U3562" s="3" t="e">
        <v>#N/A</v>
      </c>
      <c r="V3562" t="e">
        <v>#N/A</v>
      </c>
      <c r="W3562" t="e">
        <v>#N/A</v>
      </c>
      <c r="X3562" t="e">
        <v>#N/A</v>
      </c>
      <c r="Y3562" s="3" t="e">
        <v>#N/A</v>
      </c>
      <c r="Z3562" s="8" t="e">
        <v>#N/A</v>
      </c>
      <c r="AA3562" s="30" t="e">
        <v>#N/A</v>
      </c>
      <c r="AB3562" t="e">
        <v>#N/A</v>
      </c>
      <c r="AC3562" t="e">
        <v>#N/A</v>
      </c>
      <c r="AD3562" t="e">
        <v>#N/A</v>
      </c>
      <c r="AE3562" t="e">
        <v>#N/A</v>
      </c>
      <c r="AF3562" t="e">
        <v>#N/A</v>
      </c>
    </row>
    <row r="3563" spans="1:32" x14ac:dyDescent="0.25">
      <c r="A3563" t="e">
        <v>#N/A</v>
      </c>
      <c r="B3563" s="33" t="e">
        <v>#N/A</v>
      </c>
      <c r="C3563" t="e">
        <v>#N/A</v>
      </c>
      <c r="D3563" t="e">
        <v>#N/A</v>
      </c>
      <c r="E3563" s="69" t="e">
        <v>#N/A</v>
      </c>
      <c r="F3563" s="3" t="e">
        <v>#N/A</v>
      </c>
      <c r="G3563" s="3" t="e">
        <v>#N/A</v>
      </c>
      <c r="H3563" s="3" t="e">
        <v>#N/A</v>
      </c>
      <c r="I3563" s="80" t="e">
        <v>#N/A</v>
      </c>
      <c r="J3563" s="80" t="e">
        <v>#N/A</v>
      </c>
      <c r="K3563" s="85" t="e">
        <v>#N/A</v>
      </c>
      <c r="L3563" s="9" t="e">
        <v>#N/A</v>
      </c>
      <c r="M3563" s="93" t="e">
        <v>#N/A</v>
      </c>
      <c r="N3563" s="8" t="e">
        <v>#N/A</v>
      </c>
      <c r="O3563" t="e">
        <v>#N/A</v>
      </c>
      <c r="P3563" t="e">
        <v>#N/A</v>
      </c>
      <c r="Q3563" t="e">
        <v>#N/A</v>
      </c>
      <c r="R3563" s="2" t="e">
        <v>#N/A</v>
      </c>
      <c r="S3563" t="e">
        <v>#N/A</v>
      </c>
      <c r="T3563" s="3" t="e">
        <v>#N/A</v>
      </c>
      <c r="U3563" s="3" t="e">
        <v>#N/A</v>
      </c>
      <c r="V3563" t="e">
        <v>#N/A</v>
      </c>
      <c r="W3563" t="e">
        <v>#N/A</v>
      </c>
      <c r="X3563" t="e">
        <v>#N/A</v>
      </c>
      <c r="Y3563" s="3" t="e">
        <v>#N/A</v>
      </c>
      <c r="Z3563" s="8" t="e">
        <v>#N/A</v>
      </c>
      <c r="AA3563" s="30" t="e">
        <v>#N/A</v>
      </c>
      <c r="AB3563" t="e">
        <v>#N/A</v>
      </c>
      <c r="AC3563" t="e">
        <v>#N/A</v>
      </c>
      <c r="AD3563" t="e">
        <v>#N/A</v>
      </c>
      <c r="AE3563" t="e">
        <v>#N/A</v>
      </c>
      <c r="AF3563" t="e">
        <v>#N/A</v>
      </c>
    </row>
    <row r="3564" spans="1:32" x14ac:dyDescent="0.25">
      <c r="A3564" t="e">
        <v>#N/A</v>
      </c>
      <c r="B3564" s="33" t="e">
        <v>#N/A</v>
      </c>
      <c r="C3564" t="e">
        <v>#N/A</v>
      </c>
      <c r="D3564" t="e">
        <v>#N/A</v>
      </c>
      <c r="E3564" s="69" t="e">
        <v>#N/A</v>
      </c>
      <c r="F3564" s="3" t="e">
        <v>#N/A</v>
      </c>
      <c r="G3564" s="3" t="e">
        <v>#N/A</v>
      </c>
      <c r="H3564" s="3" t="e">
        <v>#N/A</v>
      </c>
      <c r="I3564" s="80" t="e">
        <v>#N/A</v>
      </c>
      <c r="J3564" s="80" t="e">
        <v>#N/A</v>
      </c>
      <c r="K3564" s="85" t="e">
        <v>#N/A</v>
      </c>
      <c r="L3564" s="9" t="e">
        <v>#N/A</v>
      </c>
      <c r="M3564" s="93" t="e">
        <v>#N/A</v>
      </c>
      <c r="N3564" s="8" t="e">
        <v>#N/A</v>
      </c>
      <c r="O3564" t="e">
        <v>#N/A</v>
      </c>
      <c r="P3564" t="e">
        <v>#N/A</v>
      </c>
      <c r="Q3564" t="e">
        <v>#N/A</v>
      </c>
      <c r="R3564" s="2" t="e">
        <v>#N/A</v>
      </c>
      <c r="S3564" t="e">
        <v>#N/A</v>
      </c>
      <c r="T3564" s="3" t="e">
        <v>#N/A</v>
      </c>
      <c r="U3564" s="3" t="e">
        <v>#N/A</v>
      </c>
      <c r="V3564" t="e">
        <v>#N/A</v>
      </c>
      <c r="W3564" t="e">
        <v>#N/A</v>
      </c>
      <c r="X3564" t="e">
        <v>#N/A</v>
      </c>
      <c r="Y3564" s="3" t="e">
        <v>#N/A</v>
      </c>
      <c r="Z3564" s="8" t="e">
        <v>#N/A</v>
      </c>
      <c r="AA3564" s="30" t="e">
        <v>#N/A</v>
      </c>
      <c r="AB3564" t="e">
        <v>#N/A</v>
      </c>
      <c r="AC3564" t="e">
        <v>#N/A</v>
      </c>
      <c r="AD3564" t="e">
        <v>#N/A</v>
      </c>
      <c r="AE3564" t="e">
        <v>#N/A</v>
      </c>
      <c r="AF3564" t="e">
        <v>#N/A</v>
      </c>
    </row>
    <row r="3565" spans="1:32" x14ac:dyDescent="0.25">
      <c r="A3565" t="e">
        <v>#N/A</v>
      </c>
      <c r="B3565" s="33" t="e">
        <v>#N/A</v>
      </c>
      <c r="C3565" t="e">
        <v>#N/A</v>
      </c>
      <c r="D3565" t="e">
        <v>#N/A</v>
      </c>
      <c r="E3565" s="69" t="e">
        <v>#N/A</v>
      </c>
      <c r="F3565" s="3" t="e">
        <v>#N/A</v>
      </c>
      <c r="G3565" s="3" t="e">
        <v>#N/A</v>
      </c>
      <c r="H3565" s="3" t="e">
        <v>#N/A</v>
      </c>
      <c r="I3565" s="80" t="e">
        <v>#N/A</v>
      </c>
      <c r="J3565" s="80" t="e">
        <v>#N/A</v>
      </c>
      <c r="K3565" s="85" t="e">
        <v>#N/A</v>
      </c>
      <c r="L3565" s="9" t="e">
        <v>#N/A</v>
      </c>
      <c r="M3565" s="93" t="e">
        <v>#N/A</v>
      </c>
      <c r="N3565" s="8" t="e">
        <v>#N/A</v>
      </c>
      <c r="O3565" t="e">
        <v>#N/A</v>
      </c>
      <c r="P3565" t="e">
        <v>#N/A</v>
      </c>
      <c r="Q3565" t="e">
        <v>#N/A</v>
      </c>
      <c r="R3565" s="2" t="e">
        <v>#N/A</v>
      </c>
      <c r="S3565" t="e">
        <v>#N/A</v>
      </c>
      <c r="T3565" s="3" t="e">
        <v>#N/A</v>
      </c>
      <c r="U3565" s="3" t="e">
        <v>#N/A</v>
      </c>
      <c r="V3565" t="e">
        <v>#N/A</v>
      </c>
      <c r="W3565" t="e">
        <v>#N/A</v>
      </c>
      <c r="X3565" t="e">
        <v>#N/A</v>
      </c>
      <c r="Y3565" s="3" t="e">
        <v>#N/A</v>
      </c>
      <c r="Z3565" s="8" t="e">
        <v>#N/A</v>
      </c>
      <c r="AA3565" s="30" t="e">
        <v>#N/A</v>
      </c>
      <c r="AB3565" t="e">
        <v>#N/A</v>
      </c>
      <c r="AC3565" t="e">
        <v>#N/A</v>
      </c>
      <c r="AD3565" t="e">
        <v>#N/A</v>
      </c>
      <c r="AE3565" t="e">
        <v>#N/A</v>
      </c>
      <c r="AF3565" t="e">
        <v>#N/A</v>
      </c>
    </row>
    <row r="3566" spans="1:32" x14ac:dyDescent="0.25">
      <c r="A3566" t="e">
        <v>#N/A</v>
      </c>
      <c r="B3566" s="33" t="e">
        <v>#N/A</v>
      </c>
      <c r="C3566" t="e">
        <v>#N/A</v>
      </c>
      <c r="D3566" t="e">
        <v>#N/A</v>
      </c>
      <c r="E3566" s="69" t="e">
        <v>#N/A</v>
      </c>
      <c r="F3566" s="3" t="e">
        <v>#N/A</v>
      </c>
      <c r="G3566" s="3" t="e">
        <v>#N/A</v>
      </c>
      <c r="H3566" s="3" t="e">
        <v>#N/A</v>
      </c>
      <c r="I3566" s="80" t="e">
        <v>#N/A</v>
      </c>
      <c r="J3566" s="80" t="e">
        <v>#N/A</v>
      </c>
      <c r="K3566" s="85" t="e">
        <v>#N/A</v>
      </c>
      <c r="L3566" s="9" t="e">
        <v>#N/A</v>
      </c>
      <c r="M3566" s="93" t="e">
        <v>#N/A</v>
      </c>
      <c r="N3566" s="8" t="e">
        <v>#N/A</v>
      </c>
      <c r="O3566" t="e">
        <v>#N/A</v>
      </c>
      <c r="P3566" t="e">
        <v>#N/A</v>
      </c>
      <c r="Q3566" t="e">
        <v>#N/A</v>
      </c>
      <c r="R3566" s="2" t="e">
        <v>#N/A</v>
      </c>
      <c r="S3566" t="e">
        <v>#N/A</v>
      </c>
      <c r="T3566" s="3" t="e">
        <v>#N/A</v>
      </c>
      <c r="U3566" s="3" t="e">
        <v>#N/A</v>
      </c>
      <c r="V3566" t="e">
        <v>#N/A</v>
      </c>
      <c r="W3566" t="e">
        <v>#N/A</v>
      </c>
      <c r="X3566" t="e">
        <v>#N/A</v>
      </c>
      <c r="Y3566" s="3" t="e">
        <v>#N/A</v>
      </c>
      <c r="Z3566" s="8" t="e">
        <v>#N/A</v>
      </c>
      <c r="AA3566" s="30" t="e">
        <v>#N/A</v>
      </c>
      <c r="AB3566" t="e">
        <v>#N/A</v>
      </c>
      <c r="AC3566" t="e">
        <v>#N/A</v>
      </c>
      <c r="AD3566" t="e">
        <v>#N/A</v>
      </c>
      <c r="AE3566" t="e">
        <v>#N/A</v>
      </c>
      <c r="AF3566" t="e">
        <v>#N/A</v>
      </c>
    </row>
    <row r="3567" spans="1:32" x14ac:dyDescent="0.25">
      <c r="A3567" t="e">
        <v>#N/A</v>
      </c>
      <c r="B3567" s="33" t="e">
        <v>#N/A</v>
      </c>
      <c r="C3567" t="e">
        <v>#N/A</v>
      </c>
      <c r="D3567" t="e">
        <v>#N/A</v>
      </c>
      <c r="E3567" s="69" t="e">
        <v>#N/A</v>
      </c>
      <c r="F3567" s="3" t="e">
        <v>#N/A</v>
      </c>
      <c r="G3567" s="3" t="e">
        <v>#N/A</v>
      </c>
      <c r="H3567" s="3" t="e">
        <v>#N/A</v>
      </c>
      <c r="I3567" s="80" t="e">
        <v>#N/A</v>
      </c>
      <c r="J3567" s="80" t="e">
        <v>#N/A</v>
      </c>
      <c r="K3567" s="85" t="e">
        <v>#N/A</v>
      </c>
      <c r="L3567" s="9" t="e">
        <v>#N/A</v>
      </c>
      <c r="M3567" s="93" t="e">
        <v>#N/A</v>
      </c>
      <c r="N3567" s="8" t="e">
        <v>#N/A</v>
      </c>
      <c r="O3567" t="e">
        <v>#N/A</v>
      </c>
      <c r="P3567" t="e">
        <v>#N/A</v>
      </c>
      <c r="Q3567" t="e">
        <v>#N/A</v>
      </c>
      <c r="R3567" s="2" t="e">
        <v>#N/A</v>
      </c>
      <c r="S3567" t="e">
        <v>#N/A</v>
      </c>
      <c r="T3567" s="3" t="e">
        <v>#N/A</v>
      </c>
      <c r="U3567" s="3" t="e">
        <v>#N/A</v>
      </c>
      <c r="V3567" t="e">
        <v>#N/A</v>
      </c>
      <c r="W3567" t="e">
        <v>#N/A</v>
      </c>
      <c r="X3567" t="e">
        <v>#N/A</v>
      </c>
      <c r="Y3567" s="3" t="e">
        <v>#N/A</v>
      </c>
      <c r="Z3567" s="8" t="e">
        <v>#N/A</v>
      </c>
      <c r="AA3567" s="30" t="e">
        <v>#N/A</v>
      </c>
      <c r="AB3567" t="e">
        <v>#N/A</v>
      </c>
      <c r="AC3567" t="e">
        <v>#N/A</v>
      </c>
      <c r="AD3567" t="e">
        <v>#N/A</v>
      </c>
      <c r="AE3567" t="e">
        <v>#N/A</v>
      </c>
      <c r="AF3567" t="e">
        <v>#N/A</v>
      </c>
    </row>
    <row r="3568" spans="1:32" x14ac:dyDescent="0.25">
      <c r="A3568" t="e">
        <v>#N/A</v>
      </c>
      <c r="B3568" s="33" t="e">
        <v>#N/A</v>
      </c>
      <c r="C3568" t="e">
        <v>#N/A</v>
      </c>
      <c r="D3568" t="e">
        <v>#N/A</v>
      </c>
      <c r="E3568" s="69" t="e">
        <v>#N/A</v>
      </c>
      <c r="F3568" s="3" t="e">
        <v>#N/A</v>
      </c>
      <c r="G3568" s="3" t="e">
        <v>#N/A</v>
      </c>
      <c r="H3568" s="3" t="e">
        <v>#N/A</v>
      </c>
      <c r="I3568" s="80" t="e">
        <v>#N/A</v>
      </c>
      <c r="J3568" s="80" t="e">
        <v>#N/A</v>
      </c>
      <c r="K3568" s="85" t="e">
        <v>#N/A</v>
      </c>
      <c r="L3568" s="9" t="e">
        <v>#N/A</v>
      </c>
      <c r="M3568" s="93" t="e">
        <v>#N/A</v>
      </c>
      <c r="N3568" s="8" t="e">
        <v>#N/A</v>
      </c>
      <c r="O3568" t="e">
        <v>#N/A</v>
      </c>
      <c r="P3568" t="e">
        <v>#N/A</v>
      </c>
      <c r="Q3568" t="e">
        <v>#N/A</v>
      </c>
      <c r="R3568" s="2" t="e">
        <v>#N/A</v>
      </c>
      <c r="S3568" t="e">
        <v>#N/A</v>
      </c>
      <c r="T3568" s="3" t="e">
        <v>#N/A</v>
      </c>
      <c r="U3568" s="3" t="e">
        <v>#N/A</v>
      </c>
      <c r="V3568" t="e">
        <v>#N/A</v>
      </c>
      <c r="W3568" t="e">
        <v>#N/A</v>
      </c>
      <c r="X3568" t="e">
        <v>#N/A</v>
      </c>
      <c r="Y3568" s="3" t="e">
        <v>#N/A</v>
      </c>
      <c r="Z3568" s="8" t="e">
        <v>#N/A</v>
      </c>
      <c r="AA3568" s="30" t="e">
        <v>#N/A</v>
      </c>
      <c r="AB3568" t="e">
        <v>#N/A</v>
      </c>
      <c r="AC3568" t="e">
        <v>#N/A</v>
      </c>
      <c r="AD3568" t="e">
        <v>#N/A</v>
      </c>
      <c r="AE3568" t="e">
        <v>#N/A</v>
      </c>
      <c r="AF3568" t="e">
        <v>#N/A</v>
      </c>
    </row>
    <row r="3569" spans="1:32" x14ac:dyDescent="0.25">
      <c r="A3569" t="e">
        <v>#N/A</v>
      </c>
      <c r="B3569" s="33" t="e">
        <v>#N/A</v>
      </c>
      <c r="C3569" t="e">
        <v>#N/A</v>
      </c>
      <c r="D3569" t="e">
        <v>#N/A</v>
      </c>
      <c r="E3569" s="69" t="e">
        <v>#N/A</v>
      </c>
      <c r="F3569" s="3" t="e">
        <v>#N/A</v>
      </c>
      <c r="G3569" s="3" t="e">
        <v>#N/A</v>
      </c>
      <c r="H3569" s="3" t="e">
        <v>#N/A</v>
      </c>
      <c r="I3569" s="80" t="e">
        <v>#N/A</v>
      </c>
      <c r="J3569" s="80" t="e">
        <v>#N/A</v>
      </c>
      <c r="K3569" s="85" t="e">
        <v>#N/A</v>
      </c>
      <c r="L3569" s="9" t="e">
        <v>#N/A</v>
      </c>
      <c r="M3569" s="93" t="e">
        <v>#N/A</v>
      </c>
      <c r="N3569" s="8" t="e">
        <v>#N/A</v>
      </c>
      <c r="O3569" t="e">
        <v>#N/A</v>
      </c>
      <c r="P3569" t="e">
        <v>#N/A</v>
      </c>
      <c r="Q3569" t="e">
        <v>#N/A</v>
      </c>
      <c r="R3569" s="2" t="e">
        <v>#N/A</v>
      </c>
      <c r="S3569" t="e">
        <v>#N/A</v>
      </c>
      <c r="T3569" s="3" t="e">
        <v>#N/A</v>
      </c>
      <c r="U3569" s="3" t="e">
        <v>#N/A</v>
      </c>
      <c r="V3569" t="e">
        <v>#N/A</v>
      </c>
      <c r="W3569" t="e">
        <v>#N/A</v>
      </c>
      <c r="X3569" t="e">
        <v>#N/A</v>
      </c>
      <c r="Y3569" s="3" t="e">
        <v>#N/A</v>
      </c>
      <c r="Z3569" s="8" t="e">
        <v>#N/A</v>
      </c>
      <c r="AA3569" s="30" t="e">
        <v>#N/A</v>
      </c>
      <c r="AB3569" t="e">
        <v>#N/A</v>
      </c>
      <c r="AC3569" t="e">
        <v>#N/A</v>
      </c>
      <c r="AD3569" t="e">
        <v>#N/A</v>
      </c>
      <c r="AE3569" t="e">
        <v>#N/A</v>
      </c>
      <c r="AF3569" t="e">
        <v>#N/A</v>
      </c>
    </row>
    <row r="3570" spans="1:32" x14ac:dyDescent="0.25">
      <c r="A3570" t="e">
        <v>#N/A</v>
      </c>
      <c r="B3570" s="33" t="e">
        <v>#N/A</v>
      </c>
      <c r="C3570" t="e">
        <v>#N/A</v>
      </c>
      <c r="D3570" t="e">
        <v>#N/A</v>
      </c>
      <c r="E3570" s="69" t="e">
        <v>#N/A</v>
      </c>
      <c r="F3570" s="3" t="e">
        <v>#N/A</v>
      </c>
      <c r="G3570" s="3" t="e">
        <v>#N/A</v>
      </c>
      <c r="H3570" s="3" t="e">
        <v>#N/A</v>
      </c>
      <c r="I3570" s="80" t="e">
        <v>#N/A</v>
      </c>
      <c r="J3570" s="80" t="e">
        <v>#N/A</v>
      </c>
      <c r="K3570" s="85" t="e">
        <v>#N/A</v>
      </c>
      <c r="L3570" s="9" t="e">
        <v>#N/A</v>
      </c>
      <c r="M3570" s="93" t="e">
        <v>#N/A</v>
      </c>
      <c r="N3570" s="8" t="e">
        <v>#N/A</v>
      </c>
      <c r="O3570" t="e">
        <v>#N/A</v>
      </c>
      <c r="P3570" t="e">
        <v>#N/A</v>
      </c>
      <c r="Q3570" t="e">
        <v>#N/A</v>
      </c>
      <c r="R3570" s="2" t="e">
        <v>#N/A</v>
      </c>
      <c r="S3570" t="e">
        <v>#N/A</v>
      </c>
      <c r="T3570" s="3" t="e">
        <v>#N/A</v>
      </c>
      <c r="U3570" s="3" t="e">
        <v>#N/A</v>
      </c>
      <c r="V3570" t="e">
        <v>#N/A</v>
      </c>
      <c r="W3570" t="e">
        <v>#N/A</v>
      </c>
      <c r="X3570" t="e">
        <v>#N/A</v>
      </c>
      <c r="Y3570" s="3" t="e">
        <v>#N/A</v>
      </c>
      <c r="Z3570" s="8" t="e">
        <v>#N/A</v>
      </c>
      <c r="AA3570" s="30" t="e">
        <v>#N/A</v>
      </c>
      <c r="AB3570" t="e">
        <v>#N/A</v>
      </c>
      <c r="AC3570" t="e">
        <v>#N/A</v>
      </c>
      <c r="AD3570" t="e">
        <v>#N/A</v>
      </c>
      <c r="AE3570" t="e">
        <v>#N/A</v>
      </c>
      <c r="AF3570" t="e">
        <v>#N/A</v>
      </c>
    </row>
    <row r="3571" spans="1:32" x14ac:dyDescent="0.25">
      <c r="A3571" t="e">
        <v>#N/A</v>
      </c>
      <c r="B3571" s="33" t="e">
        <v>#N/A</v>
      </c>
      <c r="C3571" t="e">
        <v>#N/A</v>
      </c>
      <c r="D3571" t="e">
        <v>#N/A</v>
      </c>
      <c r="E3571" s="69" t="e">
        <v>#N/A</v>
      </c>
      <c r="F3571" s="3" t="e">
        <v>#N/A</v>
      </c>
      <c r="G3571" s="3" t="e">
        <v>#N/A</v>
      </c>
      <c r="H3571" s="3" t="e">
        <v>#N/A</v>
      </c>
      <c r="I3571" s="80" t="e">
        <v>#N/A</v>
      </c>
      <c r="J3571" s="80" t="e">
        <v>#N/A</v>
      </c>
      <c r="K3571" s="85" t="e">
        <v>#N/A</v>
      </c>
      <c r="L3571" s="9" t="e">
        <v>#N/A</v>
      </c>
      <c r="M3571" s="93" t="e">
        <v>#N/A</v>
      </c>
      <c r="N3571" s="8" t="e">
        <v>#N/A</v>
      </c>
      <c r="O3571" t="e">
        <v>#N/A</v>
      </c>
      <c r="P3571" t="e">
        <v>#N/A</v>
      </c>
      <c r="Q3571" t="e">
        <v>#N/A</v>
      </c>
      <c r="R3571" s="2" t="e">
        <v>#N/A</v>
      </c>
      <c r="S3571" t="e">
        <v>#N/A</v>
      </c>
      <c r="T3571" s="3" t="e">
        <v>#N/A</v>
      </c>
      <c r="U3571" s="3" t="e">
        <v>#N/A</v>
      </c>
      <c r="V3571" t="e">
        <v>#N/A</v>
      </c>
      <c r="W3571" t="e">
        <v>#N/A</v>
      </c>
      <c r="X3571" t="e">
        <v>#N/A</v>
      </c>
      <c r="Y3571" s="3" t="e">
        <v>#N/A</v>
      </c>
      <c r="Z3571" s="8" t="e">
        <v>#N/A</v>
      </c>
      <c r="AA3571" s="30" t="e">
        <v>#N/A</v>
      </c>
      <c r="AB3571" t="e">
        <v>#N/A</v>
      </c>
      <c r="AC3571" t="e">
        <v>#N/A</v>
      </c>
      <c r="AD3571" t="e">
        <v>#N/A</v>
      </c>
      <c r="AE3571" t="e">
        <v>#N/A</v>
      </c>
      <c r="AF3571" t="e">
        <v>#N/A</v>
      </c>
    </row>
    <row r="3572" spans="1:32" x14ac:dyDescent="0.25">
      <c r="A3572" t="e">
        <v>#N/A</v>
      </c>
      <c r="B3572" s="33" t="e">
        <v>#N/A</v>
      </c>
      <c r="C3572" t="e">
        <v>#N/A</v>
      </c>
      <c r="D3572" t="e">
        <v>#N/A</v>
      </c>
      <c r="E3572" s="69" t="e">
        <v>#N/A</v>
      </c>
      <c r="F3572" s="3" t="e">
        <v>#N/A</v>
      </c>
      <c r="G3572" s="3" t="e">
        <v>#N/A</v>
      </c>
      <c r="H3572" s="3" t="e">
        <v>#N/A</v>
      </c>
      <c r="I3572" s="80" t="e">
        <v>#N/A</v>
      </c>
      <c r="J3572" s="80" t="e">
        <v>#N/A</v>
      </c>
      <c r="K3572" s="85" t="e">
        <v>#N/A</v>
      </c>
      <c r="L3572" s="9" t="e">
        <v>#N/A</v>
      </c>
      <c r="M3572" s="93" t="e">
        <v>#N/A</v>
      </c>
      <c r="N3572" s="8" t="e">
        <v>#N/A</v>
      </c>
      <c r="O3572" t="e">
        <v>#N/A</v>
      </c>
      <c r="P3572" t="e">
        <v>#N/A</v>
      </c>
      <c r="Q3572" t="e">
        <v>#N/A</v>
      </c>
      <c r="R3572" s="2" t="e">
        <v>#N/A</v>
      </c>
      <c r="S3572" t="e">
        <v>#N/A</v>
      </c>
      <c r="T3572" s="3" t="e">
        <v>#N/A</v>
      </c>
      <c r="U3572" s="3" t="e">
        <v>#N/A</v>
      </c>
      <c r="V3572" t="e">
        <v>#N/A</v>
      </c>
      <c r="W3572" t="e">
        <v>#N/A</v>
      </c>
      <c r="X3572" t="e">
        <v>#N/A</v>
      </c>
      <c r="Y3572" s="3" t="e">
        <v>#N/A</v>
      </c>
      <c r="Z3572" s="8" t="e">
        <v>#N/A</v>
      </c>
      <c r="AA3572" s="30" t="e">
        <v>#N/A</v>
      </c>
      <c r="AB3572" t="e">
        <v>#N/A</v>
      </c>
      <c r="AC3572" t="e">
        <v>#N/A</v>
      </c>
      <c r="AD3572" t="e">
        <v>#N/A</v>
      </c>
      <c r="AE3572" t="e">
        <v>#N/A</v>
      </c>
      <c r="AF3572" t="e">
        <v>#N/A</v>
      </c>
    </row>
    <row r="3573" spans="1:32" x14ac:dyDescent="0.25">
      <c r="A3573" t="e">
        <v>#N/A</v>
      </c>
      <c r="B3573" s="33" t="e">
        <v>#N/A</v>
      </c>
      <c r="C3573" t="e">
        <v>#N/A</v>
      </c>
      <c r="D3573" t="e">
        <v>#N/A</v>
      </c>
      <c r="E3573" s="69" t="e">
        <v>#N/A</v>
      </c>
      <c r="F3573" s="3" t="e">
        <v>#N/A</v>
      </c>
      <c r="G3573" s="3" t="e">
        <v>#N/A</v>
      </c>
      <c r="H3573" s="3" t="e">
        <v>#N/A</v>
      </c>
      <c r="I3573" s="80" t="e">
        <v>#N/A</v>
      </c>
      <c r="J3573" s="80" t="e">
        <v>#N/A</v>
      </c>
      <c r="K3573" s="85" t="e">
        <v>#N/A</v>
      </c>
      <c r="L3573" s="9" t="e">
        <v>#N/A</v>
      </c>
      <c r="M3573" s="93" t="e">
        <v>#N/A</v>
      </c>
      <c r="N3573" s="8" t="e">
        <v>#N/A</v>
      </c>
      <c r="O3573" t="e">
        <v>#N/A</v>
      </c>
      <c r="P3573" t="e">
        <v>#N/A</v>
      </c>
      <c r="Q3573" t="e">
        <v>#N/A</v>
      </c>
      <c r="R3573" s="2" t="e">
        <v>#N/A</v>
      </c>
      <c r="S3573" t="e">
        <v>#N/A</v>
      </c>
      <c r="T3573" s="3" t="e">
        <v>#N/A</v>
      </c>
      <c r="U3573" s="3" t="e">
        <v>#N/A</v>
      </c>
      <c r="V3573" t="e">
        <v>#N/A</v>
      </c>
      <c r="W3573" t="e">
        <v>#N/A</v>
      </c>
      <c r="X3573" t="e">
        <v>#N/A</v>
      </c>
      <c r="Y3573" s="3" t="e">
        <v>#N/A</v>
      </c>
      <c r="Z3573" s="8" t="e">
        <v>#N/A</v>
      </c>
      <c r="AA3573" s="30" t="e">
        <v>#N/A</v>
      </c>
      <c r="AB3573" t="e">
        <v>#N/A</v>
      </c>
      <c r="AC3573" t="e">
        <v>#N/A</v>
      </c>
      <c r="AD3573" t="e">
        <v>#N/A</v>
      </c>
      <c r="AE3573" t="e">
        <v>#N/A</v>
      </c>
      <c r="AF3573" t="e">
        <v>#N/A</v>
      </c>
    </row>
    <row r="3574" spans="1:32" x14ac:dyDescent="0.25">
      <c r="A3574" t="e">
        <v>#N/A</v>
      </c>
      <c r="B3574" s="33" t="e">
        <v>#N/A</v>
      </c>
      <c r="C3574" t="e">
        <v>#N/A</v>
      </c>
      <c r="D3574" t="e">
        <v>#N/A</v>
      </c>
      <c r="E3574" s="69" t="e">
        <v>#N/A</v>
      </c>
      <c r="F3574" s="3" t="e">
        <v>#N/A</v>
      </c>
      <c r="G3574" s="3" t="e">
        <v>#N/A</v>
      </c>
      <c r="H3574" s="3" t="e">
        <v>#N/A</v>
      </c>
      <c r="I3574" s="80" t="e">
        <v>#N/A</v>
      </c>
      <c r="J3574" s="80" t="e">
        <v>#N/A</v>
      </c>
      <c r="K3574" s="85" t="e">
        <v>#N/A</v>
      </c>
      <c r="L3574" s="9" t="e">
        <v>#N/A</v>
      </c>
      <c r="M3574" s="93" t="e">
        <v>#N/A</v>
      </c>
      <c r="N3574" s="8" t="e">
        <v>#N/A</v>
      </c>
      <c r="O3574" t="e">
        <v>#N/A</v>
      </c>
      <c r="P3574" t="e">
        <v>#N/A</v>
      </c>
      <c r="Q3574" t="e">
        <v>#N/A</v>
      </c>
      <c r="R3574" s="2" t="e">
        <v>#N/A</v>
      </c>
      <c r="S3574" t="e">
        <v>#N/A</v>
      </c>
      <c r="T3574" s="3" t="e">
        <v>#N/A</v>
      </c>
      <c r="U3574" s="3" t="e">
        <v>#N/A</v>
      </c>
      <c r="V3574" t="e">
        <v>#N/A</v>
      </c>
      <c r="W3574" t="e">
        <v>#N/A</v>
      </c>
      <c r="X3574" t="e">
        <v>#N/A</v>
      </c>
      <c r="Y3574" s="3" t="e">
        <v>#N/A</v>
      </c>
      <c r="Z3574" s="8" t="e">
        <v>#N/A</v>
      </c>
      <c r="AA3574" s="30" t="e">
        <v>#N/A</v>
      </c>
      <c r="AB3574" t="e">
        <v>#N/A</v>
      </c>
      <c r="AC3574" t="e">
        <v>#N/A</v>
      </c>
      <c r="AD3574" t="e">
        <v>#N/A</v>
      </c>
      <c r="AE3574" t="e">
        <v>#N/A</v>
      </c>
      <c r="AF3574" t="e">
        <v>#N/A</v>
      </c>
    </row>
    <row r="3575" spans="1:32" x14ac:dyDescent="0.25">
      <c r="A3575" t="e">
        <v>#N/A</v>
      </c>
      <c r="B3575" s="33" t="e">
        <v>#N/A</v>
      </c>
      <c r="C3575" t="e">
        <v>#N/A</v>
      </c>
      <c r="D3575" t="e">
        <v>#N/A</v>
      </c>
      <c r="E3575" s="69" t="e">
        <v>#N/A</v>
      </c>
      <c r="F3575" s="3" t="e">
        <v>#N/A</v>
      </c>
      <c r="G3575" s="3" t="e">
        <v>#N/A</v>
      </c>
      <c r="H3575" s="3" t="e">
        <v>#N/A</v>
      </c>
      <c r="I3575" s="80" t="e">
        <v>#N/A</v>
      </c>
      <c r="J3575" s="80" t="e">
        <v>#N/A</v>
      </c>
      <c r="K3575" s="85" t="e">
        <v>#N/A</v>
      </c>
      <c r="L3575" s="9" t="e">
        <v>#N/A</v>
      </c>
      <c r="M3575" s="93" t="e">
        <v>#N/A</v>
      </c>
      <c r="N3575" s="8" t="e">
        <v>#N/A</v>
      </c>
      <c r="O3575" t="e">
        <v>#N/A</v>
      </c>
      <c r="P3575" t="e">
        <v>#N/A</v>
      </c>
      <c r="Q3575" t="e">
        <v>#N/A</v>
      </c>
      <c r="R3575" s="2" t="e">
        <v>#N/A</v>
      </c>
      <c r="S3575" t="e">
        <v>#N/A</v>
      </c>
      <c r="T3575" s="3" t="e">
        <v>#N/A</v>
      </c>
      <c r="U3575" s="3" t="e">
        <v>#N/A</v>
      </c>
      <c r="V3575" t="e">
        <v>#N/A</v>
      </c>
      <c r="W3575" t="e">
        <v>#N/A</v>
      </c>
      <c r="X3575" t="e">
        <v>#N/A</v>
      </c>
      <c r="Y3575" s="3" t="e">
        <v>#N/A</v>
      </c>
      <c r="Z3575" s="8" t="e">
        <v>#N/A</v>
      </c>
      <c r="AA3575" s="30" t="e">
        <v>#N/A</v>
      </c>
      <c r="AB3575" t="e">
        <v>#N/A</v>
      </c>
      <c r="AC3575" t="e">
        <v>#N/A</v>
      </c>
      <c r="AD3575" t="e">
        <v>#N/A</v>
      </c>
      <c r="AE3575" t="e">
        <v>#N/A</v>
      </c>
      <c r="AF3575" t="e">
        <v>#N/A</v>
      </c>
    </row>
    <row r="3576" spans="1:32" x14ac:dyDescent="0.25">
      <c r="A3576" t="e">
        <v>#N/A</v>
      </c>
      <c r="B3576" s="33" t="e">
        <v>#N/A</v>
      </c>
      <c r="C3576" t="e">
        <v>#N/A</v>
      </c>
      <c r="D3576" t="e">
        <v>#N/A</v>
      </c>
      <c r="E3576" s="69" t="e">
        <v>#N/A</v>
      </c>
      <c r="F3576" s="3" t="e">
        <v>#N/A</v>
      </c>
      <c r="G3576" s="3" t="e">
        <v>#N/A</v>
      </c>
      <c r="H3576" s="3" t="e">
        <v>#N/A</v>
      </c>
      <c r="I3576" s="80" t="e">
        <v>#N/A</v>
      </c>
      <c r="J3576" s="80" t="e">
        <v>#N/A</v>
      </c>
      <c r="K3576" s="85" t="e">
        <v>#N/A</v>
      </c>
      <c r="L3576" s="9" t="e">
        <v>#N/A</v>
      </c>
      <c r="M3576" s="93" t="e">
        <v>#N/A</v>
      </c>
      <c r="N3576" s="8" t="e">
        <v>#N/A</v>
      </c>
      <c r="O3576" t="e">
        <v>#N/A</v>
      </c>
      <c r="P3576" t="e">
        <v>#N/A</v>
      </c>
      <c r="Q3576" t="e">
        <v>#N/A</v>
      </c>
      <c r="R3576" s="2" t="e">
        <v>#N/A</v>
      </c>
      <c r="S3576" t="e">
        <v>#N/A</v>
      </c>
      <c r="T3576" s="3" t="e">
        <v>#N/A</v>
      </c>
      <c r="U3576" s="3" t="e">
        <v>#N/A</v>
      </c>
      <c r="V3576" t="e">
        <v>#N/A</v>
      </c>
      <c r="W3576" t="e">
        <v>#N/A</v>
      </c>
      <c r="X3576" t="e">
        <v>#N/A</v>
      </c>
      <c r="Y3576" s="3" t="e">
        <v>#N/A</v>
      </c>
      <c r="Z3576" s="8" t="e">
        <v>#N/A</v>
      </c>
      <c r="AA3576" s="30" t="e">
        <v>#N/A</v>
      </c>
      <c r="AB3576" t="e">
        <v>#N/A</v>
      </c>
      <c r="AC3576" t="e">
        <v>#N/A</v>
      </c>
      <c r="AD3576" t="e">
        <v>#N/A</v>
      </c>
      <c r="AE3576" t="e">
        <v>#N/A</v>
      </c>
      <c r="AF3576" t="e">
        <v>#N/A</v>
      </c>
    </row>
    <row r="3577" spans="1:32" x14ac:dyDescent="0.25">
      <c r="A3577" t="e">
        <v>#N/A</v>
      </c>
      <c r="B3577" s="33" t="e">
        <v>#N/A</v>
      </c>
      <c r="C3577" t="e">
        <v>#N/A</v>
      </c>
      <c r="D3577" t="e">
        <v>#N/A</v>
      </c>
      <c r="E3577" s="69" t="e">
        <v>#N/A</v>
      </c>
      <c r="F3577" s="3" t="e">
        <v>#N/A</v>
      </c>
      <c r="G3577" s="3" t="e">
        <v>#N/A</v>
      </c>
      <c r="H3577" s="3" t="e">
        <v>#N/A</v>
      </c>
      <c r="I3577" s="80" t="e">
        <v>#N/A</v>
      </c>
      <c r="J3577" s="80" t="e">
        <v>#N/A</v>
      </c>
      <c r="K3577" s="85" t="e">
        <v>#N/A</v>
      </c>
      <c r="L3577" s="9" t="e">
        <v>#N/A</v>
      </c>
      <c r="M3577" s="93" t="e">
        <v>#N/A</v>
      </c>
      <c r="N3577" s="8" t="e">
        <v>#N/A</v>
      </c>
      <c r="O3577" t="e">
        <v>#N/A</v>
      </c>
      <c r="P3577" t="e">
        <v>#N/A</v>
      </c>
      <c r="Q3577" t="e">
        <v>#N/A</v>
      </c>
      <c r="R3577" s="2" t="e">
        <v>#N/A</v>
      </c>
      <c r="S3577" t="e">
        <v>#N/A</v>
      </c>
      <c r="T3577" s="3" t="e">
        <v>#N/A</v>
      </c>
      <c r="U3577" s="3" t="e">
        <v>#N/A</v>
      </c>
      <c r="V3577" t="e">
        <v>#N/A</v>
      </c>
      <c r="W3577" t="e">
        <v>#N/A</v>
      </c>
      <c r="X3577" t="e">
        <v>#N/A</v>
      </c>
      <c r="Y3577" s="3" t="e">
        <v>#N/A</v>
      </c>
      <c r="Z3577" s="8" t="e">
        <v>#N/A</v>
      </c>
      <c r="AA3577" s="30" t="e">
        <v>#N/A</v>
      </c>
      <c r="AB3577" t="e">
        <v>#N/A</v>
      </c>
      <c r="AC3577" t="e">
        <v>#N/A</v>
      </c>
      <c r="AD3577" t="e">
        <v>#N/A</v>
      </c>
      <c r="AE3577" t="e">
        <v>#N/A</v>
      </c>
      <c r="AF3577" t="e">
        <v>#N/A</v>
      </c>
    </row>
    <row r="3578" spans="1:32" x14ac:dyDescent="0.25">
      <c r="A3578" t="e">
        <v>#N/A</v>
      </c>
      <c r="B3578" s="33" t="e">
        <v>#N/A</v>
      </c>
      <c r="C3578" t="e">
        <v>#N/A</v>
      </c>
      <c r="D3578" t="e">
        <v>#N/A</v>
      </c>
      <c r="E3578" s="69" t="e">
        <v>#N/A</v>
      </c>
      <c r="F3578" s="3" t="e">
        <v>#N/A</v>
      </c>
      <c r="G3578" s="3" t="e">
        <v>#N/A</v>
      </c>
      <c r="H3578" s="3" t="e">
        <v>#N/A</v>
      </c>
      <c r="I3578" s="80" t="e">
        <v>#N/A</v>
      </c>
      <c r="J3578" s="80" t="e">
        <v>#N/A</v>
      </c>
      <c r="K3578" s="85" t="e">
        <v>#N/A</v>
      </c>
      <c r="L3578" s="9" t="e">
        <v>#N/A</v>
      </c>
      <c r="M3578" s="93" t="e">
        <v>#N/A</v>
      </c>
      <c r="N3578" s="8" t="e">
        <v>#N/A</v>
      </c>
      <c r="O3578" t="e">
        <v>#N/A</v>
      </c>
      <c r="P3578" t="e">
        <v>#N/A</v>
      </c>
      <c r="Q3578" t="e">
        <v>#N/A</v>
      </c>
      <c r="R3578" s="2" t="e">
        <v>#N/A</v>
      </c>
      <c r="S3578" t="e">
        <v>#N/A</v>
      </c>
      <c r="T3578" s="3" t="e">
        <v>#N/A</v>
      </c>
      <c r="U3578" s="3" t="e">
        <v>#N/A</v>
      </c>
      <c r="V3578" t="e">
        <v>#N/A</v>
      </c>
      <c r="W3578" t="e">
        <v>#N/A</v>
      </c>
      <c r="X3578" t="e">
        <v>#N/A</v>
      </c>
      <c r="Y3578" s="3" t="e">
        <v>#N/A</v>
      </c>
      <c r="Z3578" s="8" t="e">
        <v>#N/A</v>
      </c>
      <c r="AA3578" s="30" t="e">
        <v>#N/A</v>
      </c>
      <c r="AB3578" t="e">
        <v>#N/A</v>
      </c>
      <c r="AC3578" t="e">
        <v>#N/A</v>
      </c>
      <c r="AD3578" t="e">
        <v>#N/A</v>
      </c>
      <c r="AE3578" t="e">
        <v>#N/A</v>
      </c>
      <c r="AF3578" t="e">
        <v>#N/A</v>
      </c>
    </row>
    <row r="3579" spans="1:32" x14ac:dyDescent="0.25">
      <c r="A3579" t="e">
        <v>#N/A</v>
      </c>
      <c r="B3579" s="33" t="e">
        <v>#N/A</v>
      </c>
      <c r="C3579" t="e">
        <v>#N/A</v>
      </c>
      <c r="D3579" t="e">
        <v>#N/A</v>
      </c>
      <c r="E3579" s="69" t="e">
        <v>#N/A</v>
      </c>
      <c r="F3579" s="3" t="e">
        <v>#N/A</v>
      </c>
      <c r="G3579" s="3" t="e">
        <v>#N/A</v>
      </c>
      <c r="H3579" s="3" t="e">
        <v>#N/A</v>
      </c>
      <c r="I3579" s="80" t="e">
        <v>#N/A</v>
      </c>
      <c r="J3579" s="80" t="e">
        <v>#N/A</v>
      </c>
      <c r="K3579" s="85" t="e">
        <v>#N/A</v>
      </c>
      <c r="L3579" s="9" t="e">
        <v>#N/A</v>
      </c>
      <c r="M3579" s="93" t="e">
        <v>#N/A</v>
      </c>
      <c r="N3579" s="8" t="e">
        <v>#N/A</v>
      </c>
      <c r="O3579" t="e">
        <v>#N/A</v>
      </c>
      <c r="P3579" t="e">
        <v>#N/A</v>
      </c>
      <c r="Q3579" t="e">
        <v>#N/A</v>
      </c>
      <c r="R3579" s="2" t="e">
        <v>#N/A</v>
      </c>
      <c r="S3579" t="e">
        <v>#N/A</v>
      </c>
      <c r="T3579" s="3" t="e">
        <v>#N/A</v>
      </c>
      <c r="U3579" s="3" t="e">
        <v>#N/A</v>
      </c>
      <c r="V3579" t="e">
        <v>#N/A</v>
      </c>
      <c r="W3579" t="e">
        <v>#N/A</v>
      </c>
      <c r="X3579" t="e">
        <v>#N/A</v>
      </c>
      <c r="Y3579" s="3" t="e">
        <v>#N/A</v>
      </c>
      <c r="Z3579" s="8" t="e">
        <v>#N/A</v>
      </c>
      <c r="AA3579" s="30" t="e">
        <v>#N/A</v>
      </c>
      <c r="AB3579" t="e">
        <v>#N/A</v>
      </c>
      <c r="AC3579" t="e">
        <v>#N/A</v>
      </c>
      <c r="AD3579" t="e">
        <v>#N/A</v>
      </c>
      <c r="AE3579" t="e">
        <v>#N/A</v>
      </c>
      <c r="AF3579" t="e">
        <v>#N/A</v>
      </c>
    </row>
    <row r="3580" spans="1:32" x14ac:dyDescent="0.25">
      <c r="A3580" t="e">
        <v>#N/A</v>
      </c>
      <c r="B3580" s="33" t="e">
        <v>#N/A</v>
      </c>
      <c r="C3580" t="e">
        <v>#N/A</v>
      </c>
      <c r="D3580" t="e">
        <v>#N/A</v>
      </c>
      <c r="E3580" s="69" t="e">
        <v>#N/A</v>
      </c>
      <c r="F3580" s="3" t="e">
        <v>#N/A</v>
      </c>
      <c r="G3580" s="3" t="e">
        <v>#N/A</v>
      </c>
      <c r="H3580" s="3" t="e">
        <v>#N/A</v>
      </c>
      <c r="I3580" s="80" t="e">
        <v>#N/A</v>
      </c>
      <c r="J3580" s="80" t="e">
        <v>#N/A</v>
      </c>
      <c r="K3580" s="85" t="e">
        <v>#N/A</v>
      </c>
      <c r="L3580" s="9" t="e">
        <v>#N/A</v>
      </c>
      <c r="M3580" s="93" t="e">
        <v>#N/A</v>
      </c>
      <c r="N3580" s="8" t="e">
        <v>#N/A</v>
      </c>
      <c r="O3580" t="e">
        <v>#N/A</v>
      </c>
      <c r="P3580" t="e">
        <v>#N/A</v>
      </c>
      <c r="Q3580" t="e">
        <v>#N/A</v>
      </c>
      <c r="R3580" s="2" t="e">
        <v>#N/A</v>
      </c>
      <c r="S3580" t="e">
        <v>#N/A</v>
      </c>
      <c r="T3580" s="3" t="e">
        <v>#N/A</v>
      </c>
      <c r="U3580" s="3" t="e">
        <v>#N/A</v>
      </c>
      <c r="V3580" t="e">
        <v>#N/A</v>
      </c>
      <c r="W3580" t="e">
        <v>#N/A</v>
      </c>
      <c r="X3580" t="e">
        <v>#N/A</v>
      </c>
      <c r="Y3580" s="3" t="e">
        <v>#N/A</v>
      </c>
      <c r="Z3580" s="8" t="e">
        <v>#N/A</v>
      </c>
      <c r="AA3580" s="30" t="e">
        <v>#N/A</v>
      </c>
      <c r="AB3580" t="e">
        <v>#N/A</v>
      </c>
      <c r="AC3580" t="e">
        <v>#N/A</v>
      </c>
      <c r="AD3580" t="e">
        <v>#N/A</v>
      </c>
      <c r="AE3580" t="e">
        <v>#N/A</v>
      </c>
      <c r="AF3580" t="e">
        <v>#N/A</v>
      </c>
    </row>
    <row r="3581" spans="1:32" x14ac:dyDescent="0.25">
      <c r="A3581" t="e">
        <v>#N/A</v>
      </c>
      <c r="B3581" s="33" t="e">
        <v>#N/A</v>
      </c>
      <c r="C3581" t="e">
        <v>#N/A</v>
      </c>
      <c r="D3581" t="e">
        <v>#N/A</v>
      </c>
      <c r="E3581" s="69" t="e">
        <v>#N/A</v>
      </c>
      <c r="F3581" s="3" t="e">
        <v>#N/A</v>
      </c>
      <c r="G3581" s="3" t="e">
        <v>#N/A</v>
      </c>
      <c r="H3581" s="3" t="e">
        <v>#N/A</v>
      </c>
      <c r="I3581" s="80" t="e">
        <v>#N/A</v>
      </c>
      <c r="J3581" s="80" t="e">
        <v>#N/A</v>
      </c>
      <c r="K3581" s="85" t="e">
        <v>#N/A</v>
      </c>
      <c r="L3581" s="9" t="e">
        <v>#N/A</v>
      </c>
      <c r="M3581" s="93" t="e">
        <v>#N/A</v>
      </c>
      <c r="N3581" s="8" t="e">
        <v>#N/A</v>
      </c>
      <c r="O3581" t="e">
        <v>#N/A</v>
      </c>
      <c r="P3581" t="e">
        <v>#N/A</v>
      </c>
      <c r="Q3581" t="e">
        <v>#N/A</v>
      </c>
      <c r="R3581" s="2" t="e">
        <v>#N/A</v>
      </c>
      <c r="S3581" t="e">
        <v>#N/A</v>
      </c>
      <c r="T3581" s="3" t="e">
        <v>#N/A</v>
      </c>
      <c r="U3581" s="3" t="e">
        <v>#N/A</v>
      </c>
      <c r="V3581" t="e">
        <v>#N/A</v>
      </c>
      <c r="W3581" t="e">
        <v>#N/A</v>
      </c>
      <c r="X3581" t="e">
        <v>#N/A</v>
      </c>
      <c r="Y3581" s="3" t="e">
        <v>#N/A</v>
      </c>
      <c r="Z3581" s="8" t="e">
        <v>#N/A</v>
      </c>
      <c r="AA3581" s="30" t="e">
        <v>#N/A</v>
      </c>
      <c r="AB3581" t="e">
        <v>#N/A</v>
      </c>
      <c r="AC3581" t="e">
        <v>#N/A</v>
      </c>
      <c r="AD3581" t="e">
        <v>#N/A</v>
      </c>
      <c r="AE3581" t="e">
        <v>#N/A</v>
      </c>
      <c r="AF3581" t="e">
        <v>#N/A</v>
      </c>
    </row>
    <row r="3582" spans="1:32" x14ac:dyDescent="0.25">
      <c r="A3582" t="e">
        <v>#N/A</v>
      </c>
      <c r="B3582" s="33" t="e">
        <v>#N/A</v>
      </c>
      <c r="C3582" t="e">
        <v>#N/A</v>
      </c>
      <c r="D3582" t="e">
        <v>#N/A</v>
      </c>
      <c r="E3582" s="69" t="e">
        <v>#N/A</v>
      </c>
      <c r="F3582" s="3" t="e">
        <v>#N/A</v>
      </c>
      <c r="G3582" s="3" t="e">
        <v>#N/A</v>
      </c>
      <c r="H3582" s="3" t="e">
        <v>#N/A</v>
      </c>
      <c r="I3582" s="80" t="e">
        <v>#N/A</v>
      </c>
      <c r="J3582" s="80" t="e">
        <v>#N/A</v>
      </c>
      <c r="K3582" s="85" t="e">
        <v>#N/A</v>
      </c>
      <c r="L3582" s="9" t="e">
        <v>#N/A</v>
      </c>
      <c r="M3582" s="93" t="e">
        <v>#N/A</v>
      </c>
      <c r="N3582" s="8" t="e">
        <v>#N/A</v>
      </c>
      <c r="O3582" t="e">
        <v>#N/A</v>
      </c>
      <c r="P3582" t="e">
        <v>#N/A</v>
      </c>
      <c r="Q3582" t="e">
        <v>#N/A</v>
      </c>
      <c r="R3582" s="2" t="e">
        <v>#N/A</v>
      </c>
      <c r="S3582" t="e">
        <v>#N/A</v>
      </c>
      <c r="T3582" s="3" t="e">
        <v>#N/A</v>
      </c>
      <c r="U3582" s="3" t="e">
        <v>#N/A</v>
      </c>
      <c r="V3582" t="e">
        <v>#N/A</v>
      </c>
      <c r="W3582" t="e">
        <v>#N/A</v>
      </c>
      <c r="X3582" t="e">
        <v>#N/A</v>
      </c>
      <c r="Y3582" s="3" t="e">
        <v>#N/A</v>
      </c>
      <c r="Z3582" s="8" t="e">
        <v>#N/A</v>
      </c>
      <c r="AA3582" s="30" t="e">
        <v>#N/A</v>
      </c>
      <c r="AB3582" t="e">
        <v>#N/A</v>
      </c>
      <c r="AC3582" t="e">
        <v>#N/A</v>
      </c>
      <c r="AD3582" t="e">
        <v>#N/A</v>
      </c>
      <c r="AE3582" t="e">
        <v>#N/A</v>
      </c>
      <c r="AF3582" t="e">
        <v>#N/A</v>
      </c>
    </row>
    <row r="3583" spans="1:32" x14ac:dyDescent="0.25">
      <c r="A3583" t="e">
        <v>#N/A</v>
      </c>
      <c r="B3583" s="33" t="e">
        <v>#N/A</v>
      </c>
      <c r="C3583" t="e">
        <v>#N/A</v>
      </c>
      <c r="D3583" t="e">
        <v>#N/A</v>
      </c>
      <c r="E3583" s="69" t="e">
        <v>#N/A</v>
      </c>
      <c r="F3583" s="3" t="e">
        <v>#N/A</v>
      </c>
      <c r="G3583" s="3" t="e">
        <v>#N/A</v>
      </c>
      <c r="H3583" s="3" t="e">
        <v>#N/A</v>
      </c>
      <c r="I3583" s="80" t="e">
        <v>#N/A</v>
      </c>
      <c r="J3583" s="80" t="e">
        <v>#N/A</v>
      </c>
      <c r="K3583" s="85" t="e">
        <v>#N/A</v>
      </c>
      <c r="L3583" s="9" t="e">
        <v>#N/A</v>
      </c>
      <c r="M3583" s="93" t="e">
        <v>#N/A</v>
      </c>
      <c r="N3583" s="8" t="e">
        <v>#N/A</v>
      </c>
      <c r="O3583" t="e">
        <v>#N/A</v>
      </c>
      <c r="P3583" t="e">
        <v>#N/A</v>
      </c>
      <c r="Q3583" t="e">
        <v>#N/A</v>
      </c>
      <c r="R3583" s="2" t="e">
        <v>#N/A</v>
      </c>
      <c r="S3583" t="e">
        <v>#N/A</v>
      </c>
      <c r="T3583" s="3" t="e">
        <v>#N/A</v>
      </c>
      <c r="U3583" s="3" t="e">
        <v>#N/A</v>
      </c>
      <c r="V3583" t="e">
        <v>#N/A</v>
      </c>
      <c r="W3583" t="e">
        <v>#N/A</v>
      </c>
      <c r="X3583" t="e">
        <v>#N/A</v>
      </c>
      <c r="Y3583" s="3" t="e">
        <v>#N/A</v>
      </c>
      <c r="Z3583" s="8" t="e">
        <v>#N/A</v>
      </c>
      <c r="AA3583" s="30" t="e">
        <v>#N/A</v>
      </c>
      <c r="AB3583" t="e">
        <v>#N/A</v>
      </c>
      <c r="AC3583" t="e">
        <v>#N/A</v>
      </c>
      <c r="AD3583" t="e">
        <v>#N/A</v>
      </c>
      <c r="AE3583" t="e">
        <v>#N/A</v>
      </c>
      <c r="AF3583" t="e">
        <v>#N/A</v>
      </c>
    </row>
    <row r="3584" spans="1:32" x14ac:dyDescent="0.25">
      <c r="A3584" t="e">
        <v>#N/A</v>
      </c>
      <c r="B3584" s="33" t="e">
        <v>#N/A</v>
      </c>
      <c r="C3584" t="e">
        <v>#N/A</v>
      </c>
      <c r="D3584" t="e">
        <v>#N/A</v>
      </c>
      <c r="E3584" s="69" t="e">
        <v>#N/A</v>
      </c>
      <c r="F3584" s="3" t="e">
        <v>#N/A</v>
      </c>
      <c r="G3584" s="3" t="e">
        <v>#N/A</v>
      </c>
      <c r="H3584" s="3" t="e">
        <v>#N/A</v>
      </c>
      <c r="I3584" s="80" t="e">
        <v>#N/A</v>
      </c>
      <c r="J3584" s="80" t="e">
        <v>#N/A</v>
      </c>
      <c r="K3584" s="85" t="e">
        <v>#N/A</v>
      </c>
      <c r="L3584" s="9" t="e">
        <v>#N/A</v>
      </c>
      <c r="M3584" s="93" t="e">
        <v>#N/A</v>
      </c>
      <c r="N3584" s="8" t="e">
        <v>#N/A</v>
      </c>
      <c r="O3584" t="e">
        <v>#N/A</v>
      </c>
      <c r="P3584" t="e">
        <v>#N/A</v>
      </c>
      <c r="Q3584" t="e">
        <v>#N/A</v>
      </c>
      <c r="R3584" s="2" t="e">
        <v>#N/A</v>
      </c>
      <c r="S3584" t="e">
        <v>#N/A</v>
      </c>
      <c r="T3584" s="3" t="e">
        <v>#N/A</v>
      </c>
      <c r="U3584" s="3" t="e">
        <v>#N/A</v>
      </c>
      <c r="V3584" t="e">
        <v>#N/A</v>
      </c>
      <c r="W3584" t="e">
        <v>#N/A</v>
      </c>
      <c r="X3584" t="e">
        <v>#N/A</v>
      </c>
      <c r="Y3584" s="3" t="e">
        <v>#N/A</v>
      </c>
      <c r="Z3584" s="8" t="e">
        <v>#N/A</v>
      </c>
      <c r="AA3584" s="30" t="e">
        <v>#N/A</v>
      </c>
      <c r="AB3584" t="e">
        <v>#N/A</v>
      </c>
      <c r="AC3584" t="e">
        <v>#N/A</v>
      </c>
      <c r="AD3584" t="e">
        <v>#N/A</v>
      </c>
      <c r="AE3584" t="e">
        <v>#N/A</v>
      </c>
      <c r="AF3584" t="e">
        <v>#N/A</v>
      </c>
    </row>
    <row r="3585" spans="1:32" x14ac:dyDescent="0.25">
      <c r="A3585" t="e">
        <v>#N/A</v>
      </c>
      <c r="B3585" s="33" t="e">
        <v>#N/A</v>
      </c>
      <c r="C3585" t="e">
        <v>#N/A</v>
      </c>
      <c r="D3585" t="e">
        <v>#N/A</v>
      </c>
      <c r="E3585" s="69" t="e">
        <v>#N/A</v>
      </c>
      <c r="F3585" s="3" t="e">
        <v>#N/A</v>
      </c>
      <c r="G3585" s="3" t="e">
        <v>#N/A</v>
      </c>
      <c r="H3585" s="3" t="e">
        <v>#N/A</v>
      </c>
      <c r="I3585" s="80" t="e">
        <v>#N/A</v>
      </c>
      <c r="J3585" s="80" t="e">
        <v>#N/A</v>
      </c>
      <c r="K3585" s="85" t="e">
        <v>#N/A</v>
      </c>
      <c r="L3585" s="9" t="e">
        <v>#N/A</v>
      </c>
      <c r="M3585" s="93" t="e">
        <v>#N/A</v>
      </c>
      <c r="N3585" s="8" t="e">
        <v>#N/A</v>
      </c>
      <c r="O3585" t="e">
        <v>#N/A</v>
      </c>
      <c r="P3585" t="e">
        <v>#N/A</v>
      </c>
      <c r="Q3585" t="e">
        <v>#N/A</v>
      </c>
      <c r="R3585" s="2" t="e">
        <v>#N/A</v>
      </c>
      <c r="S3585" t="e">
        <v>#N/A</v>
      </c>
      <c r="T3585" s="3" t="e">
        <v>#N/A</v>
      </c>
      <c r="U3585" s="3" t="e">
        <v>#N/A</v>
      </c>
      <c r="V3585" t="e">
        <v>#N/A</v>
      </c>
      <c r="W3585" t="e">
        <v>#N/A</v>
      </c>
      <c r="X3585" t="e">
        <v>#N/A</v>
      </c>
      <c r="Y3585" s="3" t="e">
        <v>#N/A</v>
      </c>
      <c r="Z3585" s="8" t="e">
        <v>#N/A</v>
      </c>
      <c r="AA3585" s="30" t="e">
        <v>#N/A</v>
      </c>
      <c r="AB3585" t="e">
        <v>#N/A</v>
      </c>
      <c r="AC3585" t="e">
        <v>#N/A</v>
      </c>
      <c r="AD3585" t="e">
        <v>#N/A</v>
      </c>
      <c r="AE3585" t="e">
        <v>#N/A</v>
      </c>
      <c r="AF3585" t="e">
        <v>#N/A</v>
      </c>
    </row>
    <row r="3586" spans="1:32" x14ac:dyDescent="0.25">
      <c r="A3586" t="e">
        <v>#N/A</v>
      </c>
      <c r="B3586" s="33" t="e">
        <v>#N/A</v>
      </c>
      <c r="C3586" t="e">
        <v>#N/A</v>
      </c>
      <c r="D3586" t="e">
        <v>#N/A</v>
      </c>
      <c r="E3586" s="69" t="e">
        <v>#N/A</v>
      </c>
      <c r="F3586" s="3" t="e">
        <v>#N/A</v>
      </c>
      <c r="G3586" s="3" t="e">
        <v>#N/A</v>
      </c>
      <c r="H3586" s="3" t="e">
        <v>#N/A</v>
      </c>
      <c r="I3586" s="80" t="e">
        <v>#N/A</v>
      </c>
      <c r="J3586" s="80" t="e">
        <v>#N/A</v>
      </c>
      <c r="K3586" s="85" t="e">
        <v>#N/A</v>
      </c>
      <c r="L3586" s="9" t="e">
        <v>#N/A</v>
      </c>
      <c r="M3586" s="93" t="e">
        <v>#N/A</v>
      </c>
      <c r="N3586" s="8" t="e">
        <v>#N/A</v>
      </c>
      <c r="O3586" t="e">
        <v>#N/A</v>
      </c>
      <c r="P3586" t="e">
        <v>#N/A</v>
      </c>
      <c r="Q3586" t="e">
        <v>#N/A</v>
      </c>
      <c r="R3586" s="2" t="e">
        <v>#N/A</v>
      </c>
      <c r="S3586" t="e">
        <v>#N/A</v>
      </c>
      <c r="T3586" s="3" t="e">
        <v>#N/A</v>
      </c>
      <c r="U3586" s="3" t="e">
        <v>#N/A</v>
      </c>
      <c r="V3586" t="e">
        <v>#N/A</v>
      </c>
      <c r="W3586" t="e">
        <v>#N/A</v>
      </c>
      <c r="X3586" t="e">
        <v>#N/A</v>
      </c>
      <c r="Y3586" s="3" t="e">
        <v>#N/A</v>
      </c>
      <c r="Z3586" s="8" t="e">
        <v>#N/A</v>
      </c>
      <c r="AA3586" s="30" t="e">
        <v>#N/A</v>
      </c>
      <c r="AB3586" t="e">
        <v>#N/A</v>
      </c>
      <c r="AC3586" t="e">
        <v>#N/A</v>
      </c>
      <c r="AD3586" t="e">
        <v>#N/A</v>
      </c>
      <c r="AE3586" t="e">
        <v>#N/A</v>
      </c>
      <c r="AF3586" t="e">
        <v>#N/A</v>
      </c>
    </row>
    <row r="3587" spans="1:32" x14ac:dyDescent="0.25">
      <c r="A3587" t="e">
        <v>#N/A</v>
      </c>
      <c r="B3587" s="33" t="e">
        <v>#N/A</v>
      </c>
      <c r="C3587" t="e">
        <v>#N/A</v>
      </c>
      <c r="D3587" t="e">
        <v>#N/A</v>
      </c>
      <c r="E3587" s="69" t="e">
        <v>#N/A</v>
      </c>
      <c r="F3587" s="3" t="e">
        <v>#N/A</v>
      </c>
      <c r="G3587" s="3" t="e">
        <v>#N/A</v>
      </c>
      <c r="H3587" s="3" t="e">
        <v>#N/A</v>
      </c>
      <c r="I3587" s="80" t="e">
        <v>#N/A</v>
      </c>
      <c r="J3587" s="80" t="e">
        <v>#N/A</v>
      </c>
      <c r="K3587" s="85" t="e">
        <v>#N/A</v>
      </c>
      <c r="L3587" s="9" t="e">
        <v>#N/A</v>
      </c>
      <c r="M3587" s="93" t="e">
        <v>#N/A</v>
      </c>
      <c r="N3587" s="8" t="e">
        <v>#N/A</v>
      </c>
      <c r="O3587" t="e">
        <v>#N/A</v>
      </c>
      <c r="P3587" t="e">
        <v>#N/A</v>
      </c>
      <c r="Q3587" t="e">
        <v>#N/A</v>
      </c>
      <c r="R3587" s="2" t="e">
        <v>#N/A</v>
      </c>
      <c r="S3587" t="e">
        <v>#N/A</v>
      </c>
      <c r="T3587" s="3" t="e">
        <v>#N/A</v>
      </c>
      <c r="U3587" s="3" t="e">
        <v>#N/A</v>
      </c>
      <c r="V3587" t="e">
        <v>#N/A</v>
      </c>
      <c r="W3587" t="e">
        <v>#N/A</v>
      </c>
      <c r="X3587" t="e">
        <v>#N/A</v>
      </c>
      <c r="Y3587" s="3" t="e">
        <v>#N/A</v>
      </c>
      <c r="Z3587" s="8" t="e">
        <v>#N/A</v>
      </c>
      <c r="AA3587" s="30" t="e">
        <v>#N/A</v>
      </c>
      <c r="AB3587" t="e">
        <v>#N/A</v>
      </c>
      <c r="AC3587" t="e">
        <v>#N/A</v>
      </c>
      <c r="AD3587" t="e">
        <v>#N/A</v>
      </c>
      <c r="AE3587" t="e">
        <v>#N/A</v>
      </c>
      <c r="AF3587" t="e">
        <v>#N/A</v>
      </c>
    </row>
    <row r="3588" spans="1:32" x14ac:dyDescent="0.25">
      <c r="A3588" t="e">
        <v>#N/A</v>
      </c>
      <c r="B3588" s="33" t="e">
        <v>#N/A</v>
      </c>
      <c r="C3588" t="e">
        <v>#N/A</v>
      </c>
      <c r="D3588" t="e">
        <v>#N/A</v>
      </c>
      <c r="E3588" s="69" t="e">
        <v>#N/A</v>
      </c>
      <c r="F3588" s="3" t="e">
        <v>#N/A</v>
      </c>
      <c r="G3588" s="3" t="e">
        <v>#N/A</v>
      </c>
      <c r="H3588" s="3" t="e">
        <v>#N/A</v>
      </c>
      <c r="I3588" s="80" t="e">
        <v>#N/A</v>
      </c>
      <c r="J3588" s="80" t="e">
        <v>#N/A</v>
      </c>
      <c r="K3588" s="85" t="e">
        <v>#N/A</v>
      </c>
      <c r="L3588" s="9" t="e">
        <v>#N/A</v>
      </c>
      <c r="M3588" s="93" t="e">
        <v>#N/A</v>
      </c>
      <c r="N3588" s="8" t="e">
        <v>#N/A</v>
      </c>
      <c r="O3588" t="e">
        <v>#N/A</v>
      </c>
      <c r="P3588" t="e">
        <v>#N/A</v>
      </c>
      <c r="Q3588" t="e">
        <v>#N/A</v>
      </c>
      <c r="R3588" s="2" t="e">
        <v>#N/A</v>
      </c>
      <c r="S3588" t="e">
        <v>#N/A</v>
      </c>
      <c r="T3588" s="3" t="e">
        <v>#N/A</v>
      </c>
      <c r="U3588" s="3" t="e">
        <v>#N/A</v>
      </c>
      <c r="V3588" t="e">
        <v>#N/A</v>
      </c>
      <c r="W3588" t="e">
        <v>#N/A</v>
      </c>
      <c r="X3588" t="e">
        <v>#N/A</v>
      </c>
      <c r="Y3588" s="3" t="e">
        <v>#N/A</v>
      </c>
      <c r="Z3588" s="8" t="e">
        <v>#N/A</v>
      </c>
      <c r="AA3588" s="30" t="e">
        <v>#N/A</v>
      </c>
      <c r="AB3588" t="e">
        <v>#N/A</v>
      </c>
      <c r="AC3588" t="e">
        <v>#N/A</v>
      </c>
      <c r="AD3588" t="e">
        <v>#N/A</v>
      </c>
      <c r="AE3588" t="e">
        <v>#N/A</v>
      </c>
      <c r="AF3588" t="e">
        <v>#N/A</v>
      </c>
    </row>
    <row r="3589" spans="1:32" x14ac:dyDescent="0.25">
      <c r="A3589" t="e">
        <v>#N/A</v>
      </c>
      <c r="B3589" s="33" t="e">
        <v>#N/A</v>
      </c>
      <c r="C3589" t="e">
        <v>#N/A</v>
      </c>
      <c r="D3589" t="e">
        <v>#N/A</v>
      </c>
      <c r="E3589" s="69" t="e">
        <v>#N/A</v>
      </c>
      <c r="F3589" s="3" t="e">
        <v>#N/A</v>
      </c>
      <c r="G3589" s="3" t="e">
        <v>#N/A</v>
      </c>
      <c r="H3589" s="3" t="e">
        <v>#N/A</v>
      </c>
      <c r="I3589" s="80" t="e">
        <v>#N/A</v>
      </c>
      <c r="J3589" s="80" t="e">
        <v>#N/A</v>
      </c>
      <c r="K3589" s="85" t="e">
        <v>#N/A</v>
      </c>
      <c r="L3589" s="9" t="e">
        <v>#N/A</v>
      </c>
      <c r="M3589" s="93" t="e">
        <v>#N/A</v>
      </c>
      <c r="N3589" s="8" t="e">
        <v>#N/A</v>
      </c>
      <c r="O3589" t="e">
        <v>#N/A</v>
      </c>
      <c r="P3589" t="e">
        <v>#N/A</v>
      </c>
      <c r="Q3589" t="e">
        <v>#N/A</v>
      </c>
      <c r="R3589" s="2" t="e">
        <v>#N/A</v>
      </c>
      <c r="S3589" t="e">
        <v>#N/A</v>
      </c>
      <c r="T3589" s="3" t="e">
        <v>#N/A</v>
      </c>
      <c r="U3589" s="3" t="e">
        <v>#N/A</v>
      </c>
      <c r="V3589" t="e">
        <v>#N/A</v>
      </c>
      <c r="W3589" t="e">
        <v>#N/A</v>
      </c>
      <c r="X3589" t="e">
        <v>#N/A</v>
      </c>
      <c r="Y3589" s="3" t="e">
        <v>#N/A</v>
      </c>
      <c r="Z3589" s="8" t="e">
        <v>#N/A</v>
      </c>
      <c r="AA3589" s="30" t="e">
        <v>#N/A</v>
      </c>
      <c r="AB3589" t="e">
        <v>#N/A</v>
      </c>
      <c r="AC3589" t="e">
        <v>#N/A</v>
      </c>
      <c r="AD3589" t="e">
        <v>#N/A</v>
      </c>
      <c r="AE3589" t="e">
        <v>#N/A</v>
      </c>
      <c r="AF3589" t="e">
        <v>#N/A</v>
      </c>
    </row>
    <row r="3590" spans="1:32" x14ac:dyDescent="0.25">
      <c r="A3590" t="e">
        <v>#N/A</v>
      </c>
      <c r="B3590" s="33" t="e">
        <v>#N/A</v>
      </c>
      <c r="C3590" t="e">
        <v>#N/A</v>
      </c>
      <c r="D3590" t="e">
        <v>#N/A</v>
      </c>
      <c r="E3590" s="69" t="e">
        <v>#N/A</v>
      </c>
      <c r="F3590" s="3" t="e">
        <v>#N/A</v>
      </c>
      <c r="G3590" s="3" t="e">
        <v>#N/A</v>
      </c>
      <c r="H3590" s="3" t="e">
        <v>#N/A</v>
      </c>
      <c r="I3590" s="80" t="e">
        <v>#N/A</v>
      </c>
      <c r="J3590" s="80" t="e">
        <v>#N/A</v>
      </c>
      <c r="K3590" s="85" t="e">
        <v>#N/A</v>
      </c>
      <c r="L3590" s="9" t="e">
        <v>#N/A</v>
      </c>
      <c r="M3590" s="93" t="e">
        <v>#N/A</v>
      </c>
      <c r="N3590" s="8" t="e">
        <v>#N/A</v>
      </c>
      <c r="O3590" t="e">
        <v>#N/A</v>
      </c>
      <c r="P3590" t="e">
        <v>#N/A</v>
      </c>
      <c r="Q3590" t="e">
        <v>#N/A</v>
      </c>
      <c r="R3590" s="2" t="e">
        <v>#N/A</v>
      </c>
      <c r="S3590" t="e">
        <v>#N/A</v>
      </c>
      <c r="T3590" s="3" t="e">
        <v>#N/A</v>
      </c>
      <c r="U3590" s="3" t="e">
        <v>#N/A</v>
      </c>
      <c r="V3590" t="e">
        <v>#N/A</v>
      </c>
      <c r="W3590" t="e">
        <v>#N/A</v>
      </c>
      <c r="X3590" t="e">
        <v>#N/A</v>
      </c>
      <c r="Y3590" s="3" t="e">
        <v>#N/A</v>
      </c>
      <c r="Z3590" s="8" t="e">
        <v>#N/A</v>
      </c>
      <c r="AA3590" s="30" t="e">
        <v>#N/A</v>
      </c>
      <c r="AB3590" t="e">
        <v>#N/A</v>
      </c>
      <c r="AC3590" t="e">
        <v>#N/A</v>
      </c>
      <c r="AD3590" t="e">
        <v>#N/A</v>
      </c>
      <c r="AE3590" t="e">
        <v>#N/A</v>
      </c>
      <c r="AF3590" t="e">
        <v>#N/A</v>
      </c>
    </row>
    <row r="3591" spans="1:32" x14ac:dyDescent="0.25">
      <c r="A3591" t="e">
        <v>#N/A</v>
      </c>
      <c r="B3591" s="33" t="e">
        <v>#N/A</v>
      </c>
      <c r="C3591" t="e">
        <v>#N/A</v>
      </c>
      <c r="D3591" t="e">
        <v>#N/A</v>
      </c>
      <c r="E3591" s="69" t="e">
        <v>#N/A</v>
      </c>
      <c r="F3591" s="3" t="e">
        <v>#N/A</v>
      </c>
      <c r="G3591" s="3" t="e">
        <v>#N/A</v>
      </c>
      <c r="H3591" s="3" t="e">
        <v>#N/A</v>
      </c>
      <c r="I3591" s="80" t="e">
        <v>#N/A</v>
      </c>
      <c r="J3591" s="80" t="e">
        <v>#N/A</v>
      </c>
      <c r="K3591" s="85" t="e">
        <v>#N/A</v>
      </c>
      <c r="L3591" s="9" t="e">
        <v>#N/A</v>
      </c>
      <c r="M3591" s="93" t="e">
        <v>#N/A</v>
      </c>
      <c r="N3591" s="8" t="e">
        <v>#N/A</v>
      </c>
      <c r="O3591" t="e">
        <v>#N/A</v>
      </c>
      <c r="P3591" t="e">
        <v>#N/A</v>
      </c>
      <c r="Q3591" t="e">
        <v>#N/A</v>
      </c>
      <c r="R3591" s="2" t="e">
        <v>#N/A</v>
      </c>
      <c r="S3591" t="e">
        <v>#N/A</v>
      </c>
      <c r="T3591" s="3" t="e">
        <v>#N/A</v>
      </c>
      <c r="U3591" s="3" t="e">
        <v>#N/A</v>
      </c>
      <c r="V3591" t="e">
        <v>#N/A</v>
      </c>
      <c r="W3591" t="e">
        <v>#N/A</v>
      </c>
      <c r="X3591" t="e">
        <v>#N/A</v>
      </c>
      <c r="Y3591" s="3" t="e">
        <v>#N/A</v>
      </c>
      <c r="Z3591" s="8" t="e">
        <v>#N/A</v>
      </c>
      <c r="AA3591" s="30" t="e">
        <v>#N/A</v>
      </c>
      <c r="AB3591" t="e">
        <v>#N/A</v>
      </c>
      <c r="AC3591" t="e">
        <v>#N/A</v>
      </c>
      <c r="AD3591" t="e">
        <v>#N/A</v>
      </c>
      <c r="AE3591" t="e">
        <v>#N/A</v>
      </c>
      <c r="AF3591" t="e">
        <v>#N/A</v>
      </c>
    </row>
    <row r="3592" spans="1:32" x14ac:dyDescent="0.25">
      <c r="A3592" t="e">
        <v>#N/A</v>
      </c>
      <c r="B3592" s="33" t="e">
        <v>#N/A</v>
      </c>
      <c r="C3592" t="e">
        <v>#N/A</v>
      </c>
      <c r="D3592" t="e">
        <v>#N/A</v>
      </c>
      <c r="E3592" s="69" t="e">
        <v>#N/A</v>
      </c>
      <c r="F3592" s="3" t="e">
        <v>#N/A</v>
      </c>
      <c r="G3592" s="3" t="e">
        <v>#N/A</v>
      </c>
      <c r="H3592" s="3" t="e">
        <v>#N/A</v>
      </c>
      <c r="I3592" s="80" t="e">
        <v>#N/A</v>
      </c>
      <c r="J3592" s="80" t="e">
        <v>#N/A</v>
      </c>
      <c r="K3592" s="85" t="e">
        <v>#N/A</v>
      </c>
      <c r="L3592" s="9" t="e">
        <v>#N/A</v>
      </c>
      <c r="M3592" s="93" t="e">
        <v>#N/A</v>
      </c>
      <c r="N3592" s="8" t="e">
        <v>#N/A</v>
      </c>
      <c r="O3592" t="e">
        <v>#N/A</v>
      </c>
      <c r="P3592" t="e">
        <v>#N/A</v>
      </c>
      <c r="Q3592" t="e">
        <v>#N/A</v>
      </c>
      <c r="R3592" s="2" t="e">
        <v>#N/A</v>
      </c>
      <c r="S3592" t="e">
        <v>#N/A</v>
      </c>
      <c r="T3592" s="3" t="e">
        <v>#N/A</v>
      </c>
      <c r="U3592" s="3" t="e">
        <v>#N/A</v>
      </c>
      <c r="V3592" t="e">
        <v>#N/A</v>
      </c>
      <c r="W3592" t="e">
        <v>#N/A</v>
      </c>
      <c r="X3592" t="e">
        <v>#N/A</v>
      </c>
      <c r="Y3592" s="3" t="e">
        <v>#N/A</v>
      </c>
      <c r="Z3592" s="8" t="e">
        <v>#N/A</v>
      </c>
      <c r="AA3592" s="30" t="e">
        <v>#N/A</v>
      </c>
      <c r="AB3592" t="e">
        <v>#N/A</v>
      </c>
      <c r="AC3592" t="e">
        <v>#N/A</v>
      </c>
      <c r="AD3592" t="e">
        <v>#N/A</v>
      </c>
      <c r="AE3592" t="e">
        <v>#N/A</v>
      </c>
      <c r="AF3592" t="e">
        <v>#N/A</v>
      </c>
    </row>
    <row r="3593" spans="1:32" x14ac:dyDescent="0.25">
      <c r="A3593" t="e">
        <v>#N/A</v>
      </c>
      <c r="B3593" s="33" t="e">
        <v>#N/A</v>
      </c>
      <c r="C3593" t="e">
        <v>#N/A</v>
      </c>
      <c r="D3593" t="e">
        <v>#N/A</v>
      </c>
      <c r="E3593" s="69" t="e">
        <v>#N/A</v>
      </c>
      <c r="F3593" s="3" t="e">
        <v>#N/A</v>
      </c>
      <c r="G3593" s="3" t="e">
        <v>#N/A</v>
      </c>
      <c r="H3593" s="3" t="e">
        <v>#N/A</v>
      </c>
      <c r="I3593" s="80" t="e">
        <v>#N/A</v>
      </c>
      <c r="J3593" s="80" t="e">
        <v>#N/A</v>
      </c>
      <c r="K3593" s="85" t="e">
        <v>#N/A</v>
      </c>
      <c r="L3593" s="9" t="e">
        <v>#N/A</v>
      </c>
      <c r="M3593" s="93" t="e">
        <v>#N/A</v>
      </c>
      <c r="N3593" s="8" t="e">
        <v>#N/A</v>
      </c>
      <c r="O3593" t="e">
        <v>#N/A</v>
      </c>
      <c r="P3593" t="e">
        <v>#N/A</v>
      </c>
      <c r="Q3593" t="e">
        <v>#N/A</v>
      </c>
      <c r="R3593" s="2" t="e">
        <v>#N/A</v>
      </c>
      <c r="S3593" t="e">
        <v>#N/A</v>
      </c>
      <c r="T3593" s="3" t="e">
        <v>#N/A</v>
      </c>
      <c r="U3593" s="3" t="e">
        <v>#N/A</v>
      </c>
      <c r="V3593" t="e">
        <v>#N/A</v>
      </c>
      <c r="W3593" t="e">
        <v>#N/A</v>
      </c>
      <c r="X3593" t="e">
        <v>#N/A</v>
      </c>
      <c r="Y3593" s="3" t="e">
        <v>#N/A</v>
      </c>
      <c r="Z3593" s="8" t="e">
        <v>#N/A</v>
      </c>
      <c r="AA3593" s="30" t="e">
        <v>#N/A</v>
      </c>
      <c r="AB3593" t="e">
        <v>#N/A</v>
      </c>
      <c r="AC3593" t="e">
        <v>#N/A</v>
      </c>
      <c r="AD3593" t="e">
        <v>#N/A</v>
      </c>
      <c r="AE3593" t="e">
        <v>#N/A</v>
      </c>
      <c r="AF3593" t="e">
        <v>#N/A</v>
      </c>
    </row>
    <row r="3594" spans="1:32" x14ac:dyDescent="0.25">
      <c r="A3594" t="e">
        <v>#N/A</v>
      </c>
      <c r="B3594" s="33" t="e">
        <v>#N/A</v>
      </c>
      <c r="C3594" t="e">
        <v>#N/A</v>
      </c>
      <c r="D3594" t="e">
        <v>#N/A</v>
      </c>
      <c r="E3594" s="69" t="e">
        <v>#N/A</v>
      </c>
      <c r="F3594" s="3" t="e">
        <v>#N/A</v>
      </c>
      <c r="G3594" s="3" t="e">
        <v>#N/A</v>
      </c>
      <c r="H3594" s="3" t="e">
        <v>#N/A</v>
      </c>
      <c r="I3594" s="80" t="e">
        <v>#N/A</v>
      </c>
      <c r="J3594" s="80" t="e">
        <v>#N/A</v>
      </c>
      <c r="K3594" s="85" t="e">
        <v>#N/A</v>
      </c>
      <c r="L3594" s="9" t="e">
        <v>#N/A</v>
      </c>
      <c r="M3594" s="93" t="e">
        <v>#N/A</v>
      </c>
      <c r="N3594" s="8" t="e">
        <v>#N/A</v>
      </c>
      <c r="O3594" t="e">
        <v>#N/A</v>
      </c>
      <c r="P3594" t="e">
        <v>#N/A</v>
      </c>
      <c r="Q3594" t="e">
        <v>#N/A</v>
      </c>
      <c r="R3594" s="2" t="e">
        <v>#N/A</v>
      </c>
      <c r="S3594" t="e">
        <v>#N/A</v>
      </c>
      <c r="T3594" s="3" t="e">
        <v>#N/A</v>
      </c>
      <c r="U3594" s="3" t="e">
        <v>#N/A</v>
      </c>
      <c r="V3594" t="e">
        <v>#N/A</v>
      </c>
      <c r="W3594" t="e">
        <v>#N/A</v>
      </c>
      <c r="X3594" t="e">
        <v>#N/A</v>
      </c>
      <c r="Y3594" s="3" t="e">
        <v>#N/A</v>
      </c>
      <c r="Z3594" s="8" t="e">
        <v>#N/A</v>
      </c>
      <c r="AA3594" s="30" t="e">
        <v>#N/A</v>
      </c>
      <c r="AB3594" t="e">
        <v>#N/A</v>
      </c>
      <c r="AC3594" t="e">
        <v>#N/A</v>
      </c>
      <c r="AD3594" t="e">
        <v>#N/A</v>
      </c>
      <c r="AE3594" t="e">
        <v>#N/A</v>
      </c>
      <c r="AF3594" t="e">
        <v>#N/A</v>
      </c>
    </row>
    <row r="3595" spans="1:32" x14ac:dyDescent="0.25">
      <c r="A3595" t="e">
        <v>#N/A</v>
      </c>
      <c r="B3595" s="33" t="e">
        <v>#N/A</v>
      </c>
      <c r="C3595" t="e">
        <v>#N/A</v>
      </c>
      <c r="D3595" t="e">
        <v>#N/A</v>
      </c>
      <c r="E3595" s="69" t="e">
        <v>#N/A</v>
      </c>
      <c r="F3595" s="3" t="e">
        <v>#N/A</v>
      </c>
      <c r="G3595" s="3" t="e">
        <v>#N/A</v>
      </c>
      <c r="H3595" s="3" t="e">
        <v>#N/A</v>
      </c>
      <c r="I3595" s="80" t="e">
        <v>#N/A</v>
      </c>
      <c r="J3595" s="80" t="e">
        <v>#N/A</v>
      </c>
      <c r="K3595" s="85" t="e">
        <v>#N/A</v>
      </c>
      <c r="L3595" s="9" t="e">
        <v>#N/A</v>
      </c>
      <c r="M3595" s="93" t="e">
        <v>#N/A</v>
      </c>
      <c r="N3595" s="8" t="e">
        <v>#N/A</v>
      </c>
      <c r="O3595" t="e">
        <v>#N/A</v>
      </c>
      <c r="P3595" t="e">
        <v>#N/A</v>
      </c>
      <c r="Q3595" t="e">
        <v>#N/A</v>
      </c>
      <c r="R3595" s="2" t="e">
        <v>#N/A</v>
      </c>
      <c r="S3595" t="e">
        <v>#N/A</v>
      </c>
      <c r="T3595" s="3" t="e">
        <v>#N/A</v>
      </c>
      <c r="U3595" s="3" t="e">
        <v>#N/A</v>
      </c>
      <c r="V3595" t="e">
        <v>#N/A</v>
      </c>
      <c r="W3595" t="e">
        <v>#N/A</v>
      </c>
      <c r="X3595" t="e">
        <v>#N/A</v>
      </c>
      <c r="Y3595" s="3" t="e">
        <v>#N/A</v>
      </c>
      <c r="Z3595" s="8" t="e">
        <v>#N/A</v>
      </c>
      <c r="AA3595" s="30" t="e">
        <v>#N/A</v>
      </c>
      <c r="AB3595" t="e">
        <v>#N/A</v>
      </c>
      <c r="AC3595" t="e">
        <v>#N/A</v>
      </c>
      <c r="AD3595" t="e">
        <v>#N/A</v>
      </c>
      <c r="AE3595" t="e">
        <v>#N/A</v>
      </c>
      <c r="AF3595" t="e">
        <v>#N/A</v>
      </c>
    </row>
    <row r="3596" spans="1:32" x14ac:dyDescent="0.25">
      <c r="A3596" t="e">
        <v>#N/A</v>
      </c>
      <c r="B3596" s="33" t="e">
        <v>#N/A</v>
      </c>
      <c r="C3596" t="e">
        <v>#N/A</v>
      </c>
      <c r="D3596" t="e">
        <v>#N/A</v>
      </c>
      <c r="E3596" s="69" t="e">
        <v>#N/A</v>
      </c>
      <c r="F3596" s="3" t="e">
        <v>#N/A</v>
      </c>
      <c r="G3596" s="3" t="e">
        <v>#N/A</v>
      </c>
      <c r="H3596" s="3" t="e">
        <v>#N/A</v>
      </c>
      <c r="I3596" s="80" t="e">
        <v>#N/A</v>
      </c>
      <c r="J3596" s="80" t="e">
        <v>#N/A</v>
      </c>
      <c r="K3596" s="85" t="e">
        <v>#N/A</v>
      </c>
      <c r="L3596" s="9" t="e">
        <v>#N/A</v>
      </c>
      <c r="M3596" s="93" t="e">
        <v>#N/A</v>
      </c>
      <c r="N3596" s="8" t="e">
        <v>#N/A</v>
      </c>
      <c r="O3596" t="e">
        <v>#N/A</v>
      </c>
      <c r="P3596" t="e">
        <v>#N/A</v>
      </c>
      <c r="Q3596" t="e">
        <v>#N/A</v>
      </c>
      <c r="R3596" s="2" t="e">
        <v>#N/A</v>
      </c>
      <c r="S3596" t="e">
        <v>#N/A</v>
      </c>
      <c r="T3596" s="3" t="e">
        <v>#N/A</v>
      </c>
      <c r="U3596" s="3" t="e">
        <v>#N/A</v>
      </c>
      <c r="V3596" t="e">
        <v>#N/A</v>
      </c>
      <c r="W3596" t="e">
        <v>#N/A</v>
      </c>
      <c r="X3596" t="e">
        <v>#N/A</v>
      </c>
      <c r="Y3596" s="3" t="e">
        <v>#N/A</v>
      </c>
      <c r="Z3596" s="8" t="e">
        <v>#N/A</v>
      </c>
      <c r="AA3596" s="30" t="e">
        <v>#N/A</v>
      </c>
      <c r="AB3596" t="e">
        <v>#N/A</v>
      </c>
      <c r="AC3596" t="e">
        <v>#N/A</v>
      </c>
      <c r="AD3596" t="e">
        <v>#N/A</v>
      </c>
      <c r="AE3596" t="e">
        <v>#N/A</v>
      </c>
      <c r="AF3596" t="e">
        <v>#N/A</v>
      </c>
    </row>
    <row r="3597" spans="1:32" x14ac:dyDescent="0.25">
      <c r="A3597" t="e">
        <v>#N/A</v>
      </c>
      <c r="B3597" s="33" t="e">
        <v>#N/A</v>
      </c>
      <c r="C3597" t="e">
        <v>#N/A</v>
      </c>
      <c r="D3597" t="e">
        <v>#N/A</v>
      </c>
      <c r="E3597" s="69" t="e">
        <v>#N/A</v>
      </c>
      <c r="F3597" s="3" t="e">
        <v>#N/A</v>
      </c>
      <c r="G3597" s="3" t="e">
        <v>#N/A</v>
      </c>
      <c r="H3597" s="3" t="e">
        <v>#N/A</v>
      </c>
      <c r="I3597" s="80" t="e">
        <v>#N/A</v>
      </c>
      <c r="J3597" s="80" t="e">
        <v>#N/A</v>
      </c>
      <c r="K3597" s="85" t="e">
        <v>#N/A</v>
      </c>
      <c r="L3597" s="9" t="e">
        <v>#N/A</v>
      </c>
      <c r="M3597" s="93" t="e">
        <v>#N/A</v>
      </c>
      <c r="N3597" s="8" t="e">
        <v>#N/A</v>
      </c>
      <c r="O3597" t="e">
        <v>#N/A</v>
      </c>
      <c r="P3597" t="e">
        <v>#N/A</v>
      </c>
      <c r="Q3597" t="e">
        <v>#N/A</v>
      </c>
      <c r="R3597" s="2" t="e">
        <v>#N/A</v>
      </c>
      <c r="S3597" t="e">
        <v>#N/A</v>
      </c>
      <c r="T3597" s="3" t="e">
        <v>#N/A</v>
      </c>
      <c r="U3597" s="3" t="e">
        <v>#N/A</v>
      </c>
      <c r="V3597" t="e">
        <v>#N/A</v>
      </c>
      <c r="W3597" t="e">
        <v>#N/A</v>
      </c>
      <c r="X3597" t="e">
        <v>#N/A</v>
      </c>
      <c r="Y3597" s="3" t="e">
        <v>#N/A</v>
      </c>
      <c r="Z3597" s="8" t="e">
        <v>#N/A</v>
      </c>
      <c r="AA3597" s="30" t="e">
        <v>#N/A</v>
      </c>
      <c r="AB3597" t="e">
        <v>#N/A</v>
      </c>
      <c r="AC3597" t="e">
        <v>#N/A</v>
      </c>
      <c r="AD3597" t="e">
        <v>#N/A</v>
      </c>
      <c r="AE3597" t="e">
        <v>#N/A</v>
      </c>
      <c r="AF3597" t="e">
        <v>#N/A</v>
      </c>
    </row>
    <row r="3598" spans="1:32" x14ac:dyDescent="0.25">
      <c r="A3598" t="e">
        <v>#N/A</v>
      </c>
      <c r="B3598" s="33" t="e">
        <v>#N/A</v>
      </c>
      <c r="C3598" t="e">
        <v>#N/A</v>
      </c>
      <c r="D3598" t="e">
        <v>#N/A</v>
      </c>
      <c r="E3598" s="69" t="e">
        <v>#N/A</v>
      </c>
      <c r="F3598" s="3" t="e">
        <v>#N/A</v>
      </c>
      <c r="G3598" s="3" t="e">
        <v>#N/A</v>
      </c>
      <c r="H3598" s="3" t="e">
        <v>#N/A</v>
      </c>
      <c r="I3598" s="80" t="e">
        <v>#N/A</v>
      </c>
      <c r="J3598" s="80" t="e">
        <v>#N/A</v>
      </c>
      <c r="K3598" s="85" t="e">
        <v>#N/A</v>
      </c>
      <c r="L3598" s="9" t="e">
        <v>#N/A</v>
      </c>
      <c r="M3598" s="93" t="e">
        <v>#N/A</v>
      </c>
      <c r="N3598" s="8" t="e">
        <v>#N/A</v>
      </c>
      <c r="O3598" t="e">
        <v>#N/A</v>
      </c>
      <c r="P3598" t="e">
        <v>#N/A</v>
      </c>
      <c r="Q3598" t="e">
        <v>#N/A</v>
      </c>
      <c r="R3598" s="2" t="e">
        <v>#N/A</v>
      </c>
      <c r="S3598" t="e">
        <v>#N/A</v>
      </c>
      <c r="T3598" s="3" t="e">
        <v>#N/A</v>
      </c>
      <c r="U3598" s="3" t="e">
        <v>#N/A</v>
      </c>
      <c r="V3598" t="e">
        <v>#N/A</v>
      </c>
      <c r="W3598" t="e">
        <v>#N/A</v>
      </c>
      <c r="X3598" t="e">
        <v>#N/A</v>
      </c>
      <c r="Y3598" s="3" t="e">
        <v>#N/A</v>
      </c>
      <c r="Z3598" s="8" t="e">
        <v>#N/A</v>
      </c>
      <c r="AA3598" s="30" t="e">
        <v>#N/A</v>
      </c>
      <c r="AB3598" t="e">
        <v>#N/A</v>
      </c>
      <c r="AC3598" t="e">
        <v>#N/A</v>
      </c>
      <c r="AD3598" t="e">
        <v>#N/A</v>
      </c>
      <c r="AE3598" t="e">
        <v>#N/A</v>
      </c>
      <c r="AF3598" t="e">
        <v>#N/A</v>
      </c>
    </row>
    <row r="3599" spans="1:32" x14ac:dyDescent="0.25">
      <c r="A3599" t="e">
        <v>#N/A</v>
      </c>
      <c r="B3599" s="33" t="e">
        <v>#N/A</v>
      </c>
      <c r="C3599" t="e">
        <v>#N/A</v>
      </c>
      <c r="D3599" t="e">
        <v>#N/A</v>
      </c>
      <c r="E3599" s="69" t="e">
        <v>#N/A</v>
      </c>
      <c r="F3599" s="3" t="e">
        <v>#N/A</v>
      </c>
      <c r="G3599" s="3" t="e">
        <v>#N/A</v>
      </c>
      <c r="H3599" s="3" t="e">
        <v>#N/A</v>
      </c>
      <c r="I3599" s="80" t="e">
        <v>#N/A</v>
      </c>
      <c r="J3599" s="80" t="e">
        <v>#N/A</v>
      </c>
      <c r="K3599" s="85" t="e">
        <v>#N/A</v>
      </c>
      <c r="L3599" s="9" t="e">
        <v>#N/A</v>
      </c>
      <c r="M3599" s="93" t="e">
        <v>#N/A</v>
      </c>
      <c r="N3599" s="8" t="e">
        <v>#N/A</v>
      </c>
      <c r="O3599" t="e">
        <v>#N/A</v>
      </c>
      <c r="P3599" t="e">
        <v>#N/A</v>
      </c>
      <c r="Q3599" t="e">
        <v>#N/A</v>
      </c>
      <c r="R3599" s="2" t="e">
        <v>#N/A</v>
      </c>
      <c r="S3599" t="e">
        <v>#N/A</v>
      </c>
      <c r="T3599" s="3" t="e">
        <v>#N/A</v>
      </c>
      <c r="U3599" s="3" t="e">
        <v>#N/A</v>
      </c>
      <c r="V3599" t="e">
        <v>#N/A</v>
      </c>
      <c r="W3599" t="e">
        <v>#N/A</v>
      </c>
      <c r="X3599" t="e">
        <v>#N/A</v>
      </c>
      <c r="Y3599" s="3" t="e">
        <v>#N/A</v>
      </c>
      <c r="Z3599" s="8" t="e">
        <v>#N/A</v>
      </c>
      <c r="AA3599" s="30" t="e">
        <v>#N/A</v>
      </c>
      <c r="AB3599" t="e">
        <v>#N/A</v>
      </c>
      <c r="AC3599" t="e">
        <v>#N/A</v>
      </c>
      <c r="AD3599" t="e">
        <v>#N/A</v>
      </c>
      <c r="AE3599" t="e">
        <v>#N/A</v>
      </c>
      <c r="AF3599" t="e">
        <v>#N/A</v>
      </c>
    </row>
    <row r="3600" spans="1:32" x14ac:dyDescent="0.25">
      <c r="A3600" t="e">
        <v>#N/A</v>
      </c>
      <c r="B3600" s="33" t="e">
        <v>#N/A</v>
      </c>
      <c r="C3600" t="e">
        <v>#N/A</v>
      </c>
      <c r="D3600" t="e">
        <v>#N/A</v>
      </c>
      <c r="E3600" s="69" t="e">
        <v>#N/A</v>
      </c>
      <c r="F3600" s="3" t="e">
        <v>#N/A</v>
      </c>
      <c r="G3600" s="3" t="e">
        <v>#N/A</v>
      </c>
      <c r="H3600" s="3" t="e">
        <v>#N/A</v>
      </c>
      <c r="I3600" s="80" t="e">
        <v>#N/A</v>
      </c>
      <c r="J3600" s="80" t="e">
        <v>#N/A</v>
      </c>
      <c r="K3600" s="85" t="e">
        <v>#N/A</v>
      </c>
      <c r="L3600" s="9" t="e">
        <v>#N/A</v>
      </c>
      <c r="M3600" s="93" t="e">
        <v>#N/A</v>
      </c>
      <c r="N3600" s="8" t="e">
        <v>#N/A</v>
      </c>
      <c r="O3600" t="e">
        <v>#N/A</v>
      </c>
      <c r="P3600" t="e">
        <v>#N/A</v>
      </c>
      <c r="Q3600" t="e">
        <v>#N/A</v>
      </c>
      <c r="R3600" s="2" t="e">
        <v>#N/A</v>
      </c>
      <c r="S3600" t="e">
        <v>#N/A</v>
      </c>
      <c r="T3600" s="3" t="e">
        <v>#N/A</v>
      </c>
      <c r="U3600" s="3" t="e">
        <v>#N/A</v>
      </c>
      <c r="V3600" t="e">
        <v>#N/A</v>
      </c>
      <c r="W3600" t="e">
        <v>#N/A</v>
      </c>
      <c r="X3600" t="e">
        <v>#N/A</v>
      </c>
      <c r="Y3600" s="3" t="e">
        <v>#N/A</v>
      </c>
      <c r="Z3600" s="8" t="e">
        <v>#N/A</v>
      </c>
      <c r="AA3600" s="30" t="e">
        <v>#N/A</v>
      </c>
      <c r="AB3600" t="e">
        <v>#N/A</v>
      </c>
      <c r="AC3600" t="e">
        <v>#N/A</v>
      </c>
      <c r="AD3600" t="e">
        <v>#N/A</v>
      </c>
      <c r="AE3600" t="e">
        <v>#N/A</v>
      </c>
      <c r="AF3600" t="e">
        <v>#N/A</v>
      </c>
    </row>
    <row r="3601" spans="1:32" x14ac:dyDescent="0.25">
      <c r="A3601" t="e">
        <v>#N/A</v>
      </c>
      <c r="B3601" s="33" t="e">
        <v>#N/A</v>
      </c>
      <c r="C3601" t="e">
        <v>#N/A</v>
      </c>
      <c r="D3601" t="e">
        <v>#N/A</v>
      </c>
      <c r="E3601" s="69" t="e">
        <v>#N/A</v>
      </c>
      <c r="F3601" s="3" t="e">
        <v>#N/A</v>
      </c>
      <c r="G3601" s="3" t="e">
        <v>#N/A</v>
      </c>
      <c r="H3601" s="3" t="e">
        <v>#N/A</v>
      </c>
      <c r="I3601" s="80" t="e">
        <v>#N/A</v>
      </c>
      <c r="J3601" s="80" t="e">
        <v>#N/A</v>
      </c>
      <c r="K3601" s="85" t="e">
        <v>#N/A</v>
      </c>
      <c r="L3601" s="9" t="e">
        <v>#N/A</v>
      </c>
      <c r="M3601" s="93" t="e">
        <v>#N/A</v>
      </c>
      <c r="N3601" s="8" t="e">
        <v>#N/A</v>
      </c>
      <c r="O3601" t="e">
        <v>#N/A</v>
      </c>
      <c r="P3601" t="e">
        <v>#N/A</v>
      </c>
      <c r="Q3601" t="e">
        <v>#N/A</v>
      </c>
      <c r="R3601" s="2" t="e">
        <v>#N/A</v>
      </c>
      <c r="S3601" t="e">
        <v>#N/A</v>
      </c>
      <c r="T3601" s="3" t="e">
        <v>#N/A</v>
      </c>
      <c r="U3601" s="3" t="e">
        <v>#N/A</v>
      </c>
      <c r="V3601" t="e">
        <v>#N/A</v>
      </c>
      <c r="W3601" t="e">
        <v>#N/A</v>
      </c>
      <c r="X3601" t="e">
        <v>#N/A</v>
      </c>
      <c r="Y3601" s="3" t="e">
        <v>#N/A</v>
      </c>
      <c r="Z3601" s="8" t="e">
        <v>#N/A</v>
      </c>
      <c r="AA3601" s="30" t="e">
        <v>#N/A</v>
      </c>
      <c r="AB3601" t="e">
        <v>#N/A</v>
      </c>
      <c r="AC3601" t="e">
        <v>#N/A</v>
      </c>
      <c r="AD3601" t="e">
        <v>#N/A</v>
      </c>
      <c r="AE3601" t="e">
        <v>#N/A</v>
      </c>
      <c r="AF3601" t="e">
        <v>#N/A</v>
      </c>
    </row>
    <row r="3602" spans="1:32" x14ac:dyDescent="0.25">
      <c r="A3602" t="e">
        <v>#N/A</v>
      </c>
      <c r="B3602" s="33" t="e">
        <v>#N/A</v>
      </c>
      <c r="C3602" t="e">
        <v>#N/A</v>
      </c>
      <c r="D3602" t="e">
        <v>#N/A</v>
      </c>
      <c r="E3602" s="69" t="e">
        <v>#N/A</v>
      </c>
      <c r="F3602" s="3" t="e">
        <v>#N/A</v>
      </c>
      <c r="G3602" s="3" t="e">
        <v>#N/A</v>
      </c>
      <c r="H3602" s="3" t="e">
        <v>#N/A</v>
      </c>
      <c r="I3602" s="80" t="e">
        <v>#N/A</v>
      </c>
      <c r="J3602" s="80" t="e">
        <v>#N/A</v>
      </c>
      <c r="K3602" s="85" t="e">
        <v>#N/A</v>
      </c>
      <c r="L3602" s="9" t="e">
        <v>#N/A</v>
      </c>
      <c r="M3602" s="93" t="e">
        <v>#N/A</v>
      </c>
      <c r="N3602" s="8" t="e">
        <v>#N/A</v>
      </c>
      <c r="O3602" t="e">
        <v>#N/A</v>
      </c>
      <c r="P3602" t="e">
        <v>#N/A</v>
      </c>
      <c r="Q3602" t="e">
        <v>#N/A</v>
      </c>
      <c r="R3602" s="2" t="e">
        <v>#N/A</v>
      </c>
      <c r="S3602" t="e">
        <v>#N/A</v>
      </c>
      <c r="T3602" s="3" t="e">
        <v>#N/A</v>
      </c>
      <c r="U3602" s="3" t="e">
        <v>#N/A</v>
      </c>
      <c r="V3602" t="e">
        <v>#N/A</v>
      </c>
      <c r="W3602" t="e">
        <v>#N/A</v>
      </c>
      <c r="X3602" t="e">
        <v>#N/A</v>
      </c>
      <c r="Y3602" s="3" t="e">
        <v>#N/A</v>
      </c>
      <c r="Z3602" s="8" t="e">
        <v>#N/A</v>
      </c>
      <c r="AA3602" s="30" t="e">
        <v>#N/A</v>
      </c>
      <c r="AB3602" t="e">
        <v>#N/A</v>
      </c>
      <c r="AC3602" t="e">
        <v>#N/A</v>
      </c>
      <c r="AD3602" t="e">
        <v>#N/A</v>
      </c>
      <c r="AE3602" t="e">
        <v>#N/A</v>
      </c>
      <c r="AF3602" t="e">
        <v>#N/A</v>
      </c>
    </row>
    <row r="3603" spans="1:32" x14ac:dyDescent="0.25">
      <c r="A3603" t="e">
        <v>#N/A</v>
      </c>
      <c r="B3603" s="33" t="e">
        <v>#N/A</v>
      </c>
      <c r="C3603" t="e">
        <v>#N/A</v>
      </c>
      <c r="D3603" t="e">
        <v>#N/A</v>
      </c>
      <c r="E3603" s="69" t="e">
        <v>#N/A</v>
      </c>
      <c r="F3603" s="3" t="e">
        <v>#N/A</v>
      </c>
      <c r="G3603" s="3" t="e">
        <v>#N/A</v>
      </c>
      <c r="H3603" s="3" t="e">
        <v>#N/A</v>
      </c>
      <c r="I3603" s="80" t="e">
        <v>#N/A</v>
      </c>
      <c r="J3603" s="80" t="e">
        <v>#N/A</v>
      </c>
      <c r="K3603" s="85" t="e">
        <v>#N/A</v>
      </c>
      <c r="L3603" s="9" t="e">
        <v>#N/A</v>
      </c>
      <c r="M3603" s="93" t="e">
        <v>#N/A</v>
      </c>
      <c r="N3603" s="8" t="e">
        <v>#N/A</v>
      </c>
      <c r="O3603" t="e">
        <v>#N/A</v>
      </c>
      <c r="P3603" t="e">
        <v>#N/A</v>
      </c>
      <c r="Q3603" t="e">
        <v>#N/A</v>
      </c>
      <c r="R3603" s="2" t="e">
        <v>#N/A</v>
      </c>
      <c r="S3603" t="e">
        <v>#N/A</v>
      </c>
      <c r="T3603" s="3" t="e">
        <v>#N/A</v>
      </c>
      <c r="U3603" s="3" t="e">
        <v>#N/A</v>
      </c>
      <c r="V3603" t="e">
        <v>#N/A</v>
      </c>
      <c r="W3603" t="e">
        <v>#N/A</v>
      </c>
      <c r="X3603" t="e">
        <v>#N/A</v>
      </c>
      <c r="Y3603" s="3" t="e">
        <v>#N/A</v>
      </c>
      <c r="Z3603" s="8" t="e">
        <v>#N/A</v>
      </c>
      <c r="AA3603" s="30" t="e">
        <v>#N/A</v>
      </c>
      <c r="AB3603" t="e">
        <v>#N/A</v>
      </c>
      <c r="AC3603" t="e">
        <v>#N/A</v>
      </c>
      <c r="AD3603" t="e">
        <v>#N/A</v>
      </c>
      <c r="AE3603" t="e">
        <v>#N/A</v>
      </c>
      <c r="AF3603" t="e">
        <v>#N/A</v>
      </c>
    </row>
    <row r="3604" spans="1:32" x14ac:dyDescent="0.25">
      <c r="A3604" t="e">
        <v>#N/A</v>
      </c>
      <c r="B3604" s="33" t="e">
        <v>#N/A</v>
      </c>
      <c r="C3604" t="e">
        <v>#N/A</v>
      </c>
      <c r="D3604" t="e">
        <v>#N/A</v>
      </c>
      <c r="E3604" s="69" t="e">
        <v>#N/A</v>
      </c>
      <c r="F3604" s="3" t="e">
        <v>#N/A</v>
      </c>
      <c r="G3604" s="3" t="e">
        <v>#N/A</v>
      </c>
      <c r="H3604" s="3" t="e">
        <v>#N/A</v>
      </c>
      <c r="I3604" s="80" t="e">
        <v>#N/A</v>
      </c>
      <c r="J3604" s="80" t="e">
        <v>#N/A</v>
      </c>
      <c r="K3604" s="85" t="e">
        <v>#N/A</v>
      </c>
      <c r="L3604" s="9" t="e">
        <v>#N/A</v>
      </c>
      <c r="M3604" s="93" t="e">
        <v>#N/A</v>
      </c>
      <c r="N3604" s="8" t="e">
        <v>#N/A</v>
      </c>
      <c r="O3604" t="e">
        <v>#N/A</v>
      </c>
      <c r="P3604" t="e">
        <v>#N/A</v>
      </c>
      <c r="Q3604" t="e">
        <v>#N/A</v>
      </c>
      <c r="R3604" s="2" t="e">
        <v>#N/A</v>
      </c>
      <c r="S3604" t="e">
        <v>#N/A</v>
      </c>
      <c r="T3604" s="3" t="e">
        <v>#N/A</v>
      </c>
      <c r="U3604" s="3" t="e">
        <v>#N/A</v>
      </c>
      <c r="V3604" t="e">
        <v>#N/A</v>
      </c>
      <c r="W3604" t="e">
        <v>#N/A</v>
      </c>
      <c r="X3604" t="e">
        <v>#N/A</v>
      </c>
      <c r="Y3604" s="3" t="e">
        <v>#N/A</v>
      </c>
      <c r="Z3604" s="8" t="e">
        <v>#N/A</v>
      </c>
      <c r="AA3604" s="30" t="e">
        <v>#N/A</v>
      </c>
      <c r="AB3604" t="e">
        <v>#N/A</v>
      </c>
      <c r="AC3604" t="e">
        <v>#N/A</v>
      </c>
      <c r="AD3604" t="e">
        <v>#N/A</v>
      </c>
      <c r="AE3604" t="e">
        <v>#N/A</v>
      </c>
      <c r="AF3604" t="e">
        <v>#N/A</v>
      </c>
    </row>
    <row r="3605" spans="1:32" x14ac:dyDescent="0.25">
      <c r="A3605" t="e">
        <v>#N/A</v>
      </c>
      <c r="B3605" s="33" t="e">
        <v>#N/A</v>
      </c>
      <c r="C3605" t="e">
        <v>#N/A</v>
      </c>
      <c r="D3605" t="e">
        <v>#N/A</v>
      </c>
      <c r="E3605" s="69" t="e">
        <v>#N/A</v>
      </c>
      <c r="F3605" s="3" t="e">
        <v>#N/A</v>
      </c>
      <c r="G3605" s="3" t="e">
        <v>#N/A</v>
      </c>
      <c r="H3605" s="3" t="e">
        <v>#N/A</v>
      </c>
      <c r="I3605" s="80" t="e">
        <v>#N/A</v>
      </c>
      <c r="J3605" s="80" t="e">
        <v>#N/A</v>
      </c>
      <c r="K3605" s="85" t="e">
        <v>#N/A</v>
      </c>
      <c r="L3605" s="9" t="e">
        <v>#N/A</v>
      </c>
      <c r="M3605" s="93" t="e">
        <v>#N/A</v>
      </c>
      <c r="N3605" s="8" t="e">
        <v>#N/A</v>
      </c>
      <c r="O3605" t="e">
        <v>#N/A</v>
      </c>
      <c r="P3605" t="e">
        <v>#N/A</v>
      </c>
      <c r="Q3605" t="e">
        <v>#N/A</v>
      </c>
      <c r="R3605" s="2" t="e">
        <v>#N/A</v>
      </c>
      <c r="S3605" t="e">
        <v>#N/A</v>
      </c>
      <c r="T3605" s="3" t="e">
        <v>#N/A</v>
      </c>
      <c r="U3605" s="3" t="e">
        <v>#N/A</v>
      </c>
      <c r="V3605" t="e">
        <v>#N/A</v>
      </c>
      <c r="W3605" t="e">
        <v>#N/A</v>
      </c>
      <c r="X3605" t="e">
        <v>#N/A</v>
      </c>
      <c r="Y3605" s="3" t="e">
        <v>#N/A</v>
      </c>
      <c r="Z3605" s="8" t="e">
        <v>#N/A</v>
      </c>
      <c r="AA3605" s="30" t="e">
        <v>#N/A</v>
      </c>
      <c r="AB3605" t="e">
        <v>#N/A</v>
      </c>
      <c r="AC3605" t="e">
        <v>#N/A</v>
      </c>
      <c r="AD3605" t="e">
        <v>#N/A</v>
      </c>
      <c r="AE3605" t="e">
        <v>#N/A</v>
      </c>
      <c r="AF3605" t="e">
        <v>#N/A</v>
      </c>
    </row>
    <row r="3606" spans="1:32" x14ac:dyDescent="0.25">
      <c r="A3606" t="e">
        <v>#N/A</v>
      </c>
      <c r="B3606" s="33" t="e">
        <v>#N/A</v>
      </c>
      <c r="C3606" t="e">
        <v>#N/A</v>
      </c>
      <c r="D3606" t="e">
        <v>#N/A</v>
      </c>
      <c r="E3606" s="69" t="e">
        <v>#N/A</v>
      </c>
      <c r="F3606" s="3" t="e">
        <v>#N/A</v>
      </c>
      <c r="G3606" s="3" t="e">
        <v>#N/A</v>
      </c>
      <c r="H3606" s="3" t="e">
        <v>#N/A</v>
      </c>
      <c r="I3606" s="80" t="e">
        <v>#N/A</v>
      </c>
      <c r="J3606" s="80" t="e">
        <v>#N/A</v>
      </c>
      <c r="K3606" s="85" t="e">
        <v>#N/A</v>
      </c>
      <c r="L3606" s="9" t="e">
        <v>#N/A</v>
      </c>
      <c r="M3606" s="93" t="e">
        <v>#N/A</v>
      </c>
      <c r="N3606" s="8" t="e">
        <v>#N/A</v>
      </c>
      <c r="O3606" t="e">
        <v>#N/A</v>
      </c>
      <c r="P3606" t="e">
        <v>#N/A</v>
      </c>
      <c r="Q3606" t="e">
        <v>#N/A</v>
      </c>
      <c r="R3606" s="2" t="e">
        <v>#N/A</v>
      </c>
      <c r="S3606" t="e">
        <v>#N/A</v>
      </c>
      <c r="T3606" s="3" t="e">
        <v>#N/A</v>
      </c>
      <c r="U3606" s="3" t="e">
        <v>#N/A</v>
      </c>
      <c r="V3606" t="e">
        <v>#N/A</v>
      </c>
      <c r="W3606" t="e">
        <v>#N/A</v>
      </c>
      <c r="X3606" t="e">
        <v>#N/A</v>
      </c>
      <c r="Y3606" s="3" t="e">
        <v>#N/A</v>
      </c>
      <c r="Z3606" s="8" t="e">
        <v>#N/A</v>
      </c>
      <c r="AA3606" s="30" t="e">
        <v>#N/A</v>
      </c>
      <c r="AB3606" t="e">
        <v>#N/A</v>
      </c>
      <c r="AC3606" t="e">
        <v>#N/A</v>
      </c>
      <c r="AD3606" t="e">
        <v>#N/A</v>
      </c>
      <c r="AE3606" t="e">
        <v>#N/A</v>
      </c>
      <c r="AF3606" t="e">
        <v>#N/A</v>
      </c>
    </row>
    <row r="3607" spans="1:32" x14ac:dyDescent="0.25">
      <c r="A3607" t="e">
        <v>#N/A</v>
      </c>
      <c r="B3607" s="33" t="e">
        <v>#N/A</v>
      </c>
      <c r="C3607" t="e">
        <v>#N/A</v>
      </c>
      <c r="D3607" t="e">
        <v>#N/A</v>
      </c>
      <c r="E3607" s="69" t="e">
        <v>#N/A</v>
      </c>
      <c r="F3607" s="3" t="e">
        <v>#N/A</v>
      </c>
      <c r="G3607" s="3" t="e">
        <v>#N/A</v>
      </c>
      <c r="H3607" s="3" t="e">
        <v>#N/A</v>
      </c>
      <c r="I3607" s="80" t="e">
        <v>#N/A</v>
      </c>
      <c r="J3607" s="80" t="e">
        <v>#N/A</v>
      </c>
      <c r="K3607" s="85" t="e">
        <v>#N/A</v>
      </c>
      <c r="L3607" s="9" t="e">
        <v>#N/A</v>
      </c>
      <c r="M3607" s="93" t="e">
        <v>#N/A</v>
      </c>
      <c r="N3607" s="8" t="e">
        <v>#N/A</v>
      </c>
      <c r="O3607" t="e">
        <v>#N/A</v>
      </c>
      <c r="P3607" t="e">
        <v>#N/A</v>
      </c>
      <c r="Q3607" t="e">
        <v>#N/A</v>
      </c>
      <c r="R3607" s="2" t="e">
        <v>#N/A</v>
      </c>
      <c r="S3607" t="e">
        <v>#N/A</v>
      </c>
      <c r="T3607" s="3" t="e">
        <v>#N/A</v>
      </c>
      <c r="U3607" s="3" t="e">
        <v>#N/A</v>
      </c>
      <c r="V3607" t="e">
        <v>#N/A</v>
      </c>
      <c r="W3607" t="e">
        <v>#N/A</v>
      </c>
      <c r="X3607" t="e">
        <v>#N/A</v>
      </c>
      <c r="Y3607" s="3" t="e">
        <v>#N/A</v>
      </c>
      <c r="Z3607" s="8" t="e">
        <v>#N/A</v>
      </c>
      <c r="AA3607" s="30" t="e">
        <v>#N/A</v>
      </c>
      <c r="AB3607" t="e">
        <v>#N/A</v>
      </c>
      <c r="AC3607" t="e">
        <v>#N/A</v>
      </c>
      <c r="AD3607" t="e">
        <v>#N/A</v>
      </c>
      <c r="AE3607" t="e">
        <v>#N/A</v>
      </c>
      <c r="AF3607" t="e">
        <v>#N/A</v>
      </c>
    </row>
    <row r="3608" spans="1:32" x14ac:dyDescent="0.25">
      <c r="A3608" t="e">
        <v>#N/A</v>
      </c>
      <c r="B3608" s="33" t="e">
        <v>#N/A</v>
      </c>
      <c r="C3608" t="e">
        <v>#N/A</v>
      </c>
      <c r="D3608" t="e">
        <v>#N/A</v>
      </c>
      <c r="E3608" s="69" t="e">
        <v>#N/A</v>
      </c>
      <c r="F3608" s="3" t="e">
        <v>#N/A</v>
      </c>
      <c r="G3608" s="3" t="e">
        <v>#N/A</v>
      </c>
      <c r="H3608" s="3" t="e">
        <v>#N/A</v>
      </c>
      <c r="I3608" s="80" t="e">
        <v>#N/A</v>
      </c>
      <c r="J3608" s="80" t="e">
        <v>#N/A</v>
      </c>
      <c r="K3608" s="85" t="e">
        <v>#N/A</v>
      </c>
      <c r="L3608" s="9" t="e">
        <v>#N/A</v>
      </c>
      <c r="M3608" s="93" t="e">
        <v>#N/A</v>
      </c>
      <c r="N3608" s="8" t="e">
        <v>#N/A</v>
      </c>
      <c r="O3608" t="e">
        <v>#N/A</v>
      </c>
      <c r="P3608" t="e">
        <v>#N/A</v>
      </c>
      <c r="Q3608" t="e">
        <v>#N/A</v>
      </c>
      <c r="R3608" s="2" t="e">
        <v>#N/A</v>
      </c>
      <c r="S3608" t="e">
        <v>#N/A</v>
      </c>
      <c r="T3608" s="3" t="e">
        <v>#N/A</v>
      </c>
      <c r="U3608" s="3" t="e">
        <v>#N/A</v>
      </c>
      <c r="V3608" t="e">
        <v>#N/A</v>
      </c>
      <c r="W3608" t="e">
        <v>#N/A</v>
      </c>
      <c r="X3608" t="e">
        <v>#N/A</v>
      </c>
      <c r="Y3608" s="3" t="e">
        <v>#N/A</v>
      </c>
      <c r="Z3608" s="8" t="e">
        <v>#N/A</v>
      </c>
      <c r="AA3608" s="30" t="e">
        <v>#N/A</v>
      </c>
      <c r="AB3608" t="e">
        <v>#N/A</v>
      </c>
      <c r="AC3608" t="e">
        <v>#N/A</v>
      </c>
      <c r="AD3608" t="e">
        <v>#N/A</v>
      </c>
      <c r="AE3608" t="e">
        <v>#N/A</v>
      </c>
      <c r="AF3608" t="e">
        <v>#N/A</v>
      </c>
    </row>
    <row r="3609" spans="1:32" x14ac:dyDescent="0.25">
      <c r="A3609" t="e">
        <v>#N/A</v>
      </c>
      <c r="B3609" s="33" t="e">
        <v>#N/A</v>
      </c>
      <c r="C3609" t="e">
        <v>#N/A</v>
      </c>
      <c r="D3609" t="e">
        <v>#N/A</v>
      </c>
      <c r="E3609" s="69" t="e">
        <v>#N/A</v>
      </c>
      <c r="F3609" s="3" t="e">
        <v>#N/A</v>
      </c>
      <c r="G3609" s="3" t="e">
        <v>#N/A</v>
      </c>
      <c r="H3609" s="3" t="e">
        <v>#N/A</v>
      </c>
      <c r="I3609" s="80" t="e">
        <v>#N/A</v>
      </c>
      <c r="J3609" s="80" t="e">
        <v>#N/A</v>
      </c>
      <c r="K3609" s="85" t="e">
        <v>#N/A</v>
      </c>
      <c r="L3609" s="9" t="e">
        <v>#N/A</v>
      </c>
      <c r="M3609" s="93" t="e">
        <v>#N/A</v>
      </c>
      <c r="N3609" s="8" t="e">
        <v>#N/A</v>
      </c>
      <c r="O3609" t="e">
        <v>#N/A</v>
      </c>
      <c r="P3609" t="e">
        <v>#N/A</v>
      </c>
      <c r="Q3609" t="e">
        <v>#N/A</v>
      </c>
      <c r="R3609" s="2" t="e">
        <v>#N/A</v>
      </c>
      <c r="S3609" t="e">
        <v>#N/A</v>
      </c>
      <c r="T3609" s="3" t="e">
        <v>#N/A</v>
      </c>
      <c r="U3609" s="3" t="e">
        <v>#N/A</v>
      </c>
      <c r="V3609" t="e">
        <v>#N/A</v>
      </c>
      <c r="W3609" t="e">
        <v>#N/A</v>
      </c>
      <c r="X3609" t="e">
        <v>#N/A</v>
      </c>
      <c r="Y3609" s="3" t="e">
        <v>#N/A</v>
      </c>
      <c r="Z3609" s="8" t="e">
        <v>#N/A</v>
      </c>
      <c r="AA3609" s="30" t="e">
        <v>#N/A</v>
      </c>
      <c r="AB3609" t="e">
        <v>#N/A</v>
      </c>
      <c r="AC3609" t="e">
        <v>#N/A</v>
      </c>
      <c r="AD3609" t="e">
        <v>#N/A</v>
      </c>
      <c r="AE3609" t="e">
        <v>#N/A</v>
      </c>
      <c r="AF3609" t="e">
        <v>#N/A</v>
      </c>
    </row>
    <row r="3610" spans="1:32" x14ac:dyDescent="0.25">
      <c r="A3610" t="e">
        <v>#N/A</v>
      </c>
      <c r="B3610" s="33" t="e">
        <v>#N/A</v>
      </c>
      <c r="C3610" t="e">
        <v>#N/A</v>
      </c>
      <c r="D3610" t="e">
        <v>#N/A</v>
      </c>
      <c r="E3610" s="69" t="e">
        <v>#N/A</v>
      </c>
      <c r="F3610" s="3" t="e">
        <v>#N/A</v>
      </c>
      <c r="G3610" s="3" t="e">
        <v>#N/A</v>
      </c>
      <c r="H3610" s="3" t="e">
        <v>#N/A</v>
      </c>
      <c r="I3610" s="80" t="e">
        <v>#N/A</v>
      </c>
      <c r="J3610" s="80" t="e">
        <v>#N/A</v>
      </c>
      <c r="K3610" s="85" t="e">
        <v>#N/A</v>
      </c>
      <c r="L3610" s="9" t="e">
        <v>#N/A</v>
      </c>
      <c r="M3610" s="93" t="e">
        <v>#N/A</v>
      </c>
      <c r="N3610" s="8" t="e">
        <v>#N/A</v>
      </c>
      <c r="O3610" t="e">
        <v>#N/A</v>
      </c>
      <c r="P3610" t="e">
        <v>#N/A</v>
      </c>
      <c r="Q3610" t="e">
        <v>#N/A</v>
      </c>
      <c r="R3610" s="2" t="e">
        <v>#N/A</v>
      </c>
      <c r="S3610" t="e">
        <v>#N/A</v>
      </c>
      <c r="T3610" s="3" t="e">
        <v>#N/A</v>
      </c>
      <c r="U3610" s="3" t="e">
        <v>#N/A</v>
      </c>
      <c r="V3610" t="e">
        <v>#N/A</v>
      </c>
      <c r="W3610" t="e">
        <v>#N/A</v>
      </c>
      <c r="X3610" t="e">
        <v>#N/A</v>
      </c>
      <c r="Y3610" s="3" t="e">
        <v>#N/A</v>
      </c>
      <c r="Z3610" s="8" t="e">
        <v>#N/A</v>
      </c>
      <c r="AA3610" s="30" t="e">
        <v>#N/A</v>
      </c>
      <c r="AB3610" t="e">
        <v>#N/A</v>
      </c>
      <c r="AC3610" t="e">
        <v>#N/A</v>
      </c>
      <c r="AD3610" t="e">
        <v>#N/A</v>
      </c>
      <c r="AE3610" t="e">
        <v>#N/A</v>
      </c>
      <c r="AF3610" t="e">
        <v>#N/A</v>
      </c>
    </row>
    <row r="3611" spans="1:32" x14ac:dyDescent="0.25">
      <c r="A3611" t="e">
        <v>#N/A</v>
      </c>
      <c r="B3611" s="33" t="e">
        <v>#N/A</v>
      </c>
      <c r="C3611" t="e">
        <v>#N/A</v>
      </c>
      <c r="D3611" t="e">
        <v>#N/A</v>
      </c>
      <c r="E3611" s="69" t="e">
        <v>#N/A</v>
      </c>
      <c r="F3611" s="3" t="e">
        <v>#N/A</v>
      </c>
      <c r="G3611" s="3" t="e">
        <v>#N/A</v>
      </c>
      <c r="H3611" s="3" t="e">
        <v>#N/A</v>
      </c>
      <c r="I3611" s="80" t="e">
        <v>#N/A</v>
      </c>
      <c r="J3611" s="80" t="e">
        <v>#N/A</v>
      </c>
      <c r="K3611" s="85" t="e">
        <v>#N/A</v>
      </c>
      <c r="L3611" s="9" t="e">
        <v>#N/A</v>
      </c>
      <c r="M3611" s="93" t="e">
        <v>#N/A</v>
      </c>
      <c r="N3611" s="8" t="e">
        <v>#N/A</v>
      </c>
      <c r="O3611" t="e">
        <v>#N/A</v>
      </c>
      <c r="P3611" t="e">
        <v>#N/A</v>
      </c>
      <c r="Q3611" t="e">
        <v>#N/A</v>
      </c>
      <c r="R3611" s="2" t="e">
        <v>#N/A</v>
      </c>
      <c r="S3611" t="e">
        <v>#N/A</v>
      </c>
      <c r="T3611" s="3" t="e">
        <v>#N/A</v>
      </c>
      <c r="U3611" s="3" t="e">
        <v>#N/A</v>
      </c>
      <c r="V3611" t="e">
        <v>#N/A</v>
      </c>
      <c r="W3611" t="e">
        <v>#N/A</v>
      </c>
      <c r="X3611" t="e">
        <v>#N/A</v>
      </c>
      <c r="Y3611" s="3" t="e">
        <v>#N/A</v>
      </c>
      <c r="Z3611" s="8" t="e">
        <v>#N/A</v>
      </c>
      <c r="AA3611" s="30" t="e">
        <v>#N/A</v>
      </c>
      <c r="AB3611" t="e">
        <v>#N/A</v>
      </c>
      <c r="AC3611" t="e">
        <v>#N/A</v>
      </c>
      <c r="AD3611" t="e">
        <v>#N/A</v>
      </c>
      <c r="AE3611" t="e">
        <v>#N/A</v>
      </c>
      <c r="AF3611" t="e">
        <v>#N/A</v>
      </c>
    </row>
    <row r="3612" spans="1:32" x14ac:dyDescent="0.25">
      <c r="A3612" t="e">
        <v>#N/A</v>
      </c>
      <c r="B3612" s="33" t="e">
        <v>#N/A</v>
      </c>
      <c r="C3612" t="e">
        <v>#N/A</v>
      </c>
      <c r="D3612" t="e">
        <v>#N/A</v>
      </c>
      <c r="E3612" s="69" t="e">
        <v>#N/A</v>
      </c>
      <c r="F3612" s="3" t="e">
        <v>#N/A</v>
      </c>
      <c r="G3612" s="3" t="e">
        <v>#N/A</v>
      </c>
      <c r="H3612" s="3" t="e">
        <v>#N/A</v>
      </c>
      <c r="I3612" s="80" t="e">
        <v>#N/A</v>
      </c>
      <c r="J3612" s="80" t="e">
        <v>#N/A</v>
      </c>
      <c r="K3612" s="85" t="e">
        <v>#N/A</v>
      </c>
      <c r="L3612" s="9" t="e">
        <v>#N/A</v>
      </c>
      <c r="M3612" s="93" t="e">
        <v>#N/A</v>
      </c>
      <c r="N3612" s="8" t="e">
        <v>#N/A</v>
      </c>
      <c r="O3612" t="e">
        <v>#N/A</v>
      </c>
      <c r="P3612" t="e">
        <v>#N/A</v>
      </c>
      <c r="Q3612" t="e">
        <v>#N/A</v>
      </c>
      <c r="R3612" s="2" t="e">
        <v>#N/A</v>
      </c>
      <c r="S3612" t="e">
        <v>#N/A</v>
      </c>
      <c r="T3612" s="3" t="e">
        <v>#N/A</v>
      </c>
      <c r="U3612" s="3" t="e">
        <v>#N/A</v>
      </c>
      <c r="V3612" t="e">
        <v>#N/A</v>
      </c>
      <c r="W3612" t="e">
        <v>#N/A</v>
      </c>
      <c r="X3612" t="e">
        <v>#N/A</v>
      </c>
      <c r="Y3612" s="3" t="e">
        <v>#N/A</v>
      </c>
      <c r="Z3612" s="8" t="e">
        <v>#N/A</v>
      </c>
      <c r="AA3612" s="30" t="e">
        <v>#N/A</v>
      </c>
      <c r="AB3612" t="e">
        <v>#N/A</v>
      </c>
      <c r="AC3612" t="e">
        <v>#N/A</v>
      </c>
      <c r="AD3612" t="e">
        <v>#N/A</v>
      </c>
      <c r="AE3612" t="e">
        <v>#N/A</v>
      </c>
      <c r="AF3612" t="e">
        <v>#N/A</v>
      </c>
    </row>
    <row r="3613" spans="1:32" x14ac:dyDescent="0.25">
      <c r="A3613" t="e">
        <v>#N/A</v>
      </c>
      <c r="B3613" s="33" t="e">
        <v>#N/A</v>
      </c>
      <c r="C3613" t="e">
        <v>#N/A</v>
      </c>
      <c r="D3613" t="e">
        <v>#N/A</v>
      </c>
      <c r="E3613" s="69" t="e">
        <v>#N/A</v>
      </c>
      <c r="F3613" s="3" t="e">
        <v>#N/A</v>
      </c>
      <c r="G3613" s="3" t="e">
        <v>#N/A</v>
      </c>
      <c r="H3613" s="3" t="e">
        <v>#N/A</v>
      </c>
      <c r="I3613" s="80" t="e">
        <v>#N/A</v>
      </c>
      <c r="J3613" s="80" t="e">
        <v>#N/A</v>
      </c>
      <c r="K3613" s="85" t="e">
        <v>#N/A</v>
      </c>
      <c r="L3613" s="9" t="e">
        <v>#N/A</v>
      </c>
      <c r="M3613" s="93" t="e">
        <v>#N/A</v>
      </c>
      <c r="N3613" s="8" t="e">
        <v>#N/A</v>
      </c>
      <c r="O3613" t="e">
        <v>#N/A</v>
      </c>
      <c r="P3613" t="e">
        <v>#N/A</v>
      </c>
      <c r="Q3613" t="e">
        <v>#N/A</v>
      </c>
      <c r="R3613" s="2" t="e">
        <v>#N/A</v>
      </c>
      <c r="S3613" t="e">
        <v>#N/A</v>
      </c>
      <c r="T3613" s="3" t="e">
        <v>#N/A</v>
      </c>
      <c r="U3613" s="3" t="e">
        <v>#N/A</v>
      </c>
      <c r="V3613" t="e">
        <v>#N/A</v>
      </c>
      <c r="W3613" t="e">
        <v>#N/A</v>
      </c>
      <c r="X3613" t="e">
        <v>#N/A</v>
      </c>
      <c r="Y3613" s="3" t="e">
        <v>#N/A</v>
      </c>
      <c r="Z3613" s="8" t="e">
        <v>#N/A</v>
      </c>
      <c r="AA3613" s="30" t="e">
        <v>#N/A</v>
      </c>
      <c r="AB3613" t="e">
        <v>#N/A</v>
      </c>
      <c r="AC3613" t="e">
        <v>#N/A</v>
      </c>
      <c r="AD3613" t="e">
        <v>#N/A</v>
      </c>
      <c r="AE3613" t="e">
        <v>#N/A</v>
      </c>
      <c r="AF3613" t="e">
        <v>#N/A</v>
      </c>
    </row>
    <row r="3614" spans="1:32" x14ac:dyDescent="0.25">
      <c r="A3614" t="e">
        <v>#N/A</v>
      </c>
      <c r="B3614" s="33" t="e">
        <v>#N/A</v>
      </c>
      <c r="C3614" t="e">
        <v>#N/A</v>
      </c>
      <c r="D3614" t="e">
        <v>#N/A</v>
      </c>
      <c r="E3614" s="69" t="e">
        <v>#N/A</v>
      </c>
      <c r="F3614" s="3" t="e">
        <v>#N/A</v>
      </c>
      <c r="G3614" s="3" t="e">
        <v>#N/A</v>
      </c>
      <c r="H3614" s="3" t="e">
        <v>#N/A</v>
      </c>
      <c r="I3614" s="80" t="e">
        <v>#N/A</v>
      </c>
      <c r="J3614" s="80" t="e">
        <v>#N/A</v>
      </c>
      <c r="K3614" s="85" t="e">
        <v>#N/A</v>
      </c>
      <c r="L3614" s="9" t="e">
        <v>#N/A</v>
      </c>
      <c r="M3614" s="93" t="e">
        <v>#N/A</v>
      </c>
      <c r="N3614" s="8" t="e">
        <v>#N/A</v>
      </c>
      <c r="O3614" t="e">
        <v>#N/A</v>
      </c>
      <c r="P3614" t="e">
        <v>#N/A</v>
      </c>
      <c r="Q3614" t="e">
        <v>#N/A</v>
      </c>
      <c r="R3614" s="2" t="e">
        <v>#N/A</v>
      </c>
      <c r="S3614" t="e">
        <v>#N/A</v>
      </c>
      <c r="T3614" s="3" t="e">
        <v>#N/A</v>
      </c>
      <c r="U3614" s="3" t="e">
        <v>#N/A</v>
      </c>
      <c r="V3614" t="e">
        <v>#N/A</v>
      </c>
      <c r="W3614" t="e">
        <v>#N/A</v>
      </c>
      <c r="X3614" t="e">
        <v>#N/A</v>
      </c>
      <c r="Y3614" s="3" t="e">
        <v>#N/A</v>
      </c>
      <c r="Z3614" s="8" t="e">
        <v>#N/A</v>
      </c>
      <c r="AA3614" s="30" t="e">
        <v>#N/A</v>
      </c>
      <c r="AB3614" t="e">
        <v>#N/A</v>
      </c>
      <c r="AC3614" t="e">
        <v>#N/A</v>
      </c>
      <c r="AD3614" t="e">
        <v>#N/A</v>
      </c>
      <c r="AE3614" t="e">
        <v>#N/A</v>
      </c>
      <c r="AF3614" t="e">
        <v>#N/A</v>
      </c>
    </row>
    <row r="3615" spans="1:32" x14ac:dyDescent="0.25">
      <c r="A3615" t="e">
        <v>#N/A</v>
      </c>
      <c r="B3615" s="33" t="e">
        <v>#N/A</v>
      </c>
      <c r="C3615" t="e">
        <v>#N/A</v>
      </c>
      <c r="D3615" t="e">
        <v>#N/A</v>
      </c>
      <c r="E3615" s="69" t="e">
        <v>#N/A</v>
      </c>
      <c r="F3615" s="3" t="e">
        <v>#N/A</v>
      </c>
      <c r="G3615" s="3" t="e">
        <v>#N/A</v>
      </c>
      <c r="H3615" s="3" t="e">
        <v>#N/A</v>
      </c>
      <c r="I3615" s="80" t="e">
        <v>#N/A</v>
      </c>
      <c r="J3615" s="80" t="e">
        <v>#N/A</v>
      </c>
      <c r="K3615" s="85" t="e">
        <v>#N/A</v>
      </c>
      <c r="L3615" s="9" t="e">
        <v>#N/A</v>
      </c>
      <c r="M3615" s="93" t="e">
        <v>#N/A</v>
      </c>
      <c r="N3615" s="8" t="e">
        <v>#N/A</v>
      </c>
      <c r="O3615" t="e">
        <v>#N/A</v>
      </c>
      <c r="P3615" t="e">
        <v>#N/A</v>
      </c>
      <c r="Q3615" t="e">
        <v>#N/A</v>
      </c>
      <c r="R3615" s="2" t="e">
        <v>#N/A</v>
      </c>
      <c r="S3615" t="e">
        <v>#N/A</v>
      </c>
      <c r="T3615" s="3" t="e">
        <v>#N/A</v>
      </c>
      <c r="U3615" s="3" t="e">
        <v>#N/A</v>
      </c>
      <c r="V3615" t="e">
        <v>#N/A</v>
      </c>
      <c r="W3615" t="e">
        <v>#N/A</v>
      </c>
      <c r="X3615" t="e">
        <v>#N/A</v>
      </c>
      <c r="Y3615" s="3" t="e">
        <v>#N/A</v>
      </c>
      <c r="Z3615" s="8" t="e">
        <v>#N/A</v>
      </c>
      <c r="AA3615" s="30" t="e">
        <v>#N/A</v>
      </c>
      <c r="AB3615" t="e">
        <v>#N/A</v>
      </c>
      <c r="AC3615" t="e">
        <v>#N/A</v>
      </c>
      <c r="AD3615" t="e">
        <v>#N/A</v>
      </c>
      <c r="AE3615" t="e">
        <v>#N/A</v>
      </c>
      <c r="AF3615" t="e">
        <v>#N/A</v>
      </c>
    </row>
    <row r="3616" spans="1:32" x14ac:dyDescent="0.25">
      <c r="A3616" t="e">
        <v>#N/A</v>
      </c>
      <c r="B3616" s="33" t="e">
        <v>#N/A</v>
      </c>
      <c r="C3616" t="e">
        <v>#N/A</v>
      </c>
      <c r="D3616" t="e">
        <v>#N/A</v>
      </c>
      <c r="E3616" s="69" t="e">
        <v>#N/A</v>
      </c>
      <c r="F3616" s="3" t="e">
        <v>#N/A</v>
      </c>
      <c r="G3616" s="3" t="e">
        <v>#N/A</v>
      </c>
      <c r="H3616" s="3" t="e">
        <v>#N/A</v>
      </c>
      <c r="I3616" s="80" t="e">
        <v>#N/A</v>
      </c>
      <c r="J3616" s="80" t="e">
        <v>#N/A</v>
      </c>
      <c r="K3616" s="85" t="e">
        <v>#N/A</v>
      </c>
      <c r="L3616" s="9" t="e">
        <v>#N/A</v>
      </c>
      <c r="M3616" s="93" t="e">
        <v>#N/A</v>
      </c>
      <c r="N3616" s="8" t="e">
        <v>#N/A</v>
      </c>
      <c r="O3616" t="e">
        <v>#N/A</v>
      </c>
      <c r="P3616" t="e">
        <v>#N/A</v>
      </c>
      <c r="Q3616" t="e">
        <v>#N/A</v>
      </c>
      <c r="R3616" s="2" t="e">
        <v>#N/A</v>
      </c>
      <c r="S3616" t="e">
        <v>#N/A</v>
      </c>
      <c r="T3616" s="3" t="e">
        <v>#N/A</v>
      </c>
      <c r="U3616" s="3" t="e">
        <v>#N/A</v>
      </c>
      <c r="V3616" t="e">
        <v>#N/A</v>
      </c>
      <c r="W3616" t="e">
        <v>#N/A</v>
      </c>
      <c r="X3616" t="e">
        <v>#N/A</v>
      </c>
      <c r="Y3616" s="3" t="e">
        <v>#N/A</v>
      </c>
      <c r="Z3616" s="8" t="e">
        <v>#N/A</v>
      </c>
      <c r="AA3616" s="30" t="e">
        <v>#N/A</v>
      </c>
      <c r="AB3616" t="e">
        <v>#N/A</v>
      </c>
      <c r="AC3616" t="e">
        <v>#N/A</v>
      </c>
      <c r="AD3616" t="e">
        <v>#N/A</v>
      </c>
      <c r="AE3616" t="e">
        <v>#N/A</v>
      </c>
      <c r="AF3616" t="e">
        <v>#N/A</v>
      </c>
    </row>
    <row r="3617" spans="1:32" x14ac:dyDescent="0.25">
      <c r="A3617" t="e">
        <v>#N/A</v>
      </c>
      <c r="B3617" s="33" t="e">
        <v>#N/A</v>
      </c>
      <c r="C3617" t="e">
        <v>#N/A</v>
      </c>
      <c r="D3617" t="e">
        <v>#N/A</v>
      </c>
      <c r="E3617" s="69" t="e">
        <v>#N/A</v>
      </c>
      <c r="F3617" s="3" t="e">
        <v>#N/A</v>
      </c>
      <c r="G3617" s="3" t="e">
        <v>#N/A</v>
      </c>
      <c r="H3617" s="3" t="e">
        <v>#N/A</v>
      </c>
      <c r="I3617" s="80" t="e">
        <v>#N/A</v>
      </c>
      <c r="J3617" s="80" t="e">
        <v>#N/A</v>
      </c>
      <c r="K3617" s="85" t="e">
        <v>#N/A</v>
      </c>
      <c r="L3617" s="9" t="e">
        <v>#N/A</v>
      </c>
      <c r="M3617" s="93" t="e">
        <v>#N/A</v>
      </c>
      <c r="N3617" s="8" t="e">
        <v>#N/A</v>
      </c>
      <c r="O3617" t="e">
        <v>#N/A</v>
      </c>
      <c r="P3617" t="e">
        <v>#N/A</v>
      </c>
      <c r="Q3617" t="e">
        <v>#N/A</v>
      </c>
      <c r="R3617" s="2" t="e">
        <v>#N/A</v>
      </c>
      <c r="S3617" t="e">
        <v>#N/A</v>
      </c>
      <c r="T3617" s="3" t="e">
        <v>#N/A</v>
      </c>
      <c r="U3617" s="3" t="e">
        <v>#N/A</v>
      </c>
      <c r="V3617" t="e">
        <v>#N/A</v>
      </c>
      <c r="W3617" t="e">
        <v>#N/A</v>
      </c>
      <c r="X3617" t="e">
        <v>#N/A</v>
      </c>
      <c r="Y3617" s="3" t="e">
        <v>#N/A</v>
      </c>
      <c r="Z3617" s="8" t="e">
        <v>#N/A</v>
      </c>
      <c r="AA3617" s="30" t="e">
        <v>#N/A</v>
      </c>
      <c r="AB3617" t="e">
        <v>#N/A</v>
      </c>
      <c r="AC3617" t="e">
        <v>#N/A</v>
      </c>
      <c r="AD3617" t="e">
        <v>#N/A</v>
      </c>
      <c r="AE3617" t="e">
        <v>#N/A</v>
      </c>
      <c r="AF3617" t="e">
        <v>#N/A</v>
      </c>
    </row>
    <row r="3618" spans="1:32" x14ac:dyDescent="0.25">
      <c r="A3618" t="e">
        <v>#N/A</v>
      </c>
      <c r="B3618" s="33" t="e">
        <v>#N/A</v>
      </c>
      <c r="C3618" t="e">
        <v>#N/A</v>
      </c>
      <c r="D3618" t="e">
        <v>#N/A</v>
      </c>
      <c r="E3618" s="69" t="e">
        <v>#N/A</v>
      </c>
      <c r="F3618" s="3" t="e">
        <v>#N/A</v>
      </c>
      <c r="G3618" s="3" t="e">
        <v>#N/A</v>
      </c>
      <c r="H3618" s="3" t="e">
        <v>#N/A</v>
      </c>
      <c r="I3618" s="80" t="e">
        <v>#N/A</v>
      </c>
      <c r="J3618" s="80" t="e">
        <v>#N/A</v>
      </c>
      <c r="K3618" s="85" t="e">
        <v>#N/A</v>
      </c>
      <c r="L3618" s="9" t="e">
        <v>#N/A</v>
      </c>
      <c r="M3618" s="93" t="e">
        <v>#N/A</v>
      </c>
      <c r="N3618" s="8" t="e">
        <v>#N/A</v>
      </c>
      <c r="O3618" t="e">
        <v>#N/A</v>
      </c>
      <c r="P3618" t="e">
        <v>#N/A</v>
      </c>
      <c r="Q3618" t="e">
        <v>#N/A</v>
      </c>
      <c r="R3618" s="2" t="e">
        <v>#N/A</v>
      </c>
      <c r="S3618" t="e">
        <v>#N/A</v>
      </c>
      <c r="T3618" s="3" t="e">
        <v>#N/A</v>
      </c>
      <c r="U3618" s="3" t="e">
        <v>#N/A</v>
      </c>
      <c r="V3618" t="e">
        <v>#N/A</v>
      </c>
      <c r="W3618" t="e">
        <v>#N/A</v>
      </c>
      <c r="X3618" t="e">
        <v>#N/A</v>
      </c>
      <c r="Y3618" s="3" t="e">
        <v>#N/A</v>
      </c>
      <c r="Z3618" s="8" t="e">
        <v>#N/A</v>
      </c>
      <c r="AA3618" s="30" t="e">
        <v>#N/A</v>
      </c>
      <c r="AB3618" t="e">
        <v>#N/A</v>
      </c>
      <c r="AC3618" t="e">
        <v>#N/A</v>
      </c>
      <c r="AD3618" t="e">
        <v>#N/A</v>
      </c>
      <c r="AE3618" t="e">
        <v>#N/A</v>
      </c>
      <c r="AF3618" t="e">
        <v>#N/A</v>
      </c>
    </row>
    <row r="3619" spans="1:32" x14ac:dyDescent="0.25">
      <c r="A3619" t="e">
        <v>#N/A</v>
      </c>
      <c r="B3619" s="33" t="e">
        <v>#N/A</v>
      </c>
      <c r="C3619" t="e">
        <v>#N/A</v>
      </c>
      <c r="D3619" t="e">
        <v>#N/A</v>
      </c>
      <c r="E3619" s="69" t="e">
        <v>#N/A</v>
      </c>
      <c r="F3619" s="3" t="e">
        <v>#N/A</v>
      </c>
      <c r="G3619" s="3" t="e">
        <v>#N/A</v>
      </c>
      <c r="H3619" s="3" t="e">
        <v>#N/A</v>
      </c>
      <c r="I3619" s="80" t="e">
        <v>#N/A</v>
      </c>
      <c r="J3619" s="80" t="e">
        <v>#N/A</v>
      </c>
      <c r="K3619" s="85" t="e">
        <v>#N/A</v>
      </c>
      <c r="L3619" s="9" t="e">
        <v>#N/A</v>
      </c>
      <c r="M3619" s="93" t="e">
        <v>#N/A</v>
      </c>
      <c r="N3619" s="8" t="e">
        <v>#N/A</v>
      </c>
      <c r="O3619" t="e">
        <v>#N/A</v>
      </c>
      <c r="P3619" t="e">
        <v>#N/A</v>
      </c>
      <c r="Q3619" t="e">
        <v>#N/A</v>
      </c>
      <c r="R3619" s="2" t="e">
        <v>#N/A</v>
      </c>
      <c r="S3619" t="e">
        <v>#N/A</v>
      </c>
      <c r="T3619" s="3" t="e">
        <v>#N/A</v>
      </c>
      <c r="U3619" s="3" t="e">
        <v>#N/A</v>
      </c>
      <c r="V3619" t="e">
        <v>#N/A</v>
      </c>
      <c r="W3619" t="e">
        <v>#N/A</v>
      </c>
      <c r="X3619" t="e">
        <v>#N/A</v>
      </c>
      <c r="Y3619" s="3" t="e">
        <v>#N/A</v>
      </c>
      <c r="Z3619" s="8" t="e">
        <v>#N/A</v>
      </c>
      <c r="AA3619" s="30" t="e">
        <v>#N/A</v>
      </c>
      <c r="AB3619" t="e">
        <v>#N/A</v>
      </c>
      <c r="AC3619" t="e">
        <v>#N/A</v>
      </c>
      <c r="AD3619" t="e">
        <v>#N/A</v>
      </c>
      <c r="AE3619" t="e">
        <v>#N/A</v>
      </c>
      <c r="AF3619" t="e">
        <v>#N/A</v>
      </c>
    </row>
    <row r="3620" spans="1:32" x14ac:dyDescent="0.25">
      <c r="A3620" t="e">
        <v>#N/A</v>
      </c>
      <c r="B3620" s="33" t="e">
        <v>#N/A</v>
      </c>
      <c r="C3620" t="e">
        <v>#N/A</v>
      </c>
      <c r="D3620" t="e">
        <v>#N/A</v>
      </c>
      <c r="E3620" s="69" t="e">
        <v>#N/A</v>
      </c>
      <c r="F3620" s="3" t="e">
        <v>#N/A</v>
      </c>
      <c r="G3620" s="3" t="e">
        <v>#N/A</v>
      </c>
      <c r="H3620" s="3" t="e">
        <v>#N/A</v>
      </c>
      <c r="I3620" s="80" t="e">
        <v>#N/A</v>
      </c>
      <c r="J3620" s="80" t="e">
        <v>#N/A</v>
      </c>
      <c r="K3620" s="85" t="e">
        <v>#N/A</v>
      </c>
      <c r="L3620" s="9" t="e">
        <v>#N/A</v>
      </c>
      <c r="M3620" s="93" t="e">
        <v>#N/A</v>
      </c>
      <c r="N3620" s="8" t="e">
        <v>#N/A</v>
      </c>
      <c r="O3620" t="e">
        <v>#N/A</v>
      </c>
      <c r="P3620" t="e">
        <v>#N/A</v>
      </c>
      <c r="Q3620" t="e">
        <v>#N/A</v>
      </c>
      <c r="R3620" s="2" t="e">
        <v>#N/A</v>
      </c>
      <c r="S3620" t="e">
        <v>#N/A</v>
      </c>
      <c r="T3620" s="3" t="e">
        <v>#N/A</v>
      </c>
      <c r="U3620" s="3" t="e">
        <v>#N/A</v>
      </c>
      <c r="V3620" t="e">
        <v>#N/A</v>
      </c>
      <c r="W3620" t="e">
        <v>#N/A</v>
      </c>
      <c r="X3620" t="e">
        <v>#N/A</v>
      </c>
      <c r="Y3620" s="3" t="e">
        <v>#N/A</v>
      </c>
      <c r="Z3620" s="8" t="e">
        <v>#N/A</v>
      </c>
      <c r="AA3620" s="30" t="e">
        <v>#N/A</v>
      </c>
      <c r="AB3620" t="e">
        <v>#N/A</v>
      </c>
      <c r="AC3620" t="e">
        <v>#N/A</v>
      </c>
      <c r="AD3620" t="e">
        <v>#N/A</v>
      </c>
      <c r="AE3620" t="e">
        <v>#N/A</v>
      </c>
      <c r="AF3620" t="e">
        <v>#N/A</v>
      </c>
    </row>
    <row r="3621" spans="1:32" x14ac:dyDescent="0.25">
      <c r="A3621" t="e">
        <v>#N/A</v>
      </c>
      <c r="B3621" s="33" t="e">
        <v>#N/A</v>
      </c>
      <c r="C3621" t="e">
        <v>#N/A</v>
      </c>
      <c r="D3621" t="e">
        <v>#N/A</v>
      </c>
      <c r="E3621" s="69" t="e">
        <v>#N/A</v>
      </c>
      <c r="F3621" s="3" t="e">
        <v>#N/A</v>
      </c>
      <c r="G3621" s="3" t="e">
        <v>#N/A</v>
      </c>
      <c r="H3621" s="3" t="e">
        <v>#N/A</v>
      </c>
      <c r="I3621" s="80" t="e">
        <v>#N/A</v>
      </c>
      <c r="J3621" s="80" t="e">
        <v>#N/A</v>
      </c>
      <c r="K3621" s="85" t="e">
        <v>#N/A</v>
      </c>
      <c r="L3621" s="9" t="e">
        <v>#N/A</v>
      </c>
      <c r="M3621" s="93" t="e">
        <v>#N/A</v>
      </c>
      <c r="N3621" s="8" t="e">
        <v>#N/A</v>
      </c>
      <c r="O3621" t="e">
        <v>#N/A</v>
      </c>
      <c r="P3621" t="e">
        <v>#N/A</v>
      </c>
      <c r="Q3621" t="e">
        <v>#N/A</v>
      </c>
      <c r="R3621" s="2" t="e">
        <v>#N/A</v>
      </c>
      <c r="S3621" t="e">
        <v>#N/A</v>
      </c>
      <c r="T3621" s="3" t="e">
        <v>#N/A</v>
      </c>
      <c r="U3621" s="3" t="e">
        <v>#N/A</v>
      </c>
      <c r="V3621" t="e">
        <v>#N/A</v>
      </c>
      <c r="W3621" t="e">
        <v>#N/A</v>
      </c>
      <c r="X3621" t="e">
        <v>#N/A</v>
      </c>
      <c r="Y3621" s="3" t="e">
        <v>#N/A</v>
      </c>
      <c r="Z3621" s="8" t="e">
        <v>#N/A</v>
      </c>
      <c r="AA3621" s="30" t="e">
        <v>#N/A</v>
      </c>
      <c r="AB3621" t="e">
        <v>#N/A</v>
      </c>
      <c r="AC3621" t="e">
        <v>#N/A</v>
      </c>
      <c r="AD3621" t="e">
        <v>#N/A</v>
      </c>
      <c r="AE3621" t="e">
        <v>#N/A</v>
      </c>
      <c r="AF3621" t="e">
        <v>#N/A</v>
      </c>
    </row>
    <row r="3622" spans="1:32" x14ac:dyDescent="0.25">
      <c r="A3622" t="e">
        <v>#N/A</v>
      </c>
      <c r="B3622" s="33" t="e">
        <v>#N/A</v>
      </c>
      <c r="C3622" t="e">
        <v>#N/A</v>
      </c>
      <c r="D3622" t="e">
        <v>#N/A</v>
      </c>
      <c r="E3622" s="69" t="e">
        <v>#N/A</v>
      </c>
      <c r="F3622" s="3" t="e">
        <v>#N/A</v>
      </c>
      <c r="G3622" s="3" t="e">
        <v>#N/A</v>
      </c>
      <c r="H3622" s="3" t="e">
        <v>#N/A</v>
      </c>
      <c r="I3622" s="80" t="e">
        <v>#N/A</v>
      </c>
      <c r="J3622" s="80" t="e">
        <v>#N/A</v>
      </c>
      <c r="K3622" s="85" t="e">
        <v>#N/A</v>
      </c>
      <c r="L3622" s="9" t="e">
        <v>#N/A</v>
      </c>
      <c r="M3622" s="93" t="e">
        <v>#N/A</v>
      </c>
      <c r="N3622" s="8" t="e">
        <v>#N/A</v>
      </c>
      <c r="O3622" t="e">
        <v>#N/A</v>
      </c>
      <c r="P3622" t="e">
        <v>#N/A</v>
      </c>
      <c r="Q3622" t="e">
        <v>#N/A</v>
      </c>
      <c r="R3622" s="2" t="e">
        <v>#N/A</v>
      </c>
      <c r="S3622" t="e">
        <v>#N/A</v>
      </c>
      <c r="T3622" s="3" t="e">
        <v>#N/A</v>
      </c>
      <c r="U3622" s="3" t="e">
        <v>#N/A</v>
      </c>
      <c r="V3622" t="e">
        <v>#N/A</v>
      </c>
      <c r="W3622" t="e">
        <v>#N/A</v>
      </c>
      <c r="X3622" t="e">
        <v>#N/A</v>
      </c>
      <c r="Y3622" s="3" t="e">
        <v>#N/A</v>
      </c>
      <c r="Z3622" s="8" t="e">
        <v>#N/A</v>
      </c>
      <c r="AA3622" s="30" t="e">
        <v>#N/A</v>
      </c>
      <c r="AB3622" t="e">
        <v>#N/A</v>
      </c>
      <c r="AC3622" t="e">
        <v>#N/A</v>
      </c>
      <c r="AD3622" t="e">
        <v>#N/A</v>
      </c>
      <c r="AE3622" t="e">
        <v>#N/A</v>
      </c>
      <c r="AF3622" t="e">
        <v>#N/A</v>
      </c>
    </row>
    <row r="3623" spans="1:32" x14ac:dyDescent="0.25">
      <c r="A3623" t="e">
        <v>#N/A</v>
      </c>
      <c r="B3623" s="33" t="e">
        <v>#N/A</v>
      </c>
      <c r="C3623" t="e">
        <v>#N/A</v>
      </c>
      <c r="D3623" t="e">
        <v>#N/A</v>
      </c>
      <c r="E3623" s="69" t="e">
        <v>#N/A</v>
      </c>
      <c r="F3623" s="3" t="e">
        <v>#N/A</v>
      </c>
      <c r="G3623" s="3" t="e">
        <v>#N/A</v>
      </c>
      <c r="H3623" s="3" t="e">
        <v>#N/A</v>
      </c>
      <c r="I3623" s="80" t="e">
        <v>#N/A</v>
      </c>
      <c r="J3623" s="80" t="e">
        <v>#N/A</v>
      </c>
      <c r="K3623" s="85" t="e">
        <v>#N/A</v>
      </c>
      <c r="L3623" s="9" t="e">
        <v>#N/A</v>
      </c>
      <c r="M3623" s="93" t="e">
        <v>#N/A</v>
      </c>
      <c r="N3623" s="8" t="e">
        <v>#N/A</v>
      </c>
      <c r="O3623" t="e">
        <v>#N/A</v>
      </c>
      <c r="P3623" t="e">
        <v>#N/A</v>
      </c>
      <c r="Q3623" t="e">
        <v>#N/A</v>
      </c>
      <c r="R3623" s="2" t="e">
        <v>#N/A</v>
      </c>
      <c r="S3623" t="e">
        <v>#N/A</v>
      </c>
      <c r="T3623" s="3" t="e">
        <v>#N/A</v>
      </c>
      <c r="U3623" s="3" t="e">
        <v>#N/A</v>
      </c>
      <c r="V3623" t="e">
        <v>#N/A</v>
      </c>
      <c r="W3623" t="e">
        <v>#N/A</v>
      </c>
      <c r="X3623" t="e">
        <v>#N/A</v>
      </c>
      <c r="Y3623" s="3" t="e">
        <v>#N/A</v>
      </c>
      <c r="Z3623" s="8" t="e">
        <v>#N/A</v>
      </c>
      <c r="AA3623" s="30" t="e">
        <v>#N/A</v>
      </c>
      <c r="AB3623" t="e">
        <v>#N/A</v>
      </c>
      <c r="AC3623" t="e">
        <v>#N/A</v>
      </c>
      <c r="AD3623" t="e">
        <v>#N/A</v>
      </c>
      <c r="AE3623" t="e">
        <v>#N/A</v>
      </c>
      <c r="AF3623" t="e">
        <v>#N/A</v>
      </c>
    </row>
    <row r="3624" spans="1:32" x14ac:dyDescent="0.25">
      <c r="A3624" t="e">
        <v>#N/A</v>
      </c>
      <c r="B3624" s="33" t="e">
        <v>#N/A</v>
      </c>
      <c r="C3624" t="e">
        <v>#N/A</v>
      </c>
      <c r="D3624" t="e">
        <v>#N/A</v>
      </c>
      <c r="E3624" s="69" t="e">
        <v>#N/A</v>
      </c>
      <c r="F3624" s="3" t="e">
        <v>#N/A</v>
      </c>
      <c r="G3624" s="3" t="e">
        <v>#N/A</v>
      </c>
      <c r="H3624" s="3" t="e">
        <v>#N/A</v>
      </c>
      <c r="I3624" s="80" t="e">
        <v>#N/A</v>
      </c>
      <c r="J3624" s="80" t="e">
        <v>#N/A</v>
      </c>
      <c r="K3624" s="85" t="e">
        <v>#N/A</v>
      </c>
      <c r="L3624" s="9" t="e">
        <v>#N/A</v>
      </c>
      <c r="M3624" s="93" t="e">
        <v>#N/A</v>
      </c>
      <c r="N3624" s="8" t="e">
        <v>#N/A</v>
      </c>
      <c r="O3624" t="e">
        <v>#N/A</v>
      </c>
      <c r="P3624" t="e">
        <v>#N/A</v>
      </c>
      <c r="Q3624" t="e">
        <v>#N/A</v>
      </c>
      <c r="R3624" s="2" t="e">
        <v>#N/A</v>
      </c>
      <c r="S3624" t="e">
        <v>#N/A</v>
      </c>
      <c r="T3624" s="3" t="e">
        <v>#N/A</v>
      </c>
      <c r="U3624" s="3" t="e">
        <v>#N/A</v>
      </c>
      <c r="V3624" t="e">
        <v>#N/A</v>
      </c>
      <c r="W3624" t="e">
        <v>#N/A</v>
      </c>
      <c r="X3624" t="e">
        <v>#N/A</v>
      </c>
      <c r="Y3624" s="3" t="e">
        <v>#N/A</v>
      </c>
      <c r="Z3624" s="8" t="e">
        <v>#N/A</v>
      </c>
      <c r="AA3624" s="30" t="e">
        <v>#N/A</v>
      </c>
      <c r="AB3624" t="e">
        <v>#N/A</v>
      </c>
      <c r="AC3624" t="e">
        <v>#N/A</v>
      </c>
      <c r="AD3624" t="e">
        <v>#N/A</v>
      </c>
      <c r="AE3624" t="e">
        <v>#N/A</v>
      </c>
      <c r="AF3624" t="e">
        <v>#N/A</v>
      </c>
    </row>
    <row r="3625" spans="1:32" x14ac:dyDescent="0.25">
      <c r="A3625" t="e">
        <v>#N/A</v>
      </c>
      <c r="B3625" s="33" t="e">
        <v>#N/A</v>
      </c>
      <c r="C3625" t="e">
        <v>#N/A</v>
      </c>
      <c r="D3625" t="e">
        <v>#N/A</v>
      </c>
      <c r="E3625" s="69" t="e">
        <v>#N/A</v>
      </c>
      <c r="F3625" s="3" t="e">
        <v>#N/A</v>
      </c>
      <c r="G3625" s="3" t="e">
        <v>#N/A</v>
      </c>
      <c r="H3625" s="3" t="e">
        <v>#N/A</v>
      </c>
      <c r="I3625" s="80" t="e">
        <v>#N/A</v>
      </c>
      <c r="J3625" s="80" t="e">
        <v>#N/A</v>
      </c>
      <c r="K3625" s="85" t="e">
        <v>#N/A</v>
      </c>
      <c r="L3625" s="9" t="e">
        <v>#N/A</v>
      </c>
      <c r="M3625" s="93" t="e">
        <v>#N/A</v>
      </c>
      <c r="N3625" s="8" t="e">
        <v>#N/A</v>
      </c>
      <c r="O3625" t="e">
        <v>#N/A</v>
      </c>
      <c r="P3625" t="e">
        <v>#N/A</v>
      </c>
      <c r="Q3625" t="e">
        <v>#N/A</v>
      </c>
      <c r="R3625" s="2" t="e">
        <v>#N/A</v>
      </c>
      <c r="S3625" t="e">
        <v>#N/A</v>
      </c>
      <c r="T3625" s="3" t="e">
        <v>#N/A</v>
      </c>
      <c r="U3625" s="3" t="e">
        <v>#N/A</v>
      </c>
      <c r="V3625" t="e">
        <v>#N/A</v>
      </c>
      <c r="W3625" t="e">
        <v>#N/A</v>
      </c>
      <c r="X3625" t="e">
        <v>#N/A</v>
      </c>
      <c r="Y3625" s="3" t="e">
        <v>#N/A</v>
      </c>
      <c r="Z3625" s="8" t="e">
        <v>#N/A</v>
      </c>
      <c r="AA3625" s="30" t="e">
        <v>#N/A</v>
      </c>
      <c r="AB3625" t="e">
        <v>#N/A</v>
      </c>
      <c r="AC3625" t="e">
        <v>#N/A</v>
      </c>
      <c r="AD3625" t="e">
        <v>#N/A</v>
      </c>
      <c r="AE3625" t="e">
        <v>#N/A</v>
      </c>
      <c r="AF3625" t="e">
        <v>#N/A</v>
      </c>
    </row>
    <row r="3626" spans="1:32" x14ac:dyDescent="0.25">
      <c r="A3626" t="e">
        <v>#N/A</v>
      </c>
      <c r="B3626" s="33" t="e">
        <v>#N/A</v>
      </c>
      <c r="C3626" t="e">
        <v>#N/A</v>
      </c>
      <c r="D3626" t="e">
        <v>#N/A</v>
      </c>
      <c r="E3626" s="69" t="e">
        <v>#N/A</v>
      </c>
      <c r="F3626" s="3" t="e">
        <v>#N/A</v>
      </c>
      <c r="G3626" s="3" t="e">
        <v>#N/A</v>
      </c>
      <c r="H3626" s="3" t="e">
        <v>#N/A</v>
      </c>
      <c r="I3626" s="80" t="e">
        <v>#N/A</v>
      </c>
      <c r="J3626" s="80" t="e">
        <v>#N/A</v>
      </c>
      <c r="K3626" s="85" t="e">
        <v>#N/A</v>
      </c>
      <c r="L3626" s="9" t="e">
        <v>#N/A</v>
      </c>
      <c r="M3626" s="93" t="e">
        <v>#N/A</v>
      </c>
      <c r="N3626" s="8" t="e">
        <v>#N/A</v>
      </c>
      <c r="O3626" t="e">
        <v>#N/A</v>
      </c>
      <c r="P3626" t="e">
        <v>#N/A</v>
      </c>
      <c r="Q3626" t="e">
        <v>#N/A</v>
      </c>
      <c r="R3626" s="2" t="e">
        <v>#N/A</v>
      </c>
      <c r="S3626" t="e">
        <v>#N/A</v>
      </c>
      <c r="T3626" s="3" t="e">
        <v>#N/A</v>
      </c>
      <c r="U3626" s="3" t="e">
        <v>#N/A</v>
      </c>
      <c r="V3626" t="e">
        <v>#N/A</v>
      </c>
      <c r="W3626" t="e">
        <v>#N/A</v>
      </c>
      <c r="X3626" t="e">
        <v>#N/A</v>
      </c>
      <c r="Y3626" s="3" t="e">
        <v>#N/A</v>
      </c>
      <c r="Z3626" s="8" t="e">
        <v>#N/A</v>
      </c>
      <c r="AA3626" s="30" t="e">
        <v>#N/A</v>
      </c>
      <c r="AB3626" t="e">
        <v>#N/A</v>
      </c>
      <c r="AC3626" t="e">
        <v>#N/A</v>
      </c>
      <c r="AD3626" t="e">
        <v>#N/A</v>
      </c>
      <c r="AE3626" t="e">
        <v>#N/A</v>
      </c>
      <c r="AF3626" t="e">
        <v>#N/A</v>
      </c>
    </row>
    <row r="3627" spans="1:32" x14ac:dyDescent="0.25">
      <c r="A3627" t="e">
        <v>#N/A</v>
      </c>
      <c r="B3627" s="33" t="e">
        <v>#N/A</v>
      </c>
      <c r="C3627" t="e">
        <v>#N/A</v>
      </c>
      <c r="D3627" t="e">
        <v>#N/A</v>
      </c>
      <c r="E3627" s="69" t="e">
        <v>#N/A</v>
      </c>
      <c r="F3627" s="3" t="e">
        <v>#N/A</v>
      </c>
      <c r="G3627" s="3" t="e">
        <v>#N/A</v>
      </c>
      <c r="H3627" s="3" t="e">
        <v>#N/A</v>
      </c>
      <c r="I3627" s="80" t="e">
        <v>#N/A</v>
      </c>
      <c r="J3627" s="80" t="e">
        <v>#N/A</v>
      </c>
      <c r="K3627" s="85" t="e">
        <v>#N/A</v>
      </c>
      <c r="L3627" s="9" t="e">
        <v>#N/A</v>
      </c>
      <c r="M3627" s="93" t="e">
        <v>#N/A</v>
      </c>
      <c r="N3627" s="8" t="e">
        <v>#N/A</v>
      </c>
      <c r="O3627" t="e">
        <v>#N/A</v>
      </c>
      <c r="P3627" t="e">
        <v>#N/A</v>
      </c>
      <c r="Q3627" t="e">
        <v>#N/A</v>
      </c>
      <c r="R3627" s="2" t="e">
        <v>#N/A</v>
      </c>
      <c r="S3627" t="e">
        <v>#N/A</v>
      </c>
      <c r="T3627" s="3" t="e">
        <v>#N/A</v>
      </c>
      <c r="U3627" s="3" t="e">
        <v>#N/A</v>
      </c>
      <c r="V3627" t="e">
        <v>#N/A</v>
      </c>
      <c r="W3627" t="e">
        <v>#N/A</v>
      </c>
      <c r="X3627" t="e">
        <v>#N/A</v>
      </c>
      <c r="Y3627" s="3" t="e">
        <v>#N/A</v>
      </c>
      <c r="Z3627" s="8" t="e">
        <v>#N/A</v>
      </c>
      <c r="AA3627" s="30" t="e">
        <v>#N/A</v>
      </c>
      <c r="AB3627" t="e">
        <v>#N/A</v>
      </c>
      <c r="AC3627" t="e">
        <v>#N/A</v>
      </c>
      <c r="AD3627" t="e">
        <v>#N/A</v>
      </c>
      <c r="AE3627" t="e">
        <v>#N/A</v>
      </c>
      <c r="AF3627" t="e">
        <v>#N/A</v>
      </c>
    </row>
    <row r="3628" spans="1:32" x14ac:dyDescent="0.25">
      <c r="A3628" t="e">
        <v>#N/A</v>
      </c>
      <c r="B3628" s="33" t="e">
        <v>#N/A</v>
      </c>
      <c r="C3628" t="e">
        <v>#N/A</v>
      </c>
      <c r="D3628" t="e">
        <v>#N/A</v>
      </c>
      <c r="E3628" s="69" t="e">
        <v>#N/A</v>
      </c>
      <c r="F3628" s="3" t="e">
        <v>#N/A</v>
      </c>
      <c r="G3628" s="3" t="e">
        <v>#N/A</v>
      </c>
      <c r="H3628" s="3" t="e">
        <v>#N/A</v>
      </c>
      <c r="I3628" s="80" t="e">
        <v>#N/A</v>
      </c>
      <c r="J3628" s="80" t="e">
        <v>#N/A</v>
      </c>
      <c r="K3628" s="85" t="e">
        <v>#N/A</v>
      </c>
      <c r="L3628" s="9" t="e">
        <v>#N/A</v>
      </c>
      <c r="M3628" s="93" t="e">
        <v>#N/A</v>
      </c>
      <c r="N3628" s="8" t="e">
        <v>#N/A</v>
      </c>
      <c r="O3628" t="e">
        <v>#N/A</v>
      </c>
      <c r="P3628" t="e">
        <v>#N/A</v>
      </c>
      <c r="Q3628" t="e">
        <v>#N/A</v>
      </c>
      <c r="R3628" s="2" t="e">
        <v>#N/A</v>
      </c>
      <c r="S3628" t="e">
        <v>#N/A</v>
      </c>
      <c r="T3628" s="3" t="e">
        <v>#N/A</v>
      </c>
      <c r="U3628" s="3" t="e">
        <v>#N/A</v>
      </c>
      <c r="V3628" t="e">
        <v>#N/A</v>
      </c>
      <c r="W3628" t="e">
        <v>#N/A</v>
      </c>
      <c r="X3628" t="e">
        <v>#N/A</v>
      </c>
      <c r="Y3628" s="3" t="e">
        <v>#N/A</v>
      </c>
      <c r="Z3628" s="8" t="e">
        <v>#N/A</v>
      </c>
      <c r="AA3628" s="30" t="e">
        <v>#N/A</v>
      </c>
      <c r="AB3628" t="e">
        <v>#N/A</v>
      </c>
      <c r="AC3628" t="e">
        <v>#N/A</v>
      </c>
      <c r="AD3628" t="e">
        <v>#N/A</v>
      </c>
      <c r="AE3628" t="e">
        <v>#N/A</v>
      </c>
      <c r="AF3628" t="e">
        <v>#N/A</v>
      </c>
    </row>
    <row r="3629" spans="1:32" x14ac:dyDescent="0.25">
      <c r="A3629" t="e">
        <v>#N/A</v>
      </c>
      <c r="B3629" s="33" t="e">
        <v>#N/A</v>
      </c>
      <c r="C3629" t="e">
        <v>#N/A</v>
      </c>
      <c r="D3629" t="e">
        <v>#N/A</v>
      </c>
      <c r="E3629" s="69" t="e">
        <v>#N/A</v>
      </c>
      <c r="F3629" s="3" t="e">
        <v>#N/A</v>
      </c>
      <c r="G3629" s="3" t="e">
        <v>#N/A</v>
      </c>
      <c r="H3629" s="3" t="e">
        <v>#N/A</v>
      </c>
      <c r="I3629" s="80" t="e">
        <v>#N/A</v>
      </c>
      <c r="J3629" s="80" t="e">
        <v>#N/A</v>
      </c>
      <c r="K3629" s="85" t="e">
        <v>#N/A</v>
      </c>
      <c r="L3629" s="9" t="e">
        <v>#N/A</v>
      </c>
      <c r="M3629" s="93" t="e">
        <v>#N/A</v>
      </c>
      <c r="N3629" s="8" t="e">
        <v>#N/A</v>
      </c>
      <c r="O3629" t="e">
        <v>#N/A</v>
      </c>
      <c r="P3629" t="e">
        <v>#N/A</v>
      </c>
      <c r="Q3629" t="e">
        <v>#N/A</v>
      </c>
      <c r="R3629" s="2" t="e">
        <v>#N/A</v>
      </c>
      <c r="S3629" t="e">
        <v>#N/A</v>
      </c>
      <c r="T3629" s="3" t="e">
        <v>#N/A</v>
      </c>
      <c r="U3629" s="3" t="e">
        <v>#N/A</v>
      </c>
      <c r="V3629" t="e">
        <v>#N/A</v>
      </c>
      <c r="W3629" t="e">
        <v>#N/A</v>
      </c>
      <c r="X3629" t="e">
        <v>#N/A</v>
      </c>
      <c r="Y3629" s="3" t="e">
        <v>#N/A</v>
      </c>
      <c r="Z3629" s="8" t="e">
        <v>#N/A</v>
      </c>
      <c r="AA3629" s="30" t="e">
        <v>#N/A</v>
      </c>
      <c r="AB3629" t="e">
        <v>#N/A</v>
      </c>
      <c r="AC3629" t="e">
        <v>#N/A</v>
      </c>
      <c r="AD3629" t="e">
        <v>#N/A</v>
      </c>
      <c r="AE3629" t="e">
        <v>#N/A</v>
      </c>
      <c r="AF3629" t="e">
        <v>#N/A</v>
      </c>
    </row>
    <row r="3630" spans="1:32" x14ac:dyDescent="0.25">
      <c r="A3630" t="e">
        <v>#N/A</v>
      </c>
      <c r="B3630" s="33" t="e">
        <v>#N/A</v>
      </c>
      <c r="C3630" t="e">
        <v>#N/A</v>
      </c>
      <c r="D3630" t="e">
        <v>#N/A</v>
      </c>
      <c r="E3630" s="69" t="e">
        <v>#N/A</v>
      </c>
      <c r="F3630" s="3" t="e">
        <v>#N/A</v>
      </c>
      <c r="G3630" s="3" t="e">
        <v>#N/A</v>
      </c>
      <c r="H3630" s="3" t="e">
        <v>#N/A</v>
      </c>
      <c r="I3630" s="80" t="e">
        <v>#N/A</v>
      </c>
      <c r="J3630" s="80" t="e">
        <v>#N/A</v>
      </c>
      <c r="K3630" s="85" t="e">
        <v>#N/A</v>
      </c>
      <c r="L3630" s="9" t="e">
        <v>#N/A</v>
      </c>
      <c r="M3630" s="93" t="e">
        <v>#N/A</v>
      </c>
      <c r="N3630" s="8" t="e">
        <v>#N/A</v>
      </c>
      <c r="O3630" t="e">
        <v>#N/A</v>
      </c>
      <c r="P3630" t="e">
        <v>#N/A</v>
      </c>
      <c r="Q3630" t="e">
        <v>#N/A</v>
      </c>
      <c r="R3630" s="2" t="e">
        <v>#N/A</v>
      </c>
      <c r="S3630" t="e">
        <v>#N/A</v>
      </c>
      <c r="T3630" s="3" t="e">
        <v>#N/A</v>
      </c>
      <c r="U3630" s="3" t="e">
        <v>#N/A</v>
      </c>
      <c r="V3630" t="e">
        <v>#N/A</v>
      </c>
      <c r="W3630" t="e">
        <v>#N/A</v>
      </c>
      <c r="X3630" t="e">
        <v>#N/A</v>
      </c>
      <c r="Y3630" s="3" t="e">
        <v>#N/A</v>
      </c>
      <c r="Z3630" s="8" t="e">
        <v>#N/A</v>
      </c>
      <c r="AA3630" s="30" t="e">
        <v>#N/A</v>
      </c>
      <c r="AB3630" t="e">
        <v>#N/A</v>
      </c>
      <c r="AC3630" t="e">
        <v>#N/A</v>
      </c>
      <c r="AD3630" t="e">
        <v>#N/A</v>
      </c>
      <c r="AE3630" t="e">
        <v>#N/A</v>
      </c>
      <c r="AF3630" t="e">
        <v>#N/A</v>
      </c>
    </row>
    <row r="3631" spans="1:32" x14ac:dyDescent="0.25">
      <c r="A3631" t="e">
        <v>#N/A</v>
      </c>
      <c r="B3631" s="33" t="e">
        <v>#N/A</v>
      </c>
      <c r="C3631" t="e">
        <v>#N/A</v>
      </c>
      <c r="D3631" t="e">
        <v>#N/A</v>
      </c>
      <c r="E3631" s="69" t="e">
        <v>#N/A</v>
      </c>
      <c r="F3631" s="3" t="e">
        <v>#N/A</v>
      </c>
      <c r="G3631" s="3" t="e">
        <v>#N/A</v>
      </c>
      <c r="H3631" s="3" t="e">
        <v>#N/A</v>
      </c>
      <c r="I3631" s="80" t="e">
        <v>#N/A</v>
      </c>
      <c r="J3631" s="80" t="e">
        <v>#N/A</v>
      </c>
      <c r="K3631" s="85" t="e">
        <v>#N/A</v>
      </c>
      <c r="L3631" s="9" t="e">
        <v>#N/A</v>
      </c>
      <c r="M3631" s="93" t="e">
        <v>#N/A</v>
      </c>
      <c r="N3631" s="8" t="e">
        <v>#N/A</v>
      </c>
      <c r="O3631" t="e">
        <v>#N/A</v>
      </c>
      <c r="P3631" t="e">
        <v>#N/A</v>
      </c>
      <c r="Q3631" t="e">
        <v>#N/A</v>
      </c>
      <c r="R3631" s="2" t="e">
        <v>#N/A</v>
      </c>
      <c r="S3631" t="e">
        <v>#N/A</v>
      </c>
      <c r="T3631" s="3" t="e">
        <v>#N/A</v>
      </c>
      <c r="U3631" s="3" t="e">
        <v>#N/A</v>
      </c>
      <c r="V3631" t="e">
        <v>#N/A</v>
      </c>
      <c r="W3631" t="e">
        <v>#N/A</v>
      </c>
      <c r="X3631" t="e">
        <v>#N/A</v>
      </c>
      <c r="Y3631" s="3" t="e">
        <v>#N/A</v>
      </c>
      <c r="Z3631" s="8" t="e">
        <v>#N/A</v>
      </c>
      <c r="AA3631" s="30" t="e">
        <v>#N/A</v>
      </c>
      <c r="AB3631" t="e">
        <v>#N/A</v>
      </c>
      <c r="AC3631" t="e">
        <v>#N/A</v>
      </c>
      <c r="AD3631" t="e">
        <v>#N/A</v>
      </c>
      <c r="AE3631" t="e">
        <v>#N/A</v>
      </c>
      <c r="AF3631" t="e">
        <v>#N/A</v>
      </c>
    </row>
    <row r="3632" spans="1:32" x14ac:dyDescent="0.25">
      <c r="A3632" t="e">
        <v>#N/A</v>
      </c>
      <c r="B3632" s="33" t="e">
        <v>#N/A</v>
      </c>
      <c r="C3632" t="e">
        <v>#N/A</v>
      </c>
      <c r="D3632" t="e">
        <v>#N/A</v>
      </c>
      <c r="E3632" s="69" t="e">
        <v>#N/A</v>
      </c>
      <c r="F3632" s="3" t="e">
        <v>#N/A</v>
      </c>
      <c r="G3632" s="3" t="e">
        <v>#N/A</v>
      </c>
      <c r="H3632" s="3" t="e">
        <v>#N/A</v>
      </c>
      <c r="I3632" s="80" t="e">
        <v>#N/A</v>
      </c>
      <c r="J3632" s="80" t="e">
        <v>#N/A</v>
      </c>
      <c r="K3632" s="85" t="e">
        <v>#N/A</v>
      </c>
      <c r="L3632" s="9" t="e">
        <v>#N/A</v>
      </c>
      <c r="M3632" s="93" t="e">
        <v>#N/A</v>
      </c>
      <c r="N3632" s="8" t="e">
        <v>#N/A</v>
      </c>
      <c r="O3632" t="e">
        <v>#N/A</v>
      </c>
      <c r="P3632" t="e">
        <v>#N/A</v>
      </c>
      <c r="Q3632" t="e">
        <v>#N/A</v>
      </c>
      <c r="R3632" s="2" t="e">
        <v>#N/A</v>
      </c>
      <c r="S3632" t="e">
        <v>#N/A</v>
      </c>
      <c r="T3632" s="3" t="e">
        <v>#N/A</v>
      </c>
      <c r="U3632" s="3" t="e">
        <v>#N/A</v>
      </c>
      <c r="V3632" t="e">
        <v>#N/A</v>
      </c>
      <c r="W3632" t="e">
        <v>#N/A</v>
      </c>
      <c r="X3632" t="e">
        <v>#N/A</v>
      </c>
      <c r="Y3632" s="3" t="e">
        <v>#N/A</v>
      </c>
      <c r="Z3632" s="8" t="e">
        <v>#N/A</v>
      </c>
      <c r="AA3632" s="30" t="e">
        <v>#N/A</v>
      </c>
      <c r="AB3632" t="e">
        <v>#N/A</v>
      </c>
      <c r="AC3632" t="e">
        <v>#N/A</v>
      </c>
      <c r="AD3632" t="e">
        <v>#N/A</v>
      </c>
      <c r="AE3632" t="e">
        <v>#N/A</v>
      </c>
      <c r="AF3632" t="e">
        <v>#N/A</v>
      </c>
    </row>
    <row r="3633" spans="1:32" x14ac:dyDescent="0.25">
      <c r="A3633" t="e">
        <v>#N/A</v>
      </c>
      <c r="B3633" s="33" t="e">
        <v>#N/A</v>
      </c>
      <c r="C3633" t="e">
        <v>#N/A</v>
      </c>
      <c r="D3633" t="e">
        <v>#N/A</v>
      </c>
      <c r="E3633" s="69" t="e">
        <v>#N/A</v>
      </c>
      <c r="F3633" s="3" t="e">
        <v>#N/A</v>
      </c>
      <c r="G3633" s="3" t="e">
        <v>#N/A</v>
      </c>
      <c r="H3633" s="3" t="e">
        <v>#N/A</v>
      </c>
      <c r="I3633" s="80" t="e">
        <v>#N/A</v>
      </c>
      <c r="J3633" s="80" t="e">
        <v>#N/A</v>
      </c>
      <c r="K3633" s="85" t="e">
        <v>#N/A</v>
      </c>
      <c r="L3633" s="9" t="e">
        <v>#N/A</v>
      </c>
      <c r="M3633" s="93" t="e">
        <v>#N/A</v>
      </c>
      <c r="N3633" s="8" t="e">
        <v>#N/A</v>
      </c>
      <c r="O3633" t="e">
        <v>#N/A</v>
      </c>
      <c r="P3633" t="e">
        <v>#N/A</v>
      </c>
      <c r="Q3633" t="e">
        <v>#N/A</v>
      </c>
      <c r="R3633" s="2" t="e">
        <v>#N/A</v>
      </c>
      <c r="S3633" t="e">
        <v>#N/A</v>
      </c>
      <c r="T3633" s="3" t="e">
        <v>#N/A</v>
      </c>
      <c r="U3633" s="3" t="e">
        <v>#N/A</v>
      </c>
      <c r="V3633" t="e">
        <v>#N/A</v>
      </c>
      <c r="W3633" t="e">
        <v>#N/A</v>
      </c>
      <c r="X3633" t="e">
        <v>#N/A</v>
      </c>
      <c r="Y3633" s="3" t="e">
        <v>#N/A</v>
      </c>
      <c r="Z3633" s="8" t="e">
        <v>#N/A</v>
      </c>
      <c r="AA3633" s="30" t="e">
        <v>#N/A</v>
      </c>
      <c r="AB3633" t="e">
        <v>#N/A</v>
      </c>
      <c r="AC3633" t="e">
        <v>#N/A</v>
      </c>
      <c r="AD3633" t="e">
        <v>#N/A</v>
      </c>
      <c r="AE3633" t="e">
        <v>#N/A</v>
      </c>
      <c r="AF3633" t="e">
        <v>#N/A</v>
      </c>
    </row>
    <row r="3634" spans="1:32" x14ac:dyDescent="0.25">
      <c r="A3634" t="e">
        <v>#N/A</v>
      </c>
      <c r="B3634" s="33" t="e">
        <v>#N/A</v>
      </c>
      <c r="C3634" t="e">
        <v>#N/A</v>
      </c>
      <c r="D3634" t="e">
        <v>#N/A</v>
      </c>
      <c r="E3634" s="69" t="e">
        <v>#N/A</v>
      </c>
      <c r="F3634" s="3" t="e">
        <v>#N/A</v>
      </c>
      <c r="G3634" s="3" t="e">
        <v>#N/A</v>
      </c>
      <c r="H3634" s="3" t="e">
        <v>#N/A</v>
      </c>
      <c r="I3634" s="80" t="e">
        <v>#N/A</v>
      </c>
      <c r="J3634" s="80" t="e">
        <v>#N/A</v>
      </c>
      <c r="K3634" s="85" t="e">
        <v>#N/A</v>
      </c>
      <c r="L3634" s="9" t="e">
        <v>#N/A</v>
      </c>
      <c r="M3634" s="93" t="e">
        <v>#N/A</v>
      </c>
      <c r="N3634" s="8" t="e">
        <v>#N/A</v>
      </c>
      <c r="O3634" t="e">
        <v>#N/A</v>
      </c>
      <c r="P3634" t="e">
        <v>#N/A</v>
      </c>
      <c r="Q3634" t="e">
        <v>#N/A</v>
      </c>
      <c r="R3634" s="2" t="e">
        <v>#N/A</v>
      </c>
      <c r="S3634" t="e">
        <v>#N/A</v>
      </c>
      <c r="T3634" s="3" t="e">
        <v>#N/A</v>
      </c>
      <c r="U3634" s="3" t="e">
        <v>#N/A</v>
      </c>
      <c r="V3634" t="e">
        <v>#N/A</v>
      </c>
      <c r="W3634" t="e">
        <v>#N/A</v>
      </c>
      <c r="X3634" t="e">
        <v>#N/A</v>
      </c>
      <c r="Y3634" s="3" t="e">
        <v>#N/A</v>
      </c>
      <c r="Z3634" s="8" t="e">
        <v>#N/A</v>
      </c>
      <c r="AA3634" s="30" t="e">
        <v>#N/A</v>
      </c>
      <c r="AB3634" t="e">
        <v>#N/A</v>
      </c>
      <c r="AC3634" t="e">
        <v>#N/A</v>
      </c>
      <c r="AD3634" t="e">
        <v>#N/A</v>
      </c>
      <c r="AE3634" t="e">
        <v>#N/A</v>
      </c>
      <c r="AF3634" t="e">
        <v>#N/A</v>
      </c>
    </row>
    <row r="3635" spans="1:32" x14ac:dyDescent="0.25">
      <c r="A3635" t="e">
        <v>#N/A</v>
      </c>
      <c r="B3635" s="33" t="e">
        <v>#N/A</v>
      </c>
      <c r="C3635" t="e">
        <v>#N/A</v>
      </c>
      <c r="D3635" t="e">
        <v>#N/A</v>
      </c>
      <c r="E3635" s="69" t="e">
        <v>#N/A</v>
      </c>
      <c r="F3635" s="3" t="e">
        <v>#N/A</v>
      </c>
      <c r="G3635" s="3" t="e">
        <v>#N/A</v>
      </c>
      <c r="H3635" s="3" t="e">
        <v>#N/A</v>
      </c>
      <c r="I3635" s="80" t="e">
        <v>#N/A</v>
      </c>
      <c r="J3635" s="80" t="e">
        <v>#N/A</v>
      </c>
      <c r="K3635" s="85" t="e">
        <v>#N/A</v>
      </c>
      <c r="L3635" s="9" t="e">
        <v>#N/A</v>
      </c>
      <c r="M3635" s="93" t="e">
        <v>#N/A</v>
      </c>
      <c r="N3635" s="8" t="e">
        <v>#N/A</v>
      </c>
      <c r="O3635" t="e">
        <v>#N/A</v>
      </c>
      <c r="P3635" t="e">
        <v>#N/A</v>
      </c>
      <c r="Q3635" t="e">
        <v>#N/A</v>
      </c>
      <c r="R3635" s="2" t="e">
        <v>#N/A</v>
      </c>
      <c r="S3635" t="e">
        <v>#N/A</v>
      </c>
      <c r="T3635" s="3" t="e">
        <v>#N/A</v>
      </c>
      <c r="U3635" s="3" t="e">
        <v>#N/A</v>
      </c>
      <c r="V3635" t="e">
        <v>#N/A</v>
      </c>
      <c r="W3635" t="e">
        <v>#N/A</v>
      </c>
      <c r="X3635" t="e">
        <v>#N/A</v>
      </c>
      <c r="Y3635" s="3" t="e">
        <v>#N/A</v>
      </c>
      <c r="Z3635" s="8" t="e">
        <v>#N/A</v>
      </c>
      <c r="AA3635" s="30" t="e">
        <v>#N/A</v>
      </c>
      <c r="AB3635" t="e">
        <v>#N/A</v>
      </c>
      <c r="AC3635" t="e">
        <v>#N/A</v>
      </c>
      <c r="AD3635" t="e">
        <v>#N/A</v>
      </c>
      <c r="AE3635" t="e">
        <v>#N/A</v>
      </c>
      <c r="AF3635" t="e">
        <v>#N/A</v>
      </c>
    </row>
    <row r="3636" spans="1:32" x14ac:dyDescent="0.25">
      <c r="A3636" t="e">
        <v>#N/A</v>
      </c>
      <c r="B3636" s="33" t="e">
        <v>#N/A</v>
      </c>
      <c r="C3636" t="e">
        <v>#N/A</v>
      </c>
      <c r="D3636" t="e">
        <v>#N/A</v>
      </c>
      <c r="E3636" s="69" t="e">
        <v>#N/A</v>
      </c>
      <c r="F3636" s="3" t="e">
        <v>#N/A</v>
      </c>
      <c r="G3636" s="3" t="e">
        <v>#N/A</v>
      </c>
      <c r="H3636" s="3" t="e">
        <v>#N/A</v>
      </c>
      <c r="I3636" s="80" t="e">
        <v>#N/A</v>
      </c>
      <c r="J3636" s="80" t="e">
        <v>#N/A</v>
      </c>
      <c r="K3636" s="85" t="e">
        <v>#N/A</v>
      </c>
      <c r="L3636" s="9" t="e">
        <v>#N/A</v>
      </c>
      <c r="M3636" s="93" t="e">
        <v>#N/A</v>
      </c>
      <c r="N3636" s="8" t="e">
        <v>#N/A</v>
      </c>
      <c r="O3636" t="e">
        <v>#N/A</v>
      </c>
      <c r="P3636" t="e">
        <v>#N/A</v>
      </c>
      <c r="Q3636" t="e">
        <v>#N/A</v>
      </c>
      <c r="R3636" s="2" t="e">
        <v>#N/A</v>
      </c>
      <c r="S3636" t="e">
        <v>#N/A</v>
      </c>
      <c r="T3636" s="3" t="e">
        <v>#N/A</v>
      </c>
      <c r="U3636" s="3" t="e">
        <v>#N/A</v>
      </c>
      <c r="V3636" t="e">
        <v>#N/A</v>
      </c>
      <c r="W3636" t="e">
        <v>#N/A</v>
      </c>
      <c r="X3636" t="e">
        <v>#N/A</v>
      </c>
      <c r="Y3636" s="3" t="e">
        <v>#N/A</v>
      </c>
      <c r="Z3636" s="8" t="e">
        <v>#N/A</v>
      </c>
      <c r="AA3636" s="30" t="e">
        <v>#N/A</v>
      </c>
      <c r="AB3636" t="e">
        <v>#N/A</v>
      </c>
      <c r="AC3636" t="e">
        <v>#N/A</v>
      </c>
      <c r="AD3636" t="e">
        <v>#N/A</v>
      </c>
      <c r="AE3636" t="e">
        <v>#N/A</v>
      </c>
      <c r="AF3636" t="e">
        <v>#N/A</v>
      </c>
    </row>
    <row r="3637" spans="1:32" x14ac:dyDescent="0.25">
      <c r="A3637" t="e">
        <v>#N/A</v>
      </c>
      <c r="B3637" s="33" t="e">
        <v>#N/A</v>
      </c>
      <c r="C3637" t="e">
        <v>#N/A</v>
      </c>
      <c r="D3637" t="e">
        <v>#N/A</v>
      </c>
      <c r="E3637" s="69" t="e">
        <v>#N/A</v>
      </c>
      <c r="F3637" s="3" t="e">
        <v>#N/A</v>
      </c>
      <c r="G3637" s="3" t="e">
        <v>#N/A</v>
      </c>
      <c r="H3637" s="3" t="e">
        <v>#N/A</v>
      </c>
      <c r="I3637" s="80" t="e">
        <v>#N/A</v>
      </c>
      <c r="J3637" s="80" t="e">
        <v>#N/A</v>
      </c>
      <c r="K3637" s="85" t="e">
        <v>#N/A</v>
      </c>
      <c r="L3637" s="9" t="e">
        <v>#N/A</v>
      </c>
      <c r="M3637" s="93" t="e">
        <v>#N/A</v>
      </c>
      <c r="N3637" s="8" t="e">
        <v>#N/A</v>
      </c>
      <c r="O3637" t="e">
        <v>#N/A</v>
      </c>
      <c r="P3637" t="e">
        <v>#N/A</v>
      </c>
      <c r="Q3637" t="e">
        <v>#N/A</v>
      </c>
      <c r="R3637" s="2" t="e">
        <v>#N/A</v>
      </c>
      <c r="S3637" t="e">
        <v>#N/A</v>
      </c>
      <c r="T3637" s="3" t="e">
        <v>#N/A</v>
      </c>
      <c r="U3637" s="3" t="e">
        <v>#N/A</v>
      </c>
      <c r="V3637" t="e">
        <v>#N/A</v>
      </c>
      <c r="W3637" t="e">
        <v>#N/A</v>
      </c>
      <c r="X3637" t="e">
        <v>#N/A</v>
      </c>
      <c r="Y3637" s="3" t="e">
        <v>#N/A</v>
      </c>
      <c r="Z3637" s="8" t="e">
        <v>#N/A</v>
      </c>
      <c r="AA3637" s="30" t="e">
        <v>#N/A</v>
      </c>
      <c r="AB3637" t="e">
        <v>#N/A</v>
      </c>
      <c r="AC3637" t="e">
        <v>#N/A</v>
      </c>
      <c r="AD3637" t="e">
        <v>#N/A</v>
      </c>
      <c r="AE3637" t="e">
        <v>#N/A</v>
      </c>
      <c r="AF3637" t="e">
        <v>#N/A</v>
      </c>
    </row>
    <row r="3638" spans="1:32" x14ac:dyDescent="0.25">
      <c r="A3638" t="e">
        <v>#N/A</v>
      </c>
      <c r="B3638" s="33" t="e">
        <v>#N/A</v>
      </c>
      <c r="C3638" t="e">
        <v>#N/A</v>
      </c>
      <c r="D3638" t="e">
        <v>#N/A</v>
      </c>
      <c r="E3638" s="69" t="e">
        <v>#N/A</v>
      </c>
      <c r="F3638" s="3" t="e">
        <v>#N/A</v>
      </c>
      <c r="G3638" s="3" t="e">
        <v>#N/A</v>
      </c>
      <c r="H3638" s="3" t="e">
        <v>#N/A</v>
      </c>
      <c r="I3638" s="80" t="e">
        <v>#N/A</v>
      </c>
      <c r="J3638" s="80" t="e">
        <v>#N/A</v>
      </c>
      <c r="K3638" s="85" t="e">
        <v>#N/A</v>
      </c>
      <c r="L3638" s="9" t="e">
        <v>#N/A</v>
      </c>
      <c r="M3638" s="93" t="e">
        <v>#N/A</v>
      </c>
      <c r="N3638" s="8" t="e">
        <v>#N/A</v>
      </c>
      <c r="O3638" t="e">
        <v>#N/A</v>
      </c>
      <c r="P3638" t="e">
        <v>#N/A</v>
      </c>
      <c r="Q3638" t="e">
        <v>#N/A</v>
      </c>
      <c r="R3638" s="2" t="e">
        <v>#N/A</v>
      </c>
      <c r="S3638" t="e">
        <v>#N/A</v>
      </c>
      <c r="T3638" s="3" t="e">
        <v>#N/A</v>
      </c>
      <c r="U3638" s="3" t="e">
        <v>#N/A</v>
      </c>
      <c r="V3638" t="e">
        <v>#N/A</v>
      </c>
      <c r="W3638" t="e">
        <v>#N/A</v>
      </c>
      <c r="X3638" t="e">
        <v>#N/A</v>
      </c>
      <c r="Y3638" s="3" t="e">
        <v>#N/A</v>
      </c>
      <c r="Z3638" s="8" t="e">
        <v>#N/A</v>
      </c>
      <c r="AA3638" s="30" t="e">
        <v>#N/A</v>
      </c>
      <c r="AB3638" t="e">
        <v>#N/A</v>
      </c>
      <c r="AC3638" t="e">
        <v>#N/A</v>
      </c>
      <c r="AD3638" t="e">
        <v>#N/A</v>
      </c>
      <c r="AE3638" t="e">
        <v>#N/A</v>
      </c>
      <c r="AF3638" t="e">
        <v>#N/A</v>
      </c>
    </row>
    <row r="3639" spans="1:32" x14ac:dyDescent="0.25">
      <c r="A3639" t="e">
        <v>#N/A</v>
      </c>
      <c r="B3639" s="33" t="e">
        <v>#N/A</v>
      </c>
      <c r="C3639" t="e">
        <v>#N/A</v>
      </c>
      <c r="D3639" t="e">
        <v>#N/A</v>
      </c>
      <c r="E3639" s="69" t="e">
        <v>#N/A</v>
      </c>
      <c r="F3639" s="3" t="e">
        <v>#N/A</v>
      </c>
      <c r="G3639" s="3" t="e">
        <v>#N/A</v>
      </c>
      <c r="H3639" s="3" t="e">
        <v>#N/A</v>
      </c>
      <c r="I3639" s="80" t="e">
        <v>#N/A</v>
      </c>
      <c r="J3639" s="80" t="e">
        <v>#N/A</v>
      </c>
      <c r="K3639" s="85" t="e">
        <v>#N/A</v>
      </c>
      <c r="L3639" s="9" t="e">
        <v>#N/A</v>
      </c>
      <c r="M3639" s="93" t="e">
        <v>#N/A</v>
      </c>
      <c r="N3639" s="8" t="e">
        <v>#N/A</v>
      </c>
      <c r="O3639" t="e">
        <v>#N/A</v>
      </c>
      <c r="P3639" t="e">
        <v>#N/A</v>
      </c>
      <c r="Q3639" t="e">
        <v>#N/A</v>
      </c>
      <c r="R3639" s="2" t="e">
        <v>#N/A</v>
      </c>
      <c r="S3639" t="e">
        <v>#N/A</v>
      </c>
      <c r="T3639" s="3" t="e">
        <v>#N/A</v>
      </c>
      <c r="U3639" s="3" t="e">
        <v>#N/A</v>
      </c>
      <c r="V3639" t="e">
        <v>#N/A</v>
      </c>
      <c r="W3639" t="e">
        <v>#N/A</v>
      </c>
      <c r="X3639" t="e">
        <v>#N/A</v>
      </c>
      <c r="Y3639" s="3" t="e">
        <v>#N/A</v>
      </c>
      <c r="Z3639" s="8" t="e">
        <v>#N/A</v>
      </c>
      <c r="AA3639" s="30" t="e">
        <v>#N/A</v>
      </c>
      <c r="AB3639" t="e">
        <v>#N/A</v>
      </c>
      <c r="AC3639" t="e">
        <v>#N/A</v>
      </c>
      <c r="AD3639" t="e">
        <v>#N/A</v>
      </c>
      <c r="AE3639" t="e">
        <v>#N/A</v>
      </c>
      <c r="AF3639" t="e">
        <v>#N/A</v>
      </c>
    </row>
    <row r="3640" spans="1:32" x14ac:dyDescent="0.25">
      <c r="A3640" t="e">
        <v>#N/A</v>
      </c>
      <c r="B3640" s="33" t="e">
        <v>#N/A</v>
      </c>
      <c r="C3640" t="e">
        <v>#N/A</v>
      </c>
      <c r="D3640" t="e">
        <v>#N/A</v>
      </c>
      <c r="E3640" s="69" t="e">
        <v>#N/A</v>
      </c>
      <c r="F3640" s="3" t="e">
        <v>#N/A</v>
      </c>
      <c r="G3640" s="3" t="e">
        <v>#N/A</v>
      </c>
      <c r="H3640" s="3" t="e">
        <v>#N/A</v>
      </c>
      <c r="I3640" s="80" t="e">
        <v>#N/A</v>
      </c>
      <c r="J3640" s="80" t="e">
        <v>#N/A</v>
      </c>
      <c r="K3640" s="85" t="e">
        <v>#N/A</v>
      </c>
      <c r="L3640" s="9" t="e">
        <v>#N/A</v>
      </c>
      <c r="M3640" s="93" t="e">
        <v>#N/A</v>
      </c>
      <c r="N3640" s="8" t="e">
        <v>#N/A</v>
      </c>
      <c r="O3640" t="e">
        <v>#N/A</v>
      </c>
      <c r="P3640" t="e">
        <v>#N/A</v>
      </c>
      <c r="Q3640" t="e">
        <v>#N/A</v>
      </c>
      <c r="R3640" s="2" t="e">
        <v>#N/A</v>
      </c>
      <c r="S3640" t="e">
        <v>#N/A</v>
      </c>
      <c r="T3640" s="3" t="e">
        <v>#N/A</v>
      </c>
      <c r="U3640" s="3" t="e">
        <v>#N/A</v>
      </c>
      <c r="V3640" t="e">
        <v>#N/A</v>
      </c>
      <c r="W3640" t="e">
        <v>#N/A</v>
      </c>
      <c r="X3640" t="e">
        <v>#N/A</v>
      </c>
      <c r="Y3640" s="3" t="e">
        <v>#N/A</v>
      </c>
      <c r="Z3640" s="8" t="e">
        <v>#N/A</v>
      </c>
      <c r="AA3640" s="30" t="e">
        <v>#N/A</v>
      </c>
      <c r="AB3640" t="e">
        <v>#N/A</v>
      </c>
      <c r="AC3640" t="e">
        <v>#N/A</v>
      </c>
      <c r="AD3640" t="e">
        <v>#N/A</v>
      </c>
      <c r="AE3640" t="e">
        <v>#N/A</v>
      </c>
      <c r="AF3640" t="e">
        <v>#N/A</v>
      </c>
    </row>
    <row r="3641" spans="1:32" x14ac:dyDescent="0.25">
      <c r="A3641" t="e">
        <v>#N/A</v>
      </c>
      <c r="B3641" s="33" t="e">
        <v>#N/A</v>
      </c>
      <c r="C3641" t="e">
        <v>#N/A</v>
      </c>
      <c r="D3641" t="e">
        <v>#N/A</v>
      </c>
      <c r="E3641" s="69" t="e">
        <v>#N/A</v>
      </c>
      <c r="F3641" s="3" t="e">
        <v>#N/A</v>
      </c>
      <c r="G3641" s="3" t="e">
        <v>#N/A</v>
      </c>
      <c r="H3641" s="3" t="e">
        <v>#N/A</v>
      </c>
      <c r="I3641" s="80" t="e">
        <v>#N/A</v>
      </c>
      <c r="J3641" s="80" t="e">
        <v>#N/A</v>
      </c>
      <c r="K3641" s="85" t="e">
        <v>#N/A</v>
      </c>
      <c r="L3641" s="9" t="e">
        <v>#N/A</v>
      </c>
      <c r="M3641" s="93" t="e">
        <v>#N/A</v>
      </c>
      <c r="N3641" s="8" t="e">
        <v>#N/A</v>
      </c>
      <c r="O3641" t="e">
        <v>#N/A</v>
      </c>
      <c r="P3641" t="e">
        <v>#N/A</v>
      </c>
      <c r="Q3641" t="e">
        <v>#N/A</v>
      </c>
      <c r="R3641" s="2" t="e">
        <v>#N/A</v>
      </c>
      <c r="S3641" t="e">
        <v>#N/A</v>
      </c>
      <c r="T3641" s="3" t="e">
        <v>#N/A</v>
      </c>
      <c r="U3641" s="3" t="e">
        <v>#N/A</v>
      </c>
      <c r="V3641" t="e">
        <v>#N/A</v>
      </c>
      <c r="W3641" t="e">
        <v>#N/A</v>
      </c>
      <c r="X3641" t="e">
        <v>#N/A</v>
      </c>
      <c r="Y3641" s="3" t="e">
        <v>#N/A</v>
      </c>
      <c r="Z3641" s="8" t="e">
        <v>#N/A</v>
      </c>
      <c r="AA3641" s="30" t="e">
        <v>#N/A</v>
      </c>
      <c r="AB3641" t="e">
        <v>#N/A</v>
      </c>
      <c r="AC3641" t="e">
        <v>#N/A</v>
      </c>
      <c r="AD3641" t="e">
        <v>#N/A</v>
      </c>
      <c r="AE3641" t="e">
        <v>#N/A</v>
      </c>
      <c r="AF3641" t="e">
        <v>#N/A</v>
      </c>
    </row>
    <row r="3642" spans="1:32" x14ac:dyDescent="0.25">
      <c r="A3642" t="e">
        <v>#N/A</v>
      </c>
      <c r="B3642" s="33" t="e">
        <v>#N/A</v>
      </c>
      <c r="C3642" t="e">
        <v>#N/A</v>
      </c>
      <c r="D3642" t="e">
        <v>#N/A</v>
      </c>
      <c r="E3642" s="69" t="e">
        <v>#N/A</v>
      </c>
      <c r="F3642" s="3" t="e">
        <v>#N/A</v>
      </c>
      <c r="G3642" s="3" t="e">
        <v>#N/A</v>
      </c>
      <c r="H3642" s="3" t="e">
        <v>#N/A</v>
      </c>
      <c r="I3642" s="80" t="e">
        <v>#N/A</v>
      </c>
      <c r="J3642" s="80" t="e">
        <v>#N/A</v>
      </c>
      <c r="K3642" s="85" t="e">
        <v>#N/A</v>
      </c>
      <c r="L3642" s="9" t="e">
        <v>#N/A</v>
      </c>
      <c r="M3642" s="93" t="e">
        <v>#N/A</v>
      </c>
      <c r="N3642" s="8" t="e">
        <v>#N/A</v>
      </c>
      <c r="O3642" t="e">
        <v>#N/A</v>
      </c>
      <c r="P3642" t="e">
        <v>#N/A</v>
      </c>
      <c r="Q3642" t="e">
        <v>#N/A</v>
      </c>
      <c r="R3642" s="2" t="e">
        <v>#N/A</v>
      </c>
      <c r="S3642" t="e">
        <v>#N/A</v>
      </c>
      <c r="T3642" s="3" t="e">
        <v>#N/A</v>
      </c>
      <c r="U3642" s="3" t="e">
        <v>#N/A</v>
      </c>
      <c r="V3642" t="e">
        <v>#N/A</v>
      </c>
      <c r="W3642" t="e">
        <v>#N/A</v>
      </c>
      <c r="X3642" t="e">
        <v>#N/A</v>
      </c>
      <c r="Y3642" s="3" t="e">
        <v>#N/A</v>
      </c>
      <c r="Z3642" s="8" t="e">
        <v>#N/A</v>
      </c>
      <c r="AA3642" s="30" t="e">
        <v>#N/A</v>
      </c>
      <c r="AB3642" t="e">
        <v>#N/A</v>
      </c>
      <c r="AC3642" t="e">
        <v>#N/A</v>
      </c>
      <c r="AD3642" t="e">
        <v>#N/A</v>
      </c>
      <c r="AE3642" t="e">
        <v>#N/A</v>
      </c>
      <c r="AF3642" t="e">
        <v>#N/A</v>
      </c>
    </row>
    <row r="3643" spans="1:32" x14ac:dyDescent="0.25">
      <c r="A3643" t="e">
        <v>#N/A</v>
      </c>
      <c r="B3643" s="33" t="e">
        <v>#N/A</v>
      </c>
      <c r="C3643" t="e">
        <v>#N/A</v>
      </c>
      <c r="D3643" t="e">
        <v>#N/A</v>
      </c>
      <c r="E3643" s="69" t="e">
        <v>#N/A</v>
      </c>
      <c r="F3643" s="3" t="e">
        <v>#N/A</v>
      </c>
      <c r="G3643" s="3" t="e">
        <v>#N/A</v>
      </c>
      <c r="H3643" s="3" t="e">
        <v>#N/A</v>
      </c>
      <c r="I3643" s="80" t="e">
        <v>#N/A</v>
      </c>
      <c r="J3643" s="80" t="e">
        <v>#N/A</v>
      </c>
      <c r="K3643" s="85" t="e">
        <v>#N/A</v>
      </c>
      <c r="L3643" s="9" t="e">
        <v>#N/A</v>
      </c>
      <c r="M3643" s="93" t="e">
        <v>#N/A</v>
      </c>
      <c r="N3643" s="8" t="e">
        <v>#N/A</v>
      </c>
      <c r="O3643" t="e">
        <v>#N/A</v>
      </c>
      <c r="P3643" t="e">
        <v>#N/A</v>
      </c>
      <c r="Q3643" t="e">
        <v>#N/A</v>
      </c>
      <c r="R3643" s="2" t="e">
        <v>#N/A</v>
      </c>
      <c r="S3643" t="e">
        <v>#N/A</v>
      </c>
      <c r="T3643" s="3" t="e">
        <v>#N/A</v>
      </c>
      <c r="U3643" s="3" t="e">
        <v>#N/A</v>
      </c>
      <c r="V3643" t="e">
        <v>#N/A</v>
      </c>
      <c r="W3643" t="e">
        <v>#N/A</v>
      </c>
      <c r="X3643" t="e">
        <v>#N/A</v>
      </c>
      <c r="Y3643" s="3" t="e">
        <v>#N/A</v>
      </c>
      <c r="Z3643" s="8" t="e">
        <v>#N/A</v>
      </c>
      <c r="AA3643" s="30" t="e">
        <v>#N/A</v>
      </c>
      <c r="AB3643" t="e">
        <v>#N/A</v>
      </c>
      <c r="AC3643" t="e">
        <v>#N/A</v>
      </c>
      <c r="AD3643" t="e">
        <v>#N/A</v>
      </c>
      <c r="AE3643" t="e">
        <v>#N/A</v>
      </c>
      <c r="AF3643" t="e">
        <v>#N/A</v>
      </c>
    </row>
    <row r="3644" spans="1:32" x14ac:dyDescent="0.25">
      <c r="A3644" t="e">
        <v>#N/A</v>
      </c>
      <c r="B3644" s="33" t="e">
        <v>#N/A</v>
      </c>
      <c r="C3644" t="e">
        <v>#N/A</v>
      </c>
      <c r="D3644" t="e">
        <v>#N/A</v>
      </c>
      <c r="E3644" s="69" t="e">
        <v>#N/A</v>
      </c>
      <c r="F3644" s="3" t="e">
        <v>#N/A</v>
      </c>
      <c r="G3644" s="3" t="e">
        <v>#N/A</v>
      </c>
      <c r="H3644" s="3" t="e">
        <v>#N/A</v>
      </c>
      <c r="I3644" s="80" t="e">
        <v>#N/A</v>
      </c>
      <c r="J3644" s="80" t="e">
        <v>#N/A</v>
      </c>
      <c r="K3644" s="85" t="e">
        <v>#N/A</v>
      </c>
      <c r="L3644" s="9" t="e">
        <v>#N/A</v>
      </c>
      <c r="M3644" s="93" t="e">
        <v>#N/A</v>
      </c>
      <c r="N3644" s="8" t="e">
        <v>#N/A</v>
      </c>
      <c r="O3644" t="e">
        <v>#N/A</v>
      </c>
      <c r="P3644" t="e">
        <v>#N/A</v>
      </c>
      <c r="Q3644" t="e">
        <v>#N/A</v>
      </c>
      <c r="R3644" s="2" t="e">
        <v>#N/A</v>
      </c>
      <c r="S3644" t="e">
        <v>#N/A</v>
      </c>
      <c r="T3644" s="3" t="e">
        <v>#N/A</v>
      </c>
      <c r="U3644" s="3" t="e">
        <v>#N/A</v>
      </c>
      <c r="V3644" t="e">
        <v>#N/A</v>
      </c>
      <c r="W3644" t="e">
        <v>#N/A</v>
      </c>
      <c r="X3644" t="e">
        <v>#N/A</v>
      </c>
      <c r="Y3644" s="3" t="e">
        <v>#N/A</v>
      </c>
      <c r="Z3644" s="8" t="e">
        <v>#N/A</v>
      </c>
      <c r="AA3644" s="30" t="e">
        <v>#N/A</v>
      </c>
      <c r="AB3644" t="e">
        <v>#N/A</v>
      </c>
      <c r="AC3644" t="e">
        <v>#N/A</v>
      </c>
      <c r="AD3644" t="e">
        <v>#N/A</v>
      </c>
      <c r="AE3644" t="e">
        <v>#N/A</v>
      </c>
      <c r="AF3644" t="e">
        <v>#N/A</v>
      </c>
    </row>
    <row r="3645" spans="1:32" x14ac:dyDescent="0.25">
      <c r="A3645" t="e">
        <v>#N/A</v>
      </c>
      <c r="B3645" s="33" t="e">
        <v>#N/A</v>
      </c>
      <c r="C3645" t="e">
        <v>#N/A</v>
      </c>
      <c r="D3645" t="e">
        <v>#N/A</v>
      </c>
      <c r="E3645" s="69" t="e">
        <v>#N/A</v>
      </c>
      <c r="F3645" s="3" t="e">
        <v>#N/A</v>
      </c>
      <c r="G3645" s="3" t="e">
        <v>#N/A</v>
      </c>
      <c r="H3645" s="3" t="e">
        <v>#N/A</v>
      </c>
      <c r="I3645" s="80" t="e">
        <v>#N/A</v>
      </c>
      <c r="J3645" s="80" t="e">
        <v>#N/A</v>
      </c>
      <c r="K3645" s="85" t="e">
        <v>#N/A</v>
      </c>
      <c r="L3645" s="9" t="e">
        <v>#N/A</v>
      </c>
      <c r="M3645" s="93" t="e">
        <v>#N/A</v>
      </c>
      <c r="N3645" s="8" t="e">
        <v>#N/A</v>
      </c>
      <c r="O3645" t="e">
        <v>#N/A</v>
      </c>
      <c r="P3645" t="e">
        <v>#N/A</v>
      </c>
      <c r="Q3645" t="e">
        <v>#N/A</v>
      </c>
      <c r="R3645" s="2" t="e">
        <v>#N/A</v>
      </c>
      <c r="S3645" t="e">
        <v>#N/A</v>
      </c>
      <c r="T3645" s="3" t="e">
        <v>#N/A</v>
      </c>
      <c r="U3645" s="3" t="e">
        <v>#N/A</v>
      </c>
      <c r="V3645" t="e">
        <v>#N/A</v>
      </c>
      <c r="W3645" t="e">
        <v>#N/A</v>
      </c>
      <c r="X3645" t="e">
        <v>#N/A</v>
      </c>
      <c r="Y3645" s="3" t="e">
        <v>#N/A</v>
      </c>
      <c r="Z3645" s="8" t="e">
        <v>#N/A</v>
      </c>
      <c r="AA3645" s="30" t="e">
        <v>#N/A</v>
      </c>
      <c r="AB3645" t="e">
        <v>#N/A</v>
      </c>
      <c r="AC3645" t="e">
        <v>#N/A</v>
      </c>
      <c r="AD3645" t="e">
        <v>#N/A</v>
      </c>
      <c r="AE3645" t="e">
        <v>#N/A</v>
      </c>
      <c r="AF3645" t="e">
        <v>#N/A</v>
      </c>
    </row>
    <row r="3646" spans="1:32" x14ac:dyDescent="0.25">
      <c r="A3646" t="e">
        <v>#N/A</v>
      </c>
      <c r="B3646" s="33" t="e">
        <v>#N/A</v>
      </c>
      <c r="C3646" t="e">
        <v>#N/A</v>
      </c>
      <c r="D3646" t="e">
        <v>#N/A</v>
      </c>
      <c r="E3646" s="69" t="e">
        <v>#N/A</v>
      </c>
      <c r="F3646" s="3" t="e">
        <v>#N/A</v>
      </c>
      <c r="G3646" s="3" t="e">
        <v>#N/A</v>
      </c>
      <c r="H3646" s="3" t="e">
        <v>#N/A</v>
      </c>
      <c r="I3646" s="80" t="e">
        <v>#N/A</v>
      </c>
      <c r="J3646" s="80" t="e">
        <v>#N/A</v>
      </c>
      <c r="K3646" s="85" t="e">
        <v>#N/A</v>
      </c>
      <c r="L3646" s="9" t="e">
        <v>#N/A</v>
      </c>
      <c r="M3646" s="93" t="e">
        <v>#N/A</v>
      </c>
      <c r="N3646" s="8" t="e">
        <v>#N/A</v>
      </c>
      <c r="O3646" t="e">
        <v>#N/A</v>
      </c>
      <c r="P3646" t="e">
        <v>#N/A</v>
      </c>
      <c r="Q3646" t="e">
        <v>#N/A</v>
      </c>
      <c r="R3646" s="2" t="e">
        <v>#N/A</v>
      </c>
      <c r="S3646" t="e">
        <v>#N/A</v>
      </c>
      <c r="T3646" s="3" t="e">
        <v>#N/A</v>
      </c>
      <c r="U3646" s="3" t="e">
        <v>#N/A</v>
      </c>
      <c r="V3646" t="e">
        <v>#N/A</v>
      </c>
      <c r="W3646" t="e">
        <v>#N/A</v>
      </c>
      <c r="X3646" t="e">
        <v>#N/A</v>
      </c>
      <c r="Y3646" s="3" t="e">
        <v>#N/A</v>
      </c>
      <c r="Z3646" s="8" t="e">
        <v>#N/A</v>
      </c>
      <c r="AA3646" s="30" t="e">
        <v>#N/A</v>
      </c>
      <c r="AB3646" t="e">
        <v>#N/A</v>
      </c>
      <c r="AC3646" t="e">
        <v>#N/A</v>
      </c>
      <c r="AD3646" t="e">
        <v>#N/A</v>
      </c>
      <c r="AE3646" t="e">
        <v>#N/A</v>
      </c>
      <c r="AF3646" t="e">
        <v>#N/A</v>
      </c>
    </row>
    <row r="3647" spans="1:32" x14ac:dyDescent="0.25">
      <c r="A3647" t="e">
        <v>#N/A</v>
      </c>
      <c r="B3647" s="33" t="e">
        <v>#N/A</v>
      </c>
      <c r="C3647" t="e">
        <v>#N/A</v>
      </c>
      <c r="D3647" t="e">
        <v>#N/A</v>
      </c>
      <c r="E3647" s="69" t="e">
        <v>#N/A</v>
      </c>
      <c r="F3647" s="3" t="e">
        <v>#N/A</v>
      </c>
      <c r="G3647" s="3" t="e">
        <v>#N/A</v>
      </c>
      <c r="H3647" s="3" t="e">
        <v>#N/A</v>
      </c>
      <c r="I3647" s="80" t="e">
        <v>#N/A</v>
      </c>
      <c r="J3647" s="80" t="e">
        <v>#N/A</v>
      </c>
      <c r="K3647" s="85" t="e">
        <v>#N/A</v>
      </c>
      <c r="L3647" s="9" t="e">
        <v>#N/A</v>
      </c>
      <c r="M3647" s="93" t="e">
        <v>#N/A</v>
      </c>
      <c r="N3647" s="8" t="e">
        <v>#N/A</v>
      </c>
      <c r="O3647" t="e">
        <v>#N/A</v>
      </c>
      <c r="P3647" t="e">
        <v>#N/A</v>
      </c>
      <c r="Q3647" t="e">
        <v>#N/A</v>
      </c>
      <c r="R3647" s="2" t="e">
        <v>#N/A</v>
      </c>
      <c r="S3647" t="e">
        <v>#N/A</v>
      </c>
      <c r="T3647" s="3" t="e">
        <v>#N/A</v>
      </c>
      <c r="U3647" s="3" t="e">
        <v>#N/A</v>
      </c>
      <c r="V3647" t="e">
        <v>#N/A</v>
      </c>
      <c r="W3647" t="e">
        <v>#N/A</v>
      </c>
      <c r="X3647" t="e">
        <v>#N/A</v>
      </c>
      <c r="Y3647" s="3" t="e">
        <v>#N/A</v>
      </c>
      <c r="Z3647" s="8" t="e">
        <v>#N/A</v>
      </c>
      <c r="AA3647" s="30" t="e">
        <v>#N/A</v>
      </c>
      <c r="AB3647" t="e">
        <v>#N/A</v>
      </c>
      <c r="AC3647" t="e">
        <v>#N/A</v>
      </c>
      <c r="AD3647" t="e">
        <v>#N/A</v>
      </c>
      <c r="AE3647" t="e">
        <v>#N/A</v>
      </c>
      <c r="AF3647" t="e">
        <v>#N/A</v>
      </c>
    </row>
    <row r="3648" spans="1:32" x14ac:dyDescent="0.25">
      <c r="A3648" t="e">
        <v>#N/A</v>
      </c>
      <c r="B3648" s="33" t="e">
        <v>#N/A</v>
      </c>
      <c r="C3648" t="e">
        <v>#N/A</v>
      </c>
      <c r="D3648" t="e">
        <v>#N/A</v>
      </c>
      <c r="E3648" s="69" t="e">
        <v>#N/A</v>
      </c>
      <c r="F3648" s="3" t="e">
        <v>#N/A</v>
      </c>
      <c r="G3648" s="3" t="e">
        <v>#N/A</v>
      </c>
      <c r="H3648" s="3" t="e">
        <v>#N/A</v>
      </c>
      <c r="I3648" s="80" t="e">
        <v>#N/A</v>
      </c>
      <c r="J3648" s="80" t="e">
        <v>#N/A</v>
      </c>
      <c r="K3648" s="85" t="e">
        <v>#N/A</v>
      </c>
      <c r="L3648" s="9" t="e">
        <v>#N/A</v>
      </c>
      <c r="M3648" s="93" t="e">
        <v>#N/A</v>
      </c>
      <c r="N3648" s="8" t="e">
        <v>#N/A</v>
      </c>
      <c r="O3648" t="e">
        <v>#N/A</v>
      </c>
      <c r="P3648" t="e">
        <v>#N/A</v>
      </c>
      <c r="Q3648" t="e">
        <v>#N/A</v>
      </c>
      <c r="R3648" s="2" t="e">
        <v>#N/A</v>
      </c>
      <c r="S3648" t="e">
        <v>#N/A</v>
      </c>
      <c r="T3648" s="3" t="e">
        <v>#N/A</v>
      </c>
      <c r="U3648" s="3" t="e">
        <v>#N/A</v>
      </c>
      <c r="V3648" t="e">
        <v>#N/A</v>
      </c>
      <c r="W3648" t="e">
        <v>#N/A</v>
      </c>
      <c r="X3648" t="e">
        <v>#N/A</v>
      </c>
      <c r="Y3648" s="3" t="e">
        <v>#N/A</v>
      </c>
      <c r="Z3648" s="8" t="e">
        <v>#N/A</v>
      </c>
      <c r="AA3648" s="30" t="e">
        <v>#N/A</v>
      </c>
      <c r="AB3648" t="e">
        <v>#N/A</v>
      </c>
      <c r="AC3648" t="e">
        <v>#N/A</v>
      </c>
      <c r="AD3648" t="e">
        <v>#N/A</v>
      </c>
      <c r="AE3648" t="e">
        <v>#N/A</v>
      </c>
      <c r="AF3648" t="e">
        <v>#N/A</v>
      </c>
    </row>
    <row r="3649" spans="1:32" x14ac:dyDescent="0.25">
      <c r="A3649" t="e">
        <v>#N/A</v>
      </c>
      <c r="B3649" s="33" t="e">
        <v>#N/A</v>
      </c>
      <c r="C3649" t="e">
        <v>#N/A</v>
      </c>
      <c r="D3649" t="e">
        <v>#N/A</v>
      </c>
      <c r="E3649" s="69" t="e">
        <v>#N/A</v>
      </c>
      <c r="F3649" s="3" t="e">
        <v>#N/A</v>
      </c>
      <c r="G3649" s="3" t="e">
        <v>#N/A</v>
      </c>
      <c r="H3649" s="3" t="e">
        <v>#N/A</v>
      </c>
      <c r="I3649" s="80" t="e">
        <v>#N/A</v>
      </c>
      <c r="J3649" s="80" t="e">
        <v>#N/A</v>
      </c>
      <c r="K3649" s="85" t="e">
        <v>#N/A</v>
      </c>
      <c r="L3649" s="9" t="e">
        <v>#N/A</v>
      </c>
      <c r="M3649" s="93" t="e">
        <v>#N/A</v>
      </c>
      <c r="N3649" s="8" t="e">
        <v>#N/A</v>
      </c>
      <c r="O3649" t="e">
        <v>#N/A</v>
      </c>
      <c r="P3649" t="e">
        <v>#N/A</v>
      </c>
      <c r="Q3649" t="e">
        <v>#N/A</v>
      </c>
      <c r="R3649" s="2" t="e">
        <v>#N/A</v>
      </c>
      <c r="S3649" t="e">
        <v>#N/A</v>
      </c>
      <c r="T3649" s="3" t="e">
        <v>#N/A</v>
      </c>
      <c r="U3649" s="3" t="e">
        <v>#N/A</v>
      </c>
      <c r="V3649" t="e">
        <v>#N/A</v>
      </c>
      <c r="W3649" t="e">
        <v>#N/A</v>
      </c>
      <c r="X3649" t="e">
        <v>#N/A</v>
      </c>
      <c r="Y3649" s="3" t="e">
        <v>#N/A</v>
      </c>
      <c r="Z3649" s="8" t="e">
        <v>#N/A</v>
      </c>
      <c r="AA3649" s="30" t="e">
        <v>#N/A</v>
      </c>
      <c r="AB3649" t="e">
        <v>#N/A</v>
      </c>
      <c r="AC3649" t="e">
        <v>#N/A</v>
      </c>
      <c r="AD3649" t="e">
        <v>#N/A</v>
      </c>
      <c r="AE3649" t="e">
        <v>#N/A</v>
      </c>
      <c r="AF3649" t="e">
        <v>#N/A</v>
      </c>
    </row>
    <row r="3650" spans="1:32" x14ac:dyDescent="0.25">
      <c r="A3650" t="e">
        <v>#N/A</v>
      </c>
      <c r="B3650" s="33" t="e">
        <v>#N/A</v>
      </c>
      <c r="C3650" t="e">
        <v>#N/A</v>
      </c>
      <c r="D3650" t="e">
        <v>#N/A</v>
      </c>
      <c r="E3650" s="69" t="e">
        <v>#N/A</v>
      </c>
      <c r="F3650" s="3" t="e">
        <v>#N/A</v>
      </c>
      <c r="G3650" s="3" t="e">
        <v>#N/A</v>
      </c>
      <c r="H3650" s="3" t="e">
        <v>#N/A</v>
      </c>
      <c r="I3650" s="80" t="e">
        <v>#N/A</v>
      </c>
      <c r="J3650" s="80" t="e">
        <v>#N/A</v>
      </c>
      <c r="K3650" s="85" t="e">
        <v>#N/A</v>
      </c>
      <c r="L3650" s="9" t="e">
        <v>#N/A</v>
      </c>
      <c r="M3650" s="93" t="e">
        <v>#N/A</v>
      </c>
      <c r="N3650" s="8" t="e">
        <v>#N/A</v>
      </c>
      <c r="O3650" t="e">
        <v>#N/A</v>
      </c>
      <c r="P3650" t="e">
        <v>#N/A</v>
      </c>
      <c r="Q3650" t="e">
        <v>#N/A</v>
      </c>
      <c r="R3650" s="2" t="e">
        <v>#N/A</v>
      </c>
      <c r="S3650" t="e">
        <v>#N/A</v>
      </c>
      <c r="T3650" s="3" t="e">
        <v>#N/A</v>
      </c>
      <c r="U3650" s="3" t="e">
        <v>#N/A</v>
      </c>
      <c r="V3650" t="e">
        <v>#N/A</v>
      </c>
      <c r="W3650" t="e">
        <v>#N/A</v>
      </c>
      <c r="X3650" t="e">
        <v>#N/A</v>
      </c>
      <c r="Y3650" s="3" t="e">
        <v>#N/A</v>
      </c>
      <c r="Z3650" s="8" t="e">
        <v>#N/A</v>
      </c>
      <c r="AA3650" s="30" t="e">
        <v>#N/A</v>
      </c>
      <c r="AB3650" t="e">
        <v>#N/A</v>
      </c>
      <c r="AC3650" t="e">
        <v>#N/A</v>
      </c>
      <c r="AD3650" t="e">
        <v>#N/A</v>
      </c>
      <c r="AE3650" t="e">
        <v>#N/A</v>
      </c>
      <c r="AF3650" t="e">
        <v>#N/A</v>
      </c>
    </row>
    <row r="3651" spans="1:32" x14ac:dyDescent="0.25">
      <c r="A3651" t="e">
        <v>#N/A</v>
      </c>
      <c r="B3651" s="33" t="e">
        <v>#N/A</v>
      </c>
      <c r="C3651" t="e">
        <v>#N/A</v>
      </c>
      <c r="D3651" t="e">
        <v>#N/A</v>
      </c>
      <c r="E3651" s="69" t="e">
        <v>#N/A</v>
      </c>
      <c r="F3651" s="3" t="e">
        <v>#N/A</v>
      </c>
      <c r="G3651" s="3" t="e">
        <v>#N/A</v>
      </c>
      <c r="H3651" s="3" t="e">
        <v>#N/A</v>
      </c>
      <c r="I3651" s="80" t="e">
        <v>#N/A</v>
      </c>
      <c r="J3651" s="80" t="e">
        <v>#N/A</v>
      </c>
      <c r="K3651" s="85" t="e">
        <v>#N/A</v>
      </c>
      <c r="L3651" s="9" t="e">
        <v>#N/A</v>
      </c>
      <c r="M3651" s="93" t="e">
        <v>#N/A</v>
      </c>
      <c r="N3651" s="8" t="e">
        <v>#N/A</v>
      </c>
      <c r="O3651" t="e">
        <v>#N/A</v>
      </c>
      <c r="P3651" t="e">
        <v>#N/A</v>
      </c>
      <c r="Q3651" t="e">
        <v>#N/A</v>
      </c>
      <c r="R3651" s="2" t="e">
        <v>#N/A</v>
      </c>
      <c r="S3651" t="e">
        <v>#N/A</v>
      </c>
      <c r="T3651" s="3" t="e">
        <v>#N/A</v>
      </c>
      <c r="U3651" s="3" t="e">
        <v>#N/A</v>
      </c>
      <c r="V3651" t="e">
        <v>#N/A</v>
      </c>
      <c r="W3651" t="e">
        <v>#N/A</v>
      </c>
      <c r="X3651" t="e">
        <v>#N/A</v>
      </c>
      <c r="Y3651" s="3" t="e">
        <v>#N/A</v>
      </c>
      <c r="Z3651" s="8" t="e">
        <v>#N/A</v>
      </c>
      <c r="AA3651" s="30" t="e">
        <v>#N/A</v>
      </c>
      <c r="AB3651" t="e">
        <v>#N/A</v>
      </c>
      <c r="AC3651" t="e">
        <v>#N/A</v>
      </c>
      <c r="AD3651" t="e">
        <v>#N/A</v>
      </c>
      <c r="AE3651" t="e">
        <v>#N/A</v>
      </c>
      <c r="AF3651" t="e">
        <v>#N/A</v>
      </c>
    </row>
    <row r="3652" spans="1:32" x14ac:dyDescent="0.25">
      <c r="A3652" t="e">
        <v>#N/A</v>
      </c>
      <c r="B3652" s="33" t="e">
        <v>#N/A</v>
      </c>
      <c r="C3652" t="e">
        <v>#N/A</v>
      </c>
      <c r="D3652" t="e">
        <v>#N/A</v>
      </c>
      <c r="E3652" s="69" t="e">
        <v>#N/A</v>
      </c>
      <c r="F3652" s="3" t="e">
        <v>#N/A</v>
      </c>
      <c r="G3652" s="3" t="e">
        <v>#N/A</v>
      </c>
      <c r="H3652" s="3" t="e">
        <v>#N/A</v>
      </c>
      <c r="I3652" s="80" t="e">
        <v>#N/A</v>
      </c>
      <c r="J3652" s="80" t="e">
        <v>#N/A</v>
      </c>
      <c r="K3652" s="85" t="e">
        <v>#N/A</v>
      </c>
      <c r="L3652" s="9" t="e">
        <v>#N/A</v>
      </c>
      <c r="M3652" s="93" t="e">
        <v>#N/A</v>
      </c>
      <c r="N3652" s="8" t="e">
        <v>#N/A</v>
      </c>
      <c r="O3652" t="e">
        <v>#N/A</v>
      </c>
      <c r="P3652" t="e">
        <v>#N/A</v>
      </c>
      <c r="Q3652" t="e">
        <v>#N/A</v>
      </c>
      <c r="R3652" s="2" t="e">
        <v>#N/A</v>
      </c>
      <c r="S3652" t="e">
        <v>#N/A</v>
      </c>
      <c r="T3652" s="3" t="e">
        <v>#N/A</v>
      </c>
      <c r="U3652" s="3" t="e">
        <v>#N/A</v>
      </c>
      <c r="V3652" t="e">
        <v>#N/A</v>
      </c>
      <c r="W3652" t="e">
        <v>#N/A</v>
      </c>
      <c r="X3652" t="e">
        <v>#N/A</v>
      </c>
      <c r="Y3652" s="3" t="e">
        <v>#N/A</v>
      </c>
      <c r="Z3652" s="8" t="e">
        <v>#N/A</v>
      </c>
      <c r="AA3652" s="30" t="e">
        <v>#N/A</v>
      </c>
      <c r="AB3652" t="e">
        <v>#N/A</v>
      </c>
      <c r="AC3652" t="e">
        <v>#N/A</v>
      </c>
      <c r="AD3652" t="e">
        <v>#N/A</v>
      </c>
      <c r="AE3652" t="e">
        <v>#N/A</v>
      </c>
      <c r="AF3652" t="e">
        <v>#N/A</v>
      </c>
    </row>
    <row r="3653" spans="1:32" x14ac:dyDescent="0.25">
      <c r="A3653" t="e">
        <v>#N/A</v>
      </c>
      <c r="B3653" s="33" t="e">
        <v>#N/A</v>
      </c>
      <c r="C3653" t="e">
        <v>#N/A</v>
      </c>
      <c r="D3653" t="e">
        <v>#N/A</v>
      </c>
      <c r="E3653" s="69" t="e">
        <v>#N/A</v>
      </c>
      <c r="F3653" s="3" t="e">
        <v>#N/A</v>
      </c>
      <c r="G3653" s="3" t="e">
        <v>#N/A</v>
      </c>
      <c r="H3653" s="3" t="e">
        <v>#N/A</v>
      </c>
      <c r="I3653" s="80" t="e">
        <v>#N/A</v>
      </c>
      <c r="J3653" s="80" t="e">
        <v>#N/A</v>
      </c>
      <c r="K3653" s="85" t="e">
        <v>#N/A</v>
      </c>
      <c r="L3653" s="9" t="e">
        <v>#N/A</v>
      </c>
      <c r="M3653" s="93" t="e">
        <v>#N/A</v>
      </c>
      <c r="N3653" s="8" t="e">
        <v>#N/A</v>
      </c>
      <c r="O3653" t="e">
        <v>#N/A</v>
      </c>
      <c r="P3653" t="e">
        <v>#N/A</v>
      </c>
      <c r="Q3653" t="e">
        <v>#N/A</v>
      </c>
      <c r="R3653" s="2" t="e">
        <v>#N/A</v>
      </c>
      <c r="S3653" t="e">
        <v>#N/A</v>
      </c>
      <c r="T3653" s="3" t="e">
        <v>#N/A</v>
      </c>
      <c r="U3653" s="3" t="e">
        <v>#N/A</v>
      </c>
      <c r="V3653" t="e">
        <v>#N/A</v>
      </c>
      <c r="W3653" t="e">
        <v>#N/A</v>
      </c>
      <c r="X3653" t="e">
        <v>#N/A</v>
      </c>
      <c r="Y3653" s="3" t="e">
        <v>#N/A</v>
      </c>
      <c r="Z3653" s="8" t="e">
        <v>#N/A</v>
      </c>
      <c r="AA3653" s="30" t="e">
        <v>#N/A</v>
      </c>
      <c r="AB3653" t="e">
        <v>#N/A</v>
      </c>
      <c r="AC3653" t="e">
        <v>#N/A</v>
      </c>
      <c r="AD3653" t="e">
        <v>#N/A</v>
      </c>
      <c r="AE3653" t="e">
        <v>#N/A</v>
      </c>
      <c r="AF3653" t="e">
        <v>#N/A</v>
      </c>
    </row>
    <row r="3654" spans="1:32" x14ac:dyDescent="0.25">
      <c r="A3654" t="e">
        <v>#N/A</v>
      </c>
      <c r="B3654" s="33" t="e">
        <v>#N/A</v>
      </c>
      <c r="C3654" t="e">
        <v>#N/A</v>
      </c>
      <c r="D3654" t="e">
        <v>#N/A</v>
      </c>
      <c r="E3654" s="69" t="e">
        <v>#N/A</v>
      </c>
      <c r="F3654" s="3" t="e">
        <v>#N/A</v>
      </c>
      <c r="G3654" s="3" t="e">
        <v>#N/A</v>
      </c>
      <c r="H3654" s="3" t="e">
        <v>#N/A</v>
      </c>
      <c r="I3654" s="80" t="e">
        <v>#N/A</v>
      </c>
      <c r="J3654" s="80" t="e">
        <v>#N/A</v>
      </c>
      <c r="K3654" s="85" t="e">
        <v>#N/A</v>
      </c>
      <c r="L3654" s="9" t="e">
        <v>#N/A</v>
      </c>
      <c r="M3654" s="93" t="e">
        <v>#N/A</v>
      </c>
      <c r="N3654" s="8" t="e">
        <v>#N/A</v>
      </c>
      <c r="O3654" t="e">
        <v>#N/A</v>
      </c>
      <c r="P3654" t="e">
        <v>#N/A</v>
      </c>
      <c r="Q3654" t="e">
        <v>#N/A</v>
      </c>
      <c r="R3654" s="2" t="e">
        <v>#N/A</v>
      </c>
      <c r="S3654" t="e">
        <v>#N/A</v>
      </c>
      <c r="T3654" s="3" t="e">
        <v>#N/A</v>
      </c>
      <c r="U3654" s="3" t="e">
        <v>#N/A</v>
      </c>
      <c r="V3654" t="e">
        <v>#N/A</v>
      </c>
      <c r="W3654" t="e">
        <v>#N/A</v>
      </c>
      <c r="X3654" t="e">
        <v>#N/A</v>
      </c>
      <c r="Y3654" s="3" t="e">
        <v>#N/A</v>
      </c>
      <c r="Z3654" s="8" t="e">
        <v>#N/A</v>
      </c>
      <c r="AA3654" s="30" t="e">
        <v>#N/A</v>
      </c>
      <c r="AB3654" t="e">
        <v>#N/A</v>
      </c>
      <c r="AC3654" t="e">
        <v>#N/A</v>
      </c>
      <c r="AD3654" t="e">
        <v>#N/A</v>
      </c>
      <c r="AE3654" t="e">
        <v>#N/A</v>
      </c>
      <c r="AF3654" t="e">
        <v>#N/A</v>
      </c>
    </row>
    <row r="3655" spans="1:32" x14ac:dyDescent="0.25">
      <c r="A3655" t="e">
        <v>#N/A</v>
      </c>
      <c r="B3655" s="33" t="e">
        <v>#N/A</v>
      </c>
      <c r="C3655" t="e">
        <v>#N/A</v>
      </c>
      <c r="D3655" t="e">
        <v>#N/A</v>
      </c>
      <c r="E3655" s="69" t="e">
        <v>#N/A</v>
      </c>
      <c r="F3655" s="3" t="e">
        <v>#N/A</v>
      </c>
      <c r="G3655" s="3" t="e">
        <v>#N/A</v>
      </c>
      <c r="H3655" s="3" t="e">
        <v>#N/A</v>
      </c>
      <c r="I3655" s="80" t="e">
        <v>#N/A</v>
      </c>
      <c r="J3655" s="80" t="e">
        <v>#N/A</v>
      </c>
      <c r="K3655" s="85" t="e">
        <v>#N/A</v>
      </c>
      <c r="L3655" s="9" t="e">
        <v>#N/A</v>
      </c>
      <c r="M3655" s="93" t="e">
        <v>#N/A</v>
      </c>
      <c r="N3655" s="8" t="e">
        <v>#N/A</v>
      </c>
      <c r="O3655" t="e">
        <v>#N/A</v>
      </c>
      <c r="P3655" t="e">
        <v>#N/A</v>
      </c>
      <c r="Q3655" t="e">
        <v>#N/A</v>
      </c>
      <c r="R3655" s="2" t="e">
        <v>#N/A</v>
      </c>
      <c r="S3655" t="e">
        <v>#N/A</v>
      </c>
      <c r="T3655" s="3" t="e">
        <v>#N/A</v>
      </c>
      <c r="U3655" s="3" t="e">
        <v>#N/A</v>
      </c>
      <c r="V3655" t="e">
        <v>#N/A</v>
      </c>
      <c r="W3655" t="e">
        <v>#N/A</v>
      </c>
      <c r="X3655" t="e">
        <v>#N/A</v>
      </c>
      <c r="Y3655" s="3" t="e">
        <v>#N/A</v>
      </c>
      <c r="Z3655" s="8" t="e">
        <v>#N/A</v>
      </c>
      <c r="AA3655" s="30" t="e">
        <v>#N/A</v>
      </c>
      <c r="AB3655" t="e">
        <v>#N/A</v>
      </c>
      <c r="AC3655" t="e">
        <v>#N/A</v>
      </c>
      <c r="AD3655" t="e">
        <v>#N/A</v>
      </c>
      <c r="AE3655" t="e">
        <v>#N/A</v>
      </c>
      <c r="AF3655" t="e">
        <v>#N/A</v>
      </c>
    </row>
    <row r="3656" spans="1:32" x14ac:dyDescent="0.25">
      <c r="A3656" t="e">
        <v>#N/A</v>
      </c>
      <c r="B3656" s="33" t="e">
        <v>#N/A</v>
      </c>
      <c r="C3656" t="e">
        <v>#N/A</v>
      </c>
      <c r="D3656" t="e">
        <v>#N/A</v>
      </c>
      <c r="E3656" s="69" t="e">
        <v>#N/A</v>
      </c>
      <c r="F3656" s="3" t="e">
        <v>#N/A</v>
      </c>
      <c r="G3656" s="3" t="e">
        <v>#N/A</v>
      </c>
      <c r="H3656" s="3" t="e">
        <v>#N/A</v>
      </c>
      <c r="I3656" s="80" t="e">
        <v>#N/A</v>
      </c>
      <c r="J3656" s="80" t="e">
        <v>#N/A</v>
      </c>
      <c r="K3656" s="85" t="e">
        <v>#N/A</v>
      </c>
      <c r="L3656" s="9" t="e">
        <v>#N/A</v>
      </c>
      <c r="M3656" s="93" t="e">
        <v>#N/A</v>
      </c>
      <c r="N3656" s="8" t="e">
        <v>#N/A</v>
      </c>
      <c r="O3656" t="e">
        <v>#N/A</v>
      </c>
      <c r="P3656" t="e">
        <v>#N/A</v>
      </c>
      <c r="Q3656" t="e">
        <v>#N/A</v>
      </c>
      <c r="R3656" s="2" t="e">
        <v>#N/A</v>
      </c>
      <c r="S3656" t="e">
        <v>#N/A</v>
      </c>
      <c r="T3656" s="3" t="e">
        <v>#N/A</v>
      </c>
      <c r="U3656" s="3" t="e">
        <v>#N/A</v>
      </c>
      <c r="V3656" t="e">
        <v>#N/A</v>
      </c>
      <c r="W3656" t="e">
        <v>#N/A</v>
      </c>
      <c r="X3656" t="e">
        <v>#N/A</v>
      </c>
      <c r="Y3656" s="3" t="e">
        <v>#N/A</v>
      </c>
      <c r="Z3656" s="8" t="e">
        <v>#N/A</v>
      </c>
      <c r="AA3656" s="30" t="e">
        <v>#N/A</v>
      </c>
      <c r="AB3656" t="e">
        <v>#N/A</v>
      </c>
      <c r="AC3656" t="e">
        <v>#N/A</v>
      </c>
      <c r="AD3656" t="e">
        <v>#N/A</v>
      </c>
      <c r="AE3656" t="e">
        <v>#N/A</v>
      </c>
      <c r="AF3656" t="e">
        <v>#N/A</v>
      </c>
    </row>
    <row r="3657" spans="1:32" x14ac:dyDescent="0.25">
      <c r="A3657" t="e">
        <v>#N/A</v>
      </c>
      <c r="B3657" s="33" t="e">
        <v>#N/A</v>
      </c>
      <c r="C3657" t="e">
        <v>#N/A</v>
      </c>
      <c r="D3657" t="e">
        <v>#N/A</v>
      </c>
      <c r="E3657" s="69" t="e">
        <v>#N/A</v>
      </c>
      <c r="F3657" s="3" t="e">
        <v>#N/A</v>
      </c>
      <c r="G3657" s="3" t="e">
        <v>#N/A</v>
      </c>
      <c r="H3657" s="3" t="e">
        <v>#N/A</v>
      </c>
      <c r="I3657" s="80" t="e">
        <v>#N/A</v>
      </c>
      <c r="J3657" s="80" t="e">
        <v>#N/A</v>
      </c>
      <c r="K3657" s="85" t="e">
        <v>#N/A</v>
      </c>
      <c r="L3657" s="9" t="e">
        <v>#N/A</v>
      </c>
      <c r="M3657" s="93" t="e">
        <v>#N/A</v>
      </c>
      <c r="N3657" s="8" t="e">
        <v>#N/A</v>
      </c>
      <c r="O3657" t="e">
        <v>#N/A</v>
      </c>
      <c r="P3657" t="e">
        <v>#N/A</v>
      </c>
      <c r="Q3657" t="e">
        <v>#N/A</v>
      </c>
      <c r="R3657" s="2" t="e">
        <v>#N/A</v>
      </c>
      <c r="S3657" t="e">
        <v>#N/A</v>
      </c>
      <c r="T3657" s="3" t="e">
        <v>#N/A</v>
      </c>
      <c r="U3657" s="3" t="e">
        <v>#N/A</v>
      </c>
      <c r="V3657" t="e">
        <v>#N/A</v>
      </c>
      <c r="W3657" t="e">
        <v>#N/A</v>
      </c>
      <c r="X3657" t="e">
        <v>#N/A</v>
      </c>
      <c r="Y3657" s="3" t="e">
        <v>#N/A</v>
      </c>
      <c r="Z3657" s="8" t="e">
        <v>#N/A</v>
      </c>
      <c r="AA3657" s="30" t="e">
        <v>#N/A</v>
      </c>
      <c r="AB3657" t="e">
        <v>#N/A</v>
      </c>
      <c r="AC3657" t="e">
        <v>#N/A</v>
      </c>
      <c r="AD3657" t="e">
        <v>#N/A</v>
      </c>
      <c r="AE3657" t="e">
        <v>#N/A</v>
      </c>
      <c r="AF3657" t="e">
        <v>#N/A</v>
      </c>
    </row>
    <row r="3658" spans="1:32" x14ac:dyDescent="0.25">
      <c r="A3658" t="e">
        <v>#N/A</v>
      </c>
      <c r="B3658" s="33" t="e">
        <v>#N/A</v>
      </c>
      <c r="C3658" t="e">
        <v>#N/A</v>
      </c>
      <c r="D3658" t="e">
        <v>#N/A</v>
      </c>
      <c r="E3658" s="69" t="e">
        <v>#N/A</v>
      </c>
      <c r="F3658" s="3" t="e">
        <v>#N/A</v>
      </c>
      <c r="G3658" s="3" t="e">
        <v>#N/A</v>
      </c>
      <c r="H3658" s="3" t="e">
        <v>#N/A</v>
      </c>
      <c r="I3658" s="80" t="e">
        <v>#N/A</v>
      </c>
      <c r="J3658" s="80" t="e">
        <v>#N/A</v>
      </c>
      <c r="K3658" s="85" t="e">
        <v>#N/A</v>
      </c>
      <c r="L3658" s="9" t="e">
        <v>#N/A</v>
      </c>
      <c r="M3658" s="93" t="e">
        <v>#N/A</v>
      </c>
      <c r="N3658" s="8" t="e">
        <v>#N/A</v>
      </c>
      <c r="O3658" t="e">
        <v>#N/A</v>
      </c>
      <c r="P3658" t="e">
        <v>#N/A</v>
      </c>
      <c r="Q3658" t="e">
        <v>#N/A</v>
      </c>
      <c r="R3658" s="2" t="e">
        <v>#N/A</v>
      </c>
      <c r="S3658" t="e">
        <v>#N/A</v>
      </c>
      <c r="T3658" s="3" t="e">
        <v>#N/A</v>
      </c>
      <c r="U3658" s="3" t="e">
        <v>#N/A</v>
      </c>
      <c r="V3658" t="e">
        <v>#N/A</v>
      </c>
      <c r="W3658" t="e">
        <v>#N/A</v>
      </c>
      <c r="X3658" t="e">
        <v>#N/A</v>
      </c>
      <c r="Y3658" s="3" t="e">
        <v>#N/A</v>
      </c>
      <c r="Z3658" s="8" t="e">
        <v>#N/A</v>
      </c>
      <c r="AA3658" s="30" t="e">
        <v>#N/A</v>
      </c>
      <c r="AB3658" t="e">
        <v>#N/A</v>
      </c>
      <c r="AC3658" t="e">
        <v>#N/A</v>
      </c>
      <c r="AD3658" t="e">
        <v>#N/A</v>
      </c>
      <c r="AE3658" t="e">
        <v>#N/A</v>
      </c>
      <c r="AF3658" t="e">
        <v>#N/A</v>
      </c>
    </row>
    <row r="3659" spans="1:32" x14ac:dyDescent="0.25">
      <c r="A3659" t="e">
        <v>#N/A</v>
      </c>
      <c r="B3659" s="33" t="e">
        <v>#N/A</v>
      </c>
      <c r="C3659" t="e">
        <v>#N/A</v>
      </c>
      <c r="D3659" t="e">
        <v>#N/A</v>
      </c>
      <c r="E3659" s="69" t="e">
        <v>#N/A</v>
      </c>
      <c r="F3659" s="3" t="e">
        <v>#N/A</v>
      </c>
      <c r="G3659" s="3" t="e">
        <v>#N/A</v>
      </c>
      <c r="H3659" s="3" t="e">
        <v>#N/A</v>
      </c>
      <c r="I3659" s="80" t="e">
        <v>#N/A</v>
      </c>
      <c r="J3659" s="80" t="e">
        <v>#N/A</v>
      </c>
      <c r="K3659" s="85" t="e">
        <v>#N/A</v>
      </c>
      <c r="L3659" s="9" t="e">
        <v>#N/A</v>
      </c>
      <c r="M3659" s="93" t="e">
        <v>#N/A</v>
      </c>
      <c r="N3659" s="8" t="e">
        <v>#N/A</v>
      </c>
      <c r="O3659" t="e">
        <v>#N/A</v>
      </c>
      <c r="P3659" t="e">
        <v>#N/A</v>
      </c>
      <c r="Q3659" t="e">
        <v>#N/A</v>
      </c>
      <c r="R3659" s="2" t="e">
        <v>#N/A</v>
      </c>
      <c r="S3659" t="e">
        <v>#N/A</v>
      </c>
      <c r="T3659" s="3" t="e">
        <v>#N/A</v>
      </c>
      <c r="U3659" s="3" t="e">
        <v>#N/A</v>
      </c>
      <c r="V3659" t="e">
        <v>#N/A</v>
      </c>
      <c r="W3659" t="e">
        <v>#N/A</v>
      </c>
      <c r="X3659" t="e">
        <v>#N/A</v>
      </c>
      <c r="Y3659" s="3" t="e">
        <v>#N/A</v>
      </c>
      <c r="Z3659" s="8" t="e">
        <v>#N/A</v>
      </c>
      <c r="AA3659" s="30" t="e">
        <v>#N/A</v>
      </c>
      <c r="AB3659" t="e">
        <v>#N/A</v>
      </c>
      <c r="AC3659" t="e">
        <v>#N/A</v>
      </c>
      <c r="AD3659" t="e">
        <v>#N/A</v>
      </c>
      <c r="AE3659" t="e">
        <v>#N/A</v>
      </c>
      <c r="AF3659" t="e">
        <v>#N/A</v>
      </c>
    </row>
    <row r="3660" spans="1:32" x14ac:dyDescent="0.25">
      <c r="A3660" t="e">
        <v>#N/A</v>
      </c>
      <c r="B3660" s="33" t="e">
        <v>#N/A</v>
      </c>
      <c r="C3660" t="e">
        <v>#N/A</v>
      </c>
      <c r="D3660" t="e">
        <v>#N/A</v>
      </c>
      <c r="E3660" s="69" t="e">
        <v>#N/A</v>
      </c>
      <c r="F3660" s="3" t="e">
        <v>#N/A</v>
      </c>
      <c r="G3660" s="3" t="e">
        <v>#N/A</v>
      </c>
      <c r="H3660" s="3" t="e">
        <v>#N/A</v>
      </c>
      <c r="I3660" s="80" t="e">
        <v>#N/A</v>
      </c>
      <c r="J3660" s="80" t="e">
        <v>#N/A</v>
      </c>
      <c r="K3660" s="85" t="e">
        <v>#N/A</v>
      </c>
      <c r="L3660" s="9" t="e">
        <v>#N/A</v>
      </c>
      <c r="M3660" s="93" t="e">
        <v>#N/A</v>
      </c>
      <c r="N3660" s="8" t="e">
        <v>#N/A</v>
      </c>
      <c r="O3660" t="e">
        <v>#N/A</v>
      </c>
      <c r="P3660" t="e">
        <v>#N/A</v>
      </c>
      <c r="Q3660" t="e">
        <v>#N/A</v>
      </c>
      <c r="R3660" s="2" t="e">
        <v>#N/A</v>
      </c>
      <c r="S3660" t="e">
        <v>#N/A</v>
      </c>
      <c r="T3660" s="3" t="e">
        <v>#N/A</v>
      </c>
      <c r="U3660" s="3" t="e">
        <v>#N/A</v>
      </c>
      <c r="V3660" t="e">
        <v>#N/A</v>
      </c>
      <c r="W3660" t="e">
        <v>#N/A</v>
      </c>
      <c r="X3660" t="e">
        <v>#N/A</v>
      </c>
      <c r="Y3660" s="3" t="e">
        <v>#N/A</v>
      </c>
      <c r="Z3660" s="8" t="e">
        <v>#N/A</v>
      </c>
      <c r="AA3660" s="30" t="e">
        <v>#N/A</v>
      </c>
      <c r="AB3660" t="e">
        <v>#N/A</v>
      </c>
      <c r="AC3660" t="e">
        <v>#N/A</v>
      </c>
      <c r="AD3660" t="e">
        <v>#N/A</v>
      </c>
      <c r="AE3660" t="e">
        <v>#N/A</v>
      </c>
      <c r="AF3660" t="e">
        <v>#N/A</v>
      </c>
    </row>
    <row r="3661" spans="1:32" x14ac:dyDescent="0.25">
      <c r="A3661" t="e">
        <v>#N/A</v>
      </c>
      <c r="B3661" s="33" t="e">
        <v>#N/A</v>
      </c>
      <c r="C3661" t="e">
        <v>#N/A</v>
      </c>
      <c r="D3661" t="e">
        <v>#N/A</v>
      </c>
      <c r="E3661" s="69" t="e">
        <v>#N/A</v>
      </c>
      <c r="F3661" s="3" t="e">
        <v>#N/A</v>
      </c>
      <c r="G3661" s="3" t="e">
        <v>#N/A</v>
      </c>
      <c r="H3661" s="3" t="e">
        <v>#N/A</v>
      </c>
      <c r="I3661" s="80" t="e">
        <v>#N/A</v>
      </c>
      <c r="J3661" s="80" t="e">
        <v>#N/A</v>
      </c>
      <c r="K3661" s="85" t="e">
        <v>#N/A</v>
      </c>
      <c r="L3661" s="9" t="e">
        <v>#N/A</v>
      </c>
      <c r="M3661" s="93" t="e">
        <v>#N/A</v>
      </c>
      <c r="N3661" s="8" t="e">
        <v>#N/A</v>
      </c>
      <c r="O3661" t="e">
        <v>#N/A</v>
      </c>
      <c r="P3661" t="e">
        <v>#N/A</v>
      </c>
      <c r="Q3661" t="e">
        <v>#N/A</v>
      </c>
      <c r="R3661" s="2" t="e">
        <v>#N/A</v>
      </c>
      <c r="S3661" t="e">
        <v>#N/A</v>
      </c>
      <c r="T3661" s="3" t="e">
        <v>#N/A</v>
      </c>
      <c r="U3661" s="3" t="e">
        <v>#N/A</v>
      </c>
      <c r="V3661" t="e">
        <v>#N/A</v>
      </c>
      <c r="W3661" t="e">
        <v>#N/A</v>
      </c>
      <c r="X3661" t="e">
        <v>#N/A</v>
      </c>
      <c r="Y3661" s="3" t="e">
        <v>#N/A</v>
      </c>
      <c r="Z3661" s="8" t="e">
        <v>#N/A</v>
      </c>
      <c r="AA3661" s="30" t="e">
        <v>#N/A</v>
      </c>
      <c r="AB3661" t="e">
        <v>#N/A</v>
      </c>
      <c r="AC3661" t="e">
        <v>#N/A</v>
      </c>
      <c r="AD3661" t="e">
        <v>#N/A</v>
      </c>
      <c r="AE3661" t="e">
        <v>#N/A</v>
      </c>
      <c r="AF3661" t="e">
        <v>#N/A</v>
      </c>
    </row>
    <row r="3662" spans="1:32" x14ac:dyDescent="0.25">
      <c r="A3662" t="e">
        <v>#N/A</v>
      </c>
      <c r="B3662" s="33" t="e">
        <v>#N/A</v>
      </c>
      <c r="C3662" t="e">
        <v>#N/A</v>
      </c>
      <c r="D3662" t="e">
        <v>#N/A</v>
      </c>
      <c r="E3662" s="69" t="e">
        <v>#N/A</v>
      </c>
      <c r="F3662" s="3" t="e">
        <v>#N/A</v>
      </c>
      <c r="G3662" s="3" t="e">
        <v>#N/A</v>
      </c>
      <c r="H3662" s="3" t="e">
        <v>#N/A</v>
      </c>
      <c r="I3662" s="80" t="e">
        <v>#N/A</v>
      </c>
      <c r="J3662" s="80" t="e">
        <v>#N/A</v>
      </c>
      <c r="K3662" s="85" t="e">
        <v>#N/A</v>
      </c>
      <c r="L3662" s="9" t="e">
        <v>#N/A</v>
      </c>
      <c r="M3662" s="93" t="e">
        <v>#N/A</v>
      </c>
      <c r="N3662" s="8" t="e">
        <v>#N/A</v>
      </c>
      <c r="O3662" t="e">
        <v>#N/A</v>
      </c>
      <c r="P3662" t="e">
        <v>#N/A</v>
      </c>
      <c r="Q3662" t="e">
        <v>#N/A</v>
      </c>
      <c r="R3662" s="2" t="e">
        <v>#N/A</v>
      </c>
      <c r="S3662" t="e">
        <v>#N/A</v>
      </c>
      <c r="T3662" s="3" t="e">
        <v>#N/A</v>
      </c>
      <c r="U3662" s="3" t="e">
        <v>#N/A</v>
      </c>
      <c r="V3662" t="e">
        <v>#N/A</v>
      </c>
      <c r="W3662" t="e">
        <v>#N/A</v>
      </c>
      <c r="X3662" t="e">
        <v>#N/A</v>
      </c>
      <c r="Y3662" s="3" t="e">
        <v>#N/A</v>
      </c>
      <c r="Z3662" s="8" t="e">
        <v>#N/A</v>
      </c>
      <c r="AA3662" s="30" t="e">
        <v>#N/A</v>
      </c>
      <c r="AB3662" t="e">
        <v>#N/A</v>
      </c>
      <c r="AC3662" t="e">
        <v>#N/A</v>
      </c>
      <c r="AD3662" t="e">
        <v>#N/A</v>
      </c>
      <c r="AE3662" t="e">
        <v>#N/A</v>
      </c>
      <c r="AF3662" t="e">
        <v>#N/A</v>
      </c>
    </row>
    <row r="3663" spans="1:32" x14ac:dyDescent="0.25">
      <c r="A3663" t="e">
        <v>#N/A</v>
      </c>
      <c r="B3663" s="33" t="e">
        <v>#N/A</v>
      </c>
      <c r="C3663" t="e">
        <v>#N/A</v>
      </c>
      <c r="D3663" t="e">
        <v>#N/A</v>
      </c>
      <c r="E3663" s="69" t="e">
        <v>#N/A</v>
      </c>
      <c r="F3663" s="3" t="e">
        <v>#N/A</v>
      </c>
      <c r="G3663" s="3" t="e">
        <v>#N/A</v>
      </c>
      <c r="H3663" s="3" t="e">
        <v>#N/A</v>
      </c>
      <c r="I3663" s="80" t="e">
        <v>#N/A</v>
      </c>
      <c r="J3663" s="80" t="e">
        <v>#N/A</v>
      </c>
      <c r="K3663" s="85" t="e">
        <v>#N/A</v>
      </c>
      <c r="L3663" s="9" t="e">
        <v>#N/A</v>
      </c>
      <c r="M3663" s="93" t="e">
        <v>#N/A</v>
      </c>
      <c r="N3663" s="8" t="e">
        <v>#N/A</v>
      </c>
      <c r="O3663" t="e">
        <v>#N/A</v>
      </c>
      <c r="P3663" t="e">
        <v>#N/A</v>
      </c>
      <c r="Q3663" t="e">
        <v>#N/A</v>
      </c>
      <c r="R3663" s="2" t="e">
        <v>#N/A</v>
      </c>
      <c r="S3663" t="e">
        <v>#N/A</v>
      </c>
      <c r="T3663" s="3" t="e">
        <v>#N/A</v>
      </c>
      <c r="U3663" s="3" t="e">
        <v>#N/A</v>
      </c>
      <c r="V3663" t="e">
        <v>#N/A</v>
      </c>
      <c r="W3663" t="e">
        <v>#N/A</v>
      </c>
      <c r="X3663" t="e">
        <v>#N/A</v>
      </c>
      <c r="Y3663" s="3" t="e">
        <v>#N/A</v>
      </c>
      <c r="Z3663" s="8" t="e">
        <v>#N/A</v>
      </c>
      <c r="AA3663" s="30" t="e">
        <v>#N/A</v>
      </c>
      <c r="AB3663" t="e">
        <v>#N/A</v>
      </c>
      <c r="AC3663" t="e">
        <v>#N/A</v>
      </c>
      <c r="AD3663" t="e">
        <v>#N/A</v>
      </c>
      <c r="AE3663" t="e">
        <v>#N/A</v>
      </c>
      <c r="AF3663" t="e">
        <v>#N/A</v>
      </c>
    </row>
    <row r="3664" spans="1:32" x14ac:dyDescent="0.25">
      <c r="A3664" t="e">
        <v>#N/A</v>
      </c>
      <c r="B3664" s="33" t="e">
        <v>#N/A</v>
      </c>
      <c r="C3664" t="e">
        <v>#N/A</v>
      </c>
      <c r="D3664" t="e">
        <v>#N/A</v>
      </c>
      <c r="E3664" s="69" t="e">
        <v>#N/A</v>
      </c>
      <c r="F3664" s="3" t="e">
        <v>#N/A</v>
      </c>
      <c r="G3664" s="3" t="e">
        <v>#N/A</v>
      </c>
      <c r="H3664" s="3" t="e">
        <v>#N/A</v>
      </c>
      <c r="I3664" s="80" t="e">
        <v>#N/A</v>
      </c>
      <c r="J3664" s="80" t="e">
        <v>#N/A</v>
      </c>
      <c r="K3664" s="85" t="e">
        <v>#N/A</v>
      </c>
      <c r="L3664" s="9" t="e">
        <v>#N/A</v>
      </c>
      <c r="M3664" s="93" t="e">
        <v>#N/A</v>
      </c>
      <c r="N3664" s="8" t="e">
        <v>#N/A</v>
      </c>
      <c r="O3664" t="e">
        <v>#N/A</v>
      </c>
      <c r="P3664" t="e">
        <v>#N/A</v>
      </c>
      <c r="Q3664" t="e">
        <v>#N/A</v>
      </c>
      <c r="R3664" s="2" t="e">
        <v>#N/A</v>
      </c>
      <c r="S3664" t="e">
        <v>#N/A</v>
      </c>
      <c r="T3664" s="3" t="e">
        <v>#N/A</v>
      </c>
      <c r="U3664" s="3" t="e">
        <v>#N/A</v>
      </c>
      <c r="V3664" t="e">
        <v>#N/A</v>
      </c>
      <c r="W3664" t="e">
        <v>#N/A</v>
      </c>
      <c r="X3664" t="e">
        <v>#N/A</v>
      </c>
      <c r="Y3664" s="3" t="e">
        <v>#N/A</v>
      </c>
      <c r="Z3664" s="8" t="e">
        <v>#N/A</v>
      </c>
      <c r="AA3664" s="30" t="e">
        <v>#N/A</v>
      </c>
      <c r="AB3664" t="e">
        <v>#N/A</v>
      </c>
      <c r="AC3664" t="e">
        <v>#N/A</v>
      </c>
      <c r="AD3664" t="e">
        <v>#N/A</v>
      </c>
      <c r="AE3664" t="e">
        <v>#N/A</v>
      </c>
      <c r="AF3664" t="e">
        <v>#N/A</v>
      </c>
    </row>
    <row r="3665" spans="1:32" x14ac:dyDescent="0.25">
      <c r="A3665" t="e">
        <v>#N/A</v>
      </c>
      <c r="B3665" s="33" t="e">
        <v>#N/A</v>
      </c>
      <c r="C3665" t="e">
        <v>#N/A</v>
      </c>
      <c r="D3665" t="e">
        <v>#N/A</v>
      </c>
      <c r="E3665" s="69" t="e">
        <v>#N/A</v>
      </c>
      <c r="F3665" s="3" t="e">
        <v>#N/A</v>
      </c>
      <c r="G3665" s="3" t="e">
        <v>#N/A</v>
      </c>
      <c r="H3665" s="3" t="e">
        <v>#N/A</v>
      </c>
      <c r="I3665" s="80" t="e">
        <v>#N/A</v>
      </c>
      <c r="J3665" s="80" t="e">
        <v>#N/A</v>
      </c>
      <c r="K3665" s="85" t="e">
        <v>#N/A</v>
      </c>
      <c r="L3665" s="9" t="e">
        <v>#N/A</v>
      </c>
      <c r="M3665" s="93" t="e">
        <v>#N/A</v>
      </c>
      <c r="N3665" s="8" t="e">
        <v>#N/A</v>
      </c>
      <c r="O3665" t="e">
        <v>#N/A</v>
      </c>
      <c r="P3665" t="e">
        <v>#N/A</v>
      </c>
      <c r="Q3665" t="e">
        <v>#N/A</v>
      </c>
      <c r="R3665" s="2" t="e">
        <v>#N/A</v>
      </c>
      <c r="S3665" t="e">
        <v>#N/A</v>
      </c>
      <c r="T3665" s="3" t="e">
        <v>#N/A</v>
      </c>
      <c r="U3665" s="3" t="e">
        <v>#N/A</v>
      </c>
      <c r="V3665" t="e">
        <v>#N/A</v>
      </c>
      <c r="W3665" t="e">
        <v>#N/A</v>
      </c>
      <c r="X3665" t="e">
        <v>#N/A</v>
      </c>
      <c r="Y3665" s="3" t="e">
        <v>#N/A</v>
      </c>
      <c r="Z3665" s="8" t="e">
        <v>#N/A</v>
      </c>
      <c r="AA3665" s="30" t="e">
        <v>#N/A</v>
      </c>
      <c r="AB3665" t="e">
        <v>#N/A</v>
      </c>
      <c r="AC3665" t="e">
        <v>#N/A</v>
      </c>
      <c r="AD3665" t="e">
        <v>#N/A</v>
      </c>
      <c r="AE3665" t="e">
        <v>#N/A</v>
      </c>
      <c r="AF3665" t="e">
        <v>#N/A</v>
      </c>
    </row>
    <row r="3666" spans="1:32" x14ac:dyDescent="0.25">
      <c r="A3666" t="e">
        <v>#N/A</v>
      </c>
      <c r="B3666" s="33" t="e">
        <v>#N/A</v>
      </c>
      <c r="C3666" t="e">
        <v>#N/A</v>
      </c>
      <c r="D3666" t="e">
        <v>#N/A</v>
      </c>
      <c r="E3666" s="69" t="e">
        <v>#N/A</v>
      </c>
      <c r="F3666" s="3" t="e">
        <v>#N/A</v>
      </c>
      <c r="G3666" s="3" t="e">
        <v>#N/A</v>
      </c>
      <c r="H3666" s="3" t="e">
        <v>#N/A</v>
      </c>
      <c r="I3666" s="80" t="e">
        <v>#N/A</v>
      </c>
      <c r="J3666" s="80" t="e">
        <v>#N/A</v>
      </c>
      <c r="K3666" s="85" t="e">
        <v>#N/A</v>
      </c>
      <c r="L3666" s="9" t="e">
        <v>#N/A</v>
      </c>
      <c r="M3666" s="93" t="e">
        <v>#N/A</v>
      </c>
      <c r="N3666" s="8" t="e">
        <v>#N/A</v>
      </c>
      <c r="O3666" t="e">
        <v>#N/A</v>
      </c>
      <c r="P3666" t="e">
        <v>#N/A</v>
      </c>
      <c r="Q3666" t="e">
        <v>#N/A</v>
      </c>
      <c r="R3666" s="2" t="e">
        <v>#N/A</v>
      </c>
      <c r="S3666" t="e">
        <v>#N/A</v>
      </c>
      <c r="T3666" s="3" t="e">
        <v>#N/A</v>
      </c>
      <c r="U3666" s="3" t="e">
        <v>#N/A</v>
      </c>
      <c r="V3666" t="e">
        <v>#N/A</v>
      </c>
      <c r="W3666" t="e">
        <v>#N/A</v>
      </c>
      <c r="X3666" t="e">
        <v>#N/A</v>
      </c>
      <c r="Y3666" s="3" t="e">
        <v>#N/A</v>
      </c>
      <c r="Z3666" s="8" t="e">
        <v>#N/A</v>
      </c>
      <c r="AA3666" s="30" t="e">
        <v>#N/A</v>
      </c>
      <c r="AB3666" t="e">
        <v>#N/A</v>
      </c>
      <c r="AC3666" t="e">
        <v>#N/A</v>
      </c>
      <c r="AD3666" t="e">
        <v>#N/A</v>
      </c>
      <c r="AE3666" t="e">
        <v>#N/A</v>
      </c>
      <c r="AF3666" t="e">
        <v>#N/A</v>
      </c>
    </row>
    <row r="3667" spans="1:32" x14ac:dyDescent="0.25">
      <c r="A3667" t="e">
        <v>#N/A</v>
      </c>
      <c r="B3667" s="33" t="e">
        <v>#N/A</v>
      </c>
      <c r="C3667" t="e">
        <v>#N/A</v>
      </c>
      <c r="D3667" t="e">
        <v>#N/A</v>
      </c>
      <c r="E3667" s="69" t="e">
        <v>#N/A</v>
      </c>
      <c r="F3667" s="3" t="e">
        <v>#N/A</v>
      </c>
      <c r="G3667" s="3" t="e">
        <v>#N/A</v>
      </c>
      <c r="H3667" s="3" t="e">
        <v>#N/A</v>
      </c>
      <c r="I3667" s="80" t="e">
        <v>#N/A</v>
      </c>
      <c r="J3667" s="80" t="e">
        <v>#N/A</v>
      </c>
      <c r="K3667" s="85" t="e">
        <v>#N/A</v>
      </c>
      <c r="L3667" s="9" t="e">
        <v>#N/A</v>
      </c>
      <c r="M3667" s="93" t="e">
        <v>#N/A</v>
      </c>
      <c r="N3667" s="8" t="e">
        <v>#N/A</v>
      </c>
      <c r="O3667" t="e">
        <v>#N/A</v>
      </c>
      <c r="P3667" t="e">
        <v>#N/A</v>
      </c>
      <c r="Q3667" t="e">
        <v>#N/A</v>
      </c>
      <c r="R3667" s="2" t="e">
        <v>#N/A</v>
      </c>
      <c r="S3667" t="e">
        <v>#N/A</v>
      </c>
      <c r="T3667" s="3" t="e">
        <v>#N/A</v>
      </c>
      <c r="U3667" s="3" t="e">
        <v>#N/A</v>
      </c>
      <c r="V3667" t="e">
        <v>#N/A</v>
      </c>
      <c r="W3667" t="e">
        <v>#N/A</v>
      </c>
      <c r="X3667" t="e">
        <v>#N/A</v>
      </c>
      <c r="Y3667" s="3" t="e">
        <v>#N/A</v>
      </c>
      <c r="Z3667" s="8" t="e">
        <v>#N/A</v>
      </c>
      <c r="AA3667" s="30" t="e">
        <v>#N/A</v>
      </c>
      <c r="AB3667" t="e">
        <v>#N/A</v>
      </c>
      <c r="AC3667" t="e">
        <v>#N/A</v>
      </c>
      <c r="AD3667" t="e">
        <v>#N/A</v>
      </c>
      <c r="AE3667" t="e">
        <v>#N/A</v>
      </c>
      <c r="AF3667" t="e">
        <v>#N/A</v>
      </c>
    </row>
    <row r="3668" spans="1:32" x14ac:dyDescent="0.25">
      <c r="A3668" t="e">
        <v>#N/A</v>
      </c>
      <c r="B3668" s="33" t="e">
        <v>#N/A</v>
      </c>
      <c r="C3668" t="e">
        <v>#N/A</v>
      </c>
      <c r="D3668" t="e">
        <v>#N/A</v>
      </c>
      <c r="E3668" s="69" t="e">
        <v>#N/A</v>
      </c>
      <c r="F3668" s="3" t="e">
        <v>#N/A</v>
      </c>
      <c r="G3668" s="3" t="e">
        <v>#N/A</v>
      </c>
      <c r="H3668" s="3" t="e">
        <v>#N/A</v>
      </c>
      <c r="I3668" s="80" t="e">
        <v>#N/A</v>
      </c>
      <c r="J3668" s="80" t="e">
        <v>#N/A</v>
      </c>
      <c r="K3668" s="85" t="e">
        <v>#N/A</v>
      </c>
      <c r="L3668" s="9" t="e">
        <v>#N/A</v>
      </c>
      <c r="M3668" s="93" t="e">
        <v>#N/A</v>
      </c>
      <c r="N3668" s="8" t="e">
        <v>#N/A</v>
      </c>
      <c r="O3668" t="e">
        <v>#N/A</v>
      </c>
      <c r="P3668" t="e">
        <v>#N/A</v>
      </c>
      <c r="Q3668" t="e">
        <v>#N/A</v>
      </c>
      <c r="R3668" s="2" t="e">
        <v>#N/A</v>
      </c>
      <c r="S3668" t="e">
        <v>#N/A</v>
      </c>
      <c r="T3668" s="3" t="e">
        <v>#N/A</v>
      </c>
      <c r="U3668" s="3" t="e">
        <v>#N/A</v>
      </c>
      <c r="V3668" t="e">
        <v>#N/A</v>
      </c>
      <c r="W3668" t="e">
        <v>#N/A</v>
      </c>
      <c r="X3668" t="e">
        <v>#N/A</v>
      </c>
      <c r="Y3668" s="3" t="e">
        <v>#N/A</v>
      </c>
      <c r="Z3668" s="8" t="e">
        <v>#N/A</v>
      </c>
      <c r="AA3668" s="30" t="e">
        <v>#N/A</v>
      </c>
      <c r="AB3668" t="e">
        <v>#N/A</v>
      </c>
      <c r="AC3668" t="e">
        <v>#N/A</v>
      </c>
      <c r="AD3668" t="e">
        <v>#N/A</v>
      </c>
      <c r="AE3668" t="e">
        <v>#N/A</v>
      </c>
      <c r="AF3668" t="e">
        <v>#N/A</v>
      </c>
    </row>
    <row r="3669" spans="1:32" x14ac:dyDescent="0.25">
      <c r="A3669" t="e">
        <v>#N/A</v>
      </c>
      <c r="B3669" s="33" t="e">
        <v>#N/A</v>
      </c>
      <c r="C3669" t="e">
        <v>#N/A</v>
      </c>
      <c r="D3669" t="e">
        <v>#N/A</v>
      </c>
      <c r="E3669" s="69" t="e">
        <v>#N/A</v>
      </c>
      <c r="F3669" s="3" t="e">
        <v>#N/A</v>
      </c>
      <c r="G3669" s="3" t="e">
        <v>#N/A</v>
      </c>
      <c r="H3669" s="3" t="e">
        <v>#N/A</v>
      </c>
      <c r="I3669" s="80" t="e">
        <v>#N/A</v>
      </c>
      <c r="J3669" s="80" t="e">
        <v>#N/A</v>
      </c>
      <c r="K3669" s="85" t="e">
        <v>#N/A</v>
      </c>
      <c r="L3669" s="9" t="e">
        <v>#N/A</v>
      </c>
      <c r="M3669" s="93" t="e">
        <v>#N/A</v>
      </c>
      <c r="N3669" s="8" t="e">
        <v>#N/A</v>
      </c>
      <c r="O3669" t="e">
        <v>#N/A</v>
      </c>
      <c r="P3669" t="e">
        <v>#N/A</v>
      </c>
      <c r="Q3669" t="e">
        <v>#N/A</v>
      </c>
      <c r="R3669" s="2" t="e">
        <v>#N/A</v>
      </c>
      <c r="S3669" t="e">
        <v>#N/A</v>
      </c>
      <c r="T3669" s="3" t="e">
        <v>#N/A</v>
      </c>
      <c r="U3669" s="3" t="e">
        <v>#N/A</v>
      </c>
      <c r="V3669" t="e">
        <v>#N/A</v>
      </c>
      <c r="W3669" t="e">
        <v>#N/A</v>
      </c>
      <c r="X3669" t="e">
        <v>#N/A</v>
      </c>
      <c r="Y3669" s="3" t="e">
        <v>#N/A</v>
      </c>
      <c r="Z3669" s="8" t="e">
        <v>#N/A</v>
      </c>
      <c r="AA3669" s="30" t="e">
        <v>#N/A</v>
      </c>
      <c r="AB3669" t="e">
        <v>#N/A</v>
      </c>
      <c r="AC3669" t="e">
        <v>#N/A</v>
      </c>
      <c r="AD3669" t="e">
        <v>#N/A</v>
      </c>
      <c r="AE3669" t="e">
        <v>#N/A</v>
      </c>
      <c r="AF3669" t="e">
        <v>#N/A</v>
      </c>
    </row>
    <row r="3670" spans="1:32" x14ac:dyDescent="0.25">
      <c r="A3670" t="e">
        <v>#N/A</v>
      </c>
      <c r="B3670" s="33" t="e">
        <v>#N/A</v>
      </c>
      <c r="C3670" t="e">
        <v>#N/A</v>
      </c>
      <c r="D3670" t="e">
        <v>#N/A</v>
      </c>
      <c r="E3670" s="69" t="e">
        <v>#N/A</v>
      </c>
      <c r="F3670" s="3" t="e">
        <v>#N/A</v>
      </c>
      <c r="G3670" s="3" t="e">
        <v>#N/A</v>
      </c>
      <c r="H3670" s="3" t="e">
        <v>#N/A</v>
      </c>
      <c r="I3670" s="80" t="e">
        <v>#N/A</v>
      </c>
      <c r="J3670" s="80" t="e">
        <v>#N/A</v>
      </c>
      <c r="K3670" s="85" t="e">
        <v>#N/A</v>
      </c>
      <c r="L3670" s="9" t="e">
        <v>#N/A</v>
      </c>
      <c r="M3670" s="93" t="e">
        <v>#N/A</v>
      </c>
      <c r="N3670" s="8" t="e">
        <v>#N/A</v>
      </c>
      <c r="O3670" t="e">
        <v>#N/A</v>
      </c>
      <c r="P3670" t="e">
        <v>#N/A</v>
      </c>
      <c r="Q3670" t="e">
        <v>#N/A</v>
      </c>
      <c r="R3670" s="2" t="e">
        <v>#N/A</v>
      </c>
      <c r="S3670" t="e">
        <v>#N/A</v>
      </c>
      <c r="T3670" s="3" t="e">
        <v>#N/A</v>
      </c>
      <c r="U3670" s="3" t="e">
        <v>#N/A</v>
      </c>
      <c r="V3670" t="e">
        <v>#N/A</v>
      </c>
      <c r="W3670" t="e">
        <v>#N/A</v>
      </c>
      <c r="X3670" t="e">
        <v>#N/A</v>
      </c>
      <c r="Y3670" s="3" t="e">
        <v>#N/A</v>
      </c>
      <c r="Z3670" s="8" t="e">
        <v>#N/A</v>
      </c>
      <c r="AA3670" s="30" t="e">
        <v>#N/A</v>
      </c>
      <c r="AB3670" t="e">
        <v>#N/A</v>
      </c>
      <c r="AC3670" t="e">
        <v>#N/A</v>
      </c>
      <c r="AD3670" t="e">
        <v>#N/A</v>
      </c>
      <c r="AE3670" t="e">
        <v>#N/A</v>
      </c>
      <c r="AF3670" t="e">
        <v>#N/A</v>
      </c>
    </row>
    <row r="3671" spans="1:32" x14ac:dyDescent="0.25">
      <c r="A3671" t="e">
        <v>#N/A</v>
      </c>
      <c r="B3671" s="33" t="e">
        <v>#N/A</v>
      </c>
      <c r="C3671" t="e">
        <v>#N/A</v>
      </c>
      <c r="D3671" t="e">
        <v>#N/A</v>
      </c>
      <c r="E3671" s="69" t="e">
        <v>#N/A</v>
      </c>
      <c r="F3671" s="3" t="e">
        <v>#N/A</v>
      </c>
      <c r="G3671" s="3" t="e">
        <v>#N/A</v>
      </c>
      <c r="H3671" s="3" t="e">
        <v>#N/A</v>
      </c>
      <c r="I3671" s="80" t="e">
        <v>#N/A</v>
      </c>
      <c r="J3671" s="80" t="e">
        <v>#N/A</v>
      </c>
      <c r="K3671" s="85" t="e">
        <v>#N/A</v>
      </c>
      <c r="L3671" s="9" t="e">
        <v>#N/A</v>
      </c>
      <c r="M3671" s="93" t="e">
        <v>#N/A</v>
      </c>
      <c r="N3671" s="8" t="e">
        <v>#N/A</v>
      </c>
      <c r="O3671" t="e">
        <v>#N/A</v>
      </c>
      <c r="P3671" t="e">
        <v>#N/A</v>
      </c>
      <c r="Q3671" t="e">
        <v>#N/A</v>
      </c>
      <c r="R3671" s="2" t="e">
        <v>#N/A</v>
      </c>
      <c r="S3671" t="e">
        <v>#N/A</v>
      </c>
      <c r="T3671" s="3" t="e">
        <v>#N/A</v>
      </c>
      <c r="U3671" s="3" t="e">
        <v>#N/A</v>
      </c>
      <c r="V3671" t="e">
        <v>#N/A</v>
      </c>
      <c r="W3671" t="e">
        <v>#N/A</v>
      </c>
      <c r="X3671" t="e">
        <v>#N/A</v>
      </c>
      <c r="Y3671" s="3" t="e">
        <v>#N/A</v>
      </c>
      <c r="Z3671" s="8" t="e">
        <v>#N/A</v>
      </c>
      <c r="AA3671" s="30" t="e">
        <v>#N/A</v>
      </c>
      <c r="AB3671" t="e">
        <v>#N/A</v>
      </c>
      <c r="AC3671" t="e">
        <v>#N/A</v>
      </c>
      <c r="AD3671" t="e">
        <v>#N/A</v>
      </c>
      <c r="AE3671" t="e">
        <v>#N/A</v>
      </c>
      <c r="AF3671" t="e">
        <v>#N/A</v>
      </c>
    </row>
    <row r="3672" spans="1:32" x14ac:dyDescent="0.25">
      <c r="A3672" t="e">
        <v>#N/A</v>
      </c>
      <c r="B3672" s="33" t="e">
        <v>#N/A</v>
      </c>
      <c r="C3672" t="e">
        <v>#N/A</v>
      </c>
      <c r="D3672" t="e">
        <v>#N/A</v>
      </c>
      <c r="E3672" s="69" t="e">
        <v>#N/A</v>
      </c>
      <c r="F3672" s="3" t="e">
        <v>#N/A</v>
      </c>
      <c r="G3672" s="3" t="e">
        <v>#N/A</v>
      </c>
      <c r="H3672" s="3" t="e">
        <v>#N/A</v>
      </c>
      <c r="I3672" s="80" t="e">
        <v>#N/A</v>
      </c>
      <c r="J3672" s="80" t="e">
        <v>#N/A</v>
      </c>
      <c r="K3672" s="85" t="e">
        <v>#N/A</v>
      </c>
      <c r="L3672" s="9" t="e">
        <v>#N/A</v>
      </c>
      <c r="M3672" s="93" t="e">
        <v>#N/A</v>
      </c>
      <c r="N3672" s="8" t="e">
        <v>#N/A</v>
      </c>
      <c r="O3672" t="e">
        <v>#N/A</v>
      </c>
      <c r="P3672" t="e">
        <v>#N/A</v>
      </c>
      <c r="Q3672" t="e">
        <v>#N/A</v>
      </c>
      <c r="R3672" s="2" t="e">
        <v>#N/A</v>
      </c>
      <c r="S3672" t="e">
        <v>#N/A</v>
      </c>
      <c r="T3672" s="3" t="e">
        <v>#N/A</v>
      </c>
      <c r="U3672" s="3" t="e">
        <v>#N/A</v>
      </c>
      <c r="V3672" t="e">
        <v>#N/A</v>
      </c>
      <c r="W3672" t="e">
        <v>#N/A</v>
      </c>
      <c r="X3672" t="e">
        <v>#N/A</v>
      </c>
      <c r="Y3672" s="3" t="e">
        <v>#N/A</v>
      </c>
      <c r="Z3672" s="8" t="e">
        <v>#N/A</v>
      </c>
      <c r="AA3672" s="30" t="e">
        <v>#N/A</v>
      </c>
      <c r="AB3672" t="e">
        <v>#N/A</v>
      </c>
      <c r="AC3672" t="e">
        <v>#N/A</v>
      </c>
      <c r="AD3672" t="e">
        <v>#N/A</v>
      </c>
      <c r="AE3672" t="e">
        <v>#N/A</v>
      </c>
      <c r="AF3672" t="e">
        <v>#N/A</v>
      </c>
    </row>
    <row r="3673" spans="1:32" x14ac:dyDescent="0.25">
      <c r="A3673" t="e">
        <v>#N/A</v>
      </c>
      <c r="B3673" s="33" t="e">
        <v>#N/A</v>
      </c>
      <c r="C3673" t="e">
        <v>#N/A</v>
      </c>
      <c r="D3673" t="e">
        <v>#N/A</v>
      </c>
      <c r="E3673" s="69" t="e">
        <v>#N/A</v>
      </c>
      <c r="F3673" s="3" t="e">
        <v>#N/A</v>
      </c>
      <c r="G3673" s="3" t="e">
        <v>#N/A</v>
      </c>
      <c r="H3673" s="3" t="e">
        <v>#N/A</v>
      </c>
      <c r="I3673" s="80" t="e">
        <v>#N/A</v>
      </c>
      <c r="J3673" s="80" t="e">
        <v>#N/A</v>
      </c>
      <c r="K3673" s="85" t="e">
        <v>#N/A</v>
      </c>
      <c r="L3673" s="9" t="e">
        <v>#N/A</v>
      </c>
      <c r="M3673" s="93" t="e">
        <v>#N/A</v>
      </c>
      <c r="N3673" s="8" t="e">
        <v>#N/A</v>
      </c>
      <c r="O3673" t="e">
        <v>#N/A</v>
      </c>
      <c r="P3673" t="e">
        <v>#N/A</v>
      </c>
      <c r="Q3673" t="e">
        <v>#N/A</v>
      </c>
      <c r="R3673" s="2" t="e">
        <v>#N/A</v>
      </c>
      <c r="S3673" t="e">
        <v>#N/A</v>
      </c>
      <c r="T3673" s="3" t="e">
        <v>#N/A</v>
      </c>
      <c r="U3673" s="3" t="e">
        <v>#N/A</v>
      </c>
      <c r="V3673" t="e">
        <v>#N/A</v>
      </c>
      <c r="W3673" t="e">
        <v>#N/A</v>
      </c>
      <c r="X3673" t="e">
        <v>#N/A</v>
      </c>
      <c r="Y3673" s="3" t="e">
        <v>#N/A</v>
      </c>
      <c r="Z3673" s="8" t="e">
        <v>#N/A</v>
      </c>
      <c r="AA3673" s="30" t="e">
        <v>#N/A</v>
      </c>
      <c r="AB3673" t="e">
        <v>#N/A</v>
      </c>
      <c r="AC3673" t="e">
        <v>#N/A</v>
      </c>
      <c r="AD3673" t="e">
        <v>#N/A</v>
      </c>
      <c r="AE3673" t="e">
        <v>#N/A</v>
      </c>
      <c r="AF3673" t="e">
        <v>#N/A</v>
      </c>
    </row>
    <row r="3674" spans="1:32" x14ac:dyDescent="0.25">
      <c r="A3674" t="e">
        <v>#N/A</v>
      </c>
      <c r="B3674" s="33" t="e">
        <v>#N/A</v>
      </c>
      <c r="C3674" t="e">
        <v>#N/A</v>
      </c>
      <c r="D3674" t="e">
        <v>#N/A</v>
      </c>
      <c r="E3674" s="69" t="e">
        <v>#N/A</v>
      </c>
      <c r="F3674" s="3" t="e">
        <v>#N/A</v>
      </c>
      <c r="G3674" s="3" t="e">
        <v>#N/A</v>
      </c>
      <c r="H3674" s="3" t="e">
        <v>#N/A</v>
      </c>
      <c r="I3674" s="80" t="e">
        <v>#N/A</v>
      </c>
      <c r="J3674" s="80" t="e">
        <v>#N/A</v>
      </c>
      <c r="K3674" s="85" t="e">
        <v>#N/A</v>
      </c>
      <c r="L3674" s="9" t="e">
        <v>#N/A</v>
      </c>
      <c r="M3674" s="93" t="e">
        <v>#N/A</v>
      </c>
      <c r="N3674" s="8" t="e">
        <v>#N/A</v>
      </c>
      <c r="O3674" t="e">
        <v>#N/A</v>
      </c>
      <c r="P3674" t="e">
        <v>#N/A</v>
      </c>
      <c r="Q3674" t="e">
        <v>#N/A</v>
      </c>
      <c r="R3674" s="2" t="e">
        <v>#N/A</v>
      </c>
      <c r="S3674" t="e">
        <v>#N/A</v>
      </c>
      <c r="T3674" s="3" t="e">
        <v>#N/A</v>
      </c>
      <c r="U3674" s="3" t="e">
        <v>#N/A</v>
      </c>
      <c r="V3674" t="e">
        <v>#N/A</v>
      </c>
      <c r="W3674" t="e">
        <v>#N/A</v>
      </c>
      <c r="X3674" t="e">
        <v>#N/A</v>
      </c>
      <c r="Y3674" s="3" t="e">
        <v>#N/A</v>
      </c>
      <c r="Z3674" s="8" t="e">
        <v>#N/A</v>
      </c>
      <c r="AA3674" s="30" t="e">
        <v>#N/A</v>
      </c>
      <c r="AB3674" t="e">
        <v>#N/A</v>
      </c>
      <c r="AC3674" t="e">
        <v>#N/A</v>
      </c>
      <c r="AD3674" t="e">
        <v>#N/A</v>
      </c>
      <c r="AE3674" t="e">
        <v>#N/A</v>
      </c>
      <c r="AF3674" t="e">
        <v>#N/A</v>
      </c>
    </row>
    <row r="3675" spans="1:32" x14ac:dyDescent="0.25">
      <c r="A3675" t="e">
        <v>#N/A</v>
      </c>
      <c r="B3675" s="33" t="e">
        <v>#N/A</v>
      </c>
      <c r="C3675" t="e">
        <v>#N/A</v>
      </c>
      <c r="D3675" t="e">
        <v>#N/A</v>
      </c>
      <c r="E3675" s="69" t="e">
        <v>#N/A</v>
      </c>
      <c r="F3675" s="3" t="e">
        <v>#N/A</v>
      </c>
      <c r="G3675" s="3" t="e">
        <v>#N/A</v>
      </c>
      <c r="H3675" s="3" t="e">
        <v>#N/A</v>
      </c>
      <c r="I3675" s="80" t="e">
        <v>#N/A</v>
      </c>
      <c r="J3675" s="80" t="e">
        <v>#N/A</v>
      </c>
      <c r="K3675" s="85" t="e">
        <v>#N/A</v>
      </c>
      <c r="L3675" s="9" t="e">
        <v>#N/A</v>
      </c>
      <c r="M3675" s="93" t="e">
        <v>#N/A</v>
      </c>
      <c r="N3675" s="8" t="e">
        <v>#N/A</v>
      </c>
      <c r="O3675" t="e">
        <v>#N/A</v>
      </c>
      <c r="P3675" t="e">
        <v>#N/A</v>
      </c>
      <c r="Q3675" t="e">
        <v>#N/A</v>
      </c>
      <c r="R3675" s="2" t="e">
        <v>#N/A</v>
      </c>
      <c r="S3675" t="e">
        <v>#N/A</v>
      </c>
      <c r="T3675" s="3" t="e">
        <v>#N/A</v>
      </c>
      <c r="U3675" s="3" t="e">
        <v>#N/A</v>
      </c>
      <c r="V3675" t="e">
        <v>#N/A</v>
      </c>
      <c r="W3675" t="e">
        <v>#N/A</v>
      </c>
      <c r="X3675" t="e">
        <v>#N/A</v>
      </c>
      <c r="Y3675" s="3" t="e">
        <v>#N/A</v>
      </c>
      <c r="Z3675" s="8" t="e">
        <v>#N/A</v>
      </c>
      <c r="AA3675" s="30" t="e">
        <v>#N/A</v>
      </c>
      <c r="AB3675" t="e">
        <v>#N/A</v>
      </c>
      <c r="AC3675" t="e">
        <v>#N/A</v>
      </c>
      <c r="AD3675" t="e">
        <v>#N/A</v>
      </c>
      <c r="AE3675" t="e">
        <v>#N/A</v>
      </c>
      <c r="AF3675" t="e">
        <v>#N/A</v>
      </c>
    </row>
    <row r="3676" spans="1:32" x14ac:dyDescent="0.25">
      <c r="A3676" t="e">
        <v>#N/A</v>
      </c>
      <c r="B3676" s="33" t="e">
        <v>#N/A</v>
      </c>
      <c r="C3676" t="e">
        <v>#N/A</v>
      </c>
      <c r="D3676" t="e">
        <v>#N/A</v>
      </c>
      <c r="E3676" s="69" t="e">
        <v>#N/A</v>
      </c>
      <c r="F3676" s="3" t="e">
        <v>#N/A</v>
      </c>
      <c r="G3676" s="3" t="e">
        <v>#N/A</v>
      </c>
      <c r="H3676" s="3" t="e">
        <v>#N/A</v>
      </c>
      <c r="I3676" s="80" t="e">
        <v>#N/A</v>
      </c>
      <c r="J3676" s="80" t="e">
        <v>#N/A</v>
      </c>
      <c r="K3676" s="85" t="e">
        <v>#N/A</v>
      </c>
      <c r="L3676" s="9" t="e">
        <v>#N/A</v>
      </c>
      <c r="M3676" s="93" t="e">
        <v>#N/A</v>
      </c>
      <c r="N3676" s="8" t="e">
        <v>#N/A</v>
      </c>
      <c r="O3676" t="e">
        <v>#N/A</v>
      </c>
      <c r="P3676" t="e">
        <v>#N/A</v>
      </c>
      <c r="Q3676" t="e">
        <v>#N/A</v>
      </c>
      <c r="R3676" s="2" t="e">
        <v>#N/A</v>
      </c>
      <c r="S3676" t="e">
        <v>#N/A</v>
      </c>
      <c r="T3676" s="3" t="e">
        <v>#N/A</v>
      </c>
      <c r="U3676" s="3" t="e">
        <v>#N/A</v>
      </c>
      <c r="V3676" t="e">
        <v>#N/A</v>
      </c>
      <c r="W3676" t="e">
        <v>#N/A</v>
      </c>
      <c r="X3676" t="e">
        <v>#N/A</v>
      </c>
      <c r="Y3676" s="3" t="e">
        <v>#N/A</v>
      </c>
      <c r="Z3676" s="8" t="e">
        <v>#N/A</v>
      </c>
      <c r="AA3676" s="30" t="e">
        <v>#N/A</v>
      </c>
      <c r="AB3676" t="e">
        <v>#N/A</v>
      </c>
      <c r="AC3676" t="e">
        <v>#N/A</v>
      </c>
      <c r="AD3676" t="e">
        <v>#N/A</v>
      </c>
      <c r="AE3676" t="e">
        <v>#N/A</v>
      </c>
      <c r="AF3676" t="e">
        <v>#N/A</v>
      </c>
    </row>
    <row r="3677" spans="1:32" x14ac:dyDescent="0.25">
      <c r="A3677" t="e">
        <v>#N/A</v>
      </c>
      <c r="B3677" s="33" t="e">
        <v>#N/A</v>
      </c>
      <c r="C3677" t="e">
        <v>#N/A</v>
      </c>
      <c r="D3677" t="e">
        <v>#N/A</v>
      </c>
      <c r="E3677" s="69" t="e">
        <v>#N/A</v>
      </c>
      <c r="F3677" s="3" t="e">
        <v>#N/A</v>
      </c>
      <c r="G3677" s="3" t="e">
        <v>#N/A</v>
      </c>
      <c r="H3677" s="3" t="e">
        <v>#N/A</v>
      </c>
      <c r="I3677" s="80" t="e">
        <v>#N/A</v>
      </c>
      <c r="J3677" s="80" t="e">
        <v>#N/A</v>
      </c>
      <c r="K3677" s="85" t="e">
        <v>#N/A</v>
      </c>
      <c r="L3677" s="9" t="e">
        <v>#N/A</v>
      </c>
      <c r="M3677" s="93" t="e">
        <v>#N/A</v>
      </c>
      <c r="N3677" s="8" t="e">
        <v>#N/A</v>
      </c>
      <c r="O3677" t="e">
        <v>#N/A</v>
      </c>
      <c r="P3677" t="e">
        <v>#N/A</v>
      </c>
      <c r="Q3677" t="e">
        <v>#N/A</v>
      </c>
      <c r="R3677" s="2" t="e">
        <v>#N/A</v>
      </c>
      <c r="S3677" t="e">
        <v>#N/A</v>
      </c>
      <c r="T3677" s="3" t="e">
        <v>#N/A</v>
      </c>
      <c r="U3677" s="3" t="e">
        <v>#N/A</v>
      </c>
      <c r="V3677" t="e">
        <v>#N/A</v>
      </c>
      <c r="W3677" t="e">
        <v>#N/A</v>
      </c>
      <c r="X3677" t="e">
        <v>#N/A</v>
      </c>
      <c r="Y3677" s="3" t="e">
        <v>#N/A</v>
      </c>
      <c r="Z3677" s="8" t="e">
        <v>#N/A</v>
      </c>
      <c r="AA3677" s="30" t="e">
        <v>#N/A</v>
      </c>
      <c r="AB3677" t="e">
        <v>#N/A</v>
      </c>
      <c r="AC3677" t="e">
        <v>#N/A</v>
      </c>
      <c r="AD3677" t="e">
        <v>#N/A</v>
      </c>
      <c r="AE3677" t="e">
        <v>#N/A</v>
      </c>
      <c r="AF3677" t="e">
        <v>#N/A</v>
      </c>
    </row>
    <row r="3678" spans="1:32" x14ac:dyDescent="0.25">
      <c r="A3678" t="e">
        <v>#N/A</v>
      </c>
      <c r="B3678" s="33" t="e">
        <v>#N/A</v>
      </c>
      <c r="C3678" t="e">
        <v>#N/A</v>
      </c>
      <c r="D3678" t="e">
        <v>#N/A</v>
      </c>
      <c r="E3678" s="69" t="e">
        <v>#N/A</v>
      </c>
      <c r="F3678" s="3" t="e">
        <v>#N/A</v>
      </c>
      <c r="G3678" s="3" t="e">
        <v>#N/A</v>
      </c>
      <c r="H3678" s="3" t="e">
        <v>#N/A</v>
      </c>
      <c r="I3678" s="80" t="e">
        <v>#N/A</v>
      </c>
      <c r="J3678" s="80" t="e">
        <v>#N/A</v>
      </c>
      <c r="K3678" s="85" t="e">
        <v>#N/A</v>
      </c>
      <c r="L3678" s="9" t="e">
        <v>#N/A</v>
      </c>
      <c r="M3678" s="93" t="e">
        <v>#N/A</v>
      </c>
      <c r="N3678" s="8" t="e">
        <v>#N/A</v>
      </c>
      <c r="O3678" t="e">
        <v>#N/A</v>
      </c>
      <c r="P3678" t="e">
        <v>#N/A</v>
      </c>
      <c r="Q3678" t="e">
        <v>#N/A</v>
      </c>
      <c r="R3678" s="2" t="e">
        <v>#N/A</v>
      </c>
      <c r="S3678" t="e">
        <v>#N/A</v>
      </c>
      <c r="T3678" s="3" t="e">
        <v>#N/A</v>
      </c>
      <c r="U3678" s="3" t="e">
        <v>#N/A</v>
      </c>
      <c r="V3678" t="e">
        <v>#N/A</v>
      </c>
      <c r="W3678" t="e">
        <v>#N/A</v>
      </c>
      <c r="X3678" t="e">
        <v>#N/A</v>
      </c>
      <c r="Y3678" s="3" t="e">
        <v>#N/A</v>
      </c>
      <c r="Z3678" s="8" t="e">
        <v>#N/A</v>
      </c>
      <c r="AA3678" s="30" t="e">
        <v>#N/A</v>
      </c>
      <c r="AB3678" t="e">
        <v>#N/A</v>
      </c>
      <c r="AC3678" t="e">
        <v>#N/A</v>
      </c>
      <c r="AD3678" t="e">
        <v>#N/A</v>
      </c>
      <c r="AE3678" t="e">
        <v>#N/A</v>
      </c>
      <c r="AF3678" t="e">
        <v>#N/A</v>
      </c>
    </row>
    <row r="3679" spans="1:32" x14ac:dyDescent="0.25">
      <c r="A3679" t="e">
        <v>#N/A</v>
      </c>
      <c r="B3679" s="33" t="e">
        <v>#N/A</v>
      </c>
      <c r="C3679" t="e">
        <v>#N/A</v>
      </c>
      <c r="D3679" t="e">
        <v>#N/A</v>
      </c>
      <c r="E3679" s="69" t="e">
        <v>#N/A</v>
      </c>
      <c r="F3679" s="3" t="e">
        <v>#N/A</v>
      </c>
      <c r="G3679" s="3" t="e">
        <v>#N/A</v>
      </c>
      <c r="H3679" s="3" t="e">
        <v>#N/A</v>
      </c>
      <c r="I3679" s="80" t="e">
        <v>#N/A</v>
      </c>
      <c r="J3679" s="80" t="e">
        <v>#N/A</v>
      </c>
      <c r="K3679" s="85" t="e">
        <v>#N/A</v>
      </c>
      <c r="L3679" s="9" t="e">
        <v>#N/A</v>
      </c>
      <c r="M3679" s="93" t="e">
        <v>#N/A</v>
      </c>
      <c r="N3679" s="8" t="e">
        <v>#N/A</v>
      </c>
      <c r="O3679" t="e">
        <v>#N/A</v>
      </c>
      <c r="P3679" t="e">
        <v>#N/A</v>
      </c>
      <c r="Q3679" t="e">
        <v>#N/A</v>
      </c>
      <c r="R3679" s="2" t="e">
        <v>#N/A</v>
      </c>
      <c r="S3679" t="e">
        <v>#N/A</v>
      </c>
      <c r="T3679" s="3" t="e">
        <v>#N/A</v>
      </c>
      <c r="U3679" s="3" t="e">
        <v>#N/A</v>
      </c>
      <c r="V3679" t="e">
        <v>#N/A</v>
      </c>
      <c r="W3679" t="e">
        <v>#N/A</v>
      </c>
      <c r="X3679" t="e">
        <v>#N/A</v>
      </c>
      <c r="Y3679" s="3" t="e">
        <v>#N/A</v>
      </c>
      <c r="Z3679" s="8" t="e">
        <v>#N/A</v>
      </c>
      <c r="AA3679" s="30" t="e">
        <v>#N/A</v>
      </c>
      <c r="AB3679" t="e">
        <v>#N/A</v>
      </c>
      <c r="AC3679" t="e">
        <v>#N/A</v>
      </c>
      <c r="AD3679" t="e">
        <v>#N/A</v>
      </c>
      <c r="AE3679" t="e">
        <v>#N/A</v>
      </c>
      <c r="AF3679" t="e">
        <v>#N/A</v>
      </c>
    </row>
    <row r="3680" spans="1:32" x14ac:dyDescent="0.25">
      <c r="A3680" t="e">
        <v>#N/A</v>
      </c>
      <c r="B3680" s="33" t="e">
        <v>#N/A</v>
      </c>
      <c r="C3680" t="e">
        <v>#N/A</v>
      </c>
      <c r="D3680" t="e">
        <v>#N/A</v>
      </c>
      <c r="E3680" s="69" t="e">
        <v>#N/A</v>
      </c>
      <c r="F3680" s="3" t="e">
        <v>#N/A</v>
      </c>
      <c r="G3680" s="3" t="e">
        <v>#N/A</v>
      </c>
      <c r="H3680" s="3" t="e">
        <v>#N/A</v>
      </c>
      <c r="I3680" s="80" t="e">
        <v>#N/A</v>
      </c>
      <c r="J3680" s="80" t="e">
        <v>#N/A</v>
      </c>
      <c r="K3680" s="85" t="e">
        <v>#N/A</v>
      </c>
      <c r="L3680" s="9" t="e">
        <v>#N/A</v>
      </c>
      <c r="M3680" s="93" t="e">
        <v>#N/A</v>
      </c>
      <c r="N3680" s="8" t="e">
        <v>#N/A</v>
      </c>
      <c r="O3680" t="e">
        <v>#N/A</v>
      </c>
      <c r="P3680" t="e">
        <v>#N/A</v>
      </c>
      <c r="Q3680" t="e">
        <v>#N/A</v>
      </c>
      <c r="R3680" s="2" t="e">
        <v>#N/A</v>
      </c>
      <c r="S3680" t="e">
        <v>#N/A</v>
      </c>
      <c r="T3680" s="3" t="e">
        <v>#N/A</v>
      </c>
      <c r="U3680" s="3" t="e">
        <v>#N/A</v>
      </c>
      <c r="V3680" t="e">
        <v>#N/A</v>
      </c>
      <c r="W3680" t="e">
        <v>#N/A</v>
      </c>
      <c r="X3680" t="e">
        <v>#N/A</v>
      </c>
      <c r="Y3680" s="3" t="e">
        <v>#N/A</v>
      </c>
      <c r="Z3680" s="8" t="e">
        <v>#N/A</v>
      </c>
      <c r="AA3680" s="30" t="e">
        <v>#N/A</v>
      </c>
      <c r="AB3680" t="e">
        <v>#N/A</v>
      </c>
      <c r="AC3680" t="e">
        <v>#N/A</v>
      </c>
      <c r="AD3680" t="e">
        <v>#N/A</v>
      </c>
      <c r="AE3680" t="e">
        <v>#N/A</v>
      </c>
      <c r="AF3680" t="e">
        <v>#N/A</v>
      </c>
    </row>
    <row r="3681" spans="1:32" x14ac:dyDescent="0.25">
      <c r="A3681" t="e">
        <v>#N/A</v>
      </c>
      <c r="B3681" s="33" t="e">
        <v>#N/A</v>
      </c>
      <c r="C3681" t="e">
        <v>#N/A</v>
      </c>
      <c r="D3681" t="e">
        <v>#N/A</v>
      </c>
      <c r="E3681" s="69" t="e">
        <v>#N/A</v>
      </c>
      <c r="F3681" s="3" t="e">
        <v>#N/A</v>
      </c>
      <c r="G3681" s="3" t="e">
        <v>#N/A</v>
      </c>
      <c r="H3681" s="3" t="e">
        <v>#N/A</v>
      </c>
      <c r="I3681" s="80" t="e">
        <v>#N/A</v>
      </c>
      <c r="J3681" s="80" t="e">
        <v>#N/A</v>
      </c>
      <c r="K3681" s="85" t="e">
        <v>#N/A</v>
      </c>
      <c r="L3681" s="9" t="e">
        <v>#N/A</v>
      </c>
      <c r="M3681" s="93" t="e">
        <v>#N/A</v>
      </c>
      <c r="N3681" s="8" t="e">
        <v>#N/A</v>
      </c>
      <c r="O3681" t="e">
        <v>#N/A</v>
      </c>
      <c r="P3681" t="e">
        <v>#N/A</v>
      </c>
      <c r="Q3681" t="e">
        <v>#N/A</v>
      </c>
      <c r="R3681" s="2" t="e">
        <v>#N/A</v>
      </c>
      <c r="S3681" t="e">
        <v>#N/A</v>
      </c>
      <c r="T3681" s="3" t="e">
        <v>#N/A</v>
      </c>
      <c r="U3681" s="3" t="e">
        <v>#N/A</v>
      </c>
      <c r="V3681" t="e">
        <v>#N/A</v>
      </c>
      <c r="W3681" t="e">
        <v>#N/A</v>
      </c>
      <c r="X3681" t="e">
        <v>#N/A</v>
      </c>
      <c r="Y3681" s="3" t="e">
        <v>#N/A</v>
      </c>
      <c r="Z3681" s="8" t="e">
        <v>#N/A</v>
      </c>
      <c r="AA3681" s="30" t="e">
        <v>#N/A</v>
      </c>
      <c r="AB3681" t="e">
        <v>#N/A</v>
      </c>
      <c r="AC3681" t="e">
        <v>#N/A</v>
      </c>
      <c r="AD3681" t="e">
        <v>#N/A</v>
      </c>
      <c r="AE3681" t="e">
        <v>#N/A</v>
      </c>
      <c r="AF3681" t="e">
        <v>#N/A</v>
      </c>
    </row>
    <row r="3682" spans="1:32" x14ac:dyDescent="0.25">
      <c r="A3682" t="e">
        <v>#N/A</v>
      </c>
      <c r="B3682" s="33" t="e">
        <v>#N/A</v>
      </c>
      <c r="C3682" t="e">
        <v>#N/A</v>
      </c>
      <c r="D3682" t="e">
        <v>#N/A</v>
      </c>
      <c r="E3682" s="69" t="e">
        <v>#N/A</v>
      </c>
      <c r="F3682" s="3" t="e">
        <v>#N/A</v>
      </c>
      <c r="G3682" s="3" t="e">
        <v>#N/A</v>
      </c>
      <c r="H3682" s="3" t="e">
        <v>#N/A</v>
      </c>
      <c r="I3682" s="80" t="e">
        <v>#N/A</v>
      </c>
      <c r="J3682" s="80" t="e">
        <v>#N/A</v>
      </c>
      <c r="K3682" s="85" t="e">
        <v>#N/A</v>
      </c>
      <c r="L3682" s="9" t="e">
        <v>#N/A</v>
      </c>
      <c r="M3682" s="93" t="e">
        <v>#N/A</v>
      </c>
      <c r="N3682" s="8" t="e">
        <v>#N/A</v>
      </c>
      <c r="O3682" t="e">
        <v>#N/A</v>
      </c>
      <c r="P3682" t="e">
        <v>#N/A</v>
      </c>
      <c r="Q3682" t="e">
        <v>#N/A</v>
      </c>
      <c r="R3682" s="2" t="e">
        <v>#N/A</v>
      </c>
      <c r="S3682" t="e">
        <v>#N/A</v>
      </c>
      <c r="T3682" s="3" t="e">
        <v>#N/A</v>
      </c>
      <c r="U3682" s="3" t="e">
        <v>#N/A</v>
      </c>
      <c r="V3682" t="e">
        <v>#N/A</v>
      </c>
      <c r="W3682" t="e">
        <v>#N/A</v>
      </c>
      <c r="X3682" t="e">
        <v>#N/A</v>
      </c>
      <c r="Y3682" s="3" t="e">
        <v>#N/A</v>
      </c>
      <c r="Z3682" s="8" t="e">
        <v>#N/A</v>
      </c>
      <c r="AA3682" s="30" t="e">
        <v>#N/A</v>
      </c>
      <c r="AB3682" t="e">
        <v>#N/A</v>
      </c>
      <c r="AC3682" t="e">
        <v>#N/A</v>
      </c>
      <c r="AD3682" t="e">
        <v>#N/A</v>
      </c>
      <c r="AE3682" t="e">
        <v>#N/A</v>
      </c>
      <c r="AF3682" t="e">
        <v>#N/A</v>
      </c>
    </row>
    <row r="3683" spans="1:32" x14ac:dyDescent="0.25">
      <c r="A3683" t="e">
        <v>#N/A</v>
      </c>
      <c r="B3683" s="33" t="e">
        <v>#N/A</v>
      </c>
      <c r="C3683" t="e">
        <v>#N/A</v>
      </c>
      <c r="D3683" t="e">
        <v>#N/A</v>
      </c>
      <c r="E3683" s="69" t="e">
        <v>#N/A</v>
      </c>
      <c r="F3683" s="3" t="e">
        <v>#N/A</v>
      </c>
      <c r="G3683" s="3" t="e">
        <v>#N/A</v>
      </c>
      <c r="H3683" s="3" t="e">
        <v>#N/A</v>
      </c>
      <c r="I3683" s="80" t="e">
        <v>#N/A</v>
      </c>
      <c r="J3683" s="80" t="e">
        <v>#N/A</v>
      </c>
      <c r="K3683" s="85" t="e">
        <v>#N/A</v>
      </c>
      <c r="L3683" s="9" t="e">
        <v>#N/A</v>
      </c>
      <c r="M3683" s="93" t="e">
        <v>#N/A</v>
      </c>
      <c r="N3683" s="8" t="e">
        <v>#N/A</v>
      </c>
      <c r="O3683" t="e">
        <v>#N/A</v>
      </c>
      <c r="P3683" t="e">
        <v>#N/A</v>
      </c>
      <c r="Q3683" t="e">
        <v>#N/A</v>
      </c>
      <c r="R3683" s="2" t="e">
        <v>#N/A</v>
      </c>
      <c r="S3683" t="e">
        <v>#N/A</v>
      </c>
      <c r="T3683" s="3" t="e">
        <v>#N/A</v>
      </c>
      <c r="U3683" s="3" t="e">
        <v>#N/A</v>
      </c>
      <c r="V3683" t="e">
        <v>#N/A</v>
      </c>
      <c r="W3683" t="e">
        <v>#N/A</v>
      </c>
      <c r="X3683" t="e">
        <v>#N/A</v>
      </c>
      <c r="Y3683" s="3" t="e">
        <v>#N/A</v>
      </c>
      <c r="Z3683" s="8" t="e">
        <v>#N/A</v>
      </c>
      <c r="AA3683" s="30" t="e">
        <v>#N/A</v>
      </c>
      <c r="AB3683" t="e">
        <v>#N/A</v>
      </c>
      <c r="AC3683" t="e">
        <v>#N/A</v>
      </c>
      <c r="AD3683" t="e">
        <v>#N/A</v>
      </c>
      <c r="AE3683" t="e">
        <v>#N/A</v>
      </c>
      <c r="AF3683" t="e">
        <v>#N/A</v>
      </c>
    </row>
    <row r="3684" spans="1:32" x14ac:dyDescent="0.25">
      <c r="A3684" t="e">
        <v>#N/A</v>
      </c>
      <c r="B3684" s="33" t="e">
        <v>#N/A</v>
      </c>
      <c r="C3684" t="e">
        <v>#N/A</v>
      </c>
      <c r="D3684" t="e">
        <v>#N/A</v>
      </c>
      <c r="E3684" s="69" t="e">
        <v>#N/A</v>
      </c>
      <c r="F3684" s="3" t="e">
        <v>#N/A</v>
      </c>
      <c r="G3684" s="3" t="e">
        <v>#N/A</v>
      </c>
      <c r="H3684" s="3" t="e">
        <v>#N/A</v>
      </c>
      <c r="I3684" s="80" t="e">
        <v>#N/A</v>
      </c>
      <c r="J3684" s="80" t="e">
        <v>#N/A</v>
      </c>
      <c r="K3684" s="85" t="e">
        <v>#N/A</v>
      </c>
      <c r="L3684" s="9" t="e">
        <v>#N/A</v>
      </c>
      <c r="M3684" s="93" t="e">
        <v>#N/A</v>
      </c>
      <c r="N3684" s="8" t="e">
        <v>#N/A</v>
      </c>
      <c r="O3684" t="e">
        <v>#N/A</v>
      </c>
      <c r="P3684" t="e">
        <v>#N/A</v>
      </c>
      <c r="Q3684" t="e">
        <v>#N/A</v>
      </c>
      <c r="R3684" s="2" t="e">
        <v>#N/A</v>
      </c>
      <c r="S3684" t="e">
        <v>#N/A</v>
      </c>
      <c r="T3684" s="3" t="e">
        <v>#N/A</v>
      </c>
      <c r="U3684" s="3" t="e">
        <v>#N/A</v>
      </c>
      <c r="V3684" t="e">
        <v>#N/A</v>
      </c>
      <c r="W3684" t="e">
        <v>#N/A</v>
      </c>
      <c r="X3684" t="e">
        <v>#N/A</v>
      </c>
      <c r="Y3684" s="3" t="e">
        <v>#N/A</v>
      </c>
      <c r="Z3684" s="8" t="e">
        <v>#N/A</v>
      </c>
      <c r="AA3684" s="30" t="e">
        <v>#N/A</v>
      </c>
      <c r="AB3684" t="e">
        <v>#N/A</v>
      </c>
      <c r="AC3684" t="e">
        <v>#N/A</v>
      </c>
      <c r="AD3684" t="e">
        <v>#N/A</v>
      </c>
      <c r="AE3684" t="e">
        <v>#N/A</v>
      </c>
      <c r="AF3684" t="e">
        <v>#N/A</v>
      </c>
    </row>
    <row r="3685" spans="1:32" x14ac:dyDescent="0.25">
      <c r="A3685" t="e">
        <v>#N/A</v>
      </c>
      <c r="B3685" s="33" t="e">
        <v>#N/A</v>
      </c>
      <c r="C3685" t="e">
        <v>#N/A</v>
      </c>
      <c r="D3685" t="e">
        <v>#N/A</v>
      </c>
      <c r="E3685" s="69" t="e">
        <v>#N/A</v>
      </c>
      <c r="F3685" s="3" t="e">
        <v>#N/A</v>
      </c>
      <c r="G3685" s="3" t="e">
        <v>#N/A</v>
      </c>
      <c r="H3685" s="3" t="e">
        <v>#N/A</v>
      </c>
      <c r="I3685" s="80" t="e">
        <v>#N/A</v>
      </c>
      <c r="J3685" s="80" t="e">
        <v>#N/A</v>
      </c>
      <c r="K3685" s="85" t="e">
        <v>#N/A</v>
      </c>
      <c r="L3685" s="9" t="e">
        <v>#N/A</v>
      </c>
      <c r="M3685" s="93" t="e">
        <v>#N/A</v>
      </c>
      <c r="N3685" s="8" t="e">
        <v>#N/A</v>
      </c>
      <c r="O3685" t="e">
        <v>#N/A</v>
      </c>
      <c r="P3685" t="e">
        <v>#N/A</v>
      </c>
      <c r="Q3685" t="e">
        <v>#N/A</v>
      </c>
      <c r="R3685" s="2" t="e">
        <v>#N/A</v>
      </c>
      <c r="S3685" t="e">
        <v>#N/A</v>
      </c>
      <c r="T3685" s="3" t="e">
        <v>#N/A</v>
      </c>
      <c r="U3685" s="3" t="e">
        <v>#N/A</v>
      </c>
      <c r="V3685" t="e">
        <v>#N/A</v>
      </c>
      <c r="W3685" t="e">
        <v>#N/A</v>
      </c>
      <c r="X3685" t="e">
        <v>#N/A</v>
      </c>
      <c r="Y3685" s="3" t="e">
        <v>#N/A</v>
      </c>
      <c r="Z3685" s="8" t="e">
        <v>#N/A</v>
      </c>
      <c r="AA3685" s="30" t="e">
        <v>#N/A</v>
      </c>
      <c r="AB3685" t="e">
        <v>#N/A</v>
      </c>
      <c r="AC3685" t="e">
        <v>#N/A</v>
      </c>
      <c r="AD3685" t="e">
        <v>#N/A</v>
      </c>
      <c r="AE3685" t="e">
        <v>#N/A</v>
      </c>
      <c r="AF3685" t="e">
        <v>#N/A</v>
      </c>
    </row>
    <row r="3686" spans="1:32" x14ac:dyDescent="0.25">
      <c r="A3686" t="e">
        <v>#N/A</v>
      </c>
      <c r="B3686" s="33" t="e">
        <v>#N/A</v>
      </c>
      <c r="C3686" t="e">
        <v>#N/A</v>
      </c>
      <c r="D3686" t="e">
        <v>#N/A</v>
      </c>
      <c r="E3686" s="69" t="e">
        <v>#N/A</v>
      </c>
      <c r="F3686" s="3" t="e">
        <v>#N/A</v>
      </c>
      <c r="G3686" s="3" t="e">
        <v>#N/A</v>
      </c>
      <c r="H3686" s="3" t="e">
        <v>#N/A</v>
      </c>
      <c r="I3686" s="80" t="e">
        <v>#N/A</v>
      </c>
      <c r="J3686" s="80" t="e">
        <v>#N/A</v>
      </c>
      <c r="K3686" s="85" t="e">
        <v>#N/A</v>
      </c>
      <c r="L3686" s="9" t="e">
        <v>#N/A</v>
      </c>
      <c r="M3686" s="93" t="e">
        <v>#N/A</v>
      </c>
      <c r="N3686" s="8" t="e">
        <v>#N/A</v>
      </c>
      <c r="O3686" t="e">
        <v>#N/A</v>
      </c>
      <c r="P3686" t="e">
        <v>#N/A</v>
      </c>
      <c r="Q3686" t="e">
        <v>#N/A</v>
      </c>
      <c r="R3686" s="2" t="e">
        <v>#N/A</v>
      </c>
      <c r="S3686" t="e">
        <v>#N/A</v>
      </c>
      <c r="T3686" s="3" t="e">
        <v>#N/A</v>
      </c>
      <c r="U3686" s="3" t="e">
        <v>#N/A</v>
      </c>
      <c r="V3686" t="e">
        <v>#N/A</v>
      </c>
      <c r="W3686" t="e">
        <v>#N/A</v>
      </c>
      <c r="X3686" t="e">
        <v>#N/A</v>
      </c>
      <c r="Y3686" s="3" t="e">
        <v>#N/A</v>
      </c>
      <c r="Z3686" s="8" t="e">
        <v>#N/A</v>
      </c>
      <c r="AA3686" s="30" t="e">
        <v>#N/A</v>
      </c>
      <c r="AB3686" t="e">
        <v>#N/A</v>
      </c>
      <c r="AC3686" t="e">
        <v>#N/A</v>
      </c>
      <c r="AD3686" t="e">
        <v>#N/A</v>
      </c>
      <c r="AE3686" t="e">
        <v>#N/A</v>
      </c>
      <c r="AF3686" t="e">
        <v>#N/A</v>
      </c>
    </row>
    <row r="3687" spans="1:32" x14ac:dyDescent="0.25">
      <c r="A3687" t="e">
        <v>#N/A</v>
      </c>
      <c r="B3687" s="33" t="e">
        <v>#N/A</v>
      </c>
      <c r="C3687" t="e">
        <v>#N/A</v>
      </c>
      <c r="D3687" t="e">
        <v>#N/A</v>
      </c>
      <c r="E3687" s="69" t="e">
        <v>#N/A</v>
      </c>
      <c r="F3687" s="3" t="e">
        <v>#N/A</v>
      </c>
      <c r="G3687" s="3" t="e">
        <v>#N/A</v>
      </c>
      <c r="H3687" s="3" t="e">
        <v>#N/A</v>
      </c>
      <c r="I3687" s="80" t="e">
        <v>#N/A</v>
      </c>
      <c r="J3687" s="80" t="e">
        <v>#N/A</v>
      </c>
      <c r="K3687" s="85" t="e">
        <v>#N/A</v>
      </c>
      <c r="L3687" s="9" t="e">
        <v>#N/A</v>
      </c>
      <c r="M3687" s="93" t="e">
        <v>#N/A</v>
      </c>
      <c r="N3687" s="8" t="e">
        <v>#N/A</v>
      </c>
      <c r="O3687" t="e">
        <v>#N/A</v>
      </c>
      <c r="P3687" t="e">
        <v>#N/A</v>
      </c>
      <c r="Q3687" t="e">
        <v>#N/A</v>
      </c>
      <c r="R3687" s="2" t="e">
        <v>#N/A</v>
      </c>
      <c r="S3687" t="e">
        <v>#N/A</v>
      </c>
      <c r="T3687" s="3" t="e">
        <v>#N/A</v>
      </c>
      <c r="U3687" s="3" t="e">
        <v>#N/A</v>
      </c>
      <c r="V3687" t="e">
        <v>#N/A</v>
      </c>
      <c r="W3687" t="e">
        <v>#N/A</v>
      </c>
      <c r="X3687" t="e">
        <v>#N/A</v>
      </c>
      <c r="Y3687" s="3" t="e">
        <v>#N/A</v>
      </c>
      <c r="Z3687" s="8" t="e">
        <v>#N/A</v>
      </c>
      <c r="AA3687" s="30" t="e">
        <v>#N/A</v>
      </c>
      <c r="AB3687" t="e">
        <v>#N/A</v>
      </c>
      <c r="AC3687" t="e">
        <v>#N/A</v>
      </c>
      <c r="AD3687" t="e">
        <v>#N/A</v>
      </c>
      <c r="AE3687" t="e">
        <v>#N/A</v>
      </c>
      <c r="AF3687" t="e">
        <v>#N/A</v>
      </c>
    </row>
    <row r="3688" spans="1:32" x14ac:dyDescent="0.25">
      <c r="A3688" t="e">
        <v>#N/A</v>
      </c>
      <c r="B3688" s="33" t="e">
        <v>#N/A</v>
      </c>
      <c r="C3688" t="e">
        <v>#N/A</v>
      </c>
      <c r="D3688" t="e">
        <v>#N/A</v>
      </c>
      <c r="E3688" s="69" t="e">
        <v>#N/A</v>
      </c>
      <c r="F3688" s="3" t="e">
        <v>#N/A</v>
      </c>
      <c r="G3688" s="3" t="e">
        <v>#N/A</v>
      </c>
      <c r="H3688" s="3" t="e">
        <v>#N/A</v>
      </c>
      <c r="I3688" s="80" t="e">
        <v>#N/A</v>
      </c>
      <c r="J3688" s="80" t="e">
        <v>#N/A</v>
      </c>
      <c r="K3688" s="85" t="e">
        <v>#N/A</v>
      </c>
      <c r="L3688" s="9" t="e">
        <v>#N/A</v>
      </c>
      <c r="M3688" s="93" t="e">
        <v>#N/A</v>
      </c>
      <c r="N3688" s="8" t="e">
        <v>#N/A</v>
      </c>
      <c r="O3688" t="e">
        <v>#N/A</v>
      </c>
      <c r="P3688" t="e">
        <v>#N/A</v>
      </c>
      <c r="Q3688" t="e">
        <v>#N/A</v>
      </c>
      <c r="R3688" s="2" t="e">
        <v>#N/A</v>
      </c>
      <c r="S3688" t="e">
        <v>#N/A</v>
      </c>
      <c r="T3688" s="3" t="e">
        <v>#N/A</v>
      </c>
      <c r="U3688" s="3" t="e">
        <v>#N/A</v>
      </c>
      <c r="V3688" t="e">
        <v>#N/A</v>
      </c>
      <c r="W3688" t="e">
        <v>#N/A</v>
      </c>
      <c r="X3688" t="e">
        <v>#N/A</v>
      </c>
      <c r="Y3688" s="3" t="e">
        <v>#N/A</v>
      </c>
      <c r="Z3688" s="8" t="e">
        <v>#N/A</v>
      </c>
      <c r="AA3688" s="30" t="e">
        <v>#N/A</v>
      </c>
      <c r="AB3688" t="e">
        <v>#N/A</v>
      </c>
      <c r="AC3688" t="e">
        <v>#N/A</v>
      </c>
      <c r="AD3688" t="e">
        <v>#N/A</v>
      </c>
      <c r="AE3688" t="e">
        <v>#N/A</v>
      </c>
      <c r="AF3688" t="e">
        <v>#N/A</v>
      </c>
    </row>
    <row r="3689" spans="1:32" x14ac:dyDescent="0.25">
      <c r="A3689" t="e">
        <v>#N/A</v>
      </c>
      <c r="B3689" s="33" t="e">
        <v>#N/A</v>
      </c>
      <c r="C3689" t="e">
        <v>#N/A</v>
      </c>
      <c r="D3689" t="e">
        <v>#N/A</v>
      </c>
      <c r="E3689" s="69" t="e">
        <v>#N/A</v>
      </c>
      <c r="F3689" s="3" t="e">
        <v>#N/A</v>
      </c>
      <c r="G3689" s="3" t="e">
        <v>#N/A</v>
      </c>
      <c r="H3689" s="3" t="e">
        <v>#N/A</v>
      </c>
      <c r="I3689" s="80" t="e">
        <v>#N/A</v>
      </c>
      <c r="J3689" s="80" t="e">
        <v>#N/A</v>
      </c>
      <c r="K3689" s="85" t="e">
        <v>#N/A</v>
      </c>
      <c r="L3689" s="9" t="e">
        <v>#N/A</v>
      </c>
      <c r="M3689" s="93" t="e">
        <v>#N/A</v>
      </c>
      <c r="N3689" s="8" t="e">
        <v>#N/A</v>
      </c>
      <c r="O3689" t="e">
        <v>#N/A</v>
      </c>
      <c r="P3689" t="e">
        <v>#N/A</v>
      </c>
      <c r="Q3689" t="e">
        <v>#N/A</v>
      </c>
      <c r="R3689" s="2" t="e">
        <v>#N/A</v>
      </c>
      <c r="S3689" t="e">
        <v>#N/A</v>
      </c>
      <c r="T3689" s="3" t="e">
        <v>#N/A</v>
      </c>
      <c r="U3689" s="3" t="e">
        <v>#N/A</v>
      </c>
      <c r="V3689" t="e">
        <v>#N/A</v>
      </c>
      <c r="W3689" t="e">
        <v>#N/A</v>
      </c>
      <c r="X3689" t="e">
        <v>#N/A</v>
      </c>
      <c r="Y3689" s="3" t="e">
        <v>#N/A</v>
      </c>
      <c r="Z3689" s="8" t="e">
        <v>#N/A</v>
      </c>
      <c r="AA3689" s="30" t="e">
        <v>#N/A</v>
      </c>
      <c r="AB3689" t="e">
        <v>#N/A</v>
      </c>
      <c r="AC3689" t="e">
        <v>#N/A</v>
      </c>
      <c r="AD3689" t="e">
        <v>#N/A</v>
      </c>
      <c r="AE3689" t="e">
        <v>#N/A</v>
      </c>
      <c r="AF3689" t="e">
        <v>#N/A</v>
      </c>
    </row>
    <row r="3690" spans="1:32" x14ac:dyDescent="0.25">
      <c r="A3690" t="e">
        <v>#N/A</v>
      </c>
      <c r="B3690" s="33" t="e">
        <v>#N/A</v>
      </c>
      <c r="C3690" t="e">
        <v>#N/A</v>
      </c>
      <c r="D3690" t="e">
        <v>#N/A</v>
      </c>
      <c r="E3690" s="69" t="e">
        <v>#N/A</v>
      </c>
      <c r="F3690" s="3" t="e">
        <v>#N/A</v>
      </c>
      <c r="G3690" s="3" t="e">
        <v>#N/A</v>
      </c>
      <c r="H3690" s="3" t="e">
        <v>#N/A</v>
      </c>
      <c r="I3690" s="80" t="e">
        <v>#N/A</v>
      </c>
      <c r="J3690" s="80" t="e">
        <v>#N/A</v>
      </c>
      <c r="K3690" s="85" t="e">
        <v>#N/A</v>
      </c>
      <c r="L3690" s="9" t="e">
        <v>#N/A</v>
      </c>
      <c r="M3690" s="93" t="e">
        <v>#N/A</v>
      </c>
      <c r="N3690" s="8" t="e">
        <v>#N/A</v>
      </c>
      <c r="O3690" t="e">
        <v>#N/A</v>
      </c>
      <c r="P3690" t="e">
        <v>#N/A</v>
      </c>
      <c r="Q3690" t="e">
        <v>#N/A</v>
      </c>
      <c r="R3690" s="2" t="e">
        <v>#N/A</v>
      </c>
      <c r="S3690" t="e">
        <v>#N/A</v>
      </c>
      <c r="T3690" s="3" t="e">
        <v>#N/A</v>
      </c>
      <c r="U3690" s="3" t="e">
        <v>#N/A</v>
      </c>
      <c r="V3690" t="e">
        <v>#N/A</v>
      </c>
      <c r="W3690" t="e">
        <v>#N/A</v>
      </c>
      <c r="X3690" t="e">
        <v>#N/A</v>
      </c>
      <c r="Y3690" s="3" t="e">
        <v>#N/A</v>
      </c>
      <c r="Z3690" s="8" t="e">
        <v>#N/A</v>
      </c>
      <c r="AA3690" s="30" t="e">
        <v>#N/A</v>
      </c>
      <c r="AB3690" t="e">
        <v>#N/A</v>
      </c>
      <c r="AC3690" t="e">
        <v>#N/A</v>
      </c>
      <c r="AD3690" t="e">
        <v>#N/A</v>
      </c>
      <c r="AE3690" t="e">
        <v>#N/A</v>
      </c>
      <c r="AF3690" t="e">
        <v>#N/A</v>
      </c>
    </row>
    <row r="3691" spans="1:32" x14ac:dyDescent="0.25">
      <c r="A3691" t="e">
        <v>#N/A</v>
      </c>
      <c r="B3691" s="33" t="e">
        <v>#N/A</v>
      </c>
      <c r="C3691" t="e">
        <v>#N/A</v>
      </c>
      <c r="D3691" t="e">
        <v>#N/A</v>
      </c>
      <c r="E3691" s="69" t="e">
        <v>#N/A</v>
      </c>
      <c r="F3691" s="3" t="e">
        <v>#N/A</v>
      </c>
      <c r="G3691" s="3" t="e">
        <v>#N/A</v>
      </c>
      <c r="H3691" s="3" t="e">
        <v>#N/A</v>
      </c>
      <c r="I3691" s="80" t="e">
        <v>#N/A</v>
      </c>
      <c r="J3691" s="80" t="e">
        <v>#N/A</v>
      </c>
      <c r="K3691" s="85" t="e">
        <v>#N/A</v>
      </c>
      <c r="L3691" s="9" t="e">
        <v>#N/A</v>
      </c>
      <c r="M3691" s="93" t="e">
        <v>#N/A</v>
      </c>
      <c r="N3691" s="8" t="e">
        <v>#N/A</v>
      </c>
      <c r="O3691" t="e">
        <v>#N/A</v>
      </c>
      <c r="P3691" t="e">
        <v>#N/A</v>
      </c>
      <c r="Q3691" t="e">
        <v>#N/A</v>
      </c>
      <c r="R3691" s="2" t="e">
        <v>#N/A</v>
      </c>
      <c r="S3691" t="e">
        <v>#N/A</v>
      </c>
      <c r="T3691" s="3" t="e">
        <v>#N/A</v>
      </c>
      <c r="U3691" s="3" t="e">
        <v>#N/A</v>
      </c>
      <c r="V3691" t="e">
        <v>#N/A</v>
      </c>
      <c r="W3691" t="e">
        <v>#N/A</v>
      </c>
      <c r="X3691" t="e">
        <v>#N/A</v>
      </c>
      <c r="Y3691" s="3" t="e">
        <v>#N/A</v>
      </c>
      <c r="Z3691" s="8" t="e">
        <v>#N/A</v>
      </c>
      <c r="AA3691" s="30" t="e">
        <v>#N/A</v>
      </c>
      <c r="AB3691" t="e">
        <v>#N/A</v>
      </c>
      <c r="AC3691" t="e">
        <v>#N/A</v>
      </c>
      <c r="AD3691" t="e">
        <v>#N/A</v>
      </c>
      <c r="AE3691" t="e">
        <v>#N/A</v>
      </c>
      <c r="AF3691" t="e">
        <v>#N/A</v>
      </c>
    </row>
    <row r="3692" spans="1:32" x14ac:dyDescent="0.25">
      <c r="A3692" t="e">
        <v>#N/A</v>
      </c>
      <c r="B3692" s="33" t="e">
        <v>#N/A</v>
      </c>
      <c r="C3692" t="e">
        <v>#N/A</v>
      </c>
      <c r="D3692" t="e">
        <v>#N/A</v>
      </c>
      <c r="E3692" s="69" t="e">
        <v>#N/A</v>
      </c>
      <c r="F3692" s="3" t="e">
        <v>#N/A</v>
      </c>
      <c r="G3692" s="3" t="e">
        <v>#N/A</v>
      </c>
      <c r="H3692" s="3" t="e">
        <v>#N/A</v>
      </c>
      <c r="I3692" s="80" t="e">
        <v>#N/A</v>
      </c>
      <c r="J3692" s="80" t="e">
        <v>#N/A</v>
      </c>
      <c r="K3692" s="85" t="e">
        <v>#N/A</v>
      </c>
      <c r="L3692" s="9" t="e">
        <v>#N/A</v>
      </c>
      <c r="M3692" s="93" t="e">
        <v>#N/A</v>
      </c>
      <c r="N3692" s="8" t="e">
        <v>#N/A</v>
      </c>
      <c r="O3692" t="e">
        <v>#N/A</v>
      </c>
      <c r="P3692" t="e">
        <v>#N/A</v>
      </c>
      <c r="Q3692" t="e">
        <v>#N/A</v>
      </c>
      <c r="R3692" s="2" t="e">
        <v>#N/A</v>
      </c>
      <c r="S3692" t="e">
        <v>#N/A</v>
      </c>
      <c r="T3692" s="3" t="e">
        <v>#N/A</v>
      </c>
      <c r="U3692" s="3" t="e">
        <v>#N/A</v>
      </c>
      <c r="V3692" t="e">
        <v>#N/A</v>
      </c>
      <c r="W3692" t="e">
        <v>#N/A</v>
      </c>
      <c r="X3692" t="e">
        <v>#N/A</v>
      </c>
      <c r="Y3692" s="3" t="e">
        <v>#N/A</v>
      </c>
      <c r="Z3692" s="8" t="e">
        <v>#N/A</v>
      </c>
      <c r="AA3692" s="30" t="e">
        <v>#N/A</v>
      </c>
      <c r="AB3692" t="e">
        <v>#N/A</v>
      </c>
      <c r="AC3692" t="e">
        <v>#N/A</v>
      </c>
      <c r="AD3692" t="e">
        <v>#N/A</v>
      </c>
      <c r="AE3692" t="e">
        <v>#N/A</v>
      </c>
      <c r="AF3692" t="e">
        <v>#N/A</v>
      </c>
    </row>
    <row r="3693" spans="1:32" x14ac:dyDescent="0.25">
      <c r="A3693" t="e">
        <v>#N/A</v>
      </c>
      <c r="B3693" s="33" t="e">
        <v>#N/A</v>
      </c>
      <c r="C3693" t="e">
        <v>#N/A</v>
      </c>
      <c r="D3693" t="e">
        <v>#N/A</v>
      </c>
      <c r="E3693" s="69" t="e">
        <v>#N/A</v>
      </c>
      <c r="F3693" s="3" t="e">
        <v>#N/A</v>
      </c>
      <c r="G3693" s="3" t="e">
        <v>#N/A</v>
      </c>
      <c r="H3693" s="3" t="e">
        <v>#N/A</v>
      </c>
      <c r="I3693" s="80" t="e">
        <v>#N/A</v>
      </c>
      <c r="J3693" s="80" t="e">
        <v>#N/A</v>
      </c>
      <c r="K3693" s="85" t="e">
        <v>#N/A</v>
      </c>
      <c r="L3693" s="9" t="e">
        <v>#N/A</v>
      </c>
      <c r="M3693" s="93" t="e">
        <v>#N/A</v>
      </c>
      <c r="N3693" s="8" t="e">
        <v>#N/A</v>
      </c>
      <c r="O3693" t="e">
        <v>#N/A</v>
      </c>
      <c r="P3693" t="e">
        <v>#N/A</v>
      </c>
      <c r="Q3693" t="e">
        <v>#N/A</v>
      </c>
      <c r="R3693" s="2" t="e">
        <v>#N/A</v>
      </c>
      <c r="S3693" t="e">
        <v>#N/A</v>
      </c>
      <c r="T3693" s="3" t="e">
        <v>#N/A</v>
      </c>
      <c r="U3693" s="3" t="e">
        <v>#N/A</v>
      </c>
      <c r="V3693" t="e">
        <v>#N/A</v>
      </c>
      <c r="W3693" t="e">
        <v>#N/A</v>
      </c>
      <c r="X3693" t="e">
        <v>#N/A</v>
      </c>
      <c r="Y3693" s="3" t="e">
        <v>#N/A</v>
      </c>
      <c r="Z3693" s="8" t="e">
        <v>#N/A</v>
      </c>
      <c r="AA3693" s="30" t="e">
        <v>#N/A</v>
      </c>
      <c r="AB3693" t="e">
        <v>#N/A</v>
      </c>
      <c r="AC3693" t="e">
        <v>#N/A</v>
      </c>
      <c r="AD3693" t="e">
        <v>#N/A</v>
      </c>
      <c r="AE3693" t="e">
        <v>#N/A</v>
      </c>
      <c r="AF3693" t="e">
        <v>#N/A</v>
      </c>
    </row>
    <row r="3694" spans="1:32" x14ac:dyDescent="0.25">
      <c r="A3694" t="e">
        <v>#N/A</v>
      </c>
      <c r="B3694" s="33" t="e">
        <v>#N/A</v>
      </c>
      <c r="C3694" t="e">
        <v>#N/A</v>
      </c>
      <c r="D3694" t="e">
        <v>#N/A</v>
      </c>
      <c r="E3694" s="69" t="e">
        <v>#N/A</v>
      </c>
      <c r="F3694" s="3" t="e">
        <v>#N/A</v>
      </c>
      <c r="G3694" s="3" t="e">
        <v>#N/A</v>
      </c>
      <c r="H3694" s="3" t="e">
        <v>#N/A</v>
      </c>
      <c r="I3694" s="80" t="e">
        <v>#N/A</v>
      </c>
      <c r="J3694" s="80" t="e">
        <v>#N/A</v>
      </c>
      <c r="K3694" s="85" t="e">
        <v>#N/A</v>
      </c>
      <c r="L3694" s="9" t="e">
        <v>#N/A</v>
      </c>
      <c r="M3694" s="93" t="e">
        <v>#N/A</v>
      </c>
      <c r="N3694" s="8" t="e">
        <v>#N/A</v>
      </c>
      <c r="O3694" t="e">
        <v>#N/A</v>
      </c>
      <c r="P3694" t="e">
        <v>#N/A</v>
      </c>
      <c r="Q3694" t="e">
        <v>#N/A</v>
      </c>
      <c r="R3694" s="2" t="e">
        <v>#N/A</v>
      </c>
      <c r="S3694" t="e">
        <v>#N/A</v>
      </c>
      <c r="T3694" s="3" t="e">
        <v>#N/A</v>
      </c>
      <c r="U3694" s="3" t="e">
        <v>#N/A</v>
      </c>
      <c r="V3694" t="e">
        <v>#N/A</v>
      </c>
      <c r="W3694" t="e">
        <v>#N/A</v>
      </c>
      <c r="X3694" t="e">
        <v>#N/A</v>
      </c>
      <c r="Y3694" s="3" t="e">
        <v>#N/A</v>
      </c>
      <c r="Z3694" s="8" t="e">
        <v>#N/A</v>
      </c>
      <c r="AA3694" s="30" t="e">
        <v>#N/A</v>
      </c>
      <c r="AB3694" t="e">
        <v>#N/A</v>
      </c>
      <c r="AC3694" t="e">
        <v>#N/A</v>
      </c>
      <c r="AD3694" t="e">
        <v>#N/A</v>
      </c>
      <c r="AE3694" t="e">
        <v>#N/A</v>
      </c>
      <c r="AF3694" t="e">
        <v>#N/A</v>
      </c>
    </row>
    <row r="3695" spans="1:32" x14ac:dyDescent="0.25">
      <c r="A3695" t="e">
        <v>#N/A</v>
      </c>
      <c r="B3695" s="33" t="e">
        <v>#N/A</v>
      </c>
      <c r="C3695" t="e">
        <v>#N/A</v>
      </c>
      <c r="D3695" t="e">
        <v>#N/A</v>
      </c>
      <c r="E3695" s="69" t="e">
        <v>#N/A</v>
      </c>
      <c r="F3695" s="3" t="e">
        <v>#N/A</v>
      </c>
      <c r="G3695" s="3" t="e">
        <v>#N/A</v>
      </c>
      <c r="H3695" s="3" t="e">
        <v>#N/A</v>
      </c>
      <c r="I3695" s="80" t="e">
        <v>#N/A</v>
      </c>
      <c r="J3695" s="80" t="e">
        <v>#N/A</v>
      </c>
      <c r="K3695" s="85" t="e">
        <v>#N/A</v>
      </c>
      <c r="L3695" s="9" t="e">
        <v>#N/A</v>
      </c>
      <c r="M3695" s="93" t="e">
        <v>#N/A</v>
      </c>
      <c r="N3695" s="8" t="e">
        <v>#N/A</v>
      </c>
      <c r="O3695" t="e">
        <v>#N/A</v>
      </c>
      <c r="P3695" t="e">
        <v>#N/A</v>
      </c>
      <c r="Q3695" t="e">
        <v>#N/A</v>
      </c>
      <c r="R3695" s="2" t="e">
        <v>#N/A</v>
      </c>
      <c r="S3695" t="e">
        <v>#N/A</v>
      </c>
      <c r="T3695" s="3" t="e">
        <v>#N/A</v>
      </c>
      <c r="U3695" s="3" t="e">
        <v>#N/A</v>
      </c>
      <c r="V3695" t="e">
        <v>#N/A</v>
      </c>
      <c r="W3695" t="e">
        <v>#N/A</v>
      </c>
      <c r="X3695" t="e">
        <v>#N/A</v>
      </c>
      <c r="Y3695" s="3" t="e">
        <v>#N/A</v>
      </c>
      <c r="Z3695" s="8" t="e">
        <v>#N/A</v>
      </c>
      <c r="AA3695" s="30" t="e">
        <v>#N/A</v>
      </c>
      <c r="AB3695" t="e">
        <v>#N/A</v>
      </c>
      <c r="AC3695" t="e">
        <v>#N/A</v>
      </c>
      <c r="AD3695" t="e">
        <v>#N/A</v>
      </c>
      <c r="AE3695" t="e">
        <v>#N/A</v>
      </c>
      <c r="AF3695" t="e">
        <v>#N/A</v>
      </c>
    </row>
    <row r="3696" spans="1:32" x14ac:dyDescent="0.25">
      <c r="A3696" t="e">
        <v>#N/A</v>
      </c>
      <c r="B3696" s="33" t="e">
        <v>#N/A</v>
      </c>
      <c r="C3696" t="e">
        <v>#N/A</v>
      </c>
      <c r="D3696" t="e">
        <v>#N/A</v>
      </c>
      <c r="E3696" s="69" t="e">
        <v>#N/A</v>
      </c>
      <c r="F3696" s="3" t="e">
        <v>#N/A</v>
      </c>
      <c r="G3696" s="3" t="e">
        <v>#N/A</v>
      </c>
      <c r="H3696" s="3" t="e">
        <v>#N/A</v>
      </c>
      <c r="I3696" s="80" t="e">
        <v>#N/A</v>
      </c>
      <c r="J3696" s="80" t="e">
        <v>#N/A</v>
      </c>
      <c r="K3696" s="85" t="e">
        <v>#N/A</v>
      </c>
      <c r="L3696" s="9" t="e">
        <v>#N/A</v>
      </c>
      <c r="M3696" s="93" t="e">
        <v>#N/A</v>
      </c>
      <c r="N3696" s="8" t="e">
        <v>#N/A</v>
      </c>
      <c r="O3696" t="e">
        <v>#N/A</v>
      </c>
      <c r="P3696" t="e">
        <v>#N/A</v>
      </c>
      <c r="Q3696" t="e">
        <v>#N/A</v>
      </c>
      <c r="R3696" s="2" t="e">
        <v>#N/A</v>
      </c>
      <c r="S3696" t="e">
        <v>#N/A</v>
      </c>
      <c r="T3696" s="3" t="e">
        <v>#N/A</v>
      </c>
      <c r="U3696" s="3" t="e">
        <v>#N/A</v>
      </c>
      <c r="V3696" t="e">
        <v>#N/A</v>
      </c>
      <c r="W3696" t="e">
        <v>#N/A</v>
      </c>
      <c r="X3696" t="e">
        <v>#N/A</v>
      </c>
      <c r="Y3696" s="3" t="e">
        <v>#N/A</v>
      </c>
      <c r="Z3696" s="8" t="e">
        <v>#N/A</v>
      </c>
      <c r="AA3696" s="30" t="e">
        <v>#N/A</v>
      </c>
      <c r="AB3696" t="e">
        <v>#N/A</v>
      </c>
      <c r="AC3696" t="e">
        <v>#N/A</v>
      </c>
      <c r="AD3696" t="e">
        <v>#N/A</v>
      </c>
      <c r="AE3696" t="e">
        <v>#N/A</v>
      </c>
      <c r="AF3696" t="e">
        <v>#N/A</v>
      </c>
    </row>
    <row r="3697" spans="1:32" x14ac:dyDescent="0.25">
      <c r="A3697" t="e">
        <v>#N/A</v>
      </c>
      <c r="B3697" s="33" t="e">
        <v>#N/A</v>
      </c>
      <c r="C3697" t="e">
        <v>#N/A</v>
      </c>
      <c r="D3697" t="e">
        <v>#N/A</v>
      </c>
      <c r="E3697" s="69" t="e">
        <v>#N/A</v>
      </c>
      <c r="F3697" s="3" t="e">
        <v>#N/A</v>
      </c>
      <c r="G3697" s="3" t="e">
        <v>#N/A</v>
      </c>
      <c r="H3697" s="3" t="e">
        <v>#N/A</v>
      </c>
      <c r="I3697" s="80" t="e">
        <v>#N/A</v>
      </c>
      <c r="J3697" s="80" t="e">
        <v>#N/A</v>
      </c>
      <c r="K3697" s="85" t="e">
        <v>#N/A</v>
      </c>
      <c r="L3697" s="9" t="e">
        <v>#N/A</v>
      </c>
      <c r="M3697" s="93" t="e">
        <v>#N/A</v>
      </c>
      <c r="N3697" s="8" t="e">
        <v>#N/A</v>
      </c>
      <c r="O3697" t="e">
        <v>#N/A</v>
      </c>
      <c r="P3697" t="e">
        <v>#N/A</v>
      </c>
      <c r="Q3697" t="e">
        <v>#N/A</v>
      </c>
      <c r="R3697" s="2" t="e">
        <v>#N/A</v>
      </c>
      <c r="S3697" t="e">
        <v>#N/A</v>
      </c>
      <c r="T3697" s="3" t="e">
        <v>#N/A</v>
      </c>
      <c r="U3697" s="3" t="e">
        <v>#N/A</v>
      </c>
      <c r="V3697" t="e">
        <v>#N/A</v>
      </c>
      <c r="W3697" t="e">
        <v>#N/A</v>
      </c>
      <c r="X3697" t="e">
        <v>#N/A</v>
      </c>
      <c r="Y3697" s="3" t="e">
        <v>#N/A</v>
      </c>
      <c r="Z3697" s="8" t="e">
        <v>#N/A</v>
      </c>
      <c r="AA3697" s="30" t="e">
        <v>#N/A</v>
      </c>
      <c r="AB3697" t="e">
        <v>#N/A</v>
      </c>
      <c r="AC3697" t="e">
        <v>#N/A</v>
      </c>
      <c r="AD3697" t="e">
        <v>#N/A</v>
      </c>
      <c r="AE3697" t="e">
        <v>#N/A</v>
      </c>
      <c r="AF3697" t="e">
        <v>#N/A</v>
      </c>
    </row>
    <row r="3698" spans="1:32" x14ac:dyDescent="0.25">
      <c r="A3698" t="e">
        <v>#N/A</v>
      </c>
      <c r="B3698" s="33" t="e">
        <v>#N/A</v>
      </c>
      <c r="C3698" t="e">
        <v>#N/A</v>
      </c>
      <c r="D3698" t="e">
        <v>#N/A</v>
      </c>
      <c r="E3698" s="69" t="e">
        <v>#N/A</v>
      </c>
      <c r="F3698" s="3" t="e">
        <v>#N/A</v>
      </c>
      <c r="G3698" s="3" t="e">
        <v>#N/A</v>
      </c>
      <c r="H3698" s="3" t="e">
        <v>#N/A</v>
      </c>
      <c r="I3698" s="80" t="e">
        <v>#N/A</v>
      </c>
      <c r="J3698" s="80" t="e">
        <v>#N/A</v>
      </c>
      <c r="K3698" s="85" t="e">
        <v>#N/A</v>
      </c>
      <c r="L3698" s="9" t="e">
        <v>#N/A</v>
      </c>
      <c r="M3698" s="93" t="e">
        <v>#N/A</v>
      </c>
      <c r="N3698" s="8" t="e">
        <v>#N/A</v>
      </c>
      <c r="O3698" t="e">
        <v>#N/A</v>
      </c>
      <c r="P3698" t="e">
        <v>#N/A</v>
      </c>
      <c r="Q3698" t="e">
        <v>#N/A</v>
      </c>
      <c r="R3698" s="2" t="e">
        <v>#N/A</v>
      </c>
      <c r="S3698" t="e">
        <v>#N/A</v>
      </c>
      <c r="T3698" s="3" t="e">
        <v>#N/A</v>
      </c>
      <c r="U3698" s="3" t="e">
        <v>#N/A</v>
      </c>
      <c r="V3698" t="e">
        <v>#N/A</v>
      </c>
      <c r="W3698" t="e">
        <v>#N/A</v>
      </c>
      <c r="X3698" t="e">
        <v>#N/A</v>
      </c>
      <c r="Y3698" s="3" t="e">
        <v>#N/A</v>
      </c>
      <c r="Z3698" s="8" t="e">
        <v>#N/A</v>
      </c>
      <c r="AA3698" s="30" t="e">
        <v>#N/A</v>
      </c>
      <c r="AB3698" t="e">
        <v>#N/A</v>
      </c>
      <c r="AC3698" t="e">
        <v>#N/A</v>
      </c>
      <c r="AD3698" t="e">
        <v>#N/A</v>
      </c>
      <c r="AE3698" t="e">
        <v>#N/A</v>
      </c>
      <c r="AF3698" t="e">
        <v>#N/A</v>
      </c>
    </row>
    <row r="3699" spans="1:32" x14ac:dyDescent="0.25">
      <c r="A3699" t="e">
        <v>#N/A</v>
      </c>
      <c r="B3699" s="33" t="e">
        <v>#N/A</v>
      </c>
      <c r="C3699" t="e">
        <v>#N/A</v>
      </c>
      <c r="D3699" t="e">
        <v>#N/A</v>
      </c>
      <c r="E3699" s="69" t="e">
        <v>#N/A</v>
      </c>
      <c r="F3699" s="3" t="e">
        <v>#N/A</v>
      </c>
      <c r="G3699" s="3" t="e">
        <v>#N/A</v>
      </c>
      <c r="H3699" s="3" t="e">
        <v>#N/A</v>
      </c>
      <c r="I3699" s="80" t="e">
        <v>#N/A</v>
      </c>
      <c r="J3699" s="80" t="e">
        <v>#N/A</v>
      </c>
      <c r="K3699" s="85" t="e">
        <v>#N/A</v>
      </c>
      <c r="L3699" s="9" t="e">
        <v>#N/A</v>
      </c>
      <c r="M3699" s="93" t="e">
        <v>#N/A</v>
      </c>
      <c r="N3699" s="8" t="e">
        <v>#N/A</v>
      </c>
      <c r="O3699" t="e">
        <v>#N/A</v>
      </c>
      <c r="P3699" t="e">
        <v>#N/A</v>
      </c>
      <c r="Q3699" t="e">
        <v>#N/A</v>
      </c>
      <c r="R3699" s="2" t="e">
        <v>#N/A</v>
      </c>
      <c r="S3699" t="e">
        <v>#N/A</v>
      </c>
      <c r="T3699" s="3" t="e">
        <v>#N/A</v>
      </c>
      <c r="U3699" s="3" t="e">
        <v>#N/A</v>
      </c>
      <c r="V3699" t="e">
        <v>#N/A</v>
      </c>
      <c r="W3699" t="e">
        <v>#N/A</v>
      </c>
      <c r="X3699" t="e">
        <v>#N/A</v>
      </c>
      <c r="Y3699" s="3" t="e">
        <v>#N/A</v>
      </c>
      <c r="Z3699" s="8" t="e">
        <v>#N/A</v>
      </c>
      <c r="AA3699" s="30" t="e">
        <v>#N/A</v>
      </c>
      <c r="AB3699" t="e">
        <v>#N/A</v>
      </c>
      <c r="AC3699" t="e">
        <v>#N/A</v>
      </c>
      <c r="AD3699" t="e">
        <v>#N/A</v>
      </c>
      <c r="AE3699" t="e">
        <v>#N/A</v>
      </c>
      <c r="AF3699" t="e">
        <v>#N/A</v>
      </c>
    </row>
    <row r="3700" spans="1:32" x14ac:dyDescent="0.25">
      <c r="A3700" t="e">
        <v>#N/A</v>
      </c>
      <c r="B3700" s="33" t="e">
        <v>#N/A</v>
      </c>
      <c r="C3700" t="e">
        <v>#N/A</v>
      </c>
      <c r="D3700" t="e">
        <v>#N/A</v>
      </c>
      <c r="E3700" s="69" t="e">
        <v>#N/A</v>
      </c>
      <c r="F3700" s="3" t="e">
        <v>#N/A</v>
      </c>
      <c r="G3700" s="3" t="e">
        <v>#N/A</v>
      </c>
      <c r="H3700" s="3" t="e">
        <v>#N/A</v>
      </c>
      <c r="I3700" s="80" t="e">
        <v>#N/A</v>
      </c>
      <c r="J3700" s="80" t="e">
        <v>#N/A</v>
      </c>
      <c r="K3700" s="85" t="e">
        <v>#N/A</v>
      </c>
      <c r="L3700" s="9" t="e">
        <v>#N/A</v>
      </c>
      <c r="M3700" s="93" t="e">
        <v>#N/A</v>
      </c>
      <c r="N3700" s="8" t="e">
        <v>#N/A</v>
      </c>
      <c r="O3700" t="e">
        <v>#N/A</v>
      </c>
      <c r="P3700" t="e">
        <v>#N/A</v>
      </c>
      <c r="Q3700" t="e">
        <v>#N/A</v>
      </c>
      <c r="R3700" s="2" t="e">
        <v>#N/A</v>
      </c>
      <c r="S3700" t="e">
        <v>#N/A</v>
      </c>
      <c r="T3700" s="3" t="e">
        <v>#N/A</v>
      </c>
      <c r="U3700" s="3" t="e">
        <v>#N/A</v>
      </c>
      <c r="V3700" t="e">
        <v>#N/A</v>
      </c>
      <c r="W3700" t="e">
        <v>#N/A</v>
      </c>
      <c r="X3700" t="e">
        <v>#N/A</v>
      </c>
      <c r="Y3700" s="3" t="e">
        <v>#N/A</v>
      </c>
      <c r="Z3700" s="8" t="e">
        <v>#N/A</v>
      </c>
      <c r="AA3700" s="30" t="e">
        <v>#N/A</v>
      </c>
      <c r="AB3700" t="e">
        <v>#N/A</v>
      </c>
      <c r="AC3700" t="e">
        <v>#N/A</v>
      </c>
      <c r="AD3700" t="e">
        <v>#N/A</v>
      </c>
      <c r="AE3700" t="e">
        <v>#N/A</v>
      </c>
      <c r="AF3700" t="e">
        <v>#N/A</v>
      </c>
    </row>
    <row r="3701" spans="1:32" x14ac:dyDescent="0.25">
      <c r="A3701" t="e">
        <v>#N/A</v>
      </c>
      <c r="B3701" s="33" t="e">
        <v>#N/A</v>
      </c>
      <c r="C3701" t="e">
        <v>#N/A</v>
      </c>
      <c r="D3701" t="e">
        <v>#N/A</v>
      </c>
      <c r="E3701" s="69" t="e">
        <v>#N/A</v>
      </c>
      <c r="F3701" s="3" t="e">
        <v>#N/A</v>
      </c>
      <c r="G3701" s="3" t="e">
        <v>#N/A</v>
      </c>
      <c r="H3701" s="3" t="e">
        <v>#N/A</v>
      </c>
      <c r="I3701" s="80" t="e">
        <v>#N/A</v>
      </c>
      <c r="J3701" s="80" t="e">
        <v>#N/A</v>
      </c>
      <c r="K3701" s="85" t="e">
        <v>#N/A</v>
      </c>
      <c r="L3701" s="9" t="e">
        <v>#N/A</v>
      </c>
      <c r="M3701" s="93" t="e">
        <v>#N/A</v>
      </c>
      <c r="N3701" s="8" t="e">
        <v>#N/A</v>
      </c>
      <c r="O3701" t="e">
        <v>#N/A</v>
      </c>
      <c r="P3701" t="e">
        <v>#N/A</v>
      </c>
      <c r="Q3701" t="e">
        <v>#N/A</v>
      </c>
      <c r="R3701" s="2" t="e">
        <v>#N/A</v>
      </c>
      <c r="S3701" t="e">
        <v>#N/A</v>
      </c>
      <c r="T3701" s="3" t="e">
        <v>#N/A</v>
      </c>
      <c r="U3701" s="3" t="e">
        <v>#N/A</v>
      </c>
      <c r="V3701" t="e">
        <v>#N/A</v>
      </c>
      <c r="W3701" t="e">
        <v>#N/A</v>
      </c>
      <c r="X3701" t="e">
        <v>#N/A</v>
      </c>
      <c r="Y3701" s="3" t="e">
        <v>#N/A</v>
      </c>
      <c r="Z3701" s="8" t="e">
        <v>#N/A</v>
      </c>
      <c r="AA3701" s="30" t="e">
        <v>#N/A</v>
      </c>
      <c r="AB3701" t="e">
        <v>#N/A</v>
      </c>
      <c r="AC3701" t="e">
        <v>#N/A</v>
      </c>
      <c r="AD3701" t="e">
        <v>#N/A</v>
      </c>
      <c r="AE3701" t="e">
        <v>#N/A</v>
      </c>
      <c r="AF3701" t="e">
        <v>#N/A</v>
      </c>
    </row>
    <row r="3702" spans="1:32" x14ac:dyDescent="0.25">
      <c r="A3702" t="e">
        <v>#N/A</v>
      </c>
      <c r="B3702" s="33" t="e">
        <v>#N/A</v>
      </c>
      <c r="C3702" t="e">
        <v>#N/A</v>
      </c>
      <c r="D3702" t="e">
        <v>#N/A</v>
      </c>
      <c r="E3702" s="69" t="e">
        <v>#N/A</v>
      </c>
      <c r="F3702" s="3" t="e">
        <v>#N/A</v>
      </c>
      <c r="G3702" s="3" t="e">
        <v>#N/A</v>
      </c>
      <c r="H3702" s="3" t="e">
        <v>#N/A</v>
      </c>
      <c r="I3702" s="80" t="e">
        <v>#N/A</v>
      </c>
      <c r="J3702" s="80" t="e">
        <v>#N/A</v>
      </c>
      <c r="K3702" s="85" t="e">
        <v>#N/A</v>
      </c>
      <c r="L3702" s="9" t="e">
        <v>#N/A</v>
      </c>
      <c r="M3702" s="93" t="e">
        <v>#N/A</v>
      </c>
      <c r="N3702" s="8" t="e">
        <v>#N/A</v>
      </c>
      <c r="O3702" t="e">
        <v>#N/A</v>
      </c>
      <c r="P3702" t="e">
        <v>#N/A</v>
      </c>
      <c r="Q3702" t="e">
        <v>#N/A</v>
      </c>
      <c r="R3702" s="2" t="e">
        <v>#N/A</v>
      </c>
      <c r="S3702" t="e">
        <v>#N/A</v>
      </c>
      <c r="T3702" s="3" t="e">
        <v>#N/A</v>
      </c>
      <c r="U3702" s="3" t="e">
        <v>#N/A</v>
      </c>
      <c r="V3702" t="e">
        <v>#N/A</v>
      </c>
      <c r="W3702" t="e">
        <v>#N/A</v>
      </c>
      <c r="X3702" t="e">
        <v>#N/A</v>
      </c>
      <c r="Y3702" s="3" t="e">
        <v>#N/A</v>
      </c>
      <c r="Z3702" s="8" t="e">
        <v>#N/A</v>
      </c>
      <c r="AA3702" s="30" t="e">
        <v>#N/A</v>
      </c>
      <c r="AB3702" t="e">
        <v>#N/A</v>
      </c>
      <c r="AC3702" t="e">
        <v>#N/A</v>
      </c>
      <c r="AD3702" t="e">
        <v>#N/A</v>
      </c>
      <c r="AE3702" t="e">
        <v>#N/A</v>
      </c>
      <c r="AF3702" t="e">
        <v>#N/A</v>
      </c>
    </row>
    <row r="3703" spans="1:32" x14ac:dyDescent="0.25">
      <c r="A3703" t="e">
        <v>#N/A</v>
      </c>
      <c r="B3703" s="33" t="e">
        <v>#N/A</v>
      </c>
      <c r="C3703" t="e">
        <v>#N/A</v>
      </c>
      <c r="D3703" t="e">
        <v>#N/A</v>
      </c>
      <c r="E3703" s="69" t="e">
        <v>#N/A</v>
      </c>
      <c r="F3703" s="3" t="e">
        <v>#N/A</v>
      </c>
      <c r="G3703" s="3" t="e">
        <v>#N/A</v>
      </c>
      <c r="H3703" s="3" t="e">
        <v>#N/A</v>
      </c>
      <c r="I3703" s="80" t="e">
        <v>#N/A</v>
      </c>
      <c r="J3703" s="80" t="e">
        <v>#N/A</v>
      </c>
      <c r="K3703" s="85" t="e">
        <v>#N/A</v>
      </c>
      <c r="L3703" s="9" t="e">
        <v>#N/A</v>
      </c>
      <c r="M3703" s="93" t="e">
        <v>#N/A</v>
      </c>
      <c r="N3703" s="8" t="e">
        <v>#N/A</v>
      </c>
      <c r="O3703" t="e">
        <v>#N/A</v>
      </c>
      <c r="P3703" t="e">
        <v>#N/A</v>
      </c>
      <c r="Q3703" t="e">
        <v>#N/A</v>
      </c>
      <c r="R3703" s="2" t="e">
        <v>#N/A</v>
      </c>
      <c r="S3703" t="e">
        <v>#N/A</v>
      </c>
      <c r="T3703" s="3" t="e">
        <v>#N/A</v>
      </c>
      <c r="U3703" s="3" t="e">
        <v>#N/A</v>
      </c>
      <c r="V3703" t="e">
        <v>#N/A</v>
      </c>
      <c r="W3703" t="e">
        <v>#N/A</v>
      </c>
      <c r="X3703" t="e">
        <v>#N/A</v>
      </c>
      <c r="Y3703" s="3" t="e">
        <v>#N/A</v>
      </c>
      <c r="Z3703" s="8" t="e">
        <v>#N/A</v>
      </c>
      <c r="AA3703" s="30" t="e">
        <v>#N/A</v>
      </c>
      <c r="AB3703" t="e">
        <v>#N/A</v>
      </c>
      <c r="AC3703" t="e">
        <v>#N/A</v>
      </c>
      <c r="AD3703" t="e">
        <v>#N/A</v>
      </c>
      <c r="AE3703" t="e">
        <v>#N/A</v>
      </c>
      <c r="AF3703" t="e">
        <v>#N/A</v>
      </c>
    </row>
    <row r="3704" spans="1:32" x14ac:dyDescent="0.25">
      <c r="A3704" t="e">
        <v>#N/A</v>
      </c>
      <c r="B3704" s="33" t="e">
        <v>#N/A</v>
      </c>
      <c r="C3704" t="e">
        <v>#N/A</v>
      </c>
      <c r="D3704" t="e">
        <v>#N/A</v>
      </c>
      <c r="E3704" s="69" t="e">
        <v>#N/A</v>
      </c>
      <c r="F3704" s="3" t="e">
        <v>#N/A</v>
      </c>
      <c r="G3704" s="3" t="e">
        <v>#N/A</v>
      </c>
      <c r="H3704" s="3" t="e">
        <v>#N/A</v>
      </c>
      <c r="I3704" s="80" t="e">
        <v>#N/A</v>
      </c>
      <c r="J3704" s="80" t="e">
        <v>#N/A</v>
      </c>
      <c r="K3704" s="85" t="e">
        <v>#N/A</v>
      </c>
      <c r="L3704" s="9" t="e">
        <v>#N/A</v>
      </c>
      <c r="M3704" s="93" t="e">
        <v>#N/A</v>
      </c>
      <c r="N3704" s="8" t="e">
        <v>#N/A</v>
      </c>
      <c r="O3704" t="e">
        <v>#N/A</v>
      </c>
      <c r="P3704" t="e">
        <v>#N/A</v>
      </c>
      <c r="Q3704" t="e">
        <v>#N/A</v>
      </c>
      <c r="R3704" s="2" t="e">
        <v>#N/A</v>
      </c>
      <c r="S3704" t="e">
        <v>#N/A</v>
      </c>
      <c r="T3704" s="3" t="e">
        <v>#N/A</v>
      </c>
      <c r="U3704" s="3" t="e">
        <v>#N/A</v>
      </c>
      <c r="V3704" t="e">
        <v>#N/A</v>
      </c>
      <c r="W3704" t="e">
        <v>#N/A</v>
      </c>
      <c r="X3704" t="e">
        <v>#N/A</v>
      </c>
      <c r="Y3704" s="3" t="e">
        <v>#N/A</v>
      </c>
      <c r="Z3704" s="8" t="e">
        <v>#N/A</v>
      </c>
      <c r="AA3704" s="30" t="e">
        <v>#N/A</v>
      </c>
      <c r="AB3704" t="e">
        <v>#N/A</v>
      </c>
      <c r="AC3704" t="e">
        <v>#N/A</v>
      </c>
      <c r="AD3704" t="e">
        <v>#N/A</v>
      </c>
      <c r="AE3704" t="e">
        <v>#N/A</v>
      </c>
      <c r="AF3704" t="e">
        <v>#N/A</v>
      </c>
    </row>
    <row r="3705" spans="1:32" x14ac:dyDescent="0.25">
      <c r="A3705" t="e">
        <v>#N/A</v>
      </c>
      <c r="B3705" s="33" t="e">
        <v>#N/A</v>
      </c>
      <c r="C3705" t="e">
        <v>#N/A</v>
      </c>
      <c r="D3705" t="e">
        <v>#N/A</v>
      </c>
      <c r="E3705" s="69" t="e">
        <v>#N/A</v>
      </c>
      <c r="F3705" s="3" t="e">
        <v>#N/A</v>
      </c>
      <c r="G3705" s="3" t="e">
        <v>#N/A</v>
      </c>
      <c r="H3705" s="3" t="e">
        <v>#N/A</v>
      </c>
      <c r="I3705" s="80" t="e">
        <v>#N/A</v>
      </c>
      <c r="J3705" s="80" t="e">
        <v>#N/A</v>
      </c>
      <c r="K3705" s="85" t="e">
        <v>#N/A</v>
      </c>
      <c r="L3705" s="9" t="e">
        <v>#N/A</v>
      </c>
      <c r="M3705" s="93" t="e">
        <v>#N/A</v>
      </c>
      <c r="N3705" s="8" t="e">
        <v>#N/A</v>
      </c>
      <c r="O3705" t="e">
        <v>#N/A</v>
      </c>
      <c r="P3705" t="e">
        <v>#N/A</v>
      </c>
      <c r="Q3705" t="e">
        <v>#N/A</v>
      </c>
      <c r="R3705" s="2" t="e">
        <v>#N/A</v>
      </c>
      <c r="S3705" t="e">
        <v>#N/A</v>
      </c>
      <c r="T3705" s="3" t="e">
        <v>#N/A</v>
      </c>
      <c r="U3705" s="3" t="e">
        <v>#N/A</v>
      </c>
      <c r="V3705" t="e">
        <v>#N/A</v>
      </c>
      <c r="W3705" t="e">
        <v>#N/A</v>
      </c>
      <c r="X3705" t="e">
        <v>#N/A</v>
      </c>
      <c r="Y3705" s="3" t="e">
        <v>#N/A</v>
      </c>
      <c r="Z3705" s="8" t="e">
        <v>#N/A</v>
      </c>
      <c r="AA3705" s="30" t="e">
        <v>#N/A</v>
      </c>
      <c r="AB3705" t="e">
        <v>#N/A</v>
      </c>
      <c r="AC3705" t="e">
        <v>#N/A</v>
      </c>
      <c r="AD3705" t="e">
        <v>#N/A</v>
      </c>
      <c r="AE3705" t="e">
        <v>#N/A</v>
      </c>
      <c r="AF3705" t="e">
        <v>#N/A</v>
      </c>
    </row>
    <row r="3706" spans="1:32" x14ac:dyDescent="0.25">
      <c r="A3706" t="e">
        <v>#N/A</v>
      </c>
      <c r="B3706" s="33" t="e">
        <v>#N/A</v>
      </c>
      <c r="C3706" t="e">
        <v>#N/A</v>
      </c>
      <c r="D3706" t="e">
        <v>#N/A</v>
      </c>
      <c r="E3706" s="69" t="e">
        <v>#N/A</v>
      </c>
      <c r="F3706" s="3" t="e">
        <v>#N/A</v>
      </c>
      <c r="G3706" s="3" t="e">
        <v>#N/A</v>
      </c>
      <c r="H3706" s="3" t="e">
        <v>#N/A</v>
      </c>
      <c r="I3706" s="80" t="e">
        <v>#N/A</v>
      </c>
      <c r="J3706" s="80" t="e">
        <v>#N/A</v>
      </c>
      <c r="K3706" s="85" t="e">
        <v>#N/A</v>
      </c>
      <c r="L3706" s="9" t="e">
        <v>#N/A</v>
      </c>
      <c r="M3706" s="93" t="e">
        <v>#N/A</v>
      </c>
      <c r="N3706" s="8" t="e">
        <v>#N/A</v>
      </c>
      <c r="O3706" t="e">
        <v>#N/A</v>
      </c>
      <c r="P3706" t="e">
        <v>#N/A</v>
      </c>
      <c r="Q3706" t="e">
        <v>#N/A</v>
      </c>
      <c r="R3706" s="2" t="e">
        <v>#N/A</v>
      </c>
      <c r="S3706" t="e">
        <v>#N/A</v>
      </c>
      <c r="T3706" s="3" t="e">
        <v>#N/A</v>
      </c>
      <c r="U3706" s="3" t="e">
        <v>#N/A</v>
      </c>
      <c r="V3706" t="e">
        <v>#N/A</v>
      </c>
      <c r="W3706" t="e">
        <v>#N/A</v>
      </c>
      <c r="X3706" t="e">
        <v>#N/A</v>
      </c>
      <c r="Y3706" s="3" t="e">
        <v>#N/A</v>
      </c>
      <c r="Z3706" s="8" t="e">
        <v>#N/A</v>
      </c>
      <c r="AA3706" s="30" t="e">
        <v>#N/A</v>
      </c>
      <c r="AB3706" t="e">
        <v>#N/A</v>
      </c>
      <c r="AC3706" t="e">
        <v>#N/A</v>
      </c>
      <c r="AD3706" t="e">
        <v>#N/A</v>
      </c>
      <c r="AE3706" t="e">
        <v>#N/A</v>
      </c>
      <c r="AF3706" t="e">
        <v>#N/A</v>
      </c>
    </row>
    <row r="3707" spans="1:32" x14ac:dyDescent="0.25">
      <c r="A3707" t="e">
        <v>#N/A</v>
      </c>
      <c r="B3707" s="33" t="e">
        <v>#N/A</v>
      </c>
      <c r="C3707" t="e">
        <v>#N/A</v>
      </c>
      <c r="D3707" t="e">
        <v>#N/A</v>
      </c>
      <c r="E3707" s="69" t="e">
        <v>#N/A</v>
      </c>
      <c r="F3707" s="3" t="e">
        <v>#N/A</v>
      </c>
      <c r="G3707" s="3" t="e">
        <v>#N/A</v>
      </c>
      <c r="H3707" s="3" t="e">
        <v>#N/A</v>
      </c>
      <c r="I3707" s="80" t="e">
        <v>#N/A</v>
      </c>
      <c r="J3707" s="80" t="e">
        <v>#N/A</v>
      </c>
      <c r="K3707" s="85" t="e">
        <v>#N/A</v>
      </c>
      <c r="L3707" s="9" t="e">
        <v>#N/A</v>
      </c>
      <c r="M3707" s="93" t="e">
        <v>#N/A</v>
      </c>
      <c r="N3707" s="8" t="e">
        <v>#N/A</v>
      </c>
      <c r="O3707" t="e">
        <v>#N/A</v>
      </c>
      <c r="P3707" t="e">
        <v>#N/A</v>
      </c>
      <c r="Q3707" t="e">
        <v>#N/A</v>
      </c>
      <c r="R3707" s="2" t="e">
        <v>#N/A</v>
      </c>
      <c r="S3707" t="e">
        <v>#N/A</v>
      </c>
      <c r="T3707" s="3" t="e">
        <v>#N/A</v>
      </c>
      <c r="U3707" s="3" t="e">
        <v>#N/A</v>
      </c>
      <c r="V3707" t="e">
        <v>#N/A</v>
      </c>
      <c r="W3707" t="e">
        <v>#N/A</v>
      </c>
      <c r="X3707" t="e">
        <v>#N/A</v>
      </c>
      <c r="Y3707" s="3" t="e">
        <v>#N/A</v>
      </c>
      <c r="Z3707" s="8" t="e">
        <v>#N/A</v>
      </c>
      <c r="AA3707" s="30" t="e">
        <v>#N/A</v>
      </c>
      <c r="AB3707" t="e">
        <v>#N/A</v>
      </c>
      <c r="AC3707" t="e">
        <v>#N/A</v>
      </c>
      <c r="AD3707" t="e">
        <v>#N/A</v>
      </c>
      <c r="AE3707" t="e">
        <v>#N/A</v>
      </c>
      <c r="AF3707" t="e">
        <v>#N/A</v>
      </c>
    </row>
    <row r="3708" spans="1:32" x14ac:dyDescent="0.25">
      <c r="A3708" t="e">
        <v>#N/A</v>
      </c>
      <c r="B3708" s="33" t="e">
        <v>#N/A</v>
      </c>
      <c r="C3708" t="e">
        <v>#N/A</v>
      </c>
      <c r="D3708" t="e">
        <v>#N/A</v>
      </c>
      <c r="E3708" s="69" t="e">
        <v>#N/A</v>
      </c>
      <c r="F3708" s="3" t="e">
        <v>#N/A</v>
      </c>
      <c r="G3708" s="3" t="e">
        <v>#N/A</v>
      </c>
      <c r="H3708" s="3" t="e">
        <v>#N/A</v>
      </c>
      <c r="I3708" s="80" t="e">
        <v>#N/A</v>
      </c>
      <c r="J3708" s="80" t="e">
        <v>#N/A</v>
      </c>
      <c r="K3708" s="85" t="e">
        <v>#N/A</v>
      </c>
      <c r="L3708" s="9" t="e">
        <v>#N/A</v>
      </c>
      <c r="M3708" s="93" t="e">
        <v>#N/A</v>
      </c>
      <c r="N3708" s="8" t="e">
        <v>#N/A</v>
      </c>
      <c r="O3708" t="e">
        <v>#N/A</v>
      </c>
      <c r="P3708" t="e">
        <v>#N/A</v>
      </c>
      <c r="Q3708" t="e">
        <v>#N/A</v>
      </c>
      <c r="R3708" s="2" t="e">
        <v>#N/A</v>
      </c>
      <c r="S3708" t="e">
        <v>#N/A</v>
      </c>
      <c r="T3708" s="3" t="e">
        <v>#N/A</v>
      </c>
      <c r="U3708" s="3" t="e">
        <v>#N/A</v>
      </c>
      <c r="V3708" t="e">
        <v>#N/A</v>
      </c>
      <c r="W3708" t="e">
        <v>#N/A</v>
      </c>
      <c r="X3708" t="e">
        <v>#N/A</v>
      </c>
      <c r="Y3708" s="3" t="e">
        <v>#N/A</v>
      </c>
      <c r="Z3708" s="8" t="e">
        <v>#N/A</v>
      </c>
      <c r="AA3708" s="30" t="e">
        <v>#N/A</v>
      </c>
      <c r="AB3708" t="e">
        <v>#N/A</v>
      </c>
      <c r="AC3708" t="e">
        <v>#N/A</v>
      </c>
      <c r="AD3708" t="e">
        <v>#N/A</v>
      </c>
      <c r="AE3708" t="e">
        <v>#N/A</v>
      </c>
      <c r="AF3708" t="e">
        <v>#N/A</v>
      </c>
    </row>
    <row r="3709" spans="1:32" x14ac:dyDescent="0.25">
      <c r="A3709" t="e">
        <v>#N/A</v>
      </c>
      <c r="B3709" s="33" t="e">
        <v>#N/A</v>
      </c>
      <c r="C3709" t="e">
        <v>#N/A</v>
      </c>
      <c r="D3709" t="e">
        <v>#N/A</v>
      </c>
      <c r="E3709" s="69" t="e">
        <v>#N/A</v>
      </c>
      <c r="F3709" s="3" t="e">
        <v>#N/A</v>
      </c>
      <c r="G3709" s="3" t="e">
        <v>#N/A</v>
      </c>
      <c r="H3709" s="3" t="e">
        <v>#N/A</v>
      </c>
      <c r="I3709" s="80" t="e">
        <v>#N/A</v>
      </c>
      <c r="J3709" s="80" t="e">
        <v>#N/A</v>
      </c>
      <c r="K3709" s="85" t="e">
        <v>#N/A</v>
      </c>
      <c r="L3709" s="9" t="e">
        <v>#N/A</v>
      </c>
      <c r="M3709" s="93" t="e">
        <v>#N/A</v>
      </c>
      <c r="N3709" s="8" t="e">
        <v>#N/A</v>
      </c>
      <c r="O3709" t="e">
        <v>#N/A</v>
      </c>
      <c r="P3709" t="e">
        <v>#N/A</v>
      </c>
      <c r="Q3709" t="e">
        <v>#N/A</v>
      </c>
      <c r="R3709" s="2" t="e">
        <v>#N/A</v>
      </c>
      <c r="S3709" t="e">
        <v>#N/A</v>
      </c>
      <c r="T3709" s="3" t="e">
        <v>#N/A</v>
      </c>
      <c r="U3709" s="3" t="e">
        <v>#N/A</v>
      </c>
      <c r="V3709" t="e">
        <v>#N/A</v>
      </c>
      <c r="W3709" t="e">
        <v>#N/A</v>
      </c>
      <c r="X3709" t="e">
        <v>#N/A</v>
      </c>
      <c r="Y3709" s="3" t="e">
        <v>#N/A</v>
      </c>
      <c r="Z3709" s="8" t="e">
        <v>#N/A</v>
      </c>
      <c r="AA3709" s="30" t="e">
        <v>#N/A</v>
      </c>
      <c r="AB3709" t="e">
        <v>#N/A</v>
      </c>
      <c r="AC3709" t="e">
        <v>#N/A</v>
      </c>
      <c r="AD3709" t="e">
        <v>#N/A</v>
      </c>
      <c r="AE3709" t="e">
        <v>#N/A</v>
      </c>
      <c r="AF3709" t="e">
        <v>#N/A</v>
      </c>
    </row>
    <row r="3710" spans="1:32" x14ac:dyDescent="0.25">
      <c r="A3710" t="e">
        <v>#N/A</v>
      </c>
      <c r="B3710" s="33" t="e">
        <v>#N/A</v>
      </c>
      <c r="C3710" t="e">
        <v>#N/A</v>
      </c>
      <c r="D3710" t="e">
        <v>#N/A</v>
      </c>
      <c r="E3710" s="69" t="e">
        <v>#N/A</v>
      </c>
      <c r="F3710" s="3" t="e">
        <v>#N/A</v>
      </c>
      <c r="G3710" s="3" t="e">
        <v>#N/A</v>
      </c>
      <c r="H3710" s="3" t="e">
        <v>#N/A</v>
      </c>
      <c r="I3710" s="80" t="e">
        <v>#N/A</v>
      </c>
      <c r="J3710" s="80" t="e">
        <v>#N/A</v>
      </c>
      <c r="K3710" s="85" t="e">
        <v>#N/A</v>
      </c>
      <c r="L3710" s="9" t="e">
        <v>#N/A</v>
      </c>
      <c r="M3710" s="93" t="e">
        <v>#N/A</v>
      </c>
      <c r="N3710" s="8" t="e">
        <v>#N/A</v>
      </c>
      <c r="O3710" t="e">
        <v>#N/A</v>
      </c>
      <c r="P3710" t="e">
        <v>#N/A</v>
      </c>
      <c r="Q3710" t="e">
        <v>#N/A</v>
      </c>
      <c r="R3710" s="2" t="e">
        <v>#N/A</v>
      </c>
      <c r="S3710" t="e">
        <v>#N/A</v>
      </c>
      <c r="T3710" s="3" t="e">
        <v>#N/A</v>
      </c>
      <c r="U3710" s="3" t="e">
        <v>#N/A</v>
      </c>
      <c r="V3710" t="e">
        <v>#N/A</v>
      </c>
      <c r="W3710" t="e">
        <v>#N/A</v>
      </c>
      <c r="X3710" t="e">
        <v>#N/A</v>
      </c>
      <c r="Y3710" s="3" t="e">
        <v>#N/A</v>
      </c>
      <c r="Z3710" s="8" t="e">
        <v>#N/A</v>
      </c>
      <c r="AA3710" s="30" t="e">
        <v>#N/A</v>
      </c>
      <c r="AB3710" t="e">
        <v>#N/A</v>
      </c>
      <c r="AC3710" t="e">
        <v>#N/A</v>
      </c>
      <c r="AD3710" t="e">
        <v>#N/A</v>
      </c>
      <c r="AE3710" t="e">
        <v>#N/A</v>
      </c>
      <c r="AF3710" t="e">
        <v>#N/A</v>
      </c>
    </row>
    <row r="3711" spans="1:32" x14ac:dyDescent="0.25">
      <c r="A3711" t="e">
        <v>#N/A</v>
      </c>
      <c r="B3711" s="33" t="e">
        <v>#N/A</v>
      </c>
      <c r="C3711" t="e">
        <v>#N/A</v>
      </c>
      <c r="D3711" t="e">
        <v>#N/A</v>
      </c>
      <c r="E3711" s="69" t="e">
        <v>#N/A</v>
      </c>
      <c r="F3711" s="3" t="e">
        <v>#N/A</v>
      </c>
      <c r="G3711" s="3" t="e">
        <v>#N/A</v>
      </c>
      <c r="H3711" s="3" t="e">
        <v>#N/A</v>
      </c>
      <c r="I3711" s="80" t="e">
        <v>#N/A</v>
      </c>
      <c r="J3711" s="80" t="e">
        <v>#N/A</v>
      </c>
      <c r="K3711" s="85" t="e">
        <v>#N/A</v>
      </c>
      <c r="L3711" s="9" t="e">
        <v>#N/A</v>
      </c>
      <c r="M3711" s="93" t="e">
        <v>#N/A</v>
      </c>
      <c r="N3711" s="8" t="e">
        <v>#N/A</v>
      </c>
      <c r="O3711" t="e">
        <v>#N/A</v>
      </c>
      <c r="P3711" t="e">
        <v>#N/A</v>
      </c>
      <c r="Q3711" t="e">
        <v>#N/A</v>
      </c>
      <c r="R3711" s="2" t="e">
        <v>#N/A</v>
      </c>
      <c r="S3711" t="e">
        <v>#N/A</v>
      </c>
      <c r="T3711" s="3" t="e">
        <v>#N/A</v>
      </c>
      <c r="U3711" s="3" t="e">
        <v>#N/A</v>
      </c>
      <c r="V3711" t="e">
        <v>#N/A</v>
      </c>
      <c r="W3711" t="e">
        <v>#N/A</v>
      </c>
      <c r="X3711" t="e">
        <v>#N/A</v>
      </c>
      <c r="Y3711" s="3" t="e">
        <v>#N/A</v>
      </c>
      <c r="Z3711" s="8" t="e">
        <v>#N/A</v>
      </c>
      <c r="AA3711" s="30" t="e">
        <v>#N/A</v>
      </c>
      <c r="AB3711" t="e">
        <v>#N/A</v>
      </c>
      <c r="AC3711" t="e">
        <v>#N/A</v>
      </c>
      <c r="AD3711" t="e">
        <v>#N/A</v>
      </c>
      <c r="AE3711" t="e">
        <v>#N/A</v>
      </c>
      <c r="AF3711" t="e">
        <v>#N/A</v>
      </c>
    </row>
    <row r="3712" spans="1:32" x14ac:dyDescent="0.25">
      <c r="A3712" t="e">
        <v>#N/A</v>
      </c>
      <c r="B3712" s="33" t="e">
        <v>#N/A</v>
      </c>
      <c r="C3712" t="e">
        <v>#N/A</v>
      </c>
      <c r="D3712" t="e">
        <v>#N/A</v>
      </c>
      <c r="E3712" s="69" t="e">
        <v>#N/A</v>
      </c>
      <c r="F3712" s="3" t="e">
        <v>#N/A</v>
      </c>
      <c r="G3712" s="3" t="e">
        <v>#N/A</v>
      </c>
      <c r="H3712" s="3" t="e">
        <v>#N/A</v>
      </c>
      <c r="I3712" s="80" t="e">
        <v>#N/A</v>
      </c>
      <c r="J3712" s="80" t="e">
        <v>#N/A</v>
      </c>
      <c r="K3712" s="85" t="e">
        <v>#N/A</v>
      </c>
      <c r="L3712" s="9" t="e">
        <v>#N/A</v>
      </c>
      <c r="M3712" s="93" t="e">
        <v>#N/A</v>
      </c>
      <c r="N3712" s="8" t="e">
        <v>#N/A</v>
      </c>
      <c r="O3712" t="e">
        <v>#N/A</v>
      </c>
      <c r="P3712" t="e">
        <v>#N/A</v>
      </c>
      <c r="Q3712" t="e">
        <v>#N/A</v>
      </c>
      <c r="R3712" s="2" t="e">
        <v>#N/A</v>
      </c>
      <c r="S3712" t="e">
        <v>#N/A</v>
      </c>
      <c r="T3712" s="3" t="e">
        <v>#N/A</v>
      </c>
      <c r="U3712" s="3" t="e">
        <v>#N/A</v>
      </c>
      <c r="V3712" t="e">
        <v>#N/A</v>
      </c>
      <c r="W3712" t="e">
        <v>#N/A</v>
      </c>
      <c r="X3712" t="e">
        <v>#N/A</v>
      </c>
      <c r="Y3712" s="3" t="e">
        <v>#N/A</v>
      </c>
      <c r="Z3712" s="8" t="e">
        <v>#N/A</v>
      </c>
      <c r="AA3712" s="30" t="e">
        <v>#N/A</v>
      </c>
      <c r="AB3712" t="e">
        <v>#N/A</v>
      </c>
      <c r="AC3712" t="e">
        <v>#N/A</v>
      </c>
      <c r="AD3712" t="e">
        <v>#N/A</v>
      </c>
      <c r="AE3712" t="e">
        <v>#N/A</v>
      </c>
      <c r="AF3712" t="e">
        <v>#N/A</v>
      </c>
    </row>
    <row r="3713" spans="1:32" x14ac:dyDescent="0.25">
      <c r="A3713" t="e">
        <v>#N/A</v>
      </c>
      <c r="B3713" s="33" t="e">
        <v>#N/A</v>
      </c>
      <c r="C3713" t="e">
        <v>#N/A</v>
      </c>
      <c r="D3713" t="e">
        <v>#N/A</v>
      </c>
      <c r="E3713" s="69" t="e">
        <v>#N/A</v>
      </c>
      <c r="F3713" s="3" t="e">
        <v>#N/A</v>
      </c>
      <c r="G3713" s="3" t="e">
        <v>#N/A</v>
      </c>
      <c r="H3713" s="3" t="e">
        <v>#N/A</v>
      </c>
      <c r="I3713" s="80" t="e">
        <v>#N/A</v>
      </c>
      <c r="J3713" s="80" t="e">
        <v>#N/A</v>
      </c>
      <c r="K3713" s="85" t="e">
        <v>#N/A</v>
      </c>
      <c r="L3713" s="9" t="e">
        <v>#N/A</v>
      </c>
      <c r="M3713" s="93" t="e">
        <v>#N/A</v>
      </c>
      <c r="N3713" s="8" t="e">
        <v>#N/A</v>
      </c>
      <c r="O3713" t="e">
        <v>#N/A</v>
      </c>
      <c r="P3713" t="e">
        <v>#N/A</v>
      </c>
      <c r="Q3713" t="e">
        <v>#N/A</v>
      </c>
      <c r="R3713" s="2" t="e">
        <v>#N/A</v>
      </c>
      <c r="S3713" t="e">
        <v>#N/A</v>
      </c>
      <c r="T3713" s="3" t="e">
        <v>#N/A</v>
      </c>
      <c r="U3713" s="3" t="e">
        <v>#N/A</v>
      </c>
      <c r="V3713" t="e">
        <v>#N/A</v>
      </c>
      <c r="W3713" t="e">
        <v>#N/A</v>
      </c>
      <c r="X3713" t="e">
        <v>#N/A</v>
      </c>
      <c r="Y3713" s="3" t="e">
        <v>#N/A</v>
      </c>
      <c r="Z3713" s="8" t="e">
        <v>#N/A</v>
      </c>
      <c r="AA3713" s="30" t="e">
        <v>#N/A</v>
      </c>
      <c r="AB3713" t="e">
        <v>#N/A</v>
      </c>
      <c r="AC3713" t="e">
        <v>#N/A</v>
      </c>
      <c r="AD3713" t="e">
        <v>#N/A</v>
      </c>
      <c r="AE3713" t="e">
        <v>#N/A</v>
      </c>
      <c r="AF3713" t="e">
        <v>#N/A</v>
      </c>
    </row>
    <row r="3714" spans="1:32" x14ac:dyDescent="0.25">
      <c r="A3714" t="e">
        <v>#N/A</v>
      </c>
      <c r="B3714" s="33" t="e">
        <v>#N/A</v>
      </c>
      <c r="C3714" t="e">
        <v>#N/A</v>
      </c>
      <c r="D3714" t="e">
        <v>#N/A</v>
      </c>
      <c r="E3714" s="69" t="e">
        <v>#N/A</v>
      </c>
      <c r="F3714" s="3" t="e">
        <v>#N/A</v>
      </c>
      <c r="G3714" s="3" t="e">
        <v>#N/A</v>
      </c>
      <c r="H3714" s="3" t="e">
        <v>#N/A</v>
      </c>
      <c r="I3714" s="80" t="e">
        <v>#N/A</v>
      </c>
      <c r="J3714" s="80" t="e">
        <v>#N/A</v>
      </c>
      <c r="K3714" s="85" t="e">
        <v>#N/A</v>
      </c>
      <c r="L3714" s="9" t="e">
        <v>#N/A</v>
      </c>
      <c r="M3714" s="93" t="e">
        <v>#N/A</v>
      </c>
      <c r="N3714" s="8" t="e">
        <v>#N/A</v>
      </c>
      <c r="O3714" t="e">
        <v>#N/A</v>
      </c>
      <c r="P3714" t="e">
        <v>#N/A</v>
      </c>
      <c r="Q3714" t="e">
        <v>#N/A</v>
      </c>
      <c r="R3714" s="2" t="e">
        <v>#N/A</v>
      </c>
      <c r="S3714" t="e">
        <v>#N/A</v>
      </c>
      <c r="T3714" s="3" t="e">
        <v>#N/A</v>
      </c>
      <c r="U3714" s="3" t="e">
        <v>#N/A</v>
      </c>
      <c r="V3714" t="e">
        <v>#N/A</v>
      </c>
      <c r="W3714" t="e">
        <v>#N/A</v>
      </c>
      <c r="X3714" t="e">
        <v>#N/A</v>
      </c>
      <c r="Y3714" s="3" t="e">
        <v>#N/A</v>
      </c>
      <c r="Z3714" s="8" t="e">
        <v>#N/A</v>
      </c>
      <c r="AA3714" s="30" t="e">
        <v>#N/A</v>
      </c>
      <c r="AB3714" t="e">
        <v>#N/A</v>
      </c>
      <c r="AC3714" t="e">
        <v>#N/A</v>
      </c>
      <c r="AD3714" t="e">
        <v>#N/A</v>
      </c>
      <c r="AE3714" t="e">
        <v>#N/A</v>
      </c>
      <c r="AF3714" t="e">
        <v>#N/A</v>
      </c>
    </row>
    <row r="3715" spans="1:32" x14ac:dyDescent="0.25">
      <c r="A3715" t="e">
        <v>#N/A</v>
      </c>
      <c r="B3715" s="33" t="e">
        <v>#N/A</v>
      </c>
      <c r="C3715" t="e">
        <v>#N/A</v>
      </c>
      <c r="D3715" t="e">
        <v>#N/A</v>
      </c>
      <c r="E3715" s="69" t="e">
        <v>#N/A</v>
      </c>
      <c r="F3715" s="3" t="e">
        <v>#N/A</v>
      </c>
      <c r="G3715" s="3" t="e">
        <v>#N/A</v>
      </c>
      <c r="H3715" s="3" t="e">
        <v>#N/A</v>
      </c>
      <c r="I3715" s="80" t="e">
        <v>#N/A</v>
      </c>
      <c r="J3715" s="80" t="e">
        <v>#N/A</v>
      </c>
      <c r="K3715" s="85" t="e">
        <v>#N/A</v>
      </c>
      <c r="L3715" s="9" t="e">
        <v>#N/A</v>
      </c>
      <c r="M3715" s="93" t="e">
        <v>#N/A</v>
      </c>
      <c r="N3715" s="8" t="e">
        <v>#N/A</v>
      </c>
      <c r="O3715" t="e">
        <v>#N/A</v>
      </c>
      <c r="P3715" t="e">
        <v>#N/A</v>
      </c>
      <c r="Q3715" t="e">
        <v>#N/A</v>
      </c>
      <c r="R3715" s="2" t="e">
        <v>#N/A</v>
      </c>
      <c r="S3715" t="e">
        <v>#N/A</v>
      </c>
      <c r="T3715" s="3" t="e">
        <v>#N/A</v>
      </c>
      <c r="U3715" s="3" t="e">
        <v>#N/A</v>
      </c>
      <c r="V3715" t="e">
        <v>#N/A</v>
      </c>
      <c r="W3715" t="e">
        <v>#N/A</v>
      </c>
      <c r="X3715" t="e">
        <v>#N/A</v>
      </c>
      <c r="Y3715" s="3" t="e">
        <v>#N/A</v>
      </c>
      <c r="Z3715" s="8" t="e">
        <v>#N/A</v>
      </c>
      <c r="AA3715" s="30" t="e">
        <v>#N/A</v>
      </c>
      <c r="AB3715" t="e">
        <v>#N/A</v>
      </c>
      <c r="AC3715" t="e">
        <v>#N/A</v>
      </c>
      <c r="AD3715" t="e">
        <v>#N/A</v>
      </c>
      <c r="AE3715" t="e">
        <v>#N/A</v>
      </c>
      <c r="AF3715" t="e">
        <v>#N/A</v>
      </c>
    </row>
    <row r="3716" spans="1:32" x14ac:dyDescent="0.25">
      <c r="A3716" t="e">
        <v>#N/A</v>
      </c>
      <c r="B3716" s="33" t="e">
        <v>#N/A</v>
      </c>
      <c r="C3716" t="e">
        <v>#N/A</v>
      </c>
      <c r="D3716" t="e">
        <v>#N/A</v>
      </c>
      <c r="E3716" s="69" t="e">
        <v>#N/A</v>
      </c>
      <c r="F3716" s="3" t="e">
        <v>#N/A</v>
      </c>
      <c r="G3716" s="3" t="e">
        <v>#N/A</v>
      </c>
      <c r="H3716" s="3" t="e">
        <v>#N/A</v>
      </c>
      <c r="I3716" s="80" t="e">
        <v>#N/A</v>
      </c>
      <c r="J3716" s="80" t="e">
        <v>#N/A</v>
      </c>
      <c r="K3716" s="85" t="e">
        <v>#N/A</v>
      </c>
      <c r="L3716" s="9" t="e">
        <v>#N/A</v>
      </c>
      <c r="M3716" s="93" t="e">
        <v>#N/A</v>
      </c>
      <c r="N3716" s="8" t="e">
        <v>#N/A</v>
      </c>
      <c r="O3716" t="e">
        <v>#N/A</v>
      </c>
      <c r="P3716" t="e">
        <v>#N/A</v>
      </c>
      <c r="Q3716" t="e">
        <v>#N/A</v>
      </c>
      <c r="R3716" s="2" t="e">
        <v>#N/A</v>
      </c>
      <c r="S3716" t="e">
        <v>#N/A</v>
      </c>
      <c r="T3716" s="3" t="e">
        <v>#N/A</v>
      </c>
      <c r="U3716" s="3" t="e">
        <v>#N/A</v>
      </c>
      <c r="V3716" t="e">
        <v>#N/A</v>
      </c>
      <c r="W3716" t="e">
        <v>#N/A</v>
      </c>
      <c r="X3716" t="e">
        <v>#N/A</v>
      </c>
      <c r="Y3716" s="3" t="e">
        <v>#N/A</v>
      </c>
      <c r="Z3716" s="8" t="e">
        <v>#N/A</v>
      </c>
      <c r="AA3716" s="30" t="e">
        <v>#N/A</v>
      </c>
      <c r="AB3716" t="e">
        <v>#N/A</v>
      </c>
      <c r="AC3716" t="e">
        <v>#N/A</v>
      </c>
      <c r="AD3716" t="e">
        <v>#N/A</v>
      </c>
      <c r="AE3716" t="e">
        <v>#N/A</v>
      </c>
      <c r="AF3716" t="e">
        <v>#N/A</v>
      </c>
    </row>
    <row r="3717" spans="1:32" x14ac:dyDescent="0.25">
      <c r="A3717" t="e">
        <v>#N/A</v>
      </c>
      <c r="B3717" s="33" t="e">
        <v>#N/A</v>
      </c>
      <c r="C3717" t="e">
        <v>#N/A</v>
      </c>
      <c r="D3717" t="e">
        <v>#N/A</v>
      </c>
      <c r="E3717" s="69" t="e">
        <v>#N/A</v>
      </c>
      <c r="F3717" s="3" t="e">
        <v>#N/A</v>
      </c>
      <c r="G3717" s="3" t="e">
        <v>#N/A</v>
      </c>
      <c r="H3717" s="3" t="e">
        <v>#N/A</v>
      </c>
      <c r="I3717" s="80" t="e">
        <v>#N/A</v>
      </c>
      <c r="J3717" s="80" t="e">
        <v>#N/A</v>
      </c>
      <c r="K3717" s="85" t="e">
        <v>#N/A</v>
      </c>
      <c r="L3717" s="9" t="e">
        <v>#N/A</v>
      </c>
      <c r="M3717" s="93" t="e">
        <v>#N/A</v>
      </c>
      <c r="N3717" s="8" t="e">
        <v>#N/A</v>
      </c>
      <c r="O3717" t="e">
        <v>#N/A</v>
      </c>
      <c r="P3717" t="e">
        <v>#N/A</v>
      </c>
      <c r="Q3717" t="e">
        <v>#N/A</v>
      </c>
      <c r="R3717" s="2" t="e">
        <v>#N/A</v>
      </c>
      <c r="S3717" t="e">
        <v>#N/A</v>
      </c>
      <c r="T3717" s="3" t="e">
        <v>#N/A</v>
      </c>
      <c r="U3717" s="3" t="e">
        <v>#N/A</v>
      </c>
      <c r="V3717" t="e">
        <v>#N/A</v>
      </c>
      <c r="W3717" t="e">
        <v>#N/A</v>
      </c>
      <c r="X3717" t="e">
        <v>#N/A</v>
      </c>
      <c r="Y3717" s="3" t="e">
        <v>#N/A</v>
      </c>
      <c r="Z3717" s="8" t="e">
        <v>#N/A</v>
      </c>
      <c r="AA3717" s="30" t="e">
        <v>#N/A</v>
      </c>
      <c r="AB3717" t="e">
        <v>#N/A</v>
      </c>
      <c r="AC3717" t="e">
        <v>#N/A</v>
      </c>
      <c r="AD3717" t="e">
        <v>#N/A</v>
      </c>
      <c r="AE3717" t="e">
        <v>#N/A</v>
      </c>
      <c r="AF3717" t="e">
        <v>#N/A</v>
      </c>
    </row>
    <row r="3718" spans="1:32" x14ac:dyDescent="0.25">
      <c r="A3718" t="e">
        <v>#N/A</v>
      </c>
      <c r="B3718" s="33" t="e">
        <v>#N/A</v>
      </c>
      <c r="C3718" t="e">
        <v>#N/A</v>
      </c>
      <c r="D3718" t="e">
        <v>#N/A</v>
      </c>
      <c r="E3718" s="69" t="e">
        <v>#N/A</v>
      </c>
      <c r="F3718" s="3" t="e">
        <v>#N/A</v>
      </c>
      <c r="G3718" s="3" t="e">
        <v>#N/A</v>
      </c>
      <c r="H3718" s="3" t="e">
        <v>#N/A</v>
      </c>
      <c r="I3718" s="80" t="e">
        <v>#N/A</v>
      </c>
      <c r="J3718" s="80" t="e">
        <v>#N/A</v>
      </c>
      <c r="K3718" s="85" t="e">
        <v>#N/A</v>
      </c>
      <c r="L3718" s="9" t="e">
        <v>#N/A</v>
      </c>
      <c r="M3718" s="93" t="e">
        <v>#N/A</v>
      </c>
      <c r="N3718" s="8" t="e">
        <v>#N/A</v>
      </c>
      <c r="O3718" t="e">
        <v>#N/A</v>
      </c>
      <c r="P3718" t="e">
        <v>#N/A</v>
      </c>
      <c r="Q3718" t="e">
        <v>#N/A</v>
      </c>
      <c r="R3718" s="2" t="e">
        <v>#N/A</v>
      </c>
      <c r="S3718" t="e">
        <v>#N/A</v>
      </c>
      <c r="T3718" s="3" t="e">
        <v>#N/A</v>
      </c>
      <c r="U3718" s="3" t="e">
        <v>#N/A</v>
      </c>
      <c r="V3718" t="e">
        <v>#N/A</v>
      </c>
      <c r="W3718" t="e">
        <v>#N/A</v>
      </c>
      <c r="X3718" t="e">
        <v>#N/A</v>
      </c>
      <c r="Y3718" s="3" t="e">
        <v>#N/A</v>
      </c>
      <c r="Z3718" s="8" t="e">
        <v>#N/A</v>
      </c>
      <c r="AA3718" s="30" t="e">
        <v>#N/A</v>
      </c>
      <c r="AB3718" t="e">
        <v>#N/A</v>
      </c>
      <c r="AC3718" t="e">
        <v>#N/A</v>
      </c>
      <c r="AD3718" t="e">
        <v>#N/A</v>
      </c>
      <c r="AE3718" t="e">
        <v>#N/A</v>
      </c>
      <c r="AF3718" t="e">
        <v>#N/A</v>
      </c>
    </row>
    <row r="3719" spans="1:32" x14ac:dyDescent="0.25">
      <c r="A3719" t="e">
        <v>#N/A</v>
      </c>
      <c r="B3719" s="33" t="e">
        <v>#N/A</v>
      </c>
      <c r="C3719" t="e">
        <v>#N/A</v>
      </c>
      <c r="D3719" t="e">
        <v>#N/A</v>
      </c>
      <c r="E3719" s="69" t="e">
        <v>#N/A</v>
      </c>
      <c r="F3719" s="3" t="e">
        <v>#N/A</v>
      </c>
      <c r="G3719" s="3" t="e">
        <v>#N/A</v>
      </c>
      <c r="H3719" s="3" t="e">
        <v>#N/A</v>
      </c>
      <c r="I3719" s="80" t="e">
        <v>#N/A</v>
      </c>
      <c r="J3719" s="80" t="e">
        <v>#N/A</v>
      </c>
      <c r="K3719" s="85" t="e">
        <v>#N/A</v>
      </c>
      <c r="L3719" s="9" t="e">
        <v>#N/A</v>
      </c>
      <c r="M3719" s="93" t="e">
        <v>#N/A</v>
      </c>
      <c r="N3719" s="8" t="e">
        <v>#N/A</v>
      </c>
      <c r="O3719" t="e">
        <v>#N/A</v>
      </c>
      <c r="P3719" t="e">
        <v>#N/A</v>
      </c>
      <c r="Q3719" t="e">
        <v>#N/A</v>
      </c>
      <c r="R3719" s="2" t="e">
        <v>#N/A</v>
      </c>
      <c r="S3719" t="e">
        <v>#N/A</v>
      </c>
      <c r="T3719" s="3" t="e">
        <v>#N/A</v>
      </c>
      <c r="U3719" s="3" t="e">
        <v>#N/A</v>
      </c>
      <c r="V3719" t="e">
        <v>#N/A</v>
      </c>
      <c r="W3719" t="e">
        <v>#N/A</v>
      </c>
      <c r="X3719" t="e">
        <v>#N/A</v>
      </c>
      <c r="Y3719" s="3" t="e">
        <v>#N/A</v>
      </c>
      <c r="Z3719" s="8" t="e">
        <v>#N/A</v>
      </c>
      <c r="AA3719" s="30" t="e">
        <v>#N/A</v>
      </c>
      <c r="AB3719" t="e">
        <v>#N/A</v>
      </c>
      <c r="AC3719" t="e">
        <v>#N/A</v>
      </c>
      <c r="AD3719" t="e">
        <v>#N/A</v>
      </c>
      <c r="AE3719" t="e">
        <v>#N/A</v>
      </c>
      <c r="AF3719" t="e">
        <v>#N/A</v>
      </c>
    </row>
    <row r="3720" spans="1:32" x14ac:dyDescent="0.25">
      <c r="A3720" t="e">
        <v>#N/A</v>
      </c>
      <c r="B3720" s="33" t="e">
        <v>#N/A</v>
      </c>
      <c r="C3720" t="e">
        <v>#N/A</v>
      </c>
      <c r="D3720" t="e">
        <v>#N/A</v>
      </c>
      <c r="E3720" s="69" t="e">
        <v>#N/A</v>
      </c>
      <c r="F3720" s="3" t="e">
        <v>#N/A</v>
      </c>
      <c r="G3720" s="3" t="e">
        <v>#N/A</v>
      </c>
      <c r="H3720" s="3" t="e">
        <v>#N/A</v>
      </c>
      <c r="I3720" s="80" t="e">
        <v>#N/A</v>
      </c>
      <c r="J3720" s="80" t="e">
        <v>#N/A</v>
      </c>
      <c r="K3720" s="85" t="e">
        <v>#N/A</v>
      </c>
      <c r="L3720" s="9" t="e">
        <v>#N/A</v>
      </c>
      <c r="M3720" s="93" t="e">
        <v>#N/A</v>
      </c>
      <c r="N3720" s="8" t="e">
        <v>#N/A</v>
      </c>
      <c r="O3720" t="e">
        <v>#N/A</v>
      </c>
      <c r="P3720" t="e">
        <v>#N/A</v>
      </c>
      <c r="Q3720" t="e">
        <v>#N/A</v>
      </c>
      <c r="R3720" s="2" t="e">
        <v>#N/A</v>
      </c>
      <c r="S3720" t="e">
        <v>#N/A</v>
      </c>
      <c r="T3720" s="3" t="e">
        <v>#N/A</v>
      </c>
      <c r="U3720" s="3" t="e">
        <v>#N/A</v>
      </c>
      <c r="V3720" t="e">
        <v>#N/A</v>
      </c>
      <c r="W3720" t="e">
        <v>#N/A</v>
      </c>
      <c r="X3720" t="e">
        <v>#N/A</v>
      </c>
      <c r="Y3720" s="3" t="e">
        <v>#N/A</v>
      </c>
      <c r="Z3720" s="8" t="e">
        <v>#N/A</v>
      </c>
      <c r="AA3720" s="30" t="e">
        <v>#N/A</v>
      </c>
      <c r="AB3720" t="e">
        <v>#N/A</v>
      </c>
      <c r="AC3720" t="e">
        <v>#N/A</v>
      </c>
      <c r="AD3720" t="e">
        <v>#N/A</v>
      </c>
      <c r="AE3720" t="e">
        <v>#N/A</v>
      </c>
      <c r="AF3720" t="e">
        <v>#N/A</v>
      </c>
    </row>
    <row r="3721" spans="1:32" x14ac:dyDescent="0.25">
      <c r="A3721" t="e">
        <v>#N/A</v>
      </c>
      <c r="B3721" s="33" t="e">
        <v>#N/A</v>
      </c>
      <c r="C3721" t="e">
        <v>#N/A</v>
      </c>
      <c r="D3721" t="e">
        <v>#N/A</v>
      </c>
      <c r="E3721" s="69" t="e">
        <v>#N/A</v>
      </c>
      <c r="F3721" s="3" t="e">
        <v>#N/A</v>
      </c>
      <c r="G3721" s="3" t="e">
        <v>#N/A</v>
      </c>
      <c r="H3721" s="3" t="e">
        <v>#N/A</v>
      </c>
      <c r="I3721" s="80" t="e">
        <v>#N/A</v>
      </c>
      <c r="J3721" s="80" t="e">
        <v>#N/A</v>
      </c>
      <c r="K3721" s="85" t="e">
        <v>#N/A</v>
      </c>
      <c r="L3721" s="9" t="e">
        <v>#N/A</v>
      </c>
      <c r="M3721" s="93" t="e">
        <v>#N/A</v>
      </c>
      <c r="N3721" s="8" t="e">
        <v>#N/A</v>
      </c>
      <c r="O3721" t="e">
        <v>#N/A</v>
      </c>
      <c r="P3721" t="e">
        <v>#N/A</v>
      </c>
      <c r="Q3721" t="e">
        <v>#N/A</v>
      </c>
      <c r="R3721" s="2" t="e">
        <v>#N/A</v>
      </c>
      <c r="S3721" t="e">
        <v>#N/A</v>
      </c>
      <c r="T3721" s="3" t="e">
        <v>#N/A</v>
      </c>
      <c r="U3721" s="3" t="e">
        <v>#N/A</v>
      </c>
      <c r="V3721" t="e">
        <v>#N/A</v>
      </c>
      <c r="W3721" t="e">
        <v>#N/A</v>
      </c>
      <c r="X3721" t="e">
        <v>#N/A</v>
      </c>
      <c r="Y3721" s="3" t="e">
        <v>#N/A</v>
      </c>
      <c r="Z3721" s="8" t="e">
        <v>#N/A</v>
      </c>
      <c r="AA3721" s="30" t="e">
        <v>#N/A</v>
      </c>
      <c r="AB3721" t="e">
        <v>#N/A</v>
      </c>
      <c r="AC3721" t="e">
        <v>#N/A</v>
      </c>
      <c r="AD3721" t="e">
        <v>#N/A</v>
      </c>
      <c r="AE3721" t="e">
        <v>#N/A</v>
      </c>
      <c r="AF3721" t="e">
        <v>#N/A</v>
      </c>
    </row>
    <row r="3722" spans="1:32" x14ac:dyDescent="0.25">
      <c r="A3722" t="e">
        <v>#N/A</v>
      </c>
      <c r="B3722" s="33" t="e">
        <v>#N/A</v>
      </c>
      <c r="C3722" t="e">
        <v>#N/A</v>
      </c>
      <c r="D3722" t="e">
        <v>#N/A</v>
      </c>
      <c r="E3722" s="69" t="e">
        <v>#N/A</v>
      </c>
      <c r="F3722" s="3" t="e">
        <v>#N/A</v>
      </c>
      <c r="G3722" s="3" t="e">
        <v>#N/A</v>
      </c>
      <c r="H3722" s="3" t="e">
        <v>#N/A</v>
      </c>
      <c r="I3722" s="80" t="e">
        <v>#N/A</v>
      </c>
      <c r="J3722" s="80" t="e">
        <v>#N/A</v>
      </c>
      <c r="K3722" s="85" t="e">
        <v>#N/A</v>
      </c>
      <c r="L3722" s="9" t="e">
        <v>#N/A</v>
      </c>
      <c r="M3722" s="93" t="e">
        <v>#N/A</v>
      </c>
      <c r="N3722" s="8" t="e">
        <v>#N/A</v>
      </c>
      <c r="O3722" t="e">
        <v>#N/A</v>
      </c>
      <c r="P3722" t="e">
        <v>#N/A</v>
      </c>
      <c r="Q3722" t="e">
        <v>#N/A</v>
      </c>
      <c r="R3722" s="2" t="e">
        <v>#N/A</v>
      </c>
      <c r="S3722" t="e">
        <v>#N/A</v>
      </c>
      <c r="T3722" s="3" t="e">
        <v>#N/A</v>
      </c>
      <c r="U3722" s="3" t="e">
        <v>#N/A</v>
      </c>
      <c r="V3722" t="e">
        <v>#N/A</v>
      </c>
      <c r="W3722" t="e">
        <v>#N/A</v>
      </c>
      <c r="X3722" t="e">
        <v>#N/A</v>
      </c>
      <c r="Y3722" s="3" t="e">
        <v>#N/A</v>
      </c>
      <c r="Z3722" s="8" t="e">
        <v>#N/A</v>
      </c>
      <c r="AA3722" s="30" t="e">
        <v>#N/A</v>
      </c>
      <c r="AB3722" t="e">
        <v>#N/A</v>
      </c>
      <c r="AC3722" t="e">
        <v>#N/A</v>
      </c>
      <c r="AD3722" t="e">
        <v>#N/A</v>
      </c>
      <c r="AE3722" t="e">
        <v>#N/A</v>
      </c>
      <c r="AF3722" t="e">
        <v>#N/A</v>
      </c>
    </row>
    <row r="3723" spans="1:32" x14ac:dyDescent="0.25">
      <c r="A3723" t="e">
        <v>#N/A</v>
      </c>
      <c r="B3723" s="33" t="e">
        <v>#N/A</v>
      </c>
      <c r="C3723" t="e">
        <v>#N/A</v>
      </c>
      <c r="D3723" t="e">
        <v>#N/A</v>
      </c>
      <c r="E3723" s="69" t="e">
        <v>#N/A</v>
      </c>
      <c r="F3723" s="3" t="e">
        <v>#N/A</v>
      </c>
      <c r="G3723" s="3" t="e">
        <v>#N/A</v>
      </c>
      <c r="H3723" s="3" t="e">
        <v>#N/A</v>
      </c>
      <c r="I3723" s="80" t="e">
        <v>#N/A</v>
      </c>
      <c r="J3723" s="80" t="e">
        <v>#N/A</v>
      </c>
      <c r="K3723" s="85" t="e">
        <v>#N/A</v>
      </c>
      <c r="L3723" s="9" t="e">
        <v>#N/A</v>
      </c>
      <c r="M3723" s="93" t="e">
        <v>#N/A</v>
      </c>
      <c r="N3723" s="8" t="e">
        <v>#N/A</v>
      </c>
      <c r="O3723" t="e">
        <v>#N/A</v>
      </c>
      <c r="P3723" t="e">
        <v>#N/A</v>
      </c>
      <c r="Q3723" t="e">
        <v>#N/A</v>
      </c>
      <c r="R3723" s="2" t="e">
        <v>#N/A</v>
      </c>
      <c r="S3723" t="e">
        <v>#N/A</v>
      </c>
      <c r="T3723" s="3" t="e">
        <v>#N/A</v>
      </c>
      <c r="U3723" s="3" t="e">
        <v>#N/A</v>
      </c>
      <c r="V3723" t="e">
        <v>#N/A</v>
      </c>
      <c r="W3723" t="e">
        <v>#N/A</v>
      </c>
      <c r="X3723" t="e">
        <v>#N/A</v>
      </c>
      <c r="Y3723" s="3" t="e">
        <v>#N/A</v>
      </c>
      <c r="Z3723" s="8" t="e">
        <v>#N/A</v>
      </c>
      <c r="AA3723" s="30" t="e">
        <v>#N/A</v>
      </c>
      <c r="AB3723" t="e">
        <v>#N/A</v>
      </c>
      <c r="AC3723" t="e">
        <v>#N/A</v>
      </c>
      <c r="AD3723" t="e">
        <v>#N/A</v>
      </c>
      <c r="AE3723" t="e">
        <v>#N/A</v>
      </c>
      <c r="AF3723" t="e">
        <v>#N/A</v>
      </c>
    </row>
    <row r="3724" spans="1:32" x14ac:dyDescent="0.25">
      <c r="A3724" t="e">
        <v>#N/A</v>
      </c>
      <c r="B3724" s="33" t="e">
        <v>#N/A</v>
      </c>
      <c r="C3724" t="e">
        <v>#N/A</v>
      </c>
      <c r="D3724" t="e">
        <v>#N/A</v>
      </c>
      <c r="E3724" s="69" t="e">
        <v>#N/A</v>
      </c>
      <c r="F3724" s="3" t="e">
        <v>#N/A</v>
      </c>
      <c r="G3724" s="3" t="e">
        <v>#N/A</v>
      </c>
      <c r="H3724" s="3" t="e">
        <v>#N/A</v>
      </c>
      <c r="I3724" s="80" t="e">
        <v>#N/A</v>
      </c>
      <c r="J3724" s="80" t="e">
        <v>#N/A</v>
      </c>
      <c r="K3724" s="85" t="e">
        <v>#N/A</v>
      </c>
      <c r="L3724" s="9" t="e">
        <v>#N/A</v>
      </c>
      <c r="M3724" s="93" t="e">
        <v>#N/A</v>
      </c>
      <c r="N3724" s="8" t="e">
        <v>#N/A</v>
      </c>
      <c r="O3724" t="e">
        <v>#N/A</v>
      </c>
      <c r="P3724" t="e">
        <v>#N/A</v>
      </c>
      <c r="Q3724" t="e">
        <v>#N/A</v>
      </c>
      <c r="R3724" s="2" t="e">
        <v>#N/A</v>
      </c>
      <c r="S3724" t="e">
        <v>#N/A</v>
      </c>
      <c r="T3724" s="3" t="e">
        <v>#N/A</v>
      </c>
      <c r="U3724" s="3" t="e">
        <v>#N/A</v>
      </c>
      <c r="V3724" t="e">
        <v>#N/A</v>
      </c>
      <c r="W3724" t="e">
        <v>#N/A</v>
      </c>
      <c r="X3724" t="e">
        <v>#N/A</v>
      </c>
      <c r="Y3724" s="3" t="e">
        <v>#N/A</v>
      </c>
      <c r="Z3724" s="8" t="e">
        <v>#N/A</v>
      </c>
      <c r="AA3724" s="30" t="e">
        <v>#N/A</v>
      </c>
      <c r="AB3724" t="e">
        <v>#N/A</v>
      </c>
      <c r="AC3724" t="e">
        <v>#N/A</v>
      </c>
      <c r="AD3724" t="e">
        <v>#N/A</v>
      </c>
      <c r="AE3724" t="e">
        <v>#N/A</v>
      </c>
      <c r="AF3724" t="e">
        <v>#N/A</v>
      </c>
    </row>
    <row r="3725" spans="1:32" x14ac:dyDescent="0.25">
      <c r="A3725" t="e">
        <v>#N/A</v>
      </c>
      <c r="B3725" s="33" t="e">
        <v>#N/A</v>
      </c>
      <c r="C3725" t="e">
        <v>#N/A</v>
      </c>
      <c r="D3725" t="e">
        <v>#N/A</v>
      </c>
      <c r="E3725" s="69" t="e">
        <v>#N/A</v>
      </c>
      <c r="F3725" s="3" t="e">
        <v>#N/A</v>
      </c>
      <c r="G3725" s="3" t="e">
        <v>#N/A</v>
      </c>
      <c r="H3725" s="3" t="e">
        <v>#N/A</v>
      </c>
      <c r="I3725" s="80" t="e">
        <v>#N/A</v>
      </c>
      <c r="J3725" s="80" t="e">
        <v>#N/A</v>
      </c>
      <c r="K3725" s="85" t="e">
        <v>#N/A</v>
      </c>
      <c r="L3725" s="9" t="e">
        <v>#N/A</v>
      </c>
      <c r="M3725" s="93" t="e">
        <v>#N/A</v>
      </c>
      <c r="N3725" s="8" t="e">
        <v>#N/A</v>
      </c>
      <c r="O3725" t="e">
        <v>#N/A</v>
      </c>
      <c r="P3725" t="e">
        <v>#N/A</v>
      </c>
      <c r="Q3725" t="e">
        <v>#N/A</v>
      </c>
      <c r="R3725" s="2" t="e">
        <v>#N/A</v>
      </c>
      <c r="S3725" t="e">
        <v>#N/A</v>
      </c>
      <c r="T3725" s="3" t="e">
        <v>#N/A</v>
      </c>
      <c r="U3725" s="3" t="e">
        <v>#N/A</v>
      </c>
      <c r="V3725" t="e">
        <v>#N/A</v>
      </c>
      <c r="W3725" t="e">
        <v>#N/A</v>
      </c>
      <c r="X3725" t="e">
        <v>#N/A</v>
      </c>
      <c r="Y3725" s="3" t="e">
        <v>#N/A</v>
      </c>
      <c r="Z3725" s="8" t="e">
        <v>#N/A</v>
      </c>
      <c r="AA3725" s="30" t="e">
        <v>#N/A</v>
      </c>
      <c r="AB3725" t="e">
        <v>#N/A</v>
      </c>
      <c r="AC3725" t="e">
        <v>#N/A</v>
      </c>
      <c r="AD3725" t="e">
        <v>#N/A</v>
      </c>
      <c r="AE3725" t="e">
        <v>#N/A</v>
      </c>
      <c r="AF3725" t="e">
        <v>#N/A</v>
      </c>
    </row>
    <row r="3726" spans="1:32" x14ac:dyDescent="0.25">
      <c r="A3726" t="e">
        <v>#N/A</v>
      </c>
      <c r="B3726" s="33" t="e">
        <v>#N/A</v>
      </c>
      <c r="C3726" t="e">
        <v>#N/A</v>
      </c>
      <c r="D3726" t="e">
        <v>#N/A</v>
      </c>
      <c r="E3726" s="69" t="e">
        <v>#N/A</v>
      </c>
      <c r="F3726" s="3" t="e">
        <v>#N/A</v>
      </c>
      <c r="G3726" s="3" t="e">
        <v>#N/A</v>
      </c>
      <c r="H3726" s="3" t="e">
        <v>#N/A</v>
      </c>
      <c r="I3726" s="80" t="e">
        <v>#N/A</v>
      </c>
      <c r="J3726" s="80" t="e">
        <v>#N/A</v>
      </c>
      <c r="K3726" s="85" t="e">
        <v>#N/A</v>
      </c>
      <c r="L3726" s="9" t="e">
        <v>#N/A</v>
      </c>
      <c r="M3726" s="93" t="e">
        <v>#N/A</v>
      </c>
      <c r="N3726" s="8" t="e">
        <v>#N/A</v>
      </c>
      <c r="O3726" t="e">
        <v>#N/A</v>
      </c>
      <c r="P3726" t="e">
        <v>#N/A</v>
      </c>
      <c r="Q3726" t="e">
        <v>#N/A</v>
      </c>
      <c r="R3726" s="2" t="e">
        <v>#N/A</v>
      </c>
      <c r="S3726" t="e">
        <v>#N/A</v>
      </c>
      <c r="T3726" s="3" t="e">
        <v>#N/A</v>
      </c>
      <c r="U3726" s="3" t="e">
        <v>#N/A</v>
      </c>
      <c r="V3726" t="e">
        <v>#N/A</v>
      </c>
      <c r="W3726" t="e">
        <v>#N/A</v>
      </c>
      <c r="X3726" t="e">
        <v>#N/A</v>
      </c>
      <c r="Y3726" s="3" t="e">
        <v>#N/A</v>
      </c>
      <c r="Z3726" s="8" t="e">
        <v>#N/A</v>
      </c>
      <c r="AA3726" s="30" t="e">
        <v>#N/A</v>
      </c>
      <c r="AB3726" t="e">
        <v>#N/A</v>
      </c>
      <c r="AC3726" t="e">
        <v>#N/A</v>
      </c>
      <c r="AD3726" t="e">
        <v>#N/A</v>
      </c>
      <c r="AE3726" t="e">
        <v>#N/A</v>
      </c>
      <c r="AF3726" t="e">
        <v>#N/A</v>
      </c>
    </row>
    <row r="3727" spans="1:32" x14ac:dyDescent="0.25">
      <c r="A3727" t="e">
        <v>#N/A</v>
      </c>
      <c r="B3727" s="33" t="e">
        <v>#N/A</v>
      </c>
      <c r="C3727" t="e">
        <v>#N/A</v>
      </c>
      <c r="D3727" t="e">
        <v>#N/A</v>
      </c>
      <c r="E3727" s="69" t="e">
        <v>#N/A</v>
      </c>
      <c r="F3727" s="3" t="e">
        <v>#N/A</v>
      </c>
      <c r="G3727" s="3" t="e">
        <v>#N/A</v>
      </c>
      <c r="H3727" s="3" t="e">
        <v>#N/A</v>
      </c>
      <c r="I3727" s="80" t="e">
        <v>#N/A</v>
      </c>
      <c r="J3727" s="80" t="e">
        <v>#N/A</v>
      </c>
      <c r="K3727" s="85" t="e">
        <v>#N/A</v>
      </c>
      <c r="L3727" s="9" t="e">
        <v>#N/A</v>
      </c>
      <c r="M3727" s="93" t="e">
        <v>#N/A</v>
      </c>
      <c r="N3727" s="8" t="e">
        <v>#N/A</v>
      </c>
      <c r="O3727" t="e">
        <v>#N/A</v>
      </c>
      <c r="P3727" t="e">
        <v>#N/A</v>
      </c>
      <c r="Q3727" t="e">
        <v>#N/A</v>
      </c>
      <c r="R3727" s="2" t="e">
        <v>#N/A</v>
      </c>
      <c r="S3727" t="e">
        <v>#N/A</v>
      </c>
      <c r="T3727" s="3" t="e">
        <v>#N/A</v>
      </c>
      <c r="U3727" s="3" t="e">
        <v>#N/A</v>
      </c>
      <c r="V3727" t="e">
        <v>#N/A</v>
      </c>
      <c r="W3727" t="e">
        <v>#N/A</v>
      </c>
      <c r="X3727" t="e">
        <v>#N/A</v>
      </c>
      <c r="Y3727" s="3" t="e">
        <v>#N/A</v>
      </c>
      <c r="Z3727" s="8" t="e">
        <v>#N/A</v>
      </c>
      <c r="AA3727" s="30" t="e">
        <v>#N/A</v>
      </c>
      <c r="AB3727" t="e">
        <v>#N/A</v>
      </c>
      <c r="AC3727" t="e">
        <v>#N/A</v>
      </c>
      <c r="AD3727" t="e">
        <v>#N/A</v>
      </c>
      <c r="AE3727" t="e">
        <v>#N/A</v>
      </c>
      <c r="AF3727" t="e">
        <v>#N/A</v>
      </c>
    </row>
    <row r="3728" spans="1:32" x14ac:dyDescent="0.25">
      <c r="A3728" t="e">
        <v>#N/A</v>
      </c>
      <c r="B3728" s="33" t="e">
        <v>#N/A</v>
      </c>
      <c r="C3728" t="e">
        <v>#N/A</v>
      </c>
      <c r="D3728" t="e">
        <v>#N/A</v>
      </c>
      <c r="E3728" s="69" t="e">
        <v>#N/A</v>
      </c>
      <c r="F3728" s="3" t="e">
        <v>#N/A</v>
      </c>
      <c r="G3728" s="3" t="e">
        <v>#N/A</v>
      </c>
      <c r="H3728" s="3" t="e">
        <v>#N/A</v>
      </c>
      <c r="I3728" s="80" t="e">
        <v>#N/A</v>
      </c>
      <c r="J3728" s="80" t="e">
        <v>#N/A</v>
      </c>
      <c r="K3728" s="85" t="e">
        <v>#N/A</v>
      </c>
      <c r="L3728" s="9" t="e">
        <v>#N/A</v>
      </c>
      <c r="M3728" s="93" t="e">
        <v>#N/A</v>
      </c>
      <c r="N3728" s="8" t="e">
        <v>#N/A</v>
      </c>
      <c r="O3728" t="e">
        <v>#N/A</v>
      </c>
      <c r="P3728" t="e">
        <v>#N/A</v>
      </c>
      <c r="Q3728" t="e">
        <v>#N/A</v>
      </c>
      <c r="R3728" s="2" t="e">
        <v>#N/A</v>
      </c>
      <c r="S3728" t="e">
        <v>#N/A</v>
      </c>
      <c r="T3728" s="3" t="e">
        <v>#N/A</v>
      </c>
      <c r="U3728" s="3" t="e">
        <v>#N/A</v>
      </c>
      <c r="V3728" t="e">
        <v>#N/A</v>
      </c>
      <c r="W3728" t="e">
        <v>#N/A</v>
      </c>
      <c r="X3728" t="e">
        <v>#N/A</v>
      </c>
      <c r="Y3728" s="3" t="e">
        <v>#N/A</v>
      </c>
      <c r="Z3728" s="8" t="e">
        <v>#N/A</v>
      </c>
      <c r="AA3728" s="30" t="e">
        <v>#N/A</v>
      </c>
      <c r="AB3728" t="e">
        <v>#N/A</v>
      </c>
      <c r="AC3728" t="e">
        <v>#N/A</v>
      </c>
      <c r="AD3728" t="e">
        <v>#N/A</v>
      </c>
      <c r="AE3728" t="e">
        <v>#N/A</v>
      </c>
      <c r="AF3728" t="e">
        <v>#N/A</v>
      </c>
    </row>
    <row r="3729" spans="1:32" x14ac:dyDescent="0.25">
      <c r="A3729" t="e">
        <v>#N/A</v>
      </c>
      <c r="B3729" s="33" t="e">
        <v>#N/A</v>
      </c>
      <c r="C3729" t="e">
        <v>#N/A</v>
      </c>
      <c r="D3729" t="e">
        <v>#N/A</v>
      </c>
      <c r="E3729" s="69" t="e">
        <v>#N/A</v>
      </c>
      <c r="F3729" s="3" t="e">
        <v>#N/A</v>
      </c>
      <c r="G3729" s="3" t="e">
        <v>#N/A</v>
      </c>
      <c r="H3729" s="3" t="e">
        <v>#N/A</v>
      </c>
      <c r="I3729" s="80" t="e">
        <v>#N/A</v>
      </c>
      <c r="J3729" s="80" t="e">
        <v>#N/A</v>
      </c>
      <c r="K3729" s="85" t="e">
        <v>#N/A</v>
      </c>
      <c r="L3729" s="9" t="e">
        <v>#N/A</v>
      </c>
      <c r="M3729" s="93" t="e">
        <v>#N/A</v>
      </c>
      <c r="N3729" s="8" t="e">
        <v>#N/A</v>
      </c>
      <c r="O3729" t="e">
        <v>#N/A</v>
      </c>
      <c r="P3729" t="e">
        <v>#N/A</v>
      </c>
      <c r="Q3729" t="e">
        <v>#N/A</v>
      </c>
      <c r="R3729" s="2" t="e">
        <v>#N/A</v>
      </c>
      <c r="S3729" t="e">
        <v>#N/A</v>
      </c>
      <c r="T3729" s="3" t="e">
        <v>#N/A</v>
      </c>
      <c r="U3729" s="3" t="e">
        <v>#N/A</v>
      </c>
      <c r="V3729" t="e">
        <v>#N/A</v>
      </c>
      <c r="W3729" t="e">
        <v>#N/A</v>
      </c>
      <c r="X3729" t="e">
        <v>#N/A</v>
      </c>
      <c r="Y3729" s="3" t="e">
        <v>#N/A</v>
      </c>
      <c r="Z3729" s="8" t="e">
        <v>#N/A</v>
      </c>
      <c r="AA3729" s="30" t="e">
        <v>#N/A</v>
      </c>
      <c r="AB3729" t="e">
        <v>#N/A</v>
      </c>
      <c r="AC3729" t="e">
        <v>#N/A</v>
      </c>
      <c r="AD3729" t="e">
        <v>#N/A</v>
      </c>
      <c r="AE3729" t="e">
        <v>#N/A</v>
      </c>
      <c r="AF3729" t="e">
        <v>#N/A</v>
      </c>
    </row>
    <row r="3730" spans="1:32" x14ac:dyDescent="0.25">
      <c r="A3730" t="e">
        <v>#N/A</v>
      </c>
      <c r="B3730" s="33" t="e">
        <v>#N/A</v>
      </c>
      <c r="C3730" t="e">
        <v>#N/A</v>
      </c>
      <c r="D3730" t="e">
        <v>#N/A</v>
      </c>
      <c r="E3730" s="69" t="e">
        <v>#N/A</v>
      </c>
      <c r="F3730" s="3" t="e">
        <v>#N/A</v>
      </c>
      <c r="G3730" s="3" t="e">
        <v>#N/A</v>
      </c>
      <c r="H3730" s="3" t="e">
        <v>#N/A</v>
      </c>
      <c r="I3730" s="80" t="e">
        <v>#N/A</v>
      </c>
      <c r="J3730" s="80" t="e">
        <v>#N/A</v>
      </c>
      <c r="K3730" s="85" t="e">
        <v>#N/A</v>
      </c>
      <c r="L3730" s="9" t="e">
        <v>#N/A</v>
      </c>
      <c r="M3730" s="93" t="e">
        <v>#N/A</v>
      </c>
      <c r="N3730" s="8" t="e">
        <v>#N/A</v>
      </c>
      <c r="O3730" t="e">
        <v>#N/A</v>
      </c>
      <c r="P3730" t="e">
        <v>#N/A</v>
      </c>
      <c r="Q3730" t="e">
        <v>#N/A</v>
      </c>
      <c r="R3730" s="2" t="e">
        <v>#N/A</v>
      </c>
      <c r="S3730" t="e">
        <v>#N/A</v>
      </c>
      <c r="T3730" s="3" t="e">
        <v>#N/A</v>
      </c>
      <c r="U3730" s="3" t="e">
        <v>#N/A</v>
      </c>
      <c r="V3730" t="e">
        <v>#N/A</v>
      </c>
      <c r="W3730" t="e">
        <v>#N/A</v>
      </c>
      <c r="X3730" t="e">
        <v>#N/A</v>
      </c>
      <c r="Y3730" s="3" t="e">
        <v>#N/A</v>
      </c>
      <c r="Z3730" s="8" t="e">
        <v>#N/A</v>
      </c>
      <c r="AA3730" s="30" t="e">
        <v>#N/A</v>
      </c>
      <c r="AB3730" t="e">
        <v>#N/A</v>
      </c>
      <c r="AC3730" t="e">
        <v>#N/A</v>
      </c>
      <c r="AD3730" t="e">
        <v>#N/A</v>
      </c>
      <c r="AE3730" t="e">
        <v>#N/A</v>
      </c>
      <c r="AF3730" t="e">
        <v>#N/A</v>
      </c>
    </row>
    <row r="3731" spans="1:32" x14ac:dyDescent="0.25">
      <c r="A3731" t="e">
        <v>#N/A</v>
      </c>
      <c r="B3731" s="33" t="e">
        <v>#N/A</v>
      </c>
      <c r="C3731" t="e">
        <v>#N/A</v>
      </c>
      <c r="D3731" t="e">
        <v>#N/A</v>
      </c>
      <c r="E3731" s="69" t="e">
        <v>#N/A</v>
      </c>
      <c r="F3731" s="3" t="e">
        <v>#N/A</v>
      </c>
      <c r="G3731" s="3" t="e">
        <v>#N/A</v>
      </c>
      <c r="H3731" s="3" t="e">
        <v>#N/A</v>
      </c>
      <c r="I3731" s="80" t="e">
        <v>#N/A</v>
      </c>
      <c r="J3731" s="80" t="e">
        <v>#N/A</v>
      </c>
      <c r="K3731" s="85" t="e">
        <v>#N/A</v>
      </c>
      <c r="L3731" s="9" t="e">
        <v>#N/A</v>
      </c>
      <c r="M3731" s="93" t="e">
        <v>#N/A</v>
      </c>
      <c r="N3731" s="8" t="e">
        <v>#N/A</v>
      </c>
      <c r="O3731" t="e">
        <v>#N/A</v>
      </c>
      <c r="P3731" t="e">
        <v>#N/A</v>
      </c>
      <c r="Q3731" t="e">
        <v>#N/A</v>
      </c>
      <c r="R3731" s="2" t="e">
        <v>#N/A</v>
      </c>
      <c r="S3731" t="e">
        <v>#N/A</v>
      </c>
      <c r="T3731" s="3" t="e">
        <v>#N/A</v>
      </c>
      <c r="U3731" s="3" t="e">
        <v>#N/A</v>
      </c>
      <c r="V3731" t="e">
        <v>#N/A</v>
      </c>
      <c r="W3731" t="e">
        <v>#N/A</v>
      </c>
      <c r="X3731" t="e">
        <v>#N/A</v>
      </c>
      <c r="Y3731" s="3" t="e">
        <v>#N/A</v>
      </c>
      <c r="Z3731" s="8" t="e">
        <v>#N/A</v>
      </c>
      <c r="AA3731" s="30" t="e">
        <v>#N/A</v>
      </c>
      <c r="AB3731" t="e">
        <v>#N/A</v>
      </c>
      <c r="AC3731" t="e">
        <v>#N/A</v>
      </c>
      <c r="AD3731" t="e">
        <v>#N/A</v>
      </c>
      <c r="AE3731" t="e">
        <v>#N/A</v>
      </c>
      <c r="AF3731" t="e">
        <v>#N/A</v>
      </c>
    </row>
    <row r="3732" spans="1:32" x14ac:dyDescent="0.25">
      <c r="A3732" t="e">
        <v>#N/A</v>
      </c>
      <c r="B3732" s="33" t="e">
        <v>#N/A</v>
      </c>
      <c r="C3732" t="e">
        <v>#N/A</v>
      </c>
      <c r="D3732" t="e">
        <v>#N/A</v>
      </c>
      <c r="E3732" s="69" t="e">
        <v>#N/A</v>
      </c>
      <c r="F3732" s="3" t="e">
        <v>#N/A</v>
      </c>
      <c r="G3732" s="3" t="e">
        <v>#N/A</v>
      </c>
      <c r="H3732" s="3" t="e">
        <v>#N/A</v>
      </c>
      <c r="I3732" s="80" t="e">
        <v>#N/A</v>
      </c>
      <c r="J3732" s="80" t="e">
        <v>#N/A</v>
      </c>
      <c r="K3732" s="85" t="e">
        <v>#N/A</v>
      </c>
      <c r="L3732" s="9" t="e">
        <v>#N/A</v>
      </c>
      <c r="M3732" s="93" t="e">
        <v>#N/A</v>
      </c>
      <c r="N3732" s="8" t="e">
        <v>#N/A</v>
      </c>
      <c r="O3732" t="e">
        <v>#N/A</v>
      </c>
      <c r="P3732" t="e">
        <v>#N/A</v>
      </c>
      <c r="Q3732" t="e">
        <v>#N/A</v>
      </c>
      <c r="R3732" s="2" t="e">
        <v>#N/A</v>
      </c>
      <c r="S3732" t="e">
        <v>#N/A</v>
      </c>
      <c r="T3732" s="3" t="e">
        <v>#N/A</v>
      </c>
      <c r="U3732" s="3" t="e">
        <v>#N/A</v>
      </c>
      <c r="V3732" t="e">
        <v>#N/A</v>
      </c>
      <c r="W3732" t="e">
        <v>#N/A</v>
      </c>
      <c r="X3732" t="e">
        <v>#N/A</v>
      </c>
      <c r="Y3732" s="3" t="e">
        <v>#N/A</v>
      </c>
      <c r="Z3732" s="8" t="e">
        <v>#N/A</v>
      </c>
      <c r="AA3732" s="30" t="e">
        <v>#N/A</v>
      </c>
      <c r="AB3732" t="e">
        <v>#N/A</v>
      </c>
      <c r="AC3732" t="e">
        <v>#N/A</v>
      </c>
      <c r="AD3732" t="e">
        <v>#N/A</v>
      </c>
      <c r="AE3732" t="e">
        <v>#N/A</v>
      </c>
      <c r="AF3732" t="e">
        <v>#N/A</v>
      </c>
    </row>
    <row r="3733" spans="1:32" x14ac:dyDescent="0.25">
      <c r="A3733" t="e">
        <v>#N/A</v>
      </c>
      <c r="B3733" s="33" t="e">
        <v>#N/A</v>
      </c>
      <c r="C3733" t="e">
        <v>#N/A</v>
      </c>
      <c r="D3733" t="e">
        <v>#N/A</v>
      </c>
      <c r="E3733" s="69" t="e">
        <v>#N/A</v>
      </c>
      <c r="F3733" s="3" t="e">
        <v>#N/A</v>
      </c>
      <c r="G3733" s="3" t="e">
        <v>#N/A</v>
      </c>
      <c r="H3733" s="3" t="e">
        <v>#N/A</v>
      </c>
      <c r="I3733" s="80" t="e">
        <v>#N/A</v>
      </c>
      <c r="J3733" s="80" t="e">
        <v>#N/A</v>
      </c>
      <c r="K3733" s="85" t="e">
        <v>#N/A</v>
      </c>
      <c r="L3733" s="9" t="e">
        <v>#N/A</v>
      </c>
      <c r="M3733" s="93" t="e">
        <v>#N/A</v>
      </c>
      <c r="N3733" s="8" t="e">
        <v>#N/A</v>
      </c>
      <c r="O3733" t="e">
        <v>#N/A</v>
      </c>
      <c r="P3733" t="e">
        <v>#N/A</v>
      </c>
      <c r="Q3733" t="e">
        <v>#N/A</v>
      </c>
      <c r="R3733" s="2" t="e">
        <v>#N/A</v>
      </c>
      <c r="S3733" t="e">
        <v>#N/A</v>
      </c>
      <c r="T3733" s="3" t="e">
        <v>#N/A</v>
      </c>
      <c r="U3733" s="3" t="e">
        <v>#N/A</v>
      </c>
      <c r="V3733" t="e">
        <v>#N/A</v>
      </c>
      <c r="W3733" t="e">
        <v>#N/A</v>
      </c>
      <c r="X3733" t="e">
        <v>#N/A</v>
      </c>
      <c r="Y3733" s="3" t="e">
        <v>#N/A</v>
      </c>
      <c r="Z3733" s="8" t="e">
        <v>#N/A</v>
      </c>
      <c r="AA3733" s="30" t="e">
        <v>#N/A</v>
      </c>
      <c r="AB3733" t="e">
        <v>#N/A</v>
      </c>
      <c r="AC3733" t="e">
        <v>#N/A</v>
      </c>
      <c r="AD3733" t="e">
        <v>#N/A</v>
      </c>
      <c r="AE3733" t="e">
        <v>#N/A</v>
      </c>
      <c r="AF3733" t="e">
        <v>#N/A</v>
      </c>
    </row>
    <row r="3734" spans="1:32" x14ac:dyDescent="0.25">
      <c r="A3734" t="e">
        <v>#N/A</v>
      </c>
      <c r="B3734" s="33" t="e">
        <v>#N/A</v>
      </c>
      <c r="C3734" t="e">
        <v>#N/A</v>
      </c>
      <c r="D3734" t="e">
        <v>#N/A</v>
      </c>
      <c r="E3734" s="69" t="e">
        <v>#N/A</v>
      </c>
      <c r="F3734" s="3" t="e">
        <v>#N/A</v>
      </c>
      <c r="G3734" s="3" t="e">
        <v>#N/A</v>
      </c>
      <c r="H3734" s="3" t="e">
        <v>#N/A</v>
      </c>
      <c r="I3734" s="80" t="e">
        <v>#N/A</v>
      </c>
      <c r="J3734" s="80" t="e">
        <v>#N/A</v>
      </c>
      <c r="K3734" s="85" t="e">
        <v>#N/A</v>
      </c>
      <c r="L3734" s="9" t="e">
        <v>#N/A</v>
      </c>
      <c r="M3734" s="93" t="e">
        <v>#N/A</v>
      </c>
      <c r="N3734" s="8" t="e">
        <v>#N/A</v>
      </c>
      <c r="O3734" t="e">
        <v>#N/A</v>
      </c>
      <c r="P3734" t="e">
        <v>#N/A</v>
      </c>
      <c r="Q3734" t="e">
        <v>#N/A</v>
      </c>
      <c r="R3734" s="2" t="e">
        <v>#N/A</v>
      </c>
      <c r="S3734" t="e">
        <v>#N/A</v>
      </c>
      <c r="T3734" s="3" t="e">
        <v>#N/A</v>
      </c>
      <c r="U3734" s="3" t="e">
        <v>#N/A</v>
      </c>
      <c r="V3734" t="e">
        <v>#N/A</v>
      </c>
      <c r="W3734" t="e">
        <v>#N/A</v>
      </c>
      <c r="X3734" t="e">
        <v>#N/A</v>
      </c>
      <c r="Y3734" s="3" t="e">
        <v>#N/A</v>
      </c>
      <c r="Z3734" s="8" t="e">
        <v>#N/A</v>
      </c>
      <c r="AA3734" s="30" t="e">
        <v>#N/A</v>
      </c>
      <c r="AB3734" t="e">
        <v>#N/A</v>
      </c>
      <c r="AC3734" t="e">
        <v>#N/A</v>
      </c>
      <c r="AD3734" t="e">
        <v>#N/A</v>
      </c>
      <c r="AE3734" t="e">
        <v>#N/A</v>
      </c>
      <c r="AF3734" t="e">
        <v>#N/A</v>
      </c>
    </row>
    <row r="3735" spans="1:32" x14ac:dyDescent="0.25">
      <c r="A3735" t="e">
        <v>#N/A</v>
      </c>
      <c r="B3735" s="33" t="e">
        <v>#N/A</v>
      </c>
      <c r="C3735" t="e">
        <v>#N/A</v>
      </c>
      <c r="D3735" t="e">
        <v>#N/A</v>
      </c>
      <c r="E3735" s="69" t="e">
        <v>#N/A</v>
      </c>
      <c r="F3735" s="3" t="e">
        <v>#N/A</v>
      </c>
      <c r="G3735" s="3" t="e">
        <v>#N/A</v>
      </c>
      <c r="H3735" s="3" t="e">
        <v>#N/A</v>
      </c>
      <c r="I3735" s="80" t="e">
        <v>#N/A</v>
      </c>
      <c r="J3735" s="80" t="e">
        <v>#N/A</v>
      </c>
      <c r="K3735" s="85" t="e">
        <v>#N/A</v>
      </c>
      <c r="L3735" s="9" t="e">
        <v>#N/A</v>
      </c>
      <c r="M3735" s="93" t="e">
        <v>#N/A</v>
      </c>
      <c r="N3735" s="8" t="e">
        <v>#N/A</v>
      </c>
      <c r="O3735" t="e">
        <v>#N/A</v>
      </c>
      <c r="P3735" t="e">
        <v>#N/A</v>
      </c>
      <c r="Q3735" t="e">
        <v>#N/A</v>
      </c>
      <c r="R3735" s="2" t="e">
        <v>#N/A</v>
      </c>
      <c r="S3735" t="e">
        <v>#N/A</v>
      </c>
      <c r="T3735" s="3" t="e">
        <v>#N/A</v>
      </c>
      <c r="U3735" s="3" t="e">
        <v>#N/A</v>
      </c>
      <c r="V3735" t="e">
        <v>#N/A</v>
      </c>
      <c r="W3735" t="e">
        <v>#N/A</v>
      </c>
      <c r="X3735" t="e">
        <v>#N/A</v>
      </c>
      <c r="Y3735" s="3" t="e">
        <v>#N/A</v>
      </c>
      <c r="Z3735" s="8" t="e">
        <v>#N/A</v>
      </c>
      <c r="AA3735" s="30" t="e">
        <v>#N/A</v>
      </c>
      <c r="AB3735" t="e">
        <v>#N/A</v>
      </c>
      <c r="AC3735" t="e">
        <v>#N/A</v>
      </c>
      <c r="AD3735" t="e">
        <v>#N/A</v>
      </c>
      <c r="AE3735" t="e">
        <v>#N/A</v>
      </c>
      <c r="AF3735" t="e">
        <v>#N/A</v>
      </c>
    </row>
    <row r="3736" spans="1:32" x14ac:dyDescent="0.25">
      <c r="A3736" t="e">
        <v>#N/A</v>
      </c>
      <c r="B3736" s="33" t="e">
        <v>#N/A</v>
      </c>
      <c r="C3736" t="e">
        <v>#N/A</v>
      </c>
      <c r="D3736" t="e">
        <v>#N/A</v>
      </c>
      <c r="E3736" s="69" t="e">
        <v>#N/A</v>
      </c>
      <c r="F3736" s="3" t="e">
        <v>#N/A</v>
      </c>
      <c r="G3736" s="3" t="e">
        <v>#N/A</v>
      </c>
      <c r="H3736" s="3" t="e">
        <v>#N/A</v>
      </c>
      <c r="I3736" s="80" t="e">
        <v>#N/A</v>
      </c>
      <c r="J3736" s="80" t="e">
        <v>#N/A</v>
      </c>
      <c r="K3736" s="85" t="e">
        <v>#N/A</v>
      </c>
      <c r="L3736" s="9" t="e">
        <v>#N/A</v>
      </c>
      <c r="M3736" s="93" t="e">
        <v>#N/A</v>
      </c>
      <c r="N3736" s="8" t="e">
        <v>#N/A</v>
      </c>
      <c r="O3736" t="e">
        <v>#N/A</v>
      </c>
      <c r="P3736" t="e">
        <v>#N/A</v>
      </c>
      <c r="Q3736" t="e">
        <v>#N/A</v>
      </c>
      <c r="R3736" s="2" t="e">
        <v>#N/A</v>
      </c>
      <c r="S3736" t="e">
        <v>#N/A</v>
      </c>
      <c r="T3736" s="3" t="e">
        <v>#N/A</v>
      </c>
      <c r="U3736" s="3" t="e">
        <v>#N/A</v>
      </c>
      <c r="V3736" t="e">
        <v>#N/A</v>
      </c>
      <c r="W3736" t="e">
        <v>#N/A</v>
      </c>
      <c r="X3736" t="e">
        <v>#N/A</v>
      </c>
      <c r="Y3736" s="3" t="e">
        <v>#N/A</v>
      </c>
      <c r="Z3736" s="8" t="e">
        <v>#N/A</v>
      </c>
      <c r="AA3736" s="30" t="e">
        <v>#N/A</v>
      </c>
      <c r="AB3736" t="e">
        <v>#N/A</v>
      </c>
      <c r="AC3736" t="e">
        <v>#N/A</v>
      </c>
      <c r="AD3736" t="e">
        <v>#N/A</v>
      </c>
      <c r="AE3736" t="e">
        <v>#N/A</v>
      </c>
      <c r="AF3736" t="e">
        <v>#N/A</v>
      </c>
    </row>
    <row r="3737" spans="1:32" x14ac:dyDescent="0.25">
      <c r="A3737" t="e">
        <v>#N/A</v>
      </c>
      <c r="B3737" s="33" t="e">
        <v>#N/A</v>
      </c>
      <c r="C3737" t="e">
        <v>#N/A</v>
      </c>
      <c r="D3737" t="e">
        <v>#N/A</v>
      </c>
      <c r="E3737" s="69" t="e">
        <v>#N/A</v>
      </c>
      <c r="F3737" s="3" t="e">
        <v>#N/A</v>
      </c>
      <c r="G3737" s="3" t="e">
        <v>#N/A</v>
      </c>
      <c r="H3737" s="3" t="e">
        <v>#N/A</v>
      </c>
      <c r="I3737" s="80" t="e">
        <v>#N/A</v>
      </c>
      <c r="J3737" s="80" t="e">
        <v>#N/A</v>
      </c>
      <c r="K3737" s="85" t="e">
        <v>#N/A</v>
      </c>
      <c r="L3737" s="9" t="e">
        <v>#N/A</v>
      </c>
      <c r="M3737" s="93" t="e">
        <v>#N/A</v>
      </c>
      <c r="N3737" s="8" t="e">
        <v>#N/A</v>
      </c>
      <c r="O3737" t="e">
        <v>#N/A</v>
      </c>
      <c r="P3737" t="e">
        <v>#N/A</v>
      </c>
      <c r="Q3737" t="e">
        <v>#N/A</v>
      </c>
      <c r="R3737" s="2" t="e">
        <v>#N/A</v>
      </c>
      <c r="S3737" t="e">
        <v>#N/A</v>
      </c>
      <c r="T3737" s="3" t="e">
        <v>#N/A</v>
      </c>
      <c r="U3737" s="3" t="e">
        <v>#N/A</v>
      </c>
      <c r="V3737" t="e">
        <v>#N/A</v>
      </c>
      <c r="W3737" t="e">
        <v>#N/A</v>
      </c>
      <c r="X3737" t="e">
        <v>#N/A</v>
      </c>
      <c r="Y3737" s="3" t="e">
        <v>#N/A</v>
      </c>
      <c r="Z3737" s="8" t="e">
        <v>#N/A</v>
      </c>
      <c r="AA3737" s="30" t="e">
        <v>#N/A</v>
      </c>
      <c r="AB3737" t="e">
        <v>#N/A</v>
      </c>
      <c r="AC3737" t="e">
        <v>#N/A</v>
      </c>
      <c r="AD3737" t="e">
        <v>#N/A</v>
      </c>
      <c r="AE3737" t="e">
        <v>#N/A</v>
      </c>
      <c r="AF3737" t="e">
        <v>#N/A</v>
      </c>
    </row>
    <row r="3738" spans="1:32" x14ac:dyDescent="0.25">
      <c r="A3738" t="e">
        <v>#N/A</v>
      </c>
      <c r="B3738" s="33" t="e">
        <v>#N/A</v>
      </c>
      <c r="C3738" t="e">
        <v>#N/A</v>
      </c>
      <c r="D3738" t="e">
        <v>#N/A</v>
      </c>
      <c r="E3738" s="69" t="e">
        <v>#N/A</v>
      </c>
      <c r="F3738" s="3" t="e">
        <v>#N/A</v>
      </c>
      <c r="G3738" s="3" t="e">
        <v>#N/A</v>
      </c>
      <c r="H3738" s="3" t="e">
        <v>#N/A</v>
      </c>
      <c r="I3738" s="80" t="e">
        <v>#N/A</v>
      </c>
      <c r="J3738" s="80" t="e">
        <v>#N/A</v>
      </c>
      <c r="K3738" s="85" t="e">
        <v>#N/A</v>
      </c>
      <c r="L3738" s="9" t="e">
        <v>#N/A</v>
      </c>
      <c r="M3738" s="93" t="e">
        <v>#N/A</v>
      </c>
      <c r="N3738" s="8" t="e">
        <v>#N/A</v>
      </c>
      <c r="O3738" t="e">
        <v>#N/A</v>
      </c>
      <c r="P3738" t="e">
        <v>#N/A</v>
      </c>
      <c r="Q3738" t="e">
        <v>#N/A</v>
      </c>
      <c r="R3738" s="2" t="e">
        <v>#N/A</v>
      </c>
      <c r="S3738" t="e">
        <v>#N/A</v>
      </c>
      <c r="T3738" s="3" t="e">
        <v>#N/A</v>
      </c>
      <c r="U3738" s="3" t="e">
        <v>#N/A</v>
      </c>
      <c r="V3738" t="e">
        <v>#N/A</v>
      </c>
      <c r="W3738" t="e">
        <v>#N/A</v>
      </c>
      <c r="X3738" t="e">
        <v>#N/A</v>
      </c>
      <c r="Y3738" s="3" t="e">
        <v>#N/A</v>
      </c>
      <c r="Z3738" s="8" t="e">
        <v>#N/A</v>
      </c>
      <c r="AA3738" s="30" t="e">
        <v>#N/A</v>
      </c>
      <c r="AB3738" t="e">
        <v>#N/A</v>
      </c>
      <c r="AC3738" t="e">
        <v>#N/A</v>
      </c>
      <c r="AD3738" t="e">
        <v>#N/A</v>
      </c>
      <c r="AE3738" t="e">
        <v>#N/A</v>
      </c>
      <c r="AF3738" t="e">
        <v>#N/A</v>
      </c>
    </row>
    <row r="3739" spans="1:32" x14ac:dyDescent="0.25">
      <c r="A3739" t="e">
        <v>#N/A</v>
      </c>
      <c r="B3739" s="33" t="e">
        <v>#N/A</v>
      </c>
      <c r="C3739" t="e">
        <v>#N/A</v>
      </c>
      <c r="D3739" t="e">
        <v>#N/A</v>
      </c>
      <c r="E3739" s="69" t="e">
        <v>#N/A</v>
      </c>
      <c r="F3739" s="3" t="e">
        <v>#N/A</v>
      </c>
      <c r="G3739" s="3" t="e">
        <v>#N/A</v>
      </c>
      <c r="H3739" s="3" t="e">
        <v>#N/A</v>
      </c>
      <c r="I3739" s="80" t="e">
        <v>#N/A</v>
      </c>
      <c r="J3739" s="80" t="e">
        <v>#N/A</v>
      </c>
      <c r="K3739" s="85" t="e">
        <v>#N/A</v>
      </c>
      <c r="L3739" s="9" t="e">
        <v>#N/A</v>
      </c>
      <c r="M3739" s="93" t="e">
        <v>#N/A</v>
      </c>
      <c r="N3739" s="8" t="e">
        <v>#N/A</v>
      </c>
      <c r="O3739" t="e">
        <v>#N/A</v>
      </c>
      <c r="P3739" t="e">
        <v>#N/A</v>
      </c>
      <c r="Q3739" t="e">
        <v>#N/A</v>
      </c>
      <c r="R3739" s="2" t="e">
        <v>#N/A</v>
      </c>
      <c r="S3739" t="e">
        <v>#N/A</v>
      </c>
      <c r="T3739" s="3" t="e">
        <v>#N/A</v>
      </c>
      <c r="U3739" s="3" t="e">
        <v>#N/A</v>
      </c>
      <c r="V3739" t="e">
        <v>#N/A</v>
      </c>
      <c r="W3739" t="e">
        <v>#N/A</v>
      </c>
      <c r="X3739" t="e">
        <v>#N/A</v>
      </c>
      <c r="Y3739" s="3" t="e">
        <v>#N/A</v>
      </c>
      <c r="Z3739" s="8" t="e">
        <v>#N/A</v>
      </c>
      <c r="AA3739" s="30" t="e">
        <v>#N/A</v>
      </c>
      <c r="AB3739" t="e">
        <v>#N/A</v>
      </c>
      <c r="AC3739" t="e">
        <v>#N/A</v>
      </c>
      <c r="AD3739" t="e">
        <v>#N/A</v>
      </c>
      <c r="AE3739" t="e">
        <v>#N/A</v>
      </c>
      <c r="AF3739" t="e">
        <v>#N/A</v>
      </c>
    </row>
    <row r="3740" spans="1:32" x14ac:dyDescent="0.25">
      <c r="A3740" t="e">
        <v>#N/A</v>
      </c>
      <c r="B3740" s="33" t="e">
        <v>#N/A</v>
      </c>
      <c r="C3740" t="e">
        <v>#N/A</v>
      </c>
      <c r="D3740" t="e">
        <v>#N/A</v>
      </c>
      <c r="E3740" s="69" t="e">
        <v>#N/A</v>
      </c>
      <c r="F3740" s="3" t="e">
        <v>#N/A</v>
      </c>
      <c r="G3740" s="3" t="e">
        <v>#N/A</v>
      </c>
      <c r="H3740" s="3" t="e">
        <v>#N/A</v>
      </c>
      <c r="I3740" s="80" t="e">
        <v>#N/A</v>
      </c>
      <c r="J3740" s="80" t="e">
        <v>#N/A</v>
      </c>
      <c r="K3740" s="85" t="e">
        <v>#N/A</v>
      </c>
      <c r="L3740" s="9" t="e">
        <v>#N/A</v>
      </c>
      <c r="M3740" s="93" t="e">
        <v>#N/A</v>
      </c>
      <c r="N3740" s="8" t="e">
        <v>#N/A</v>
      </c>
      <c r="O3740" t="e">
        <v>#N/A</v>
      </c>
      <c r="P3740" t="e">
        <v>#N/A</v>
      </c>
      <c r="Q3740" t="e">
        <v>#N/A</v>
      </c>
      <c r="R3740" s="2" t="e">
        <v>#N/A</v>
      </c>
      <c r="S3740" t="e">
        <v>#N/A</v>
      </c>
      <c r="T3740" s="3" t="e">
        <v>#N/A</v>
      </c>
      <c r="U3740" s="3" t="e">
        <v>#N/A</v>
      </c>
      <c r="V3740" t="e">
        <v>#N/A</v>
      </c>
      <c r="W3740" t="e">
        <v>#N/A</v>
      </c>
      <c r="X3740" t="e">
        <v>#N/A</v>
      </c>
      <c r="Y3740" s="3" t="e">
        <v>#N/A</v>
      </c>
      <c r="Z3740" s="8" t="e">
        <v>#N/A</v>
      </c>
      <c r="AA3740" s="30" t="e">
        <v>#N/A</v>
      </c>
      <c r="AB3740" t="e">
        <v>#N/A</v>
      </c>
      <c r="AC3740" t="e">
        <v>#N/A</v>
      </c>
      <c r="AD3740" t="e">
        <v>#N/A</v>
      </c>
      <c r="AE3740" t="e">
        <v>#N/A</v>
      </c>
      <c r="AF3740" t="e">
        <v>#N/A</v>
      </c>
    </row>
    <row r="3741" spans="1:32" x14ac:dyDescent="0.25">
      <c r="A3741" t="e">
        <v>#N/A</v>
      </c>
      <c r="B3741" s="33" t="e">
        <v>#N/A</v>
      </c>
      <c r="C3741" t="e">
        <v>#N/A</v>
      </c>
      <c r="D3741" t="e">
        <v>#N/A</v>
      </c>
      <c r="E3741" s="69" t="e">
        <v>#N/A</v>
      </c>
      <c r="F3741" s="3" t="e">
        <v>#N/A</v>
      </c>
      <c r="G3741" s="3" t="e">
        <v>#N/A</v>
      </c>
      <c r="H3741" s="3" t="e">
        <v>#N/A</v>
      </c>
      <c r="I3741" s="80" t="e">
        <v>#N/A</v>
      </c>
      <c r="J3741" s="80" t="e">
        <v>#N/A</v>
      </c>
      <c r="K3741" s="85" t="e">
        <v>#N/A</v>
      </c>
      <c r="L3741" s="9" t="e">
        <v>#N/A</v>
      </c>
      <c r="M3741" s="93" t="e">
        <v>#N/A</v>
      </c>
      <c r="N3741" s="8" t="e">
        <v>#N/A</v>
      </c>
      <c r="O3741" t="e">
        <v>#N/A</v>
      </c>
      <c r="P3741" t="e">
        <v>#N/A</v>
      </c>
      <c r="Q3741" t="e">
        <v>#N/A</v>
      </c>
      <c r="R3741" s="2" t="e">
        <v>#N/A</v>
      </c>
      <c r="S3741" t="e">
        <v>#N/A</v>
      </c>
      <c r="T3741" s="3" t="e">
        <v>#N/A</v>
      </c>
      <c r="U3741" s="3" t="e">
        <v>#N/A</v>
      </c>
      <c r="V3741" t="e">
        <v>#N/A</v>
      </c>
      <c r="W3741" t="e">
        <v>#N/A</v>
      </c>
      <c r="X3741" t="e">
        <v>#N/A</v>
      </c>
      <c r="Y3741" s="3" t="e">
        <v>#N/A</v>
      </c>
      <c r="Z3741" s="8" t="e">
        <v>#N/A</v>
      </c>
      <c r="AA3741" s="30" t="e">
        <v>#N/A</v>
      </c>
      <c r="AB3741" t="e">
        <v>#N/A</v>
      </c>
      <c r="AC3741" t="e">
        <v>#N/A</v>
      </c>
      <c r="AD3741" t="e">
        <v>#N/A</v>
      </c>
      <c r="AE3741" t="e">
        <v>#N/A</v>
      </c>
      <c r="AF3741" t="e">
        <v>#N/A</v>
      </c>
    </row>
    <row r="3742" spans="1:32" x14ac:dyDescent="0.25">
      <c r="A3742" t="e">
        <v>#N/A</v>
      </c>
      <c r="B3742" s="33" t="e">
        <v>#N/A</v>
      </c>
      <c r="C3742" t="e">
        <v>#N/A</v>
      </c>
      <c r="D3742" t="e">
        <v>#N/A</v>
      </c>
      <c r="E3742" s="69" t="e">
        <v>#N/A</v>
      </c>
      <c r="F3742" s="3" t="e">
        <v>#N/A</v>
      </c>
      <c r="G3742" s="3" t="e">
        <v>#N/A</v>
      </c>
      <c r="H3742" s="3" t="e">
        <v>#N/A</v>
      </c>
      <c r="I3742" s="80" t="e">
        <v>#N/A</v>
      </c>
      <c r="J3742" s="80" t="e">
        <v>#N/A</v>
      </c>
      <c r="K3742" s="85" t="e">
        <v>#N/A</v>
      </c>
      <c r="L3742" s="9" t="e">
        <v>#N/A</v>
      </c>
      <c r="M3742" s="93" t="e">
        <v>#N/A</v>
      </c>
      <c r="N3742" s="8" t="e">
        <v>#N/A</v>
      </c>
      <c r="O3742" t="e">
        <v>#N/A</v>
      </c>
      <c r="P3742" t="e">
        <v>#N/A</v>
      </c>
      <c r="Q3742" t="e">
        <v>#N/A</v>
      </c>
      <c r="R3742" s="2" t="e">
        <v>#N/A</v>
      </c>
      <c r="S3742" t="e">
        <v>#N/A</v>
      </c>
      <c r="T3742" s="3" t="e">
        <v>#N/A</v>
      </c>
      <c r="U3742" s="3" t="e">
        <v>#N/A</v>
      </c>
      <c r="V3742" t="e">
        <v>#N/A</v>
      </c>
      <c r="W3742" t="e">
        <v>#N/A</v>
      </c>
      <c r="X3742" t="e">
        <v>#N/A</v>
      </c>
      <c r="Y3742" s="3" t="e">
        <v>#N/A</v>
      </c>
      <c r="Z3742" s="8" t="e">
        <v>#N/A</v>
      </c>
      <c r="AA3742" s="30" t="e">
        <v>#N/A</v>
      </c>
      <c r="AB3742" t="e">
        <v>#N/A</v>
      </c>
      <c r="AC3742" t="e">
        <v>#N/A</v>
      </c>
      <c r="AD3742" t="e">
        <v>#N/A</v>
      </c>
      <c r="AE3742" t="e">
        <v>#N/A</v>
      </c>
      <c r="AF3742" t="e">
        <v>#N/A</v>
      </c>
    </row>
    <row r="3743" spans="1:32" x14ac:dyDescent="0.25">
      <c r="A3743" t="e">
        <v>#N/A</v>
      </c>
      <c r="B3743" s="33" t="e">
        <v>#N/A</v>
      </c>
      <c r="C3743" t="e">
        <v>#N/A</v>
      </c>
      <c r="D3743" t="e">
        <v>#N/A</v>
      </c>
      <c r="E3743" s="69" t="e">
        <v>#N/A</v>
      </c>
      <c r="F3743" s="3" t="e">
        <v>#N/A</v>
      </c>
      <c r="G3743" s="3" t="e">
        <v>#N/A</v>
      </c>
      <c r="H3743" s="3" t="e">
        <v>#N/A</v>
      </c>
      <c r="I3743" s="80" t="e">
        <v>#N/A</v>
      </c>
      <c r="J3743" s="80" t="e">
        <v>#N/A</v>
      </c>
      <c r="K3743" s="85" t="e">
        <v>#N/A</v>
      </c>
      <c r="L3743" s="9" t="e">
        <v>#N/A</v>
      </c>
      <c r="M3743" s="93" t="e">
        <v>#N/A</v>
      </c>
      <c r="N3743" s="8" t="e">
        <v>#N/A</v>
      </c>
      <c r="O3743" t="e">
        <v>#N/A</v>
      </c>
      <c r="P3743" t="e">
        <v>#N/A</v>
      </c>
      <c r="Q3743" t="e">
        <v>#N/A</v>
      </c>
      <c r="R3743" s="2" t="e">
        <v>#N/A</v>
      </c>
      <c r="S3743" t="e">
        <v>#N/A</v>
      </c>
      <c r="T3743" s="3" t="e">
        <v>#N/A</v>
      </c>
      <c r="U3743" s="3" t="e">
        <v>#N/A</v>
      </c>
      <c r="V3743" t="e">
        <v>#N/A</v>
      </c>
      <c r="W3743" t="e">
        <v>#N/A</v>
      </c>
      <c r="X3743" t="e">
        <v>#N/A</v>
      </c>
      <c r="Y3743" s="3" t="e">
        <v>#N/A</v>
      </c>
      <c r="Z3743" s="8" t="e">
        <v>#N/A</v>
      </c>
      <c r="AA3743" s="30" t="e">
        <v>#N/A</v>
      </c>
      <c r="AB3743" t="e">
        <v>#N/A</v>
      </c>
      <c r="AC3743" t="e">
        <v>#N/A</v>
      </c>
      <c r="AD3743" t="e">
        <v>#N/A</v>
      </c>
      <c r="AE3743" t="e">
        <v>#N/A</v>
      </c>
      <c r="AF3743" t="e">
        <v>#N/A</v>
      </c>
    </row>
    <row r="3744" spans="1:32" x14ac:dyDescent="0.25">
      <c r="A3744" t="e">
        <v>#N/A</v>
      </c>
      <c r="B3744" s="33" t="e">
        <v>#N/A</v>
      </c>
      <c r="C3744" t="e">
        <v>#N/A</v>
      </c>
      <c r="D3744" t="e">
        <v>#N/A</v>
      </c>
      <c r="E3744" s="69" t="e">
        <v>#N/A</v>
      </c>
      <c r="F3744" s="3" t="e">
        <v>#N/A</v>
      </c>
      <c r="G3744" s="3" t="e">
        <v>#N/A</v>
      </c>
      <c r="H3744" s="3" t="e">
        <v>#N/A</v>
      </c>
      <c r="I3744" s="80" t="e">
        <v>#N/A</v>
      </c>
      <c r="J3744" s="80" t="e">
        <v>#N/A</v>
      </c>
      <c r="K3744" s="85" t="e">
        <v>#N/A</v>
      </c>
      <c r="L3744" s="9" t="e">
        <v>#N/A</v>
      </c>
      <c r="M3744" s="93" t="e">
        <v>#N/A</v>
      </c>
      <c r="N3744" s="8" t="e">
        <v>#N/A</v>
      </c>
      <c r="O3744" t="e">
        <v>#N/A</v>
      </c>
      <c r="P3744" t="e">
        <v>#N/A</v>
      </c>
      <c r="Q3744" t="e">
        <v>#N/A</v>
      </c>
      <c r="R3744" s="2" t="e">
        <v>#N/A</v>
      </c>
      <c r="S3744" t="e">
        <v>#N/A</v>
      </c>
      <c r="T3744" s="3" t="e">
        <v>#N/A</v>
      </c>
      <c r="U3744" s="3" t="e">
        <v>#N/A</v>
      </c>
      <c r="V3744" t="e">
        <v>#N/A</v>
      </c>
      <c r="W3744" t="e">
        <v>#N/A</v>
      </c>
      <c r="X3744" t="e">
        <v>#N/A</v>
      </c>
      <c r="Y3744" s="3" t="e">
        <v>#N/A</v>
      </c>
      <c r="Z3744" s="8" t="e">
        <v>#N/A</v>
      </c>
      <c r="AA3744" s="30" t="e">
        <v>#N/A</v>
      </c>
      <c r="AB3744" t="e">
        <v>#N/A</v>
      </c>
      <c r="AC3744" t="e">
        <v>#N/A</v>
      </c>
      <c r="AD3744" t="e">
        <v>#N/A</v>
      </c>
      <c r="AE3744" t="e">
        <v>#N/A</v>
      </c>
      <c r="AF3744" t="e">
        <v>#N/A</v>
      </c>
    </row>
    <row r="3745" spans="1:32" x14ac:dyDescent="0.25">
      <c r="A3745" t="e">
        <v>#N/A</v>
      </c>
      <c r="B3745" s="33" t="e">
        <v>#N/A</v>
      </c>
      <c r="C3745" t="e">
        <v>#N/A</v>
      </c>
      <c r="D3745" t="e">
        <v>#N/A</v>
      </c>
      <c r="E3745" s="69" t="e">
        <v>#N/A</v>
      </c>
      <c r="F3745" s="3" t="e">
        <v>#N/A</v>
      </c>
      <c r="G3745" s="3" t="e">
        <v>#N/A</v>
      </c>
      <c r="H3745" s="3" t="e">
        <v>#N/A</v>
      </c>
      <c r="I3745" s="80" t="e">
        <v>#N/A</v>
      </c>
      <c r="J3745" s="80" t="e">
        <v>#N/A</v>
      </c>
      <c r="K3745" s="85" t="e">
        <v>#N/A</v>
      </c>
      <c r="L3745" s="9" t="e">
        <v>#N/A</v>
      </c>
      <c r="M3745" s="93" t="e">
        <v>#N/A</v>
      </c>
      <c r="N3745" s="8" t="e">
        <v>#N/A</v>
      </c>
      <c r="O3745" t="e">
        <v>#N/A</v>
      </c>
      <c r="P3745" t="e">
        <v>#N/A</v>
      </c>
      <c r="Q3745" t="e">
        <v>#N/A</v>
      </c>
      <c r="R3745" s="2" t="e">
        <v>#N/A</v>
      </c>
      <c r="S3745" t="e">
        <v>#N/A</v>
      </c>
      <c r="T3745" s="3" t="e">
        <v>#N/A</v>
      </c>
      <c r="U3745" s="3" t="e">
        <v>#N/A</v>
      </c>
      <c r="V3745" t="e">
        <v>#N/A</v>
      </c>
      <c r="W3745" t="e">
        <v>#N/A</v>
      </c>
      <c r="X3745" t="e">
        <v>#N/A</v>
      </c>
      <c r="Y3745" s="3" t="e">
        <v>#N/A</v>
      </c>
      <c r="Z3745" s="8" t="e">
        <v>#N/A</v>
      </c>
      <c r="AA3745" s="30" t="e">
        <v>#N/A</v>
      </c>
      <c r="AB3745" t="e">
        <v>#N/A</v>
      </c>
      <c r="AC3745" t="e">
        <v>#N/A</v>
      </c>
      <c r="AD3745" t="e">
        <v>#N/A</v>
      </c>
      <c r="AE3745" t="e">
        <v>#N/A</v>
      </c>
      <c r="AF3745" t="e">
        <v>#N/A</v>
      </c>
    </row>
    <row r="3746" spans="1:32" x14ac:dyDescent="0.25">
      <c r="A3746" t="e">
        <v>#N/A</v>
      </c>
      <c r="B3746" s="33" t="e">
        <v>#N/A</v>
      </c>
      <c r="C3746" t="e">
        <v>#N/A</v>
      </c>
      <c r="D3746" t="e">
        <v>#N/A</v>
      </c>
      <c r="E3746" s="69" t="e">
        <v>#N/A</v>
      </c>
      <c r="F3746" s="3" t="e">
        <v>#N/A</v>
      </c>
      <c r="G3746" s="3" t="e">
        <v>#N/A</v>
      </c>
      <c r="H3746" s="3" t="e">
        <v>#N/A</v>
      </c>
      <c r="I3746" s="80" t="e">
        <v>#N/A</v>
      </c>
      <c r="J3746" s="80" t="e">
        <v>#N/A</v>
      </c>
      <c r="K3746" s="85" t="e">
        <v>#N/A</v>
      </c>
      <c r="L3746" s="9" t="e">
        <v>#N/A</v>
      </c>
      <c r="M3746" s="93" t="e">
        <v>#N/A</v>
      </c>
      <c r="N3746" s="8" t="e">
        <v>#N/A</v>
      </c>
      <c r="O3746" t="e">
        <v>#N/A</v>
      </c>
      <c r="P3746" t="e">
        <v>#N/A</v>
      </c>
      <c r="Q3746" t="e">
        <v>#N/A</v>
      </c>
      <c r="R3746" s="2" t="e">
        <v>#N/A</v>
      </c>
      <c r="S3746" t="e">
        <v>#N/A</v>
      </c>
      <c r="T3746" s="3" t="e">
        <v>#N/A</v>
      </c>
      <c r="U3746" s="3" t="e">
        <v>#N/A</v>
      </c>
      <c r="V3746" t="e">
        <v>#N/A</v>
      </c>
      <c r="W3746" t="e">
        <v>#N/A</v>
      </c>
      <c r="X3746" t="e">
        <v>#N/A</v>
      </c>
      <c r="Y3746" s="3" t="e">
        <v>#N/A</v>
      </c>
      <c r="Z3746" s="8" t="e">
        <v>#N/A</v>
      </c>
      <c r="AA3746" s="30" t="e">
        <v>#N/A</v>
      </c>
      <c r="AB3746" t="e">
        <v>#N/A</v>
      </c>
      <c r="AC3746" t="e">
        <v>#N/A</v>
      </c>
      <c r="AD3746" t="e">
        <v>#N/A</v>
      </c>
      <c r="AE3746" t="e">
        <v>#N/A</v>
      </c>
      <c r="AF3746" t="e">
        <v>#N/A</v>
      </c>
    </row>
    <row r="3747" spans="1:32" x14ac:dyDescent="0.25">
      <c r="A3747" t="e">
        <v>#N/A</v>
      </c>
      <c r="B3747" s="33" t="e">
        <v>#N/A</v>
      </c>
      <c r="C3747" t="e">
        <v>#N/A</v>
      </c>
      <c r="D3747" t="e">
        <v>#N/A</v>
      </c>
      <c r="E3747" s="69" t="e">
        <v>#N/A</v>
      </c>
      <c r="F3747" s="3" t="e">
        <v>#N/A</v>
      </c>
      <c r="G3747" s="3" t="e">
        <v>#N/A</v>
      </c>
      <c r="H3747" s="3" t="e">
        <v>#N/A</v>
      </c>
      <c r="I3747" s="80" t="e">
        <v>#N/A</v>
      </c>
      <c r="J3747" s="80" t="e">
        <v>#N/A</v>
      </c>
      <c r="K3747" s="85" t="e">
        <v>#N/A</v>
      </c>
      <c r="L3747" s="9" t="e">
        <v>#N/A</v>
      </c>
      <c r="M3747" s="93" t="e">
        <v>#N/A</v>
      </c>
      <c r="N3747" s="8" t="e">
        <v>#N/A</v>
      </c>
      <c r="O3747" t="e">
        <v>#N/A</v>
      </c>
      <c r="P3747" t="e">
        <v>#N/A</v>
      </c>
      <c r="Q3747" t="e">
        <v>#N/A</v>
      </c>
      <c r="R3747" s="2" t="e">
        <v>#N/A</v>
      </c>
      <c r="S3747" t="e">
        <v>#N/A</v>
      </c>
      <c r="T3747" s="3" t="e">
        <v>#N/A</v>
      </c>
      <c r="U3747" s="3" t="e">
        <v>#N/A</v>
      </c>
      <c r="V3747" t="e">
        <v>#N/A</v>
      </c>
      <c r="W3747" t="e">
        <v>#N/A</v>
      </c>
      <c r="X3747" t="e">
        <v>#N/A</v>
      </c>
      <c r="Y3747" s="3" t="e">
        <v>#N/A</v>
      </c>
      <c r="Z3747" s="8" t="e">
        <v>#N/A</v>
      </c>
      <c r="AA3747" s="30" t="e">
        <v>#N/A</v>
      </c>
      <c r="AB3747" t="e">
        <v>#N/A</v>
      </c>
      <c r="AC3747" t="e">
        <v>#N/A</v>
      </c>
      <c r="AD3747" t="e">
        <v>#N/A</v>
      </c>
      <c r="AE3747" t="e">
        <v>#N/A</v>
      </c>
      <c r="AF3747" t="e">
        <v>#N/A</v>
      </c>
    </row>
    <row r="3748" spans="1:32" x14ac:dyDescent="0.25">
      <c r="A3748" t="e">
        <v>#N/A</v>
      </c>
      <c r="B3748" s="33" t="e">
        <v>#N/A</v>
      </c>
      <c r="C3748" t="e">
        <v>#N/A</v>
      </c>
      <c r="D3748" t="e">
        <v>#N/A</v>
      </c>
      <c r="E3748" s="69" t="e">
        <v>#N/A</v>
      </c>
      <c r="F3748" s="3" t="e">
        <v>#N/A</v>
      </c>
      <c r="G3748" s="3" t="e">
        <v>#N/A</v>
      </c>
      <c r="H3748" s="3" t="e">
        <v>#N/A</v>
      </c>
      <c r="I3748" s="80" t="e">
        <v>#N/A</v>
      </c>
      <c r="J3748" s="80" t="e">
        <v>#N/A</v>
      </c>
      <c r="K3748" s="85" t="e">
        <v>#N/A</v>
      </c>
      <c r="L3748" s="9" t="e">
        <v>#N/A</v>
      </c>
      <c r="M3748" s="93" t="e">
        <v>#N/A</v>
      </c>
      <c r="N3748" s="8" t="e">
        <v>#N/A</v>
      </c>
      <c r="O3748" t="e">
        <v>#N/A</v>
      </c>
      <c r="P3748" t="e">
        <v>#N/A</v>
      </c>
      <c r="Q3748" t="e">
        <v>#N/A</v>
      </c>
      <c r="R3748" s="2" t="e">
        <v>#N/A</v>
      </c>
      <c r="S3748" t="e">
        <v>#N/A</v>
      </c>
      <c r="T3748" s="3" t="e">
        <v>#N/A</v>
      </c>
      <c r="U3748" s="3" t="e">
        <v>#N/A</v>
      </c>
      <c r="V3748" t="e">
        <v>#N/A</v>
      </c>
      <c r="W3748" t="e">
        <v>#N/A</v>
      </c>
      <c r="X3748" t="e">
        <v>#N/A</v>
      </c>
      <c r="Y3748" s="3" t="e">
        <v>#N/A</v>
      </c>
      <c r="Z3748" s="8" t="e">
        <v>#N/A</v>
      </c>
      <c r="AA3748" s="30" t="e">
        <v>#N/A</v>
      </c>
      <c r="AB3748" t="e">
        <v>#N/A</v>
      </c>
      <c r="AC3748" t="e">
        <v>#N/A</v>
      </c>
      <c r="AD3748" t="e">
        <v>#N/A</v>
      </c>
      <c r="AE3748" t="e">
        <v>#N/A</v>
      </c>
      <c r="AF3748" t="e">
        <v>#N/A</v>
      </c>
    </row>
    <row r="3749" spans="1:32" x14ac:dyDescent="0.25">
      <c r="A3749" t="e">
        <v>#N/A</v>
      </c>
      <c r="B3749" s="33" t="e">
        <v>#N/A</v>
      </c>
      <c r="C3749" t="e">
        <v>#N/A</v>
      </c>
      <c r="D3749" t="e">
        <v>#N/A</v>
      </c>
      <c r="E3749" s="69" t="e">
        <v>#N/A</v>
      </c>
      <c r="F3749" s="3" t="e">
        <v>#N/A</v>
      </c>
      <c r="G3749" s="3" t="e">
        <v>#N/A</v>
      </c>
      <c r="H3749" s="3" t="e">
        <v>#N/A</v>
      </c>
      <c r="I3749" s="80" t="e">
        <v>#N/A</v>
      </c>
      <c r="J3749" s="80" t="e">
        <v>#N/A</v>
      </c>
      <c r="K3749" s="85" t="e">
        <v>#N/A</v>
      </c>
      <c r="L3749" s="9" t="e">
        <v>#N/A</v>
      </c>
      <c r="M3749" s="93" t="e">
        <v>#N/A</v>
      </c>
      <c r="N3749" s="8" t="e">
        <v>#N/A</v>
      </c>
      <c r="O3749" t="e">
        <v>#N/A</v>
      </c>
      <c r="P3749" t="e">
        <v>#N/A</v>
      </c>
      <c r="Q3749" t="e">
        <v>#N/A</v>
      </c>
      <c r="R3749" s="2" t="e">
        <v>#N/A</v>
      </c>
      <c r="S3749" t="e">
        <v>#N/A</v>
      </c>
      <c r="T3749" s="3" t="e">
        <v>#N/A</v>
      </c>
      <c r="U3749" s="3" t="e">
        <v>#N/A</v>
      </c>
      <c r="V3749" t="e">
        <v>#N/A</v>
      </c>
      <c r="W3749" t="e">
        <v>#N/A</v>
      </c>
      <c r="X3749" t="e">
        <v>#N/A</v>
      </c>
      <c r="Y3749" s="3" t="e">
        <v>#N/A</v>
      </c>
      <c r="Z3749" s="8" t="e">
        <v>#N/A</v>
      </c>
      <c r="AA3749" s="30" t="e">
        <v>#N/A</v>
      </c>
      <c r="AB3749" t="e">
        <v>#N/A</v>
      </c>
      <c r="AC3749" t="e">
        <v>#N/A</v>
      </c>
      <c r="AD3749" t="e">
        <v>#N/A</v>
      </c>
      <c r="AE3749" t="e">
        <v>#N/A</v>
      </c>
      <c r="AF3749" t="e">
        <v>#N/A</v>
      </c>
    </row>
    <row r="3750" spans="1:32" x14ac:dyDescent="0.25">
      <c r="A3750" t="e">
        <v>#N/A</v>
      </c>
      <c r="B3750" s="33" t="e">
        <v>#N/A</v>
      </c>
      <c r="C3750" t="e">
        <v>#N/A</v>
      </c>
      <c r="D3750" t="e">
        <v>#N/A</v>
      </c>
      <c r="E3750" s="69" t="e">
        <v>#N/A</v>
      </c>
      <c r="F3750" s="3" t="e">
        <v>#N/A</v>
      </c>
      <c r="G3750" s="3" t="e">
        <v>#N/A</v>
      </c>
      <c r="H3750" s="3" t="e">
        <v>#N/A</v>
      </c>
      <c r="I3750" s="80" t="e">
        <v>#N/A</v>
      </c>
      <c r="J3750" s="80" t="e">
        <v>#N/A</v>
      </c>
      <c r="K3750" s="85" t="e">
        <v>#N/A</v>
      </c>
      <c r="L3750" s="9" t="e">
        <v>#N/A</v>
      </c>
      <c r="M3750" s="93" t="e">
        <v>#N/A</v>
      </c>
      <c r="N3750" s="8" t="e">
        <v>#N/A</v>
      </c>
      <c r="O3750" t="e">
        <v>#N/A</v>
      </c>
      <c r="P3750" t="e">
        <v>#N/A</v>
      </c>
      <c r="Q3750" t="e">
        <v>#N/A</v>
      </c>
      <c r="R3750" s="2" t="e">
        <v>#N/A</v>
      </c>
      <c r="S3750" t="e">
        <v>#N/A</v>
      </c>
      <c r="T3750" s="3" t="e">
        <v>#N/A</v>
      </c>
      <c r="U3750" s="3" t="e">
        <v>#N/A</v>
      </c>
      <c r="V3750" t="e">
        <v>#N/A</v>
      </c>
      <c r="W3750" t="e">
        <v>#N/A</v>
      </c>
      <c r="X3750" t="e">
        <v>#N/A</v>
      </c>
      <c r="Y3750" s="3" t="e">
        <v>#N/A</v>
      </c>
      <c r="Z3750" s="8" t="e">
        <v>#N/A</v>
      </c>
      <c r="AA3750" s="30" t="e">
        <v>#N/A</v>
      </c>
      <c r="AB3750" t="e">
        <v>#N/A</v>
      </c>
      <c r="AC3750" t="e">
        <v>#N/A</v>
      </c>
      <c r="AD3750" t="e">
        <v>#N/A</v>
      </c>
      <c r="AE3750" t="e">
        <v>#N/A</v>
      </c>
      <c r="AF3750" t="e">
        <v>#N/A</v>
      </c>
    </row>
    <row r="3751" spans="1:32" x14ac:dyDescent="0.25">
      <c r="A3751" t="e">
        <v>#N/A</v>
      </c>
      <c r="B3751" s="33" t="e">
        <v>#N/A</v>
      </c>
      <c r="C3751" t="e">
        <v>#N/A</v>
      </c>
      <c r="D3751" t="e">
        <v>#N/A</v>
      </c>
      <c r="E3751" s="69" t="e">
        <v>#N/A</v>
      </c>
      <c r="F3751" s="3" t="e">
        <v>#N/A</v>
      </c>
      <c r="G3751" s="3" t="e">
        <v>#N/A</v>
      </c>
      <c r="H3751" s="3" t="e">
        <v>#N/A</v>
      </c>
      <c r="I3751" s="80" t="e">
        <v>#N/A</v>
      </c>
      <c r="J3751" s="80" t="e">
        <v>#N/A</v>
      </c>
      <c r="K3751" s="85" t="e">
        <v>#N/A</v>
      </c>
      <c r="L3751" s="9" t="e">
        <v>#N/A</v>
      </c>
      <c r="M3751" s="93" t="e">
        <v>#N/A</v>
      </c>
      <c r="N3751" s="8" t="e">
        <v>#N/A</v>
      </c>
      <c r="O3751" t="e">
        <v>#N/A</v>
      </c>
      <c r="P3751" t="e">
        <v>#N/A</v>
      </c>
      <c r="Q3751" t="e">
        <v>#N/A</v>
      </c>
      <c r="R3751" s="2" t="e">
        <v>#N/A</v>
      </c>
      <c r="S3751" t="e">
        <v>#N/A</v>
      </c>
      <c r="T3751" s="3" t="e">
        <v>#N/A</v>
      </c>
      <c r="U3751" s="3" t="e">
        <v>#N/A</v>
      </c>
      <c r="V3751" t="e">
        <v>#N/A</v>
      </c>
      <c r="W3751" t="e">
        <v>#N/A</v>
      </c>
      <c r="X3751" t="e">
        <v>#N/A</v>
      </c>
      <c r="Y3751" s="3" t="e">
        <v>#N/A</v>
      </c>
      <c r="Z3751" s="8" t="e">
        <v>#N/A</v>
      </c>
      <c r="AA3751" s="30" t="e">
        <v>#N/A</v>
      </c>
      <c r="AB3751" t="e">
        <v>#N/A</v>
      </c>
      <c r="AC3751" t="e">
        <v>#N/A</v>
      </c>
      <c r="AD3751" t="e">
        <v>#N/A</v>
      </c>
      <c r="AE3751" t="e">
        <v>#N/A</v>
      </c>
      <c r="AF3751" t="e">
        <v>#N/A</v>
      </c>
    </row>
    <row r="3752" spans="1:32" x14ac:dyDescent="0.25">
      <c r="A3752" t="e">
        <v>#N/A</v>
      </c>
      <c r="B3752" s="33" t="e">
        <v>#N/A</v>
      </c>
      <c r="C3752" t="e">
        <v>#N/A</v>
      </c>
      <c r="D3752" t="e">
        <v>#N/A</v>
      </c>
      <c r="E3752" s="69" t="e">
        <v>#N/A</v>
      </c>
      <c r="F3752" s="3" t="e">
        <v>#N/A</v>
      </c>
      <c r="G3752" s="3" t="e">
        <v>#N/A</v>
      </c>
      <c r="H3752" s="3" t="e">
        <v>#N/A</v>
      </c>
      <c r="I3752" s="80" t="e">
        <v>#N/A</v>
      </c>
      <c r="J3752" s="80" t="e">
        <v>#N/A</v>
      </c>
      <c r="K3752" s="85" t="e">
        <v>#N/A</v>
      </c>
      <c r="L3752" s="9" t="e">
        <v>#N/A</v>
      </c>
      <c r="M3752" s="93" t="e">
        <v>#N/A</v>
      </c>
      <c r="N3752" s="8" t="e">
        <v>#N/A</v>
      </c>
      <c r="O3752" t="e">
        <v>#N/A</v>
      </c>
      <c r="P3752" t="e">
        <v>#N/A</v>
      </c>
      <c r="Q3752" t="e">
        <v>#N/A</v>
      </c>
      <c r="R3752" s="2" t="e">
        <v>#N/A</v>
      </c>
      <c r="S3752" t="e">
        <v>#N/A</v>
      </c>
      <c r="T3752" s="3" t="e">
        <v>#N/A</v>
      </c>
      <c r="U3752" s="3" t="e">
        <v>#N/A</v>
      </c>
      <c r="V3752" t="e">
        <v>#N/A</v>
      </c>
      <c r="W3752" t="e">
        <v>#N/A</v>
      </c>
      <c r="X3752" t="e">
        <v>#N/A</v>
      </c>
      <c r="Y3752" s="3" t="e">
        <v>#N/A</v>
      </c>
      <c r="Z3752" s="8" t="e">
        <v>#N/A</v>
      </c>
      <c r="AA3752" s="30" t="e">
        <v>#N/A</v>
      </c>
      <c r="AB3752" t="e">
        <v>#N/A</v>
      </c>
      <c r="AC3752" t="e">
        <v>#N/A</v>
      </c>
      <c r="AD3752" t="e">
        <v>#N/A</v>
      </c>
      <c r="AE3752" t="e">
        <v>#N/A</v>
      </c>
      <c r="AF3752" t="e">
        <v>#N/A</v>
      </c>
    </row>
    <row r="3753" spans="1:32" x14ac:dyDescent="0.25">
      <c r="A3753" t="e">
        <v>#N/A</v>
      </c>
      <c r="B3753" s="33" t="e">
        <v>#N/A</v>
      </c>
      <c r="C3753" t="e">
        <v>#N/A</v>
      </c>
      <c r="D3753" t="e">
        <v>#N/A</v>
      </c>
      <c r="E3753" s="69" t="e">
        <v>#N/A</v>
      </c>
      <c r="F3753" s="3" t="e">
        <v>#N/A</v>
      </c>
      <c r="G3753" s="3" t="e">
        <v>#N/A</v>
      </c>
      <c r="H3753" s="3" t="e">
        <v>#N/A</v>
      </c>
      <c r="I3753" s="80" t="e">
        <v>#N/A</v>
      </c>
      <c r="J3753" s="80" t="e">
        <v>#N/A</v>
      </c>
      <c r="K3753" s="85" t="e">
        <v>#N/A</v>
      </c>
      <c r="L3753" s="9" t="e">
        <v>#N/A</v>
      </c>
      <c r="M3753" s="93" t="e">
        <v>#N/A</v>
      </c>
      <c r="N3753" s="8" t="e">
        <v>#N/A</v>
      </c>
      <c r="O3753" t="e">
        <v>#N/A</v>
      </c>
      <c r="P3753" t="e">
        <v>#N/A</v>
      </c>
      <c r="Q3753" t="e">
        <v>#N/A</v>
      </c>
      <c r="R3753" s="2" t="e">
        <v>#N/A</v>
      </c>
      <c r="S3753" t="e">
        <v>#N/A</v>
      </c>
      <c r="T3753" s="3" t="e">
        <v>#N/A</v>
      </c>
      <c r="U3753" s="3" t="e">
        <v>#N/A</v>
      </c>
      <c r="V3753" t="e">
        <v>#N/A</v>
      </c>
      <c r="W3753" t="e">
        <v>#N/A</v>
      </c>
      <c r="X3753" t="e">
        <v>#N/A</v>
      </c>
      <c r="Y3753" s="3" t="e">
        <v>#N/A</v>
      </c>
      <c r="Z3753" s="8" t="e">
        <v>#N/A</v>
      </c>
      <c r="AA3753" s="30" t="e">
        <v>#N/A</v>
      </c>
      <c r="AB3753" t="e">
        <v>#N/A</v>
      </c>
      <c r="AC3753" t="e">
        <v>#N/A</v>
      </c>
      <c r="AD3753" t="e">
        <v>#N/A</v>
      </c>
      <c r="AE3753" t="e">
        <v>#N/A</v>
      </c>
      <c r="AF3753" t="e">
        <v>#N/A</v>
      </c>
    </row>
    <row r="3754" spans="1:32" x14ac:dyDescent="0.25">
      <c r="A3754" t="e">
        <v>#N/A</v>
      </c>
      <c r="B3754" s="33" t="e">
        <v>#N/A</v>
      </c>
      <c r="C3754" t="e">
        <v>#N/A</v>
      </c>
      <c r="D3754" t="e">
        <v>#N/A</v>
      </c>
      <c r="E3754" s="69" t="e">
        <v>#N/A</v>
      </c>
      <c r="F3754" s="3" t="e">
        <v>#N/A</v>
      </c>
      <c r="G3754" s="3" t="e">
        <v>#N/A</v>
      </c>
      <c r="H3754" s="3" t="e">
        <v>#N/A</v>
      </c>
      <c r="I3754" s="80" t="e">
        <v>#N/A</v>
      </c>
      <c r="J3754" s="80" t="e">
        <v>#N/A</v>
      </c>
      <c r="K3754" s="85" t="e">
        <v>#N/A</v>
      </c>
      <c r="L3754" s="9" t="e">
        <v>#N/A</v>
      </c>
      <c r="M3754" s="93" t="e">
        <v>#N/A</v>
      </c>
      <c r="N3754" s="8" t="e">
        <v>#N/A</v>
      </c>
      <c r="O3754" t="e">
        <v>#N/A</v>
      </c>
      <c r="P3754" t="e">
        <v>#N/A</v>
      </c>
      <c r="Q3754" t="e">
        <v>#N/A</v>
      </c>
      <c r="R3754" s="2" t="e">
        <v>#N/A</v>
      </c>
      <c r="S3754" t="e">
        <v>#N/A</v>
      </c>
      <c r="T3754" s="3" t="e">
        <v>#N/A</v>
      </c>
      <c r="U3754" s="3" t="e">
        <v>#N/A</v>
      </c>
      <c r="V3754" t="e">
        <v>#N/A</v>
      </c>
      <c r="W3754" t="e">
        <v>#N/A</v>
      </c>
      <c r="X3754" t="e">
        <v>#N/A</v>
      </c>
      <c r="Y3754" s="3" t="e">
        <v>#N/A</v>
      </c>
      <c r="Z3754" s="8" t="e">
        <v>#N/A</v>
      </c>
      <c r="AA3754" s="30" t="e">
        <v>#N/A</v>
      </c>
      <c r="AB3754" t="e">
        <v>#N/A</v>
      </c>
      <c r="AC3754" t="e">
        <v>#N/A</v>
      </c>
      <c r="AD3754" t="e">
        <v>#N/A</v>
      </c>
      <c r="AE3754" t="e">
        <v>#N/A</v>
      </c>
      <c r="AF3754" t="e">
        <v>#N/A</v>
      </c>
    </row>
    <row r="3755" spans="1:32" x14ac:dyDescent="0.25">
      <c r="A3755" t="e">
        <v>#N/A</v>
      </c>
      <c r="B3755" s="33" t="e">
        <v>#N/A</v>
      </c>
      <c r="C3755" t="e">
        <v>#N/A</v>
      </c>
      <c r="D3755" t="e">
        <v>#N/A</v>
      </c>
      <c r="E3755" s="69" t="e">
        <v>#N/A</v>
      </c>
      <c r="F3755" s="3" t="e">
        <v>#N/A</v>
      </c>
      <c r="G3755" s="3" t="e">
        <v>#N/A</v>
      </c>
      <c r="H3755" s="3" t="e">
        <v>#N/A</v>
      </c>
      <c r="I3755" s="80" t="e">
        <v>#N/A</v>
      </c>
      <c r="J3755" s="80" t="e">
        <v>#N/A</v>
      </c>
      <c r="K3755" s="85" t="e">
        <v>#N/A</v>
      </c>
      <c r="L3755" s="9" t="e">
        <v>#N/A</v>
      </c>
      <c r="M3755" s="93" t="e">
        <v>#N/A</v>
      </c>
      <c r="N3755" s="8" t="e">
        <v>#N/A</v>
      </c>
      <c r="O3755" t="e">
        <v>#N/A</v>
      </c>
      <c r="P3755" t="e">
        <v>#N/A</v>
      </c>
      <c r="Q3755" t="e">
        <v>#N/A</v>
      </c>
      <c r="R3755" s="2" t="e">
        <v>#N/A</v>
      </c>
      <c r="S3755" t="e">
        <v>#N/A</v>
      </c>
      <c r="T3755" s="3" t="e">
        <v>#N/A</v>
      </c>
      <c r="U3755" s="3" t="e">
        <v>#N/A</v>
      </c>
      <c r="V3755" t="e">
        <v>#N/A</v>
      </c>
      <c r="W3755" t="e">
        <v>#N/A</v>
      </c>
      <c r="X3755" t="e">
        <v>#N/A</v>
      </c>
      <c r="Y3755" s="3" t="e">
        <v>#N/A</v>
      </c>
      <c r="Z3755" s="8" t="e">
        <v>#N/A</v>
      </c>
      <c r="AA3755" s="30" t="e">
        <v>#N/A</v>
      </c>
      <c r="AB3755" t="e">
        <v>#N/A</v>
      </c>
      <c r="AC3755" t="e">
        <v>#N/A</v>
      </c>
      <c r="AD3755" t="e">
        <v>#N/A</v>
      </c>
      <c r="AE3755" t="e">
        <v>#N/A</v>
      </c>
      <c r="AF3755" t="e">
        <v>#N/A</v>
      </c>
    </row>
    <row r="3756" spans="1:32" x14ac:dyDescent="0.25">
      <c r="A3756" t="e">
        <v>#N/A</v>
      </c>
      <c r="B3756" s="33" t="e">
        <v>#N/A</v>
      </c>
      <c r="C3756" t="e">
        <v>#N/A</v>
      </c>
      <c r="D3756" t="e">
        <v>#N/A</v>
      </c>
      <c r="E3756" s="69" t="e">
        <v>#N/A</v>
      </c>
      <c r="F3756" s="3" t="e">
        <v>#N/A</v>
      </c>
      <c r="G3756" s="3" t="e">
        <v>#N/A</v>
      </c>
      <c r="H3756" s="3" t="e">
        <v>#N/A</v>
      </c>
      <c r="I3756" s="80" t="e">
        <v>#N/A</v>
      </c>
      <c r="J3756" s="80" t="e">
        <v>#N/A</v>
      </c>
      <c r="K3756" s="85" t="e">
        <v>#N/A</v>
      </c>
      <c r="L3756" s="9" t="e">
        <v>#N/A</v>
      </c>
      <c r="M3756" s="93" t="e">
        <v>#N/A</v>
      </c>
      <c r="N3756" s="8" t="e">
        <v>#N/A</v>
      </c>
      <c r="O3756" t="e">
        <v>#N/A</v>
      </c>
      <c r="P3756" t="e">
        <v>#N/A</v>
      </c>
      <c r="Q3756" t="e">
        <v>#N/A</v>
      </c>
      <c r="R3756" s="2" t="e">
        <v>#N/A</v>
      </c>
      <c r="S3756" t="e">
        <v>#N/A</v>
      </c>
      <c r="T3756" s="3" t="e">
        <v>#N/A</v>
      </c>
      <c r="U3756" s="3" t="e">
        <v>#N/A</v>
      </c>
      <c r="V3756" t="e">
        <v>#N/A</v>
      </c>
      <c r="W3756" t="e">
        <v>#N/A</v>
      </c>
      <c r="X3756" t="e">
        <v>#N/A</v>
      </c>
      <c r="Y3756" s="3" t="e">
        <v>#N/A</v>
      </c>
      <c r="Z3756" s="8" t="e">
        <v>#N/A</v>
      </c>
      <c r="AA3756" s="30" t="e">
        <v>#N/A</v>
      </c>
      <c r="AB3756" t="e">
        <v>#N/A</v>
      </c>
      <c r="AC3756" t="e">
        <v>#N/A</v>
      </c>
      <c r="AD3756" t="e">
        <v>#N/A</v>
      </c>
      <c r="AE3756" t="e">
        <v>#N/A</v>
      </c>
      <c r="AF3756" t="e">
        <v>#N/A</v>
      </c>
    </row>
    <row r="3757" spans="1:32" x14ac:dyDescent="0.25">
      <c r="A3757" t="e">
        <v>#N/A</v>
      </c>
      <c r="B3757" s="33" t="e">
        <v>#N/A</v>
      </c>
      <c r="C3757" t="e">
        <v>#N/A</v>
      </c>
      <c r="D3757" t="e">
        <v>#N/A</v>
      </c>
      <c r="E3757" s="69" t="e">
        <v>#N/A</v>
      </c>
      <c r="F3757" s="3" t="e">
        <v>#N/A</v>
      </c>
      <c r="G3757" s="3" t="e">
        <v>#N/A</v>
      </c>
      <c r="H3757" s="3" t="e">
        <v>#N/A</v>
      </c>
      <c r="I3757" s="80" t="e">
        <v>#N/A</v>
      </c>
      <c r="J3757" s="80" t="e">
        <v>#N/A</v>
      </c>
      <c r="K3757" s="85" t="e">
        <v>#N/A</v>
      </c>
      <c r="L3757" s="9" t="e">
        <v>#N/A</v>
      </c>
      <c r="M3757" s="93" t="e">
        <v>#N/A</v>
      </c>
      <c r="N3757" s="8" t="e">
        <v>#N/A</v>
      </c>
      <c r="O3757" t="e">
        <v>#N/A</v>
      </c>
      <c r="P3757" t="e">
        <v>#N/A</v>
      </c>
      <c r="Q3757" t="e">
        <v>#N/A</v>
      </c>
      <c r="R3757" s="2" t="e">
        <v>#N/A</v>
      </c>
      <c r="S3757" t="e">
        <v>#N/A</v>
      </c>
      <c r="T3757" s="3" t="e">
        <v>#N/A</v>
      </c>
      <c r="U3757" s="3" t="e">
        <v>#N/A</v>
      </c>
      <c r="V3757" t="e">
        <v>#N/A</v>
      </c>
      <c r="W3757" t="e">
        <v>#N/A</v>
      </c>
      <c r="X3757" t="e">
        <v>#N/A</v>
      </c>
      <c r="Y3757" s="3" t="e">
        <v>#N/A</v>
      </c>
      <c r="Z3757" s="8" t="e">
        <v>#N/A</v>
      </c>
      <c r="AA3757" s="30" t="e">
        <v>#N/A</v>
      </c>
      <c r="AB3757" t="e">
        <v>#N/A</v>
      </c>
      <c r="AC3757" t="e">
        <v>#N/A</v>
      </c>
      <c r="AD3757" t="e">
        <v>#N/A</v>
      </c>
      <c r="AE3757" t="e">
        <v>#N/A</v>
      </c>
      <c r="AF3757" t="e">
        <v>#N/A</v>
      </c>
    </row>
    <row r="3758" spans="1:32" x14ac:dyDescent="0.25">
      <c r="A3758" t="e">
        <v>#N/A</v>
      </c>
      <c r="B3758" s="33" t="e">
        <v>#N/A</v>
      </c>
      <c r="C3758" t="e">
        <v>#N/A</v>
      </c>
      <c r="D3758" t="e">
        <v>#N/A</v>
      </c>
      <c r="E3758" s="69" t="e">
        <v>#N/A</v>
      </c>
      <c r="F3758" s="3" t="e">
        <v>#N/A</v>
      </c>
      <c r="G3758" s="3" t="e">
        <v>#N/A</v>
      </c>
      <c r="H3758" s="3" t="e">
        <v>#N/A</v>
      </c>
      <c r="I3758" s="80" t="e">
        <v>#N/A</v>
      </c>
      <c r="J3758" s="80" t="e">
        <v>#N/A</v>
      </c>
      <c r="K3758" s="85" t="e">
        <v>#N/A</v>
      </c>
      <c r="L3758" s="9" t="e">
        <v>#N/A</v>
      </c>
      <c r="M3758" s="93" t="e">
        <v>#N/A</v>
      </c>
      <c r="N3758" s="8" t="e">
        <v>#N/A</v>
      </c>
      <c r="O3758" t="e">
        <v>#N/A</v>
      </c>
      <c r="P3758" t="e">
        <v>#N/A</v>
      </c>
      <c r="Q3758" t="e">
        <v>#N/A</v>
      </c>
      <c r="R3758" s="2" t="e">
        <v>#N/A</v>
      </c>
      <c r="S3758" t="e">
        <v>#N/A</v>
      </c>
      <c r="T3758" s="3" t="e">
        <v>#N/A</v>
      </c>
      <c r="U3758" s="3" t="e">
        <v>#N/A</v>
      </c>
      <c r="V3758" t="e">
        <v>#N/A</v>
      </c>
      <c r="W3758" t="e">
        <v>#N/A</v>
      </c>
      <c r="X3758" t="e">
        <v>#N/A</v>
      </c>
      <c r="Y3758" s="3" t="e">
        <v>#N/A</v>
      </c>
      <c r="Z3758" s="8" t="e">
        <v>#N/A</v>
      </c>
      <c r="AA3758" s="30" t="e">
        <v>#N/A</v>
      </c>
      <c r="AB3758" t="e">
        <v>#N/A</v>
      </c>
      <c r="AC3758" t="e">
        <v>#N/A</v>
      </c>
      <c r="AD3758" t="e">
        <v>#N/A</v>
      </c>
      <c r="AE3758" t="e">
        <v>#N/A</v>
      </c>
      <c r="AF3758" t="e">
        <v>#N/A</v>
      </c>
    </row>
    <row r="3759" spans="1:32" x14ac:dyDescent="0.25">
      <c r="A3759" t="e">
        <v>#N/A</v>
      </c>
      <c r="B3759" s="33" t="e">
        <v>#N/A</v>
      </c>
      <c r="C3759" t="e">
        <v>#N/A</v>
      </c>
      <c r="D3759" t="e">
        <v>#N/A</v>
      </c>
      <c r="E3759" s="69" t="e">
        <v>#N/A</v>
      </c>
      <c r="F3759" s="3" t="e">
        <v>#N/A</v>
      </c>
      <c r="G3759" s="3" t="e">
        <v>#N/A</v>
      </c>
      <c r="H3759" s="3" t="e">
        <v>#N/A</v>
      </c>
      <c r="I3759" s="80" t="e">
        <v>#N/A</v>
      </c>
      <c r="J3759" s="80" t="e">
        <v>#N/A</v>
      </c>
      <c r="K3759" s="85" t="e">
        <v>#N/A</v>
      </c>
      <c r="L3759" s="9" t="e">
        <v>#N/A</v>
      </c>
      <c r="M3759" s="93" t="e">
        <v>#N/A</v>
      </c>
      <c r="N3759" s="8" t="e">
        <v>#N/A</v>
      </c>
      <c r="O3759" t="e">
        <v>#N/A</v>
      </c>
      <c r="P3759" t="e">
        <v>#N/A</v>
      </c>
      <c r="Q3759" t="e">
        <v>#N/A</v>
      </c>
      <c r="R3759" s="2" t="e">
        <v>#N/A</v>
      </c>
      <c r="S3759" t="e">
        <v>#N/A</v>
      </c>
      <c r="T3759" s="3" t="e">
        <v>#N/A</v>
      </c>
      <c r="U3759" s="3" t="e">
        <v>#N/A</v>
      </c>
      <c r="V3759" t="e">
        <v>#N/A</v>
      </c>
      <c r="W3759" t="e">
        <v>#N/A</v>
      </c>
      <c r="X3759" t="e">
        <v>#N/A</v>
      </c>
      <c r="Y3759" s="3" t="e">
        <v>#N/A</v>
      </c>
      <c r="Z3759" s="8" t="e">
        <v>#N/A</v>
      </c>
      <c r="AA3759" s="30" t="e">
        <v>#N/A</v>
      </c>
      <c r="AB3759" t="e">
        <v>#N/A</v>
      </c>
      <c r="AC3759" t="e">
        <v>#N/A</v>
      </c>
      <c r="AD3759" t="e">
        <v>#N/A</v>
      </c>
      <c r="AE3759" t="e">
        <v>#N/A</v>
      </c>
      <c r="AF3759" t="e">
        <v>#N/A</v>
      </c>
    </row>
    <row r="3760" spans="1:32" x14ac:dyDescent="0.25">
      <c r="A3760" t="e">
        <v>#N/A</v>
      </c>
      <c r="B3760" s="33" t="e">
        <v>#N/A</v>
      </c>
      <c r="C3760" t="e">
        <v>#N/A</v>
      </c>
      <c r="D3760" t="e">
        <v>#N/A</v>
      </c>
      <c r="E3760" s="69" t="e">
        <v>#N/A</v>
      </c>
      <c r="F3760" s="3" t="e">
        <v>#N/A</v>
      </c>
      <c r="G3760" s="3" t="e">
        <v>#N/A</v>
      </c>
      <c r="H3760" s="3" t="e">
        <v>#N/A</v>
      </c>
      <c r="I3760" s="80" t="e">
        <v>#N/A</v>
      </c>
      <c r="J3760" s="80" t="e">
        <v>#N/A</v>
      </c>
      <c r="K3760" s="85" t="e">
        <v>#N/A</v>
      </c>
      <c r="L3760" s="9" t="e">
        <v>#N/A</v>
      </c>
      <c r="M3760" s="93" t="e">
        <v>#N/A</v>
      </c>
      <c r="N3760" s="8" t="e">
        <v>#N/A</v>
      </c>
      <c r="O3760" t="e">
        <v>#N/A</v>
      </c>
      <c r="P3760" t="e">
        <v>#N/A</v>
      </c>
      <c r="Q3760" t="e">
        <v>#N/A</v>
      </c>
      <c r="R3760" s="2" t="e">
        <v>#N/A</v>
      </c>
      <c r="S3760" t="e">
        <v>#N/A</v>
      </c>
      <c r="T3760" s="3" t="e">
        <v>#N/A</v>
      </c>
      <c r="U3760" s="3" t="e">
        <v>#N/A</v>
      </c>
      <c r="V3760" t="e">
        <v>#N/A</v>
      </c>
      <c r="W3760" t="e">
        <v>#N/A</v>
      </c>
      <c r="X3760" t="e">
        <v>#N/A</v>
      </c>
      <c r="Y3760" s="3" t="e">
        <v>#N/A</v>
      </c>
      <c r="Z3760" s="8" t="e">
        <v>#N/A</v>
      </c>
      <c r="AA3760" s="30" t="e">
        <v>#N/A</v>
      </c>
      <c r="AB3760" t="e">
        <v>#N/A</v>
      </c>
      <c r="AC3760" t="e">
        <v>#N/A</v>
      </c>
      <c r="AD3760" t="e">
        <v>#N/A</v>
      </c>
      <c r="AE3760" t="e">
        <v>#N/A</v>
      </c>
      <c r="AF3760" t="e">
        <v>#N/A</v>
      </c>
    </row>
    <row r="3761" spans="1:32" x14ac:dyDescent="0.25">
      <c r="A3761" t="e">
        <v>#N/A</v>
      </c>
      <c r="B3761" s="33" t="e">
        <v>#N/A</v>
      </c>
      <c r="C3761" t="e">
        <v>#N/A</v>
      </c>
      <c r="D3761" t="e">
        <v>#N/A</v>
      </c>
      <c r="E3761" s="69" t="e">
        <v>#N/A</v>
      </c>
      <c r="F3761" s="3" t="e">
        <v>#N/A</v>
      </c>
      <c r="G3761" s="3" t="e">
        <v>#N/A</v>
      </c>
      <c r="H3761" s="3" t="e">
        <v>#N/A</v>
      </c>
      <c r="I3761" s="80" t="e">
        <v>#N/A</v>
      </c>
      <c r="J3761" s="80" t="e">
        <v>#N/A</v>
      </c>
      <c r="K3761" s="85" t="e">
        <v>#N/A</v>
      </c>
      <c r="L3761" s="9" t="e">
        <v>#N/A</v>
      </c>
      <c r="M3761" s="93" t="e">
        <v>#N/A</v>
      </c>
      <c r="N3761" s="8" t="e">
        <v>#N/A</v>
      </c>
      <c r="O3761" t="e">
        <v>#N/A</v>
      </c>
      <c r="P3761" t="e">
        <v>#N/A</v>
      </c>
      <c r="Q3761" t="e">
        <v>#N/A</v>
      </c>
      <c r="R3761" s="2" t="e">
        <v>#N/A</v>
      </c>
      <c r="S3761" t="e">
        <v>#N/A</v>
      </c>
      <c r="T3761" s="3" t="e">
        <v>#N/A</v>
      </c>
      <c r="U3761" s="3" t="e">
        <v>#N/A</v>
      </c>
      <c r="V3761" t="e">
        <v>#N/A</v>
      </c>
      <c r="W3761" t="e">
        <v>#N/A</v>
      </c>
      <c r="X3761" t="e">
        <v>#N/A</v>
      </c>
      <c r="Y3761" s="3" t="e">
        <v>#N/A</v>
      </c>
      <c r="Z3761" s="8" t="e">
        <v>#N/A</v>
      </c>
      <c r="AA3761" s="30" t="e">
        <v>#N/A</v>
      </c>
      <c r="AB3761" t="e">
        <v>#N/A</v>
      </c>
      <c r="AC3761" t="e">
        <v>#N/A</v>
      </c>
      <c r="AD3761" t="e">
        <v>#N/A</v>
      </c>
      <c r="AE3761" t="e">
        <v>#N/A</v>
      </c>
      <c r="AF3761" t="e">
        <v>#N/A</v>
      </c>
    </row>
    <row r="3762" spans="1:32" x14ac:dyDescent="0.25">
      <c r="A3762" t="e">
        <v>#N/A</v>
      </c>
      <c r="B3762" s="33" t="e">
        <v>#N/A</v>
      </c>
      <c r="C3762" t="e">
        <v>#N/A</v>
      </c>
      <c r="D3762" t="e">
        <v>#N/A</v>
      </c>
      <c r="E3762" s="69" t="e">
        <v>#N/A</v>
      </c>
      <c r="F3762" s="3" t="e">
        <v>#N/A</v>
      </c>
      <c r="G3762" s="3" t="e">
        <v>#N/A</v>
      </c>
      <c r="H3762" s="3" t="e">
        <v>#N/A</v>
      </c>
      <c r="I3762" s="80" t="e">
        <v>#N/A</v>
      </c>
      <c r="J3762" s="80" t="e">
        <v>#N/A</v>
      </c>
      <c r="K3762" s="85" t="e">
        <v>#N/A</v>
      </c>
      <c r="L3762" s="9" t="e">
        <v>#N/A</v>
      </c>
      <c r="M3762" s="93" t="e">
        <v>#N/A</v>
      </c>
      <c r="N3762" s="8" t="e">
        <v>#N/A</v>
      </c>
      <c r="O3762" t="e">
        <v>#N/A</v>
      </c>
      <c r="P3762" t="e">
        <v>#N/A</v>
      </c>
      <c r="Q3762" t="e">
        <v>#N/A</v>
      </c>
      <c r="R3762" s="2" t="e">
        <v>#N/A</v>
      </c>
      <c r="S3762" t="e">
        <v>#N/A</v>
      </c>
      <c r="T3762" s="3" t="e">
        <v>#N/A</v>
      </c>
      <c r="U3762" s="3" t="e">
        <v>#N/A</v>
      </c>
      <c r="V3762" t="e">
        <v>#N/A</v>
      </c>
      <c r="W3762" t="e">
        <v>#N/A</v>
      </c>
      <c r="X3762" t="e">
        <v>#N/A</v>
      </c>
      <c r="Y3762" s="3" t="e">
        <v>#N/A</v>
      </c>
      <c r="Z3762" s="8" t="e">
        <v>#N/A</v>
      </c>
      <c r="AA3762" s="30" t="e">
        <v>#N/A</v>
      </c>
      <c r="AB3762" t="e">
        <v>#N/A</v>
      </c>
      <c r="AC3762" t="e">
        <v>#N/A</v>
      </c>
      <c r="AD3762" t="e">
        <v>#N/A</v>
      </c>
      <c r="AE3762" t="e">
        <v>#N/A</v>
      </c>
      <c r="AF3762" t="e">
        <v>#N/A</v>
      </c>
    </row>
    <row r="3763" spans="1:32" x14ac:dyDescent="0.25">
      <c r="A3763" t="e">
        <v>#N/A</v>
      </c>
      <c r="B3763" s="33" t="e">
        <v>#N/A</v>
      </c>
      <c r="C3763" t="e">
        <v>#N/A</v>
      </c>
      <c r="D3763" t="e">
        <v>#N/A</v>
      </c>
      <c r="E3763" s="69" t="e">
        <v>#N/A</v>
      </c>
      <c r="F3763" s="3" t="e">
        <v>#N/A</v>
      </c>
      <c r="G3763" s="3" t="e">
        <v>#N/A</v>
      </c>
      <c r="H3763" s="3" t="e">
        <v>#N/A</v>
      </c>
      <c r="I3763" s="80" t="e">
        <v>#N/A</v>
      </c>
      <c r="J3763" s="80" t="e">
        <v>#N/A</v>
      </c>
      <c r="K3763" s="85" t="e">
        <v>#N/A</v>
      </c>
      <c r="L3763" s="9" t="e">
        <v>#N/A</v>
      </c>
      <c r="M3763" s="93" t="e">
        <v>#N/A</v>
      </c>
      <c r="N3763" s="8" t="e">
        <v>#N/A</v>
      </c>
      <c r="O3763" t="e">
        <v>#N/A</v>
      </c>
      <c r="P3763" t="e">
        <v>#N/A</v>
      </c>
      <c r="Q3763" t="e">
        <v>#N/A</v>
      </c>
      <c r="R3763" s="2" t="e">
        <v>#N/A</v>
      </c>
      <c r="S3763" t="e">
        <v>#N/A</v>
      </c>
      <c r="T3763" s="3" t="e">
        <v>#N/A</v>
      </c>
      <c r="U3763" s="3" t="e">
        <v>#N/A</v>
      </c>
      <c r="V3763" t="e">
        <v>#N/A</v>
      </c>
      <c r="W3763" t="e">
        <v>#N/A</v>
      </c>
      <c r="X3763" t="e">
        <v>#N/A</v>
      </c>
      <c r="Y3763" s="3" t="e">
        <v>#N/A</v>
      </c>
      <c r="Z3763" s="8" t="e">
        <v>#N/A</v>
      </c>
      <c r="AA3763" s="30" t="e">
        <v>#N/A</v>
      </c>
      <c r="AB3763" t="e">
        <v>#N/A</v>
      </c>
      <c r="AC3763" t="e">
        <v>#N/A</v>
      </c>
      <c r="AD3763" t="e">
        <v>#N/A</v>
      </c>
      <c r="AE3763" t="e">
        <v>#N/A</v>
      </c>
      <c r="AF3763" t="e">
        <v>#N/A</v>
      </c>
    </row>
    <row r="3764" spans="1:32" x14ac:dyDescent="0.25">
      <c r="A3764" t="e">
        <v>#N/A</v>
      </c>
      <c r="B3764" s="33" t="e">
        <v>#N/A</v>
      </c>
      <c r="C3764" t="e">
        <v>#N/A</v>
      </c>
      <c r="D3764" t="e">
        <v>#N/A</v>
      </c>
      <c r="E3764" s="69" t="e">
        <v>#N/A</v>
      </c>
      <c r="F3764" s="3" t="e">
        <v>#N/A</v>
      </c>
      <c r="G3764" s="3" t="e">
        <v>#N/A</v>
      </c>
      <c r="H3764" s="3" t="e">
        <v>#N/A</v>
      </c>
      <c r="I3764" s="80" t="e">
        <v>#N/A</v>
      </c>
      <c r="J3764" s="80" t="e">
        <v>#N/A</v>
      </c>
      <c r="K3764" s="85" t="e">
        <v>#N/A</v>
      </c>
      <c r="L3764" s="9" t="e">
        <v>#N/A</v>
      </c>
      <c r="M3764" s="93" t="e">
        <v>#N/A</v>
      </c>
      <c r="N3764" s="8" t="e">
        <v>#N/A</v>
      </c>
      <c r="O3764" t="e">
        <v>#N/A</v>
      </c>
      <c r="P3764" t="e">
        <v>#N/A</v>
      </c>
      <c r="Q3764" t="e">
        <v>#N/A</v>
      </c>
      <c r="R3764" s="2" t="e">
        <v>#N/A</v>
      </c>
      <c r="S3764" t="e">
        <v>#N/A</v>
      </c>
      <c r="T3764" s="3" t="e">
        <v>#N/A</v>
      </c>
      <c r="U3764" s="3" t="e">
        <v>#N/A</v>
      </c>
      <c r="V3764" t="e">
        <v>#N/A</v>
      </c>
      <c r="W3764" t="e">
        <v>#N/A</v>
      </c>
      <c r="X3764" t="e">
        <v>#N/A</v>
      </c>
      <c r="Y3764" s="3" t="e">
        <v>#N/A</v>
      </c>
      <c r="Z3764" s="8" t="e">
        <v>#N/A</v>
      </c>
      <c r="AA3764" s="30" t="e">
        <v>#N/A</v>
      </c>
      <c r="AB3764" t="e">
        <v>#N/A</v>
      </c>
      <c r="AC3764" t="e">
        <v>#N/A</v>
      </c>
      <c r="AD3764" t="e">
        <v>#N/A</v>
      </c>
      <c r="AE3764" t="e">
        <v>#N/A</v>
      </c>
      <c r="AF3764" t="e">
        <v>#N/A</v>
      </c>
    </row>
    <row r="3765" spans="1:32" x14ac:dyDescent="0.25">
      <c r="A3765" t="e">
        <v>#N/A</v>
      </c>
      <c r="B3765" s="33" t="e">
        <v>#N/A</v>
      </c>
      <c r="C3765" t="e">
        <v>#N/A</v>
      </c>
      <c r="D3765" t="e">
        <v>#N/A</v>
      </c>
      <c r="E3765" s="69" t="e">
        <v>#N/A</v>
      </c>
      <c r="F3765" s="3" t="e">
        <v>#N/A</v>
      </c>
      <c r="G3765" s="3" t="e">
        <v>#N/A</v>
      </c>
      <c r="H3765" s="3" t="e">
        <v>#N/A</v>
      </c>
      <c r="I3765" s="80" t="e">
        <v>#N/A</v>
      </c>
      <c r="J3765" s="80" t="e">
        <v>#N/A</v>
      </c>
      <c r="K3765" s="85" t="e">
        <v>#N/A</v>
      </c>
      <c r="L3765" s="9" t="e">
        <v>#N/A</v>
      </c>
      <c r="M3765" s="93" t="e">
        <v>#N/A</v>
      </c>
      <c r="N3765" s="8" t="e">
        <v>#N/A</v>
      </c>
      <c r="O3765" t="e">
        <v>#N/A</v>
      </c>
      <c r="P3765" t="e">
        <v>#N/A</v>
      </c>
      <c r="Q3765" t="e">
        <v>#N/A</v>
      </c>
      <c r="R3765" s="2" t="e">
        <v>#N/A</v>
      </c>
      <c r="S3765" t="e">
        <v>#N/A</v>
      </c>
      <c r="T3765" s="3" t="e">
        <v>#N/A</v>
      </c>
      <c r="U3765" s="3" t="e">
        <v>#N/A</v>
      </c>
      <c r="V3765" t="e">
        <v>#N/A</v>
      </c>
      <c r="W3765" t="e">
        <v>#N/A</v>
      </c>
      <c r="X3765" t="e">
        <v>#N/A</v>
      </c>
      <c r="Y3765" s="3" t="e">
        <v>#N/A</v>
      </c>
      <c r="Z3765" s="8" t="e">
        <v>#N/A</v>
      </c>
      <c r="AA3765" s="30" t="e">
        <v>#N/A</v>
      </c>
      <c r="AB3765" t="e">
        <v>#N/A</v>
      </c>
      <c r="AC3765" t="e">
        <v>#N/A</v>
      </c>
      <c r="AD3765" t="e">
        <v>#N/A</v>
      </c>
      <c r="AE3765" t="e">
        <v>#N/A</v>
      </c>
      <c r="AF3765" t="e">
        <v>#N/A</v>
      </c>
    </row>
    <row r="3766" spans="1:32" x14ac:dyDescent="0.25">
      <c r="A3766" t="e">
        <v>#N/A</v>
      </c>
      <c r="B3766" s="33" t="e">
        <v>#N/A</v>
      </c>
      <c r="C3766" t="e">
        <v>#N/A</v>
      </c>
      <c r="D3766" t="e">
        <v>#N/A</v>
      </c>
      <c r="E3766" s="69" t="e">
        <v>#N/A</v>
      </c>
      <c r="F3766" s="3" t="e">
        <v>#N/A</v>
      </c>
      <c r="G3766" s="3" t="e">
        <v>#N/A</v>
      </c>
      <c r="H3766" s="3" t="e">
        <v>#N/A</v>
      </c>
      <c r="I3766" s="80" t="e">
        <v>#N/A</v>
      </c>
      <c r="J3766" s="80" t="e">
        <v>#N/A</v>
      </c>
      <c r="K3766" s="85" t="e">
        <v>#N/A</v>
      </c>
      <c r="L3766" s="9" t="e">
        <v>#N/A</v>
      </c>
      <c r="M3766" s="93" t="e">
        <v>#N/A</v>
      </c>
      <c r="N3766" s="8" t="e">
        <v>#N/A</v>
      </c>
      <c r="O3766" t="e">
        <v>#N/A</v>
      </c>
      <c r="P3766" t="e">
        <v>#N/A</v>
      </c>
      <c r="Q3766" t="e">
        <v>#N/A</v>
      </c>
      <c r="R3766" s="2" t="e">
        <v>#N/A</v>
      </c>
      <c r="S3766" t="e">
        <v>#N/A</v>
      </c>
      <c r="T3766" s="3" t="e">
        <v>#N/A</v>
      </c>
      <c r="U3766" s="3" t="e">
        <v>#N/A</v>
      </c>
      <c r="V3766" t="e">
        <v>#N/A</v>
      </c>
      <c r="W3766" t="e">
        <v>#N/A</v>
      </c>
      <c r="X3766" t="e">
        <v>#N/A</v>
      </c>
      <c r="Y3766" s="3" t="e">
        <v>#N/A</v>
      </c>
      <c r="Z3766" s="8" t="e">
        <v>#N/A</v>
      </c>
      <c r="AA3766" s="30" t="e">
        <v>#N/A</v>
      </c>
      <c r="AB3766" t="e">
        <v>#N/A</v>
      </c>
      <c r="AC3766" t="e">
        <v>#N/A</v>
      </c>
      <c r="AD3766" t="e">
        <v>#N/A</v>
      </c>
      <c r="AE3766" t="e">
        <v>#N/A</v>
      </c>
      <c r="AF3766" t="e">
        <v>#N/A</v>
      </c>
    </row>
    <row r="3767" spans="1:32" x14ac:dyDescent="0.25">
      <c r="A3767" t="e">
        <v>#N/A</v>
      </c>
      <c r="B3767" s="33" t="e">
        <v>#N/A</v>
      </c>
      <c r="C3767" t="e">
        <v>#N/A</v>
      </c>
      <c r="D3767" t="e">
        <v>#N/A</v>
      </c>
      <c r="E3767" s="69" t="e">
        <v>#N/A</v>
      </c>
      <c r="F3767" s="3" t="e">
        <v>#N/A</v>
      </c>
      <c r="G3767" s="3" t="e">
        <v>#N/A</v>
      </c>
      <c r="H3767" s="3" t="e">
        <v>#N/A</v>
      </c>
      <c r="I3767" s="80" t="e">
        <v>#N/A</v>
      </c>
      <c r="J3767" s="80" t="e">
        <v>#N/A</v>
      </c>
      <c r="K3767" s="85" t="e">
        <v>#N/A</v>
      </c>
      <c r="L3767" s="9" t="e">
        <v>#N/A</v>
      </c>
      <c r="M3767" s="93" t="e">
        <v>#N/A</v>
      </c>
      <c r="N3767" s="8" t="e">
        <v>#N/A</v>
      </c>
      <c r="O3767" t="e">
        <v>#N/A</v>
      </c>
      <c r="P3767" t="e">
        <v>#N/A</v>
      </c>
      <c r="Q3767" t="e">
        <v>#N/A</v>
      </c>
      <c r="R3767" s="2" t="e">
        <v>#N/A</v>
      </c>
      <c r="S3767" t="e">
        <v>#N/A</v>
      </c>
      <c r="T3767" s="3" t="e">
        <v>#N/A</v>
      </c>
      <c r="U3767" s="3" t="e">
        <v>#N/A</v>
      </c>
      <c r="V3767" t="e">
        <v>#N/A</v>
      </c>
      <c r="W3767" t="e">
        <v>#N/A</v>
      </c>
      <c r="X3767" t="e">
        <v>#N/A</v>
      </c>
      <c r="Y3767" s="3" t="e">
        <v>#N/A</v>
      </c>
      <c r="Z3767" s="8" t="e">
        <v>#N/A</v>
      </c>
      <c r="AA3767" s="30" t="e">
        <v>#N/A</v>
      </c>
      <c r="AB3767" t="e">
        <v>#N/A</v>
      </c>
      <c r="AC3767" t="e">
        <v>#N/A</v>
      </c>
      <c r="AD3767" t="e">
        <v>#N/A</v>
      </c>
      <c r="AE3767" t="e">
        <v>#N/A</v>
      </c>
      <c r="AF3767" t="e">
        <v>#N/A</v>
      </c>
    </row>
    <row r="3768" spans="1:32" x14ac:dyDescent="0.25">
      <c r="A3768" t="e">
        <v>#N/A</v>
      </c>
      <c r="B3768" s="33" t="e">
        <v>#N/A</v>
      </c>
      <c r="C3768" t="e">
        <v>#N/A</v>
      </c>
      <c r="D3768" t="e">
        <v>#N/A</v>
      </c>
      <c r="E3768" s="69" t="e">
        <v>#N/A</v>
      </c>
      <c r="F3768" s="3" t="e">
        <v>#N/A</v>
      </c>
      <c r="G3768" s="3" t="e">
        <v>#N/A</v>
      </c>
      <c r="H3768" s="3" t="e">
        <v>#N/A</v>
      </c>
      <c r="I3768" s="80" t="e">
        <v>#N/A</v>
      </c>
      <c r="J3768" s="80" t="e">
        <v>#N/A</v>
      </c>
      <c r="K3768" s="85" t="e">
        <v>#N/A</v>
      </c>
      <c r="L3768" s="9" t="e">
        <v>#N/A</v>
      </c>
      <c r="M3768" s="93" t="e">
        <v>#N/A</v>
      </c>
      <c r="N3768" s="8" t="e">
        <v>#N/A</v>
      </c>
      <c r="O3768" t="e">
        <v>#N/A</v>
      </c>
      <c r="P3768" t="e">
        <v>#N/A</v>
      </c>
      <c r="Q3768" t="e">
        <v>#N/A</v>
      </c>
      <c r="R3768" s="2" t="e">
        <v>#N/A</v>
      </c>
      <c r="S3768" t="e">
        <v>#N/A</v>
      </c>
      <c r="T3768" s="3" t="e">
        <v>#N/A</v>
      </c>
      <c r="U3768" s="3" t="e">
        <v>#N/A</v>
      </c>
      <c r="V3768" t="e">
        <v>#N/A</v>
      </c>
      <c r="W3768" t="e">
        <v>#N/A</v>
      </c>
      <c r="X3768" t="e">
        <v>#N/A</v>
      </c>
      <c r="Y3768" s="3" t="e">
        <v>#N/A</v>
      </c>
      <c r="Z3768" s="8" t="e">
        <v>#N/A</v>
      </c>
      <c r="AA3768" s="30" t="e">
        <v>#N/A</v>
      </c>
      <c r="AB3768" t="e">
        <v>#N/A</v>
      </c>
      <c r="AC3768" t="e">
        <v>#N/A</v>
      </c>
      <c r="AD3768" t="e">
        <v>#N/A</v>
      </c>
      <c r="AE3768" t="e">
        <v>#N/A</v>
      </c>
      <c r="AF3768" t="e">
        <v>#N/A</v>
      </c>
    </row>
    <row r="3769" spans="1:32" x14ac:dyDescent="0.25">
      <c r="A3769" t="e">
        <v>#N/A</v>
      </c>
      <c r="B3769" s="33" t="e">
        <v>#N/A</v>
      </c>
      <c r="C3769" t="e">
        <v>#N/A</v>
      </c>
      <c r="D3769" t="e">
        <v>#N/A</v>
      </c>
      <c r="E3769" s="69" t="e">
        <v>#N/A</v>
      </c>
      <c r="F3769" s="3" t="e">
        <v>#N/A</v>
      </c>
      <c r="G3769" s="3" t="e">
        <v>#N/A</v>
      </c>
      <c r="H3769" s="3" t="e">
        <v>#N/A</v>
      </c>
      <c r="I3769" s="80" t="e">
        <v>#N/A</v>
      </c>
      <c r="J3769" s="80" t="e">
        <v>#N/A</v>
      </c>
      <c r="K3769" s="85" t="e">
        <v>#N/A</v>
      </c>
      <c r="L3769" s="9" t="e">
        <v>#N/A</v>
      </c>
      <c r="M3769" s="93" t="e">
        <v>#N/A</v>
      </c>
      <c r="N3769" s="8" t="e">
        <v>#N/A</v>
      </c>
      <c r="O3769" t="e">
        <v>#N/A</v>
      </c>
      <c r="P3769" t="e">
        <v>#N/A</v>
      </c>
      <c r="Q3769" t="e">
        <v>#N/A</v>
      </c>
      <c r="R3769" s="2" t="e">
        <v>#N/A</v>
      </c>
      <c r="S3769" t="e">
        <v>#N/A</v>
      </c>
      <c r="T3769" s="3" t="e">
        <v>#N/A</v>
      </c>
      <c r="U3769" s="3" t="e">
        <v>#N/A</v>
      </c>
      <c r="V3769" t="e">
        <v>#N/A</v>
      </c>
      <c r="W3769" t="e">
        <v>#N/A</v>
      </c>
      <c r="X3769" t="e">
        <v>#N/A</v>
      </c>
      <c r="Y3769" s="3" t="e">
        <v>#N/A</v>
      </c>
      <c r="Z3769" s="8" t="e">
        <v>#N/A</v>
      </c>
      <c r="AA3769" s="30" t="e">
        <v>#N/A</v>
      </c>
      <c r="AB3769" t="e">
        <v>#N/A</v>
      </c>
      <c r="AC3769" t="e">
        <v>#N/A</v>
      </c>
      <c r="AD3769" t="e">
        <v>#N/A</v>
      </c>
      <c r="AE3769" t="e">
        <v>#N/A</v>
      </c>
      <c r="AF3769" t="e">
        <v>#N/A</v>
      </c>
    </row>
    <row r="3770" spans="1:32" x14ac:dyDescent="0.25">
      <c r="A3770" t="e">
        <v>#N/A</v>
      </c>
      <c r="B3770" s="33" t="e">
        <v>#N/A</v>
      </c>
      <c r="C3770" t="e">
        <v>#N/A</v>
      </c>
      <c r="D3770" t="e">
        <v>#N/A</v>
      </c>
      <c r="E3770" s="69" t="e">
        <v>#N/A</v>
      </c>
      <c r="F3770" s="3" t="e">
        <v>#N/A</v>
      </c>
      <c r="G3770" s="3" t="e">
        <v>#N/A</v>
      </c>
      <c r="H3770" s="3" t="e">
        <v>#N/A</v>
      </c>
      <c r="I3770" s="80" t="e">
        <v>#N/A</v>
      </c>
      <c r="J3770" s="80" t="e">
        <v>#N/A</v>
      </c>
      <c r="K3770" s="85" t="e">
        <v>#N/A</v>
      </c>
      <c r="L3770" s="9" t="e">
        <v>#N/A</v>
      </c>
      <c r="M3770" s="93" t="e">
        <v>#N/A</v>
      </c>
      <c r="N3770" s="8" t="e">
        <v>#N/A</v>
      </c>
      <c r="O3770" t="e">
        <v>#N/A</v>
      </c>
      <c r="P3770" t="e">
        <v>#N/A</v>
      </c>
      <c r="Q3770" t="e">
        <v>#N/A</v>
      </c>
      <c r="R3770" s="2" t="e">
        <v>#N/A</v>
      </c>
      <c r="S3770" t="e">
        <v>#N/A</v>
      </c>
      <c r="T3770" s="3" t="e">
        <v>#N/A</v>
      </c>
      <c r="U3770" s="3" t="e">
        <v>#N/A</v>
      </c>
      <c r="V3770" t="e">
        <v>#N/A</v>
      </c>
      <c r="W3770" t="e">
        <v>#N/A</v>
      </c>
      <c r="X3770" t="e">
        <v>#N/A</v>
      </c>
      <c r="Y3770" s="3" t="e">
        <v>#N/A</v>
      </c>
      <c r="Z3770" s="8" t="e">
        <v>#N/A</v>
      </c>
      <c r="AA3770" s="30" t="e">
        <v>#N/A</v>
      </c>
      <c r="AB3770" t="e">
        <v>#N/A</v>
      </c>
      <c r="AC3770" t="e">
        <v>#N/A</v>
      </c>
      <c r="AD3770" t="e">
        <v>#N/A</v>
      </c>
      <c r="AE3770" t="e">
        <v>#N/A</v>
      </c>
      <c r="AF3770" t="e">
        <v>#N/A</v>
      </c>
    </row>
    <row r="3771" spans="1:32" x14ac:dyDescent="0.25">
      <c r="A3771" t="e">
        <v>#N/A</v>
      </c>
      <c r="B3771" s="33" t="e">
        <v>#N/A</v>
      </c>
      <c r="C3771" t="e">
        <v>#N/A</v>
      </c>
      <c r="D3771" t="e">
        <v>#N/A</v>
      </c>
      <c r="E3771" s="69" t="e">
        <v>#N/A</v>
      </c>
      <c r="F3771" s="3" t="e">
        <v>#N/A</v>
      </c>
      <c r="G3771" s="3" t="e">
        <v>#N/A</v>
      </c>
      <c r="H3771" s="3" t="e">
        <v>#N/A</v>
      </c>
      <c r="I3771" s="80" t="e">
        <v>#N/A</v>
      </c>
      <c r="J3771" s="80" t="e">
        <v>#N/A</v>
      </c>
      <c r="K3771" s="85" t="e">
        <v>#N/A</v>
      </c>
      <c r="L3771" s="9" t="e">
        <v>#N/A</v>
      </c>
      <c r="M3771" s="93" t="e">
        <v>#N/A</v>
      </c>
      <c r="N3771" s="8" t="e">
        <v>#N/A</v>
      </c>
      <c r="O3771" t="e">
        <v>#N/A</v>
      </c>
      <c r="P3771" t="e">
        <v>#N/A</v>
      </c>
      <c r="Q3771" t="e">
        <v>#N/A</v>
      </c>
      <c r="R3771" s="2" t="e">
        <v>#N/A</v>
      </c>
      <c r="S3771" t="e">
        <v>#N/A</v>
      </c>
      <c r="T3771" s="3" t="e">
        <v>#N/A</v>
      </c>
      <c r="U3771" s="3" t="e">
        <v>#N/A</v>
      </c>
      <c r="V3771" t="e">
        <v>#N/A</v>
      </c>
      <c r="W3771" t="e">
        <v>#N/A</v>
      </c>
      <c r="X3771" t="e">
        <v>#N/A</v>
      </c>
      <c r="Y3771" s="3" t="e">
        <v>#N/A</v>
      </c>
      <c r="Z3771" s="8" t="e">
        <v>#N/A</v>
      </c>
      <c r="AA3771" s="30" t="e">
        <v>#N/A</v>
      </c>
      <c r="AB3771" t="e">
        <v>#N/A</v>
      </c>
      <c r="AC3771" t="e">
        <v>#N/A</v>
      </c>
      <c r="AD3771" t="e">
        <v>#N/A</v>
      </c>
      <c r="AE3771" t="e">
        <v>#N/A</v>
      </c>
      <c r="AF3771" t="e">
        <v>#N/A</v>
      </c>
    </row>
    <row r="3772" spans="1:32" x14ac:dyDescent="0.25">
      <c r="A3772" t="e">
        <v>#N/A</v>
      </c>
      <c r="B3772" s="33" t="e">
        <v>#N/A</v>
      </c>
      <c r="C3772" t="e">
        <v>#N/A</v>
      </c>
      <c r="D3772" t="e">
        <v>#N/A</v>
      </c>
      <c r="E3772" s="69" t="e">
        <v>#N/A</v>
      </c>
      <c r="F3772" s="3" t="e">
        <v>#N/A</v>
      </c>
      <c r="G3772" s="3" t="e">
        <v>#N/A</v>
      </c>
      <c r="H3772" s="3" t="e">
        <v>#N/A</v>
      </c>
      <c r="I3772" s="80" t="e">
        <v>#N/A</v>
      </c>
      <c r="J3772" s="80" t="e">
        <v>#N/A</v>
      </c>
      <c r="K3772" s="85" t="e">
        <v>#N/A</v>
      </c>
      <c r="L3772" s="9" t="e">
        <v>#N/A</v>
      </c>
      <c r="M3772" s="93" t="e">
        <v>#N/A</v>
      </c>
      <c r="N3772" s="8" t="e">
        <v>#N/A</v>
      </c>
      <c r="O3772" t="e">
        <v>#N/A</v>
      </c>
      <c r="P3772" t="e">
        <v>#N/A</v>
      </c>
      <c r="Q3772" t="e">
        <v>#N/A</v>
      </c>
      <c r="R3772" s="2" t="e">
        <v>#N/A</v>
      </c>
      <c r="S3772" t="e">
        <v>#N/A</v>
      </c>
      <c r="T3772" s="3" t="e">
        <v>#N/A</v>
      </c>
      <c r="U3772" s="3" t="e">
        <v>#N/A</v>
      </c>
      <c r="V3772" t="e">
        <v>#N/A</v>
      </c>
      <c r="W3772" t="e">
        <v>#N/A</v>
      </c>
      <c r="X3772" t="e">
        <v>#N/A</v>
      </c>
      <c r="Y3772" s="3" t="e">
        <v>#N/A</v>
      </c>
      <c r="Z3772" s="8" t="e">
        <v>#N/A</v>
      </c>
      <c r="AA3772" s="30" t="e">
        <v>#N/A</v>
      </c>
      <c r="AB3772" t="e">
        <v>#N/A</v>
      </c>
      <c r="AC3772" t="e">
        <v>#N/A</v>
      </c>
      <c r="AD3772" t="e">
        <v>#N/A</v>
      </c>
      <c r="AE3772" t="e">
        <v>#N/A</v>
      </c>
      <c r="AF3772" t="e">
        <v>#N/A</v>
      </c>
    </row>
    <row r="3773" spans="1:32" x14ac:dyDescent="0.25">
      <c r="A3773" t="e">
        <v>#N/A</v>
      </c>
      <c r="B3773" s="33" t="e">
        <v>#N/A</v>
      </c>
      <c r="C3773" t="e">
        <v>#N/A</v>
      </c>
      <c r="D3773" t="e">
        <v>#N/A</v>
      </c>
      <c r="E3773" s="69" t="e">
        <v>#N/A</v>
      </c>
      <c r="F3773" s="3" t="e">
        <v>#N/A</v>
      </c>
      <c r="G3773" s="3" t="e">
        <v>#N/A</v>
      </c>
      <c r="H3773" s="3" t="e">
        <v>#N/A</v>
      </c>
      <c r="I3773" s="80" t="e">
        <v>#N/A</v>
      </c>
      <c r="J3773" s="80" t="e">
        <v>#N/A</v>
      </c>
      <c r="K3773" s="85" t="e">
        <v>#N/A</v>
      </c>
      <c r="L3773" s="9" t="e">
        <v>#N/A</v>
      </c>
      <c r="M3773" s="93" t="e">
        <v>#N/A</v>
      </c>
      <c r="N3773" s="8" t="e">
        <v>#N/A</v>
      </c>
      <c r="O3773" t="e">
        <v>#N/A</v>
      </c>
      <c r="P3773" t="e">
        <v>#N/A</v>
      </c>
      <c r="Q3773" t="e">
        <v>#N/A</v>
      </c>
      <c r="R3773" s="2" t="e">
        <v>#N/A</v>
      </c>
      <c r="S3773" t="e">
        <v>#N/A</v>
      </c>
      <c r="T3773" s="3" t="e">
        <v>#N/A</v>
      </c>
      <c r="U3773" s="3" t="e">
        <v>#N/A</v>
      </c>
      <c r="V3773" t="e">
        <v>#N/A</v>
      </c>
      <c r="W3773" t="e">
        <v>#N/A</v>
      </c>
      <c r="X3773" t="e">
        <v>#N/A</v>
      </c>
      <c r="Y3773" s="3" t="e">
        <v>#N/A</v>
      </c>
      <c r="Z3773" s="8" t="e">
        <v>#N/A</v>
      </c>
      <c r="AA3773" s="30" t="e">
        <v>#N/A</v>
      </c>
      <c r="AB3773" t="e">
        <v>#N/A</v>
      </c>
      <c r="AC3773" t="e">
        <v>#N/A</v>
      </c>
      <c r="AD3773" t="e">
        <v>#N/A</v>
      </c>
      <c r="AE3773" t="e">
        <v>#N/A</v>
      </c>
      <c r="AF3773" t="e">
        <v>#N/A</v>
      </c>
    </row>
    <row r="3774" spans="1:32" x14ac:dyDescent="0.25">
      <c r="A3774" t="e">
        <v>#N/A</v>
      </c>
      <c r="B3774" s="33" t="e">
        <v>#N/A</v>
      </c>
      <c r="C3774" t="e">
        <v>#N/A</v>
      </c>
      <c r="D3774" t="e">
        <v>#N/A</v>
      </c>
      <c r="E3774" s="69" t="e">
        <v>#N/A</v>
      </c>
      <c r="F3774" s="3" t="e">
        <v>#N/A</v>
      </c>
      <c r="G3774" s="3" t="e">
        <v>#N/A</v>
      </c>
      <c r="H3774" s="3" t="e">
        <v>#N/A</v>
      </c>
      <c r="I3774" s="80" t="e">
        <v>#N/A</v>
      </c>
      <c r="J3774" s="80" t="e">
        <v>#N/A</v>
      </c>
      <c r="K3774" s="85" t="e">
        <v>#N/A</v>
      </c>
      <c r="L3774" s="9" t="e">
        <v>#N/A</v>
      </c>
      <c r="M3774" s="93" t="e">
        <v>#N/A</v>
      </c>
      <c r="N3774" s="8" t="e">
        <v>#N/A</v>
      </c>
      <c r="O3774" t="e">
        <v>#N/A</v>
      </c>
      <c r="P3774" t="e">
        <v>#N/A</v>
      </c>
      <c r="Q3774" t="e">
        <v>#N/A</v>
      </c>
      <c r="R3774" s="2" t="e">
        <v>#N/A</v>
      </c>
      <c r="S3774" t="e">
        <v>#N/A</v>
      </c>
      <c r="T3774" s="3" t="e">
        <v>#N/A</v>
      </c>
      <c r="U3774" s="3" t="e">
        <v>#N/A</v>
      </c>
      <c r="V3774" t="e">
        <v>#N/A</v>
      </c>
      <c r="W3774" t="e">
        <v>#N/A</v>
      </c>
      <c r="X3774" t="e">
        <v>#N/A</v>
      </c>
      <c r="Y3774" s="3" t="e">
        <v>#N/A</v>
      </c>
      <c r="Z3774" s="8" t="e">
        <v>#N/A</v>
      </c>
      <c r="AA3774" s="30" t="e">
        <v>#N/A</v>
      </c>
      <c r="AB3774" t="e">
        <v>#N/A</v>
      </c>
      <c r="AC3774" t="e">
        <v>#N/A</v>
      </c>
      <c r="AD3774" t="e">
        <v>#N/A</v>
      </c>
      <c r="AE3774" t="e">
        <v>#N/A</v>
      </c>
      <c r="AF3774" t="e">
        <v>#N/A</v>
      </c>
    </row>
    <row r="3775" spans="1:32" x14ac:dyDescent="0.25">
      <c r="A3775" t="e">
        <v>#N/A</v>
      </c>
      <c r="B3775" s="33" t="e">
        <v>#N/A</v>
      </c>
      <c r="C3775" t="e">
        <v>#N/A</v>
      </c>
      <c r="D3775" t="e">
        <v>#N/A</v>
      </c>
      <c r="E3775" s="69" t="e">
        <v>#N/A</v>
      </c>
      <c r="F3775" s="3" t="e">
        <v>#N/A</v>
      </c>
      <c r="G3775" s="3" t="e">
        <v>#N/A</v>
      </c>
      <c r="H3775" s="3" t="e">
        <v>#N/A</v>
      </c>
      <c r="I3775" s="80" t="e">
        <v>#N/A</v>
      </c>
      <c r="J3775" s="80" t="e">
        <v>#N/A</v>
      </c>
      <c r="K3775" s="85" t="e">
        <v>#N/A</v>
      </c>
      <c r="L3775" s="9" t="e">
        <v>#N/A</v>
      </c>
      <c r="M3775" s="93" t="e">
        <v>#N/A</v>
      </c>
      <c r="N3775" s="8" t="e">
        <v>#N/A</v>
      </c>
      <c r="O3775" t="e">
        <v>#N/A</v>
      </c>
      <c r="P3775" t="e">
        <v>#N/A</v>
      </c>
      <c r="Q3775" t="e">
        <v>#N/A</v>
      </c>
      <c r="R3775" s="2" t="e">
        <v>#N/A</v>
      </c>
      <c r="S3775" t="e">
        <v>#N/A</v>
      </c>
      <c r="T3775" s="3" t="e">
        <v>#N/A</v>
      </c>
      <c r="U3775" s="3" t="e">
        <v>#N/A</v>
      </c>
      <c r="V3775" t="e">
        <v>#N/A</v>
      </c>
      <c r="W3775" t="e">
        <v>#N/A</v>
      </c>
      <c r="X3775" t="e">
        <v>#N/A</v>
      </c>
      <c r="Y3775" s="3" t="e">
        <v>#N/A</v>
      </c>
      <c r="Z3775" s="8" t="e">
        <v>#N/A</v>
      </c>
      <c r="AA3775" s="30" t="e">
        <v>#N/A</v>
      </c>
      <c r="AB3775" t="e">
        <v>#N/A</v>
      </c>
      <c r="AC3775" t="e">
        <v>#N/A</v>
      </c>
      <c r="AD3775" t="e">
        <v>#N/A</v>
      </c>
      <c r="AE3775" t="e">
        <v>#N/A</v>
      </c>
      <c r="AF3775" t="e">
        <v>#N/A</v>
      </c>
    </row>
    <row r="3776" spans="1:32" x14ac:dyDescent="0.25">
      <c r="A3776" t="e">
        <v>#N/A</v>
      </c>
      <c r="B3776" s="33" t="e">
        <v>#N/A</v>
      </c>
      <c r="C3776" t="e">
        <v>#N/A</v>
      </c>
      <c r="D3776" t="e">
        <v>#N/A</v>
      </c>
      <c r="E3776" s="69" t="e">
        <v>#N/A</v>
      </c>
      <c r="F3776" s="3" t="e">
        <v>#N/A</v>
      </c>
      <c r="G3776" s="3" t="e">
        <v>#N/A</v>
      </c>
      <c r="H3776" s="3" t="e">
        <v>#N/A</v>
      </c>
      <c r="I3776" s="80" t="e">
        <v>#N/A</v>
      </c>
      <c r="J3776" s="80" t="e">
        <v>#N/A</v>
      </c>
      <c r="K3776" s="85" t="e">
        <v>#N/A</v>
      </c>
      <c r="L3776" s="9" t="e">
        <v>#N/A</v>
      </c>
      <c r="M3776" s="93" t="e">
        <v>#N/A</v>
      </c>
      <c r="N3776" s="8" t="e">
        <v>#N/A</v>
      </c>
      <c r="O3776" t="e">
        <v>#N/A</v>
      </c>
      <c r="P3776" t="e">
        <v>#N/A</v>
      </c>
      <c r="Q3776" t="e">
        <v>#N/A</v>
      </c>
      <c r="R3776" s="2" t="e">
        <v>#N/A</v>
      </c>
      <c r="S3776" t="e">
        <v>#N/A</v>
      </c>
      <c r="T3776" s="3" t="e">
        <v>#N/A</v>
      </c>
      <c r="U3776" s="3" t="e">
        <v>#N/A</v>
      </c>
      <c r="V3776" t="e">
        <v>#N/A</v>
      </c>
      <c r="W3776" t="e">
        <v>#N/A</v>
      </c>
      <c r="X3776" t="e">
        <v>#N/A</v>
      </c>
      <c r="Y3776" s="3" t="e">
        <v>#N/A</v>
      </c>
      <c r="Z3776" s="8" t="e">
        <v>#N/A</v>
      </c>
      <c r="AA3776" s="30" t="e">
        <v>#N/A</v>
      </c>
      <c r="AB3776" t="e">
        <v>#N/A</v>
      </c>
      <c r="AC3776" t="e">
        <v>#N/A</v>
      </c>
      <c r="AD3776" t="e">
        <v>#N/A</v>
      </c>
      <c r="AE3776" t="e">
        <v>#N/A</v>
      </c>
      <c r="AF3776" t="e">
        <v>#N/A</v>
      </c>
    </row>
    <row r="3777" spans="1:32" x14ac:dyDescent="0.25">
      <c r="A3777" t="e">
        <v>#N/A</v>
      </c>
      <c r="B3777" s="33" t="e">
        <v>#N/A</v>
      </c>
      <c r="C3777" t="e">
        <v>#N/A</v>
      </c>
      <c r="D3777" t="e">
        <v>#N/A</v>
      </c>
      <c r="E3777" s="69" t="e">
        <v>#N/A</v>
      </c>
      <c r="F3777" s="3" t="e">
        <v>#N/A</v>
      </c>
      <c r="G3777" s="3" t="e">
        <v>#N/A</v>
      </c>
      <c r="H3777" s="3" t="e">
        <v>#N/A</v>
      </c>
      <c r="I3777" s="80" t="e">
        <v>#N/A</v>
      </c>
      <c r="J3777" s="80" t="e">
        <v>#N/A</v>
      </c>
      <c r="K3777" s="85" t="e">
        <v>#N/A</v>
      </c>
      <c r="L3777" s="9" t="e">
        <v>#N/A</v>
      </c>
      <c r="M3777" s="93" t="e">
        <v>#N/A</v>
      </c>
      <c r="N3777" s="8" t="e">
        <v>#N/A</v>
      </c>
      <c r="O3777" t="e">
        <v>#N/A</v>
      </c>
      <c r="P3777" t="e">
        <v>#N/A</v>
      </c>
      <c r="Q3777" t="e">
        <v>#N/A</v>
      </c>
      <c r="R3777" s="2" t="e">
        <v>#N/A</v>
      </c>
      <c r="S3777" t="e">
        <v>#N/A</v>
      </c>
      <c r="T3777" s="3" t="e">
        <v>#N/A</v>
      </c>
      <c r="U3777" s="3" t="e">
        <v>#N/A</v>
      </c>
      <c r="V3777" t="e">
        <v>#N/A</v>
      </c>
      <c r="W3777" t="e">
        <v>#N/A</v>
      </c>
      <c r="X3777" t="e">
        <v>#N/A</v>
      </c>
      <c r="Y3777" s="3" t="e">
        <v>#N/A</v>
      </c>
      <c r="Z3777" s="8" t="e">
        <v>#N/A</v>
      </c>
      <c r="AA3777" s="30" t="e">
        <v>#N/A</v>
      </c>
      <c r="AB3777" t="e">
        <v>#N/A</v>
      </c>
      <c r="AC3777" t="e">
        <v>#N/A</v>
      </c>
      <c r="AD3777" t="e">
        <v>#N/A</v>
      </c>
      <c r="AE3777" t="e">
        <v>#N/A</v>
      </c>
      <c r="AF3777" t="e">
        <v>#N/A</v>
      </c>
    </row>
    <row r="3778" spans="1:32" x14ac:dyDescent="0.25">
      <c r="A3778" t="e">
        <v>#N/A</v>
      </c>
      <c r="B3778" s="33" t="e">
        <v>#N/A</v>
      </c>
      <c r="C3778" t="e">
        <v>#N/A</v>
      </c>
      <c r="D3778" t="e">
        <v>#N/A</v>
      </c>
      <c r="E3778" s="69" t="e">
        <v>#N/A</v>
      </c>
      <c r="F3778" s="3" t="e">
        <v>#N/A</v>
      </c>
      <c r="G3778" s="3" t="e">
        <v>#N/A</v>
      </c>
      <c r="H3778" s="3" t="e">
        <v>#N/A</v>
      </c>
      <c r="I3778" s="80" t="e">
        <v>#N/A</v>
      </c>
      <c r="J3778" s="80" t="e">
        <v>#N/A</v>
      </c>
      <c r="K3778" s="85" t="e">
        <v>#N/A</v>
      </c>
      <c r="L3778" s="9" t="e">
        <v>#N/A</v>
      </c>
      <c r="M3778" s="93" t="e">
        <v>#N/A</v>
      </c>
      <c r="N3778" s="8" t="e">
        <v>#N/A</v>
      </c>
      <c r="O3778" t="e">
        <v>#N/A</v>
      </c>
      <c r="P3778" t="e">
        <v>#N/A</v>
      </c>
      <c r="Q3778" t="e">
        <v>#N/A</v>
      </c>
      <c r="R3778" s="2" t="e">
        <v>#N/A</v>
      </c>
      <c r="S3778" t="e">
        <v>#N/A</v>
      </c>
      <c r="T3778" s="3" t="e">
        <v>#N/A</v>
      </c>
      <c r="U3778" s="3" t="e">
        <v>#N/A</v>
      </c>
      <c r="V3778" t="e">
        <v>#N/A</v>
      </c>
      <c r="W3778" t="e">
        <v>#N/A</v>
      </c>
      <c r="X3778" t="e">
        <v>#N/A</v>
      </c>
      <c r="Y3778" s="3" t="e">
        <v>#N/A</v>
      </c>
      <c r="Z3778" s="8" t="e">
        <v>#N/A</v>
      </c>
      <c r="AA3778" s="30" t="e">
        <v>#N/A</v>
      </c>
      <c r="AB3778" t="e">
        <v>#N/A</v>
      </c>
      <c r="AC3778" t="e">
        <v>#N/A</v>
      </c>
      <c r="AD3778" t="e">
        <v>#N/A</v>
      </c>
      <c r="AE3778" t="e">
        <v>#N/A</v>
      </c>
      <c r="AF3778" t="e">
        <v>#N/A</v>
      </c>
    </row>
    <row r="3779" spans="1:32" x14ac:dyDescent="0.25">
      <c r="A3779" t="e">
        <v>#N/A</v>
      </c>
      <c r="B3779" s="33" t="e">
        <v>#N/A</v>
      </c>
      <c r="C3779" t="e">
        <v>#N/A</v>
      </c>
      <c r="D3779" t="e">
        <v>#N/A</v>
      </c>
      <c r="E3779" s="69" t="e">
        <v>#N/A</v>
      </c>
      <c r="F3779" s="3" t="e">
        <v>#N/A</v>
      </c>
      <c r="G3779" s="3" t="e">
        <v>#N/A</v>
      </c>
      <c r="H3779" s="3" t="e">
        <v>#N/A</v>
      </c>
      <c r="I3779" s="80" t="e">
        <v>#N/A</v>
      </c>
      <c r="J3779" s="80" t="e">
        <v>#N/A</v>
      </c>
      <c r="K3779" s="85" t="e">
        <v>#N/A</v>
      </c>
      <c r="L3779" s="9" t="e">
        <v>#N/A</v>
      </c>
      <c r="M3779" s="93" t="e">
        <v>#N/A</v>
      </c>
      <c r="N3779" s="8" t="e">
        <v>#N/A</v>
      </c>
      <c r="O3779" t="e">
        <v>#N/A</v>
      </c>
      <c r="P3779" t="e">
        <v>#N/A</v>
      </c>
      <c r="Q3779" t="e">
        <v>#N/A</v>
      </c>
      <c r="R3779" s="2" t="e">
        <v>#N/A</v>
      </c>
      <c r="S3779" t="e">
        <v>#N/A</v>
      </c>
      <c r="T3779" s="3" t="e">
        <v>#N/A</v>
      </c>
      <c r="U3779" s="3" t="e">
        <v>#N/A</v>
      </c>
      <c r="V3779" t="e">
        <v>#N/A</v>
      </c>
      <c r="W3779" t="e">
        <v>#N/A</v>
      </c>
      <c r="X3779" t="e">
        <v>#N/A</v>
      </c>
      <c r="Y3779" s="3" t="e">
        <v>#N/A</v>
      </c>
      <c r="Z3779" s="8" t="e">
        <v>#N/A</v>
      </c>
      <c r="AA3779" s="30" t="e">
        <v>#N/A</v>
      </c>
      <c r="AB3779" t="e">
        <v>#N/A</v>
      </c>
      <c r="AC3779" t="e">
        <v>#N/A</v>
      </c>
      <c r="AD3779" t="e">
        <v>#N/A</v>
      </c>
      <c r="AE3779" t="e">
        <v>#N/A</v>
      </c>
      <c r="AF3779" t="e">
        <v>#N/A</v>
      </c>
    </row>
    <row r="3780" spans="1:32" x14ac:dyDescent="0.25">
      <c r="A3780" t="e">
        <v>#N/A</v>
      </c>
      <c r="B3780" s="33" t="e">
        <v>#N/A</v>
      </c>
      <c r="C3780" t="e">
        <v>#N/A</v>
      </c>
      <c r="D3780" t="e">
        <v>#N/A</v>
      </c>
      <c r="E3780" s="69" t="e">
        <v>#N/A</v>
      </c>
      <c r="F3780" s="3" t="e">
        <v>#N/A</v>
      </c>
      <c r="G3780" s="3" t="e">
        <v>#N/A</v>
      </c>
      <c r="H3780" s="3" t="e">
        <v>#N/A</v>
      </c>
      <c r="I3780" s="80" t="e">
        <v>#N/A</v>
      </c>
      <c r="J3780" s="80" t="e">
        <v>#N/A</v>
      </c>
      <c r="K3780" s="85" t="e">
        <v>#N/A</v>
      </c>
      <c r="L3780" s="9" t="e">
        <v>#N/A</v>
      </c>
      <c r="M3780" s="93" t="e">
        <v>#N/A</v>
      </c>
      <c r="N3780" s="8" t="e">
        <v>#N/A</v>
      </c>
      <c r="O3780" t="e">
        <v>#N/A</v>
      </c>
      <c r="P3780" t="e">
        <v>#N/A</v>
      </c>
      <c r="Q3780" t="e">
        <v>#N/A</v>
      </c>
      <c r="R3780" s="2" t="e">
        <v>#N/A</v>
      </c>
      <c r="S3780" t="e">
        <v>#N/A</v>
      </c>
      <c r="T3780" s="3" t="e">
        <v>#N/A</v>
      </c>
      <c r="U3780" s="3" t="e">
        <v>#N/A</v>
      </c>
      <c r="V3780" t="e">
        <v>#N/A</v>
      </c>
      <c r="W3780" t="e">
        <v>#N/A</v>
      </c>
      <c r="X3780" t="e">
        <v>#N/A</v>
      </c>
      <c r="Y3780" s="3" t="e">
        <v>#N/A</v>
      </c>
      <c r="Z3780" s="8" t="e">
        <v>#N/A</v>
      </c>
      <c r="AA3780" s="30" t="e">
        <v>#N/A</v>
      </c>
      <c r="AB3780" t="e">
        <v>#N/A</v>
      </c>
      <c r="AC3780" t="e">
        <v>#N/A</v>
      </c>
      <c r="AD3780" t="e">
        <v>#N/A</v>
      </c>
      <c r="AE3780" t="e">
        <v>#N/A</v>
      </c>
      <c r="AF3780" t="e">
        <v>#N/A</v>
      </c>
    </row>
    <row r="3781" spans="1:32" x14ac:dyDescent="0.25">
      <c r="A3781" t="e">
        <v>#N/A</v>
      </c>
      <c r="B3781" s="33" t="e">
        <v>#N/A</v>
      </c>
      <c r="C3781" t="e">
        <v>#N/A</v>
      </c>
      <c r="D3781" t="e">
        <v>#N/A</v>
      </c>
      <c r="E3781" s="69" t="e">
        <v>#N/A</v>
      </c>
      <c r="F3781" s="3" t="e">
        <v>#N/A</v>
      </c>
      <c r="G3781" s="3" t="e">
        <v>#N/A</v>
      </c>
      <c r="H3781" s="3" t="e">
        <v>#N/A</v>
      </c>
      <c r="I3781" s="80" t="e">
        <v>#N/A</v>
      </c>
      <c r="J3781" s="80" t="e">
        <v>#N/A</v>
      </c>
      <c r="K3781" s="85" t="e">
        <v>#N/A</v>
      </c>
      <c r="L3781" s="9" t="e">
        <v>#N/A</v>
      </c>
      <c r="M3781" s="93" t="e">
        <v>#N/A</v>
      </c>
      <c r="N3781" s="8" t="e">
        <v>#N/A</v>
      </c>
      <c r="O3781" t="e">
        <v>#N/A</v>
      </c>
      <c r="P3781" t="e">
        <v>#N/A</v>
      </c>
      <c r="Q3781" t="e">
        <v>#N/A</v>
      </c>
      <c r="R3781" s="2" t="e">
        <v>#N/A</v>
      </c>
      <c r="S3781" t="e">
        <v>#N/A</v>
      </c>
      <c r="T3781" s="3" t="e">
        <v>#N/A</v>
      </c>
      <c r="U3781" s="3" t="e">
        <v>#N/A</v>
      </c>
      <c r="V3781" t="e">
        <v>#N/A</v>
      </c>
      <c r="W3781" t="e">
        <v>#N/A</v>
      </c>
      <c r="X3781" t="e">
        <v>#N/A</v>
      </c>
      <c r="Y3781" s="3" t="e">
        <v>#N/A</v>
      </c>
      <c r="Z3781" s="8" t="e">
        <v>#N/A</v>
      </c>
      <c r="AA3781" s="30" t="e">
        <v>#N/A</v>
      </c>
      <c r="AB3781" t="e">
        <v>#N/A</v>
      </c>
      <c r="AC3781" t="e">
        <v>#N/A</v>
      </c>
      <c r="AD3781" t="e">
        <v>#N/A</v>
      </c>
      <c r="AE3781" t="e">
        <v>#N/A</v>
      </c>
      <c r="AF3781" t="e">
        <v>#N/A</v>
      </c>
    </row>
    <row r="3782" spans="1:32" x14ac:dyDescent="0.25">
      <c r="A3782" t="e">
        <v>#N/A</v>
      </c>
      <c r="B3782" s="33" t="e">
        <v>#N/A</v>
      </c>
      <c r="C3782" t="e">
        <v>#N/A</v>
      </c>
      <c r="D3782" t="e">
        <v>#N/A</v>
      </c>
      <c r="E3782" s="69" t="e">
        <v>#N/A</v>
      </c>
      <c r="F3782" s="3" t="e">
        <v>#N/A</v>
      </c>
      <c r="G3782" s="3" t="e">
        <v>#N/A</v>
      </c>
      <c r="H3782" s="3" t="e">
        <v>#N/A</v>
      </c>
      <c r="I3782" s="80" t="e">
        <v>#N/A</v>
      </c>
      <c r="J3782" s="80" t="e">
        <v>#N/A</v>
      </c>
      <c r="K3782" s="85" t="e">
        <v>#N/A</v>
      </c>
      <c r="L3782" s="9" t="e">
        <v>#N/A</v>
      </c>
      <c r="M3782" s="93" t="e">
        <v>#N/A</v>
      </c>
      <c r="N3782" s="8" t="e">
        <v>#N/A</v>
      </c>
      <c r="O3782" t="e">
        <v>#N/A</v>
      </c>
      <c r="P3782" t="e">
        <v>#N/A</v>
      </c>
      <c r="Q3782" t="e">
        <v>#N/A</v>
      </c>
      <c r="R3782" s="2" t="e">
        <v>#N/A</v>
      </c>
      <c r="S3782" t="e">
        <v>#N/A</v>
      </c>
      <c r="T3782" s="3" t="e">
        <v>#N/A</v>
      </c>
      <c r="U3782" s="3" t="e">
        <v>#N/A</v>
      </c>
      <c r="V3782" t="e">
        <v>#N/A</v>
      </c>
      <c r="W3782" t="e">
        <v>#N/A</v>
      </c>
      <c r="X3782" t="e">
        <v>#N/A</v>
      </c>
      <c r="Y3782" s="3" t="e">
        <v>#N/A</v>
      </c>
      <c r="Z3782" s="8" t="e">
        <v>#N/A</v>
      </c>
      <c r="AA3782" s="30" t="e">
        <v>#N/A</v>
      </c>
      <c r="AB3782" t="e">
        <v>#N/A</v>
      </c>
      <c r="AC3782" t="e">
        <v>#N/A</v>
      </c>
      <c r="AD3782" t="e">
        <v>#N/A</v>
      </c>
      <c r="AE3782" t="e">
        <v>#N/A</v>
      </c>
      <c r="AF3782" t="e">
        <v>#N/A</v>
      </c>
    </row>
    <row r="3783" spans="1:32" x14ac:dyDescent="0.25">
      <c r="A3783" t="e">
        <v>#N/A</v>
      </c>
      <c r="B3783" s="33" t="e">
        <v>#N/A</v>
      </c>
      <c r="C3783" t="e">
        <v>#N/A</v>
      </c>
      <c r="D3783" t="e">
        <v>#N/A</v>
      </c>
      <c r="E3783" s="69" t="e">
        <v>#N/A</v>
      </c>
      <c r="F3783" s="3" t="e">
        <v>#N/A</v>
      </c>
      <c r="G3783" s="3" t="e">
        <v>#N/A</v>
      </c>
      <c r="H3783" s="3" t="e">
        <v>#N/A</v>
      </c>
      <c r="I3783" s="80" t="e">
        <v>#N/A</v>
      </c>
      <c r="J3783" s="80" t="e">
        <v>#N/A</v>
      </c>
      <c r="K3783" s="85" t="e">
        <v>#N/A</v>
      </c>
      <c r="L3783" s="9" t="e">
        <v>#N/A</v>
      </c>
      <c r="M3783" s="93" t="e">
        <v>#N/A</v>
      </c>
      <c r="N3783" s="8" t="e">
        <v>#N/A</v>
      </c>
      <c r="O3783" t="e">
        <v>#N/A</v>
      </c>
      <c r="P3783" t="e">
        <v>#N/A</v>
      </c>
      <c r="Q3783" t="e">
        <v>#N/A</v>
      </c>
      <c r="R3783" s="2" t="e">
        <v>#N/A</v>
      </c>
      <c r="S3783" t="e">
        <v>#N/A</v>
      </c>
      <c r="T3783" s="3" t="e">
        <v>#N/A</v>
      </c>
      <c r="U3783" s="3" t="e">
        <v>#N/A</v>
      </c>
      <c r="V3783" t="e">
        <v>#N/A</v>
      </c>
      <c r="W3783" t="e">
        <v>#N/A</v>
      </c>
      <c r="X3783" t="e">
        <v>#N/A</v>
      </c>
      <c r="Y3783" s="3" t="e">
        <v>#N/A</v>
      </c>
      <c r="Z3783" s="8" t="e">
        <v>#N/A</v>
      </c>
      <c r="AA3783" s="30" t="e">
        <v>#N/A</v>
      </c>
      <c r="AB3783" t="e">
        <v>#N/A</v>
      </c>
      <c r="AC3783" t="e">
        <v>#N/A</v>
      </c>
      <c r="AD3783" t="e">
        <v>#N/A</v>
      </c>
      <c r="AE3783" t="e">
        <v>#N/A</v>
      </c>
      <c r="AF3783" t="e">
        <v>#N/A</v>
      </c>
    </row>
    <row r="3784" spans="1:32" x14ac:dyDescent="0.25">
      <c r="A3784" t="e">
        <v>#N/A</v>
      </c>
      <c r="B3784" s="33" t="e">
        <v>#N/A</v>
      </c>
      <c r="C3784" t="e">
        <v>#N/A</v>
      </c>
      <c r="D3784" t="e">
        <v>#N/A</v>
      </c>
      <c r="E3784" s="69" t="e">
        <v>#N/A</v>
      </c>
      <c r="F3784" s="3" t="e">
        <v>#N/A</v>
      </c>
      <c r="G3784" s="3" t="e">
        <v>#N/A</v>
      </c>
      <c r="H3784" s="3" t="e">
        <v>#N/A</v>
      </c>
      <c r="I3784" s="80" t="e">
        <v>#N/A</v>
      </c>
      <c r="J3784" s="80" t="e">
        <v>#N/A</v>
      </c>
      <c r="K3784" s="85" t="e">
        <v>#N/A</v>
      </c>
      <c r="L3784" s="9" t="e">
        <v>#N/A</v>
      </c>
      <c r="M3784" s="93" t="e">
        <v>#N/A</v>
      </c>
      <c r="N3784" s="8" t="e">
        <v>#N/A</v>
      </c>
      <c r="O3784" t="e">
        <v>#N/A</v>
      </c>
      <c r="P3784" t="e">
        <v>#N/A</v>
      </c>
      <c r="Q3784" t="e">
        <v>#N/A</v>
      </c>
      <c r="R3784" s="2" t="e">
        <v>#N/A</v>
      </c>
      <c r="S3784" t="e">
        <v>#N/A</v>
      </c>
      <c r="T3784" s="3" t="e">
        <v>#N/A</v>
      </c>
      <c r="U3784" s="3" t="e">
        <v>#N/A</v>
      </c>
      <c r="V3784" t="e">
        <v>#N/A</v>
      </c>
      <c r="W3784" t="e">
        <v>#N/A</v>
      </c>
      <c r="X3784" t="e">
        <v>#N/A</v>
      </c>
      <c r="Y3784" s="3" t="e">
        <v>#N/A</v>
      </c>
      <c r="Z3784" s="8" t="e">
        <v>#N/A</v>
      </c>
      <c r="AA3784" s="30" t="e">
        <v>#N/A</v>
      </c>
      <c r="AB3784" t="e">
        <v>#N/A</v>
      </c>
      <c r="AC3784" t="e">
        <v>#N/A</v>
      </c>
      <c r="AD3784" t="e">
        <v>#N/A</v>
      </c>
      <c r="AE3784" t="e">
        <v>#N/A</v>
      </c>
      <c r="AF3784" t="e">
        <v>#N/A</v>
      </c>
    </row>
    <row r="3785" spans="1:32" x14ac:dyDescent="0.25">
      <c r="A3785" t="e">
        <v>#N/A</v>
      </c>
      <c r="B3785" s="33" t="e">
        <v>#N/A</v>
      </c>
      <c r="C3785" t="e">
        <v>#N/A</v>
      </c>
      <c r="D3785" t="e">
        <v>#N/A</v>
      </c>
      <c r="E3785" s="69" t="e">
        <v>#N/A</v>
      </c>
      <c r="F3785" s="3" t="e">
        <v>#N/A</v>
      </c>
      <c r="G3785" s="3" t="e">
        <v>#N/A</v>
      </c>
      <c r="H3785" s="3" t="e">
        <v>#N/A</v>
      </c>
      <c r="I3785" s="80" t="e">
        <v>#N/A</v>
      </c>
      <c r="J3785" s="80" t="e">
        <v>#N/A</v>
      </c>
      <c r="K3785" s="85" t="e">
        <v>#N/A</v>
      </c>
      <c r="L3785" s="9" t="e">
        <v>#N/A</v>
      </c>
      <c r="M3785" s="93" t="e">
        <v>#N/A</v>
      </c>
      <c r="N3785" s="8" t="e">
        <v>#N/A</v>
      </c>
      <c r="O3785" t="e">
        <v>#N/A</v>
      </c>
      <c r="P3785" t="e">
        <v>#N/A</v>
      </c>
      <c r="Q3785" t="e">
        <v>#N/A</v>
      </c>
      <c r="R3785" s="2" t="e">
        <v>#N/A</v>
      </c>
      <c r="S3785" t="e">
        <v>#N/A</v>
      </c>
      <c r="T3785" s="3" t="e">
        <v>#N/A</v>
      </c>
      <c r="U3785" s="3" t="e">
        <v>#N/A</v>
      </c>
      <c r="V3785" t="e">
        <v>#N/A</v>
      </c>
      <c r="W3785" t="e">
        <v>#N/A</v>
      </c>
      <c r="X3785" t="e">
        <v>#N/A</v>
      </c>
      <c r="Y3785" s="3" t="e">
        <v>#N/A</v>
      </c>
      <c r="Z3785" s="8" t="e">
        <v>#N/A</v>
      </c>
      <c r="AA3785" s="30" t="e">
        <v>#N/A</v>
      </c>
      <c r="AB3785" t="e">
        <v>#N/A</v>
      </c>
      <c r="AC3785" t="e">
        <v>#N/A</v>
      </c>
      <c r="AD3785" t="e">
        <v>#N/A</v>
      </c>
      <c r="AE3785" t="e">
        <v>#N/A</v>
      </c>
      <c r="AF3785" t="e">
        <v>#N/A</v>
      </c>
    </row>
    <row r="3786" spans="1:32" x14ac:dyDescent="0.25">
      <c r="A3786" t="e">
        <v>#N/A</v>
      </c>
      <c r="B3786" s="33" t="e">
        <v>#N/A</v>
      </c>
      <c r="C3786" t="e">
        <v>#N/A</v>
      </c>
      <c r="D3786" t="e">
        <v>#N/A</v>
      </c>
      <c r="E3786" s="69" t="e">
        <v>#N/A</v>
      </c>
      <c r="F3786" s="3" t="e">
        <v>#N/A</v>
      </c>
      <c r="G3786" s="3" t="e">
        <v>#N/A</v>
      </c>
      <c r="H3786" s="3" t="e">
        <v>#N/A</v>
      </c>
      <c r="I3786" s="80" t="e">
        <v>#N/A</v>
      </c>
      <c r="J3786" s="80" t="e">
        <v>#N/A</v>
      </c>
      <c r="K3786" s="85" t="e">
        <v>#N/A</v>
      </c>
      <c r="L3786" s="9" t="e">
        <v>#N/A</v>
      </c>
      <c r="M3786" s="93" t="e">
        <v>#N/A</v>
      </c>
      <c r="N3786" s="8" t="e">
        <v>#N/A</v>
      </c>
      <c r="O3786" t="e">
        <v>#N/A</v>
      </c>
      <c r="P3786" t="e">
        <v>#N/A</v>
      </c>
      <c r="Q3786" t="e">
        <v>#N/A</v>
      </c>
      <c r="R3786" s="2" t="e">
        <v>#N/A</v>
      </c>
      <c r="S3786" t="e">
        <v>#N/A</v>
      </c>
      <c r="T3786" s="3" t="e">
        <v>#N/A</v>
      </c>
      <c r="U3786" s="3" t="e">
        <v>#N/A</v>
      </c>
      <c r="V3786" t="e">
        <v>#N/A</v>
      </c>
      <c r="W3786" t="e">
        <v>#N/A</v>
      </c>
      <c r="X3786" t="e">
        <v>#N/A</v>
      </c>
      <c r="Y3786" s="3" t="e">
        <v>#N/A</v>
      </c>
      <c r="Z3786" s="8" t="e">
        <v>#N/A</v>
      </c>
      <c r="AA3786" s="30" t="e">
        <v>#N/A</v>
      </c>
      <c r="AB3786" t="e">
        <v>#N/A</v>
      </c>
      <c r="AC3786" t="e">
        <v>#N/A</v>
      </c>
      <c r="AD3786" t="e">
        <v>#N/A</v>
      </c>
      <c r="AE3786" t="e">
        <v>#N/A</v>
      </c>
      <c r="AF3786" t="e">
        <v>#N/A</v>
      </c>
    </row>
    <row r="3787" spans="1:32" x14ac:dyDescent="0.25">
      <c r="A3787" t="e">
        <v>#N/A</v>
      </c>
      <c r="B3787" s="33" t="e">
        <v>#N/A</v>
      </c>
      <c r="C3787" t="e">
        <v>#N/A</v>
      </c>
      <c r="D3787" t="e">
        <v>#N/A</v>
      </c>
      <c r="E3787" s="69" t="e">
        <v>#N/A</v>
      </c>
      <c r="F3787" s="3" t="e">
        <v>#N/A</v>
      </c>
      <c r="G3787" s="3" t="e">
        <v>#N/A</v>
      </c>
      <c r="H3787" s="3" t="e">
        <v>#N/A</v>
      </c>
      <c r="I3787" s="80" t="e">
        <v>#N/A</v>
      </c>
      <c r="J3787" s="80" t="e">
        <v>#N/A</v>
      </c>
      <c r="K3787" s="85" t="e">
        <v>#N/A</v>
      </c>
      <c r="L3787" s="9" t="e">
        <v>#N/A</v>
      </c>
      <c r="M3787" s="93" t="e">
        <v>#N/A</v>
      </c>
      <c r="N3787" s="8" t="e">
        <v>#N/A</v>
      </c>
      <c r="O3787" t="e">
        <v>#N/A</v>
      </c>
      <c r="P3787" t="e">
        <v>#N/A</v>
      </c>
      <c r="Q3787" t="e">
        <v>#N/A</v>
      </c>
      <c r="R3787" s="2" t="e">
        <v>#N/A</v>
      </c>
      <c r="S3787" t="e">
        <v>#N/A</v>
      </c>
      <c r="T3787" s="3" t="e">
        <v>#N/A</v>
      </c>
      <c r="U3787" s="3" t="e">
        <v>#N/A</v>
      </c>
      <c r="V3787" t="e">
        <v>#N/A</v>
      </c>
      <c r="W3787" t="e">
        <v>#N/A</v>
      </c>
      <c r="X3787" t="e">
        <v>#N/A</v>
      </c>
      <c r="Y3787" s="3" t="e">
        <v>#N/A</v>
      </c>
      <c r="Z3787" s="8" t="e">
        <v>#N/A</v>
      </c>
      <c r="AA3787" s="30" t="e">
        <v>#N/A</v>
      </c>
      <c r="AB3787" t="e">
        <v>#N/A</v>
      </c>
      <c r="AC3787" t="e">
        <v>#N/A</v>
      </c>
      <c r="AD3787" t="e">
        <v>#N/A</v>
      </c>
      <c r="AE3787" t="e">
        <v>#N/A</v>
      </c>
      <c r="AF3787" t="e">
        <v>#N/A</v>
      </c>
    </row>
    <row r="3788" spans="1:32" x14ac:dyDescent="0.25">
      <c r="A3788" t="e">
        <v>#N/A</v>
      </c>
      <c r="B3788" s="33" t="e">
        <v>#N/A</v>
      </c>
      <c r="C3788" t="e">
        <v>#N/A</v>
      </c>
      <c r="D3788" t="e">
        <v>#N/A</v>
      </c>
      <c r="E3788" s="69" t="e">
        <v>#N/A</v>
      </c>
      <c r="F3788" s="3" t="e">
        <v>#N/A</v>
      </c>
      <c r="G3788" s="3" t="e">
        <v>#N/A</v>
      </c>
      <c r="H3788" s="3" t="e">
        <v>#N/A</v>
      </c>
      <c r="I3788" s="80" t="e">
        <v>#N/A</v>
      </c>
      <c r="J3788" s="80" t="e">
        <v>#N/A</v>
      </c>
      <c r="K3788" s="85" t="e">
        <v>#N/A</v>
      </c>
      <c r="L3788" s="9" t="e">
        <v>#N/A</v>
      </c>
      <c r="M3788" s="93" t="e">
        <v>#N/A</v>
      </c>
      <c r="N3788" s="8" t="e">
        <v>#N/A</v>
      </c>
      <c r="O3788" t="e">
        <v>#N/A</v>
      </c>
      <c r="P3788" t="e">
        <v>#N/A</v>
      </c>
      <c r="Q3788" t="e">
        <v>#N/A</v>
      </c>
      <c r="R3788" s="2" t="e">
        <v>#N/A</v>
      </c>
      <c r="S3788" t="e">
        <v>#N/A</v>
      </c>
      <c r="T3788" s="3" t="e">
        <v>#N/A</v>
      </c>
      <c r="U3788" s="3" t="e">
        <v>#N/A</v>
      </c>
      <c r="V3788" t="e">
        <v>#N/A</v>
      </c>
      <c r="W3788" t="e">
        <v>#N/A</v>
      </c>
      <c r="X3788" t="e">
        <v>#N/A</v>
      </c>
      <c r="Y3788" s="3" t="e">
        <v>#N/A</v>
      </c>
      <c r="Z3788" s="8" t="e">
        <v>#N/A</v>
      </c>
      <c r="AA3788" s="30" t="e">
        <v>#N/A</v>
      </c>
      <c r="AB3788" t="e">
        <v>#N/A</v>
      </c>
      <c r="AC3788" t="e">
        <v>#N/A</v>
      </c>
      <c r="AD3788" t="e">
        <v>#N/A</v>
      </c>
      <c r="AE3788" t="e">
        <v>#N/A</v>
      </c>
      <c r="AF3788" t="e">
        <v>#N/A</v>
      </c>
    </row>
    <row r="3789" spans="1:32" x14ac:dyDescent="0.25">
      <c r="A3789" t="e">
        <v>#N/A</v>
      </c>
      <c r="B3789" s="33" t="e">
        <v>#N/A</v>
      </c>
      <c r="C3789" t="e">
        <v>#N/A</v>
      </c>
      <c r="D3789" t="e">
        <v>#N/A</v>
      </c>
      <c r="E3789" s="69" t="e">
        <v>#N/A</v>
      </c>
      <c r="F3789" s="3" t="e">
        <v>#N/A</v>
      </c>
      <c r="G3789" s="3" t="e">
        <v>#N/A</v>
      </c>
      <c r="H3789" s="3" t="e">
        <v>#N/A</v>
      </c>
      <c r="I3789" s="80" t="e">
        <v>#N/A</v>
      </c>
      <c r="J3789" s="80" t="e">
        <v>#N/A</v>
      </c>
      <c r="K3789" s="85" t="e">
        <v>#N/A</v>
      </c>
      <c r="L3789" s="9" t="e">
        <v>#N/A</v>
      </c>
      <c r="M3789" s="93" t="e">
        <v>#N/A</v>
      </c>
      <c r="N3789" s="8" t="e">
        <v>#N/A</v>
      </c>
      <c r="O3789" t="e">
        <v>#N/A</v>
      </c>
      <c r="P3789" t="e">
        <v>#N/A</v>
      </c>
      <c r="Q3789" t="e">
        <v>#N/A</v>
      </c>
      <c r="R3789" s="2" t="e">
        <v>#N/A</v>
      </c>
      <c r="S3789" t="e">
        <v>#N/A</v>
      </c>
      <c r="T3789" s="3" t="e">
        <v>#N/A</v>
      </c>
      <c r="U3789" s="3" t="e">
        <v>#N/A</v>
      </c>
      <c r="V3789" t="e">
        <v>#N/A</v>
      </c>
      <c r="W3789" t="e">
        <v>#N/A</v>
      </c>
      <c r="X3789" t="e">
        <v>#N/A</v>
      </c>
      <c r="Y3789" s="3" t="e">
        <v>#N/A</v>
      </c>
      <c r="Z3789" s="8" t="e">
        <v>#N/A</v>
      </c>
      <c r="AA3789" s="30" t="e">
        <v>#N/A</v>
      </c>
      <c r="AB3789" t="e">
        <v>#N/A</v>
      </c>
      <c r="AC3789" t="e">
        <v>#N/A</v>
      </c>
      <c r="AD3789" t="e">
        <v>#N/A</v>
      </c>
      <c r="AE3789" t="e">
        <v>#N/A</v>
      </c>
      <c r="AF3789" t="e">
        <v>#N/A</v>
      </c>
    </row>
    <row r="3790" spans="1:32" x14ac:dyDescent="0.25">
      <c r="A3790" t="e">
        <v>#N/A</v>
      </c>
      <c r="B3790" s="33" t="e">
        <v>#N/A</v>
      </c>
      <c r="C3790" t="e">
        <v>#N/A</v>
      </c>
      <c r="D3790" t="e">
        <v>#N/A</v>
      </c>
      <c r="E3790" s="69" t="e">
        <v>#N/A</v>
      </c>
      <c r="F3790" s="3" t="e">
        <v>#N/A</v>
      </c>
      <c r="G3790" s="3" t="e">
        <v>#N/A</v>
      </c>
      <c r="H3790" s="3" t="e">
        <v>#N/A</v>
      </c>
      <c r="I3790" s="80" t="e">
        <v>#N/A</v>
      </c>
      <c r="J3790" s="80" t="e">
        <v>#N/A</v>
      </c>
      <c r="K3790" s="85" t="e">
        <v>#N/A</v>
      </c>
      <c r="L3790" s="9" t="e">
        <v>#N/A</v>
      </c>
      <c r="M3790" s="93" t="e">
        <v>#N/A</v>
      </c>
      <c r="N3790" s="8" t="e">
        <v>#N/A</v>
      </c>
      <c r="O3790" t="e">
        <v>#N/A</v>
      </c>
      <c r="P3790" t="e">
        <v>#N/A</v>
      </c>
      <c r="Q3790" t="e">
        <v>#N/A</v>
      </c>
      <c r="R3790" s="2" t="e">
        <v>#N/A</v>
      </c>
      <c r="S3790" t="e">
        <v>#N/A</v>
      </c>
      <c r="T3790" s="3" t="e">
        <v>#N/A</v>
      </c>
      <c r="U3790" s="3" t="e">
        <v>#N/A</v>
      </c>
      <c r="V3790" t="e">
        <v>#N/A</v>
      </c>
      <c r="W3790" t="e">
        <v>#N/A</v>
      </c>
      <c r="X3790" t="e">
        <v>#N/A</v>
      </c>
      <c r="Y3790" s="3" t="e">
        <v>#N/A</v>
      </c>
      <c r="Z3790" s="8" t="e">
        <v>#N/A</v>
      </c>
      <c r="AA3790" s="30" t="e">
        <v>#N/A</v>
      </c>
      <c r="AB3790" t="e">
        <v>#N/A</v>
      </c>
      <c r="AC3790" t="e">
        <v>#N/A</v>
      </c>
      <c r="AD3790" t="e">
        <v>#N/A</v>
      </c>
      <c r="AE3790" t="e">
        <v>#N/A</v>
      </c>
      <c r="AF3790" t="e">
        <v>#N/A</v>
      </c>
    </row>
    <row r="3791" spans="1:32" x14ac:dyDescent="0.25">
      <c r="A3791" t="e">
        <v>#N/A</v>
      </c>
      <c r="B3791" s="33" t="e">
        <v>#N/A</v>
      </c>
      <c r="C3791" t="e">
        <v>#N/A</v>
      </c>
      <c r="D3791" t="e">
        <v>#N/A</v>
      </c>
      <c r="E3791" s="69" t="e">
        <v>#N/A</v>
      </c>
      <c r="F3791" s="3" t="e">
        <v>#N/A</v>
      </c>
      <c r="G3791" s="3" t="e">
        <v>#N/A</v>
      </c>
      <c r="H3791" s="3" t="e">
        <v>#N/A</v>
      </c>
      <c r="I3791" s="80" t="e">
        <v>#N/A</v>
      </c>
      <c r="J3791" s="80" t="e">
        <v>#N/A</v>
      </c>
      <c r="K3791" s="85" t="e">
        <v>#N/A</v>
      </c>
      <c r="L3791" s="9" t="e">
        <v>#N/A</v>
      </c>
      <c r="M3791" s="93" t="e">
        <v>#N/A</v>
      </c>
      <c r="N3791" s="8" t="e">
        <v>#N/A</v>
      </c>
      <c r="O3791" t="e">
        <v>#N/A</v>
      </c>
      <c r="P3791" t="e">
        <v>#N/A</v>
      </c>
      <c r="Q3791" t="e">
        <v>#N/A</v>
      </c>
      <c r="R3791" s="2" t="e">
        <v>#N/A</v>
      </c>
      <c r="S3791" t="e">
        <v>#N/A</v>
      </c>
      <c r="T3791" s="3" t="e">
        <v>#N/A</v>
      </c>
      <c r="U3791" s="3" t="e">
        <v>#N/A</v>
      </c>
      <c r="V3791" t="e">
        <v>#N/A</v>
      </c>
      <c r="W3791" t="e">
        <v>#N/A</v>
      </c>
      <c r="X3791" t="e">
        <v>#N/A</v>
      </c>
      <c r="Y3791" s="3" t="e">
        <v>#N/A</v>
      </c>
      <c r="Z3791" s="8" t="e">
        <v>#N/A</v>
      </c>
      <c r="AA3791" s="30" t="e">
        <v>#N/A</v>
      </c>
      <c r="AB3791" t="e">
        <v>#N/A</v>
      </c>
      <c r="AC3791" t="e">
        <v>#N/A</v>
      </c>
      <c r="AD3791" t="e">
        <v>#N/A</v>
      </c>
      <c r="AE3791" t="e">
        <v>#N/A</v>
      </c>
      <c r="AF3791" t="e">
        <v>#N/A</v>
      </c>
    </row>
    <row r="3792" spans="1:32" x14ac:dyDescent="0.25">
      <c r="A3792" t="e">
        <v>#N/A</v>
      </c>
      <c r="B3792" s="33" t="e">
        <v>#N/A</v>
      </c>
      <c r="C3792" t="e">
        <v>#N/A</v>
      </c>
      <c r="D3792" t="e">
        <v>#N/A</v>
      </c>
      <c r="E3792" s="69" t="e">
        <v>#N/A</v>
      </c>
      <c r="F3792" s="3" t="e">
        <v>#N/A</v>
      </c>
      <c r="G3792" s="3" t="e">
        <v>#N/A</v>
      </c>
      <c r="H3792" s="3" t="e">
        <v>#N/A</v>
      </c>
      <c r="I3792" s="80" t="e">
        <v>#N/A</v>
      </c>
      <c r="J3792" s="80" t="e">
        <v>#N/A</v>
      </c>
      <c r="K3792" s="85" t="e">
        <v>#N/A</v>
      </c>
      <c r="L3792" s="9" t="e">
        <v>#N/A</v>
      </c>
      <c r="M3792" s="93" t="e">
        <v>#N/A</v>
      </c>
      <c r="N3792" s="8" t="e">
        <v>#N/A</v>
      </c>
      <c r="O3792" t="e">
        <v>#N/A</v>
      </c>
      <c r="P3792" t="e">
        <v>#N/A</v>
      </c>
      <c r="Q3792" t="e">
        <v>#N/A</v>
      </c>
      <c r="R3792" s="2" t="e">
        <v>#N/A</v>
      </c>
      <c r="S3792" t="e">
        <v>#N/A</v>
      </c>
      <c r="T3792" s="3" t="e">
        <v>#N/A</v>
      </c>
      <c r="U3792" s="3" t="e">
        <v>#N/A</v>
      </c>
      <c r="V3792" t="e">
        <v>#N/A</v>
      </c>
      <c r="W3792" t="e">
        <v>#N/A</v>
      </c>
      <c r="X3792" t="e">
        <v>#N/A</v>
      </c>
      <c r="Y3792" s="3" t="e">
        <v>#N/A</v>
      </c>
      <c r="Z3792" s="8" t="e">
        <v>#N/A</v>
      </c>
      <c r="AA3792" s="30" t="e">
        <v>#N/A</v>
      </c>
      <c r="AB3792" t="e">
        <v>#N/A</v>
      </c>
      <c r="AC3792" t="e">
        <v>#N/A</v>
      </c>
      <c r="AD3792" t="e">
        <v>#N/A</v>
      </c>
      <c r="AE3792" t="e">
        <v>#N/A</v>
      </c>
      <c r="AF3792" t="e">
        <v>#N/A</v>
      </c>
    </row>
    <row r="3793" spans="1:32" x14ac:dyDescent="0.25">
      <c r="A3793" t="e">
        <v>#N/A</v>
      </c>
      <c r="B3793" s="33" t="e">
        <v>#N/A</v>
      </c>
      <c r="C3793" t="e">
        <v>#N/A</v>
      </c>
      <c r="D3793" t="e">
        <v>#N/A</v>
      </c>
      <c r="E3793" s="69" t="e">
        <v>#N/A</v>
      </c>
      <c r="F3793" s="3" t="e">
        <v>#N/A</v>
      </c>
      <c r="G3793" s="3" t="e">
        <v>#N/A</v>
      </c>
      <c r="H3793" s="3" t="e">
        <v>#N/A</v>
      </c>
      <c r="I3793" s="80" t="e">
        <v>#N/A</v>
      </c>
      <c r="J3793" s="80" t="e">
        <v>#N/A</v>
      </c>
      <c r="K3793" s="85" t="e">
        <v>#N/A</v>
      </c>
      <c r="L3793" s="9" t="e">
        <v>#N/A</v>
      </c>
      <c r="M3793" s="93" t="e">
        <v>#N/A</v>
      </c>
      <c r="N3793" s="8" t="e">
        <v>#N/A</v>
      </c>
      <c r="O3793" t="e">
        <v>#N/A</v>
      </c>
      <c r="P3793" t="e">
        <v>#N/A</v>
      </c>
      <c r="Q3793" t="e">
        <v>#N/A</v>
      </c>
      <c r="R3793" s="2" t="e">
        <v>#N/A</v>
      </c>
      <c r="S3793" t="e">
        <v>#N/A</v>
      </c>
      <c r="T3793" s="3" t="e">
        <v>#N/A</v>
      </c>
      <c r="U3793" s="3" t="e">
        <v>#N/A</v>
      </c>
      <c r="V3793" t="e">
        <v>#N/A</v>
      </c>
      <c r="W3793" t="e">
        <v>#N/A</v>
      </c>
      <c r="X3793" t="e">
        <v>#N/A</v>
      </c>
      <c r="Y3793" s="3" t="e">
        <v>#N/A</v>
      </c>
      <c r="Z3793" s="8" t="e">
        <v>#N/A</v>
      </c>
      <c r="AA3793" s="30" t="e">
        <v>#N/A</v>
      </c>
      <c r="AB3793" t="e">
        <v>#N/A</v>
      </c>
      <c r="AC3793" t="e">
        <v>#N/A</v>
      </c>
      <c r="AD3793" t="e">
        <v>#N/A</v>
      </c>
      <c r="AE3793" t="e">
        <v>#N/A</v>
      </c>
      <c r="AF3793" t="e">
        <v>#N/A</v>
      </c>
    </row>
    <row r="3794" spans="1:32" x14ac:dyDescent="0.25">
      <c r="A3794" t="e">
        <v>#N/A</v>
      </c>
      <c r="B3794" s="33" t="e">
        <v>#N/A</v>
      </c>
      <c r="C3794" t="e">
        <v>#N/A</v>
      </c>
      <c r="D3794" t="e">
        <v>#N/A</v>
      </c>
      <c r="E3794" s="69" t="e">
        <v>#N/A</v>
      </c>
      <c r="F3794" s="3" t="e">
        <v>#N/A</v>
      </c>
      <c r="G3794" s="3" t="e">
        <v>#N/A</v>
      </c>
      <c r="H3794" s="3" t="e">
        <v>#N/A</v>
      </c>
      <c r="I3794" s="80" t="e">
        <v>#N/A</v>
      </c>
      <c r="J3794" s="80" t="e">
        <v>#N/A</v>
      </c>
      <c r="K3794" s="85" t="e">
        <v>#N/A</v>
      </c>
      <c r="L3794" s="9" t="e">
        <v>#N/A</v>
      </c>
      <c r="M3794" s="93" t="e">
        <v>#N/A</v>
      </c>
      <c r="N3794" s="8" t="e">
        <v>#N/A</v>
      </c>
      <c r="O3794" t="e">
        <v>#N/A</v>
      </c>
      <c r="P3794" t="e">
        <v>#N/A</v>
      </c>
      <c r="Q3794" t="e">
        <v>#N/A</v>
      </c>
      <c r="R3794" s="2" t="e">
        <v>#N/A</v>
      </c>
      <c r="S3794" t="e">
        <v>#N/A</v>
      </c>
      <c r="T3794" s="3" t="e">
        <v>#N/A</v>
      </c>
      <c r="U3794" s="3" t="e">
        <v>#N/A</v>
      </c>
      <c r="V3794" t="e">
        <v>#N/A</v>
      </c>
      <c r="W3794" t="e">
        <v>#N/A</v>
      </c>
      <c r="X3794" t="e">
        <v>#N/A</v>
      </c>
      <c r="Y3794" s="3" t="e">
        <v>#N/A</v>
      </c>
      <c r="Z3794" s="8" t="e">
        <v>#N/A</v>
      </c>
      <c r="AA3794" s="30" t="e">
        <v>#N/A</v>
      </c>
      <c r="AB3794" t="e">
        <v>#N/A</v>
      </c>
      <c r="AC3794" t="e">
        <v>#N/A</v>
      </c>
      <c r="AD3794" t="e">
        <v>#N/A</v>
      </c>
      <c r="AE3794" t="e">
        <v>#N/A</v>
      </c>
      <c r="AF3794" t="e">
        <v>#N/A</v>
      </c>
    </row>
    <row r="3795" spans="1:32" x14ac:dyDescent="0.25">
      <c r="A3795" t="e">
        <v>#N/A</v>
      </c>
      <c r="B3795" s="33" t="e">
        <v>#N/A</v>
      </c>
      <c r="C3795" t="e">
        <v>#N/A</v>
      </c>
      <c r="D3795" t="e">
        <v>#N/A</v>
      </c>
      <c r="E3795" s="69" t="e">
        <v>#N/A</v>
      </c>
      <c r="F3795" s="3" t="e">
        <v>#N/A</v>
      </c>
      <c r="G3795" s="3" t="e">
        <v>#N/A</v>
      </c>
      <c r="H3795" s="3" t="e">
        <v>#N/A</v>
      </c>
      <c r="I3795" s="80" t="e">
        <v>#N/A</v>
      </c>
      <c r="J3795" s="80" t="e">
        <v>#N/A</v>
      </c>
      <c r="K3795" s="85" t="e">
        <v>#N/A</v>
      </c>
      <c r="L3795" s="9" t="e">
        <v>#N/A</v>
      </c>
      <c r="M3795" s="93" t="e">
        <v>#N/A</v>
      </c>
      <c r="N3795" s="8" t="e">
        <v>#N/A</v>
      </c>
      <c r="O3795" t="e">
        <v>#N/A</v>
      </c>
      <c r="P3795" t="e">
        <v>#N/A</v>
      </c>
      <c r="Q3795" t="e">
        <v>#N/A</v>
      </c>
      <c r="R3795" s="2" t="e">
        <v>#N/A</v>
      </c>
      <c r="S3795" t="e">
        <v>#N/A</v>
      </c>
      <c r="T3795" s="3" t="e">
        <v>#N/A</v>
      </c>
      <c r="U3795" s="3" t="e">
        <v>#N/A</v>
      </c>
      <c r="V3795" t="e">
        <v>#N/A</v>
      </c>
      <c r="W3795" t="e">
        <v>#N/A</v>
      </c>
      <c r="X3795" t="e">
        <v>#N/A</v>
      </c>
      <c r="Y3795" s="3" t="e">
        <v>#N/A</v>
      </c>
      <c r="Z3795" s="8" t="e">
        <v>#N/A</v>
      </c>
      <c r="AA3795" s="30" t="e">
        <v>#N/A</v>
      </c>
      <c r="AB3795" t="e">
        <v>#N/A</v>
      </c>
      <c r="AC3795" t="e">
        <v>#N/A</v>
      </c>
      <c r="AD3795" t="e">
        <v>#N/A</v>
      </c>
      <c r="AE3795" t="e">
        <v>#N/A</v>
      </c>
      <c r="AF3795" t="e">
        <v>#N/A</v>
      </c>
    </row>
    <row r="3796" spans="1:32" x14ac:dyDescent="0.25">
      <c r="A3796" t="e">
        <v>#N/A</v>
      </c>
      <c r="B3796" s="33" t="e">
        <v>#N/A</v>
      </c>
      <c r="C3796" t="e">
        <v>#N/A</v>
      </c>
      <c r="D3796" t="e">
        <v>#N/A</v>
      </c>
      <c r="E3796" s="69" t="e">
        <v>#N/A</v>
      </c>
      <c r="F3796" s="3" t="e">
        <v>#N/A</v>
      </c>
      <c r="G3796" s="3" t="e">
        <v>#N/A</v>
      </c>
      <c r="H3796" s="3" t="e">
        <v>#N/A</v>
      </c>
      <c r="I3796" s="80" t="e">
        <v>#N/A</v>
      </c>
      <c r="J3796" s="80" t="e">
        <v>#N/A</v>
      </c>
      <c r="K3796" s="85" t="e">
        <v>#N/A</v>
      </c>
      <c r="L3796" s="9" t="e">
        <v>#N/A</v>
      </c>
      <c r="M3796" s="93" t="e">
        <v>#N/A</v>
      </c>
      <c r="N3796" s="8" t="e">
        <v>#N/A</v>
      </c>
      <c r="O3796" t="e">
        <v>#N/A</v>
      </c>
      <c r="P3796" t="e">
        <v>#N/A</v>
      </c>
      <c r="Q3796" t="e">
        <v>#N/A</v>
      </c>
      <c r="R3796" s="2" t="e">
        <v>#N/A</v>
      </c>
      <c r="S3796" t="e">
        <v>#N/A</v>
      </c>
      <c r="T3796" s="3" t="e">
        <v>#N/A</v>
      </c>
      <c r="U3796" s="3" t="e">
        <v>#N/A</v>
      </c>
      <c r="V3796" t="e">
        <v>#N/A</v>
      </c>
      <c r="W3796" t="e">
        <v>#N/A</v>
      </c>
      <c r="X3796" t="e">
        <v>#N/A</v>
      </c>
      <c r="Y3796" s="3" t="e">
        <v>#N/A</v>
      </c>
      <c r="Z3796" s="8" t="e">
        <v>#N/A</v>
      </c>
      <c r="AA3796" s="30" t="e">
        <v>#N/A</v>
      </c>
      <c r="AB3796" t="e">
        <v>#N/A</v>
      </c>
      <c r="AC3796" t="e">
        <v>#N/A</v>
      </c>
      <c r="AD3796" t="e">
        <v>#N/A</v>
      </c>
      <c r="AE3796" t="e">
        <v>#N/A</v>
      </c>
      <c r="AF3796" t="e">
        <v>#N/A</v>
      </c>
    </row>
    <row r="3797" spans="1:32" x14ac:dyDescent="0.25">
      <c r="A3797" t="e">
        <v>#N/A</v>
      </c>
      <c r="B3797" s="33" t="e">
        <v>#N/A</v>
      </c>
      <c r="C3797" t="e">
        <v>#N/A</v>
      </c>
      <c r="D3797" t="e">
        <v>#N/A</v>
      </c>
      <c r="E3797" s="69" t="e">
        <v>#N/A</v>
      </c>
      <c r="F3797" s="3" t="e">
        <v>#N/A</v>
      </c>
      <c r="G3797" s="3" t="e">
        <v>#N/A</v>
      </c>
      <c r="H3797" s="3" t="e">
        <v>#N/A</v>
      </c>
      <c r="I3797" s="80" t="e">
        <v>#N/A</v>
      </c>
      <c r="J3797" s="80" t="e">
        <v>#N/A</v>
      </c>
      <c r="K3797" s="85" t="e">
        <v>#N/A</v>
      </c>
      <c r="L3797" s="9" t="e">
        <v>#N/A</v>
      </c>
      <c r="M3797" s="93" t="e">
        <v>#N/A</v>
      </c>
      <c r="N3797" s="8" t="e">
        <v>#N/A</v>
      </c>
      <c r="O3797" t="e">
        <v>#N/A</v>
      </c>
      <c r="P3797" t="e">
        <v>#N/A</v>
      </c>
      <c r="Q3797" t="e">
        <v>#N/A</v>
      </c>
      <c r="R3797" s="2" t="e">
        <v>#N/A</v>
      </c>
      <c r="S3797" t="e">
        <v>#N/A</v>
      </c>
      <c r="T3797" s="3" t="e">
        <v>#N/A</v>
      </c>
      <c r="U3797" s="3" t="e">
        <v>#N/A</v>
      </c>
      <c r="V3797" t="e">
        <v>#N/A</v>
      </c>
      <c r="W3797" t="e">
        <v>#N/A</v>
      </c>
      <c r="X3797" t="e">
        <v>#N/A</v>
      </c>
      <c r="Y3797" s="3" t="e">
        <v>#N/A</v>
      </c>
      <c r="Z3797" s="8" t="e">
        <v>#N/A</v>
      </c>
      <c r="AA3797" s="30" t="e">
        <v>#N/A</v>
      </c>
      <c r="AB3797" t="e">
        <v>#N/A</v>
      </c>
      <c r="AC3797" t="e">
        <v>#N/A</v>
      </c>
      <c r="AD3797" t="e">
        <v>#N/A</v>
      </c>
      <c r="AE3797" t="e">
        <v>#N/A</v>
      </c>
      <c r="AF3797" t="e">
        <v>#N/A</v>
      </c>
    </row>
    <row r="3798" spans="1:32" x14ac:dyDescent="0.25">
      <c r="A3798" t="e">
        <v>#N/A</v>
      </c>
      <c r="B3798" s="33" t="e">
        <v>#N/A</v>
      </c>
      <c r="C3798" t="e">
        <v>#N/A</v>
      </c>
      <c r="D3798" t="e">
        <v>#N/A</v>
      </c>
      <c r="E3798" s="69" t="e">
        <v>#N/A</v>
      </c>
      <c r="F3798" s="3" t="e">
        <v>#N/A</v>
      </c>
      <c r="G3798" s="3" t="e">
        <v>#N/A</v>
      </c>
      <c r="H3798" s="3" t="e">
        <v>#N/A</v>
      </c>
      <c r="I3798" s="80" t="e">
        <v>#N/A</v>
      </c>
      <c r="J3798" s="80" t="e">
        <v>#N/A</v>
      </c>
      <c r="K3798" s="85" t="e">
        <v>#N/A</v>
      </c>
      <c r="L3798" s="9" t="e">
        <v>#N/A</v>
      </c>
      <c r="M3798" s="93" t="e">
        <v>#N/A</v>
      </c>
      <c r="N3798" s="8" t="e">
        <v>#N/A</v>
      </c>
      <c r="O3798" t="e">
        <v>#N/A</v>
      </c>
      <c r="P3798" t="e">
        <v>#N/A</v>
      </c>
      <c r="Q3798" t="e">
        <v>#N/A</v>
      </c>
      <c r="R3798" s="2" t="e">
        <v>#N/A</v>
      </c>
      <c r="S3798" t="e">
        <v>#N/A</v>
      </c>
      <c r="T3798" s="3" t="e">
        <v>#N/A</v>
      </c>
      <c r="U3798" s="3" t="e">
        <v>#N/A</v>
      </c>
      <c r="V3798" t="e">
        <v>#N/A</v>
      </c>
      <c r="W3798" t="e">
        <v>#N/A</v>
      </c>
      <c r="X3798" t="e">
        <v>#N/A</v>
      </c>
      <c r="Y3798" s="3" t="e">
        <v>#N/A</v>
      </c>
      <c r="Z3798" s="8" t="e">
        <v>#N/A</v>
      </c>
      <c r="AA3798" s="30" t="e">
        <v>#N/A</v>
      </c>
      <c r="AB3798" t="e">
        <v>#N/A</v>
      </c>
      <c r="AC3798" t="e">
        <v>#N/A</v>
      </c>
      <c r="AD3798" t="e">
        <v>#N/A</v>
      </c>
      <c r="AE3798" t="e">
        <v>#N/A</v>
      </c>
      <c r="AF3798" t="e">
        <v>#N/A</v>
      </c>
    </row>
    <row r="3799" spans="1:32" x14ac:dyDescent="0.25">
      <c r="A3799" t="e">
        <v>#N/A</v>
      </c>
      <c r="B3799" s="33" t="e">
        <v>#N/A</v>
      </c>
      <c r="C3799" t="e">
        <v>#N/A</v>
      </c>
      <c r="D3799" t="e">
        <v>#N/A</v>
      </c>
      <c r="E3799" s="69" t="e">
        <v>#N/A</v>
      </c>
      <c r="F3799" s="3" t="e">
        <v>#N/A</v>
      </c>
      <c r="G3799" s="3" t="e">
        <v>#N/A</v>
      </c>
      <c r="H3799" s="3" t="e">
        <v>#N/A</v>
      </c>
      <c r="I3799" s="80" t="e">
        <v>#N/A</v>
      </c>
      <c r="J3799" s="80" t="e">
        <v>#N/A</v>
      </c>
      <c r="K3799" s="85" t="e">
        <v>#N/A</v>
      </c>
      <c r="L3799" s="9" t="e">
        <v>#N/A</v>
      </c>
      <c r="M3799" s="93" t="e">
        <v>#N/A</v>
      </c>
      <c r="N3799" s="8" t="e">
        <v>#N/A</v>
      </c>
      <c r="O3799" t="e">
        <v>#N/A</v>
      </c>
      <c r="P3799" t="e">
        <v>#N/A</v>
      </c>
      <c r="Q3799" t="e">
        <v>#N/A</v>
      </c>
      <c r="R3799" s="2" t="e">
        <v>#N/A</v>
      </c>
      <c r="S3799" t="e">
        <v>#N/A</v>
      </c>
      <c r="T3799" s="3" t="e">
        <v>#N/A</v>
      </c>
      <c r="U3799" s="3" t="e">
        <v>#N/A</v>
      </c>
      <c r="V3799" t="e">
        <v>#N/A</v>
      </c>
      <c r="W3799" t="e">
        <v>#N/A</v>
      </c>
      <c r="X3799" t="e">
        <v>#N/A</v>
      </c>
      <c r="Y3799" s="3" t="e">
        <v>#N/A</v>
      </c>
      <c r="Z3799" s="8" t="e">
        <v>#N/A</v>
      </c>
      <c r="AA3799" s="30" t="e">
        <v>#N/A</v>
      </c>
      <c r="AB3799" t="e">
        <v>#N/A</v>
      </c>
      <c r="AC3799" t="e">
        <v>#N/A</v>
      </c>
      <c r="AD3799" t="e">
        <v>#N/A</v>
      </c>
      <c r="AE3799" t="e">
        <v>#N/A</v>
      </c>
      <c r="AF3799" t="e">
        <v>#N/A</v>
      </c>
    </row>
    <row r="3800" spans="1:32" x14ac:dyDescent="0.25">
      <c r="A3800" t="e">
        <v>#N/A</v>
      </c>
      <c r="B3800" s="33" t="e">
        <v>#N/A</v>
      </c>
      <c r="C3800" t="e">
        <v>#N/A</v>
      </c>
      <c r="D3800" t="e">
        <v>#N/A</v>
      </c>
      <c r="E3800" s="69" t="e">
        <v>#N/A</v>
      </c>
      <c r="F3800" s="3" t="e">
        <v>#N/A</v>
      </c>
      <c r="G3800" s="3" t="e">
        <v>#N/A</v>
      </c>
      <c r="H3800" s="3" t="e">
        <v>#N/A</v>
      </c>
      <c r="I3800" s="80" t="e">
        <v>#N/A</v>
      </c>
      <c r="J3800" s="80" t="e">
        <v>#N/A</v>
      </c>
      <c r="K3800" s="85" t="e">
        <v>#N/A</v>
      </c>
      <c r="L3800" s="9" t="e">
        <v>#N/A</v>
      </c>
      <c r="M3800" s="93" t="e">
        <v>#N/A</v>
      </c>
      <c r="N3800" s="8" t="e">
        <v>#N/A</v>
      </c>
      <c r="O3800" t="e">
        <v>#N/A</v>
      </c>
      <c r="P3800" t="e">
        <v>#N/A</v>
      </c>
      <c r="Q3800" t="e">
        <v>#N/A</v>
      </c>
      <c r="R3800" s="2" t="e">
        <v>#N/A</v>
      </c>
      <c r="S3800" t="e">
        <v>#N/A</v>
      </c>
      <c r="T3800" s="3" t="e">
        <v>#N/A</v>
      </c>
      <c r="U3800" s="3" t="e">
        <v>#N/A</v>
      </c>
      <c r="V3800" t="e">
        <v>#N/A</v>
      </c>
      <c r="W3800" t="e">
        <v>#N/A</v>
      </c>
      <c r="X3800" t="e">
        <v>#N/A</v>
      </c>
      <c r="Y3800" s="3" t="e">
        <v>#N/A</v>
      </c>
      <c r="Z3800" s="8" t="e">
        <v>#N/A</v>
      </c>
      <c r="AA3800" s="30" t="e">
        <v>#N/A</v>
      </c>
      <c r="AB3800" t="e">
        <v>#N/A</v>
      </c>
      <c r="AC3800" t="e">
        <v>#N/A</v>
      </c>
      <c r="AD3800" t="e">
        <v>#N/A</v>
      </c>
      <c r="AE3800" t="e">
        <v>#N/A</v>
      </c>
      <c r="AF3800" t="e">
        <v>#N/A</v>
      </c>
    </row>
    <row r="3801" spans="1:32" x14ac:dyDescent="0.25">
      <c r="A3801" t="e">
        <v>#N/A</v>
      </c>
      <c r="B3801" s="33" t="e">
        <v>#N/A</v>
      </c>
      <c r="C3801" t="e">
        <v>#N/A</v>
      </c>
      <c r="D3801" t="e">
        <v>#N/A</v>
      </c>
      <c r="E3801" s="69" t="e">
        <v>#N/A</v>
      </c>
      <c r="F3801" s="3" t="e">
        <v>#N/A</v>
      </c>
      <c r="G3801" s="3" t="e">
        <v>#N/A</v>
      </c>
      <c r="H3801" s="3" t="e">
        <v>#N/A</v>
      </c>
      <c r="I3801" s="80" t="e">
        <v>#N/A</v>
      </c>
      <c r="J3801" s="80" t="e">
        <v>#N/A</v>
      </c>
      <c r="K3801" s="85" t="e">
        <v>#N/A</v>
      </c>
      <c r="L3801" s="9" t="e">
        <v>#N/A</v>
      </c>
      <c r="M3801" s="93" t="e">
        <v>#N/A</v>
      </c>
      <c r="N3801" s="8" t="e">
        <v>#N/A</v>
      </c>
      <c r="O3801" t="e">
        <v>#N/A</v>
      </c>
      <c r="P3801" t="e">
        <v>#N/A</v>
      </c>
      <c r="Q3801" t="e">
        <v>#N/A</v>
      </c>
      <c r="R3801" s="2" t="e">
        <v>#N/A</v>
      </c>
      <c r="S3801" t="e">
        <v>#N/A</v>
      </c>
      <c r="T3801" s="3" t="e">
        <v>#N/A</v>
      </c>
      <c r="U3801" s="3" t="e">
        <v>#N/A</v>
      </c>
      <c r="V3801" t="e">
        <v>#N/A</v>
      </c>
      <c r="W3801" t="e">
        <v>#N/A</v>
      </c>
      <c r="X3801" t="e">
        <v>#N/A</v>
      </c>
      <c r="Y3801" s="3" t="e">
        <v>#N/A</v>
      </c>
      <c r="Z3801" s="8" t="e">
        <v>#N/A</v>
      </c>
      <c r="AA3801" s="30" t="e">
        <v>#N/A</v>
      </c>
      <c r="AB3801" t="e">
        <v>#N/A</v>
      </c>
      <c r="AC3801" t="e">
        <v>#N/A</v>
      </c>
      <c r="AD3801" t="e">
        <v>#N/A</v>
      </c>
      <c r="AE3801" t="e">
        <v>#N/A</v>
      </c>
      <c r="AF3801" t="e">
        <v>#N/A</v>
      </c>
    </row>
    <row r="3802" spans="1:32" x14ac:dyDescent="0.25">
      <c r="A3802" t="e">
        <v>#N/A</v>
      </c>
      <c r="B3802" s="33" t="e">
        <v>#N/A</v>
      </c>
      <c r="C3802" t="e">
        <v>#N/A</v>
      </c>
      <c r="D3802" t="e">
        <v>#N/A</v>
      </c>
      <c r="E3802" s="69" t="e">
        <v>#N/A</v>
      </c>
      <c r="F3802" s="3" t="e">
        <v>#N/A</v>
      </c>
      <c r="G3802" s="3" t="e">
        <v>#N/A</v>
      </c>
      <c r="H3802" s="3" t="e">
        <v>#N/A</v>
      </c>
      <c r="I3802" s="80" t="e">
        <v>#N/A</v>
      </c>
      <c r="J3802" s="80" t="e">
        <v>#N/A</v>
      </c>
      <c r="K3802" s="85" t="e">
        <v>#N/A</v>
      </c>
      <c r="L3802" s="9" t="e">
        <v>#N/A</v>
      </c>
      <c r="M3802" s="93" t="e">
        <v>#N/A</v>
      </c>
      <c r="N3802" s="8" t="e">
        <v>#N/A</v>
      </c>
      <c r="O3802" t="e">
        <v>#N/A</v>
      </c>
      <c r="P3802" t="e">
        <v>#N/A</v>
      </c>
      <c r="Q3802" t="e">
        <v>#N/A</v>
      </c>
      <c r="R3802" s="2" t="e">
        <v>#N/A</v>
      </c>
      <c r="S3802" t="e">
        <v>#N/A</v>
      </c>
      <c r="T3802" s="3" t="e">
        <v>#N/A</v>
      </c>
      <c r="U3802" s="3" t="e">
        <v>#N/A</v>
      </c>
      <c r="V3802" t="e">
        <v>#N/A</v>
      </c>
      <c r="W3802" t="e">
        <v>#N/A</v>
      </c>
      <c r="X3802" t="e">
        <v>#N/A</v>
      </c>
      <c r="Y3802" s="3" t="e">
        <v>#N/A</v>
      </c>
      <c r="Z3802" s="8" t="e">
        <v>#N/A</v>
      </c>
      <c r="AA3802" s="30" t="e">
        <v>#N/A</v>
      </c>
      <c r="AB3802" t="e">
        <v>#N/A</v>
      </c>
      <c r="AC3802" t="e">
        <v>#N/A</v>
      </c>
      <c r="AD3802" t="e">
        <v>#N/A</v>
      </c>
      <c r="AE3802" t="e">
        <v>#N/A</v>
      </c>
      <c r="AF3802" t="e">
        <v>#N/A</v>
      </c>
    </row>
    <row r="3803" spans="1:32" x14ac:dyDescent="0.25">
      <c r="A3803" t="e">
        <v>#N/A</v>
      </c>
      <c r="B3803" s="33" t="e">
        <v>#N/A</v>
      </c>
      <c r="C3803" t="e">
        <v>#N/A</v>
      </c>
      <c r="D3803" t="e">
        <v>#N/A</v>
      </c>
      <c r="E3803" s="69" t="e">
        <v>#N/A</v>
      </c>
      <c r="F3803" s="3" t="e">
        <v>#N/A</v>
      </c>
      <c r="G3803" s="3" t="e">
        <v>#N/A</v>
      </c>
      <c r="H3803" s="3" t="e">
        <v>#N/A</v>
      </c>
      <c r="I3803" s="80" t="e">
        <v>#N/A</v>
      </c>
      <c r="J3803" s="80" t="e">
        <v>#N/A</v>
      </c>
      <c r="K3803" s="85" t="e">
        <v>#N/A</v>
      </c>
      <c r="L3803" s="9" t="e">
        <v>#N/A</v>
      </c>
      <c r="M3803" s="93" t="e">
        <v>#N/A</v>
      </c>
      <c r="N3803" s="8" t="e">
        <v>#N/A</v>
      </c>
      <c r="O3803" t="e">
        <v>#N/A</v>
      </c>
      <c r="P3803" t="e">
        <v>#N/A</v>
      </c>
      <c r="Q3803" t="e">
        <v>#N/A</v>
      </c>
      <c r="R3803" s="2" t="e">
        <v>#N/A</v>
      </c>
      <c r="S3803" t="e">
        <v>#N/A</v>
      </c>
      <c r="T3803" s="3" t="e">
        <v>#N/A</v>
      </c>
      <c r="U3803" s="3" t="e">
        <v>#N/A</v>
      </c>
      <c r="V3803" t="e">
        <v>#N/A</v>
      </c>
      <c r="W3803" t="e">
        <v>#N/A</v>
      </c>
      <c r="X3803" t="e">
        <v>#N/A</v>
      </c>
      <c r="Y3803" s="3" t="e">
        <v>#N/A</v>
      </c>
      <c r="Z3803" s="8" t="e">
        <v>#N/A</v>
      </c>
      <c r="AA3803" s="30" t="e">
        <v>#N/A</v>
      </c>
      <c r="AB3803" t="e">
        <v>#N/A</v>
      </c>
      <c r="AC3803" t="e">
        <v>#N/A</v>
      </c>
      <c r="AD3803" t="e">
        <v>#N/A</v>
      </c>
      <c r="AE3803" t="e">
        <v>#N/A</v>
      </c>
      <c r="AF3803" t="e">
        <v>#N/A</v>
      </c>
    </row>
    <row r="3804" spans="1:32" x14ac:dyDescent="0.25">
      <c r="A3804" t="e">
        <v>#N/A</v>
      </c>
      <c r="B3804" s="33" t="e">
        <v>#N/A</v>
      </c>
      <c r="C3804" t="e">
        <v>#N/A</v>
      </c>
      <c r="D3804" t="e">
        <v>#N/A</v>
      </c>
      <c r="E3804" s="69" t="e">
        <v>#N/A</v>
      </c>
      <c r="F3804" s="3" t="e">
        <v>#N/A</v>
      </c>
      <c r="G3804" s="3" t="e">
        <v>#N/A</v>
      </c>
      <c r="H3804" s="3" t="e">
        <v>#N/A</v>
      </c>
      <c r="I3804" s="80" t="e">
        <v>#N/A</v>
      </c>
      <c r="J3804" s="80" t="e">
        <v>#N/A</v>
      </c>
      <c r="K3804" s="85" t="e">
        <v>#N/A</v>
      </c>
      <c r="L3804" s="9" t="e">
        <v>#N/A</v>
      </c>
      <c r="M3804" s="93" t="e">
        <v>#N/A</v>
      </c>
      <c r="N3804" s="8" t="e">
        <v>#N/A</v>
      </c>
      <c r="O3804" t="e">
        <v>#N/A</v>
      </c>
      <c r="P3804" t="e">
        <v>#N/A</v>
      </c>
      <c r="Q3804" t="e">
        <v>#N/A</v>
      </c>
      <c r="R3804" s="2" t="e">
        <v>#N/A</v>
      </c>
      <c r="S3804" t="e">
        <v>#N/A</v>
      </c>
      <c r="T3804" s="3" t="e">
        <v>#N/A</v>
      </c>
      <c r="U3804" s="3" t="e">
        <v>#N/A</v>
      </c>
      <c r="V3804" t="e">
        <v>#N/A</v>
      </c>
      <c r="W3804" t="e">
        <v>#N/A</v>
      </c>
      <c r="X3804" t="e">
        <v>#N/A</v>
      </c>
      <c r="Y3804" s="3" t="e">
        <v>#N/A</v>
      </c>
      <c r="Z3804" s="8" t="e">
        <v>#N/A</v>
      </c>
      <c r="AA3804" s="30" t="e">
        <v>#N/A</v>
      </c>
      <c r="AB3804" t="e">
        <v>#N/A</v>
      </c>
      <c r="AC3804" t="e">
        <v>#N/A</v>
      </c>
      <c r="AD3804" t="e">
        <v>#N/A</v>
      </c>
      <c r="AE3804" t="e">
        <v>#N/A</v>
      </c>
      <c r="AF3804" t="e">
        <v>#N/A</v>
      </c>
    </row>
    <row r="3805" spans="1:32" x14ac:dyDescent="0.25">
      <c r="A3805" t="e">
        <v>#N/A</v>
      </c>
      <c r="B3805" s="33" t="e">
        <v>#N/A</v>
      </c>
      <c r="C3805" t="e">
        <v>#N/A</v>
      </c>
      <c r="D3805" t="e">
        <v>#N/A</v>
      </c>
      <c r="E3805" s="69" t="e">
        <v>#N/A</v>
      </c>
      <c r="F3805" s="3" t="e">
        <v>#N/A</v>
      </c>
      <c r="G3805" s="3" t="e">
        <v>#N/A</v>
      </c>
      <c r="H3805" s="3" t="e">
        <v>#N/A</v>
      </c>
      <c r="I3805" s="80" t="e">
        <v>#N/A</v>
      </c>
      <c r="J3805" s="80" t="e">
        <v>#N/A</v>
      </c>
      <c r="K3805" s="85" t="e">
        <v>#N/A</v>
      </c>
      <c r="L3805" s="9" t="e">
        <v>#N/A</v>
      </c>
      <c r="M3805" s="93" t="e">
        <v>#N/A</v>
      </c>
      <c r="N3805" s="8" t="e">
        <v>#N/A</v>
      </c>
      <c r="O3805" t="e">
        <v>#N/A</v>
      </c>
      <c r="P3805" t="e">
        <v>#N/A</v>
      </c>
      <c r="Q3805" t="e">
        <v>#N/A</v>
      </c>
      <c r="R3805" s="2" t="e">
        <v>#N/A</v>
      </c>
      <c r="S3805" t="e">
        <v>#N/A</v>
      </c>
      <c r="T3805" s="3" t="e">
        <v>#N/A</v>
      </c>
      <c r="U3805" s="3" t="e">
        <v>#N/A</v>
      </c>
      <c r="V3805" t="e">
        <v>#N/A</v>
      </c>
      <c r="W3805" t="e">
        <v>#N/A</v>
      </c>
      <c r="X3805" t="e">
        <v>#N/A</v>
      </c>
      <c r="Y3805" s="3" t="e">
        <v>#N/A</v>
      </c>
      <c r="Z3805" s="8" t="e">
        <v>#N/A</v>
      </c>
      <c r="AA3805" s="30" t="e">
        <v>#N/A</v>
      </c>
      <c r="AB3805" t="e">
        <v>#N/A</v>
      </c>
      <c r="AC3805" t="e">
        <v>#N/A</v>
      </c>
      <c r="AD3805" t="e">
        <v>#N/A</v>
      </c>
      <c r="AE3805" t="e">
        <v>#N/A</v>
      </c>
      <c r="AF3805" t="e">
        <v>#N/A</v>
      </c>
    </row>
    <row r="3806" spans="1:32" x14ac:dyDescent="0.25">
      <c r="A3806" t="e">
        <v>#N/A</v>
      </c>
      <c r="B3806" s="33" t="e">
        <v>#N/A</v>
      </c>
      <c r="C3806" t="e">
        <v>#N/A</v>
      </c>
      <c r="D3806" t="e">
        <v>#N/A</v>
      </c>
      <c r="E3806" s="69" t="e">
        <v>#N/A</v>
      </c>
      <c r="F3806" s="3" t="e">
        <v>#N/A</v>
      </c>
      <c r="G3806" s="3" t="e">
        <v>#N/A</v>
      </c>
      <c r="H3806" s="3" t="e">
        <v>#N/A</v>
      </c>
      <c r="I3806" s="80" t="e">
        <v>#N/A</v>
      </c>
      <c r="J3806" s="80" t="e">
        <v>#N/A</v>
      </c>
      <c r="K3806" s="85" t="e">
        <v>#N/A</v>
      </c>
      <c r="L3806" s="9" t="e">
        <v>#N/A</v>
      </c>
      <c r="M3806" s="93" t="e">
        <v>#N/A</v>
      </c>
      <c r="N3806" s="8" t="e">
        <v>#N/A</v>
      </c>
      <c r="O3806" t="e">
        <v>#N/A</v>
      </c>
      <c r="P3806" t="e">
        <v>#N/A</v>
      </c>
      <c r="Q3806" t="e">
        <v>#N/A</v>
      </c>
      <c r="R3806" s="2" t="e">
        <v>#N/A</v>
      </c>
      <c r="S3806" t="e">
        <v>#N/A</v>
      </c>
      <c r="T3806" s="3" t="e">
        <v>#N/A</v>
      </c>
      <c r="U3806" s="3" t="e">
        <v>#N/A</v>
      </c>
      <c r="V3806" t="e">
        <v>#N/A</v>
      </c>
      <c r="W3806" t="e">
        <v>#N/A</v>
      </c>
      <c r="X3806" t="e">
        <v>#N/A</v>
      </c>
      <c r="Y3806" s="3" t="e">
        <v>#N/A</v>
      </c>
      <c r="Z3806" s="8" t="e">
        <v>#N/A</v>
      </c>
      <c r="AA3806" s="30" t="e">
        <v>#N/A</v>
      </c>
      <c r="AB3806" t="e">
        <v>#N/A</v>
      </c>
      <c r="AC3806" t="e">
        <v>#N/A</v>
      </c>
      <c r="AD3806" t="e">
        <v>#N/A</v>
      </c>
      <c r="AE3806" t="e">
        <v>#N/A</v>
      </c>
      <c r="AF3806" t="e">
        <v>#N/A</v>
      </c>
    </row>
    <row r="3807" spans="1:32" x14ac:dyDescent="0.25">
      <c r="A3807" t="e">
        <v>#N/A</v>
      </c>
      <c r="B3807" s="33" t="e">
        <v>#N/A</v>
      </c>
      <c r="C3807" t="e">
        <v>#N/A</v>
      </c>
      <c r="D3807" t="e">
        <v>#N/A</v>
      </c>
      <c r="E3807" s="69" t="e">
        <v>#N/A</v>
      </c>
      <c r="F3807" s="3" t="e">
        <v>#N/A</v>
      </c>
      <c r="G3807" s="3" t="e">
        <v>#N/A</v>
      </c>
      <c r="H3807" s="3" t="e">
        <v>#N/A</v>
      </c>
      <c r="I3807" s="80" t="e">
        <v>#N/A</v>
      </c>
      <c r="J3807" s="80" t="e">
        <v>#N/A</v>
      </c>
      <c r="K3807" s="85" t="e">
        <v>#N/A</v>
      </c>
      <c r="L3807" s="9" t="e">
        <v>#N/A</v>
      </c>
      <c r="M3807" s="93" t="e">
        <v>#N/A</v>
      </c>
      <c r="N3807" s="8" t="e">
        <v>#N/A</v>
      </c>
      <c r="O3807" t="e">
        <v>#N/A</v>
      </c>
      <c r="P3807" t="e">
        <v>#N/A</v>
      </c>
      <c r="Q3807" t="e">
        <v>#N/A</v>
      </c>
      <c r="R3807" s="2" t="e">
        <v>#N/A</v>
      </c>
      <c r="S3807" t="e">
        <v>#N/A</v>
      </c>
      <c r="T3807" s="3" t="e">
        <v>#N/A</v>
      </c>
      <c r="U3807" s="3" t="e">
        <v>#N/A</v>
      </c>
      <c r="V3807" t="e">
        <v>#N/A</v>
      </c>
      <c r="W3807" t="e">
        <v>#N/A</v>
      </c>
      <c r="X3807" t="e">
        <v>#N/A</v>
      </c>
      <c r="Y3807" s="3" t="e">
        <v>#N/A</v>
      </c>
      <c r="Z3807" s="8" t="e">
        <v>#N/A</v>
      </c>
      <c r="AA3807" s="30" t="e">
        <v>#N/A</v>
      </c>
      <c r="AB3807" t="e">
        <v>#N/A</v>
      </c>
      <c r="AC3807" t="e">
        <v>#N/A</v>
      </c>
      <c r="AD3807" t="e">
        <v>#N/A</v>
      </c>
      <c r="AE3807" t="e">
        <v>#N/A</v>
      </c>
      <c r="AF3807" t="e">
        <v>#N/A</v>
      </c>
    </row>
    <row r="3808" spans="1:32" x14ac:dyDescent="0.25">
      <c r="A3808" t="e">
        <v>#N/A</v>
      </c>
      <c r="B3808" s="33" t="e">
        <v>#N/A</v>
      </c>
      <c r="C3808" t="e">
        <v>#N/A</v>
      </c>
      <c r="D3808" t="e">
        <v>#N/A</v>
      </c>
      <c r="E3808" s="69" t="e">
        <v>#N/A</v>
      </c>
      <c r="F3808" s="3" t="e">
        <v>#N/A</v>
      </c>
      <c r="G3808" s="3" t="e">
        <v>#N/A</v>
      </c>
      <c r="H3808" s="3" t="e">
        <v>#N/A</v>
      </c>
      <c r="I3808" s="80" t="e">
        <v>#N/A</v>
      </c>
      <c r="J3808" s="80" t="e">
        <v>#N/A</v>
      </c>
      <c r="K3808" s="85" t="e">
        <v>#N/A</v>
      </c>
      <c r="L3808" s="9" t="e">
        <v>#N/A</v>
      </c>
      <c r="M3808" s="93" t="e">
        <v>#N/A</v>
      </c>
      <c r="N3808" s="8" t="e">
        <v>#N/A</v>
      </c>
      <c r="O3808" t="e">
        <v>#N/A</v>
      </c>
      <c r="P3808" t="e">
        <v>#N/A</v>
      </c>
      <c r="Q3808" t="e">
        <v>#N/A</v>
      </c>
      <c r="R3808" s="2" t="e">
        <v>#N/A</v>
      </c>
      <c r="S3808" t="e">
        <v>#N/A</v>
      </c>
      <c r="T3808" s="3" t="e">
        <v>#N/A</v>
      </c>
      <c r="U3808" s="3" t="e">
        <v>#N/A</v>
      </c>
      <c r="V3808" t="e">
        <v>#N/A</v>
      </c>
      <c r="W3808" t="e">
        <v>#N/A</v>
      </c>
      <c r="X3808" t="e">
        <v>#N/A</v>
      </c>
      <c r="Y3808" s="3" t="e">
        <v>#N/A</v>
      </c>
      <c r="Z3808" s="8" t="e">
        <v>#N/A</v>
      </c>
      <c r="AA3808" s="30" t="e">
        <v>#N/A</v>
      </c>
      <c r="AB3808" t="e">
        <v>#N/A</v>
      </c>
      <c r="AC3808" t="e">
        <v>#N/A</v>
      </c>
      <c r="AD3808" t="e">
        <v>#N/A</v>
      </c>
      <c r="AE3808" t="e">
        <v>#N/A</v>
      </c>
      <c r="AF3808" t="e">
        <v>#N/A</v>
      </c>
    </row>
    <row r="3809" spans="1:32" x14ac:dyDescent="0.25">
      <c r="A3809" t="e">
        <v>#N/A</v>
      </c>
      <c r="B3809" s="33" t="e">
        <v>#N/A</v>
      </c>
      <c r="C3809" t="e">
        <v>#N/A</v>
      </c>
      <c r="D3809" t="e">
        <v>#N/A</v>
      </c>
      <c r="E3809" s="69" t="e">
        <v>#N/A</v>
      </c>
      <c r="F3809" s="3" t="e">
        <v>#N/A</v>
      </c>
      <c r="G3809" s="3" t="e">
        <v>#N/A</v>
      </c>
      <c r="H3809" s="3" t="e">
        <v>#N/A</v>
      </c>
      <c r="I3809" s="80" t="e">
        <v>#N/A</v>
      </c>
      <c r="J3809" s="80" t="e">
        <v>#N/A</v>
      </c>
      <c r="K3809" s="85" t="e">
        <v>#N/A</v>
      </c>
      <c r="L3809" s="9" t="e">
        <v>#N/A</v>
      </c>
      <c r="M3809" s="93" t="e">
        <v>#N/A</v>
      </c>
      <c r="N3809" s="8" t="e">
        <v>#N/A</v>
      </c>
      <c r="O3809" t="e">
        <v>#N/A</v>
      </c>
      <c r="P3809" t="e">
        <v>#N/A</v>
      </c>
      <c r="Q3809" t="e">
        <v>#N/A</v>
      </c>
      <c r="R3809" s="2" t="e">
        <v>#N/A</v>
      </c>
      <c r="S3809" t="e">
        <v>#N/A</v>
      </c>
      <c r="T3809" s="3" t="e">
        <v>#N/A</v>
      </c>
      <c r="U3809" s="3" t="e">
        <v>#N/A</v>
      </c>
      <c r="V3809" t="e">
        <v>#N/A</v>
      </c>
      <c r="W3809" t="e">
        <v>#N/A</v>
      </c>
      <c r="X3809" t="e">
        <v>#N/A</v>
      </c>
      <c r="Y3809" s="3" t="e">
        <v>#N/A</v>
      </c>
      <c r="Z3809" s="8" t="e">
        <v>#N/A</v>
      </c>
      <c r="AA3809" s="30" t="e">
        <v>#N/A</v>
      </c>
      <c r="AB3809" t="e">
        <v>#N/A</v>
      </c>
      <c r="AC3809" t="e">
        <v>#N/A</v>
      </c>
      <c r="AD3809" t="e">
        <v>#N/A</v>
      </c>
      <c r="AE3809" t="e">
        <v>#N/A</v>
      </c>
      <c r="AF3809" t="e">
        <v>#N/A</v>
      </c>
    </row>
    <row r="3810" spans="1:32" x14ac:dyDescent="0.25">
      <c r="A3810" t="e">
        <v>#N/A</v>
      </c>
      <c r="B3810" s="33" t="e">
        <v>#N/A</v>
      </c>
      <c r="C3810" t="e">
        <v>#N/A</v>
      </c>
      <c r="D3810" t="e">
        <v>#N/A</v>
      </c>
      <c r="E3810" s="69" t="e">
        <v>#N/A</v>
      </c>
      <c r="F3810" s="3" t="e">
        <v>#N/A</v>
      </c>
      <c r="G3810" s="3" t="e">
        <v>#N/A</v>
      </c>
      <c r="H3810" s="3" t="e">
        <v>#N/A</v>
      </c>
      <c r="I3810" s="80" t="e">
        <v>#N/A</v>
      </c>
      <c r="J3810" s="80" t="e">
        <v>#N/A</v>
      </c>
      <c r="K3810" s="85" t="e">
        <v>#N/A</v>
      </c>
      <c r="L3810" s="9" t="e">
        <v>#N/A</v>
      </c>
      <c r="M3810" s="93" t="e">
        <v>#N/A</v>
      </c>
      <c r="N3810" s="8" t="e">
        <v>#N/A</v>
      </c>
      <c r="O3810" t="e">
        <v>#N/A</v>
      </c>
      <c r="P3810" t="e">
        <v>#N/A</v>
      </c>
      <c r="Q3810" t="e">
        <v>#N/A</v>
      </c>
      <c r="R3810" s="2" t="e">
        <v>#N/A</v>
      </c>
      <c r="S3810" t="e">
        <v>#N/A</v>
      </c>
      <c r="T3810" s="3" t="e">
        <v>#N/A</v>
      </c>
      <c r="U3810" s="3" t="e">
        <v>#N/A</v>
      </c>
      <c r="V3810" t="e">
        <v>#N/A</v>
      </c>
      <c r="W3810" t="e">
        <v>#N/A</v>
      </c>
      <c r="X3810" t="e">
        <v>#N/A</v>
      </c>
      <c r="Y3810" s="3" t="e">
        <v>#N/A</v>
      </c>
      <c r="Z3810" s="8" t="e">
        <v>#N/A</v>
      </c>
      <c r="AA3810" s="30" t="e">
        <v>#N/A</v>
      </c>
      <c r="AB3810" t="e">
        <v>#N/A</v>
      </c>
      <c r="AC3810" t="e">
        <v>#N/A</v>
      </c>
      <c r="AD3810" t="e">
        <v>#N/A</v>
      </c>
      <c r="AE3810" t="e">
        <v>#N/A</v>
      </c>
      <c r="AF3810" t="e">
        <v>#N/A</v>
      </c>
    </row>
    <row r="3811" spans="1:32" x14ac:dyDescent="0.25">
      <c r="A3811" t="e">
        <v>#N/A</v>
      </c>
      <c r="B3811" s="33" t="e">
        <v>#N/A</v>
      </c>
      <c r="C3811" t="e">
        <v>#N/A</v>
      </c>
      <c r="D3811" t="e">
        <v>#N/A</v>
      </c>
      <c r="E3811" s="69" t="e">
        <v>#N/A</v>
      </c>
      <c r="F3811" s="3" t="e">
        <v>#N/A</v>
      </c>
      <c r="G3811" s="3" t="e">
        <v>#N/A</v>
      </c>
      <c r="H3811" s="3" t="e">
        <v>#N/A</v>
      </c>
      <c r="I3811" s="80" t="e">
        <v>#N/A</v>
      </c>
      <c r="J3811" s="80" t="e">
        <v>#N/A</v>
      </c>
      <c r="K3811" s="85" t="e">
        <v>#N/A</v>
      </c>
      <c r="L3811" s="9" t="e">
        <v>#N/A</v>
      </c>
      <c r="M3811" s="93" t="e">
        <v>#N/A</v>
      </c>
      <c r="N3811" s="8" t="e">
        <v>#N/A</v>
      </c>
      <c r="O3811" t="e">
        <v>#N/A</v>
      </c>
      <c r="P3811" t="e">
        <v>#N/A</v>
      </c>
      <c r="Q3811" t="e">
        <v>#N/A</v>
      </c>
      <c r="R3811" s="2" t="e">
        <v>#N/A</v>
      </c>
      <c r="S3811" t="e">
        <v>#N/A</v>
      </c>
      <c r="T3811" s="3" t="e">
        <v>#N/A</v>
      </c>
      <c r="U3811" s="3" t="e">
        <v>#N/A</v>
      </c>
      <c r="V3811" t="e">
        <v>#N/A</v>
      </c>
      <c r="W3811" t="e">
        <v>#N/A</v>
      </c>
      <c r="X3811" t="e">
        <v>#N/A</v>
      </c>
      <c r="Y3811" s="3" t="e">
        <v>#N/A</v>
      </c>
      <c r="Z3811" s="8" t="e">
        <v>#N/A</v>
      </c>
      <c r="AA3811" s="30" t="e">
        <v>#N/A</v>
      </c>
      <c r="AB3811" t="e">
        <v>#N/A</v>
      </c>
      <c r="AC3811" t="e">
        <v>#N/A</v>
      </c>
      <c r="AD3811" t="e">
        <v>#N/A</v>
      </c>
      <c r="AE3811" t="e">
        <v>#N/A</v>
      </c>
      <c r="AF3811" t="e">
        <v>#N/A</v>
      </c>
    </row>
    <row r="3812" spans="1:32" x14ac:dyDescent="0.25">
      <c r="A3812" t="e">
        <v>#N/A</v>
      </c>
      <c r="B3812" s="33" t="e">
        <v>#N/A</v>
      </c>
      <c r="C3812" t="e">
        <v>#N/A</v>
      </c>
      <c r="D3812" t="e">
        <v>#N/A</v>
      </c>
      <c r="E3812" s="69" t="e">
        <v>#N/A</v>
      </c>
      <c r="F3812" s="3" t="e">
        <v>#N/A</v>
      </c>
      <c r="G3812" s="3" t="e">
        <v>#N/A</v>
      </c>
      <c r="H3812" s="3" t="e">
        <v>#N/A</v>
      </c>
      <c r="I3812" s="80" t="e">
        <v>#N/A</v>
      </c>
      <c r="J3812" s="80" t="e">
        <v>#N/A</v>
      </c>
      <c r="K3812" s="85" t="e">
        <v>#N/A</v>
      </c>
      <c r="L3812" s="9" t="e">
        <v>#N/A</v>
      </c>
      <c r="M3812" s="93" t="e">
        <v>#N/A</v>
      </c>
      <c r="N3812" s="8" t="e">
        <v>#N/A</v>
      </c>
      <c r="O3812" t="e">
        <v>#N/A</v>
      </c>
      <c r="P3812" t="e">
        <v>#N/A</v>
      </c>
      <c r="Q3812" t="e">
        <v>#N/A</v>
      </c>
      <c r="R3812" s="2" t="e">
        <v>#N/A</v>
      </c>
      <c r="S3812" t="e">
        <v>#N/A</v>
      </c>
      <c r="T3812" s="3" t="e">
        <v>#N/A</v>
      </c>
      <c r="U3812" s="3" t="e">
        <v>#N/A</v>
      </c>
      <c r="V3812" t="e">
        <v>#N/A</v>
      </c>
      <c r="W3812" t="e">
        <v>#N/A</v>
      </c>
      <c r="X3812" t="e">
        <v>#N/A</v>
      </c>
      <c r="Y3812" s="3" t="e">
        <v>#N/A</v>
      </c>
      <c r="Z3812" s="8" t="e">
        <v>#N/A</v>
      </c>
      <c r="AA3812" s="30" t="e">
        <v>#N/A</v>
      </c>
      <c r="AB3812" t="e">
        <v>#N/A</v>
      </c>
      <c r="AC3812" t="e">
        <v>#N/A</v>
      </c>
      <c r="AD3812" t="e">
        <v>#N/A</v>
      </c>
      <c r="AE3812" t="e">
        <v>#N/A</v>
      </c>
      <c r="AF3812" t="e">
        <v>#N/A</v>
      </c>
    </row>
    <row r="3813" spans="1:32" x14ac:dyDescent="0.25">
      <c r="A3813" t="e">
        <v>#N/A</v>
      </c>
      <c r="B3813" s="33" t="e">
        <v>#N/A</v>
      </c>
      <c r="C3813" t="e">
        <v>#N/A</v>
      </c>
      <c r="D3813" t="e">
        <v>#N/A</v>
      </c>
      <c r="E3813" s="69" t="e">
        <v>#N/A</v>
      </c>
      <c r="F3813" s="3" t="e">
        <v>#N/A</v>
      </c>
      <c r="G3813" s="3" t="e">
        <v>#N/A</v>
      </c>
      <c r="H3813" s="3" t="e">
        <v>#N/A</v>
      </c>
      <c r="I3813" s="80" t="e">
        <v>#N/A</v>
      </c>
      <c r="J3813" s="80" t="e">
        <v>#N/A</v>
      </c>
      <c r="K3813" s="85" t="e">
        <v>#N/A</v>
      </c>
      <c r="L3813" s="9" t="e">
        <v>#N/A</v>
      </c>
      <c r="M3813" s="93" t="e">
        <v>#N/A</v>
      </c>
      <c r="N3813" s="8" t="e">
        <v>#N/A</v>
      </c>
      <c r="O3813" t="e">
        <v>#N/A</v>
      </c>
      <c r="P3813" t="e">
        <v>#N/A</v>
      </c>
      <c r="Q3813" t="e">
        <v>#N/A</v>
      </c>
      <c r="R3813" s="2" t="e">
        <v>#N/A</v>
      </c>
      <c r="S3813" t="e">
        <v>#N/A</v>
      </c>
      <c r="T3813" s="3" t="e">
        <v>#N/A</v>
      </c>
      <c r="U3813" s="3" t="e">
        <v>#N/A</v>
      </c>
      <c r="V3813" t="e">
        <v>#N/A</v>
      </c>
      <c r="W3813" t="e">
        <v>#N/A</v>
      </c>
      <c r="X3813" t="e">
        <v>#N/A</v>
      </c>
      <c r="Y3813" s="3" t="e">
        <v>#N/A</v>
      </c>
      <c r="Z3813" s="8" t="e">
        <v>#N/A</v>
      </c>
      <c r="AA3813" s="30" t="e">
        <v>#N/A</v>
      </c>
      <c r="AB3813" t="e">
        <v>#N/A</v>
      </c>
      <c r="AC3813" t="e">
        <v>#N/A</v>
      </c>
      <c r="AD3813" t="e">
        <v>#N/A</v>
      </c>
      <c r="AE3813" t="e">
        <v>#N/A</v>
      </c>
      <c r="AF3813" t="e">
        <v>#N/A</v>
      </c>
    </row>
    <row r="3814" spans="1:32" x14ac:dyDescent="0.25">
      <c r="A3814" t="e">
        <v>#N/A</v>
      </c>
      <c r="B3814" s="33" t="e">
        <v>#N/A</v>
      </c>
      <c r="C3814" t="e">
        <v>#N/A</v>
      </c>
      <c r="D3814" t="e">
        <v>#N/A</v>
      </c>
      <c r="E3814" s="69" t="e">
        <v>#N/A</v>
      </c>
      <c r="F3814" s="3" t="e">
        <v>#N/A</v>
      </c>
      <c r="G3814" s="3" t="e">
        <v>#N/A</v>
      </c>
      <c r="H3814" s="3" t="e">
        <v>#N/A</v>
      </c>
      <c r="I3814" s="80" t="e">
        <v>#N/A</v>
      </c>
      <c r="J3814" s="80" t="e">
        <v>#N/A</v>
      </c>
      <c r="K3814" s="85" t="e">
        <v>#N/A</v>
      </c>
      <c r="L3814" s="9" t="e">
        <v>#N/A</v>
      </c>
      <c r="M3814" s="93" t="e">
        <v>#N/A</v>
      </c>
      <c r="N3814" s="8" t="e">
        <v>#N/A</v>
      </c>
      <c r="O3814" t="e">
        <v>#N/A</v>
      </c>
      <c r="P3814" t="e">
        <v>#N/A</v>
      </c>
      <c r="Q3814" t="e">
        <v>#N/A</v>
      </c>
      <c r="R3814" s="2" t="e">
        <v>#N/A</v>
      </c>
      <c r="S3814" t="e">
        <v>#N/A</v>
      </c>
      <c r="T3814" s="3" t="e">
        <v>#N/A</v>
      </c>
      <c r="U3814" s="3" t="e">
        <v>#N/A</v>
      </c>
      <c r="V3814" t="e">
        <v>#N/A</v>
      </c>
      <c r="W3814" t="e">
        <v>#N/A</v>
      </c>
      <c r="X3814" t="e">
        <v>#N/A</v>
      </c>
      <c r="Y3814" s="3" t="e">
        <v>#N/A</v>
      </c>
      <c r="Z3814" s="8" t="e">
        <v>#N/A</v>
      </c>
      <c r="AA3814" s="30" t="e">
        <v>#N/A</v>
      </c>
      <c r="AB3814" t="e">
        <v>#N/A</v>
      </c>
      <c r="AC3814" t="e">
        <v>#N/A</v>
      </c>
      <c r="AD3814" t="e">
        <v>#N/A</v>
      </c>
      <c r="AE3814" t="e">
        <v>#N/A</v>
      </c>
      <c r="AF3814" t="e">
        <v>#N/A</v>
      </c>
    </row>
    <row r="3815" spans="1:32" x14ac:dyDescent="0.25">
      <c r="A3815" t="e">
        <v>#N/A</v>
      </c>
      <c r="B3815" s="33" t="e">
        <v>#N/A</v>
      </c>
      <c r="C3815" t="e">
        <v>#N/A</v>
      </c>
      <c r="D3815" t="e">
        <v>#N/A</v>
      </c>
      <c r="E3815" s="69" t="e">
        <v>#N/A</v>
      </c>
      <c r="F3815" s="3" t="e">
        <v>#N/A</v>
      </c>
      <c r="G3815" s="3" t="e">
        <v>#N/A</v>
      </c>
      <c r="H3815" s="3" t="e">
        <v>#N/A</v>
      </c>
      <c r="I3815" s="80" t="e">
        <v>#N/A</v>
      </c>
      <c r="J3815" s="80" t="e">
        <v>#N/A</v>
      </c>
      <c r="K3815" s="85" t="e">
        <v>#N/A</v>
      </c>
      <c r="L3815" s="9" t="e">
        <v>#N/A</v>
      </c>
      <c r="M3815" s="93" t="e">
        <v>#N/A</v>
      </c>
      <c r="N3815" s="8" t="e">
        <v>#N/A</v>
      </c>
      <c r="O3815" t="e">
        <v>#N/A</v>
      </c>
      <c r="P3815" t="e">
        <v>#N/A</v>
      </c>
      <c r="Q3815" t="e">
        <v>#N/A</v>
      </c>
      <c r="R3815" s="2" t="e">
        <v>#N/A</v>
      </c>
      <c r="S3815" t="e">
        <v>#N/A</v>
      </c>
      <c r="T3815" s="3" t="e">
        <v>#N/A</v>
      </c>
      <c r="U3815" s="3" t="e">
        <v>#N/A</v>
      </c>
      <c r="V3815" t="e">
        <v>#N/A</v>
      </c>
      <c r="W3815" t="e">
        <v>#N/A</v>
      </c>
      <c r="X3815" t="e">
        <v>#N/A</v>
      </c>
      <c r="Y3815" s="3" t="e">
        <v>#N/A</v>
      </c>
      <c r="Z3815" s="8" t="e">
        <v>#N/A</v>
      </c>
      <c r="AA3815" s="30" t="e">
        <v>#N/A</v>
      </c>
      <c r="AB3815" t="e">
        <v>#N/A</v>
      </c>
      <c r="AC3815" t="e">
        <v>#N/A</v>
      </c>
      <c r="AD3815" t="e">
        <v>#N/A</v>
      </c>
      <c r="AE3815" t="e">
        <v>#N/A</v>
      </c>
      <c r="AF3815" t="e">
        <v>#N/A</v>
      </c>
    </row>
    <row r="3816" spans="1:32" x14ac:dyDescent="0.25">
      <c r="A3816" t="e">
        <v>#N/A</v>
      </c>
      <c r="B3816" s="33" t="e">
        <v>#N/A</v>
      </c>
      <c r="C3816" t="e">
        <v>#N/A</v>
      </c>
      <c r="D3816" t="e">
        <v>#N/A</v>
      </c>
      <c r="E3816" s="69" t="e">
        <v>#N/A</v>
      </c>
      <c r="F3816" s="3" t="e">
        <v>#N/A</v>
      </c>
      <c r="G3816" s="3" t="e">
        <v>#N/A</v>
      </c>
      <c r="H3816" s="3" t="e">
        <v>#N/A</v>
      </c>
      <c r="I3816" s="80" t="e">
        <v>#N/A</v>
      </c>
      <c r="J3816" s="80" t="e">
        <v>#N/A</v>
      </c>
      <c r="K3816" s="85" t="e">
        <v>#N/A</v>
      </c>
      <c r="L3816" s="9" t="e">
        <v>#N/A</v>
      </c>
      <c r="M3816" s="93" t="e">
        <v>#N/A</v>
      </c>
      <c r="N3816" s="8" t="e">
        <v>#N/A</v>
      </c>
      <c r="O3816" t="e">
        <v>#N/A</v>
      </c>
      <c r="P3816" t="e">
        <v>#N/A</v>
      </c>
      <c r="Q3816" t="e">
        <v>#N/A</v>
      </c>
      <c r="R3816" s="2" t="e">
        <v>#N/A</v>
      </c>
      <c r="S3816" t="e">
        <v>#N/A</v>
      </c>
      <c r="T3816" s="3" t="e">
        <v>#N/A</v>
      </c>
      <c r="U3816" s="3" t="e">
        <v>#N/A</v>
      </c>
      <c r="V3816" t="e">
        <v>#N/A</v>
      </c>
      <c r="W3816" t="e">
        <v>#N/A</v>
      </c>
      <c r="X3816" t="e">
        <v>#N/A</v>
      </c>
      <c r="Y3816" s="3" t="e">
        <v>#N/A</v>
      </c>
      <c r="Z3816" s="8" t="e">
        <v>#N/A</v>
      </c>
      <c r="AA3816" s="30" t="e">
        <v>#N/A</v>
      </c>
      <c r="AB3816" t="e">
        <v>#N/A</v>
      </c>
      <c r="AC3816" t="e">
        <v>#N/A</v>
      </c>
      <c r="AD3816" t="e">
        <v>#N/A</v>
      </c>
      <c r="AE3816" t="e">
        <v>#N/A</v>
      </c>
      <c r="AF3816" t="e">
        <v>#N/A</v>
      </c>
    </row>
    <row r="3817" spans="1:32" x14ac:dyDescent="0.25">
      <c r="A3817" t="e">
        <v>#N/A</v>
      </c>
      <c r="B3817" s="33" t="e">
        <v>#N/A</v>
      </c>
      <c r="C3817" t="e">
        <v>#N/A</v>
      </c>
      <c r="D3817" t="e">
        <v>#N/A</v>
      </c>
      <c r="E3817" s="69" t="e">
        <v>#N/A</v>
      </c>
      <c r="F3817" s="3" t="e">
        <v>#N/A</v>
      </c>
      <c r="G3817" s="3" t="e">
        <v>#N/A</v>
      </c>
      <c r="H3817" s="3" t="e">
        <v>#N/A</v>
      </c>
      <c r="I3817" s="80" t="e">
        <v>#N/A</v>
      </c>
      <c r="J3817" s="80" t="e">
        <v>#N/A</v>
      </c>
      <c r="K3817" s="85" t="e">
        <v>#N/A</v>
      </c>
      <c r="L3817" s="9" t="e">
        <v>#N/A</v>
      </c>
      <c r="M3817" s="93" t="e">
        <v>#N/A</v>
      </c>
      <c r="N3817" s="8" t="e">
        <v>#N/A</v>
      </c>
      <c r="O3817" t="e">
        <v>#N/A</v>
      </c>
      <c r="P3817" t="e">
        <v>#N/A</v>
      </c>
      <c r="Q3817" t="e">
        <v>#N/A</v>
      </c>
      <c r="R3817" s="2" t="e">
        <v>#N/A</v>
      </c>
      <c r="S3817" t="e">
        <v>#N/A</v>
      </c>
      <c r="T3817" s="3" t="e">
        <v>#N/A</v>
      </c>
      <c r="U3817" s="3" t="e">
        <v>#N/A</v>
      </c>
      <c r="V3817" t="e">
        <v>#N/A</v>
      </c>
      <c r="W3817" t="e">
        <v>#N/A</v>
      </c>
      <c r="X3817" t="e">
        <v>#N/A</v>
      </c>
      <c r="Y3817" s="3" t="e">
        <v>#N/A</v>
      </c>
      <c r="Z3817" s="8" t="e">
        <v>#N/A</v>
      </c>
      <c r="AA3817" s="30" t="e">
        <v>#N/A</v>
      </c>
      <c r="AB3817" t="e">
        <v>#N/A</v>
      </c>
      <c r="AC3817" t="e">
        <v>#N/A</v>
      </c>
      <c r="AD3817" t="e">
        <v>#N/A</v>
      </c>
      <c r="AE3817" t="e">
        <v>#N/A</v>
      </c>
      <c r="AF3817" t="e">
        <v>#N/A</v>
      </c>
    </row>
    <row r="3818" spans="1:32" x14ac:dyDescent="0.25">
      <c r="A3818" t="e">
        <v>#N/A</v>
      </c>
      <c r="B3818" s="33" t="e">
        <v>#N/A</v>
      </c>
      <c r="C3818" t="e">
        <v>#N/A</v>
      </c>
      <c r="D3818" t="e">
        <v>#N/A</v>
      </c>
      <c r="E3818" s="69" t="e">
        <v>#N/A</v>
      </c>
      <c r="F3818" s="3" t="e">
        <v>#N/A</v>
      </c>
      <c r="G3818" s="3" t="e">
        <v>#N/A</v>
      </c>
      <c r="H3818" s="3" t="e">
        <v>#N/A</v>
      </c>
      <c r="I3818" s="80" t="e">
        <v>#N/A</v>
      </c>
      <c r="J3818" s="80" t="e">
        <v>#N/A</v>
      </c>
      <c r="K3818" s="85" t="e">
        <v>#N/A</v>
      </c>
      <c r="L3818" s="9" t="e">
        <v>#N/A</v>
      </c>
      <c r="M3818" s="93" t="e">
        <v>#N/A</v>
      </c>
      <c r="N3818" s="8" t="e">
        <v>#N/A</v>
      </c>
      <c r="O3818" t="e">
        <v>#N/A</v>
      </c>
      <c r="P3818" t="e">
        <v>#N/A</v>
      </c>
      <c r="Q3818" t="e">
        <v>#N/A</v>
      </c>
      <c r="R3818" s="2" t="e">
        <v>#N/A</v>
      </c>
      <c r="S3818" t="e">
        <v>#N/A</v>
      </c>
      <c r="T3818" s="3" t="e">
        <v>#N/A</v>
      </c>
      <c r="U3818" s="3" t="e">
        <v>#N/A</v>
      </c>
      <c r="V3818" t="e">
        <v>#N/A</v>
      </c>
      <c r="W3818" t="e">
        <v>#N/A</v>
      </c>
      <c r="X3818" t="e">
        <v>#N/A</v>
      </c>
      <c r="Y3818" s="3" t="e">
        <v>#N/A</v>
      </c>
      <c r="Z3818" s="8" t="e">
        <v>#N/A</v>
      </c>
      <c r="AA3818" s="30" t="e">
        <v>#N/A</v>
      </c>
      <c r="AB3818" t="e">
        <v>#N/A</v>
      </c>
      <c r="AC3818" t="e">
        <v>#N/A</v>
      </c>
      <c r="AD3818" t="e">
        <v>#N/A</v>
      </c>
      <c r="AE3818" t="e">
        <v>#N/A</v>
      </c>
      <c r="AF3818" t="e">
        <v>#N/A</v>
      </c>
    </row>
    <row r="3819" spans="1:32" x14ac:dyDescent="0.25">
      <c r="A3819" t="e">
        <v>#N/A</v>
      </c>
      <c r="B3819" s="33" t="e">
        <v>#N/A</v>
      </c>
      <c r="C3819" t="e">
        <v>#N/A</v>
      </c>
      <c r="D3819" t="e">
        <v>#N/A</v>
      </c>
      <c r="E3819" s="69" t="e">
        <v>#N/A</v>
      </c>
      <c r="F3819" s="3" t="e">
        <v>#N/A</v>
      </c>
      <c r="G3819" s="3" t="e">
        <v>#N/A</v>
      </c>
      <c r="H3819" s="3" t="e">
        <v>#N/A</v>
      </c>
      <c r="I3819" s="80" t="e">
        <v>#N/A</v>
      </c>
      <c r="J3819" s="80" t="e">
        <v>#N/A</v>
      </c>
      <c r="K3819" s="85" t="e">
        <v>#N/A</v>
      </c>
      <c r="L3819" s="9" t="e">
        <v>#N/A</v>
      </c>
      <c r="M3819" s="93" t="e">
        <v>#N/A</v>
      </c>
      <c r="N3819" s="8" t="e">
        <v>#N/A</v>
      </c>
      <c r="O3819" t="e">
        <v>#N/A</v>
      </c>
      <c r="P3819" t="e">
        <v>#N/A</v>
      </c>
      <c r="Q3819" t="e">
        <v>#N/A</v>
      </c>
      <c r="R3819" s="2" t="e">
        <v>#N/A</v>
      </c>
      <c r="S3819" t="e">
        <v>#N/A</v>
      </c>
      <c r="T3819" s="3" t="e">
        <v>#N/A</v>
      </c>
      <c r="U3819" s="3" t="e">
        <v>#N/A</v>
      </c>
      <c r="V3819" t="e">
        <v>#N/A</v>
      </c>
      <c r="W3819" t="e">
        <v>#N/A</v>
      </c>
      <c r="X3819" t="e">
        <v>#N/A</v>
      </c>
      <c r="Y3819" s="3" t="e">
        <v>#N/A</v>
      </c>
      <c r="Z3819" s="8" t="e">
        <v>#N/A</v>
      </c>
      <c r="AA3819" s="30" t="e">
        <v>#N/A</v>
      </c>
      <c r="AB3819" t="e">
        <v>#N/A</v>
      </c>
      <c r="AC3819" t="e">
        <v>#N/A</v>
      </c>
      <c r="AD3819" t="e">
        <v>#N/A</v>
      </c>
      <c r="AE3819" t="e">
        <v>#N/A</v>
      </c>
      <c r="AF3819" t="e">
        <v>#N/A</v>
      </c>
    </row>
    <row r="3820" spans="1:32" x14ac:dyDescent="0.25">
      <c r="A3820" t="e">
        <v>#N/A</v>
      </c>
      <c r="B3820" s="33" t="e">
        <v>#N/A</v>
      </c>
      <c r="C3820" t="e">
        <v>#N/A</v>
      </c>
      <c r="D3820" t="e">
        <v>#N/A</v>
      </c>
      <c r="E3820" s="69" t="e">
        <v>#N/A</v>
      </c>
      <c r="F3820" s="3" t="e">
        <v>#N/A</v>
      </c>
      <c r="G3820" s="3" t="e">
        <v>#N/A</v>
      </c>
      <c r="H3820" s="3" t="e">
        <v>#N/A</v>
      </c>
      <c r="I3820" s="80" t="e">
        <v>#N/A</v>
      </c>
      <c r="J3820" s="80" t="e">
        <v>#N/A</v>
      </c>
      <c r="K3820" s="85" t="e">
        <v>#N/A</v>
      </c>
      <c r="L3820" s="9" t="e">
        <v>#N/A</v>
      </c>
      <c r="M3820" s="93" t="e">
        <v>#N/A</v>
      </c>
      <c r="N3820" s="8" t="e">
        <v>#N/A</v>
      </c>
      <c r="O3820" t="e">
        <v>#N/A</v>
      </c>
      <c r="P3820" t="e">
        <v>#N/A</v>
      </c>
      <c r="Q3820" t="e">
        <v>#N/A</v>
      </c>
      <c r="R3820" s="2" t="e">
        <v>#N/A</v>
      </c>
      <c r="S3820" t="e">
        <v>#N/A</v>
      </c>
      <c r="T3820" s="3" t="e">
        <v>#N/A</v>
      </c>
      <c r="U3820" s="3" t="e">
        <v>#N/A</v>
      </c>
      <c r="V3820" t="e">
        <v>#N/A</v>
      </c>
      <c r="W3820" t="e">
        <v>#N/A</v>
      </c>
      <c r="X3820" t="e">
        <v>#N/A</v>
      </c>
      <c r="Y3820" s="3" t="e">
        <v>#N/A</v>
      </c>
      <c r="Z3820" s="8" t="e">
        <v>#N/A</v>
      </c>
      <c r="AA3820" s="30" t="e">
        <v>#N/A</v>
      </c>
      <c r="AB3820" t="e">
        <v>#N/A</v>
      </c>
      <c r="AC3820" t="e">
        <v>#N/A</v>
      </c>
      <c r="AD3820" t="e">
        <v>#N/A</v>
      </c>
      <c r="AE3820" t="e">
        <v>#N/A</v>
      </c>
      <c r="AF3820" t="e">
        <v>#N/A</v>
      </c>
    </row>
    <row r="3821" spans="1:32" x14ac:dyDescent="0.25">
      <c r="A3821" t="e">
        <v>#N/A</v>
      </c>
      <c r="B3821" s="33" t="e">
        <v>#N/A</v>
      </c>
      <c r="C3821" t="e">
        <v>#N/A</v>
      </c>
      <c r="D3821" t="e">
        <v>#N/A</v>
      </c>
      <c r="E3821" s="69" t="e">
        <v>#N/A</v>
      </c>
      <c r="F3821" s="3" t="e">
        <v>#N/A</v>
      </c>
      <c r="G3821" s="3" t="e">
        <v>#N/A</v>
      </c>
      <c r="H3821" s="3" t="e">
        <v>#N/A</v>
      </c>
      <c r="I3821" s="80" t="e">
        <v>#N/A</v>
      </c>
      <c r="J3821" s="80" t="e">
        <v>#N/A</v>
      </c>
      <c r="K3821" s="85" t="e">
        <v>#N/A</v>
      </c>
      <c r="L3821" s="9" t="e">
        <v>#N/A</v>
      </c>
      <c r="M3821" s="93" t="e">
        <v>#N/A</v>
      </c>
      <c r="N3821" s="8" t="e">
        <v>#N/A</v>
      </c>
      <c r="O3821" t="e">
        <v>#N/A</v>
      </c>
      <c r="P3821" t="e">
        <v>#N/A</v>
      </c>
      <c r="Q3821" t="e">
        <v>#N/A</v>
      </c>
      <c r="R3821" s="2" t="e">
        <v>#N/A</v>
      </c>
      <c r="S3821" t="e">
        <v>#N/A</v>
      </c>
      <c r="T3821" s="3" t="e">
        <v>#N/A</v>
      </c>
      <c r="U3821" s="3" t="e">
        <v>#N/A</v>
      </c>
      <c r="V3821" t="e">
        <v>#N/A</v>
      </c>
      <c r="W3821" t="e">
        <v>#N/A</v>
      </c>
      <c r="X3821" t="e">
        <v>#N/A</v>
      </c>
      <c r="Y3821" s="3" t="e">
        <v>#N/A</v>
      </c>
      <c r="Z3821" s="8" t="e">
        <v>#N/A</v>
      </c>
      <c r="AA3821" s="30" t="e">
        <v>#N/A</v>
      </c>
      <c r="AB3821" t="e">
        <v>#N/A</v>
      </c>
      <c r="AC3821" t="e">
        <v>#N/A</v>
      </c>
      <c r="AD3821" t="e">
        <v>#N/A</v>
      </c>
      <c r="AE3821" t="e">
        <v>#N/A</v>
      </c>
      <c r="AF3821" t="e">
        <v>#N/A</v>
      </c>
    </row>
    <row r="3822" spans="1:32" x14ac:dyDescent="0.25">
      <c r="A3822" t="e">
        <v>#N/A</v>
      </c>
      <c r="B3822" s="33" t="e">
        <v>#N/A</v>
      </c>
      <c r="C3822" t="e">
        <v>#N/A</v>
      </c>
      <c r="D3822" t="e">
        <v>#N/A</v>
      </c>
      <c r="E3822" s="69" t="e">
        <v>#N/A</v>
      </c>
      <c r="F3822" s="3" t="e">
        <v>#N/A</v>
      </c>
      <c r="G3822" s="3" t="e">
        <v>#N/A</v>
      </c>
      <c r="H3822" s="3" t="e">
        <v>#N/A</v>
      </c>
      <c r="I3822" s="80" t="e">
        <v>#N/A</v>
      </c>
      <c r="J3822" s="80" t="e">
        <v>#N/A</v>
      </c>
      <c r="K3822" s="85" t="e">
        <v>#N/A</v>
      </c>
      <c r="L3822" s="9" t="e">
        <v>#N/A</v>
      </c>
      <c r="M3822" s="93" t="e">
        <v>#N/A</v>
      </c>
      <c r="N3822" s="8" t="e">
        <v>#N/A</v>
      </c>
      <c r="O3822" t="e">
        <v>#N/A</v>
      </c>
      <c r="P3822" t="e">
        <v>#N/A</v>
      </c>
      <c r="Q3822" t="e">
        <v>#N/A</v>
      </c>
      <c r="R3822" s="2" t="e">
        <v>#N/A</v>
      </c>
      <c r="S3822" t="e">
        <v>#N/A</v>
      </c>
      <c r="T3822" s="3" t="e">
        <v>#N/A</v>
      </c>
      <c r="U3822" s="3" t="e">
        <v>#N/A</v>
      </c>
      <c r="V3822" t="e">
        <v>#N/A</v>
      </c>
      <c r="W3822" t="e">
        <v>#N/A</v>
      </c>
      <c r="X3822" t="e">
        <v>#N/A</v>
      </c>
      <c r="Y3822" s="3" t="e">
        <v>#N/A</v>
      </c>
      <c r="Z3822" s="8" t="e">
        <v>#N/A</v>
      </c>
      <c r="AA3822" s="30" t="e">
        <v>#N/A</v>
      </c>
      <c r="AB3822" t="e">
        <v>#N/A</v>
      </c>
      <c r="AC3822" t="e">
        <v>#N/A</v>
      </c>
      <c r="AD3822" t="e">
        <v>#N/A</v>
      </c>
      <c r="AE3822" t="e">
        <v>#N/A</v>
      </c>
      <c r="AF3822" t="e">
        <v>#N/A</v>
      </c>
    </row>
    <row r="3823" spans="1:32" x14ac:dyDescent="0.25">
      <c r="A3823" t="e">
        <v>#N/A</v>
      </c>
      <c r="B3823" s="33" t="e">
        <v>#N/A</v>
      </c>
      <c r="C3823" t="e">
        <v>#N/A</v>
      </c>
      <c r="D3823" t="e">
        <v>#N/A</v>
      </c>
      <c r="E3823" s="69" t="e">
        <v>#N/A</v>
      </c>
      <c r="F3823" s="3" t="e">
        <v>#N/A</v>
      </c>
      <c r="G3823" s="3" t="e">
        <v>#N/A</v>
      </c>
      <c r="H3823" s="3" t="e">
        <v>#N/A</v>
      </c>
      <c r="I3823" s="80" t="e">
        <v>#N/A</v>
      </c>
      <c r="J3823" s="80" t="e">
        <v>#N/A</v>
      </c>
      <c r="K3823" s="85" t="e">
        <v>#N/A</v>
      </c>
      <c r="L3823" s="9" t="e">
        <v>#N/A</v>
      </c>
      <c r="M3823" s="93" t="e">
        <v>#N/A</v>
      </c>
      <c r="N3823" s="8" t="e">
        <v>#N/A</v>
      </c>
      <c r="O3823" t="e">
        <v>#N/A</v>
      </c>
      <c r="P3823" t="e">
        <v>#N/A</v>
      </c>
      <c r="Q3823" t="e">
        <v>#N/A</v>
      </c>
      <c r="R3823" s="2" t="e">
        <v>#N/A</v>
      </c>
      <c r="S3823" t="e">
        <v>#N/A</v>
      </c>
      <c r="T3823" s="3" t="e">
        <v>#N/A</v>
      </c>
      <c r="U3823" s="3" t="e">
        <v>#N/A</v>
      </c>
      <c r="V3823" t="e">
        <v>#N/A</v>
      </c>
      <c r="W3823" t="e">
        <v>#N/A</v>
      </c>
      <c r="X3823" t="e">
        <v>#N/A</v>
      </c>
      <c r="Y3823" s="3" t="e">
        <v>#N/A</v>
      </c>
      <c r="Z3823" s="8" t="e">
        <v>#N/A</v>
      </c>
      <c r="AA3823" s="30" t="e">
        <v>#N/A</v>
      </c>
      <c r="AB3823" t="e">
        <v>#N/A</v>
      </c>
      <c r="AC3823" t="e">
        <v>#N/A</v>
      </c>
      <c r="AD3823" t="e">
        <v>#N/A</v>
      </c>
      <c r="AE3823" t="e">
        <v>#N/A</v>
      </c>
      <c r="AF3823" t="e">
        <v>#N/A</v>
      </c>
    </row>
    <row r="3824" spans="1:32" x14ac:dyDescent="0.25">
      <c r="A3824" t="e">
        <v>#N/A</v>
      </c>
      <c r="B3824" s="33" t="e">
        <v>#N/A</v>
      </c>
      <c r="C3824" t="e">
        <v>#N/A</v>
      </c>
      <c r="D3824" t="e">
        <v>#N/A</v>
      </c>
      <c r="E3824" s="69" t="e">
        <v>#N/A</v>
      </c>
      <c r="F3824" s="3" t="e">
        <v>#N/A</v>
      </c>
      <c r="G3824" s="3" t="e">
        <v>#N/A</v>
      </c>
      <c r="H3824" s="3" t="e">
        <v>#N/A</v>
      </c>
      <c r="I3824" s="80" t="e">
        <v>#N/A</v>
      </c>
      <c r="J3824" s="80" t="e">
        <v>#N/A</v>
      </c>
      <c r="K3824" s="85" t="e">
        <v>#N/A</v>
      </c>
      <c r="L3824" s="9" t="e">
        <v>#N/A</v>
      </c>
      <c r="M3824" s="93" t="e">
        <v>#N/A</v>
      </c>
      <c r="N3824" s="8" t="e">
        <v>#N/A</v>
      </c>
      <c r="O3824" t="e">
        <v>#N/A</v>
      </c>
      <c r="P3824" t="e">
        <v>#N/A</v>
      </c>
      <c r="Q3824" t="e">
        <v>#N/A</v>
      </c>
      <c r="R3824" s="2" t="e">
        <v>#N/A</v>
      </c>
      <c r="S3824" t="e">
        <v>#N/A</v>
      </c>
      <c r="T3824" s="3" t="e">
        <v>#N/A</v>
      </c>
      <c r="U3824" s="3" t="e">
        <v>#N/A</v>
      </c>
      <c r="V3824" t="e">
        <v>#N/A</v>
      </c>
      <c r="W3824" t="e">
        <v>#N/A</v>
      </c>
      <c r="X3824" t="e">
        <v>#N/A</v>
      </c>
      <c r="Y3824" s="3" t="e">
        <v>#N/A</v>
      </c>
      <c r="Z3824" s="8" t="e">
        <v>#N/A</v>
      </c>
      <c r="AA3824" s="30" t="e">
        <v>#N/A</v>
      </c>
      <c r="AB3824" t="e">
        <v>#N/A</v>
      </c>
      <c r="AC3824" t="e">
        <v>#N/A</v>
      </c>
      <c r="AD3824" t="e">
        <v>#N/A</v>
      </c>
      <c r="AE3824" t="e">
        <v>#N/A</v>
      </c>
      <c r="AF3824" t="e">
        <v>#N/A</v>
      </c>
    </row>
    <row r="3825" spans="1:32" x14ac:dyDescent="0.25">
      <c r="A3825" t="e">
        <v>#N/A</v>
      </c>
      <c r="B3825" s="33" t="e">
        <v>#N/A</v>
      </c>
      <c r="C3825" t="e">
        <v>#N/A</v>
      </c>
      <c r="D3825" t="e">
        <v>#N/A</v>
      </c>
      <c r="E3825" s="69" t="e">
        <v>#N/A</v>
      </c>
      <c r="F3825" s="3" t="e">
        <v>#N/A</v>
      </c>
      <c r="G3825" s="3" t="e">
        <v>#N/A</v>
      </c>
      <c r="H3825" s="3" t="e">
        <v>#N/A</v>
      </c>
      <c r="I3825" s="80" t="e">
        <v>#N/A</v>
      </c>
      <c r="J3825" s="80" t="e">
        <v>#N/A</v>
      </c>
      <c r="K3825" s="85" t="e">
        <v>#N/A</v>
      </c>
      <c r="L3825" s="9" t="e">
        <v>#N/A</v>
      </c>
      <c r="M3825" s="93" t="e">
        <v>#N/A</v>
      </c>
      <c r="N3825" s="8" t="e">
        <v>#N/A</v>
      </c>
      <c r="O3825" t="e">
        <v>#N/A</v>
      </c>
      <c r="P3825" t="e">
        <v>#N/A</v>
      </c>
      <c r="Q3825" t="e">
        <v>#N/A</v>
      </c>
      <c r="R3825" s="2" t="e">
        <v>#N/A</v>
      </c>
      <c r="S3825" t="e">
        <v>#N/A</v>
      </c>
      <c r="T3825" s="3" t="e">
        <v>#N/A</v>
      </c>
      <c r="U3825" s="3" t="e">
        <v>#N/A</v>
      </c>
      <c r="V3825" t="e">
        <v>#N/A</v>
      </c>
      <c r="W3825" t="e">
        <v>#N/A</v>
      </c>
      <c r="X3825" t="e">
        <v>#N/A</v>
      </c>
      <c r="Y3825" s="3" t="e">
        <v>#N/A</v>
      </c>
      <c r="Z3825" s="8" t="e">
        <v>#N/A</v>
      </c>
      <c r="AA3825" s="30" t="e">
        <v>#N/A</v>
      </c>
      <c r="AB3825" t="e">
        <v>#N/A</v>
      </c>
      <c r="AC3825" t="e">
        <v>#N/A</v>
      </c>
      <c r="AD3825" t="e">
        <v>#N/A</v>
      </c>
      <c r="AE3825" t="e">
        <v>#N/A</v>
      </c>
      <c r="AF3825" t="e">
        <v>#N/A</v>
      </c>
    </row>
    <row r="3826" spans="1:32" x14ac:dyDescent="0.25">
      <c r="A3826" t="e">
        <v>#N/A</v>
      </c>
      <c r="B3826" s="33" t="e">
        <v>#N/A</v>
      </c>
      <c r="C3826" t="e">
        <v>#N/A</v>
      </c>
      <c r="D3826" t="e">
        <v>#N/A</v>
      </c>
      <c r="E3826" s="69" t="e">
        <v>#N/A</v>
      </c>
      <c r="F3826" s="3" t="e">
        <v>#N/A</v>
      </c>
      <c r="G3826" s="3" t="e">
        <v>#N/A</v>
      </c>
      <c r="H3826" s="3" t="e">
        <v>#N/A</v>
      </c>
      <c r="I3826" s="80" t="e">
        <v>#N/A</v>
      </c>
      <c r="J3826" s="80" t="e">
        <v>#N/A</v>
      </c>
      <c r="K3826" s="85" t="e">
        <v>#N/A</v>
      </c>
      <c r="L3826" s="9" t="e">
        <v>#N/A</v>
      </c>
      <c r="M3826" s="93" t="e">
        <v>#N/A</v>
      </c>
      <c r="N3826" s="8" t="e">
        <v>#N/A</v>
      </c>
      <c r="O3826" t="e">
        <v>#N/A</v>
      </c>
      <c r="P3826" t="e">
        <v>#N/A</v>
      </c>
      <c r="Q3826" t="e">
        <v>#N/A</v>
      </c>
      <c r="R3826" s="2" t="e">
        <v>#N/A</v>
      </c>
      <c r="S3826" t="e">
        <v>#N/A</v>
      </c>
      <c r="T3826" s="3" t="e">
        <v>#N/A</v>
      </c>
      <c r="U3826" s="3" t="e">
        <v>#N/A</v>
      </c>
      <c r="V3826" t="e">
        <v>#N/A</v>
      </c>
      <c r="W3826" t="e">
        <v>#N/A</v>
      </c>
      <c r="X3826" t="e">
        <v>#N/A</v>
      </c>
      <c r="Y3826" s="3" t="e">
        <v>#N/A</v>
      </c>
      <c r="Z3826" s="8" t="e">
        <v>#N/A</v>
      </c>
      <c r="AA3826" s="30" t="e">
        <v>#N/A</v>
      </c>
      <c r="AB3826" t="e">
        <v>#N/A</v>
      </c>
      <c r="AC3826" t="e">
        <v>#N/A</v>
      </c>
      <c r="AD3826" t="e">
        <v>#N/A</v>
      </c>
      <c r="AE3826" t="e">
        <v>#N/A</v>
      </c>
      <c r="AF3826" t="e">
        <v>#N/A</v>
      </c>
    </row>
    <row r="3827" spans="1:32" x14ac:dyDescent="0.25">
      <c r="A3827" t="e">
        <v>#N/A</v>
      </c>
      <c r="B3827" s="33" t="e">
        <v>#N/A</v>
      </c>
      <c r="C3827" t="e">
        <v>#N/A</v>
      </c>
      <c r="D3827" t="e">
        <v>#N/A</v>
      </c>
      <c r="E3827" s="69" t="e">
        <v>#N/A</v>
      </c>
      <c r="F3827" s="3" t="e">
        <v>#N/A</v>
      </c>
      <c r="G3827" s="3" t="e">
        <v>#N/A</v>
      </c>
      <c r="H3827" s="3" t="e">
        <v>#N/A</v>
      </c>
      <c r="I3827" s="80" t="e">
        <v>#N/A</v>
      </c>
      <c r="J3827" s="80" t="e">
        <v>#N/A</v>
      </c>
      <c r="K3827" s="85" t="e">
        <v>#N/A</v>
      </c>
      <c r="L3827" s="9" t="e">
        <v>#N/A</v>
      </c>
      <c r="M3827" s="93" t="e">
        <v>#N/A</v>
      </c>
      <c r="N3827" s="8" t="e">
        <v>#N/A</v>
      </c>
      <c r="O3827" t="e">
        <v>#N/A</v>
      </c>
      <c r="P3827" t="e">
        <v>#N/A</v>
      </c>
      <c r="Q3827" t="e">
        <v>#N/A</v>
      </c>
      <c r="R3827" s="2" t="e">
        <v>#N/A</v>
      </c>
      <c r="S3827" t="e">
        <v>#N/A</v>
      </c>
      <c r="T3827" s="3" t="e">
        <v>#N/A</v>
      </c>
      <c r="U3827" s="3" t="e">
        <v>#N/A</v>
      </c>
      <c r="V3827" t="e">
        <v>#N/A</v>
      </c>
      <c r="W3827" t="e">
        <v>#N/A</v>
      </c>
      <c r="X3827" t="e">
        <v>#N/A</v>
      </c>
      <c r="Y3827" s="3" t="e">
        <v>#N/A</v>
      </c>
      <c r="Z3827" s="8" t="e">
        <v>#N/A</v>
      </c>
      <c r="AA3827" s="30" t="e">
        <v>#N/A</v>
      </c>
      <c r="AB3827" t="e">
        <v>#N/A</v>
      </c>
      <c r="AC3827" t="e">
        <v>#N/A</v>
      </c>
      <c r="AD3827" t="e">
        <v>#N/A</v>
      </c>
      <c r="AE3827" t="e">
        <v>#N/A</v>
      </c>
      <c r="AF3827" t="e">
        <v>#N/A</v>
      </c>
    </row>
    <row r="3828" spans="1:32" x14ac:dyDescent="0.25">
      <c r="A3828" t="e">
        <v>#N/A</v>
      </c>
      <c r="B3828" s="33" t="e">
        <v>#N/A</v>
      </c>
      <c r="C3828" t="e">
        <v>#N/A</v>
      </c>
      <c r="D3828" t="e">
        <v>#N/A</v>
      </c>
      <c r="E3828" s="69" t="e">
        <v>#N/A</v>
      </c>
      <c r="F3828" s="3" t="e">
        <v>#N/A</v>
      </c>
      <c r="G3828" s="3" t="e">
        <v>#N/A</v>
      </c>
      <c r="H3828" s="3" t="e">
        <v>#N/A</v>
      </c>
      <c r="I3828" s="80" t="e">
        <v>#N/A</v>
      </c>
      <c r="J3828" s="80" t="e">
        <v>#N/A</v>
      </c>
      <c r="K3828" s="85" t="e">
        <v>#N/A</v>
      </c>
      <c r="L3828" s="9" t="e">
        <v>#N/A</v>
      </c>
      <c r="M3828" s="93" t="e">
        <v>#N/A</v>
      </c>
      <c r="N3828" s="8" t="e">
        <v>#N/A</v>
      </c>
      <c r="O3828" t="e">
        <v>#N/A</v>
      </c>
      <c r="P3828" t="e">
        <v>#N/A</v>
      </c>
      <c r="Q3828" t="e">
        <v>#N/A</v>
      </c>
      <c r="R3828" s="2" t="e">
        <v>#N/A</v>
      </c>
      <c r="S3828" t="e">
        <v>#N/A</v>
      </c>
      <c r="T3828" s="3" t="e">
        <v>#N/A</v>
      </c>
      <c r="U3828" s="3" t="e">
        <v>#N/A</v>
      </c>
      <c r="V3828" t="e">
        <v>#N/A</v>
      </c>
      <c r="W3828" t="e">
        <v>#N/A</v>
      </c>
      <c r="X3828" t="e">
        <v>#N/A</v>
      </c>
      <c r="Y3828" s="3" t="e">
        <v>#N/A</v>
      </c>
      <c r="Z3828" s="8" t="e">
        <v>#N/A</v>
      </c>
      <c r="AA3828" s="30" t="e">
        <v>#N/A</v>
      </c>
      <c r="AB3828" t="e">
        <v>#N/A</v>
      </c>
      <c r="AC3828" t="e">
        <v>#N/A</v>
      </c>
      <c r="AD3828" t="e">
        <v>#N/A</v>
      </c>
      <c r="AE3828" t="e">
        <v>#N/A</v>
      </c>
      <c r="AF3828" t="e">
        <v>#N/A</v>
      </c>
    </row>
    <row r="3829" spans="1:32" x14ac:dyDescent="0.25">
      <c r="A3829" t="e">
        <v>#N/A</v>
      </c>
      <c r="B3829" s="33" t="e">
        <v>#N/A</v>
      </c>
      <c r="C3829" t="e">
        <v>#N/A</v>
      </c>
      <c r="D3829" t="e">
        <v>#N/A</v>
      </c>
      <c r="E3829" s="69" t="e">
        <v>#N/A</v>
      </c>
      <c r="F3829" s="3" t="e">
        <v>#N/A</v>
      </c>
      <c r="G3829" s="3" t="e">
        <v>#N/A</v>
      </c>
      <c r="H3829" s="3" t="e">
        <v>#N/A</v>
      </c>
      <c r="I3829" s="80" t="e">
        <v>#N/A</v>
      </c>
      <c r="J3829" s="80" t="e">
        <v>#N/A</v>
      </c>
      <c r="K3829" s="85" t="e">
        <v>#N/A</v>
      </c>
      <c r="L3829" s="9" t="e">
        <v>#N/A</v>
      </c>
      <c r="M3829" s="93" t="e">
        <v>#N/A</v>
      </c>
      <c r="N3829" s="8" t="e">
        <v>#N/A</v>
      </c>
      <c r="O3829" t="e">
        <v>#N/A</v>
      </c>
      <c r="P3829" t="e">
        <v>#N/A</v>
      </c>
      <c r="Q3829" t="e">
        <v>#N/A</v>
      </c>
      <c r="R3829" s="2" t="e">
        <v>#N/A</v>
      </c>
      <c r="S3829" t="e">
        <v>#N/A</v>
      </c>
      <c r="T3829" s="3" t="e">
        <v>#N/A</v>
      </c>
      <c r="U3829" s="3" t="e">
        <v>#N/A</v>
      </c>
      <c r="V3829" t="e">
        <v>#N/A</v>
      </c>
      <c r="W3829" t="e">
        <v>#N/A</v>
      </c>
      <c r="X3829" t="e">
        <v>#N/A</v>
      </c>
      <c r="Y3829" s="3" t="e">
        <v>#N/A</v>
      </c>
      <c r="Z3829" s="8" t="e">
        <v>#N/A</v>
      </c>
      <c r="AA3829" s="30" t="e">
        <v>#N/A</v>
      </c>
      <c r="AB3829" t="e">
        <v>#N/A</v>
      </c>
      <c r="AC3829" t="e">
        <v>#N/A</v>
      </c>
      <c r="AD3829" t="e">
        <v>#N/A</v>
      </c>
      <c r="AE3829" t="e">
        <v>#N/A</v>
      </c>
      <c r="AF3829" t="e">
        <v>#N/A</v>
      </c>
    </row>
    <row r="3830" spans="1:32" x14ac:dyDescent="0.25">
      <c r="A3830" t="e">
        <v>#N/A</v>
      </c>
      <c r="B3830" s="33" t="e">
        <v>#N/A</v>
      </c>
      <c r="C3830" t="e">
        <v>#N/A</v>
      </c>
      <c r="D3830" t="e">
        <v>#N/A</v>
      </c>
      <c r="E3830" s="69" t="e">
        <v>#N/A</v>
      </c>
      <c r="F3830" s="3" t="e">
        <v>#N/A</v>
      </c>
      <c r="G3830" s="3" t="e">
        <v>#N/A</v>
      </c>
      <c r="H3830" s="3" t="e">
        <v>#N/A</v>
      </c>
      <c r="I3830" s="80" t="e">
        <v>#N/A</v>
      </c>
      <c r="J3830" s="80" t="e">
        <v>#N/A</v>
      </c>
      <c r="K3830" s="85" t="e">
        <v>#N/A</v>
      </c>
      <c r="L3830" s="9" t="e">
        <v>#N/A</v>
      </c>
      <c r="M3830" s="93" t="e">
        <v>#N/A</v>
      </c>
      <c r="N3830" s="8" t="e">
        <v>#N/A</v>
      </c>
      <c r="O3830" t="e">
        <v>#N/A</v>
      </c>
      <c r="P3830" t="e">
        <v>#N/A</v>
      </c>
      <c r="Q3830" t="e">
        <v>#N/A</v>
      </c>
      <c r="R3830" s="2" t="e">
        <v>#N/A</v>
      </c>
      <c r="S3830" t="e">
        <v>#N/A</v>
      </c>
      <c r="T3830" s="3" t="e">
        <v>#N/A</v>
      </c>
      <c r="U3830" s="3" t="e">
        <v>#N/A</v>
      </c>
      <c r="V3830" t="e">
        <v>#N/A</v>
      </c>
      <c r="W3830" t="e">
        <v>#N/A</v>
      </c>
      <c r="X3830" t="e">
        <v>#N/A</v>
      </c>
      <c r="Y3830" s="3" t="e">
        <v>#N/A</v>
      </c>
      <c r="Z3830" s="8" t="e">
        <v>#N/A</v>
      </c>
      <c r="AA3830" s="30" t="e">
        <v>#N/A</v>
      </c>
      <c r="AB3830" t="e">
        <v>#N/A</v>
      </c>
      <c r="AC3830" t="e">
        <v>#N/A</v>
      </c>
      <c r="AD3830" t="e">
        <v>#N/A</v>
      </c>
      <c r="AE3830" t="e">
        <v>#N/A</v>
      </c>
      <c r="AF3830" t="e">
        <v>#N/A</v>
      </c>
    </row>
    <row r="3831" spans="1:32" x14ac:dyDescent="0.25">
      <c r="A3831" t="e">
        <v>#N/A</v>
      </c>
      <c r="B3831" s="33" t="e">
        <v>#N/A</v>
      </c>
      <c r="C3831" t="e">
        <v>#N/A</v>
      </c>
      <c r="D3831" t="e">
        <v>#N/A</v>
      </c>
      <c r="E3831" s="69" t="e">
        <v>#N/A</v>
      </c>
      <c r="F3831" s="3" t="e">
        <v>#N/A</v>
      </c>
      <c r="G3831" s="3" t="e">
        <v>#N/A</v>
      </c>
      <c r="H3831" s="3" t="e">
        <v>#N/A</v>
      </c>
      <c r="I3831" s="80" t="e">
        <v>#N/A</v>
      </c>
      <c r="J3831" s="80" t="e">
        <v>#N/A</v>
      </c>
      <c r="K3831" s="85" t="e">
        <v>#N/A</v>
      </c>
      <c r="L3831" s="9" t="e">
        <v>#N/A</v>
      </c>
      <c r="M3831" s="93" t="e">
        <v>#N/A</v>
      </c>
      <c r="N3831" s="8" t="e">
        <v>#N/A</v>
      </c>
      <c r="O3831" t="e">
        <v>#N/A</v>
      </c>
      <c r="P3831" t="e">
        <v>#N/A</v>
      </c>
      <c r="Q3831" t="e">
        <v>#N/A</v>
      </c>
      <c r="R3831" s="2" t="e">
        <v>#N/A</v>
      </c>
      <c r="S3831" t="e">
        <v>#N/A</v>
      </c>
      <c r="T3831" s="3" t="e">
        <v>#N/A</v>
      </c>
      <c r="U3831" s="3" t="e">
        <v>#N/A</v>
      </c>
      <c r="V3831" t="e">
        <v>#N/A</v>
      </c>
      <c r="W3831" t="e">
        <v>#N/A</v>
      </c>
      <c r="X3831" t="e">
        <v>#N/A</v>
      </c>
      <c r="Y3831" s="3" t="e">
        <v>#N/A</v>
      </c>
      <c r="Z3831" s="8" t="e">
        <v>#N/A</v>
      </c>
      <c r="AA3831" s="30" t="e">
        <v>#N/A</v>
      </c>
      <c r="AB3831" t="e">
        <v>#N/A</v>
      </c>
      <c r="AC3831" t="e">
        <v>#N/A</v>
      </c>
      <c r="AD3831" t="e">
        <v>#N/A</v>
      </c>
      <c r="AE3831" t="e">
        <v>#N/A</v>
      </c>
      <c r="AF3831" t="e">
        <v>#N/A</v>
      </c>
    </row>
    <row r="3832" spans="1:32" x14ac:dyDescent="0.25">
      <c r="A3832" t="e">
        <v>#N/A</v>
      </c>
      <c r="B3832" s="33" t="e">
        <v>#N/A</v>
      </c>
      <c r="C3832" t="e">
        <v>#N/A</v>
      </c>
      <c r="D3832" t="e">
        <v>#N/A</v>
      </c>
      <c r="E3832" s="69" t="e">
        <v>#N/A</v>
      </c>
      <c r="F3832" s="3" t="e">
        <v>#N/A</v>
      </c>
      <c r="G3832" s="3" t="e">
        <v>#N/A</v>
      </c>
      <c r="H3832" s="3" t="e">
        <v>#N/A</v>
      </c>
      <c r="I3832" s="80" t="e">
        <v>#N/A</v>
      </c>
      <c r="J3832" s="80" t="e">
        <v>#N/A</v>
      </c>
      <c r="K3832" s="85" t="e">
        <v>#N/A</v>
      </c>
      <c r="L3832" s="9" t="e">
        <v>#N/A</v>
      </c>
      <c r="M3832" s="93" t="e">
        <v>#N/A</v>
      </c>
      <c r="N3832" s="8" t="e">
        <v>#N/A</v>
      </c>
      <c r="O3832" t="e">
        <v>#N/A</v>
      </c>
      <c r="P3832" t="e">
        <v>#N/A</v>
      </c>
      <c r="Q3832" t="e">
        <v>#N/A</v>
      </c>
      <c r="R3832" s="2" t="e">
        <v>#N/A</v>
      </c>
      <c r="S3832" t="e">
        <v>#N/A</v>
      </c>
      <c r="T3832" s="3" t="e">
        <v>#N/A</v>
      </c>
      <c r="U3832" s="3" t="e">
        <v>#N/A</v>
      </c>
      <c r="V3832" t="e">
        <v>#N/A</v>
      </c>
      <c r="W3832" t="e">
        <v>#N/A</v>
      </c>
      <c r="X3832" t="e">
        <v>#N/A</v>
      </c>
      <c r="Y3832" s="3" t="e">
        <v>#N/A</v>
      </c>
      <c r="Z3832" s="8" t="e">
        <v>#N/A</v>
      </c>
      <c r="AA3832" s="30" t="e">
        <v>#N/A</v>
      </c>
      <c r="AB3832" t="e">
        <v>#N/A</v>
      </c>
      <c r="AC3832" t="e">
        <v>#N/A</v>
      </c>
      <c r="AD3832" t="e">
        <v>#N/A</v>
      </c>
      <c r="AE3832" t="e">
        <v>#N/A</v>
      </c>
      <c r="AF3832" t="e">
        <v>#N/A</v>
      </c>
    </row>
    <row r="3833" spans="1:32" x14ac:dyDescent="0.25">
      <c r="A3833" t="e">
        <v>#N/A</v>
      </c>
      <c r="B3833" s="33" t="e">
        <v>#N/A</v>
      </c>
      <c r="C3833" t="e">
        <v>#N/A</v>
      </c>
      <c r="D3833" t="e">
        <v>#N/A</v>
      </c>
      <c r="E3833" s="69" t="e">
        <v>#N/A</v>
      </c>
      <c r="F3833" s="3" t="e">
        <v>#N/A</v>
      </c>
      <c r="G3833" s="3" t="e">
        <v>#N/A</v>
      </c>
      <c r="H3833" s="3" t="e">
        <v>#N/A</v>
      </c>
      <c r="I3833" s="80" t="e">
        <v>#N/A</v>
      </c>
      <c r="J3833" s="80" t="e">
        <v>#N/A</v>
      </c>
      <c r="K3833" s="85" t="e">
        <v>#N/A</v>
      </c>
      <c r="L3833" s="9" t="e">
        <v>#N/A</v>
      </c>
      <c r="M3833" s="93" t="e">
        <v>#N/A</v>
      </c>
      <c r="N3833" s="8" t="e">
        <v>#N/A</v>
      </c>
      <c r="O3833" t="e">
        <v>#N/A</v>
      </c>
      <c r="P3833" t="e">
        <v>#N/A</v>
      </c>
      <c r="Q3833" t="e">
        <v>#N/A</v>
      </c>
      <c r="R3833" s="2" t="e">
        <v>#N/A</v>
      </c>
      <c r="S3833" t="e">
        <v>#N/A</v>
      </c>
      <c r="T3833" s="3" t="e">
        <v>#N/A</v>
      </c>
      <c r="U3833" s="3" t="e">
        <v>#N/A</v>
      </c>
      <c r="V3833" t="e">
        <v>#N/A</v>
      </c>
      <c r="W3833" t="e">
        <v>#N/A</v>
      </c>
      <c r="X3833" t="e">
        <v>#N/A</v>
      </c>
      <c r="Y3833" s="3" t="e">
        <v>#N/A</v>
      </c>
      <c r="Z3833" s="8" t="e">
        <v>#N/A</v>
      </c>
      <c r="AA3833" s="30" t="e">
        <v>#N/A</v>
      </c>
      <c r="AB3833" t="e">
        <v>#N/A</v>
      </c>
      <c r="AC3833" t="e">
        <v>#N/A</v>
      </c>
      <c r="AD3833" t="e">
        <v>#N/A</v>
      </c>
      <c r="AE3833" t="e">
        <v>#N/A</v>
      </c>
      <c r="AF3833" t="e">
        <v>#N/A</v>
      </c>
    </row>
    <row r="3834" spans="1:32" x14ac:dyDescent="0.25">
      <c r="A3834" t="e">
        <v>#N/A</v>
      </c>
      <c r="B3834" s="33" t="e">
        <v>#N/A</v>
      </c>
      <c r="C3834" t="e">
        <v>#N/A</v>
      </c>
      <c r="D3834" t="e">
        <v>#N/A</v>
      </c>
      <c r="E3834" s="69" t="e">
        <v>#N/A</v>
      </c>
      <c r="F3834" s="3" t="e">
        <v>#N/A</v>
      </c>
      <c r="G3834" s="3" t="e">
        <v>#N/A</v>
      </c>
      <c r="H3834" s="3" t="e">
        <v>#N/A</v>
      </c>
      <c r="I3834" s="80" t="e">
        <v>#N/A</v>
      </c>
      <c r="J3834" s="80" t="e">
        <v>#N/A</v>
      </c>
      <c r="K3834" s="85" t="e">
        <v>#N/A</v>
      </c>
      <c r="L3834" s="9" t="e">
        <v>#N/A</v>
      </c>
      <c r="M3834" s="93" t="e">
        <v>#N/A</v>
      </c>
      <c r="N3834" s="8" t="e">
        <v>#N/A</v>
      </c>
      <c r="O3834" t="e">
        <v>#N/A</v>
      </c>
      <c r="P3834" t="e">
        <v>#N/A</v>
      </c>
      <c r="Q3834" t="e">
        <v>#N/A</v>
      </c>
      <c r="R3834" s="2" t="e">
        <v>#N/A</v>
      </c>
      <c r="S3834" t="e">
        <v>#N/A</v>
      </c>
      <c r="T3834" s="3" t="e">
        <v>#N/A</v>
      </c>
      <c r="U3834" s="3" t="e">
        <v>#N/A</v>
      </c>
      <c r="V3834" t="e">
        <v>#N/A</v>
      </c>
      <c r="W3834" t="e">
        <v>#N/A</v>
      </c>
      <c r="X3834" t="e">
        <v>#N/A</v>
      </c>
      <c r="Y3834" s="3" t="e">
        <v>#N/A</v>
      </c>
      <c r="Z3834" s="8" t="e">
        <v>#N/A</v>
      </c>
      <c r="AA3834" s="30" t="e">
        <v>#N/A</v>
      </c>
      <c r="AB3834" t="e">
        <v>#N/A</v>
      </c>
      <c r="AC3834" t="e">
        <v>#N/A</v>
      </c>
      <c r="AD3834" t="e">
        <v>#N/A</v>
      </c>
      <c r="AE3834" t="e">
        <v>#N/A</v>
      </c>
      <c r="AF3834" t="e">
        <v>#N/A</v>
      </c>
    </row>
    <row r="3835" spans="1:32" x14ac:dyDescent="0.25">
      <c r="A3835" t="e">
        <v>#N/A</v>
      </c>
      <c r="B3835" s="33" t="e">
        <v>#N/A</v>
      </c>
      <c r="C3835" t="e">
        <v>#N/A</v>
      </c>
      <c r="D3835" t="e">
        <v>#N/A</v>
      </c>
      <c r="E3835" s="69" t="e">
        <v>#N/A</v>
      </c>
      <c r="F3835" s="3" t="e">
        <v>#N/A</v>
      </c>
      <c r="G3835" s="3" t="e">
        <v>#N/A</v>
      </c>
      <c r="H3835" s="3" t="e">
        <v>#N/A</v>
      </c>
      <c r="I3835" s="80" t="e">
        <v>#N/A</v>
      </c>
      <c r="J3835" s="80" t="e">
        <v>#N/A</v>
      </c>
      <c r="K3835" s="85" t="e">
        <v>#N/A</v>
      </c>
      <c r="L3835" s="9" t="e">
        <v>#N/A</v>
      </c>
      <c r="M3835" s="93" t="e">
        <v>#N/A</v>
      </c>
      <c r="N3835" s="8" t="e">
        <v>#N/A</v>
      </c>
      <c r="O3835" t="e">
        <v>#N/A</v>
      </c>
      <c r="P3835" t="e">
        <v>#N/A</v>
      </c>
      <c r="Q3835" t="e">
        <v>#N/A</v>
      </c>
      <c r="R3835" s="2" t="e">
        <v>#N/A</v>
      </c>
      <c r="S3835" t="e">
        <v>#N/A</v>
      </c>
      <c r="T3835" s="3" t="e">
        <v>#N/A</v>
      </c>
      <c r="U3835" s="3" t="e">
        <v>#N/A</v>
      </c>
      <c r="V3835" t="e">
        <v>#N/A</v>
      </c>
      <c r="W3835" t="e">
        <v>#N/A</v>
      </c>
      <c r="X3835" t="e">
        <v>#N/A</v>
      </c>
      <c r="Y3835" s="3" t="e">
        <v>#N/A</v>
      </c>
      <c r="Z3835" s="8" t="e">
        <v>#N/A</v>
      </c>
      <c r="AA3835" s="30" t="e">
        <v>#N/A</v>
      </c>
      <c r="AB3835" t="e">
        <v>#N/A</v>
      </c>
      <c r="AC3835" t="e">
        <v>#N/A</v>
      </c>
      <c r="AD3835" t="e">
        <v>#N/A</v>
      </c>
      <c r="AE3835" t="e">
        <v>#N/A</v>
      </c>
      <c r="AF3835" t="e">
        <v>#N/A</v>
      </c>
    </row>
    <row r="3836" spans="1:32" x14ac:dyDescent="0.25">
      <c r="A3836" t="e">
        <v>#N/A</v>
      </c>
      <c r="B3836" s="33" t="e">
        <v>#N/A</v>
      </c>
      <c r="C3836" t="e">
        <v>#N/A</v>
      </c>
      <c r="D3836" t="e">
        <v>#N/A</v>
      </c>
      <c r="E3836" s="69" t="e">
        <v>#N/A</v>
      </c>
      <c r="F3836" s="3" t="e">
        <v>#N/A</v>
      </c>
      <c r="G3836" s="3" t="e">
        <v>#N/A</v>
      </c>
      <c r="H3836" s="3" t="e">
        <v>#N/A</v>
      </c>
      <c r="I3836" s="80" t="e">
        <v>#N/A</v>
      </c>
      <c r="J3836" s="80" t="e">
        <v>#N/A</v>
      </c>
      <c r="K3836" s="85" t="e">
        <v>#N/A</v>
      </c>
      <c r="L3836" s="9" t="e">
        <v>#N/A</v>
      </c>
      <c r="M3836" s="93" t="e">
        <v>#N/A</v>
      </c>
      <c r="N3836" s="8" t="e">
        <v>#N/A</v>
      </c>
      <c r="O3836" t="e">
        <v>#N/A</v>
      </c>
      <c r="P3836" t="e">
        <v>#N/A</v>
      </c>
      <c r="Q3836" t="e">
        <v>#N/A</v>
      </c>
      <c r="R3836" s="2" t="e">
        <v>#N/A</v>
      </c>
      <c r="S3836" t="e">
        <v>#N/A</v>
      </c>
      <c r="T3836" s="3" t="e">
        <v>#N/A</v>
      </c>
      <c r="U3836" s="3" t="e">
        <v>#N/A</v>
      </c>
      <c r="V3836" t="e">
        <v>#N/A</v>
      </c>
      <c r="W3836" t="e">
        <v>#N/A</v>
      </c>
      <c r="X3836" t="e">
        <v>#N/A</v>
      </c>
      <c r="Y3836" s="3" t="e">
        <v>#N/A</v>
      </c>
      <c r="Z3836" s="8" t="e">
        <v>#N/A</v>
      </c>
      <c r="AA3836" s="30" t="e">
        <v>#N/A</v>
      </c>
      <c r="AB3836" t="e">
        <v>#N/A</v>
      </c>
      <c r="AC3836" t="e">
        <v>#N/A</v>
      </c>
      <c r="AD3836" t="e">
        <v>#N/A</v>
      </c>
      <c r="AE3836" t="e">
        <v>#N/A</v>
      </c>
      <c r="AF3836" t="e">
        <v>#N/A</v>
      </c>
    </row>
    <row r="3837" spans="1:32" x14ac:dyDescent="0.25">
      <c r="A3837" t="e">
        <v>#N/A</v>
      </c>
      <c r="B3837" s="33" t="e">
        <v>#N/A</v>
      </c>
      <c r="C3837" t="e">
        <v>#N/A</v>
      </c>
      <c r="D3837" t="e">
        <v>#N/A</v>
      </c>
      <c r="E3837" s="69" t="e">
        <v>#N/A</v>
      </c>
      <c r="F3837" s="3" t="e">
        <v>#N/A</v>
      </c>
      <c r="G3837" s="3" t="e">
        <v>#N/A</v>
      </c>
      <c r="H3837" s="3" t="e">
        <v>#N/A</v>
      </c>
      <c r="I3837" s="80" t="e">
        <v>#N/A</v>
      </c>
      <c r="J3837" s="80" t="e">
        <v>#N/A</v>
      </c>
      <c r="K3837" s="85" t="e">
        <v>#N/A</v>
      </c>
      <c r="L3837" s="9" t="e">
        <v>#N/A</v>
      </c>
      <c r="M3837" s="93" t="e">
        <v>#N/A</v>
      </c>
      <c r="N3837" s="8" t="e">
        <v>#N/A</v>
      </c>
      <c r="O3837" t="e">
        <v>#N/A</v>
      </c>
      <c r="P3837" t="e">
        <v>#N/A</v>
      </c>
      <c r="Q3837" t="e">
        <v>#N/A</v>
      </c>
      <c r="R3837" s="2" t="e">
        <v>#N/A</v>
      </c>
      <c r="S3837" t="e">
        <v>#N/A</v>
      </c>
      <c r="T3837" s="3" t="e">
        <v>#N/A</v>
      </c>
      <c r="U3837" s="3" t="e">
        <v>#N/A</v>
      </c>
      <c r="V3837" t="e">
        <v>#N/A</v>
      </c>
      <c r="W3837" t="e">
        <v>#N/A</v>
      </c>
      <c r="X3837" t="e">
        <v>#N/A</v>
      </c>
      <c r="Y3837" s="3" t="e">
        <v>#N/A</v>
      </c>
      <c r="Z3837" s="8" t="e">
        <v>#N/A</v>
      </c>
      <c r="AA3837" s="30" t="e">
        <v>#N/A</v>
      </c>
      <c r="AB3837" t="e">
        <v>#N/A</v>
      </c>
      <c r="AC3837" t="e">
        <v>#N/A</v>
      </c>
      <c r="AD3837" t="e">
        <v>#N/A</v>
      </c>
      <c r="AE3837" t="e">
        <v>#N/A</v>
      </c>
      <c r="AF3837" t="e">
        <v>#N/A</v>
      </c>
    </row>
    <row r="3838" spans="1:32" x14ac:dyDescent="0.25">
      <c r="A3838" t="e">
        <v>#N/A</v>
      </c>
      <c r="B3838" s="33" t="e">
        <v>#N/A</v>
      </c>
      <c r="C3838" t="e">
        <v>#N/A</v>
      </c>
      <c r="D3838" t="e">
        <v>#N/A</v>
      </c>
      <c r="E3838" s="69" t="e">
        <v>#N/A</v>
      </c>
      <c r="F3838" s="3" t="e">
        <v>#N/A</v>
      </c>
      <c r="G3838" s="3" t="e">
        <v>#N/A</v>
      </c>
      <c r="H3838" s="3" t="e">
        <v>#N/A</v>
      </c>
      <c r="I3838" s="80" t="e">
        <v>#N/A</v>
      </c>
      <c r="J3838" s="80" t="e">
        <v>#N/A</v>
      </c>
      <c r="K3838" s="85" t="e">
        <v>#N/A</v>
      </c>
      <c r="L3838" s="9" t="e">
        <v>#N/A</v>
      </c>
      <c r="M3838" s="93" t="e">
        <v>#N/A</v>
      </c>
      <c r="N3838" s="8" t="e">
        <v>#N/A</v>
      </c>
      <c r="O3838" t="e">
        <v>#N/A</v>
      </c>
      <c r="P3838" t="e">
        <v>#N/A</v>
      </c>
      <c r="Q3838" t="e">
        <v>#N/A</v>
      </c>
      <c r="R3838" s="2" t="e">
        <v>#N/A</v>
      </c>
      <c r="S3838" t="e">
        <v>#N/A</v>
      </c>
      <c r="T3838" s="3" t="e">
        <v>#N/A</v>
      </c>
      <c r="U3838" s="3" t="e">
        <v>#N/A</v>
      </c>
      <c r="V3838" t="e">
        <v>#N/A</v>
      </c>
      <c r="W3838" t="e">
        <v>#N/A</v>
      </c>
      <c r="X3838" t="e">
        <v>#N/A</v>
      </c>
      <c r="Y3838" s="3" t="e">
        <v>#N/A</v>
      </c>
      <c r="Z3838" s="8" t="e">
        <v>#N/A</v>
      </c>
      <c r="AA3838" s="30" t="e">
        <v>#N/A</v>
      </c>
      <c r="AB3838" t="e">
        <v>#N/A</v>
      </c>
      <c r="AC3838" t="e">
        <v>#N/A</v>
      </c>
      <c r="AD3838" t="e">
        <v>#N/A</v>
      </c>
      <c r="AE3838" t="e">
        <v>#N/A</v>
      </c>
      <c r="AF3838" t="e">
        <v>#N/A</v>
      </c>
    </row>
    <row r="3839" spans="1:32" x14ac:dyDescent="0.25">
      <c r="A3839" t="e">
        <v>#N/A</v>
      </c>
      <c r="B3839" s="33" t="e">
        <v>#N/A</v>
      </c>
      <c r="C3839" t="e">
        <v>#N/A</v>
      </c>
      <c r="D3839" t="e">
        <v>#N/A</v>
      </c>
      <c r="E3839" s="69" t="e">
        <v>#N/A</v>
      </c>
      <c r="F3839" s="3" t="e">
        <v>#N/A</v>
      </c>
      <c r="G3839" s="3" t="e">
        <v>#N/A</v>
      </c>
      <c r="H3839" s="3" t="e">
        <v>#N/A</v>
      </c>
      <c r="I3839" s="80" t="e">
        <v>#N/A</v>
      </c>
      <c r="J3839" s="80" t="e">
        <v>#N/A</v>
      </c>
      <c r="K3839" s="85" t="e">
        <v>#N/A</v>
      </c>
      <c r="L3839" s="9" t="e">
        <v>#N/A</v>
      </c>
      <c r="M3839" s="93" t="e">
        <v>#N/A</v>
      </c>
      <c r="N3839" s="8" t="e">
        <v>#N/A</v>
      </c>
      <c r="O3839" t="e">
        <v>#N/A</v>
      </c>
      <c r="P3839" t="e">
        <v>#N/A</v>
      </c>
      <c r="Q3839" t="e">
        <v>#N/A</v>
      </c>
      <c r="R3839" s="2" t="e">
        <v>#N/A</v>
      </c>
      <c r="S3839" t="e">
        <v>#N/A</v>
      </c>
      <c r="T3839" s="3" t="e">
        <v>#N/A</v>
      </c>
      <c r="U3839" s="3" t="e">
        <v>#N/A</v>
      </c>
      <c r="V3839" t="e">
        <v>#N/A</v>
      </c>
      <c r="W3839" t="e">
        <v>#N/A</v>
      </c>
      <c r="X3839" t="e">
        <v>#N/A</v>
      </c>
      <c r="Y3839" s="3" t="e">
        <v>#N/A</v>
      </c>
      <c r="Z3839" s="8" t="e">
        <v>#N/A</v>
      </c>
      <c r="AA3839" s="30" t="e">
        <v>#N/A</v>
      </c>
      <c r="AB3839" t="e">
        <v>#N/A</v>
      </c>
      <c r="AC3839" t="e">
        <v>#N/A</v>
      </c>
      <c r="AD3839" t="e">
        <v>#N/A</v>
      </c>
      <c r="AE3839" t="e">
        <v>#N/A</v>
      </c>
      <c r="AF3839" t="e">
        <v>#N/A</v>
      </c>
    </row>
    <row r="3840" spans="1:32" x14ac:dyDescent="0.25">
      <c r="A3840" t="e">
        <v>#N/A</v>
      </c>
      <c r="B3840" s="33" t="e">
        <v>#N/A</v>
      </c>
      <c r="C3840" t="e">
        <v>#N/A</v>
      </c>
      <c r="D3840" t="e">
        <v>#N/A</v>
      </c>
      <c r="E3840" s="69" t="e">
        <v>#N/A</v>
      </c>
      <c r="F3840" s="3" t="e">
        <v>#N/A</v>
      </c>
      <c r="G3840" s="3" t="e">
        <v>#N/A</v>
      </c>
      <c r="H3840" s="3" t="e">
        <v>#N/A</v>
      </c>
      <c r="I3840" s="80" t="e">
        <v>#N/A</v>
      </c>
      <c r="J3840" s="80" t="e">
        <v>#N/A</v>
      </c>
      <c r="K3840" s="85" t="e">
        <v>#N/A</v>
      </c>
      <c r="L3840" s="9" t="e">
        <v>#N/A</v>
      </c>
      <c r="M3840" s="93" t="e">
        <v>#N/A</v>
      </c>
      <c r="N3840" s="8" t="e">
        <v>#N/A</v>
      </c>
      <c r="O3840" t="e">
        <v>#N/A</v>
      </c>
      <c r="P3840" t="e">
        <v>#N/A</v>
      </c>
      <c r="Q3840" t="e">
        <v>#N/A</v>
      </c>
      <c r="R3840" s="2" t="e">
        <v>#N/A</v>
      </c>
      <c r="S3840" t="e">
        <v>#N/A</v>
      </c>
      <c r="T3840" s="3" t="e">
        <v>#N/A</v>
      </c>
      <c r="U3840" s="3" t="e">
        <v>#N/A</v>
      </c>
      <c r="V3840" t="e">
        <v>#N/A</v>
      </c>
      <c r="W3840" t="e">
        <v>#N/A</v>
      </c>
      <c r="X3840" t="e">
        <v>#N/A</v>
      </c>
      <c r="Y3840" s="3" t="e">
        <v>#N/A</v>
      </c>
      <c r="Z3840" s="8" t="e">
        <v>#N/A</v>
      </c>
      <c r="AA3840" s="30" t="e">
        <v>#N/A</v>
      </c>
      <c r="AB3840" t="e">
        <v>#N/A</v>
      </c>
      <c r="AC3840" t="e">
        <v>#N/A</v>
      </c>
      <c r="AD3840" t="e">
        <v>#N/A</v>
      </c>
      <c r="AE3840" t="e">
        <v>#N/A</v>
      </c>
      <c r="AF3840" t="e">
        <v>#N/A</v>
      </c>
    </row>
    <row r="3841" spans="1:32" x14ac:dyDescent="0.25">
      <c r="A3841" t="e">
        <v>#N/A</v>
      </c>
      <c r="B3841" s="33" t="e">
        <v>#N/A</v>
      </c>
      <c r="C3841" t="e">
        <v>#N/A</v>
      </c>
      <c r="D3841" t="e">
        <v>#N/A</v>
      </c>
      <c r="E3841" s="69" t="e">
        <v>#N/A</v>
      </c>
      <c r="F3841" s="3" t="e">
        <v>#N/A</v>
      </c>
      <c r="G3841" s="3" t="e">
        <v>#N/A</v>
      </c>
      <c r="H3841" s="3" t="e">
        <v>#N/A</v>
      </c>
      <c r="I3841" s="80" t="e">
        <v>#N/A</v>
      </c>
      <c r="J3841" s="80" t="e">
        <v>#N/A</v>
      </c>
      <c r="K3841" s="85" t="e">
        <v>#N/A</v>
      </c>
      <c r="L3841" s="9" t="e">
        <v>#N/A</v>
      </c>
      <c r="M3841" s="93" t="e">
        <v>#N/A</v>
      </c>
      <c r="N3841" s="8" t="e">
        <v>#N/A</v>
      </c>
      <c r="O3841" t="e">
        <v>#N/A</v>
      </c>
      <c r="P3841" t="e">
        <v>#N/A</v>
      </c>
      <c r="Q3841" t="e">
        <v>#N/A</v>
      </c>
      <c r="R3841" s="2" t="e">
        <v>#N/A</v>
      </c>
      <c r="S3841" t="e">
        <v>#N/A</v>
      </c>
      <c r="T3841" s="3" t="e">
        <v>#N/A</v>
      </c>
      <c r="U3841" s="3" t="e">
        <v>#N/A</v>
      </c>
      <c r="V3841" t="e">
        <v>#N/A</v>
      </c>
      <c r="W3841" t="e">
        <v>#N/A</v>
      </c>
      <c r="X3841" t="e">
        <v>#N/A</v>
      </c>
      <c r="Y3841" s="3" t="e">
        <v>#N/A</v>
      </c>
      <c r="Z3841" s="8" t="e">
        <v>#N/A</v>
      </c>
      <c r="AA3841" s="30" t="e">
        <v>#N/A</v>
      </c>
      <c r="AB3841" t="e">
        <v>#N/A</v>
      </c>
      <c r="AC3841" t="e">
        <v>#N/A</v>
      </c>
      <c r="AD3841" t="e">
        <v>#N/A</v>
      </c>
      <c r="AE3841" t="e">
        <v>#N/A</v>
      </c>
      <c r="AF3841" t="e">
        <v>#N/A</v>
      </c>
    </row>
    <row r="3842" spans="1:32" x14ac:dyDescent="0.25">
      <c r="A3842" t="e">
        <v>#N/A</v>
      </c>
      <c r="B3842" s="33" t="e">
        <v>#N/A</v>
      </c>
      <c r="C3842" t="e">
        <v>#N/A</v>
      </c>
      <c r="D3842" t="e">
        <v>#N/A</v>
      </c>
      <c r="E3842" s="69" t="e">
        <v>#N/A</v>
      </c>
      <c r="F3842" s="3" t="e">
        <v>#N/A</v>
      </c>
      <c r="G3842" s="3" t="e">
        <v>#N/A</v>
      </c>
      <c r="H3842" s="3" t="e">
        <v>#N/A</v>
      </c>
      <c r="I3842" s="80" t="e">
        <v>#N/A</v>
      </c>
      <c r="J3842" s="80" t="e">
        <v>#N/A</v>
      </c>
      <c r="K3842" s="85" t="e">
        <v>#N/A</v>
      </c>
      <c r="L3842" s="9" t="e">
        <v>#N/A</v>
      </c>
      <c r="M3842" s="93" t="e">
        <v>#N/A</v>
      </c>
      <c r="N3842" s="8" t="e">
        <v>#N/A</v>
      </c>
      <c r="O3842" t="e">
        <v>#N/A</v>
      </c>
      <c r="P3842" t="e">
        <v>#N/A</v>
      </c>
      <c r="Q3842" t="e">
        <v>#N/A</v>
      </c>
      <c r="R3842" s="2" t="e">
        <v>#N/A</v>
      </c>
      <c r="S3842" t="e">
        <v>#N/A</v>
      </c>
      <c r="T3842" s="3" t="e">
        <v>#N/A</v>
      </c>
      <c r="U3842" s="3" t="e">
        <v>#N/A</v>
      </c>
      <c r="V3842" t="e">
        <v>#N/A</v>
      </c>
      <c r="W3842" t="e">
        <v>#N/A</v>
      </c>
      <c r="X3842" t="e">
        <v>#N/A</v>
      </c>
      <c r="Y3842" s="3" t="e">
        <v>#N/A</v>
      </c>
      <c r="Z3842" s="8" t="e">
        <v>#N/A</v>
      </c>
      <c r="AA3842" s="30" t="e">
        <v>#N/A</v>
      </c>
      <c r="AB3842" t="e">
        <v>#N/A</v>
      </c>
      <c r="AC3842" t="e">
        <v>#N/A</v>
      </c>
      <c r="AD3842" t="e">
        <v>#N/A</v>
      </c>
      <c r="AE3842" t="e">
        <v>#N/A</v>
      </c>
      <c r="AF3842" t="e">
        <v>#N/A</v>
      </c>
    </row>
    <row r="3843" spans="1:32" x14ac:dyDescent="0.25">
      <c r="A3843" t="e">
        <v>#N/A</v>
      </c>
      <c r="B3843" s="33" t="e">
        <v>#N/A</v>
      </c>
      <c r="C3843" t="e">
        <v>#N/A</v>
      </c>
      <c r="D3843" t="e">
        <v>#N/A</v>
      </c>
      <c r="E3843" s="69" t="e">
        <v>#N/A</v>
      </c>
      <c r="F3843" s="3" t="e">
        <v>#N/A</v>
      </c>
      <c r="G3843" s="3" t="e">
        <v>#N/A</v>
      </c>
      <c r="H3843" s="3" t="e">
        <v>#N/A</v>
      </c>
      <c r="I3843" s="80" t="e">
        <v>#N/A</v>
      </c>
      <c r="J3843" s="80" t="e">
        <v>#N/A</v>
      </c>
      <c r="K3843" s="85" t="e">
        <v>#N/A</v>
      </c>
      <c r="L3843" s="9" t="e">
        <v>#N/A</v>
      </c>
      <c r="M3843" s="93" t="e">
        <v>#N/A</v>
      </c>
      <c r="N3843" s="8" t="e">
        <v>#N/A</v>
      </c>
      <c r="O3843" t="e">
        <v>#N/A</v>
      </c>
      <c r="P3843" t="e">
        <v>#N/A</v>
      </c>
      <c r="Q3843" t="e">
        <v>#N/A</v>
      </c>
      <c r="R3843" s="2" t="e">
        <v>#N/A</v>
      </c>
      <c r="S3843" t="e">
        <v>#N/A</v>
      </c>
      <c r="T3843" s="3" t="e">
        <v>#N/A</v>
      </c>
      <c r="U3843" s="3" t="e">
        <v>#N/A</v>
      </c>
      <c r="V3843" t="e">
        <v>#N/A</v>
      </c>
      <c r="W3843" t="e">
        <v>#N/A</v>
      </c>
      <c r="X3843" t="e">
        <v>#N/A</v>
      </c>
      <c r="Y3843" s="3" t="e">
        <v>#N/A</v>
      </c>
      <c r="Z3843" s="8" t="e">
        <v>#N/A</v>
      </c>
      <c r="AA3843" s="30" t="e">
        <v>#N/A</v>
      </c>
      <c r="AB3843" t="e">
        <v>#N/A</v>
      </c>
      <c r="AC3843" t="e">
        <v>#N/A</v>
      </c>
      <c r="AD3843" t="e">
        <v>#N/A</v>
      </c>
      <c r="AE3843" t="e">
        <v>#N/A</v>
      </c>
      <c r="AF3843" t="e">
        <v>#N/A</v>
      </c>
    </row>
    <row r="3844" spans="1:32" x14ac:dyDescent="0.25">
      <c r="A3844" t="e">
        <v>#N/A</v>
      </c>
      <c r="B3844" s="33" t="e">
        <v>#N/A</v>
      </c>
      <c r="C3844" t="e">
        <v>#N/A</v>
      </c>
      <c r="D3844" t="e">
        <v>#N/A</v>
      </c>
      <c r="E3844" s="69" t="e">
        <v>#N/A</v>
      </c>
      <c r="F3844" s="3" t="e">
        <v>#N/A</v>
      </c>
      <c r="G3844" s="3" t="e">
        <v>#N/A</v>
      </c>
      <c r="H3844" s="3" t="e">
        <v>#N/A</v>
      </c>
      <c r="I3844" s="80" t="e">
        <v>#N/A</v>
      </c>
      <c r="J3844" s="80" t="e">
        <v>#N/A</v>
      </c>
      <c r="K3844" s="85" t="e">
        <v>#N/A</v>
      </c>
      <c r="L3844" s="9" t="e">
        <v>#N/A</v>
      </c>
      <c r="M3844" s="93" t="e">
        <v>#N/A</v>
      </c>
      <c r="N3844" s="8" t="e">
        <v>#N/A</v>
      </c>
      <c r="O3844" t="e">
        <v>#N/A</v>
      </c>
      <c r="P3844" t="e">
        <v>#N/A</v>
      </c>
      <c r="Q3844" t="e">
        <v>#N/A</v>
      </c>
      <c r="R3844" s="2" t="e">
        <v>#N/A</v>
      </c>
      <c r="S3844" t="e">
        <v>#N/A</v>
      </c>
      <c r="T3844" s="3" t="e">
        <v>#N/A</v>
      </c>
      <c r="U3844" s="3" t="e">
        <v>#N/A</v>
      </c>
      <c r="V3844" t="e">
        <v>#N/A</v>
      </c>
      <c r="W3844" t="e">
        <v>#N/A</v>
      </c>
      <c r="X3844" t="e">
        <v>#N/A</v>
      </c>
      <c r="Y3844" s="3" t="e">
        <v>#N/A</v>
      </c>
      <c r="Z3844" s="8" t="e">
        <v>#N/A</v>
      </c>
      <c r="AA3844" s="30" t="e">
        <v>#N/A</v>
      </c>
      <c r="AB3844" t="e">
        <v>#N/A</v>
      </c>
      <c r="AC3844" t="e">
        <v>#N/A</v>
      </c>
      <c r="AD3844" t="e">
        <v>#N/A</v>
      </c>
      <c r="AE3844" t="e">
        <v>#N/A</v>
      </c>
      <c r="AF3844" t="e">
        <v>#N/A</v>
      </c>
    </row>
    <row r="3845" spans="1:32" x14ac:dyDescent="0.25">
      <c r="A3845" t="e">
        <v>#N/A</v>
      </c>
      <c r="B3845" s="33" t="e">
        <v>#N/A</v>
      </c>
      <c r="C3845" t="e">
        <v>#N/A</v>
      </c>
      <c r="D3845" t="e">
        <v>#N/A</v>
      </c>
      <c r="E3845" s="69" t="e">
        <v>#N/A</v>
      </c>
      <c r="F3845" s="3" t="e">
        <v>#N/A</v>
      </c>
      <c r="G3845" s="3" t="e">
        <v>#N/A</v>
      </c>
      <c r="H3845" s="3" t="e">
        <v>#N/A</v>
      </c>
      <c r="I3845" s="80" t="e">
        <v>#N/A</v>
      </c>
      <c r="J3845" s="80" t="e">
        <v>#N/A</v>
      </c>
      <c r="K3845" s="85" t="e">
        <v>#N/A</v>
      </c>
      <c r="L3845" s="9" t="e">
        <v>#N/A</v>
      </c>
      <c r="M3845" s="93" t="e">
        <v>#N/A</v>
      </c>
      <c r="N3845" s="8" t="e">
        <v>#N/A</v>
      </c>
      <c r="O3845" t="e">
        <v>#N/A</v>
      </c>
      <c r="P3845" t="e">
        <v>#N/A</v>
      </c>
      <c r="Q3845" t="e">
        <v>#N/A</v>
      </c>
      <c r="R3845" s="2" t="e">
        <v>#N/A</v>
      </c>
      <c r="S3845" t="e">
        <v>#N/A</v>
      </c>
      <c r="T3845" s="3" t="e">
        <v>#N/A</v>
      </c>
      <c r="U3845" s="3" t="e">
        <v>#N/A</v>
      </c>
      <c r="V3845" t="e">
        <v>#N/A</v>
      </c>
      <c r="W3845" t="e">
        <v>#N/A</v>
      </c>
      <c r="X3845" t="e">
        <v>#N/A</v>
      </c>
      <c r="Y3845" s="3" t="e">
        <v>#N/A</v>
      </c>
      <c r="Z3845" s="8" t="e">
        <v>#N/A</v>
      </c>
      <c r="AA3845" s="30" t="e">
        <v>#N/A</v>
      </c>
      <c r="AB3845" t="e">
        <v>#N/A</v>
      </c>
      <c r="AC3845" t="e">
        <v>#N/A</v>
      </c>
      <c r="AD3845" t="e">
        <v>#N/A</v>
      </c>
      <c r="AE3845" t="e">
        <v>#N/A</v>
      </c>
      <c r="AF3845" t="e">
        <v>#N/A</v>
      </c>
    </row>
    <row r="3846" spans="1:32" x14ac:dyDescent="0.25">
      <c r="A3846" t="e">
        <v>#N/A</v>
      </c>
      <c r="B3846" s="33" t="e">
        <v>#N/A</v>
      </c>
      <c r="C3846" t="e">
        <v>#N/A</v>
      </c>
      <c r="D3846" t="e">
        <v>#N/A</v>
      </c>
      <c r="E3846" s="69" t="e">
        <v>#N/A</v>
      </c>
      <c r="F3846" s="3" t="e">
        <v>#N/A</v>
      </c>
      <c r="G3846" s="3" t="e">
        <v>#N/A</v>
      </c>
      <c r="H3846" s="3" t="e">
        <v>#N/A</v>
      </c>
      <c r="I3846" s="80" t="e">
        <v>#N/A</v>
      </c>
      <c r="J3846" s="80" t="e">
        <v>#N/A</v>
      </c>
      <c r="K3846" s="85" t="e">
        <v>#N/A</v>
      </c>
      <c r="L3846" s="9" t="e">
        <v>#N/A</v>
      </c>
      <c r="M3846" s="93" t="e">
        <v>#N/A</v>
      </c>
      <c r="N3846" s="8" t="e">
        <v>#N/A</v>
      </c>
      <c r="O3846" t="e">
        <v>#N/A</v>
      </c>
      <c r="P3846" t="e">
        <v>#N/A</v>
      </c>
      <c r="Q3846" t="e">
        <v>#N/A</v>
      </c>
      <c r="R3846" s="2" t="e">
        <v>#N/A</v>
      </c>
      <c r="S3846" t="e">
        <v>#N/A</v>
      </c>
      <c r="T3846" s="3" t="e">
        <v>#N/A</v>
      </c>
      <c r="U3846" s="3" t="e">
        <v>#N/A</v>
      </c>
      <c r="V3846" t="e">
        <v>#N/A</v>
      </c>
      <c r="W3846" t="e">
        <v>#N/A</v>
      </c>
      <c r="X3846" t="e">
        <v>#N/A</v>
      </c>
      <c r="Y3846" s="3" t="e">
        <v>#N/A</v>
      </c>
      <c r="Z3846" s="8" t="e">
        <v>#N/A</v>
      </c>
      <c r="AA3846" s="30" t="e">
        <v>#N/A</v>
      </c>
      <c r="AB3846" t="e">
        <v>#N/A</v>
      </c>
      <c r="AC3846" t="e">
        <v>#N/A</v>
      </c>
      <c r="AD3846" t="e">
        <v>#N/A</v>
      </c>
      <c r="AE3846" t="e">
        <v>#N/A</v>
      </c>
      <c r="AF3846" t="e">
        <v>#N/A</v>
      </c>
    </row>
    <row r="3847" spans="1:32" x14ac:dyDescent="0.25">
      <c r="A3847" t="e">
        <v>#N/A</v>
      </c>
      <c r="B3847" s="33" t="e">
        <v>#N/A</v>
      </c>
      <c r="C3847" t="e">
        <v>#N/A</v>
      </c>
      <c r="D3847" t="e">
        <v>#N/A</v>
      </c>
      <c r="E3847" s="69" t="e">
        <v>#N/A</v>
      </c>
      <c r="F3847" s="3" t="e">
        <v>#N/A</v>
      </c>
      <c r="G3847" s="3" t="e">
        <v>#N/A</v>
      </c>
      <c r="H3847" s="3" t="e">
        <v>#N/A</v>
      </c>
      <c r="I3847" s="80" t="e">
        <v>#N/A</v>
      </c>
      <c r="J3847" s="80" t="e">
        <v>#N/A</v>
      </c>
      <c r="K3847" s="85" t="e">
        <v>#N/A</v>
      </c>
      <c r="L3847" s="9" t="e">
        <v>#N/A</v>
      </c>
      <c r="M3847" s="93" t="e">
        <v>#N/A</v>
      </c>
      <c r="N3847" s="8" t="e">
        <v>#N/A</v>
      </c>
      <c r="O3847" t="e">
        <v>#N/A</v>
      </c>
      <c r="P3847" t="e">
        <v>#N/A</v>
      </c>
      <c r="Q3847" t="e">
        <v>#N/A</v>
      </c>
      <c r="R3847" s="2" t="e">
        <v>#N/A</v>
      </c>
      <c r="S3847" t="e">
        <v>#N/A</v>
      </c>
      <c r="T3847" s="3" t="e">
        <v>#N/A</v>
      </c>
      <c r="U3847" s="3" t="e">
        <v>#N/A</v>
      </c>
      <c r="V3847" t="e">
        <v>#N/A</v>
      </c>
      <c r="W3847" t="e">
        <v>#N/A</v>
      </c>
      <c r="X3847" t="e">
        <v>#N/A</v>
      </c>
      <c r="Y3847" s="3" t="e">
        <v>#N/A</v>
      </c>
      <c r="Z3847" s="8" t="e">
        <v>#N/A</v>
      </c>
      <c r="AA3847" s="30" t="e">
        <v>#N/A</v>
      </c>
      <c r="AB3847" t="e">
        <v>#N/A</v>
      </c>
      <c r="AC3847" t="e">
        <v>#N/A</v>
      </c>
      <c r="AD3847" t="e">
        <v>#N/A</v>
      </c>
      <c r="AE3847" t="e">
        <v>#N/A</v>
      </c>
      <c r="AF3847" t="e">
        <v>#N/A</v>
      </c>
    </row>
    <row r="3848" spans="1:32" x14ac:dyDescent="0.25">
      <c r="A3848" t="e">
        <v>#N/A</v>
      </c>
      <c r="B3848" s="33" t="e">
        <v>#N/A</v>
      </c>
      <c r="C3848" t="e">
        <v>#N/A</v>
      </c>
      <c r="D3848" t="e">
        <v>#N/A</v>
      </c>
      <c r="E3848" s="69" t="e">
        <v>#N/A</v>
      </c>
      <c r="F3848" s="3" t="e">
        <v>#N/A</v>
      </c>
      <c r="G3848" s="3" t="e">
        <v>#N/A</v>
      </c>
      <c r="H3848" s="3" t="e">
        <v>#N/A</v>
      </c>
      <c r="I3848" s="80" t="e">
        <v>#N/A</v>
      </c>
      <c r="J3848" s="80" t="e">
        <v>#N/A</v>
      </c>
      <c r="K3848" s="85" t="e">
        <v>#N/A</v>
      </c>
      <c r="L3848" s="9" t="e">
        <v>#N/A</v>
      </c>
      <c r="M3848" s="93" t="e">
        <v>#N/A</v>
      </c>
      <c r="N3848" s="8" t="e">
        <v>#N/A</v>
      </c>
      <c r="O3848" t="e">
        <v>#N/A</v>
      </c>
      <c r="P3848" t="e">
        <v>#N/A</v>
      </c>
      <c r="Q3848" t="e">
        <v>#N/A</v>
      </c>
      <c r="R3848" s="2" t="e">
        <v>#N/A</v>
      </c>
      <c r="S3848" t="e">
        <v>#N/A</v>
      </c>
      <c r="T3848" s="3" t="e">
        <v>#N/A</v>
      </c>
      <c r="U3848" s="3" t="e">
        <v>#N/A</v>
      </c>
      <c r="V3848" t="e">
        <v>#N/A</v>
      </c>
      <c r="W3848" t="e">
        <v>#N/A</v>
      </c>
      <c r="X3848" t="e">
        <v>#N/A</v>
      </c>
      <c r="Y3848" s="3" t="e">
        <v>#N/A</v>
      </c>
      <c r="Z3848" s="8" t="e">
        <v>#N/A</v>
      </c>
      <c r="AA3848" s="30" t="e">
        <v>#N/A</v>
      </c>
      <c r="AB3848" t="e">
        <v>#N/A</v>
      </c>
      <c r="AC3848" t="e">
        <v>#N/A</v>
      </c>
      <c r="AD3848" t="e">
        <v>#N/A</v>
      </c>
      <c r="AE3848" t="e">
        <v>#N/A</v>
      </c>
      <c r="AF3848" t="e">
        <v>#N/A</v>
      </c>
    </row>
    <row r="3849" spans="1:32" x14ac:dyDescent="0.25">
      <c r="A3849" t="e">
        <v>#N/A</v>
      </c>
      <c r="B3849" s="33" t="e">
        <v>#N/A</v>
      </c>
      <c r="C3849" t="e">
        <v>#N/A</v>
      </c>
      <c r="D3849" t="e">
        <v>#N/A</v>
      </c>
      <c r="E3849" s="69" t="e">
        <v>#N/A</v>
      </c>
      <c r="F3849" s="3" t="e">
        <v>#N/A</v>
      </c>
      <c r="G3849" s="3" t="e">
        <v>#N/A</v>
      </c>
      <c r="H3849" s="3" t="e">
        <v>#N/A</v>
      </c>
      <c r="I3849" s="80" t="e">
        <v>#N/A</v>
      </c>
      <c r="J3849" s="80" t="e">
        <v>#N/A</v>
      </c>
      <c r="K3849" s="85" t="e">
        <v>#N/A</v>
      </c>
      <c r="L3849" s="9" t="e">
        <v>#N/A</v>
      </c>
      <c r="M3849" s="93" t="e">
        <v>#N/A</v>
      </c>
      <c r="N3849" s="8" t="e">
        <v>#N/A</v>
      </c>
      <c r="O3849" t="e">
        <v>#N/A</v>
      </c>
      <c r="P3849" t="e">
        <v>#N/A</v>
      </c>
      <c r="Q3849" t="e">
        <v>#N/A</v>
      </c>
      <c r="R3849" s="2" t="e">
        <v>#N/A</v>
      </c>
      <c r="S3849" t="e">
        <v>#N/A</v>
      </c>
      <c r="T3849" s="3" t="e">
        <v>#N/A</v>
      </c>
      <c r="U3849" s="3" t="e">
        <v>#N/A</v>
      </c>
      <c r="V3849" t="e">
        <v>#N/A</v>
      </c>
      <c r="W3849" t="e">
        <v>#N/A</v>
      </c>
      <c r="X3849" t="e">
        <v>#N/A</v>
      </c>
      <c r="Y3849" s="3" t="e">
        <v>#N/A</v>
      </c>
      <c r="Z3849" s="8" t="e">
        <v>#N/A</v>
      </c>
      <c r="AA3849" s="30" t="e">
        <v>#N/A</v>
      </c>
      <c r="AB3849" t="e">
        <v>#N/A</v>
      </c>
      <c r="AC3849" t="e">
        <v>#N/A</v>
      </c>
      <c r="AD3849" t="e">
        <v>#N/A</v>
      </c>
      <c r="AE3849" t="e">
        <v>#N/A</v>
      </c>
      <c r="AF3849" t="e">
        <v>#N/A</v>
      </c>
    </row>
    <row r="3850" spans="1:32" x14ac:dyDescent="0.25">
      <c r="A3850" t="e">
        <v>#N/A</v>
      </c>
      <c r="B3850" s="33" t="e">
        <v>#N/A</v>
      </c>
      <c r="C3850" t="e">
        <v>#N/A</v>
      </c>
      <c r="D3850" t="e">
        <v>#N/A</v>
      </c>
      <c r="E3850" s="69" t="e">
        <v>#N/A</v>
      </c>
      <c r="F3850" s="3" t="e">
        <v>#N/A</v>
      </c>
      <c r="G3850" s="3" t="e">
        <v>#N/A</v>
      </c>
      <c r="H3850" s="3" t="e">
        <v>#N/A</v>
      </c>
      <c r="I3850" s="80" t="e">
        <v>#N/A</v>
      </c>
      <c r="J3850" s="80" t="e">
        <v>#N/A</v>
      </c>
      <c r="K3850" s="85" t="e">
        <v>#N/A</v>
      </c>
      <c r="L3850" s="9" t="e">
        <v>#N/A</v>
      </c>
      <c r="M3850" s="93" t="e">
        <v>#N/A</v>
      </c>
      <c r="N3850" s="8" t="e">
        <v>#N/A</v>
      </c>
      <c r="O3850" t="e">
        <v>#N/A</v>
      </c>
      <c r="P3850" t="e">
        <v>#N/A</v>
      </c>
      <c r="Q3850" t="e">
        <v>#N/A</v>
      </c>
      <c r="R3850" s="2" t="e">
        <v>#N/A</v>
      </c>
      <c r="S3850" t="e">
        <v>#N/A</v>
      </c>
      <c r="T3850" s="3" t="e">
        <v>#N/A</v>
      </c>
      <c r="U3850" s="3" t="e">
        <v>#N/A</v>
      </c>
      <c r="V3850" t="e">
        <v>#N/A</v>
      </c>
      <c r="W3850" t="e">
        <v>#N/A</v>
      </c>
      <c r="X3850" t="e">
        <v>#N/A</v>
      </c>
      <c r="Y3850" s="3" t="e">
        <v>#N/A</v>
      </c>
      <c r="Z3850" s="8" t="e">
        <v>#N/A</v>
      </c>
      <c r="AA3850" s="30" t="e">
        <v>#N/A</v>
      </c>
      <c r="AB3850" t="e">
        <v>#N/A</v>
      </c>
      <c r="AC3850" t="e">
        <v>#N/A</v>
      </c>
      <c r="AD3850" t="e">
        <v>#N/A</v>
      </c>
      <c r="AE3850" t="e">
        <v>#N/A</v>
      </c>
      <c r="AF3850" t="e">
        <v>#N/A</v>
      </c>
    </row>
    <row r="3851" spans="1:32" x14ac:dyDescent="0.25">
      <c r="A3851" t="e">
        <v>#N/A</v>
      </c>
      <c r="B3851" s="33" t="e">
        <v>#N/A</v>
      </c>
      <c r="C3851" t="e">
        <v>#N/A</v>
      </c>
      <c r="D3851" t="e">
        <v>#N/A</v>
      </c>
      <c r="E3851" s="69" t="e">
        <v>#N/A</v>
      </c>
      <c r="F3851" s="3" t="e">
        <v>#N/A</v>
      </c>
      <c r="G3851" s="3" t="e">
        <v>#N/A</v>
      </c>
      <c r="H3851" s="3" t="e">
        <v>#N/A</v>
      </c>
      <c r="I3851" s="80" t="e">
        <v>#N/A</v>
      </c>
      <c r="J3851" s="80" t="e">
        <v>#N/A</v>
      </c>
      <c r="K3851" s="85" t="e">
        <v>#N/A</v>
      </c>
      <c r="L3851" s="9" t="e">
        <v>#N/A</v>
      </c>
      <c r="M3851" s="93" t="e">
        <v>#N/A</v>
      </c>
      <c r="N3851" s="8" t="e">
        <v>#N/A</v>
      </c>
      <c r="O3851" t="e">
        <v>#N/A</v>
      </c>
      <c r="P3851" t="e">
        <v>#N/A</v>
      </c>
      <c r="Q3851" t="e">
        <v>#N/A</v>
      </c>
      <c r="R3851" s="2" t="e">
        <v>#N/A</v>
      </c>
      <c r="S3851" t="e">
        <v>#N/A</v>
      </c>
      <c r="T3851" s="3" t="e">
        <v>#N/A</v>
      </c>
      <c r="U3851" s="3" t="e">
        <v>#N/A</v>
      </c>
      <c r="V3851" t="e">
        <v>#N/A</v>
      </c>
      <c r="W3851" t="e">
        <v>#N/A</v>
      </c>
      <c r="X3851" t="e">
        <v>#N/A</v>
      </c>
      <c r="Y3851" s="3" t="e">
        <v>#N/A</v>
      </c>
      <c r="Z3851" s="8" t="e">
        <v>#N/A</v>
      </c>
      <c r="AA3851" s="30" t="e">
        <v>#N/A</v>
      </c>
      <c r="AB3851" t="e">
        <v>#N/A</v>
      </c>
      <c r="AC3851" t="e">
        <v>#N/A</v>
      </c>
      <c r="AD3851" t="e">
        <v>#N/A</v>
      </c>
      <c r="AE3851" t="e">
        <v>#N/A</v>
      </c>
      <c r="AF3851" t="e">
        <v>#N/A</v>
      </c>
    </row>
    <row r="3852" spans="1:32" x14ac:dyDescent="0.25">
      <c r="A3852" t="e">
        <v>#N/A</v>
      </c>
      <c r="B3852" s="33" t="e">
        <v>#N/A</v>
      </c>
      <c r="C3852" t="e">
        <v>#N/A</v>
      </c>
      <c r="D3852" t="e">
        <v>#N/A</v>
      </c>
      <c r="E3852" s="69" t="e">
        <v>#N/A</v>
      </c>
      <c r="F3852" s="3" t="e">
        <v>#N/A</v>
      </c>
      <c r="G3852" s="3" t="e">
        <v>#N/A</v>
      </c>
      <c r="H3852" s="3" t="e">
        <v>#N/A</v>
      </c>
      <c r="I3852" s="80" t="e">
        <v>#N/A</v>
      </c>
      <c r="J3852" s="80" t="e">
        <v>#N/A</v>
      </c>
      <c r="K3852" s="85" t="e">
        <v>#N/A</v>
      </c>
      <c r="L3852" s="9" t="e">
        <v>#N/A</v>
      </c>
      <c r="M3852" s="93" t="e">
        <v>#N/A</v>
      </c>
      <c r="N3852" s="8" t="e">
        <v>#N/A</v>
      </c>
      <c r="O3852" t="e">
        <v>#N/A</v>
      </c>
      <c r="P3852" t="e">
        <v>#N/A</v>
      </c>
      <c r="Q3852" t="e">
        <v>#N/A</v>
      </c>
      <c r="R3852" s="2" t="e">
        <v>#N/A</v>
      </c>
      <c r="S3852" t="e">
        <v>#N/A</v>
      </c>
      <c r="T3852" s="3" t="e">
        <v>#N/A</v>
      </c>
      <c r="U3852" s="3" t="e">
        <v>#N/A</v>
      </c>
      <c r="V3852" t="e">
        <v>#N/A</v>
      </c>
      <c r="W3852" t="e">
        <v>#N/A</v>
      </c>
      <c r="X3852" t="e">
        <v>#N/A</v>
      </c>
      <c r="Y3852" s="3" t="e">
        <v>#N/A</v>
      </c>
      <c r="Z3852" s="8" t="e">
        <v>#N/A</v>
      </c>
      <c r="AA3852" s="30" t="e">
        <v>#N/A</v>
      </c>
      <c r="AB3852" t="e">
        <v>#N/A</v>
      </c>
      <c r="AC3852" t="e">
        <v>#N/A</v>
      </c>
      <c r="AD3852" t="e">
        <v>#N/A</v>
      </c>
      <c r="AE3852" t="e">
        <v>#N/A</v>
      </c>
      <c r="AF3852" t="e">
        <v>#N/A</v>
      </c>
    </row>
    <row r="3853" spans="1:32" x14ac:dyDescent="0.25">
      <c r="A3853" t="e">
        <v>#N/A</v>
      </c>
      <c r="B3853" s="33" t="e">
        <v>#N/A</v>
      </c>
      <c r="C3853" t="e">
        <v>#N/A</v>
      </c>
      <c r="D3853" t="e">
        <v>#N/A</v>
      </c>
      <c r="E3853" s="69" t="e">
        <v>#N/A</v>
      </c>
      <c r="F3853" s="3" t="e">
        <v>#N/A</v>
      </c>
      <c r="G3853" s="3" t="e">
        <v>#N/A</v>
      </c>
      <c r="H3853" s="3" t="e">
        <v>#N/A</v>
      </c>
      <c r="I3853" s="80" t="e">
        <v>#N/A</v>
      </c>
      <c r="J3853" s="80" t="e">
        <v>#N/A</v>
      </c>
      <c r="K3853" s="85" t="e">
        <v>#N/A</v>
      </c>
      <c r="L3853" s="9" t="e">
        <v>#N/A</v>
      </c>
      <c r="M3853" s="93" t="e">
        <v>#N/A</v>
      </c>
      <c r="N3853" s="8" t="e">
        <v>#N/A</v>
      </c>
      <c r="O3853" t="e">
        <v>#N/A</v>
      </c>
      <c r="P3853" t="e">
        <v>#N/A</v>
      </c>
      <c r="Q3853" t="e">
        <v>#N/A</v>
      </c>
      <c r="R3853" s="2" t="e">
        <v>#N/A</v>
      </c>
      <c r="S3853" t="e">
        <v>#N/A</v>
      </c>
      <c r="T3853" s="3" t="e">
        <v>#N/A</v>
      </c>
      <c r="U3853" s="3" t="e">
        <v>#N/A</v>
      </c>
      <c r="V3853" t="e">
        <v>#N/A</v>
      </c>
      <c r="W3853" t="e">
        <v>#N/A</v>
      </c>
      <c r="X3853" t="e">
        <v>#N/A</v>
      </c>
      <c r="Y3853" s="3" t="e">
        <v>#N/A</v>
      </c>
      <c r="Z3853" s="8" t="e">
        <v>#N/A</v>
      </c>
      <c r="AA3853" s="30" t="e">
        <v>#N/A</v>
      </c>
      <c r="AB3853" t="e">
        <v>#N/A</v>
      </c>
      <c r="AC3853" t="e">
        <v>#N/A</v>
      </c>
      <c r="AD3853" t="e">
        <v>#N/A</v>
      </c>
      <c r="AE3853" t="e">
        <v>#N/A</v>
      </c>
      <c r="AF3853" t="e">
        <v>#N/A</v>
      </c>
    </row>
    <row r="3854" spans="1:32" x14ac:dyDescent="0.25">
      <c r="A3854" t="e">
        <v>#N/A</v>
      </c>
      <c r="B3854" s="33" t="e">
        <v>#N/A</v>
      </c>
      <c r="C3854" t="e">
        <v>#N/A</v>
      </c>
      <c r="D3854" t="e">
        <v>#N/A</v>
      </c>
      <c r="E3854" s="69" t="e">
        <v>#N/A</v>
      </c>
      <c r="F3854" s="3" t="e">
        <v>#N/A</v>
      </c>
      <c r="G3854" s="3" t="e">
        <v>#N/A</v>
      </c>
      <c r="H3854" s="3" t="e">
        <v>#N/A</v>
      </c>
      <c r="I3854" s="80" t="e">
        <v>#N/A</v>
      </c>
      <c r="J3854" s="80" t="e">
        <v>#N/A</v>
      </c>
      <c r="K3854" s="85" t="e">
        <v>#N/A</v>
      </c>
      <c r="L3854" s="9" t="e">
        <v>#N/A</v>
      </c>
      <c r="M3854" s="93" t="e">
        <v>#N/A</v>
      </c>
      <c r="N3854" s="8" t="e">
        <v>#N/A</v>
      </c>
      <c r="O3854" t="e">
        <v>#N/A</v>
      </c>
      <c r="P3854" t="e">
        <v>#N/A</v>
      </c>
      <c r="Q3854" t="e">
        <v>#N/A</v>
      </c>
      <c r="R3854" s="2" t="e">
        <v>#N/A</v>
      </c>
      <c r="S3854" t="e">
        <v>#N/A</v>
      </c>
      <c r="T3854" s="3" t="e">
        <v>#N/A</v>
      </c>
      <c r="U3854" s="3" t="e">
        <v>#N/A</v>
      </c>
      <c r="V3854" t="e">
        <v>#N/A</v>
      </c>
      <c r="W3854" t="e">
        <v>#N/A</v>
      </c>
      <c r="X3854" t="e">
        <v>#N/A</v>
      </c>
      <c r="Y3854" s="3" t="e">
        <v>#N/A</v>
      </c>
      <c r="Z3854" s="8" t="e">
        <v>#N/A</v>
      </c>
      <c r="AA3854" s="30" t="e">
        <v>#N/A</v>
      </c>
      <c r="AB3854" t="e">
        <v>#N/A</v>
      </c>
      <c r="AC3854" t="e">
        <v>#N/A</v>
      </c>
      <c r="AD3854" t="e">
        <v>#N/A</v>
      </c>
      <c r="AE3854" t="e">
        <v>#N/A</v>
      </c>
      <c r="AF3854" t="e">
        <v>#N/A</v>
      </c>
    </row>
    <row r="3855" spans="1:32" x14ac:dyDescent="0.25">
      <c r="A3855" t="e">
        <v>#N/A</v>
      </c>
      <c r="B3855" s="33" t="e">
        <v>#N/A</v>
      </c>
      <c r="C3855" t="e">
        <v>#N/A</v>
      </c>
      <c r="D3855" t="e">
        <v>#N/A</v>
      </c>
      <c r="E3855" s="69" t="e">
        <v>#N/A</v>
      </c>
      <c r="F3855" s="3" t="e">
        <v>#N/A</v>
      </c>
      <c r="G3855" s="3" t="e">
        <v>#N/A</v>
      </c>
      <c r="H3855" s="3" t="e">
        <v>#N/A</v>
      </c>
      <c r="I3855" s="80" t="e">
        <v>#N/A</v>
      </c>
      <c r="J3855" s="80" t="e">
        <v>#N/A</v>
      </c>
      <c r="K3855" s="85" t="e">
        <v>#N/A</v>
      </c>
      <c r="L3855" s="9" t="e">
        <v>#N/A</v>
      </c>
      <c r="M3855" s="93" t="e">
        <v>#N/A</v>
      </c>
      <c r="N3855" s="8" t="e">
        <v>#N/A</v>
      </c>
      <c r="O3855" t="e">
        <v>#N/A</v>
      </c>
      <c r="P3855" t="e">
        <v>#N/A</v>
      </c>
      <c r="Q3855" t="e">
        <v>#N/A</v>
      </c>
      <c r="R3855" s="2" t="e">
        <v>#N/A</v>
      </c>
      <c r="S3855" t="e">
        <v>#N/A</v>
      </c>
      <c r="T3855" s="3" t="e">
        <v>#N/A</v>
      </c>
      <c r="U3855" s="3" t="e">
        <v>#N/A</v>
      </c>
      <c r="V3855" t="e">
        <v>#N/A</v>
      </c>
      <c r="W3855" t="e">
        <v>#N/A</v>
      </c>
      <c r="X3855" t="e">
        <v>#N/A</v>
      </c>
      <c r="Y3855" s="3" t="e">
        <v>#N/A</v>
      </c>
      <c r="Z3855" s="8" t="e">
        <v>#N/A</v>
      </c>
      <c r="AA3855" s="30" t="e">
        <v>#N/A</v>
      </c>
      <c r="AB3855" t="e">
        <v>#N/A</v>
      </c>
      <c r="AC3855" t="e">
        <v>#N/A</v>
      </c>
      <c r="AD3855" t="e">
        <v>#N/A</v>
      </c>
      <c r="AE3855" t="e">
        <v>#N/A</v>
      </c>
      <c r="AF3855" t="e">
        <v>#N/A</v>
      </c>
    </row>
    <row r="3856" spans="1:32" x14ac:dyDescent="0.25">
      <c r="A3856" t="e">
        <v>#N/A</v>
      </c>
      <c r="B3856" s="33" t="e">
        <v>#N/A</v>
      </c>
      <c r="C3856" t="e">
        <v>#N/A</v>
      </c>
      <c r="D3856" t="e">
        <v>#N/A</v>
      </c>
      <c r="E3856" s="69" t="e">
        <v>#N/A</v>
      </c>
      <c r="F3856" s="3" t="e">
        <v>#N/A</v>
      </c>
      <c r="G3856" s="3" t="e">
        <v>#N/A</v>
      </c>
      <c r="H3856" s="3" t="e">
        <v>#N/A</v>
      </c>
      <c r="I3856" s="80" t="e">
        <v>#N/A</v>
      </c>
      <c r="J3856" s="80" t="e">
        <v>#N/A</v>
      </c>
      <c r="K3856" s="85" t="e">
        <v>#N/A</v>
      </c>
      <c r="L3856" s="9" t="e">
        <v>#N/A</v>
      </c>
      <c r="M3856" s="93" t="e">
        <v>#N/A</v>
      </c>
      <c r="N3856" s="8" t="e">
        <v>#N/A</v>
      </c>
      <c r="O3856" t="e">
        <v>#N/A</v>
      </c>
      <c r="P3856" t="e">
        <v>#N/A</v>
      </c>
      <c r="Q3856" t="e">
        <v>#N/A</v>
      </c>
      <c r="R3856" s="2" t="e">
        <v>#N/A</v>
      </c>
      <c r="S3856" t="e">
        <v>#N/A</v>
      </c>
      <c r="T3856" s="3" t="e">
        <v>#N/A</v>
      </c>
      <c r="U3856" s="3" t="e">
        <v>#N/A</v>
      </c>
      <c r="V3856" t="e">
        <v>#N/A</v>
      </c>
      <c r="W3856" t="e">
        <v>#N/A</v>
      </c>
      <c r="X3856" t="e">
        <v>#N/A</v>
      </c>
      <c r="Y3856" s="3" t="e">
        <v>#N/A</v>
      </c>
      <c r="Z3856" s="8" t="e">
        <v>#N/A</v>
      </c>
      <c r="AA3856" s="30" t="e">
        <v>#N/A</v>
      </c>
      <c r="AB3856" t="e">
        <v>#N/A</v>
      </c>
      <c r="AC3856" t="e">
        <v>#N/A</v>
      </c>
      <c r="AD3856" t="e">
        <v>#N/A</v>
      </c>
      <c r="AE3856" t="e">
        <v>#N/A</v>
      </c>
      <c r="AF3856" t="e">
        <v>#N/A</v>
      </c>
    </row>
    <row r="3857" spans="1:32" x14ac:dyDescent="0.25">
      <c r="A3857" t="e">
        <v>#N/A</v>
      </c>
      <c r="B3857" s="33" t="e">
        <v>#N/A</v>
      </c>
      <c r="C3857" t="e">
        <v>#N/A</v>
      </c>
      <c r="D3857" t="e">
        <v>#N/A</v>
      </c>
      <c r="E3857" s="69" t="e">
        <v>#N/A</v>
      </c>
      <c r="F3857" s="3" t="e">
        <v>#N/A</v>
      </c>
      <c r="G3857" s="3" t="e">
        <v>#N/A</v>
      </c>
      <c r="H3857" s="3" t="e">
        <v>#N/A</v>
      </c>
      <c r="I3857" s="80" t="e">
        <v>#N/A</v>
      </c>
      <c r="J3857" s="80" t="e">
        <v>#N/A</v>
      </c>
      <c r="K3857" s="85" t="e">
        <v>#N/A</v>
      </c>
      <c r="L3857" s="9" t="e">
        <v>#N/A</v>
      </c>
      <c r="M3857" s="93" t="e">
        <v>#N/A</v>
      </c>
      <c r="N3857" s="8" t="e">
        <v>#N/A</v>
      </c>
      <c r="O3857" t="e">
        <v>#N/A</v>
      </c>
      <c r="P3857" t="e">
        <v>#N/A</v>
      </c>
      <c r="Q3857" t="e">
        <v>#N/A</v>
      </c>
      <c r="R3857" s="2" t="e">
        <v>#N/A</v>
      </c>
      <c r="S3857" t="e">
        <v>#N/A</v>
      </c>
      <c r="T3857" s="3" t="e">
        <v>#N/A</v>
      </c>
      <c r="U3857" s="3" t="e">
        <v>#N/A</v>
      </c>
      <c r="V3857" t="e">
        <v>#N/A</v>
      </c>
      <c r="W3857" t="e">
        <v>#N/A</v>
      </c>
      <c r="X3857" t="e">
        <v>#N/A</v>
      </c>
      <c r="Y3857" s="3" t="e">
        <v>#N/A</v>
      </c>
      <c r="Z3857" s="8" t="e">
        <v>#N/A</v>
      </c>
      <c r="AA3857" s="30" t="e">
        <v>#N/A</v>
      </c>
      <c r="AB3857" t="e">
        <v>#N/A</v>
      </c>
      <c r="AC3857" t="e">
        <v>#N/A</v>
      </c>
      <c r="AD3857" t="e">
        <v>#N/A</v>
      </c>
      <c r="AE3857" t="e">
        <v>#N/A</v>
      </c>
      <c r="AF3857" t="e">
        <v>#N/A</v>
      </c>
    </row>
    <row r="3858" spans="1:32" x14ac:dyDescent="0.25">
      <c r="A3858" t="e">
        <v>#N/A</v>
      </c>
      <c r="B3858" s="33" t="e">
        <v>#N/A</v>
      </c>
      <c r="C3858" t="e">
        <v>#N/A</v>
      </c>
      <c r="D3858" t="e">
        <v>#N/A</v>
      </c>
      <c r="E3858" s="69" t="e">
        <v>#N/A</v>
      </c>
      <c r="F3858" s="3" t="e">
        <v>#N/A</v>
      </c>
      <c r="G3858" s="3" t="e">
        <v>#N/A</v>
      </c>
      <c r="H3858" s="3" t="e">
        <v>#N/A</v>
      </c>
      <c r="I3858" s="80" t="e">
        <v>#N/A</v>
      </c>
      <c r="J3858" s="80" t="e">
        <v>#N/A</v>
      </c>
      <c r="K3858" s="85" t="e">
        <v>#N/A</v>
      </c>
      <c r="L3858" s="9" t="e">
        <v>#N/A</v>
      </c>
      <c r="M3858" s="93" t="e">
        <v>#N/A</v>
      </c>
      <c r="N3858" s="8" t="e">
        <v>#N/A</v>
      </c>
      <c r="O3858" t="e">
        <v>#N/A</v>
      </c>
      <c r="P3858" t="e">
        <v>#N/A</v>
      </c>
      <c r="Q3858" t="e">
        <v>#N/A</v>
      </c>
      <c r="R3858" s="2" t="e">
        <v>#N/A</v>
      </c>
      <c r="S3858" t="e">
        <v>#N/A</v>
      </c>
      <c r="T3858" s="3" t="e">
        <v>#N/A</v>
      </c>
      <c r="U3858" s="3" t="e">
        <v>#N/A</v>
      </c>
      <c r="V3858" t="e">
        <v>#N/A</v>
      </c>
      <c r="W3858" t="e">
        <v>#N/A</v>
      </c>
      <c r="X3858" t="e">
        <v>#N/A</v>
      </c>
      <c r="Y3858" s="3" t="e">
        <v>#N/A</v>
      </c>
      <c r="Z3858" s="8" t="e">
        <v>#N/A</v>
      </c>
      <c r="AA3858" s="30" t="e">
        <v>#N/A</v>
      </c>
      <c r="AB3858" t="e">
        <v>#N/A</v>
      </c>
      <c r="AC3858" t="e">
        <v>#N/A</v>
      </c>
      <c r="AD3858" t="e">
        <v>#N/A</v>
      </c>
      <c r="AE3858" t="e">
        <v>#N/A</v>
      </c>
      <c r="AF3858" t="e">
        <v>#N/A</v>
      </c>
    </row>
    <row r="3859" spans="1:32" x14ac:dyDescent="0.25">
      <c r="A3859" t="e">
        <v>#N/A</v>
      </c>
      <c r="B3859" s="33" t="e">
        <v>#N/A</v>
      </c>
      <c r="C3859" t="e">
        <v>#N/A</v>
      </c>
      <c r="D3859" t="e">
        <v>#N/A</v>
      </c>
      <c r="E3859" s="69" t="e">
        <v>#N/A</v>
      </c>
      <c r="F3859" s="3" t="e">
        <v>#N/A</v>
      </c>
      <c r="G3859" s="3" t="e">
        <v>#N/A</v>
      </c>
      <c r="H3859" s="3" t="e">
        <v>#N/A</v>
      </c>
      <c r="I3859" s="80" t="e">
        <v>#N/A</v>
      </c>
      <c r="J3859" s="80" t="e">
        <v>#N/A</v>
      </c>
      <c r="K3859" s="85" t="e">
        <v>#N/A</v>
      </c>
      <c r="L3859" s="9" t="e">
        <v>#N/A</v>
      </c>
      <c r="M3859" s="93" t="e">
        <v>#N/A</v>
      </c>
      <c r="N3859" s="8" t="e">
        <v>#N/A</v>
      </c>
      <c r="O3859" t="e">
        <v>#N/A</v>
      </c>
      <c r="P3859" t="e">
        <v>#N/A</v>
      </c>
      <c r="Q3859" t="e">
        <v>#N/A</v>
      </c>
      <c r="R3859" s="2" t="e">
        <v>#N/A</v>
      </c>
      <c r="S3859" t="e">
        <v>#N/A</v>
      </c>
      <c r="T3859" s="3" t="e">
        <v>#N/A</v>
      </c>
      <c r="U3859" s="3" t="e">
        <v>#N/A</v>
      </c>
      <c r="V3859" t="e">
        <v>#N/A</v>
      </c>
      <c r="W3859" t="e">
        <v>#N/A</v>
      </c>
      <c r="X3859" t="e">
        <v>#N/A</v>
      </c>
      <c r="Y3859" s="3" t="e">
        <v>#N/A</v>
      </c>
      <c r="Z3859" s="8" t="e">
        <v>#N/A</v>
      </c>
      <c r="AA3859" s="30" t="e">
        <v>#N/A</v>
      </c>
      <c r="AB3859" t="e">
        <v>#N/A</v>
      </c>
      <c r="AC3859" t="e">
        <v>#N/A</v>
      </c>
      <c r="AD3859" t="e">
        <v>#N/A</v>
      </c>
      <c r="AE3859" t="e">
        <v>#N/A</v>
      </c>
      <c r="AF3859" t="e">
        <v>#N/A</v>
      </c>
    </row>
    <row r="3860" spans="1:32" x14ac:dyDescent="0.25">
      <c r="A3860" t="e">
        <v>#N/A</v>
      </c>
      <c r="B3860" s="33" t="e">
        <v>#N/A</v>
      </c>
      <c r="C3860" t="e">
        <v>#N/A</v>
      </c>
      <c r="D3860" t="e">
        <v>#N/A</v>
      </c>
      <c r="E3860" s="69" t="e">
        <v>#N/A</v>
      </c>
      <c r="F3860" s="3" t="e">
        <v>#N/A</v>
      </c>
      <c r="G3860" s="3" t="e">
        <v>#N/A</v>
      </c>
      <c r="H3860" s="3" t="e">
        <v>#N/A</v>
      </c>
      <c r="I3860" s="80" t="e">
        <v>#N/A</v>
      </c>
      <c r="J3860" s="80" t="e">
        <v>#N/A</v>
      </c>
      <c r="K3860" s="85" t="e">
        <v>#N/A</v>
      </c>
      <c r="L3860" s="9" t="e">
        <v>#N/A</v>
      </c>
      <c r="M3860" s="93" t="e">
        <v>#N/A</v>
      </c>
      <c r="N3860" s="8" t="e">
        <v>#N/A</v>
      </c>
      <c r="O3860" t="e">
        <v>#N/A</v>
      </c>
      <c r="P3860" t="e">
        <v>#N/A</v>
      </c>
      <c r="Q3860" t="e">
        <v>#N/A</v>
      </c>
      <c r="R3860" s="2" t="e">
        <v>#N/A</v>
      </c>
      <c r="S3860" t="e">
        <v>#N/A</v>
      </c>
      <c r="T3860" s="3" t="e">
        <v>#N/A</v>
      </c>
      <c r="U3860" s="3" t="e">
        <v>#N/A</v>
      </c>
      <c r="V3860" t="e">
        <v>#N/A</v>
      </c>
      <c r="W3860" t="e">
        <v>#N/A</v>
      </c>
      <c r="X3860" t="e">
        <v>#N/A</v>
      </c>
      <c r="Y3860" s="3" t="e">
        <v>#N/A</v>
      </c>
      <c r="Z3860" s="8" t="e">
        <v>#N/A</v>
      </c>
      <c r="AA3860" s="30" t="e">
        <v>#N/A</v>
      </c>
      <c r="AB3860" t="e">
        <v>#N/A</v>
      </c>
      <c r="AC3860" t="e">
        <v>#N/A</v>
      </c>
      <c r="AD3860" t="e">
        <v>#N/A</v>
      </c>
      <c r="AE3860" t="e">
        <v>#N/A</v>
      </c>
      <c r="AF3860" t="e">
        <v>#N/A</v>
      </c>
    </row>
    <row r="3861" spans="1:32" x14ac:dyDescent="0.25">
      <c r="A3861" t="e">
        <v>#N/A</v>
      </c>
      <c r="B3861" s="33" t="e">
        <v>#N/A</v>
      </c>
      <c r="C3861" t="e">
        <v>#N/A</v>
      </c>
      <c r="D3861" t="e">
        <v>#N/A</v>
      </c>
      <c r="E3861" s="69" t="e">
        <v>#N/A</v>
      </c>
      <c r="F3861" s="3" t="e">
        <v>#N/A</v>
      </c>
      <c r="G3861" s="3" t="e">
        <v>#N/A</v>
      </c>
      <c r="H3861" s="3" t="e">
        <v>#N/A</v>
      </c>
      <c r="I3861" s="80" t="e">
        <v>#N/A</v>
      </c>
      <c r="J3861" s="80" t="e">
        <v>#N/A</v>
      </c>
      <c r="K3861" s="85" t="e">
        <v>#N/A</v>
      </c>
      <c r="L3861" s="9" t="e">
        <v>#N/A</v>
      </c>
      <c r="M3861" s="93" t="e">
        <v>#N/A</v>
      </c>
      <c r="N3861" s="8" t="e">
        <v>#N/A</v>
      </c>
      <c r="O3861" t="e">
        <v>#N/A</v>
      </c>
      <c r="P3861" t="e">
        <v>#N/A</v>
      </c>
      <c r="Q3861" t="e">
        <v>#N/A</v>
      </c>
      <c r="R3861" s="2" t="e">
        <v>#N/A</v>
      </c>
      <c r="S3861" t="e">
        <v>#N/A</v>
      </c>
      <c r="T3861" s="3" t="e">
        <v>#N/A</v>
      </c>
      <c r="U3861" s="3" t="e">
        <v>#N/A</v>
      </c>
      <c r="V3861" t="e">
        <v>#N/A</v>
      </c>
      <c r="W3861" t="e">
        <v>#N/A</v>
      </c>
      <c r="X3861" t="e">
        <v>#N/A</v>
      </c>
      <c r="Y3861" s="3" t="e">
        <v>#N/A</v>
      </c>
      <c r="Z3861" s="8" t="e">
        <v>#N/A</v>
      </c>
      <c r="AA3861" s="30" t="e">
        <v>#N/A</v>
      </c>
      <c r="AB3861" t="e">
        <v>#N/A</v>
      </c>
      <c r="AC3861" t="e">
        <v>#N/A</v>
      </c>
      <c r="AD3861" t="e">
        <v>#N/A</v>
      </c>
      <c r="AE3861" t="e">
        <v>#N/A</v>
      </c>
      <c r="AF3861" t="e">
        <v>#N/A</v>
      </c>
    </row>
    <row r="3862" spans="1:32" x14ac:dyDescent="0.25">
      <c r="A3862" t="e">
        <v>#N/A</v>
      </c>
      <c r="B3862" s="33" t="e">
        <v>#N/A</v>
      </c>
      <c r="C3862" t="e">
        <v>#N/A</v>
      </c>
      <c r="D3862" t="e">
        <v>#N/A</v>
      </c>
      <c r="E3862" s="69" t="e">
        <v>#N/A</v>
      </c>
      <c r="F3862" s="3" t="e">
        <v>#N/A</v>
      </c>
      <c r="G3862" s="3" t="e">
        <v>#N/A</v>
      </c>
      <c r="H3862" s="3" t="e">
        <v>#N/A</v>
      </c>
      <c r="I3862" s="80" t="e">
        <v>#N/A</v>
      </c>
      <c r="J3862" s="80" t="e">
        <v>#N/A</v>
      </c>
      <c r="K3862" s="85" t="e">
        <v>#N/A</v>
      </c>
      <c r="L3862" s="9" t="e">
        <v>#N/A</v>
      </c>
      <c r="M3862" s="93" t="e">
        <v>#N/A</v>
      </c>
      <c r="N3862" s="8" t="e">
        <v>#N/A</v>
      </c>
      <c r="O3862" t="e">
        <v>#N/A</v>
      </c>
      <c r="P3862" t="e">
        <v>#N/A</v>
      </c>
      <c r="Q3862" t="e">
        <v>#N/A</v>
      </c>
      <c r="R3862" s="2" t="e">
        <v>#N/A</v>
      </c>
      <c r="S3862" t="e">
        <v>#N/A</v>
      </c>
      <c r="T3862" s="3" t="e">
        <v>#N/A</v>
      </c>
      <c r="U3862" s="3" t="e">
        <v>#N/A</v>
      </c>
      <c r="V3862" t="e">
        <v>#N/A</v>
      </c>
      <c r="W3862" t="e">
        <v>#N/A</v>
      </c>
      <c r="X3862" t="e">
        <v>#N/A</v>
      </c>
      <c r="Y3862" s="3" t="e">
        <v>#N/A</v>
      </c>
      <c r="Z3862" s="8" t="e">
        <v>#N/A</v>
      </c>
      <c r="AA3862" s="30" t="e">
        <v>#N/A</v>
      </c>
      <c r="AB3862" t="e">
        <v>#N/A</v>
      </c>
      <c r="AC3862" t="e">
        <v>#N/A</v>
      </c>
      <c r="AD3862" t="e">
        <v>#N/A</v>
      </c>
      <c r="AE3862" t="e">
        <v>#N/A</v>
      </c>
      <c r="AF3862" t="e">
        <v>#N/A</v>
      </c>
    </row>
    <row r="3863" spans="1:32" x14ac:dyDescent="0.25">
      <c r="A3863" t="e">
        <v>#N/A</v>
      </c>
      <c r="B3863" s="33" t="e">
        <v>#N/A</v>
      </c>
      <c r="C3863" t="e">
        <v>#N/A</v>
      </c>
      <c r="D3863" t="e">
        <v>#N/A</v>
      </c>
      <c r="E3863" s="69" t="e">
        <v>#N/A</v>
      </c>
      <c r="F3863" s="3" t="e">
        <v>#N/A</v>
      </c>
      <c r="G3863" s="3" t="e">
        <v>#N/A</v>
      </c>
      <c r="H3863" s="3" t="e">
        <v>#N/A</v>
      </c>
      <c r="I3863" s="80" t="e">
        <v>#N/A</v>
      </c>
      <c r="J3863" s="80" t="e">
        <v>#N/A</v>
      </c>
      <c r="K3863" s="85" t="e">
        <v>#N/A</v>
      </c>
      <c r="L3863" s="9" t="e">
        <v>#N/A</v>
      </c>
      <c r="M3863" s="93" t="e">
        <v>#N/A</v>
      </c>
      <c r="N3863" s="8" t="e">
        <v>#N/A</v>
      </c>
      <c r="O3863" t="e">
        <v>#N/A</v>
      </c>
      <c r="P3863" t="e">
        <v>#N/A</v>
      </c>
      <c r="Q3863" t="e">
        <v>#N/A</v>
      </c>
      <c r="R3863" s="2" t="e">
        <v>#N/A</v>
      </c>
      <c r="S3863" t="e">
        <v>#N/A</v>
      </c>
      <c r="T3863" s="3" t="e">
        <v>#N/A</v>
      </c>
      <c r="U3863" s="3" t="e">
        <v>#N/A</v>
      </c>
      <c r="V3863" t="e">
        <v>#N/A</v>
      </c>
      <c r="W3863" t="e">
        <v>#N/A</v>
      </c>
      <c r="X3863" t="e">
        <v>#N/A</v>
      </c>
      <c r="Y3863" s="3" t="e">
        <v>#N/A</v>
      </c>
      <c r="Z3863" s="8" t="e">
        <v>#N/A</v>
      </c>
      <c r="AA3863" s="30" t="e">
        <v>#N/A</v>
      </c>
      <c r="AB3863" t="e">
        <v>#N/A</v>
      </c>
      <c r="AC3863" t="e">
        <v>#N/A</v>
      </c>
      <c r="AD3863" t="e">
        <v>#N/A</v>
      </c>
      <c r="AE3863" t="e">
        <v>#N/A</v>
      </c>
      <c r="AF3863" t="e">
        <v>#N/A</v>
      </c>
    </row>
    <row r="3864" spans="1:32" x14ac:dyDescent="0.25">
      <c r="A3864" t="e">
        <v>#N/A</v>
      </c>
      <c r="B3864" s="33" t="e">
        <v>#N/A</v>
      </c>
      <c r="C3864" t="e">
        <v>#N/A</v>
      </c>
      <c r="D3864" t="e">
        <v>#N/A</v>
      </c>
      <c r="E3864" s="69" t="e">
        <v>#N/A</v>
      </c>
      <c r="F3864" s="3" t="e">
        <v>#N/A</v>
      </c>
      <c r="G3864" s="3" t="e">
        <v>#N/A</v>
      </c>
      <c r="H3864" s="3" t="e">
        <v>#N/A</v>
      </c>
      <c r="I3864" s="80" t="e">
        <v>#N/A</v>
      </c>
      <c r="J3864" s="80" t="e">
        <v>#N/A</v>
      </c>
      <c r="K3864" s="85" t="e">
        <v>#N/A</v>
      </c>
      <c r="L3864" s="9" t="e">
        <v>#N/A</v>
      </c>
      <c r="M3864" s="93" t="e">
        <v>#N/A</v>
      </c>
      <c r="N3864" s="8" t="e">
        <v>#N/A</v>
      </c>
      <c r="O3864" t="e">
        <v>#N/A</v>
      </c>
      <c r="P3864" t="e">
        <v>#N/A</v>
      </c>
      <c r="Q3864" t="e">
        <v>#N/A</v>
      </c>
      <c r="R3864" s="2" t="e">
        <v>#N/A</v>
      </c>
      <c r="S3864" t="e">
        <v>#N/A</v>
      </c>
      <c r="T3864" s="3" t="e">
        <v>#N/A</v>
      </c>
      <c r="U3864" s="3" t="e">
        <v>#N/A</v>
      </c>
      <c r="V3864" t="e">
        <v>#N/A</v>
      </c>
      <c r="W3864" t="e">
        <v>#N/A</v>
      </c>
      <c r="X3864" t="e">
        <v>#N/A</v>
      </c>
      <c r="Y3864" s="3" t="e">
        <v>#N/A</v>
      </c>
      <c r="Z3864" s="8" t="e">
        <v>#N/A</v>
      </c>
      <c r="AA3864" s="30" t="e">
        <v>#N/A</v>
      </c>
      <c r="AB3864" t="e">
        <v>#N/A</v>
      </c>
      <c r="AC3864" t="e">
        <v>#N/A</v>
      </c>
      <c r="AD3864" t="e">
        <v>#N/A</v>
      </c>
      <c r="AE3864" t="e">
        <v>#N/A</v>
      </c>
      <c r="AF3864" t="e">
        <v>#N/A</v>
      </c>
    </row>
    <row r="3865" spans="1:32" x14ac:dyDescent="0.25">
      <c r="A3865" t="e">
        <v>#N/A</v>
      </c>
      <c r="B3865" s="33" t="e">
        <v>#N/A</v>
      </c>
      <c r="C3865" t="e">
        <v>#N/A</v>
      </c>
      <c r="D3865" t="e">
        <v>#N/A</v>
      </c>
      <c r="E3865" s="69" t="e">
        <v>#N/A</v>
      </c>
      <c r="F3865" s="3" t="e">
        <v>#N/A</v>
      </c>
      <c r="G3865" s="3" t="e">
        <v>#N/A</v>
      </c>
      <c r="H3865" s="3" t="e">
        <v>#N/A</v>
      </c>
      <c r="I3865" s="80" t="e">
        <v>#N/A</v>
      </c>
      <c r="J3865" s="80" t="e">
        <v>#N/A</v>
      </c>
      <c r="K3865" s="85" t="e">
        <v>#N/A</v>
      </c>
      <c r="L3865" s="9" t="e">
        <v>#N/A</v>
      </c>
      <c r="M3865" s="93" t="e">
        <v>#N/A</v>
      </c>
      <c r="N3865" s="8" t="e">
        <v>#N/A</v>
      </c>
      <c r="O3865" t="e">
        <v>#N/A</v>
      </c>
      <c r="P3865" t="e">
        <v>#N/A</v>
      </c>
      <c r="Q3865" t="e">
        <v>#N/A</v>
      </c>
      <c r="R3865" s="2" t="e">
        <v>#N/A</v>
      </c>
      <c r="S3865" t="e">
        <v>#N/A</v>
      </c>
      <c r="T3865" s="3" t="e">
        <v>#N/A</v>
      </c>
      <c r="U3865" s="3" t="e">
        <v>#N/A</v>
      </c>
      <c r="V3865" t="e">
        <v>#N/A</v>
      </c>
      <c r="W3865" t="e">
        <v>#N/A</v>
      </c>
      <c r="X3865" t="e">
        <v>#N/A</v>
      </c>
      <c r="Y3865" s="3" t="e">
        <v>#N/A</v>
      </c>
      <c r="Z3865" s="8" t="e">
        <v>#N/A</v>
      </c>
      <c r="AA3865" s="30" t="e">
        <v>#N/A</v>
      </c>
      <c r="AB3865" t="e">
        <v>#N/A</v>
      </c>
      <c r="AC3865" t="e">
        <v>#N/A</v>
      </c>
      <c r="AD3865" t="e">
        <v>#N/A</v>
      </c>
      <c r="AE3865" t="e">
        <v>#N/A</v>
      </c>
      <c r="AF3865" t="e">
        <v>#N/A</v>
      </c>
    </row>
    <row r="3866" spans="1:32" x14ac:dyDescent="0.25">
      <c r="A3866" t="e">
        <v>#N/A</v>
      </c>
      <c r="B3866" s="33" t="e">
        <v>#N/A</v>
      </c>
      <c r="C3866" t="e">
        <v>#N/A</v>
      </c>
      <c r="D3866" t="e">
        <v>#N/A</v>
      </c>
      <c r="E3866" s="69" t="e">
        <v>#N/A</v>
      </c>
      <c r="F3866" s="3" t="e">
        <v>#N/A</v>
      </c>
      <c r="G3866" s="3" t="e">
        <v>#N/A</v>
      </c>
      <c r="H3866" s="3" t="e">
        <v>#N/A</v>
      </c>
      <c r="I3866" s="80" t="e">
        <v>#N/A</v>
      </c>
      <c r="J3866" s="80" t="e">
        <v>#N/A</v>
      </c>
      <c r="K3866" s="85" t="e">
        <v>#N/A</v>
      </c>
      <c r="L3866" s="9" t="e">
        <v>#N/A</v>
      </c>
      <c r="M3866" s="93" t="e">
        <v>#N/A</v>
      </c>
      <c r="N3866" s="8" t="e">
        <v>#N/A</v>
      </c>
      <c r="O3866" t="e">
        <v>#N/A</v>
      </c>
      <c r="P3866" t="e">
        <v>#N/A</v>
      </c>
      <c r="Q3866" t="e">
        <v>#N/A</v>
      </c>
      <c r="R3866" s="2" t="e">
        <v>#N/A</v>
      </c>
      <c r="S3866" t="e">
        <v>#N/A</v>
      </c>
      <c r="T3866" s="3" t="e">
        <v>#N/A</v>
      </c>
      <c r="U3866" s="3" t="e">
        <v>#N/A</v>
      </c>
      <c r="V3866" t="e">
        <v>#N/A</v>
      </c>
      <c r="W3866" t="e">
        <v>#N/A</v>
      </c>
      <c r="X3866" t="e">
        <v>#N/A</v>
      </c>
      <c r="Y3866" s="3" t="e">
        <v>#N/A</v>
      </c>
      <c r="Z3866" s="8" t="e">
        <v>#N/A</v>
      </c>
      <c r="AA3866" s="30" t="e">
        <v>#N/A</v>
      </c>
      <c r="AB3866" t="e">
        <v>#N/A</v>
      </c>
      <c r="AC3866" t="e">
        <v>#N/A</v>
      </c>
      <c r="AD3866" t="e">
        <v>#N/A</v>
      </c>
      <c r="AE3866" t="e">
        <v>#N/A</v>
      </c>
      <c r="AF3866" t="e">
        <v>#N/A</v>
      </c>
    </row>
    <row r="3867" spans="1:32" x14ac:dyDescent="0.25">
      <c r="A3867" t="e">
        <v>#N/A</v>
      </c>
      <c r="B3867" s="33" t="e">
        <v>#N/A</v>
      </c>
      <c r="C3867" t="e">
        <v>#N/A</v>
      </c>
      <c r="D3867" t="e">
        <v>#N/A</v>
      </c>
      <c r="E3867" s="69" t="e">
        <v>#N/A</v>
      </c>
      <c r="F3867" s="3" t="e">
        <v>#N/A</v>
      </c>
      <c r="G3867" s="3" t="e">
        <v>#N/A</v>
      </c>
      <c r="H3867" s="3" t="e">
        <v>#N/A</v>
      </c>
      <c r="I3867" s="80" t="e">
        <v>#N/A</v>
      </c>
      <c r="J3867" s="80" t="e">
        <v>#N/A</v>
      </c>
      <c r="K3867" s="85" t="e">
        <v>#N/A</v>
      </c>
      <c r="L3867" s="9" t="e">
        <v>#N/A</v>
      </c>
      <c r="M3867" s="93" t="e">
        <v>#N/A</v>
      </c>
      <c r="N3867" s="8" t="e">
        <v>#N/A</v>
      </c>
      <c r="O3867" t="e">
        <v>#N/A</v>
      </c>
      <c r="P3867" t="e">
        <v>#N/A</v>
      </c>
      <c r="Q3867" t="e">
        <v>#N/A</v>
      </c>
      <c r="R3867" s="2" t="e">
        <v>#N/A</v>
      </c>
      <c r="S3867" t="e">
        <v>#N/A</v>
      </c>
      <c r="T3867" s="3" t="e">
        <v>#N/A</v>
      </c>
      <c r="U3867" s="3" t="e">
        <v>#N/A</v>
      </c>
      <c r="V3867" t="e">
        <v>#N/A</v>
      </c>
      <c r="W3867" t="e">
        <v>#N/A</v>
      </c>
      <c r="X3867" t="e">
        <v>#N/A</v>
      </c>
      <c r="Y3867" s="3" t="e">
        <v>#N/A</v>
      </c>
      <c r="Z3867" s="8" t="e">
        <v>#N/A</v>
      </c>
      <c r="AA3867" s="30" t="e">
        <v>#N/A</v>
      </c>
      <c r="AB3867" t="e">
        <v>#N/A</v>
      </c>
      <c r="AC3867" t="e">
        <v>#N/A</v>
      </c>
      <c r="AD3867" t="e">
        <v>#N/A</v>
      </c>
      <c r="AE3867" t="e">
        <v>#N/A</v>
      </c>
      <c r="AF3867" t="e">
        <v>#N/A</v>
      </c>
    </row>
    <row r="3868" spans="1:32" x14ac:dyDescent="0.25">
      <c r="A3868" t="e">
        <v>#N/A</v>
      </c>
      <c r="B3868" s="33" t="e">
        <v>#N/A</v>
      </c>
      <c r="C3868" t="e">
        <v>#N/A</v>
      </c>
      <c r="D3868" t="e">
        <v>#N/A</v>
      </c>
      <c r="E3868" s="69" t="e">
        <v>#N/A</v>
      </c>
      <c r="F3868" s="3" t="e">
        <v>#N/A</v>
      </c>
      <c r="G3868" s="3" t="e">
        <v>#N/A</v>
      </c>
      <c r="H3868" s="3" t="e">
        <v>#N/A</v>
      </c>
      <c r="I3868" s="80" t="e">
        <v>#N/A</v>
      </c>
      <c r="J3868" s="80" t="e">
        <v>#N/A</v>
      </c>
      <c r="K3868" s="85" t="e">
        <v>#N/A</v>
      </c>
      <c r="L3868" s="9" t="e">
        <v>#N/A</v>
      </c>
      <c r="M3868" s="93" t="e">
        <v>#N/A</v>
      </c>
      <c r="N3868" s="8" t="e">
        <v>#N/A</v>
      </c>
      <c r="O3868" t="e">
        <v>#N/A</v>
      </c>
      <c r="P3868" t="e">
        <v>#N/A</v>
      </c>
      <c r="Q3868" t="e">
        <v>#N/A</v>
      </c>
      <c r="R3868" s="2" t="e">
        <v>#N/A</v>
      </c>
      <c r="S3868" t="e">
        <v>#N/A</v>
      </c>
      <c r="T3868" s="3" t="e">
        <v>#N/A</v>
      </c>
      <c r="U3868" s="3" t="e">
        <v>#N/A</v>
      </c>
      <c r="V3868" t="e">
        <v>#N/A</v>
      </c>
      <c r="W3868" t="e">
        <v>#N/A</v>
      </c>
      <c r="X3868" t="e">
        <v>#N/A</v>
      </c>
      <c r="Y3868" s="3" t="e">
        <v>#N/A</v>
      </c>
      <c r="Z3868" s="8" t="e">
        <v>#N/A</v>
      </c>
      <c r="AA3868" s="30" t="e">
        <v>#N/A</v>
      </c>
      <c r="AB3868" t="e">
        <v>#N/A</v>
      </c>
      <c r="AC3868" t="e">
        <v>#N/A</v>
      </c>
      <c r="AD3868" t="e">
        <v>#N/A</v>
      </c>
      <c r="AE3868" t="e">
        <v>#N/A</v>
      </c>
      <c r="AF3868" t="e">
        <v>#N/A</v>
      </c>
    </row>
    <row r="3869" spans="1:32" x14ac:dyDescent="0.25">
      <c r="A3869" t="e">
        <v>#N/A</v>
      </c>
      <c r="B3869" s="33" t="e">
        <v>#N/A</v>
      </c>
      <c r="C3869" t="e">
        <v>#N/A</v>
      </c>
      <c r="D3869" t="e">
        <v>#N/A</v>
      </c>
      <c r="E3869" s="69" t="e">
        <v>#N/A</v>
      </c>
      <c r="F3869" s="3" t="e">
        <v>#N/A</v>
      </c>
      <c r="G3869" s="3" t="e">
        <v>#N/A</v>
      </c>
      <c r="H3869" s="3" t="e">
        <v>#N/A</v>
      </c>
      <c r="I3869" s="80" t="e">
        <v>#N/A</v>
      </c>
      <c r="J3869" s="80" t="e">
        <v>#N/A</v>
      </c>
      <c r="K3869" s="85" t="e">
        <v>#N/A</v>
      </c>
      <c r="L3869" s="9" t="e">
        <v>#N/A</v>
      </c>
      <c r="M3869" s="93" t="e">
        <v>#N/A</v>
      </c>
      <c r="N3869" s="8" t="e">
        <v>#N/A</v>
      </c>
      <c r="O3869" t="e">
        <v>#N/A</v>
      </c>
      <c r="P3869" t="e">
        <v>#N/A</v>
      </c>
      <c r="Q3869" t="e">
        <v>#N/A</v>
      </c>
      <c r="R3869" s="2" t="e">
        <v>#N/A</v>
      </c>
      <c r="S3869" t="e">
        <v>#N/A</v>
      </c>
      <c r="T3869" s="3" t="e">
        <v>#N/A</v>
      </c>
      <c r="U3869" s="3" t="e">
        <v>#N/A</v>
      </c>
      <c r="V3869" t="e">
        <v>#N/A</v>
      </c>
      <c r="W3869" t="e">
        <v>#N/A</v>
      </c>
      <c r="X3869" t="e">
        <v>#N/A</v>
      </c>
      <c r="Y3869" s="3" t="e">
        <v>#N/A</v>
      </c>
      <c r="Z3869" s="8" t="e">
        <v>#N/A</v>
      </c>
      <c r="AA3869" s="30" t="e">
        <v>#N/A</v>
      </c>
      <c r="AB3869" t="e">
        <v>#N/A</v>
      </c>
      <c r="AC3869" t="e">
        <v>#N/A</v>
      </c>
      <c r="AD3869" t="e">
        <v>#N/A</v>
      </c>
      <c r="AE3869" t="e">
        <v>#N/A</v>
      </c>
      <c r="AF3869" t="e">
        <v>#N/A</v>
      </c>
    </row>
    <row r="3870" spans="1:32" x14ac:dyDescent="0.25">
      <c r="A3870" t="e">
        <v>#N/A</v>
      </c>
      <c r="B3870" s="33" t="e">
        <v>#N/A</v>
      </c>
      <c r="C3870" t="e">
        <v>#N/A</v>
      </c>
      <c r="D3870" t="e">
        <v>#N/A</v>
      </c>
      <c r="E3870" s="69" t="e">
        <v>#N/A</v>
      </c>
      <c r="F3870" s="3" t="e">
        <v>#N/A</v>
      </c>
      <c r="G3870" s="3" t="e">
        <v>#N/A</v>
      </c>
      <c r="H3870" s="3" t="e">
        <v>#N/A</v>
      </c>
      <c r="I3870" s="80" t="e">
        <v>#N/A</v>
      </c>
      <c r="J3870" s="80" t="e">
        <v>#N/A</v>
      </c>
      <c r="K3870" s="85" t="e">
        <v>#N/A</v>
      </c>
      <c r="L3870" s="9" t="e">
        <v>#N/A</v>
      </c>
      <c r="M3870" s="93" t="e">
        <v>#N/A</v>
      </c>
      <c r="N3870" s="8" t="e">
        <v>#N/A</v>
      </c>
      <c r="O3870" t="e">
        <v>#N/A</v>
      </c>
      <c r="P3870" t="e">
        <v>#N/A</v>
      </c>
      <c r="Q3870" t="e">
        <v>#N/A</v>
      </c>
      <c r="R3870" s="2" t="e">
        <v>#N/A</v>
      </c>
      <c r="S3870" t="e">
        <v>#N/A</v>
      </c>
      <c r="T3870" s="3" t="e">
        <v>#N/A</v>
      </c>
      <c r="U3870" s="3" t="e">
        <v>#N/A</v>
      </c>
      <c r="V3870" t="e">
        <v>#N/A</v>
      </c>
      <c r="W3870" t="e">
        <v>#N/A</v>
      </c>
      <c r="X3870" t="e">
        <v>#N/A</v>
      </c>
      <c r="Y3870" s="3" t="e">
        <v>#N/A</v>
      </c>
      <c r="Z3870" s="8" t="e">
        <v>#N/A</v>
      </c>
      <c r="AA3870" s="30" t="e">
        <v>#N/A</v>
      </c>
      <c r="AB3870" t="e">
        <v>#N/A</v>
      </c>
      <c r="AC3870" t="e">
        <v>#N/A</v>
      </c>
      <c r="AD3870" t="e">
        <v>#N/A</v>
      </c>
      <c r="AE3870" t="e">
        <v>#N/A</v>
      </c>
      <c r="AF3870" t="e">
        <v>#N/A</v>
      </c>
    </row>
    <row r="3871" spans="1:32" x14ac:dyDescent="0.25">
      <c r="A3871" t="e">
        <v>#N/A</v>
      </c>
      <c r="B3871" s="33" t="e">
        <v>#N/A</v>
      </c>
      <c r="C3871" t="e">
        <v>#N/A</v>
      </c>
      <c r="D3871" t="e">
        <v>#N/A</v>
      </c>
      <c r="E3871" s="69" t="e">
        <v>#N/A</v>
      </c>
      <c r="F3871" s="3" t="e">
        <v>#N/A</v>
      </c>
      <c r="G3871" s="3" t="e">
        <v>#N/A</v>
      </c>
      <c r="H3871" s="3" t="e">
        <v>#N/A</v>
      </c>
      <c r="I3871" s="80" t="e">
        <v>#N/A</v>
      </c>
      <c r="J3871" s="80" t="e">
        <v>#N/A</v>
      </c>
      <c r="K3871" s="85" t="e">
        <v>#N/A</v>
      </c>
      <c r="L3871" s="9" t="e">
        <v>#N/A</v>
      </c>
      <c r="M3871" s="93" t="e">
        <v>#N/A</v>
      </c>
      <c r="N3871" s="8" t="e">
        <v>#N/A</v>
      </c>
      <c r="O3871" t="e">
        <v>#N/A</v>
      </c>
      <c r="P3871" t="e">
        <v>#N/A</v>
      </c>
      <c r="Q3871" t="e">
        <v>#N/A</v>
      </c>
      <c r="R3871" s="2" t="e">
        <v>#N/A</v>
      </c>
      <c r="S3871" t="e">
        <v>#N/A</v>
      </c>
      <c r="T3871" s="3" t="e">
        <v>#N/A</v>
      </c>
      <c r="U3871" s="3" t="e">
        <v>#N/A</v>
      </c>
      <c r="V3871" t="e">
        <v>#N/A</v>
      </c>
      <c r="W3871" t="e">
        <v>#N/A</v>
      </c>
      <c r="X3871" t="e">
        <v>#N/A</v>
      </c>
      <c r="Y3871" s="3" t="e">
        <v>#N/A</v>
      </c>
      <c r="Z3871" s="8" t="e">
        <v>#N/A</v>
      </c>
      <c r="AA3871" s="30" t="e">
        <v>#N/A</v>
      </c>
      <c r="AB3871" t="e">
        <v>#N/A</v>
      </c>
      <c r="AC3871" t="e">
        <v>#N/A</v>
      </c>
      <c r="AD3871" t="e">
        <v>#N/A</v>
      </c>
      <c r="AE3871" t="e">
        <v>#N/A</v>
      </c>
      <c r="AF3871" t="e">
        <v>#N/A</v>
      </c>
    </row>
    <row r="3872" spans="1:32" x14ac:dyDescent="0.25">
      <c r="A3872" t="e">
        <v>#N/A</v>
      </c>
      <c r="B3872" s="33" t="e">
        <v>#N/A</v>
      </c>
      <c r="C3872" t="e">
        <v>#N/A</v>
      </c>
      <c r="D3872" t="e">
        <v>#N/A</v>
      </c>
      <c r="E3872" s="69" t="e">
        <v>#N/A</v>
      </c>
      <c r="F3872" s="3" t="e">
        <v>#N/A</v>
      </c>
      <c r="G3872" s="3" t="e">
        <v>#N/A</v>
      </c>
      <c r="H3872" s="3" t="e">
        <v>#N/A</v>
      </c>
      <c r="I3872" s="80" t="e">
        <v>#N/A</v>
      </c>
      <c r="J3872" s="80" t="e">
        <v>#N/A</v>
      </c>
      <c r="K3872" s="85" t="e">
        <v>#N/A</v>
      </c>
      <c r="L3872" s="9" t="e">
        <v>#N/A</v>
      </c>
      <c r="M3872" s="93" t="e">
        <v>#N/A</v>
      </c>
      <c r="N3872" s="8" t="e">
        <v>#N/A</v>
      </c>
      <c r="O3872" t="e">
        <v>#N/A</v>
      </c>
      <c r="P3872" t="e">
        <v>#N/A</v>
      </c>
      <c r="Q3872" t="e">
        <v>#N/A</v>
      </c>
      <c r="R3872" s="2" t="e">
        <v>#N/A</v>
      </c>
      <c r="S3872" t="e">
        <v>#N/A</v>
      </c>
      <c r="T3872" s="3" t="e">
        <v>#N/A</v>
      </c>
      <c r="U3872" s="3" t="e">
        <v>#N/A</v>
      </c>
      <c r="V3872" t="e">
        <v>#N/A</v>
      </c>
      <c r="W3872" t="e">
        <v>#N/A</v>
      </c>
      <c r="X3872" t="e">
        <v>#N/A</v>
      </c>
      <c r="Y3872" s="3" t="e">
        <v>#N/A</v>
      </c>
      <c r="Z3872" s="8" t="e">
        <v>#N/A</v>
      </c>
      <c r="AA3872" s="30" t="e">
        <v>#N/A</v>
      </c>
      <c r="AB3872" t="e">
        <v>#N/A</v>
      </c>
      <c r="AC3872" t="e">
        <v>#N/A</v>
      </c>
      <c r="AD3872" t="e">
        <v>#N/A</v>
      </c>
      <c r="AE3872" t="e">
        <v>#N/A</v>
      </c>
      <c r="AF3872" t="e">
        <v>#N/A</v>
      </c>
    </row>
    <row r="3873" spans="1:32" x14ac:dyDescent="0.25">
      <c r="A3873" t="e">
        <v>#N/A</v>
      </c>
      <c r="B3873" s="33" t="e">
        <v>#N/A</v>
      </c>
      <c r="C3873" t="e">
        <v>#N/A</v>
      </c>
      <c r="D3873" t="e">
        <v>#N/A</v>
      </c>
      <c r="E3873" s="69" t="e">
        <v>#N/A</v>
      </c>
      <c r="F3873" s="3" t="e">
        <v>#N/A</v>
      </c>
      <c r="G3873" s="3" t="e">
        <v>#N/A</v>
      </c>
      <c r="H3873" s="3" t="e">
        <v>#N/A</v>
      </c>
      <c r="I3873" s="80" t="e">
        <v>#N/A</v>
      </c>
      <c r="J3873" s="80" t="e">
        <v>#N/A</v>
      </c>
      <c r="K3873" s="85" t="e">
        <v>#N/A</v>
      </c>
      <c r="L3873" s="9" t="e">
        <v>#N/A</v>
      </c>
      <c r="M3873" s="93" t="e">
        <v>#N/A</v>
      </c>
      <c r="N3873" s="8" t="e">
        <v>#N/A</v>
      </c>
      <c r="O3873" t="e">
        <v>#N/A</v>
      </c>
      <c r="P3873" t="e">
        <v>#N/A</v>
      </c>
      <c r="Q3873" t="e">
        <v>#N/A</v>
      </c>
      <c r="R3873" s="2" t="e">
        <v>#N/A</v>
      </c>
      <c r="S3873" t="e">
        <v>#N/A</v>
      </c>
      <c r="T3873" s="3" t="e">
        <v>#N/A</v>
      </c>
      <c r="U3873" s="3" t="e">
        <v>#N/A</v>
      </c>
      <c r="V3873" t="e">
        <v>#N/A</v>
      </c>
      <c r="W3873" t="e">
        <v>#N/A</v>
      </c>
      <c r="X3873" t="e">
        <v>#N/A</v>
      </c>
      <c r="Y3873" s="3" t="e">
        <v>#N/A</v>
      </c>
      <c r="Z3873" s="8" t="e">
        <v>#N/A</v>
      </c>
      <c r="AA3873" s="30" t="e">
        <v>#N/A</v>
      </c>
      <c r="AB3873" t="e">
        <v>#N/A</v>
      </c>
      <c r="AC3873" t="e">
        <v>#N/A</v>
      </c>
      <c r="AD3873" t="e">
        <v>#N/A</v>
      </c>
      <c r="AE3873" t="e">
        <v>#N/A</v>
      </c>
      <c r="AF3873" t="e">
        <v>#N/A</v>
      </c>
    </row>
    <row r="3874" spans="1:32" x14ac:dyDescent="0.25">
      <c r="A3874" t="e">
        <v>#N/A</v>
      </c>
      <c r="B3874" s="33" t="e">
        <v>#N/A</v>
      </c>
      <c r="C3874" t="e">
        <v>#N/A</v>
      </c>
      <c r="D3874" t="e">
        <v>#N/A</v>
      </c>
      <c r="E3874" s="69" t="e">
        <v>#N/A</v>
      </c>
      <c r="F3874" s="3" t="e">
        <v>#N/A</v>
      </c>
      <c r="G3874" s="3" t="e">
        <v>#N/A</v>
      </c>
      <c r="H3874" s="3" t="e">
        <v>#N/A</v>
      </c>
      <c r="I3874" s="80" t="e">
        <v>#N/A</v>
      </c>
      <c r="J3874" s="80" t="e">
        <v>#N/A</v>
      </c>
      <c r="K3874" s="85" t="e">
        <v>#N/A</v>
      </c>
      <c r="L3874" s="9" t="e">
        <v>#N/A</v>
      </c>
      <c r="M3874" s="93" t="e">
        <v>#N/A</v>
      </c>
      <c r="N3874" s="8" t="e">
        <v>#N/A</v>
      </c>
      <c r="O3874" t="e">
        <v>#N/A</v>
      </c>
      <c r="P3874" t="e">
        <v>#N/A</v>
      </c>
      <c r="Q3874" t="e">
        <v>#N/A</v>
      </c>
      <c r="R3874" s="2" t="e">
        <v>#N/A</v>
      </c>
      <c r="S3874" t="e">
        <v>#N/A</v>
      </c>
      <c r="T3874" s="3" t="e">
        <v>#N/A</v>
      </c>
      <c r="U3874" s="3" t="e">
        <v>#N/A</v>
      </c>
      <c r="V3874" t="e">
        <v>#N/A</v>
      </c>
      <c r="W3874" t="e">
        <v>#N/A</v>
      </c>
      <c r="X3874" t="e">
        <v>#N/A</v>
      </c>
      <c r="Y3874" s="3" t="e">
        <v>#N/A</v>
      </c>
      <c r="Z3874" s="8" t="e">
        <v>#N/A</v>
      </c>
      <c r="AA3874" s="30" t="e">
        <v>#N/A</v>
      </c>
      <c r="AB3874" t="e">
        <v>#N/A</v>
      </c>
      <c r="AC3874" t="e">
        <v>#N/A</v>
      </c>
      <c r="AD3874" t="e">
        <v>#N/A</v>
      </c>
      <c r="AE3874" t="e">
        <v>#N/A</v>
      </c>
      <c r="AF3874" t="e">
        <v>#N/A</v>
      </c>
    </row>
    <row r="3875" spans="1:32" x14ac:dyDescent="0.25">
      <c r="A3875" t="e">
        <v>#N/A</v>
      </c>
      <c r="B3875" s="33" t="e">
        <v>#N/A</v>
      </c>
      <c r="C3875" t="e">
        <v>#N/A</v>
      </c>
      <c r="D3875" t="e">
        <v>#N/A</v>
      </c>
      <c r="E3875" s="69" t="e">
        <v>#N/A</v>
      </c>
      <c r="F3875" s="3" t="e">
        <v>#N/A</v>
      </c>
      <c r="G3875" s="3" t="e">
        <v>#N/A</v>
      </c>
      <c r="H3875" s="3" t="e">
        <v>#N/A</v>
      </c>
      <c r="I3875" s="80" t="e">
        <v>#N/A</v>
      </c>
      <c r="J3875" s="80" t="e">
        <v>#N/A</v>
      </c>
      <c r="K3875" s="85" t="e">
        <v>#N/A</v>
      </c>
      <c r="L3875" s="9" t="e">
        <v>#N/A</v>
      </c>
      <c r="M3875" s="93" t="e">
        <v>#N/A</v>
      </c>
      <c r="N3875" s="8" t="e">
        <v>#N/A</v>
      </c>
      <c r="O3875" t="e">
        <v>#N/A</v>
      </c>
      <c r="P3875" t="e">
        <v>#N/A</v>
      </c>
      <c r="Q3875" t="e">
        <v>#N/A</v>
      </c>
      <c r="R3875" s="2" t="e">
        <v>#N/A</v>
      </c>
      <c r="S3875" t="e">
        <v>#N/A</v>
      </c>
      <c r="T3875" s="3" t="e">
        <v>#N/A</v>
      </c>
      <c r="U3875" s="3" t="e">
        <v>#N/A</v>
      </c>
      <c r="V3875" t="e">
        <v>#N/A</v>
      </c>
      <c r="W3875" t="e">
        <v>#N/A</v>
      </c>
      <c r="X3875" t="e">
        <v>#N/A</v>
      </c>
      <c r="Y3875" s="3" t="e">
        <v>#N/A</v>
      </c>
      <c r="Z3875" s="8" t="e">
        <v>#N/A</v>
      </c>
      <c r="AA3875" s="30" t="e">
        <v>#N/A</v>
      </c>
      <c r="AB3875" t="e">
        <v>#N/A</v>
      </c>
      <c r="AC3875" t="e">
        <v>#N/A</v>
      </c>
      <c r="AD3875" t="e">
        <v>#N/A</v>
      </c>
      <c r="AE3875" t="e">
        <v>#N/A</v>
      </c>
      <c r="AF3875" t="e">
        <v>#N/A</v>
      </c>
    </row>
    <row r="3876" spans="1:32" x14ac:dyDescent="0.25">
      <c r="A3876" t="e">
        <v>#N/A</v>
      </c>
      <c r="B3876" s="33" t="e">
        <v>#N/A</v>
      </c>
      <c r="C3876" t="e">
        <v>#N/A</v>
      </c>
      <c r="D3876" t="e">
        <v>#N/A</v>
      </c>
      <c r="E3876" s="69" t="e">
        <v>#N/A</v>
      </c>
      <c r="F3876" s="3" t="e">
        <v>#N/A</v>
      </c>
      <c r="G3876" s="3" t="e">
        <v>#N/A</v>
      </c>
      <c r="H3876" s="3" t="e">
        <v>#N/A</v>
      </c>
      <c r="I3876" s="80" t="e">
        <v>#N/A</v>
      </c>
      <c r="J3876" s="80" t="e">
        <v>#N/A</v>
      </c>
      <c r="K3876" s="85" t="e">
        <v>#N/A</v>
      </c>
      <c r="L3876" s="9" t="e">
        <v>#N/A</v>
      </c>
      <c r="M3876" s="93" t="e">
        <v>#N/A</v>
      </c>
      <c r="N3876" s="8" t="e">
        <v>#N/A</v>
      </c>
      <c r="O3876" t="e">
        <v>#N/A</v>
      </c>
      <c r="P3876" t="e">
        <v>#N/A</v>
      </c>
      <c r="Q3876" t="e">
        <v>#N/A</v>
      </c>
      <c r="R3876" s="2" t="e">
        <v>#N/A</v>
      </c>
      <c r="S3876" t="e">
        <v>#N/A</v>
      </c>
      <c r="T3876" s="3" t="e">
        <v>#N/A</v>
      </c>
      <c r="U3876" s="3" t="e">
        <v>#N/A</v>
      </c>
      <c r="V3876" t="e">
        <v>#N/A</v>
      </c>
      <c r="W3876" t="e">
        <v>#N/A</v>
      </c>
      <c r="X3876" t="e">
        <v>#N/A</v>
      </c>
      <c r="Y3876" s="3" t="e">
        <v>#N/A</v>
      </c>
      <c r="Z3876" s="8" t="e">
        <v>#N/A</v>
      </c>
      <c r="AA3876" s="30" t="e">
        <v>#N/A</v>
      </c>
      <c r="AB3876" t="e">
        <v>#N/A</v>
      </c>
      <c r="AC3876" t="e">
        <v>#N/A</v>
      </c>
      <c r="AD3876" t="e">
        <v>#N/A</v>
      </c>
      <c r="AE3876" t="e">
        <v>#N/A</v>
      </c>
      <c r="AF3876" t="e">
        <v>#N/A</v>
      </c>
    </row>
    <row r="3877" spans="1:32" x14ac:dyDescent="0.25">
      <c r="A3877" t="e">
        <v>#N/A</v>
      </c>
      <c r="B3877" s="33" t="e">
        <v>#N/A</v>
      </c>
      <c r="C3877" t="e">
        <v>#N/A</v>
      </c>
      <c r="D3877" t="e">
        <v>#N/A</v>
      </c>
      <c r="E3877" s="69" t="e">
        <v>#N/A</v>
      </c>
      <c r="F3877" s="3" t="e">
        <v>#N/A</v>
      </c>
      <c r="G3877" s="3" t="e">
        <v>#N/A</v>
      </c>
      <c r="H3877" s="3" t="e">
        <v>#N/A</v>
      </c>
      <c r="I3877" s="80" t="e">
        <v>#N/A</v>
      </c>
      <c r="J3877" s="80" t="e">
        <v>#N/A</v>
      </c>
      <c r="K3877" s="85" t="e">
        <v>#N/A</v>
      </c>
      <c r="L3877" s="9" t="e">
        <v>#N/A</v>
      </c>
      <c r="M3877" s="93" t="e">
        <v>#N/A</v>
      </c>
      <c r="N3877" s="8" t="e">
        <v>#N/A</v>
      </c>
      <c r="O3877" t="e">
        <v>#N/A</v>
      </c>
      <c r="P3877" t="e">
        <v>#N/A</v>
      </c>
      <c r="Q3877" t="e">
        <v>#N/A</v>
      </c>
      <c r="R3877" s="2" t="e">
        <v>#N/A</v>
      </c>
      <c r="S3877" t="e">
        <v>#N/A</v>
      </c>
      <c r="T3877" s="3" t="e">
        <v>#N/A</v>
      </c>
      <c r="U3877" s="3" t="e">
        <v>#N/A</v>
      </c>
      <c r="V3877" t="e">
        <v>#N/A</v>
      </c>
      <c r="W3877" t="e">
        <v>#N/A</v>
      </c>
      <c r="X3877" t="e">
        <v>#N/A</v>
      </c>
      <c r="Y3877" s="3" t="e">
        <v>#N/A</v>
      </c>
      <c r="Z3877" s="8" t="e">
        <v>#N/A</v>
      </c>
      <c r="AA3877" s="30" t="e">
        <v>#N/A</v>
      </c>
      <c r="AB3877" t="e">
        <v>#N/A</v>
      </c>
      <c r="AC3877" t="e">
        <v>#N/A</v>
      </c>
      <c r="AD3877" t="e">
        <v>#N/A</v>
      </c>
      <c r="AE3877" t="e">
        <v>#N/A</v>
      </c>
      <c r="AF3877" t="e">
        <v>#N/A</v>
      </c>
    </row>
    <row r="3878" spans="1:32" x14ac:dyDescent="0.25">
      <c r="A3878" t="e">
        <v>#N/A</v>
      </c>
      <c r="B3878" s="33" t="e">
        <v>#N/A</v>
      </c>
      <c r="C3878" t="e">
        <v>#N/A</v>
      </c>
      <c r="D3878" t="e">
        <v>#N/A</v>
      </c>
      <c r="E3878" s="69" t="e">
        <v>#N/A</v>
      </c>
      <c r="F3878" s="3" t="e">
        <v>#N/A</v>
      </c>
      <c r="G3878" s="3" t="e">
        <v>#N/A</v>
      </c>
      <c r="H3878" s="3" t="e">
        <v>#N/A</v>
      </c>
      <c r="I3878" s="80" t="e">
        <v>#N/A</v>
      </c>
      <c r="J3878" s="80" t="e">
        <v>#N/A</v>
      </c>
      <c r="K3878" s="85" t="e">
        <v>#N/A</v>
      </c>
      <c r="L3878" s="9" t="e">
        <v>#N/A</v>
      </c>
      <c r="M3878" s="93" t="e">
        <v>#N/A</v>
      </c>
      <c r="N3878" s="8" t="e">
        <v>#N/A</v>
      </c>
      <c r="O3878" t="e">
        <v>#N/A</v>
      </c>
      <c r="P3878" t="e">
        <v>#N/A</v>
      </c>
      <c r="Q3878" t="e">
        <v>#N/A</v>
      </c>
      <c r="R3878" s="2" t="e">
        <v>#N/A</v>
      </c>
      <c r="S3878" t="e">
        <v>#N/A</v>
      </c>
      <c r="T3878" s="3" t="e">
        <v>#N/A</v>
      </c>
      <c r="U3878" s="3" t="e">
        <v>#N/A</v>
      </c>
      <c r="V3878" t="e">
        <v>#N/A</v>
      </c>
      <c r="W3878" t="e">
        <v>#N/A</v>
      </c>
      <c r="X3878" t="e">
        <v>#N/A</v>
      </c>
      <c r="Y3878" s="3" t="e">
        <v>#N/A</v>
      </c>
      <c r="Z3878" s="8" t="e">
        <v>#N/A</v>
      </c>
      <c r="AA3878" s="30" t="e">
        <v>#N/A</v>
      </c>
      <c r="AB3878" t="e">
        <v>#N/A</v>
      </c>
      <c r="AC3878" t="e">
        <v>#N/A</v>
      </c>
      <c r="AD3878" t="e">
        <v>#N/A</v>
      </c>
      <c r="AE3878" t="e">
        <v>#N/A</v>
      </c>
      <c r="AF3878" t="e">
        <v>#N/A</v>
      </c>
    </row>
    <row r="3879" spans="1:32" x14ac:dyDescent="0.25">
      <c r="A3879" t="e">
        <v>#N/A</v>
      </c>
      <c r="B3879" s="33" t="e">
        <v>#N/A</v>
      </c>
      <c r="C3879" t="e">
        <v>#N/A</v>
      </c>
      <c r="D3879" t="e">
        <v>#N/A</v>
      </c>
      <c r="E3879" s="69" t="e">
        <v>#N/A</v>
      </c>
      <c r="F3879" s="3" t="e">
        <v>#N/A</v>
      </c>
      <c r="G3879" s="3" t="e">
        <v>#N/A</v>
      </c>
      <c r="H3879" s="3" t="e">
        <v>#N/A</v>
      </c>
      <c r="I3879" s="80" t="e">
        <v>#N/A</v>
      </c>
      <c r="J3879" s="80" t="e">
        <v>#N/A</v>
      </c>
      <c r="K3879" s="85" t="e">
        <v>#N/A</v>
      </c>
      <c r="L3879" s="9" t="e">
        <v>#N/A</v>
      </c>
      <c r="M3879" s="93" t="e">
        <v>#N/A</v>
      </c>
      <c r="N3879" s="8" t="e">
        <v>#N/A</v>
      </c>
      <c r="O3879" t="e">
        <v>#N/A</v>
      </c>
      <c r="P3879" t="e">
        <v>#N/A</v>
      </c>
      <c r="Q3879" t="e">
        <v>#N/A</v>
      </c>
      <c r="R3879" s="2" t="e">
        <v>#N/A</v>
      </c>
      <c r="S3879" t="e">
        <v>#N/A</v>
      </c>
      <c r="T3879" s="3" t="e">
        <v>#N/A</v>
      </c>
      <c r="U3879" s="3" t="e">
        <v>#N/A</v>
      </c>
      <c r="V3879" t="e">
        <v>#N/A</v>
      </c>
      <c r="W3879" t="e">
        <v>#N/A</v>
      </c>
      <c r="X3879" t="e">
        <v>#N/A</v>
      </c>
      <c r="Y3879" s="3" t="e">
        <v>#N/A</v>
      </c>
      <c r="Z3879" s="8" t="e">
        <v>#N/A</v>
      </c>
      <c r="AA3879" s="30" t="e">
        <v>#N/A</v>
      </c>
      <c r="AB3879" t="e">
        <v>#N/A</v>
      </c>
      <c r="AC3879" t="e">
        <v>#N/A</v>
      </c>
      <c r="AD3879" t="e">
        <v>#N/A</v>
      </c>
      <c r="AE3879" t="e">
        <v>#N/A</v>
      </c>
      <c r="AF3879" t="e">
        <v>#N/A</v>
      </c>
    </row>
    <row r="3880" spans="1:32" x14ac:dyDescent="0.25">
      <c r="A3880" t="e">
        <v>#N/A</v>
      </c>
      <c r="B3880" s="33" t="e">
        <v>#N/A</v>
      </c>
      <c r="C3880" t="e">
        <v>#N/A</v>
      </c>
      <c r="D3880" t="e">
        <v>#N/A</v>
      </c>
      <c r="E3880" s="69" t="e">
        <v>#N/A</v>
      </c>
      <c r="F3880" s="3" t="e">
        <v>#N/A</v>
      </c>
      <c r="G3880" s="3" t="e">
        <v>#N/A</v>
      </c>
      <c r="H3880" s="3" t="e">
        <v>#N/A</v>
      </c>
      <c r="I3880" s="80" t="e">
        <v>#N/A</v>
      </c>
      <c r="J3880" s="80" t="e">
        <v>#N/A</v>
      </c>
      <c r="K3880" s="85" t="e">
        <v>#N/A</v>
      </c>
      <c r="L3880" s="9" t="e">
        <v>#N/A</v>
      </c>
      <c r="M3880" s="93" t="e">
        <v>#N/A</v>
      </c>
      <c r="N3880" s="8" t="e">
        <v>#N/A</v>
      </c>
      <c r="O3880" t="e">
        <v>#N/A</v>
      </c>
      <c r="P3880" t="e">
        <v>#N/A</v>
      </c>
      <c r="Q3880" t="e">
        <v>#N/A</v>
      </c>
      <c r="R3880" s="2" t="e">
        <v>#N/A</v>
      </c>
      <c r="S3880" t="e">
        <v>#N/A</v>
      </c>
      <c r="T3880" s="3" t="e">
        <v>#N/A</v>
      </c>
      <c r="U3880" s="3" t="e">
        <v>#N/A</v>
      </c>
      <c r="V3880" t="e">
        <v>#N/A</v>
      </c>
      <c r="W3880" t="e">
        <v>#N/A</v>
      </c>
      <c r="X3880" t="e">
        <v>#N/A</v>
      </c>
      <c r="Y3880" s="3" t="e">
        <v>#N/A</v>
      </c>
      <c r="Z3880" s="8" t="e">
        <v>#N/A</v>
      </c>
      <c r="AA3880" s="30" t="e">
        <v>#N/A</v>
      </c>
      <c r="AB3880" t="e">
        <v>#N/A</v>
      </c>
      <c r="AC3880" t="e">
        <v>#N/A</v>
      </c>
      <c r="AD3880" t="e">
        <v>#N/A</v>
      </c>
      <c r="AE3880" t="e">
        <v>#N/A</v>
      </c>
      <c r="AF3880" t="e">
        <v>#N/A</v>
      </c>
    </row>
    <row r="3881" spans="1:32" x14ac:dyDescent="0.25">
      <c r="A3881" t="e">
        <v>#N/A</v>
      </c>
      <c r="B3881" s="33" t="e">
        <v>#N/A</v>
      </c>
      <c r="C3881" t="e">
        <v>#N/A</v>
      </c>
      <c r="D3881" t="e">
        <v>#N/A</v>
      </c>
      <c r="E3881" s="69" t="e">
        <v>#N/A</v>
      </c>
      <c r="F3881" s="3" t="e">
        <v>#N/A</v>
      </c>
      <c r="G3881" s="3" t="e">
        <v>#N/A</v>
      </c>
      <c r="H3881" s="3" t="e">
        <v>#N/A</v>
      </c>
      <c r="I3881" s="80" t="e">
        <v>#N/A</v>
      </c>
      <c r="J3881" s="80" t="e">
        <v>#N/A</v>
      </c>
      <c r="K3881" s="85" t="e">
        <v>#N/A</v>
      </c>
      <c r="L3881" s="9" t="e">
        <v>#N/A</v>
      </c>
      <c r="M3881" s="93" t="e">
        <v>#N/A</v>
      </c>
      <c r="N3881" s="8" t="e">
        <v>#N/A</v>
      </c>
      <c r="O3881" t="e">
        <v>#N/A</v>
      </c>
      <c r="P3881" t="e">
        <v>#N/A</v>
      </c>
      <c r="Q3881" t="e">
        <v>#N/A</v>
      </c>
      <c r="R3881" s="2" t="e">
        <v>#N/A</v>
      </c>
      <c r="S3881" t="e">
        <v>#N/A</v>
      </c>
      <c r="T3881" s="3" t="e">
        <v>#N/A</v>
      </c>
      <c r="U3881" s="3" t="e">
        <v>#N/A</v>
      </c>
      <c r="V3881" t="e">
        <v>#N/A</v>
      </c>
      <c r="W3881" t="e">
        <v>#N/A</v>
      </c>
      <c r="X3881" t="e">
        <v>#N/A</v>
      </c>
      <c r="Y3881" s="3" t="e">
        <v>#N/A</v>
      </c>
      <c r="Z3881" s="8" t="e">
        <v>#N/A</v>
      </c>
      <c r="AA3881" s="30" t="e">
        <v>#N/A</v>
      </c>
      <c r="AB3881" t="e">
        <v>#N/A</v>
      </c>
      <c r="AC3881" t="e">
        <v>#N/A</v>
      </c>
      <c r="AD3881" t="e">
        <v>#N/A</v>
      </c>
      <c r="AE3881" t="e">
        <v>#N/A</v>
      </c>
      <c r="AF3881" t="e">
        <v>#N/A</v>
      </c>
    </row>
    <row r="3882" spans="1:32" x14ac:dyDescent="0.25">
      <c r="A3882" t="e">
        <v>#N/A</v>
      </c>
      <c r="B3882" s="33" t="e">
        <v>#N/A</v>
      </c>
      <c r="C3882" t="e">
        <v>#N/A</v>
      </c>
      <c r="D3882" t="e">
        <v>#N/A</v>
      </c>
      <c r="E3882" s="69" t="e">
        <v>#N/A</v>
      </c>
      <c r="F3882" s="3" t="e">
        <v>#N/A</v>
      </c>
      <c r="G3882" s="3" t="e">
        <v>#N/A</v>
      </c>
      <c r="H3882" s="3" t="e">
        <v>#N/A</v>
      </c>
      <c r="I3882" s="80" t="e">
        <v>#N/A</v>
      </c>
      <c r="J3882" s="80" t="e">
        <v>#N/A</v>
      </c>
      <c r="K3882" s="85" t="e">
        <v>#N/A</v>
      </c>
      <c r="L3882" s="9" t="e">
        <v>#N/A</v>
      </c>
      <c r="M3882" s="93" t="e">
        <v>#N/A</v>
      </c>
      <c r="N3882" s="8" t="e">
        <v>#N/A</v>
      </c>
      <c r="O3882" t="e">
        <v>#N/A</v>
      </c>
      <c r="P3882" t="e">
        <v>#N/A</v>
      </c>
      <c r="Q3882" t="e">
        <v>#N/A</v>
      </c>
      <c r="R3882" s="2" t="e">
        <v>#N/A</v>
      </c>
      <c r="S3882" t="e">
        <v>#N/A</v>
      </c>
      <c r="T3882" s="3" t="e">
        <v>#N/A</v>
      </c>
      <c r="U3882" s="3" t="e">
        <v>#N/A</v>
      </c>
      <c r="V3882" t="e">
        <v>#N/A</v>
      </c>
      <c r="W3882" t="e">
        <v>#N/A</v>
      </c>
      <c r="X3882" t="e">
        <v>#N/A</v>
      </c>
      <c r="Y3882" s="3" t="e">
        <v>#N/A</v>
      </c>
      <c r="Z3882" s="8" t="e">
        <v>#N/A</v>
      </c>
      <c r="AA3882" s="30" t="e">
        <v>#N/A</v>
      </c>
      <c r="AB3882" t="e">
        <v>#N/A</v>
      </c>
      <c r="AC3882" t="e">
        <v>#N/A</v>
      </c>
      <c r="AD3882" t="e">
        <v>#N/A</v>
      </c>
      <c r="AE3882" t="e">
        <v>#N/A</v>
      </c>
      <c r="AF3882" t="e">
        <v>#N/A</v>
      </c>
    </row>
    <row r="3883" spans="1:32" x14ac:dyDescent="0.25">
      <c r="A3883" t="e">
        <v>#N/A</v>
      </c>
      <c r="B3883" s="33" t="e">
        <v>#N/A</v>
      </c>
      <c r="C3883" t="e">
        <v>#N/A</v>
      </c>
      <c r="D3883" t="e">
        <v>#N/A</v>
      </c>
      <c r="E3883" s="69" t="e">
        <v>#N/A</v>
      </c>
      <c r="F3883" s="3" t="e">
        <v>#N/A</v>
      </c>
      <c r="G3883" s="3" t="e">
        <v>#N/A</v>
      </c>
      <c r="H3883" s="3" t="e">
        <v>#N/A</v>
      </c>
      <c r="I3883" s="80" t="e">
        <v>#N/A</v>
      </c>
      <c r="J3883" s="80" t="e">
        <v>#N/A</v>
      </c>
      <c r="K3883" s="85" t="e">
        <v>#N/A</v>
      </c>
      <c r="L3883" s="9" t="e">
        <v>#N/A</v>
      </c>
      <c r="M3883" s="93" t="e">
        <v>#N/A</v>
      </c>
      <c r="N3883" s="8" t="e">
        <v>#N/A</v>
      </c>
      <c r="O3883" t="e">
        <v>#N/A</v>
      </c>
      <c r="P3883" t="e">
        <v>#N/A</v>
      </c>
      <c r="Q3883" t="e">
        <v>#N/A</v>
      </c>
      <c r="R3883" s="2" t="e">
        <v>#N/A</v>
      </c>
      <c r="S3883" t="e">
        <v>#N/A</v>
      </c>
      <c r="T3883" s="3" t="e">
        <v>#N/A</v>
      </c>
      <c r="U3883" s="3" t="e">
        <v>#N/A</v>
      </c>
      <c r="V3883" t="e">
        <v>#N/A</v>
      </c>
      <c r="W3883" t="e">
        <v>#N/A</v>
      </c>
      <c r="X3883" t="e">
        <v>#N/A</v>
      </c>
      <c r="Y3883" s="3" t="e">
        <v>#N/A</v>
      </c>
      <c r="Z3883" s="8" t="e">
        <v>#N/A</v>
      </c>
      <c r="AA3883" s="30" t="e">
        <v>#N/A</v>
      </c>
      <c r="AB3883" t="e">
        <v>#N/A</v>
      </c>
      <c r="AC3883" t="e">
        <v>#N/A</v>
      </c>
      <c r="AD3883" t="e">
        <v>#N/A</v>
      </c>
      <c r="AE3883" t="e">
        <v>#N/A</v>
      </c>
      <c r="AF3883" t="e">
        <v>#N/A</v>
      </c>
    </row>
    <row r="3884" spans="1:32" x14ac:dyDescent="0.25">
      <c r="A3884" t="e">
        <v>#N/A</v>
      </c>
      <c r="B3884" s="33" t="e">
        <v>#N/A</v>
      </c>
      <c r="C3884" t="e">
        <v>#N/A</v>
      </c>
      <c r="D3884" t="e">
        <v>#N/A</v>
      </c>
      <c r="E3884" s="69" t="e">
        <v>#N/A</v>
      </c>
      <c r="F3884" s="3" t="e">
        <v>#N/A</v>
      </c>
      <c r="G3884" s="3" t="e">
        <v>#N/A</v>
      </c>
      <c r="H3884" s="3" t="e">
        <v>#N/A</v>
      </c>
      <c r="I3884" s="80" t="e">
        <v>#N/A</v>
      </c>
      <c r="J3884" s="80" t="e">
        <v>#N/A</v>
      </c>
      <c r="K3884" s="85" t="e">
        <v>#N/A</v>
      </c>
      <c r="L3884" s="9" t="e">
        <v>#N/A</v>
      </c>
      <c r="M3884" s="93" t="e">
        <v>#N/A</v>
      </c>
      <c r="N3884" s="8" t="e">
        <v>#N/A</v>
      </c>
      <c r="O3884" t="e">
        <v>#N/A</v>
      </c>
      <c r="P3884" t="e">
        <v>#N/A</v>
      </c>
      <c r="Q3884" t="e">
        <v>#N/A</v>
      </c>
      <c r="R3884" s="2" t="e">
        <v>#N/A</v>
      </c>
      <c r="S3884" t="e">
        <v>#N/A</v>
      </c>
      <c r="T3884" s="3" t="e">
        <v>#N/A</v>
      </c>
      <c r="U3884" s="3" t="e">
        <v>#N/A</v>
      </c>
      <c r="V3884" t="e">
        <v>#N/A</v>
      </c>
      <c r="W3884" t="e">
        <v>#N/A</v>
      </c>
      <c r="X3884" t="e">
        <v>#N/A</v>
      </c>
      <c r="Y3884" s="3" t="e">
        <v>#N/A</v>
      </c>
      <c r="Z3884" s="8" t="e">
        <v>#N/A</v>
      </c>
      <c r="AA3884" s="30" t="e">
        <v>#N/A</v>
      </c>
      <c r="AB3884" t="e">
        <v>#N/A</v>
      </c>
      <c r="AC3884" t="e">
        <v>#N/A</v>
      </c>
      <c r="AD3884" t="e">
        <v>#N/A</v>
      </c>
      <c r="AE3884" t="e">
        <v>#N/A</v>
      </c>
      <c r="AF3884" t="e">
        <v>#N/A</v>
      </c>
    </row>
    <row r="3885" spans="1:32" x14ac:dyDescent="0.25">
      <c r="A3885" t="e">
        <v>#N/A</v>
      </c>
      <c r="B3885" s="33" t="e">
        <v>#N/A</v>
      </c>
      <c r="C3885" t="e">
        <v>#N/A</v>
      </c>
      <c r="D3885" t="e">
        <v>#N/A</v>
      </c>
      <c r="E3885" s="69" t="e">
        <v>#N/A</v>
      </c>
      <c r="F3885" s="3" t="e">
        <v>#N/A</v>
      </c>
      <c r="G3885" s="3" t="e">
        <v>#N/A</v>
      </c>
      <c r="H3885" s="3" t="e">
        <v>#N/A</v>
      </c>
      <c r="I3885" s="80" t="e">
        <v>#N/A</v>
      </c>
      <c r="J3885" s="80" t="e">
        <v>#N/A</v>
      </c>
      <c r="K3885" s="85" t="e">
        <v>#N/A</v>
      </c>
      <c r="L3885" s="9" t="e">
        <v>#N/A</v>
      </c>
      <c r="M3885" s="93" t="e">
        <v>#N/A</v>
      </c>
      <c r="N3885" s="8" t="e">
        <v>#N/A</v>
      </c>
      <c r="O3885" t="e">
        <v>#N/A</v>
      </c>
      <c r="P3885" t="e">
        <v>#N/A</v>
      </c>
      <c r="Q3885" t="e">
        <v>#N/A</v>
      </c>
      <c r="R3885" s="2" t="e">
        <v>#N/A</v>
      </c>
      <c r="S3885" t="e">
        <v>#N/A</v>
      </c>
      <c r="T3885" s="3" t="e">
        <v>#N/A</v>
      </c>
      <c r="U3885" s="3" t="e">
        <v>#N/A</v>
      </c>
      <c r="V3885" t="e">
        <v>#N/A</v>
      </c>
      <c r="W3885" t="e">
        <v>#N/A</v>
      </c>
      <c r="X3885" t="e">
        <v>#N/A</v>
      </c>
      <c r="Y3885" s="3" t="e">
        <v>#N/A</v>
      </c>
      <c r="Z3885" s="8" t="e">
        <v>#N/A</v>
      </c>
      <c r="AA3885" s="30" t="e">
        <v>#N/A</v>
      </c>
      <c r="AB3885" t="e">
        <v>#N/A</v>
      </c>
      <c r="AC3885" t="e">
        <v>#N/A</v>
      </c>
      <c r="AD3885" t="e">
        <v>#N/A</v>
      </c>
      <c r="AE3885" t="e">
        <v>#N/A</v>
      </c>
      <c r="AF3885" t="e">
        <v>#N/A</v>
      </c>
    </row>
    <row r="3886" spans="1:32" x14ac:dyDescent="0.25">
      <c r="A3886" t="e">
        <v>#N/A</v>
      </c>
      <c r="B3886" s="33" t="e">
        <v>#N/A</v>
      </c>
      <c r="C3886" t="e">
        <v>#N/A</v>
      </c>
      <c r="D3886" t="e">
        <v>#N/A</v>
      </c>
      <c r="E3886" s="69" t="e">
        <v>#N/A</v>
      </c>
      <c r="F3886" s="3" t="e">
        <v>#N/A</v>
      </c>
      <c r="G3886" s="3" t="e">
        <v>#N/A</v>
      </c>
      <c r="H3886" s="3" t="e">
        <v>#N/A</v>
      </c>
      <c r="I3886" s="80" t="e">
        <v>#N/A</v>
      </c>
      <c r="J3886" s="80" t="e">
        <v>#N/A</v>
      </c>
      <c r="K3886" s="85" t="e">
        <v>#N/A</v>
      </c>
      <c r="L3886" s="9" t="e">
        <v>#N/A</v>
      </c>
      <c r="M3886" s="93" t="e">
        <v>#N/A</v>
      </c>
      <c r="N3886" s="8" t="e">
        <v>#N/A</v>
      </c>
      <c r="O3886" t="e">
        <v>#N/A</v>
      </c>
      <c r="P3886" t="e">
        <v>#N/A</v>
      </c>
      <c r="Q3886" t="e">
        <v>#N/A</v>
      </c>
      <c r="R3886" s="2" t="e">
        <v>#N/A</v>
      </c>
      <c r="S3886" t="e">
        <v>#N/A</v>
      </c>
      <c r="T3886" s="3" t="e">
        <v>#N/A</v>
      </c>
      <c r="U3886" s="3" t="e">
        <v>#N/A</v>
      </c>
      <c r="V3886" t="e">
        <v>#N/A</v>
      </c>
      <c r="W3886" t="e">
        <v>#N/A</v>
      </c>
      <c r="X3886" t="e">
        <v>#N/A</v>
      </c>
      <c r="Y3886" s="3" t="e">
        <v>#N/A</v>
      </c>
      <c r="Z3886" s="8" t="e">
        <v>#N/A</v>
      </c>
      <c r="AA3886" s="30" t="e">
        <v>#N/A</v>
      </c>
      <c r="AB3886" t="e">
        <v>#N/A</v>
      </c>
      <c r="AC3886" t="e">
        <v>#N/A</v>
      </c>
      <c r="AD3886" t="e">
        <v>#N/A</v>
      </c>
      <c r="AE3886" t="e">
        <v>#N/A</v>
      </c>
      <c r="AF3886" t="e">
        <v>#N/A</v>
      </c>
    </row>
    <row r="3887" spans="1:32" x14ac:dyDescent="0.25">
      <c r="A3887" t="e">
        <v>#N/A</v>
      </c>
      <c r="B3887" s="33" t="e">
        <v>#N/A</v>
      </c>
      <c r="C3887" t="e">
        <v>#N/A</v>
      </c>
      <c r="D3887" t="e">
        <v>#N/A</v>
      </c>
      <c r="E3887" s="69" t="e">
        <v>#N/A</v>
      </c>
      <c r="F3887" s="3" t="e">
        <v>#N/A</v>
      </c>
      <c r="G3887" s="3" t="e">
        <v>#N/A</v>
      </c>
      <c r="H3887" s="3" t="e">
        <v>#N/A</v>
      </c>
      <c r="I3887" s="80" t="e">
        <v>#N/A</v>
      </c>
      <c r="J3887" s="80" t="e">
        <v>#N/A</v>
      </c>
      <c r="K3887" s="85" t="e">
        <v>#N/A</v>
      </c>
      <c r="L3887" s="9" t="e">
        <v>#N/A</v>
      </c>
      <c r="M3887" s="93" t="e">
        <v>#N/A</v>
      </c>
      <c r="N3887" s="8" t="e">
        <v>#N/A</v>
      </c>
      <c r="O3887" t="e">
        <v>#N/A</v>
      </c>
      <c r="P3887" t="e">
        <v>#N/A</v>
      </c>
      <c r="Q3887" t="e">
        <v>#N/A</v>
      </c>
      <c r="R3887" s="2" t="e">
        <v>#N/A</v>
      </c>
      <c r="S3887" t="e">
        <v>#N/A</v>
      </c>
      <c r="T3887" s="3" t="e">
        <v>#N/A</v>
      </c>
      <c r="U3887" s="3" t="e">
        <v>#N/A</v>
      </c>
      <c r="V3887" t="e">
        <v>#N/A</v>
      </c>
      <c r="W3887" t="e">
        <v>#N/A</v>
      </c>
      <c r="X3887" t="e">
        <v>#N/A</v>
      </c>
      <c r="Y3887" s="3" t="e">
        <v>#N/A</v>
      </c>
      <c r="Z3887" s="8" t="e">
        <v>#N/A</v>
      </c>
      <c r="AA3887" s="30" t="e">
        <v>#N/A</v>
      </c>
      <c r="AB3887" t="e">
        <v>#N/A</v>
      </c>
      <c r="AC3887" t="e">
        <v>#N/A</v>
      </c>
      <c r="AD3887" t="e">
        <v>#N/A</v>
      </c>
      <c r="AE3887" t="e">
        <v>#N/A</v>
      </c>
      <c r="AF3887" t="e">
        <v>#N/A</v>
      </c>
    </row>
    <row r="3888" spans="1:32" x14ac:dyDescent="0.25">
      <c r="A3888" t="e">
        <v>#N/A</v>
      </c>
      <c r="B3888" s="33" t="e">
        <v>#N/A</v>
      </c>
      <c r="C3888" t="e">
        <v>#N/A</v>
      </c>
      <c r="D3888" t="e">
        <v>#N/A</v>
      </c>
      <c r="E3888" s="69" t="e">
        <v>#N/A</v>
      </c>
      <c r="F3888" s="3" t="e">
        <v>#N/A</v>
      </c>
      <c r="G3888" s="3" t="e">
        <v>#N/A</v>
      </c>
      <c r="H3888" s="3" t="e">
        <v>#N/A</v>
      </c>
      <c r="I3888" s="80" t="e">
        <v>#N/A</v>
      </c>
      <c r="J3888" s="80" t="e">
        <v>#N/A</v>
      </c>
      <c r="K3888" s="85" t="e">
        <v>#N/A</v>
      </c>
      <c r="L3888" s="9" t="e">
        <v>#N/A</v>
      </c>
      <c r="M3888" s="93" t="e">
        <v>#N/A</v>
      </c>
      <c r="N3888" s="8" t="e">
        <v>#N/A</v>
      </c>
      <c r="O3888" t="e">
        <v>#N/A</v>
      </c>
      <c r="P3888" t="e">
        <v>#N/A</v>
      </c>
      <c r="Q3888" t="e">
        <v>#N/A</v>
      </c>
      <c r="R3888" s="2" t="e">
        <v>#N/A</v>
      </c>
      <c r="S3888" t="e">
        <v>#N/A</v>
      </c>
      <c r="T3888" s="3" t="e">
        <v>#N/A</v>
      </c>
      <c r="U3888" s="3" t="e">
        <v>#N/A</v>
      </c>
      <c r="V3888" t="e">
        <v>#N/A</v>
      </c>
      <c r="W3888" t="e">
        <v>#N/A</v>
      </c>
      <c r="X3888" t="e">
        <v>#N/A</v>
      </c>
      <c r="Y3888" s="3" t="e">
        <v>#N/A</v>
      </c>
      <c r="Z3888" s="8" t="e">
        <v>#N/A</v>
      </c>
      <c r="AA3888" s="30" t="e">
        <v>#N/A</v>
      </c>
      <c r="AB3888" t="e">
        <v>#N/A</v>
      </c>
      <c r="AC3888" t="e">
        <v>#N/A</v>
      </c>
      <c r="AD3888" t="e">
        <v>#N/A</v>
      </c>
      <c r="AE3888" t="e">
        <v>#N/A</v>
      </c>
      <c r="AF3888" t="e">
        <v>#N/A</v>
      </c>
    </row>
    <row r="3889" spans="1:32" x14ac:dyDescent="0.25">
      <c r="A3889" t="e">
        <v>#N/A</v>
      </c>
      <c r="B3889" s="33" t="e">
        <v>#N/A</v>
      </c>
      <c r="C3889" t="e">
        <v>#N/A</v>
      </c>
      <c r="D3889" t="e">
        <v>#N/A</v>
      </c>
      <c r="E3889" s="69" t="e">
        <v>#N/A</v>
      </c>
      <c r="F3889" s="3" t="e">
        <v>#N/A</v>
      </c>
      <c r="G3889" s="3" t="e">
        <v>#N/A</v>
      </c>
      <c r="H3889" s="3" t="e">
        <v>#N/A</v>
      </c>
      <c r="I3889" s="80" t="e">
        <v>#N/A</v>
      </c>
      <c r="J3889" s="80" t="e">
        <v>#N/A</v>
      </c>
      <c r="K3889" s="85" t="e">
        <v>#N/A</v>
      </c>
      <c r="L3889" s="9" t="e">
        <v>#N/A</v>
      </c>
      <c r="M3889" s="93" t="e">
        <v>#N/A</v>
      </c>
      <c r="N3889" s="8" t="e">
        <v>#N/A</v>
      </c>
      <c r="O3889" t="e">
        <v>#N/A</v>
      </c>
      <c r="P3889" t="e">
        <v>#N/A</v>
      </c>
      <c r="Q3889" t="e">
        <v>#N/A</v>
      </c>
      <c r="R3889" s="2" t="e">
        <v>#N/A</v>
      </c>
      <c r="S3889" t="e">
        <v>#N/A</v>
      </c>
      <c r="T3889" s="3" t="e">
        <v>#N/A</v>
      </c>
      <c r="U3889" s="3" t="e">
        <v>#N/A</v>
      </c>
      <c r="V3889" t="e">
        <v>#N/A</v>
      </c>
      <c r="W3889" t="e">
        <v>#N/A</v>
      </c>
      <c r="X3889" t="e">
        <v>#N/A</v>
      </c>
      <c r="Y3889" s="3" t="e">
        <v>#N/A</v>
      </c>
      <c r="Z3889" s="8" t="e">
        <v>#N/A</v>
      </c>
      <c r="AA3889" s="30" t="e">
        <v>#N/A</v>
      </c>
      <c r="AB3889" t="e">
        <v>#N/A</v>
      </c>
      <c r="AC3889" t="e">
        <v>#N/A</v>
      </c>
      <c r="AD3889" t="e">
        <v>#N/A</v>
      </c>
      <c r="AE3889" t="e">
        <v>#N/A</v>
      </c>
      <c r="AF3889" t="e">
        <v>#N/A</v>
      </c>
    </row>
    <row r="3890" spans="1:32" x14ac:dyDescent="0.25">
      <c r="A3890" t="e">
        <v>#N/A</v>
      </c>
      <c r="B3890" s="33" t="e">
        <v>#N/A</v>
      </c>
      <c r="C3890" t="e">
        <v>#N/A</v>
      </c>
      <c r="D3890" t="e">
        <v>#N/A</v>
      </c>
      <c r="E3890" s="69" t="e">
        <v>#N/A</v>
      </c>
      <c r="F3890" s="3" t="e">
        <v>#N/A</v>
      </c>
      <c r="G3890" s="3" t="e">
        <v>#N/A</v>
      </c>
      <c r="H3890" s="3" t="e">
        <v>#N/A</v>
      </c>
      <c r="I3890" s="80" t="e">
        <v>#N/A</v>
      </c>
      <c r="J3890" s="80" t="e">
        <v>#N/A</v>
      </c>
      <c r="K3890" s="85" t="e">
        <v>#N/A</v>
      </c>
      <c r="L3890" s="9" t="e">
        <v>#N/A</v>
      </c>
      <c r="M3890" s="93" t="e">
        <v>#N/A</v>
      </c>
      <c r="N3890" s="8" t="e">
        <v>#N/A</v>
      </c>
      <c r="O3890" t="e">
        <v>#N/A</v>
      </c>
      <c r="P3890" t="e">
        <v>#N/A</v>
      </c>
      <c r="Q3890" t="e">
        <v>#N/A</v>
      </c>
      <c r="R3890" s="2" t="e">
        <v>#N/A</v>
      </c>
      <c r="S3890" t="e">
        <v>#N/A</v>
      </c>
      <c r="T3890" s="3" t="e">
        <v>#N/A</v>
      </c>
      <c r="U3890" s="3" t="e">
        <v>#N/A</v>
      </c>
      <c r="V3890" t="e">
        <v>#N/A</v>
      </c>
      <c r="W3890" t="e">
        <v>#N/A</v>
      </c>
      <c r="X3890" t="e">
        <v>#N/A</v>
      </c>
      <c r="Y3890" s="3" t="e">
        <v>#N/A</v>
      </c>
      <c r="Z3890" s="8" t="e">
        <v>#N/A</v>
      </c>
      <c r="AA3890" s="30" t="e">
        <v>#N/A</v>
      </c>
      <c r="AB3890" t="e">
        <v>#N/A</v>
      </c>
      <c r="AC3890" t="e">
        <v>#N/A</v>
      </c>
      <c r="AD3890" t="e">
        <v>#N/A</v>
      </c>
      <c r="AE3890" t="e">
        <v>#N/A</v>
      </c>
      <c r="AF3890" t="e">
        <v>#N/A</v>
      </c>
    </row>
    <row r="3891" spans="1:32" x14ac:dyDescent="0.25">
      <c r="A3891" t="e">
        <v>#N/A</v>
      </c>
      <c r="B3891" s="33" t="e">
        <v>#N/A</v>
      </c>
      <c r="C3891" t="e">
        <v>#N/A</v>
      </c>
      <c r="D3891" t="e">
        <v>#N/A</v>
      </c>
      <c r="E3891" s="69" t="e">
        <v>#N/A</v>
      </c>
      <c r="F3891" s="3" t="e">
        <v>#N/A</v>
      </c>
      <c r="G3891" s="3" t="e">
        <v>#N/A</v>
      </c>
      <c r="H3891" s="3" t="e">
        <v>#N/A</v>
      </c>
      <c r="I3891" s="80" t="e">
        <v>#N/A</v>
      </c>
      <c r="J3891" s="80" t="e">
        <v>#N/A</v>
      </c>
      <c r="K3891" s="85" t="e">
        <v>#N/A</v>
      </c>
      <c r="L3891" s="9" t="e">
        <v>#N/A</v>
      </c>
      <c r="M3891" s="93" t="e">
        <v>#N/A</v>
      </c>
      <c r="N3891" s="8" t="e">
        <v>#N/A</v>
      </c>
      <c r="O3891" t="e">
        <v>#N/A</v>
      </c>
      <c r="P3891" t="e">
        <v>#N/A</v>
      </c>
      <c r="Q3891" t="e">
        <v>#N/A</v>
      </c>
      <c r="R3891" s="2" t="e">
        <v>#N/A</v>
      </c>
      <c r="S3891" t="e">
        <v>#N/A</v>
      </c>
      <c r="T3891" s="3" t="e">
        <v>#N/A</v>
      </c>
      <c r="U3891" s="3" t="e">
        <v>#N/A</v>
      </c>
      <c r="V3891" t="e">
        <v>#N/A</v>
      </c>
      <c r="W3891" t="e">
        <v>#N/A</v>
      </c>
      <c r="X3891" t="e">
        <v>#N/A</v>
      </c>
      <c r="Y3891" s="3" t="e">
        <v>#N/A</v>
      </c>
      <c r="Z3891" s="8" t="e">
        <v>#N/A</v>
      </c>
      <c r="AA3891" s="30" t="e">
        <v>#N/A</v>
      </c>
      <c r="AB3891" t="e">
        <v>#N/A</v>
      </c>
      <c r="AC3891" t="e">
        <v>#N/A</v>
      </c>
      <c r="AD3891" t="e">
        <v>#N/A</v>
      </c>
      <c r="AE3891" t="e">
        <v>#N/A</v>
      </c>
      <c r="AF3891" t="e">
        <v>#N/A</v>
      </c>
    </row>
    <row r="3892" spans="1:32" x14ac:dyDescent="0.25">
      <c r="A3892" t="e">
        <v>#N/A</v>
      </c>
      <c r="B3892" s="33" t="e">
        <v>#N/A</v>
      </c>
      <c r="C3892" t="e">
        <v>#N/A</v>
      </c>
      <c r="D3892" t="e">
        <v>#N/A</v>
      </c>
      <c r="E3892" s="69" t="e">
        <v>#N/A</v>
      </c>
      <c r="F3892" s="3" t="e">
        <v>#N/A</v>
      </c>
      <c r="G3892" s="3" t="e">
        <v>#N/A</v>
      </c>
      <c r="H3892" s="3" t="e">
        <v>#N/A</v>
      </c>
      <c r="I3892" s="80" t="e">
        <v>#N/A</v>
      </c>
      <c r="J3892" s="80" t="e">
        <v>#N/A</v>
      </c>
      <c r="K3892" s="85" t="e">
        <v>#N/A</v>
      </c>
      <c r="L3892" s="9" t="e">
        <v>#N/A</v>
      </c>
      <c r="M3892" s="93" t="e">
        <v>#N/A</v>
      </c>
      <c r="N3892" s="8" t="e">
        <v>#N/A</v>
      </c>
      <c r="O3892" t="e">
        <v>#N/A</v>
      </c>
      <c r="P3892" t="e">
        <v>#N/A</v>
      </c>
      <c r="Q3892" t="e">
        <v>#N/A</v>
      </c>
      <c r="R3892" s="2" t="e">
        <v>#N/A</v>
      </c>
      <c r="S3892" t="e">
        <v>#N/A</v>
      </c>
      <c r="T3892" s="3" t="e">
        <v>#N/A</v>
      </c>
      <c r="U3892" s="3" t="e">
        <v>#N/A</v>
      </c>
      <c r="V3892" t="e">
        <v>#N/A</v>
      </c>
      <c r="W3892" t="e">
        <v>#N/A</v>
      </c>
      <c r="X3892" t="e">
        <v>#N/A</v>
      </c>
      <c r="Y3892" s="3" t="e">
        <v>#N/A</v>
      </c>
      <c r="Z3892" s="8" t="e">
        <v>#N/A</v>
      </c>
      <c r="AA3892" s="30" t="e">
        <v>#N/A</v>
      </c>
      <c r="AB3892" t="e">
        <v>#N/A</v>
      </c>
      <c r="AC3892" t="e">
        <v>#N/A</v>
      </c>
      <c r="AD3892" t="e">
        <v>#N/A</v>
      </c>
      <c r="AE3892" t="e">
        <v>#N/A</v>
      </c>
      <c r="AF3892" t="e">
        <v>#N/A</v>
      </c>
    </row>
    <row r="3893" spans="1:32" x14ac:dyDescent="0.25">
      <c r="A3893" t="e">
        <v>#N/A</v>
      </c>
      <c r="B3893" s="33" t="e">
        <v>#N/A</v>
      </c>
      <c r="C3893" t="e">
        <v>#N/A</v>
      </c>
      <c r="D3893" t="e">
        <v>#N/A</v>
      </c>
      <c r="E3893" s="69" t="e">
        <v>#N/A</v>
      </c>
      <c r="F3893" s="3" t="e">
        <v>#N/A</v>
      </c>
      <c r="G3893" s="3" t="e">
        <v>#N/A</v>
      </c>
      <c r="H3893" s="3" t="e">
        <v>#N/A</v>
      </c>
      <c r="I3893" s="80" t="e">
        <v>#N/A</v>
      </c>
      <c r="J3893" s="80" t="e">
        <v>#N/A</v>
      </c>
      <c r="K3893" s="85" t="e">
        <v>#N/A</v>
      </c>
      <c r="L3893" s="9" t="e">
        <v>#N/A</v>
      </c>
      <c r="M3893" s="93" t="e">
        <v>#N/A</v>
      </c>
      <c r="N3893" s="8" t="e">
        <v>#N/A</v>
      </c>
      <c r="O3893" t="e">
        <v>#N/A</v>
      </c>
      <c r="P3893" t="e">
        <v>#N/A</v>
      </c>
      <c r="Q3893" t="e">
        <v>#N/A</v>
      </c>
      <c r="R3893" s="2" t="e">
        <v>#N/A</v>
      </c>
      <c r="S3893" t="e">
        <v>#N/A</v>
      </c>
      <c r="T3893" s="3" t="e">
        <v>#N/A</v>
      </c>
      <c r="U3893" s="3" t="e">
        <v>#N/A</v>
      </c>
      <c r="V3893" t="e">
        <v>#N/A</v>
      </c>
      <c r="W3893" t="e">
        <v>#N/A</v>
      </c>
      <c r="X3893" t="e">
        <v>#N/A</v>
      </c>
      <c r="Y3893" s="3" t="e">
        <v>#N/A</v>
      </c>
      <c r="Z3893" s="8" t="e">
        <v>#N/A</v>
      </c>
      <c r="AA3893" s="30" t="e">
        <v>#N/A</v>
      </c>
      <c r="AB3893" t="e">
        <v>#N/A</v>
      </c>
      <c r="AC3893" t="e">
        <v>#N/A</v>
      </c>
      <c r="AD3893" t="e">
        <v>#N/A</v>
      </c>
      <c r="AE3893" t="e">
        <v>#N/A</v>
      </c>
      <c r="AF3893" t="e">
        <v>#N/A</v>
      </c>
    </row>
    <row r="3894" spans="1:32" x14ac:dyDescent="0.25">
      <c r="A3894" t="e">
        <v>#N/A</v>
      </c>
      <c r="B3894" s="33" t="e">
        <v>#N/A</v>
      </c>
      <c r="C3894" t="e">
        <v>#N/A</v>
      </c>
      <c r="D3894" t="e">
        <v>#N/A</v>
      </c>
      <c r="E3894" s="69" t="e">
        <v>#N/A</v>
      </c>
      <c r="F3894" s="3" t="e">
        <v>#N/A</v>
      </c>
      <c r="G3894" s="3" t="e">
        <v>#N/A</v>
      </c>
      <c r="H3894" s="3" t="e">
        <v>#N/A</v>
      </c>
      <c r="I3894" s="80" t="e">
        <v>#N/A</v>
      </c>
      <c r="J3894" s="80" t="e">
        <v>#N/A</v>
      </c>
      <c r="K3894" s="85" t="e">
        <v>#N/A</v>
      </c>
      <c r="L3894" s="9" t="e">
        <v>#N/A</v>
      </c>
      <c r="M3894" s="93" t="e">
        <v>#N/A</v>
      </c>
      <c r="N3894" s="8" t="e">
        <v>#N/A</v>
      </c>
      <c r="O3894" t="e">
        <v>#N/A</v>
      </c>
      <c r="P3894" t="e">
        <v>#N/A</v>
      </c>
      <c r="Q3894" t="e">
        <v>#N/A</v>
      </c>
      <c r="R3894" s="2" t="e">
        <v>#N/A</v>
      </c>
      <c r="S3894" t="e">
        <v>#N/A</v>
      </c>
      <c r="T3894" s="3" t="e">
        <v>#N/A</v>
      </c>
      <c r="U3894" s="3" t="e">
        <v>#N/A</v>
      </c>
      <c r="V3894" t="e">
        <v>#N/A</v>
      </c>
      <c r="W3894" t="e">
        <v>#N/A</v>
      </c>
      <c r="X3894" t="e">
        <v>#N/A</v>
      </c>
      <c r="Y3894" s="3" t="e">
        <v>#N/A</v>
      </c>
      <c r="Z3894" s="8" t="e">
        <v>#N/A</v>
      </c>
      <c r="AA3894" s="30" t="e">
        <v>#N/A</v>
      </c>
      <c r="AB3894" t="e">
        <v>#N/A</v>
      </c>
      <c r="AC3894" t="e">
        <v>#N/A</v>
      </c>
      <c r="AD3894" t="e">
        <v>#N/A</v>
      </c>
      <c r="AE3894" t="e">
        <v>#N/A</v>
      </c>
      <c r="AF3894" t="e">
        <v>#N/A</v>
      </c>
    </row>
    <row r="3895" spans="1:32" x14ac:dyDescent="0.25">
      <c r="A3895" t="e">
        <v>#N/A</v>
      </c>
      <c r="B3895" s="33" t="e">
        <v>#N/A</v>
      </c>
      <c r="C3895" t="e">
        <v>#N/A</v>
      </c>
      <c r="D3895" t="e">
        <v>#N/A</v>
      </c>
      <c r="E3895" s="69" t="e">
        <v>#N/A</v>
      </c>
      <c r="F3895" s="3" t="e">
        <v>#N/A</v>
      </c>
      <c r="G3895" s="3" t="e">
        <v>#N/A</v>
      </c>
      <c r="H3895" s="3" t="e">
        <v>#N/A</v>
      </c>
      <c r="I3895" s="80" t="e">
        <v>#N/A</v>
      </c>
      <c r="J3895" s="80" t="e">
        <v>#N/A</v>
      </c>
      <c r="K3895" s="85" t="e">
        <v>#N/A</v>
      </c>
      <c r="L3895" s="9" t="e">
        <v>#N/A</v>
      </c>
      <c r="M3895" s="93" t="e">
        <v>#N/A</v>
      </c>
      <c r="N3895" s="8" t="e">
        <v>#N/A</v>
      </c>
      <c r="O3895" t="e">
        <v>#N/A</v>
      </c>
      <c r="P3895" t="e">
        <v>#N/A</v>
      </c>
      <c r="Q3895" t="e">
        <v>#N/A</v>
      </c>
      <c r="R3895" s="2" t="e">
        <v>#N/A</v>
      </c>
      <c r="S3895" t="e">
        <v>#N/A</v>
      </c>
      <c r="T3895" s="3" t="e">
        <v>#N/A</v>
      </c>
      <c r="U3895" s="3" t="e">
        <v>#N/A</v>
      </c>
      <c r="V3895" t="e">
        <v>#N/A</v>
      </c>
      <c r="W3895" t="e">
        <v>#N/A</v>
      </c>
      <c r="X3895" t="e">
        <v>#N/A</v>
      </c>
      <c r="Y3895" s="3" t="e">
        <v>#N/A</v>
      </c>
      <c r="Z3895" s="8" t="e">
        <v>#N/A</v>
      </c>
      <c r="AA3895" s="30" t="e">
        <v>#N/A</v>
      </c>
      <c r="AB3895" t="e">
        <v>#N/A</v>
      </c>
      <c r="AC3895" t="e">
        <v>#N/A</v>
      </c>
      <c r="AD3895" t="e">
        <v>#N/A</v>
      </c>
      <c r="AE3895" t="e">
        <v>#N/A</v>
      </c>
      <c r="AF3895" t="e">
        <v>#N/A</v>
      </c>
    </row>
    <row r="3896" spans="1:32" x14ac:dyDescent="0.25">
      <c r="A3896" t="e">
        <v>#N/A</v>
      </c>
      <c r="B3896" s="33" t="e">
        <v>#N/A</v>
      </c>
      <c r="C3896" t="e">
        <v>#N/A</v>
      </c>
      <c r="D3896" t="e">
        <v>#N/A</v>
      </c>
      <c r="E3896" s="69" t="e">
        <v>#N/A</v>
      </c>
      <c r="F3896" s="3" t="e">
        <v>#N/A</v>
      </c>
      <c r="G3896" s="3" t="e">
        <v>#N/A</v>
      </c>
      <c r="H3896" s="3" t="e">
        <v>#N/A</v>
      </c>
      <c r="I3896" s="80" t="e">
        <v>#N/A</v>
      </c>
      <c r="J3896" s="80" t="e">
        <v>#N/A</v>
      </c>
      <c r="K3896" s="85" t="e">
        <v>#N/A</v>
      </c>
      <c r="L3896" s="9" t="e">
        <v>#N/A</v>
      </c>
      <c r="M3896" s="93" t="e">
        <v>#N/A</v>
      </c>
      <c r="N3896" s="8" t="e">
        <v>#N/A</v>
      </c>
      <c r="O3896" t="e">
        <v>#N/A</v>
      </c>
      <c r="P3896" t="e">
        <v>#N/A</v>
      </c>
      <c r="Q3896" t="e">
        <v>#N/A</v>
      </c>
      <c r="R3896" s="2" t="e">
        <v>#N/A</v>
      </c>
      <c r="S3896" t="e">
        <v>#N/A</v>
      </c>
      <c r="T3896" s="3" t="e">
        <v>#N/A</v>
      </c>
      <c r="U3896" s="3" t="e">
        <v>#N/A</v>
      </c>
      <c r="V3896" t="e">
        <v>#N/A</v>
      </c>
      <c r="W3896" t="e">
        <v>#N/A</v>
      </c>
      <c r="X3896" t="e">
        <v>#N/A</v>
      </c>
      <c r="Y3896" s="3" t="e">
        <v>#N/A</v>
      </c>
      <c r="Z3896" s="8" t="e">
        <v>#N/A</v>
      </c>
      <c r="AA3896" s="30" t="e">
        <v>#N/A</v>
      </c>
      <c r="AB3896" t="e">
        <v>#N/A</v>
      </c>
      <c r="AC3896" t="e">
        <v>#N/A</v>
      </c>
      <c r="AD3896" t="e">
        <v>#N/A</v>
      </c>
      <c r="AE3896" t="e">
        <v>#N/A</v>
      </c>
      <c r="AF3896" t="e">
        <v>#N/A</v>
      </c>
    </row>
    <row r="3897" spans="1:32" x14ac:dyDescent="0.25">
      <c r="A3897" t="e">
        <v>#N/A</v>
      </c>
      <c r="B3897" s="33" t="e">
        <v>#N/A</v>
      </c>
      <c r="C3897" t="e">
        <v>#N/A</v>
      </c>
      <c r="D3897" t="e">
        <v>#N/A</v>
      </c>
      <c r="E3897" s="69" t="e">
        <v>#N/A</v>
      </c>
      <c r="F3897" s="3" t="e">
        <v>#N/A</v>
      </c>
      <c r="G3897" s="3" t="e">
        <v>#N/A</v>
      </c>
      <c r="H3897" s="3" t="e">
        <v>#N/A</v>
      </c>
      <c r="I3897" s="80" t="e">
        <v>#N/A</v>
      </c>
      <c r="J3897" s="80" t="e">
        <v>#N/A</v>
      </c>
      <c r="K3897" s="85" t="e">
        <v>#N/A</v>
      </c>
      <c r="L3897" s="9" t="e">
        <v>#N/A</v>
      </c>
      <c r="M3897" s="93" t="e">
        <v>#N/A</v>
      </c>
      <c r="N3897" s="8" t="e">
        <v>#N/A</v>
      </c>
      <c r="O3897" t="e">
        <v>#N/A</v>
      </c>
      <c r="P3897" t="e">
        <v>#N/A</v>
      </c>
      <c r="Q3897" t="e">
        <v>#N/A</v>
      </c>
      <c r="R3897" s="2" t="e">
        <v>#N/A</v>
      </c>
      <c r="S3897" t="e">
        <v>#N/A</v>
      </c>
      <c r="T3897" s="3" t="e">
        <v>#N/A</v>
      </c>
      <c r="U3897" s="3" t="e">
        <v>#N/A</v>
      </c>
      <c r="V3897" t="e">
        <v>#N/A</v>
      </c>
      <c r="W3897" t="e">
        <v>#N/A</v>
      </c>
      <c r="X3897" t="e">
        <v>#N/A</v>
      </c>
      <c r="Y3897" s="3" t="e">
        <v>#N/A</v>
      </c>
      <c r="Z3897" s="8" t="e">
        <v>#N/A</v>
      </c>
      <c r="AA3897" s="30" t="e">
        <v>#N/A</v>
      </c>
      <c r="AB3897" t="e">
        <v>#N/A</v>
      </c>
      <c r="AC3897" t="e">
        <v>#N/A</v>
      </c>
      <c r="AD3897" t="e">
        <v>#N/A</v>
      </c>
      <c r="AE3897" t="e">
        <v>#N/A</v>
      </c>
      <c r="AF3897" t="e">
        <v>#N/A</v>
      </c>
    </row>
    <row r="3898" spans="1:32" x14ac:dyDescent="0.25">
      <c r="A3898" t="e">
        <v>#N/A</v>
      </c>
      <c r="B3898" s="33" t="e">
        <v>#N/A</v>
      </c>
      <c r="C3898" t="e">
        <v>#N/A</v>
      </c>
      <c r="D3898" t="e">
        <v>#N/A</v>
      </c>
      <c r="E3898" s="69" t="e">
        <v>#N/A</v>
      </c>
      <c r="F3898" s="3" t="e">
        <v>#N/A</v>
      </c>
      <c r="G3898" s="3" t="e">
        <v>#N/A</v>
      </c>
      <c r="H3898" s="3" t="e">
        <v>#N/A</v>
      </c>
      <c r="I3898" s="80" t="e">
        <v>#N/A</v>
      </c>
      <c r="J3898" s="80" t="e">
        <v>#N/A</v>
      </c>
      <c r="K3898" s="85" t="e">
        <v>#N/A</v>
      </c>
      <c r="L3898" s="9" t="e">
        <v>#N/A</v>
      </c>
      <c r="M3898" s="93" t="e">
        <v>#N/A</v>
      </c>
      <c r="N3898" s="8" t="e">
        <v>#N/A</v>
      </c>
      <c r="O3898" t="e">
        <v>#N/A</v>
      </c>
      <c r="P3898" t="e">
        <v>#N/A</v>
      </c>
      <c r="Q3898" t="e">
        <v>#N/A</v>
      </c>
      <c r="R3898" s="2" t="e">
        <v>#N/A</v>
      </c>
      <c r="S3898" t="e">
        <v>#N/A</v>
      </c>
      <c r="T3898" s="3" t="e">
        <v>#N/A</v>
      </c>
      <c r="U3898" s="3" t="e">
        <v>#N/A</v>
      </c>
      <c r="V3898" t="e">
        <v>#N/A</v>
      </c>
      <c r="W3898" t="e">
        <v>#N/A</v>
      </c>
      <c r="X3898" t="e">
        <v>#N/A</v>
      </c>
      <c r="Y3898" s="3" t="e">
        <v>#N/A</v>
      </c>
      <c r="Z3898" s="8" t="e">
        <v>#N/A</v>
      </c>
      <c r="AA3898" s="30" t="e">
        <v>#N/A</v>
      </c>
      <c r="AB3898" t="e">
        <v>#N/A</v>
      </c>
      <c r="AC3898" t="e">
        <v>#N/A</v>
      </c>
      <c r="AD3898" t="e">
        <v>#N/A</v>
      </c>
      <c r="AE3898" t="e">
        <v>#N/A</v>
      </c>
      <c r="AF3898" t="e">
        <v>#N/A</v>
      </c>
    </row>
    <row r="3899" spans="1:32" x14ac:dyDescent="0.25">
      <c r="A3899" t="e">
        <v>#N/A</v>
      </c>
      <c r="B3899" s="33" t="e">
        <v>#N/A</v>
      </c>
      <c r="C3899" t="e">
        <v>#N/A</v>
      </c>
      <c r="D3899" t="e">
        <v>#N/A</v>
      </c>
      <c r="E3899" s="69" t="e">
        <v>#N/A</v>
      </c>
      <c r="F3899" s="3" t="e">
        <v>#N/A</v>
      </c>
      <c r="G3899" s="3" t="e">
        <v>#N/A</v>
      </c>
      <c r="H3899" s="3" t="e">
        <v>#N/A</v>
      </c>
      <c r="I3899" s="80" t="e">
        <v>#N/A</v>
      </c>
      <c r="J3899" s="80" t="e">
        <v>#N/A</v>
      </c>
      <c r="K3899" s="85" t="e">
        <v>#N/A</v>
      </c>
      <c r="L3899" s="9" t="e">
        <v>#N/A</v>
      </c>
      <c r="M3899" s="93" t="e">
        <v>#N/A</v>
      </c>
      <c r="N3899" s="8" t="e">
        <v>#N/A</v>
      </c>
      <c r="O3899" t="e">
        <v>#N/A</v>
      </c>
      <c r="P3899" t="e">
        <v>#N/A</v>
      </c>
      <c r="Q3899" t="e">
        <v>#N/A</v>
      </c>
      <c r="R3899" s="2" t="e">
        <v>#N/A</v>
      </c>
      <c r="S3899" t="e">
        <v>#N/A</v>
      </c>
      <c r="T3899" s="3" t="e">
        <v>#N/A</v>
      </c>
      <c r="U3899" s="3" t="e">
        <v>#N/A</v>
      </c>
      <c r="V3899" t="e">
        <v>#N/A</v>
      </c>
      <c r="W3899" t="e">
        <v>#N/A</v>
      </c>
      <c r="X3899" t="e">
        <v>#N/A</v>
      </c>
      <c r="Y3899" s="3" t="e">
        <v>#N/A</v>
      </c>
      <c r="Z3899" s="8" t="e">
        <v>#N/A</v>
      </c>
      <c r="AA3899" s="30" t="e">
        <v>#N/A</v>
      </c>
      <c r="AB3899" t="e">
        <v>#N/A</v>
      </c>
      <c r="AC3899" t="e">
        <v>#N/A</v>
      </c>
      <c r="AD3899" t="e">
        <v>#N/A</v>
      </c>
      <c r="AE3899" t="e">
        <v>#N/A</v>
      </c>
      <c r="AF3899" t="e">
        <v>#N/A</v>
      </c>
    </row>
    <row r="3900" spans="1:32" x14ac:dyDescent="0.25">
      <c r="A3900" t="e">
        <v>#N/A</v>
      </c>
      <c r="B3900" s="33" t="e">
        <v>#N/A</v>
      </c>
      <c r="C3900" t="e">
        <v>#N/A</v>
      </c>
      <c r="D3900" t="e">
        <v>#N/A</v>
      </c>
      <c r="E3900" s="69" t="e">
        <v>#N/A</v>
      </c>
      <c r="F3900" s="3" t="e">
        <v>#N/A</v>
      </c>
      <c r="G3900" s="3" t="e">
        <v>#N/A</v>
      </c>
      <c r="H3900" s="3" t="e">
        <v>#N/A</v>
      </c>
      <c r="I3900" s="80" t="e">
        <v>#N/A</v>
      </c>
      <c r="J3900" s="80" t="e">
        <v>#N/A</v>
      </c>
      <c r="K3900" s="85" t="e">
        <v>#N/A</v>
      </c>
      <c r="L3900" s="9" t="e">
        <v>#N/A</v>
      </c>
      <c r="M3900" s="93" t="e">
        <v>#N/A</v>
      </c>
      <c r="N3900" s="8" t="e">
        <v>#N/A</v>
      </c>
      <c r="O3900" t="e">
        <v>#N/A</v>
      </c>
      <c r="P3900" t="e">
        <v>#N/A</v>
      </c>
      <c r="Q3900" t="e">
        <v>#N/A</v>
      </c>
      <c r="R3900" s="2" t="e">
        <v>#N/A</v>
      </c>
      <c r="S3900" t="e">
        <v>#N/A</v>
      </c>
      <c r="T3900" s="3" t="e">
        <v>#N/A</v>
      </c>
      <c r="U3900" s="3" t="e">
        <v>#N/A</v>
      </c>
      <c r="V3900" t="e">
        <v>#N/A</v>
      </c>
      <c r="W3900" t="e">
        <v>#N/A</v>
      </c>
      <c r="X3900" t="e">
        <v>#N/A</v>
      </c>
      <c r="Y3900" s="3" t="e">
        <v>#N/A</v>
      </c>
      <c r="Z3900" s="8" t="e">
        <v>#N/A</v>
      </c>
      <c r="AA3900" s="30" t="e">
        <v>#N/A</v>
      </c>
      <c r="AB3900" t="e">
        <v>#N/A</v>
      </c>
      <c r="AC3900" t="e">
        <v>#N/A</v>
      </c>
      <c r="AD3900" t="e">
        <v>#N/A</v>
      </c>
      <c r="AE3900" t="e">
        <v>#N/A</v>
      </c>
      <c r="AF3900" t="e">
        <v>#N/A</v>
      </c>
    </row>
    <row r="3901" spans="1:32" x14ac:dyDescent="0.25">
      <c r="A3901" t="e">
        <v>#N/A</v>
      </c>
      <c r="B3901" s="33" t="e">
        <v>#N/A</v>
      </c>
      <c r="C3901" t="e">
        <v>#N/A</v>
      </c>
      <c r="D3901" t="e">
        <v>#N/A</v>
      </c>
      <c r="E3901" s="69" t="e">
        <v>#N/A</v>
      </c>
      <c r="F3901" s="3" t="e">
        <v>#N/A</v>
      </c>
      <c r="G3901" s="3" t="e">
        <v>#N/A</v>
      </c>
      <c r="H3901" s="3" t="e">
        <v>#N/A</v>
      </c>
      <c r="I3901" s="80" t="e">
        <v>#N/A</v>
      </c>
      <c r="J3901" s="80" t="e">
        <v>#N/A</v>
      </c>
      <c r="K3901" s="85" t="e">
        <v>#N/A</v>
      </c>
      <c r="L3901" s="9" t="e">
        <v>#N/A</v>
      </c>
      <c r="M3901" s="93" t="e">
        <v>#N/A</v>
      </c>
      <c r="N3901" s="8" t="e">
        <v>#N/A</v>
      </c>
      <c r="O3901" t="e">
        <v>#N/A</v>
      </c>
      <c r="P3901" t="e">
        <v>#N/A</v>
      </c>
      <c r="Q3901" t="e">
        <v>#N/A</v>
      </c>
      <c r="R3901" s="2" t="e">
        <v>#N/A</v>
      </c>
      <c r="S3901" t="e">
        <v>#N/A</v>
      </c>
      <c r="T3901" s="3" t="e">
        <v>#N/A</v>
      </c>
      <c r="U3901" s="3" t="e">
        <v>#N/A</v>
      </c>
      <c r="V3901" t="e">
        <v>#N/A</v>
      </c>
      <c r="W3901" t="e">
        <v>#N/A</v>
      </c>
      <c r="X3901" t="e">
        <v>#N/A</v>
      </c>
      <c r="Y3901" s="3" t="e">
        <v>#N/A</v>
      </c>
      <c r="Z3901" s="8" t="e">
        <v>#N/A</v>
      </c>
      <c r="AA3901" s="30" t="e">
        <v>#N/A</v>
      </c>
      <c r="AB3901" t="e">
        <v>#N/A</v>
      </c>
      <c r="AC3901" t="e">
        <v>#N/A</v>
      </c>
      <c r="AD3901" t="e">
        <v>#N/A</v>
      </c>
      <c r="AE3901" t="e">
        <v>#N/A</v>
      </c>
      <c r="AF3901" t="e">
        <v>#N/A</v>
      </c>
    </row>
    <row r="3902" spans="1:32" x14ac:dyDescent="0.25">
      <c r="A3902" t="e">
        <v>#N/A</v>
      </c>
      <c r="B3902" s="33" t="e">
        <v>#N/A</v>
      </c>
      <c r="C3902" t="e">
        <v>#N/A</v>
      </c>
      <c r="D3902" t="e">
        <v>#N/A</v>
      </c>
      <c r="E3902" s="69" t="e">
        <v>#N/A</v>
      </c>
      <c r="F3902" s="3" t="e">
        <v>#N/A</v>
      </c>
      <c r="G3902" s="3" t="e">
        <v>#N/A</v>
      </c>
      <c r="H3902" s="3" t="e">
        <v>#N/A</v>
      </c>
      <c r="I3902" s="80" t="e">
        <v>#N/A</v>
      </c>
      <c r="J3902" s="80" t="e">
        <v>#N/A</v>
      </c>
      <c r="K3902" s="85" t="e">
        <v>#N/A</v>
      </c>
      <c r="L3902" s="9" t="e">
        <v>#N/A</v>
      </c>
      <c r="M3902" s="93" t="e">
        <v>#N/A</v>
      </c>
      <c r="N3902" s="8" t="e">
        <v>#N/A</v>
      </c>
      <c r="O3902" t="e">
        <v>#N/A</v>
      </c>
      <c r="P3902" t="e">
        <v>#N/A</v>
      </c>
      <c r="Q3902" t="e">
        <v>#N/A</v>
      </c>
      <c r="R3902" s="2" t="e">
        <v>#N/A</v>
      </c>
      <c r="S3902" t="e">
        <v>#N/A</v>
      </c>
      <c r="T3902" s="3" t="e">
        <v>#N/A</v>
      </c>
      <c r="U3902" s="3" t="e">
        <v>#N/A</v>
      </c>
      <c r="V3902" t="e">
        <v>#N/A</v>
      </c>
      <c r="W3902" t="e">
        <v>#N/A</v>
      </c>
      <c r="X3902" t="e">
        <v>#N/A</v>
      </c>
      <c r="Y3902" s="3" t="e">
        <v>#N/A</v>
      </c>
      <c r="Z3902" s="8" t="e">
        <v>#N/A</v>
      </c>
      <c r="AA3902" s="30" t="e">
        <v>#N/A</v>
      </c>
      <c r="AB3902" t="e">
        <v>#N/A</v>
      </c>
      <c r="AC3902" t="e">
        <v>#N/A</v>
      </c>
      <c r="AD3902" t="e">
        <v>#N/A</v>
      </c>
      <c r="AE3902" t="e">
        <v>#N/A</v>
      </c>
      <c r="AF3902" t="e">
        <v>#N/A</v>
      </c>
    </row>
    <row r="3903" spans="1:32" x14ac:dyDescent="0.25">
      <c r="A3903" t="e">
        <v>#N/A</v>
      </c>
      <c r="B3903" s="33" t="e">
        <v>#N/A</v>
      </c>
      <c r="C3903" t="e">
        <v>#N/A</v>
      </c>
      <c r="D3903" t="e">
        <v>#N/A</v>
      </c>
      <c r="E3903" s="69" t="e">
        <v>#N/A</v>
      </c>
      <c r="F3903" s="3" t="e">
        <v>#N/A</v>
      </c>
      <c r="G3903" s="3" t="e">
        <v>#N/A</v>
      </c>
      <c r="H3903" s="3" t="e">
        <v>#N/A</v>
      </c>
      <c r="I3903" s="80" t="e">
        <v>#N/A</v>
      </c>
      <c r="J3903" s="80" t="e">
        <v>#N/A</v>
      </c>
      <c r="K3903" s="85" t="e">
        <v>#N/A</v>
      </c>
      <c r="L3903" s="9" t="e">
        <v>#N/A</v>
      </c>
      <c r="M3903" s="93" t="e">
        <v>#N/A</v>
      </c>
      <c r="N3903" s="8" t="e">
        <v>#N/A</v>
      </c>
      <c r="O3903" t="e">
        <v>#N/A</v>
      </c>
      <c r="P3903" t="e">
        <v>#N/A</v>
      </c>
      <c r="Q3903" t="e">
        <v>#N/A</v>
      </c>
      <c r="R3903" s="2" t="e">
        <v>#N/A</v>
      </c>
      <c r="S3903" t="e">
        <v>#N/A</v>
      </c>
      <c r="T3903" s="3" t="e">
        <v>#N/A</v>
      </c>
      <c r="U3903" s="3" t="e">
        <v>#N/A</v>
      </c>
      <c r="V3903" t="e">
        <v>#N/A</v>
      </c>
      <c r="W3903" t="e">
        <v>#N/A</v>
      </c>
      <c r="X3903" t="e">
        <v>#N/A</v>
      </c>
      <c r="Y3903" s="3" t="e">
        <v>#N/A</v>
      </c>
      <c r="Z3903" s="8" t="e">
        <v>#N/A</v>
      </c>
      <c r="AA3903" s="30" t="e">
        <v>#N/A</v>
      </c>
      <c r="AB3903" t="e">
        <v>#N/A</v>
      </c>
      <c r="AC3903" t="e">
        <v>#N/A</v>
      </c>
      <c r="AD3903" t="e">
        <v>#N/A</v>
      </c>
      <c r="AE3903" t="e">
        <v>#N/A</v>
      </c>
      <c r="AF3903" t="e">
        <v>#N/A</v>
      </c>
    </row>
    <row r="3904" spans="1:32" x14ac:dyDescent="0.25">
      <c r="A3904" t="e">
        <v>#N/A</v>
      </c>
      <c r="B3904" s="33" t="e">
        <v>#N/A</v>
      </c>
      <c r="C3904" t="e">
        <v>#N/A</v>
      </c>
      <c r="D3904" t="e">
        <v>#N/A</v>
      </c>
      <c r="E3904" s="69" t="e">
        <v>#N/A</v>
      </c>
      <c r="F3904" s="3" t="e">
        <v>#N/A</v>
      </c>
      <c r="G3904" s="3" t="e">
        <v>#N/A</v>
      </c>
      <c r="H3904" s="3" t="e">
        <v>#N/A</v>
      </c>
      <c r="I3904" s="80" t="e">
        <v>#N/A</v>
      </c>
      <c r="J3904" s="80" t="e">
        <v>#N/A</v>
      </c>
      <c r="K3904" s="85" t="e">
        <v>#N/A</v>
      </c>
      <c r="L3904" s="9" t="e">
        <v>#N/A</v>
      </c>
      <c r="M3904" s="93" t="e">
        <v>#N/A</v>
      </c>
      <c r="N3904" s="8" t="e">
        <v>#N/A</v>
      </c>
      <c r="O3904" t="e">
        <v>#N/A</v>
      </c>
      <c r="P3904" t="e">
        <v>#N/A</v>
      </c>
      <c r="Q3904" t="e">
        <v>#N/A</v>
      </c>
      <c r="R3904" s="2" t="e">
        <v>#N/A</v>
      </c>
      <c r="S3904" t="e">
        <v>#N/A</v>
      </c>
      <c r="T3904" s="3" t="e">
        <v>#N/A</v>
      </c>
      <c r="U3904" s="3" t="e">
        <v>#N/A</v>
      </c>
      <c r="V3904" t="e">
        <v>#N/A</v>
      </c>
      <c r="W3904" t="e">
        <v>#N/A</v>
      </c>
      <c r="X3904" t="e">
        <v>#N/A</v>
      </c>
      <c r="Y3904" s="3" t="e">
        <v>#N/A</v>
      </c>
      <c r="Z3904" s="8" t="e">
        <v>#N/A</v>
      </c>
      <c r="AA3904" s="30" t="e">
        <v>#N/A</v>
      </c>
      <c r="AB3904" t="e">
        <v>#N/A</v>
      </c>
      <c r="AC3904" t="e">
        <v>#N/A</v>
      </c>
      <c r="AD3904" t="e">
        <v>#N/A</v>
      </c>
      <c r="AE3904" t="e">
        <v>#N/A</v>
      </c>
      <c r="AF3904" t="e">
        <v>#N/A</v>
      </c>
    </row>
    <row r="3905" spans="1:32" x14ac:dyDescent="0.25">
      <c r="A3905" t="e">
        <v>#N/A</v>
      </c>
      <c r="B3905" s="33" t="e">
        <v>#N/A</v>
      </c>
      <c r="C3905" t="e">
        <v>#N/A</v>
      </c>
      <c r="D3905" t="e">
        <v>#N/A</v>
      </c>
      <c r="E3905" s="69" t="e">
        <v>#N/A</v>
      </c>
      <c r="F3905" s="3" t="e">
        <v>#N/A</v>
      </c>
      <c r="G3905" s="3" t="e">
        <v>#N/A</v>
      </c>
      <c r="H3905" s="3" t="e">
        <v>#N/A</v>
      </c>
      <c r="I3905" s="80" t="e">
        <v>#N/A</v>
      </c>
      <c r="J3905" s="80" t="e">
        <v>#N/A</v>
      </c>
      <c r="K3905" s="85" t="e">
        <v>#N/A</v>
      </c>
      <c r="L3905" s="9" t="e">
        <v>#N/A</v>
      </c>
      <c r="M3905" s="93" t="e">
        <v>#N/A</v>
      </c>
      <c r="N3905" s="8" t="e">
        <v>#N/A</v>
      </c>
      <c r="O3905" t="e">
        <v>#N/A</v>
      </c>
      <c r="P3905" t="e">
        <v>#N/A</v>
      </c>
      <c r="Q3905" t="e">
        <v>#N/A</v>
      </c>
      <c r="R3905" s="2" t="e">
        <v>#N/A</v>
      </c>
      <c r="S3905" t="e">
        <v>#N/A</v>
      </c>
      <c r="T3905" s="3" t="e">
        <v>#N/A</v>
      </c>
      <c r="U3905" s="3" t="e">
        <v>#N/A</v>
      </c>
      <c r="V3905" t="e">
        <v>#N/A</v>
      </c>
      <c r="W3905" t="e">
        <v>#N/A</v>
      </c>
      <c r="X3905" t="e">
        <v>#N/A</v>
      </c>
      <c r="Y3905" s="3" t="e">
        <v>#N/A</v>
      </c>
      <c r="Z3905" s="8" t="e">
        <v>#N/A</v>
      </c>
      <c r="AA3905" s="30" t="e">
        <v>#N/A</v>
      </c>
      <c r="AB3905" t="e">
        <v>#N/A</v>
      </c>
      <c r="AC3905" t="e">
        <v>#N/A</v>
      </c>
      <c r="AD3905" t="e">
        <v>#N/A</v>
      </c>
      <c r="AE3905" t="e">
        <v>#N/A</v>
      </c>
      <c r="AF3905" t="e">
        <v>#N/A</v>
      </c>
    </row>
    <row r="3906" spans="1:32" x14ac:dyDescent="0.25">
      <c r="A3906" t="e">
        <v>#N/A</v>
      </c>
      <c r="B3906" s="33" t="e">
        <v>#N/A</v>
      </c>
      <c r="C3906" t="e">
        <v>#N/A</v>
      </c>
      <c r="D3906" t="e">
        <v>#N/A</v>
      </c>
      <c r="E3906" s="69" t="e">
        <v>#N/A</v>
      </c>
      <c r="F3906" s="3" t="e">
        <v>#N/A</v>
      </c>
      <c r="G3906" s="3" t="e">
        <v>#N/A</v>
      </c>
      <c r="H3906" s="3" t="e">
        <v>#N/A</v>
      </c>
      <c r="I3906" s="80" t="e">
        <v>#N/A</v>
      </c>
      <c r="J3906" s="80" t="e">
        <v>#N/A</v>
      </c>
      <c r="K3906" s="85" t="e">
        <v>#N/A</v>
      </c>
      <c r="L3906" s="9" t="e">
        <v>#N/A</v>
      </c>
      <c r="M3906" s="93" t="e">
        <v>#N/A</v>
      </c>
      <c r="N3906" s="8" t="e">
        <v>#N/A</v>
      </c>
      <c r="O3906" t="e">
        <v>#N/A</v>
      </c>
      <c r="P3906" t="e">
        <v>#N/A</v>
      </c>
      <c r="Q3906" t="e">
        <v>#N/A</v>
      </c>
      <c r="R3906" s="2" t="e">
        <v>#N/A</v>
      </c>
      <c r="S3906" t="e">
        <v>#N/A</v>
      </c>
      <c r="T3906" s="3" t="e">
        <v>#N/A</v>
      </c>
      <c r="U3906" s="3" t="e">
        <v>#N/A</v>
      </c>
      <c r="V3906" t="e">
        <v>#N/A</v>
      </c>
      <c r="W3906" t="e">
        <v>#N/A</v>
      </c>
      <c r="X3906" t="e">
        <v>#N/A</v>
      </c>
      <c r="Y3906" s="3" t="e">
        <v>#N/A</v>
      </c>
      <c r="Z3906" s="8" t="e">
        <v>#N/A</v>
      </c>
      <c r="AA3906" s="30" t="e">
        <v>#N/A</v>
      </c>
      <c r="AB3906" t="e">
        <v>#N/A</v>
      </c>
      <c r="AC3906" t="e">
        <v>#N/A</v>
      </c>
      <c r="AD3906" t="e">
        <v>#N/A</v>
      </c>
      <c r="AE3906" t="e">
        <v>#N/A</v>
      </c>
      <c r="AF3906" t="e">
        <v>#N/A</v>
      </c>
    </row>
    <row r="3907" spans="1:32" x14ac:dyDescent="0.25">
      <c r="A3907" t="e">
        <v>#N/A</v>
      </c>
      <c r="B3907" s="33" t="e">
        <v>#N/A</v>
      </c>
      <c r="C3907" t="e">
        <v>#N/A</v>
      </c>
      <c r="D3907" t="e">
        <v>#N/A</v>
      </c>
      <c r="E3907" s="69" t="e">
        <v>#N/A</v>
      </c>
      <c r="F3907" s="3" t="e">
        <v>#N/A</v>
      </c>
      <c r="G3907" s="3" t="e">
        <v>#N/A</v>
      </c>
      <c r="H3907" s="3" t="e">
        <v>#N/A</v>
      </c>
      <c r="I3907" s="80" t="e">
        <v>#N/A</v>
      </c>
      <c r="J3907" s="80" t="e">
        <v>#N/A</v>
      </c>
      <c r="K3907" s="85" t="e">
        <v>#N/A</v>
      </c>
      <c r="L3907" s="9" t="e">
        <v>#N/A</v>
      </c>
      <c r="M3907" s="93" t="e">
        <v>#N/A</v>
      </c>
      <c r="N3907" s="8" t="e">
        <v>#N/A</v>
      </c>
      <c r="O3907" t="e">
        <v>#N/A</v>
      </c>
      <c r="P3907" t="e">
        <v>#N/A</v>
      </c>
      <c r="Q3907" t="e">
        <v>#N/A</v>
      </c>
      <c r="R3907" s="2" t="e">
        <v>#N/A</v>
      </c>
      <c r="S3907" t="e">
        <v>#N/A</v>
      </c>
      <c r="T3907" s="3" t="e">
        <v>#N/A</v>
      </c>
      <c r="U3907" s="3" t="e">
        <v>#N/A</v>
      </c>
      <c r="V3907" t="e">
        <v>#N/A</v>
      </c>
      <c r="W3907" t="e">
        <v>#N/A</v>
      </c>
      <c r="X3907" t="e">
        <v>#N/A</v>
      </c>
      <c r="Y3907" s="3" t="e">
        <v>#N/A</v>
      </c>
      <c r="Z3907" s="8" t="e">
        <v>#N/A</v>
      </c>
      <c r="AA3907" s="30" t="e">
        <v>#N/A</v>
      </c>
      <c r="AB3907" t="e">
        <v>#N/A</v>
      </c>
      <c r="AC3907" t="e">
        <v>#N/A</v>
      </c>
      <c r="AD3907" t="e">
        <v>#N/A</v>
      </c>
      <c r="AE3907" t="e">
        <v>#N/A</v>
      </c>
      <c r="AF3907" t="e">
        <v>#N/A</v>
      </c>
    </row>
    <row r="3908" spans="1:32" x14ac:dyDescent="0.25">
      <c r="A3908" t="e">
        <v>#N/A</v>
      </c>
      <c r="B3908" s="33" t="e">
        <v>#N/A</v>
      </c>
      <c r="C3908" t="e">
        <v>#N/A</v>
      </c>
      <c r="D3908" t="e">
        <v>#N/A</v>
      </c>
      <c r="E3908" s="69" t="e">
        <v>#N/A</v>
      </c>
      <c r="F3908" s="3" t="e">
        <v>#N/A</v>
      </c>
      <c r="G3908" s="3" t="e">
        <v>#N/A</v>
      </c>
      <c r="H3908" s="3" t="e">
        <v>#N/A</v>
      </c>
      <c r="I3908" s="80" t="e">
        <v>#N/A</v>
      </c>
      <c r="J3908" s="80" t="e">
        <v>#N/A</v>
      </c>
      <c r="K3908" s="85" t="e">
        <v>#N/A</v>
      </c>
      <c r="L3908" s="9" t="e">
        <v>#N/A</v>
      </c>
      <c r="M3908" s="93" t="e">
        <v>#N/A</v>
      </c>
      <c r="N3908" s="8" t="e">
        <v>#N/A</v>
      </c>
      <c r="O3908" t="e">
        <v>#N/A</v>
      </c>
      <c r="P3908" t="e">
        <v>#N/A</v>
      </c>
      <c r="Q3908" t="e">
        <v>#N/A</v>
      </c>
      <c r="R3908" s="2" t="e">
        <v>#N/A</v>
      </c>
      <c r="S3908" t="e">
        <v>#N/A</v>
      </c>
      <c r="T3908" s="3" t="e">
        <v>#N/A</v>
      </c>
      <c r="U3908" s="3" t="e">
        <v>#N/A</v>
      </c>
      <c r="V3908" t="e">
        <v>#N/A</v>
      </c>
      <c r="W3908" t="e">
        <v>#N/A</v>
      </c>
      <c r="X3908" t="e">
        <v>#N/A</v>
      </c>
      <c r="Y3908" s="3" t="e">
        <v>#N/A</v>
      </c>
      <c r="Z3908" s="8" t="e">
        <v>#N/A</v>
      </c>
      <c r="AA3908" s="30" t="e">
        <v>#N/A</v>
      </c>
      <c r="AB3908" t="e">
        <v>#N/A</v>
      </c>
      <c r="AC3908" t="e">
        <v>#N/A</v>
      </c>
      <c r="AD3908" t="e">
        <v>#N/A</v>
      </c>
      <c r="AE3908" t="e">
        <v>#N/A</v>
      </c>
      <c r="AF3908" t="e">
        <v>#N/A</v>
      </c>
    </row>
    <row r="3909" spans="1:32" x14ac:dyDescent="0.25">
      <c r="A3909" t="e">
        <v>#N/A</v>
      </c>
      <c r="B3909" s="33" t="e">
        <v>#N/A</v>
      </c>
      <c r="C3909" t="e">
        <v>#N/A</v>
      </c>
      <c r="D3909" t="e">
        <v>#N/A</v>
      </c>
      <c r="E3909" s="69" t="e">
        <v>#N/A</v>
      </c>
      <c r="F3909" s="3" t="e">
        <v>#N/A</v>
      </c>
      <c r="G3909" s="3" t="e">
        <v>#N/A</v>
      </c>
      <c r="H3909" s="3" t="e">
        <v>#N/A</v>
      </c>
      <c r="I3909" s="80" t="e">
        <v>#N/A</v>
      </c>
      <c r="J3909" s="80" t="e">
        <v>#N/A</v>
      </c>
      <c r="K3909" s="85" t="e">
        <v>#N/A</v>
      </c>
      <c r="L3909" s="9" t="e">
        <v>#N/A</v>
      </c>
      <c r="M3909" s="93" t="e">
        <v>#N/A</v>
      </c>
      <c r="N3909" s="8" t="e">
        <v>#N/A</v>
      </c>
      <c r="O3909" t="e">
        <v>#N/A</v>
      </c>
      <c r="P3909" t="e">
        <v>#N/A</v>
      </c>
      <c r="Q3909" t="e">
        <v>#N/A</v>
      </c>
      <c r="R3909" s="2" t="e">
        <v>#N/A</v>
      </c>
      <c r="S3909" t="e">
        <v>#N/A</v>
      </c>
      <c r="T3909" s="3" t="e">
        <v>#N/A</v>
      </c>
      <c r="U3909" s="3" t="e">
        <v>#N/A</v>
      </c>
      <c r="V3909" t="e">
        <v>#N/A</v>
      </c>
      <c r="W3909" t="e">
        <v>#N/A</v>
      </c>
      <c r="X3909" t="e">
        <v>#N/A</v>
      </c>
      <c r="Y3909" s="3" t="e">
        <v>#N/A</v>
      </c>
      <c r="Z3909" s="8" t="e">
        <v>#N/A</v>
      </c>
      <c r="AA3909" s="30" t="e">
        <v>#N/A</v>
      </c>
      <c r="AB3909" t="e">
        <v>#N/A</v>
      </c>
      <c r="AC3909" t="e">
        <v>#N/A</v>
      </c>
      <c r="AD3909" t="e">
        <v>#N/A</v>
      </c>
      <c r="AE3909" t="e">
        <v>#N/A</v>
      </c>
      <c r="AF3909" t="e">
        <v>#N/A</v>
      </c>
    </row>
    <row r="3910" spans="1:32" x14ac:dyDescent="0.25">
      <c r="A3910" t="e">
        <v>#N/A</v>
      </c>
      <c r="B3910" s="33" t="e">
        <v>#N/A</v>
      </c>
      <c r="C3910" t="e">
        <v>#N/A</v>
      </c>
      <c r="D3910" t="e">
        <v>#N/A</v>
      </c>
      <c r="E3910" s="69" t="e">
        <v>#N/A</v>
      </c>
      <c r="F3910" s="3" t="e">
        <v>#N/A</v>
      </c>
      <c r="G3910" s="3" t="e">
        <v>#N/A</v>
      </c>
      <c r="H3910" s="3" t="e">
        <v>#N/A</v>
      </c>
      <c r="I3910" s="80" t="e">
        <v>#N/A</v>
      </c>
      <c r="J3910" s="80" t="e">
        <v>#N/A</v>
      </c>
      <c r="K3910" s="85" t="e">
        <v>#N/A</v>
      </c>
      <c r="L3910" s="9" t="e">
        <v>#N/A</v>
      </c>
      <c r="M3910" s="93" t="e">
        <v>#N/A</v>
      </c>
      <c r="N3910" s="8" t="e">
        <v>#N/A</v>
      </c>
      <c r="O3910" t="e">
        <v>#N/A</v>
      </c>
      <c r="P3910" t="e">
        <v>#N/A</v>
      </c>
      <c r="Q3910" t="e">
        <v>#N/A</v>
      </c>
      <c r="R3910" s="2" t="e">
        <v>#N/A</v>
      </c>
      <c r="S3910" t="e">
        <v>#N/A</v>
      </c>
      <c r="T3910" s="3" t="e">
        <v>#N/A</v>
      </c>
      <c r="U3910" s="3" t="e">
        <v>#N/A</v>
      </c>
      <c r="V3910" t="e">
        <v>#N/A</v>
      </c>
      <c r="W3910" t="e">
        <v>#N/A</v>
      </c>
      <c r="X3910" t="e">
        <v>#N/A</v>
      </c>
      <c r="Y3910" s="3" t="e">
        <v>#N/A</v>
      </c>
      <c r="Z3910" s="8" t="e">
        <v>#N/A</v>
      </c>
      <c r="AA3910" s="30" t="e">
        <v>#N/A</v>
      </c>
      <c r="AB3910" t="e">
        <v>#N/A</v>
      </c>
      <c r="AC3910" t="e">
        <v>#N/A</v>
      </c>
      <c r="AD3910" t="e">
        <v>#N/A</v>
      </c>
      <c r="AE3910" t="e">
        <v>#N/A</v>
      </c>
      <c r="AF3910" t="e">
        <v>#N/A</v>
      </c>
    </row>
    <row r="3911" spans="1:32" x14ac:dyDescent="0.25">
      <c r="A3911" t="e">
        <v>#N/A</v>
      </c>
      <c r="B3911" s="33" t="e">
        <v>#N/A</v>
      </c>
      <c r="C3911" t="e">
        <v>#N/A</v>
      </c>
      <c r="D3911" t="e">
        <v>#N/A</v>
      </c>
      <c r="E3911" s="69" t="e">
        <v>#N/A</v>
      </c>
      <c r="F3911" s="3" t="e">
        <v>#N/A</v>
      </c>
      <c r="G3911" s="3" t="e">
        <v>#N/A</v>
      </c>
      <c r="H3911" s="3" t="e">
        <v>#N/A</v>
      </c>
      <c r="I3911" s="80" t="e">
        <v>#N/A</v>
      </c>
      <c r="J3911" s="80" t="e">
        <v>#N/A</v>
      </c>
      <c r="K3911" s="85" t="e">
        <v>#N/A</v>
      </c>
      <c r="L3911" s="9" t="e">
        <v>#N/A</v>
      </c>
      <c r="M3911" s="93" t="e">
        <v>#N/A</v>
      </c>
      <c r="N3911" s="8" t="e">
        <v>#N/A</v>
      </c>
      <c r="O3911" t="e">
        <v>#N/A</v>
      </c>
      <c r="P3911" t="e">
        <v>#N/A</v>
      </c>
      <c r="Q3911" t="e">
        <v>#N/A</v>
      </c>
      <c r="R3911" s="2" t="e">
        <v>#N/A</v>
      </c>
      <c r="S3911" t="e">
        <v>#N/A</v>
      </c>
      <c r="T3911" s="3" t="e">
        <v>#N/A</v>
      </c>
      <c r="U3911" s="3" t="e">
        <v>#N/A</v>
      </c>
      <c r="V3911" t="e">
        <v>#N/A</v>
      </c>
      <c r="W3911" t="e">
        <v>#N/A</v>
      </c>
      <c r="X3911" t="e">
        <v>#N/A</v>
      </c>
      <c r="Y3911" s="3" t="e">
        <v>#N/A</v>
      </c>
      <c r="Z3911" s="8" t="e">
        <v>#N/A</v>
      </c>
      <c r="AA3911" s="30" t="e">
        <v>#N/A</v>
      </c>
      <c r="AB3911" t="e">
        <v>#N/A</v>
      </c>
      <c r="AC3911" t="e">
        <v>#N/A</v>
      </c>
      <c r="AD3911" t="e">
        <v>#N/A</v>
      </c>
      <c r="AE3911" t="e">
        <v>#N/A</v>
      </c>
      <c r="AF3911" t="e">
        <v>#N/A</v>
      </c>
    </row>
    <row r="3912" spans="1:32" x14ac:dyDescent="0.25">
      <c r="A3912" t="e">
        <v>#N/A</v>
      </c>
      <c r="B3912" s="33" t="e">
        <v>#N/A</v>
      </c>
      <c r="C3912" t="e">
        <v>#N/A</v>
      </c>
      <c r="D3912" t="e">
        <v>#N/A</v>
      </c>
      <c r="E3912" s="69" t="e">
        <v>#N/A</v>
      </c>
      <c r="F3912" s="3" t="e">
        <v>#N/A</v>
      </c>
      <c r="G3912" s="3" t="e">
        <v>#N/A</v>
      </c>
      <c r="H3912" s="3" t="e">
        <v>#N/A</v>
      </c>
      <c r="I3912" s="80" t="e">
        <v>#N/A</v>
      </c>
      <c r="J3912" s="80" t="e">
        <v>#N/A</v>
      </c>
      <c r="K3912" s="85" t="e">
        <v>#N/A</v>
      </c>
      <c r="L3912" s="9" t="e">
        <v>#N/A</v>
      </c>
      <c r="M3912" s="93" t="e">
        <v>#N/A</v>
      </c>
      <c r="N3912" s="8" t="e">
        <v>#N/A</v>
      </c>
      <c r="O3912" t="e">
        <v>#N/A</v>
      </c>
      <c r="P3912" t="e">
        <v>#N/A</v>
      </c>
      <c r="Q3912" t="e">
        <v>#N/A</v>
      </c>
      <c r="R3912" s="2" t="e">
        <v>#N/A</v>
      </c>
      <c r="S3912" t="e">
        <v>#N/A</v>
      </c>
      <c r="T3912" s="3" t="e">
        <v>#N/A</v>
      </c>
      <c r="U3912" s="3" t="e">
        <v>#N/A</v>
      </c>
      <c r="V3912" t="e">
        <v>#N/A</v>
      </c>
      <c r="W3912" t="e">
        <v>#N/A</v>
      </c>
      <c r="X3912" t="e">
        <v>#N/A</v>
      </c>
      <c r="Y3912" s="3" t="e">
        <v>#N/A</v>
      </c>
      <c r="Z3912" s="8" t="e">
        <v>#N/A</v>
      </c>
      <c r="AA3912" s="30" t="e">
        <v>#N/A</v>
      </c>
      <c r="AB3912" t="e">
        <v>#N/A</v>
      </c>
      <c r="AC3912" t="e">
        <v>#N/A</v>
      </c>
      <c r="AD3912" t="e">
        <v>#N/A</v>
      </c>
      <c r="AE3912" t="e">
        <v>#N/A</v>
      </c>
      <c r="AF3912" t="e">
        <v>#N/A</v>
      </c>
    </row>
    <row r="3913" spans="1:32" x14ac:dyDescent="0.25">
      <c r="A3913" t="e">
        <v>#N/A</v>
      </c>
      <c r="B3913" s="33" t="e">
        <v>#N/A</v>
      </c>
      <c r="C3913" t="e">
        <v>#N/A</v>
      </c>
      <c r="D3913" t="e">
        <v>#N/A</v>
      </c>
      <c r="E3913" s="69" t="e">
        <v>#N/A</v>
      </c>
      <c r="F3913" s="3" t="e">
        <v>#N/A</v>
      </c>
      <c r="G3913" s="3" t="e">
        <v>#N/A</v>
      </c>
      <c r="H3913" s="3" t="e">
        <v>#N/A</v>
      </c>
      <c r="I3913" s="80" t="e">
        <v>#N/A</v>
      </c>
      <c r="J3913" s="80" t="e">
        <v>#N/A</v>
      </c>
      <c r="K3913" s="85" t="e">
        <v>#N/A</v>
      </c>
      <c r="L3913" s="9" t="e">
        <v>#N/A</v>
      </c>
      <c r="M3913" s="93" t="e">
        <v>#N/A</v>
      </c>
      <c r="N3913" s="8" t="e">
        <v>#N/A</v>
      </c>
      <c r="O3913" t="e">
        <v>#N/A</v>
      </c>
      <c r="P3913" t="e">
        <v>#N/A</v>
      </c>
      <c r="Q3913" t="e">
        <v>#N/A</v>
      </c>
      <c r="R3913" s="2" t="e">
        <v>#N/A</v>
      </c>
      <c r="S3913" t="e">
        <v>#N/A</v>
      </c>
      <c r="T3913" s="3" t="e">
        <v>#N/A</v>
      </c>
      <c r="U3913" s="3" t="e">
        <v>#N/A</v>
      </c>
      <c r="V3913" t="e">
        <v>#N/A</v>
      </c>
      <c r="W3913" t="e">
        <v>#N/A</v>
      </c>
      <c r="X3913" t="e">
        <v>#N/A</v>
      </c>
      <c r="Y3913" s="3" t="e">
        <v>#N/A</v>
      </c>
      <c r="Z3913" s="8" t="e">
        <v>#N/A</v>
      </c>
      <c r="AA3913" s="30" t="e">
        <v>#N/A</v>
      </c>
      <c r="AB3913" t="e">
        <v>#N/A</v>
      </c>
      <c r="AC3913" t="e">
        <v>#N/A</v>
      </c>
      <c r="AD3913" t="e">
        <v>#N/A</v>
      </c>
      <c r="AE3913" t="e">
        <v>#N/A</v>
      </c>
      <c r="AF3913" t="e">
        <v>#N/A</v>
      </c>
    </row>
    <row r="3914" spans="1:32" x14ac:dyDescent="0.25">
      <c r="A3914" t="e">
        <v>#N/A</v>
      </c>
      <c r="B3914" s="33" t="e">
        <v>#N/A</v>
      </c>
      <c r="C3914" t="e">
        <v>#N/A</v>
      </c>
      <c r="D3914" t="e">
        <v>#N/A</v>
      </c>
      <c r="E3914" s="69" t="e">
        <v>#N/A</v>
      </c>
      <c r="F3914" s="3" t="e">
        <v>#N/A</v>
      </c>
      <c r="G3914" s="3" t="e">
        <v>#N/A</v>
      </c>
      <c r="H3914" s="3" t="e">
        <v>#N/A</v>
      </c>
      <c r="I3914" s="80" t="e">
        <v>#N/A</v>
      </c>
      <c r="J3914" s="80" t="e">
        <v>#N/A</v>
      </c>
      <c r="K3914" s="85" t="e">
        <v>#N/A</v>
      </c>
      <c r="L3914" s="9" t="e">
        <v>#N/A</v>
      </c>
      <c r="M3914" s="93" t="e">
        <v>#N/A</v>
      </c>
      <c r="N3914" s="8" t="e">
        <v>#N/A</v>
      </c>
      <c r="O3914" t="e">
        <v>#N/A</v>
      </c>
      <c r="P3914" t="e">
        <v>#N/A</v>
      </c>
      <c r="Q3914" t="e">
        <v>#N/A</v>
      </c>
      <c r="R3914" s="2" t="e">
        <v>#N/A</v>
      </c>
      <c r="S3914" t="e">
        <v>#N/A</v>
      </c>
      <c r="T3914" s="3" t="e">
        <v>#N/A</v>
      </c>
      <c r="U3914" s="3" t="e">
        <v>#N/A</v>
      </c>
      <c r="V3914" t="e">
        <v>#N/A</v>
      </c>
      <c r="W3914" t="e">
        <v>#N/A</v>
      </c>
      <c r="X3914" t="e">
        <v>#N/A</v>
      </c>
      <c r="Y3914" s="3" t="e">
        <v>#N/A</v>
      </c>
      <c r="Z3914" s="8" t="e">
        <v>#N/A</v>
      </c>
      <c r="AA3914" s="30" t="e">
        <v>#N/A</v>
      </c>
      <c r="AB3914" t="e">
        <v>#N/A</v>
      </c>
      <c r="AC3914" t="e">
        <v>#N/A</v>
      </c>
      <c r="AD3914" t="e">
        <v>#N/A</v>
      </c>
      <c r="AE3914" t="e">
        <v>#N/A</v>
      </c>
      <c r="AF3914" t="e">
        <v>#N/A</v>
      </c>
    </row>
    <row r="3915" spans="1:32" x14ac:dyDescent="0.25">
      <c r="A3915" t="e">
        <v>#N/A</v>
      </c>
      <c r="B3915" s="33" t="e">
        <v>#N/A</v>
      </c>
      <c r="C3915" t="e">
        <v>#N/A</v>
      </c>
      <c r="D3915" t="e">
        <v>#N/A</v>
      </c>
      <c r="E3915" s="69" t="e">
        <v>#N/A</v>
      </c>
      <c r="F3915" s="3" t="e">
        <v>#N/A</v>
      </c>
      <c r="G3915" s="3" t="e">
        <v>#N/A</v>
      </c>
      <c r="H3915" s="3" t="e">
        <v>#N/A</v>
      </c>
      <c r="I3915" s="80" t="e">
        <v>#N/A</v>
      </c>
      <c r="J3915" s="80" t="e">
        <v>#N/A</v>
      </c>
      <c r="K3915" s="85" t="e">
        <v>#N/A</v>
      </c>
      <c r="L3915" s="9" t="e">
        <v>#N/A</v>
      </c>
      <c r="M3915" s="93" t="e">
        <v>#N/A</v>
      </c>
      <c r="N3915" s="8" t="e">
        <v>#N/A</v>
      </c>
      <c r="O3915" t="e">
        <v>#N/A</v>
      </c>
      <c r="P3915" t="e">
        <v>#N/A</v>
      </c>
      <c r="Q3915" t="e">
        <v>#N/A</v>
      </c>
      <c r="R3915" s="2" t="e">
        <v>#N/A</v>
      </c>
      <c r="S3915" t="e">
        <v>#N/A</v>
      </c>
      <c r="T3915" s="3" t="e">
        <v>#N/A</v>
      </c>
      <c r="U3915" s="3" t="e">
        <v>#N/A</v>
      </c>
      <c r="V3915" t="e">
        <v>#N/A</v>
      </c>
      <c r="W3915" t="e">
        <v>#N/A</v>
      </c>
      <c r="X3915" t="e">
        <v>#N/A</v>
      </c>
      <c r="Y3915" s="3" t="e">
        <v>#N/A</v>
      </c>
      <c r="Z3915" s="8" t="e">
        <v>#N/A</v>
      </c>
      <c r="AA3915" s="30" t="e">
        <v>#N/A</v>
      </c>
      <c r="AB3915" t="e">
        <v>#N/A</v>
      </c>
      <c r="AC3915" t="e">
        <v>#N/A</v>
      </c>
      <c r="AD3915" t="e">
        <v>#N/A</v>
      </c>
      <c r="AE3915" t="e">
        <v>#N/A</v>
      </c>
      <c r="AF3915" t="e">
        <v>#N/A</v>
      </c>
    </row>
    <row r="3916" spans="1:32" x14ac:dyDescent="0.25">
      <c r="A3916" t="e">
        <v>#N/A</v>
      </c>
      <c r="B3916" s="33" t="e">
        <v>#N/A</v>
      </c>
      <c r="C3916" t="e">
        <v>#N/A</v>
      </c>
      <c r="D3916" t="e">
        <v>#N/A</v>
      </c>
      <c r="E3916" s="69" t="e">
        <v>#N/A</v>
      </c>
      <c r="F3916" s="3" t="e">
        <v>#N/A</v>
      </c>
      <c r="G3916" s="3" t="e">
        <v>#N/A</v>
      </c>
      <c r="H3916" s="3" t="e">
        <v>#N/A</v>
      </c>
      <c r="I3916" s="80" t="e">
        <v>#N/A</v>
      </c>
      <c r="J3916" s="80" t="e">
        <v>#N/A</v>
      </c>
      <c r="K3916" s="85" t="e">
        <v>#N/A</v>
      </c>
      <c r="L3916" s="9" t="e">
        <v>#N/A</v>
      </c>
      <c r="M3916" s="93" t="e">
        <v>#N/A</v>
      </c>
      <c r="N3916" s="8" t="e">
        <v>#N/A</v>
      </c>
      <c r="O3916" t="e">
        <v>#N/A</v>
      </c>
      <c r="P3916" t="e">
        <v>#N/A</v>
      </c>
      <c r="Q3916" t="e">
        <v>#N/A</v>
      </c>
      <c r="R3916" s="2" t="e">
        <v>#N/A</v>
      </c>
      <c r="S3916" t="e">
        <v>#N/A</v>
      </c>
      <c r="T3916" s="3" t="e">
        <v>#N/A</v>
      </c>
      <c r="U3916" s="3" t="e">
        <v>#N/A</v>
      </c>
      <c r="V3916" t="e">
        <v>#N/A</v>
      </c>
      <c r="W3916" t="e">
        <v>#N/A</v>
      </c>
      <c r="X3916" t="e">
        <v>#N/A</v>
      </c>
      <c r="Y3916" s="3" t="e">
        <v>#N/A</v>
      </c>
      <c r="Z3916" s="8" t="e">
        <v>#N/A</v>
      </c>
      <c r="AA3916" s="30" t="e">
        <v>#N/A</v>
      </c>
      <c r="AB3916" t="e">
        <v>#N/A</v>
      </c>
      <c r="AC3916" t="e">
        <v>#N/A</v>
      </c>
      <c r="AD3916" t="e">
        <v>#N/A</v>
      </c>
      <c r="AE3916" t="e">
        <v>#N/A</v>
      </c>
      <c r="AF3916" t="e">
        <v>#N/A</v>
      </c>
    </row>
    <row r="3917" spans="1:32" x14ac:dyDescent="0.25">
      <c r="A3917" t="e">
        <v>#N/A</v>
      </c>
      <c r="B3917" s="33" t="e">
        <v>#N/A</v>
      </c>
      <c r="C3917" t="e">
        <v>#N/A</v>
      </c>
      <c r="D3917" t="e">
        <v>#N/A</v>
      </c>
      <c r="E3917" s="69" t="e">
        <v>#N/A</v>
      </c>
      <c r="F3917" s="3" t="e">
        <v>#N/A</v>
      </c>
      <c r="G3917" s="3" t="e">
        <v>#N/A</v>
      </c>
      <c r="H3917" s="3" t="e">
        <v>#N/A</v>
      </c>
      <c r="I3917" s="80" t="e">
        <v>#N/A</v>
      </c>
      <c r="J3917" s="80" t="e">
        <v>#N/A</v>
      </c>
      <c r="K3917" s="85" t="e">
        <v>#N/A</v>
      </c>
      <c r="L3917" s="9" t="e">
        <v>#N/A</v>
      </c>
      <c r="M3917" s="93" t="e">
        <v>#N/A</v>
      </c>
      <c r="N3917" s="8" t="e">
        <v>#N/A</v>
      </c>
      <c r="O3917" t="e">
        <v>#N/A</v>
      </c>
      <c r="P3917" t="e">
        <v>#N/A</v>
      </c>
      <c r="Q3917" t="e">
        <v>#N/A</v>
      </c>
      <c r="R3917" s="2" t="e">
        <v>#N/A</v>
      </c>
      <c r="S3917" t="e">
        <v>#N/A</v>
      </c>
      <c r="T3917" s="3" t="e">
        <v>#N/A</v>
      </c>
      <c r="U3917" s="3" t="e">
        <v>#N/A</v>
      </c>
      <c r="V3917" t="e">
        <v>#N/A</v>
      </c>
      <c r="W3917" t="e">
        <v>#N/A</v>
      </c>
      <c r="X3917" t="e">
        <v>#N/A</v>
      </c>
      <c r="Y3917" s="3" t="e">
        <v>#N/A</v>
      </c>
      <c r="Z3917" s="8" t="e">
        <v>#N/A</v>
      </c>
      <c r="AA3917" s="30" t="e">
        <v>#N/A</v>
      </c>
      <c r="AB3917" t="e">
        <v>#N/A</v>
      </c>
      <c r="AC3917" t="e">
        <v>#N/A</v>
      </c>
      <c r="AD3917" t="e">
        <v>#N/A</v>
      </c>
      <c r="AE3917" t="e">
        <v>#N/A</v>
      </c>
      <c r="AF3917" t="e">
        <v>#N/A</v>
      </c>
    </row>
    <row r="3918" spans="1:32" x14ac:dyDescent="0.25">
      <c r="A3918" t="e">
        <v>#N/A</v>
      </c>
      <c r="B3918" s="33" t="e">
        <v>#N/A</v>
      </c>
      <c r="C3918" t="e">
        <v>#N/A</v>
      </c>
      <c r="D3918" t="e">
        <v>#N/A</v>
      </c>
      <c r="E3918" s="69" t="e">
        <v>#N/A</v>
      </c>
      <c r="F3918" s="3" t="e">
        <v>#N/A</v>
      </c>
      <c r="G3918" s="3" t="e">
        <v>#N/A</v>
      </c>
      <c r="H3918" s="3" t="e">
        <v>#N/A</v>
      </c>
      <c r="I3918" s="80" t="e">
        <v>#N/A</v>
      </c>
      <c r="J3918" s="80" t="e">
        <v>#N/A</v>
      </c>
      <c r="K3918" s="85" t="e">
        <v>#N/A</v>
      </c>
      <c r="L3918" s="9" t="e">
        <v>#N/A</v>
      </c>
      <c r="M3918" s="93" t="e">
        <v>#N/A</v>
      </c>
      <c r="N3918" s="8" t="e">
        <v>#N/A</v>
      </c>
      <c r="O3918" t="e">
        <v>#N/A</v>
      </c>
      <c r="P3918" t="e">
        <v>#N/A</v>
      </c>
      <c r="Q3918" t="e">
        <v>#N/A</v>
      </c>
      <c r="R3918" s="2" t="e">
        <v>#N/A</v>
      </c>
      <c r="S3918" t="e">
        <v>#N/A</v>
      </c>
      <c r="T3918" s="3" t="e">
        <v>#N/A</v>
      </c>
      <c r="U3918" s="3" t="e">
        <v>#N/A</v>
      </c>
      <c r="V3918" t="e">
        <v>#N/A</v>
      </c>
      <c r="W3918" t="e">
        <v>#N/A</v>
      </c>
      <c r="X3918" t="e">
        <v>#N/A</v>
      </c>
      <c r="Y3918" s="3" t="e">
        <v>#N/A</v>
      </c>
      <c r="Z3918" s="8" t="e">
        <v>#N/A</v>
      </c>
      <c r="AA3918" s="30" t="e">
        <v>#N/A</v>
      </c>
      <c r="AB3918" t="e">
        <v>#N/A</v>
      </c>
      <c r="AC3918" t="e">
        <v>#N/A</v>
      </c>
      <c r="AD3918" t="e">
        <v>#N/A</v>
      </c>
      <c r="AE3918" t="e">
        <v>#N/A</v>
      </c>
      <c r="AF3918" t="e">
        <v>#N/A</v>
      </c>
    </row>
    <row r="3919" spans="1:32" x14ac:dyDescent="0.25">
      <c r="A3919" t="e">
        <v>#N/A</v>
      </c>
      <c r="B3919" s="33" t="e">
        <v>#N/A</v>
      </c>
      <c r="C3919" t="e">
        <v>#N/A</v>
      </c>
      <c r="D3919" t="e">
        <v>#N/A</v>
      </c>
      <c r="E3919" s="69" t="e">
        <v>#N/A</v>
      </c>
      <c r="F3919" s="3" t="e">
        <v>#N/A</v>
      </c>
      <c r="G3919" s="3" t="e">
        <v>#N/A</v>
      </c>
      <c r="H3919" s="3" t="e">
        <v>#N/A</v>
      </c>
      <c r="I3919" s="80" t="e">
        <v>#N/A</v>
      </c>
      <c r="J3919" s="80" t="e">
        <v>#N/A</v>
      </c>
      <c r="K3919" s="85" t="e">
        <v>#N/A</v>
      </c>
      <c r="L3919" s="9" t="e">
        <v>#N/A</v>
      </c>
      <c r="M3919" s="93" t="e">
        <v>#N/A</v>
      </c>
      <c r="N3919" s="8" t="e">
        <v>#N/A</v>
      </c>
      <c r="O3919" t="e">
        <v>#N/A</v>
      </c>
      <c r="P3919" t="e">
        <v>#N/A</v>
      </c>
      <c r="Q3919" t="e">
        <v>#N/A</v>
      </c>
      <c r="R3919" s="2" t="e">
        <v>#N/A</v>
      </c>
      <c r="S3919" t="e">
        <v>#N/A</v>
      </c>
      <c r="T3919" s="3" t="e">
        <v>#N/A</v>
      </c>
      <c r="U3919" s="3" t="e">
        <v>#N/A</v>
      </c>
      <c r="V3919" t="e">
        <v>#N/A</v>
      </c>
      <c r="W3919" t="e">
        <v>#N/A</v>
      </c>
      <c r="X3919" t="e">
        <v>#N/A</v>
      </c>
      <c r="Y3919" s="3" t="e">
        <v>#N/A</v>
      </c>
      <c r="Z3919" s="8" t="e">
        <v>#N/A</v>
      </c>
      <c r="AA3919" s="30" t="e">
        <v>#N/A</v>
      </c>
      <c r="AB3919" t="e">
        <v>#N/A</v>
      </c>
      <c r="AC3919" t="e">
        <v>#N/A</v>
      </c>
      <c r="AD3919" t="e">
        <v>#N/A</v>
      </c>
      <c r="AE3919" t="e">
        <v>#N/A</v>
      </c>
      <c r="AF3919" t="e">
        <v>#N/A</v>
      </c>
    </row>
    <row r="3920" spans="1:32" x14ac:dyDescent="0.25">
      <c r="A3920" t="e">
        <v>#N/A</v>
      </c>
      <c r="B3920" s="33" t="e">
        <v>#N/A</v>
      </c>
      <c r="C3920" t="e">
        <v>#N/A</v>
      </c>
      <c r="D3920" t="e">
        <v>#N/A</v>
      </c>
      <c r="E3920" s="69" t="e">
        <v>#N/A</v>
      </c>
      <c r="F3920" s="3" t="e">
        <v>#N/A</v>
      </c>
      <c r="G3920" s="3" t="e">
        <v>#N/A</v>
      </c>
      <c r="H3920" s="3" t="e">
        <v>#N/A</v>
      </c>
      <c r="I3920" s="80" t="e">
        <v>#N/A</v>
      </c>
      <c r="J3920" s="80" t="e">
        <v>#N/A</v>
      </c>
      <c r="K3920" s="85" t="e">
        <v>#N/A</v>
      </c>
      <c r="L3920" s="9" t="e">
        <v>#N/A</v>
      </c>
      <c r="M3920" s="93" t="e">
        <v>#N/A</v>
      </c>
      <c r="N3920" s="8" t="e">
        <v>#N/A</v>
      </c>
      <c r="O3920" t="e">
        <v>#N/A</v>
      </c>
      <c r="P3920" t="e">
        <v>#N/A</v>
      </c>
      <c r="Q3920" t="e">
        <v>#N/A</v>
      </c>
      <c r="R3920" s="2" t="e">
        <v>#N/A</v>
      </c>
      <c r="S3920" t="e">
        <v>#N/A</v>
      </c>
      <c r="T3920" s="3" t="e">
        <v>#N/A</v>
      </c>
      <c r="U3920" s="3" t="e">
        <v>#N/A</v>
      </c>
      <c r="V3920" t="e">
        <v>#N/A</v>
      </c>
      <c r="W3920" t="e">
        <v>#N/A</v>
      </c>
      <c r="X3920" t="e">
        <v>#N/A</v>
      </c>
      <c r="Y3920" s="3" t="e">
        <v>#N/A</v>
      </c>
      <c r="Z3920" s="8" t="e">
        <v>#N/A</v>
      </c>
      <c r="AA3920" s="30" t="e">
        <v>#N/A</v>
      </c>
      <c r="AB3920" t="e">
        <v>#N/A</v>
      </c>
      <c r="AC3920" t="e">
        <v>#N/A</v>
      </c>
      <c r="AD3920" t="e">
        <v>#N/A</v>
      </c>
      <c r="AE3920" t="e">
        <v>#N/A</v>
      </c>
      <c r="AF3920" t="e">
        <v>#N/A</v>
      </c>
    </row>
    <row r="3921" spans="1:32" x14ac:dyDescent="0.25">
      <c r="A3921" t="e">
        <v>#N/A</v>
      </c>
      <c r="B3921" s="33" t="e">
        <v>#N/A</v>
      </c>
      <c r="C3921" t="e">
        <v>#N/A</v>
      </c>
      <c r="D3921" t="e">
        <v>#N/A</v>
      </c>
      <c r="E3921" s="69" t="e">
        <v>#N/A</v>
      </c>
      <c r="F3921" s="3" t="e">
        <v>#N/A</v>
      </c>
      <c r="G3921" s="3" t="e">
        <v>#N/A</v>
      </c>
      <c r="H3921" s="3" t="e">
        <v>#N/A</v>
      </c>
      <c r="I3921" s="80" t="e">
        <v>#N/A</v>
      </c>
      <c r="J3921" s="80" t="e">
        <v>#N/A</v>
      </c>
      <c r="K3921" s="85" t="e">
        <v>#N/A</v>
      </c>
      <c r="L3921" s="9" t="e">
        <v>#N/A</v>
      </c>
      <c r="M3921" s="93" t="e">
        <v>#N/A</v>
      </c>
      <c r="N3921" s="8" t="e">
        <v>#N/A</v>
      </c>
      <c r="O3921" t="e">
        <v>#N/A</v>
      </c>
      <c r="P3921" t="e">
        <v>#N/A</v>
      </c>
      <c r="Q3921" t="e">
        <v>#N/A</v>
      </c>
      <c r="R3921" s="2" t="e">
        <v>#N/A</v>
      </c>
      <c r="S3921" t="e">
        <v>#N/A</v>
      </c>
      <c r="T3921" s="3" t="e">
        <v>#N/A</v>
      </c>
      <c r="U3921" s="3" t="e">
        <v>#N/A</v>
      </c>
      <c r="V3921" t="e">
        <v>#N/A</v>
      </c>
      <c r="W3921" t="e">
        <v>#N/A</v>
      </c>
      <c r="X3921" t="e">
        <v>#N/A</v>
      </c>
      <c r="Y3921" s="3" t="e">
        <v>#N/A</v>
      </c>
      <c r="Z3921" s="8" t="e">
        <v>#N/A</v>
      </c>
      <c r="AA3921" s="30" t="e">
        <v>#N/A</v>
      </c>
      <c r="AB3921" t="e">
        <v>#N/A</v>
      </c>
      <c r="AC3921" t="e">
        <v>#N/A</v>
      </c>
      <c r="AD3921" t="e">
        <v>#N/A</v>
      </c>
      <c r="AE3921" t="e">
        <v>#N/A</v>
      </c>
      <c r="AF3921" t="e">
        <v>#N/A</v>
      </c>
    </row>
    <row r="3922" spans="1:32" x14ac:dyDescent="0.25">
      <c r="A3922" t="e">
        <v>#N/A</v>
      </c>
      <c r="B3922" s="33" t="e">
        <v>#N/A</v>
      </c>
      <c r="C3922" t="e">
        <v>#N/A</v>
      </c>
      <c r="D3922" t="e">
        <v>#N/A</v>
      </c>
      <c r="E3922" s="69" t="e">
        <v>#N/A</v>
      </c>
      <c r="F3922" s="3" t="e">
        <v>#N/A</v>
      </c>
      <c r="G3922" s="3" t="e">
        <v>#N/A</v>
      </c>
      <c r="H3922" s="3" t="e">
        <v>#N/A</v>
      </c>
      <c r="I3922" s="80" t="e">
        <v>#N/A</v>
      </c>
      <c r="J3922" s="80" t="e">
        <v>#N/A</v>
      </c>
      <c r="K3922" s="85" t="e">
        <v>#N/A</v>
      </c>
      <c r="L3922" s="9" t="e">
        <v>#N/A</v>
      </c>
      <c r="M3922" s="93" t="e">
        <v>#N/A</v>
      </c>
      <c r="N3922" s="8" t="e">
        <v>#N/A</v>
      </c>
      <c r="O3922" t="e">
        <v>#N/A</v>
      </c>
      <c r="P3922" t="e">
        <v>#N/A</v>
      </c>
      <c r="Q3922" t="e">
        <v>#N/A</v>
      </c>
      <c r="R3922" s="2" t="e">
        <v>#N/A</v>
      </c>
      <c r="S3922" t="e">
        <v>#N/A</v>
      </c>
      <c r="T3922" s="3" t="e">
        <v>#N/A</v>
      </c>
      <c r="U3922" s="3" t="e">
        <v>#N/A</v>
      </c>
      <c r="V3922" t="e">
        <v>#N/A</v>
      </c>
      <c r="W3922" t="e">
        <v>#N/A</v>
      </c>
      <c r="X3922" t="e">
        <v>#N/A</v>
      </c>
      <c r="Y3922" s="3" t="e">
        <v>#N/A</v>
      </c>
      <c r="Z3922" s="8" t="e">
        <v>#N/A</v>
      </c>
      <c r="AA3922" s="30" t="e">
        <v>#N/A</v>
      </c>
      <c r="AB3922" t="e">
        <v>#N/A</v>
      </c>
      <c r="AC3922" t="e">
        <v>#N/A</v>
      </c>
      <c r="AD3922" t="e">
        <v>#N/A</v>
      </c>
      <c r="AE3922" t="e">
        <v>#N/A</v>
      </c>
      <c r="AF3922" t="e">
        <v>#N/A</v>
      </c>
    </row>
    <row r="3923" spans="1:32" x14ac:dyDescent="0.25">
      <c r="A3923" t="e">
        <v>#N/A</v>
      </c>
      <c r="B3923" s="33" t="e">
        <v>#N/A</v>
      </c>
      <c r="C3923" t="e">
        <v>#N/A</v>
      </c>
      <c r="D3923" t="e">
        <v>#N/A</v>
      </c>
      <c r="E3923" s="69" t="e">
        <v>#N/A</v>
      </c>
      <c r="F3923" s="3" t="e">
        <v>#N/A</v>
      </c>
      <c r="G3923" s="3" t="e">
        <v>#N/A</v>
      </c>
      <c r="H3923" s="3" t="e">
        <v>#N/A</v>
      </c>
      <c r="I3923" s="80" t="e">
        <v>#N/A</v>
      </c>
      <c r="J3923" s="80" t="e">
        <v>#N/A</v>
      </c>
      <c r="K3923" s="85" t="e">
        <v>#N/A</v>
      </c>
      <c r="L3923" s="9" t="e">
        <v>#N/A</v>
      </c>
      <c r="M3923" s="93" t="e">
        <v>#N/A</v>
      </c>
      <c r="N3923" s="8" t="e">
        <v>#N/A</v>
      </c>
      <c r="O3923" t="e">
        <v>#N/A</v>
      </c>
      <c r="P3923" t="e">
        <v>#N/A</v>
      </c>
      <c r="Q3923" t="e">
        <v>#N/A</v>
      </c>
      <c r="R3923" s="2" t="e">
        <v>#N/A</v>
      </c>
      <c r="S3923" t="e">
        <v>#N/A</v>
      </c>
      <c r="T3923" s="3" t="e">
        <v>#N/A</v>
      </c>
      <c r="U3923" s="3" t="e">
        <v>#N/A</v>
      </c>
      <c r="V3923" t="e">
        <v>#N/A</v>
      </c>
      <c r="W3923" t="e">
        <v>#N/A</v>
      </c>
      <c r="X3923" t="e">
        <v>#N/A</v>
      </c>
      <c r="Y3923" s="3" t="e">
        <v>#N/A</v>
      </c>
      <c r="Z3923" s="8" t="e">
        <v>#N/A</v>
      </c>
      <c r="AA3923" s="30" t="e">
        <v>#N/A</v>
      </c>
      <c r="AB3923" t="e">
        <v>#N/A</v>
      </c>
      <c r="AC3923" t="e">
        <v>#N/A</v>
      </c>
      <c r="AD3923" t="e">
        <v>#N/A</v>
      </c>
      <c r="AE3923" t="e">
        <v>#N/A</v>
      </c>
      <c r="AF3923" t="e">
        <v>#N/A</v>
      </c>
    </row>
    <row r="3924" spans="1:32" x14ac:dyDescent="0.25">
      <c r="A3924" t="e">
        <v>#N/A</v>
      </c>
      <c r="B3924" s="33" t="e">
        <v>#N/A</v>
      </c>
      <c r="C3924" t="e">
        <v>#N/A</v>
      </c>
      <c r="D3924" t="e">
        <v>#N/A</v>
      </c>
      <c r="E3924" s="69" t="e">
        <v>#N/A</v>
      </c>
      <c r="F3924" s="3" t="e">
        <v>#N/A</v>
      </c>
      <c r="G3924" s="3" t="e">
        <v>#N/A</v>
      </c>
      <c r="H3924" s="3" t="e">
        <v>#N/A</v>
      </c>
      <c r="I3924" s="80" t="e">
        <v>#N/A</v>
      </c>
      <c r="J3924" s="80" t="e">
        <v>#N/A</v>
      </c>
      <c r="K3924" s="85" t="e">
        <v>#N/A</v>
      </c>
      <c r="L3924" s="9" t="e">
        <v>#N/A</v>
      </c>
      <c r="M3924" s="93" t="e">
        <v>#N/A</v>
      </c>
      <c r="N3924" s="8" t="e">
        <v>#N/A</v>
      </c>
      <c r="O3924" t="e">
        <v>#N/A</v>
      </c>
      <c r="P3924" t="e">
        <v>#N/A</v>
      </c>
      <c r="Q3924" t="e">
        <v>#N/A</v>
      </c>
      <c r="R3924" s="2" t="e">
        <v>#N/A</v>
      </c>
      <c r="S3924" t="e">
        <v>#N/A</v>
      </c>
      <c r="T3924" s="3" t="e">
        <v>#N/A</v>
      </c>
      <c r="U3924" s="3" t="e">
        <v>#N/A</v>
      </c>
      <c r="V3924" t="e">
        <v>#N/A</v>
      </c>
      <c r="W3924" t="e">
        <v>#N/A</v>
      </c>
      <c r="X3924" t="e">
        <v>#N/A</v>
      </c>
      <c r="Y3924" s="3" t="e">
        <v>#N/A</v>
      </c>
      <c r="Z3924" s="8" t="e">
        <v>#N/A</v>
      </c>
      <c r="AA3924" s="30" t="e">
        <v>#N/A</v>
      </c>
      <c r="AB3924" t="e">
        <v>#N/A</v>
      </c>
      <c r="AC3924" t="e">
        <v>#N/A</v>
      </c>
      <c r="AD3924" t="e">
        <v>#N/A</v>
      </c>
      <c r="AE3924" t="e">
        <v>#N/A</v>
      </c>
      <c r="AF3924" t="e">
        <v>#N/A</v>
      </c>
    </row>
    <row r="3925" spans="1:32" x14ac:dyDescent="0.25">
      <c r="A3925" t="e">
        <v>#N/A</v>
      </c>
      <c r="B3925" s="33" t="e">
        <v>#N/A</v>
      </c>
      <c r="C3925" t="e">
        <v>#N/A</v>
      </c>
      <c r="D3925" t="e">
        <v>#N/A</v>
      </c>
      <c r="E3925" s="69" t="e">
        <v>#N/A</v>
      </c>
      <c r="F3925" s="3" t="e">
        <v>#N/A</v>
      </c>
      <c r="G3925" s="3" t="e">
        <v>#N/A</v>
      </c>
      <c r="H3925" s="3" t="e">
        <v>#N/A</v>
      </c>
      <c r="I3925" s="80" t="e">
        <v>#N/A</v>
      </c>
      <c r="J3925" s="80" t="e">
        <v>#N/A</v>
      </c>
      <c r="K3925" s="85" t="e">
        <v>#N/A</v>
      </c>
      <c r="L3925" s="9" t="e">
        <v>#N/A</v>
      </c>
      <c r="M3925" s="93" t="e">
        <v>#N/A</v>
      </c>
      <c r="N3925" s="8" t="e">
        <v>#N/A</v>
      </c>
      <c r="O3925" t="e">
        <v>#N/A</v>
      </c>
      <c r="P3925" t="e">
        <v>#N/A</v>
      </c>
      <c r="Q3925" t="e">
        <v>#N/A</v>
      </c>
      <c r="R3925" s="2" t="e">
        <v>#N/A</v>
      </c>
      <c r="S3925" t="e">
        <v>#N/A</v>
      </c>
      <c r="T3925" s="3" t="e">
        <v>#N/A</v>
      </c>
      <c r="U3925" s="3" t="e">
        <v>#N/A</v>
      </c>
      <c r="V3925" t="e">
        <v>#N/A</v>
      </c>
      <c r="W3925" t="e">
        <v>#N/A</v>
      </c>
      <c r="X3925" t="e">
        <v>#N/A</v>
      </c>
      <c r="Y3925" s="3" t="e">
        <v>#N/A</v>
      </c>
      <c r="Z3925" s="8" t="e">
        <v>#N/A</v>
      </c>
      <c r="AA3925" s="30" t="e">
        <v>#N/A</v>
      </c>
      <c r="AB3925" t="e">
        <v>#N/A</v>
      </c>
      <c r="AC3925" t="e">
        <v>#N/A</v>
      </c>
      <c r="AD3925" t="e">
        <v>#N/A</v>
      </c>
      <c r="AE3925" t="e">
        <v>#N/A</v>
      </c>
      <c r="AF3925" t="e">
        <v>#N/A</v>
      </c>
    </row>
    <row r="3926" spans="1:32" x14ac:dyDescent="0.25">
      <c r="A3926" t="e">
        <v>#N/A</v>
      </c>
      <c r="B3926" s="33" t="e">
        <v>#N/A</v>
      </c>
      <c r="C3926" t="e">
        <v>#N/A</v>
      </c>
      <c r="D3926" t="e">
        <v>#N/A</v>
      </c>
      <c r="E3926" s="69" t="e">
        <v>#N/A</v>
      </c>
      <c r="F3926" s="3" t="e">
        <v>#N/A</v>
      </c>
      <c r="G3926" s="3" t="e">
        <v>#N/A</v>
      </c>
      <c r="H3926" s="3" t="e">
        <v>#N/A</v>
      </c>
      <c r="I3926" s="80" t="e">
        <v>#N/A</v>
      </c>
      <c r="J3926" s="80" t="e">
        <v>#N/A</v>
      </c>
      <c r="K3926" s="85" t="e">
        <v>#N/A</v>
      </c>
      <c r="L3926" s="9" t="e">
        <v>#N/A</v>
      </c>
      <c r="M3926" s="93" t="e">
        <v>#N/A</v>
      </c>
      <c r="N3926" s="8" t="e">
        <v>#N/A</v>
      </c>
      <c r="O3926" t="e">
        <v>#N/A</v>
      </c>
      <c r="P3926" t="e">
        <v>#N/A</v>
      </c>
      <c r="Q3926" t="e">
        <v>#N/A</v>
      </c>
      <c r="R3926" s="2" t="e">
        <v>#N/A</v>
      </c>
      <c r="S3926" t="e">
        <v>#N/A</v>
      </c>
      <c r="T3926" s="3" t="e">
        <v>#N/A</v>
      </c>
      <c r="U3926" s="3" t="e">
        <v>#N/A</v>
      </c>
      <c r="V3926" t="e">
        <v>#N/A</v>
      </c>
      <c r="W3926" t="e">
        <v>#N/A</v>
      </c>
      <c r="X3926" t="e">
        <v>#N/A</v>
      </c>
      <c r="Y3926" s="3" t="e">
        <v>#N/A</v>
      </c>
      <c r="Z3926" s="8" t="e">
        <v>#N/A</v>
      </c>
      <c r="AA3926" s="30" t="e">
        <v>#N/A</v>
      </c>
      <c r="AB3926" t="e">
        <v>#N/A</v>
      </c>
      <c r="AC3926" t="e">
        <v>#N/A</v>
      </c>
      <c r="AD3926" t="e">
        <v>#N/A</v>
      </c>
      <c r="AE3926" t="e">
        <v>#N/A</v>
      </c>
      <c r="AF3926" t="e">
        <v>#N/A</v>
      </c>
    </row>
    <row r="3927" spans="1:32" x14ac:dyDescent="0.25">
      <c r="A3927" t="e">
        <v>#N/A</v>
      </c>
      <c r="B3927" s="33" t="e">
        <v>#N/A</v>
      </c>
      <c r="C3927" t="e">
        <v>#N/A</v>
      </c>
      <c r="D3927" t="e">
        <v>#N/A</v>
      </c>
      <c r="E3927" s="69" t="e">
        <v>#N/A</v>
      </c>
      <c r="F3927" s="3" t="e">
        <v>#N/A</v>
      </c>
      <c r="G3927" s="3" t="e">
        <v>#N/A</v>
      </c>
      <c r="H3927" s="3" t="e">
        <v>#N/A</v>
      </c>
      <c r="I3927" s="80" t="e">
        <v>#N/A</v>
      </c>
      <c r="J3927" s="80" t="e">
        <v>#N/A</v>
      </c>
      <c r="K3927" s="85" t="e">
        <v>#N/A</v>
      </c>
      <c r="L3927" s="9" t="e">
        <v>#N/A</v>
      </c>
      <c r="M3927" s="93" t="e">
        <v>#N/A</v>
      </c>
      <c r="N3927" s="8" t="e">
        <v>#N/A</v>
      </c>
      <c r="O3927" t="e">
        <v>#N/A</v>
      </c>
      <c r="P3927" t="e">
        <v>#N/A</v>
      </c>
      <c r="Q3927" t="e">
        <v>#N/A</v>
      </c>
      <c r="R3927" s="2" t="e">
        <v>#N/A</v>
      </c>
      <c r="S3927" t="e">
        <v>#N/A</v>
      </c>
      <c r="T3927" s="3" t="e">
        <v>#N/A</v>
      </c>
      <c r="U3927" s="3" t="e">
        <v>#N/A</v>
      </c>
      <c r="V3927" t="e">
        <v>#N/A</v>
      </c>
      <c r="W3927" t="e">
        <v>#N/A</v>
      </c>
      <c r="X3927" t="e">
        <v>#N/A</v>
      </c>
      <c r="Y3927" s="3" t="e">
        <v>#N/A</v>
      </c>
      <c r="Z3927" s="8" t="e">
        <v>#N/A</v>
      </c>
      <c r="AA3927" s="30" t="e">
        <v>#N/A</v>
      </c>
      <c r="AB3927" t="e">
        <v>#N/A</v>
      </c>
      <c r="AC3927" t="e">
        <v>#N/A</v>
      </c>
      <c r="AD3927" t="e">
        <v>#N/A</v>
      </c>
      <c r="AE3927" t="e">
        <v>#N/A</v>
      </c>
      <c r="AF3927" t="e">
        <v>#N/A</v>
      </c>
    </row>
    <row r="3928" spans="1:32" x14ac:dyDescent="0.25">
      <c r="A3928" t="e">
        <v>#N/A</v>
      </c>
      <c r="B3928" s="33" t="e">
        <v>#N/A</v>
      </c>
      <c r="C3928" t="e">
        <v>#N/A</v>
      </c>
      <c r="D3928" t="e">
        <v>#N/A</v>
      </c>
      <c r="E3928" s="69" t="e">
        <v>#N/A</v>
      </c>
      <c r="F3928" s="3" t="e">
        <v>#N/A</v>
      </c>
      <c r="G3928" s="3" t="e">
        <v>#N/A</v>
      </c>
      <c r="H3928" s="3" t="e">
        <v>#N/A</v>
      </c>
      <c r="I3928" s="80" t="e">
        <v>#N/A</v>
      </c>
      <c r="J3928" s="80" t="e">
        <v>#N/A</v>
      </c>
      <c r="K3928" s="85" t="e">
        <v>#N/A</v>
      </c>
      <c r="L3928" s="9" t="e">
        <v>#N/A</v>
      </c>
      <c r="M3928" s="93" t="e">
        <v>#N/A</v>
      </c>
      <c r="N3928" s="8" t="e">
        <v>#N/A</v>
      </c>
      <c r="O3928" t="e">
        <v>#N/A</v>
      </c>
      <c r="P3928" t="e">
        <v>#N/A</v>
      </c>
      <c r="Q3928" t="e">
        <v>#N/A</v>
      </c>
      <c r="R3928" s="2" t="e">
        <v>#N/A</v>
      </c>
      <c r="S3928" t="e">
        <v>#N/A</v>
      </c>
      <c r="T3928" s="3" t="e">
        <v>#N/A</v>
      </c>
      <c r="U3928" s="3" t="e">
        <v>#N/A</v>
      </c>
      <c r="V3928" t="e">
        <v>#N/A</v>
      </c>
      <c r="W3928" t="e">
        <v>#N/A</v>
      </c>
      <c r="X3928" t="e">
        <v>#N/A</v>
      </c>
      <c r="Y3928" s="3" t="e">
        <v>#N/A</v>
      </c>
      <c r="Z3928" s="8" t="e">
        <v>#N/A</v>
      </c>
      <c r="AA3928" s="30" t="e">
        <v>#N/A</v>
      </c>
      <c r="AB3928" t="e">
        <v>#N/A</v>
      </c>
      <c r="AC3928" t="e">
        <v>#N/A</v>
      </c>
      <c r="AD3928" t="e">
        <v>#N/A</v>
      </c>
      <c r="AE3928" t="e">
        <v>#N/A</v>
      </c>
      <c r="AF3928" t="e">
        <v>#N/A</v>
      </c>
    </row>
    <row r="3929" spans="1:32" x14ac:dyDescent="0.25">
      <c r="A3929" t="e">
        <v>#N/A</v>
      </c>
      <c r="B3929" s="33" t="e">
        <v>#N/A</v>
      </c>
      <c r="C3929" t="e">
        <v>#N/A</v>
      </c>
      <c r="D3929" t="e">
        <v>#N/A</v>
      </c>
      <c r="E3929" s="69" t="e">
        <v>#N/A</v>
      </c>
      <c r="F3929" s="3" t="e">
        <v>#N/A</v>
      </c>
      <c r="G3929" s="3" t="e">
        <v>#N/A</v>
      </c>
      <c r="H3929" s="3" t="e">
        <v>#N/A</v>
      </c>
      <c r="I3929" s="80" t="e">
        <v>#N/A</v>
      </c>
      <c r="J3929" s="80" t="e">
        <v>#N/A</v>
      </c>
      <c r="K3929" s="85" t="e">
        <v>#N/A</v>
      </c>
      <c r="L3929" s="9" t="e">
        <v>#N/A</v>
      </c>
      <c r="M3929" s="93" t="e">
        <v>#N/A</v>
      </c>
      <c r="N3929" s="8" t="e">
        <v>#N/A</v>
      </c>
      <c r="O3929" t="e">
        <v>#N/A</v>
      </c>
      <c r="P3929" t="e">
        <v>#N/A</v>
      </c>
      <c r="Q3929" t="e">
        <v>#N/A</v>
      </c>
      <c r="R3929" s="2" t="e">
        <v>#N/A</v>
      </c>
      <c r="S3929" t="e">
        <v>#N/A</v>
      </c>
      <c r="T3929" s="3" t="e">
        <v>#N/A</v>
      </c>
      <c r="U3929" s="3" t="e">
        <v>#N/A</v>
      </c>
      <c r="V3929" t="e">
        <v>#N/A</v>
      </c>
      <c r="W3929" t="e">
        <v>#N/A</v>
      </c>
      <c r="X3929" t="e">
        <v>#N/A</v>
      </c>
      <c r="Y3929" s="3" t="e">
        <v>#N/A</v>
      </c>
      <c r="Z3929" s="8" t="e">
        <v>#N/A</v>
      </c>
      <c r="AA3929" s="30" t="e">
        <v>#N/A</v>
      </c>
      <c r="AB3929" t="e">
        <v>#N/A</v>
      </c>
      <c r="AC3929" t="e">
        <v>#N/A</v>
      </c>
      <c r="AD3929" t="e">
        <v>#N/A</v>
      </c>
      <c r="AE3929" t="e">
        <v>#N/A</v>
      </c>
      <c r="AF3929" t="e">
        <v>#N/A</v>
      </c>
    </row>
    <row r="3930" spans="1:32" x14ac:dyDescent="0.25">
      <c r="A3930" t="e">
        <v>#N/A</v>
      </c>
      <c r="B3930" s="33" t="e">
        <v>#N/A</v>
      </c>
      <c r="C3930" t="e">
        <v>#N/A</v>
      </c>
      <c r="D3930" t="e">
        <v>#N/A</v>
      </c>
      <c r="E3930" s="69" t="e">
        <v>#N/A</v>
      </c>
      <c r="F3930" s="3" t="e">
        <v>#N/A</v>
      </c>
      <c r="G3930" s="3" t="e">
        <v>#N/A</v>
      </c>
      <c r="H3930" s="3" t="e">
        <v>#N/A</v>
      </c>
      <c r="I3930" s="80" t="e">
        <v>#N/A</v>
      </c>
      <c r="J3930" s="80" t="e">
        <v>#N/A</v>
      </c>
      <c r="K3930" s="85" t="e">
        <v>#N/A</v>
      </c>
      <c r="L3930" s="9" t="e">
        <v>#N/A</v>
      </c>
      <c r="M3930" s="93" t="e">
        <v>#N/A</v>
      </c>
      <c r="N3930" s="8" t="e">
        <v>#N/A</v>
      </c>
      <c r="O3930" t="e">
        <v>#N/A</v>
      </c>
      <c r="P3930" t="e">
        <v>#N/A</v>
      </c>
      <c r="Q3930" t="e">
        <v>#N/A</v>
      </c>
      <c r="R3930" s="2" t="e">
        <v>#N/A</v>
      </c>
      <c r="S3930" t="e">
        <v>#N/A</v>
      </c>
      <c r="T3930" s="3" t="e">
        <v>#N/A</v>
      </c>
      <c r="U3930" s="3" t="e">
        <v>#N/A</v>
      </c>
      <c r="V3930" t="e">
        <v>#N/A</v>
      </c>
      <c r="W3930" t="e">
        <v>#N/A</v>
      </c>
      <c r="X3930" t="e">
        <v>#N/A</v>
      </c>
      <c r="Y3930" s="3" t="e">
        <v>#N/A</v>
      </c>
      <c r="Z3930" s="8" t="e">
        <v>#N/A</v>
      </c>
      <c r="AA3930" s="30" t="e">
        <v>#N/A</v>
      </c>
      <c r="AB3930" t="e">
        <v>#N/A</v>
      </c>
      <c r="AC3930" t="e">
        <v>#N/A</v>
      </c>
      <c r="AD3930" t="e">
        <v>#N/A</v>
      </c>
      <c r="AE3930" t="e">
        <v>#N/A</v>
      </c>
      <c r="AF3930" t="e">
        <v>#N/A</v>
      </c>
    </row>
    <row r="3931" spans="1:32" x14ac:dyDescent="0.25">
      <c r="A3931" t="e">
        <v>#N/A</v>
      </c>
      <c r="B3931" s="33" t="e">
        <v>#N/A</v>
      </c>
      <c r="C3931" t="e">
        <v>#N/A</v>
      </c>
      <c r="D3931" t="e">
        <v>#N/A</v>
      </c>
      <c r="E3931" s="69" t="e">
        <v>#N/A</v>
      </c>
      <c r="F3931" s="3" t="e">
        <v>#N/A</v>
      </c>
      <c r="G3931" s="3" t="e">
        <v>#N/A</v>
      </c>
      <c r="H3931" s="3" t="e">
        <v>#N/A</v>
      </c>
      <c r="I3931" s="80" t="e">
        <v>#N/A</v>
      </c>
      <c r="J3931" s="80" t="e">
        <v>#N/A</v>
      </c>
      <c r="K3931" s="85" t="e">
        <v>#N/A</v>
      </c>
      <c r="L3931" s="9" t="e">
        <v>#N/A</v>
      </c>
      <c r="M3931" s="93" t="e">
        <v>#N/A</v>
      </c>
      <c r="N3931" s="8" t="e">
        <v>#N/A</v>
      </c>
      <c r="O3931" t="e">
        <v>#N/A</v>
      </c>
      <c r="P3931" t="e">
        <v>#N/A</v>
      </c>
      <c r="Q3931" t="e">
        <v>#N/A</v>
      </c>
      <c r="R3931" s="2" t="e">
        <v>#N/A</v>
      </c>
      <c r="S3931" t="e">
        <v>#N/A</v>
      </c>
      <c r="T3931" s="3" t="e">
        <v>#N/A</v>
      </c>
      <c r="U3931" s="3" t="e">
        <v>#N/A</v>
      </c>
      <c r="V3931" t="e">
        <v>#N/A</v>
      </c>
      <c r="W3931" t="e">
        <v>#N/A</v>
      </c>
      <c r="X3931" t="e">
        <v>#N/A</v>
      </c>
      <c r="Y3931" s="3" t="e">
        <v>#N/A</v>
      </c>
      <c r="Z3931" s="8" t="e">
        <v>#N/A</v>
      </c>
      <c r="AA3931" s="30" t="e">
        <v>#N/A</v>
      </c>
      <c r="AB3931" t="e">
        <v>#N/A</v>
      </c>
      <c r="AC3931" t="e">
        <v>#N/A</v>
      </c>
      <c r="AD3931" t="e">
        <v>#N/A</v>
      </c>
      <c r="AE3931" t="e">
        <v>#N/A</v>
      </c>
      <c r="AF3931" t="e">
        <v>#N/A</v>
      </c>
    </row>
    <row r="3932" spans="1:32" x14ac:dyDescent="0.25">
      <c r="A3932" t="e">
        <v>#N/A</v>
      </c>
      <c r="B3932" s="33" t="e">
        <v>#N/A</v>
      </c>
      <c r="C3932" t="e">
        <v>#N/A</v>
      </c>
      <c r="D3932" t="e">
        <v>#N/A</v>
      </c>
      <c r="E3932" s="69" t="e">
        <v>#N/A</v>
      </c>
      <c r="F3932" s="3" t="e">
        <v>#N/A</v>
      </c>
      <c r="G3932" s="3" t="e">
        <v>#N/A</v>
      </c>
      <c r="H3932" s="3" t="e">
        <v>#N/A</v>
      </c>
      <c r="I3932" s="80" t="e">
        <v>#N/A</v>
      </c>
      <c r="J3932" s="80" t="e">
        <v>#N/A</v>
      </c>
      <c r="K3932" s="85" t="e">
        <v>#N/A</v>
      </c>
      <c r="L3932" s="9" t="e">
        <v>#N/A</v>
      </c>
      <c r="M3932" s="93" t="e">
        <v>#N/A</v>
      </c>
      <c r="N3932" s="8" t="e">
        <v>#N/A</v>
      </c>
      <c r="O3932" t="e">
        <v>#N/A</v>
      </c>
      <c r="P3932" t="e">
        <v>#N/A</v>
      </c>
      <c r="Q3932" t="e">
        <v>#N/A</v>
      </c>
      <c r="R3932" s="2" t="e">
        <v>#N/A</v>
      </c>
      <c r="S3932" t="e">
        <v>#N/A</v>
      </c>
      <c r="T3932" s="3" t="e">
        <v>#N/A</v>
      </c>
      <c r="U3932" s="3" t="e">
        <v>#N/A</v>
      </c>
      <c r="V3932" t="e">
        <v>#N/A</v>
      </c>
      <c r="W3932" t="e">
        <v>#N/A</v>
      </c>
      <c r="X3932" t="e">
        <v>#N/A</v>
      </c>
      <c r="Y3932" s="3" t="e">
        <v>#N/A</v>
      </c>
      <c r="Z3932" s="8" t="e">
        <v>#N/A</v>
      </c>
      <c r="AA3932" s="30" t="e">
        <v>#N/A</v>
      </c>
      <c r="AB3932" t="e">
        <v>#N/A</v>
      </c>
      <c r="AC3932" t="e">
        <v>#N/A</v>
      </c>
      <c r="AD3932" t="e">
        <v>#N/A</v>
      </c>
      <c r="AE3932" t="e">
        <v>#N/A</v>
      </c>
      <c r="AF3932" t="e">
        <v>#N/A</v>
      </c>
    </row>
    <row r="3933" spans="1:32" x14ac:dyDescent="0.25">
      <c r="A3933" t="e">
        <v>#N/A</v>
      </c>
      <c r="B3933" s="33" t="e">
        <v>#N/A</v>
      </c>
      <c r="C3933" t="e">
        <v>#N/A</v>
      </c>
      <c r="D3933" t="e">
        <v>#N/A</v>
      </c>
      <c r="E3933" s="69" t="e">
        <v>#N/A</v>
      </c>
      <c r="F3933" s="3" t="e">
        <v>#N/A</v>
      </c>
      <c r="G3933" s="3" t="e">
        <v>#N/A</v>
      </c>
      <c r="H3933" s="3" t="e">
        <v>#N/A</v>
      </c>
      <c r="I3933" s="80" t="e">
        <v>#N/A</v>
      </c>
      <c r="J3933" s="80" t="e">
        <v>#N/A</v>
      </c>
      <c r="K3933" s="85" t="e">
        <v>#N/A</v>
      </c>
      <c r="L3933" s="9" t="e">
        <v>#N/A</v>
      </c>
      <c r="M3933" s="93" t="e">
        <v>#N/A</v>
      </c>
      <c r="N3933" s="8" t="e">
        <v>#N/A</v>
      </c>
      <c r="O3933" t="e">
        <v>#N/A</v>
      </c>
      <c r="P3933" t="e">
        <v>#N/A</v>
      </c>
      <c r="Q3933" t="e">
        <v>#N/A</v>
      </c>
      <c r="R3933" s="2" t="e">
        <v>#N/A</v>
      </c>
      <c r="S3933" t="e">
        <v>#N/A</v>
      </c>
      <c r="T3933" s="3" t="e">
        <v>#N/A</v>
      </c>
      <c r="U3933" s="3" t="e">
        <v>#N/A</v>
      </c>
      <c r="V3933" t="e">
        <v>#N/A</v>
      </c>
      <c r="W3933" t="e">
        <v>#N/A</v>
      </c>
      <c r="X3933" t="e">
        <v>#N/A</v>
      </c>
      <c r="Y3933" s="3" t="e">
        <v>#N/A</v>
      </c>
      <c r="Z3933" s="8" t="e">
        <v>#N/A</v>
      </c>
      <c r="AA3933" s="30" t="e">
        <v>#N/A</v>
      </c>
      <c r="AB3933" t="e">
        <v>#N/A</v>
      </c>
      <c r="AC3933" t="e">
        <v>#N/A</v>
      </c>
      <c r="AD3933" t="e">
        <v>#N/A</v>
      </c>
      <c r="AE3933" t="e">
        <v>#N/A</v>
      </c>
      <c r="AF3933" t="e">
        <v>#N/A</v>
      </c>
    </row>
    <row r="3934" spans="1:32" x14ac:dyDescent="0.25">
      <c r="A3934" t="e">
        <v>#N/A</v>
      </c>
      <c r="B3934" s="33" t="e">
        <v>#N/A</v>
      </c>
      <c r="C3934" t="e">
        <v>#N/A</v>
      </c>
      <c r="D3934" t="e">
        <v>#N/A</v>
      </c>
      <c r="E3934" s="69" t="e">
        <v>#N/A</v>
      </c>
      <c r="F3934" s="3" t="e">
        <v>#N/A</v>
      </c>
      <c r="G3934" s="3" t="e">
        <v>#N/A</v>
      </c>
      <c r="H3934" s="3" t="e">
        <v>#N/A</v>
      </c>
      <c r="I3934" s="80" t="e">
        <v>#N/A</v>
      </c>
      <c r="J3934" s="80" t="e">
        <v>#N/A</v>
      </c>
      <c r="K3934" s="85" t="e">
        <v>#N/A</v>
      </c>
      <c r="L3934" s="9" t="e">
        <v>#N/A</v>
      </c>
      <c r="M3934" s="93" t="e">
        <v>#N/A</v>
      </c>
      <c r="N3934" s="8" t="e">
        <v>#N/A</v>
      </c>
      <c r="O3934" t="e">
        <v>#N/A</v>
      </c>
      <c r="P3934" t="e">
        <v>#N/A</v>
      </c>
      <c r="Q3934" t="e">
        <v>#N/A</v>
      </c>
      <c r="R3934" s="2" t="e">
        <v>#N/A</v>
      </c>
      <c r="S3934" t="e">
        <v>#N/A</v>
      </c>
      <c r="T3934" s="3" t="e">
        <v>#N/A</v>
      </c>
      <c r="U3934" s="3" t="e">
        <v>#N/A</v>
      </c>
      <c r="V3934" t="e">
        <v>#N/A</v>
      </c>
      <c r="W3934" t="e">
        <v>#N/A</v>
      </c>
      <c r="X3934" t="e">
        <v>#N/A</v>
      </c>
      <c r="Y3934" s="3" t="e">
        <v>#N/A</v>
      </c>
      <c r="Z3934" s="8" t="e">
        <v>#N/A</v>
      </c>
      <c r="AA3934" s="30" t="e">
        <v>#N/A</v>
      </c>
      <c r="AB3934" t="e">
        <v>#N/A</v>
      </c>
      <c r="AC3934" t="e">
        <v>#N/A</v>
      </c>
      <c r="AD3934" t="e">
        <v>#N/A</v>
      </c>
      <c r="AE3934" t="e">
        <v>#N/A</v>
      </c>
      <c r="AF3934" t="e">
        <v>#N/A</v>
      </c>
    </row>
    <row r="3935" spans="1:32" x14ac:dyDescent="0.25">
      <c r="A3935" t="e">
        <v>#N/A</v>
      </c>
      <c r="B3935" s="33" t="e">
        <v>#N/A</v>
      </c>
      <c r="C3935" t="e">
        <v>#N/A</v>
      </c>
      <c r="D3935" t="e">
        <v>#N/A</v>
      </c>
      <c r="E3935" s="69" t="e">
        <v>#N/A</v>
      </c>
      <c r="F3935" s="3" t="e">
        <v>#N/A</v>
      </c>
      <c r="G3935" s="3" t="e">
        <v>#N/A</v>
      </c>
      <c r="H3935" s="3" t="e">
        <v>#N/A</v>
      </c>
      <c r="I3935" s="80" t="e">
        <v>#N/A</v>
      </c>
      <c r="J3935" s="80" t="e">
        <v>#N/A</v>
      </c>
      <c r="K3935" s="85" t="e">
        <v>#N/A</v>
      </c>
      <c r="L3935" s="9" t="e">
        <v>#N/A</v>
      </c>
      <c r="M3935" s="93" t="e">
        <v>#N/A</v>
      </c>
      <c r="N3935" s="8" t="e">
        <v>#N/A</v>
      </c>
      <c r="O3935" t="e">
        <v>#N/A</v>
      </c>
      <c r="P3935" t="e">
        <v>#N/A</v>
      </c>
      <c r="Q3935" t="e">
        <v>#N/A</v>
      </c>
      <c r="R3935" s="2" t="e">
        <v>#N/A</v>
      </c>
      <c r="S3935" t="e">
        <v>#N/A</v>
      </c>
      <c r="T3935" s="3" t="e">
        <v>#N/A</v>
      </c>
      <c r="U3935" s="3" t="e">
        <v>#N/A</v>
      </c>
      <c r="V3935" t="e">
        <v>#N/A</v>
      </c>
      <c r="W3935" t="e">
        <v>#N/A</v>
      </c>
      <c r="X3935" t="e">
        <v>#N/A</v>
      </c>
      <c r="Y3935" s="3" t="e">
        <v>#N/A</v>
      </c>
      <c r="Z3935" s="8" t="e">
        <v>#N/A</v>
      </c>
      <c r="AA3935" s="30" t="e">
        <v>#N/A</v>
      </c>
      <c r="AB3935" t="e">
        <v>#N/A</v>
      </c>
      <c r="AC3935" t="e">
        <v>#N/A</v>
      </c>
      <c r="AD3935" t="e">
        <v>#N/A</v>
      </c>
      <c r="AE3935" t="e">
        <v>#N/A</v>
      </c>
      <c r="AF3935" t="e">
        <v>#N/A</v>
      </c>
    </row>
    <row r="3936" spans="1:32" x14ac:dyDescent="0.25">
      <c r="A3936" t="e">
        <v>#N/A</v>
      </c>
      <c r="B3936" s="33" t="e">
        <v>#N/A</v>
      </c>
      <c r="C3936" t="e">
        <v>#N/A</v>
      </c>
      <c r="D3936" t="e">
        <v>#N/A</v>
      </c>
      <c r="E3936" s="69" t="e">
        <v>#N/A</v>
      </c>
      <c r="F3936" s="3" t="e">
        <v>#N/A</v>
      </c>
      <c r="G3936" s="3" t="e">
        <v>#N/A</v>
      </c>
      <c r="H3936" s="3" t="e">
        <v>#N/A</v>
      </c>
      <c r="I3936" s="80" t="e">
        <v>#N/A</v>
      </c>
      <c r="J3936" s="80" t="e">
        <v>#N/A</v>
      </c>
      <c r="K3936" s="85" t="e">
        <v>#N/A</v>
      </c>
      <c r="L3936" s="9" t="e">
        <v>#N/A</v>
      </c>
      <c r="M3936" s="93" t="e">
        <v>#N/A</v>
      </c>
      <c r="N3936" s="8" t="e">
        <v>#N/A</v>
      </c>
      <c r="O3936" t="e">
        <v>#N/A</v>
      </c>
      <c r="P3936" t="e">
        <v>#N/A</v>
      </c>
      <c r="Q3936" t="e">
        <v>#N/A</v>
      </c>
      <c r="R3936" s="2" t="e">
        <v>#N/A</v>
      </c>
      <c r="S3936" t="e">
        <v>#N/A</v>
      </c>
      <c r="T3936" s="3" t="e">
        <v>#N/A</v>
      </c>
      <c r="U3936" s="3" t="e">
        <v>#N/A</v>
      </c>
      <c r="V3936" t="e">
        <v>#N/A</v>
      </c>
      <c r="W3936" t="e">
        <v>#N/A</v>
      </c>
      <c r="X3936" t="e">
        <v>#N/A</v>
      </c>
      <c r="Y3936" s="3" t="e">
        <v>#N/A</v>
      </c>
      <c r="Z3936" s="8" t="e">
        <v>#N/A</v>
      </c>
      <c r="AA3936" s="30" t="e">
        <v>#N/A</v>
      </c>
      <c r="AB3936" t="e">
        <v>#N/A</v>
      </c>
      <c r="AC3936" t="e">
        <v>#N/A</v>
      </c>
      <c r="AD3936" t="e">
        <v>#N/A</v>
      </c>
      <c r="AE3936" t="e">
        <v>#N/A</v>
      </c>
      <c r="AF3936" t="e">
        <v>#N/A</v>
      </c>
    </row>
    <row r="3937" spans="1:32" x14ac:dyDescent="0.25">
      <c r="A3937" t="e">
        <v>#N/A</v>
      </c>
      <c r="B3937" s="33" t="e">
        <v>#N/A</v>
      </c>
      <c r="C3937" t="e">
        <v>#N/A</v>
      </c>
      <c r="D3937" t="e">
        <v>#N/A</v>
      </c>
      <c r="E3937" s="69" t="e">
        <v>#N/A</v>
      </c>
      <c r="F3937" s="3" t="e">
        <v>#N/A</v>
      </c>
      <c r="G3937" s="3" t="e">
        <v>#N/A</v>
      </c>
      <c r="H3937" s="3" t="e">
        <v>#N/A</v>
      </c>
      <c r="I3937" s="80" t="e">
        <v>#N/A</v>
      </c>
      <c r="J3937" s="80" t="e">
        <v>#N/A</v>
      </c>
      <c r="K3937" s="85" t="e">
        <v>#N/A</v>
      </c>
      <c r="L3937" s="9" t="e">
        <v>#N/A</v>
      </c>
      <c r="M3937" s="93" t="e">
        <v>#N/A</v>
      </c>
      <c r="N3937" s="8" t="e">
        <v>#N/A</v>
      </c>
      <c r="O3937" t="e">
        <v>#N/A</v>
      </c>
      <c r="P3937" t="e">
        <v>#N/A</v>
      </c>
      <c r="Q3937" t="e">
        <v>#N/A</v>
      </c>
      <c r="R3937" s="2" t="e">
        <v>#N/A</v>
      </c>
      <c r="S3937" t="e">
        <v>#N/A</v>
      </c>
      <c r="T3937" s="3" t="e">
        <v>#N/A</v>
      </c>
      <c r="U3937" s="3" t="e">
        <v>#N/A</v>
      </c>
      <c r="V3937" t="e">
        <v>#N/A</v>
      </c>
      <c r="W3937" t="e">
        <v>#N/A</v>
      </c>
      <c r="X3937" t="e">
        <v>#N/A</v>
      </c>
      <c r="Y3937" s="3" t="e">
        <v>#N/A</v>
      </c>
      <c r="Z3937" s="8" t="e">
        <v>#N/A</v>
      </c>
      <c r="AA3937" s="30" t="e">
        <v>#N/A</v>
      </c>
      <c r="AB3937" t="e">
        <v>#N/A</v>
      </c>
      <c r="AC3937" t="e">
        <v>#N/A</v>
      </c>
      <c r="AD3937" t="e">
        <v>#N/A</v>
      </c>
      <c r="AE3937" t="e">
        <v>#N/A</v>
      </c>
      <c r="AF3937" t="e">
        <v>#N/A</v>
      </c>
    </row>
    <row r="3938" spans="1:32" x14ac:dyDescent="0.25">
      <c r="A3938" t="e">
        <v>#N/A</v>
      </c>
      <c r="B3938" s="33" t="e">
        <v>#N/A</v>
      </c>
      <c r="C3938" t="e">
        <v>#N/A</v>
      </c>
      <c r="D3938" t="e">
        <v>#N/A</v>
      </c>
      <c r="E3938" s="69" t="e">
        <v>#N/A</v>
      </c>
      <c r="F3938" s="3" t="e">
        <v>#N/A</v>
      </c>
      <c r="G3938" s="3" t="e">
        <v>#N/A</v>
      </c>
      <c r="H3938" s="3" t="e">
        <v>#N/A</v>
      </c>
      <c r="I3938" s="80" t="e">
        <v>#N/A</v>
      </c>
      <c r="J3938" s="80" t="e">
        <v>#N/A</v>
      </c>
      <c r="K3938" s="85" t="e">
        <v>#N/A</v>
      </c>
      <c r="L3938" s="9" t="e">
        <v>#N/A</v>
      </c>
      <c r="M3938" s="93" t="e">
        <v>#N/A</v>
      </c>
      <c r="N3938" s="8" t="e">
        <v>#N/A</v>
      </c>
      <c r="O3938" t="e">
        <v>#N/A</v>
      </c>
      <c r="P3938" t="e">
        <v>#N/A</v>
      </c>
      <c r="Q3938" t="e">
        <v>#N/A</v>
      </c>
      <c r="R3938" s="2" t="e">
        <v>#N/A</v>
      </c>
      <c r="S3938" t="e">
        <v>#N/A</v>
      </c>
      <c r="T3938" s="3" t="e">
        <v>#N/A</v>
      </c>
      <c r="U3938" s="3" t="e">
        <v>#N/A</v>
      </c>
      <c r="V3938" t="e">
        <v>#N/A</v>
      </c>
      <c r="W3938" t="e">
        <v>#N/A</v>
      </c>
      <c r="X3938" t="e">
        <v>#N/A</v>
      </c>
      <c r="Y3938" s="3" t="e">
        <v>#N/A</v>
      </c>
      <c r="Z3938" s="8" t="e">
        <v>#N/A</v>
      </c>
      <c r="AA3938" s="30" t="e">
        <v>#N/A</v>
      </c>
      <c r="AB3938" t="e">
        <v>#N/A</v>
      </c>
      <c r="AC3938" t="e">
        <v>#N/A</v>
      </c>
      <c r="AD3938" t="e">
        <v>#N/A</v>
      </c>
      <c r="AE3938" t="e">
        <v>#N/A</v>
      </c>
      <c r="AF3938" t="e">
        <v>#N/A</v>
      </c>
    </row>
    <row r="3939" spans="1:32" x14ac:dyDescent="0.25">
      <c r="A3939" t="e">
        <v>#N/A</v>
      </c>
      <c r="B3939" s="33" t="e">
        <v>#N/A</v>
      </c>
      <c r="C3939" t="e">
        <v>#N/A</v>
      </c>
      <c r="D3939" t="e">
        <v>#N/A</v>
      </c>
      <c r="E3939" s="69" t="e">
        <v>#N/A</v>
      </c>
      <c r="F3939" s="3" t="e">
        <v>#N/A</v>
      </c>
      <c r="G3939" s="3" t="e">
        <v>#N/A</v>
      </c>
      <c r="H3939" s="3" t="e">
        <v>#N/A</v>
      </c>
      <c r="I3939" s="80" t="e">
        <v>#N/A</v>
      </c>
      <c r="J3939" s="80" t="e">
        <v>#N/A</v>
      </c>
      <c r="K3939" s="85" t="e">
        <v>#N/A</v>
      </c>
      <c r="L3939" s="9" t="e">
        <v>#N/A</v>
      </c>
      <c r="M3939" s="93" t="e">
        <v>#N/A</v>
      </c>
      <c r="N3939" s="8" t="e">
        <v>#N/A</v>
      </c>
      <c r="O3939" t="e">
        <v>#N/A</v>
      </c>
      <c r="P3939" t="e">
        <v>#N/A</v>
      </c>
      <c r="Q3939" t="e">
        <v>#N/A</v>
      </c>
      <c r="R3939" s="2" t="e">
        <v>#N/A</v>
      </c>
      <c r="S3939" t="e">
        <v>#N/A</v>
      </c>
      <c r="T3939" s="3" t="e">
        <v>#N/A</v>
      </c>
      <c r="U3939" s="3" t="e">
        <v>#N/A</v>
      </c>
      <c r="V3939" t="e">
        <v>#N/A</v>
      </c>
      <c r="W3939" t="e">
        <v>#N/A</v>
      </c>
      <c r="X3939" t="e">
        <v>#N/A</v>
      </c>
      <c r="Y3939" s="3" t="e">
        <v>#N/A</v>
      </c>
      <c r="Z3939" s="8" t="e">
        <v>#N/A</v>
      </c>
      <c r="AA3939" s="30" t="e">
        <v>#N/A</v>
      </c>
      <c r="AB3939" t="e">
        <v>#N/A</v>
      </c>
      <c r="AC3939" t="e">
        <v>#N/A</v>
      </c>
      <c r="AD3939" t="e">
        <v>#N/A</v>
      </c>
      <c r="AE3939" t="e">
        <v>#N/A</v>
      </c>
      <c r="AF3939" t="e">
        <v>#N/A</v>
      </c>
    </row>
    <row r="3940" spans="1:32" x14ac:dyDescent="0.25">
      <c r="A3940" t="e">
        <v>#N/A</v>
      </c>
      <c r="B3940" s="33" t="e">
        <v>#N/A</v>
      </c>
      <c r="C3940" t="e">
        <v>#N/A</v>
      </c>
      <c r="D3940" t="e">
        <v>#N/A</v>
      </c>
      <c r="E3940" s="69" t="e">
        <v>#N/A</v>
      </c>
      <c r="F3940" s="3" t="e">
        <v>#N/A</v>
      </c>
      <c r="G3940" s="3" t="e">
        <v>#N/A</v>
      </c>
      <c r="H3940" s="3" t="e">
        <v>#N/A</v>
      </c>
      <c r="I3940" s="80" t="e">
        <v>#N/A</v>
      </c>
      <c r="J3940" s="80" t="e">
        <v>#N/A</v>
      </c>
      <c r="K3940" s="85" t="e">
        <v>#N/A</v>
      </c>
      <c r="L3940" s="9" t="e">
        <v>#N/A</v>
      </c>
      <c r="M3940" s="93" t="e">
        <v>#N/A</v>
      </c>
      <c r="N3940" s="8" t="e">
        <v>#N/A</v>
      </c>
      <c r="O3940" t="e">
        <v>#N/A</v>
      </c>
      <c r="P3940" t="e">
        <v>#N/A</v>
      </c>
      <c r="Q3940" t="e">
        <v>#N/A</v>
      </c>
      <c r="R3940" s="2" t="e">
        <v>#N/A</v>
      </c>
      <c r="S3940" t="e">
        <v>#N/A</v>
      </c>
      <c r="T3940" s="3" t="e">
        <v>#N/A</v>
      </c>
      <c r="U3940" s="3" t="e">
        <v>#N/A</v>
      </c>
      <c r="V3940" t="e">
        <v>#N/A</v>
      </c>
      <c r="W3940" t="e">
        <v>#N/A</v>
      </c>
      <c r="X3940" t="e">
        <v>#N/A</v>
      </c>
      <c r="Y3940" s="3" t="e">
        <v>#N/A</v>
      </c>
      <c r="Z3940" s="8" t="e">
        <v>#N/A</v>
      </c>
      <c r="AA3940" s="30" t="e">
        <v>#N/A</v>
      </c>
      <c r="AB3940" t="e">
        <v>#N/A</v>
      </c>
      <c r="AC3940" t="e">
        <v>#N/A</v>
      </c>
      <c r="AD3940" t="e">
        <v>#N/A</v>
      </c>
      <c r="AE3940" t="e">
        <v>#N/A</v>
      </c>
      <c r="AF3940" t="e">
        <v>#N/A</v>
      </c>
    </row>
    <row r="3941" spans="1:32" x14ac:dyDescent="0.25">
      <c r="A3941" t="e">
        <v>#N/A</v>
      </c>
      <c r="B3941" s="33" t="e">
        <v>#N/A</v>
      </c>
      <c r="C3941" t="e">
        <v>#N/A</v>
      </c>
      <c r="D3941" t="e">
        <v>#N/A</v>
      </c>
      <c r="E3941" s="69" t="e">
        <v>#N/A</v>
      </c>
      <c r="F3941" s="3" t="e">
        <v>#N/A</v>
      </c>
      <c r="G3941" s="3" t="e">
        <v>#N/A</v>
      </c>
      <c r="H3941" s="3" t="e">
        <v>#N/A</v>
      </c>
      <c r="I3941" s="80" t="e">
        <v>#N/A</v>
      </c>
      <c r="J3941" s="80" t="e">
        <v>#N/A</v>
      </c>
      <c r="K3941" s="85" t="e">
        <v>#N/A</v>
      </c>
      <c r="L3941" s="9" t="e">
        <v>#N/A</v>
      </c>
      <c r="M3941" s="93" t="e">
        <v>#N/A</v>
      </c>
      <c r="N3941" s="8" t="e">
        <v>#N/A</v>
      </c>
      <c r="O3941" t="e">
        <v>#N/A</v>
      </c>
      <c r="P3941" t="e">
        <v>#N/A</v>
      </c>
      <c r="Q3941" t="e">
        <v>#N/A</v>
      </c>
      <c r="R3941" s="2" t="e">
        <v>#N/A</v>
      </c>
      <c r="S3941" t="e">
        <v>#N/A</v>
      </c>
      <c r="T3941" s="3" t="e">
        <v>#N/A</v>
      </c>
      <c r="U3941" s="3" t="e">
        <v>#N/A</v>
      </c>
      <c r="V3941" t="e">
        <v>#N/A</v>
      </c>
      <c r="W3941" t="e">
        <v>#N/A</v>
      </c>
      <c r="X3941" t="e">
        <v>#N/A</v>
      </c>
      <c r="Y3941" s="3" t="e">
        <v>#N/A</v>
      </c>
      <c r="Z3941" s="8" t="e">
        <v>#N/A</v>
      </c>
      <c r="AA3941" s="30" t="e">
        <v>#N/A</v>
      </c>
      <c r="AB3941" t="e">
        <v>#N/A</v>
      </c>
      <c r="AC3941" t="e">
        <v>#N/A</v>
      </c>
      <c r="AD3941" t="e">
        <v>#N/A</v>
      </c>
      <c r="AE3941" t="e">
        <v>#N/A</v>
      </c>
      <c r="AF3941" t="e">
        <v>#N/A</v>
      </c>
    </row>
    <row r="3942" spans="1:32" x14ac:dyDescent="0.25">
      <c r="A3942" t="e">
        <v>#N/A</v>
      </c>
      <c r="B3942" s="33" t="e">
        <v>#N/A</v>
      </c>
      <c r="C3942" t="e">
        <v>#N/A</v>
      </c>
      <c r="D3942" t="e">
        <v>#N/A</v>
      </c>
      <c r="E3942" s="69" t="e">
        <v>#N/A</v>
      </c>
      <c r="F3942" s="3" t="e">
        <v>#N/A</v>
      </c>
      <c r="G3942" s="3" t="e">
        <v>#N/A</v>
      </c>
      <c r="H3942" s="3" t="e">
        <v>#N/A</v>
      </c>
      <c r="I3942" s="80" t="e">
        <v>#N/A</v>
      </c>
      <c r="J3942" s="80" t="e">
        <v>#N/A</v>
      </c>
      <c r="K3942" s="85" t="e">
        <v>#N/A</v>
      </c>
      <c r="L3942" s="9" t="e">
        <v>#N/A</v>
      </c>
      <c r="M3942" s="93" t="e">
        <v>#N/A</v>
      </c>
      <c r="N3942" s="8" t="e">
        <v>#N/A</v>
      </c>
      <c r="O3942" t="e">
        <v>#N/A</v>
      </c>
      <c r="P3942" t="e">
        <v>#N/A</v>
      </c>
      <c r="Q3942" t="e">
        <v>#N/A</v>
      </c>
      <c r="R3942" s="2" t="e">
        <v>#N/A</v>
      </c>
      <c r="S3942" t="e">
        <v>#N/A</v>
      </c>
      <c r="T3942" s="3" t="e">
        <v>#N/A</v>
      </c>
      <c r="U3942" s="3" t="e">
        <v>#N/A</v>
      </c>
      <c r="V3942" t="e">
        <v>#N/A</v>
      </c>
      <c r="W3942" t="e">
        <v>#N/A</v>
      </c>
      <c r="X3942" t="e">
        <v>#N/A</v>
      </c>
      <c r="Y3942" s="3" t="e">
        <v>#N/A</v>
      </c>
      <c r="Z3942" s="8" t="e">
        <v>#N/A</v>
      </c>
      <c r="AA3942" s="30" t="e">
        <v>#N/A</v>
      </c>
      <c r="AB3942" t="e">
        <v>#N/A</v>
      </c>
      <c r="AC3942" t="e">
        <v>#N/A</v>
      </c>
      <c r="AD3942" t="e">
        <v>#N/A</v>
      </c>
      <c r="AE3942" t="e">
        <v>#N/A</v>
      </c>
      <c r="AF3942" t="e">
        <v>#N/A</v>
      </c>
    </row>
    <row r="3943" spans="1:32" x14ac:dyDescent="0.25">
      <c r="A3943" t="e">
        <v>#N/A</v>
      </c>
      <c r="B3943" s="33" t="e">
        <v>#N/A</v>
      </c>
      <c r="C3943" t="e">
        <v>#N/A</v>
      </c>
      <c r="D3943" t="e">
        <v>#N/A</v>
      </c>
      <c r="E3943" s="69" t="e">
        <v>#N/A</v>
      </c>
      <c r="F3943" s="3" t="e">
        <v>#N/A</v>
      </c>
      <c r="G3943" s="3" t="e">
        <v>#N/A</v>
      </c>
      <c r="H3943" s="3" t="e">
        <v>#N/A</v>
      </c>
      <c r="I3943" s="80" t="e">
        <v>#N/A</v>
      </c>
      <c r="J3943" s="80" t="e">
        <v>#N/A</v>
      </c>
      <c r="K3943" s="85" t="e">
        <v>#N/A</v>
      </c>
      <c r="L3943" s="9" t="e">
        <v>#N/A</v>
      </c>
      <c r="M3943" s="93" t="e">
        <v>#N/A</v>
      </c>
      <c r="N3943" s="8" t="e">
        <v>#N/A</v>
      </c>
      <c r="O3943" t="e">
        <v>#N/A</v>
      </c>
      <c r="P3943" t="e">
        <v>#N/A</v>
      </c>
      <c r="Q3943" t="e">
        <v>#N/A</v>
      </c>
      <c r="R3943" s="2" t="e">
        <v>#N/A</v>
      </c>
      <c r="S3943" t="e">
        <v>#N/A</v>
      </c>
      <c r="T3943" s="3" t="e">
        <v>#N/A</v>
      </c>
      <c r="U3943" s="3" t="e">
        <v>#N/A</v>
      </c>
      <c r="V3943" t="e">
        <v>#N/A</v>
      </c>
      <c r="W3943" t="e">
        <v>#N/A</v>
      </c>
      <c r="X3943" t="e">
        <v>#N/A</v>
      </c>
      <c r="Y3943" s="3" t="e">
        <v>#N/A</v>
      </c>
      <c r="Z3943" s="8" t="e">
        <v>#N/A</v>
      </c>
      <c r="AA3943" s="30" t="e">
        <v>#N/A</v>
      </c>
      <c r="AB3943" t="e">
        <v>#N/A</v>
      </c>
      <c r="AC3943" t="e">
        <v>#N/A</v>
      </c>
      <c r="AD3943" t="e">
        <v>#N/A</v>
      </c>
      <c r="AE3943" t="e">
        <v>#N/A</v>
      </c>
      <c r="AF3943" t="e">
        <v>#N/A</v>
      </c>
    </row>
    <row r="3944" spans="1:32" x14ac:dyDescent="0.25">
      <c r="A3944" t="e">
        <v>#N/A</v>
      </c>
      <c r="B3944" s="33" t="e">
        <v>#N/A</v>
      </c>
      <c r="C3944" t="e">
        <v>#N/A</v>
      </c>
      <c r="D3944" t="e">
        <v>#N/A</v>
      </c>
      <c r="E3944" s="69" t="e">
        <v>#N/A</v>
      </c>
      <c r="F3944" s="3" t="e">
        <v>#N/A</v>
      </c>
      <c r="G3944" s="3" t="e">
        <v>#N/A</v>
      </c>
      <c r="H3944" s="3" t="e">
        <v>#N/A</v>
      </c>
      <c r="I3944" s="80" t="e">
        <v>#N/A</v>
      </c>
      <c r="J3944" s="80" t="e">
        <v>#N/A</v>
      </c>
      <c r="K3944" s="85" t="e">
        <v>#N/A</v>
      </c>
      <c r="L3944" s="9" t="e">
        <v>#N/A</v>
      </c>
      <c r="M3944" s="93" t="e">
        <v>#N/A</v>
      </c>
      <c r="N3944" s="8" t="e">
        <v>#N/A</v>
      </c>
      <c r="O3944" t="e">
        <v>#N/A</v>
      </c>
      <c r="P3944" t="e">
        <v>#N/A</v>
      </c>
      <c r="Q3944" t="e">
        <v>#N/A</v>
      </c>
      <c r="R3944" s="2" t="e">
        <v>#N/A</v>
      </c>
      <c r="S3944" t="e">
        <v>#N/A</v>
      </c>
      <c r="T3944" s="3" t="e">
        <v>#N/A</v>
      </c>
      <c r="U3944" s="3" t="e">
        <v>#N/A</v>
      </c>
      <c r="V3944" t="e">
        <v>#N/A</v>
      </c>
      <c r="W3944" t="e">
        <v>#N/A</v>
      </c>
      <c r="X3944" t="e">
        <v>#N/A</v>
      </c>
      <c r="Y3944" s="3" t="e">
        <v>#N/A</v>
      </c>
      <c r="Z3944" s="8" t="e">
        <v>#N/A</v>
      </c>
      <c r="AA3944" s="30" t="e">
        <v>#N/A</v>
      </c>
      <c r="AB3944" t="e">
        <v>#N/A</v>
      </c>
      <c r="AC3944" t="e">
        <v>#N/A</v>
      </c>
      <c r="AD3944" t="e">
        <v>#N/A</v>
      </c>
      <c r="AE3944" t="e">
        <v>#N/A</v>
      </c>
      <c r="AF3944" t="e">
        <v>#N/A</v>
      </c>
    </row>
    <row r="3945" spans="1:32" x14ac:dyDescent="0.25">
      <c r="A3945" t="e">
        <v>#N/A</v>
      </c>
      <c r="B3945" s="33" t="e">
        <v>#N/A</v>
      </c>
      <c r="C3945" t="e">
        <v>#N/A</v>
      </c>
      <c r="D3945" t="e">
        <v>#N/A</v>
      </c>
      <c r="E3945" s="69" t="e">
        <v>#N/A</v>
      </c>
      <c r="F3945" s="3" t="e">
        <v>#N/A</v>
      </c>
      <c r="G3945" s="3" t="e">
        <v>#N/A</v>
      </c>
      <c r="H3945" s="3" t="e">
        <v>#N/A</v>
      </c>
      <c r="I3945" s="80" t="e">
        <v>#N/A</v>
      </c>
      <c r="J3945" s="80" t="e">
        <v>#N/A</v>
      </c>
      <c r="K3945" s="85" t="e">
        <v>#N/A</v>
      </c>
      <c r="L3945" s="9" t="e">
        <v>#N/A</v>
      </c>
      <c r="M3945" s="93" t="e">
        <v>#N/A</v>
      </c>
      <c r="N3945" s="8" t="e">
        <v>#N/A</v>
      </c>
      <c r="O3945" t="e">
        <v>#N/A</v>
      </c>
      <c r="P3945" t="e">
        <v>#N/A</v>
      </c>
      <c r="Q3945" t="e">
        <v>#N/A</v>
      </c>
      <c r="R3945" s="2" t="e">
        <v>#N/A</v>
      </c>
      <c r="S3945" t="e">
        <v>#N/A</v>
      </c>
      <c r="T3945" s="3" t="e">
        <v>#N/A</v>
      </c>
      <c r="U3945" s="3" t="e">
        <v>#N/A</v>
      </c>
      <c r="V3945" t="e">
        <v>#N/A</v>
      </c>
      <c r="W3945" t="e">
        <v>#N/A</v>
      </c>
      <c r="X3945" t="e">
        <v>#N/A</v>
      </c>
      <c r="Y3945" s="3" t="e">
        <v>#N/A</v>
      </c>
      <c r="Z3945" s="8" t="e">
        <v>#N/A</v>
      </c>
      <c r="AA3945" s="30" t="e">
        <v>#N/A</v>
      </c>
      <c r="AB3945" t="e">
        <v>#N/A</v>
      </c>
      <c r="AC3945" t="e">
        <v>#N/A</v>
      </c>
      <c r="AD3945" t="e">
        <v>#N/A</v>
      </c>
      <c r="AE3945" t="e">
        <v>#N/A</v>
      </c>
      <c r="AF3945" t="e">
        <v>#N/A</v>
      </c>
    </row>
    <row r="3946" spans="1:32" x14ac:dyDescent="0.25">
      <c r="A3946" t="e">
        <v>#N/A</v>
      </c>
      <c r="B3946" s="33" t="e">
        <v>#N/A</v>
      </c>
      <c r="C3946" t="e">
        <v>#N/A</v>
      </c>
      <c r="D3946" t="e">
        <v>#N/A</v>
      </c>
      <c r="E3946" s="69" t="e">
        <v>#N/A</v>
      </c>
      <c r="F3946" s="3" t="e">
        <v>#N/A</v>
      </c>
      <c r="G3946" s="3" t="e">
        <v>#N/A</v>
      </c>
      <c r="H3946" s="3" t="e">
        <v>#N/A</v>
      </c>
      <c r="I3946" s="80" t="e">
        <v>#N/A</v>
      </c>
      <c r="J3946" s="80" t="e">
        <v>#N/A</v>
      </c>
      <c r="K3946" s="85" t="e">
        <v>#N/A</v>
      </c>
      <c r="L3946" s="9" t="e">
        <v>#N/A</v>
      </c>
      <c r="M3946" s="93" t="e">
        <v>#N/A</v>
      </c>
      <c r="N3946" s="8" t="e">
        <v>#N/A</v>
      </c>
      <c r="O3946" t="e">
        <v>#N/A</v>
      </c>
      <c r="P3946" t="e">
        <v>#N/A</v>
      </c>
      <c r="Q3946" t="e">
        <v>#N/A</v>
      </c>
      <c r="R3946" s="2" t="e">
        <v>#N/A</v>
      </c>
      <c r="S3946" t="e">
        <v>#N/A</v>
      </c>
      <c r="T3946" s="3" t="e">
        <v>#N/A</v>
      </c>
      <c r="U3946" s="3" t="e">
        <v>#N/A</v>
      </c>
      <c r="V3946" t="e">
        <v>#N/A</v>
      </c>
      <c r="W3946" t="e">
        <v>#N/A</v>
      </c>
      <c r="X3946" t="e">
        <v>#N/A</v>
      </c>
      <c r="Y3946" s="3" t="e">
        <v>#N/A</v>
      </c>
      <c r="Z3946" s="8" t="e">
        <v>#N/A</v>
      </c>
      <c r="AA3946" s="30" t="e">
        <v>#N/A</v>
      </c>
      <c r="AB3946" t="e">
        <v>#N/A</v>
      </c>
      <c r="AC3946" t="e">
        <v>#N/A</v>
      </c>
      <c r="AD3946" t="e">
        <v>#N/A</v>
      </c>
      <c r="AE3946" t="e">
        <v>#N/A</v>
      </c>
      <c r="AF3946" t="e">
        <v>#N/A</v>
      </c>
    </row>
    <row r="3947" spans="1:32" x14ac:dyDescent="0.25">
      <c r="A3947" t="e">
        <v>#N/A</v>
      </c>
      <c r="B3947" s="33" t="e">
        <v>#N/A</v>
      </c>
      <c r="C3947" t="e">
        <v>#N/A</v>
      </c>
      <c r="D3947" t="e">
        <v>#N/A</v>
      </c>
      <c r="E3947" s="69" t="e">
        <v>#N/A</v>
      </c>
      <c r="F3947" s="3" t="e">
        <v>#N/A</v>
      </c>
      <c r="G3947" s="3" t="e">
        <v>#N/A</v>
      </c>
      <c r="H3947" s="3" t="e">
        <v>#N/A</v>
      </c>
      <c r="I3947" s="80" t="e">
        <v>#N/A</v>
      </c>
      <c r="J3947" s="80" t="e">
        <v>#N/A</v>
      </c>
      <c r="K3947" s="85" t="e">
        <v>#N/A</v>
      </c>
      <c r="L3947" s="9" t="e">
        <v>#N/A</v>
      </c>
      <c r="M3947" s="93" t="e">
        <v>#N/A</v>
      </c>
      <c r="N3947" s="8" t="e">
        <v>#N/A</v>
      </c>
      <c r="O3947" t="e">
        <v>#N/A</v>
      </c>
      <c r="P3947" t="e">
        <v>#N/A</v>
      </c>
      <c r="Q3947" t="e">
        <v>#N/A</v>
      </c>
      <c r="R3947" s="2" t="e">
        <v>#N/A</v>
      </c>
      <c r="S3947" t="e">
        <v>#N/A</v>
      </c>
      <c r="T3947" s="3" t="e">
        <v>#N/A</v>
      </c>
      <c r="U3947" s="3" t="e">
        <v>#N/A</v>
      </c>
      <c r="V3947" t="e">
        <v>#N/A</v>
      </c>
      <c r="W3947" t="e">
        <v>#N/A</v>
      </c>
      <c r="X3947" t="e">
        <v>#N/A</v>
      </c>
      <c r="Y3947" s="3" t="e">
        <v>#N/A</v>
      </c>
      <c r="Z3947" s="8" t="e">
        <v>#N/A</v>
      </c>
      <c r="AA3947" s="30" t="e">
        <v>#N/A</v>
      </c>
      <c r="AB3947" t="e">
        <v>#N/A</v>
      </c>
      <c r="AC3947" t="e">
        <v>#N/A</v>
      </c>
      <c r="AD3947" t="e">
        <v>#N/A</v>
      </c>
      <c r="AE3947" t="e">
        <v>#N/A</v>
      </c>
      <c r="AF3947" t="e">
        <v>#N/A</v>
      </c>
    </row>
    <row r="3948" spans="1:32" x14ac:dyDescent="0.25">
      <c r="A3948" t="e">
        <v>#N/A</v>
      </c>
      <c r="B3948" s="33" t="e">
        <v>#N/A</v>
      </c>
      <c r="C3948" t="e">
        <v>#N/A</v>
      </c>
      <c r="D3948" t="e">
        <v>#N/A</v>
      </c>
      <c r="E3948" s="69" t="e">
        <v>#N/A</v>
      </c>
      <c r="F3948" s="3" t="e">
        <v>#N/A</v>
      </c>
      <c r="G3948" s="3" t="e">
        <v>#N/A</v>
      </c>
      <c r="H3948" s="3" t="e">
        <v>#N/A</v>
      </c>
      <c r="I3948" s="80" t="e">
        <v>#N/A</v>
      </c>
      <c r="J3948" s="80" t="e">
        <v>#N/A</v>
      </c>
      <c r="K3948" s="85" t="e">
        <v>#N/A</v>
      </c>
      <c r="L3948" s="9" t="e">
        <v>#N/A</v>
      </c>
      <c r="M3948" s="93" t="e">
        <v>#N/A</v>
      </c>
      <c r="N3948" s="8" t="e">
        <v>#N/A</v>
      </c>
      <c r="O3948" t="e">
        <v>#N/A</v>
      </c>
      <c r="P3948" t="e">
        <v>#N/A</v>
      </c>
      <c r="Q3948" t="e">
        <v>#N/A</v>
      </c>
      <c r="R3948" s="2" t="e">
        <v>#N/A</v>
      </c>
      <c r="S3948" t="e">
        <v>#N/A</v>
      </c>
      <c r="T3948" s="3" t="e">
        <v>#N/A</v>
      </c>
      <c r="U3948" s="3" t="e">
        <v>#N/A</v>
      </c>
      <c r="V3948" t="e">
        <v>#N/A</v>
      </c>
      <c r="W3948" t="e">
        <v>#N/A</v>
      </c>
      <c r="X3948" t="e">
        <v>#N/A</v>
      </c>
      <c r="Y3948" s="3" t="e">
        <v>#N/A</v>
      </c>
      <c r="Z3948" s="8" t="e">
        <v>#N/A</v>
      </c>
      <c r="AA3948" s="30" t="e">
        <v>#N/A</v>
      </c>
      <c r="AB3948" t="e">
        <v>#N/A</v>
      </c>
      <c r="AC3948" t="e">
        <v>#N/A</v>
      </c>
      <c r="AD3948" t="e">
        <v>#N/A</v>
      </c>
      <c r="AE3948" t="e">
        <v>#N/A</v>
      </c>
      <c r="AF3948" t="e">
        <v>#N/A</v>
      </c>
    </row>
    <row r="3949" spans="1:32" x14ac:dyDescent="0.25">
      <c r="A3949" t="e">
        <v>#N/A</v>
      </c>
      <c r="B3949" s="33" t="e">
        <v>#N/A</v>
      </c>
      <c r="C3949" t="e">
        <v>#N/A</v>
      </c>
      <c r="D3949" t="e">
        <v>#N/A</v>
      </c>
      <c r="E3949" s="69" t="e">
        <v>#N/A</v>
      </c>
      <c r="F3949" s="3" t="e">
        <v>#N/A</v>
      </c>
      <c r="G3949" s="3" t="e">
        <v>#N/A</v>
      </c>
      <c r="H3949" s="3" t="e">
        <v>#N/A</v>
      </c>
      <c r="I3949" s="80" t="e">
        <v>#N/A</v>
      </c>
      <c r="J3949" s="80" t="e">
        <v>#N/A</v>
      </c>
      <c r="K3949" s="85" t="e">
        <v>#N/A</v>
      </c>
      <c r="L3949" s="9" t="e">
        <v>#N/A</v>
      </c>
      <c r="M3949" s="93" t="e">
        <v>#N/A</v>
      </c>
      <c r="N3949" s="8" t="e">
        <v>#N/A</v>
      </c>
      <c r="O3949" t="e">
        <v>#N/A</v>
      </c>
      <c r="P3949" t="e">
        <v>#N/A</v>
      </c>
      <c r="Q3949" t="e">
        <v>#N/A</v>
      </c>
      <c r="R3949" s="2" t="e">
        <v>#N/A</v>
      </c>
      <c r="S3949" t="e">
        <v>#N/A</v>
      </c>
      <c r="T3949" s="3" t="e">
        <v>#N/A</v>
      </c>
      <c r="U3949" s="3" t="e">
        <v>#N/A</v>
      </c>
      <c r="V3949" t="e">
        <v>#N/A</v>
      </c>
      <c r="W3949" t="e">
        <v>#N/A</v>
      </c>
      <c r="X3949" t="e">
        <v>#N/A</v>
      </c>
      <c r="Y3949" s="3" t="e">
        <v>#N/A</v>
      </c>
      <c r="Z3949" s="8" t="e">
        <v>#N/A</v>
      </c>
      <c r="AA3949" s="30" t="e">
        <v>#N/A</v>
      </c>
      <c r="AB3949" t="e">
        <v>#N/A</v>
      </c>
      <c r="AC3949" t="e">
        <v>#N/A</v>
      </c>
      <c r="AD3949" t="e">
        <v>#N/A</v>
      </c>
      <c r="AE3949" t="e">
        <v>#N/A</v>
      </c>
      <c r="AF3949" t="e">
        <v>#N/A</v>
      </c>
    </row>
    <row r="3950" spans="1:32" x14ac:dyDescent="0.25">
      <c r="A3950" t="e">
        <v>#N/A</v>
      </c>
      <c r="B3950" s="33" t="e">
        <v>#N/A</v>
      </c>
      <c r="C3950" t="e">
        <v>#N/A</v>
      </c>
      <c r="D3950" t="e">
        <v>#N/A</v>
      </c>
      <c r="E3950" s="69" t="e">
        <v>#N/A</v>
      </c>
      <c r="F3950" s="3" t="e">
        <v>#N/A</v>
      </c>
      <c r="G3950" s="3" t="e">
        <v>#N/A</v>
      </c>
      <c r="H3950" s="3" t="e">
        <v>#N/A</v>
      </c>
      <c r="I3950" s="80" t="e">
        <v>#N/A</v>
      </c>
      <c r="J3950" s="80" t="e">
        <v>#N/A</v>
      </c>
      <c r="K3950" s="85" t="e">
        <v>#N/A</v>
      </c>
      <c r="L3950" s="9" t="e">
        <v>#N/A</v>
      </c>
      <c r="M3950" s="93" t="e">
        <v>#N/A</v>
      </c>
      <c r="N3950" s="8" t="e">
        <v>#N/A</v>
      </c>
      <c r="O3950" t="e">
        <v>#N/A</v>
      </c>
      <c r="P3950" t="e">
        <v>#N/A</v>
      </c>
      <c r="Q3950" t="e">
        <v>#N/A</v>
      </c>
      <c r="R3950" s="2" t="e">
        <v>#N/A</v>
      </c>
      <c r="S3950" t="e">
        <v>#N/A</v>
      </c>
      <c r="T3950" s="3" t="e">
        <v>#N/A</v>
      </c>
      <c r="U3950" s="3" t="e">
        <v>#N/A</v>
      </c>
      <c r="V3950" t="e">
        <v>#N/A</v>
      </c>
      <c r="W3950" t="e">
        <v>#N/A</v>
      </c>
      <c r="X3950" t="e">
        <v>#N/A</v>
      </c>
      <c r="Y3950" s="3" t="e">
        <v>#N/A</v>
      </c>
      <c r="Z3950" s="8" t="e">
        <v>#N/A</v>
      </c>
      <c r="AA3950" s="30" t="e">
        <v>#N/A</v>
      </c>
      <c r="AB3950" t="e">
        <v>#N/A</v>
      </c>
      <c r="AC3950" t="e">
        <v>#N/A</v>
      </c>
      <c r="AD3950" t="e">
        <v>#N/A</v>
      </c>
      <c r="AE3950" t="e">
        <v>#N/A</v>
      </c>
      <c r="AF3950" t="e">
        <v>#N/A</v>
      </c>
    </row>
    <row r="3951" spans="1:32" x14ac:dyDescent="0.25">
      <c r="A3951" t="e">
        <v>#N/A</v>
      </c>
      <c r="B3951" s="33" t="e">
        <v>#N/A</v>
      </c>
      <c r="C3951" t="e">
        <v>#N/A</v>
      </c>
      <c r="D3951" t="e">
        <v>#N/A</v>
      </c>
      <c r="E3951" s="69" t="e">
        <v>#N/A</v>
      </c>
      <c r="F3951" s="3" t="e">
        <v>#N/A</v>
      </c>
      <c r="G3951" s="3" t="e">
        <v>#N/A</v>
      </c>
      <c r="H3951" s="3" t="e">
        <v>#N/A</v>
      </c>
      <c r="I3951" s="80" t="e">
        <v>#N/A</v>
      </c>
      <c r="J3951" s="80" t="e">
        <v>#N/A</v>
      </c>
      <c r="K3951" s="85" t="e">
        <v>#N/A</v>
      </c>
      <c r="L3951" s="9" t="e">
        <v>#N/A</v>
      </c>
      <c r="M3951" s="93" t="e">
        <v>#N/A</v>
      </c>
      <c r="N3951" s="8" t="e">
        <v>#N/A</v>
      </c>
      <c r="O3951" t="e">
        <v>#N/A</v>
      </c>
      <c r="P3951" t="e">
        <v>#N/A</v>
      </c>
      <c r="Q3951" t="e">
        <v>#N/A</v>
      </c>
      <c r="R3951" s="2" t="e">
        <v>#N/A</v>
      </c>
      <c r="S3951" t="e">
        <v>#N/A</v>
      </c>
      <c r="T3951" s="3" t="e">
        <v>#N/A</v>
      </c>
      <c r="U3951" s="3" t="e">
        <v>#N/A</v>
      </c>
      <c r="V3951" t="e">
        <v>#N/A</v>
      </c>
      <c r="W3951" t="e">
        <v>#N/A</v>
      </c>
      <c r="X3951" t="e">
        <v>#N/A</v>
      </c>
      <c r="Y3951" s="3" t="e">
        <v>#N/A</v>
      </c>
      <c r="Z3951" s="8" t="e">
        <v>#N/A</v>
      </c>
      <c r="AA3951" s="30" t="e">
        <v>#N/A</v>
      </c>
      <c r="AB3951" t="e">
        <v>#N/A</v>
      </c>
      <c r="AC3951" t="e">
        <v>#N/A</v>
      </c>
      <c r="AD3951" t="e">
        <v>#N/A</v>
      </c>
      <c r="AE3951" t="e">
        <v>#N/A</v>
      </c>
      <c r="AF3951" t="e">
        <v>#N/A</v>
      </c>
    </row>
    <row r="3952" spans="1:32" x14ac:dyDescent="0.25">
      <c r="A3952" t="e">
        <v>#N/A</v>
      </c>
      <c r="B3952" s="33" t="e">
        <v>#N/A</v>
      </c>
      <c r="C3952" t="e">
        <v>#N/A</v>
      </c>
      <c r="D3952" t="e">
        <v>#N/A</v>
      </c>
      <c r="E3952" s="69" t="e">
        <v>#N/A</v>
      </c>
      <c r="F3952" s="3" t="e">
        <v>#N/A</v>
      </c>
      <c r="G3952" s="3" t="e">
        <v>#N/A</v>
      </c>
      <c r="H3952" s="3" t="e">
        <v>#N/A</v>
      </c>
      <c r="I3952" s="80" t="e">
        <v>#N/A</v>
      </c>
      <c r="J3952" s="80" t="e">
        <v>#N/A</v>
      </c>
      <c r="K3952" s="85" t="e">
        <v>#N/A</v>
      </c>
      <c r="L3952" s="9" t="e">
        <v>#N/A</v>
      </c>
      <c r="M3952" s="93" t="e">
        <v>#N/A</v>
      </c>
      <c r="N3952" s="8" t="e">
        <v>#N/A</v>
      </c>
      <c r="O3952" t="e">
        <v>#N/A</v>
      </c>
      <c r="P3952" t="e">
        <v>#N/A</v>
      </c>
      <c r="Q3952" t="e">
        <v>#N/A</v>
      </c>
      <c r="R3952" s="2" t="e">
        <v>#N/A</v>
      </c>
      <c r="S3952" t="e">
        <v>#N/A</v>
      </c>
      <c r="T3952" s="3" t="e">
        <v>#N/A</v>
      </c>
      <c r="U3952" s="3" t="e">
        <v>#N/A</v>
      </c>
      <c r="V3952" t="e">
        <v>#N/A</v>
      </c>
      <c r="W3952" t="e">
        <v>#N/A</v>
      </c>
      <c r="X3952" t="e">
        <v>#N/A</v>
      </c>
      <c r="Y3952" s="3" t="e">
        <v>#N/A</v>
      </c>
      <c r="Z3952" s="8" t="e">
        <v>#N/A</v>
      </c>
      <c r="AA3952" s="30" t="e">
        <v>#N/A</v>
      </c>
      <c r="AB3952" t="e">
        <v>#N/A</v>
      </c>
      <c r="AC3952" t="e">
        <v>#N/A</v>
      </c>
      <c r="AD3952" t="e">
        <v>#N/A</v>
      </c>
      <c r="AE3952" t="e">
        <v>#N/A</v>
      </c>
      <c r="AF3952" t="e">
        <v>#N/A</v>
      </c>
    </row>
    <row r="3953" spans="1:32" x14ac:dyDescent="0.25">
      <c r="A3953" t="e">
        <v>#N/A</v>
      </c>
      <c r="B3953" s="33" t="e">
        <v>#N/A</v>
      </c>
      <c r="C3953" t="e">
        <v>#N/A</v>
      </c>
      <c r="D3953" t="e">
        <v>#N/A</v>
      </c>
      <c r="E3953" s="69" t="e">
        <v>#N/A</v>
      </c>
      <c r="F3953" s="3" t="e">
        <v>#N/A</v>
      </c>
      <c r="G3953" s="3" t="e">
        <v>#N/A</v>
      </c>
      <c r="H3953" s="3" t="e">
        <v>#N/A</v>
      </c>
      <c r="I3953" s="80" t="e">
        <v>#N/A</v>
      </c>
      <c r="J3953" s="80" t="e">
        <v>#N/A</v>
      </c>
      <c r="K3953" s="85" t="e">
        <v>#N/A</v>
      </c>
      <c r="L3953" s="9" t="e">
        <v>#N/A</v>
      </c>
      <c r="M3953" s="93" t="e">
        <v>#N/A</v>
      </c>
      <c r="N3953" s="8" t="e">
        <v>#N/A</v>
      </c>
      <c r="O3953" t="e">
        <v>#N/A</v>
      </c>
      <c r="P3953" t="e">
        <v>#N/A</v>
      </c>
      <c r="Q3953" t="e">
        <v>#N/A</v>
      </c>
      <c r="R3953" s="2" t="e">
        <v>#N/A</v>
      </c>
      <c r="S3953" t="e">
        <v>#N/A</v>
      </c>
      <c r="T3953" s="3" t="e">
        <v>#N/A</v>
      </c>
      <c r="U3953" s="3" t="e">
        <v>#N/A</v>
      </c>
      <c r="V3953" t="e">
        <v>#N/A</v>
      </c>
      <c r="W3953" t="e">
        <v>#N/A</v>
      </c>
      <c r="X3953" t="e">
        <v>#N/A</v>
      </c>
      <c r="Y3953" s="3" t="e">
        <v>#N/A</v>
      </c>
      <c r="Z3953" s="8" t="e">
        <v>#N/A</v>
      </c>
      <c r="AA3953" s="30" t="e">
        <v>#N/A</v>
      </c>
      <c r="AB3953" t="e">
        <v>#N/A</v>
      </c>
      <c r="AC3953" t="e">
        <v>#N/A</v>
      </c>
      <c r="AD3953" t="e">
        <v>#N/A</v>
      </c>
      <c r="AE3953" t="e">
        <v>#N/A</v>
      </c>
      <c r="AF3953" t="e">
        <v>#N/A</v>
      </c>
    </row>
    <row r="3954" spans="1:32" x14ac:dyDescent="0.25">
      <c r="A3954" t="e">
        <v>#N/A</v>
      </c>
      <c r="B3954" s="33" t="e">
        <v>#N/A</v>
      </c>
      <c r="C3954" t="e">
        <v>#N/A</v>
      </c>
      <c r="D3954" t="e">
        <v>#N/A</v>
      </c>
      <c r="E3954" s="69" t="e">
        <v>#N/A</v>
      </c>
      <c r="F3954" s="3" t="e">
        <v>#N/A</v>
      </c>
      <c r="G3954" s="3" t="e">
        <v>#N/A</v>
      </c>
      <c r="H3954" s="3" t="e">
        <v>#N/A</v>
      </c>
      <c r="I3954" s="80" t="e">
        <v>#N/A</v>
      </c>
      <c r="J3954" s="80" t="e">
        <v>#N/A</v>
      </c>
      <c r="K3954" s="85" t="e">
        <v>#N/A</v>
      </c>
      <c r="L3954" s="9" t="e">
        <v>#N/A</v>
      </c>
      <c r="M3954" s="93" t="e">
        <v>#N/A</v>
      </c>
      <c r="N3954" s="8" t="e">
        <v>#N/A</v>
      </c>
      <c r="O3954" t="e">
        <v>#N/A</v>
      </c>
      <c r="P3954" t="e">
        <v>#N/A</v>
      </c>
      <c r="Q3954" t="e">
        <v>#N/A</v>
      </c>
      <c r="R3954" s="2" t="e">
        <v>#N/A</v>
      </c>
      <c r="S3954" t="e">
        <v>#N/A</v>
      </c>
      <c r="T3954" s="3" t="e">
        <v>#N/A</v>
      </c>
      <c r="U3954" s="3" t="e">
        <v>#N/A</v>
      </c>
      <c r="V3954" t="e">
        <v>#N/A</v>
      </c>
      <c r="W3954" t="e">
        <v>#N/A</v>
      </c>
      <c r="X3954" t="e">
        <v>#N/A</v>
      </c>
      <c r="Y3954" s="3" t="e">
        <v>#N/A</v>
      </c>
      <c r="Z3954" s="8" t="e">
        <v>#N/A</v>
      </c>
      <c r="AA3954" s="30" t="e">
        <v>#N/A</v>
      </c>
      <c r="AB3954" t="e">
        <v>#N/A</v>
      </c>
      <c r="AC3954" t="e">
        <v>#N/A</v>
      </c>
      <c r="AD3954" t="e">
        <v>#N/A</v>
      </c>
      <c r="AE3954" t="e">
        <v>#N/A</v>
      </c>
      <c r="AF3954" t="e">
        <v>#N/A</v>
      </c>
    </row>
    <row r="3955" spans="1:32" x14ac:dyDescent="0.25">
      <c r="A3955" t="e">
        <v>#N/A</v>
      </c>
      <c r="B3955" s="33" t="e">
        <v>#N/A</v>
      </c>
      <c r="C3955" t="e">
        <v>#N/A</v>
      </c>
      <c r="D3955" t="e">
        <v>#N/A</v>
      </c>
      <c r="E3955" s="69" t="e">
        <v>#N/A</v>
      </c>
      <c r="F3955" s="3" t="e">
        <v>#N/A</v>
      </c>
      <c r="G3955" s="3" t="e">
        <v>#N/A</v>
      </c>
      <c r="H3955" s="3" t="e">
        <v>#N/A</v>
      </c>
      <c r="I3955" s="80" t="e">
        <v>#N/A</v>
      </c>
      <c r="J3955" s="80" t="e">
        <v>#N/A</v>
      </c>
      <c r="K3955" s="85" t="e">
        <v>#N/A</v>
      </c>
      <c r="L3955" s="9" t="e">
        <v>#N/A</v>
      </c>
      <c r="M3955" s="93" t="e">
        <v>#N/A</v>
      </c>
      <c r="N3955" s="8" t="e">
        <v>#N/A</v>
      </c>
      <c r="O3955" t="e">
        <v>#N/A</v>
      </c>
      <c r="P3955" t="e">
        <v>#N/A</v>
      </c>
      <c r="Q3955" t="e">
        <v>#N/A</v>
      </c>
      <c r="R3955" s="2" t="e">
        <v>#N/A</v>
      </c>
      <c r="S3955" t="e">
        <v>#N/A</v>
      </c>
      <c r="T3955" s="3" t="e">
        <v>#N/A</v>
      </c>
      <c r="U3955" s="3" t="e">
        <v>#N/A</v>
      </c>
      <c r="V3955" t="e">
        <v>#N/A</v>
      </c>
      <c r="W3955" t="e">
        <v>#N/A</v>
      </c>
      <c r="X3955" t="e">
        <v>#N/A</v>
      </c>
      <c r="Y3955" s="3" t="e">
        <v>#N/A</v>
      </c>
      <c r="Z3955" s="8" t="e">
        <v>#N/A</v>
      </c>
      <c r="AA3955" s="30" t="e">
        <v>#N/A</v>
      </c>
      <c r="AB3955" t="e">
        <v>#N/A</v>
      </c>
      <c r="AC3955" t="e">
        <v>#N/A</v>
      </c>
      <c r="AD3955" t="e">
        <v>#N/A</v>
      </c>
      <c r="AE3955" t="e">
        <v>#N/A</v>
      </c>
      <c r="AF3955" t="e">
        <v>#N/A</v>
      </c>
    </row>
    <row r="3956" spans="1:32" x14ac:dyDescent="0.25">
      <c r="A3956" t="e">
        <v>#N/A</v>
      </c>
      <c r="B3956" s="33" t="e">
        <v>#N/A</v>
      </c>
      <c r="C3956" t="e">
        <v>#N/A</v>
      </c>
      <c r="D3956" t="e">
        <v>#N/A</v>
      </c>
      <c r="E3956" s="69" t="e">
        <v>#N/A</v>
      </c>
      <c r="F3956" s="3" t="e">
        <v>#N/A</v>
      </c>
      <c r="G3956" s="3" t="e">
        <v>#N/A</v>
      </c>
      <c r="H3956" s="3" t="e">
        <v>#N/A</v>
      </c>
      <c r="I3956" s="80" t="e">
        <v>#N/A</v>
      </c>
      <c r="J3956" s="80" t="e">
        <v>#N/A</v>
      </c>
      <c r="K3956" s="85" t="e">
        <v>#N/A</v>
      </c>
      <c r="L3956" s="9" t="e">
        <v>#N/A</v>
      </c>
      <c r="M3956" s="93" t="e">
        <v>#N/A</v>
      </c>
      <c r="N3956" s="8" t="e">
        <v>#N/A</v>
      </c>
      <c r="O3956" t="e">
        <v>#N/A</v>
      </c>
      <c r="P3956" t="e">
        <v>#N/A</v>
      </c>
      <c r="Q3956" t="e">
        <v>#N/A</v>
      </c>
      <c r="R3956" s="2" t="e">
        <v>#N/A</v>
      </c>
      <c r="S3956" t="e">
        <v>#N/A</v>
      </c>
      <c r="T3956" s="3" t="e">
        <v>#N/A</v>
      </c>
      <c r="U3956" s="3" t="e">
        <v>#N/A</v>
      </c>
      <c r="V3956" t="e">
        <v>#N/A</v>
      </c>
      <c r="W3956" t="e">
        <v>#N/A</v>
      </c>
      <c r="X3956" t="e">
        <v>#N/A</v>
      </c>
      <c r="Y3956" s="3" t="e">
        <v>#N/A</v>
      </c>
      <c r="Z3956" s="8" t="e">
        <v>#N/A</v>
      </c>
      <c r="AA3956" s="30" t="e">
        <v>#N/A</v>
      </c>
      <c r="AB3956" t="e">
        <v>#N/A</v>
      </c>
      <c r="AC3956" t="e">
        <v>#N/A</v>
      </c>
      <c r="AD3956" t="e">
        <v>#N/A</v>
      </c>
      <c r="AE3956" t="e">
        <v>#N/A</v>
      </c>
      <c r="AF3956" t="e">
        <v>#N/A</v>
      </c>
    </row>
    <row r="3957" spans="1:32" x14ac:dyDescent="0.25">
      <c r="A3957" t="e">
        <v>#N/A</v>
      </c>
      <c r="B3957" s="33" t="e">
        <v>#N/A</v>
      </c>
      <c r="C3957" t="e">
        <v>#N/A</v>
      </c>
      <c r="D3957" t="e">
        <v>#N/A</v>
      </c>
      <c r="E3957" s="69" t="e">
        <v>#N/A</v>
      </c>
      <c r="F3957" s="3" t="e">
        <v>#N/A</v>
      </c>
      <c r="G3957" s="3" t="e">
        <v>#N/A</v>
      </c>
      <c r="H3957" s="3" t="e">
        <v>#N/A</v>
      </c>
      <c r="I3957" s="80" t="e">
        <v>#N/A</v>
      </c>
      <c r="J3957" s="80" t="e">
        <v>#N/A</v>
      </c>
      <c r="K3957" s="85" t="e">
        <v>#N/A</v>
      </c>
      <c r="L3957" s="9" t="e">
        <v>#N/A</v>
      </c>
      <c r="M3957" s="93" t="e">
        <v>#N/A</v>
      </c>
      <c r="N3957" s="8" t="e">
        <v>#N/A</v>
      </c>
      <c r="O3957" t="e">
        <v>#N/A</v>
      </c>
      <c r="P3957" t="e">
        <v>#N/A</v>
      </c>
      <c r="Q3957" t="e">
        <v>#N/A</v>
      </c>
      <c r="R3957" s="2" t="e">
        <v>#N/A</v>
      </c>
      <c r="S3957" t="e">
        <v>#N/A</v>
      </c>
      <c r="T3957" s="3" t="e">
        <v>#N/A</v>
      </c>
      <c r="U3957" s="3" t="e">
        <v>#N/A</v>
      </c>
      <c r="V3957" t="e">
        <v>#N/A</v>
      </c>
      <c r="W3957" t="e">
        <v>#N/A</v>
      </c>
      <c r="X3957" t="e">
        <v>#N/A</v>
      </c>
      <c r="Y3957" s="3" t="e">
        <v>#N/A</v>
      </c>
      <c r="Z3957" s="8" t="e">
        <v>#N/A</v>
      </c>
      <c r="AA3957" s="30" t="e">
        <v>#N/A</v>
      </c>
      <c r="AB3957" t="e">
        <v>#N/A</v>
      </c>
      <c r="AC3957" t="e">
        <v>#N/A</v>
      </c>
      <c r="AD3957" t="e">
        <v>#N/A</v>
      </c>
      <c r="AE3957" t="e">
        <v>#N/A</v>
      </c>
      <c r="AF3957" t="e">
        <v>#N/A</v>
      </c>
    </row>
    <row r="3958" spans="1:32" x14ac:dyDescent="0.25">
      <c r="A3958" t="e">
        <v>#N/A</v>
      </c>
      <c r="B3958" s="33" t="e">
        <v>#N/A</v>
      </c>
      <c r="C3958" t="e">
        <v>#N/A</v>
      </c>
      <c r="D3958" t="e">
        <v>#N/A</v>
      </c>
      <c r="E3958" s="69" t="e">
        <v>#N/A</v>
      </c>
      <c r="F3958" s="3" t="e">
        <v>#N/A</v>
      </c>
      <c r="G3958" s="3" t="e">
        <v>#N/A</v>
      </c>
      <c r="H3958" s="3" t="e">
        <v>#N/A</v>
      </c>
      <c r="I3958" s="80" t="e">
        <v>#N/A</v>
      </c>
      <c r="J3958" s="80" t="e">
        <v>#N/A</v>
      </c>
      <c r="K3958" s="85" t="e">
        <v>#N/A</v>
      </c>
      <c r="L3958" s="9" t="e">
        <v>#N/A</v>
      </c>
      <c r="M3958" s="93" t="e">
        <v>#N/A</v>
      </c>
      <c r="N3958" s="8" t="e">
        <v>#N/A</v>
      </c>
      <c r="O3958" t="e">
        <v>#N/A</v>
      </c>
      <c r="P3958" t="e">
        <v>#N/A</v>
      </c>
      <c r="Q3958" t="e">
        <v>#N/A</v>
      </c>
      <c r="R3958" s="2" t="e">
        <v>#N/A</v>
      </c>
      <c r="S3958" t="e">
        <v>#N/A</v>
      </c>
      <c r="T3958" s="3" t="e">
        <v>#N/A</v>
      </c>
      <c r="U3958" s="3" t="e">
        <v>#N/A</v>
      </c>
      <c r="V3958" t="e">
        <v>#N/A</v>
      </c>
      <c r="W3958" t="e">
        <v>#N/A</v>
      </c>
      <c r="X3958" t="e">
        <v>#N/A</v>
      </c>
      <c r="Y3958" s="3" t="e">
        <v>#N/A</v>
      </c>
      <c r="Z3958" s="8" t="e">
        <v>#N/A</v>
      </c>
      <c r="AA3958" s="30" t="e">
        <v>#N/A</v>
      </c>
      <c r="AB3958" t="e">
        <v>#N/A</v>
      </c>
      <c r="AC3958" t="e">
        <v>#N/A</v>
      </c>
      <c r="AD3958" t="e">
        <v>#N/A</v>
      </c>
      <c r="AE3958" t="e">
        <v>#N/A</v>
      </c>
      <c r="AF3958" t="e">
        <v>#N/A</v>
      </c>
    </row>
    <row r="3959" spans="1:32" x14ac:dyDescent="0.25">
      <c r="A3959" t="e">
        <v>#N/A</v>
      </c>
      <c r="B3959" s="33" t="e">
        <v>#N/A</v>
      </c>
      <c r="C3959" t="e">
        <v>#N/A</v>
      </c>
      <c r="D3959" t="e">
        <v>#N/A</v>
      </c>
      <c r="E3959" s="69" t="e">
        <v>#N/A</v>
      </c>
      <c r="F3959" s="3" t="e">
        <v>#N/A</v>
      </c>
      <c r="G3959" s="3" t="e">
        <v>#N/A</v>
      </c>
      <c r="H3959" s="3" t="e">
        <v>#N/A</v>
      </c>
      <c r="I3959" s="80" t="e">
        <v>#N/A</v>
      </c>
      <c r="J3959" s="80" t="e">
        <v>#N/A</v>
      </c>
      <c r="K3959" s="85" t="e">
        <v>#N/A</v>
      </c>
      <c r="L3959" s="9" t="e">
        <v>#N/A</v>
      </c>
      <c r="M3959" s="93" t="e">
        <v>#N/A</v>
      </c>
      <c r="N3959" s="8" t="e">
        <v>#N/A</v>
      </c>
      <c r="O3959" t="e">
        <v>#N/A</v>
      </c>
      <c r="P3959" t="e">
        <v>#N/A</v>
      </c>
      <c r="Q3959" t="e">
        <v>#N/A</v>
      </c>
      <c r="R3959" s="2" t="e">
        <v>#N/A</v>
      </c>
      <c r="S3959" t="e">
        <v>#N/A</v>
      </c>
      <c r="T3959" s="3" t="e">
        <v>#N/A</v>
      </c>
      <c r="U3959" s="3" t="e">
        <v>#N/A</v>
      </c>
      <c r="V3959" t="e">
        <v>#N/A</v>
      </c>
      <c r="W3959" t="e">
        <v>#N/A</v>
      </c>
      <c r="X3959" t="e">
        <v>#N/A</v>
      </c>
      <c r="Y3959" s="3" t="e">
        <v>#N/A</v>
      </c>
      <c r="Z3959" s="8" t="e">
        <v>#N/A</v>
      </c>
      <c r="AA3959" s="30" t="e">
        <v>#N/A</v>
      </c>
      <c r="AB3959" t="e">
        <v>#N/A</v>
      </c>
      <c r="AC3959" t="e">
        <v>#N/A</v>
      </c>
      <c r="AD3959" t="e">
        <v>#N/A</v>
      </c>
      <c r="AE3959" t="e">
        <v>#N/A</v>
      </c>
      <c r="AF3959" t="e">
        <v>#N/A</v>
      </c>
    </row>
    <row r="3960" spans="1:32" x14ac:dyDescent="0.25">
      <c r="A3960" t="e">
        <v>#N/A</v>
      </c>
      <c r="B3960" s="33" t="e">
        <v>#N/A</v>
      </c>
      <c r="C3960" t="e">
        <v>#N/A</v>
      </c>
      <c r="D3960" t="e">
        <v>#N/A</v>
      </c>
      <c r="E3960" s="69" t="e">
        <v>#N/A</v>
      </c>
      <c r="F3960" s="3" t="e">
        <v>#N/A</v>
      </c>
      <c r="G3960" s="3" t="e">
        <v>#N/A</v>
      </c>
      <c r="H3960" s="3" t="e">
        <v>#N/A</v>
      </c>
      <c r="I3960" s="80" t="e">
        <v>#N/A</v>
      </c>
      <c r="J3960" s="80" t="e">
        <v>#N/A</v>
      </c>
      <c r="K3960" s="85" t="e">
        <v>#N/A</v>
      </c>
      <c r="L3960" s="9" t="e">
        <v>#N/A</v>
      </c>
      <c r="M3960" s="93" t="e">
        <v>#N/A</v>
      </c>
      <c r="N3960" s="8" t="e">
        <v>#N/A</v>
      </c>
      <c r="O3960" t="e">
        <v>#N/A</v>
      </c>
      <c r="P3960" t="e">
        <v>#N/A</v>
      </c>
      <c r="Q3960" t="e">
        <v>#N/A</v>
      </c>
      <c r="R3960" s="2" t="e">
        <v>#N/A</v>
      </c>
      <c r="S3960" t="e">
        <v>#N/A</v>
      </c>
      <c r="T3960" s="3" t="e">
        <v>#N/A</v>
      </c>
      <c r="U3960" s="3" t="e">
        <v>#N/A</v>
      </c>
      <c r="V3960" t="e">
        <v>#N/A</v>
      </c>
      <c r="W3960" t="e">
        <v>#N/A</v>
      </c>
      <c r="X3960" t="e">
        <v>#N/A</v>
      </c>
      <c r="Y3960" s="3" t="e">
        <v>#N/A</v>
      </c>
      <c r="Z3960" s="8" t="e">
        <v>#N/A</v>
      </c>
      <c r="AA3960" s="30" t="e">
        <v>#N/A</v>
      </c>
      <c r="AB3960" t="e">
        <v>#N/A</v>
      </c>
      <c r="AC3960" t="e">
        <v>#N/A</v>
      </c>
      <c r="AD3960" t="e">
        <v>#N/A</v>
      </c>
      <c r="AE3960" t="e">
        <v>#N/A</v>
      </c>
      <c r="AF3960" t="e">
        <v>#N/A</v>
      </c>
    </row>
    <row r="3961" spans="1:32" x14ac:dyDescent="0.25">
      <c r="A3961" t="e">
        <v>#N/A</v>
      </c>
      <c r="B3961" s="33" t="e">
        <v>#N/A</v>
      </c>
      <c r="C3961" t="e">
        <v>#N/A</v>
      </c>
      <c r="D3961" t="e">
        <v>#N/A</v>
      </c>
      <c r="E3961" s="69" t="e">
        <v>#N/A</v>
      </c>
      <c r="F3961" s="3" t="e">
        <v>#N/A</v>
      </c>
      <c r="G3961" s="3" t="e">
        <v>#N/A</v>
      </c>
      <c r="H3961" s="3" t="e">
        <v>#N/A</v>
      </c>
      <c r="I3961" s="80" t="e">
        <v>#N/A</v>
      </c>
      <c r="J3961" s="80" t="e">
        <v>#N/A</v>
      </c>
      <c r="K3961" s="85" t="e">
        <v>#N/A</v>
      </c>
      <c r="L3961" s="9" t="e">
        <v>#N/A</v>
      </c>
      <c r="M3961" s="93" t="e">
        <v>#N/A</v>
      </c>
      <c r="N3961" s="8" t="e">
        <v>#N/A</v>
      </c>
      <c r="O3961" t="e">
        <v>#N/A</v>
      </c>
      <c r="P3961" t="e">
        <v>#N/A</v>
      </c>
      <c r="Q3961" t="e">
        <v>#N/A</v>
      </c>
      <c r="R3961" s="2" t="e">
        <v>#N/A</v>
      </c>
      <c r="S3961" t="e">
        <v>#N/A</v>
      </c>
      <c r="T3961" s="3" t="e">
        <v>#N/A</v>
      </c>
      <c r="U3961" s="3" t="e">
        <v>#N/A</v>
      </c>
      <c r="V3961" t="e">
        <v>#N/A</v>
      </c>
      <c r="W3961" t="e">
        <v>#N/A</v>
      </c>
      <c r="X3961" t="e">
        <v>#N/A</v>
      </c>
      <c r="Y3961" s="3" t="e">
        <v>#N/A</v>
      </c>
      <c r="Z3961" s="8" t="e">
        <v>#N/A</v>
      </c>
      <c r="AA3961" s="30" t="e">
        <v>#N/A</v>
      </c>
      <c r="AB3961" t="e">
        <v>#N/A</v>
      </c>
      <c r="AC3961" t="e">
        <v>#N/A</v>
      </c>
      <c r="AD3961" t="e">
        <v>#N/A</v>
      </c>
      <c r="AE3961" t="e">
        <v>#N/A</v>
      </c>
      <c r="AF3961" t="e">
        <v>#N/A</v>
      </c>
    </row>
    <row r="3962" spans="1:32" x14ac:dyDescent="0.25">
      <c r="A3962" t="e">
        <v>#N/A</v>
      </c>
      <c r="B3962" s="33" t="e">
        <v>#N/A</v>
      </c>
      <c r="C3962" t="e">
        <v>#N/A</v>
      </c>
      <c r="D3962" t="e">
        <v>#N/A</v>
      </c>
      <c r="E3962" s="69" t="e">
        <v>#N/A</v>
      </c>
      <c r="F3962" s="3" t="e">
        <v>#N/A</v>
      </c>
      <c r="G3962" s="3" t="e">
        <v>#N/A</v>
      </c>
      <c r="H3962" s="3" t="e">
        <v>#N/A</v>
      </c>
      <c r="I3962" s="80" t="e">
        <v>#N/A</v>
      </c>
      <c r="J3962" s="80" t="e">
        <v>#N/A</v>
      </c>
      <c r="K3962" s="85" t="e">
        <v>#N/A</v>
      </c>
      <c r="L3962" s="9" t="e">
        <v>#N/A</v>
      </c>
      <c r="M3962" s="93" t="e">
        <v>#N/A</v>
      </c>
      <c r="N3962" s="8" t="e">
        <v>#N/A</v>
      </c>
      <c r="O3962" t="e">
        <v>#N/A</v>
      </c>
      <c r="P3962" t="e">
        <v>#N/A</v>
      </c>
      <c r="Q3962" t="e">
        <v>#N/A</v>
      </c>
      <c r="R3962" s="2" t="e">
        <v>#N/A</v>
      </c>
      <c r="S3962" t="e">
        <v>#N/A</v>
      </c>
      <c r="T3962" s="3" t="e">
        <v>#N/A</v>
      </c>
      <c r="U3962" s="3" t="e">
        <v>#N/A</v>
      </c>
      <c r="V3962" t="e">
        <v>#N/A</v>
      </c>
      <c r="W3962" t="e">
        <v>#N/A</v>
      </c>
      <c r="X3962" t="e">
        <v>#N/A</v>
      </c>
      <c r="Y3962" s="3" t="e">
        <v>#N/A</v>
      </c>
      <c r="Z3962" s="8" t="e">
        <v>#N/A</v>
      </c>
      <c r="AA3962" s="30" t="e">
        <v>#N/A</v>
      </c>
      <c r="AB3962" t="e">
        <v>#N/A</v>
      </c>
      <c r="AC3962" t="e">
        <v>#N/A</v>
      </c>
      <c r="AD3962" t="e">
        <v>#N/A</v>
      </c>
      <c r="AE3962" t="e">
        <v>#N/A</v>
      </c>
      <c r="AF3962" t="e">
        <v>#N/A</v>
      </c>
    </row>
    <row r="3963" spans="1:32" x14ac:dyDescent="0.25">
      <c r="A3963" t="e">
        <v>#N/A</v>
      </c>
      <c r="B3963" s="33" t="e">
        <v>#N/A</v>
      </c>
      <c r="C3963" t="e">
        <v>#N/A</v>
      </c>
      <c r="D3963" t="e">
        <v>#N/A</v>
      </c>
      <c r="E3963" s="69" t="e">
        <v>#N/A</v>
      </c>
      <c r="F3963" s="3" t="e">
        <v>#N/A</v>
      </c>
      <c r="G3963" s="3" t="e">
        <v>#N/A</v>
      </c>
      <c r="H3963" s="3" t="e">
        <v>#N/A</v>
      </c>
      <c r="I3963" s="80" t="e">
        <v>#N/A</v>
      </c>
      <c r="J3963" s="80" t="e">
        <v>#N/A</v>
      </c>
      <c r="K3963" s="85" t="e">
        <v>#N/A</v>
      </c>
      <c r="L3963" s="9" t="e">
        <v>#N/A</v>
      </c>
      <c r="M3963" s="93" t="e">
        <v>#N/A</v>
      </c>
      <c r="N3963" s="8" t="e">
        <v>#N/A</v>
      </c>
      <c r="O3963" t="e">
        <v>#N/A</v>
      </c>
      <c r="P3963" t="e">
        <v>#N/A</v>
      </c>
      <c r="Q3963" t="e">
        <v>#N/A</v>
      </c>
      <c r="R3963" s="2" t="e">
        <v>#N/A</v>
      </c>
      <c r="S3963" t="e">
        <v>#N/A</v>
      </c>
      <c r="T3963" s="3" t="e">
        <v>#N/A</v>
      </c>
      <c r="U3963" s="3" t="e">
        <v>#N/A</v>
      </c>
      <c r="V3963" t="e">
        <v>#N/A</v>
      </c>
      <c r="W3963" t="e">
        <v>#N/A</v>
      </c>
      <c r="X3963" t="e">
        <v>#N/A</v>
      </c>
      <c r="Y3963" s="3" t="e">
        <v>#N/A</v>
      </c>
      <c r="Z3963" s="8" t="e">
        <v>#N/A</v>
      </c>
      <c r="AA3963" s="30" t="e">
        <v>#N/A</v>
      </c>
      <c r="AB3963" t="e">
        <v>#N/A</v>
      </c>
      <c r="AC3963" t="e">
        <v>#N/A</v>
      </c>
      <c r="AD3963" t="e">
        <v>#N/A</v>
      </c>
      <c r="AE3963" t="e">
        <v>#N/A</v>
      </c>
      <c r="AF3963" t="e">
        <v>#N/A</v>
      </c>
    </row>
    <row r="3964" spans="1:32" x14ac:dyDescent="0.25">
      <c r="A3964" t="e">
        <v>#N/A</v>
      </c>
      <c r="B3964" s="33" t="e">
        <v>#N/A</v>
      </c>
      <c r="C3964" t="e">
        <v>#N/A</v>
      </c>
      <c r="D3964" t="e">
        <v>#N/A</v>
      </c>
      <c r="E3964" s="69" t="e">
        <v>#N/A</v>
      </c>
      <c r="F3964" s="3" t="e">
        <v>#N/A</v>
      </c>
      <c r="G3964" s="3" t="e">
        <v>#N/A</v>
      </c>
      <c r="H3964" s="3" t="e">
        <v>#N/A</v>
      </c>
      <c r="I3964" s="80" t="e">
        <v>#N/A</v>
      </c>
      <c r="J3964" s="80" t="e">
        <v>#N/A</v>
      </c>
      <c r="K3964" s="85" t="e">
        <v>#N/A</v>
      </c>
      <c r="L3964" s="9" t="e">
        <v>#N/A</v>
      </c>
      <c r="M3964" s="93" t="e">
        <v>#N/A</v>
      </c>
      <c r="N3964" s="8" t="e">
        <v>#N/A</v>
      </c>
      <c r="O3964" t="e">
        <v>#N/A</v>
      </c>
      <c r="P3964" t="e">
        <v>#N/A</v>
      </c>
      <c r="Q3964" t="e">
        <v>#N/A</v>
      </c>
      <c r="R3964" s="2" t="e">
        <v>#N/A</v>
      </c>
      <c r="S3964" t="e">
        <v>#N/A</v>
      </c>
      <c r="T3964" s="3" t="e">
        <v>#N/A</v>
      </c>
      <c r="U3964" s="3" t="e">
        <v>#N/A</v>
      </c>
      <c r="V3964" t="e">
        <v>#N/A</v>
      </c>
      <c r="W3964" t="e">
        <v>#N/A</v>
      </c>
      <c r="X3964" t="e">
        <v>#N/A</v>
      </c>
      <c r="Y3964" s="3" t="e">
        <v>#N/A</v>
      </c>
      <c r="Z3964" s="8" t="e">
        <v>#N/A</v>
      </c>
      <c r="AA3964" s="30" t="e">
        <v>#N/A</v>
      </c>
      <c r="AB3964" t="e">
        <v>#N/A</v>
      </c>
      <c r="AC3964" t="e">
        <v>#N/A</v>
      </c>
      <c r="AD3964" t="e">
        <v>#N/A</v>
      </c>
      <c r="AE3964" t="e">
        <v>#N/A</v>
      </c>
      <c r="AF3964" t="e">
        <v>#N/A</v>
      </c>
    </row>
    <row r="3965" spans="1:32" x14ac:dyDescent="0.25">
      <c r="A3965" t="e">
        <v>#N/A</v>
      </c>
      <c r="B3965" s="33" t="e">
        <v>#N/A</v>
      </c>
      <c r="C3965" t="e">
        <v>#N/A</v>
      </c>
      <c r="D3965" t="e">
        <v>#N/A</v>
      </c>
      <c r="E3965" s="69" t="e">
        <v>#N/A</v>
      </c>
      <c r="F3965" s="3" t="e">
        <v>#N/A</v>
      </c>
      <c r="G3965" s="3" t="e">
        <v>#N/A</v>
      </c>
      <c r="H3965" s="3" t="e">
        <v>#N/A</v>
      </c>
      <c r="I3965" s="80" t="e">
        <v>#N/A</v>
      </c>
      <c r="J3965" s="80" t="e">
        <v>#N/A</v>
      </c>
      <c r="K3965" s="85" t="e">
        <v>#N/A</v>
      </c>
      <c r="L3965" s="9" t="e">
        <v>#N/A</v>
      </c>
      <c r="M3965" s="93" t="e">
        <v>#N/A</v>
      </c>
      <c r="N3965" s="8" t="e">
        <v>#N/A</v>
      </c>
      <c r="O3965" t="e">
        <v>#N/A</v>
      </c>
      <c r="P3965" t="e">
        <v>#N/A</v>
      </c>
      <c r="Q3965" t="e">
        <v>#N/A</v>
      </c>
      <c r="R3965" s="2" t="e">
        <v>#N/A</v>
      </c>
      <c r="S3965" t="e">
        <v>#N/A</v>
      </c>
      <c r="T3965" s="3" t="e">
        <v>#N/A</v>
      </c>
      <c r="U3965" s="3" t="e">
        <v>#N/A</v>
      </c>
      <c r="V3965" t="e">
        <v>#N/A</v>
      </c>
      <c r="W3965" t="e">
        <v>#N/A</v>
      </c>
      <c r="X3965" t="e">
        <v>#N/A</v>
      </c>
      <c r="Y3965" s="3" t="e">
        <v>#N/A</v>
      </c>
      <c r="Z3965" s="8" t="e">
        <v>#N/A</v>
      </c>
      <c r="AA3965" s="30" t="e">
        <v>#N/A</v>
      </c>
      <c r="AB3965" t="e">
        <v>#N/A</v>
      </c>
      <c r="AC3965" t="e">
        <v>#N/A</v>
      </c>
      <c r="AD3965" t="e">
        <v>#N/A</v>
      </c>
      <c r="AE3965" t="e">
        <v>#N/A</v>
      </c>
      <c r="AF3965" t="e">
        <v>#N/A</v>
      </c>
    </row>
    <row r="3966" spans="1:32" x14ac:dyDescent="0.25">
      <c r="A3966" t="e">
        <v>#N/A</v>
      </c>
      <c r="B3966" s="33" t="e">
        <v>#N/A</v>
      </c>
      <c r="C3966" t="e">
        <v>#N/A</v>
      </c>
      <c r="D3966" t="e">
        <v>#N/A</v>
      </c>
      <c r="E3966" s="69" t="e">
        <v>#N/A</v>
      </c>
      <c r="F3966" s="3" t="e">
        <v>#N/A</v>
      </c>
      <c r="G3966" s="3" t="e">
        <v>#N/A</v>
      </c>
      <c r="H3966" s="3" t="e">
        <v>#N/A</v>
      </c>
      <c r="I3966" s="80" t="e">
        <v>#N/A</v>
      </c>
      <c r="J3966" s="80" t="e">
        <v>#N/A</v>
      </c>
      <c r="K3966" s="85" t="e">
        <v>#N/A</v>
      </c>
      <c r="L3966" s="9" t="e">
        <v>#N/A</v>
      </c>
      <c r="M3966" s="93" t="e">
        <v>#N/A</v>
      </c>
      <c r="N3966" s="8" t="e">
        <v>#N/A</v>
      </c>
      <c r="O3966" t="e">
        <v>#N/A</v>
      </c>
      <c r="P3966" t="e">
        <v>#N/A</v>
      </c>
      <c r="Q3966" t="e">
        <v>#N/A</v>
      </c>
      <c r="R3966" s="2" t="e">
        <v>#N/A</v>
      </c>
      <c r="S3966" t="e">
        <v>#N/A</v>
      </c>
      <c r="T3966" s="3" t="e">
        <v>#N/A</v>
      </c>
      <c r="U3966" s="3" t="e">
        <v>#N/A</v>
      </c>
      <c r="V3966" t="e">
        <v>#N/A</v>
      </c>
      <c r="W3966" t="e">
        <v>#N/A</v>
      </c>
      <c r="X3966" t="e">
        <v>#N/A</v>
      </c>
      <c r="Y3966" s="3" t="e">
        <v>#N/A</v>
      </c>
      <c r="Z3966" s="8" t="e">
        <v>#N/A</v>
      </c>
      <c r="AA3966" s="30" t="e">
        <v>#N/A</v>
      </c>
      <c r="AB3966" t="e">
        <v>#N/A</v>
      </c>
      <c r="AC3966" t="e">
        <v>#N/A</v>
      </c>
      <c r="AD3966" t="e">
        <v>#N/A</v>
      </c>
      <c r="AE3966" t="e">
        <v>#N/A</v>
      </c>
      <c r="AF3966" t="e">
        <v>#N/A</v>
      </c>
    </row>
    <row r="3967" spans="1:32" x14ac:dyDescent="0.25">
      <c r="A3967" t="e">
        <v>#N/A</v>
      </c>
      <c r="B3967" s="33" t="e">
        <v>#N/A</v>
      </c>
      <c r="C3967" t="e">
        <v>#N/A</v>
      </c>
      <c r="D3967" t="e">
        <v>#N/A</v>
      </c>
      <c r="E3967" s="69" t="e">
        <v>#N/A</v>
      </c>
      <c r="F3967" s="3" t="e">
        <v>#N/A</v>
      </c>
      <c r="G3967" s="3" t="e">
        <v>#N/A</v>
      </c>
      <c r="H3967" s="3" t="e">
        <v>#N/A</v>
      </c>
      <c r="I3967" s="80" t="e">
        <v>#N/A</v>
      </c>
      <c r="J3967" s="80" t="e">
        <v>#N/A</v>
      </c>
      <c r="K3967" s="85" t="e">
        <v>#N/A</v>
      </c>
      <c r="L3967" s="9" t="e">
        <v>#N/A</v>
      </c>
      <c r="M3967" s="93" t="e">
        <v>#N/A</v>
      </c>
      <c r="N3967" s="8" t="e">
        <v>#N/A</v>
      </c>
      <c r="O3967" t="e">
        <v>#N/A</v>
      </c>
      <c r="P3967" t="e">
        <v>#N/A</v>
      </c>
      <c r="Q3967" t="e">
        <v>#N/A</v>
      </c>
      <c r="R3967" s="2" t="e">
        <v>#N/A</v>
      </c>
      <c r="S3967" t="e">
        <v>#N/A</v>
      </c>
      <c r="T3967" s="3" t="e">
        <v>#N/A</v>
      </c>
      <c r="U3967" s="3" t="e">
        <v>#N/A</v>
      </c>
      <c r="V3967" t="e">
        <v>#N/A</v>
      </c>
      <c r="W3967" t="e">
        <v>#N/A</v>
      </c>
      <c r="X3967" t="e">
        <v>#N/A</v>
      </c>
      <c r="Y3967" s="3" t="e">
        <v>#N/A</v>
      </c>
      <c r="Z3967" s="8" t="e">
        <v>#N/A</v>
      </c>
      <c r="AA3967" s="30" t="e">
        <v>#N/A</v>
      </c>
      <c r="AB3967" t="e">
        <v>#N/A</v>
      </c>
      <c r="AC3967" t="e">
        <v>#N/A</v>
      </c>
      <c r="AD3967" t="e">
        <v>#N/A</v>
      </c>
      <c r="AE3967" t="e">
        <v>#N/A</v>
      </c>
      <c r="AF3967" t="e">
        <v>#N/A</v>
      </c>
    </row>
    <row r="3968" spans="1:32" x14ac:dyDescent="0.25">
      <c r="A3968" t="e">
        <v>#N/A</v>
      </c>
      <c r="B3968" s="33" t="e">
        <v>#N/A</v>
      </c>
      <c r="C3968" t="e">
        <v>#N/A</v>
      </c>
      <c r="D3968" t="e">
        <v>#N/A</v>
      </c>
      <c r="E3968" s="69" t="e">
        <v>#N/A</v>
      </c>
      <c r="F3968" s="3" t="e">
        <v>#N/A</v>
      </c>
      <c r="G3968" s="3" t="e">
        <v>#N/A</v>
      </c>
      <c r="H3968" s="3" t="e">
        <v>#N/A</v>
      </c>
      <c r="I3968" s="80" t="e">
        <v>#N/A</v>
      </c>
      <c r="J3968" s="80" t="e">
        <v>#N/A</v>
      </c>
      <c r="K3968" s="85" t="e">
        <v>#N/A</v>
      </c>
      <c r="L3968" s="9" t="e">
        <v>#N/A</v>
      </c>
      <c r="M3968" s="93" t="e">
        <v>#N/A</v>
      </c>
      <c r="N3968" s="8" t="e">
        <v>#N/A</v>
      </c>
      <c r="O3968" t="e">
        <v>#N/A</v>
      </c>
      <c r="P3968" t="e">
        <v>#N/A</v>
      </c>
      <c r="Q3968" t="e">
        <v>#N/A</v>
      </c>
      <c r="R3968" s="2" t="e">
        <v>#N/A</v>
      </c>
      <c r="S3968" t="e">
        <v>#N/A</v>
      </c>
      <c r="T3968" s="3" t="e">
        <v>#N/A</v>
      </c>
      <c r="U3968" s="3" t="e">
        <v>#N/A</v>
      </c>
      <c r="V3968" t="e">
        <v>#N/A</v>
      </c>
      <c r="W3968" t="e">
        <v>#N/A</v>
      </c>
      <c r="X3968" t="e">
        <v>#N/A</v>
      </c>
      <c r="Y3968" s="3" t="e">
        <v>#N/A</v>
      </c>
      <c r="Z3968" s="8" t="e">
        <v>#N/A</v>
      </c>
      <c r="AA3968" s="30" t="e">
        <v>#N/A</v>
      </c>
      <c r="AB3968" t="e">
        <v>#N/A</v>
      </c>
      <c r="AC3968" t="e">
        <v>#N/A</v>
      </c>
      <c r="AD3968" t="e">
        <v>#N/A</v>
      </c>
      <c r="AE3968" t="e">
        <v>#N/A</v>
      </c>
      <c r="AF3968" t="e">
        <v>#N/A</v>
      </c>
    </row>
    <row r="3969" spans="1:32" x14ac:dyDescent="0.25">
      <c r="A3969" t="e">
        <v>#N/A</v>
      </c>
      <c r="B3969" s="33" t="e">
        <v>#N/A</v>
      </c>
      <c r="C3969" t="e">
        <v>#N/A</v>
      </c>
      <c r="D3969" t="e">
        <v>#N/A</v>
      </c>
      <c r="E3969" s="69" t="e">
        <v>#N/A</v>
      </c>
      <c r="F3969" s="3" t="e">
        <v>#N/A</v>
      </c>
      <c r="G3969" s="3" t="e">
        <v>#N/A</v>
      </c>
      <c r="H3969" s="3" t="e">
        <v>#N/A</v>
      </c>
      <c r="I3969" s="80" t="e">
        <v>#N/A</v>
      </c>
      <c r="J3969" s="80" t="e">
        <v>#N/A</v>
      </c>
      <c r="K3969" s="85" t="e">
        <v>#N/A</v>
      </c>
      <c r="L3969" s="9" t="e">
        <v>#N/A</v>
      </c>
      <c r="M3969" s="93" t="e">
        <v>#N/A</v>
      </c>
      <c r="N3969" s="8" t="e">
        <v>#N/A</v>
      </c>
      <c r="O3969" t="e">
        <v>#N/A</v>
      </c>
      <c r="P3969" t="e">
        <v>#N/A</v>
      </c>
      <c r="Q3969" t="e">
        <v>#N/A</v>
      </c>
      <c r="R3969" s="2" t="e">
        <v>#N/A</v>
      </c>
      <c r="S3969" t="e">
        <v>#N/A</v>
      </c>
      <c r="T3969" s="3" t="e">
        <v>#N/A</v>
      </c>
      <c r="U3969" s="3" t="e">
        <v>#N/A</v>
      </c>
      <c r="V3969" t="e">
        <v>#N/A</v>
      </c>
      <c r="W3969" t="e">
        <v>#N/A</v>
      </c>
      <c r="X3969" t="e">
        <v>#N/A</v>
      </c>
      <c r="Y3969" s="3" t="e">
        <v>#N/A</v>
      </c>
      <c r="Z3969" s="8" t="e">
        <v>#N/A</v>
      </c>
      <c r="AA3969" s="30" t="e">
        <v>#N/A</v>
      </c>
      <c r="AB3969" t="e">
        <v>#N/A</v>
      </c>
      <c r="AC3969" t="e">
        <v>#N/A</v>
      </c>
      <c r="AD3969" t="e">
        <v>#N/A</v>
      </c>
      <c r="AE3969" t="e">
        <v>#N/A</v>
      </c>
      <c r="AF3969" t="e">
        <v>#N/A</v>
      </c>
    </row>
    <row r="3970" spans="1:32" x14ac:dyDescent="0.25">
      <c r="A3970" t="e">
        <v>#N/A</v>
      </c>
      <c r="B3970" s="33" t="e">
        <v>#N/A</v>
      </c>
      <c r="C3970" t="e">
        <v>#N/A</v>
      </c>
      <c r="D3970" t="e">
        <v>#N/A</v>
      </c>
      <c r="E3970" s="69" t="e">
        <v>#N/A</v>
      </c>
      <c r="F3970" s="3" t="e">
        <v>#N/A</v>
      </c>
      <c r="G3970" s="3" t="e">
        <v>#N/A</v>
      </c>
      <c r="H3970" s="3" t="e">
        <v>#N/A</v>
      </c>
      <c r="I3970" s="80" t="e">
        <v>#N/A</v>
      </c>
      <c r="J3970" s="80" t="e">
        <v>#N/A</v>
      </c>
      <c r="K3970" s="85" t="e">
        <v>#N/A</v>
      </c>
      <c r="L3970" s="9" t="e">
        <v>#N/A</v>
      </c>
      <c r="M3970" s="93" t="e">
        <v>#N/A</v>
      </c>
      <c r="N3970" s="8" t="e">
        <v>#N/A</v>
      </c>
      <c r="O3970" t="e">
        <v>#N/A</v>
      </c>
      <c r="P3970" t="e">
        <v>#N/A</v>
      </c>
      <c r="Q3970" t="e">
        <v>#N/A</v>
      </c>
      <c r="R3970" s="2" t="e">
        <v>#N/A</v>
      </c>
      <c r="S3970" t="e">
        <v>#N/A</v>
      </c>
      <c r="T3970" s="3" t="e">
        <v>#N/A</v>
      </c>
      <c r="U3970" s="3" t="e">
        <v>#N/A</v>
      </c>
      <c r="V3970" t="e">
        <v>#N/A</v>
      </c>
      <c r="W3970" t="e">
        <v>#N/A</v>
      </c>
      <c r="X3970" t="e">
        <v>#N/A</v>
      </c>
      <c r="Y3970" s="3" t="e">
        <v>#N/A</v>
      </c>
      <c r="Z3970" s="8" t="e">
        <v>#N/A</v>
      </c>
      <c r="AA3970" s="30" t="e">
        <v>#N/A</v>
      </c>
      <c r="AB3970" t="e">
        <v>#N/A</v>
      </c>
      <c r="AC3970" t="e">
        <v>#N/A</v>
      </c>
      <c r="AD3970" t="e">
        <v>#N/A</v>
      </c>
      <c r="AE3970" t="e">
        <v>#N/A</v>
      </c>
      <c r="AF3970" t="e">
        <v>#N/A</v>
      </c>
    </row>
    <row r="3971" spans="1:32" x14ac:dyDescent="0.25">
      <c r="A3971" t="e">
        <v>#N/A</v>
      </c>
      <c r="B3971" s="33" t="e">
        <v>#N/A</v>
      </c>
      <c r="C3971" t="e">
        <v>#N/A</v>
      </c>
      <c r="D3971" t="e">
        <v>#N/A</v>
      </c>
      <c r="E3971" s="69" t="e">
        <v>#N/A</v>
      </c>
      <c r="F3971" s="3" t="e">
        <v>#N/A</v>
      </c>
      <c r="G3971" s="3" t="e">
        <v>#N/A</v>
      </c>
      <c r="H3971" s="3" t="e">
        <v>#N/A</v>
      </c>
      <c r="I3971" s="80" t="e">
        <v>#N/A</v>
      </c>
      <c r="J3971" s="80" t="e">
        <v>#N/A</v>
      </c>
      <c r="K3971" s="85" t="e">
        <v>#N/A</v>
      </c>
      <c r="L3971" s="9" t="e">
        <v>#N/A</v>
      </c>
      <c r="M3971" s="93" t="e">
        <v>#N/A</v>
      </c>
      <c r="N3971" s="8" t="e">
        <v>#N/A</v>
      </c>
      <c r="O3971" t="e">
        <v>#N/A</v>
      </c>
      <c r="P3971" t="e">
        <v>#N/A</v>
      </c>
      <c r="Q3971" t="e">
        <v>#N/A</v>
      </c>
      <c r="R3971" s="2" t="e">
        <v>#N/A</v>
      </c>
      <c r="S3971" t="e">
        <v>#N/A</v>
      </c>
      <c r="T3971" s="3" t="e">
        <v>#N/A</v>
      </c>
      <c r="U3971" s="3" t="e">
        <v>#N/A</v>
      </c>
      <c r="V3971" t="e">
        <v>#N/A</v>
      </c>
      <c r="W3971" t="e">
        <v>#N/A</v>
      </c>
      <c r="X3971" t="e">
        <v>#N/A</v>
      </c>
      <c r="Y3971" s="3" t="e">
        <v>#N/A</v>
      </c>
      <c r="Z3971" s="8" t="e">
        <v>#N/A</v>
      </c>
      <c r="AA3971" s="30" t="e">
        <v>#N/A</v>
      </c>
      <c r="AB3971" t="e">
        <v>#N/A</v>
      </c>
      <c r="AC3971" t="e">
        <v>#N/A</v>
      </c>
      <c r="AD3971" t="e">
        <v>#N/A</v>
      </c>
      <c r="AE3971" t="e">
        <v>#N/A</v>
      </c>
      <c r="AF3971" t="e">
        <v>#N/A</v>
      </c>
    </row>
    <row r="3972" spans="1:32" x14ac:dyDescent="0.25">
      <c r="A3972" t="e">
        <v>#N/A</v>
      </c>
      <c r="B3972" s="33" t="e">
        <v>#N/A</v>
      </c>
      <c r="C3972" t="e">
        <v>#N/A</v>
      </c>
      <c r="D3972" t="e">
        <v>#N/A</v>
      </c>
      <c r="E3972" s="69" t="e">
        <v>#N/A</v>
      </c>
      <c r="F3972" s="3" t="e">
        <v>#N/A</v>
      </c>
      <c r="G3972" s="3" t="e">
        <v>#N/A</v>
      </c>
      <c r="H3972" s="3" t="e">
        <v>#N/A</v>
      </c>
      <c r="I3972" s="80" t="e">
        <v>#N/A</v>
      </c>
      <c r="J3972" s="80" t="e">
        <v>#N/A</v>
      </c>
      <c r="K3972" s="85" t="e">
        <v>#N/A</v>
      </c>
      <c r="L3972" s="9" t="e">
        <v>#N/A</v>
      </c>
      <c r="M3972" s="93" t="e">
        <v>#N/A</v>
      </c>
      <c r="N3972" s="8" t="e">
        <v>#N/A</v>
      </c>
      <c r="O3972" t="e">
        <v>#N/A</v>
      </c>
      <c r="P3972" t="e">
        <v>#N/A</v>
      </c>
      <c r="Q3972" t="e">
        <v>#N/A</v>
      </c>
      <c r="R3972" s="2" t="e">
        <v>#N/A</v>
      </c>
      <c r="S3972" t="e">
        <v>#N/A</v>
      </c>
      <c r="T3972" s="3" t="e">
        <v>#N/A</v>
      </c>
      <c r="U3972" s="3" t="e">
        <v>#N/A</v>
      </c>
      <c r="V3972" t="e">
        <v>#N/A</v>
      </c>
      <c r="W3972" t="e">
        <v>#N/A</v>
      </c>
      <c r="X3972" t="e">
        <v>#N/A</v>
      </c>
      <c r="Y3972" s="3" t="e">
        <v>#N/A</v>
      </c>
      <c r="Z3972" s="8" t="e">
        <v>#N/A</v>
      </c>
      <c r="AA3972" s="30" t="e">
        <v>#N/A</v>
      </c>
      <c r="AB3972" t="e">
        <v>#N/A</v>
      </c>
      <c r="AC3972" t="e">
        <v>#N/A</v>
      </c>
      <c r="AD3972" t="e">
        <v>#N/A</v>
      </c>
      <c r="AE3972" t="e">
        <v>#N/A</v>
      </c>
      <c r="AF3972" t="e">
        <v>#N/A</v>
      </c>
    </row>
    <row r="3973" spans="1:32" x14ac:dyDescent="0.25">
      <c r="A3973" t="e">
        <v>#N/A</v>
      </c>
      <c r="B3973" s="33" t="e">
        <v>#N/A</v>
      </c>
      <c r="C3973" t="e">
        <v>#N/A</v>
      </c>
      <c r="D3973" t="e">
        <v>#N/A</v>
      </c>
      <c r="E3973" s="69" t="e">
        <v>#N/A</v>
      </c>
      <c r="F3973" s="3" t="e">
        <v>#N/A</v>
      </c>
      <c r="G3973" s="3" t="e">
        <v>#N/A</v>
      </c>
      <c r="H3973" s="3" t="e">
        <v>#N/A</v>
      </c>
      <c r="I3973" s="80" t="e">
        <v>#N/A</v>
      </c>
      <c r="J3973" s="80" t="e">
        <v>#N/A</v>
      </c>
      <c r="K3973" s="85" t="e">
        <v>#N/A</v>
      </c>
      <c r="L3973" s="9" t="e">
        <v>#N/A</v>
      </c>
      <c r="M3973" s="93" t="e">
        <v>#N/A</v>
      </c>
      <c r="N3973" s="8" t="e">
        <v>#N/A</v>
      </c>
      <c r="O3973" t="e">
        <v>#N/A</v>
      </c>
      <c r="P3973" t="e">
        <v>#N/A</v>
      </c>
      <c r="Q3973" t="e">
        <v>#N/A</v>
      </c>
      <c r="R3973" s="2" t="e">
        <v>#N/A</v>
      </c>
      <c r="S3973" t="e">
        <v>#N/A</v>
      </c>
      <c r="T3973" s="3" t="e">
        <v>#N/A</v>
      </c>
      <c r="U3973" s="3" t="e">
        <v>#N/A</v>
      </c>
      <c r="V3973" t="e">
        <v>#N/A</v>
      </c>
      <c r="W3973" t="e">
        <v>#N/A</v>
      </c>
      <c r="X3973" t="e">
        <v>#N/A</v>
      </c>
      <c r="Y3973" s="3" t="e">
        <v>#N/A</v>
      </c>
      <c r="Z3973" s="8" t="e">
        <v>#N/A</v>
      </c>
      <c r="AA3973" s="30" t="e">
        <v>#N/A</v>
      </c>
      <c r="AB3973" t="e">
        <v>#N/A</v>
      </c>
      <c r="AC3973" t="e">
        <v>#N/A</v>
      </c>
      <c r="AD3973" t="e">
        <v>#N/A</v>
      </c>
      <c r="AE3973" t="e">
        <v>#N/A</v>
      </c>
      <c r="AF3973" t="e">
        <v>#N/A</v>
      </c>
    </row>
    <row r="3974" spans="1:32" x14ac:dyDescent="0.25">
      <c r="A3974" t="e">
        <v>#N/A</v>
      </c>
      <c r="B3974" s="33" t="e">
        <v>#N/A</v>
      </c>
      <c r="C3974" t="e">
        <v>#N/A</v>
      </c>
      <c r="D3974" t="e">
        <v>#N/A</v>
      </c>
      <c r="E3974" s="69" t="e">
        <v>#N/A</v>
      </c>
      <c r="F3974" s="3" t="e">
        <v>#N/A</v>
      </c>
      <c r="G3974" s="3" t="e">
        <v>#N/A</v>
      </c>
      <c r="H3974" s="3" t="e">
        <v>#N/A</v>
      </c>
      <c r="I3974" s="80" t="e">
        <v>#N/A</v>
      </c>
      <c r="J3974" s="80" t="e">
        <v>#N/A</v>
      </c>
      <c r="K3974" s="85" t="e">
        <v>#N/A</v>
      </c>
      <c r="L3974" s="9" t="e">
        <v>#N/A</v>
      </c>
      <c r="M3974" s="93" t="e">
        <v>#N/A</v>
      </c>
      <c r="N3974" s="8" t="e">
        <v>#N/A</v>
      </c>
      <c r="O3974" t="e">
        <v>#N/A</v>
      </c>
      <c r="P3974" t="e">
        <v>#N/A</v>
      </c>
      <c r="Q3974" t="e">
        <v>#N/A</v>
      </c>
      <c r="R3974" s="2" t="e">
        <v>#N/A</v>
      </c>
      <c r="S3974" t="e">
        <v>#N/A</v>
      </c>
      <c r="T3974" s="3" t="e">
        <v>#N/A</v>
      </c>
      <c r="U3974" s="3" t="e">
        <v>#N/A</v>
      </c>
      <c r="V3974" t="e">
        <v>#N/A</v>
      </c>
      <c r="W3974" t="e">
        <v>#N/A</v>
      </c>
      <c r="X3974" t="e">
        <v>#N/A</v>
      </c>
      <c r="Y3974" s="3" t="e">
        <v>#N/A</v>
      </c>
      <c r="Z3974" s="8" t="e">
        <v>#N/A</v>
      </c>
      <c r="AA3974" s="30" t="e">
        <v>#N/A</v>
      </c>
      <c r="AB3974" t="e">
        <v>#N/A</v>
      </c>
      <c r="AC3974" t="e">
        <v>#N/A</v>
      </c>
      <c r="AD3974" t="e">
        <v>#N/A</v>
      </c>
      <c r="AE3974" t="e">
        <v>#N/A</v>
      </c>
      <c r="AF3974" t="e">
        <v>#N/A</v>
      </c>
    </row>
    <row r="3975" spans="1:32" x14ac:dyDescent="0.25">
      <c r="A3975" t="e">
        <v>#N/A</v>
      </c>
      <c r="B3975" s="33" t="e">
        <v>#N/A</v>
      </c>
      <c r="C3975" t="e">
        <v>#N/A</v>
      </c>
      <c r="D3975" t="e">
        <v>#N/A</v>
      </c>
      <c r="E3975" s="69" t="e">
        <v>#N/A</v>
      </c>
      <c r="F3975" s="3" t="e">
        <v>#N/A</v>
      </c>
      <c r="G3975" s="3" t="e">
        <v>#N/A</v>
      </c>
      <c r="H3975" s="3" t="e">
        <v>#N/A</v>
      </c>
      <c r="I3975" s="80" t="e">
        <v>#N/A</v>
      </c>
      <c r="J3975" s="80" t="e">
        <v>#N/A</v>
      </c>
      <c r="K3975" s="85" t="e">
        <v>#N/A</v>
      </c>
      <c r="L3975" s="9" t="e">
        <v>#N/A</v>
      </c>
      <c r="M3975" s="93" t="e">
        <v>#N/A</v>
      </c>
      <c r="N3975" s="8" t="e">
        <v>#N/A</v>
      </c>
      <c r="O3975" t="e">
        <v>#N/A</v>
      </c>
      <c r="P3975" t="e">
        <v>#N/A</v>
      </c>
      <c r="Q3975" t="e">
        <v>#N/A</v>
      </c>
      <c r="R3975" s="2" t="e">
        <v>#N/A</v>
      </c>
      <c r="S3975" t="e">
        <v>#N/A</v>
      </c>
      <c r="T3975" s="3" t="e">
        <v>#N/A</v>
      </c>
      <c r="U3975" s="3" t="e">
        <v>#N/A</v>
      </c>
      <c r="V3975" t="e">
        <v>#N/A</v>
      </c>
      <c r="W3975" t="e">
        <v>#N/A</v>
      </c>
      <c r="X3975" t="e">
        <v>#N/A</v>
      </c>
      <c r="Y3975" s="3" t="e">
        <v>#N/A</v>
      </c>
      <c r="Z3975" s="8" t="e">
        <v>#N/A</v>
      </c>
      <c r="AA3975" s="30" t="e">
        <v>#N/A</v>
      </c>
      <c r="AB3975" t="e">
        <v>#N/A</v>
      </c>
      <c r="AC3975" t="e">
        <v>#N/A</v>
      </c>
      <c r="AD3975" t="e">
        <v>#N/A</v>
      </c>
      <c r="AE3975" t="e">
        <v>#N/A</v>
      </c>
      <c r="AF3975" t="e">
        <v>#N/A</v>
      </c>
    </row>
    <row r="3976" spans="1:32" x14ac:dyDescent="0.25">
      <c r="A3976" t="e">
        <v>#N/A</v>
      </c>
      <c r="B3976" s="33" t="e">
        <v>#N/A</v>
      </c>
      <c r="C3976" t="e">
        <v>#N/A</v>
      </c>
      <c r="D3976" t="e">
        <v>#N/A</v>
      </c>
      <c r="E3976" s="69" t="e">
        <v>#N/A</v>
      </c>
      <c r="F3976" s="3" t="e">
        <v>#N/A</v>
      </c>
      <c r="G3976" s="3" t="e">
        <v>#N/A</v>
      </c>
      <c r="H3976" s="3" t="e">
        <v>#N/A</v>
      </c>
      <c r="I3976" s="80" t="e">
        <v>#N/A</v>
      </c>
      <c r="J3976" s="80" t="e">
        <v>#N/A</v>
      </c>
      <c r="K3976" s="85" t="e">
        <v>#N/A</v>
      </c>
      <c r="L3976" s="9" t="e">
        <v>#N/A</v>
      </c>
      <c r="M3976" s="93" t="e">
        <v>#N/A</v>
      </c>
      <c r="N3976" s="8" t="e">
        <v>#N/A</v>
      </c>
      <c r="O3976" t="e">
        <v>#N/A</v>
      </c>
      <c r="P3976" t="e">
        <v>#N/A</v>
      </c>
      <c r="Q3976" t="e">
        <v>#N/A</v>
      </c>
      <c r="R3976" s="2" t="e">
        <v>#N/A</v>
      </c>
      <c r="S3976" t="e">
        <v>#N/A</v>
      </c>
      <c r="T3976" s="3" t="e">
        <v>#N/A</v>
      </c>
      <c r="U3976" s="3" t="e">
        <v>#N/A</v>
      </c>
      <c r="V3976" t="e">
        <v>#N/A</v>
      </c>
      <c r="W3976" t="e">
        <v>#N/A</v>
      </c>
      <c r="X3976" t="e">
        <v>#N/A</v>
      </c>
      <c r="Y3976" s="3" t="e">
        <v>#N/A</v>
      </c>
      <c r="Z3976" s="8" t="e">
        <v>#N/A</v>
      </c>
      <c r="AA3976" s="30" t="e">
        <v>#N/A</v>
      </c>
      <c r="AB3976" t="e">
        <v>#N/A</v>
      </c>
      <c r="AC3976" t="e">
        <v>#N/A</v>
      </c>
      <c r="AD3976" t="e">
        <v>#N/A</v>
      </c>
      <c r="AE3976" t="e">
        <v>#N/A</v>
      </c>
      <c r="AF3976" t="e">
        <v>#N/A</v>
      </c>
    </row>
    <row r="3977" spans="1:32" x14ac:dyDescent="0.25">
      <c r="A3977" t="e">
        <v>#N/A</v>
      </c>
      <c r="B3977" s="33" t="e">
        <v>#N/A</v>
      </c>
      <c r="C3977" t="e">
        <v>#N/A</v>
      </c>
      <c r="D3977" t="e">
        <v>#N/A</v>
      </c>
      <c r="E3977" s="69" t="e">
        <v>#N/A</v>
      </c>
      <c r="F3977" s="3" t="e">
        <v>#N/A</v>
      </c>
      <c r="G3977" s="3" t="e">
        <v>#N/A</v>
      </c>
      <c r="H3977" s="3" t="e">
        <v>#N/A</v>
      </c>
      <c r="I3977" s="80" t="e">
        <v>#N/A</v>
      </c>
      <c r="J3977" s="80" t="e">
        <v>#N/A</v>
      </c>
      <c r="K3977" s="85" t="e">
        <v>#N/A</v>
      </c>
      <c r="L3977" s="9" t="e">
        <v>#N/A</v>
      </c>
      <c r="M3977" s="93" t="e">
        <v>#N/A</v>
      </c>
      <c r="N3977" s="8" t="e">
        <v>#N/A</v>
      </c>
      <c r="O3977" t="e">
        <v>#N/A</v>
      </c>
      <c r="P3977" t="e">
        <v>#N/A</v>
      </c>
      <c r="Q3977" t="e">
        <v>#N/A</v>
      </c>
      <c r="R3977" s="2" t="e">
        <v>#N/A</v>
      </c>
      <c r="S3977" t="e">
        <v>#N/A</v>
      </c>
      <c r="T3977" s="3" t="e">
        <v>#N/A</v>
      </c>
      <c r="U3977" s="3" t="e">
        <v>#N/A</v>
      </c>
      <c r="V3977" t="e">
        <v>#N/A</v>
      </c>
      <c r="W3977" t="e">
        <v>#N/A</v>
      </c>
      <c r="X3977" t="e">
        <v>#N/A</v>
      </c>
      <c r="Y3977" s="3" t="e">
        <v>#N/A</v>
      </c>
      <c r="Z3977" s="8" t="e">
        <v>#N/A</v>
      </c>
      <c r="AA3977" s="30" t="e">
        <v>#N/A</v>
      </c>
      <c r="AB3977" t="e">
        <v>#N/A</v>
      </c>
      <c r="AC3977" t="e">
        <v>#N/A</v>
      </c>
      <c r="AD3977" t="e">
        <v>#N/A</v>
      </c>
      <c r="AE3977" t="e">
        <v>#N/A</v>
      </c>
      <c r="AF3977" t="e">
        <v>#N/A</v>
      </c>
    </row>
    <row r="3978" spans="1:32" x14ac:dyDescent="0.25">
      <c r="A3978" t="e">
        <v>#N/A</v>
      </c>
      <c r="B3978" s="33" t="e">
        <v>#N/A</v>
      </c>
      <c r="C3978" t="e">
        <v>#N/A</v>
      </c>
      <c r="D3978" t="e">
        <v>#N/A</v>
      </c>
      <c r="E3978" s="69" t="e">
        <v>#N/A</v>
      </c>
      <c r="F3978" s="3" t="e">
        <v>#N/A</v>
      </c>
      <c r="G3978" s="3" t="e">
        <v>#N/A</v>
      </c>
      <c r="H3978" s="3" t="e">
        <v>#N/A</v>
      </c>
      <c r="I3978" s="80" t="e">
        <v>#N/A</v>
      </c>
      <c r="J3978" s="80" t="e">
        <v>#N/A</v>
      </c>
      <c r="K3978" s="85" t="e">
        <v>#N/A</v>
      </c>
      <c r="L3978" s="9" t="e">
        <v>#N/A</v>
      </c>
      <c r="M3978" s="93" t="e">
        <v>#N/A</v>
      </c>
      <c r="N3978" s="8" t="e">
        <v>#N/A</v>
      </c>
      <c r="O3978" t="e">
        <v>#N/A</v>
      </c>
      <c r="P3978" t="e">
        <v>#N/A</v>
      </c>
      <c r="Q3978" t="e">
        <v>#N/A</v>
      </c>
      <c r="R3978" s="2" t="e">
        <v>#N/A</v>
      </c>
      <c r="S3978" t="e">
        <v>#N/A</v>
      </c>
      <c r="T3978" s="3" t="e">
        <v>#N/A</v>
      </c>
      <c r="U3978" s="3" t="e">
        <v>#N/A</v>
      </c>
      <c r="V3978" t="e">
        <v>#N/A</v>
      </c>
      <c r="W3978" t="e">
        <v>#N/A</v>
      </c>
      <c r="X3978" t="e">
        <v>#N/A</v>
      </c>
      <c r="Y3978" s="3" t="e">
        <v>#N/A</v>
      </c>
      <c r="Z3978" s="8" t="e">
        <v>#N/A</v>
      </c>
      <c r="AA3978" s="30" t="e">
        <v>#N/A</v>
      </c>
      <c r="AB3978" t="e">
        <v>#N/A</v>
      </c>
      <c r="AC3978" t="e">
        <v>#N/A</v>
      </c>
      <c r="AD3978" t="e">
        <v>#N/A</v>
      </c>
      <c r="AE3978" t="e">
        <v>#N/A</v>
      </c>
      <c r="AF3978" t="e">
        <v>#N/A</v>
      </c>
    </row>
    <row r="3979" spans="1:32" x14ac:dyDescent="0.25">
      <c r="A3979" t="e">
        <v>#N/A</v>
      </c>
      <c r="B3979" s="33" t="e">
        <v>#N/A</v>
      </c>
      <c r="C3979" t="e">
        <v>#N/A</v>
      </c>
      <c r="D3979" t="e">
        <v>#N/A</v>
      </c>
      <c r="E3979" s="69" t="e">
        <v>#N/A</v>
      </c>
      <c r="F3979" s="3" t="e">
        <v>#N/A</v>
      </c>
      <c r="G3979" s="3" t="e">
        <v>#N/A</v>
      </c>
      <c r="H3979" s="3" t="e">
        <v>#N/A</v>
      </c>
      <c r="I3979" s="80" t="e">
        <v>#N/A</v>
      </c>
      <c r="J3979" s="80" t="e">
        <v>#N/A</v>
      </c>
      <c r="K3979" s="85" t="e">
        <v>#N/A</v>
      </c>
      <c r="L3979" s="9" t="e">
        <v>#N/A</v>
      </c>
      <c r="M3979" s="93" t="e">
        <v>#N/A</v>
      </c>
      <c r="N3979" s="8" t="e">
        <v>#N/A</v>
      </c>
      <c r="O3979" t="e">
        <v>#N/A</v>
      </c>
      <c r="P3979" t="e">
        <v>#N/A</v>
      </c>
      <c r="Q3979" t="e">
        <v>#N/A</v>
      </c>
      <c r="R3979" s="2" t="e">
        <v>#N/A</v>
      </c>
      <c r="S3979" t="e">
        <v>#N/A</v>
      </c>
      <c r="T3979" s="3" t="e">
        <v>#N/A</v>
      </c>
      <c r="U3979" s="3" t="e">
        <v>#N/A</v>
      </c>
      <c r="V3979" t="e">
        <v>#N/A</v>
      </c>
      <c r="W3979" t="e">
        <v>#N/A</v>
      </c>
      <c r="X3979" t="e">
        <v>#N/A</v>
      </c>
      <c r="Y3979" s="3" t="e">
        <v>#N/A</v>
      </c>
      <c r="Z3979" s="8" t="e">
        <v>#N/A</v>
      </c>
      <c r="AA3979" s="30" t="e">
        <v>#N/A</v>
      </c>
      <c r="AB3979" t="e">
        <v>#N/A</v>
      </c>
      <c r="AC3979" t="e">
        <v>#N/A</v>
      </c>
      <c r="AD3979" t="e">
        <v>#N/A</v>
      </c>
      <c r="AE3979" t="e">
        <v>#N/A</v>
      </c>
      <c r="AF3979" t="e">
        <v>#N/A</v>
      </c>
    </row>
    <row r="3980" spans="1:32" x14ac:dyDescent="0.25">
      <c r="A3980" t="e">
        <v>#N/A</v>
      </c>
      <c r="B3980" s="33" t="e">
        <v>#N/A</v>
      </c>
      <c r="C3980" t="e">
        <v>#N/A</v>
      </c>
      <c r="D3980" t="e">
        <v>#N/A</v>
      </c>
      <c r="E3980" s="69" t="e">
        <v>#N/A</v>
      </c>
      <c r="F3980" s="3" t="e">
        <v>#N/A</v>
      </c>
      <c r="G3980" s="3" t="e">
        <v>#N/A</v>
      </c>
      <c r="H3980" s="3" t="e">
        <v>#N/A</v>
      </c>
      <c r="I3980" s="80" t="e">
        <v>#N/A</v>
      </c>
      <c r="J3980" s="80" t="e">
        <v>#N/A</v>
      </c>
      <c r="K3980" s="85" t="e">
        <v>#N/A</v>
      </c>
      <c r="L3980" s="9" t="e">
        <v>#N/A</v>
      </c>
      <c r="M3980" s="93" t="e">
        <v>#N/A</v>
      </c>
      <c r="N3980" s="8" t="e">
        <v>#N/A</v>
      </c>
      <c r="O3980" t="e">
        <v>#N/A</v>
      </c>
      <c r="P3980" t="e">
        <v>#N/A</v>
      </c>
      <c r="Q3980" t="e">
        <v>#N/A</v>
      </c>
      <c r="R3980" s="2" t="e">
        <v>#N/A</v>
      </c>
      <c r="S3980" t="e">
        <v>#N/A</v>
      </c>
      <c r="T3980" s="3" t="e">
        <v>#N/A</v>
      </c>
      <c r="U3980" s="3" t="e">
        <v>#N/A</v>
      </c>
      <c r="V3980" t="e">
        <v>#N/A</v>
      </c>
      <c r="W3980" t="e">
        <v>#N/A</v>
      </c>
      <c r="X3980" t="e">
        <v>#N/A</v>
      </c>
      <c r="Y3980" s="3" t="e">
        <v>#N/A</v>
      </c>
      <c r="Z3980" s="8" t="e">
        <v>#N/A</v>
      </c>
      <c r="AA3980" s="30" t="e">
        <v>#N/A</v>
      </c>
      <c r="AB3980" t="e">
        <v>#N/A</v>
      </c>
      <c r="AC3980" t="e">
        <v>#N/A</v>
      </c>
      <c r="AD3980" t="e">
        <v>#N/A</v>
      </c>
      <c r="AE3980" t="e">
        <v>#N/A</v>
      </c>
      <c r="AF3980" t="e">
        <v>#N/A</v>
      </c>
    </row>
    <row r="3981" spans="1:32" x14ac:dyDescent="0.25">
      <c r="A3981" t="e">
        <v>#N/A</v>
      </c>
      <c r="B3981" s="33" t="e">
        <v>#N/A</v>
      </c>
      <c r="C3981" t="e">
        <v>#N/A</v>
      </c>
      <c r="D3981" t="e">
        <v>#N/A</v>
      </c>
      <c r="E3981" s="69" t="e">
        <v>#N/A</v>
      </c>
      <c r="F3981" s="3" t="e">
        <v>#N/A</v>
      </c>
      <c r="G3981" s="3" t="e">
        <v>#N/A</v>
      </c>
      <c r="H3981" s="3" t="e">
        <v>#N/A</v>
      </c>
      <c r="I3981" s="80" t="e">
        <v>#N/A</v>
      </c>
      <c r="J3981" s="80" t="e">
        <v>#N/A</v>
      </c>
      <c r="K3981" s="85" t="e">
        <v>#N/A</v>
      </c>
      <c r="L3981" s="9" t="e">
        <v>#N/A</v>
      </c>
      <c r="M3981" s="93" t="e">
        <v>#N/A</v>
      </c>
      <c r="N3981" s="8" t="e">
        <v>#N/A</v>
      </c>
      <c r="O3981" t="e">
        <v>#N/A</v>
      </c>
      <c r="P3981" t="e">
        <v>#N/A</v>
      </c>
      <c r="Q3981" t="e">
        <v>#N/A</v>
      </c>
      <c r="R3981" s="2" t="e">
        <v>#N/A</v>
      </c>
      <c r="S3981" t="e">
        <v>#N/A</v>
      </c>
      <c r="T3981" s="3" t="e">
        <v>#N/A</v>
      </c>
      <c r="U3981" s="3" t="e">
        <v>#N/A</v>
      </c>
      <c r="V3981" t="e">
        <v>#N/A</v>
      </c>
      <c r="W3981" t="e">
        <v>#N/A</v>
      </c>
      <c r="X3981" t="e">
        <v>#N/A</v>
      </c>
      <c r="Y3981" s="3" t="e">
        <v>#N/A</v>
      </c>
      <c r="Z3981" s="8" t="e">
        <v>#N/A</v>
      </c>
      <c r="AA3981" s="30" t="e">
        <v>#N/A</v>
      </c>
      <c r="AB3981" t="e">
        <v>#N/A</v>
      </c>
      <c r="AC3981" t="e">
        <v>#N/A</v>
      </c>
      <c r="AD3981" t="e">
        <v>#N/A</v>
      </c>
      <c r="AE3981" t="e">
        <v>#N/A</v>
      </c>
      <c r="AF3981" t="e">
        <v>#N/A</v>
      </c>
    </row>
    <row r="3982" spans="1:32" x14ac:dyDescent="0.25">
      <c r="A3982" t="e">
        <v>#N/A</v>
      </c>
      <c r="B3982" s="33" t="e">
        <v>#N/A</v>
      </c>
      <c r="C3982" t="e">
        <v>#N/A</v>
      </c>
      <c r="D3982" t="e">
        <v>#N/A</v>
      </c>
      <c r="E3982" s="69" t="e">
        <v>#N/A</v>
      </c>
      <c r="F3982" s="3" t="e">
        <v>#N/A</v>
      </c>
      <c r="G3982" s="3" t="e">
        <v>#N/A</v>
      </c>
      <c r="H3982" s="3" t="e">
        <v>#N/A</v>
      </c>
      <c r="I3982" s="80" t="e">
        <v>#N/A</v>
      </c>
      <c r="J3982" s="80" t="e">
        <v>#N/A</v>
      </c>
      <c r="K3982" s="85" t="e">
        <v>#N/A</v>
      </c>
      <c r="L3982" s="9" t="e">
        <v>#N/A</v>
      </c>
      <c r="M3982" s="93" t="e">
        <v>#N/A</v>
      </c>
      <c r="N3982" s="8" t="e">
        <v>#N/A</v>
      </c>
      <c r="O3982" t="e">
        <v>#N/A</v>
      </c>
      <c r="P3982" t="e">
        <v>#N/A</v>
      </c>
      <c r="Q3982" t="e">
        <v>#N/A</v>
      </c>
      <c r="R3982" s="2" t="e">
        <v>#N/A</v>
      </c>
      <c r="S3982" t="e">
        <v>#N/A</v>
      </c>
      <c r="T3982" s="3" t="e">
        <v>#N/A</v>
      </c>
      <c r="U3982" s="3" t="e">
        <v>#N/A</v>
      </c>
      <c r="V3982" t="e">
        <v>#N/A</v>
      </c>
      <c r="W3982" t="e">
        <v>#N/A</v>
      </c>
      <c r="X3982" t="e">
        <v>#N/A</v>
      </c>
      <c r="Y3982" s="3" t="e">
        <v>#N/A</v>
      </c>
      <c r="Z3982" s="8" t="e">
        <v>#N/A</v>
      </c>
      <c r="AA3982" s="30" t="e">
        <v>#N/A</v>
      </c>
      <c r="AB3982" t="e">
        <v>#N/A</v>
      </c>
      <c r="AC3982" t="e">
        <v>#N/A</v>
      </c>
      <c r="AD3982" t="e">
        <v>#N/A</v>
      </c>
      <c r="AE3982" t="e">
        <v>#N/A</v>
      </c>
      <c r="AF3982" t="e">
        <v>#N/A</v>
      </c>
    </row>
    <row r="3983" spans="1:32" x14ac:dyDescent="0.25">
      <c r="A3983" t="e">
        <v>#N/A</v>
      </c>
      <c r="B3983" s="33" t="e">
        <v>#N/A</v>
      </c>
      <c r="C3983" t="e">
        <v>#N/A</v>
      </c>
      <c r="D3983" t="e">
        <v>#N/A</v>
      </c>
      <c r="E3983" s="69" t="e">
        <v>#N/A</v>
      </c>
      <c r="F3983" s="3" t="e">
        <v>#N/A</v>
      </c>
      <c r="G3983" s="3" t="e">
        <v>#N/A</v>
      </c>
      <c r="H3983" s="3" t="e">
        <v>#N/A</v>
      </c>
      <c r="I3983" s="80" t="e">
        <v>#N/A</v>
      </c>
      <c r="J3983" s="80" t="e">
        <v>#N/A</v>
      </c>
      <c r="K3983" s="85" t="e">
        <v>#N/A</v>
      </c>
      <c r="L3983" s="9" t="e">
        <v>#N/A</v>
      </c>
      <c r="M3983" s="93" t="e">
        <v>#N/A</v>
      </c>
      <c r="N3983" s="8" t="e">
        <v>#N/A</v>
      </c>
      <c r="O3983" t="e">
        <v>#N/A</v>
      </c>
      <c r="P3983" t="e">
        <v>#N/A</v>
      </c>
      <c r="Q3983" t="e">
        <v>#N/A</v>
      </c>
      <c r="R3983" s="2" t="e">
        <v>#N/A</v>
      </c>
      <c r="S3983" t="e">
        <v>#N/A</v>
      </c>
      <c r="T3983" s="3" t="e">
        <v>#N/A</v>
      </c>
      <c r="U3983" s="3" t="e">
        <v>#N/A</v>
      </c>
      <c r="V3983" t="e">
        <v>#N/A</v>
      </c>
      <c r="W3983" t="e">
        <v>#N/A</v>
      </c>
      <c r="X3983" t="e">
        <v>#N/A</v>
      </c>
      <c r="Y3983" s="3" t="e">
        <v>#N/A</v>
      </c>
      <c r="Z3983" s="8" t="e">
        <v>#N/A</v>
      </c>
      <c r="AA3983" s="30" t="e">
        <v>#N/A</v>
      </c>
      <c r="AB3983" t="e">
        <v>#N/A</v>
      </c>
      <c r="AC3983" t="e">
        <v>#N/A</v>
      </c>
      <c r="AD3983" t="e">
        <v>#N/A</v>
      </c>
      <c r="AE3983" t="e">
        <v>#N/A</v>
      </c>
      <c r="AF3983" t="e">
        <v>#N/A</v>
      </c>
    </row>
    <row r="3984" spans="1:32" x14ac:dyDescent="0.25">
      <c r="A3984" t="e">
        <v>#N/A</v>
      </c>
      <c r="B3984" s="33" t="e">
        <v>#N/A</v>
      </c>
      <c r="C3984" t="e">
        <v>#N/A</v>
      </c>
      <c r="D3984" t="e">
        <v>#N/A</v>
      </c>
      <c r="E3984" s="69" t="e">
        <v>#N/A</v>
      </c>
      <c r="F3984" s="3" t="e">
        <v>#N/A</v>
      </c>
      <c r="G3984" s="3" t="e">
        <v>#N/A</v>
      </c>
      <c r="H3984" s="3" t="e">
        <v>#N/A</v>
      </c>
      <c r="I3984" s="80" t="e">
        <v>#N/A</v>
      </c>
      <c r="J3984" s="80" t="e">
        <v>#N/A</v>
      </c>
      <c r="K3984" s="85" t="e">
        <v>#N/A</v>
      </c>
      <c r="L3984" s="9" t="e">
        <v>#N/A</v>
      </c>
      <c r="M3984" s="93" t="e">
        <v>#N/A</v>
      </c>
      <c r="N3984" s="8" t="e">
        <v>#N/A</v>
      </c>
      <c r="O3984" t="e">
        <v>#N/A</v>
      </c>
      <c r="P3984" t="e">
        <v>#N/A</v>
      </c>
      <c r="Q3984" t="e">
        <v>#N/A</v>
      </c>
      <c r="R3984" s="2" t="e">
        <v>#N/A</v>
      </c>
      <c r="S3984" t="e">
        <v>#N/A</v>
      </c>
      <c r="T3984" s="3" t="e">
        <v>#N/A</v>
      </c>
      <c r="U3984" s="3" t="e">
        <v>#N/A</v>
      </c>
      <c r="V3984" t="e">
        <v>#N/A</v>
      </c>
      <c r="W3984" t="e">
        <v>#N/A</v>
      </c>
      <c r="X3984" t="e">
        <v>#N/A</v>
      </c>
      <c r="Y3984" s="3" t="e">
        <v>#N/A</v>
      </c>
      <c r="Z3984" s="8" t="e">
        <v>#N/A</v>
      </c>
      <c r="AA3984" s="30" t="e">
        <v>#N/A</v>
      </c>
      <c r="AB3984" t="e">
        <v>#N/A</v>
      </c>
      <c r="AC3984" t="e">
        <v>#N/A</v>
      </c>
      <c r="AD3984" t="e">
        <v>#N/A</v>
      </c>
      <c r="AE3984" t="e">
        <v>#N/A</v>
      </c>
      <c r="AF3984" t="e">
        <v>#N/A</v>
      </c>
    </row>
    <row r="3985" spans="1:32" x14ac:dyDescent="0.25">
      <c r="A3985" t="e">
        <v>#N/A</v>
      </c>
      <c r="B3985" s="33" t="e">
        <v>#N/A</v>
      </c>
      <c r="C3985" t="e">
        <v>#N/A</v>
      </c>
      <c r="D3985" t="e">
        <v>#N/A</v>
      </c>
      <c r="E3985" s="69" t="e">
        <v>#N/A</v>
      </c>
      <c r="F3985" s="3" t="e">
        <v>#N/A</v>
      </c>
      <c r="G3985" s="3" t="e">
        <v>#N/A</v>
      </c>
      <c r="H3985" s="3" t="e">
        <v>#N/A</v>
      </c>
      <c r="I3985" s="80" t="e">
        <v>#N/A</v>
      </c>
      <c r="J3985" s="80" t="e">
        <v>#N/A</v>
      </c>
      <c r="K3985" s="85" t="e">
        <v>#N/A</v>
      </c>
      <c r="L3985" s="9" t="e">
        <v>#N/A</v>
      </c>
      <c r="M3985" s="93" t="e">
        <v>#N/A</v>
      </c>
      <c r="N3985" s="8" t="e">
        <v>#N/A</v>
      </c>
      <c r="O3985" t="e">
        <v>#N/A</v>
      </c>
      <c r="P3985" t="e">
        <v>#N/A</v>
      </c>
      <c r="Q3985" t="e">
        <v>#N/A</v>
      </c>
      <c r="R3985" s="2" t="e">
        <v>#N/A</v>
      </c>
      <c r="S3985" t="e">
        <v>#N/A</v>
      </c>
      <c r="T3985" s="3" t="e">
        <v>#N/A</v>
      </c>
      <c r="U3985" s="3" t="e">
        <v>#N/A</v>
      </c>
      <c r="V3985" t="e">
        <v>#N/A</v>
      </c>
      <c r="W3985" t="e">
        <v>#N/A</v>
      </c>
      <c r="X3985" t="e">
        <v>#N/A</v>
      </c>
      <c r="Y3985" s="3" t="e">
        <v>#N/A</v>
      </c>
      <c r="Z3985" s="8" t="e">
        <v>#N/A</v>
      </c>
      <c r="AA3985" s="30" t="e">
        <v>#N/A</v>
      </c>
      <c r="AB3985" t="e">
        <v>#N/A</v>
      </c>
      <c r="AC3985" t="e">
        <v>#N/A</v>
      </c>
      <c r="AD3985" t="e">
        <v>#N/A</v>
      </c>
      <c r="AE3985" t="e">
        <v>#N/A</v>
      </c>
      <c r="AF3985" t="e">
        <v>#N/A</v>
      </c>
    </row>
    <row r="3986" spans="1:32" x14ac:dyDescent="0.25">
      <c r="A3986" t="e">
        <v>#N/A</v>
      </c>
      <c r="B3986" s="33" t="e">
        <v>#N/A</v>
      </c>
      <c r="C3986" t="e">
        <v>#N/A</v>
      </c>
      <c r="D3986" t="e">
        <v>#N/A</v>
      </c>
      <c r="E3986" s="69" t="e">
        <v>#N/A</v>
      </c>
      <c r="F3986" s="3" t="e">
        <v>#N/A</v>
      </c>
      <c r="G3986" s="3" t="e">
        <v>#N/A</v>
      </c>
      <c r="H3986" s="3" t="e">
        <v>#N/A</v>
      </c>
      <c r="I3986" s="80" t="e">
        <v>#N/A</v>
      </c>
      <c r="J3986" s="80" t="e">
        <v>#N/A</v>
      </c>
      <c r="K3986" s="85" t="e">
        <v>#N/A</v>
      </c>
      <c r="L3986" s="9" t="e">
        <v>#N/A</v>
      </c>
      <c r="M3986" s="93" t="e">
        <v>#N/A</v>
      </c>
      <c r="N3986" s="8" t="e">
        <v>#N/A</v>
      </c>
      <c r="O3986" t="e">
        <v>#N/A</v>
      </c>
      <c r="P3986" t="e">
        <v>#N/A</v>
      </c>
      <c r="Q3986" t="e">
        <v>#N/A</v>
      </c>
      <c r="R3986" s="2" t="e">
        <v>#N/A</v>
      </c>
      <c r="S3986" t="e">
        <v>#N/A</v>
      </c>
      <c r="T3986" s="3" t="e">
        <v>#N/A</v>
      </c>
      <c r="U3986" s="3" t="e">
        <v>#N/A</v>
      </c>
      <c r="V3986" t="e">
        <v>#N/A</v>
      </c>
      <c r="W3986" t="e">
        <v>#N/A</v>
      </c>
      <c r="X3986" t="e">
        <v>#N/A</v>
      </c>
      <c r="Y3986" s="3" t="e">
        <v>#N/A</v>
      </c>
      <c r="Z3986" s="8" t="e">
        <v>#N/A</v>
      </c>
      <c r="AA3986" s="30" t="e">
        <v>#N/A</v>
      </c>
      <c r="AB3986" t="e">
        <v>#N/A</v>
      </c>
      <c r="AC3986" t="e">
        <v>#N/A</v>
      </c>
      <c r="AD3986" t="e">
        <v>#N/A</v>
      </c>
      <c r="AE3986" t="e">
        <v>#N/A</v>
      </c>
      <c r="AF3986" t="e">
        <v>#N/A</v>
      </c>
    </row>
    <row r="3987" spans="1:32" x14ac:dyDescent="0.25">
      <c r="A3987" t="e">
        <v>#N/A</v>
      </c>
      <c r="B3987" s="33" t="e">
        <v>#N/A</v>
      </c>
      <c r="C3987" t="e">
        <v>#N/A</v>
      </c>
      <c r="D3987" t="e">
        <v>#N/A</v>
      </c>
      <c r="E3987" s="69" t="e">
        <v>#N/A</v>
      </c>
      <c r="F3987" s="3" t="e">
        <v>#N/A</v>
      </c>
      <c r="G3987" s="3" t="e">
        <v>#N/A</v>
      </c>
      <c r="H3987" s="3" t="e">
        <v>#N/A</v>
      </c>
      <c r="I3987" s="80" t="e">
        <v>#N/A</v>
      </c>
      <c r="J3987" s="80" t="e">
        <v>#N/A</v>
      </c>
      <c r="K3987" s="85" t="e">
        <v>#N/A</v>
      </c>
      <c r="L3987" s="9" t="e">
        <v>#N/A</v>
      </c>
      <c r="M3987" s="93" t="e">
        <v>#N/A</v>
      </c>
      <c r="N3987" s="8" t="e">
        <v>#N/A</v>
      </c>
      <c r="O3987" t="e">
        <v>#N/A</v>
      </c>
      <c r="P3987" t="e">
        <v>#N/A</v>
      </c>
      <c r="Q3987" t="e">
        <v>#N/A</v>
      </c>
      <c r="R3987" s="2" t="e">
        <v>#N/A</v>
      </c>
      <c r="S3987" t="e">
        <v>#N/A</v>
      </c>
      <c r="T3987" s="3" t="e">
        <v>#N/A</v>
      </c>
      <c r="U3987" s="3" t="e">
        <v>#N/A</v>
      </c>
      <c r="V3987" t="e">
        <v>#N/A</v>
      </c>
      <c r="W3987" t="e">
        <v>#N/A</v>
      </c>
      <c r="X3987" t="e">
        <v>#N/A</v>
      </c>
      <c r="Y3987" s="3" t="e">
        <v>#N/A</v>
      </c>
      <c r="Z3987" s="8" t="e">
        <v>#N/A</v>
      </c>
      <c r="AA3987" s="30" t="e">
        <v>#N/A</v>
      </c>
      <c r="AB3987" t="e">
        <v>#N/A</v>
      </c>
      <c r="AC3987" t="e">
        <v>#N/A</v>
      </c>
      <c r="AD3987" t="e">
        <v>#N/A</v>
      </c>
      <c r="AE3987" t="e">
        <v>#N/A</v>
      </c>
      <c r="AF3987" t="e">
        <v>#N/A</v>
      </c>
    </row>
    <row r="3988" spans="1:32" x14ac:dyDescent="0.25">
      <c r="A3988" t="e">
        <v>#N/A</v>
      </c>
      <c r="B3988" s="33" t="e">
        <v>#N/A</v>
      </c>
      <c r="C3988" t="e">
        <v>#N/A</v>
      </c>
      <c r="D3988" t="e">
        <v>#N/A</v>
      </c>
      <c r="E3988" s="69" t="e">
        <v>#N/A</v>
      </c>
      <c r="F3988" s="3" t="e">
        <v>#N/A</v>
      </c>
      <c r="G3988" s="3" t="e">
        <v>#N/A</v>
      </c>
      <c r="H3988" s="3" t="e">
        <v>#N/A</v>
      </c>
      <c r="I3988" s="80" t="e">
        <v>#N/A</v>
      </c>
      <c r="J3988" s="80" t="e">
        <v>#N/A</v>
      </c>
      <c r="K3988" s="85" t="e">
        <v>#N/A</v>
      </c>
      <c r="L3988" s="9" t="e">
        <v>#N/A</v>
      </c>
      <c r="M3988" s="93" t="e">
        <v>#N/A</v>
      </c>
      <c r="N3988" s="8" t="e">
        <v>#N/A</v>
      </c>
      <c r="O3988" t="e">
        <v>#N/A</v>
      </c>
      <c r="P3988" t="e">
        <v>#N/A</v>
      </c>
      <c r="Q3988" t="e">
        <v>#N/A</v>
      </c>
      <c r="R3988" s="2" t="e">
        <v>#N/A</v>
      </c>
      <c r="S3988" t="e">
        <v>#N/A</v>
      </c>
      <c r="T3988" s="3" t="e">
        <v>#N/A</v>
      </c>
      <c r="U3988" s="3" t="e">
        <v>#N/A</v>
      </c>
      <c r="V3988" t="e">
        <v>#N/A</v>
      </c>
      <c r="W3988" t="e">
        <v>#N/A</v>
      </c>
      <c r="X3988" t="e">
        <v>#N/A</v>
      </c>
      <c r="Y3988" s="3" t="e">
        <v>#N/A</v>
      </c>
      <c r="Z3988" s="8" t="e">
        <v>#N/A</v>
      </c>
      <c r="AA3988" s="30" t="e">
        <v>#N/A</v>
      </c>
      <c r="AB3988" t="e">
        <v>#N/A</v>
      </c>
      <c r="AC3988" t="e">
        <v>#N/A</v>
      </c>
      <c r="AD3988" t="e">
        <v>#N/A</v>
      </c>
      <c r="AE3988" t="e">
        <v>#N/A</v>
      </c>
      <c r="AF3988" t="e">
        <v>#N/A</v>
      </c>
    </row>
    <row r="3989" spans="1:32" x14ac:dyDescent="0.25">
      <c r="A3989" t="e">
        <v>#N/A</v>
      </c>
      <c r="B3989" s="33" t="e">
        <v>#N/A</v>
      </c>
      <c r="C3989" t="e">
        <v>#N/A</v>
      </c>
      <c r="D3989" t="e">
        <v>#N/A</v>
      </c>
      <c r="E3989" s="69" t="e">
        <v>#N/A</v>
      </c>
      <c r="F3989" s="3" t="e">
        <v>#N/A</v>
      </c>
      <c r="G3989" s="3" t="e">
        <v>#N/A</v>
      </c>
      <c r="H3989" s="3" t="e">
        <v>#N/A</v>
      </c>
      <c r="I3989" s="80" t="e">
        <v>#N/A</v>
      </c>
      <c r="J3989" s="80" t="e">
        <v>#N/A</v>
      </c>
      <c r="K3989" s="85" t="e">
        <v>#N/A</v>
      </c>
      <c r="L3989" s="9" t="e">
        <v>#N/A</v>
      </c>
      <c r="M3989" s="93" t="e">
        <v>#N/A</v>
      </c>
      <c r="N3989" s="8" t="e">
        <v>#N/A</v>
      </c>
      <c r="O3989" t="e">
        <v>#N/A</v>
      </c>
      <c r="P3989" t="e">
        <v>#N/A</v>
      </c>
      <c r="Q3989" t="e">
        <v>#N/A</v>
      </c>
      <c r="R3989" s="2" t="e">
        <v>#N/A</v>
      </c>
      <c r="S3989" t="e">
        <v>#N/A</v>
      </c>
      <c r="T3989" s="3" t="e">
        <v>#N/A</v>
      </c>
      <c r="U3989" s="3" t="e">
        <v>#N/A</v>
      </c>
      <c r="V3989" t="e">
        <v>#N/A</v>
      </c>
      <c r="W3989" t="e">
        <v>#N/A</v>
      </c>
      <c r="X3989" t="e">
        <v>#N/A</v>
      </c>
      <c r="Y3989" s="3" t="e">
        <v>#N/A</v>
      </c>
      <c r="Z3989" s="8" t="e">
        <v>#N/A</v>
      </c>
      <c r="AA3989" s="30" t="e">
        <v>#N/A</v>
      </c>
      <c r="AB3989" t="e">
        <v>#N/A</v>
      </c>
      <c r="AC3989" t="e">
        <v>#N/A</v>
      </c>
      <c r="AD3989" t="e">
        <v>#N/A</v>
      </c>
      <c r="AE3989" t="e">
        <v>#N/A</v>
      </c>
      <c r="AF3989" t="e">
        <v>#N/A</v>
      </c>
    </row>
    <row r="3990" spans="1:32" x14ac:dyDescent="0.25">
      <c r="A3990" t="e">
        <v>#N/A</v>
      </c>
      <c r="B3990" s="33" t="e">
        <v>#N/A</v>
      </c>
      <c r="C3990" t="e">
        <v>#N/A</v>
      </c>
      <c r="D3990" t="e">
        <v>#N/A</v>
      </c>
      <c r="E3990" s="69" t="e">
        <v>#N/A</v>
      </c>
      <c r="F3990" s="3" t="e">
        <v>#N/A</v>
      </c>
      <c r="G3990" s="3" t="e">
        <v>#N/A</v>
      </c>
      <c r="H3990" s="3" t="e">
        <v>#N/A</v>
      </c>
      <c r="I3990" s="80" t="e">
        <v>#N/A</v>
      </c>
      <c r="J3990" s="80" t="e">
        <v>#N/A</v>
      </c>
      <c r="K3990" s="85" t="e">
        <v>#N/A</v>
      </c>
      <c r="L3990" s="9" t="e">
        <v>#N/A</v>
      </c>
      <c r="M3990" s="93" t="e">
        <v>#N/A</v>
      </c>
      <c r="N3990" s="8" t="e">
        <v>#N/A</v>
      </c>
      <c r="O3990" t="e">
        <v>#N/A</v>
      </c>
      <c r="P3990" t="e">
        <v>#N/A</v>
      </c>
      <c r="Q3990" t="e">
        <v>#N/A</v>
      </c>
      <c r="R3990" s="2" t="e">
        <v>#N/A</v>
      </c>
      <c r="S3990" t="e">
        <v>#N/A</v>
      </c>
      <c r="T3990" s="3" t="e">
        <v>#N/A</v>
      </c>
      <c r="U3990" s="3" t="e">
        <v>#N/A</v>
      </c>
      <c r="V3990" t="e">
        <v>#N/A</v>
      </c>
      <c r="W3990" t="e">
        <v>#N/A</v>
      </c>
      <c r="X3990" t="e">
        <v>#N/A</v>
      </c>
      <c r="Y3990" s="3" t="e">
        <v>#N/A</v>
      </c>
      <c r="Z3990" s="8" t="e">
        <v>#N/A</v>
      </c>
      <c r="AA3990" s="30" t="e">
        <v>#N/A</v>
      </c>
      <c r="AB3990" t="e">
        <v>#N/A</v>
      </c>
      <c r="AC3990" t="e">
        <v>#N/A</v>
      </c>
      <c r="AD3990" t="e">
        <v>#N/A</v>
      </c>
      <c r="AE3990" t="e">
        <v>#N/A</v>
      </c>
      <c r="AF3990" t="e">
        <v>#N/A</v>
      </c>
    </row>
    <row r="3991" spans="1:32" x14ac:dyDescent="0.25">
      <c r="A3991" t="e">
        <v>#N/A</v>
      </c>
      <c r="B3991" s="33" t="e">
        <v>#N/A</v>
      </c>
      <c r="C3991" t="e">
        <v>#N/A</v>
      </c>
      <c r="D3991" t="e">
        <v>#N/A</v>
      </c>
      <c r="E3991" s="69" t="e">
        <v>#N/A</v>
      </c>
      <c r="F3991" s="3" t="e">
        <v>#N/A</v>
      </c>
      <c r="G3991" s="3" t="e">
        <v>#N/A</v>
      </c>
      <c r="H3991" s="3" t="e">
        <v>#N/A</v>
      </c>
      <c r="I3991" s="80" t="e">
        <v>#N/A</v>
      </c>
      <c r="J3991" s="80" t="e">
        <v>#N/A</v>
      </c>
      <c r="K3991" s="85" t="e">
        <v>#N/A</v>
      </c>
      <c r="L3991" s="9" t="e">
        <v>#N/A</v>
      </c>
      <c r="M3991" s="93" t="e">
        <v>#N/A</v>
      </c>
      <c r="N3991" s="8" t="e">
        <v>#N/A</v>
      </c>
      <c r="O3991" t="e">
        <v>#N/A</v>
      </c>
      <c r="P3991" t="e">
        <v>#N/A</v>
      </c>
      <c r="Q3991" t="e">
        <v>#N/A</v>
      </c>
      <c r="R3991" s="2" t="e">
        <v>#N/A</v>
      </c>
      <c r="S3991" t="e">
        <v>#N/A</v>
      </c>
      <c r="T3991" s="3" t="e">
        <v>#N/A</v>
      </c>
      <c r="U3991" s="3" t="e">
        <v>#N/A</v>
      </c>
      <c r="V3991" t="e">
        <v>#N/A</v>
      </c>
      <c r="W3991" t="e">
        <v>#N/A</v>
      </c>
      <c r="X3991" t="e">
        <v>#N/A</v>
      </c>
      <c r="Y3991" s="3" t="e">
        <v>#N/A</v>
      </c>
      <c r="Z3991" s="8" t="e">
        <v>#N/A</v>
      </c>
      <c r="AA3991" s="30" t="e">
        <v>#N/A</v>
      </c>
      <c r="AB3991" t="e">
        <v>#N/A</v>
      </c>
      <c r="AC3991" t="e">
        <v>#N/A</v>
      </c>
      <c r="AD3991" t="e">
        <v>#N/A</v>
      </c>
      <c r="AE3991" t="e">
        <v>#N/A</v>
      </c>
      <c r="AF3991" t="e">
        <v>#N/A</v>
      </c>
    </row>
    <row r="3992" spans="1:32" x14ac:dyDescent="0.25">
      <c r="A3992" t="e">
        <v>#N/A</v>
      </c>
      <c r="B3992" s="33" t="e">
        <v>#N/A</v>
      </c>
      <c r="C3992" t="e">
        <v>#N/A</v>
      </c>
      <c r="D3992" t="e">
        <v>#N/A</v>
      </c>
      <c r="E3992" s="69" t="e">
        <v>#N/A</v>
      </c>
      <c r="F3992" s="3" t="e">
        <v>#N/A</v>
      </c>
      <c r="G3992" s="3" t="e">
        <v>#N/A</v>
      </c>
      <c r="H3992" s="3" t="e">
        <v>#N/A</v>
      </c>
      <c r="I3992" s="80" t="e">
        <v>#N/A</v>
      </c>
      <c r="J3992" s="80" t="e">
        <v>#N/A</v>
      </c>
      <c r="K3992" s="85" t="e">
        <v>#N/A</v>
      </c>
      <c r="L3992" s="9" t="e">
        <v>#N/A</v>
      </c>
      <c r="M3992" s="93" t="e">
        <v>#N/A</v>
      </c>
      <c r="N3992" s="8" t="e">
        <v>#N/A</v>
      </c>
      <c r="O3992" t="e">
        <v>#N/A</v>
      </c>
      <c r="P3992" t="e">
        <v>#N/A</v>
      </c>
      <c r="Q3992" t="e">
        <v>#N/A</v>
      </c>
      <c r="R3992" s="2" t="e">
        <v>#N/A</v>
      </c>
      <c r="S3992" t="e">
        <v>#N/A</v>
      </c>
      <c r="T3992" s="3" t="e">
        <v>#N/A</v>
      </c>
      <c r="U3992" s="3" t="e">
        <v>#N/A</v>
      </c>
      <c r="V3992" t="e">
        <v>#N/A</v>
      </c>
      <c r="W3992" t="e">
        <v>#N/A</v>
      </c>
      <c r="X3992" t="e">
        <v>#N/A</v>
      </c>
      <c r="Y3992" s="3" t="e">
        <v>#N/A</v>
      </c>
      <c r="Z3992" s="8" t="e">
        <v>#N/A</v>
      </c>
      <c r="AA3992" s="30" t="e">
        <v>#N/A</v>
      </c>
      <c r="AB3992" t="e">
        <v>#N/A</v>
      </c>
      <c r="AC3992" t="e">
        <v>#N/A</v>
      </c>
      <c r="AD3992" t="e">
        <v>#N/A</v>
      </c>
      <c r="AE3992" t="e">
        <v>#N/A</v>
      </c>
      <c r="AF3992" t="e">
        <v>#N/A</v>
      </c>
    </row>
    <row r="3993" spans="1:32" x14ac:dyDescent="0.25">
      <c r="A3993" t="e">
        <v>#N/A</v>
      </c>
      <c r="B3993" s="33" t="e">
        <v>#N/A</v>
      </c>
      <c r="C3993" t="e">
        <v>#N/A</v>
      </c>
      <c r="D3993" t="e">
        <v>#N/A</v>
      </c>
      <c r="E3993" s="69" t="e">
        <v>#N/A</v>
      </c>
      <c r="F3993" s="3" t="e">
        <v>#N/A</v>
      </c>
      <c r="G3993" s="3" t="e">
        <v>#N/A</v>
      </c>
      <c r="H3993" s="3" t="e">
        <v>#N/A</v>
      </c>
      <c r="I3993" s="80" t="e">
        <v>#N/A</v>
      </c>
      <c r="J3993" s="80" t="e">
        <v>#N/A</v>
      </c>
      <c r="K3993" s="85" t="e">
        <v>#N/A</v>
      </c>
      <c r="L3993" s="9" t="e">
        <v>#N/A</v>
      </c>
      <c r="M3993" s="93" t="e">
        <v>#N/A</v>
      </c>
      <c r="N3993" s="8" t="e">
        <v>#N/A</v>
      </c>
      <c r="O3993" t="e">
        <v>#N/A</v>
      </c>
      <c r="P3993" t="e">
        <v>#N/A</v>
      </c>
      <c r="Q3993" t="e">
        <v>#N/A</v>
      </c>
      <c r="R3993" s="2" t="e">
        <v>#N/A</v>
      </c>
      <c r="S3993" t="e">
        <v>#N/A</v>
      </c>
      <c r="T3993" s="3" t="e">
        <v>#N/A</v>
      </c>
      <c r="U3993" s="3" t="e">
        <v>#N/A</v>
      </c>
      <c r="V3993" t="e">
        <v>#N/A</v>
      </c>
      <c r="W3993" t="e">
        <v>#N/A</v>
      </c>
      <c r="X3993" t="e">
        <v>#N/A</v>
      </c>
      <c r="Y3993" s="3" t="e">
        <v>#N/A</v>
      </c>
      <c r="Z3993" s="8" t="e">
        <v>#N/A</v>
      </c>
      <c r="AA3993" s="30" t="e">
        <v>#N/A</v>
      </c>
      <c r="AB3993" t="e">
        <v>#N/A</v>
      </c>
      <c r="AC3993" t="e">
        <v>#N/A</v>
      </c>
      <c r="AD3993" t="e">
        <v>#N/A</v>
      </c>
      <c r="AE3993" t="e">
        <v>#N/A</v>
      </c>
      <c r="AF3993" t="e">
        <v>#N/A</v>
      </c>
    </row>
    <row r="3994" spans="1:32" x14ac:dyDescent="0.25">
      <c r="A3994" t="e">
        <v>#N/A</v>
      </c>
      <c r="B3994" s="33" t="e">
        <v>#N/A</v>
      </c>
      <c r="C3994" t="e">
        <v>#N/A</v>
      </c>
      <c r="D3994" t="e">
        <v>#N/A</v>
      </c>
      <c r="E3994" s="69" t="e">
        <v>#N/A</v>
      </c>
      <c r="F3994" s="3" t="e">
        <v>#N/A</v>
      </c>
      <c r="G3994" s="3" t="e">
        <v>#N/A</v>
      </c>
      <c r="H3994" s="3" t="e">
        <v>#N/A</v>
      </c>
      <c r="I3994" s="80" t="e">
        <v>#N/A</v>
      </c>
      <c r="J3994" s="80" t="e">
        <v>#N/A</v>
      </c>
      <c r="K3994" s="85" t="e">
        <v>#N/A</v>
      </c>
      <c r="L3994" s="9" t="e">
        <v>#N/A</v>
      </c>
      <c r="M3994" s="93" t="e">
        <v>#N/A</v>
      </c>
      <c r="N3994" s="8" t="e">
        <v>#N/A</v>
      </c>
      <c r="O3994" t="e">
        <v>#N/A</v>
      </c>
      <c r="P3994" t="e">
        <v>#N/A</v>
      </c>
      <c r="Q3994" t="e">
        <v>#N/A</v>
      </c>
      <c r="R3994" s="2" t="e">
        <v>#N/A</v>
      </c>
      <c r="S3994" t="e">
        <v>#N/A</v>
      </c>
      <c r="T3994" s="3" t="e">
        <v>#N/A</v>
      </c>
      <c r="U3994" s="3" t="e">
        <v>#N/A</v>
      </c>
      <c r="V3994" t="e">
        <v>#N/A</v>
      </c>
      <c r="W3994" t="e">
        <v>#N/A</v>
      </c>
      <c r="X3994" t="e">
        <v>#N/A</v>
      </c>
      <c r="Y3994" s="3" t="e">
        <v>#N/A</v>
      </c>
      <c r="Z3994" s="8" t="e">
        <v>#N/A</v>
      </c>
      <c r="AA3994" s="30" t="e">
        <v>#N/A</v>
      </c>
      <c r="AB3994" t="e">
        <v>#N/A</v>
      </c>
      <c r="AC3994" t="e">
        <v>#N/A</v>
      </c>
      <c r="AD3994" t="e">
        <v>#N/A</v>
      </c>
      <c r="AE3994" t="e">
        <v>#N/A</v>
      </c>
      <c r="AF3994" t="e">
        <v>#N/A</v>
      </c>
    </row>
    <row r="3995" spans="1:32" x14ac:dyDescent="0.25">
      <c r="A3995" t="e">
        <v>#N/A</v>
      </c>
      <c r="B3995" s="33" t="e">
        <v>#N/A</v>
      </c>
      <c r="C3995" t="e">
        <v>#N/A</v>
      </c>
      <c r="D3995" t="e">
        <v>#N/A</v>
      </c>
      <c r="E3995" s="69" t="e">
        <v>#N/A</v>
      </c>
      <c r="F3995" s="3" t="e">
        <v>#N/A</v>
      </c>
      <c r="G3995" s="3" t="e">
        <v>#N/A</v>
      </c>
      <c r="H3995" s="3" t="e">
        <v>#N/A</v>
      </c>
      <c r="I3995" s="80" t="e">
        <v>#N/A</v>
      </c>
      <c r="J3995" s="80" t="e">
        <v>#N/A</v>
      </c>
      <c r="K3995" s="85" t="e">
        <v>#N/A</v>
      </c>
      <c r="L3995" s="9" t="e">
        <v>#N/A</v>
      </c>
      <c r="M3995" s="93" t="e">
        <v>#N/A</v>
      </c>
      <c r="N3995" s="8" t="e">
        <v>#N/A</v>
      </c>
      <c r="O3995" t="e">
        <v>#N/A</v>
      </c>
      <c r="P3995" t="e">
        <v>#N/A</v>
      </c>
      <c r="Q3995" t="e">
        <v>#N/A</v>
      </c>
      <c r="R3995" s="2" t="e">
        <v>#N/A</v>
      </c>
      <c r="S3995" t="e">
        <v>#N/A</v>
      </c>
      <c r="T3995" s="3" t="e">
        <v>#N/A</v>
      </c>
      <c r="U3995" s="3" t="e">
        <v>#N/A</v>
      </c>
      <c r="V3995" t="e">
        <v>#N/A</v>
      </c>
      <c r="W3995" t="e">
        <v>#N/A</v>
      </c>
      <c r="X3995" t="e">
        <v>#N/A</v>
      </c>
      <c r="Y3995" s="3" t="e">
        <v>#N/A</v>
      </c>
      <c r="Z3995" s="8" t="e">
        <v>#N/A</v>
      </c>
      <c r="AA3995" s="30" t="e">
        <v>#N/A</v>
      </c>
      <c r="AB3995" t="e">
        <v>#N/A</v>
      </c>
      <c r="AC3995" t="e">
        <v>#N/A</v>
      </c>
      <c r="AD3995" t="e">
        <v>#N/A</v>
      </c>
      <c r="AE3995" t="e">
        <v>#N/A</v>
      </c>
      <c r="AF3995" t="e">
        <v>#N/A</v>
      </c>
    </row>
    <row r="3996" spans="1:32" x14ac:dyDescent="0.25">
      <c r="A3996" t="e">
        <v>#N/A</v>
      </c>
      <c r="B3996" s="33" t="e">
        <v>#N/A</v>
      </c>
      <c r="C3996" t="e">
        <v>#N/A</v>
      </c>
      <c r="D3996" t="e">
        <v>#N/A</v>
      </c>
      <c r="E3996" s="69" t="e">
        <v>#N/A</v>
      </c>
      <c r="F3996" s="3" t="e">
        <v>#N/A</v>
      </c>
      <c r="G3996" s="3" t="e">
        <v>#N/A</v>
      </c>
      <c r="H3996" s="3" t="e">
        <v>#N/A</v>
      </c>
      <c r="I3996" s="80" t="e">
        <v>#N/A</v>
      </c>
      <c r="J3996" s="80" t="e">
        <v>#N/A</v>
      </c>
      <c r="K3996" s="85" t="e">
        <v>#N/A</v>
      </c>
      <c r="L3996" s="9" t="e">
        <v>#N/A</v>
      </c>
      <c r="M3996" s="93" t="e">
        <v>#N/A</v>
      </c>
      <c r="N3996" s="8" t="e">
        <v>#N/A</v>
      </c>
      <c r="O3996" t="e">
        <v>#N/A</v>
      </c>
      <c r="P3996" t="e">
        <v>#N/A</v>
      </c>
      <c r="Q3996" t="e">
        <v>#N/A</v>
      </c>
      <c r="R3996" s="2" t="e">
        <v>#N/A</v>
      </c>
      <c r="S3996" t="e">
        <v>#N/A</v>
      </c>
      <c r="T3996" s="3" t="e">
        <v>#N/A</v>
      </c>
      <c r="U3996" s="3" t="e">
        <v>#N/A</v>
      </c>
      <c r="V3996" t="e">
        <v>#N/A</v>
      </c>
      <c r="W3996" t="e">
        <v>#N/A</v>
      </c>
      <c r="X3996" t="e">
        <v>#N/A</v>
      </c>
      <c r="Y3996" s="3" t="e">
        <v>#N/A</v>
      </c>
      <c r="Z3996" s="8" t="e">
        <v>#N/A</v>
      </c>
      <c r="AA3996" s="30" t="e">
        <v>#N/A</v>
      </c>
      <c r="AB3996" t="e">
        <v>#N/A</v>
      </c>
      <c r="AC3996" t="e">
        <v>#N/A</v>
      </c>
      <c r="AD3996" t="e">
        <v>#N/A</v>
      </c>
      <c r="AE3996" t="e">
        <v>#N/A</v>
      </c>
      <c r="AF3996" t="e">
        <v>#N/A</v>
      </c>
    </row>
    <row r="3997" spans="1:32" x14ac:dyDescent="0.25">
      <c r="A3997" t="e">
        <v>#N/A</v>
      </c>
      <c r="B3997" s="33" t="e">
        <v>#N/A</v>
      </c>
      <c r="C3997" t="e">
        <v>#N/A</v>
      </c>
      <c r="D3997" t="e">
        <v>#N/A</v>
      </c>
      <c r="E3997" s="69" t="e">
        <v>#N/A</v>
      </c>
      <c r="F3997" s="3" t="e">
        <v>#N/A</v>
      </c>
      <c r="G3997" s="3" t="e">
        <v>#N/A</v>
      </c>
      <c r="H3997" s="3" t="e">
        <v>#N/A</v>
      </c>
      <c r="I3997" s="80" t="e">
        <v>#N/A</v>
      </c>
      <c r="J3997" s="80" t="e">
        <v>#N/A</v>
      </c>
      <c r="K3997" s="85" t="e">
        <v>#N/A</v>
      </c>
      <c r="L3997" s="9" t="e">
        <v>#N/A</v>
      </c>
      <c r="M3997" s="93" t="e">
        <v>#N/A</v>
      </c>
      <c r="N3997" s="8" t="e">
        <v>#N/A</v>
      </c>
      <c r="O3997" t="e">
        <v>#N/A</v>
      </c>
      <c r="P3997" t="e">
        <v>#N/A</v>
      </c>
      <c r="Q3997" t="e">
        <v>#N/A</v>
      </c>
      <c r="R3997" s="2" t="e">
        <v>#N/A</v>
      </c>
      <c r="S3997" t="e">
        <v>#N/A</v>
      </c>
      <c r="T3997" s="3" t="e">
        <v>#N/A</v>
      </c>
      <c r="U3997" s="3" t="e">
        <v>#N/A</v>
      </c>
      <c r="V3997" t="e">
        <v>#N/A</v>
      </c>
      <c r="W3997" t="e">
        <v>#N/A</v>
      </c>
      <c r="X3997" t="e">
        <v>#N/A</v>
      </c>
      <c r="Y3997" s="3" t="e">
        <v>#N/A</v>
      </c>
      <c r="Z3997" s="8" t="e">
        <v>#N/A</v>
      </c>
      <c r="AA3997" s="30" t="e">
        <v>#N/A</v>
      </c>
      <c r="AB3997" t="e">
        <v>#N/A</v>
      </c>
      <c r="AC3997" t="e">
        <v>#N/A</v>
      </c>
      <c r="AD3997" t="e">
        <v>#N/A</v>
      </c>
      <c r="AE3997" t="e">
        <v>#N/A</v>
      </c>
      <c r="AF3997" t="e">
        <v>#N/A</v>
      </c>
    </row>
    <row r="3998" spans="1:32" x14ac:dyDescent="0.25">
      <c r="A3998" t="e">
        <v>#N/A</v>
      </c>
      <c r="B3998" s="33" t="e">
        <v>#N/A</v>
      </c>
      <c r="C3998" t="e">
        <v>#N/A</v>
      </c>
      <c r="D3998" t="e">
        <v>#N/A</v>
      </c>
      <c r="E3998" s="69" t="e">
        <v>#N/A</v>
      </c>
      <c r="F3998" s="3" t="e">
        <v>#N/A</v>
      </c>
      <c r="G3998" s="3" t="e">
        <v>#N/A</v>
      </c>
      <c r="H3998" s="3" t="e">
        <v>#N/A</v>
      </c>
      <c r="I3998" s="80" t="e">
        <v>#N/A</v>
      </c>
      <c r="J3998" s="80" t="e">
        <v>#N/A</v>
      </c>
      <c r="K3998" s="85" t="e">
        <v>#N/A</v>
      </c>
      <c r="L3998" s="9" t="e">
        <v>#N/A</v>
      </c>
      <c r="M3998" s="93" t="e">
        <v>#N/A</v>
      </c>
      <c r="N3998" s="8" t="e">
        <v>#N/A</v>
      </c>
      <c r="O3998" t="e">
        <v>#N/A</v>
      </c>
      <c r="P3998" t="e">
        <v>#N/A</v>
      </c>
      <c r="Q3998" t="e">
        <v>#N/A</v>
      </c>
      <c r="R3998" s="2" t="e">
        <v>#N/A</v>
      </c>
      <c r="S3998" t="e">
        <v>#N/A</v>
      </c>
      <c r="T3998" s="3" t="e">
        <v>#N/A</v>
      </c>
      <c r="U3998" s="3" t="e">
        <v>#N/A</v>
      </c>
      <c r="V3998" t="e">
        <v>#N/A</v>
      </c>
      <c r="W3998" t="e">
        <v>#N/A</v>
      </c>
      <c r="X3998" t="e">
        <v>#N/A</v>
      </c>
      <c r="Y3998" s="3" t="e">
        <v>#N/A</v>
      </c>
      <c r="Z3998" s="8" t="e">
        <v>#N/A</v>
      </c>
      <c r="AA3998" s="30" t="e">
        <v>#N/A</v>
      </c>
      <c r="AB3998" t="e">
        <v>#N/A</v>
      </c>
      <c r="AC3998" t="e">
        <v>#N/A</v>
      </c>
      <c r="AD3998" t="e">
        <v>#N/A</v>
      </c>
      <c r="AE3998" t="e">
        <v>#N/A</v>
      </c>
      <c r="AF3998" t="e">
        <v>#N/A</v>
      </c>
    </row>
    <row r="3999" spans="1:32" x14ac:dyDescent="0.25">
      <c r="A3999" t="e">
        <v>#N/A</v>
      </c>
      <c r="B3999" s="33" t="e">
        <v>#N/A</v>
      </c>
      <c r="C3999" t="e">
        <v>#N/A</v>
      </c>
      <c r="D3999" t="e">
        <v>#N/A</v>
      </c>
      <c r="E3999" s="69" t="e">
        <v>#N/A</v>
      </c>
      <c r="F3999" s="3" t="e">
        <v>#N/A</v>
      </c>
      <c r="G3999" s="3" t="e">
        <v>#N/A</v>
      </c>
      <c r="H3999" s="3" t="e">
        <v>#N/A</v>
      </c>
      <c r="I3999" s="80" t="e">
        <v>#N/A</v>
      </c>
      <c r="J3999" s="80" t="e">
        <v>#N/A</v>
      </c>
      <c r="K3999" s="85" t="e">
        <v>#N/A</v>
      </c>
      <c r="L3999" s="9" t="e">
        <v>#N/A</v>
      </c>
      <c r="M3999" s="93" t="e">
        <v>#N/A</v>
      </c>
      <c r="N3999" s="8" t="e">
        <v>#N/A</v>
      </c>
      <c r="O3999" t="e">
        <v>#N/A</v>
      </c>
      <c r="P3999" t="e">
        <v>#N/A</v>
      </c>
      <c r="Q3999" t="e">
        <v>#N/A</v>
      </c>
      <c r="R3999" s="2" t="e">
        <v>#N/A</v>
      </c>
      <c r="S3999" t="e">
        <v>#N/A</v>
      </c>
      <c r="T3999" s="3" t="e">
        <v>#N/A</v>
      </c>
      <c r="U3999" s="3" t="e">
        <v>#N/A</v>
      </c>
      <c r="V3999" t="e">
        <v>#N/A</v>
      </c>
      <c r="W3999" t="e">
        <v>#N/A</v>
      </c>
      <c r="X3999" t="e">
        <v>#N/A</v>
      </c>
      <c r="Y3999" s="3" t="e">
        <v>#N/A</v>
      </c>
      <c r="Z3999" s="8" t="e">
        <v>#N/A</v>
      </c>
      <c r="AA3999" s="30" t="e">
        <v>#N/A</v>
      </c>
      <c r="AB3999" t="e">
        <v>#N/A</v>
      </c>
      <c r="AC3999" t="e">
        <v>#N/A</v>
      </c>
      <c r="AD3999" t="e">
        <v>#N/A</v>
      </c>
      <c r="AE3999" t="e">
        <v>#N/A</v>
      </c>
      <c r="AF3999" t="e">
        <v>#N/A</v>
      </c>
    </row>
    <row r="4000" spans="1:32" x14ac:dyDescent="0.25">
      <c r="A4000" t="e">
        <v>#N/A</v>
      </c>
      <c r="B4000" s="33" t="e">
        <v>#N/A</v>
      </c>
      <c r="C4000" t="e">
        <v>#N/A</v>
      </c>
      <c r="D4000" t="e">
        <v>#N/A</v>
      </c>
      <c r="E4000" s="69" t="e">
        <v>#N/A</v>
      </c>
      <c r="F4000" s="3" t="e">
        <v>#N/A</v>
      </c>
      <c r="G4000" s="3" t="e">
        <v>#N/A</v>
      </c>
      <c r="H4000" s="3" t="e">
        <v>#N/A</v>
      </c>
      <c r="I4000" s="80" t="e">
        <v>#N/A</v>
      </c>
      <c r="J4000" s="80" t="e">
        <v>#N/A</v>
      </c>
      <c r="K4000" s="85" t="e">
        <v>#N/A</v>
      </c>
      <c r="L4000" s="9" t="e">
        <v>#N/A</v>
      </c>
      <c r="M4000" s="93" t="e">
        <v>#N/A</v>
      </c>
      <c r="N4000" s="8" t="e">
        <v>#N/A</v>
      </c>
      <c r="O4000" t="e">
        <v>#N/A</v>
      </c>
      <c r="P4000" t="e">
        <v>#N/A</v>
      </c>
      <c r="Q4000" t="e">
        <v>#N/A</v>
      </c>
      <c r="R4000" s="2" t="e">
        <v>#N/A</v>
      </c>
      <c r="S4000" t="e">
        <v>#N/A</v>
      </c>
      <c r="T4000" s="3" t="e">
        <v>#N/A</v>
      </c>
      <c r="U4000" s="3" t="e">
        <v>#N/A</v>
      </c>
      <c r="V4000" t="e">
        <v>#N/A</v>
      </c>
      <c r="W4000" t="e">
        <v>#N/A</v>
      </c>
      <c r="X4000" t="e">
        <v>#N/A</v>
      </c>
      <c r="Y4000" s="3" t="e">
        <v>#N/A</v>
      </c>
      <c r="Z4000" s="8" t="e">
        <v>#N/A</v>
      </c>
      <c r="AA4000" s="30" t="e">
        <v>#N/A</v>
      </c>
      <c r="AB4000" t="e">
        <v>#N/A</v>
      </c>
      <c r="AC4000" t="e">
        <v>#N/A</v>
      </c>
      <c r="AD4000" t="e">
        <v>#N/A</v>
      </c>
      <c r="AE4000" t="e">
        <v>#N/A</v>
      </c>
      <c r="AF4000" t="e">
        <v>#N/A</v>
      </c>
    </row>
    <row r="4001" spans="1:32" x14ac:dyDescent="0.25">
      <c r="A4001" t="e">
        <v>#N/A</v>
      </c>
      <c r="B4001" s="33" t="e">
        <v>#N/A</v>
      </c>
      <c r="C4001" t="e">
        <v>#N/A</v>
      </c>
      <c r="D4001" t="e">
        <v>#N/A</v>
      </c>
      <c r="E4001" s="69" t="e">
        <v>#N/A</v>
      </c>
      <c r="F4001" s="3" t="e">
        <v>#N/A</v>
      </c>
      <c r="G4001" s="3" t="e">
        <v>#N/A</v>
      </c>
      <c r="H4001" s="3" t="e">
        <v>#N/A</v>
      </c>
      <c r="I4001" s="80" t="e">
        <v>#N/A</v>
      </c>
      <c r="J4001" s="80" t="e">
        <v>#N/A</v>
      </c>
      <c r="K4001" s="85" t="e">
        <v>#N/A</v>
      </c>
      <c r="L4001" s="9" t="e">
        <v>#N/A</v>
      </c>
      <c r="M4001" s="93" t="e">
        <v>#N/A</v>
      </c>
      <c r="N4001" s="8" t="e">
        <v>#N/A</v>
      </c>
      <c r="O4001" t="e">
        <v>#N/A</v>
      </c>
      <c r="P4001" t="e">
        <v>#N/A</v>
      </c>
      <c r="Q4001" t="e">
        <v>#N/A</v>
      </c>
      <c r="R4001" s="2" t="e">
        <v>#N/A</v>
      </c>
      <c r="S4001" t="e">
        <v>#N/A</v>
      </c>
      <c r="T4001" s="3" t="e">
        <v>#N/A</v>
      </c>
      <c r="U4001" s="3" t="e">
        <v>#N/A</v>
      </c>
      <c r="V4001" t="e">
        <v>#N/A</v>
      </c>
      <c r="W4001" t="e">
        <v>#N/A</v>
      </c>
      <c r="X4001" t="e">
        <v>#N/A</v>
      </c>
      <c r="Y4001" s="3" t="e">
        <v>#N/A</v>
      </c>
      <c r="Z4001" s="8" t="e">
        <v>#N/A</v>
      </c>
      <c r="AA4001" s="30" t="e">
        <v>#N/A</v>
      </c>
      <c r="AB4001" t="e">
        <v>#N/A</v>
      </c>
      <c r="AC4001" t="e">
        <v>#N/A</v>
      </c>
      <c r="AD4001" t="e">
        <v>#N/A</v>
      </c>
      <c r="AE4001" t="e">
        <v>#N/A</v>
      </c>
      <c r="AF4001" t="e">
        <v>#N/A</v>
      </c>
    </row>
    <row r="4002" spans="1:32" x14ac:dyDescent="0.25">
      <c r="A4002" t="e">
        <v>#N/A</v>
      </c>
      <c r="B4002" s="33" t="e">
        <v>#N/A</v>
      </c>
      <c r="C4002" t="e">
        <v>#N/A</v>
      </c>
      <c r="D4002" t="e">
        <v>#N/A</v>
      </c>
      <c r="E4002" s="69" t="e">
        <v>#N/A</v>
      </c>
      <c r="F4002" s="3" t="e">
        <v>#N/A</v>
      </c>
      <c r="G4002" s="3" t="e">
        <v>#N/A</v>
      </c>
      <c r="H4002" s="3" t="e">
        <v>#N/A</v>
      </c>
      <c r="I4002" s="80" t="e">
        <v>#N/A</v>
      </c>
      <c r="J4002" s="80" t="e">
        <v>#N/A</v>
      </c>
      <c r="K4002" s="85" t="e">
        <v>#N/A</v>
      </c>
      <c r="L4002" s="9" t="e">
        <v>#N/A</v>
      </c>
      <c r="M4002" s="93" t="e">
        <v>#N/A</v>
      </c>
      <c r="N4002" s="8" t="e">
        <v>#N/A</v>
      </c>
      <c r="O4002" t="e">
        <v>#N/A</v>
      </c>
      <c r="P4002" t="e">
        <v>#N/A</v>
      </c>
      <c r="Q4002" t="e">
        <v>#N/A</v>
      </c>
      <c r="R4002" s="2" t="e">
        <v>#N/A</v>
      </c>
      <c r="S4002" t="e">
        <v>#N/A</v>
      </c>
      <c r="T4002" s="3" t="e">
        <v>#N/A</v>
      </c>
      <c r="U4002" s="3" t="e">
        <v>#N/A</v>
      </c>
      <c r="V4002" t="e">
        <v>#N/A</v>
      </c>
      <c r="W4002" t="e">
        <v>#N/A</v>
      </c>
      <c r="X4002" t="e">
        <v>#N/A</v>
      </c>
      <c r="Y4002" s="3" t="e">
        <v>#N/A</v>
      </c>
      <c r="Z4002" s="8" t="e">
        <v>#N/A</v>
      </c>
      <c r="AA4002" s="30" t="e">
        <v>#N/A</v>
      </c>
      <c r="AB4002" t="e">
        <v>#N/A</v>
      </c>
      <c r="AC4002" t="e">
        <v>#N/A</v>
      </c>
      <c r="AD4002" t="e">
        <v>#N/A</v>
      </c>
      <c r="AE4002" t="e">
        <v>#N/A</v>
      </c>
      <c r="AF4002" t="e">
        <v>#N/A</v>
      </c>
    </row>
    <row r="4003" spans="1:32" x14ac:dyDescent="0.25">
      <c r="A4003" t="e">
        <v>#N/A</v>
      </c>
      <c r="B4003" s="33" t="e">
        <v>#N/A</v>
      </c>
      <c r="C4003" t="e">
        <v>#N/A</v>
      </c>
      <c r="D4003" t="e">
        <v>#N/A</v>
      </c>
      <c r="E4003" s="69" t="e">
        <v>#N/A</v>
      </c>
      <c r="F4003" s="3" t="e">
        <v>#N/A</v>
      </c>
      <c r="G4003" s="3" t="e">
        <v>#N/A</v>
      </c>
      <c r="H4003" s="3" t="e">
        <v>#N/A</v>
      </c>
      <c r="I4003" s="80" t="e">
        <v>#N/A</v>
      </c>
      <c r="J4003" s="80" t="e">
        <v>#N/A</v>
      </c>
      <c r="K4003" s="85" t="e">
        <v>#N/A</v>
      </c>
      <c r="L4003" s="9" t="e">
        <v>#N/A</v>
      </c>
      <c r="M4003" s="93" t="e">
        <v>#N/A</v>
      </c>
      <c r="N4003" s="8" t="e">
        <v>#N/A</v>
      </c>
      <c r="O4003" t="e">
        <v>#N/A</v>
      </c>
      <c r="P4003" t="e">
        <v>#N/A</v>
      </c>
      <c r="Q4003" t="e">
        <v>#N/A</v>
      </c>
      <c r="R4003" s="2" t="e">
        <v>#N/A</v>
      </c>
      <c r="S4003" t="e">
        <v>#N/A</v>
      </c>
      <c r="T4003" s="3" t="e">
        <v>#N/A</v>
      </c>
      <c r="U4003" s="3" t="e">
        <v>#N/A</v>
      </c>
      <c r="V4003" t="e">
        <v>#N/A</v>
      </c>
      <c r="W4003" t="e">
        <v>#N/A</v>
      </c>
      <c r="X4003" t="e">
        <v>#N/A</v>
      </c>
      <c r="Y4003" s="3" t="e">
        <v>#N/A</v>
      </c>
      <c r="Z4003" s="8" t="e">
        <v>#N/A</v>
      </c>
      <c r="AA4003" s="30" t="e">
        <v>#N/A</v>
      </c>
      <c r="AB4003" t="e">
        <v>#N/A</v>
      </c>
      <c r="AC4003" t="e">
        <v>#N/A</v>
      </c>
      <c r="AD4003" t="e">
        <v>#N/A</v>
      </c>
      <c r="AE4003" t="e">
        <v>#N/A</v>
      </c>
      <c r="AF4003" t="e">
        <v>#N/A</v>
      </c>
    </row>
    <row r="4004" spans="1:32" x14ac:dyDescent="0.25">
      <c r="A4004" t="e">
        <v>#N/A</v>
      </c>
      <c r="B4004" s="33" t="e">
        <v>#N/A</v>
      </c>
      <c r="C4004" t="e">
        <v>#N/A</v>
      </c>
      <c r="D4004" t="e">
        <v>#N/A</v>
      </c>
      <c r="E4004" s="69" t="e">
        <v>#N/A</v>
      </c>
      <c r="F4004" s="3" t="e">
        <v>#N/A</v>
      </c>
      <c r="G4004" s="3" t="e">
        <v>#N/A</v>
      </c>
      <c r="H4004" s="3" t="e">
        <v>#N/A</v>
      </c>
      <c r="I4004" s="80" t="e">
        <v>#N/A</v>
      </c>
      <c r="J4004" s="80" t="e">
        <v>#N/A</v>
      </c>
      <c r="K4004" s="85" t="e">
        <v>#N/A</v>
      </c>
      <c r="L4004" s="9" t="e">
        <v>#N/A</v>
      </c>
      <c r="M4004" s="93" t="e">
        <v>#N/A</v>
      </c>
      <c r="N4004" s="8" t="e">
        <v>#N/A</v>
      </c>
      <c r="O4004" t="e">
        <v>#N/A</v>
      </c>
      <c r="P4004" t="e">
        <v>#N/A</v>
      </c>
      <c r="Q4004" t="e">
        <v>#N/A</v>
      </c>
      <c r="R4004" s="2" t="e">
        <v>#N/A</v>
      </c>
      <c r="S4004" t="e">
        <v>#N/A</v>
      </c>
      <c r="T4004" s="3" t="e">
        <v>#N/A</v>
      </c>
      <c r="U4004" s="3" t="e">
        <v>#N/A</v>
      </c>
      <c r="V4004" t="e">
        <v>#N/A</v>
      </c>
      <c r="W4004" t="e">
        <v>#N/A</v>
      </c>
      <c r="X4004" t="e">
        <v>#N/A</v>
      </c>
      <c r="Y4004" s="3" t="e">
        <v>#N/A</v>
      </c>
      <c r="Z4004" s="8" t="e">
        <v>#N/A</v>
      </c>
      <c r="AA4004" s="30" t="e">
        <v>#N/A</v>
      </c>
      <c r="AB4004" t="e">
        <v>#N/A</v>
      </c>
      <c r="AC4004" t="e">
        <v>#N/A</v>
      </c>
      <c r="AD4004" t="e">
        <v>#N/A</v>
      </c>
      <c r="AE4004" t="e">
        <v>#N/A</v>
      </c>
      <c r="AF4004" t="e">
        <v>#N/A</v>
      </c>
    </row>
    <row r="4005" spans="1:32" x14ac:dyDescent="0.25">
      <c r="A4005" t="e">
        <v>#N/A</v>
      </c>
      <c r="B4005" s="33" t="e">
        <v>#N/A</v>
      </c>
      <c r="C4005" t="e">
        <v>#N/A</v>
      </c>
      <c r="D4005" t="e">
        <v>#N/A</v>
      </c>
      <c r="E4005" s="69" t="e">
        <v>#N/A</v>
      </c>
      <c r="F4005" s="3" t="e">
        <v>#N/A</v>
      </c>
      <c r="G4005" s="3" t="e">
        <v>#N/A</v>
      </c>
      <c r="H4005" s="3" t="e">
        <v>#N/A</v>
      </c>
      <c r="I4005" s="80" t="e">
        <v>#N/A</v>
      </c>
      <c r="J4005" s="80" t="e">
        <v>#N/A</v>
      </c>
      <c r="K4005" s="85" t="e">
        <v>#N/A</v>
      </c>
      <c r="L4005" s="9" t="e">
        <v>#N/A</v>
      </c>
      <c r="M4005" s="93" t="e">
        <v>#N/A</v>
      </c>
      <c r="N4005" s="8" t="e">
        <v>#N/A</v>
      </c>
      <c r="O4005" t="e">
        <v>#N/A</v>
      </c>
      <c r="P4005" t="e">
        <v>#N/A</v>
      </c>
      <c r="Q4005" t="e">
        <v>#N/A</v>
      </c>
      <c r="R4005" s="2" t="e">
        <v>#N/A</v>
      </c>
      <c r="S4005" t="e">
        <v>#N/A</v>
      </c>
      <c r="T4005" s="3" t="e">
        <v>#N/A</v>
      </c>
      <c r="U4005" s="3" t="e">
        <v>#N/A</v>
      </c>
      <c r="V4005" t="e">
        <v>#N/A</v>
      </c>
      <c r="W4005" t="e">
        <v>#N/A</v>
      </c>
      <c r="X4005" t="e">
        <v>#N/A</v>
      </c>
      <c r="Y4005" s="3" t="e">
        <v>#N/A</v>
      </c>
      <c r="Z4005" s="8" t="e">
        <v>#N/A</v>
      </c>
      <c r="AA4005" s="30" t="e">
        <v>#N/A</v>
      </c>
      <c r="AB4005" t="e">
        <v>#N/A</v>
      </c>
      <c r="AC4005" t="e">
        <v>#N/A</v>
      </c>
      <c r="AD4005" t="e">
        <v>#N/A</v>
      </c>
      <c r="AE4005" t="e">
        <v>#N/A</v>
      </c>
      <c r="AF4005" t="e">
        <v>#N/A</v>
      </c>
    </row>
    <row r="4006" spans="1:32" x14ac:dyDescent="0.25">
      <c r="A4006" t="e">
        <v>#N/A</v>
      </c>
      <c r="B4006" s="33" t="e">
        <v>#N/A</v>
      </c>
      <c r="C4006" t="e">
        <v>#N/A</v>
      </c>
      <c r="D4006" t="e">
        <v>#N/A</v>
      </c>
      <c r="E4006" s="69" t="e">
        <v>#N/A</v>
      </c>
      <c r="F4006" s="3" t="e">
        <v>#N/A</v>
      </c>
      <c r="G4006" s="3" t="e">
        <v>#N/A</v>
      </c>
      <c r="H4006" s="3" t="e">
        <v>#N/A</v>
      </c>
      <c r="I4006" s="80" t="e">
        <v>#N/A</v>
      </c>
      <c r="J4006" s="80" t="e">
        <v>#N/A</v>
      </c>
      <c r="K4006" s="85" t="e">
        <v>#N/A</v>
      </c>
      <c r="L4006" s="9" t="e">
        <v>#N/A</v>
      </c>
      <c r="M4006" s="93" t="e">
        <v>#N/A</v>
      </c>
      <c r="N4006" s="8" t="e">
        <v>#N/A</v>
      </c>
      <c r="O4006" t="e">
        <v>#N/A</v>
      </c>
      <c r="P4006" t="e">
        <v>#N/A</v>
      </c>
      <c r="Q4006" t="e">
        <v>#N/A</v>
      </c>
      <c r="R4006" s="2" t="e">
        <v>#N/A</v>
      </c>
      <c r="S4006" t="e">
        <v>#N/A</v>
      </c>
      <c r="T4006" s="3" t="e">
        <v>#N/A</v>
      </c>
      <c r="U4006" s="3" t="e">
        <v>#N/A</v>
      </c>
      <c r="V4006" t="e">
        <v>#N/A</v>
      </c>
      <c r="W4006" t="e">
        <v>#N/A</v>
      </c>
      <c r="X4006" t="e">
        <v>#N/A</v>
      </c>
      <c r="Y4006" s="3" t="e">
        <v>#N/A</v>
      </c>
      <c r="Z4006" s="8" t="e">
        <v>#N/A</v>
      </c>
      <c r="AA4006" s="30" t="e">
        <v>#N/A</v>
      </c>
      <c r="AB4006" t="e">
        <v>#N/A</v>
      </c>
      <c r="AC4006" t="e">
        <v>#N/A</v>
      </c>
      <c r="AD4006" t="e">
        <v>#N/A</v>
      </c>
      <c r="AE4006" t="e">
        <v>#N/A</v>
      </c>
      <c r="AF4006" t="e">
        <v>#N/A</v>
      </c>
    </row>
    <row r="4007" spans="1:32" x14ac:dyDescent="0.25">
      <c r="A4007" t="e">
        <v>#N/A</v>
      </c>
      <c r="B4007" s="33" t="e">
        <v>#N/A</v>
      </c>
      <c r="C4007" t="e">
        <v>#N/A</v>
      </c>
      <c r="D4007" t="e">
        <v>#N/A</v>
      </c>
      <c r="E4007" s="69" t="e">
        <v>#N/A</v>
      </c>
      <c r="F4007" s="3" t="e">
        <v>#N/A</v>
      </c>
      <c r="G4007" s="3" t="e">
        <v>#N/A</v>
      </c>
      <c r="H4007" s="3" t="e">
        <v>#N/A</v>
      </c>
      <c r="I4007" s="80" t="e">
        <v>#N/A</v>
      </c>
      <c r="J4007" s="80" t="e">
        <v>#N/A</v>
      </c>
      <c r="K4007" s="85" t="e">
        <v>#N/A</v>
      </c>
      <c r="L4007" s="9" t="e">
        <v>#N/A</v>
      </c>
      <c r="M4007" s="93" t="e">
        <v>#N/A</v>
      </c>
      <c r="N4007" s="8" t="e">
        <v>#N/A</v>
      </c>
      <c r="O4007" t="e">
        <v>#N/A</v>
      </c>
      <c r="P4007" t="e">
        <v>#N/A</v>
      </c>
      <c r="Q4007" t="e">
        <v>#N/A</v>
      </c>
      <c r="R4007" s="2" t="e">
        <v>#N/A</v>
      </c>
      <c r="S4007" t="e">
        <v>#N/A</v>
      </c>
      <c r="T4007" s="3" t="e">
        <v>#N/A</v>
      </c>
      <c r="U4007" s="3" t="e">
        <v>#N/A</v>
      </c>
      <c r="V4007" t="e">
        <v>#N/A</v>
      </c>
      <c r="W4007" t="e">
        <v>#N/A</v>
      </c>
      <c r="X4007" t="e">
        <v>#N/A</v>
      </c>
      <c r="Y4007" s="3" t="e">
        <v>#N/A</v>
      </c>
      <c r="Z4007" s="8" t="e">
        <v>#N/A</v>
      </c>
      <c r="AA4007" s="30" t="e">
        <v>#N/A</v>
      </c>
      <c r="AB4007" t="e">
        <v>#N/A</v>
      </c>
      <c r="AC4007" t="e">
        <v>#N/A</v>
      </c>
      <c r="AD4007" t="e">
        <v>#N/A</v>
      </c>
      <c r="AE4007" t="e">
        <v>#N/A</v>
      </c>
      <c r="AF4007" t="e">
        <v>#N/A</v>
      </c>
    </row>
    <row r="4008" spans="1:32" x14ac:dyDescent="0.25">
      <c r="A4008" t="e">
        <v>#N/A</v>
      </c>
      <c r="B4008" s="33" t="e">
        <v>#N/A</v>
      </c>
      <c r="C4008" t="e">
        <v>#N/A</v>
      </c>
      <c r="D4008" t="e">
        <v>#N/A</v>
      </c>
      <c r="E4008" s="69" t="e">
        <v>#N/A</v>
      </c>
      <c r="F4008" s="3" t="e">
        <v>#N/A</v>
      </c>
      <c r="G4008" s="3" t="e">
        <v>#N/A</v>
      </c>
      <c r="H4008" s="3" t="e">
        <v>#N/A</v>
      </c>
      <c r="I4008" s="80" t="e">
        <v>#N/A</v>
      </c>
      <c r="J4008" s="80" t="e">
        <v>#N/A</v>
      </c>
      <c r="K4008" s="85" t="e">
        <v>#N/A</v>
      </c>
      <c r="L4008" s="9" t="e">
        <v>#N/A</v>
      </c>
      <c r="M4008" s="93" t="e">
        <v>#N/A</v>
      </c>
      <c r="N4008" s="8" t="e">
        <v>#N/A</v>
      </c>
      <c r="O4008" t="e">
        <v>#N/A</v>
      </c>
      <c r="P4008" t="e">
        <v>#N/A</v>
      </c>
      <c r="Q4008" t="e">
        <v>#N/A</v>
      </c>
      <c r="R4008" s="2" t="e">
        <v>#N/A</v>
      </c>
      <c r="S4008" t="e">
        <v>#N/A</v>
      </c>
      <c r="T4008" s="3" t="e">
        <v>#N/A</v>
      </c>
      <c r="U4008" s="3" t="e">
        <v>#N/A</v>
      </c>
      <c r="V4008" t="e">
        <v>#N/A</v>
      </c>
      <c r="W4008" t="e">
        <v>#N/A</v>
      </c>
      <c r="X4008" t="e">
        <v>#N/A</v>
      </c>
      <c r="Y4008" s="3" t="e">
        <v>#N/A</v>
      </c>
      <c r="Z4008" s="8" t="e">
        <v>#N/A</v>
      </c>
      <c r="AA4008" s="30" t="e">
        <v>#N/A</v>
      </c>
      <c r="AB4008" t="e">
        <v>#N/A</v>
      </c>
      <c r="AC4008" t="e">
        <v>#N/A</v>
      </c>
      <c r="AD4008" t="e">
        <v>#N/A</v>
      </c>
      <c r="AE4008" t="e">
        <v>#N/A</v>
      </c>
      <c r="AF4008" t="e">
        <v>#N/A</v>
      </c>
    </row>
    <row r="4009" spans="1:32" x14ac:dyDescent="0.25">
      <c r="A4009" t="e">
        <v>#N/A</v>
      </c>
      <c r="B4009" s="33" t="e">
        <v>#N/A</v>
      </c>
      <c r="C4009" t="e">
        <v>#N/A</v>
      </c>
      <c r="D4009" t="e">
        <v>#N/A</v>
      </c>
      <c r="E4009" s="69" t="e">
        <v>#N/A</v>
      </c>
      <c r="F4009" s="3" t="e">
        <v>#N/A</v>
      </c>
      <c r="G4009" s="3" t="e">
        <v>#N/A</v>
      </c>
      <c r="H4009" s="3" t="e">
        <v>#N/A</v>
      </c>
      <c r="I4009" s="80" t="e">
        <v>#N/A</v>
      </c>
      <c r="J4009" s="80" t="e">
        <v>#N/A</v>
      </c>
      <c r="K4009" s="85" t="e">
        <v>#N/A</v>
      </c>
      <c r="L4009" s="9" t="e">
        <v>#N/A</v>
      </c>
      <c r="M4009" s="93" t="e">
        <v>#N/A</v>
      </c>
      <c r="N4009" s="8" t="e">
        <v>#N/A</v>
      </c>
      <c r="O4009" t="e">
        <v>#N/A</v>
      </c>
      <c r="P4009" t="e">
        <v>#N/A</v>
      </c>
      <c r="Q4009" t="e">
        <v>#N/A</v>
      </c>
      <c r="R4009" s="2" t="e">
        <v>#N/A</v>
      </c>
      <c r="S4009" t="e">
        <v>#N/A</v>
      </c>
      <c r="T4009" s="3" t="e">
        <v>#N/A</v>
      </c>
      <c r="U4009" s="3" t="e">
        <v>#N/A</v>
      </c>
      <c r="V4009" t="e">
        <v>#N/A</v>
      </c>
      <c r="W4009" t="e">
        <v>#N/A</v>
      </c>
      <c r="X4009" t="e">
        <v>#N/A</v>
      </c>
      <c r="Y4009" s="3" t="e">
        <v>#N/A</v>
      </c>
      <c r="Z4009" s="8" t="e">
        <v>#N/A</v>
      </c>
      <c r="AA4009" s="30" t="e">
        <v>#N/A</v>
      </c>
      <c r="AB4009" t="e">
        <v>#N/A</v>
      </c>
      <c r="AC4009" t="e">
        <v>#N/A</v>
      </c>
      <c r="AD4009" t="e">
        <v>#N/A</v>
      </c>
      <c r="AE4009" t="e">
        <v>#N/A</v>
      </c>
      <c r="AF4009" t="e">
        <v>#N/A</v>
      </c>
    </row>
    <row r="4010" spans="1:32" x14ac:dyDescent="0.25">
      <c r="A4010" t="e">
        <v>#N/A</v>
      </c>
      <c r="B4010" s="33" t="e">
        <v>#N/A</v>
      </c>
      <c r="C4010" t="e">
        <v>#N/A</v>
      </c>
      <c r="D4010" t="e">
        <v>#N/A</v>
      </c>
      <c r="E4010" s="69" t="e">
        <v>#N/A</v>
      </c>
      <c r="F4010" s="3" t="e">
        <v>#N/A</v>
      </c>
      <c r="G4010" s="3" t="e">
        <v>#N/A</v>
      </c>
      <c r="H4010" s="3" t="e">
        <v>#N/A</v>
      </c>
      <c r="I4010" s="80" t="e">
        <v>#N/A</v>
      </c>
      <c r="J4010" s="80" t="e">
        <v>#N/A</v>
      </c>
      <c r="K4010" s="85" t="e">
        <v>#N/A</v>
      </c>
      <c r="L4010" s="9" t="e">
        <v>#N/A</v>
      </c>
      <c r="M4010" s="93" t="e">
        <v>#N/A</v>
      </c>
      <c r="N4010" s="8" t="e">
        <v>#N/A</v>
      </c>
      <c r="O4010" t="e">
        <v>#N/A</v>
      </c>
      <c r="P4010" t="e">
        <v>#N/A</v>
      </c>
      <c r="Q4010" t="e">
        <v>#N/A</v>
      </c>
      <c r="R4010" s="2" t="e">
        <v>#N/A</v>
      </c>
      <c r="S4010" t="e">
        <v>#N/A</v>
      </c>
      <c r="T4010" s="3" t="e">
        <v>#N/A</v>
      </c>
      <c r="U4010" s="3" t="e">
        <v>#N/A</v>
      </c>
      <c r="V4010" t="e">
        <v>#N/A</v>
      </c>
      <c r="W4010" t="e">
        <v>#N/A</v>
      </c>
      <c r="X4010" t="e">
        <v>#N/A</v>
      </c>
      <c r="Y4010" s="3" t="e">
        <v>#N/A</v>
      </c>
      <c r="Z4010" s="8" t="e">
        <v>#N/A</v>
      </c>
      <c r="AA4010" s="30" t="e">
        <v>#N/A</v>
      </c>
      <c r="AB4010" t="e">
        <v>#N/A</v>
      </c>
      <c r="AC4010" t="e">
        <v>#N/A</v>
      </c>
      <c r="AD4010" t="e">
        <v>#N/A</v>
      </c>
      <c r="AE4010" t="e">
        <v>#N/A</v>
      </c>
      <c r="AF4010" t="e">
        <v>#N/A</v>
      </c>
    </row>
    <row r="4011" spans="1:32" x14ac:dyDescent="0.25">
      <c r="A4011" t="e">
        <v>#N/A</v>
      </c>
      <c r="B4011" s="33" t="e">
        <v>#N/A</v>
      </c>
      <c r="C4011" t="e">
        <v>#N/A</v>
      </c>
      <c r="D4011" t="e">
        <v>#N/A</v>
      </c>
      <c r="E4011" s="69" t="e">
        <v>#N/A</v>
      </c>
      <c r="F4011" s="3" t="e">
        <v>#N/A</v>
      </c>
      <c r="G4011" s="3" t="e">
        <v>#N/A</v>
      </c>
      <c r="H4011" s="3" t="e">
        <v>#N/A</v>
      </c>
      <c r="I4011" s="80" t="e">
        <v>#N/A</v>
      </c>
      <c r="J4011" s="80" t="e">
        <v>#N/A</v>
      </c>
      <c r="K4011" s="85" t="e">
        <v>#N/A</v>
      </c>
      <c r="L4011" s="9" t="e">
        <v>#N/A</v>
      </c>
      <c r="M4011" s="93" t="e">
        <v>#N/A</v>
      </c>
      <c r="N4011" s="8" t="e">
        <v>#N/A</v>
      </c>
      <c r="O4011" t="e">
        <v>#N/A</v>
      </c>
      <c r="P4011" t="e">
        <v>#N/A</v>
      </c>
      <c r="Q4011" t="e">
        <v>#N/A</v>
      </c>
      <c r="R4011" s="2" t="e">
        <v>#N/A</v>
      </c>
      <c r="S4011" t="e">
        <v>#N/A</v>
      </c>
      <c r="T4011" s="3" t="e">
        <v>#N/A</v>
      </c>
      <c r="U4011" s="3" t="e">
        <v>#N/A</v>
      </c>
      <c r="V4011" t="e">
        <v>#N/A</v>
      </c>
      <c r="W4011" t="e">
        <v>#N/A</v>
      </c>
      <c r="X4011" t="e">
        <v>#N/A</v>
      </c>
      <c r="Y4011" s="3" t="e">
        <v>#N/A</v>
      </c>
      <c r="Z4011" s="8" t="e">
        <v>#N/A</v>
      </c>
      <c r="AA4011" s="30" t="e">
        <v>#N/A</v>
      </c>
      <c r="AB4011" t="e">
        <v>#N/A</v>
      </c>
      <c r="AC4011" t="e">
        <v>#N/A</v>
      </c>
      <c r="AD4011" t="e">
        <v>#N/A</v>
      </c>
      <c r="AE4011" t="e">
        <v>#N/A</v>
      </c>
      <c r="AF4011" t="e">
        <v>#N/A</v>
      </c>
    </row>
    <row r="4012" spans="1:32" x14ac:dyDescent="0.25">
      <c r="A4012" t="e">
        <v>#N/A</v>
      </c>
      <c r="B4012" s="33" t="e">
        <v>#N/A</v>
      </c>
      <c r="C4012" t="e">
        <v>#N/A</v>
      </c>
      <c r="D4012" t="e">
        <v>#N/A</v>
      </c>
      <c r="E4012" s="69" t="e">
        <v>#N/A</v>
      </c>
      <c r="F4012" s="3" t="e">
        <v>#N/A</v>
      </c>
      <c r="G4012" s="3" t="e">
        <v>#N/A</v>
      </c>
      <c r="H4012" s="3" t="e">
        <v>#N/A</v>
      </c>
      <c r="I4012" s="80" t="e">
        <v>#N/A</v>
      </c>
      <c r="J4012" s="80" t="e">
        <v>#N/A</v>
      </c>
      <c r="K4012" s="85" t="e">
        <v>#N/A</v>
      </c>
      <c r="L4012" s="9" t="e">
        <v>#N/A</v>
      </c>
      <c r="M4012" s="93" t="e">
        <v>#N/A</v>
      </c>
      <c r="N4012" s="8" t="e">
        <v>#N/A</v>
      </c>
      <c r="O4012" t="e">
        <v>#N/A</v>
      </c>
      <c r="P4012" t="e">
        <v>#N/A</v>
      </c>
      <c r="Q4012" t="e">
        <v>#N/A</v>
      </c>
      <c r="R4012" s="2" t="e">
        <v>#N/A</v>
      </c>
      <c r="S4012" t="e">
        <v>#N/A</v>
      </c>
      <c r="T4012" s="3" t="e">
        <v>#N/A</v>
      </c>
      <c r="U4012" s="3" t="e">
        <v>#N/A</v>
      </c>
      <c r="V4012" t="e">
        <v>#N/A</v>
      </c>
      <c r="W4012" t="e">
        <v>#N/A</v>
      </c>
      <c r="X4012" t="e">
        <v>#N/A</v>
      </c>
      <c r="Y4012" s="3" t="e">
        <v>#N/A</v>
      </c>
      <c r="Z4012" s="8" t="e">
        <v>#N/A</v>
      </c>
      <c r="AA4012" s="30" t="e">
        <v>#N/A</v>
      </c>
      <c r="AB4012" t="e">
        <v>#N/A</v>
      </c>
      <c r="AC4012" t="e">
        <v>#N/A</v>
      </c>
      <c r="AD4012" t="e">
        <v>#N/A</v>
      </c>
      <c r="AE4012" t="e">
        <v>#N/A</v>
      </c>
      <c r="AF4012" t="e">
        <v>#N/A</v>
      </c>
    </row>
    <row r="4013" spans="1:32" x14ac:dyDescent="0.25">
      <c r="A4013" t="e">
        <v>#N/A</v>
      </c>
      <c r="B4013" s="33" t="e">
        <v>#N/A</v>
      </c>
      <c r="C4013" t="e">
        <v>#N/A</v>
      </c>
      <c r="D4013" t="e">
        <v>#N/A</v>
      </c>
      <c r="E4013" s="69" t="e">
        <v>#N/A</v>
      </c>
      <c r="F4013" s="3" t="e">
        <v>#N/A</v>
      </c>
      <c r="G4013" s="3" t="e">
        <v>#N/A</v>
      </c>
      <c r="H4013" s="3" t="e">
        <v>#N/A</v>
      </c>
      <c r="I4013" s="80" t="e">
        <v>#N/A</v>
      </c>
      <c r="J4013" s="80" t="e">
        <v>#N/A</v>
      </c>
      <c r="K4013" s="85" t="e">
        <v>#N/A</v>
      </c>
      <c r="L4013" s="9" t="e">
        <v>#N/A</v>
      </c>
      <c r="M4013" s="93" t="e">
        <v>#N/A</v>
      </c>
      <c r="N4013" s="8" t="e">
        <v>#N/A</v>
      </c>
      <c r="O4013" t="e">
        <v>#N/A</v>
      </c>
      <c r="P4013" t="e">
        <v>#N/A</v>
      </c>
      <c r="Q4013" t="e">
        <v>#N/A</v>
      </c>
      <c r="R4013" s="2" t="e">
        <v>#N/A</v>
      </c>
      <c r="S4013" t="e">
        <v>#N/A</v>
      </c>
      <c r="T4013" s="3" t="e">
        <v>#N/A</v>
      </c>
      <c r="U4013" s="3" t="e">
        <v>#N/A</v>
      </c>
      <c r="V4013" t="e">
        <v>#N/A</v>
      </c>
      <c r="W4013" t="e">
        <v>#N/A</v>
      </c>
      <c r="X4013" t="e">
        <v>#N/A</v>
      </c>
      <c r="Y4013" s="3" t="e">
        <v>#N/A</v>
      </c>
      <c r="Z4013" s="8" t="e">
        <v>#N/A</v>
      </c>
      <c r="AA4013" s="30" t="e">
        <v>#N/A</v>
      </c>
      <c r="AB4013" t="e">
        <v>#N/A</v>
      </c>
      <c r="AC4013" t="e">
        <v>#N/A</v>
      </c>
      <c r="AD4013" t="e">
        <v>#N/A</v>
      </c>
      <c r="AE4013" t="e">
        <v>#N/A</v>
      </c>
      <c r="AF4013" t="e">
        <v>#N/A</v>
      </c>
    </row>
    <row r="4014" spans="1:32" x14ac:dyDescent="0.25">
      <c r="A4014" t="e">
        <v>#N/A</v>
      </c>
      <c r="B4014" s="33" t="e">
        <v>#N/A</v>
      </c>
      <c r="C4014" t="e">
        <v>#N/A</v>
      </c>
      <c r="D4014" t="e">
        <v>#N/A</v>
      </c>
      <c r="E4014" s="69" t="e">
        <v>#N/A</v>
      </c>
      <c r="F4014" s="3" t="e">
        <v>#N/A</v>
      </c>
      <c r="G4014" s="3" t="e">
        <v>#N/A</v>
      </c>
      <c r="H4014" s="3" t="e">
        <v>#N/A</v>
      </c>
      <c r="I4014" s="80" t="e">
        <v>#N/A</v>
      </c>
      <c r="J4014" s="80" t="e">
        <v>#N/A</v>
      </c>
      <c r="K4014" s="85" t="e">
        <v>#N/A</v>
      </c>
      <c r="L4014" s="9" t="e">
        <v>#N/A</v>
      </c>
      <c r="M4014" s="93" t="e">
        <v>#N/A</v>
      </c>
      <c r="N4014" s="8" t="e">
        <v>#N/A</v>
      </c>
      <c r="O4014" t="e">
        <v>#N/A</v>
      </c>
      <c r="P4014" t="e">
        <v>#N/A</v>
      </c>
      <c r="Q4014" t="e">
        <v>#N/A</v>
      </c>
      <c r="R4014" s="2" t="e">
        <v>#N/A</v>
      </c>
      <c r="S4014" t="e">
        <v>#N/A</v>
      </c>
      <c r="T4014" s="3" t="e">
        <v>#N/A</v>
      </c>
      <c r="U4014" s="3" t="e">
        <v>#N/A</v>
      </c>
      <c r="V4014" t="e">
        <v>#N/A</v>
      </c>
      <c r="W4014" t="e">
        <v>#N/A</v>
      </c>
      <c r="X4014" t="e">
        <v>#N/A</v>
      </c>
      <c r="Y4014" s="3" t="e">
        <v>#N/A</v>
      </c>
      <c r="Z4014" s="8" t="e">
        <v>#N/A</v>
      </c>
      <c r="AA4014" s="30" t="e">
        <v>#N/A</v>
      </c>
      <c r="AB4014" t="e">
        <v>#N/A</v>
      </c>
      <c r="AC4014" t="e">
        <v>#N/A</v>
      </c>
      <c r="AD4014" t="e">
        <v>#N/A</v>
      </c>
      <c r="AE4014" t="e">
        <v>#N/A</v>
      </c>
      <c r="AF4014" t="e">
        <v>#N/A</v>
      </c>
    </row>
    <row r="4015" spans="1:32" x14ac:dyDescent="0.25">
      <c r="A4015" t="e">
        <v>#N/A</v>
      </c>
      <c r="B4015" s="33" t="e">
        <v>#N/A</v>
      </c>
      <c r="C4015" t="e">
        <v>#N/A</v>
      </c>
      <c r="D4015" t="e">
        <v>#N/A</v>
      </c>
      <c r="E4015" s="69" t="e">
        <v>#N/A</v>
      </c>
      <c r="F4015" s="3" t="e">
        <v>#N/A</v>
      </c>
      <c r="G4015" s="3" t="e">
        <v>#N/A</v>
      </c>
      <c r="H4015" s="3" t="e">
        <v>#N/A</v>
      </c>
      <c r="I4015" s="80" t="e">
        <v>#N/A</v>
      </c>
      <c r="J4015" s="80" t="e">
        <v>#N/A</v>
      </c>
      <c r="K4015" s="85" t="e">
        <v>#N/A</v>
      </c>
      <c r="L4015" s="9" t="e">
        <v>#N/A</v>
      </c>
      <c r="M4015" s="93" t="e">
        <v>#N/A</v>
      </c>
      <c r="N4015" s="8" t="e">
        <v>#N/A</v>
      </c>
      <c r="O4015" t="e">
        <v>#N/A</v>
      </c>
      <c r="P4015" t="e">
        <v>#N/A</v>
      </c>
      <c r="Q4015" t="e">
        <v>#N/A</v>
      </c>
      <c r="R4015" s="2" t="e">
        <v>#N/A</v>
      </c>
      <c r="S4015" t="e">
        <v>#N/A</v>
      </c>
      <c r="T4015" s="3" t="e">
        <v>#N/A</v>
      </c>
      <c r="U4015" s="3" t="e">
        <v>#N/A</v>
      </c>
      <c r="V4015" t="e">
        <v>#N/A</v>
      </c>
      <c r="W4015" t="e">
        <v>#N/A</v>
      </c>
      <c r="X4015" t="e">
        <v>#N/A</v>
      </c>
      <c r="Y4015" s="3" t="e">
        <v>#N/A</v>
      </c>
      <c r="Z4015" s="8" t="e">
        <v>#N/A</v>
      </c>
      <c r="AA4015" s="30" t="e">
        <v>#N/A</v>
      </c>
      <c r="AB4015" t="e">
        <v>#N/A</v>
      </c>
      <c r="AC4015" t="e">
        <v>#N/A</v>
      </c>
      <c r="AD4015" t="e">
        <v>#N/A</v>
      </c>
      <c r="AE4015" t="e">
        <v>#N/A</v>
      </c>
      <c r="AF4015" t="e">
        <v>#N/A</v>
      </c>
    </row>
    <row r="4016" spans="1:32" x14ac:dyDescent="0.25">
      <c r="A4016" t="e">
        <v>#N/A</v>
      </c>
      <c r="B4016" s="33" t="e">
        <v>#N/A</v>
      </c>
      <c r="C4016" t="e">
        <v>#N/A</v>
      </c>
      <c r="D4016" t="e">
        <v>#N/A</v>
      </c>
      <c r="E4016" s="69" t="e">
        <v>#N/A</v>
      </c>
      <c r="F4016" s="3" t="e">
        <v>#N/A</v>
      </c>
      <c r="G4016" s="3" t="e">
        <v>#N/A</v>
      </c>
      <c r="H4016" s="3" t="e">
        <v>#N/A</v>
      </c>
      <c r="I4016" s="80" t="e">
        <v>#N/A</v>
      </c>
      <c r="J4016" s="80" t="e">
        <v>#N/A</v>
      </c>
      <c r="K4016" s="85" t="e">
        <v>#N/A</v>
      </c>
      <c r="L4016" s="9" t="e">
        <v>#N/A</v>
      </c>
      <c r="M4016" s="93" t="e">
        <v>#N/A</v>
      </c>
      <c r="N4016" s="8" t="e">
        <v>#N/A</v>
      </c>
      <c r="O4016" t="e">
        <v>#N/A</v>
      </c>
      <c r="P4016" t="e">
        <v>#N/A</v>
      </c>
      <c r="Q4016" t="e">
        <v>#N/A</v>
      </c>
      <c r="R4016" s="2" t="e">
        <v>#N/A</v>
      </c>
      <c r="S4016" t="e">
        <v>#N/A</v>
      </c>
      <c r="T4016" s="3" t="e">
        <v>#N/A</v>
      </c>
      <c r="U4016" s="3" t="e">
        <v>#N/A</v>
      </c>
      <c r="V4016" t="e">
        <v>#N/A</v>
      </c>
      <c r="W4016" t="e">
        <v>#N/A</v>
      </c>
      <c r="X4016" t="e">
        <v>#N/A</v>
      </c>
      <c r="Y4016" s="3" t="e">
        <v>#N/A</v>
      </c>
      <c r="Z4016" s="8" t="e">
        <v>#N/A</v>
      </c>
      <c r="AA4016" s="30" t="e">
        <v>#N/A</v>
      </c>
      <c r="AB4016" t="e">
        <v>#N/A</v>
      </c>
      <c r="AC4016" t="e">
        <v>#N/A</v>
      </c>
      <c r="AD4016" t="e">
        <v>#N/A</v>
      </c>
      <c r="AE4016" t="e">
        <v>#N/A</v>
      </c>
      <c r="AF4016" t="e">
        <v>#N/A</v>
      </c>
    </row>
    <row r="4017" spans="1:32" x14ac:dyDescent="0.25">
      <c r="A4017" t="e">
        <v>#N/A</v>
      </c>
      <c r="B4017" s="33" t="e">
        <v>#N/A</v>
      </c>
      <c r="C4017" t="e">
        <v>#N/A</v>
      </c>
      <c r="D4017" t="e">
        <v>#N/A</v>
      </c>
      <c r="E4017" s="69" t="e">
        <v>#N/A</v>
      </c>
      <c r="F4017" s="3" t="e">
        <v>#N/A</v>
      </c>
      <c r="G4017" s="3" t="e">
        <v>#N/A</v>
      </c>
      <c r="H4017" s="3" t="e">
        <v>#N/A</v>
      </c>
      <c r="I4017" s="80" t="e">
        <v>#N/A</v>
      </c>
      <c r="J4017" s="80" t="e">
        <v>#N/A</v>
      </c>
      <c r="K4017" s="85" t="e">
        <v>#N/A</v>
      </c>
      <c r="L4017" s="9" t="e">
        <v>#N/A</v>
      </c>
      <c r="M4017" s="93" t="e">
        <v>#N/A</v>
      </c>
      <c r="N4017" s="8" t="e">
        <v>#N/A</v>
      </c>
      <c r="O4017" t="e">
        <v>#N/A</v>
      </c>
      <c r="P4017" t="e">
        <v>#N/A</v>
      </c>
      <c r="Q4017" t="e">
        <v>#N/A</v>
      </c>
      <c r="R4017" s="2" t="e">
        <v>#N/A</v>
      </c>
      <c r="S4017" t="e">
        <v>#N/A</v>
      </c>
      <c r="T4017" s="3" t="e">
        <v>#N/A</v>
      </c>
      <c r="U4017" s="3" t="e">
        <v>#N/A</v>
      </c>
      <c r="V4017" t="e">
        <v>#N/A</v>
      </c>
      <c r="W4017" t="e">
        <v>#N/A</v>
      </c>
      <c r="X4017" t="e">
        <v>#N/A</v>
      </c>
      <c r="Y4017" s="3" t="e">
        <v>#N/A</v>
      </c>
      <c r="Z4017" s="8" t="e">
        <v>#N/A</v>
      </c>
      <c r="AA4017" s="30" t="e">
        <v>#N/A</v>
      </c>
      <c r="AB4017" t="e">
        <v>#N/A</v>
      </c>
      <c r="AC4017" t="e">
        <v>#N/A</v>
      </c>
      <c r="AD4017" t="e">
        <v>#N/A</v>
      </c>
      <c r="AE4017" t="e">
        <v>#N/A</v>
      </c>
      <c r="AF4017" t="e">
        <v>#N/A</v>
      </c>
    </row>
    <row r="4018" spans="1:32" x14ac:dyDescent="0.25">
      <c r="A4018" t="e">
        <v>#N/A</v>
      </c>
      <c r="B4018" s="33" t="e">
        <v>#N/A</v>
      </c>
      <c r="C4018" t="e">
        <v>#N/A</v>
      </c>
      <c r="D4018" t="e">
        <v>#N/A</v>
      </c>
      <c r="E4018" s="69" t="e">
        <v>#N/A</v>
      </c>
      <c r="F4018" s="3" t="e">
        <v>#N/A</v>
      </c>
      <c r="G4018" s="3" t="e">
        <v>#N/A</v>
      </c>
      <c r="H4018" s="3" t="e">
        <v>#N/A</v>
      </c>
      <c r="I4018" s="80" t="e">
        <v>#N/A</v>
      </c>
      <c r="J4018" s="80" t="e">
        <v>#N/A</v>
      </c>
      <c r="K4018" s="85" t="e">
        <v>#N/A</v>
      </c>
      <c r="L4018" s="9" t="e">
        <v>#N/A</v>
      </c>
      <c r="M4018" s="93" t="e">
        <v>#N/A</v>
      </c>
      <c r="N4018" s="8" t="e">
        <v>#N/A</v>
      </c>
      <c r="O4018" t="e">
        <v>#N/A</v>
      </c>
      <c r="P4018" t="e">
        <v>#N/A</v>
      </c>
      <c r="Q4018" t="e">
        <v>#N/A</v>
      </c>
      <c r="R4018" s="2" t="e">
        <v>#N/A</v>
      </c>
      <c r="S4018" t="e">
        <v>#N/A</v>
      </c>
      <c r="T4018" s="3" t="e">
        <v>#N/A</v>
      </c>
      <c r="U4018" s="3" t="e">
        <v>#N/A</v>
      </c>
      <c r="V4018" t="e">
        <v>#N/A</v>
      </c>
      <c r="W4018" t="e">
        <v>#N/A</v>
      </c>
      <c r="X4018" t="e">
        <v>#N/A</v>
      </c>
      <c r="Y4018" s="3" t="e">
        <v>#N/A</v>
      </c>
      <c r="Z4018" s="8" t="e">
        <v>#N/A</v>
      </c>
      <c r="AA4018" s="30" t="e">
        <v>#N/A</v>
      </c>
      <c r="AB4018" t="e">
        <v>#N/A</v>
      </c>
      <c r="AC4018" t="e">
        <v>#N/A</v>
      </c>
      <c r="AD4018" t="e">
        <v>#N/A</v>
      </c>
      <c r="AE4018" t="e">
        <v>#N/A</v>
      </c>
      <c r="AF4018" t="e">
        <v>#N/A</v>
      </c>
    </row>
    <row r="4019" spans="1:32" x14ac:dyDescent="0.25">
      <c r="A4019" t="e">
        <v>#N/A</v>
      </c>
      <c r="B4019" s="33" t="e">
        <v>#N/A</v>
      </c>
      <c r="C4019" t="e">
        <v>#N/A</v>
      </c>
      <c r="D4019" t="e">
        <v>#N/A</v>
      </c>
      <c r="E4019" s="69" t="e">
        <v>#N/A</v>
      </c>
      <c r="F4019" s="3" t="e">
        <v>#N/A</v>
      </c>
      <c r="G4019" s="3" t="e">
        <v>#N/A</v>
      </c>
      <c r="H4019" s="3" t="e">
        <v>#N/A</v>
      </c>
      <c r="I4019" s="80" t="e">
        <v>#N/A</v>
      </c>
      <c r="J4019" s="80" t="e">
        <v>#N/A</v>
      </c>
      <c r="K4019" s="85" t="e">
        <v>#N/A</v>
      </c>
      <c r="L4019" s="9" t="e">
        <v>#N/A</v>
      </c>
      <c r="M4019" s="93" t="e">
        <v>#N/A</v>
      </c>
      <c r="N4019" s="8" t="e">
        <v>#N/A</v>
      </c>
      <c r="O4019" t="e">
        <v>#N/A</v>
      </c>
      <c r="P4019" t="e">
        <v>#N/A</v>
      </c>
      <c r="Q4019" t="e">
        <v>#N/A</v>
      </c>
      <c r="R4019" s="2" t="e">
        <v>#N/A</v>
      </c>
      <c r="S4019" t="e">
        <v>#N/A</v>
      </c>
      <c r="T4019" s="3" t="e">
        <v>#N/A</v>
      </c>
      <c r="U4019" s="3" t="e">
        <v>#N/A</v>
      </c>
      <c r="V4019" t="e">
        <v>#N/A</v>
      </c>
      <c r="W4019" t="e">
        <v>#N/A</v>
      </c>
      <c r="X4019" t="e">
        <v>#N/A</v>
      </c>
      <c r="Y4019" s="3" t="e">
        <v>#N/A</v>
      </c>
      <c r="Z4019" s="8" t="e">
        <v>#N/A</v>
      </c>
      <c r="AA4019" s="30" t="e">
        <v>#N/A</v>
      </c>
      <c r="AB4019" t="e">
        <v>#N/A</v>
      </c>
      <c r="AC4019" t="e">
        <v>#N/A</v>
      </c>
      <c r="AD4019" t="e">
        <v>#N/A</v>
      </c>
      <c r="AE4019" t="e">
        <v>#N/A</v>
      </c>
      <c r="AF4019" t="e">
        <v>#N/A</v>
      </c>
    </row>
    <row r="4020" spans="1:32" x14ac:dyDescent="0.25">
      <c r="A4020" t="e">
        <v>#N/A</v>
      </c>
      <c r="B4020" s="33" t="e">
        <v>#N/A</v>
      </c>
      <c r="C4020" t="e">
        <v>#N/A</v>
      </c>
      <c r="D4020" t="e">
        <v>#N/A</v>
      </c>
      <c r="E4020" s="69" t="e">
        <v>#N/A</v>
      </c>
      <c r="F4020" s="3" t="e">
        <v>#N/A</v>
      </c>
      <c r="G4020" s="3" t="e">
        <v>#N/A</v>
      </c>
      <c r="H4020" s="3" t="e">
        <v>#N/A</v>
      </c>
      <c r="I4020" s="80" t="e">
        <v>#N/A</v>
      </c>
      <c r="J4020" s="80" t="e">
        <v>#N/A</v>
      </c>
      <c r="K4020" s="85" t="e">
        <v>#N/A</v>
      </c>
      <c r="L4020" s="9" t="e">
        <v>#N/A</v>
      </c>
      <c r="M4020" s="93" t="e">
        <v>#N/A</v>
      </c>
      <c r="N4020" s="8" t="e">
        <v>#N/A</v>
      </c>
      <c r="O4020" t="e">
        <v>#N/A</v>
      </c>
      <c r="P4020" t="e">
        <v>#N/A</v>
      </c>
      <c r="Q4020" t="e">
        <v>#N/A</v>
      </c>
      <c r="R4020" s="2" t="e">
        <v>#N/A</v>
      </c>
      <c r="S4020" t="e">
        <v>#N/A</v>
      </c>
      <c r="T4020" s="3" t="e">
        <v>#N/A</v>
      </c>
      <c r="U4020" s="3" t="e">
        <v>#N/A</v>
      </c>
      <c r="V4020" t="e">
        <v>#N/A</v>
      </c>
      <c r="W4020" t="e">
        <v>#N/A</v>
      </c>
      <c r="X4020" t="e">
        <v>#N/A</v>
      </c>
      <c r="Y4020" s="3" t="e">
        <v>#N/A</v>
      </c>
      <c r="Z4020" s="8" t="e">
        <v>#N/A</v>
      </c>
      <c r="AA4020" s="30" t="e">
        <v>#N/A</v>
      </c>
      <c r="AB4020" t="e">
        <v>#N/A</v>
      </c>
      <c r="AC4020" t="e">
        <v>#N/A</v>
      </c>
      <c r="AD4020" t="e">
        <v>#N/A</v>
      </c>
      <c r="AE4020" t="e">
        <v>#N/A</v>
      </c>
      <c r="AF4020" t="e">
        <v>#N/A</v>
      </c>
    </row>
    <row r="4021" spans="1:32" x14ac:dyDescent="0.25">
      <c r="A4021" t="e">
        <v>#N/A</v>
      </c>
      <c r="B4021" s="33" t="e">
        <v>#N/A</v>
      </c>
      <c r="C4021" t="e">
        <v>#N/A</v>
      </c>
      <c r="D4021" t="e">
        <v>#N/A</v>
      </c>
      <c r="E4021" s="69" t="e">
        <v>#N/A</v>
      </c>
      <c r="F4021" s="3" t="e">
        <v>#N/A</v>
      </c>
      <c r="G4021" s="3" t="e">
        <v>#N/A</v>
      </c>
      <c r="H4021" s="3" t="e">
        <v>#N/A</v>
      </c>
      <c r="I4021" s="80" t="e">
        <v>#N/A</v>
      </c>
      <c r="J4021" s="80" t="e">
        <v>#N/A</v>
      </c>
      <c r="K4021" s="85" t="e">
        <v>#N/A</v>
      </c>
      <c r="L4021" s="9" t="e">
        <v>#N/A</v>
      </c>
      <c r="M4021" s="93" t="e">
        <v>#N/A</v>
      </c>
      <c r="N4021" s="8" t="e">
        <v>#N/A</v>
      </c>
      <c r="O4021" t="e">
        <v>#N/A</v>
      </c>
      <c r="P4021" t="e">
        <v>#N/A</v>
      </c>
      <c r="Q4021" t="e">
        <v>#N/A</v>
      </c>
      <c r="R4021" s="2" t="e">
        <v>#N/A</v>
      </c>
      <c r="S4021" t="e">
        <v>#N/A</v>
      </c>
      <c r="T4021" s="3" t="e">
        <v>#N/A</v>
      </c>
      <c r="U4021" s="3" t="e">
        <v>#N/A</v>
      </c>
      <c r="V4021" t="e">
        <v>#N/A</v>
      </c>
      <c r="W4021" t="e">
        <v>#N/A</v>
      </c>
      <c r="X4021" t="e">
        <v>#N/A</v>
      </c>
      <c r="Y4021" s="3" t="e">
        <v>#N/A</v>
      </c>
      <c r="Z4021" s="8" t="e">
        <v>#N/A</v>
      </c>
      <c r="AA4021" s="30" t="e">
        <v>#N/A</v>
      </c>
      <c r="AB4021" t="e">
        <v>#N/A</v>
      </c>
      <c r="AC4021" t="e">
        <v>#N/A</v>
      </c>
      <c r="AD4021" t="e">
        <v>#N/A</v>
      </c>
      <c r="AE4021" t="e">
        <v>#N/A</v>
      </c>
      <c r="AF4021" t="e">
        <v>#N/A</v>
      </c>
    </row>
    <row r="4022" spans="1:32" x14ac:dyDescent="0.25">
      <c r="A4022" t="e">
        <v>#N/A</v>
      </c>
      <c r="B4022" s="33" t="e">
        <v>#N/A</v>
      </c>
      <c r="C4022" t="e">
        <v>#N/A</v>
      </c>
      <c r="D4022" t="e">
        <v>#N/A</v>
      </c>
      <c r="E4022" s="69" t="e">
        <v>#N/A</v>
      </c>
      <c r="F4022" s="3" t="e">
        <v>#N/A</v>
      </c>
      <c r="G4022" s="3" t="e">
        <v>#N/A</v>
      </c>
      <c r="H4022" s="3" t="e">
        <v>#N/A</v>
      </c>
      <c r="I4022" s="80" t="e">
        <v>#N/A</v>
      </c>
      <c r="J4022" s="80" t="e">
        <v>#N/A</v>
      </c>
      <c r="K4022" s="85" t="e">
        <v>#N/A</v>
      </c>
      <c r="L4022" s="9" t="e">
        <v>#N/A</v>
      </c>
      <c r="M4022" s="93" t="e">
        <v>#N/A</v>
      </c>
      <c r="N4022" s="8" t="e">
        <v>#N/A</v>
      </c>
      <c r="O4022" t="e">
        <v>#N/A</v>
      </c>
      <c r="P4022" t="e">
        <v>#N/A</v>
      </c>
      <c r="Q4022" t="e">
        <v>#N/A</v>
      </c>
      <c r="R4022" s="2" t="e">
        <v>#N/A</v>
      </c>
      <c r="S4022" t="e">
        <v>#N/A</v>
      </c>
      <c r="T4022" s="3" t="e">
        <v>#N/A</v>
      </c>
      <c r="U4022" s="3" t="e">
        <v>#N/A</v>
      </c>
      <c r="V4022" t="e">
        <v>#N/A</v>
      </c>
      <c r="W4022" t="e">
        <v>#N/A</v>
      </c>
      <c r="X4022" t="e">
        <v>#N/A</v>
      </c>
      <c r="Y4022" s="3" t="e">
        <v>#N/A</v>
      </c>
      <c r="Z4022" s="8" t="e">
        <v>#N/A</v>
      </c>
      <c r="AA4022" s="30" t="e">
        <v>#N/A</v>
      </c>
      <c r="AB4022" t="e">
        <v>#N/A</v>
      </c>
      <c r="AC4022" t="e">
        <v>#N/A</v>
      </c>
      <c r="AD4022" t="e">
        <v>#N/A</v>
      </c>
      <c r="AE4022" t="e">
        <v>#N/A</v>
      </c>
      <c r="AF4022" t="e">
        <v>#N/A</v>
      </c>
    </row>
    <row r="4023" spans="1:32" x14ac:dyDescent="0.25">
      <c r="A4023" t="e">
        <v>#N/A</v>
      </c>
      <c r="B4023" s="33" t="e">
        <v>#N/A</v>
      </c>
      <c r="C4023" t="e">
        <v>#N/A</v>
      </c>
      <c r="D4023" t="e">
        <v>#N/A</v>
      </c>
      <c r="E4023" s="69" t="e">
        <v>#N/A</v>
      </c>
      <c r="F4023" s="3" t="e">
        <v>#N/A</v>
      </c>
      <c r="G4023" s="3" t="e">
        <v>#N/A</v>
      </c>
      <c r="H4023" s="3" t="e">
        <v>#N/A</v>
      </c>
      <c r="I4023" s="80" t="e">
        <v>#N/A</v>
      </c>
      <c r="J4023" s="80" t="e">
        <v>#N/A</v>
      </c>
      <c r="K4023" s="85" t="e">
        <v>#N/A</v>
      </c>
      <c r="L4023" s="9" t="e">
        <v>#N/A</v>
      </c>
      <c r="M4023" s="93" t="e">
        <v>#N/A</v>
      </c>
      <c r="N4023" s="8" t="e">
        <v>#N/A</v>
      </c>
      <c r="O4023" t="e">
        <v>#N/A</v>
      </c>
      <c r="P4023" t="e">
        <v>#N/A</v>
      </c>
      <c r="Q4023" t="e">
        <v>#N/A</v>
      </c>
      <c r="R4023" s="2" t="e">
        <v>#N/A</v>
      </c>
      <c r="S4023" t="e">
        <v>#N/A</v>
      </c>
      <c r="T4023" s="3" t="e">
        <v>#N/A</v>
      </c>
      <c r="U4023" s="3" t="e">
        <v>#N/A</v>
      </c>
      <c r="V4023" t="e">
        <v>#N/A</v>
      </c>
      <c r="W4023" t="e">
        <v>#N/A</v>
      </c>
      <c r="X4023" t="e">
        <v>#N/A</v>
      </c>
      <c r="Y4023" s="3" t="e">
        <v>#N/A</v>
      </c>
      <c r="Z4023" s="8" t="e">
        <v>#N/A</v>
      </c>
      <c r="AA4023" s="30" t="e">
        <v>#N/A</v>
      </c>
      <c r="AB4023" t="e">
        <v>#N/A</v>
      </c>
      <c r="AC4023" t="e">
        <v>#N/A</v>
      </c>
      <c r="AD4023" t="e">
        <v>#N/A</v>
      </c>
      <c r="AE4023" t="e">
        <v>#N/A</v>
      </c>
      <c r="AF4023" t="e">
        <v>#N/A</v>
      </c>
    </row>
    <row r="4024" spans="1:32" x14ac:dyDescent="0.25">
      <c r="A4024" t="e">
        <v>#N/A</v>
      </c>
      <c r="B4024" s="33" t="e">
        <v>#N/A</v>
      </c>
      <c r="C4024" t="e">
        <v>#N/A</v>
      </c>
      <c r="D4024" t="e">
        <v>#N/A</v>
      </c>
      <c r="E4024" s="69" t="e">
        <v>#N/A</v>
      </c>
      <c r="F4024" s="3" t="e">
        <v>#N/A</v>
      </c>
      <c r="G4024" s="3" t="e">
        <v>#N/A</v>
      </c>
      <c r="H4024" s="3" t="e">
        <v>#N/A</v>
      </c>
      <c r="I4024" s="80" t="e">
        <v>#N/A</v>
      </c>
      <c r="J4024" s="80" t="e">
        <v>#N/A</v>
      </c>
      <c r="K4024" s="85" t="e">
        <v>#N/A</v>
      </c>
      <c r="L4024" s="9" t="e">
        <v>#N/A</v>
      </c>
      <c r="M4024" s="93" t="e">
        <v>#N/A</v>
      </c>
      <c r="N4024" s="8" t="e">
        <v>#N/A</v>
      </c>
      <c r="O4024" t="e">
        <v>#N/A</v>
      </c>
      <c r="P4024" t="e">
        <v>#N/A</v>
      </c>
      <c r="Q4024" t="e">
        <v>#N/A</v>
      </c>
      <c r="R4024" s="2" t="e">
        <v>#N/A</v>
      </c>
      <c r="S4024" t="e">
        <v>#N/A</v>
      </c>
      <c r="T4024" s="3" t="e">
        <v>#N/A</v>
      </c>
      <c r="U4024" s="3" t="e">
        <v>#N/A</v>
      </c>
      <c r="V4024" t="e">
        <v>#N/A</v>
      </c>
      <c r="W4024" t="e">
        <v>#N/A</v>
      </c>
      <c r="X4024" t="e">
        <v>#N/A</v>
      </c>
      <c r="Y4024" s="3" t="e">
        <v>#N/A</v>
      </c>
      <c r="Z4024" s="8" t="e">
        <v>#N/A</v>
      </c>
      <c r="AA4024" s="30" t="e">
        <v>#N/A</v>
      </c>
      <c r="AB4024" t="e">
        <v>#N/A</v>
      </c>
      <c r="AC4024" t="e">
        <v>#N/A</v>
      </c>
      <c r="AD4024" t="e">
        <v>#N/A</v>
      </c>
      <c r="AE4024" t="e">
        <v>#N/A</v>
      </c>
      <c r="AF4024" t="e">
        <v>#N/A</v>
      </c>
    </row>
    <row r="4025" spans="1:32" x14ac:dyDescent="0.25">
      <c r="A4025" t="e">
        <v>#N/A</v>
      </c>
      <c r="B4025" s="33" t="e">
        <v>#N/A</v>
      </c>
      <c r="C4025" t="e">
        <v>#N/A</v>
      </c>
      <c r="D4025" t="e">
        <v>#N/A</v>
      </c>
      <c r="E4025" s="69" t="e">
        <v>#N/A</v>
      </c>
      <c r="F4025" s="3" t="e">
        <v>#N/A</v>
      </c>
      <c r="G4025" s="3" t="e">
        <v>#N/A</v>
      </c>
      <c r="H4025" s="3" t="e">
        <v>#N/A</v>
      </c>
      <c r="I4025" s="80" t="e">
        <v>#N/A</v>
      </c>
      <c r="J4025" s="80" t="e">
        <v>#N/A</v>
      </c>
      <c r="K4025" s="85" t="e">
        <v>#N/A</v>
      </c>
      <c r="L4025" s="9" t="e">
        <v>#N/A</v>
      </c>
      <c r="M4025" s="93" t="e">
        <v>#N/A</v>
      </c>
      <c r="N4025" s="8" t="e">
        <v>#N/A</v>
      </c>
      <c r="O4025" t="e">
        <v>#N/A</v>
      </c>
      <c r="P4025" t="e">
        <v>#N/A</v>
      </c>
      <c r="Q4025" t="e">
        <v>#N/A</v>
      </c>
      <c r="R4025" s="2" t="e">
        <v>#N/A</v>
      </c>
      <c r="S4025" t="e">
        <v>#N/A</v>
      </c>
      <c r="T4025" s="3" t="e">
        <v>#N/A</v>
      </c>
      <c r="U4025" s="3" t="e">
        <v>#N/A</v>
      </c>
      <c r="V4025" t="e">
        <v>#N/A</v>
      </c>
      <c r="W4025" t="e">
        <v>#N/A</v>
      </c>
      <c r="X4025" t="e">
        <v>#N/A</v>
      </c>
      <c r="Y4025" s="3" t="e">
        <v>#N/A</v>
      </c>
      <c r="Z4025" s="8" t="e">
        <v>#N/A</v>
      </c>
      <c r="AA4025" s="30" t="e">
        <v>#N/A</v>
      </c>
      <c r="AB4025" t="e">
        <v>#N/A</v>
      </c>
      <c r="AC4025" t="e">
        <v>#N/A</v>
      </c>
      <c r="AD4025" t="e">
        <v>#N/A</v>
      </c>
      <c r="AE4025" t="e">
        <v>#N/A</v>
      </c>
      <c r="AF4025" t="e">
        <v>#N/A</v>
      </c>
    </row>
    <row r="4026" spans="1:32" x14ac:dyDescent="0.25">
      <c r="A4026" t="e">
        <v>#N/A</v>
      </c>
      <c r="B4026" s="33" t="e">
        <v>#N/A</v>
      </c>
      <c r="C4026" t="e">
        <v>#N/A</v>
      </c>
      <c r="D4026" t="e">
        <v>#N/A</v>
      </c>
      <c r="E4026" s="69" t="e">
        <v>#N/A</v>
      </c>
      <c r="F4026" s="3" t="e">
        <v>#N/A</v>
      </c>
      <c r="G4026" s="3" t="e">
        <v>#N/A</v>
      </c>
      <c r="H4026" s="3" t="e">
        <v>#N/A</v>
      </c>
      <c r="I4026" s="80" t="e">
        <v>#N/A</v>
      </c>
      <c r="J4026" s="80" t="e">
        <v>#N/A</v>
      </c>
      <c r="K4026" s="85" t="e">
        <v>#N/A</v>
      </c>
      <c r="L4026" s="9" t="e">
        <v>#N/A</v>
      </c>
      <c r="M4026" s="93" t="e">
        <v>#N/A</v>
      </c>
      <c r="N4026" s="8" t="e">
        <v>#N/A</v>
      </c>
      <c r="O4026" t="e">
        <v>#N/A</v>
      </c>
      <c r="P4026" t="e">
        <v>#N/A</v>
      </c>
      <c r="Q4026" t="e">
        <v>#N/A</v>
      </c>
      <c r="R4026" s="2" t="e">
        <v>#N/A</v>
      </c>
      <c r="S4026" t="e">
        <v>#N/A</v>
      </c>
      <c r="T4026" s="3" t="e">
        <v>#N/A</v>
      </c>
      <c r="U4026" s="3" t="e">
        <v>#N/A</v>
      </c>
      <c r="V4026" t="e">
        <v>#N/A</v>
      </c>
      <c r="W4026" t="e">
        <v>#N/A</v>
      </c>
      <c r="X4026" t="e">
        <v>#N/A</v>
      </c>
      <c r="Y4026" s="3" t="e">
        <v>#N/A</v>
      </c>
      <c r="Z4026" s="8" t="e">
        <v>#N/A</v>
      </c>
      <c r="AA4026" s="30" t="e">
        <v>#N/A</v>
      </c>
      <c r="AB4026" t="e">
        <v>#N/A</v>
      </c>
      <c r="AC4026" t="e">
        <v>#N/A</v>
      </c>
      <c r="AD4026" t="e">
        <v>#N/A</v>
      </c>
      <c r="AE4026" t="e">
        <v>#N/A</v>
      </c>
      <c r="AF4026" t="e">
        <v>#N/A</v>
      </c>
    </row>
    <row r="4027" spans="1:32" x14ac:dyDescent="0.25">
      <c r="A4027" t="e">
        <v>#N/A</v>
      </c>
      <c r="B4027" s="33" t="e">
        <v>#N/A</v>
      </c>
      <c r="C4027" t="e">
        <v>#N/A</v>
      </c>
      <c r="D4027" t="e">
        <v>#N/A</v>
      </c>
      <c r="E4027" s="69" t="e">
        <v>#N/A</v>
      </c>
      <c r="F4027" s="3" t="e">
        <v>#N/A</v>
      </c>
      <c r="G4027" s="3" t="e">
        <v>#N/A</v>
      </c>
      <c r="H4027" s="3" t="e">
        <v>#N/A</v>
      </c>
      <c r="I4027" s="80" t="e">
        <v>#N/A</v>
      </c>
      <c r="J4027" s="80" t="e">
        <v>#N/A</v>
      </c>
      <c r="K4027" s="85" t="e">
        <v>#N/A</v>
      </c>
      <c r="L4027" s="9" t="e">
        <v>#N/A</v>
      </c>
      <c r="M4027" s="93" t="e">
        <v>#N/A</v>
      </c>
      <c r="N4027" s="8" t="e">
        <v>#N/A</v>
      </c>
      <c r="O4027" t="e">
        <v>#N/A</v>
      </c>
      <c r="P4027" t="e">
        <v>#N/A</v>
      </c>
      <c r="Q4027" t="e">
        <v>#N/A</v>
      </c>
      <c r="R4027" s="2" t="e">
        <v>#N/A</v>
      </c>
      <c r="S4027" t="e">
        <v>#N/A</v>
      </c>
      <c r="T4027" s="3" t="e">
        <v>#N/A</v>
      </c>
      <c r="U4027" s="3" t="e">
        <v>#N/A</v>
      </c>
      <c r="V4027" t="e">
        <v>#N/A</v>
      </c>
      <c r="W4027" t="e">
        <v>#N/A</v>
      </c>
      <c r="X4027" t="e">
        <v>#N/A</v>
      </c>
      <c r="Y4027" s="3" t="e">
        <v>#N/A</v>
      </c>
      <c r="Z4027" s="8" t="e">
        <v>#N/A</v>
      </c>
      <c r="AA4027" s="30" t="e">
        <v>#N/A</v>
      </c>
      <c r="AB4027" t="e">
        <v>#N/A</v>
      </c>
      <c r="AC4027" t="e">
        <v>#N/A</v>
      </c>
      <c r="AD4027" t="e">
        <v>#N/A</v>
      </c>
      <c r="AE4027" t="e">
        <v>#N/A</v>
      </c>
      <c r="AF4027" t="e">
        <v>#N/A</v>
      </c>
    </row>
    <row r="4028" spans="1:32" x14ac:dyDescent="0.25">
      <c r="A4028" t="e">
        <v>#N/A</v>
      </c>
      <c r="B4028" s="33" t="e">
        <v>#N/A</v>
      </c>
      <c r="C4028" t="e">
        <v>#N/A</v>
      </c>
      <c r="D4028" t="e">
        <v>#N/A</v>
      </c>
      <c r="E4028" s="69" t="e">
        <v>#N/A</v>
      </c>
      <c r="F4028" s="3" t="e">
        <v>#N/A</v>
      </c>
      <c r="G4028" s="3" t="e">
        <v>#N/A</v>
      </c>
      <c r="H4028" s="3" t="e">
        <v>#N/A</v>
      </c>
      <c r="I4028" s="80" t="e">
        <v>#N/A</v>
      </c>
      <c r="J4028" s="80" t="e">
        <v>#N/A</v>
      </c>
      <c r="K4028" s="85" t="e">
        <v>#N/A</v>
      </c>
      <c r="L4028" s="9" t="e">
        <v>#N/A</v>
      </c>
      <c r="M4028" s="93" t="e">
        <v>#N/A</v>
      </c>
      <c r="N4028" s="8" t="e">
        <v>#N/A</v>
      </c>
      <c r="O4028" t="e">
        <v>#N/A</v>
      </c>
      <c r="P4028" t="e">
        <v>#N/A</v>
      </c>
      <c r="Q4028" t="e">
        <v>#N/A</v>
      </c>
      <c r="R4028" s="2" t="e">
        <v>#N/A</v>
      </c>
      <c r="S4028" t="e">
        <v>#N/A</v>
      </c>
      <c r="T4028" s="3" t="e">
        <v>#N/A</v>
      </c>
      <c r="U4028" s="3" t="e">
        <v>#N/A</v>
      </c>
      <c r="V4028" t="e">
        <v>#N/A</v>
      </c>
      <c r="W4028" t="e">
        <v>#N/A</v>
      </c>
      <c r="X4028" t="e">
        <v>#N/A</v>
      </c>
      <c r="Y4028" s="3" t="e">
        <v>#N/A</v>
      </c>
      <c r="Z4028" s="8" t="e">
        <v>#N/A</v>
      </c>
      <c r="AA4028" s="30" t="e">
        <v>#N/A</v>
      </c>
      <c r="AB4028" t="e">
        <v>#N/A</v>
      </c>
      <c r="AC4028" t="e">
        <v>#N/A</v>
      </c>
      <c r="AD4028" t="e">
        <v>#N/A</v>
      </c>
      <c r="AE4028" t="e">
        <v>#N/A</v>
      </c>
      <c r="AF4028" t="e">
        <v>#N/A</v>
      </c>
    </row>
    <row r="4029" spans="1:32" x14ac:dyDescent="0.25">
      <c r="A4029" t="e">
        <v>#N/A</v>
      </c>
      <c r="B4029" s="33" t="e">
        <v>#N/A</v>
      </c>
      <c r="C4029" t="e">
        <v>#N/A</v>
      </c>
      <c r="D4029" t="e">
        <v>#N/A</v>
      </c>
      <c r="E4029" s="69" t="e">
        <v>#N/A</v>
      </c>
      <c r="F4029" s="3" t="e">
        <v>#N/A</v>
      </c>
      <c r="G4029" s="3" t="e">
        <v>#N/A</v>
      </c>
      <c r="H4029" s="3" t="e">
        <v>#N/A</v>
      </c>
      <c r="I4029" s="80" t="e">
        <v>#N/A</v>
      </c>
      <c r="J4029" s="80" t="e">
        <v>#N/A</v>
      </c>
      <c r="K4029" s="85" t="e">
        <v>#N/A</v>
      </c>
      <c r="L4029" s="9" t="e">
        <v>#N/A</v>
      </c>
      <c r="M4029" s="93" t="e">
        <v>#N/A</v>
      </c>
      <c r="N4029" s="8" t="e">
        <v>#N/A</v>
      </c>
      <c r="O4029" t="e">
        <v>#N/A</v>
      </c>
      <c r="P4029" t="e">
        <v>#N/A</v>
      </c>
      <c r="Q4029" t="e">
        <v>#N/A</v>
      </c>
      <c r="R4029" s="2" t="e">
        <v>#N/A</v>
      </c>
      <c r="S4029" t="e">
        <v>#N/A</v>
      </c>
      <c r="T4029" s="3" t="e">
        <v>#N/A</v>
      </c>
      <c r="U4029" s="3" t="e">
        <v>#N/A</v>
      </c>
      <c r="V4029" t="e">
        <v>#N/A</v>
      </c>
      <c r="W4029" t="e">
        <v>#N/A</v>
      </c>
      <c r="X4029" t="e">
        <v>#N/A</v>
      </c>
      <c r="Y4029" s="3" t="e">
        <v>#N/A</v>
      </c>
      <c r="Z4029" s="8" t="e">
        <v>#N/A</v>
      </c>
      <c r="AA4029" s="30" t="e">
        <v>#N/A</v>
      </c>
      <c r="AB4029" t="e">
        <v>#N/A</v>
      </c>
      <c r="AC4029" t="e">
        <v>#N/A</v>
      </c>
      <c r="AD4029" t="e">
        <v>#N/A</v>
      </c>
      <c r="AE4029" t="e">
        <v>#N/A</v>
      </c>
      <c r="AF4029" t="e">
        <v>#N/A</v>
      </c>
    </row>
    <row r="4030" spans="1:32" x14ac:dyDescent="0.25">
      <c r="A4030" t="e">
        <v>#N/A</v>
      </c>
      <c r="B4030" s="33" t="e">
        <v>#N/A</v>
      </c>
      <c r="C4030" t="e">
        <v>#N/A</v>
      </c>
      <c r="D4030" t="e">
        <v>#N/A</v>
      </c>
      <c r="E4030" s="69" t="e">
        <v>#N/A</v>
      </c>
      <c r="F4030" s="3" t="e">
        <v>#N/A</v>
      </c>
      <c r="G4030" s="3" t="e">
        <v>#N/A</v>
      </c>
      <c r="H4030" s="3" t="e">
        <v>#N/A</v>
      </c>
      <c r="I4030" s="80" t="e">
        <v>#N/A</v>
      </c>
      <c r="J4030" s="80" t="e">
        <v>#N/A</v>
      </c>
      <c r="K4030" s="85" t="e">
        <v>#N/A</v>
      </c>
      <c r="L4030" s="9" t="e">
        <v>#N/A</v>
      </c>
      <c r="M4030" s="93" t="e">
        <v>#N/A</v>
      </c>
      <c r="N4030" s="8" t="e">
        <v>#N/A</v>
      </c>
      <c r="O4030" t="e">
        <v>#N/A</v>
      </c>
      <c r="P4030" t="e">
        <v>#N/A</v>
      </c>
      <c r="Q4030" t="e">
        <v>#N/A</v>
      </c>
      <c r="R4030" s="2" t="e">
        <v>#N/A</v>
      </c>
      <c r="S4030" t="e">
        <v>#N/A</v>
      </c>
      <c r="T4030" s="3" t="e">
        <v>#N/A</v>
      </c>
      <c r="U4030" s="3" t="e">
        <v>#N/A</v>
      </c>
      <c r="V4030" t="e">
        <v>#N/A</v>
      </c>
      <c r="W4030" t="e">
        <v>#N/A</v>
      </c>
      <c r="X4030" t="e">
        <v>#N/A</v>
      </c>
      <c r="Y4030" s="3" t="e">
        <v>#N/A</v>
      </c>
      <c r="Z4030" s="8" t="e">
        <v>#N/A</v>
      </c>
      <c r="AA4030" s="30" t="e">
        <v>#N/A</v>
      </c>
      <c r="AB4030" t="e">
        <v>#N/A</v>
      </c>
      <c r="AC4030" t="e">
        <v>#N/A</v>
      </c>
      <c r="AD4030" t="e">
        <v>#N/A</v>
      </c>
      <c r="AE4030" t="e">
        <v>#N/A</v>
      </c>
      <c r="AF4030" t="e">
        <v>#N/A</v>
      </c>
    </row>
    <row r="4031" spans="1:32" x14ac:dyDescent="0.25">
      <c r="A4031" t="e">
        <v>#N/A</v>
      </c>
      <c r="B4031" s="33" t="e">
        <v>#N/A</v>
      </c>
      <c r="C4031" t="e">
        <v>#N/A</v>
      </c>
      <c r="D4031" t="e">
        <v>#N/A</v>
      </c>
      <c r="E4031" s="69" t="e">
        <v>#N/A</v>
      </c>
      <c r="F4031" s="3" t="e">
        <v>#N/A</v>
      </c>
      <c r="G4031" s="3" t="e">
        <v>#N/A</v>
      </c>
      <c r="H4031" s="3" t="e">
        <v>#N/A</v>
      </c>
      <c r="I4031" s="80" t="e">
        <v>#N/A</v>
      </c>
      <c r="J4031" s="80" t="e">
        <v>#N/A</v>
      </c>
      <c r="K4031" s="85" t="e">
        <v>#N/A</v>
      </c>
      <c r="L4031" s="9" t="e">
        <v>#N/A</v>
      </c>
      <c r="M4031" s="93" t="e">
        <v>#N/A</v>
      </c>
      <c r="N4031" s="8" t="e">
        <v>#N/A</v>
      </c>
      <c r="O4031" t="e">
        <v>#N/A</v>
      </c>
      <c r="P4031" t="e">
        <v>#N/A</v>
      </c>
      <c r="Q4031" t="e">
        <v>#N/A</v>
      </c>
      <c r="R4031" s="2" t="e">
        <v>#N/A</v>
      </c>
      <c r="S4031" t="e">
        <v>#N/A</v>
      </c>
      <c r="T4031" s="3" t="e">
        <v>#N/A</v>
      </c>
      <c r="U4031" s="3" t="e">
        <v>#N/A</v>
      </c>
      <c r="V4031" t="e">
        <v>#N/A</v>
      </c>
      <c r="W4031" t="e">
        <v>#N/A</v>
      </c>
      <c r="X4031" t="e">
        <v>#N/A</v>
      </c>
      <c r="Y4031" s="3" t="e">
        <v>#N/A</v>
      </c>
      <c r="Z4031" s="8" t="e">
        <v>#N/A</v>
      </c>
      <c r="AA4031" s="30" t="e">
        <v>#N/A</v>
      </c>
      <c r="AB4031" t="e">
        <v>#N/A</v>
      </c>
      <c r="AC4031" t="e">
        <v>#N/A</v>
      </c>
      <c r="AD4031" t="e">
        <v>#N/A</v>
      </c>
      <c r="AE4031" t="e">
        <v>#N/A</v>
      </c>
      <c r="AF4031" t="e">
        <v>#N/A</v>
      </c>
    </row>
    <row r="4032" spans="1:32" x14ac:dyDescent="0.25">
      <c r="A4032" t="e">
        <v>#N/A</v>
      </c>
      <c r="B4032" s="33" t="e">
        <v>#N/A</v>
      </c>
      <c r="C4032" t="e">
        <v>#N/A</v>
      </c>
      <c r="D4032" t="e">
        <v>#N/A</v>
      </c>
      <c r="E4032" s="69" t="e">
        <v>#N/A</v>
      </c>
      <c r="F4032" s="3" t="e">
        <v>#N/A</v>
      </c>
      <c r="G4032" s="3" t="e">
        <v>#N/A</v>
      </c>
      <c r="H4032" s="3" t="e">
        <v>#N/A</v>
      </c>
      <c r="I4032" s="80" t="e">
        <v>#N/A</v>
      </c>
      <c r="J4032" s="80" t="e">
        <v>#N/A</v>
      </c>
      <c r="K4032" s="85" t="e">
        <v>#N/A</v>
      </c>
      <c r="L4032" s="9" t="e">
        <v>#N/A</v>
      </c>
      <c r="M4032" s="93" t="e">
        <v>#N/A</v>
      </c>
      <c r="N4032" s="8" t="e">
        <v>#N/A</v>
      </c>
      <c r="O4032" t="e">
        <v>#N/A</v>
      </c>
      <c r="P4032" t="e">
        <v>#N/A</v>
      </c>
      <c r="Q4032" t="e">
        <v>#N/A</v>
      </c>
      <c r="R4032" s="2" t="e">
        <v>#N/A</v>
      </c>
      <c r="S4032" t="e">
        <v>#N/A</v>
      </c>
      <c r="T4032" s="3" t="e">
        <v>#N/A</v>
      </c>
      <c r="U4032" s="3" t="e">
        <v>#N/A</v>
      </c>
      <c r="V4032" t="e">
        <v>#N/A</v>
      </c>
      <c r="W4032" t="e">
        <v>#N/A</v>
      </c>
      <c r="X4032" t="e">
        <v>#N/A</v>
      </c>
      <c r="Y4032" s="3" t="e">
        <v>#N/A</v>
      </c>
      <c r="Z4032" s="8" t="e">
        <v>#N/A</v>
      </c>
      <c r="AA4032" s="30" t="e">
        <v>#N/A</v>
      </c>
      <c r="AB4032" t="e">
        <v>#N/A</v>
      </c>
      <c r="AC4032" t="e">
        <v>#N/A</v>
      </c>
      <c r="AD4032" t="e">
        <v>#N/A</v>
      </c>
      <c r="AE4032" t="e">
        <v>#N/A</v>
      </c>
      <c r="AF4032" t="e">
        <v>#N/A</v>
      </c>
    </row>
    <row r="4033" spans="1:32" x14ac:dyDescent="0.25">
      <c r="A4033" t="e">
        <v>#N/A</v>
      </c>
      <c r="B4033" s="33" t="e">
        <v>#N/A</v>
      </c>
      <c r="C4033" t="e">
        <v>#N/A</v>
      </c>
      <c r="D4033" t="e">
        <v>#N/A</v>
      </c>
      <c r="E4033" s="69" t="e">
        <v>#N/A</v>
      </c>
      <c r="F4033" s="3" t="e">
        <v>#N/A</v>
      </c>
      <c r="G4033" s="3" t="e">
        <v>#N/A</v>
      </c>
      <c r="H4033" s="3" t="e">
        <v>#N/A</v>
      </c>
      <c r="I4033" s="80" t="e">
        <v>#N/A</v>
      </c>
      <c r="J4033" s="80" t="e">
        <v>#N/A</v>
      </c>
      <c r="K4033" s="85" t="e">
        <v>#N/A</v>
      </c>
      <c r="L4033" s="9" t="e">
        <v>#N/A</v>
      </c>
      <c r="M4033" s="93" t="e">
        <v>#N/A</v>
      </c>
      <c r="N4033" s="8" t="e">
        <v>#N/A</v>
      </c>
      <c r="O4033" t="e">
        <v>#N/A</v>
      </c>
      <c r="P4033" t="e">
        <v>#N/A</v>
      </c>
      <c r="Q4033" t="e">
        <v>#N/A</v>
      </c>
      <c r="R4033" s="2" t="e">
        <v>#N/A</v>
      </c>
      <c r="S4033" t="e">
        <v>#N/A</v>
      </c>
      <c r="T4033" s="3" t="e">
        <v>#N/A</v>
      </c>
      <c r="U4033" s="3" t="e">
        <v>#N/A</v>
      </c>
      <c r="V4033" t="e">
        <v>#N/A</v>
      </c>
      <c r="W4033" t="e">
        <v>#N/A</v>
      </c>
      <c r="X4033" t="e">
        <v>#N/A</v>
      </c>
      <c r="Y4033" s="3" t="e">
        <v>#N/A</v>
      </c>
      <c r="Z4033" s="8" t="e">
        <v>#N/A</v>
      </c>
      <c r="AA4033" s="30" t="e">
        <v>#N/A</v>
      </c>
      <c r="AB4033" t="e">
        <v>#N/A</v>
      </c>
      <c r="AC4033" t="e">
        <v>#N/A</v>
      </c>
      <c r="AD4033" t="e">
        <v>#N/A</v>
      </c>
      <c r="AE4033" t="e">
        <v>#N/A</v>
      </c>
      <c r="AF4033" t="e">
        <v>#N/A</v>
      </c>
    </row>
    <row r="4034" spans="1:32" x14ac:dyDescent="0.25">
      <c r="A4034" t="e">
        <v>#N/A</v>
      </c>
      <c r="B4034" s="33" t="e">
        <v>#N/A</v>
      </c>
      <c r="C4034" t="e">
        <v>#N/A</v>
      </c>
      <c r="D4034" t="e">
        <v>#N/A</v>
      </c>
      <c r="E4034" s="69" t="e">
        <v>#N/A</v>
      </c>
      <c r="F4034" s="3" t="e">
        <v>#N/A</v>
      </c>
      <c r="G4034" s="3" t="e">
        <v>#N/A</v>
      </c>
      <c r="H4034" s="3" t="e">
        <v>#N/A</v>
      </c>
      <c r="I4034" s="80" t="e">
        <v>#N/A</v>
      </c>
      <c r="J4034" s="80" t="e">
        <v>#N/A</v>
      </c>
      <c r="K4034" s="85" t="e">
        <v>#N/A</v>
      </c>
      <c r="L4034" s="9" t="e">
        <v>#N/A</v>
      </c>
      <c r="M4034" s="93" t="e">
        <v>#N/A</v>
      </c>
      <c r="N4034" s="8" t="e">
        <v>#N/A</v>
      </c>
      <c r="O4034" t="e">
        <v>#N/A</v>
      </c>
      <c r="P4034" t="e">
        <v>#N/A</v>
      </c>
      <c r="Q4034" t="e">
        <v>#N/A</v>
      </c>
      <c r="R4034" s="2" t="e">
        <v>#N/A</v>
      </c>
      <c r="S4034" t="e">
        <v>#N/A</v>
      </c>
      <c r="T4034" s="3" t="e">
        <v>#N/A</v>
      </c>
      <c r="U4034" s="3" t="e">
        <v>#N/A</v>
      </c>
      <c r="V4034" t="e">
        <v>#N/A</v>
      </c>
      <c r="W4034" t="e">
        <v>#N/A</v>
      </c>
      <c r="X4034" t="e">
        <v>#N/A</v>
      </c>
      <c r="Y4034" s="3" t="e">
        <v>#N/A</v>
      </c>
      <c r="Z4034" s="8" t="e">
        <v>#N/A</v>
      </c>
      <c r="AA4034" s="30" t="e">
        <v>#N/A</v>
      </c>
      <c r="AB4034" t="e">
        <v>#N/A</v>
      </c>
      <c r="AC4034" t="e">
        <v>#N/A</v>
      </c>
      <c r="AD4034" t="e">
        <v>#N/A</v>
      </c>
      <c r="AE4034" t="e">
        <v>#N/A</v>
      </c>
      <c r="AF4034" t="e">
        <v>#N/A</v>
      </c>
    </row>
    <row r="4035" spans="1:32" x14ac:dyDescent="0.25">
      <c r="A4035" t="e">
        <v>#N/A</v>
      </c>
      <c r="B4035" s="33" t="e">
        <v>#N/A</v>
      </c>
      <c r="C4035" t="e">
        <v>#N/A</v>
      </c>
      <c r="D4035" t="e">
        <v>#N/A</v>
      </c>
      <c r="E4035" s="69" t="e">
        <v>#N/A</v>
      </c>
      <c r="F4035" s="3" t="e">
        <v>#N/A</v>
      </c>
      <c r="G4035" s="3" t="e">
        <v>#N/A</v>
      </c>
      <c r="H4035" s="3" t="e">
        <v>#N/A</v>
      </c>
      <c r="I4035" s="80" t="e">
        <v>#N/A</v>
      </c>
      <c r="J4035" s="80" t="e">
        <v>#N/A</v>
      </c>
      <c r="K4035" s="85" t="e">
        <v>#N/A</v>
      </c>
      <c r="L4035" s="9" t="e">
        <v>#N/A</v>
      </c>
      <c r="M4035" s="93" t="e">
        <v>#N/A</v>
      </c>
      <c r="N4035" s="8" t="e">
        <v>#N/A</v>
      </c>
      <c r="O4035" t="e">
        <v>#N/A</v>
      </c>
      <c r="P4035" t="e">
        <v>#N/A</v>
      </c>
      <c r="Q4035" t="e">
        <v>#N/A</v>
      </c>
      <c r="R4035" s="2" t="e">
        <v>#N/A</v>
      </c>
      <c r="S4035" t="e">
        <v>#N/A</v>
      </c>
      <c r="T4035" s="3" t="e">
        <v>#N/A</v>
      </c>
      <c r="U4035" s="3" t="e">
        <v>#N/A</v>
      </c>
      <c r="V4035" t="e">
        <v>#N/A</v>
      </c>
      <c r="W4035" t="e">
        <v>#N/A</v>
      </c>
      <c r="X4035" t="e">
        <v>#N/A</v>
      </c>
      <c r="Y4035" s="3" t="e">
        <v>#N/A</v>
      </c>
      <c r="Z4035" s="8" t="e">
        <v>#N/A</v>
      </c>
      <c r="AA4035" s="30" t="e">
        <v>#N/A</v>
      </c>
      <c r="AB4035" t="e">
        <v>#N/A</v>
      </c>
      <c r="AC4035" t="e">
        <v>#N/A</v>
      </c>
      <c r="AD4035" t="e">
        <v>#N/A</v>
      </c>
      <c r="AE4035" t="e">
        <v>#N/A</v>
      </c>
      <c r="AF4035" t="e">
        <v>#N/A</v>
      </c>
    </row>
    <row r="4036" spans="1:32" x14ac:dyDescent="0.25">
      <c r="A4036" t="e">
        <v>#N/A</v>
      </c>
      <c r="B4036" s="33" t="e">
        <v>#N/A</v>
      </c>
      <c r="C4036" t="e">
        <v>#N/A</v>
      </c>
      <c r="D4036" t="e">
        <v>#N/A</v>
      </c>
      <c r="E4036" s="69" t="e">
        <v>#N/A</v>
      </c>
      <c r="F4036" s="3" t="e">
        <v>#N/A</v>
      </c>
      <c r="G4036" s="3" t="e">
        <v>#N/A</v>
      </c>
      <c r="H4036" s="3" t="e">
        <v>#N/A</v>
      </c>
      <c r="I4036" s="80" t="e">
        <v>#N/A</v>
      </c>
      <c r="J4036" s="80" t="e">
        <v>#N/A</v>
      </c>
      <c r="K4036" s="85" t="e">
        <v>#N/A</v>
      </c>
      <c r="L4036" s="9" t="e">
        <v>#N/A</v>
      </c>
      <c r="M4036" s="93" t="e">
        <v>#N/A</v>
      </c>
      <c r="N4036" s="8" t="e">
        <v>#N/A</v>
      </c>
      <c r="O4036" t="e">
        <v>#N/A</v>
      </c>
      <c r="P4036" t="e">
        <v>#N/A</v>
      </c>
      <c r="Q4036" t="e">
        <v>#N/A</v>
      </c>
      <c r="R4036" s="2" t="e">
        <v>#N/A</v>
      </c>
      <c r="S4036" t="e">
        <v>#N/A</v>
      </c>
      <c r="T4036" s="3" t="e">
        <v>#N/A</v>
      </c>
      <c r="U4036" s="3" t="e">
        <v>#N/A</v>
      </c>
      <c r="V4036" t="e">
        <v>#N/A</v>
      </c>
      <c r="W4036" t="e">
        <v>#N/A</v>
      </c>
      <c r="X4036" t="e">
        <v>#N/A</v>
      </c>
      <c r="Y4036" s="3" t="e">
        <v>#N/A</v>
      </c>
      <c r="Z4036" s="8" t="e">
        <v>#N/A</v>
      </c>
      <c r="AA4036" s="30" t="e">
        <v>#N/A</v>
      </c>
      <c r="AB4036" t="e">
        <v>#N/A</v>
      </c>
      <c r="AC4036" t="e">
        <v>#N/A</v>
      </c>
      <c r="AD4036" t="e">
        <v>#N/A</v>
      </c>
      <c r="AE4036" t="e">
        <v>#N/A</v>
      </c>
      <c r="AF4036" t="e">
        <v>#N/A</v>
      </c>
    </row>
    <row r="4037" spans="1:32" x14ac:dyDescent="0.25">
      <c r="A4037" t="e">
        <v>#N/A</v>
      </c>
      <c r="B4037" s="33" t="e">
        <v>#N/A</v>
      </c>
      <c r="C4037" t="e">
        <v>#N/A</v>
      </c>
      <c r="D4037" t="e">
        <v>#N/A</v>
      </c>
      <c r="E4037" s="69" t="e">
        <v>#N/A</v>
      </c>
      <c r="F4037" s="3" t="e">
        <v>#N/A</v>
      </c>
      <c r="G4037" s="3" t="e">
        <v>#N/A</v>
      </c>
      <c r="H4037" s="3" t="e">
        <v>#N/A</v>
      </c>
      <c r="I4037" s="80" t="e">
        <v>#N/A</v>
      </c>
      <c r="J4037" s="80" t="e">
        <v>#N/A</v>
      </c>
      <c r="K4037" s="85" t="e">
        <v>#N/A</v>
      </c>
      <c r="L4037" s="9" t="e">
        <v>#N/A</v>
      </c>
      <c r="M4037" s="93" t="e">
        <v>#N/A</v>
      </c>
      <c r="N4037" s="8" t="e">
        <v>#N/A</v>
      </c>
      <c r="O4037" t="e">
        <v>#N/A</v>
      </c>
      <c r="P4037" t="e">
        <v>#N/A</v>
      </c>
      <c r="Q4037" t="e">
        <v>#N/A</v>
      </c>
      <c r="R4037" s="2" t="e">
        <v>#N/A</v>
      </c>
      <c r="S4037" t="e">
        <v>#N/A</v>
      </c>
      <c r="T4037" s="3" t="e">
        <v>#N/A</v>
      </c>
      <c r="U4037" s="3" t="e">
        <v>#N/A</v>
      </c>
      <c r="V4037" t="e">
        <v>#N/A</v>
      </c>
      <c r="W4037" t="e">
        <v>#N/A</v>
      </c>
      <c r="X4037" t="e">
        <v>#N/A</v>
      </c>
      <c r="Y4037" s="3" t="e">
        <v>#N/A</v>
      </c>
      <c r="Z4037" s="8" t="e">
        <v>#N/A</v>
      </c>
      <c r="AA4037" s="30" t="e">
        <v>#N/A</v>
      </c>
      <c r="AB4037" t="e">
        <v>#N/A</v>
      </c>
      <c r="AC4037" t="e">
        <v>#N/A</v>
      </c>
      <c r="AD4037" t="e">
        <v>#N/A</v>
      </c>
      <c r="AE4037" t="e">
        <v>#N/A</v>
      </c>
      <c r="AF4037" t="e">
        <v>#N/A</v>
      </c>
    </row>
    <row r="4038" spans="1:32" x14ac:dyDescent="0.25">
      <c r="A4038" t="e">
        <v>#N/A</v>
      </c>
      <c r="B4038" s="33" t="e">
        <v>#N/A</v>
      </c>
      <c r="C4038" t="e">
        <v>#N/A</v>
      </c>
      <c r="D4038" t="e">
        <v>#N/A</v>
      </c>
      <c r="E4038" s="69" t="e">
        <v>#N/A</v>
      </c>
      <c r="F4038" s="3" t="e">
        <v>#N/A</v>
      </c>
      <c r="G4038" s="3" t="e">
        <v>#N/A</v>
      </c>
      <c r="H4038" s="3" t="e">
        <v>#N/A</v>
      </c>
      <c r="I4038" s="80" t="e">
        <v>#N/A</v>
      </c>
      <c r="J4038" s="80" t="e">
        <v>#N/A</v>
      </c>
      <c r="K4038" s="85" t="e">
        <v>#N/A</v>
      </c>
      <c r="L4038" s="9" t="e">
        <v>#N/A</v>
      </c>
      <c r="M4038" s="93" t="e">
        <v>#N/A</v>
      </c>
      <c r="N4038" s="8" t="e">
        <v>#N/A</v>
      </c>
      <c r="O4038" t="e">
        <v>#N/A</v>
      </c>
      <c r="P4038" t="e">
        <v>#N/A</v>
      </c>
      <c r="Q4038" t="e">
        <v>#N/A</v>
      </c>
      <c r="R4038" s="2" t="e">
        <v>#N/A</v>
      </c>
      <c r="S4038" t="e">
        <v>#N/A</v>
      </c>
      <c r="T4038" s="3" t="e">
        <v>#N/A</v>
      </c>
      <c r="U4038" s="3" t="e">
        <v>#N/A</v>
      </c>
      <c r="V4038" t="e">
        <v>#N/A</v>
      </c>
      <c r="W4038" t="e">
        <v>#N/A</v>
      </c>
      <c r="X4038" t="e">
        <v>#N/A</v>
      </c>
      <c r="Y4038" s="3" t="e">
        <v>#N/A</v>
      </c>
      <c r="Z4038" s="8" t="e">
        <v>#N/A</v>
      </c>
      <c r="AA4038" s="30" t="e">
        <v>#N/A</v>
      </c>
      <c r="AB4038" t="e">
        <v>#N/A</v>
      </c>
      <c r="AC4038" t="e">
        <v>#N/A</v>
      </c>
      <c r="AD4038" t="e">
        <v>#N/A</v>
      </c>
      <c r="AE4038" t="e">
        <v>#N/A</v>
      </c>
      <c r="AF4038" t="e">
        <v>#N/A</v>
      </c>
    </row>
    <row r="4039" spans="1:32" x14ac:dyDescent="0.25">
      <c r="A4039" t="e">
        <v>#N/A</v>
      </c>
      <c r="B4039" s="33" t="e">
        <v>#N/A</v>
      </c>
      <c r="C4039" t="e">
        <v>#N/A</v>
      </c>
      <c r="D4039" t="e">
        <v>#N/A</v>
      </c>
      <c r="E4039" s="69" t="e">
        <v>#N/A</v>
      </c>
      <c r="F4039" s="3" t="e">
        <v>#N/A</v>
      </c>
      <c r="G4039" s="3" t="e">
        <v>#N/A</v>
      </c>
      <c r="H4039" s="3" t="e">
        <v>#N/A</v>
      </c>
      <c r="I4039" s="80" t="e">
        <v>#N/A</v>
      </c>
      <c r="J4039" s="80" t="e">
        <v>#N/A</v>
      </c>
      <c r="K4039" s="85" t="e">
        <v>#N/A</v>
      </c>
      <c r="L4039" s="9" t="e">
        <v>#N/A</v>
      </c>
      <c r="M4039" s="93" t="e">
        <v>#N/A</v>
      </c>
      <c r="N4039" s="8" t="e">
        <v>#N/A</v>
      </c>
      <c r="O4039" t="e">
        <v>#N/A</v>
      </c>
      <c r="P4039" t="e">
        <v>#N/A</v>
      </c>
      <c r="Q4039" t="e">
        <v>#N/A</v>
      </c>
      <c r="R4039" s="2" t="e">
        <v>#N/A</v>
      </c>
      <c r="S4039" t="e">
        <v>#N/A</v>
      </c>
      <c r="T4039" s="3" t="e">
        <v>#N/A</v>
      </c>
      <c r="U4039" s="3" t="e">
        <v>#N/A</v>
      </c>
      <c r="V4039" t="e">
        <v>#N/A</v>
      </c>
      <c r="W4039" t="e">
        <v>#N/A</v>
      </c>
      <c r="X4039" t="e">
        <v>#N/A</v>
      </c>
      <c r="Y4039" s="3" t="e">
        <v>#N/A</v>
      </c>
      <c r="Z4039" s="8" t="e">
        <v>#N/A</v>
      </c>
      <c r="AA4039" s="30" t="e">
        <v>#N/A</v>
      </c>
      <c r="AB4039" t="e">
        <v>#N/A</v>
      </c>
      <c r="AC4039" t="e">
        <v>#N/A</v>
      </c>
      <c r="AD4039" t="e">
        <v>#N/A</v>
      </c>
      <c r="AE4039" t="e">
        <v>#N/A</v>
      </c>
      <c r="AF4039" t="e">
        <v>#N/A</v>
      </c>
    </row>
    <row r="4040" spans="1:32" x14ac:dyDescent="0.25">
      <c r="A4040" t="e">
        <v>#N/A</v>
      </c>
      <c r="B4040" s="33" t="e">
        <v>#N/A</v>
      </c>
      <c r="C4040" t="e">
        <v>#N/A</v>
      </c>
      <c r="D4040" t="e">
        <v>#N/A</v>
      </c>
      <c r="E4040" s="69" t="e">
        <v>#N/A</v>
      </c>
      <c r="F4040" s="3" t="e">
        <v>#N/A</v>
      </c>
      <c r="G4040" s="3" t="e">
        <v>#N/A</v>
      </c>
      <c r="H4040" s="3" t="e">
        <v>#N/A</v>
      </c>
      <c r="I4040" s="80" t="e">
        <v>#N/A</v>
      </c>
      <c r="J4040" s="80" t="e">
        <v>#N/A</v>
      </c>
      <c r="K4040" s="85" t="e">
        <v>#N/A</v>
      </c>
      <c r="L4040" s="9" t="e">
        <v>#N/A</v>
      </c>
      <c r="M4040" s="93" t="e">
        <v>#N/A</v>
      </c>
      <c r="N4040" s="8" t="e">
        <v>#N/A</v>
      </c>
      <c r="O4040" t="e">
        <v>#N/A</v>
      </c>
      <c r="P4040" t="e">
        <v>#N/A</v>
      </c>
      <c r="Q4040" t="e">
        <v>#N/A</v>
      </c>
      <c r="R4040" s="2" t="e">
        <v>#N/A</v>
      </c>
      <c r="S4040" t="e">
        <v>#N/A</v>
      </c>
      <c r="T4040" s="3" t="e">
        <v>#N/A</v>
      </c>
      <c r="U4040" s="3" t="e">
        <v>#N/A</v>
      </c>
      <c r="V4040" t="e">
        <v>#N/A</v>
      </c>
      <c r="W4040" t="e">
        <v>#N/A</v>
      </c>
      <c r="X4040" t="e">
        <v>#N/A</v>
      </c>
      <c r="Y4040" s="3" t="e">
        <v>#N/A</v>
      </c>
      <c r="Z4040" s="8" t="e">
        <v>#N/A</v>
      </c>
      <c r="AA4040" s="30" t="e">
        <v>#N/A</v>
      </c>
      <c r="AB4040" t="e">
        <v>#N/A</v>
      </c>
      <c r="AC4040" t="e">
        <v>#N/A</v>
      </c>
      <c r="AD4040" t="e">
        <v>#N/A</v>
      </c>
      <c r="AE4040" t="e">
        <v>#N/A</v>
      </c>
      <c r="AF4040" t="e">
        <v>#N/A</v>
      </c>
    </row>
    <row r="4041" spans="1:32" x14ac:dyDescent="0.25">
      <c r="A4041" t="e">
        <v>#N/A</v>
      </c>
      <c r="B4041" s="33" t="e">
        <v>#N/A</v>
      </c>
      <c r="C4041" t="e">
        <v>#N/A</v>
      </c>
      <c r="D4041" t="e">
        <v>#N/A</v>
      </c>
      <c r="E4041" s="69" t="e">
        <v>#N/A</v>
      </c>
      <c r="F4041" s="3" t="e">
        <v>#N/A</v>
      </c>
      <c r="G4041" s="3" t="e">
        <v>#N/A</v>
      </c>
      <c r="H4041" s="3" t="e">
        <v>#N/A</v>
      </c>
      <c r="I4041" s="80" t="e">
        <v>#N/A</v>
      </c>
      <c r="J4041" s="80" t="e">
        <v>#N/A</v>
      </c>
      <c r="K4041" s="85" t="e">
        <v>#N/A</v>
      </c>
      <c r="L4041" s="9" t="e">
        <v>#N/A</v>
      </c>
      <c r="M4041" s="93" t="e">
        <v>#N/A</v>
      </c>
      <c r="N4041" s="8" t="e">
        <v>#N/A</v>
      </c>
      <c r="O4041" t="e">
        <v>#N/A</v>
      </c>
      <c r="P4041" t="e">
        <v>#N/A</v>
      </c>
      <c r="Q4041" t="e">
        <v>#N/A</v>
      </c>
      <c r="R4041" s="2" t="e">
        <v>#N/A</v>
      </c>
      <c r="S4041" t="e">
        <v>#N/A</v>
      </c>
      <c r="T4041" s="3" t="e">
        <v>#N/A</v>
      </c>
      <c r="U4041" s="3" t="e">
        <v>#N/A</v>
      </c>
      <c r="V4041" t="e">
        <v>#N/A</v>
      </c>
      <c r="W4041" t="e">
        <v>#N/A</v>
      </c>
      <c r="X4041" t="e">
        <v>#N/A</v>
      </c>
      <c r="Y4041" s="3" t="e">
        <v>#N/A</v>
      </c>
      <c r="Z4041" s="8" t="e">
        <v>#N/A</v>
      </c>
      <c r="AA4041" s="30" t="e">
        <v>#N/A</v>
      </c>
      <c r="AB4041" t="e">
        <v>#N/A</v>
      </c>
      <c r="AC4041" t="e">
        <v>#N/A</v>
      </c>
      <c r="AD4041" t="e">
        <v>#N/A</v>
      </c>
      <c r="AE4041" t="e">
        <v>#N/A</v>
      </c>
      <c r="AF4041" t="e">
        <v>#N/A</v>
      </c>
    </row>
    <row r="4042" spans="1:32" x14ac:dyDescent="0.25">
      <c r="A4042" t="e">
        <v>#N/A</v>
      </c>
      <c r="B4042" s="33" t="e">
        <v>#N/A</v>
      </c>
      <c r="C4042" t="e">
        <v>#N/A</v>
      </c>
      <c r="D4042" t="e">
        <v>#N/A</v>
      </c>
      <c r="E4042" s="69" t="e">
        <v>#N/A</v>
      </c>
      <c r="F4042" s="3" t="e">
        <v>#N/A</v>
      </c>
      <c r="G4042" s="3" t="e">
        <v>#N/A</v>
      </c>
      <c r="H4042" s="3" t="e">
        <v>#N/A</v>
      </c>
      <c r="I4042" s="80" t="e">
        <v>#N/A</v>
      </c>
      <c r="J4042" s="80" t="e">
        <v>#N/A</v>
      </c>
      <c r="K4042" s="85" t="e">
        <v>#N/A</v>
      </c>
      <c r="L4042" s="9" t="e">
        <v>#N/A</v>
      </c>
      <c r="M4042" s="93" t="e">
        <v>#N/A</v>
      </c>
      <c r="N4042" s="8" t="e">
        <v>#N/A</v>
      </c>
      <c r="O4042" t="e">
        <v>#N/A</v>
      </c>
      <c r="P4042" t="e">
        <v>#N/A</v>
      </c>
      <c r="Q4042" t="e">
        <v>#N/A</v>
      </c>
      <c r="R4042" s="2" t="e">
        <v>#N/A</v>
      </c>
      <c r="S4042" t="e">
        <v>#N/A</v>
      </c>
      <c r="T4042" s="3" t="e">
        <v>#N/A</v>
      </c>
      <c r="U4042" s="3" t="e">
        <v>#N/A</v>
      </c>
      <c r="V4042" t="e">
        <v>#N/A</v>
      </c>
      <c r="W4042" t="e">
        <v>#N/A</v>
      </c>
      <c r="X4042" t="e">
        <v>#N/A</v>
      </c>
      <c r="Y4042" s="3" t="e">
        <v>#N/A</v>
      </c>
      <c r="Z4042" s="8" t="e">
        <v>#N/A</v>
      </c>
      <c r="AA4042" s="30" t="e">
        <v>#N/A</v>
      </c>
      <c r="AB4042" t="e">
        <v>#N/A</v>
      </c>
      <c r="AC4042" t="e">
        <v>#N/A</v>
      </c>
      <c r="AD4042" t="e">
        <v>#N/A</v>
      </c>
      <c r="AE4042" t="e">
        <v>#N/A</v>
      </c>
      <c r="AF4042" t="e">
        <v>#N/A</v>
      </c>
    </row>
    <row r="4043" spans="1:32" x14ac:dyDescent="0.25">
      <c r="A4043" t="e">
        <v>#N/A</v>
      </c>
      <c r="B4043" s="33" t="e">
        <v>#N/A</v>
      </c>
      <c r="C4043" t="e">
        <v>#N/A</v>
      </c>
      <c r="D4043" t="e">
        <v>#N/A</v>
      </c>
      <c r="E4043" s="69" t="e">
        <v>#N/A</v>
      </c>
      <c r="F4043" s="3" t="e">
        <v>#N/A</v>
      </c>
      <c r="G4043" s="3" t="e">
        <v>#N/A</v>
      </c>
      <c r="H4043" s="3" t="e">
        <v>#N/A</v>
      </c>
      <c r="I4043" s="80" t="e">
        <v>#N/A</v>
      </c>
      <c r="J4043" s="80" t="e">
        <v>#N/A</v>
      </c>
      <c r="K4043" s="85" t="e">
        <v>#N/A</v>
      </c>
      <c r="L4043" s="9" t="e">
        <v>#N/A</v>
      </c>
      <c r="M4043" s="93" t="e">
        <v>#N/A</v>
      </c>
      <c r="N4043" s="8" t="e">
        <v>#N/A</v>
      </c>
      <c r="O4043" t="e">
        <v>#N/A</v>
      </c>
      <c r="P4043" t="e">
        <v>#N/A</v>
      </c>
      <c r="Q4043" t="e">
        <v>#N/A</v>
      </c>
      <c r="R4043" s="2" t="e">
        <v>#N/A</v>
      </c>
      <c r="S4043" t="e">
        <v>#N/A</v>
      </c>
      <c r="T4043" s="3" t="e">
        <v>#N/A</v>
      </c>
      <c r="U4043" s="3" t="e">
        <v>#N/A</v>
      </c>
      <c r="V4043" t="e">
        <v>#N/A</v>
      </c>
      <c r="W4043" t="e">
        <v>#N/A</v>
      </c>
      <c r="X4043" t="e">
        <v>#N/A</v>
      </c>
      <c r="Y4043" s="3" t="e">
        <v>#N/A</v>
      </c>
      <c r="Z4043" s="8" t="e">
        <v>#N/A</v>
      </c>
      <c r="AA4043" s="30" t="e">
        <v>#N/A</v>
      </c>
      <c r="AB4043" t="e">
        <v>#N/A</v>
      </c>
      <c r="AC4043" t="e">
        <v>#N/A</v>
      </c>
      <c r="AD4043" t="e">
        <v>#N/A</v>
      </c>
      <c r="AE4043" t="e">
        <v>#N/A</v>
      </c>
      <c r="AF4043" t="e">
        <v>#N/A</v>
      </c>
    </row>
    <row r="4044" spans="1:32" x14ac:dyDescent="0.25">
      <c r="A4044" t="e">
        <v>#N/A</v>
      </c>
      <c r="B4044" s="33" t="e">
        <v>#N/A</v>
      </c>
      <c r="C4044" t="e">
        <v>#N/A</v>
      </c>
      <c r="D4044" t="e">
        <v>#N/A</v>
      </c>
      <c r="E4044" s="69" t="e">
        <v>#N/A</v>
      </c>
      <c r="F4044" s="3" t="e">
        <v>#N/A</v>
      </c>
      <c r="G4044" s="3" t="e">
        <v>#N/A</v>
      </c>
      <c r="H4044" s="3" t="e">
        <v>#N/A</v>
      </c>
      <c r="I4044" s="80" t="e">
        <v>#N/A</v>
      </c>
      <c r="J4044" s="80" t="e">
        <v>#N/A</v>
      </c>
      <c r="K4044" s="85" t="e">
        <v>#N/A</v>
      </c>
      <c r="L4044" s="9" t="e">
        <v>#N/A</v>
      </c>
      <c r="M4044" s="93" t="e">
        <v>#N/A</v>
      </c>
      <c r="N4044" s="8" t="e">
        <v>#N/A</v>
      </c>
      <c r="O4044" t="e">
        <v>#N/A</v>
      </c>
      <c r="P4044" t="e">
        <v>#N/A</v>
      </c>
      <c r="Q4044" t="e">
        <v>#N/A</v>
      </c>
      <c r="R4044" s="2" t="e">
        <v>#N/A</v>
      </c>
      <c r="S4044" t="e">
        <v>#N/A</v>
      </c>
      <c r="T4044" s="3" t="e">
        <v>#N/A</v>
      </c>
      <c r="U4044" s="3" t="e">
        <v>#N/A</v>
      </c>
      <c r="V4044" t="e">
        <v>#N/A</v>
      </c>
      <c r="W4044" t="e">
        <v>#N/A</v>
      </c>
      <c r="X4044" t="e">
        <v>#N/A</v>
      </c>
      <c r="Y4044" s="3" t="e">
        <v>#N/A</v>
      </c>
      <c r="Z4044" s="8" t="e">
        <v>#N/A</v>
      </c>
      <c r="AA4044" s="30" t="e">
        <v>#N/A</v>
      </c>
      <c r="AB4044" t="e">
        <v>#N/A</v>
      </c>
      <c r="AC4044" t="e">
        <v>#N/A</v>
      </c>
      <c r="AD4044" t="e">
        <v>#N/A</v>
      </c>
      <c r="AE4044" t="e">
        <v>#N/A</v>
      </c>
      <c r="AF4044" t="e">
        <v>#N/A</v>
      </c>
    </row>
    <row r="4045" spans="1:32" x14ac:dyDescent="0.25">
      <c r="A4045" t="e">
        <v>#N/A</v>
      </c>
      <c r="B4045" s="33" t="e">
        <v>#N/A</v>
      </c>
      <c r="C4045" t="e">
        <v>#N/A</v>
      </c>
      <c r="D4045" t="e">
        <v>#N/A</v>
      </c>
      <c r="E4045" s="69" t="e">
        <v>#N/A</v>
      </c>
      <c r="F4045" s="3" t="e">
        <v>#N/A</v>
      </c>
      <c r="G4045" s="3" t="e">
        <v>#N/A</v>
      </c>
      <c r="H4045" s="3" t="e">
        <v>#N/A</v>
      </c>
      <c r="I4045" s="80" t="e">
        <v>#N/A</v>
      </c>
      <c r="J4045" s="80" t="e">
        <v>#N/A</v>
      </c>
      <c r="K4045" s="85" t="e">
        <v>#N/A</v>
      </c>
      <c r="L4045" s="9" t="e">
        <v>#N/A</v>
      </c>
      <c r="M4045" s="93" t="e">
        <v>#N/A</v>
      </c>
      <c r="N4045" s="8" t="e">
        <v>#N/A</v>
      </c>
      <c r="O4045" t="e">
        <v>#N/A</v>
      </c>
      <c r="P4045" t="e">
        <v>#N/A</v>
      </c>
      <c r="Q4045" t="e">
        <v>#N/A</v>
      </c>
      <c r="R4045" s="2" t="e">
        <v>#N/A</v>
      </c>
      <c r="S4045" t="e">
        <v>#N/A</v>
      </c>
      <c r="T4045" s="3" t="e">
        <v>#N/A</v>
      </c>
      <c r="U4045" s="3" t="e">
        <v>#N/A</v>
      </c>
      <c r="V4045" t="e">
        <v>#N/A</v>
      </c>
      <c r="W4045" t="e">
        <v>#N/A</v>
      </c>
      <c r="X4045" t="e">
        <v>#N/A</v>
      </c>
      <c r="Y4045" s="3" t="e">
        <v>#N/A</v>
      </c>
      <c r="Z4045" s="8" t="e">
        <v>#N/A</v>
      </c>
      <c r="AA4045" s="30" t="e">
        <v>#N/A</v>
      </c>
      <c r="AB4045" t="e">
        <v>#N/A</v>
      </c>
      <c r="AC4045" t="e">
        <v>#N/A</v>
      </c>
      <c r="AD4045" t="e">
        <v>#N/A</v>
      </c>
      <c r="AE4045" t="e">
        <v>#N/A</v>
      </c>
      <c r="AF4045" t="e">
        <v>#N/A</v>
      </c>
    </row>
    <row r="4046" spans="1:32" x14ac:dyDescent="0.25">
      <c r="A4046" t="e">
        <v>#N/A</v>
      </c>
      <c r="B4046" s="33" t="e">
        <v>#N/A</v>
      </c>
      <c r="C4046" t="e">
        <v>#N/A</v>
      </c>
      <c r="D4046" t="e">
        <v>#N/A</v>
      </c>
      <c r="E4046" s="69" t="e">
        <v>#N/A</v>
      </c>
      <c r="F4046" s="3" t="e">
        <v>#N/A</v>
      </c>
      <c r="G4046" s="3" t="e">
        <v>#N/A</v>
      </c>
      <c r="H4046" s="3" t="e">
        <v>#N/A</v>
      </c>
      <c r="I4046" s="80" t="e">
        <v>#N/A</v>
      </c>
      <c r="J4046" s="80" t="e">
        <v>#N/A</v>
      </c>
      <c r="K4046" s="85" t="e">
        <v>#N/A</v>
      </c>
      <c r="L4046" s="9" t="e">
        <v>#N/A</v>
      </c>
      <c r="M4046" s="93" t="e">
        <v>#N/A</v>
      </c>
      <c r="N4046" s="8" t="e">
        <v>#N/A</v>
      </c>
      <c r="O4046" t="e">
        <v>#N/A</v>
      </c>
      <c r="P4046" t="e">
        <v>#N/A</v>
      </c>
      <c r="Q4046" t="e">
        <v>#N/A</v>
      </c>
      <c r="R4046" s="2" t="e">
        <v>#N/A</v>
      </c>
      <c r="S4046" t="e">
        <v>#N/A</v>
      </c>
      <c r="T4046" s="3" t="e">
        <v>#N/A</v>
      </c>
      <c r="U4046" s="3" t="e">
        <v>#N/A</v>
      </c>
      <c r="V4046" t="e">
        <v>#N/A</v>
      </c>
      <c r="W4046" t="e">
        <v>#N/A</v>
      </c>
      <c r="X4046" t="e">
        <v>#N/A</v>
      </c>
      <c r="Y4046" s="3" t="e">
        <v>#N/A</v>
      </c>
      <c r="Z4046" s="8" t="e">
        <v>#N/A</v>
      </c>
      <c r="AA4046" s="30" t="e">
        <v>#N/A</v>
      </c>
      <c r="AB4046" t="e">
        <v>#N/A</v>
      </c>
      <c r="AC4046" t="e">
        <v>#N/A</v>
      </c>
      <c r="AD4046" t="e">
        <v>#N/A</v>
      </c>
      <c r="AE4046" t="e">
        <v>#N/A</v>
      </c>
      <c r="AF4046" t="e">
        <v>#N/A</v>
      </c>
    </row>
    <row r="4047" spans="1:32" x14ac:dyDescent="0.25">
      <c r="A4047" t="e">
        <v>#N/A</v>
      </c>
      <c r="B4047" s="33" t="e">
        <v>#N/A</v>
      </c>
      <c r="C4047" t="e">
        <v>#N/A</v>
      </c>
      <c r="D4047" t="e">
        <v>#N/A</v>
      </c>
      <c r="E4047" s="69" t="e">
        <v>#N/A</v>
      </c>
      <c r="F4047" s="3" t="e">
        <v>#N/A</v>
      </c>
      <c r="G4047" s="3" t="e">
        <v>#N/A</v>
      </c>
      <c r="H4047" s="3" t="e">
        <v>#N/A</v>
      </c>
      <c r="I4047" s="80" t="e">
        <v>#N/A</v>
      </c>
      <c r="J4047" s="80" t="e">
        <v>#N/A</v>
      </c>
      <c r="K4047" s="85" t="e">
        <v>#N/A</v>
      </c>
      <c r="L4047" s="9" t="e">
        <v>#N/A</v>
      </c>
      <c r="M4047" s="93" t="e">
        <v>#N/A</v>
      </c>
      <c r="N4047" s="8" t="e">
        <v>#N/A</v>
      </c>
      <c r="O4047" t="e">
        <v>#N/A</v>
      </c>
      <c r="P4047" t="e">
        <v>#N/A</v>
      </c>
      <c r="Q4047" t="e">
        <v>#N/A</v>
      </c>
      <c r="R4047" s="2" t="e">
        <v>#N/A</v>
      </c>
      <c r="S4047" t="e">
        <v>#N/A</v>
      </c>
      <c r="T4047" s="3" t="e">
        <v>#N/A</v>
      </c>
      <c r="U4047" s="3" t="e">
        <v>#N/A</v>
      </c>
      <c r="V4047" t="e">
        <v>#N/A</v>
      </c>
      <c r="W4047" t="e">
        <v>#N/A</v>
      </c>
      <c r="X4047" t="e">
        <v>#N/A</v>
      </c>
      <c r="Y4047" s="3" t="e">
        <v>#N/A</v>
      </c>
      <c r="Z4047" s="8" t="e">
        <v>#N/A</v>
      </c>
      <c r="AA4047" s="30" t="e">
        <v>#N/A</v>
      </c>
      <c r="AB4047" t="e">
        <v>#N/A</v>
      </c>
      <c r="AC4047" t="e">
        <v>#N/A</v>
      </c>
      <c r="AD4047" t="e">
        <v>#N/A</v>
      </c>
      <c r="AE4047" t="e">
        <v>#N/A</v>
      </c>
      <c r="AF4047" t="e">
        <v>#N/A</v>
      </c>
    </row>
    <row r="4048" spans="1:32" x14ac:dyDescent="0.25">
      <c r="A4048" t="e">
        <v>#N/A</v>
      </c>
      <c r="B4048" s="33" t="e">
        <v>#N/A</v>
      </c>
      <c r="C4048" t="e">
        <v>#N/A</v>
      </c>
      <c r="D4048" t="e">
        <v>#N/A</v>
      </c>
      <c r="E4048" s="69" t="e">
        <v>#N/A</v>
      </c>
      <c r="F4048" s="3" t="e">
        <v>#N/A</v>
      </c>
      <c r="G4048" s="3" t="e">
        <v>#N/A</v>
      </c>
      <c r="H4048" s="3" t="e">
        <v>#N/A</v>
      </c>
      <c r="I4048" s="80" t="e">
        <v>#N/A</v>
      </c>
      <c r="J4048" s="80" t="e">
        <v>#N/A</v>
      </c>
      <c r="K4048" s="85" t="e">
        <v>#N/A</v>
      </c>
      <c r="L4048" s="9" t="e">
        <v>#N/A</v>
      </c>
      <c r="M4048" s="93" t="e">
        <v>#N/A</v>
      </c>
      <c r="N4048" s="8" t="e">
        <v>#N/A</v>
      </c>
      <c r="O4048" t="e">
        <v>#N/A</v>
      </c>
      <c r="P4048" t="e">
        <v>#N/A</v>
      </c>
      <c r="Q4048" t="e">
        <v>#N/A</v>
      </c>
      <c r="R4048" s="2" t="e">
        <v>#N/A</v>
      </c>
      <c r="S4048" t="e">
        <v>#N/A</v>
      </c>
      <c r="T4048" s="3" t="e">
        <v>#N/A</v>
      </c>
      <c r="U4048" s="3" t="e">
        <v>#N/A</v>
      </c>
      <c r="V4048" t="e">
        <v>#N/A</v>
      </c>
      <c r="W4048" t="e">
        <v>#N/A</v>
      </c>
      <c r="X4048" t="e">
        <v>#N/A</v>
      </c>
      <c r="Y4048" s="3" t="e">
        <v>#N/A</v>
      </c>
      <c r="Z4048" s="8" t="e">
        <v>#N/A</v>
      </c>
      <c r="AA4048" s="30" t="e">
        <v>#N/A</v>
      </c>
      <c r="AB4048" t="e">
        <v>#N/A</v>
      </c>
      <c r="AC4048" t="e">
        <v>#N/A</v>
      </c>
      <c r="AD4048" t="e">
        <v>#N/A</v>
      </c>
      <c r="AE4048" t="e">
        <v>#N/A</v>
      </c>
      <c r="AF4048" t="e">
        <v>#N/A</v>
      </c>
    </row>
    <row r="4049" spans="1:32" x14ac:dyDescent="0.25">
      <c r="A4049" t="e">
        <v>#N/A</v>
      </c>
      <c r="B4049" s="33" t="e">
        <v>#N/A</v>
      </c>
      <c r="C4049" t="e">
        <v>#N/A</v>
      </c>
      <c r="D4049" t="e">
        <v>#N/A</v>
      </c>
      <c r="E4049" s="69" t="e">
        <v>#N/A</v>
      </c>
      <c r="F4049" s="3" t="e">
        <v>#N/A</v>
      </c>
      <c r="G4049" s="3" t="e">
        <v>#N/A</v>
      </c>
      <c r="H4049" s="3" t="e">
        <v>#N/A</v>
      </c>
      <c r="I4049" s="80" t="e">
        <v>#N/A</v>
      </c>
      <c r="J4049" s="80" t="e">
        <v>#N/A</v>
      </c>
      <c r="K4049" s="85" t="e">
        <v>#N/A</v>
      </c>
      <c r="L4049" s="9" t="e">
        <v>#N/A</v>
      </c>
      <c r="M4049" s="93" t="e">
        <v>#N/A</v>
      </c>
      <c r="N4049" s="8" t="e">
        <v>#N/A</v>
      </c>
      <c r="O4049" t="e">
        <v>#N/A</v>
      </c>
      <c r="P4049" t="e">
        <v>#N/A</v>
      </c>
      <c r="Q4049" t="e">
        <v>#N/A</v>
      </c>
      <c r="R4049" s="2" t="e">
        <v>#N/A</v>
      </c>
      <c r="S4049" t="e">
        <v>#N/A</v>
      </c>
      <c r="T4049" s="3" t="e">
        <v>#N/A</v>
      </c>
      <c r="U4049" s="3" t="e">
        <v>#N/A</v>
      </c>
      <c r="V4049" t="e">
        <v>#N/A</v>
      </c>
      <c r="W4049" t="e">
        <v>#N/A</v>
      </c>
      <c r="X4049" t="e">
        <v>#N/A</v>
      </c>
      <c r="Y4049" s="3" t="e">
        <v>#N/A</v>
      </c>
      <c r="Z4049" s="8" t="e">
        <v>#N/A</v>
      </c>
      <c r="AA4049" s="30" t="e">
        <v>#N/A</v>
      </c>
      <c r="AB4049" t="e">
        <v>#N/A</v>
      </c>
      <c r="AC4049" t="e">
        <v>#N/A</v>
      </c>
      <c r="AD4049" t="e">
        <v>#N/A</v>
      </c>
      <c r="AE4049" t="e">
        <v>#N/A</v>
      </c>
      <c r="AF4049" t="e">
        <v>#N/A</v>
      </c>
    </row>
    <row r="4050" spans="1:32" x14ac:dyDescent="0.25">
      <c r="A4050" t="e">
        <v>#N/A</v>
      </c>
      <c r="B4050" s="33" t="e">
        <v>#N/A</v>
      </c>
      <c r="C4050" t="e">
        <v>#N/A</v>
      </c>
      <c r="D4050" t="e">
        <v>#N/A</v>
      </c>
      <c r="E4050" s="69" t="e">
        <v>#N/A</v>
      </c>
      <c r="F4050" s="3" t="e">
        <v>#N/A</v>
      </c>
      <c r="G4050" s="3" t="e">
        <v>#N/A</v>
      </c>
      <c r="H4050" s="3" t="e">
        <v>#N/A</v>
      </c>
      <c r="I4050" s="80" t="e">
        <v>#N/A</v>
      </c>
      <c r="J4050" s="80" t="e">
        <v>#N/A</v>
      </c>
      <c r="K4050" s="85" t="e">
        <v>#N/A</v>
      </c>
      <c r="L4050" s="9" t="e">
        <v>#N/A</v>
      </c>
      <c r="M4050" s="93" t="e">
        <v>#N/A</v>
      </c>
      <c r="N4050" s="8" t="e">
        <v>#N/A</v>
      </c>
      <c r="O4050" t="e">
        <v>#N/A</v>
      </c>
      <c r="P4050" t="e">
        <v>#N/A</v>
      </c>
      <c r="Q4050" t="e">
        <v>#N/A</v>
      </c>
      <c r="R4050" s="2" t="e">
        <v>#N/A</v>
      </c>
      <c r="S4050" t="e">
        <v>#N/A</v>
      </c>
      <c r="T4050" s="3" t="e">
        <v>#N/A</v>
      </c>
      <c r="U4050" s="3" t="e">
        <v>#N/A</v>
      </c>
      <c r="V4050" t="e">
        <v>#N/A</v>
      </c>
      <c r="W4050" t="e">
        <v>#N/A</v>
      </c>
      <c r="X4050" t="e">
        <v>#N/A</v>
      </c>
      <c r="Y4050" s="3" t="e">
        <v>#N/A</v>
      </c>
      <c r="Z4050" s="8" t="e">
        <v>#N/A</v>
      </c>
      <c r="AA4050" s="30" t="e">
        <v>#N/A</v>
      </c>
      <c r="AB4050" t="e">
        <v>#N/A</v>
      </c>
      <c r="AC4050" t="e">
        <v>#N/A</v>
      </c>
      <c r="AD4050" t="e">
        <v>#N/A</v>
      </c>
      <c r="AE4050" t="e">
        <v>#N/A</v>
      </c>
      <c r="AF4050" t="e">
        <v>#N/A</v>
      </c>
    </row>
    <row r="4051" spans="1:32" x14ac:dyDescent="0.25">
      <c r="A4051" t="e">
        <v>#N/A</v>
      </c>
      <c r="B4051" s="33" t="e">
        <v>#N/A</v>
      </c>
      <c r="C4051" t="e">
        <v>#N/A</v>
      </c>
      <c r="D4051" t="e">
        <v>#N/A</v>
      </c>
      <c r="E4051" s="69" t="e">
        <v>#N/A</v>
      </c>
      <c r="F4051" s="3" t="e">
        <v>#N/A</v>
      </c>
      <c r="G4051" s="3" t="e">
        <v>#N/A</v>
      </c>
      <c r="H4051" s="3" t="e">
        <v>#N/A</v>
      </c>
      <c r="I4051" s="80" t="e">
        <v>#N/A</v>
      </c>
      <c r="J4051" s="80" t="e">
        <v>#N/A</v>
      </c>
      <c r="K4051" s="85" t="e">
        <v>#N/A</v>
      </c>
      <c r="L4051" s="9" t="e">
        <v>#N/A</v>
      </c>
      <c r="M4051" s="93" t="e">
        <v>#N/A</v>
      </c>
      <c r="N4051" s="8" t="e">
        <v>#N/A</v>
      </c>
      <c r="O4051" t="e">
        <v>#N/A</v>
      </c>
      <c r="P4051" t="e">
        <v>#N/A</v>
      </c>
      <c r="Q4051" t="e">
        <v>#N/A</v>
      </c>
      <c r="R4051" s="2" t="e">
        <v>#N/A</v>
      </c>
      <c r="S4051" t="e">
        <v>#N/A</v>
      </c>
      <c r="T4051" s="3" t="e">
        <v>#N/A</v>
      </c>
      <c r="U4051" s="3" t="e">
        <v>#N/A</v>
      </c>
      <c r="V4051" t="e">
        <v>#N/A</v>
      </c>
      <c r="W4051" t="e">
        <v>#N/A</v>
      </c>
      <c r="X4051" t="e">
        <v>#N/A</v>
      </c>
      <c r="Y4051" s="3" t="e">
        <v>#N/A</v>
      </c>
      <c r="Z4051" s="8" t="e">
        <v>#N/A</v>
      </c>
      <c r="AA4051" s="30" t="e">
        <v>#N/A</v>
      </c>
      <c r="AB4051" t="e">
        <v>#N/A</v>
      </c>
      <c r="AC4051" t="e">
        <v>#N/A</v>
      </c>
      <c r="AD4051" t="e">
        <v>#N/A</v>
      </c>
      <c r="AE4051" t="e">
        <v>#N/A</v>
      </c>
      <c r="AF4051" t="e">
        <v>#N/A</v>
      </c>
    </row>
    <row r="4052" spans="1:32" x14ac:dyDescent="0.25">
      <c r="A4052" t="e">
        <v>#N/A</v>
      </c>
      <c r="B4052" s="33" t="e">
        <v>#N/A</v>
      </c>
      <c r="C4052" t="e">
        <v>#N/A</v>
      </c>
      <c r="D4052" t="e">
        <v>#N/A</v>
      </c>
      <c r="E4052" s="69" t="e">
        <v>#N/A</v>
      </c>
      <c r="F4052" s="3" t="e">
        <v>#N/A</v>
      </c>
      <c r="G4052" s="3" t="e">
        <v>#N/A</v>
      </c>
      <c r="H4052" s="3" t="e">
        <v>#N/A</v>
      </c>
      <c r="I4052" s="80" t="e">
        <v>#N/A</v>
      </c>
      <c r="J4052" s="80" t="e">
        <v>#N/A</v>
      </c>
      <c r="K4052" s="85" t="e">
        <v>#N/A</v>
      </c>
      <c r="L4052" s="9" t="e">
        <v>#N/A</v>
      </c>
      <c r="M4052" s="93" t="e">
        <v>#N/A</v>
      </c>
      <c r="N4052" s="8" t="e">
        <v>#N/A</v>
      </c>
      <c r="O4052" t="e">
        <v>#N/A</v>
      </c>
      <c r="P4052" t="e">
        <v>#N/A</v>
      </c>
      <c r="Q4052" t="e">
        <v>#N/A</v>
      </c>
      <c r="R4052" s="2" t="e">
        <v>#N/A</v>
      </c>
      <c r="S4052" t="e">
        <v>#N/A</v>
      </c>
      <c r="T4052" s="3" t="e">
        <v>#N/A</v>
      </c>
      <c r="U4052" s="3" t="e">
        <v>#N/A</v>
      </c>
      <c r="V4052" t="e">
        <v>#N/A</v>
      </c>
      <c r="W4052" t="e">
        <v>#N/A</v>
      </c>
      <c r="X4052" t="e">
        <v>#N/A</v>
      </c>
      <c r="Y4052" s="3" t="e">
        <v>#N/A</v>
      </c>
      <c r="Z4052" s="8" t="e">
        <v>#N/A</v>
      </c>
      <c r="AA4052" s="30" t="e">
        <v>#N/A</v>
      </c>
      <c r="AB4052" t="e">
        <v>#N/A</v>
      </c>
      <c r="AC4052" t="e">
        <v>#N/A</v>
      </c>
      <c r="AD4052" t="e">
        <v>#N/A</v>
      </c>
      <c r="AE4052" t="e">
        <v>#N/A</v>
      </c>
      <c r="AF4052" t="e">
        <v>#N/A</v>
      </c>
    </row>
    <row r="4053" spans="1:32" x14ac:dyDescent="0.25">
      <c r="A4053" t="e">
        <v>#N/A</v>
      </c>
      <c r="B4053" s="33" t="e">
        <v>#N/A</v>
      </c>
      <c r="C4053" t="e">
        <v>#N/A</v>
      </c>
      <c r="D4053" t="e">
        <v>#N/A</v>
      </c>
      <c r="E4053" s="69" t="e">
        <v>#N/A</v>
      </c>
      <c r="F4053" s="3" t="e">
        <v>#N/A</v>
      </c>
      <c r="G4053" s="3" t="e">
        <v>#N/A</v>
      </c>
      <c r="H4053" s="3" t="e">
        <v>#N/A</v>
      </c>
      <c r="I4053" s="80" t="e">
        <v>#N/A</v>
      </c>
      <c r="J4053" s="80" t="e">
        <v>#N/A</v>
      </c>
      <c r="K4053" s="85" t="e">
        <v>#N/A</v>
      </c>
      <c r="L4053" s="9" t="e">
        <v>#N/A</v>
      </c>
      <c r="M4053" s="93" t="e">
        <v>#N/A</v>
      </c>
      <c r="N4053" s="8" t="e">
        <v>#N/A</v>
      </c>
      <c r="O4053" t="e">
        <v>#N/A</v>
      </c>
      <c r="P4053" t="e">
        <v>#N/A</v>
      </c>
      <c r="Q4053" t="e">
        <v>#N/A</v>
      </c>
      <c r="R4053" s="2" t="e">
        <v>#N/A</v>
      </c>
      <c r="S4053" t="e">
        <v>#N/A</v>
      </c>
      <c r="T4053" s="3" t="e">
        <v>#N/A</v>
      </c>
      <c r="U4053" s="3" t="e">
        <v>#N/A</v>
      </c>
      <c r="V4053" t="e">
        <v>#N/A</v>
      </c>
      <c r="W4053" t="e">
        <v>#N/A</v>
      </c>
      <c r="X4053" t="e">
        <v>#N/A</v>
      </c>
      <c r="Y4053" s="3" t="e">
        <v>#N/A</v>
      </c>
      <c r="Z4053" s="8" t="e">
        <v>#N/A</v>
      </c>
      <c r="AA4053" s="30" t="e">
        <v>#N/A</v>
      </c>
      <c r="AB4053" t="e">
        <v>#N/A</v>
      </c>
      <c r="AC4053" t="e">
        <v>#N/A</v>
      </c>
      <c r="AD4053" t="e">
        <v>#N/A</v>
      </c>
      <c r="AE4053" t="e">
        <v>#N/A</v>
      </c>
      <c r="AF4053" t="e">
        <v>#N/A</v>
      </c>
    </row>
    <row r="4054" spans="1:32" x14ac:dyDescent="0.25">
      <c r="A4054" t="e">
        <v>#N/A</v>
      </c>
      <c r="B4054" s="33" t="e">
        <v>#N/A</v>
      </c>
      <c r="C4054" t="e">
        <v>#N/A</v>
      </c>
      <c r="D4054" t="e">
        <v>#N/A</v>
      </c>
      <c r="E4054" s="69" t="e">
        <v>#N/A</v>
      </c>
      <c r="F4054" s="3" t="e">
        <v>#N/A</v>
      </c>
      <c r="G4054" s="3" t="e">
        <v>#N/A</v>
      </c>
      <c r="H4054" s="3" t="e">
        <v>#N/A</v>
      </c>
      <c r="I4054" s="80" t="e">
        <v>#N/A</v>
      </c>
      <c r="J4054" s="80" t="e">
        <v>#N/A</v>
      </c>
      <c r="K4054" s="85" t="e">
        <v>#N/A</v>
      </c>
      <c r="L4054" s="9" t="e">
        <v>#N/A</v>
      </c>
      <c r="M4054" s="93" t="e">
        <v>#N/A</v>
      </c>
      <c r="N4054" s="8" t="e">
        <v>#N/A</v>
      </c>
      <c r="O4054" t="e">
        <v>#N/A</v>
      </c>
      <c r="P4054" t="e">
        <v>#N/A</v>
      </c>
      <c r="Q4054" t="e">
        <v>#N/A</v>
      </c>
      <c r="R4054" s="2" t="e">
        <v>#N/A</v>
      </c>
      <c r="S4054" t="e">
        <v>#N/A</v>
      </c>
      <c r="T4054" s="3" t="e">
        <v>#N/A</v>
      </c>
      <c r="U4054" s="3" t="e">
        <v>#N/A</v>
      </c>
      <c r="V4054" t="e">
        <v>#N/A</v>
      </c>
      <c r="W4054" t="e">
        <v>#N/A</v>
      </c>
      <c r="X4054" t="e">
        <v>#N/A</v>
      </c>
      <c r="Y4054" s="3" t="e">
        <v>#N/A</v>
      </c>
      <c r="Z4054" s="8" t="e">
        <v>#N/A</v>
      </c>
      <c r="AA4054" s="30" t="e">
        <v>#N/A</v>
      </c>
      <c r="AB4054" t="e">
        <v>#N/A</v>
      </c>
      <c r="AC4054" t="e">
        <v>#N/A</v>
      </c>
      <c r="AD4054" t="e">
        <v>#N/A</v>
      </c>
      <c r="AE4054" t="e">
        <v>#N/A</v>
      </c>
      <c r="AF4054" t="e">
        <v>#N/A</v>
      </c>
    </row>
    <row r="4055" spans="1:32" x14ac:dyDescent="0.25">
      <c r="A4055" t="e">
        <v>#N/A</v>
      </c>
      <c r="B4055" s="33" t="e">
        <v>#N/A</v>
      </c>
      <c r="C4055" t="e">
        <v>#N/A</v>
      </c>
      <c r="D4055" t="e">
        <v>#N/A</v>
      </c>
      <c r="E4055" s="69" t="e">
        <v>#N/A</v>
      </c>
      <c r="F4055" s="3" t="e">
        <v>#N/A</v>
      </c>
      <c r="G4055" s="3" t="e">
        <v>#N/A</v>
      </c>
      <c r="H4055" s="3" t="e">
        <v>#N/A</v>
      </c>
      <c r="I4055" s="80" t="e">
        <v>#N/A</v>
      </c>
      <c r="J4055" s="80" t="e">
        <v>#N/A</v>
      </c>
      <c r="K4055" s="85" t="e">
        <v>#N/A</v>
      </c>
      <c r="L4055" s="9" t="e">
        <v>#N/A</v>
      </c>
      <c r="M4055" s="93" t="e">
        <v>#N/A</v>
      </c>
      <c r="N4055" s="8" t="e">
        <v>#N/A</v>
      </c>
      <c r="O4055" t="e">
        <v>#N/A</v>
      </c>
      <c r="P4055" t="e">
        <v>#N/A</v>
      </c>
      <c r="Q4055" t="e">
        <v>#N/A</v>
      </c>
      <c r="R4055" s="2" t="e">
        <v>#N/A</v>
      </c>
      <c r="S4055" t="e">
        <v>#N/A</v>
      </c>
      <c r="T4055" s="3" t="e">
        <v>#N/A</v>
      </c>
      <c r="U4055" s="3" t="e">
        <v>#N/A</v>
      </c>
      <c r="V4055" t="e">
        <v>#N/A</v>
      </c>
      <c r="W4055" t="e">
        <v>#N/A</v>
      </c>
      <c r="X4055" t="e">
        <v>#N/A</v>
      </c>
      <c r="Y4055" s="3" t="e">
        <v>#N/A</v>
      </c>
      <c r="Z4055" s="8" t="e">
        <v>#N/A</v>
      </c>
      <c r="AA4055" s="30" t="e">
        <v>#N/A</v>
      </c>
      <c r="AB4055" t="e">
        <v>#N/A</v>
      </c>
      <c r="AC4055" t="e">
        <v>#N/A</v>
      </c>
      <c r="AD4055" t="e">
        <v>#N/A</v>
      </c>
      <c r="AE4055" t="e">
        <v>#N/A</v>
      </c>
      <c r="AF4055" t="e">
        <v>#N/A</v>
      </c>
    </row>
    <row r="4056" spans="1:32" x14ac:dyDescent="0.25">
      <c r="A4056" t="e">
        <v>#N/A</v>
      </c>
      <c r="B4056" s="33" t="e">
        <v>#N/A</v>
      </c>
      <c r="C4056" t="e">
        <v>#N/A</v>
      </c>
      <c r="D4056" t="e">
        <v>#N/A</v>
      </c>
      <c r="E4056" s="69" t="e">
        <v>#N/A</v>
      </c>
      <c r="F4056" s="3" t="e">
        <v>#N/A</v>
      </c>
      <c r="G4056" s="3" t="e">
        <v>#N/A</v>
      </c>
      <c r="H4056" s="3" t="e">
        <v>#N/A</v>
      </c>
      <c r="I4056" s="80" t="e">
        <v>#N/A</v>
      </c>
      <c r="J4056" s="80" t="e">
        <v>#N/A</v>
      </c>
      <c r="K4056" s="85" t="e">
        <v>#N/A</v>
      </c>
      <c r="L4056" s="9" t="e">
        <v>#N/A</v>
      </c>
      <c r="M4056" s="93" t="e">
        <v>#N/A</v>
      </c>
      <c r="N4056" s="8" t="e">
        <v>#N/A</v>
      </c>
      <c r="O4056" t="e">
        <v>#N/A</v>
      </c>
      <c r="P4056" t="e">
        <v>#N/A</v>
      </c>
      <c r="Q4056" t="e">
        <v>#N/A</v>
      </c>
      <c r="R4056" s="2" t="e">
        <v>#N/A</v>
      </c>
      <c r="S4056" t="e">
        <v>#N/A</v>
      </c>
      <c r="T4056" s="3" t="e">
        <v>#N/A</v>
      </c>
      <c r="U4056" s="3" t="e">
        <v>#N/A</v>
      </c>
      <c r="V4056" t="e">
        <v>#N/A</v>
      </c>
      <c r="W4056" t="e">
        <v>#N/A</v>
      </c>
      <c r="X4056" t="e">
        <v>#N/A</v>
      </c>
      <c r="Y4056" s="3" t="e">
        <v>#N/A</v>
      </c>
      <c r="Z4056" s="8" t="e">
        <v>#N/A</v>
      </c>
      <c r="AA4056" s="30" t="e">
        <v>#N/A</v>
      </c>
      <c r="AB4056" t="e">
        <v>#N/A</v>
      </c>
      <c r="AC4056" t="e">
        <v>#N/A</v>
      </c>
      <c r="AD4056" t="e">
        <v>#N/A</v>
      </c>
      <c r="AE4056" t="e">
        <v>#N/A</v>
      </c>
      <c r="AF4056" t="e">
        <v>#N/A</v>
      </c>
    </row>
    <row r="4057" spans="1:32" x14ac:dyDescent="0.25">
      <c r="A4057" t="e">
        <v>#N/A</v>
      </c>
      <c r="B4057" s="33" t="e">
        <v>#N/A</v>
      </c>
      <c r="C4057" t="e">
        <v>#N/A</v>
      </c>
      <c r="D4057" t="e">
        <v>#N/A</v>
      </c>
      <c r="E4057" s="69" t="e">
        <v>#N/A</v>
      </c>
      <c r="F4057" s="3" t="e">
        <v>#N/A</v>
      </c>
      <c r="G4057" s="3" t="e">
        <v>#N/A</v>
      </c>
      <c r="H4057" s="3" t="e">
        <v>#N/A</v>
      </c>
      <c r="I4057" s="80" t="e">
        <v>#N/A</v>
      </c>
      <c r="J4057" s="80" t="e">
        <v>#N/A</v>
      </c>
      <c r="K4057" s="85" t="e">
        <v>#N/A</v>
      </c>
      <c r="L4057" s="9" t="e">
        <v>#N/A</v>
      </c>
      <c r="M4057" s="93" t="e">
        <v>#N/A</v>
      </c>
      <c r="N4057" s="8" t="e">
        <v>#N/A</v>
      </c>
      <c r="O4057" t="e">
        <v>#N/A</v>
      </c>
      <c r="P4057" t="e">
        <v>#N/A</v>
      </c>
      <c r="Q4057" t="e">
        <v>#N/A</v>
      </c>
      <c r="R4057" s="2" t="e">
        <v>#N/A</v>
      </c>
      <c r="S4057" t="e">
        <v>#N/A</v>
      </c>
      <c r="T4057" s="3" t="e">
        <v>#N/A</v>
      </c>
      <c r="U4057" s="3" t="e">
        <v>#N/A</v>
      </c>
      <c r="V4057" t="e">
        <v>#N/A</v>
      </c>
      <c r="W4057" t="e">
        <v>#N/A</v>
      </c>
      <c r="X4057" t="e">
        <v>#N/A</v>
      </c>
      <c r="Y4057" s="3" t="e">
        <v>#N/A</v>
      </c>
      <c r="Z4057" s="8" t="e">
        <v>#N/A</v>
      </c>
      <c r="AA4057" s="30" t="e">
        <v>#N/A</v>
      </c>
      <c r="AB4057" t="e">
        <v>#N/A</v>
      </c>
      <c r="AC4057" t="e">
        <v>#N/A</v>
      </c>
      <c r="AD4057" t="e">
        <v>#N/A</v>
      </c>
      <c r="AE4057" t="e">
        <v>#N/A</v>
      </c>
      <c r="AF4057" t="e">
        <v>#N/A</v>
      </c>
    </row>
    <row r="4058" spans="1:32" x14ac:dyDescent="0.25">
      <c r="A4058" t="e">
        <v>#N/A</v>
      </c>
      <c r="B4058" s="33" t="e">
        <v>#N/A</v>
      </c>
      <c r="C4058" t="e">
        <v>#N/A</v>
      </c>
      <c r="D4058" t="e">
        <v>#N/A</v>
      </c>
      <c r="E4058" s="69" t="e">
        <v>#N/A</v>
      </c>
      <c r="F4058" s="3" t="e">
        <v>#N/A</v>
      </c>
      <c r="G4058" s="3" t="e">
        <v>#N/A</v>
      </c>
      <c r="H4058" s="3" t="e">
        <v>#N/A</v>
      </c>
      <c r="I4058" s="80" t="e">
        <v>#N/A</v>
      </c>
      <c r="J4058" s="80" t="e">
        <v>#N/A</v>
      </c>
      <c r="K4058" s="85" t="e">
        <v>#N/A</v>
      </c>
      <c r="L4058" s="9" t="e">
        <v>#N/A</v>
      </c>
      <c r="M4058" s="93" t="e">
        <v>#N/A</v>
      </c>
      <c r="N4058" s="8" t="e">
        <v>#N/A</v>
      </c>
      <c r="O4058" t="e">
        <v>#N/A</v>
      </c>
      <c r="P4058" t="e">
        <v>#N/A</v>
      </c>
      <c r="Q4058" t="e">
        <v>#N/A</v>
      </c>
      <c r="R4058" s="2" t="e">
        <v>#N/A</v>
      </c>
      <c r="S4058" t="e">
        <v>#N/A</v>
      </c>
      <c r="T4058" s="3" t="e">
        <v>#N/A</v>
      </c>
      <c r="U4058" s="3" t="e">
        <v>#N/A</v>
      </c>
      <c r="V4058" t="e">
        <v>#N/A</v>
      </c>
      <c r="W4058" t="e">
        <v>#N/A</v>
      </c>
      <c r="X4058" t="e">
        <v>#N/A</v>
      </c>
      <c r="Y4058" s="3" t="e">
        <v>#N/A</v>
      </c>
      <c r="Z4058" s="8" t="e">
        <v>#N/A</v>
      </c>
      <c r="AA4058" s="30" t="e">
        <v>#N/A</v>
      </c>
      <c r="AB4058" t="e">
        <v>#N/A</v>
      </c>
      <c r="AC4058" t="e">
        <v>#N/A</v>
      </c>
      <c r="AD4058" t="e">
        <v>#N/A</v>
      </c>
      <c r="AE4058" t="e">
        <v>#N/A</v>
      </c>
      <c r="AF4058" t="e">
        <v>#N/A</v>
      </c>
    </row>
    <row r="4059" spans="1:32" x14ac:dyDescent="0.25">
      <c r="A4059" t="e">
        <v>#N/A</v>
      </c>
      <c r="B4059" s="33" t="e">
        <v>#N/A</v>
      </c>
      <c r="C4059" t="e">
        <v>#N/A</v>
      </c>
      <c r="D4059" t="e">
        <v>#N/A</v>
      </c>
      <c r="E4059" s="69" t="e">
        <v>#N/A</v>
      </c>
      <c r="F4059" s="3" t="e">
        <v>#N/A</v>
      </c>
      <c r="G4059" s="3" t="e">
        <v>#N/A</v>
      </c>
      <c r="H4059" s="3" t="e">
        <v>#N/A</v>
      </c>
      <c r="I4059" s="80" t="e">
        <v>#N/A</v>
      </c>
      <c r="J4059" s="80" t="e">
        <v>#N/A</v>
      </c>
      <c r="K4059" s="85" t="e">
        <v>#N/A</v>
      </c>
      <c r="L4059" s="9" t="e">
        <v>#N/A</v>
      </c>
      <c r="M4059" s="93" t="e">
        <v>#N/A</v>
      </c>
      <c r="N4059" s="8" t="e">
        <v>#N/A</v>
      </c>
      <c r="O4059" t="e">
        <v>#N/A</v>
      </c>
      <c r="P4059" t="e">
        <v>#N/A</v>
      </c>
      <c r="Q4059" t="e">
        <v>#N/A</v>
      </c>
      <c r="R4059" s="2" t="e">
        <v>#N/A</v>
      </c>
      <c r="S4059" t="e">
        <v>#N/A</v>
      </c>
      <c r="T4059" s="3" t="e">
        <v>#N/A</v>
      </c>
      <c r="U4059" s="3" t="e">
        <v>#N/A</v>
      </c>
      <c r="V4059" t="e">
        <v>#N/A</v>
      </c>
      <c r="W4059" t="e">
        <v>#N/A</v>
      </c>
      <c r="X4059" t="e">
        <v>#N/A</v>
      </c>
      <c r="Y4059" s="3" t="e">
        <v>#N/A</v>
      </c>
      <c r="Z4059" s="8" t="e">
        <v>#N/A</v>
      </c>
      <c r="AA4059" s="30" t="e">
        <v>#N/A</v>
      </c>
      <c r="AB4059" t="e">
        <v>#N/A</v>
      </c>
      <c r="AC4059" t="e">
        <v>#N/A</v>
      </c>
      <c r="AD4059" t="e">
        <v>#N/A</v>
      </c>
      <c r="AE4059" t="e">
        <v>#N/A</v>
      </c>
      <c r="AF4059" t="e">
        <v>#N/A</v>
      </c>
    </row>
    <row r="4060" spans="1:32" x14ac:dyDescent="0.25">
      <c r="A4060" t="e">
        <v>#N/A</v>
      </c>
      <c r="B4060" s="33" t="e">
        <v>#N/A</v>
      </c>
      <c r="C4060" t="e">
        <v>#N/A</v>
      </c>
      <c r="D4060" t="e">
        <v>#N/A</v>
      </c>
      <c r="E4060" s="69" t="e">
        <v>#N/A</v>
      </c>
      <c r="F4060" s="3" t="e">
        <v>#N/A</v>
      </c>
      <c r="G4060" s="3" t="e">
        <v>#N/A</v>
      </c>
      <c r="H4060" s="3" t="e">
        <v>#N/A</v>
      </c>
      <c r="I4060" s="80" t="e">
        <v>#N/A</v>
      </c>
      <c r="J4060" s="80" t="e">
        <v>#N/A</v>
      </c>
      <c r="K4060" s="85" t="e">
        <v>#N/A</v>
      </c>
      <c r="L4060" s="9" t="e">
        <v>#N/A</v>
      </c>
      <c r="M4060" s="93" t="e">
        <v>#N/A</v>
      </c>
      <c r="N4060" s="8" t="e">
        <v>#N/A</v>
      </c>
      <c r="O4060" t="e">
        <v>#N/A</v>
      </c>
      <c r="P4060" t="e">
        <v>#N/A</v>
      </c>
      <c r="Q4060" t="e">
        <v>#N/A</v>
      </c>
      <c r="R4060" s="2" t="e">
        <v>#N/A</v>
      </c>
      <c r="S4060" t="e">
        <v>#N/A</v>
      </c>
      <c r="T4060" s="3" t="e">
        <v>#N/A</v>
      </c>
      <c r="U4060" s="3" t="e">
        <v>#N/A</v>
      </c>
      <c r="V4060" t="e">
        <v>#N/A</v>
      </c>
      <c r="W4060" t="e">
        <v>#N/A</v>
      </c>
      <c r="X4060" t="e">
        <v>#N/A</v>
      </c>
      <c r="Y4060" s="3" t="e">
        <v>#N/A</v>
      </c>
      <c r="Z4060" s="8" t="e">
        <v>#N/A</v>
      </c>
      <c r="AA4060" s="30" t="e">
        <v>#N/A</v>
      </c>
      <c r="AB4060" t="e">
        <v>#N/A</v>
      </c>
      <c r="AC4060" t="e">
        <v>#N/A</v>
      </c>
      <c r="AD4060" t="e">
        <v>#N/A</v>
      </c>
      <c r="AE4060" t="e">
        <v>#N/A</v>
      </c>
      <c r="AF4060" t="e">
        <v>#N/A</v>
      </c>
    </row>
    <row r="4061" spans="1:32" x14ac:dyDescent="0.25">
      <c r="A4061" t="e">
        <v>#N/A</v>
      </c>
      <c r="B4061" s="33" t="e">
        <v>#N/A</v>
      </c>
      <c r="C4061" t="e">
        <v>#N/A</v>
      </c>
      <c r="D4061" t="e">
        <v>#N/A</v>
      </c>
      <c r="E4061" s="69" t="e">
        <v>#N/A</v>
      </c>
      <c r="F4061" s="3" t="e">
        <v>#N/A</v>
      </c>
      <c r="G4061" s="3" t="e">
        <v>#N/A</v>
      </c>
      <c r="H4061" s="3" t="e">
        <v>#N/A</v>
      </c>
      <c r="I4061" s="80" t="e">
        <v>#N/A</v>
      </c>
      <c r="J4061" s="80" t="e">
        <v>#N/A</v>
      </c>
      <c r="K4061" s="85" t="e">
        <v>#N/A</v>
      </c>
      <c r="L4061" s="9" t="e">
        <v>#N/A</v>
      </c>
      <c r="M4061" s="93" t="e">
        <v>#N/A</v>
      </c>
      <c r="N4061" s="8" t="e">
        <v>#N/A</v>
      </c>
      <c r="O4061" t="e">
        <v>#N/A</v>
      </c>
      <c r="P4061" t="e">
        <v>#N/A</v>
      </c>
      <c r="Q4061" t="e">
        <v>#N/A</v>
      </c>
      <c r="R4061" s="2" t="e">
        <v>#N/A</v>
      </c>
      <c r="S4061" t="e">
        <v>#N/A</v>
      </c>
      <c r="T4061" s="3" t="e">
        <v>#N/A</v>
      </c>
      <c r="U4061" s="3" t="e">
        <v>#N/A</v>
      </c>
      <c r="V4061" t="e">
        <v>#N/A</v>
      </c>
      <c r="W4061" t="e">
        <v>#N/A</v>
      </c>
      <c r="X4061" t="e">
        <v>#N/A</v>
      </c>
      <c r="Y4061" s="3" t="e">
        <v>#N/A</v>
      </c>
      <c r="Z4061" s="8" t="e">
        <v>#N/A</v>
      </c>
      <c r="AA4061" s="30" t="e">
        <v>#N/A</v>
      </c>
      <c r="AB4061" t="e">
        <v>#N/A</v>
      </c>
      <c r="AC4061" t="e">
        <v>#N/A</v>
      </c>
      <c r="AD4061" t="e">
        <v>#N/A</v>
      </c>
      <c r="AE4061" t="e">
        <v>#N/A</v>
      </c>
      <c r="AF4061" t="e">
        <v>#N/A</v>
      </c>
    </row>
    <row r="4062" spans="1:32" x14ac:dyDescent="0.25">
      <c r="A4062" t="e">
        <v>#N/A</v>
      </c>
      <c r="B4062" s="33" t="e">
        <v>#N/A</v>
      </c>
      <c r="C4062" t="e">
        <v>#N/A</v>
      </c>
      <c r="D4062" t="e">
        <v>#N/A</v>
      </c>
      <c r="E4062" s="69" t="e">
        <v>#N/A</v>
      </c>
      <c r="F4062" s="3" t="e">
        <v>#N/A</v>
      </c>
      <c r="G4062" s="3" t="e">
        <v>#N/A</v>
      </c>
      <c r="H4062" s="3" t="e">
        <v>#N/A</v>
      </c>
      <c r="I4062" s="80" t="e">
        <v>#N/A</v>
      </c>
      <c r="J4062" s="80" t="e">
        <v>#N/A</v>
      </c>
      <c r="K4062" s="85" t="e">
        <v>#N/A</v>
      </c>
      <c r="L4062" s="9" t="e">
        <v>#N/A</v>
      </c>
      <c r="M4062" s="93" t="e">
        <v>#N/A</v>
      </c>
      <c r="N4062" s="8" t="e">
        <v>#N/A</v>
      </c>
      <c r="O4062" t="e">
        <v>#N/A</v>
      </c>
      <c r="P4062" t="e">
        <v>#N/A</v>
      </c>
      <c r="Q4062" t="e">
        <v>#N/A</v>
      </c>
      <c r="R4062" s="2" t="e">
        <v>#N/A</v>
      </c>
      <c r="S4062" t="e">
        <v>#N/A</v>
      </c>
      <c r="T4062" s="3" t="e">
        <v>#N/A</v>
      </c>
      <c r="U4062" s="3" t="e">
        <v>#N/A</v>
      </c>
      <c r="V4062" t="e">
        <v>#N/A</v>
      </c>
      <c r="W4062" t="e">
        <v>#N/A</v>
      </c>
      <c r="X4062" t="e">
        <v>#N/A</v>
      </c>
      <c r="Y4062" s="3" t="e">
        <v>#N/A</v>
      </c>
      <c r="Z4062" s="8" t="e">
        <v>#N/A</v>
      </c>
      <c r="AA4062" s="30" t="e">
        <v>#N/A</v>
      </c>
      <c r="AB4062" t="e">
        <v>#N/A</v>
      </c>
      <c r="AC4062" t="e">
        <v>#N/A</v>
      </c>
      <c r="AD4062" t="e">
        <v>#N/A</v>
      </c>
      <c r="AE4062" t="e">
        <v>#N/A</v>
      </c>
      <c r="AF4062" t="e">
        <v>#N/A</v>
      </c>
    </row>
    <row r="4063" spans="1:32" x14ac:dyDescent="0.25">
      <c r="A4063" t="e">
        <v>#N/A</v>
      </c>
      <c r="B4063" s="33" t="e">
        <v>#N/A</v>
      </c>
      <c r="C4063" t="e">
        <v>#N/A</v>
      </c>
      <c r="D4063" t="e">
        <v>#N/A</v>
      </c>
      <c r="E4063" s="69" t="e">
        <v>#N/A</v>
      </c>
      <c r="F4063" s="3" t="e">
        <v>#N/A</v>
      </c>
      <c r="G4063" s="3" t="e">
        <v>#N/A</v>
      </c>
      <c r="H4063" s="3" t="e">
        <v>#N/A</v>
      </c>
      <c r="I4063" s="80" t="e">
        <v>#N/A</v>
      </c>
      <c r="J4063" s="80" t="e">
        <v>#N/A</v>
      </c>
      <c r="K4063" s="85" t="e">
        <v>#N/A</v>
      </c>
      <c r="L4063" s="9" t="e">
        <v>#N/A</v>
      </c>
      <c r="M4063" s="93" t="e">
        <v>#N/A</v>
      </c>
      <c r="N4063" s="8" t="e">
        <v>#N/A</v>
      </c>
      <c r="O4063" t="e">
        <v>#N/A</v>
      </c>
      <c r="P4063" t="e">
        <v>#N/A</v>
      </c>
      <c r="Q4063" t="e">
        <v>#N/A</v>
      </c>
      <c r="R4063" s="2" t="e">
        <v>#N/A</v>
      </c>
      <c r="S4063" t="e">
        <v>#N/A</v>
      </c>
      <c r="T4063" s="3" t="e">
        <v>#N/A</v>
      </c>
      <c r="U4063" s="3" t="e">
        <v>#N/A</v>
      </c>
      <c r="V4063" t="e">
        <v>#N/A</v>
      </c>
      <c r="W4063" t="e">
        <v>#N/A</v>
      </c>
      <c r="X4063" t="e">
        <v>#N/A</v>
      </c>
      <c r="Y4063" s="3" t="e">
        <v>#N/A</v>
      </c>
      <c r="Z4063" s="8" t="e">
        <v>#N/A</v>
      </c>
      <c r="AA4063" s="30" t="e">
        <v>#N/A</v>
      </c>
      <c r="AB4063" t="e">
        <v>#N/A</v>
      </c>
      <c r="AC4063" t="e">
        <v>#N/A</v>
      </c>
      <c r="AD4063" t="e">
        <v>#N/A</v>
      </c>
      <c r="AE4063" t="e">
        <v>#N/A</v>
      </c>
      <c r="AF4063" t="e">
        <v>#N/A</v>
      </c>
    </row>
    <row r="4064" spans="1:32" x14ac:dyDescent="0.25">
      <c r="A4064" t="e">
        <v>#N/A</v>
      </c>
      <c r="B4064" s="33" t="e">
        <v>#N/A</v>
      </c>
      <c r="C4064" t="e">
        <v>#N/A</v>
      </c>
      <c r="D4064" t="e">
        <v>#N/A</v>
      </c>
      <c r="E4064" s="69" t="e">
        <v>#N/A</v>
      </c>
      <c r="F4064" s="3" t="e">
        <v>#N/A</v>
      </c>
      <c r="G4064" s="3" t="e">
        <v>#N/A</v>
      </c>
      <c r="H4064" s="3" t="e">
        <v>#N/A</v>
      </c>
      <c r="I4064" s="80" t="e">
        <v>#N/A</v>
      </c>
      <c r="J4064" s="80" t="e">
        <v>#N/A</v>
      </c>
      <c r="K4064" s="85" t="e">
        <v>#N/A</v>
      </c>
      <c r="L4064" s="9" t="e">
        <v>#N/A</v>
      </c>
      <c r="M4064" s="93" t="e">
        <v>#N/A</v>
      </c>
      <c r="N4064" s="8" t="e">
        <v>#N/A</v>
      </c>
      <c r="O4064" t="e">
        <v>#N/A</v>
      </c>
      <c r="P4064" t="e">
        <v>#N/A</v>
      </c>
      <c r="Q4064" t="e">
        <v>#N/A</v>
      </c>
      <c r="R4064" s="2" t="e">
        <v>#N/A</v>
      </c>
      <c r="S4064" t="e">
        <v>#N/A</v>
      </c>
      <c r="T4064" s="3" t="e">
        <v>#N/A</v>
      </c>
      <c r="U4064" s="3" t="e">
        <v>#N/A</v>
      </c>
      <c r="V4064" t="e">
        <v>#N/A</v>
      </c>
      <c r="W4064" t="e">
        <v>#N/A</v>
      </c>
      <c r="X4064" t="e">
        <v>#N/A</v>
      </c>
      <c r="Y4064" s="3" t="e">
        <v>#N/A</v>
      </c>
      <c r="Z4064" s="8" t="e">
        <v>#N/A</v>
      </c>
      <c r="AA4064" s="30" t="e">
        <v>#N/A</v>
      </c>
      <c r="AB4064" t="e">
        <v>#N/A</v>
      </c>
      <c r="AC4064" t="e">
        <v>#N/A</v>
      </c>
      <c r="AD4064" t="e">
        <v>#N/A</v>
      </c>
      <c r="AE4064" t="e">
        <v>#N/A</v>
      </c>
      <c r="AF4064" t="e">
        <v>#N/A</v>
      </c>
    </row>
    <row r="4065" spans="1:32" x14ac:dyDescent="0.25">
      <c r="A4065" t="e">
        <v>#N/A</v>
      </c>
      <c r="B4065" s="33" t="e">
        <v>#N/A</v>
      </c>
      <c r="C4065" t="e">
        <v>#N/A</v>
      </c>
      <c r="D4065" t="e">
        <v>#N/A</v>
      </c>
      <c r="E4065" s="69" t="e">
        <v>#N/A</v>
      </c>
      <c r="F4065" s="3" t="e">
        <v>#N/A</v>
      </c>
      <c r="G4065" s="3" t="e">
        <v>#N/A</v>
      </c>
      <c r="H4065" s="3" t="e">
        <v>#N/A</v>
      </c>
      <c r="I4065" s="80" t="e">
        <v>#N/A</v>
      </c>
      <c r="J4065" s="80" t="e">
        <v>#N/A</v>
      </c>
      <c r="K4065" s="85" t="e">
        <v>#N/A</v>
      </c>
      <c r="L4065" s="9" t="e">
        <v>#N/A</v>
      </c>
      <c r="M4065" s="93" t="e">
        <v>#N/A</v>
      </c>
      <c r="N4065" s="8" t="e">
        <v>#N/A</v>
      </c>
      <c r="O4065" t="e">
        <v>#N/A</v>
      </c>
      <c r="P4065" t="e">
        <v>#N/A</v>
      </c>
      <c r="Q4065" t="e">
        <v>#N/A</v>
      </c>
      <c r="R4065" s="2" t="e">
        <v>#N/A</v>
      </c>
      <c r="S4065" t="e">
        <v>#N/A</v>
      </c>
      <c r="T4065" s="3" t="e">
        <v>#N/A</v>
      </c>
      <c r="U4065" s="3" t="e">
        <v>#N/A</v>
      </c>
      <c r="V4065" t="e">
        <v>#N/A</v>
      </c>
      <c r="W4065" t="e">
        <v>#N/A</v>
      </c>
      <c r="X4065" t="e">
        <v>#N/A</v>
      </c>
      <c r="Y4065" s="3" t="e">
        <v>#N/A</v>
      </c>
      <c r="Z4065" s="8" t="e">
        <v>#N/A</v>
      </c>
      <c r="AA4065" s="30" t="e">
        <v>#N/A</v>
      </c>
      <c r="AB4065" t="e">
        <v>#N/A</v>
      </c>
      <c r="AC4065" t="e">
        <v>#N/A</v>
      </c>
      <c r="AD4065" t="e">
        <v>#N/A</v>
      </c>
      <c r="AE4065" t="e">
        <v>#N/A</v>
      </c>
      <c r="AF4065" t="e">
        <v>#N/A</v>
      </c>
    </row>
    <row r="4066" spans="1:32" x14ac:dyDescent="0.25">
      <c r="A4066" t="e">
        <v>#N/A</v>
      </c>
      <c r="B4066" s="33" t="e">
        <v>#N/A</v>
      </c>
      <c r="C4066" t="e">
        <v>#N/A</v>
      </c>
      <c r="D4066" t="e">
        <v>#N/A</v>
      </c>
      <c r="E4066" s="69" t="e">
        <v>#N/A</v>
      </c>
      <c r="F4066" s="3" t="e">
        <v>#N/A</v>
      </c>
      <c r="G4066" s="3" t="e">
        <v>#N/A</v>
      </c>
      <c r="H4066" s="3" t="e">
        <v>#N/A</v>
      </c>
      <c r="I4066" s="80" t="e">
        <v>#N/A</v>
      </c>
      <c r="J4066" s="80" t="e">
        <v>#N/A</v>
      </c>
      <c r="K4066" s="85" t="e">
        <v>#N/A</v>
      </c>
      <c r="L4066" s="9" t="e">
        <v>#N/A</v>
      </c>
      <c r="M4066" s="93" t="e">
        <v>#N/A</v>
      </c>
      <c r="N4066" s="8" t="e">
        <v>#N/A</v>
      </c>
      <c r="O4066" t="e">
        <v>#N/A</v>
      </c>
      <c r="P4066" t="e">
        <v>#N/A</v>
      </c>
      <c r="Q4066" t="e">
        <v>#N/A</v>
      </c>
      <c r="R4066" s="2" t="e">
        <v>#N/A</v>
      </c>
      <c r="S4066" t="e">
        <v>#N/A</v>
      </c>
      <c r="T4066" s="3" t="e">
        <v>#N/A</v>
      </c>
      <c r="U4066" s="3" t="e">
        <v>#N/A</v>
      </c>
      <c r="V4066" t="e">
        <v>#N/A</v>
      </c>
      <c r="W4066" t="e">
        <v>#N/A</v>
      </c>
      <c r="X4066" t="e">
        <v>#N/A</v>
      </c>
      <c r="Y4066" s="3" t="e">
        <v>#N/A</v>
      </c>
      <c r="Z4066" s="8" t="e">
        <v>#N/A</v>
      </c>
      <c r="AA4066" s="30" t="e">
        <v>#N/A</v>
      </c>
      <c r="AB4066" t="e">
        <v>#N/A</v>
      </c>
      <c r="AC4066" t="e">
        <v>#N/A</v>
      </c>
      <c r="AD4066" t="e">
        <v>#N/A</v>
      </c>
      <c r="AE4066" t="e">
        <v>#N/A</v>
      </c>
      <c r="AF4066" t="e">
        <v>#N/A</v>
      </c>
    </row>
    <row r="4067" spans="1:32" x14ac:dyDescent="0.25">
      <c r="A4067" t="e">
        <v>#N/A</v>
      </c>
      <c r="B4067" s="33" t="e">
        <v>#N/A</v>
      </c>
      <c r="C4067" t="e">
        <v>#N/A</v>
      </c>
      <c r="D4067" t="e">
        <v>#N/A</v>
      </c>
      <c r="E4067" s="69" t="e">
        <v>#N/A</v>
      </c>
      <c r="F4067" s="3" t="e">
        <v>#N/A</v>
      </c>
      <c r="G4067" s="3" t="e">
        <v>#N/A</v>
      </c>
      <c r="H4067" s="3" t="e">
        <v>#N/A</v>
      </c>
      <c r="I4067" s="80" t="e">
        <v>#N/A</v>
      </c>
      <c r="J4067" s="80" t="e">
        <v>#N/A</v>
      </c>
      <c r="K4067" s="85" t="e">
        <v>#N/A</v>
      </c>
      <c r="L4067" s="9" t="e">
        <v>#N/A</v>
      </c>
      <c r="M4067" s="93" t="e">
        <v>#N/A</v>
      </c>
      <c r="N4067" s="8" t="e">
        <v>#N/A</v>
      </c>
      <c r="O4067" t="e">
        <v>#N/A</v>
      </c>
      <c r="P4067" t="e">
        <v>#N/A</v>
      </c>
      <c r="Q4067" t="e">
        <v>#N/A</v>
      </c>
      <c r="R4067" s="2" t="e">
        <v>#N/A</v>
      </c>
      <c r="S4067" t="e">
        <v>#N/A</v>
      </c>
      <c r="T4067" s="3" t="e">
        <v>#N/A</v>
      </c>
      <c r="U4067" s="3" t="e">
        <v>#N/A</v>
      </c>
      <c r="V4067" t="e">
        <v>#N/A</v>
      </c>
      <c r="W4067" t="e">
        <v>#N/A</v>
      </c>
      <c r="X4067" t="e">
        <v>#N/A</v>
      </c>
      <c r="Y4067" s="3" t="e">
        <v>#N/A</v>
      </c>
      <c r="Z4067" s="8" t="e">
        <v>#N/A</v>
      </c>
      <c r="AA4067" s="30" t="e">
        <v>#N/A</v>
      </c>
      <c r="AB4067" t="e">
        <v>#N/A</v>
      </c>
      <c r="AC4067" t="e">
        <v>#N/A</v>
      </c>
      <c r="AD4067" t="e">
        <v>#N/A</v>
      </c>
      <c r="AE4067" t="e">
        <v>#N/A</v>
      </c>
      <c r="AF4067" t="e">
        <v>#N/A</v>
      </c>
    </row>
    <row r="4068" spans="1:32" x14ac:dyDescent="0.25">
      <c r="A4068" t="e">
        <v>#N/A</v>
      </c>
      <c r="B4068" s="33" t="e">
        <v>#N/A</v>
      </c>
      <c r="C4068" t="e">
        <v>#N/A</v>
      </c>
      <c r="D4068" t="e">
        <v>#N/A</v>
      </c>
      <c r="E4068" s="69" t="e">
        <v>#N/A</v>
      </c>
      <c r="F4068" s="3" t="e">
        <v>#N/A</v>
      </c>
      <c r="G4068" s="3" t="e">
        <v>#N/A</v>
      </c>
      <c r="H4068" s="3" t="e">
        <v>#N/A</v>
      </c>
      <c r="I4068" s="80" t="e">
        <v>#N/A</v>
      </c>
      <c r="J4068" s="80" t="e">
        <v>#N/A</v>
      </c>
      <c r="K4068" s="85" t="e">
        <v>#N/A</v>
      </c>
      <c r="L4068" s="9" t="e">
        <v>#N/A</v>
      </c>
      <c r="M4068" s="93" t="e">
        <v>#N/A</v>
      </c>
      <c r="N4068" s="8" t="e">
        <v>#N/A</v>
      </c>
      <c r="O4068" t="e">
        <v>#N/A</v>
      </c>
      <c r="P4068" t="e">
        <v>#N/A</v>
      </c>
      <c r="Q4068" t="e">
        <v>#N/A</v>
      </c>
      <c r="R4068" s="2" t="e">
        <v>#N/A</v>
      </c>
      <c r="S4068" t="e">
        <v>#N/A</v>
      </c>
      <c r="T4068" s="3" t="e">
        <v>#N/A</v>
      </c>
      <c r="U4068" s="3" t="e">
        <v>#N/A</v>
      </c>
      <c r="V4068" t="e">
        <v>#N/A</v>
      </c>
      <c r="W4068" t="e">
        <v>#N/A</v>
      </c>
      <c r="X4068" t="e">
        <v>#N/A</v>
      </c>
      <c r="Y4068" s="3" t="e">
        <v>#N/A</v>
      </c>
      <c r="Z4068" s="8" t="e">
        <v>#N/A</v>
      </c>
      <c r="AA4068" s="30" t="e">
        <v>#N/A</v>
      </c>
      <c r="AB4068" t="e">
        <v>#N/A</v>
      </c>
      <c r="AC4068" t="e">
        <v>#N/A</v>
      </c>
      <c r="AD4068" t="e">
        <v>#N/A</v>
      </c>
      <c r="AE4068" t="e">
        <v>#N/A</v>
      </c>
      <c r="AF4068" t="e">
        <v>#N/A</v>
      </c>
    </row>
    <row r="4069" spans="1:32" x14ac:dyDescent="0.25">
      <c r="A4069" t="e">
        <v>#N/A</v>
      </c>
      <c r="B4069" s="33" t="e">
        <v>#N/A</v>
      </c>
      <c r="C4069" t="e">
        <v>#N/A</v>
      </c>
      <c r="D4069" t="e">
        <v>#N/A</v>
      </c>
      <c r="E4069" s="69" t="e">
        <v>#N/A</v>
      </c>
      <c r="F4069" s="3" t="e">
        <v>#N/A</v>
      </c>
      <c r="G4069" s="3" t="e">
        <v>#N/A</v>
      </c>
      <c r="H4069" s="3" t="e">
        <v>#N/A</v>
      </c>
      <c r="I4069" s="80" t="e">
        <v>#N/A</v>
      </c>
      <c r="J4069" s="80" t="e">
        <v>#N/A</v>
      </c>
      <c r="K4069" s="85" t="e">
        <v>#N/A</v>
      </c>
      <c r="L4069" s="9" t="e">
        <v>#N/A</v>
      </c>
      <c r="M4069" s="93" t="e">
        <v>#N/A</v>
      </c>
      <c r="N4069" s="8" t="e">
        <v>#N/A</v>
      </c>
      <c r="O4069" t="e">
        <v>#N/A</v>
      </c>
      <c r="P4069" t="e">
        <v>#N/A</v>
      </c>
      <c r="Q4069" t="e">
        <v>#N/A</v>
      </c>
      <c r="R4069" s="2" t="e">
        <v>#N/A</v>
      </c>
      <c r="S4069" t="e">
        <v>#N/A</v>
      </c>
      <c r="T4069" s="3" t="e">
        <v>#N/A</v>
      </c>
      <c r="U4069" s="3" t="e">
        <v>#N/A</v>
      </c>
      <c r="V4069" t="e">
        <v>#N/A</v>
      </c>
      <c r="W4069" t="e">
        <v>#N/A</v>
      </c>
      <c r="X4069" t="e">
        <v>#N/A</v>
      </c>
      <c r="Y4069" s="3" t="e">
        <v>#N/A</v>
      </c>
      <c r="Z4069" s="8" t="e">
        <v>#N/A</v>
      </c>
      <c r="AA4069" s="30" t="e">
        <v>#N/A</v>
      </c>
      <c r="AB4069" t="e">
        <v>#N/A</v>
      </c>
      <c r="AC4069" t="e">
        <v>#N/A</v>
      </c>
      <c r="AD4069" t="e">
        <v>#N/A</v>
      </c>
      <c r="AE4069" t="e">
        <v>#N/A</v>
      </c>
      <c r="AF4069" t="e">
        <v>#N/A</v>
      </c>
    </row>
    <row r="4070" spans="1:32" x14ac:dyDescent="0.25">
      <c r="A4070" t="e">
        <v>#N/A</v>
      </c>
      <c r="B4070" s="33" t="e">
        <v>#N/A</v>
      </c>
      <c r="C4070" t="e">
        <v>#N/A</v>
      </c>
      <c r="D4070" t="e">
        <v>#N/A</v>
      </c>
      <c r="E4070" s="69" t="e">
        <v>#N/A</v>
      </c>
      <c r="F4070" s="3" t="e">
        <v>#N/A</v>
      </c>
      <c r="G4070" s="3" t="e">
        <v>#N/A</v>
      </c>
      <c r="H4070" s="3" t="e">
        <v>#N/A</v>
      </c>
      <c r="I4070" s="80" t="e">
        <v>#N/A</v>
      </c>
      <c r="J4070" s="80" t="e">
        <v>#N/A</v>
      </c>
      <c r="K4070" s="85" t="e">
        <v>#N/A</v>
      </c>
      <c r="L4070" s="9" t="e">
        <v>#N/A</v>
      </c>
      <c r="M4070" s="93" t="e">
        <v>#N/A</v>
      </c>
      <c r="N4070" s="8" t="e">
        <v>#N/A</v>
      </c>
      <c r="O4070" t="e">
        <v>#N/A</v>
      </c>
      <c r="P4070" t="e">
        <v>#N/A</v>
      </c>
      <c r="Q4070" t="e">
        <v>#N/A</v>
      </c>
      <c r="R4070" s="2" t="e">
        <v>#N/A</v>
      </c>
      <c r="S4070" t="e">
        <v>#N/A</v>
      </c>
      <c r="T4070" s="3" t="e">
        <v>#N/A</v>
      </c>
      <c r="U4070" s="3" t="e">
        <v>#N/A</v>
      </c>
      <c r="V4070" t="e">
        <v>#N/A</v>
      </c>
      <c r="W4070" t="e">
        <v>#N/A</v>
      </c>
      <c r="X4070" t="e">
        <v>#N/A</v>
      </c>
      <c r="Y4070" s="3" t="e">
        <v>#N/A</v>
      </c>
      <c r="Z4070" s="8" t="e">
        <v>#N/A</v>
      </c>
      <c r="AA4070" s="30" t="e">
        <v>#N/A</v>
      </c>
      <c r="AB4070" t="e">
        <v>#N/A</v>
      </c>
      <c r="AC4070" t="e">
        <v>#N/A</v>
      </c>
      <c r="AD4070" t="e">
        <v>#N/A</v>
      </c>
      <c r="AE4070" t="e">
        <v>#N/A</v>
      </c>
      <c r="AF4070" t="e">
        <v>#N/A</v>
      </c>
    </row>
    <row r="4071" spans="1:32" x14ac:dyDescent="0.25">
      <c r="A4071" t="e">
        <v>#N/A</v>
      </c>
      <c r="B4071" s="33" t="e">
        <v>#N/A</v>
      </c>
      <c r="C4071" t="e">
        <v>#N/A</v>
      </c>
      <c r="D4071" t="e">
        <v>#N/A</v>
      </c>
      <c r="E4071" s="69" t="e">
        <v>#N/A</v>
      </c>
      <c r="F4071" s="3" t="e">
        <v>#N/A</v>
      </c>
      <c r="G4071" s="3" t="e">
        <v>#N/A</v>
      </c>
      <c r="H4071" s="3" t="e">
        <v>#N/A</v>
      </c>
      <c r="I4071" s="80" t="e">
        <v>#N/A</v>
      </c>
      <c r="J4071" s="80" t="e">
        <v>#N/A</v>
      </c>
      <c r="K4071" s="85" t="e">
        <v>#N/A</v>
      </c>
      <c r="L4071" s="9" t="e">
        <v>#N/A</v>
      </c>
      <c r="M4071" s="93" t="e">
        <v>#N/A</v>
      </c>
      <c r="N4071" s="8" t="e">
        <v>#N/A</v>
      </c>
      <c r="O4071" t="e">
        <v>#N/A</v>
      </c>
      <c r="P4071" t="e">
        <v>#N/A</v>
      </c>
      <c r="Q4071" t="e">
        <v>#N/A</v>
      </c>
      <c r="R4071" s="2" t="e">
        <v>#N/A</v>
      </c>
      <c r="S4071" t="e">
        <v>#N/A</v>
      </c>
      <c r="T4071" s="3" t="e">
        <v>#N/A</v>
      </c>
      <c r="U4071" s="3" t="e">
        <v>#N/A</v>
      </c>
      <c r="V4071" t="e">
        <v>#N/A</v>
      </c>
      <c r="W4071" t="e">
        <v>#N/A</v>
      </c>
      <c r="X4071" t="e">
        <v>#N/A</v>
      </c>
      <c r="Y4071" s="3" t="e">
        <v>#N/A</v>
      </c>
      <c r="Z4071" s="8" t="e">
        <v>#N/A</v>
      </c>
      <c r="AA4071" s="30" t="e">
        <v>#N/A</v>
      </c>
      <c r="AB4071" t="e">
        <v>#N/A</v>
      </c>
      <c r="AC4071" t="e">
        <v>#N/A</v>
      </c>
      <c r="AD4071" t="e">
        <v>#N/A</v>
      </c>
      <c r="AE4071" t="e">
        <v>#N/A</v>
      </c>
      <c r="AF4071" t="e">
        <v>#N/A</v>
      </c>
    </row>
    <row r="4072" spans="1:32" x14ac:dyDescent="0.25">
      <c r="A4072" t="e">
        <v>#N/A</v>
      </c>
      <c r="B4072" s="33" t="e">
        <v>#N/A</v>
      </c>
      <c r="C4072" t="e">
        <v>#N/A</v>
      </c>
      <c r="D4072" t="e">
        <v>#N/A</v>
      </c>
      <c r="E4072" s="69" t="e">
        <v>#N/A</v>
      </c>
      <c r="F4072" s="3" t="e">
        <v>#N/A</v>
      </c>
      <c r="G4072" s="3" t="e">
        <v>#N/A</v>
      </c>
      <c r="H4072" s="3" t="e">
        <v>#N/A</v>
      </c>
      <c r="I4072" s="80" t="e">
        <v>#N/A</v>
      </c>
      <c r="J4072" s="80" t="e">
        <v>#N/A</v>
      </c>
      <c r="K4072" s="85" t="e">
        <v>#N/A</v>
      </c>
      <c r="L4072" s="9" t="e">
        <v>#N/A</v>
      </c>
      <c r="M4072" s="93" t="e">
        <v>#N/A</v>
      </c>
      <c r="N4072" s="8" t="e">
        <v>#N/A</v>
      </c>
      <c r="O4072" t="e">
        <v>#N/A</v>
      </c>
      <c r="P4072" t="e">
        <v>#N/A</v>
      </c>
      <c r="Q4072" t="e">
        <v>#N/A</v>
      </c>
      <c r="R4072" s="2" t="e">
        <v>#N/A</v>
      </c>
      <c r="S4072" t="e">
        <v>#N/A</v>
      </c>
      <c r="T4072" s="3" t="e">
        <v>#N/A</v>
      </c>
      <c r="U4072" s="3" t="e">
        <v>#N/A</v>
      </c>
      <c r="V4072" t="e">
        <v>#N/A</v>
      </c>
      <c r="W4072" t="e">
        <v>#N/A</v>
      </c>
      <c r="X4072" t="e">
        <v>#N/A</v>
      </c>
      <c r="Y4072" s="3" t="e">
        <v>#N/A</v>
      </c>
      <c r="Z4072" s="8" t="e">
        <v>#N/A</v>
      </c>
      <c r="AA4072" s="30" t="e">
        <v>#N/A</v>
      </c>
      <c r="AB4072" t="e">
        <v>#N/A</v>
      </c>
      <c r="AC4072" t="e">
        <v>#N/A</v>
      </c>
      <c r="AD4072" t="e">
        <v>#N/A</v>
      </c>
      <c r="AE4072" t="e">
        <v>#N/A</v>
      </c>
      <c r="AF4072" t="e">
        <v>#N/A</v>
      </c>
    </row>
    <row r="4073" spans="1:32" x14ac:dyDescent="0.25">
      <c r="A4073" t="e">
        <v>#N/A</v>
      </c>
      <c r="B4073" s="33" t="e">
        <v>#N/A</v>
      </c>
      <c r="C4073" t="e">
        <v>#N/A</v>
      </c>
      <c r="D4073" t="e">
        <v>#N/A</v>
      </c>
      <c r="E4073" s="69" t="e">
        <v>#N/A</v>
      </c>
      <c r="F4073" s="3" t="e">
        <v>#N/A</v>
      </c>
      <c r="G4073" s="3" t="e">
        <v>#N/A</v>
      </c>
      <c r="H4073" s="3" t="e">
        <v>#N/A</v>
      </c>
      <c r="I4073" s="80" t="e">
        <v>#N/A</v>
      </c>
      <c r="J4073" s="80" t="e">
        <v>#N/A</v>
      </c>
      <c r="K4073" s="85" t="e">
        <v>#N/A</v>
      </c>
      <c r="L4073" s="9" t="e">
        <v>#N/A</v>
      </c>
      <c r="M4073" s="93" t="e">
        <v>#N/A</v>
      </c>
      <c r="N4073" s="8" t="e">
        <v>#N/A</v>
      </c>
      <c r="O4073" t="e">
        <v>#N/A</v>
      </c>
      <c r="P4073" t="e">
        <v>#N/A</v>
      </c>
      <c r="Q4073" t="e">
        <v>#N/A</v>
      </c>
      <c r="R4073" s="2" t="e">
        <v>#N/A</v>
      </c>
      <c r="S4073" t="e">
        <v>#N/A</v>
      </c>
      <c r="T4073" s="3" t="e">
        <v>#N/A</v>
      </c>
      <c r="U4073" s="3" t="e">
        <v>#N/A</v>
      </c>
      <c r="V4073" t="e">
        <v>#N/A</v>
      </c>
      <c r="W4073" t="e">
        <v>#N/A</v>
      </c>
      <c r="X4073" t="e">
        <v>#N/A</v>
      </c>
      <c r="Y4073" s="3" t="e">
        <v>#N/A</v>
      </c>
      <c r="Z4073" s="8" t="e">
        <v>#N/A</v>
      </c>
      <c r="AA4073" s="30" t="e">
        <v>#N/A</v>
      </c>
      <c r="AB4073" t="e">
        <v>#N/A</v>
      </c>
      <c r="AC4073" t="e">
        <v>#N/A</v>
      </c>
      <c r="AD4073" t="e">
        <v>#N/A</v>
      </c>
      <c r="AE4073" t="e">
        <v>#N/A</v>
      </c>
      <c r="AF4073" t="e">
        <v>#N/A</v>
      </c>
    </row>
    <row r="4074" spans="1:32" x14ac:dyDescent="0.25">
      <c r="A4074" t="e">
        <v>#N/A</v>
      </c>
      <c r="B4074" s="33" t="e">
        <v>#N/A</v>
      </c>
      <c r="C4074" t="e">
        <v>#N/A</v>
      </c>
      <c r="D4074" t="e">
        <v>#N/A</v>
      </c>
      <c r="E4074" s="69" t="e">
        <v>#N/A</v>
      </c>
      <c r="F4074" s="3" t="e">
        <v>#N/A</v>
      </c>
      <c r="G4074" s="3" t="e">
        <v>#N/A</v>
      </c>
      <c r="H4074" s="3" t="e">
        <v>#N/A</v>
      </c>
      <c r="I4074" s="80" t="e">
        <v>#N/A</v>
      </c>
      <c r="J4074" s="80" t="e">
        <v>#N/A</v>
      </c>
      <c r="K4074" s="85" t="e">
        <v>#N/A</v>
      </c>
      <c r="L4074" s="9" t="e">
        <v>#N/A</v>
      </c>
      <c r="M4074" s="93" t="e">
        <v>#N/A</v>
      </c>
      <c r="N4074" s="8" t="e">
        <v>#N/A</v>
      </c>
      <c r="O4074" t="e">
        <v>#N/A</v>
      </c>
      <c r="P4074" t="e">
        <v>#N/A</v>
      </c>
      <c r="Q4074" t="e">
        <v>#N/A</v>
      </c>
      <c r="R4074" s="2" t="e">
        <v>#N/A</v>
      </c>
      <c r="S4074" t="e">
        <v>#N/A</v>
      </c>
      <c r="T4074" s="3" t="e">
        <v>#N/A</v>
      </c>
      <c r="U4074" s="3" t="e">
        <v>#N/A</v>
      </c>
      <c r="V4074" t="e">
        <v>#N/A</v>
      </c>
      <c r="W4074" t="e">
        <v>#N/A</v>
      </c>
      <c r="X4074" t="e">
        <v>#N/A</v>
      </c>
      <c r="Y4074" s="3" t="e">
        <v>#N/A</v>
      </c>
      <c r="Z4074" s="8" t="e">
        <v>#N/A</v>
      </c>
      <c r="AA4074" s="30" t="e">
        <v>#N/A</v>
      </c>
      <c r="AB4074" t="e">
        <v>#N/A</v>
      </c>
      <c r="AC4074" t="e">
        <v>#N/A</v>
      </c>
      <c r="AD4074" t="e">
        <v>#N/A</v>
      </c>
      <c r="AE4074" t="e">
        <v>#N/A</v>
      </c>
      <c r="AF4074" t="e">
        <v>#N/A</v>
      </c>
    </row>
    <row r="4075" spans="1:32" x14ac:dyDescent="0.25">
      <c r="A4075" t="e">
        <v>#N/A</v>
      </c>
      <c r="B4075" s="33" t="e">
        <v>#N/A</v>
      </c>
      <c r="C4075" t="e">
        <v>#N/A</v>
      </c>
      <c r="D4075" t="e">
        <v>#N/A</v>
      </c>
      <c r="E4075" s="69" t="e">
        <v>#N/A</v>
      </c>
      <c r="F4075" s="3" t="e">
        <v>#N/A</v>
      </c>
      <c r="G4075" s="3" t="e">
        <v>#N/A</v>
      </c>
      <c r="H4075" s="3" t="e">
        <v>#N/A</v>
      </c>
      <c r="I4075" s="80" t="e">
        <v>#N/A</v>
      </c>
      <c r="J4075" s="80" t="e">
        <v>#N/A</v>
      </c>
      <c r="K4075" s="85" t="e">
        <v>#N/A</v>
      </c>
      <c r="L4075" s="9" t="e">
        <v>#N/A</v>
      </c>
      <c r="M4075" s="93" t="e">
        <v>#N/A</v>
      </c>
      <c r="N4075" s="8" t="e">
        <v>#N/A</v>
      </c>
      <c r="O4075" t="e">
        <v>#N/A</v>
      </c>
      <c r="P4075" t="e">
        <v>#N/A</v>
      </c>
      <c r="Q4075" t="e">
        <v>#N/A</v>
      </c>
      <c r="R4075" s="2" t="e">
        <v>#N/A</v>
      </c>
      <c r="S4075" t="e">
        <v>#N/A</v>
      </c>
      <c r="T4075" s="3" t="e">
        <v>#N/A</v>
      </c>
      <c r="U4075" s="3" t="e">
        <v>#N/A</v>
      </c>
      <c r="V4075" t="e">
        <v>#N/A</v>
      </c>
      <c r="W4075" t="e">
        <v>#N/A</v>
      </c>
      <c r="X4075" t="e">
        <v>#N/A</v>
      </c>
      <c r="Y4075" s="3" t="e">
        <v>#N/A</v>
      </c>
      <c r="Z4075" s="8" t="e">
        <v>#N/A</v>
      </c>
      <c r="AA4075" s="30" t="e">
        <v>#N/A</v>
      </c>
      <c r="AB4075" t="e">
        <v>#N/A</v>
      </c>
      <c r="AC4075" t="e">
        <v>#N/A</v>
      </c>
      <c r="AD4075" t="e">
        <v>#N/A</v>
      </c>
      <c r="AE4075" t="e">
        <v>#N/A</v>
      </c>
      <c r="AF4075" t="e">
        <v>#N/A</v>
      </c>
    </row>
    <row r="4076" spans="1:32" x14ac:dyDescent="0.25">
      <c r="A4076" t="e">
        <v>#N/A</v>
      </c>
      <c r="B4076" s="33" t="e">
        <v>#N/A</v>
      </c>
      <c r="C4076" t="e">
        <v>#N/A</v>
      </c>
      <c r="D4076" t="e">
        <v>#N/A</v>
      </c>
      <c r="E4076" s="69" t="e">
        <v>#N/A</v>
      </c>
      <c r="F4076" s="3" t="e">
        <v>#N/A</v>
      </c>
      <c r="G4076" s="3" t="e">
        <v>#N/A</v>
      </c>
      <c r="H4076" s="3" t="e">
        <v>#N/A</v>
      </c>
      <c r="I4076" s="80" t="e">
        <v>#N/A</v>
      </c>
      <c r="J4076" s="80" t="e">
        <v>#N/A</v>
      </c>
      <c r="K4076" s="85" t="e">
        <v>#N/A</v>
      </c>
      <c r="L4076" s="9" t="e">
        <v>#N/A</v>
      </c>
      <c r="M4076" s="93" t="e">
        <v>#N/A</v>
      </c>
      <c r="N4076" s="8" t="e">
        <v>#N/A</v>
      </c>
      <c r="O4076" t="e">
        <v>#N/A</v>
      </c>
      <c r="P4076" t="e">
        <v>#N/A</v>
      </c>
      <c r="Q4076" t="e">
        <v>#N/A</v>
      </c>
      <c r="R4076" s="2" t="e">
        <v>#N/A</v>
      </c>
      <c r="S4076" t="e">
        <v>#N/A</v>
      </c>
      <c r="T4076" s="3" t="e">
        <v>#N/A</v>
      </c>
      <c r="U4076" s="3" t="e">
        <v>#N/A</v>
      </c>
      <c r="V4076" t="e">
        <v>#N/A</v>
      </c>
      <c r="W4076" t="e">
        <v>#N/A</v>
      </c>
      <c r="X4076" t="e">
        <v>#N/A</v>
      </c>
      <c r="Y4076" s="3" t="e">
        <v>#N/A</v>
      </c>
      <c r="Z4076" s="8" t="e">
        <v>#N/A</v>
      </c>
      <c r="AA4076" s="30" t="e">
        <v>#N/A</v>
      </c>
      <c r="AB4076" t="e">
        <v>#N/A</v>
      </c>
      <c r="AC4076" t="e">
        <v>#N/A</v>
      </c>
      <c r="AD4076" t="e">
        <v>#N/A</v>
      </c>
      <c r="AE4076" t="e">
        <v>#N/A</v>
      </c>
      <c r="AF4076" t="e">
        <v>#N/A</v>
      </c>
    </row>
    <row r="4077" spans="1:32" x14ac:dyDescent="0.25">
      <c r="A4077" t="e">
        <v>#N/A</v>
      </c>
      <c r="B4077" s="33" t="e">
        <v>#N/A</v>
      </c>
      <c r="C4077" t="e">
        <v>#N/A</v>
      </c>
      <c r="D4077" t="e">
        <v>#N/A</v>
      </c>
      <c r="E4077" s="69" t="e">
        <v>#N/A</v>
      </c>
      <c r="F4077" s="3" t="e">
        <v>#N/A</v>
      </c>
      <c r="G4077" s="3" t="e">
        <v>#N/A</v>
      </c>
      <c r="H4077" s="3" t="e">
        <v>#N/A</v>
      </c>
      <c r="I4077" s="80" t="e">
        <v>#N/A</v>
      </c>
      <c r="J4077" s="80" t="e">
        <v>#N/A</v>
      </c>
      <c r="K4077" s="85" t="e">
        <v>#N/A</v>
      </c>
      <c r="L4077" s="9" t="e">
        <v>#N/A</v>
      </c>
      <c r="M4077" s="93" t="e">
        <v>#N/A</v>
      </c>
      <c r="N4077" s="8" t="e">
        <v>#N/A</v>
      </c>
      <c r="O4077" t="e">
        <v>#N/A</v>
      </c>
      <c r="P4077" t="e">
        <v>#N/A</v>
      </c>
      <c r="Q4077" t="e">
        <v>#N/A</v>
      </c>
      <c r="R4077" s="2" t="e">
        <v>#N/A</v>
      </c>
      <c r="S4077" t="e">
        <v>#N/A</v>
      </c>
      <c r="T4077" s="3" t="e">
        <v>#N/A</v>
      </c>
      <c r="U4077" s="3" t="e">
        <v>#N/A</v>
      </c>
      <c r="V4077" t="e">
        <v>#N/A</v>
      </c>
      <c r="W4077" t="e">
        <v>#N/A</v>
      </c>
      <c r="X4077" t="e">
        <v>#N/A</v>
      </c>
      <c r="Y4077" s="3" t="e">
        <v>#N/A</v>
      </c>
      <c r="Z4077" s="8" t="e">
        <v>#N/A</v>
      </c>
      <c r="AA4077" s="30" t="e">
        <v>#N/A</v>
      </c>
      <c r="AB4077" t="e">
        <v>#N/A</v>
      </c>
      <c r="AC4077" t="e">
        <v>#N/A</v>
      </c>
      <c r="AD4077" t="e">
        <v>#N/A</v>
      </c>
      <c r="AE4077" t="e">
        <v>#N/A</v>
      </c>
      <c r="AF4077" t="e">
        <v>#N/A</v>
      </c>
    </row>
    <row r="4078" spans="1:32" x14ac:dyDescent="0.25">
      <c r="A4078" t="e">
        <v>#N/A</v>
      </c>
      <c r="B4078" s="33" t="e">
        <v>#N/A</v>
      </c>
      <c r="C4078" t="e">
        <v>#N/A</v>
      </c>
      <c r="D4078" t="e">
        <v>#N/A</v>
      </c>
      <c r="E4078" s="69" t="e">
        <v>#N/A</v>
      </c>
      <c r="F4078" s="3" t="e">
        <v>#N/A</v>
      </c>
      <c r="G4078" s="3" t="e">
        <v>#N/A</v>
      </c>
      <c r="H4078" s="3" t="e">
        <v>#N/A</v>
      </c>
      <c r="I4078" s="80" t="e">
        <v>#N/A</v>
      </c>
      <c r="J4078" s="80" t="e">
        <v>#N/A</v>
      </c>
      <c r="K4078" s="85" t="e">
        <v>#N/A</v>
      </c>
      <c r="L4078" s="9" t="e">
        <v>#N/A</v>
      </c>
      <c r="M4078" s="93" t="e">
        <v>#N/A</v>
      </c>
      <c r="N4078" s="8" t="e">
        <v>#N/A</v>
      </c>
      <c r="O4078" t="e">
        <v>#N/A</v>
      </c>
      <c r="P4078" t="e">
        <v>#N/A</v>
      </c>
      <c r="Q4078" t="e">
        <v>#N/A</v>
      </c>
      <c r="R4078" s="2" t="e">
        <v>#N/A</v>
      </c>
      <c r="S4078" t="e">
        <v>#N/A</v>
      </c>
      <c r="T4078" s="3" t="e">
        <v>#N/A</v>
      </c>
      <c r="U4078" s="3" t="e">
        <v>#N/A</v>
      </c>
      <c r="V4078" t="e">
        <v>#N/A</v>
      </c>
      <c r="W4078" t="e">
        <v>#N/A</v>
      </c>
      <c r="X4078" t="e">
        <v>#N/A</v>
      </c>
      <c r="Y4078" s="3" t="e">
        <v>#N/A</v>
      </c>
      <c r="Z4078" s="8" t="e">
        <v>#N/A</v>
      </c>
      <c r="AA4078" s="30" t="e">
        <v>#N/A</v>
      </c>
      <c r="AB4078" t="e">
        <v>#N/A</v>
      </c>
      <c r="AC4078" t="e">
        <v>#N/A</v>
      </c>
      <c r="AD4078" t="e">
        <v>#N/A</v>
      </c>
      <c r="AE4078" t="e">
        <v>#N/A</v>
      </c>
      <c r="AF4078" t="e">
        <v>#N/A</v>
      </c>
    </row>
    <row r="4079" spans="1:32" x14ac:dyDescent="0.25">
      <c r="A4079" t="e">
        <v>#N/A</v>
      </c>
      <c r="B4079" s="33" t="e">
        <v>#N/A</v>
      </c>
      <c r="C4079" t="e">
        <v>#N/A</v>
      </c>
      <c r="D4079" t="e">
        <v>#N/A</v>
      </c>
      <c r="E4079" s="69" t="e">
        <v>#N/A</v>
      </c>
      <c r="F4079" s="3" t="e">
        <v>#N/A</v>
      </c>
      <c r="G4079" s="3" t="e">
        <v>#N/A</v>
      </c>
      <c r="H4079" s="3" t="e">
        <v>#N/A</v>
      </c>
      <c r="I4079" s="80" t="e">
        <v>#N/A</v>
      </c>
      <c r="J4079" s="80" t="e">
        <v>#N/A</v>
      </c>
      <c r="K4079" s="85" t="e">
        <v>#N/A</v>
      </c>
      <c r="L4079" s="9" t="e">
        <v>#N/A</v>
      </c>
      <c r="M4079" s="93" t="e">
        <v>#N/A</v>
      </c>
      <c r="N4079" s="8" t="e">
        <v>#N/A</v>
      </c>
      <c r="O4079" t="e">
        <v>#N/A</v>
      </c>
      <c r="P4079" t="e">
        <v>#N/A</v>
      </c>
      <c r="Q4079" t="e">
        <v>#N/A</v>
      </c>
      <c r="R4079" s="2" t="e">
        <v>#N/A</v>
      </c>
      <c r="S4079" t="e">
        <v>#N/A</v>
      </c>
      <c r="T4079" s="3" t="e">
        <v>#N/A</v>
      </c>
      <c r="U4079" s="3" t="e">
        <v>#N/A</v>
      </c>
      <c r="V4079" t="e">
        <v>#N/A</v>
      </c>
      <c r="W4079" t="e">
        <v>#N/A</v>
      </c>
      <c r="X4079" t="e">
        <v>#N/A</v>
      </c>
      <c r="Y4079" s="3" t="e">
        <v>#N/A</v>
      </c>
      <c r="Z4079" s="8" t="e">
        <v>#N/A</v>
      </c>
      <c r="AA4079" s="30" t="e">
        <v>#N/A</v>
      </c>
      <c r="AB4079" t="e">
        <v>#N/A</v>
      </c>
      <c r="AC4079" t="e">
        <v>#N/A</v>
      </c>
      <c r="AD4079" t="e">
        <v>#N/A</v>
      </c>
      <c r="AE4079" t="e">
        <v>#N/A</v>
      </c>
      <c r="AF4079" t="e">
        <v>#N/A</v>
      </c>
    </row>
    <row r="4080" spans="1:32" x14ac:dyDescent="0.25">
      <c r="A4080" t="e">
        <v>#N/A</v>
      </c>
      <c r="B4080" s="33" t="e">
        <v>#N/A</v>
      </c>
      <c r="C4080" t="e">
        <v>#N/A</v>
      </c>
      <c r="D4080" t="e">
        <v>#N/A</v>
      </c>
      <c r="E4080" s="69" t="e">
        <v>#N/A</v>
      </c>
      <c r="F4080" s="3" t="e">
        <v>#N/A</v>
      </c>
      <c r="G4080" s="3" t="e">
        <v>#N/A</v>
      </c>
      <c r="H4080" s="3" t="e">
        <v>#N/A</v>
      </c>
      <c r="I4080" s="80" t="e">
        <v>#N/A</v>
      </c>
      <c r="J4080" s="80" t="e">
        <v>#N/A</v>
      </c>
      <c r="K4080" s="85" t="e">
        <v>#N/A</v>
      </c>
      <c r="L4080" s="9" t="e">
        <v>#N/A</v>
      </c>
      <c r="M4080" s="93" t="e">
        <v>#N/A</v>
      </c>
      <c r="N4080" s="8" t="e">
        <v>#N/A</v>
      </c>
      <c r="O4080" t="e">
        <v>#N/A</v>
      </c>
      <c r="P4080" t="e">
        <v>#N/A</v>
      </c>
      <c r="Q4080" t="e">
        <v>#N/A</v>
      </c>
      <c r="R4080" s="2" t="e">
        <v>#N/A</v>
      </c>
      <c r="S4080" t="e">
        <v>#N/A</v>
      </c>
      <c r="T4080" s="3" t="e">
        <v>#N/A</v>
      </c>
      <c r="U4080" s="3" t="e">
        <v>#N/A</v>
      </c>
      <c r="V4080" t="e">
        <v>#N/A</v>
      </c>
      <c r="W4080" t="e">
        <v>#N/A</v>
      </c>
      <c r="X4080" t="e">
        <v>#N/A</v>
      </c>
      <c r="Y4080" s="3" t="e">
        <v>#N/A</v>
      </c>
      <c r="Z4080" s="8" t="e">
        <v>#N/A</v>
      </c>
      <c r="AA4080" s="30" t="e">
        <v>#N/A</v>
      </c>
      <c r="AB4080" t="e">
        <v>#N/A</v>
      </c>
      <c r="AC4080" t="e">
        <v>#N/A</v>
      </c>
      <c r="AD4080" t="e">
        <v>#N/A</v>
      </c>
      <c r="AE4080" t="e">
        <v>#N/A</v>
      </c>
      <c r="AF4080" t="e">
        <v>#N/A</v>
      </c>
    </row>
    <row r="4081" spans="1:32" x14ac:dyDescent="0.25">
      <c r="A4081" t="e">
        <v>#N/A</v>
      </c>
      <c r="B4081" s="33" t="e">
        <v>#N/A</v>
      </c>
      <c r="C4081" t="e">
        <v>#N/A</v>
      </c>
      <c r="D4081" t="e">
        <v>#N/A</v>
      </c>
      <c r="E4081" s="69" t="e">
        <v>#N/A</v>
      </c>
      <c r="F4081" s="3" t="e">
        <v>#N/A</v>
      </c>
      <c r="G4081" s="3" t="e">
        <v>#N/A</v>
      </c>
      <c r="H4081" s="3" t="e">
        <v>#N/A</v>
      </c>
      <c r="I4081" s="80" t="e">
        <v>#N/A</v>
      </c>
      <c r="J4081" s="80" t="e">
        <v>#N/A</v>
      </c>
      <c r="K4081" s="85" t="e">
        <v>#N/A</v>
      </c>
      <c r="L4081" s="9" t="e">
        <v>#N/A</v>
      </c>
      <c r="M4081" s="93" t="e">
        <v>#N/A</v>
      </c>
      <c r="N4081" s="8" t="e">
        <v>#N/A</v>
      </c>
      <c r="O4081" t="e">
        <v>#N/A</v>
      </c>
      <c r="P4081" t="e">
        <v>#N/A</v>
      </c>
      <c r="Q4081" t="e">
        <v>#N/A</v>
      </c>
      <c r="R4081" s="2" t="e">
        <v>#N/A</v>
      </c>
      <c r="S4081" t="e">
        <v>#N/A</v>
      </c>
      <c r="T4081" s="3" t="e">
        <v>#N/A</v>
      </c>
      <c r="U4081" s="3" t="e">
        <v>#N/A</v>
      </c>
      <c r="V4081" t="e">
        <v>#N/A</v>
      </c>
      <c r="W4081" t="e">
        <v>#N/A</v>
      </c>
      <c r="X4081" t="e">
        <v>#N/A</v>
      </c>
      <c r="Y4081" s="3" t="e">
        <v>#N/A</v>
      </c>
      <c r="Z4081" s="8" t="e">
        <v>#N/A</v>
      </c>
      <c r="AA4081" s="30" t="e">
        <v>#N/A</v>
      </c>
      <c r="AB4081" t="e">
        <v>#N/A</v>
      </c>
      <c r="AC4081" t="e">
        <v>#N/A</v>
      </c>
      <c r="AD4081" t="e">
        <v>#N/A</v>
      </c>
      <c r="AE4081" t="e">
        <v>#N/A</v>
      </c>
      <c r="AF4081" t="e">
        <v>#N/A</v>
      </c>
    </row>
    <row r="4082" spans="1:32" x14ac:dyDescent="0.25">
      <c r="A4082" t="e">
        <v>#N/A</v>
      </c>
      <c r="B4082" s="33" t="e">
        <v>#N/A</v>
      </c>
      <c r="C4082" t="e">
        <v>#N/A</v>
      </c>
      <c r="D4082" t="e">
        <v>#N/A</v>
      </c>
      <c r="E4082" s="69" t="e">
        <v>#N/A</v>
      </c>
      <c r="F4082" s="3" t="e">
        <v>#N/A</v>
      </c>
      <c r="G4082" s="3" t="e">
        <v>#N/A</v>
      </c>
      <c r="H4082" s="3" t="e">
        <v>#N/A</v>
      </c>
      <c r="I4082" s="80" t="e">
        <v>#N/A</v>
      </c>
      <c r="J4082" s="80" t="e">
        <v>#N/A</v>
      </c>
      <c r="K4082" s="85" t="e">
        <v>#N/A</v>
      </c>
      <c r="L4082" s="9" t="e">
        <v>#N/A</v>
      </c>
      <c r="M4082" s="93" t="e">
        <v>#N/A</v>
      </c>
      <c r="N4082" s="8" t="e">
        <v>#N/A</v>
      </c>
      <c r="O4082" t="e">
        <v>#N/A</v>
      </c>
      <c r="P4082" t="e">
        <v>#N/A</v>
      </c>
      <c r="Q4082" t="e">
        <v>#N/A</v>
      </c>
      <c r="R4082" s="2" t="e">
        <v>#N/A</v>
      </c>
      <c r="S4082" t="e">
        <v>#N/A</v>
      </c>
      <c r="T4082" s="3" t="e">
        <v>#N/A</v>
      </c>
      <c r="U4082" s="3" t="e">
        <v>#N/A</v>
      </c>
      <c r="V4082" t="e">
        <v>#N/A</v>
      </c>
      <c r="W4082" t="e">
        <v>#N/A</v>
      </c>
      <c r="X4082" t="e">
        <v>#N/A</v>
      </c>
      <c r="Y4082" s="3" t="e">
        <v>#N/A</v>
      </c>
      <c r="Z4082" s="8" t="e">
        <v>#N/A</v>
      </c>
      <c r="AA4082" s="30" t="e">
        <v>#N/A</v>
      </c>
      <c r="AB4082" t="e">
        <v>#N/A</v>
      </c>
      <c r="AC4082" t="e">
        <v>#N/A</v>
      </c>
      <c r="AD4082" t="e">
        <v>#N/A</v>
      </c>
      <c r="AE4082" t="e">
        <v>#N/A</v>
      </c>
      <c r="AF4082" t="e">
        <v>#N/A</v>
      </c>
    </row>
    <row r="4083" spans="1:32" x14ac:dyDescent="0.25">
      <c r="A4083" t="e">
        <v>#N/A</v>
      </c>
      <c r="B4083" s="33" t="e">
        <v>#N/A</v>
      </c>
      <c r="C4083" t="e">
        <v>#N/A</v>
      </c>
      <c r="D4083" t="e">
        <v>#N/A</v>
      </c>
      <c r="E4083" s="69" t="e">
        <v>#N/A</v>
      </c>
      <c r="F4083" s="3" t="e">
        <v>#N/A</v>
      </c>
      <c r="G4083" s="3" t="e">
        <v>#N/A</v>
      </c>
      <c r="H4083" s="3" t="e">
        <v>#N/A</v>
      </c>
      <c r="I4083" s="80" t="e">
        <v>#N/A</v>
      </c>
      <c r="J4083" s="80" t="e">
        <v>#N/A</v>
      </c>
      <c r="K4083" s="85" t="e">
        <v>#N/A</v>
      </c>
      <c r="L4083" s="9" t="e">
        <v>#N/A</v>
      </c>
      <c r="M4083" s="93" t="e">
        <v>#N/A</v>
      </c>
      <c r="N4083" s="8" t="e">
        <v>#N/A</v>
      </c>
      <c r="O4083" t="e">
        <v>#N/A</v>
      </c>
      <c r="P4083" t="e">
        <v>#N/A</v>
      </c>
      <c r="Q4083" t="e">
        <v>#N/A</v>
      </c>
      <c r="R4083" s="2" t="e">
        <v>#N/A</v>
      </c>
      <c r="S4083" t="e">
        <v>#N/A</v>
      </c>
      <c r="T4083" s="3" t="e">
        <v>#N/A</v>
      </c>
      <c r="U4083" s="3" t="e">
        <v>#N/A</v>
      </c>
      <c r="V4083" t="e">
        <v>#N/A</v>
      </c>
      <c r="W4083" t="e">
        <v>#N/A</v>
      </c>
      <c r="X4083" t="e">
        <v>#N/A</v>
      </c>
      <c r="Y4083" s="3" t="e">
        <v>#N/A</v>
      </c>
      <c r="Z4083" s="8" t="e">
        <v>#N/A</v>
      </c>
      <c r="AA4083" s="30" t="e">
        <v>#N/A</v>
      </c>
      <c r="AB4083" t="e">
        <v>#N/A</v>
      </c>
      <c r="AC4083" t="e">
        <v>#N/A</v>
      </c>
      <c r="AD4083" t="e">
        <v>#N/A</v>
      </c>
      <c r="AE4083" t="e">
        <v>#N/A</v>
      </c>
      <c r="AF4083" t="e">
        <v>#N/A</v>
      </c>
    </row>
    <row r="4084" spans="1:32" x14ac:dyDescent="0.25">
      <c r="A4084" t="e">
        <v>#N/A</v>
      </c>
      <c r="B4084" s="33" t="e">
        <v>#N/A</v>
      </c>
      <c r="C4084" t="e">
        <v>#N/A</v>
      </c>
      <c r="D4084" t="e">
        <v>#N/A</v>
      </c>
      <c r="E4084" s="69" t="e">
        <v>#N/A</v>
      </c>
      <c r="F4084" s="3" t="e">
        <v>#N/A</v>
      </c>
      <c r="G4084" s="3" t="e">
        <v>#N/A</v>
      </c>
      <c r="H4084" s="3" t="e">
        <v>#N/A</v>
      </c>
      <c r="I4084" s="80" t="e">
        <v>#N/A</v>
      </c>
      <c r="J4084" s="80" t="e">
        <v>#N/A</v>
      </c>
      <c r="K4084" s="85" t="e">
        <v>#N/A</v>
      </c>
      <c r="L4084" s="9" t="e">
        <v>#N/A</v>
      </c>
      <c r="M4084" s="93" t="e">
        <v>#N/A</v>
      </c>
      <c r="N4084" s="8" t="e">
        <v>#N/A</v>
      </c>
      <c r="O4084" t="e">
        <v>#N/A</v>
      </c>
      <c r="P4084" t="e">
        <v>#N/A</v>
      </c>
      <c r="Q4084" t="e">
        <v>#N/A</v>
      </c>
      <c r="R4084" s="2" t="e">
        <v>#N/A</v>
      </c>
      <c r="S4084" t="e">
        <v>#N/A</v>
      </c>
      <c r="T4084" s="3" t="e">
        <v>#N/A</v>
      </c>
      <c r="U4084" s="3" t="e">
        <v>#N/A</v>
      </c>
      <c r="V4084" t="e">
        <v>#N/A</v>
      </c>
      <c r="W4084" t="e">
        <v>#N/A</v>
      </c>
      <c r="X4084" t="e">
        <v>#N/A</v>
      </c>
      <c r="Y4084" s="3" t="e">
        <v>#N/A</v>
      </c>
      <c r="Z4084" s="8" t="e">
        <v>#N/A</v>
      </c>
      <c r="AA4084" s="30" t="e">
        <v>#N/A</v>
      </c>
      <c r="AB4084" t="e">
        <v>#N/A</v>
      </c>
      <c r="AC4084" t="e">
        <v>#N/A</v>
      </c>
      <c r="AD4084" t="e">
        <v>#N/A</v>
      </c>
      <c r="AE4084" t="e">
        <v>#N/A</v>
      </c>
      <c r="AF4084" t="e">
        <v>#N/A</v>
      </c>
    </row>
    <row r="4085" spans="1:32" x14ac:dyDescent="0.25">
      <c r="A4085" t="e">
        <v>#N/A</v>
      </c>
      <c r="B4085" s="33" t="e">
        <v>#N/A</v>
      </c>
      <c r="C4085" t="e">
        <v>#N/A</v>
      </c>
      <c r="D4085" t="e">
        <v>#N/A</v>
      </c>
      <c r="E4085" s="69" t="e">
        <v>#N/A</v>
      </c>
      <c r="F4085" s="3" t="e">
        <v>#N/A</v>
      </c>
      <c r="G4085" s="3" t="e">
        <v>#N/A</v>
      </c>
      <c r="H4085" s="3" t="e">
        <v>#N/A</v>
      </c>
      <c r="I4085" s="80" t="e">
        <v>#N/A</v>
      </c>
      <c r="J4085" s="80" t="e">
        <v>#N/A</v>
      </c>
      <c r="K4085" s="85" t="e">
        <v>#N/A</v>
      </c>
      <c r="L4085" s="9" t="e">
        <v>#N/A</v>
      </c>
      <c r="M4085" s="93" t="e">
        <v>#N/A</v>
      </c>
      <c r="N4085" s="8" t="e">
        <v>#N/A</v>
      </c>
      <c r="O4085" t="e">
        <v>#N/A</v>
      </c>
      <c r="P4085" t="e">
        <v>#N/A</v>
      </c>
      <c r="Q4085" t="e">
        <v>#N/A</v>
      </c>
      <c r="R4085" s="2" t="e">
        <v>#N/A</v>
      </c>
      <c r="S4085" t="e">
        <v>#N/A</v>
      </c>
      <c r="T4085" s="3" t="e">
        <v>#N/A</v>
      </c>
      <c r="U4085" s="3" t="e">
        <v>#N/A</v>
      </c>
      <c r="V4085" t="e">
        <v>#N/A</v>
      </c>
      <c r="W4085" t="e">
        <v>#N/A</v>
      </c>
      <c r="X4085" t="e">
        <v>#N/A</v>
      </c>
      <c r="Y4085" s="3" t="e">
        <v>#N/A</v>
      </c>
      <c r="Z4085" s="8" t="e">
        <v>#N/A</v>
      </c>
      <c r="AA4085" s="30" t="e">
        <v>#N/A</v>
      </c>
      <c r="AB4085" t="e">
        <v>#N/A</v>
      </c>
      <c r="AC4085" t="e">
        <v>#N/A</v>
      </c>
      <c r="AD4085" t="e">
        <v>#N/A</v>
      </c>
      <c r="AE4085" t="e">
        <v>#N/A</v>
      </c>
      <c r="AF4085" t="e">
        <v>#N/A</v>
      </c>
    </row>
    <row r="4086" spans="1:32" x14ac:dyDescent="0.25">
      <c r="A4086" t="e">
        <v>#N/A</v>
      </c>
      <c r="B4086" s="33" t="e">
        <v>#N/A</v>
      </c>
      <c r="C4086" t="e">
        <v>#N/A</v>
      </c>
      <c r="D4086" t="e">
        <v>#N/A</v>
      </c>
      <c r="E4086" s="69" t="e">
        <v>#N/A</v>
      </c>
      <c r="F4086" s="3" t="e">
        <v>#N/A</v>
      </c>
      <c r="G4086" s="3" t="e">
        <v>#N/A</v>
      </c>
      <c r="H4086" s="3" t="e">
        <v>#N/A</v>
      </c>
      <c r="I4086" s="80" t="e">
        <v>#N/A</v>
      </c>
      <c r="J4086" s="80" t="e">
        <v>#N/A</v>
      </c>
      <c r="K4086" s="85" t="e">
        <v>#N/A</v>
      </c>
      <c r="L4086" s="9" t="e">
        <v>#N/A</v>
      </c>
      <c r="M4086" s="93" t="e">
        <v>#N/A</v>
      </c>
      <c r="N4086" s="8" t="e">
        <v>#N/A</v>
      </c>
      <c r="O4086" t="e">
        <v>#N/A</v>
      </c>
      <c r="P4086" t="e">
        <v>#N/A</v>
      </c>
      <c r="Q4086" t="e">
        <v>#N/A</v>
      </c>
      <c r="R4086" s="2" t="e">
        <v>#N/A</v>
      </c>
      <c r="S4086" t="e">
        <v>#N/A</v>
      </c>
      <c r="T4086" s="3" t="e">
        <v>#N/A</v>
      </c>
      <c r="U4086" s="3" t="e">
        <v>#N/A</v>
      </c>
      <c r="V4086" t="e">
        <v>#N/A</v>
      </c>
      <c r="W4086" t="e">
        <v>#N/A</v>
      </c>
      <c r="X4086" t="e">
        <v>#N/A</v>
      </c>
      <c r="Y4086" s="3" t="e">
        <v>#N/A</v>
      </c>
      <c r="Z4086" s="8" t="e">
        <v>#N/A</v>
      </c>
      <c r="AA4086" s="30" t="e">
        <v>#N/A</v>
      </c>
      <c r="AB4086" t="e">
        <v>#N/A</v>
      </c>
      <c r="AC4086" t="e">
        <v>#N/A</v>
      </c>
      <c r="AD4086" t="e">
        <v>#N/A</v>
      </c>
      <c r="AE4086" t="e">
        <v>#N/A</v>
      </c>
      <c r="AF4086" t="e">
        <v>#N/A</v>
      </c>
    </row>
    <row r="4087" spans="1:32" x14ac:dyDescent="0.25">
      <c r="A4087" t="e">
        <v>#N/A</v>
      </c>
      <c r="B4087" s="33" t="e">
        <v>#N/A</v>
      </c>
      <c r="C4087" t="e">
        <v>#N/A</v>
      </c>
      <c r="D4087" t="e">
        <v>#N/A</v>
      </c>
      <c r="E4087" s="69" t="e">
        <v>#N/A</v>
      </c>
      <c r="F4087" s="3" t="e">
        <v>#N/A</v>
      </c>
      <c r="G4087" s="3" t="e">
        <v>#N/A</v>
      </c>
      <c r="H4087" s="3" t="e">
        <v>#N/A</v>
      </c>
      <c r="I4087" s="80" t="e">
        <v>#N/A</v>
      </c>
      <c r="J4087" s="80" t="e">
        <v>#N/A</v>
      </c>
      <c r="K4087" s="85" t="e">
        <v>#N/A</v>
      </c>
      <c r="L4087" s="9" t="e">
        <v>#N/A</v>
      </c>
      <c r="M4087" s="93" t="e">
        <v>#N/A</v>
      </c>
      <c r="N4087" s="8" t="e">
        <v>#N/A</v>
      </c>
      <c r="O4087" t="e">
        <v>#N/A</v>
      </c>
      <c r="P4087" t="e">
        <v>#N/A</v>
      </c>
      <c r="Q4087" t="e">
        <v>#N/A</v>
      </c>
      <c r="R4087" s="2" t="e">
        <v>#N/A</v>
      </c>
      <c r="S4087" t="e">
        <v>#N/A</v>
      </c>
      <c r="T4087" s="3" t="e">
        <v>#N/A</v>
      </c>
      <c r="U4087" s="3" t="e">
        <v>#N/A</v>
      </c>
      <c r="V4087" t="e">
        <v>#N/A</v>
      </c>
      <c r="W4087" t="e">
        <v>#N/A</v>
      </c>
      <c r="X4087" t="e">
        <v>#N/A</v>
      </c>
      <c r="Y4087" s="3" t="e">
        <v>#N/A</v>
      </c>
      <c r="Z4087" s="8" t="e">
        <v>#N/A</v>
      </c>
      <c r="AA4087" s="30" t="e">
        <v>#N/A</v>
      </c>
      <c r="AB4087" t="e">
        <v>#N/A</v>
      </c>
      <c r="AC4087" t="e">
        <v>#N/A</v>
      </c>
      <c r="AD4087" t="e">
        <v>#N/A</v>
      </c>
      <c r="AE4087" t="e">
        <v>#N/A</v>
      </c>
      <c r="AF4087" t="e">
        <v>#N/A</v>
      </c>
    </row>
    <row r="4088" spans="1:32" x14ac:dyDescent="0.25">
      <c r="A4088" t="e">
        <v>#N/A</v>
      </c>
      <c r="B4088" s="33" t="e">
        <v>#N/A</v>
      </c>
      <c r="C4088" t="e">
        <v>#N/A</v>
      </c>
      <c r="D4088" t="e">
        <v>#N/A</v>
      </c>
      <c r="E4088" s="69" t="e">
        <v>#N/A</v>
      </c>
      <c r="F4088" s="3" t="e">
        <v>#N/A</v>
      </c>
      <c r="G4088" s="3" t="e">
        <v>#N/A</v>
      </c>
      <c r="H4088" s="3" t="e">
        <v>#N/A</v>
      </c>
      <c r="I4088" s="80" t="e">
        <v>#N/A</v>
      </c>
      <c r="J4088" s="80" t="e">
        <v>#N/A</v>
      </c>
      <c r="K4088" s="85" t="e">
        <v>#N/A</v>
      </c>
      <c r="L4088" s="9" t="e">
        <v>#N/A</v>
      </c>
      <c r="M4088" s="93" t="e">
        <v>#N/A</v>
      </c>
      <c r="N4088" s="8" t="e">
        <v>#N/A</v>
      </c>
      <c r="O4088" t="e">
        <v>#N/A</v>
      </c>
      <c r="P4088" t="e">
        <v>#N/A</v>
      </c>
      <c r="Q4088" t="e">
        <v>#N/A</v>
      </c>
      <c r="R4088" s="2" t="e">
        <v>#N/A</v>
      </c>
      <c r="S4088" t="e">
        <v>#N/A</v>
      </c>
      <c r="T4088" s="3" t="e">
        <v>#N/A</v>
      </c>
      <c r="U4088" s="3" t="e">
        <v>#N/A</v>
      </c>
      <c r="V4088" t="e">
        <v>#N/A</v>
      </c>
      <c r="W4088" t="e">
        <v>#N/A</v>
      </c>
      <c r="X4088" t="e">
        <v>#N/A</v>
      </c>
      <c r="Y4088" s="3" t="e">
        <v>#N/A</v>
      </c>
      <c r="Z4088" s="8" t="e">
        <v>#N/A</v>
      </c>
      <c r="AA4088" s="30" t="e">
        <v>#N/A</v>
      </c>
      <c r="AB4088" t="e">
        <v>#N/A</v>
      </c>
      <c r="AC4088" t="e">
        <v>#N/A</v>
      </c>
      <c r="AD4088" t="e">
        <v>#N/A</v>
      </c>
      <c r="AE4088" t="e">
        <v>#N/A</v>
      </c>
      <c r="AF4088" t="e">
        <v>#N/A</v>
      </c>
    </row>
    <row r="4089" spans="1:32" x14ac:dyDescent="0.25">
      <c r="A4089" t="e">
        <v>#N/A</v>
      </c>
      <c r="B4089" s="33" t="e">
        <v>#N/A</v>
      </c>
      <c r="C4089" t="e">
        <v>#N/A</v>
      </c>
      <c r="D4089" t="e">
        <v>#N/A</v>
      </c>
      <c r="E4089" s="69" t="e">
        <v>#N/A</v>
      </c>
      <c r="F4089" s="3" t="e">
        <v>#N/A</v>
      </c>
      <c r="G4089" s="3" t="e">
        <v>#N/A</v>
      </c>
      <c r="H4089" s="3" t="e">
        <v>#N/A</v>
      </c>
      <c r="I4089" s="80" t="e">
        <v>#N/A</v>
      </c>
      <c r="J4089" s="80" t="e">
        <v>#N/A</v>
      </c>
      <c r="K4089" s="85" t="e">
        <v>#N/A</v>
      </c>
      <c r="L4089" s="9" t="e">
        <v>#N/A</v>
      </c>
      <c r="M4089" s="93" t="e">
        <v>#N/A</v>
      </c>
      <c r="N4089" s="8" t="e">
        <v>#N/A</v>
      </c>
      <c r="O4089" t="e">
        <v>#N/A</v>
      </c>
      <c r="P4089" t="e">
        <v>#N/A</v>
      </c>
      <c r="Q4089" t="e">
        <v>#N/A</v>
      </c>
      <c r="R4089" s="2" t="e">
        <v>#N/A</v>
      </c>
      <c r="S4089" t="e">
        <v>#N/A</v>
      </c>
      <c r="T4089" s="3" t="e">
        <v>#N/A</v>
      </c>
      <c r="U4089" s="3" t="e">
        <v>#N/A</v>
      </c>
      <c r="V4089" t="e">
        <v>#N/A</v>
      </c>
      <c r="W4089" t="e">
        <v>#N/A</v>
      </c>
      <c r="X4089" t="e">
        <v>#N/A</v>
      </c>
      <c r="Y4089" s="3" t="e">
        <v>#N/A</v>
      </c>
      <c r="Z4089" s="8" t="e">
        <v>#N/A</v>
      </c>
      <c r="AA4089" s="30" t="e">
        <v>#N/A</v>
      </c>
      <c r="AB4089" t="e">
        <v>#N/A</v>
      </c>
      <c r="AC4089" t="e">
        <v>#N/A</v>
      </c>
      <c r="AD4089" t="e">
        <v>#N/A</v>
      </c>
      <c r="AE4089" t="e">
        <v>#N/A</v>
      </c>
      <c r="AF4089" t="e">
        <v>#N/A</v>
      </c>
    </row>
    <row r="4090" spans="1:32" x14ac:dyDescent="0.25">
      <c r="A4090" t="e">
        <v>#N/A</v>
      </c>
      <c r="B4090" s="33" t="e">
        <v>#N/A</v>
      </c>
      <c r="C4090" t="e">
        <v>#N/A</v>
      </c>
      <c r="D4090" t="e">
        <v>#N/A</v>
      </c>
      <c r="E4090" s="69" t="e">
        <v>#N/A</v>
      </c>
      <c r="F4090" s="3" t="e">
        <v>#N/A</v>
      </c>
      <c r="G4090" s="3" t="e">
        <v>#N/A</v>
      </c>
      <c r="H4090" s="3" t="e">
        <v>#N/A</v>
      </c>
      <c r="I4090" s="80" t="e">
        <v>#N/A</v>
      </c>
      <c r="J4090" s="80" t="e">
        <v>#N/A</v>
      </c>
      <c r="K4090" s="85" t="e">
        <v>#N/A</v>
      </c>
      <c r="L4090" s="9" t="e">
        <v>#N/A</v>
      </c>
      <c r="M4090" s="93" t="e">
        <v>#N/A</v>
      </c>
      <c r="N4090" s="8" t="e">
        <v>#N/A</v>
      </c>
      <c r="O4090" t="e">
        <v>#N/A</v>
      </c>
      <c r="P4090" t="e">
        <v>#N/A</v>
      </c>
      <c r="Q4090" t="e">
        <v>#N/A</v>
      </c>
      <c r="R4090" s="2" t="e">
        <v>#N/A</v>
      </c>
      <c r="S4090" t="e">
        <v>#N/A</v>
      </c>
      <c r="T4090" s="3" t="e">
        <v>#N/A</v>
      </c>
      <c r="U4090" s="3" t="e">
        <v>#N/A</v>
      </c>
      <c r="V4090" t="e">
        <v>#N/A</v>
      </c>
      <c r="W4090" t="e">
        <v>#N/A</v>
      </c>
      <c r="X4090" t="e">
        <v>#N/A</v>
      </c>
      <c r="Y4090" s="3" t="e">
        <v>#N/A</v>
      </c>
      <c r="Z4090" s="8" t="e">
        <v>#N/A</v>
      </c>
      <c r="AA4090" s="30" t="e">
        <v>#N/A</v>
      </c>
      <c r="AB4090" t="e">
        <v>#N/A</v>
      </c>
      <c r="AC4090" t="e">
        <v>#N/A</v>
      </c>
      <c r="AD4090" t="e">
        <v>#N/A</v>
      </c>
      <c r="AE4090" t="e">
        <v>#N/A</v>
      </c>
      <c r="AF4090" t="e">
        <v>#N/A</v>
      </c>
    </row>
    <row r="4091" spans="1:32" x14ac:dyDescent="0.25">
      <c r="A4091" t="e">
        <v>#N/A</v>
      </c>
      <c r="B4091" s="33" t="e">
        <v>#N/A</v>
      </c>
      <c r="C4091" t="e">
        <v>#N/A</v>
      </c>
      <c r="D4091" t="e">
        <v>#N/A</v>
      </c>
      <c r="E4091" s="69" t="e">
        <v>#N/A</v>
      </c>
      <c r="F4091" s="3" t="e">
        <v>#N/A</v>
      </c>
      <c r="G4091" s="3" t="e">
        <v>#N/A</v>
      </c>
      <c r="H4091" s="3" t="e">
        <v>#N/A</v>
      </c>
      <c r="I4091" s="80" t="e">
        <v>#N/A</v>
      </c>
      <c r="J4091" s="80" t="e">
        <v>#N/A</v>
      </c>
      <c r="K4091" s="85" t="e">
        <v>#N/A</v>
      </c>
      <c r="L4091" s="9" t="e">
        <v>#N/A</v>
      </c>
      <c r="M4091" s="93" t="e">
        <v>#N/A</v>
      </c>
      <c r="N4091" s="8" t="e">
        <v>#N/A</v>
      </c>
      <c r="O4091" t="e">
        <v>#N/A</v>
      </c>
      <c r="P4091" t="e">
        <v>#N/A</v>
      </c>
      <c r="Q4091" t="e">
        <v>#N/A</v>
      </c>
      <c r="R4091" s="2" t="e">
        <v>#N/A</v>
      </c>
      <c r="S4091" t="e">
        <v>#N/A</v>
      </c>
      <c r="T4091" s="3" t="e">
        <v>#N/A</v>
      </c>
      <c r="U4091" s="3" t="e">
        <v>#N/A</v>
      </c>
      <c r="V4091" t="e">
        <v>#N/A</v>
      </c>
      <c r="W4091" t="e">
        <v>#N/A</v>
      </c>
      <c r="X4091" t="e">
        <v>#N/A</v>
      </c>
      <c r="Y4091" s="3" t="e">
        <v>#N/A</v>
      </c>
      <c r="Z4091" s="8" t="e">
        <v>#N/A</v>
      </c>
      <c r="AA4091" s="30" t="e">
        <v>#N/A</v>
      </c>
      <c r="AB4091" t="e">
        <v>#N/A</v>
      </c>
      <c r="AC4091" t="e">
        <v>#N/A</v>
      </c>
      <c r="AD4091" t="e">
        <v>#N/A</v>
      </c>
      <c r="AE4091" t="e">
        <v>#N/A</v>
      </c>
      <c r="AF4091" t="e">
        <v>#N/A</v>
      </c>
    </row>
    <row r="4092" spans="1:32" x14ac:dyDescent="0.25">
      <c r="A4092" t="e">
        <v>#N/A</v>
      </c>
      <c r="B4092" s="33" t="e">
        <v>#N/A</v>
      </c>
      <c r="C4092" t="e">
        <v>#N/A</v>
      </c>
      <c r="D4092" t="e">
        <v>#N/A</v>
      </c>
      <c r="E4092" s="69" t="e">
        <v>#N/A</v>
      </c>
      <c r="F4092" s="3" t="e">
        <v>#N/A</v>
      </c>
      <c r="G4092" s="3" t="e">
        <v>#N/A</v>
      </c>
      <c r="H4092" s="3" t="e">
        <v>#N/A</v>
      </c>
      <c r="I4092" s="80" t="e">
        <v>#N/A</v>
      </c>
      <c r="J4092" s="80" t="e">
        <v>#N/A</v>
      </c>
      <c r="K4092" s="85" t="e">
        <v>#N/A</v>
      </c>
      <c r="L4092" s="9" t="e">
        <v>#N/A</v>
      </c>
      <c r="M4092" s="93" t="e">
        <v>#N/A</v>
      </c>
      <c r="N4092" s="8" t="e">
        <v>#N/A</v>
      </c>
      <c r="O4092" t="e">
        <v>#N/A</v>
      </c>
      <c r="P4092" t="e">
        <v>#N/A</v>
      </c>
      <c r="Q4092" t="e">
        <v>#N/A</v>
      </c>
      <c r="R4092" s="2" t="e">
        <v>#N/A</v>
      </c>
      <c r="S4092" t="e">
        <v>#N/A</v>
      </c>
      <c r="T4092" s="3" t="e">
        <v>#N/A</v>
      </c>
      <c r="U4092" s="3" t="e">
        <v>#N/A</v>
      </c>
      <c r="V4092" t="e">
        <v>#N/A</v>
      </c>
      <c r="W4092" t="e">
        <v>#N/A</v>
      </c>
      <c r="X4092" t="e">
        <v>#N/A</v>
      </c>
      <c r="Y4092" s="3" t="e">
        <v>#N/A</v>
      </c>
      <c r="Z4092" s="8" t="e">
        <v>#N/A</v>
      </c>
      <c r="AA4092" s="30" t="e">
        <v>#N/A</v>
      </c>
      <c r="AB4092" t="e">
        <v>#N/A</v>
      </c>
      <c r="AC4092" t="e">
        <v>#N/A</v>
      </c>
      <c r="AD4092" t="e">
        <v>#N/A</v>
      </c>
      <c r="AE4092" t="e">
        <v>#N/A</v>
      </c>
      <c r="AF4092" t="e">
        <v>#N/A</v>
      </c>
    </row>
    <row r="4093" spans="1:32" x14ac:dyDescent="0.25">
      <c r="A4093" t="e">
        <v>#N/A</v>
      </c>
      <c r="B4093" s="33" t="e">
        <v>#N/A</v>
      </c>
      <c r="C4093" t="e">
        <v>#N/A</v>
      </c>
      <c r="D4093" t="e">
        <v>#N/A</v>
      </c>
      <c r="E4093" s="69" t="e">
        <v>#N/A</v>
      </c>
      <c r="F4093" s="3" t="e">
        <v>#N/A</v>
      </c>
      <c r="G4093" s="3" t="e">
        <v>#N/A</v>
      </c>
      <c r="H4093" s="3" t="e">
        <v>#N/A</v>
      </c>
      <c r="I4093" s="80" t="e">
        <v>#N/A</v>
      </c>
      <c r="J4093" s="80" t="e">
        <v>#N/A</v>
      </c>
      <c r="K4093" s="85" t="e">
        <v>#N/A</v>
      </c>
      <c r="L4093" s="9" t="e">
        <v>#N/A</v>
      </c>
      <c r="M4093" s="93" t="e">
        <v>#N/A</v>
      </c>
      <c r="N4093" s="8" t="e">
        <v>#N/A</v>
      </c>
      <c r="O4093" t="e">
        <v>#N/A</v>
      </c>
      <c r="P4093" t="e">
        <v>#N/A</v>
      </c>
      <c r="Q4093" t="e">
        <v>#N/A</v>
      </c>
      <c r="R4093" s="2" t="e">
        <v>#N/A</v>
      </c>
      <c r="S4093" t="e">
        <v>#N/A</v>
      </c>
      <c r="T4093" s="3" t="e">
        <v>#N/A</v>
      </c>
      <c r="U4093" s="3" t="e">
        <v>#N/A</v>
      </c>
      <c r="V4093" t="e">
        <v>#N/A</v>
      </c>
      <c r="W4093" t="e">
        <v>#N/A</v>
      </c>
      <c r="X4093" t="e">
        <v>#N/A</v>
      </c>
      <c r="Y4093" s="3" t="e">
        <v>#N/A</v>
      </c>
      <c r="Z4093" s="8" t="e">
        <v>#N/A</v>
      </c>
      <c r="AA4093" s="30" t="e">
        <v>#N/A</v>
      </c>
      <c r="AB4093" t="e">
        <v>#N/A</v>
      </c>
      <c r="AC4093" t="e">
        <v>#N/A</v>
      </c>
      <c r="AD4093" t="e">
        <v>#N/A</v>
      </c>
      <c r="AE4093" t="e">
        <v>#N/A</v>
      </c>
      <c r="AF4093" t="e">
        <v>#N/A</v>
      </c>
    </row>
    <row r="4094" spans="1:32" x14ac:dyDescent="0.25">
      <c r="A4094" t="e">
        <v>#N/A</v>
      </c>
      <c r="B4094" s="33" t="e">
        <v>#N/A</v>
      </c>
      <c r="C4094" t="e">
        <v>#N/A</v>
      </c>
      <c r="D4094" t="e">
        <v>#N/A</v>
      </c>
      <c r="E4094" s="69" t="e">
        <v>#N/A</v>
      </c>
      <c r="F4094" s="3" t="e">
        <v>#N/A</v>
      </c>
      <c r="G4094" s="3" t="e">
        <v>#N/A</v>
      </c>
      <c r="H4094" s="3" t="e">
        <v>#N/A</v>
      </c>
      <c r="I4094" s="80" t="e">
        <v>#N/A</v>
      </c>
      <c r="J4094" s="80" t="e">
        <v>#N/A</v>
      </c>
      <c r="K4094" s="85" t="e">
        <v>#N/A</v>
      </c>
      <c r="L4094" s="9" t="e">
        <v>#N/A</v>
      </c>
      <c r="M4094" s="93" t="e">
        <v>#N/A</v>
      </c>
      <c r="N4094" s="8" t="e">
        <v>#N/A</v>
      </c>
      <c r="O4094" t="e">
        <v>#N/A</v>
      </c>
      <c r="P4094" t="e">
        <v>#N/A</v>
      </c>
      <c r="Q4094" t="e">
        <v>#N/A</v>
      </c>
      <c r="R4094" s="2" t="e">
        <v>#N/A</v>
      </c>
      <c r="S4094" t="e">
        <v>#N/A</v>
      </c>
      <c r="T4094" s="3" t="e">
        <v>#N/A</v>
      </c>
      <c r="U4094" s="3" t="e">
        <v>#N/A</v>
      </c>
      <c r="V4094" t="e">
        <v>#N/A</v>
      </c>
      <c r="W4094" t="e">
        <v>#N/A</v>
      </c>
      <c r="X4094" t="e">
        <v>#N/A</v>
      </c>
      <c r="Y4094" s="3" t="e">
        <v>#N/A</v>
      </c>
      <c r="Z4094" s="8" t="e">
        <v>#N/A</v>
      </c>
      <c r="AA4094" s="30" t="e">
        <v>#N/A</v>
      </c>
      <c r="AB4094" t="e">
        <v>#N/A</v>
      </c>
      <c r="AC4094" t="e">
        <v>#N/A</v>
      </c>
      <c r="AD4094" t="e">
        <v>#N/A</v>
      </c>
      <c r="AE4094" t="e">
        <v>#N/A</v>
      </c>
      <c r="AF4094" t="e">
        <v>#N/A</v>
      </c>
    </row>
    <row r="4095" spans="1:32" x14ac:dyDescent="0.25">
      <c r="A4095" t="e">
        <v>#N/A</v>
      </c>
      <c r="B4095" s="33" t="e">
        <v>#N/A</v>
      </c>
      <c r="C4095" t="e">
        <v>#N/A</v>
      </c>
      <c r="D4095" t="e">
        <v>#N/A</v>
      </c>
      <c r="E4095" s="69" t="e">
        <v>#N/A</v>
      </c>
      <c r="F4095" s="3" t="e">
        <v>#N/A</v>
      </c>
      <c r="G4095" s="3" t="e">
        <v>#N/A</v>
      </c>
      <c r="H4095" s="3" t="e">
        <v>#N/A</v>
      </c>
      <c r="I4095" s="80" t="e">
        <v>#N/A</v>
      </c>
      <c r="J4095" s="80" t="e">
        <v>#N/A</v>
      </c>
      <c r="K4095" s="85" t="e">
        <v>#N/A</v>
      </c>
      <c r="L4095" s="9" t="e">
        <v>#N/A</v>
      </c>
      <c r="M4095" s="93" t="e">
        <v>#N/A</v>
      </c>
      <c r="N4095" s="8" t="e">
        <v>#N/A</v>
      </c>
      <c r="O4095" t="e">
        <v>#N/A</v>
      </c>
      <c r="P4095" t="e">
        <v>#N/A</v>
      </c>
      <c r="Q4095" t="e">
        <v>#N/A</v>
      </c>
      <c r="R4095" s="2" t="e">
        <v>#N/A</v>
      </c>
      <c r="S4095" t="e">
        <v>#N/A</v>
      </c>
      <c r="T4095" s="3" t="e">
        <v>#N/A</v>
      </c>
      <c r="U4095" s="3" t="e">
        <v>#N/A</v>
      </c>
      <c r="V4095" t="e">
        <v>#N/A</v>
      </c>
      <c r="W4095" t="e">
        <v>#N/A</v>
      </c>
      <c r="X4095" t="e">
        <v>#N/A</v>
      </c>
      <c r="Y4095" s="3" t="e">
        <v>#N/A</v>
      </c>
      <c r="Z4095" s="8" t="e">
        <v>#N/A</v>
      </c>
      <c r="AA4095" s="30" t="e">
        <v>#N/A</v>
      </c>
      <c r="AB4095" t="e">
        <v>#N/A</v>
      </c>
      <c r="AC4095" t="e">
        <v>#N/A</v>
      </c>
      <c r="AD4095" t="e">
        <v>#N/A</v>
      </c>
      <c r="AE4095" t="e">
        <v>#N/A</v>
      </c>
      <c r="AF4095" t="e">
        <v>#N/A</v>
      </c>
    </row>
    <row r="4096" spans="1:32" x14ac:dyDescent="0.25">
      <c r="A4096" t="e">
        <v>#N/A</v>
      </c>
      <c r="B4096" s="33" t="e">
        <v>#N/A</v>
      </c>
      <c r="C4096" t="e">
        <v>#N/A</v>
      </c>
      <c r="D4096" t="e">
        <v>#N/A</v>
      </c>
      <c r="E4096" s="69" t="e">
        <v>#N/A</v>
      </c>
      <c r="F4096" s="3" t="e">
        <v>#N/A</v>
      </c>
      <c r="G4096" s="3" t="e">
        <v>#N/A</v>
      </c>
      <c r="H4096" s="3" t="e">
        <v>#N/A</v>
      </c>
      <c r="I4096" s="80" t="e">
        <v>#N/A</v>
      </c>
      <c r="J4096" s="80" t="e">
        <v>#N/A</v>
      </c>
      <c r="K4096" s="85" t="e">
        <v>#N/A</v>
      </c>
      <c r="L4096" s="9" t="e">
        <v>#N/A</v>
      </c>
      <c r="M4096" s="93" t="e">
        <v>#N/A</v>
      </c>
      <c r="N4096" s="8" t="e">
        <v>#N/A</v>
      </c>
      <c r="O4096" t="e">
        <v>#N/A</v>
      </c>
      <c r="P4096" t="e">
        <v>#N/A</v>
      </c>
      <c r="Q4096" t="e">
        <v>#N/A</v>
      </c>
      <c r="R4096" s="2" t="e">
        <v>#N/A</v>
      </c>
      <c r="S4096" t="e">
        <v>#N/A</v>
      </c>
      <c r="T4096" s="3" t="e">
        <v>#N/A</v>
      </c>
      <c r="U4096" s="3" t="e">
        <v>#N/A</v>
      </c>
      <c r="V4096" t="e">
        <v>#N/A</v>
      </c>
      <c r="W4096" t="e">
        <v>#N/A</v>
      </c>
      <c r="X4096" t="e">
        <v>#N/A</v>
      </c>
      <c r="Y4096" s="3" t="e">
        <v>#N/A</v>
      </c>
      <c r="Z4096" s="8" t="e">
        <v>#N/A</v>
      </c>
      <c r="AA4096" s="30" t="e">
        <v>#N/A</v>
      </c>
      <c r="AB4096" t="e">
        <v>#N/A</v>
      </c>
      <c r="AC4096" t="e">
        <v>#N/A</v>
      </c>
      <c r="AD4096" t="e">
        <v>#N/A</v>
      </c>
      <c r="AE4096" t="e">
        <v>#N/A</v>
      </c>
      <c r="AF4096" t="e">
        <v>#N/A</v>
      </c>
    </row>
    <row r="4097" spans="1:32" x14ac:dyDescent="0.25">
      <c r="A4097" t="e">
        <v>#N/A</v>
      </c>
      <c r="B4097" s="33" t="e">
        <v>#N/A</v>
      </c>
      <c r="C4097" t="e">
        <v>#N/A</v>
      </c>
      <c r="D4097" t="e">
        <v>#N/A</v>
      </c>
      <c r="E4097" s="69" t="e">
        <v>#N/A</v>
      </c>
      <c r="F4097" s="3" t="e">
        <v>#N/A</v>
      </c>
      <c r="G4097" s="3" t="e">
        <v>#N/A</v>
      </c>
      <c r="H4097" s="3" t="e">
        <v>#N/A</v>
      </c>
      <c r="I4097" s="80" t="e">
        <v>#N/A</v>
      </c>
      <c r="J4097" s="80" t="e">
        <v>#N/A</v>
      </c>
      <c r="K4097" s="85" t="e">
        <v>#N/A</v>
      </c>
      <c r="L4097" s="9" t="e">
        <v>#N/A</v>
      </c>
      <c r="M4097" s="93" t="e">
        <v>#N/A</v>
      </c>
      <c r="N4097" s="8" t="e">
        <v>#N/A</v>
      </c>
      <c r="O4097" t="e">
        <v>#N/A</v>
      </c>
      <c r="P4097" t="e">
        <v>#N/A</v>
      </c>
      <c r="Q4097" t="e">
        <v>#N/A</v>
      </c>
      <c r="R4097" s="2" t="e">
        <v>#N/A</v>
      </c>
      <c r="S4097" t="e">
        <v>#N/A</v>
      </c>
      <c r="T4097" s="3" t="e">
        <v>#N/A</v>
      </c>
      <c r="U4097" s="3" t="e">
        <v>#N/A</v>
      </c>
      <c r="V4097" t="e">
        <v>#N/A</v>
      </c>
      <c r="W4097" t="e">
        <v>#N/A</v>
      </c>
      <c r="X4097" t="e">
        <v>#N/A</v>
      </c>
      <c r="Y4097" s="3" t="e">
        <v>#N/A</v>
      </c>
      <c r="Z4097" s="8" t="e">
        <v>#N/A</v>
      </c>
      <c r="AA4097" s="30" t="e">
        <v>#N/A</v>
      </c>
      <c r="AB4097" t="e">
        <v>#N/A</v>
      </c>
      <c r="AC4097" t="e">
        <v>#N/A</v>
      </c>
      <c r="AD4097" t="e">
        <v>#N/A</v>
      </c>
      <c r="AE4097" t="e">
        <v>#N/A</v>
      </c>
      <c r="AF4097" t="e">
        <v>#N/A</v>
      </c>
    </row>
    <row r="4098" spans="1:32" x14ac:dyDescent="0.25">
      <c r="A4098" t="e">
        <v>#N/A</v>
      </c>
      <c r="B4098" s="33" t="e">
        <v>#N/A</v>
      </c>
      <c r="C4098" t="e">
        <v>#N/A</v>
      </c>
      <c r="D4098" t="e">
        <v>#N/A</v>
      </c>
      <c r="E4098" s="69" t="e">
        <v>#N/A</v>
      </c>
      <c r="F4098" s="3" t="e">
        <v>#N/A</v>
      </c>
      <c r="G4098" s="3" t="e">
        <v>#N/A</v>
      </c>
      <c r="H4098" s="3" t="e">
        <v>#N/A</v>
      </c>
      <c r="I4098" s="80" t="e">
        <v>#N/A</v>
      </c>
      <c r="J4098" s="80" t="e">
        <v>#N/A</v>
      </c>
      <c r="K4098" s="85" t="e">
        <v>#N/A</v>
      </c>
      <c r="L4098" s="9" t="e">
        <v>#N/A</v>
      </c>
      <c r="M4098" s="93" t="e">
        <v>#N/A</v>
      </c>
      <c r="N4098" s="8" t="e">
        <v>#N/A</v>
      </c>
      <c r="O4098" t="e">
        <v>#N/A</v>
      </c>
      <c r="P4098" t="e">
        <v>#N/A</v>
      </c>
      <c r="Q4098" t="e">
        <v>#N/A</v>
      </c>
      <c r="R4098" s="2" t="e">
        <v>#N/A</v>
      </c>
      <c r="S4098" t="e">
        <v>#N/A</v>
      </c>
      <c r="T4098" s="3" t="e">
        <v>#N/A</v>
      </c>
      <c r="U4098" s="3" t="e">
        <v>#N/A</v>
      </c>
      <c r="V4098" t="e">
        <v>#N/A</v>
      </c>
      <c r="W4098" t="e">
        <v>#N/A</v>
      </c>
      <c r="X4098" t="e">
        <v>#N/A</v>
      </c>
      <c r="Y4098" s="3" t="e">
        <v>#N/A</v>
      </c>
      <c r="Z4098" s="8" t="e">
        <v>#N/A</v>
      </c>
      <c r="AA4098" s="30" t="e">
        <v>#N/A</v>
      </c>
      <c r="AB4098" t="e">
        <v>#N/A</v>
      </c>
      <c r="AC4098" t="e">
        <v>#N/A</v>
      </c>
      <c r="AD4098" t="e">
        <v>#N/A</v>
      </c>
      <c r="AE4098" t="e">
        <v>#N/A</v>
      </c>
      <c r="AF4098" t="e">
        <v>#N/A</v>
      </c>
    </row>
    <row r="4099" spans="1:32" x14ac:dyDescent="0.25">
      <c r="A4099" t="e">
        <v>#N/A</v>
      </c>
      <c r="B4099" s="33" t="e">
        <v>#N/A</v>
      </c>
      <c r="C4099" t="e">
        <v>#N/A</v>
      </c>
      <c r="D4099" t="e">
        <v>#N/A</v>
      </c>
      <c r="E4099" s="69" t="e">
        <v>#N/A</v>
      </c>
      <c r="F4099" s="3" t="e">
        <v>#N/A</v>
      </c>
      <c r="G4099" s="3" t="e">
        <v>#N/A</v>
      </c>
      <c r="H4099" s="3" t="e">
        <v>#N/A</v>
      </c>
      <c r="I4099" s="80" t="e">
        <v>#N/A</v>
      </c>
      <c r="J4099" s="80" t="e">
        <v>#N/A</v>
      </c>
      <c r="K4099" s="85" t="e">
        <v>#N/A</v>
      </c>
      <c r="L4099" s="9" t="e">
        <v>#N/A</v>
      </c>
      <c r="M4099" s="93" t="e">
        <v>#N/A</v>
      </c>
      <c r="N4099" s="8" t="e">
        <v>#N/A</v>
      </c>
      <c r="O4099" t="e">
        <v>#N/A</v>
      </c>
      <c r="P4099" t="e">
        <v>#N/A</v>
      </c>
      <c r="Q4099" t="e">
        <v>#N/A</v>
      </c>
      <c r="R4099" s="2" t="e">
        <v>#N/A</v>
      </c>
      <c r="S4099" t="e">
        <v>#N/A</v>
      </c>
      <c r="T4099" s="3" t="e">
        <v>#N/A</v>
      </c>
      <c r="U4099" s="3" t="e">
        <v>#N/A</v>
      </c>
      <c r="V4099" t="e">
        <v>#N/A</v>
      </c>
      <c r="W4099" t="e">
        <v>#N/A</v>
      </c>
      <c r="X4099" t="e">
        <v>#N/A</v>
      </c>
      <c r="Y4099" s="3" t="e">
        <v>#N/A</v>
      </c>
      <c r="Z4099" s="8" t="e">
        <v>#N/A</v>
      </c>
      <c r="AA4099" s="30" t="e">
        <v>#N/A</v>
      </c>
      <c r="AB4099" t="e">
        <v>#N/A</v>
      </c>
      <c r="AC4099" t="e">
        <v>#N/A</v>
      </c>
      <c r="AD4099" t="e">
        <v>#N/A</v>
      </c>
      <c r="AE4099" t="e">
        <v>#N/A</v>
      </c>
      <c r="AF4099" t="e">
        <v>#N/A</v>
      </c>
    </row>
    <row r="4100" spans="1:32" x14ac:dyDescent="0.25">
      <c r="A4100" t="e">
        <v>#N/A</v>
      </c>
      <c r="B4100" s="33" t="e">
        <v>#N/A</v>
      </c>
      <c r="C4100" t="e">
        <v>#N/A</v>
      </c>
      <c r="D4100" t="e">
        <v>#N/A</v>
      </c>
      <c r="E4100" s="69" t="e">
        <v>#N/A</v>
      </c>
      <c r="F4100" s="3" t="e">
        <v>#N/A</v>
      </c>
      <c r="G4100" s="3" t="e">
        <v>#N/A</v>
      </c>
      <c r="H4100" s="3" t="e">
        <v>#N/A</v>
      </c>
      <c r="I4100" s="80" t="e">
        <v>#N/A</v>
      </c>
      <c r="J4100" s="80" t="e">
        <v>#N/A</v>
      </c>
      <c r="K4100" s="85" t="e">
        <v>#N/A</v>
      </c>
      <c r="L4100" s="9" t="e">
        <v>#N/A</v>
      </c>
      <c r="M4100" s="93" t="e">
        <v>#N/A</v>
      </c>
      <c r="N4100" s="8" t="e">
        <v>#N/A</v>
      </c>
      <c r="O4100" t="e">
        <v>#N/A</v>
      </c>
      <c r="P4100" t="e">
        <v>#N/A</v>
      </c>
      <c r="Q4100" t="e">
        <v>#N/A</v>
      </c>
      <c r="R4100" s="2" t="e">
        <v>#N/A</v>
      </c>
      <c r="S4100" t="e">
        <v>#N/A</v>
      </c>
      <c r="T4100" s="3" t="e">
        <v>#N/A</v>
      </c>
      <c r="U4100" s="3" t="e">
        <v>#N/A</v>
      </c>
      <c r="V4100" t="e">
        <v>#N/A</v>
      </c>
      <c r="W4100" t="e">
        <v>#N/A</v>
      </c>
      <c r="X4100" t="e">
        <v>#N/A</v>
      </c>
      <c r="Y4100" s="3" t="e">
        <v>#N/A</v>
      </c>
      <c r="Z4100" s="8" t="e">
        <v>#N/A</v>
      </c>
      <c r="AA4100" s="30" t="e">
        <v>#N/A</v>
      </c>
      <c r="AB4100" t="e">
        <v>#N/A</v>
      </c>
      <c r="AC4100" t="e">
        <v>#N/A</v>
      </c>
      <c r="AD4100" t="e">
        <v>#N/A</v>
      </c>
      <c r="AE4100" t="e">
        <v>#N/A</v>
      </c>
      <c r="AF4100" t="e">
        <v>#N/A</v>
      </c>
    </row>
    <row r="4101" spans="1:32" x14ac:dyDescent="0.25">
      <c r="A4101" t="e">
        <v>#N/A</v>
      </c>
      <c r="B4101" s="33" t="e">
        <v>#N/A</v>
      </c>
      <c r="C4101" t="e">
        <v>#N/A</v>
      </c>
      <c r="D4101" t="e">
        <v>#N/A</v>
      </c>
      <c r="E4101" s="69" t="e">
        <v>#N/A</v>
      </c>
      <c r="F4101" s="3" t="e">
        <v>#N/A</v>
      </c>
      <c r="G4101" s="3" t="e">
        <v>#N/A</v>
      </c>
      <c r="H4101" s="3" t="e">
        <v>#N/A</v>
      </c>
      <c r="I4101" s="80" t="e">
        <v>#N/A</v>
      </c>
      <c r="J4101" s="80" t="e">
        <v>#N/A</v>
      </c>
      <c r="K4101" s="85" t="e">
        <v>#N/A</v>
      </c>
      <c r="L4101" s="9" t="e">
        <v>#N/A</v>
      </c>
      <c r="M4101" s="93" t="e">
        <v>#N/A</v>
      </c>
      <c r="N4101" s="8" t="e">
        <v>#N/A</v>
      </c>
      <c r="O4101" t="e">
        <v>#N/A</v>
      </c>
      <c r="P4101" t="e">
        <v>#N/A</v>
      </c>
      <c r="Q4101" t="e">
        <v>#N/A</v>
      </c>
      <c r="R4101" s="2" t="e">
        <v>#N/A</v>
      </c>
      <c r="S4101" t="e">
        <v>#N/A</v>
      </c>
      <c r="T4101" s="3" t="e">
        <v>#N/A</v>
      </c>
      <c r="U4101" s="3" t="e">
        <v>#N/A</v>
      </c>
      <c r="V4101" t="e">
        <v>#N/A</v>
      </c>
      <c r="W4101" t="e">
        <v>#N/A</v>
      </c>
      <c r="X4101" t="e">
        <v>#N/A</v>
      </c>
      <c r="Y4101" s="3" t="e">
        <v>#N/A</v>
      </c>
      <c r="Z4101" s="8" t="e">
        <v>#N/A</v>
      </c>
      <c r="AA4101" s="30" t="e">
        <v>#N/A</v>
      </c>
      <c r="AB4101" t="e">
        <v>#N/A</v>
      </c>
      <c r="AC4101" t="e">
        <v>#N/A</v>
      </c>
      <c r="AD4101" t="e">
        <v>#N/A</v>
      </c>
      <c r="AE4101" t="e">
        <v>#N/A</v>
      </c>
      <c r="AF4101" t="e">
        <v>#N/A</v>
      </c>
    </row>
    <row r="4102" spans="1:32" x14ac:dyDescent="0.25">
      <c r="A4102" t="e">
        <v>#N/A</v>
      </c>
      <c r="B4102" s="33" t="e">
        <v>#N/A</v>
      </c>
      <c r="C4102" t="e">
        <v>#N/A</v>
      </c>
      <c r="D4102" t="e">
        <v>#N/A</v>
      </c>
      <c r="E4102" s="69" t="e">
        <v>#N/A</v>
      </c>
      <c r="F4102" s="3" t="e">
        <v>#N/A</v>
      </c>
      <c r="G4102" s="3" t="e">
        <v>#N/A</v>
      </c>
      <c r="H4102" s="3" t="e">
        <v>#N/A</v>
      </c>
      <c r="I4102" s="80" t="e">
        <v>#N/A</v>
      </c>
      <c r="J4102" s="80" t="e">
        <v>#N/A</v>
      </c>
      <c r="K4102" s="85" t="e">
        <v>#N/A</v>
      </c>
      <c r="L4102" s="9" t="e">
        <v>#N/A</v>
      </c>
      <c r="M4102" s="93" t="e">
        <v>#N/A</v>
      </c>
      <c r="N4102" s="8" t="e">
        <v>#N/A</v>
      </c>
      <c r="O4102" t="e">
        <v>#N/A</v>
      </c>
      <c r="P4102" t="e">
        <v>#N/A</v>
      </c>
      <c r="Q4102" t="e">
        <v>#N/A</v>
      </c>
      <c r="R4102" s="2" t="e">
        <v>#N/A</v>
      </c>
      <c r="S4102" t="e">
        <v>#N/A</v>
      </c>
      <c r="T4102" s="3" t="e">
        <v>#N/A</v>
      </c>
      <c r="U4102" s="3" t="e">
        <v>#N/A</v>
      </c>
      <c r="V4102" t="e">
        <v>#N/A</v>
      </c>
      <c r="W4102" t="e">
        <v>#N/A</v>
      </c>
      <c r="X4102" t="e">
        <v>#N/A</v>
      </c>
      <c r="Y4102" s="3" t="e">
        <v>#N/A</v>
      </c>
      <c r="Z4102" s="8" t="e">
        <v>#N/A</v>
      </c>
      <c r="AA4102" s="30" t="e">
        <v>#N/A</v>
      </c>
      <c r="AB4102" t="e">
        <v>#N/A</v>
      </c>
      <c r="AC4102" t="e">
        <v>#N/A</v>
      </c>
      <c r="AD4102" t="e">
        <v>#N/A</v>
      </c>
      <c r="AE4102" t="e">
        <v>#N/A</v>
      </c>
      <c r="AF4102" t="e">
        <v>#N/A</v>
      </c>
    </row>
    <row r="4103" spans="1:32" x14ac:dyDescent="0.25">
      <c r="A4103" t="e">
        <v>#N/A</v>
      </c>
      <c r="B4103" s="33" t="e">
        <v>#N/A</v>
      </c>
      <c r="C4103" t="e">
        <v>#N/A</v>
      </c>
      <c r="D4103" t="e">
        <v>#N/A</v>
      </c>
      <c r="E4103" s="69" t="e">
        <v>#N/A</v>
      </c>
      <c r="F4103" s="3" t="e">
        <v>#N/A</v>
      </c>
      <c r="G4103" s="3" t="e">
        <v>#N/A</v>
      </c>
      <c r="H4103" s="3" t="e">
        <v>#N/A</v>
      </c>
      <c r="I4103" s="80" t="e">
        <v>#N/A</v>
      </c>
      <c r="J4103" s="80" t="e">
        <v>#N/A</v>
      </c>
      <c r="K4103" s="85" t="e">
        <v>#N/A</v>
      </c>
      <c r="L4103" s="9" t="e">
        <v>#N/A</v>
      </c>
      <c r="M4103" s="93" t="e">
        <v>#N/A</v>
      </c>
      <c r="N4103" s="8" t="e">
        <v>#N/A</v>
      </c>
      <c r="O4103" t="e">
        <v>#N/A</v>
      </c>
      <c r="P4103" t="e">
        <v>#N/A</v>
      </c>
      <c r="Q4103" t="e">
        <v>#N/A</v>
      </c>
      <c r="R4103" s="2" t="e">
        <v>#N/A</v>
      </c>
      <c r="S4103" t="e">
        <v>#N/A</v>
      </c>
      <c r="T4103" s="3" t="e">
        <v>#N/A</v>
      </c>
      <c r="U4103" s="3" t="e">
        <v>#N/A</v>
      </c>
      <c r="V4103" t="e">
        <v>#N/A</v>
      </c>
      <c r="W4103" t="e">
        <v>#N/A</v>
      </c>
      <c r="X4103" t="e">
        <v>#N/A</v>
      </c>
      <c r="Y4103" s="3" t="e">
        <v>#N/A</v>
      </c>
      <c r="Z4103" s="8" t="e">
        <v>#N/A</v>
      </c>
      <c r="AA4103" s="30" t="e">
        <v>#N/A</v>
      </c>
      <c r="AB4103" t="e">
        <v>#N/A</v>
      </c>
      <c r="AC4103" t="e">
        <v>#N/A</v>
      </c>
      <c r="AD4103" t="e">
        <v>#N/A</v>
      </c>
      <c r="AE4103" t="e">
        <v>#N/A</v>
      </c>
      <c r="AF4103" t="e">
        <v>#N/A</v>
      </c>
    </row>
    <row r="4104" spans="1:32" x14ac:dyDescent="0.25">
      <c r="A4104" t="e">
        <v>#N/A</v>
      </c>
      <c r="B4104" s="33" t="e">
        <v>#N/A</v>
      </c>
      <c r="C4104" t="e">
        <v>#N/A</v>
      </c>
      <c r="D4104" t="e">
        <v>#N/A</v>
      </c>
      <c r="E4104" s="69" t="e">
        <v>#N/A</v>
      </c>
      <c r="F4104" s="3" t="e">
        <v>#N/A</v>
      </c>
      <c r="G4104" s="3" t="e">
        <v>#N/A</v>
      </c>
      <c r="H4104" s="3" t="e">
        <v>#N/A</v>
      </c>
      <c r="I4104" s="80" t="e">
        <v>#N/A</v>
      </c>
      <c r="J4104" s="80" t="e">
        <v>#N/A</v>
      </c>
      <c r="K4104" s="85" t="e">
        <v>#N/A</v>
      </c>
      <c r="L4104" s="9" t="e">
        <v>#N/A</v>
      </c>
      <c r="M4104" s="93" t="e">
        <v>#N/A</v>
      </c>
      <c r="N4104" s="8" t="e">
        <v>#N/A</v>
      </c>
      <c r="O4104" t="e">
        <v>#N/A</v>
      </c>
      <c r="P4104" t="e">
        <v>#N/A</v>
      </c>
      <c r="Q4104" t="e">
        <v>#N/A</v>
      </c>
      <c r="R4104" s="2" t="e">
        <v>#N/A</v>
      </c>
      <c r="S4104" t="e">
        <v>#N/A</v>
      </c>
      <c r="T4104" s="3" t="e">
        <v>#N/A</v>
      </c>
      <c r="U4104" s="3" t="e">
        <v>#N/A</v>
      </c>
      <c r="V4104" t="e">
        <v>#N/A</v>
      </c>
      <c r="W4104" t="e">
        <v>#N/A</v>
      </c>
      <c r="X4104" t="e">
        <v>#N/A</v>
      </c>
      <c r="Y4104" s="3" t="e">
        <v>#N/A</v>
      </c>
      <c r="Z4104" s="8" t="e">
        <v>#N/A</v>
      </c>
      <c r="AA4104" s="30" t="e">
        <v>#N/A</v>
      </c>
      <c r="AB4104" t="e">
        <v>#N/A</v>
      </c>
      <c r="AC4104" t="e">
        <v>#N/A</v>
      </c>
      <c r="AD4104" t="e">
        <v>#N/A</v>
      </c>
      <c r="AE4104" t="e">
        <v>#N/A</v>
      </c>
      <c r="AF4104" t="e">
        <v>#N/A</v>
      </c>
    </row>
    <row r="4105" spans="1:32" x14ac:dyDescent="0.25">
      <c r="A4105" t="e">
        <v>#N/A</v>
      </c>
      <c r="B4105" s="33" t="e">
        <v>#N/A</v>
      </c>
      <c r="C4105" t="e">
        <v>#N/A</v>
      </c>
      <c r="D4105" t="e">
        <v>#N/A</v>
      </c>
      <c r="E4105" s="69" t="e">
        <v>#N/A</v>
      </c>
      <c r="F4105" s="3" t="e">
        <v>#N/A</v>
      </c>
      <c r="G4105" s="3" t="e">
        <v>#N/A</v>
      </c>
      <c r="H4105" s="3" t="e">
        <v>#N/A</v>
      </c>
      <c r="I4105" s="80" t="e">
        <v>#N/A</v>
      </c>
      <c r="J4105" s="80" t="e">
        <v>#N/A</v>
      </c>
      <c r="K4105" s="85" t="e">
        <v>#N/A</v>
      </c>
      <c r="L4105" s="9" t="e">
        <v>#N/A</v>
      </c>
      <c r="M4105" s="93" t="e">
        <v>#N/A</v>
      </c>
      <c r="N4105" s="8" t="e">
        <v>#N/A</v>
      </c>
      <c r="O4105" t="e">
        <v>#N/A</v>
      </c>
      <c r="P4105" t="e">
        <v>#N/A</v>
      </c>
      <c r="Q4105" t="e">
        <v>#N/A</v>
      </c>
      <c r="R4105" s="2" t="e">
        <v>#N/A</v>
      </c>
      <c r="S4105" t="e">
        <v>#N/A</v>
      </c>
      <c r="T4105" s="3" t="e">
        <v>#N/A</v>
      </c>
      <c r="U4105" s="3" t="e">
        <v>#N/A</v>
      </c>
      <c r="V4105" t="e">
        <v>#N/A</v>
      </c>
      <c r="W4105" t="e">
        <v>#N/A</v>
      </c>
      <c r="X4105" t="e">
        <v>#N/A</v>
      </c>
      <c r="Y4105" s="3" t="e">
        <v>#N/A</v>
      </c>
      <c r="Z4105" s="8" t="e">
        <v>#N/A</v>
      </c>
      <c r="AA4105" s="30" t="e">
        <v>#N/A</v>
      </c>
      <c r="AB4105" t="e">
        <v>#N/A</v>
      </c>
      <c r="AC4105" t="e">
        <v>#N/A</v>
      </c>
      <c r="AD4105" t="e">
        <v>#N/A</v>
      </c>
      <c r="AE4105" t="e">
        <v>#N/A</v>
      </c>
      <c r="AF4105" t="e">
        <v>#N/A</v>
      </c>
    </row>
    <row r="4106" spans="1:32" x14ac:dyDescent="0.25">
      <c r="A4106" t="e">
        <v>#N/A</v>
      </c>
      <c r="B4106" s="33" t="e">
        <v>#N/A</v>
      </c>
      <c r="C4106" t="e">
        <v>#N/A</v>
      </c>
      <c r="D4106" t="e">
        <v>#N/A</v>
      </c>
      <c r="E4106" s="69" t="e">
        <v>#N/A</v>
      </c>
      <c r="F4106" s="3" t="e">
        <v>#N/A</v>
      </c>
      <c r="G4106" s="3" t="e">
        <v>#N/A</v>
      </c>
      <c r="H4106" s="3" t="e">
        <v>#N/A</v>
      </c>
      <c r="I4106" s="80" t="e">
        <v>#N/A</v>
      </c>
      <c r="J4106" s="80" t="e">
        <v>#N/A</v>
      </c>
      <c r="K4106" s="85" t="e">
        <v>#N/A</v>
      </c>
      <c r="L4106" s="9" t="e">
        <v>#N/A</v>
      </c>
      <c r="M4106" s="93" t="e">
        <v>#N/A</v>
      </c>
      <c r="N4106" s="8" t="e">
        <v>#N/A</v>
      </c>
      <c r="O4106" t="e">
        <v>#N/A</v>
      </c>
      <c r="P4106" t="e">
        <v>#N/A</v>
      </c>
      <c r="Q4106" t="e">
        <v>#N/A</v>
      </c>
      <c r="R4106" s="2" t="e">
        <v>#N/A</v>
      </c>
      <c r="S4106" t="e">
        <v>#N/A</v>
      </c>
      <c r="T4106" s="3" t="e">
        <v>#N/A</v>
      </c>
      <c r="U4106" s="3" t="e">
        <v>#N/A</v>
      </c>
      <c r="V4106" t="e">
        <v>#N/A</v>
      </c>
      <c r="W4106" t="e">
        <v>#N/A</v>
      </c>
      <c r="X4106" t="e">
        <v>#N/A</v>
      </c>
      <c r="Y4106" s="3" t="e">
        <v>#N/A</v>
      </c>
      <c r="Z4106" s="8" t="e">
        <v>#N/A</v>
      </c>
      <c r="AA4106" s="30" t="e">
        <v>#N/A</v>
      </c>
      <c r="AB4106" t="e">
        <v>#N/A</v>
      </c>
      <c r="AC4106" t="e">
        <v>#N/A</v>
      </c>
      <c r="AD4106" t="e">
        <v>#N/A</v>
      </c>
      <c r="AE4106" t="e">
        <v>#N/A</v>
      </c>
      <c r="AF4106" t="e">
        <v>#N/A</v>
      </c>
    </row>
    <row r="4107" spans="1:32" x14ac:dyDescent="0.25">
      <c r="A4107" t="e">
        <v>#N/A</v>
      </c>
      <c r="B4107" s="33" t="e">
        <v>#N/A</v>
      </c>
      <c r="C4107" t="e">
        <v>#N/A</v>
      </c>
      <c r="D4107" t="e">
        <v>#N/A</v>
      </c>
      <c r="E4107" s="69" t="e">
        <v>#N/A</v>
      </c>
      <c r="F4107" s="3" t="e">
        <v>#N/A</v>
      </c>
      <c r="G4107" s="3" t="e">
        <v>#N/A</v>
      </c>
      <c r="H4107" s="3" t="e">
        <v>#N/A</v>
      </c>
      <c r="I4107" s="80" t="e">
        <v>#N/A</v>
      </c>
      <c r="J4107" s="80" t="e">
        <v>#N/A</v>
      </c>
      <c r="K4107" s="85" t="e">
        <v>#N/A</v>
      </c>
      <c r="L4107" s="9" t="e">
        <v>#N/A</v>
      </c>
      <c r="M4107" s="93" t="e">
        <v>#N/A</v>
      </c>
      <c r="N4107" s="8" t="e">
        <v>#N/A</v>
      </c>
      <c r="O4107" t="e">
        <v>#N/A</v>
      </c>
      <c r="P4107" t="e">
        <v>#N/A</v>
      </c>
      <c r="Q4107" t="e">
        <v>#N/A</v>
      </c>
      <c r="R4107" s="2" t="e">
        <v>#N/A</v>
      </c>
      <c r="S4107" t="e">
        <v>#N/A</v>
      </c>
      <c r="T4107" s="3" t="e">
        <v>#N/A</v>
      </c>
      <c r="U4107" s="3" t="e">
        <v>#N/A</v>
      </c>
      <c r="V4107" t="e">
        <v>#N/A</v>
      </c>
      <c r="W4107" t="e">
        <v>#N/A</v>
      </c>
      <c r="X4107" t="e">
        <v>#N/A</v>
      </c>
      <c r="Y4107" s="3" t="e">
        <v>#N/A</v>
      </c>
      <c r="Z4107" s="8" t="e">
        <v>#N/A</v>
      </c>
      <c r="AA4107" s="30" t="e">
        <v>#N/A</v>
      </c>
      <c r="AB4107" t="e">
        <v>#N/A</v>
      </c>
      <c r="AC4107" t="e">
        <v>#N/A</v>
      </c>
      <c r="AD4107" t="e">
        <v>#N/A</v>
      </c>
      <c r="AE4107" t="e">
        <v>#N/A</v>
      </c>
      <c r="AF4107" t="e">
        <v>#N/A</v>
      </c>
    </row>
    <row r="4108" spans="1:32" x14ac:dyDescent="0.25">
      <c r="A4108" t="e">
        <v>#N/A</v>
      </c>
      <c r="B4108" s="33" t="e">
        <v>#N/A</v>
      </c>
      <c r="C4108" t="e">
        <v>#N/A</v>
      </c>
      <c r="D4108" t="e">
        <v>#N/A</v>
      </c>
      <c r="E4108" s="69" t="e">
        <v>#N/A</v>
      </c>
      <c r="F4108" s="3" t="e">
        <v>#N/A</v>
      </c>
      <c r="G4108" s="3" t="e">
        <v>#N/A</v>
      </c>
      <c r="H4108" s="3" t="e">
        <v>#N/A</v>
      </c>
      <c r="I4108" s="80" t="e">
        <v>#N/A</v>
      </c>
      <c r="J4108" s="80" t="e">
        <v>#N/A</v>
      </c>
      <c r="K4108" s="85" t="e">
        <v>#N/A</v>
      </c>
      <c r="L4108" s="9" t="e">
        <v>#N/A</v>
      </c>
      <c r="M4108" s="93" t="e">
        <v>#N/A</v>
      </c>
      <c r="N4108" s="8" t="e">
        <v>#N/A</v>
      </c>
      <c r="O4108" t="e">
        <v>#N/A</v>
      </c>
      <c r="P4108" t="e">
        <v>#N/A</v>
      </c>
      <c r="Q4108" t="e">
        <v>#N/A</v>
      </c>
      <c r="R4108" s="2" t="e">
        <v>#N/A</v>
      </c>
      <c r="S4108" t="e">
        <v>#N/A</v>
      </c>
      <c r="T4108" s="3" t="e">
        <v>#N/A</v>
      </c>
      <c r="U4108" s="3" t="e">
        <v>#N/A</v>
      </c>
      <c r="V4108" t="e">
        <v>#N/A</v>
      </c>
      <c r="W4108" t="e">
        <v>#N/A</v>
      </c>
      <c r="X4108" t="e">
        <v>#N/A</v>
      </c>
      <c r="Y4108" s="3" t="e">
        <v>#N/A</v>
      </c>
      <c r="Z4108" s="8" t="e">
        <v>#N/A</v>
      </c>
      <c r="AA4108" s="30" t="e">
        <v>#N/A</v>
      </c>
      <c r="AB4108" t="e">
        <v>#N/A</v>
      </c>
      <c r="AC4108" t="e">
        <v>#N/A</v>
      </c>
      <c r="AD4108" t="e">
        <v>#N/A</v>
      </c>
      <c r="AE4108" t="e">
        <v>#N/A</v>
      </c>
      <c r="AF4108" t="e">
        <v>#N/A</v>
      </c>
    </row>
    <row r="4109" spans="1:32" x14ac:dyDescent="0.25">
      <c r="A4109" t="e">
        <v>#N/A</v>
      </c>
      <c r="B4109" s="33" t="e">
        <v>#N/A</v>
      </c>
      <c r="C4109" t="e">
        <v>#N/A</v>
      </c>
      <c r="D4109" t="e">
        <v>#N/A</v>
      </c>
      <c r="E4109" s="69" t="e">
        <v>#N/A</v>
      </c>
      <c r="F4109" s="3" t="e">
        <v>#N/A</v>
      </c>
      <c r="G4109" s="3" t="e">
        <v>#N/A</v>
      </c>
      <c r="H4109" s="3" t="e">
        <v>#N/A</v>
      </c>
      <c r="I4109" s="80" t="e">
        <v>#N/A</v>
      </c>
      <c r="J4109" s="80" t="e">
        <v>#N/A</v>
      </c>
      <c r="K4109" s="85" t="e">
        <v>#N/A</v>
      </c>
      <c r="L4109" s="9" t="e">
        <v>#N/A</v>
      </c>
      <c r="M4109" s="93" t="e">
        <v>#N/A</v>
      </c>
      <c r="N4109" s="8" t="e">
        <v>#N/A</v>
      </c>
      <c r="O4109" t="e">
        <v>#N/A</v>
      </c>
      <c r="P4109" t="e">
        <v>#N/A</v>
      </c>
      <c r="Q4109" t="e">
        <v>#N/A</v>
      </c>
      <c r="R4109" s="2" t="e">
        <v>#N/A</v>
      </c>
      <c r="S4109" t="e">
        <v>#N/A</v>
      </c>
      <c r="T4109" s="3" t="e">
        <v>#N/A</v>
      </c>
      <c r="U4109" s="3" t="e">
        <v>#N/A</v>
      </c>
      <c r="V4109" t="e">
        <v>#N/A</v>
      </c>
      <c r="W4109" t="e">
        <v>#N/A</v>
      </c>
      <c r="X4109" t="e">
        <v>#N/A</v>
      </c>
      <c r="Y4109" s="3" t="e">
        <v>#N/A</v>
      </c>
      <c r="Z4109" s="8" t="e">
        <v>#N/A</v>
      </c>
      <c r="AA4109" s="30" t="e">
        <v>#N/A</v>
      </c>
      <c r="AB4109" t="e">
        <v>#N/A</v>
      </c>
      <c r="AC4109" t="e">
        <v>#N/A</v>
      </c>
      <c r="AD4109" t="e">
        <v>#N/A</v>
      </c>
      <c r="AE4109" t="e">
        <v>#N/A</v>
      </c>
      <c r="AF4109" t="e">
        <v>#N/A</v>
      </c>
    </row>
    <row r="4110" spans="1:32" x14ac:dyDescent="0.25">
      <c r="A4110" t="e">
        <v>#N/A</v>
      </c>
      <c r="B4110" s="33" t="e">
        <v>#N/A</v>
      </c>
      <c r="C4110" t="e">
        <v>#N/A</v>
      </c>
      <c r="D4110" t="e">
        <v>#N/A</v>
      </c>
      <c r="E4110" s="69" t="e">
        <v>#N/A</v>
      </c>
      <c r="F4110" s="3" t="e">
        <v>#N/A</v>
      </c>
      <c r="G4110" s="3" t="e">
        <v>#N/A</v>
      </c>
      <c r="H4110" s="3" t="e">
        <v>#N/A</v>
      </c>
      <c r="I4110" s="80" t="e">
        <v>#N/A</v>
      </c>
      <c r="J4110" s="80" t="e">
        <v>#N/A</v>
      </c>
      <c r="K4110" s="85" t="e">
        <v>#N/A</v>
      </c>
      <c r="L4110" s="9" t="e">
        <v>#N/A</v>
      </c>
      <c r="M4110" s="93" t="e">
        <v>#N/A</v>
      </c>
      <c r="N4110" s="8" t="e">
        <v>#N/A</v>
      </c>
      <c r="O4110" t="e">
        <v>#N/A</v>
      </c>
      <c r="P4110" t="e">
        <v>#N/A</v>
      </c>
      <c r="Q4110" t="e">
        <v>#N/A</v>
      </c>
      <c r="R4110" s="2" t="e">
        <v>#N/A</v>
      </c>
      <c r="S4110" t="e">
        <v>#N/A</v>
      </c>
      <c r="T4110" s="3" t="e">
        <v>#N/A</v>
      </c>
      <c r="U4110" s="3" t="e">
        <v>#N/A</v>
      </c>
      <c r="V4110" t="e">
        <v>#N/A</v>
      </c>
      <c r="W4110" t="e">
        <v>#N/A</v>
      </c>
      <c r="X4110" t="e">
        <v>#N/A</v>
      </c>
      <c r="Y4110" s="3" t="e">
        <v>#N/A</v>
      </c>
      <c r="Z4110" s="8" t="e">
        <v>#N/A</v>
      </c>
      <c r="AA4110" s="30" t="e">
        <v>#N/A</v>
      </c>
      <c r="AB4110" t="e">
        <v>#N/A</v>
      </c>
      <c r="AC4110" t="e">
        <v>#N/A</v>
      </c>
      <c r="AD4110" t="e">
        <v>#N/A</v>
      </c>
      <c r="AE4110" t="e">
        <v>#N/A</v>
      </c>
      <c r="AF4110" t="e">
        <v>#N/A</v>
      </c>
    </row>
    <row r="4111" spans="1:32" x14ac:dyDescent="0.25">
      <c r="A4111" t="e">
        <v>#N/A</v>
      </c>
      <c r="B4111" s="33" t="e">
        <v>#N/A</v>
      </c>
      <c r="C4111" t="e">
        <v>#N/A</v>
      </c>
      <c r="D4111" t="e">
        <v>#N/A</v>
      </c>
      <c r="E4111" s="69" t="e">
        <v>#N/A</v>
      </c>
      <c r="F4111" s="3" t="e">
        <v>#N/A</v>
      </c>
      <c r="G4111" s="3" t="e">
        <v>#N/A</v>
      </c>
      <c r="H4111" s="3" t="e">
        <v>#N/A</v>
      </c>
      <c r="I4111" s="80" t="e">
        <v>#N/A</v>
      </c>
      <c r="J4111" s="80" t="e">
        <v>#N/A</v>
      </c>
      <c r="K4111" s="85" t="e">
        <v>#N/A</v>
      </c>
      <c r="L4111" s="9" t="e">
        <v>#N/A</v>
      </c>
      <c r="M4111" s="93" t="e">
        <v>#N/A</v>
      </c>
      <c r="N4111" s="8" t="e">
        <v>#N/A</v>
      </c>
      <c r="O4111" t="e">
        <v>#N/A</v>
      </c>
      <c r="P4111" t="e">
        <v>#N/A</v>
      </c>
      <c r="Q4111" t="e">
        <v>#N/A</v>
      </c>
      <c r="R4111" s="2" t="e">
        <v>#N/A</v>
      </c>
      <c r="S4111" t="e">
        <v>#N/A</v>
      </c>
      <c r="T4111" s="3" t="e">
        <v>#N/A</v>
      </c>
      <c r="U4111" s="3" t="e">
        <v>#N/A</v>
      </c>
      <c r="V4111" t="e">
        <v>#N/A</v>
      </c>
      <c r="W4111" t="e">
        <v>#N/A</v>
      </c>
      <c r="X4111" t="e">
        <v>#N/A</v>
      </c>
      <c r="Y4111" s="3" t="e">
        <v>#N/A</v>
      </c>
      <c r="Z4111" s="8" t="e">
        <v>#N/A</v>
      </c>
      <c r="AA4111" s="30" t="e">
        <v>#N/A</v>
      </c>
      <c r="AB4111" t="e">
        <v>#N/A</v>
      </c>
      <c r="AC4111" t="e">
        <v>#N/A</v>
      </c>
      <c r="AD4111" t="e">
        <v>#N/A</v>
      </c>
      <c r="AE4111" t="e">
        <v>#N/A</v>
      </c>
      <c r="AF4111" t="e">
        <v>#N/A</v>
      </c>
    </row>
    <row r="4112" spans="1:32" x14ac:dyDescent="0.25">
      <c r="A4112" t="e">
        <v>#N/A</v>
      </c>
      <c r="B4112" s="33" t="e">
        <v>#N/A</v>
      </c>
      <c r="C4112" t="e">
        <v>#N/A</v>
      </c>
      <c r="D4112" t="e">
        <v>#N/A</v>
      </c>
      <c r="E4112" s="69" t="e">
        <v>#N/A</v>
      </c>
      <c r="F4112" s="3" t="e">
        <v>#N/A</v>
      </c>
      <c r="G4112" s="3" t="e">
        <v>#N/A</v>
      </c>
      <c r="H4112" s="3" t="e">
        <v>#N/A</v>
      </c>
      <c r="I4112" s="80" t="e">
        <v>#N/A</v>
      </c>
      <c r="J4112" s="80" t="e">
        <v>#N/A</v>
      </c>
      <c r="K4112" s="85" t="e">
        <v>#N/A</v>
      </c>
      <c r="L4112" s="9" t="e">
        <v>#N/A</v>
      </c>
      <c r="M4112" s="93" t="e">
        <v>#N/A</v>
      </c>
      <c r="N4112" s="8" t="e">
        <v>#N/A</v>
      </c>
      <c r="O4112" t="e">
        <v>#N/A</v>
      </c>
      <c r="P4112" t="e">
        <v>#N/A</v>
      </c>
      <c r="Q4112" t="e">
        <v>#N/A</v>
      </c>
      <c r="R4112" s="2" t="e">
        <v>#N/A</v>
      </c>
      <c r="S4112" t="e">
        <v>#N/A</v>
      </c>
      <c r="T4112" s="3" t="e">
        <v>#N/A</v>
      </c>
      <c r="U4112" s="3" t="e">
        <v>#N/A</v>
      </c>
      <c r="V4112" t="e">
        <v>#N/A</v>
      </c>
      <c r="W4112" t="e">
        <v>#N/A</v>
      </c>
      <c r="X4112" t="e">
        <v>#N/A</v>
      </c>
      <c r="Y4112" s="3" t="e">
        <v>#N/A</v>
      </c>
      <c r="Z4112" s="8" t="e">
        <v>#N/A</v>
      </c>
      <c r="AA4112" s="30" t="e">
        <v>#N/A</v>
      </c>
      <c r="AB4112" t="e">
        <v>#N/A</v>
      </c>
      <c r="AC4112" t="e">
        <v>#N/A</v>
      </c>
      <c r="AD4112" t="e">
        <v>#N/A</v>
      </c>
      <c r="AE4112" t="e">
        <v>#N/A</v>
      </c>
      <c r="AF4112" t="e">
        <v>#N/A</v>
      </c>
    </row>
    <row r="4113" spans="1:32" x14ac:dyDescent="0.25">
      <c r="A4113" t="e">
        <v>#N/A</v>
      </c>
      <c r="B4113" s="33" t="e">
        <v>#N/A</v>
      </c>
      <c r="C4113" t="e">
        <v>#N/A</v>
      </c>
      <c r="D4113" t="e">
        <v>#N/A</v>
      </c>
      <c r="E4113" s="69" t="e">
        <v>#N/A</v>
      </c>
      <c r="F4113" s="3" t="e">
        <v>#N/A</v>
      </c>
      <c r="G4113" s="3" t="e">
        <v>#N/A</v>
      </c>
      <c r="H4113" s="3" t="e">
        <v>#N/A</v>
      </c>
      <c r="I4113" s="80" t="e">
        <v>#N/A</v>
      </c>
      <c r="J4113" s="80" t="e">
        <v>#N/A</v>
      </c>
      <c r="K4113" s="85" t="e">
        <v>#N/A</v>
      </c>
      <c r="L4113" s="9" t="e">
        <v>#N/A</v>
      </c>
      <c r="M4113" s="93" t="e">
        <v>#N/A</v>
      </c>
      <c r="N4113" s="8" t="e">
        <v>#N/A</v>
      </c>
      <c r="O4113" t="e">
        <v>#N/A</v>
      </c>
      <c r="P4113" t="e">
        <v>#N/A</v>
      </c>
      <c r="Q4113" t="e">
        <v>#N/A</v>
      </c>
      <c r="R4113" s="2" t="e">
        <v>#N/A</v>
      </c>
      <c r="S4113" t="e">
        <v>#N/A</v>
      </c>
      <c r="T4113" s="3" t="e">
        <v>#N/A</v>
      </c>
      <c r="U4113" s="3" t="e">
        <v>#N/A</v>
      </c>
      <c r="V4113" t="e">
        <v>#N/A</v>
      </c>
      <c r="W4113" t="e">
        <v>#N/A</v>
      </c>
      <c r="X4113" t="e">
        <v>#N/A</v>
      </c>
      <c r="Y4113" s="3" t="e">
        <v>#N/A</v>
      </c>
      <c r="Z4113" s="8" t="e">
        <v>#N/A</v>
      </c>
      <c r="AA4113" s="30" t="e">
        <v>#N/A</v>
      </c>
      <c r="AB4113" t="e">
        <v>#N/A</v>
      </c>
      <c r="AC4113" t="e">
        <v>#N/A</v>
      </c>
      <c r="AD4113" t="e">
        <v>#N/A</v>
      </c>
      <c r="AE4113" t="e">
        <v>#N/A</v>
      </c>
      <c r="AF4113" t="e">
        <v>#N/A</v>
      </c>
    </row>
    <row r="4114" spans="1:32" x14ac:dyDescent="0.25">
      <c r="A4114" t="e">
        <v>#N/A</v>
      </c>
      <c r="B4114" s="33" t="e">
        <v>#N/A</v>
      </c>
      <c r="C4114" t="e">
        <v>#N/A</v>
      </c>
      <c r="D4114" t="e">
        <v>#N/A</v>
      </c>
      <c r="E4114" s="69" t="e">
        <v>#N/A</v>
      </c>
      <c r="F4114" s="3" t="e">
        <v>#N/A</v>
      </c>
      <c r="G4114" s="3" t="e">
        <v>#N/A</v>
      </c>
      <c r="H4114" s="3" t="e">
        <v>#N/A</v>
      </c>
      <c r="I4114" s="80" t="e">
        <v>#N/A</v>
      </c>
      <c r="J4114" s="80" t="e">
        <v>#N/A</v>
      </c>
      <c r="K4114" s="85" t="e">
        <v>#N/A</v>
      </c>
      <c r="L4114" s="9" t="e">
        <v>#N/A</v>
      </c>
      <c r="M4114" s="93" t="e">
        <v>#N/A</v>
      </c>
      <c r="N4114" s="8" t="e">
        <v>#N/A</v>
      </c>
      <c r="O4114" t="e">
        <v>#N/A</v>
      </c>
      <c r="P4114" t="e">
        <v>#N/A</v>
      </c>
      <c r="Q4114" t="e">
        <v>#N/A</v>
      </c>
      <c r="R4114" s="2" t="e">
        <v>#N/A</v>
      </c>
      <c r="S4114" t="e">
        <v>#N/A</v>
      </c>
      <c r="T4114" s="3" t="e">
        <v>#N/A</v>
      </c>
      <c r="U4114" s="3" t="e">
        <v>#N/A</v>
      </c>
      <c r="V4114" t="e">
        <v>#N/A</v>
      </c>
      <c r="W4114" t="e">
        <v>#N/A</v>
      </c>
      <c r="X4114" t="e">
        <v>#N/A</v>
      </c>
      <c r="Y4114" s="3" t="e">
        <v>#N/A</v>
      </c>
      <c r="Z4114" s="8" t="e">
        <v>#N/A</v>
      </c>
      <c r="AA4114" s="30" t="e">
        <v>#N/A</v>
      </c>
      <c r="AB4114" t="e">
        <v>#N/A</v>
      </c>
      <c r="AC4114" t="e">
        <v>#N/A</v>
      </c>
      <c r="AD4114" t="e">
        <v>#N/A</v>
      </c>
      <c r="AE4114" t="e">
        <v>#N/A</v>
      </c>
      <c r="AF4114" t="e">
        <v>#N/A</v>
      </c>
    </row>
    <row r="4115" spans="1:32" x14ac:dyDescent="0.25">
      <c r="A4115" t="e">
        <v>#N/A</v>
      </c>
      <c r="B4115" s="33" t="e">
        <v>#N/A</v>
      </c>
      <c r="C4115" t="e">
        <v>#N/A</v>
      </c>
      <c r="D4115" t="e">
        <v>#N/A</v>
      </c>
      <c r="E4115" s="69" t="e">
        <v>#N/A</v>
      </c>
      <c r="F4115" s="3" t="e">
        <v>#N/A</v>
      </c>
      <c r="G4115" s="3" t="e">
        <v>#N/A</v>
      </c>
      <c r="H4115" s="3" t="e">
        <v>#N/A</v>
      </c>
      <c r="I4115" s="80" t="e">
        <v>#N/A</v>
      </c>
      <c r="J4115" s="80" t="e">
        <v>#N/A</v>
      </c>
      <c r="K4115" s="85" t="e">
        <v>#N/A</v>
      </c>
      <c r="L4115" s="9" t="e">
        <v>#N/A</v>
      </c>
      <c r="M4115" s="93" t="e">
        <v>#N/A</v>
      </c>
      <c r="N4115" s="8" t="e">
        <v>#N/A</v>
      </c>
      <c r="O4115" t="e">
        <v>#N/A</v>
      </c>
      <c r="P4115" t="e">
        <v>#N/A</v>
      </c>
      <c r="Q4115" t="e">
        <v>#N/A</v>
      </c>
      <c r="R4115" s="2" t="e">
        <v>#N/A</v>
      </c>
      <c r="S4115" t="e">
        <v>#N/A</v>
      </c>
      <c r="T4115" s="3" t="e">
        <v>#N/A</v>
      </c>
      <c r="U4115" s="3" t="e">
        <v>#N/A</v>
      </c>
      <c r="V4115" t="e">
        <v>#N/A</v>
      </c>
      <c r="W4115" t="e">
        <v>#N/A</v>
      </c>
      <c r="X4115" t="e">
        <v>#N/A</v>
      </c>
      <c r="Y4115" s="3" t="e">
        <v>#N/A</v>
      </c>
      <c r="Z4115" s="8" t="e">
        <v>#N/A</v>
      </c>
      <c r="AA4115" s="30" t="e">
        <v>#N/A</v>
      </c>
      <c r="AB4115" t="e">
        <v>#N/A</v>
      </c>
      <c r="AC4115" t="e">
        <v>#N/A</v>
      </c>
      <c r="AD4115" t="e">
        <v>#N/A</v>
      </c>
      <c r="AE4115" t="e">
        <v>#N/A</v>
      </c>
      <c r="AF4115" t="e">
        <v>#N/A</v>
      </c>
    </row>
    <row r="4116" spans="1:32" x14ac:dyDescent="0.25">
      <c r="A4116" t="e">
        <v>#N/A</v>
      </c>
      <c r="B4116" s="33" t="e">
        <v>#N/A</v>
      </c>
      <c r="C4116" t="e">
        <v>#N/A</v>
      </c>
      <c r="D4116" t="e">
        <v>#N/A</v>
      </c>
      <c r="E4116" s="69" t="e">
        <v>#N/A</v>
      </c>
      <c r="F4116" s="3" t="e">
        <v>#N/A</v>
      </c>
      <c r="G4116" s="3" t="e">
        <v>#N/A</v>
      </c>
      <c r="H4116" s="3" t="e">
        <v>#N/A</v>
      </c>
      <c r="I4116" s="80" t="e">
        <v>#N/A</v>
      </c>
      <c r="J4116" s="80" t="e">
        <v>#N/A</v>
      </c>
      <c r="K4116" s="85" t="e">
        <v>#N/A</v>
      </c>
      <c r="L4116" s="9" t="e">
        <v>#N/A</v>
      </c>
      <c r="M4116" s="93" t="e">
        <v>#N/A</v>
      </c>
      <c r="N4116" s="8" t="e">
        <v>#N/A</v>
      </c>
      <c r="O4116" t="e">
        <v>#N/A</v>
      </c>
      <c r="P4116" t="e">
        <v>#N/A</v>
      </c>
      <c r="Q4116" t="e">
        <v>#N/A</v>
      </c>
      <c r="R4116" s="2" t="e">
        <v>#N/A</v>
      </c>
      <c r="S4116" t="e">
        <v>#N/A</v>
      </c>
      <c r="T4116" s="3" t="e">
        <v>#N/A</v>
      </c>
      <c r="U4116" s="3" t="e">
        <v>#N/A</v>
      </c>
      <c r="V4116" t="e">
        <v>#N/A</v>
      </c>
      <c r="W4116" t="e">
        <v>#N/A</v>
      </c>
      <c r="X4116" t="e">
        <v>#N/A</v>
      </c>
      <c r="Y4116" s="3" t="e">
        <v>#N/A</v>
      </c>
      <c r="Z4116" s="8" t="e">
        <v>#N/A</v>
      </c>
      <c r="AA4116" s="30" t="e">
        <v>#N/A</v>
      </c>
      <c r="AB4116" t="e">
        <v>#N/A</v>
      </c>
      <c r="AC4116" t="e">
        <v>#N/A</v>
      </c>
      <c r="AD4116" t="e">
        <v>#N/A</v>
      </c>
      <c r="AE4116" t="e">
        <v>#N/A</v>
      </c>
      <c r="AF4116" t="e">
        <v>#N/A</v>
      </c>
    </row>
    <row r="4117" spans="1:32" x14ac:dyDescent="0.25">
      <c r="A4117" t="e">
        <v>#N/A</v>
      </c>
      <c r="B4117" s="33" t="e">
        <v>#N/A</v>
      </c>
      <c r="C4117" t="e">
        <v>#N/A</v>
      </c>
      <c r="D4117" t="e">
        <v>#N/A</v>
      </c>
      <c r="E4117" s="69" t="e">
        <v>#N/A</v>
      </c>
      <c r="F4117" s="3" t="e">
        <v>#N/A</v>
      </c>
      <c r="G4117" s="3" t="e">
        <v>#N/A</v>
      </c>
      <c r="H4117" s="3" t="e">
        <v>#N/A</v>
      </c>
      <c r="I4117" s="80" t="e">
        <v>#N/A</v>
      </c>
      <c r="J4117" s="80" t="e">
        <v>#N/A</v>
      </c>
      <c r="K4117" s="85" t="e">
        <v>#N/A</v>
      </c>
      <c r="L4117" s="9" t="e">
        <v>#N/A</v>
      </c>
      <c r="M4117" s="93" t="e">
        <v>#N/A</v>
      </c>
      <c r="N4117" s="8" t="e">
        <v>#N/A</v>
      </c>
      <c r="O4117" t="e">
        <v>#N/A</v>
      </c>
      <c r="P4117" t="e">
        <v>#N/A</v>
      </c>
      <c r="Q4117" t="e">
        <v>#N/A</v>
      </c>
      <c r="R4117" s="2" t="e">
        <v>#N/A</v>
      </c>
      <c r="S4117" t="e">
        <v>#N/A</v>
      </c>
      <c r="T4117" s="3" t="e">
        <v>#N/A</v>
      </c>
      <c r="U4117" s="3" t="e">
        <v>#N/A</v>
      </c>
      <c r="V4117" t="e">
        <v>#N/A</v>
      </c>
      <c r="W4117" t="e">
        <v>#N/A</v>
      </c>
      <c r="X4117" t="e">
        <v>#N/A</v>
      </c>
      <c r="Y4117" s="3" t="e">
        <v>#N/A</v>
      </c>
      <c r="Z4117" s="8" t="e">
        <v>#N/A</v>
      </c>
      <c r="AA4117" s="30" t="e">
        <v>#N/A</v>
      </c>
      <c r="AB4117" t="e">
        <v>#N/A</v>
      </c>
      <c r="AC4117" t="e">
        <v>#N/A</v>
      </c>
      <c r="AD4117" t="e">
        <v>#N/A</v>
      </c>
      <c r="AE4117" t="e">
        <v>#N/A</v>
      </c>
      <c r="AF4117" t="e">
        <v>#N/A</v>
      </c>
    </row>
    <row r="4118" spans="1:32" x14ac:dyDescent="0.25">
      <c r="A4118" t="e">
        <v>#N/A</v>
      </c>
      <c r="B4118" s="33" t="e">
        <v>#N/A</v>
      </c>
      <c r="C4118" t="e">
        <v>#N/A</v>
      </c>
      <c r="D4118" t="e">
        <v>#N/A</v>
      </c>
      <c r="E4118" s="69" t="e">
        <v>#N/A</v>
      </c>
      <c r="F4118" s="3" t="e">
        <v>#N/A</v>
      </c>
      <c r="G4118" s="3" t="e">
        <v>#N/A</v>
      </c>
      <c r="H4118" s="3" t="e">
        <v>#N/A</v>
      </c>
      <c r="I4118" s="80" t="e">
        <v>#N/A</v>
      </c>
      <c r="J4118" s="80" t="e">
        <v>#N/A</v>
      </c>
      <c r="K4118" s="85" t="e">
        <v>#N/A</v>
      </c>
      <c r="L4118" s="9" t="e">
        <v>#N/A</v>
      </c>
      <c r="M4118" s="93" t="e">
        <v>#N/A</v>
      </c>
      <c r="N4118" s="8" t="e">
        <v>#N/A</v>
      </c>
      <c r="O4118" t="e">
        <v>#N/A</v>
      </c>
      <c r="P4118" t="e">
        <v>#N/A</v>
      </c>
      <c r="Q4118" t="e">
        <v>#N/A</v>
      </c>
      <c r="R4118" s="2" t="e">
        <v>#N/A</v>
      </c>
      <c r="S4118" t="e">
        <v>#N/A</v>
      </c>
      <c r="T4118" s="3" t="e">
        <v>#N/A</v>
      </c>
      <c r="U4118" s="3" t="e">
        <v>#N/A</v>
      </c>
      <c r="V4118" t="e">
        <v>#N/A</v>
      </c>
      <c r="W4118" t="e">
        <v>#N/A</v>
      </c>
      <c r="X4118" t="e">
        <v>#N/A</v>
      </c>
      <c r="Y4118" s="3" t="e">
        <v>#N/A</v>
      </c>
      <c r="Z4118" s="8" t="e">
        <v>#N/A</v>
      </c>
      <c r="AA4118" s="30" t="e">
        <v>#N/A</v>
      </c>
      <c r="AB4118" t="e">
        <v>#N/A</v>
      </c>
      <c r="AC4118" t="e">
        <v>#N/A</v>
      </c>
      <c r="AD4118" t="e">
        <v>#N/A</v>
      </c>
      <c r="AE4118" t="e">
        <v>#N/A</v>
      </c>
      <c r="AF4118" t="e">
        <v>#N/A</v>
      </c>
    </row>
    <row r="4119" spans="1:32" x14ac:dyDescent="0.25">
      <c r="A4119" t="e">
        <v>#N/A</v>
      </c>
      <c r="B4119" s="33" t="e">
        <v>#N/A</v>
      </c>
      <c r="C4119" t="e">
        <v>#N/A</v>
      </c>
      <c r="D4119" t="e">
        <v>#N/A</v>
      </c>
      <c r="E4119" s="69" t="e">
        <v>#N/A</v>
      </c>
      <c r="F4119" s="3" t="e">
        <v>#N/A</v>
      </c>
      <c r="G4119" s="3" t="e">
        <v>#N/A</v>
      </c>
      <c r="H4119" s="3" t="e">
        <v>#N/A</v>
      </c>
      <c r="I4119" s="80" t="e">
        <v>#N/A</v>
      </c>
      <c r="J4119" s="80" t="e">
        <v>#N/A</v>
      </c>
      <c r="K4119" s="85" t="e">
        <v>#N/A</v>
      </c>
      <c r="L4119" s="9" t="e">
        <v>#N/A</v>
      </c>
      <c r="M4119" s="93" t="e">
        <v>#N/A</v>
      </c>
      <c r="N4119" s="8" t="e">
        <v>#N/A</v>
      </c>
      <c r="O4119" t="e">
        <v>#N/A</v>
      </c>
      <c r="P4119" t="e">
        <v>#N/A</v>
      </c>
      <c r="Q4119" t="e">
        <v>#N/A</v>
      </c>
      <c r="R4119" s="2" t="e">
        <v>#N/A</v>
      </c>
      <c r="S4119" t="e">
        <v>#N/A</v>
      </c>
      <c r="T4119" s="3" t="e">
        <v>#N/A</v>
      </c>
      <c r="U4119" s="3" t="e">
        <v>#N/A</v>
      </c>
      <c r="V4119" t="e">
        <v>#N/A</v>
      </c>
      <c r="W4119" t="e">
        <v>#N/A</v>
      </c>
      <c r="X4119" t="e">
        <v>#N/A</v>
      </c>
      <c r="Y4119" s="3" t="e">
        <v>#N/A</v>
      </c>
      <c r="Z4119" s="8" t="e">
        <v>#N/A</v>
      </c>
      <c r="AA4119" s="30" t="e">
        <v>#N/A</v>
      </c>
      <c r="AB4119" t="e">
        <v>#N/A</v>
      </c>
      <c r="AC4119" t="e">
        <v>#N/A</v>
      </c>
      <c r="AD4119" t="e">
        <v>#N/A</v>
      </c>
      <c r="AE4119" t="e">
        <v>#N/A</v>
      </c>
      <c r="AF4119" t="e">
        <v>#N/A</v>
      </c>
    </row>
    <row r="4120" spans="1:32" x14ac:dyDescent="0.25">
      <c r="A4120" t="e">
        <v>#N/A</v>
      </c>
      <c r="B4120" s="33" t="e">
        <v>#N/A</v>
      </c>
      <c r="C4120" t="e">
        <v>#N/A</v>
      </c>
      <c r="D4120" t="e">
        <v>#N/A</v>
      </c>
      <c r="E4120" s="69" t="e">
        <v>#N/A</v>
      </c>
      <c r="F4120" s="3" t="e">
        <v>#N/A</v>
      </c>
      <c r="G4120" s="3" t="e">
        <v>#N/A</v>
      </c>
      <c r="H4120" s="3" t="e">
        <v>#N/A</v>
      </c>
      <c r="I4120" s="80" t="e">
        <v>#N/A</v>
      </c>
      <c r="J4120" s="80" t="e">
        <v>#N/A</v>
      </c>
      <c r="K4120" s="85" t="e">
        <v>#N/A</v>
      </c>
      <c r="L4120" s="9" t="e">
        <v>#N/A</v>
      </c>
      <c r="M4120" s="93" t="e">
        <v>#N/A</v>
      </c>
      <c r="N4120" s="8" t="e">
        <v>#N/A</v>
      </c>
      <c r="O4120" t="e">
        <v>#N/A</v>
      </c>
      <c r="P4120" t="e">
        <v>#N/A</v>
      </c>
      <c r="Q4120" t="e">
        <v>#N/A</v>
      </c>
      <c r="R4120" s="2" t="e">
        <v>#N/A</v>
      </c>
      <c r="S4120" t="e">
        <v>#N/A</v>
      </c>
      <c r="T4120" s="3" t="e">
        <v>#N/A</v>
      </c>
      <c r="U4120" s="3" t="e">
        <v>#N/A</v>
      </c>
      <c r="V4120" t="e">
        <v>#N/A</v>
      </c>
      <c r="W4120" t="e">
        <v>#N/A</v>
      </c>
      <c r="X4120" t="e">
        <v>#N/A</v>
      </c>
      <c r="Y4120" s="3" t="e">
        <v>#N/A</v>
      </c>
      <c r="Z4120" s="8" t="e">
        <v>#N/A</v>
      </c>
      <c r="AA4120" s="30" t="e">
        <v>#N/A</v>
      </c>
      <c r="AB4120" t="e">
        <v>#N/A</v>
      </c>
      <c r="AC4120" t="e">
        <v>#N/A</v>
      </c>
      <c r="AD4120" t="e">
        <v>#N/A</v>
      </c>
      <c r="AE4120" t="e">
        <v>#N/A</v>
      </c>
      <c r="AF4120" t="e">
        <v>#N/A</v>
      </c>
    </row>
    <row r="4121" spans="1:32" x14ac:dyDescent="0.25">
      <c r="A4121" t="e">
        <v>#N/A</v>
      </c>
      <c r="B4121" s="33" t="e">
        <v>#N/A</v>
      </c>
      <c r="C4121" t="e">
        <v>#N/A</v>
      </c>
      <c r="D4121" t="e">
        <v>#N/A</v>
      </c>
      <c r="E4121" s="69" t="e">
        <v>#N/A</v>
      </c>
      <c r="F4121" s="3" t="e">
        <v>#N/A</v>
      </c>
      <c r="G4121" s="3" t="e">
        <v>#N/A</v>
      </c>
      <c r="H4121" s="3" t="e">
        <v>#N/A</v>
      </c>
      <c r="I4121" s="80" t="e">
        <v>#N/A</v>
      </c>
      <c r="J4121" s="80" t="e">
        <v>#N/A</v>
      </c>
      <c r="K4121" s="85" t="e">
        <v>#N/A</v>
      </c>
      <c r="L4121" s="9" t="e">
        <v>#N/A</v>
      </c>
      <c r="M4121" s="93" t="e">
        <v>#N/A</v>
      </c>
      <c r="N4121" s="8" t="e">
        <v>#N/A</v>
      </c>
      <c r="O4121" t="e">
        <v>#N/A</v>
      </c>
      <c r="P4121" t="e">
        <v>#N/A</v>
      </c>
      <c r="Q4121" t="e">
        <v>#N/A</v>
      </c>
      <c r="R4121" s="2" t="e">
        <v>#N/A</v>
      </c>
      <c r="S4121" t="e">
        <v>#N/A</v>
      </c>
      <c r="T4121" s="3" t="e">
        <v>#N/A</v>
      </c>
      <c r="U4121" s="3" t="e">
        <v>#N/A</v>
      </c>
      <c r="V4121" t="e">
        <v>#N/A</v>
      </c>
      <c r="W4121" t="e">
        <v>#N/A</v>
      </c>
      <c r="X4121" t="e">
        <v>#N/A</v>
      </c>
      <c r="Y4121" s="3" t="e">
        <v>#N/A</v>
      </c>
      <c r="Z4121" s="8" t="e">
        <v>#N/A</v>
      </c>
      <c r="AA4121" s="30" t="e">
        <v>#N/A</v>
      </c>
      <c r="AB4121" t="e">
        <v>#N/A</v>
      </c>
      <c r="AC4121" t="e">
        <v>#N/A</v>
      </c>
      <c r="AD4121" t="e">
        <v>#N/A</v>
      </c>
      <c r="AE4121" t="e">
        <v>#N/A</v>
      </c>
      <c r="AF4121" t="e">
        <v>#N/A</v>
      </c>
    </row>
    <row r="4122" spans="1:32" x14ac:dyDescent="0.25">
      <c r="A4122" t="e">
        <v>#N/A</v>
      </c>
      <c r="B4122" s="33" t="e">
        <v>#N/A</v>
      </c>
      <c r="C4122" t="e">
        <v>#N/A</v>
      </c>
      <c r="D4122" t="e">
        <v>#N/A</v>
      </c>
      <c r="E4122" s="69" t="e">
        <v>#N/A</v>
      </c>
      <c r="F4122" s="3" t="e">
        <v>#N/A</v>
      </c>
      <c r="G4122" s="3" t="e">
        <v>#N/A</v>
      </c>
      <c r="H4122" s="3" t="e">
        <v>#N/A</v>
      </c>
      <c r="I4122" s="80" t="e">
        <v>#N/A</v>
      </c>
      <c r="J4122" s="80" t="e">
        <v>#N/A</v>
      </c>
      <c r="K4122" s="85" t="e">
        <v>#N/A</v>
      </c>
      <c r="L4122" s="9" t="e">
        <v>#N/A</v>
      </c>
      <c r="M4122" s="93" t="e">
        <v>#N/A</v>
      </c>
      <c r="N4122" s="8" t="e">
        <v>#N/A</v>
      </c>
      <c r="O4122" t="e">
        <v>#N/A</v>
      </c>
      <c r="P4122" t="e">
        <v>#N/A</v>
      </c>
      <c r="Q4122" t="e">
        <v>#N/A</v>
      </c>
      <c r="R4122" s="2" t="e">
        <v>#N/A</v>
      </c>
      <c r="S4122" t="e">
        <v>#N/A</v>
      </c>
      <c r="T4122" s="3" t="e">
        <v>#N/A</v>
      </c>
      <c r="U4122" s="3" t="e">
        <v>#N/A</v>
      </c>
      <c r="V4122" t="e">
        <v>#N/A</v>
      </c>
      <c r="W4122" t="e">
        <v>#N/A</v>
      </c>
      <c r="X4122" t="e">
        <v>#N/A</v>
      </c>
      <c r="Y4122" s="3" t="e">
        <v>#N/A</v>
      </c>
      <c r="Z4122" s="8" t="e">
        <v>#N/A</v>
      </c>
      <c r="AA4122" s="30" t="e">
        <v>#N/A</v>
      </c>
      <c r="AB4122" t="e">
        <v>#N/A</v>
      </c>
      <c r="AC4122" t="e">
        <v>#N/A</v>
      </c>
      <c r="AD4122" t="e">
        <v>#N/A</v>
      </c>
      <c r="AE4122" t="e">
        <v>#N/A</v>
      </c>
      <c r="AF4122" t="e">
        <v>#N/A</v>
      </c>
    </row>
    <row r="4123" spans="1:32" x14ac:dyDescent="0.25">
      <c r="A4123" t="e">
        <v>#N/A</v>
      </c>
      <c r="B4123" s="33" t="e">
        <v>#N/A</v>
      </c>
      <c r="C4123" t="e">
        <v>#N/A</v>
      </c>
      <c r="D4123" t="e">
        <v>#N/A</v>
      </c>
      <c r="E4123" s="69" t="e">
        <v>#N/A</v>
      </c>
      <c r="F4123" s="3" t="e">
        <v>#N/A</v>
      </c>
      <c r="G4123" s="3" t="e">
        <v>#N/A</v>
      </c>
      <c r="H4123" s="3" t="e">
        <v>#N/A</v>
      </c>
      <c r="I4123" s="80" t="e">
        <v>#N/A</v>
      </c>
      <c r="J4123" s="80" t="e">
        <v>#N/A</v>
      </c>
      <c r="K4123" s="85" t="e">
        <v>#N/A</v>
      </c>
      <c r="L4123" s="9" t="e">
        <v>#N/A</v>
      </c>
      <c r="M4123" s="93" t="e">
        <v>#N/A</v>
      </c>
      <c r="N4123" s="8" t="e">
        <v>#N/A</v>
      </c>
      <c r="O4123" t="e">
        <v>#N/A</v>
      </c>
      <c r="P4123" t="e">
        <v>#N/A</v>
      </c>
      <c r="Q4123" t="e">
        <v>#N/A</v>
      </c>
      <c r="R4123" s="2" t="e">
        <v>#N/A</v>
      </c>
      <c r="S4123" t="e">
        <v>#N/A</v>
      </c>
      <c r="T4123" s="3" t="e">
        <v>#N/A</v>
      </c>
      <c r="U4123" s="3" t="e">
        <v>#N/A</v>
      </c>
      <c r="V4123" t="e">
        <v>#N/A</v>
      </c>
      <c r="W4123" t="e">
        <v>#N/A</v>
      </c>
      <c r="X4123" t="e">
        <v>#N/A</v>
      </c>
      <c r="Y4123" s="3" t="e">
        <v>#N/A</v>
      </c>
      <c r="Z4123" s="8" t="e">
        <v>#N/A</v>
      </c>
      <c r="AA4123" s="30" t="e">
        <v>#N/A</v>
      </c>
      <c r="AB4123" t="e">
        <v>#N/A</v>
      </c>
      <c r="AC4123" t="e">
        <v>#N/A</v>
      </c>
      <c r="AD4123" t="e">
        <v>#N/A</v>
      </c>
      <c r="AE4123" t="e">
        <v>#N/A</v>
      </c>
      <c r="AF4123" t="e">
        <v>#N/A</v>
      </c>
    </row>
    <row r="4124" spans="1:32" x14ac:dyDescent="0.25">
      <c r="A4124" t="e">
        <v>#N/A</v>
      </c>
      <c r="B4124" s="33" t="e">
        <v>#N/A</v>
      </c>
      <c r="C4124" t="e">
        <v>#N/A</v>
      </c>
      <c r="D4124" t="e">
        <v>#N/A</v>
      </c>
      <c r="E4124" s="69" t="e">
        <v>#N/A</v>
      </c>
      <c r="F4124" s="3" t="e">
        <v>#N/A</v>
      </c>
      <c r="G4124" s="3" t="e">
        <v>#N/A</v>
      </c>
      <c r="H4124" s="3" t="e">
        <v>#N/A</v>
      </c>
      <c r="I4124" s="80" t="e">
        <v>#N/A</v>
      </c>
      <c r="J4124" s="80" t="e">
        <v>#N/A</v>
      </c>
      <c r="K4124" s="85" t="e">
        <v>#N/A</v>
      </c>
      <c r="L4124" s="9" t="e">
        <v>#N/A</v>
      </c>
      <c r="M4124" s="93" t="e">
        <v>#N/A</v>
      </c>
      <c r="N4124" s="8" t="e">
        <v>#N/A</v>
      </c>
      <c r="O4124" t="e">
        <v>#N/A</v>
      </c>
      <c r="P4124" t="e">
        <v>#N/A</v>
      </c>
      <c r="Q4124" t="e">
        <v>#N/A</v>
      </c>
      <c r="R4124" s="2" t="e">
        <v>#N/A</v>
      </c>
      <c r="S4124" t="e">
        <v>#N/A</v>
      </c>
      <c r="T4124" s="3" t="e">
        <v>#N/A</v>
      </c>
      <c r="U4124" s="3" t="e">
        <v>#N/A</v>
      </c>
      <c r="V4124" t="e">
        <v>#N/A</v>
      </c>
      <c r="W4124" t="e">
        <v>#N/A</v>
      </c>
      <c r="X4124" t="e">
        <v>#N/A</v>
      </c>
      <c r="Y4124" s="3" t="e">
        <v>#N/A</v>
      </c>
      <c r="Z4124" s="8" t="e">
        <v>#N/A</v>
      </c>
      <c r="AA4124" s="30" t="e">
        <v>#N/A</v>
      </c>
      <c r="AB4124" t="e">
        <v>#N/A</v>
      </c>
      <c r="AC4124" t="e">
        <v>#N/A</v>
      </c>
      <c r="AD4124" t="e">
        <v>#N/A</v>
      </c>
      <c r="AE4124" t="e">
        <v>#N/A</v>
      </c>
      <c r="AF4124" t="e">
        <v>#N/A</v>
      </c>
    </row>
    <row r="4125" spans="1:32" x14ac:dyDescent="0.25">
      <c r="A4125" t="e">
        <v>#N/A</v>
      </c>
      <c r="B4125" s="33" t="e">
        <v>#N/A</v>
      </c>
      <c r="C4125" t="e">
        <v>#N/A</v>
      </c>
      <c r="D4125" t="e">
        <v>#N/A</v>
      </c>
      <c r="E4125" s="69" t="e">
        <v>#N/A</v>
      </c>
      <c r="F4125" s="3" t="e">
        <v>#N/A</v>
      </c>
      <c r="G4125" s="3" t="e">
        <v>#N/A</v>
      </c>
      <c r="H4125" s="3" t="e">
        <v>#N/A</v>
      </c>
      <c r="I4125" s="80" t="e">
        <v>#N/A</v>
      </c>
      <c r="J4125" s="80" t="e">
        <v>#N/A</v>
      </c>
      <c r="K4125" s="85" t="e">
        <v>#N/A</v>
      </c>
      <c r="L4125" s="9" t="e">
        <v>#N/A</v>
      </c>
      <c r="M4125" s="93" t="e">
        <v>#N/A</v>
      </c>
      <c r="N4125" s="8" t="e">
        <v>#N/A</v>
      </c>
      <c r="O4125" t="e">
        <v>#N/A</v>
      </c>
      <c r="P4125" t="e">
        <v>#N/A</v>
      </c>
      <c r="Q4125" t="e">
        <v>#N/A</v>
      </c>
      <c r="R4125" s="2" t="e">
        <v>#N/A</v>
      </c>
      <c r="S4125" t="e">
        <v>#N/A</v>
      </c>
      <c r="T4125" s="3" t="e">
        <v>#N/A</v>
      </c>
      <c r="U4125" s="3" t="e">
        <v>#N/A</v>
      </c>
      <c r="V4125" t="e">
        <v>#N/A</v>
      </c>
      <c r="W4125" t="e">
        <v>#N/A</v>
      </c>
      <c r="X4125" t="e">
        <v>#N/A</v>
      </c>
      <c r="Y4125" s="3" t="e">
        <v>#N/A</v>
      </c>
      <c r="Z4125" s="8" t="e">
        <v>#N/A</v>
      </c>
      <c r="AA4125" s="30" t="e">
        <v>#N/A</v>
      </c>
      <c r="AB4125" t="e">
        <v>#N/A</v>
      </c>
      <c r="AC4125" t="e">
        <v>#N/A</v>
      </c>
      <c r="AD4125" t="e">
        <v>#N/A</v>
      </c>
      <c r="AE4125" t="e">
        <v>#N/A</v>
      </c>
      <c r="AF4125" t="e">
        <v>#N/A</v>
      </c>
    </row>
    <row r="4126" spans="1:32" x14ac:dyDescent="0.25">
      <c r="A4126" t="e">
        <v>#N/A</v>
      </c>
      <c r="B4126" s="33" t="e">
        <v>#N/A</v>
      </c>
      <c r="C4126" t="e">
        <v>#N/A</v>
      </c>
      <c r="D4126" t="e">
        <v>#N/A</v>
      </c>
      <c r="E4126" s="69" t="e">
        <v>#N/A</v>
      </c>
      <c r="F4126" s="3" t="e">
        <v>#N/A</v>
      </c>
      <c r="G4126" s="3" t="e">
        <v>#N/A</v>
      </c>
      <c r="H4126" s="3" t="e">
        <v>#N/A</v>
      </c>
      <c r="I4126" s="80" t="e">
        <v>#N/A</v>
      </c>
      <c r="J4126" s="80" t="e">
        <v>#N/A</v>
      </c>
      <c r="K4126" s="85" t="e">
        <v>#N/A</v>
      </c>
      <c r="L4126" s="9" t="e">
        <v>#N/A</v>
      </c>
      <c r="M4126" s="93" t="e">
        <v>#N/A</v>
      </c>
      <c r="N4126" s="8" t="e">
        <v>#N/A</v>
      </c>
      <c r="O4126" t="e">
        <v>#N/A</v>
      </c>
      <c r="P4126" t="e">
        <v>#N/A</v>
      </c>
      <c r="Q4126" t="e">
        <v>#N/A</v>
      </c>
      <c r="R4126" s="2" t="e">
        <v>#N/A</v>
      </c>
      <c r="S4126" t="e">
        <v>#N/A</v>
      </c>
      <c r="T4126" s="3" t="e">
        <v>#N/A</v>
      </c>
      <c r="U4126" s="3" t="e">
        <v>#N/A</v>
      </c>
      <c r="V4126" t="e">
        <v>#N/A</v>
      </c>
      <c r="W4126" t="e">
        <v>#N/A</v>
      </c>
      <c r="X4126" t="e">
        <v>#N/A</v>
      </c>
      <c r="Y4126" s="3" t="e">
        <v>#N/A</v>
      </c>
      <c r="Z4126" s="8" t="e">
        <v>#N/A</v>
      </c>
      <c r="AA4126" s="30" t="e">
        <v>#N/A</v>
      </c>
      <c r="AB4126" t="e">
        <v>#N/A</v>
      </c>
      <c r="AC4126" t="e">
        <v>#N/A</v>
      </c>
      <c r="AD4126" t="e">
        <v>#N/A</v>
      </c>
      <c r="AE4126" t="e">
        <v>#N/A</v>
      </c>
      <c r="AF4126" t="e">
        <v>#N/A</v>
      </c>
    </row>
    <row r="4127" spans="1:32" x14ac:dyDescent="0.25">
      <c r="A4127" t="e">
        <v>#N/A</v>
      </c>
      <c r="B4127" s="33" t="e">
        <v>#N/A</v>
      </c>
      <c r="C4127" t="e">
        <v>#N/A</v>
      </c>
      <c r="D4127" t="e">
        <v>#N/A</v>
      </c>
      <c r="E4127" s="69" t="e">
        <v>#N/A</v>
      </c>
      <c r="F4127" s="3" t="e">
        <v>#N/A</v>
      </c>
      <c r="G4127" s="3" t="e">
        <v>#N/A</v>
      </c>
      <c r="H4127" s="3" t="e">
        <v>#N/A</v>
      </c>
      <c r="I4127" s="80" t="e">
        <v>#N/A</v>
      </c>
      <c r="J4127" s="80" t="e">
        <v>#N/A</v>
      </c>
      <c r="K4127" s="85" t="e">
        <v>#N/A</v>
      </c>
      <c r="L4127" s="9" t="e">
        <v>#N/A</v>
      </c>
      <c r="M4127" s="93" t="e">
        <v>#N/A</v>
      </c>
      <c r="N4127" s="8" t="e">
        <v>#N/A</v>
      </c>
      <c r="O4127" t="e">
        <v>#N/A</v>
      </c>
      <c r="P4127" t="e">
        <v>#N/A</v>
      </c>
      <c r="Q4127" t="e">
        <v>#N/A</v>
      </c>
      <c r="R4127" s="2" t="e">
        <v>#N/A</v>
      </c>
      <c r="S4127" t="e">
        <v>#N/A</v>
      </c>
      <c r="T4127" s="3" t="e">
        <v>#N/A</v>
      </c>
      <c r="U4127" s="3" t="e">
        <v>#N/A</v>
      </c>
      <c r="V4127" t="e">
        <v>#N/A</v>
      </c>
      <c r="W4127" t="e">
        <v>#N/A</v>
      </c>
      <c r="X4127" t="e">
        <v>#N/A</v>
      </c>
      <c r="Y4127" s="3" t="e">
        <v>#N/A</v>
      </c>
      <c r="Z4127" s="8" t="e">
        <v>#N/A</v>
      </c>
      <c r="AA4127" s="30" t="e">
        <v>#N/A</v>
      </c>
      <c r="AB4127" t="e">
        <v>#N/A</v>
      </c>
      <c r="AC4127" t="e">
        <v>#N/A</v>
      </c>
      <c r="AD4127" t="e">
        <v>#N/A</v>
      </c>
      <c r="AE4127" t="e">
        <v>#N/A</v>
      </c>
      <c r="AF4127" t="e">
        <v>#N/A</v>
      </c>
    </row>
    <row r="4128" spans="1:32" x14ac:dyDescent="0.25">
      <c r="A4128" t="e">
        <v>#N/A</v>
      </c>
      <c r="B4128" s="33" t="e">
        <v>#N/A</v>
      </c>
      <c r="C4128" t="e">
        <v>#N/A</v>
      </c>
      <c r="D4128" t="e">
        <v>#N/A</v>
      </c>
      <c r="E4128" s="69" t="e">
        <v>#N/A</v>
      </c>
      <c r="F4128" s="3" t="e">
        <v>#N/A</v>
      </c>
      <c r="G4128" s="3" t="e">
        <v>#N/A</v>
      </c>
      <c r="H4128" s="3" t="e">
        <v>#N/A</v>
      </c>
      <c r="I4128" s="80" t="e">
        <v>#N/A</v>
      </c>
      <c r="J4128" s="80" t="e">
        <v>#N/A</v>
      </c>
      <c r="K4128" s="85" t="e">
        <v>#N/A</v>
      </c>
      <c r="L4128" s="9" t="e">
        <v>#N/A</v>
      </c>
      <c r="M4128" s="93" t="e">
        <v>#N/A</v>
      </c>
      <c r="N4128" s="8" t="e">
        <v>#N/A</v>
      </c>
      <c r="O4128" t="e">
        <v>#N/A</v>
      </c>
      <c r="P4128" t="e">
        <v>#N/A</v>
      </c>
      <c r="Q4128" t="e">
        <v>#N/A</v>
      </c>
      <c r="R4128" s="2" t="e">
        <v>#N/A</v>
      </c>
      <c r="S4128" t="e">
        <v>#N/A</v>
      </c>
      <c r="T4128" s="3" t="e">
        <v>#N/A</v>
      </c>
      <c r="U4128" s="3" t="e">
        <v>#N/A</v>
      </c>
      <c r="V4128" t="e">
        <v>#N/A</v>
      </c>
      <c r="W4128" t="e">
        <v>#N/A</v>
      </c>
      <c r="X4128" t="e">
        <v>#N/A</v>
      </c>
      <c r="Y4128" s="3" t="e">
        <v>#N/A</v>
      </c>
      <c r="Z4128" s="8" t="e">
        <v>#N/A</v>
      </c>
      <c r="AA4128" s="30" t="e">
        <v>#N/A</v>
      </c>
      <c r="AB4128" t="e">
        <v>#N/A</v>
      </c>
      <c r="AC4128" t="e">
        <v>#N/A</v>
      </c>
      <c r="AD4128" t="e">
        <v>#N/A</v>
      </c>
      <c r="AE4128" t="e">
        <v>#N/A</v>
      </c>
      <c r="AF4128" t="e">
        <v>#N/A</v>
      </c>
    </row>
    <row r="4129" spans="1:32" x14ac:dyDescent="0.25">
      <c r="A4129" t="e">
        <v>#N/A</v>
      </c>
      <c r="B4129" s="33" t="e">
        <v>#N/A</v>
      </c>
      <c r="C4129" t="e">
        <v>#N/A</v>
      </c>
      <c r="D4129" t="e">
        <v>#N/A</v>
      </c>
      <c r="E4129" s="69" t="e">
        <v>#N/A</v>
      </c>
      <c r="F4129" s="3" t="e">
        <v>#N/A</v>
      </c>
      <c r="G4129" s="3" t="e">
        <v>#N/A</v>
      </c>
      <c r="H4129" s="3" t="e">
        <v>#N/A</v>
      </c>
      <c r="I4129" s="80" t="e">
        <v>#N/A</v>
      </c>
      <c r="J4129" s="80" t="e">
        <v>#N/A</v>
      </c>
      <c r="K4129" s="85" t="e">
        <v>#N/A</v>
      </c>
      <c r="L4129" s="9" t="e">
        <v>#N/A</v>
      </c>
      <c r="M4129" s="93" t="e">
        <v>#N/A</v>
      </c>
      <c r="N4129" s="8" t="e">
        <v>#N/A</v>
      </c>
      <c r="O4129" t="e">
        <v>#N/A</v>
      </c>
      <c r="P4129" t="e">
        <v>#N/A</v>
      </c>
      <c r="Q4129" t="e">
        <v>#N/A</v>
      </c>
      <c r="R4129" s="2" t="e">
        <v>#N/A</v>
      </c>
      <c r="S4129" t="e">
        <v>#N/A</v>
      </c>
      <c r="T4129" s="3" t="e">
        <v>#N/A</v>
      </c>
      <c r="U4129" s="3" t="e">
        <v>#N/A</v>
      </c>
      <c r="V4129" t="e">
        <v>#N/A</v>
      </c>
      <c r="W4129" t="e">
        <v>#N/A</v>
      </c>
      <c r="X4129" t="e">
        <v>#N/A</v>
      </c>
      <c r="Y4129" s="3" t="e">
        <v>#N/A</v>
      </c>
      <c r="Z4129" s="8" t="e">
        <v>#N/A</v>
      </c>
      <c r="AA4129" s="30" t="e">
        <v>#N/A</v>
      </c>
      <c r="AB4129" t="e">
        <v>#N/A</v>
      </c>
      <c r="AC4129" t="e">
        <v>#N/A</v>
      </c>
      <c r="AD4129" t="e">
        <v>#N/A</v>
      </c>
      <c r="AE4129" t="e">
        <v>#N/A</v>
      </c>
      <c r="AF4129" t="e">
        <v>#N/A</v>
      </c>
    </row>
    <row r="4130" spans="1:32" x14ac:dyDescent="0.25">
      <c r="A4130" t="e">
        <v>#N/A</v>
      </c>
      <c r="B4130" s="33" t="e">
        <v>#N/A</v>
      </c>
      <c r="C4130" t="e">
        <v>#N/A</v>
      </c>
      <c r="D4130" t="e">
        <v>#N/A</v>
      </c>
      <c r="E4130" s="69" t="e">
        <v>#N/A</v>
      </c>
      <c r="F4130" s="3" t="e">
        <v>#N/A</v>
      </c>
      <c r="G4130" s="3" t="e">
        <v>#N/A</v>
      </c>
      <c r="H4130" s="3" t="e">
        <v>#N/A</v>
      </c>
      <c r="I4130" s="80" t="e">
        <v>#N/A</v>
      </c>
      <c r="J4130" s="80" t="e">
        <v>#N/A</v>
      </c>
      <c r="K4130" s="85" t="e">
        <v>#N/A</v>
      </c>
      <c r="L4130" s="9" t="e">
        <v>#N/A</v>
      </c>
      <c r="M4130" s="93" t="e">
        <v>#N/A</v>
      </c>
      <c r="N4130" s="8" t="e">
        <v>#N/A</v>
      </c>
      <c r="O4130" t="e">
        <v>#N/A</v>
      </c>
      <c r="P4130" t="e">
        <v>#N/A</v>
      </c>
      <c r="Q4130" t="e">
        <v>#N/A</v>
      </c>
      <c r="R4130" s="2" t="e">
        <v>#N/A</v>
      </c>
      <c r="S4130" t="e">
        <v>#N/A</v>
      </c>
      <c r="T4130" s="3" t="e">
        <v>#N/A</v>
      </c>
      <c r="U4130" s="3" t="e">
        <v>#N/A</v>
      </c>
      <c r="V4130" t="e">
        <v>#N/A</v>
      </c>
      <c r="W4130" t="e">
        <v>#N/A</v>
      </c>
      <c r="X4130" t="e">
        <v>#N/A</v>
      </c>
      <c r="Y4130" s="3" t="e">
        <v>#N/A</v>
      </c>
      <c r="Z4130" s="8" t="e">
        <v>#N/A</v>
      </c>
      <c r="AA4130" s="30" t="e">
        <v>#N/A</v>
      </c>
      <c r="AB4130" t="e">
        <v>#N/A</v>
      </c>
      <c r="AC4130" t="e">
        <v>#N/A</v>
      </c>
      <c r="AD4130" t="e">
        <v>#N/A</v>
      </c>
      <c r="AE4130" t="e">
        <v>#N/A</v>
      </c>
      <c r="AF4130" t="e">
        <v>#N/A</v>
      </c>
    </row>
    <row r="4131" spans="1:32" x14ac:dyDescent="0.25">
      <c r="A4131" t="e">
        <v>#N/A</v>
      </c>
      <c r="B4131" s="33" t="e">
        <v>#N/A</v>
      </c>
      <c r="C4131" t="e">
        <v>#N/A</v>
      </c>
      <c r="D4131" t="e">
        <v>#N/A</v>
      </c>
      <c r="E4131" s="69" t="e">
        <v>#N/A</v>
      </c>
      <c r="F4131" s="3" t="e">
        <v>#N/A</v>
      </c>
      <c r="G4131" s="3" t="e">
        <v>#N/A</v>
      </c>
      <c r="H4131" s="3" t="e">
        <v>#N/A</v>
      </c>
      <c r="I4131" s="80" t="e">
        <v>#N/A</v>
      </c>
      <c r="J4131" s="80" t="e">
        <v>#N/A</v>
      </c>
      <c r="K4131" s="85" t="e">
        <v>#N/A</v>
      </c>
      <c r="L4131" s="9" t="e">
        <v>#N/A</v>
      </c>
      <c r="M4131" s="93" t="e">
        <v>#N/A</v>
      </c>
      <c r="N4131" s="8" t="e">
        <v>#N/A</v>
      </c>
      <c r="O4131" t="e">
        <v>#N/A</v>
      </c>
      <c r="P4131" t="e">
        <v>#N/A</v>
      </c>
      <c r="Q4131" t="e">
        <v>#N/A</v>
      </c>
      <c r="R4131" s="2" t="e">
        <v>#N/A</v>
      </c>
      <c r="S4131" t="e">
        <v>#N/A</v>
      </c>
      <c r="T4131" s="3" t="e">
        <v>#N/A</v>
      </c>
      <c r="U4131" s="3" t="e">
        <v>#N/A</v>
      </c>
      <c r="V4131" t="e">
        <v>#N/A</v>
      </c>
      <c r="W4131" t="e">
        <v>#N/A</v>
      </c>
      <c r="X4131" t="e">
        <v>#N/A</v>
      </c>
      <c r="Y4131" s="3" t="e">
        <v>#N/A</v>
      </c>
      <c r="Z4131" s="8" t="e">
        <v>#N/A</v>
      </c>
      <c r="AA4131" s="30" t="e">
        <v>#N/A</v>
      </c>
      <c r="AB4131" t="e">
        <v>#N/A</v>
      </c>
      <c r="AC4131" t="e">
        <v>#N/A</v>
      </c>
      <c r="AD4131" t="e">
        <v>#N/A</v>
      </c>
      <c r="AE4131" t="e">
        <v>#N/A</v>
      </c>
      <c r="AF4131" t="e">
        <v>#N/A</v>
      </c>
    </row>
    <row r="4132" spans="1:32" x14ac:dyDescent="0.25">
      <c r="A4132" t="e">
        <v>#N/A</v>
      </c>
      <c r="B4132" s="33" t="e">
        <v>#N/A</v>
      </c>
      <c r="C4132" t="e">
        <v>#N/A</v>
      </c>
      <c r="D4132" t="e">
        <v>#N/A</v>
      </c>
      <c r="E4132" s="69" t="e">
        <v>#N/A</v>
      </c>
      <c r="F4132" s="3" t="e">
        <v>#N/A</v>
      </c>
      <c r="G4132" s="3" t="e">
        <v>#N/A</v>
      </c>
      <c r="H4132" s="3" t="e">
        <v>#N/A</v>
      </c>
      <c r="I4132" s="80" t="e">
        <v>#N/A</v>
      </c>
      <c r="J4132" s="80" t="e">
        <v>#N/A</v>
      </c>
      <c r="K4132" s="85" t="e">
        <v>#N/A</v>
      </c>
      <c r="L4132" s="9" t="e">
        <v>#N/A</v>
      </c>
      <c r="M4132" s="93" t="e">
        <v>#N/A</v>
      </c>
      <c r="N4132" s="8" t="e">
        <v>#N/A</v>
      </c>
      <c r="O4132" t="e">
        <v>#N/A</v>
      </c>
      <c r="P4132" t="e">
        <v>#N/A</v>
      </c>
      <c r="Q4132" t="e">
        <v>#N/A</v>
      </c>
      <c r="R4132" s="2" t="e">
        <v>#N/A</v>
      </c>
      <c r="S4132" t="e">
        <v>#N/A</v>
      </c>
      <c r="T4132" s="3" t="e">
        <v>#N/A</v>
      </c>
      <c r="U4132" s="3" t="e">
        <v>#N/A</v>
      </c>
      <c r="V4132" t="e">
        <v>#N/A</v>
      </c>
      <c r="W4132" t="e">
        <v>#N/A</v>
      </c>
      <c r="X4132" t="e">
        <v>#N/A</v>
      </c>
      <c r="Y4132" s="3" t="e">
        <v>#N/A</v>
      </c>
      <c r="Z4132" s="8" t="e">
        <v>#N/A</v>
      </c>
      <c r="AA4132" s="30" t="e">
        <v>#N/A</v>
      </c>
      <c r="AB4132" t="e">
        <v>#N/A</v>
      </c>
      <c r="AC4132" t="e">
        <v>#N/A</v>
      </c>
      <c r="AD4132" t="e">
        <v>#N/A</v>
      </c>
      <c r="AE4132" t="e">
        <v>#N/A</v>
      </c>
      <c r="AF4132" t="e">
        <v>#N/A</v>
      </c>
    </row>
    <row r="4133" spans="1:32" x14ac:dyDescent="0.25">
      <c r="A4133" t="e">
        <v>#N/A</v>
      </c>
      <c r="B4133" s="33" t="e">
        <v>#N/A</v>
      </c>
      <c r="C4133" t="e">
        <v>#N/A</v>
      </c>
      <c r="D4133" t="e">
        <v>#N/A</v>
      </c>
      <c r="E4133" s="69" t="e">
        <v>#N/A</v>
      </c>
      <c r="F4133" s="3" t="e">
        <v>#N/A</v>
      </c>
      <c r="G4133" s="3" t="e">
        <v>#N/A</v>
      </c>
      <c r="H4133" s="3" t="e">
        <v>#N/A</v>
      </c>
      <c r="I4133" s="80" t="e">
        <v>#N/A</v>
      </c>
      <c r="J4133" s="80" t="e">
        <v>#N/A</v>
      </c>
      <c r="K4133" s="85" t="e">
        <v>#N/A</v>
      </c>
      <c r="L4133" s="9" t="e">
        <v>#N/A</v>
      </c>
      <c r="M4133" s="93" t="e">
        <v>#N/A</v>
      </c>
      <c r="N4133" s="8" t="e">
        <v>#N/A</v>
      </c>
      <c r="O4133" t="e">
        <v>#N/A</v>
      </c>
      <c r="P4133" t="e">
        <v>#N/A</v>
      </c>
      <c r="Q4133" t="e">
        <v>#N/A</v>
      </c>
      <c r="R4133" s="2" t="e">
        <v>#N/A</v>
      </c>
      <c r="S4133" t="e">
        <v>#N/A</v>
      </c>
      <c r="T4133" s="3" t="e">
        <v>#N/A</v>
      </c>
      <c r="U4133" s="3" t="e">
        <v>#N/A</v>
      </c>
      <c r="V4133" t="e">
        <v>#N/A</v>
      </c>
      <c r="W4133" t="e">
        <v>#N/A</v>
      </c>
      <c r="X4133" t="e">
        <v>#N/A</v>
      </c>
      <c r="Y4133" s="3" t="e">
        <v>#N/A</v>
      </c>
      <c r="Z4133" s="8" t="e">
        <v>#N/A</v>
      </c>
      <c r="AA4133" s="30" t="e">
        <v>#N/A</v>
      </c>
      <c r="AB4133" t="e">
        <v>#N/A</v>
      </c>
      <c r="AC4133" t="e">
        <v>#N/A</v>
      </c>
      <c r="AD4133" t="e">
        <v>#N/A</v>
      </c>
      <c r="AE4133" t="e">
        <v>#N/A</v>
      </c>
      <c r="AF4133" t="e">
        <v>#N/A</v>
      </c>
    </row>
    <row r="4134" spans="1:32" x14ac:dyDescent="0.25">
      <c r="A4134" t="e">
        <v>#N/A</v>
      </c>
      <c r="B4134" s="33" t="e">
        <v>#N/A</v>
      </c>
      <c r="C4134" t="e">
        <v>#N/A</v>
      </c>
      <c r="D4134" t="e">
        <v>#N/A</v>
      </c>
      <c r="E4134" s="69" t="e">
        <v>#N/A</v>
      </c>
      <c r="F4134" s="3" t="e">
        <v>#N/A</v>
      </c>
      <c r="G4134" s="3" t="e">
        <v>#N/A</v>
      </c>
      <c r="H4134" s="3" t="e">
        <v>#N/A</v>
      </c>
      <c r="I4134" s="80" t="e">
        <v>#N/A</v>
      </c>
      <c r="J4134" s="80" t="e">
        <v>#N/A</v>
      </c>
      <c r="K4134" s="85" t="e">
        <v>#N/A</v>
      </c>
      <c r="L4134" s="9" t="e">
        <v>#N/A</v>
      </c>
      <c r="M4134" s="93" t="e">
        <v>#N/A</v>
      </c>
      <c r="N4134" s="8" t="e">
        <v>#N/A</v>
      </c>
      <c r="O4134" t="e">
        <v>#N/A</v>
      </c>
      <c r="P4134" t="e">
        <v>#N/A</v>
      </c>
      <c r="Q4134" t="e">
        <v>#N/A</v>
      </c>
      <c r="R4134" s="2" t="e">
        <v>#N/A</v>
      </c>
      <c r="S4134" t="e">
        <v>#N/A</v>
      </c>
      <c r="T4134" s="3" t="e">
        <v>#N/A</v>
      </c>
      <c r="U4134" s="3" t="e">
        <v>#N/A</v>
      </c>
      <c r="V4134" t="e">
        <v>#N/A</v>
      </c>
      <c r="W4134" t="e">
        <v>#N/A</v>
      </c>
      <c r="X4134" t="e">
        <v>#N/A</v>
      </c>
      <c r="Y4134" s="3" t="e">
        <v>#N/A</v>
      </c>
      <c r="Z4134" s="8" t="e">
        <v>#N/A</v>
      </c>
      <c r="AA4134" s="30" t="e">
        <v>#N/A</v>
      </c>
      <c r="AB4134" t="e">
        <v>#N/A</v>
      </c>
      <c r="AC4134" t="e">
        <v>#N/A</v>
      </c>
      <c r="AD4134" t="e">
        <v>#N/A</v>
      </c>
      <c r="AE4134" t="e">
        <v>#N/A</v>
      </c>
      <c r="AF4134" t="e">
        <v>#N/A</v>
      </c>
    </row>
    <row r="4135" spans="1:32" x14ac:dyDescent="0.25">
      <c r="A4135" t="e">
        <v>#N/A</v>
      </c>
      <c r="B4135" s="33" t="e">
        <v>#N/A</v>
      </c>
      <c r="C4135" t="e">
        <v>#N/A</v>
      </c>
      <c r="D4135" t="e">
        <v>#N/A</v>
      </c>
      <c r="E4135" s="69" t="e">
        <v>#N/A</v>
      </c>
      <c r="F4135" s="3" t="e">
        <v>#N/A</v>
      </c>
      <c r="G4135" s="3" t="e">
        <v>#N/A</v>
      </c>
      <c r="H4135" s="3" t="e">
        <v>#N/A</v>
      </c>
      <c r="I4135" s="80" t="e">
        <v>#N/A</v>
      </c>
      <c r="J4135" s="80" t="e">
        <v>#N/A</v>
      </c>
      <c r="K4135" s="85" t="e">
        <v>#N/A</v>
      </c>
      <c r="L4135" s="9" t="e">
        <v>#N/A</v>
      </c>
      <c r="M4135" s="93" t="e">
        <v>#N/A</v>
      </c>
      <c r="N4135" s="8" t="e">
        <v>#N/A</v>
      </c>
      <c r="O4135" t="e">
        <v>#N/A</v>
      </c>
      <c r="P4135" t="e">
        <v>#N/A</v>
      </c>
      <c r="Q4135" t="e">
        <v>#N/A</v>
      </c>
      <c r="R4135" s="2" t="e">
        <v>#N/A</v>
      </c>
      <c r="S4135" t="e">
        <v>#N/A</v>
      </c>
      <c r="T4135" s="3" t="e">
        <v>#N/A</v>
      </c>
      <c r="U4135" s="3" t="e">
        <v>#N/A</v>
      </c>
      <c r="V4135" t="e">
        <v>#N/A</v>
      </c>
      <c r="W4135" t="e">
        <v>#N/A</v>
      </c>
      <c r="X4135" t="e">
        <v>#N/A</v>
      </c>
      <c r="Y4135" s="3" t="e">
        <v>#N/A</v>
      </c>
      <c r="Z4135" s="8" t="e">
        <v>#N/A</v>
      </c>
      <c r="AA4135" s="30" t="e">
        <v>#N/A</v>
      </c>
      <c r="AB4135" t="e">
        <v>#N/A</v>
      </c>
      <c r="AC4135" t="e">
        <v>#N/A</v>
      </c>
      <c r="AD4135" t="e">
        <v>#N/A</v>
      </c>
      <c r="AE4135" t="e">
        <v>#N/A</v>
      </c>
      <c r="AF4135" t="e">
        <v>#N/A</v>
      </c>
    </row>
    <row r="4136" spans="1:32" x14ac:dyDescent="0.25">
      <c r="A4136" t="e">
        <v>#N/A</v>
      </c>
      <c r="B4136" s="33" t="e">
        <v>#N/A</v>
      </c>
      <c r="C4136" t="e">
        <v>#N/A</v>
      </c>
      <c r="D4136" t="e">
        <v>#N/A</v>
      </c>
      <c r="E4136" s="69" t="e">
        <v>#N/A</v>
      </c>
      <c r="F4136" s="3" t="e">
        <v>#N/A</v>
      </c>
      <c r="G4136" s="3" t="e">
        <v>#N/A</v>
      </c>
      <c r="H4136" s="3" t="e">
        <v>#N/A</v>
      </c>
      <c r="I4136" s="80" t="e">
        <v>#N/A</v>
      </c>
      <c r="J4136" s="80" t="e">
        <v>#N/A</v>
      </c>
      <c r="K4136" s="85" t="e">
        <v>#N/A</v>
      </c>
      <c r="L4136" s="9" t="e">
        <v>#N/A</v>
      </c>
      <c r="M4136" s="93" t="e">
        <v>#N/A</v>
      </c>
      <c r="N4136" s="8" t="e">
        <v>#N/A</v>
      </c>
      <c r="O4136" t="e">
        <v>#N/A</v>
      </c>
      <c r="P4136" t="e">
        <v>#N/A</v>
      </c>
      <c r="Q4136" t="e">
        <v>#N/A</v>
      </c>
      <c r="R4136" s="2" t="e">
        <v>#N/A</v>
      </c>
      <c r="S4136" t="e">
        <v>#N/A</v>
      </c>
      <c r="T4136" s="3" t="e">
        <v>#N/A</v>
      </c>
      <c r="U4136" s="3" t="e">
        <v>#N/A</v>
      </c>
      <c r="V4136" t="e">
        <v>#N/A</v>
      </c>
      <c r="W4136" t="e">
        <v>#N/A</v>
      </c>
      <c r="X4136" t="e">
        <v>#N/A</v>
      </c>
      <c r="Y4136" s="3" t="e">
        <v>#N/A</v>
      </c>
      <c r="Z4136" s="8" t="e">
        <v>#N/A</v>
      </c>
      <c r="AA4136" s="30" t="e">
        <v>#N/A</v>
      </c>
      <c r="AB4136" t="e">
        <v>#N/A</v>
      </c>
      <c r="AC4136" t="e">
        <v>#N/A</v>
      </c>
      <c r="AD4136" t="e">
        <v>#N/A</v>
      </c>
      <c r="AE4136" t="e">
        <v>#N/A</v>
      </c>
      <c r="AF4136" t="e">
        <v>#N/A</v>
      </c>
    </row>
    <row r="4137" spans="1:32" x14ac:dyDescent="0.25">
      <c r="A4137" t="e">
        <v>#N/A</v>
      </c>
      <c r="B4137" s="33" t="e">
        <v>#N/A</v>
      </c>
      <c r="C4137" t="e">
        <v>#N/A</v>
      </c>
      <c r="D4137" t="e">
        <v>#N/A</v>
      </c>
      <c r="E4137" s="69" t="e">
        <v>#N/A</v>
      </c>
      <c r="F4137" s="3" t="e">
        <v>#N/A</v>
      </c>
      <c r="G4137" s="3" t="e">
        <v>#N/A</v>
      </c>
      <c r="H4137" s="3" t="e">
        <v>#N/A</v>
      </c>
      <c r="I4137" s="80" t="e">
        <v>#N/A</v>
      </c>
      <c r="J4137" s="80" t="e">
        <v>#N/A</v>
      </c>
      <c r="K4137" s="85" t="e">
        <v>#N/A</v>
      </c>
      <c r="L4137" s="9" t="e">
        <v>#N/A</v>
      </c>
      <c r="M4137" s="93" t="e">
        <v>#N/A</v>
      </c>
      <c r="N4137" s="8" t="e">
        <v>#N/A</v>
      </c>
      <c r="O4137" t="e">
        <v>#N/A</v>
      </c>
      <c r="P4137" t="e">
        <v>#N/A</v>
      </c>
      <c r="Q4137" t="e">
        <v>#N/A</v>
      </c>
      <c r="R4137" s="2" t="e">
        <v>#N/A</v>
      </c>
      <c r="S4137" t="e">
        <v>#N/A</v>
      </c>
      <c r="T4137" s="3" t="e">
        <v>#N/A</v>
      </c>
      <c r="U4137" s="3" t="e">
        <v>#N/A</v>
      </c>
      <c r="V4137" t="e">
        <v>#N/A</v>
      </c>
      <c r="W4137" t="e">
        <v>#N/A</v>
      </c>
      <c r="X4137" t="e">
        <v>#N/A</v>
      </c>
      <c r="Y4137" s="3" t="e">
        <v>#N/A</v>
      </c>
      <c r="Z4137" s="8" t="e">
        <v>#N/A</v>
      </c>
      <c r="AA4137" s="30" t="e">
        <v>#N/A</v>
      </c>
      <c r="AB4137" t="e">
        <v>#N/A</v>
      </c>
      <c r="AC4137" t="e">
        <v>#N/A</v>
      </c>
      <c r="AD4137" t="e">
        <v>#N/A</v>
      </c>
      <c r="AE4137" t="e">
        <v>#N/A</v>
      </c>
      <c r="AF4137" t="e">
        <v>#N/A</v>
      </c>
    </row>
    <row r="4138" spans="1:32" x14ac:dyDescent="0.25">
      <c r="A4138" t="e">
        <v>#N/A</v>
      </c>
      <c r="B4138" s="33" t="e">
        <v>#N/A</v>
      </c>
      <c r="C4138" t="e">
        <v>#N/A</v>
      </c>
      <c r="D4138" t="e">
        <v>#N/A</v>
      </c>
      <c r="E4138" s="69" t="e">
        <v>#N/A</v>
      </c>
      <c r="F4138" s="3" t="e">
        <v>#N/A</v>
      </c>
      <c r="G4138" s="3" t="e">
        <v>#N/A</v>
      </c>
      <c r="H4138" s="3" t="e">
        <v>#N/A</v>
      </c>
      <c r="I4138" s="80" t="e">
        <v>#N/A</v>
      </c>
      <c r="J4138" s="80" t="e">
        <v>#N/A</v>
      </c>
      <c r="K4138" s="85" t="e">
        <v>#N/A</v>
      </c>
      <c r="L4138" s="9" t="e">
        <v>#N/A</v>
      </c>
      <c r="M4138" s="93" t="e">
        <v>#N/A</v>
      </c>
      <c r="N4138" s="8" t="e">
        <v>#N/A</v>
      </c>
      <c r="O4138" t="e">
        <v>#N/A</v>
      </c>
      <c r="P4138" t="e">
        <v>#N/A</v>
      </c>
      <c r="Q4138" t="e">
        <v>#N/A</v>
      </c>
      <c r="R4138" s="2" t="e">
        <v>#N/A</v>
      </c>
      <c r="S4138" t="e">
        <v>#N/A</v>
      </c>
      <c r="T4138" s="3" t="e">
        <v>#N/A</v>
      </c>
      <c r="U4138" s="3" t="e">
        <v>#N/A</v>
      </c>
      <c r="V4138" t="e">
        <v>#N/A</v>
      </c>
      <c r="W4138" t="e">
        <v>#N/A</v>
      </c>
      <c r="X4138" t="e">
        <v>#N/A</v>
      </c>
      <c r="Y4138" s="3" t="e">
        <v>#N/A</v>
      </c>
      <c r="Z4138" s="8" t="e">
        <v>#N/A</v>
      </c>
      <c r="AA4138" s="30" t="e">
        <v>#N/A</v>
      </c>
      <c r="AB4138" t="e">
        <v>#N/A</v>
      </c>
      <c r="AC4138" t="e">
        <v>#N/A</v>
      </c>
      <c r="AD4138" t="e">
        <v>#N/A</v>
      </c>
      <c r="AE4138" t="e">
        <v>#N/A</v>
      </c>
      <c r="AF4138" t="e">
        <v>#N/A</v>
      </c>
    </row>
    <row r="4139" spans="1:32" x14ac:dyDescent="0.25">
      <c r="A4139" t="e">
        <v>#N/A</v>
      </c>
      <c r="B4139" s="33" t="e">
        <v>#N/A</v>
      </c>
      <c r="C4139" t="e">
        <v>#N/A</v>
      </c>
      <c r="D4139" t="e">
        <v>#N/A</v>
      </c>
      <c r="E4139" s="69" t="e">
        <v>#N/A</v>
      </c>
      <c r="F4139" s="3" t="e">
        <v>#N/A</v>
      </c>
      <c r="G4139" s="3" t="e">
        <v>#N/A</v>
      </c>
      <c r="H4139" s="3" t="e">
        <v>#N/A</v>
      </c>
      <c r="I4139" s="80" t="e">
        <v>#N/A</v>
      </c>
      <c r="J4139" s="80" t="e">
        <v>#N/A</v>
      </c>
      <c r="K4139" s="85" t="e">
        <v>#N/A</v>
      </c>
      <c r="L4139" s="9" t="e">
        <v>#N/A</v>
      </c>
      <c r="M4139" s="93" t="e">
        <v>#N/A</v>
      </c>
      <c r="N4139" s="8" t="e">
        <v>#N/A</v>
      </c>
      <c r="O4139" t="e">
        <v>#N/A</v>
      </c>
      <c r="P4139" t="e">
        <v>#N/A</v>
      </c>
      <c r="Q4139" t="e">
        <v>#N/A</v>
      </c>
      <c r="R4139" s="2" t="e">
        <v>#N/A</v>
      </c>
      <c r="S4139" t="e">
        <v>#N/A</v>
      </c>
      <c r="T4139" s="3" t="e">
        <v>#N/A</v>
      </c>
      <c r="U4139" s="3" t="e">
        <v>#N/A</v>
      </c>
      <c r="V4139" t="e">
        <v>#N/A</v>
      </c>
      <c r="W4139" t="e">
        <v>#N/A</v>
      </c>
      <c r="X4139" t="e">
        <v>#N/A</v>
      </c>
      <c r="Y4139" s="3" t="e">
        <v>#N/A</v>
      </c>
      <c r="Z4139" s="8" t="e">
        <v>#N/A</v>
      </c>
      <c r="AA4139" s="30" t="e">
        <v>#N/A</v>
      </c>
      <c r="AB4139" t="e">
        <v>#N/A</v>
      </c>
      <c r="AC4139" t="e">
        <v>#N/A</v>
      </c>
      <c r="AD4139" t="e">
        <v>#N/A</v>
      </c>
      <c r="AE4139" t="e">
        <v>#N/A</v>
      </c>
      <c r="AF4139" t="e">
        <v>#N/A</v>
      </c>
    </row>
    <row r="4140" spans="1:32" x14ac:dyDescent="0.25">
      <c r="A4140" t="e">
        <v>#N/A</v>
      </c>
      <c r="B4140" s="33" t="e">
        <v>#N/A</v>
      </c>
      <c r="C4140" t="e">
        <v>#N/A</v>
      </c>
      <c r="D4140" t="e">
        <v>#N/A</v>
      </c>
      <c r="E4140" s="69" t="e">
        <v>#N/A</v>
      </c>
      <c r="F4140" s="3" t="e">
        <v>#N/A</v>
      </c>
      <c r="G4140" s="3" t="e">
        <v>#N/A</v>
      </c>
      <c r="H4140" s="3" t="e">
        <v>#N/A</v>
      </c>
      <c r="I4140" s="80" t="e">
        <v>#N/A</v>
      </c>
      <c r="J4140" s="80" t="e">
        <v>#N/A</v>
      </c>
      <c r="K4140" s="85" t="e">
        <v>#N/A</v>
      </c>
      <c r="L4140" s="9" t="e">
        <v>#N/A</v>
      </c>
      <c r="M4140" s="93" t="e">
        <v>#N/A</v>
      </c>
      <c r="N4140" s="8" t="e">
        <v>#N/A</v>
      </c>
      <c r="O4140" t="e">
        <v>#N/A</v>
      </c>
      <c r="P4140" t="e">
        <v>#N/A</v>
      </c>
      <c r="Q4140" t="e">
        <v>#N/A</v>
      </c>
      <c r="R4140" s="2" t="e">
        <v>#N/A</v>
      </c>
      <c r="S4140" t="e">
        <v>#N/A</v>
      </c>
      <c r="T4140" s="3" t="e">
        <v>#N/A</v>
      </c>
      <c r="U4140" s="3" t="e">
        <v>#N/A</v>
      </c>
      <c r="V4140" t="e">
        <v>#N/A</v>
      </c>
      <c r="W4140" t="e">
        <v>#N/A</v>
      </c>
      <c r="X4140" t="e">
        <v>#N/A</v>
      </c>
      <c r="Y4140" s="3" t="e">
        <v>#N/A</v>
      </c>
      <c r="Z4140" s="8" t="e">
        <v>#N/A</v>
      </c>
      <c r="AA4140" s="30" t="e">
        <v>#N/A</v>
      </c>
      <c r="AB4140" t="e">
        <v>#N/A</v>
      </c>
      <c r="AC4140" t="e">
        <v>#N/A</v>
      </c>
      <c r="AD4140" t="e">
        <v>#N/A</v>
      </c>
      <c r="AE4140" t="e">
        <v>#N/A</v>
      </c>
      <c r="AF4140" t="e">
        <v>#N/A</v>
      </c>
    </row>
    <row r="4141" spans="1:32" x14ac:dyDescent="0.25">
      <c r="A4141" t="e">
        <v>#N/A</v>
      </c>
      <c r="B4141" s="33" t="e">
        <v>#N/A</v>
      </c>
      <c r="C4141" t="e">
        <v>#N/A</v>
      </c>
      <c r="D4141" t="e">
        <v>#N/A</v>
      </c>
      <c r="E4141" s="69" t="e">
        <v>#N/A</v>
      </c>
      <c r="F4141" s="3" t="e">
        <v>#N/A</v>
      </c>
      <c r="G4141" s="3" t="e">
        <v>#N/A</v>
      </c>
      <c r="H4141" s="3" t="e">
        <v>#N/A</v>
      </c>
      <c r="I4141" s="80" t="e">
        <v>#N/A</v>
      </c>
      <c r="J4141" s="80" t="e">
        <v>#N/A</v>
      </c>
      <c r="K4141" s="85" t="e">
        <v>#N/A</v>
      </c>
      <c r="L4141" s="9" t="e">
        <v>#N/A</v>
      </c>
      <c r="M4141" s="93" t="e">
        <v>#N/A</v>
      </c>
      <c r="N4141" s="8" t="e">
        <v>#N/A</v>
      </c>
      <c r="O4141" t="e">
        <v>#N/A</v>
      </c>
      <c r="P4141" t="e">
        <v>#N/A</v>
      </c>
      <c r="Q4141" t="e">
        <v>#N/A</v>
      </c>
      <c r="R4141" s="2" t="e">
        <v>#N/A</v>
      </c>
      <c r="S4141" t="e">
        <v>#N/A</v>
      </c>
      <c r="T4141" s="3" t="e">
        <v>#N/A</v>
      </c>
      <c r="U4141" s="3" t="e">
        <v>#N/A</v>
      </c>
      <c r="V4141" t="e">
        <v>#N/A</v>
      </c>
      <c r="W4141" t="e">
        <v>#N/A</v>
      </c>
      <c r="X4141" t="e">
        <v>#N/A</v>
      </c>
      <c r="Y4141" s="3" t="e">
        <v>#N/A</v>
      </c>
      <c r="Z4141" s="8" t="e">
        <v>#N/A</v>
      </c>
      <c r="AA4141" s="30" t="e">
        <v>#N/A</v>
      </c>
      <c r="AB4141" t="e">
        <v>#N/A</v>
      </c>
      <c r="AC4141" t="e">
        <v>#N/A</v>
      </c>
      <c r="AD4141" t="e">
        <v>#N/A</v>
      </c>
      <c r="AE4141" t="e">
        <v>#N/A</v>
      </c>
      <c r="AF4141" t="e">
        <v>#N/A</v>
      </c>
    </row>
    <row r="4142" spans="1:32" x14ac:dyDescent="0.25">
      <c r="A4142" t="e">
        <v>#N/A</v>
      </c>
      <c r="B4142" s="33" t="e">
        <v>#N/A</v>
      </c>
      <c r="C4142" t="e">
        <v>#N/A</v>
      </c>
      <c r="D4142" t="e">
        <v>#N/A</v>
      </c>
      <c r="E4142" s="69" t="e">
        <v>#N/A</v>
      </c>
      <c r="F4142" s="3" t="e">
        <v>#N/A</v>
      </c>
      <c r="G4142" s="3" t="e">
        <v>#N/A</v>
      </c>
      <c r="H4142" s="3" t="e">
        <v>#N/A</v>
      </c>
      <c r="I4142" s="80" t="e">
        <v>#N/A</v>
      </c>
      <c r="J4142" s="80" t="e">
        <v>#N/A</v>
      </c>
      <c r="K4142" s="85" t="e">
        <v>#N/A</v>
      </c>
      <c r="L4142" s="9" t="e">
        <v>#N/A</v>
      </c>
      <c r="M4142" s="93" t="e">
        <v>#N/A</v>
      </c>
      <c r="N4142" s="8" t="e">
        <v>#N/A</v>
      </c>
      <c r="O4142" t="e">
        <v>#N/A</v>
      </c>
      <c r="P4142" t="e">
        <v>#N/A</v>
      </c>
      <c r="Q4142" t="e">
        <v>#N/A</v>
      </c>
      <c r="R4142" s="2" t="e">
        <v>#N/A</v>
      </c>
      <c r="S4142" t="e">
        <v>#N/A</v>
      </c>
      <c r="T4142" s="3" t="e">
        <v>#N/A</v>
      </c>
      <c r="U4142" s="3" t="e">
        <v>#N/A</v>
      </c>
      <c r="V4142" t="e">
        <v>#N/A</v>
      </c>
      <c r="W4142" t="e">
        <v>#N/A</v>
      </c>
      <c r="X4142" t="e">
        <v>#N/A</v>
      </c>
      <c r="Y4142" s="3" t="e">
        <v>#N/A</v>
      </c>
      <c r="Z4142" s="8" t="e">
        <v>#N/A</v>
      </c>
      <c r="AA4142" s="30" t="e">
        <v>#N/A</v>
      </c>
      <c r="AB4142" t="e">
        <v>#N/A</v>
      </c>
      <c r="AC4142" t="e">
        <v>#N/A</v>
      </c>
      <c r="AD4142" t="e">
        <v>#N/A</v>
      </c>
      <c r="AE4142" t="e">
        <v>#N/A</v>
      </c>
      <c r="AF4142" t="e">
        <v>#N/A</v>
      </c>
    </row>
    <row r="4143" spans="1:32" x14ac:dyDescent="0.25">
      <c r="A4143" t="e">
        <v>#N/A</v>
      </c>
      <c r="B4143" s="33" t="e">
        <v>#N/A</v>
      </c>
      <c r="C4143" t="e">
        <v>#N/A</v>
      </c>
      <c r="D4143" t="e">
        <v>#N/A</v>
      </c>
      <c r="E4143" s="69" t="e">
        <v>#N/A</v>
      </c>
      <c r="F4143" s="3" t="e">
        <v>#N/A</v>
      </c>
      <c r="G4143" s="3" t="e">
        <v>#N/A</v>
      </c>
      <c r="H4143" s="3" t="e">
        <v>#N/A</v>
      </c>
      <c r="I4143" s="80" t="e">
        <v>#N/A</v>
      </c>
      <c r="J4143" s="80" t="e">
        <v>#N/A</v>
      </c>
      <c r="K4143" s="85" t="e">
        <v>#N/A</v>
      </c>
      <c r="L4143" s="9" t="e">
        <v>#N/A</v>
      </c>
      <c r="M4143" s="93" t="e">
        <v>#N/A</v>
      </c>
      <c r="N4143" s="8" t="e">
        <v>#N/A</v>
      </c>
      <c r="O4143" t="e">
        <v>#N/A</v>
      </c>
      <c r="P4143" t="e">
        <v>#N/A</v>
      </c>
      <c r="Q4143" t="e">
        <v>#N/A</v>
      </c>
      <c r="R4143" s="2" t="e">
        <v>#N/A</v>
      </c>
      <c r="S4143" t="e">
        <v>#N/A</v>
      </c>
      <c r="T4143" s="3" t="e">
        <v>#N/A</v>
      </c>
      <c r="U4143" s="3" t="e">
        <v>#N/A</v>
      </c>
      <c r="V4143" t="e">
        <v>#N/A</v>
      </c>
      <c r="W4143" t="e">
        <v>#N/A</v>
      </c>
      <c r="X4143" t="e">
        <v>#N/A</v>
      </c>
      <c r="Y4143" s="3" t="e">
        <v>#N/A</v>
      </c>
      <c r="Z4143" s="8" t="e">
        <v>#N/A</v>
      </c>
      <c r="AA4143" s="30" t="e">
        <v>#N/A</v>
      </c>
      <c r="AB4143" t="e">
        <v>#N/A</v>
      </c>
      <c r="AC4143" t="e">
        <v>#N/A</v>
      </c>
      <c r="AD4143" t="e">
        <v>#N/A</v>
      </c>
      <c r="AE4143" t="e">
        <v>#N/A</v>
      </c>
      <c r="AF4143" t="e">
        <v>#N/A</v>
      </c>
    </row>
    <row r="4144" spans="1:32" x14ac:dyDescent="0.25">
      <c r="A4144" t="e">
        <v>#N/A</v>
      </c>
      <c r="B4144" s="33" t="e">
        <v>#N/A</v>
      </c>
      <c r="C4144" t="e">
        <v>#N/A</v>
      </c>
      <c r="D4144" t="e">
        <v>#N/A</v>
      </c>
      <c r="E4144" s="69" t="e">
        <v>#N/A</v>
      </c>
      <c r="F4144" s="3" t="e">
        <v>#N/A</v>
      </c>
      <c r="G4144" s="3" t="e">
        <v>#N/A</v>
      </c>
      <c r="H4144" s="3" t="e">
        <v>#N/A</v>
      </c>
      <c r="I4144" s="80" t="e">
        <v>#N/A</v>
      </c>
      <c r="J4144" s="80" t="e">
        <v>#N/A</v>
      </c>
      <c r="K4144" s="85" t="e">
        <v>#N/A</v>
      </c>
      <c r="L4144" s="9" t="e">
        <v>#N/A</v>
      </c>
      <c r="M4144" s="93" t="e">
        <v>#N/A</v>
      </c>
      <c r="N4144" s="8" t="e">
        <v>#N/A</v>
      </c>
      <c r="O4144" t="e">
        <v>#N/A</v>
      </c>
      <c r="P4144" t="e">
        <v>#N/A</v>
      </c>
      <c r="Q4144" t="e">
        <v>#N/A</v>
      </c>
      <c r="R4144" s="2" t="e">
        <v>#N/A</v>
      </c>
      <c r="S4144" t="e">
        <v>#N/A</v>
      </c>
      <c r="T4144" s="3" t="e">
        <v>#N/A</v>
      </c>
      <c r="U4144" s="3" t="e">
        <v>#N/A</v>
      </c>
      <c r="V4144" t="e">
        <v>#N/A</v>
      </c>
      <c r="W4144" t="e">
        <v>#N/A</v>
      </c>
      <c r="X4144" t="e">
        <v>#N/A</v>
      </c>
      <c r="Y4144" s="3" t="e">
        <v>#N/A</v>
      </c>
      <c r="Z4144" s="8" t="e">
        <v>#N/A</v>
      </c>
      <c r="AA4144" s="30" t="e">
        <v>#N/A</v>
      </c>
      <c r="AB4144" t="e">
        <v>#N/A</v>
      </c>
      <c r="AC4144" t="e">
        <v>#N/A</v>
      </c>
      <c r="AD4144" t="e">
        <v>#N/A</v>
      </c>
      <c r="AE4144" t="e">
        <v>#N/A</v>
      </c>
      <c r="AF4144" t="e">
        <v>#N/A</v>
      </c>
    </row>
    <row r="4145" spans="1:32" x14ac:dyDescent="0.25">
      <c r="A4145" t="e">
        <v>#N/A</v>
      </c>
      <c r="B4145" s="33" t="e">
        <v>#N/A</v>
      </c>
      <c r="C4145" t="e">
        <v>#N/A</v>
      </c>
      <c r="D4145" t="e">
        <v>#N/A</v>
      </c>
      <c r="E4145" s="69" t="e">
        <v>#N/A</v>
      </c>
      <c r="F4145" s="3" t="e">
        <v>#N/A</v>
      </c>
      <c r="G4145" s="3" t="e">
        <v>#N/A</v>
      </c>
      <c r="H4145" s="3" t="e">
        <v>#N/A</v>
      </c>
      <c r="I4145" s="80" t="e">
        <v>#N/A</v>
      </c>
      <c r="J4145" s="80" t="e">
        <v>#N/A</v>
      </c>
      <c r="K4145" s="85" t="e">
        <v>#N/A</v>
      </c>
      <c r="L4145" s="9" t="e">
        <v>#N/A</v>
      </c>
      <c r="M4145" s="93" t="e">
        <v>#N/A</v>
      </c>
      <c r="N4145" s="8" t="e">
        <v>#N/A</v>
      </c>
      <c r="O4145" t="e">
        <v>#N/A</v>
      </c>
      <c r="P4145" t="e">
        <v>#N/A</v>
      </c>
      <c r="Q4145" t="e">
        <v>#N/A</v>
      </c>
      <c r="R4145" s="2" t="e">
        <v>#N/A</v>
      </c>
      <c r="S4145" t="e">
        <v>#N/A</v>
      </c>
      <c r="T4145" s="3" t="e">
        <v>#N/A</v>
      </c>
      <c r="U4145" s="3" t="e">
        <v>#N/A</v>
      </c>
      <c r="V4145" t="e">
        <v>#N/A</v>
      </c>
      <c r="W4145" t="e">
        <v>#N/A</v>
      </c>
      <c r="X4145" t="e">
        <v>#N/A</v>
      </c>
      <c r="Y4145" s="3" t="e">
        <v>#N/A</v>
      </c>
      <c r="Z4145" s="8" t="e">
        <v>#N/A</v>
      </c>
      <c r="AA4145" s="30" t="e">
        <v>#N/A</v>
      </c>
      <c r="AB4145" t="e">
        <v>#N/A</v>
      </c>
      <c r="AC4145" t="e">
        <v>#N/A</v>
      </c>
      <c r="AD4145" t="e">
        <v>#N/A</v>
      </c>
      <c r="AE4145" t="e">
        <v>#N/A</v>
      </c>
      <c r="AF4145" t="e">
        <v>#N/A</v>
      </c>
    </row>
    <row r="4146" spans="1:32" x14ac:dyDescent="0.25">
      <c r="A4146" t="e">
        <v>#N/A</v>
      </c>
      <c r="B4146" s="33" t="e">
        <v>#N/A</v>
      </c>
      <c r="C4146" t="e">
        <v>#N/A</v>
      </c>
      <c r="D4146" t="e">
        <v>#N/A</v>
      </c>
      <c r="E4146" s="69" t="e">
        <v>#N/A</v>
      </c>
      <c r="F4146" s="3" t="e">
        <v>#N/A</v>
      </c>
      <c r="G4146" s="3" t="e">
        <v>#N/A</v>
      </c>
      <c r="H4146" s="3" t="e">
        <v>#N/A</v>
      </c>
      <c r="I4146" s="80" t="e">
        <v>#N/A</v>
      </c>
      <c r="J4146" s="80" t="e">
        <v>#N/A</v>
      </c>
      <c r="K4146" s="85" t="e">
        <v>#N/A</v>
      </c>
      <c r="L4146" s="9" t="e">
        <v>#N/A</v>
      </c>
      <c r="M4146" s="93" t="e">
        <v>#N/A</v>
      </c>
      <c r="N4146" s="8" t="e">
        <v>#N/A</v>
      </c>
      <c r="O4146" t="e">
        <v>#N/A</v>
      </c>
      <c r="P4146" t="e">
        <v>#N/A</v>
      </c>
      <c r="Q4146" t="e">
        <v>#N/A</v>
      </c>
      <c r="R4146" s="2" t="e">
        <v>#N/A</v>
      </c>
      <c r="S4146" t="e">
        <v>#N/A</v>
      </c>
      <c r="T4146" s="3" t="e">
        <v>#N/A</v>
      </c>
      <c r="U4146" s="3" t="e">
        <v>#N/A</v>
      </c>
      <c r="V4146" t="e">
        <v>#N/A</v>
      </c>
      <c r="W4146" t="e">
        <v>#N/A</v>
      </c>
      <c r="X4146" t="e">
        <v>#N/A</v>
      </c>
      <c r="Y4146" s="3" t="e">
        <v>#N/A</v>
      </c>
      <c r="Z4146" s="8" t="e">
        <v>#N/A</v>
      </c>
      <c r="AA4146" s="30" t="e">
        <v>#N/A</v>
      </c>
      <c r="AB4146" t="e">
        <v>#N/A</v>
      </c>
      <c r="AC4146" t="e">
        <v>#N/A</v>
      </c>
      <c r="AD4146" t="e">
        <v>#N/A</v>
      </c>
      <c r="AE4146" t="e">
        <v>#N/A</v>
      </c>
      <c r="AF4146" t="e">
        <v>#N/A</v>
      </c>
    </row>
    <row r="4147" spans="1:32" x14ac:dyDescent="0.25">
      <c r="A4147" t="e">
        <v>#N/A</v>
      </c>
      <c r="B4147" s="33" t="e">
        <v>#N/A</v>
      </c>
      <c r="C4147" t="e">
        <v>#N/A</v>
      </c>
      <c r="D4147" t="e">
        <v>#N/A</v>
      </c>
      <c r="E4147" s="69" t="e">
        <v>#N/A</v>
      </c>
      <c r="F4147" s="3" t="e">
        <v>#N/A</v>
      </c>
      <c r="G4147" s="3" t="e">
        <v>#N/A</v>
      </c>
      <c r="H4147" s="3" t="e">
        <v>#N/A</v>
      </c>
      <c r="I4147" s="80" t="e">
        <v>#N/A</v>
      </c>
      <c r="J4147" s="80" t="e">
        <v>#N/A</v>
      </c>
      <c r="K4147" s="85" t="e">
        <v>#N/A</v>
      </c>
      <c r="L4147" s="9" t="e">
        <v>#N/A</v>
      </c>
      <c r="M4147" s="93" t="e">
        <v>#N/A</v>
      </c>
      <c r="N4147" s="8" t="e">
        <v>#N/A</v>
      </c>
      <c r="O4147" t="e">
        <v>#N/A</v>
      </c>
      <c r="P4147" t="e">
        <v>#N/A</v>
      </c>
      <c r="Q4147" t="e">
        <v>#N/A</v>
      </c>
      <c r="R4147" s="2" t="e">
        <v>#N/A</v>
      </c>
      <c r="S4147" t="e">
        <v>#N/A</v>
      </c>
      <c r="T4147" s="3" t="e">
        <v>#N/A</v>
      </c>
      <c r="U4147" s="3" t="e">
        <v>#N/A</v>
      </c>
      <c r="V4147" t="e">
        <v>#N/A</v>
      </c>
      <c r="W4147" t="e">
        <v>#N/A</v>
      </c>
      <c r="X4147" t="e">
        <v>#N/A</v>
      </c>
      <c r="Y4147" s="3" t="e">
        <v>#N/A</v>
      </c>
      <c r="Z4147" s="8" t="e">
        <v>#N/A</v>
      </c>
      <c r="AA4147" s="30" t="e">
        <v>#N/A</v>
      </c>
      <c r="AB4147" t="e">
        <v>#N/A</v>
      </c>
      <c r="AC4147" t="e">
        <v>#N/A</v>
      </c>
      <c r="AD4147" t="e">
        <v>#N/A</v>
      </c>
      <c r="AE4147" t="e">
        <v>#N/A</v>
      </c>
      <c r="AF4147" t="e">
        <v>#N/A</v>
      </c>
    </row>
    <row r="4148" spans="1:32" x14ac:dyDescent="0.25">
      <c r="A4148" t="e">
        <v>#N/A</v>
      </c>
      <c r="B4148" s="33" t="e">
        <v>#N/A</v>
      </c>
      <c r="C4148" t="e">
        <v>#N/A</v>
      </c>
      <c r="D4148" t="e">
        <v>#N/A</v>
      </c>
      <c r="E4148" s="69" t="e">
        <v>#N/A</v>
      </c>
      <c r="F4148" s="3" t="e">
        <v>#N/A</v>
      </c>
      <c r="G4148" s="3" t="e">
        <v>#N/A</v>
      </c>
      <c r="H4148" s="3" t="e">
        <v>#N/A</v>
      </c>
      <c r="I4148" s="80" t="e">
        <v>#N/A</v>
      </c>
      <c r="J4148" s="80" t="e">
        <v>#N/A</v>
      </c>
      <c r="K4148" s="85" t="e">
        <v>#N/A</v>
      </c>
      <c r="L4148" s="9" t="e">
        <v>#N/A</v>
      </c>
      <c r="M4148" s="93" t="e">
        <v>#N/A</v>
      </c>
      <c r="N4148" s="8" t="e">
        <v>#N/A</v>
      </c>
      <c r="O4148" t="e">
        <v>#N/A</v>
      </c>
      <c r="P4148" t="e">
        <v>#N/A</v>
      </c>
      <c r="Q4148" t="e">
        <v>#N/A</v>
      </c>
      <c r="R4148" s="2" t="e">
        <v>#N/A</v>
      </c>
      <c r="S4148" t="e">
        <v>#N/A</v>
      </c>
      <c r="T4148" s="3" t="e">
        <v>#N/A</v>
      </c>
      <c r="U4148" s="3" t="e">
        <v>#N/A</v>
      </c>
      <c r="V4148" t="e">
        <v>#N/A</v>
      </c>
      <c r="W4148" t="e">
        <v>#N/A</v>
      </c>
      <c r="X4148" t="e">
        <v>#N/A</v>
      </c>
      <c r="Y4148" s="3" t="e">
        <v>#N/A</v>
      </c>
      <c r="Z4148" s="8" t="e">
        <v>#N/A</v>
      </c>
      <c r="AA4148" s="30" t="e">
        <v>#N/A</v>
      </c>
      <c r="AB4148" t="e">
        <v>#N/A</v>
      </c>
      <c r="AC4148" t="e">
        <v>#N/A</v>
      </c>
      <c r="AD4148" t="e">
        <v>#N/A</v>
      </c>
      <c r="AE4148" t="e">
        <v>#N/A</v>
      </c>
      <c r="AF4148" t="e">
        <v>#N/A</v>
      </c>
    </row>
    <row r="4149" spans="1:32" x14ac:dyDescent="0.25">
      <c r="A4149" t="e">
        <v>#N/A</v>
      </c>
      <c r="B4149" s="33" t="e">
        <v>#N/A</v>
      </c>
      <c r="C4149" t="e">
        <v>#N/A</v>
      </c>
      <c r="D4149" t="e">
        <v>#N/A</v>
      </c>
      <c r="E4149" s="69" t="e">
        <v>#N/A</v>
      </c>
      <c r="F4149" s="3" t="e">
        <v>#N/A</v>
      </c>
      <c r="G4149" s="3" t="e">
        <v>#N/A</v>
      </c>
      <c r="H4149" s="3" t="e">
        <v>#N/A</v>
      </c>
      <c r="I4149" s="80" t="e">
        <v>#N/A</v>
      </c>
      <c r="J4149" s="80" t="e">
        <v>#N/A</v>
      </c>
      <c r="K4149" s="85" t="e">
        <v>#N/A</v>
      </c>
      <c r="L4149" s="9" t="e">
        <v>#N/A</v>
      </c>
      <c r="M4149" s="93" t="e">
        <v>#N/A</v>
      </c>
      <c r="N4149" s="8" t="e">
        <v>#N/A</v>
      </c>
      <c r="O4149" t="e">
        <v>#N/A</v>
      </c>
      <c r="P4149" t="e">
        <v>#N/A</v>
      </c>
      <c r="Q4149" t="e">
        <v>#N/A</v>
      </c>
      <c r="R4149" s="2" t="e">
        <v>#N/A</v>
      </c>
      <c r="S4149" t="e">
        <v>#N/A</v>
      </c>
      <c r="T4149" s="3" t="e">
        <v>#N/A</v>
      </c>
      <c r="U4149" s="3" t="e">
        <v>#N/A</v>
      </c>
      <c r="V4149" t="e">
        <v>#N/A</v>
      </c>
      <c r="W4149" t="e">
        <v>#N/A</v>
      </c>
      <c r="X4149" t="e">
        <v>#N/A</v>
      </c>
      <c r="Y4149" s="3" t="e">
        <v>#N/A</v>
      </c>
      <c r="Z4149" s="8" t="e">
        <v>#N/A</v>
      </c>
      <c r="AA4149" s="30" t="e">
        <v>#N/A</v>
      </c>
      <c r="AB4149" t="e">
        <v>#N/A</v>
      </c>
      <c r="AC4149" t="e">
        <v>#N/A</v>
      </c>
      <c r="AD4149" t="e">
        <v>#N/A</v>
      </c>
      <c r="AE4149" t="e">
        <v>#N/A</v>
      </c>
      <c r="AF4149" t="e">
        <v>#N/A</v>
      </c>
    </row>
    <row r="4150" spans="1:32" x14ac:dyDescent="0.25">
      <c r="A4150" t="e">
        <v>#N/A</v>
      </c>
      <c r="B4150" s="33" t="e">
        <v>#N/A</v>
      </c>
      <c r="C4150" t="e">
        <v>#N/A</v>
      </c>
      <c r="D4150" t="e">
        <v>#N/A</v>
      </c>
      <c r="E4150" s="69" t="e">
        <v>#N/A</v>
      </c>
      <c r="F4150" s="3" t="e">
        <v>#N/A</v>
      </c>
      <c r="G4150" s="3" t="e">
        <v>#N/A</v>
      </c>
      <c r="H4150" s="3" t="e">
        <v>#N/A</v>
      </c>
      <c r="I4150" s="80" t="e">
        <v>#N/A</v>
      </c>
      <c r="J4150" s="80" t="e">
        <v>#N/A</v>
      </c>
      <c r="K4150" s="85" t="e">
        <v>#N/A</v>
      </c>
      <c r="L4150" s="9" t="e">
        <v>#N/A</v>
      </c>
      <c r="M4150" s="93" t="e">
        <v>#N/A</v>
      </c>
      <c r="N4150" s="8" t="e">
        <v>#N/A</v>
      </c>
      <c r="O4150" t="e">
        <v>#N/A</v>
      </c>
      <c r="P4150" t="e">
        <v>#N/A</v>
      </c>
      <c r="Q4150" t="e">
        <v>#N/A</v>
      </c>
      <c r="R4150" s="2" t="e">
        <v>#N/A</v>
      </c>
      <c r="S4150" t="e">
        <v>#N/A</v>
      </c>
      <c r="T4150" s="3" t="e">
        <v>#N/A</v>
      </c>
      <c r="U4150" s="3" t="e">
        <v>#N/A</v>
      </c>
      <c r="V4150" t="e">
        <v>#N/A</v>
      </c>
      <c r="W4150" t="e">
        <v>#N/A</v>
      </c>
      <c r="X4150" t="e">
        <v>#N/A</v>
      </c>
      <c r="Y4150" s="3" t="e">
        <v>#N/A</v>
      </c>
      <c r="Z4150" s="8" t="e">
        <v>#N/A</v>
      </c>
      <c r="AA4150" s="30" t="e">
        <v>#N/A</v>
      </c>
      <c r="AB4150" t="e">
        <v>#N/A</v>
      </c>
      <c r="AC4150" t="e">
        <v>#N/A</v>
      </c>
      <c r="AD4150" t="e">
        <v>#N/A</v>
      </c>
      <c r="AE4150" t="e">
        <v>#N/A</v>
      </c>
      <c r="AF4150" t="e">
        <v>#N/A</v>
      </c>
    </row>
    <row r="4151" spans="1:32" x14ac:dyDescent="0.25">
      <c r="A4151" t="e">
        <v>#N/A</v>
      </c>
      <c r="B4151" s="33" t="e">
        <v>#N/A</v>
      </c>
      <c r="C4151" t="e">
        <v>#N/A</v>
      </c>
      <c r="D4151" t="e">
        <v>#N/A</v>
      </c>
      <c r="E4151" s="69" t="e">
        <v>#N/A</v>
      </c>
      <c r="F4151" s="3" t="e">
        <v>#N/A</v>
      </c>
      <c r="G4151" s="3" t="e">
        <v>#N/A</v>
      </c>
      <c r="H4151" s="3" t="e">
        <v>#N/A</v>
      </c>
      <c r="I4151" s="80" t="e">
        <v>#N/A</v>
      </c>
      <c r="J4151" s="80" t="e">
        <v>#N/A</v>
      </c>
      <c r="K4151" s="85" t="e">
        <v>#N/A</v>
      </c>
      <c r="L4151" s="9" t="e">
        <v>#N/A</v>
      </c>
      <c r="M4151" s="93" t="e">
        <v>#N/A</v>
      </c>
      <c r="N4151" s="8" t="e">
        <v>#N/A</v>
      </c>
      <c r="O4151" t="e">
        <v>#N/A</v>
      </c>
      <c r="P4151" t="e">
        <v>#N/A</v>
      </c>
      <c r="Q4151" t="e">
        <v>#N/A</v>
      </c>
      <c r="R4151" s="2" t="e">
        <v>#N/A</v>
      </c>
      <c r="S4151" t="e">
        <v>#N/A</v>
      </c>
      <c r="T4151" s="3" t="e">
        <v>#N/A</v>
      </c>
      <c r="U4151" s="3" t="e">
        <v>#N/A</v>
      </c>
      <c r="V4151" t="e">
        <v>#N/A</v>
      </c>
      <c r="W4151" t="e">
        <v>#N/A</v>
      </c>
      <c r="X4151" t="e">
        <v>#N/A</v>
      </c>
      <c r="Y4151" s="3" t="e">
        <v>#N/A</v>
      </c>
      <c r="Z4151" s="8" t="e">
        <v>#N/A</v>
      </c>
      <c r="AA4151" s="30" t="e">
        <v>#N/A</v>
      </c>
      <c r="AB4151" t="e">
        <v>#N/A</v>
      </c>
      <c r="AC4151" t="e">
        <v>#N/A</v>
      </c>
      <c r="AD4151" t="e">
        <v>#N/A</v>
      </c>
      <c r="AE4151" t="e">
        <v>#N/A</v>
      </c>
      <c r="AF4151" t="e">
        <v>#N/A</v>
      </c>
    </row>
    <row r="4152" spans="1:32" x14ac:dyDescent="0.25">
      <c r="A4152" t="e">
        <v>#N/A</v>
      </c>
      <c r="B4152" s="33" t="e">
        <v>#N/A</v>
      </c>
      <c r="C4152" t="e">
        <v>#N/A</v>
      </c>
      <c r="D4152" t="e">
        <v>#N/A</v>
      </c>
      <c r="E4152" s="69" t="e">
        <v>#N/A</v>
      </c>
      <c r="F4152" s="3" t="e">
        <v>#N/A</v>
      </c>
      <c r="G4152" s="3" t="e">
        <v>#N/A</v>
      </c>
      <c r="H4152" s="3" t="e">
        <v>#N/A</v>
      </c>
      <c r="I4152" s="80" t="e">
        <v>#N/A</v>
      </c>
      <c r="J4152" s="80" t="e">
        <v>#N/A</v>
      </c>
      <c r="K4152" s="85" t="e">
        <v>#N/A</v>
      </c>
      <c r="L4152" s="9" t="e">
        <v>#N/A</v>
      </c>
      <c r="M4152" s="93" t="e">
        <v>#N/A</v>
      </c>
      <c r="N4152" s="8" t="e">
        <v>#N/A</v>
      </c>
      <c r="O4152" t="e">
        <v>#N/A</v>
      </c>
      <c r="P4152" t="e">
        <v>#N/A</v>
      </c>
      <c r="Q4152" t="e">
        <v>#N/A</v>
      </c>
      <c r="R4152" s="2" t="e">
        <v>#N/A</v>
      </c>
      <c r="S4152" t="e">
        <v>#N/A</v>
      </c>
      <c r="T4152" s="3" t="e">
        <v>#N/A</v>
      </c>
      <c r="U4152" s="3" t="e">
        <v>#N/A</v>
      </c>
      <c r="V4152" t="e">
        <v>#N/A</v>
      </c>
      <c r="W4152" t="e">
        <v>#N/A</v>
      </c>
      <c r="X4152" t="e">
        <v>#N/A</v>
      </c>
      <c r="Y4152" s="3" t="e">
        <v>#N/A</v>
      </c>
      <c r="Z4152" s="8" t="e">
        <v>#N/A</v>
      </c>
      <c r="AA4152" s="30" t="e">
        <v>#N/A</v>
      </c>
      <c r="AB4152" t="e">
        <v>#N/A</v>
      </c>
      <c r="AC4152" t="e">
        <v>#N/A</v>
      </c>
      <c r="AD4152" t="e">
        <v>#N/A</v>
      </c>
      <c r="AE4152" t="e">
        <v>#N/A</v>
      </c>
      <c r="AF4152" t="e">
        <v>#N/A</v>
      </c>
    </row>
    <row r="4153" spans="1:32" x14ac:dyDescent="0.25">
      <c r="A4153" t="e">
        <v>#N/A</v>
      </c>
      <c r="B4153" s="33" t="e">
        <v>#N/A</v>
      </c>
      <c r="C4153" t="e">
        <v>#N/A</v>
      </c>
      <c r="D4153" t="e">
        <v>#N/A</v>
      </c>
      <c r="E4153" s="69" t="e">
        <v>#N/A</v>
      </c>
      <c r="F4153" s="3" t="e">
        <v>#N/A</v>
      </c>
      <c r="G4153" s="3" t="e">
        <v>#N/A</v>
      </c>
      <c r="H4153" s="3" t="e">
        <v>#N/A</v>
      </c>
      <c r="I4153" s="80" t="e">
        <v>#N/A</v>
      </c>
      <c r="J4153" s="80" t="e">
        <v>#N/A</v>
      </c>
      <c r="K4153" s="85" t="e">
        <v>#N/A</v>
      </c>
      <c r="L4153" s="9" t="e">
        <v>#N/A</v>
      </c>
      <c r="M4153" s="93" t="e">
        <v>#N/A</v>
      </c>
      <c r="N4153" s="8" t="e">
        <v>#N/A</v>
      </c>
      <c r="O4153" t="e">
        <v>#N/A</v>
      </c>
      <c r="P4153" t="e">
        <v>#N/A</v>
      </c>
      <c r="Q4153" t="e">
        <v>#N/A</v>
      </c>
      <c r="R4153" s="2" t="e">
        <v>#N/A</v>
      </c>
      <c r="S4153" t="e">
        <v>#N/A</v>
      </c>
      <c r="T4153" s="3" t="e">
        <v>#N/A</v>
      </c>
      <c r="U4153" s="3" t="e">
        <v>#N/A</v>
      </c>
      <c r="V4153" t="e">
        <v>#N/A</v>
      </c>
      <c r="W4153" t="e">
        <v>#N/A</v>
      </c>
      <c r="X4153" t="e">
        <v>#N/A</v>
      </c>
      <c r="Y4153" s="3" t="e">
        <v>#N/A</v>
      </c>
      <c r="Z4153" s="8" t="e">
        <v>#N/A</v>
      </c>
      <c r="AA4153" s="30" t="e">
        <v>#N/A</v>
      </c>
      <c r="AB4153" t="e">
        <v>#N/A</v>
      </c>
      <c r="AC4153" t="e">
        <v>#N/A</v>
      </c>
      <c r="AD4153" t="e">
        <v>#N/A</v>
      </c>
      <c r="AE4153" t="e">
        <v>#N/A</v>
      </c>
      <c r="AF4153" t="e">
        <v>#N/A</v>
      </c>
    </row>
    <row r="4154" spans="1:32" x14ac:dyDescent="0.25">
      <c r="A4154" t="e">
        <v>#N/A</v>
      </c>
      <c r="B4154" s="33" t="e">
        <v>#N/A</v>
      </c>
      <c r="C4154" t="e">
        <v>#N/A</v>
      </c>
      <c r="D4154" t="e">
        <v>#N/A</v>
      </c>
      <c r="E4154" s="69" t="e">
        <v>#N/A</v>
      </c>
      <c r="F4154" s="3" t="e">
        <v>#N/A</v>
      </c>
      <c r="G4154" s="3" t="e">
        <v>#N/A</v>
      </c>
      <c r="H4154" s="3" t="e">
        <v>#N/A</v>
      </c>
      <c r="I4154" s="80" t="e">
        <v>#N/A</v>
      </c>
      <c r="J4154" s="80" t="e">
        <v>#N/A</v>
      </c>
      <c r="K4154" s="85" t="e">
        <v>#N/A</v>
      </c>
      <c r="L4154" s="9" t="e">
        <v>#N/A</v>
      </c>
      <c r="M4154" s="93" t="e">
        <v>#N/A</v>
      </c>
      <c r="N4154" s="8" t="e">
        <v>#N/A</v>
      </c>
      <c r="O4154" t="e">
        <v>#N/A</v>
      </c>
      <c r="P4154" t="e">
        <v>#N/A</v>
      </c>
      <c r="Q4154" t="e">
        <v>#N/A</v>
      </c>
      <c r="R4154" s="2" t="e">
        <v>#N/A</v>
      </c>
      <c r="S4154" t="e">
        <v>#N/A</v>
      </c>
      <c r="T4154" s="3" t="e">
        <v>#N/A</v>
      </c>
      <c r="U4154" s="3" t="e">
        <v>#N/A</v>
      </c>
      <c r="V4154" t="e">
        <v>#N/A</v>
      </c>
      <c r="W4154" t="e">
        <v>#N/A</v>
      </c>
      <c r="X4154" t="e">
        <v>#N/A</v>
      </c>
      <c r="Y4154" s="3" t="e">
        <v>#N/A</v>
      </c>
      <c r="Z4154" s="8" t="e">
        <v>#N/A</v>
      </c>
      <c r="AA4154" s="30" t="e">
        <v>#N/A</v>
      </c>
      <c r="AB4154" t="e">
        <v>#N/A</v>
      </c>
      <c r="AC4154" t="e">
        <v>#N/A</v>
      </c>
      <c r="AD4154" t="e">
        <v>#N/A</v>
      </c>
      <c r="AE4154" t="e">
        <v>#N/A</v>
      </c>
      <c r="AF4154" t="e">
        <v>#N/A</v>
      </c>
    </row>
    <row r="4155" spans="1:32" x14ac:dyDescent="0.25">
      <c r="A4155" t="e">
        <v>#N/A</v>
      </c>
      <c r="B4155" s="33" t="e">
        <v>#N/A</v>
      </c>
      <c r="C4155" t="e">
        <v>#N/A</v>
      </c>
      <c r="D4155" t="e">
        <v>#N/A</v>
      </c>
      <c r="E4155" s="69" t="e">
        <v>#N/A</v>
      </c>
      <c r="F4155" s="3" t="e">
        <v>#N/A</v>
      </c>
      <c r="G4155" s="3" t="e">
        <v>#N/A</v>
      </c>
      <c r="H4155" s="3" t="e">
        <v>#N/A</v>
      </c>
      <c r="I4155" s="80" t="e">
        <v>#N/A</v>
      </c>
      <c r="J4155" s="80" t="e">
        <v>#N/A</v>
      </c>
      <c r="K4155" s="85" t="e">
        <v>#N/A</v>
      </c>
      <c r="L4155" s="9" t="e">
        <v>#N/A</v>
      </c>
      <c r="M4155" s="93" t="e">
        <v>#N/A</v>
      </c>
      <c r="N4155" s="8" t="e">
        <v>#N/A</v>
      </c>
      <c r="O4155" t="e">
        <v>#N/A</v>
      </c>
      <c r="P4155" t="e">
        <v>#N/A</v>
      </c>
      <c r="Q4155" t="e">
        <v>#N/A</v>
      </c>
      <c r="R4155" s="2" t="e">
        <v>#N/A</v>
      </c>
      <c r="S4155" t="e">
        <v>#N/A</v>
      </c>
      <c r="T4155" s="3" t="e">
        <v>#N/A</v>
      </c>
      <c r="U4155" s="3" t="e">
        <v>#N/A</v>
      </c>
      <c r="V4155" t="e">
        <v>#N/A</v>
      </c>
      <c r="W4155" t="e">
        <v>#N/A</v>
      </c>
      <c r="X4155" t="e">
        <v>#N/A</v>
      </c>
      <c r="Y4155" s="3" t="e">
        <v>#N/A</v>
      </c>
      <c r="Z4155" s="8" t="e">
        <v>#N/A</v>
      </c>
      <c r="AA4155" s="30" t="e">
        <v>#N/A</v>
      </c>
      <c r="AB4155" t="e">
        <v>#N/A</v>
      </c>
      <c r="AC4155" t="e">
        <v>#N/A</v>
      </c>
      <c r="AD4155" t="e">
        <v>#N/A</v>
      </c>
      <c r="AE4155" t="e">
        <v>#N/A</v>
      </c>
      <c r="AF4155" t="e">
        <v>#N/A</v>
      </c>
    </row>
    <row r="4156" spans="1:32" x14ac:dyDescent="0.25">
      <c r="A4156" t="e">
        <v>#N/A</v>
      </c>
      <c r="B4156" s="33" t="e">
        <v>#N/A</v>
      </c>
      <c r="C4156" t="e">
        <v>#N/A</v>
      </c>
      <c r="D4156" t="e">
        <v>#N/A</v>
      </c>
      <c r="E4156" s="69" t="e">
        <v>#N/A</v>
      </c>
      <c r="F4156" s="3" t="e">
        <v>#N/A</v>
      </c>
      <c r="G4156" s="3" t="e">
        <v>#N/A</v>
      </c>
      <c r="H4156" s="3" t="e">
        <v>#N/A</v>
      </c>
      <c r="I4156" s="80" t="e">
        <v>#N/A</v>
      </c>
      <c r="J4156" s="80" t="e">
        <v>#N/A</v>
      </c>
      <c r="K4156" s="85" t="e">
        <v>#N/A</v>
      </c>
      <c r="L4156" s="9" t="e">
        <v>#N/A</v>
      </c>
      <c r="M4156" s="93" t="e">
        <v>#N/A</v>
      </c>
      <c r="N4156" s="8" t="e">
        <v>#N/A</v>
      </c>
      <c r="O4156" t="e">
        <v>#N/A</v>
      </c>
      <c r="P4156" t="e">
        <v>#N/A</v>
      </c>
      <c r="Q4156" t="e">
        <v>#N/A</v>
      </c>
      <c r="R4156" s="2" t="e">
        <v>#N/A</v>
      </c>
      <c r="S4156" t="e">
        <v>#N/A</v>
      </c>
      <c r="T4156" s="3" t="e">
        <v>#N/A</v>
      </c>
      <c r="U4156" s="3" t="e">
        <v>#N/A</v>
      </c>
      <c r="V4156" t="e">
        <v>#N/A</v>
      </c>
      <c r="W4156" t="e">
        <v>#N/A</v>
      </c>
      <c r="X4156" t="e">
        <v>#N/A</v>
      </c>
      <c r="Y4156" s="3" t="e">
        <v>#N/A</v>
      </c>
      <c r="Z4156" s="8" t="e">
        <v>#N/A</v>
      </c>
      <c r="AA4156" s="30" t="e">
        <v>#N/A</v>
      </c>
      <c r="AB4156" t="e">
        <v>#N/A</v>
      </c>
      <c r="AC4156" t="e">
        <v>#N/A</v>
      </c>
      <c r="AD4156" t="e">
        <v>#N/A</v>
      </c>
      <c r="AE4156" t="e">
        <v>#N/A</v>
      </c>
      <c r="AF4156" t="e">
        <v>#N/A</v>
      </c>
    </row>
    <row r="4157" spans="1:32" x14ac:dyDescent="0.25">
      <c r="A4157" t="e">
        <v>#N/A</v>
      </c>
      <c r="B4157" s="33" t="e">
        <v>#N/A</v>
      </c>
      <c r="C4157" t="e">
        <v>#N/A</v>
      </c>
      <c r="D4157" t="e">
        <v>#N/A</v>
      </c>
      <c r="E4157" s="69" t="e">
        <v>#N/A</v>
      </c>
      <c r="F4157" s="3" t="e">
        <v>#N/A</v>
      </c>
      <c r="G4157" s="3" t="e">
        <v>#N/A</v>
      </c>
      <c r="H4157" s="3" t="e">
        <v>#N/A</v>
      </c>
      <c r="I4157" s="80" t="e">
        <v>#N/A</v>
      </c>
      <c r="J4157" s="80" t="e">
        <v>#N/A</v>
      </c>
      <c r="K4157" s="85" t="e">
        <v>#N/A</v>
      </c>
      <c r="L4157" s="9" t="e">
        <v>#N/A</v>
      </c>
      <c r="M4157" s="93" t="e">
        <v>#N/A</v>
      </c>
      <c r="N4157" s="8" t="e">
        <v>#N/A</v>
      </c>
      <c r="O4157" t="e">
        <v>#N/A</v>
      </c>
      <c r="P4157" t="e">
        <v>#N/A</v>
      </c>
      <c r="Q4157" t="e">
        <v>#N/A</v>
      </c>
      <c r="R4157" s="2" t="e">
        <v>#N/A</v>
      </c>
      <c r="S4157" t="e">
        <v>#N/A</v>
      </c>
      <c r="T4157" s="3" t="e">
        <v>#N/A</v>
      </c>
      <c r="U4157" s="3" t="e">
        <v>#N/A</v>
      </c>
      <c r="V4157" t="e">
        <v>#N/A</v>
      </c>
      <c r="W4157" t="e">
        <v>#N/A</v>
      </c>
      <c r="X4157" t="e">
        <v>#N/A</v>
      </c>
      <c r="Y4157" s="3" t="e">
        <v>#N/A</v>
      </c>
      <c r="Z4157" s="8" t="e">
        <v>#N/A</v>
      </c>
      <c r="AA4157" s="30" t="e">
        <v>#N/A</v>
      </c>
      <c r="AB4157" t="e">
        <v>#N/A</v>
      </c>
      <c r="AC4157" t="e">
        <v>#N/A</v>
      </c>
      <c r="AD4157" t="e">
        <v>#N/A</v>
      </c>
      <c r="AE4157" t="e">
        <v>#N/A</v>
      </c>
      <c r="AF4157" t="e">
        <v>#N/A</v>
      </c>
    </row>
    <row r="4158" spans="1:32" x14ac:dyDescent="0.25">
      <c r="A4158" t="e">
        <v>#N/A</v>
      </c>
      <c r="B4158" s="33" t="e">
        <v>#N/A</v>
      </c>
      <c r="C4158" t="e">
        <v>#N/A</v>
      </c>
      <c r="D4158" t="e">
        <v>#N/A</v>
      </c>
      <c r="E4158" s="69" t="e">
        <v>#N/A</v>
      </c>
      <c r="F4158" s="3" t="e">
        <v>#N/A</v>
      </c>
      <c r="G4158" s="3" t="e">
        <v>#N/A</v>
      </c>
      <c r="H4158" s="3" t="e">
        <v>#N/A</v>
      </c>
      <c r="I4158" s="80" t="e">
        <v>#N/A</v>
      </c>
      <c r="J4158" s="80" t="e">
        <v>#N/A</v>
      </c>
      <c r="K4158" s="85" t="e">
        <v>#N/A</v>
      </c>
      <c r="L4158" s="9" t="e">
        <v>#N/A</v>
      </c>
      <c r="M4158" s="93" t="e">
        <v>#N/A</v>
      </c>
      <c r="N4158" s="8" t="e">
        <v>#N/A</v>
      </c>
      <c r="O4158" t="e">
        <v>#N/A</v>
      </c>
      <c r="P4158" t="e">
        <v>#N/A</v>
      </c>
      <c r="Q4158" t="e">
        <v>#N/A</v>
      </c>
      <c r="R4158" s="2" t="e">
        <v>#N/A</v>
      </c>
      <c r="S4158" t="e">
        <v>#N/A</v>
      </c>
      <c r="T4158" s="3" t="e">
        <v>#N/A</v>
      </c>
      <c r="U4158" s="3" t="e">
        <v>#N/A</v>
      </c>
      <c r="V4158" t="e">
        <v>#N/A</v>
      </c>
      <c r="W4158" t="e">
        <v>#N/A</v>
      </c>
      <c r="X4158" t="e">
        <v>#N/A</v>
      </c>
      <c r="Y4158" s="3" t="e">
        <v>#N/A</v>
      </c>
      <c r="Z4158" s="8" t="e">
        <v>#N/A</v>
      </c>
      <c r="AA4158" s="30" t="e">
        <v>#N/A</v>
      </c>
      <c r="AB4158" t="e">
        <v>#N/A</v>
      </c>
      <c r="AC4158" t="e">
        <v>#N/A</v>
      </c>
      <c r="AD4158" t="e">
        <v>#N/A</v>
      </c>
      <c r="AE4158" t="e">
        <v>#N/A</v>
      </c>
      <c r="AF4158" t="e">
        <v>#N/A</v>
      </c>
    </row>
    <row r="4159" spans="1:32" x14ac:dyDescent="0.25">
      <c r="A4159" t="e">
        <v>#N/A</v>
      </c>
      <c r="B4159" s="33" t="e">
        <v>#N/A</v>
      </c>
      <c r="C4159" t="e">
        <v>#N/A</v>
      </c>
      <c r="D4159" t="e">
        <v>#N/A</v>
      </c>
      <c r="E4159" s="69" t="e">
        <v>#N/A</v>
      </c>
      <c r="F4159" s="3" t="e">
        <v>#N/A</v>
      </c>
      <c r="G4159" s="3" t="e">
        <v>#N/A</v>
      </c>
      <c r="H4159" s="3" t="e">
        <v>#N/A</v>
      </c>
      <c r="I4159" s="80" t="e">
        <v>#N/A</v>
      </c>
      <c r="J4159" s="80" t="e">
        <v>#N/A</v>
      </c>
      <c r="K4159" s="85" t="e">
        <v>#N/A</v>
      </c>
      <c r="L4159" s="9" t="e">
        <v>#N/A</v>
      </c>
      <c r="M4159" s="93" t="e">
        <v>#N/A</v>
      </c>
      <c r="N4159" s="8" t="e">
        <v>#N/A</v>
      </c>
      <c r="O4159" t="e">
        <v>#N/A</v>
      </c>
      <c r="P4159" t="e">
        <v>#N/A</v>
      </c>
      <c r="Q4159" t="e">
        <v>#N/A</v>
      </c>
      <c r="R4159" s="2" t="e">
        <v>#N/A</v>
      </c>
      <c r="S4159" t="e">
        <v>#N/A</v>
      </c>
      <c r="T4159" s="3" t="e">
        <v>#N/A</v>
      </c>
      <c r="U4159" s="3" t="e">
        <v>#N/A</v>
      </c>
      <c r="V4159" t="e">
        <v>#N/A</v>
      </c>
      <c r="W4159" t="e">
        <v>#N/A</v>
      </c>
      <c r="X4159" t="e">
        <v>#N/A</v>
      </c>
      <c r="Y4159" s="3" t="e">
        <v>#N/A</v>
      </c>
      <c r="Z4159" s="8" t="e">
        <v>#N/A</v>
      </c>
      <c r="AA4159" s="30" t="e">
        <v>#N/A</v>
      </c>
      <c r="AB4159" t="e">
        <v>#N/A</v>
      </c>
      <c r="AC4159" t="e">
        <v>#N/A</v>
      </c>
      <c r="AD4159" t="e">
        <v>#N/A</v>
      </c>
      <c r="AE4159" t="e">
        <v>#N/A</v>
      </c>
      <c r="AF4159" t="e">
        <v>#N/A</v>
      </c>
    </row>
    <row r="4160" spans="1:32" x14ac:dyDescent="0.25">
      <c r="A4160" t="e">
        <v>#N/A</v>
      </c>
      <c r="B4160" s="33" t="e">
        <v>#N/A</v>
      </c>
      <c r="C4160" t="e">
        <v>#N/A</v>
      </c>
      <c r="D4160" t="e">
        <v>#N/A</v>
      </c>
      <c r="E4160" s="69" t="e">
        <v>#N/A</v>
      </c>
      <c r="F4160" s="3" t="e">
        <v>#N/A</v>
      </c>
      <c r="G4160" s="3" t="e">
        <v>#N/A</v>
      </c>
      <c r="H4160" s="3" t="e">
        <v>#N/A</v>
      </c>
      <c r="I4160" s="80" t="e">
        <v>#N/A</v>
      </c>
      <c r="J4160" s="80" t="e">
        <v>#N/A</v>
      </c>
      <c r="K4160" s="85" t="e">
        <v>#N/A</v>
      </c>
      <c r="L4160" s="9" t="e">
        <v>#N/A</v>
      </c>
      <c r="M4160" s="93" t="e">
        <v>#N/A</v>
      </c>
      <c r="N4160" s="8" t="e">
        <v>#N/A</v>
      </c>
      <c r="O4160" t="e">
        <v>#N/A</v>
      </c>
      <c r="P4160" t="e">
        <v>#N/A</v>
      </c>
      <c r="Q4160" t="e">
        <v>#N/A</v>
      </c>
      <c r="R4160" s="2" t="e">
        <v>#N/A</v>
      </c>
      <c r="S4160" t="e">
        <v>#N/A</v>
      </c>
      <c r="T4160" s="3" t="e">
        <v>#N/A</v>
      </c>
      <c r="U4160" s="3" t="e">
        <v>#N/A</v>
      </c>
      <c r="V4160" t="e">
        <v>#N/A</v>
      </c>
      <c r="W4160" t="e">
        <v>#N/A</v>
      </c>
      <c r="X4160" t="e">
        <v>#N/A</v>
      </c>
      <c r="Y4160" s="3" t="e">
        <v>#N/A</v>
      </c>
      <c r="Z4160" s="8" t="e">
        <v>#N/A</v>
      </c>
      <c r="AA4160" s="30" t="e">
        <v>#N/A</v>
      </c>
      <c r="AB4160" t="e">
        <v>#N/A</v>
      </c>
      <c r="AC4160" t="e">
        <v>#N/A</v>
      </c>
      <c r="AD4160" t="e">
        <v>#N/A</v>
      </c>
      <c r="AE4160" t="e">
        <v>#N/A</v>
      </c>
      <c r="AF4160" t="e">
        <v>#N/A</v>
      </c>
    </row>
    <row r="4161" spans="1:32" x14ac:dyDescent="0.25">
      <c r="A4161" t="e">
        <v>#N/A</v>
      </c>
      <c r="B4161" s="33" t="e">
        <v>#N/A</v>
      </c>
      <c r="C4161" t="e">
        <v>#N/A</v>
      </c>
      <c r="D4161" t="e">
        <v>#N/A</v>
      </c>
      <c r="E4161" s="69" t="e">
        <v>#N/A</v>
      </c>
      <c r="F4161" s="3" t="e">
        <v>#N/A</v>
      </c>
      <c r="G4161" s="3" t="e">
        <v>#N/A</v>
      </c>
      <c r="H4161" s="3" t="e">
        <v>#N/A</v>
      </c>
      <c r="I4161" s="80" t="e">
        <v>#N/A</v>
      </c>
      <c r="J4161" s="80" t="e">
        <v>#N/A</v>
      </c>
      <c r="K4161" s="85" t="e">
        <v>#N/A</v>
      </c>
      <c r="L4161" s="9" t="e">
        <v>#N/A</v>
      </c>
      <c r="M4161" s="93" t="e">
        <v>#N/A</v>
      </c>
      <c r="N4161" s="8" t="e">
        <v>#N/A</v>
      </c>
      <c r="O4161" t="e">
        <v>#N/A</v>
      </c>
      <c r="P4161" t="e">
        <v>#N/A</v>
      </c>
      <c r="Q4161" t="e">
        <v>#N/A</v>
      </c>
      <c r="R4161" s="2" t="e">
        <v>#N/A</v>
      </c>
      <c r="S4161" t="e">
        <v>#N/A</v>
      </c>
      <c r="T4161" s="3" t="e">
        <v>#N/A</v>
      </c>
      <c r="U4161" s="3" t="e">
        <v>#N/A</v>
      </c>
      <c r="V4161" t="e">
        <v>#N/A</v>
      </c>
      <c r="W4161" t="e">
        <v>#N/A</v>
      </c>
      <c r="X4161" t="e">
        <v>#N/A</v>
      </c>
      <c r="Y4161" s="3" t="e">
        <v>#N/A</v>
      </c>
      <c r="Z4161" s="8" t="e">
        <v>#N/A</v>
      </c>
      <c r="AA4161" s="30" t="e">
        <v>#N/A</v>
      </c>
      <c r="AB4161" t="e">
        <v>#N/A</v>
      </c>
      <c r="AC4161" t="e">
        <v>#N/A</v>
      </c>
      <c r="AD4161" t="e">
        <v>#N/A</v>
      </c>
      <c r="AE4161" t="e">
        <v>#N/A</v>
      </c>
      <c r="AF4161" t="e">
        <v>#N/A</v>
      </c>
    </row>
    <row r="4162" spans="1:32" x14ac:dyDescent="0.25">
      <c r="A4162" t="e">
        <v>#N/A</v>
      </c>
      <c r="B4162" s="33" t="e">
        <v>#N/A</v>
      </c>
      <c r="C4162" t="e">
        <v>#N/A</v>
      </c>
      <c r="D4162" t="e">
        <v>#N/A</v>
      </c>
      <c r="E4162" s="69" t="e">
        <v>#N/A</v>
      </c>
      <c r="F4162" s="3" t="e">
        <v>#N/A</v>
      </c>
      <c r="G4162" s="3" t="e">
        <v>#N/A</v>
      </c>
      <c r="H4162" s="3" t="e">
        <v>#N/A</v>
      </c>
      <c r="I4162" s="80" t="e">
        <v>#N/A</v>
      </c>
      <c r="J4162" s="80" t="e">
        <v>#N/A</v>
      </c>
      <c r="K4162" s="85" t="e">
        <v>#N/A</v>
      </c>
      <c r="L4162" s="9" t="e">
        <v>#N/A</v>
      </c>
      <c r="M4162" s="93" t="e">
        <v>#N/A</v>
      </c>
      <c r="N4162" s="8" t="e">
        <v>#N/A</v>
      </c>
      <c r="O4162" t="e">
        <v>#N/A</v>
      </c>
      <c r="P4162" t="e">
        <v>#N/A</v>
      </c>
      <c r="Q4162" t="e">
        <v>#N/A</v>
      </c>
      <c r="R4162" s="2" t="e">
        <v>#N/A</v>
      </c>
      <c r="S4162" t="e">
        <v>#N/A</v>
      </c>
      <c r="T4162" s="3" t="e">
        <v>#N/A</v>
      </c>
      <c r="U4162" s="3" t="e">
        <v>#N/A</v>
      </c>
      <c r="V4162" t="e">
        <v>#N/A</v>
      </c>
      <c r="W4162" t="e">
        <v>#N/A</v>
      </c>
      <c r="X4162" t="e">
        <v>#N/A</v>
      </c>
      <c r="Y4162" s="3" t="e">
        <v>#N/A</v>
      </c>
      <c r="Z4162" s="8" t="e">
        <v>#N/A</v>
      </c>
      <c r="AA4162" s="30" t="e">
        <v>#N/A</v>
      </c>
      <c r="AB4162" t="e">
        <v>#N/A</v>
      </c>
      <c r="AC4162" t="e">
        <v>#N/A</v>
      </c>
      <c r="AD4162" t="e">
        <v>#N/A</v>
      </c>
      <c r="AE4162" t="e">
        <v>#N/A</v>
      </c>
      <c r="AF4162" t="e">
        <v>#N/A</v>
      </c>
    </row>
    <row r="4163" spans="1:32" x14ac:dyDescent="0.25">
      <c r="A4163" t="e">
        <v>#N/A</v>
      </c>
      <c r="B4163" s="33" t="e">
        <v>#N/A</v>
      </c>
      <c r="C4163" t="e">
        <v>#N/A</v>
      </c>
      <c r="D4163" t="e">
        <v>#N/A</v>
      </c>
      <c r="E4163" s="69" t="e">
        <v>#N/A</v>
      </c>
      <c r="F4163" s="3" t="e">
        <v>#N/A</v>
      </c>
      <c r="G4163" s="3" t="e">
        <v>#N/A</v>
      </c>
      <c r="H4163" s="3" t="e">
        <v>#N/A</v>
      </c>
      <c r="I4163" s="80" t="e">
        <v>#N/A</v>
      </c>
      <c r="J4163" s="80" t="e">
        <v>#N/A</v>
      </c>
      <c r="K4163" s="85" t="e">
        <v>#N/A</v>
      </c>
      <c r="L4163" s="9" t="e">
        <v>#N/A</v>
      </c>
      <c r="M4163" s="93" t="e">
        <v>#N/A</v>
      </c>
      <c r="N4163" s="8" t="e">
        <v>#N/A</v>
      </c>
      <c r="O4163" t="e">
        <v>#N/A</v>
      </c>
      <c r="P4163" t="e">
        <v>#N/A</v>
      </c>
      <c r="Q4163" t="e">
        <v>#N/A</v>
      </c>
      <c r="R4163" s="2" t="e">
        <v>#N/A</v>
      </c>
      <c r="S4163" t="e">
        <v>#N/A</v>
      </c>
      <c r="T4163" s="3" t="e">
        <v>#N/A</v>
      </c>
      <c r="U4163" s="3" t="e">
        <v>#N/A</v>
      </c>
      <c r="V4163" t="e">
        <v>#N/A</v>
      </c>
      <c r="W4163" t="e">
        <v>#N/A</v>
      </c>
      <c r="X4163" t="e">
        <v>#N/A</v>
      </c>
      <c r="Y4163" s="3" t="e">
        <v>#N/A</v>
      </c>
      <c r="Z4163" s="8" t="e">
        <v>#N/A</v>
      </c>
      <c r="AA4163" s="30" t="e">
        <v>#N/A</v>
      </c>
      <c r="AB4163" t="e">
        <v>#N/A</v>
      </c>
      <c r="AC4163" t="e">
        <v>#N/A</v>
      </c>
      <c r="AD4163" t="e">
        <v>#N/A</v>
      </c>
      <c r="AE4163" t="e">
        <v>#N/A</v>
      </c>
      <c r="AF4163" t="e">
        <v>#N/A</v>
      </c>
    </row>
    <row r="4164" spans="1:32" x14ac:dyDescent="0.25">
      <c r="A4164" t="e">
        <v>#N/A</v>
      </c>
      <c r="B4164" s="33" t="e">
        <v>#N/A</v>
      </c>
      <c r="C4164" t="e">
        <v>#N/A</v>
      </c>
      <c r="D4164" t="e">
        <v>#N/A</v>
      </c>
      <c r="E4164" s="69" t="e">
        <v>#N/A</v>
      </c>
      <c r="F4164" s="3" t="e">
        <v>#N/A</v>
      </c>
      <c r="G4164" s="3" t="e">
        <v>#N/A</v>
      </c>
      <c r="H4164" s="3" t="e">
        <v>#N/A</v>
      </c>
      <c r="I4164" s="80" t="e">
        <v>#N/A</v>
      </c>
      <c r="J4164" s="80" t="e">
        <v>#N/A</v>
      </c>
      <c r="K4164" s="85" t="e">
        <v>#N/A</v>
      </c>
      <c r="L4164" s="9" t="e">
        <v>#N/A</v>
      </c>
      <c r="M4164" s="93" t="e">
        <v>#N/A</v>
      </c>
      <c r="N4164" s="8" t="e">
        <v>#N/A</v>
      </c>
      <c r="O4164" t="e">
        <v>#N/A</v>
      </c>
      <c r="P4164" t="e">
        <v>#N/A</v>
      </c>
      <c r="Q4164" t="e">
        <v>#N/A</v>
      </c>
      <c r="R4164" s="2" t="e">
        <v>#N/A</v>
      </c>
      <c r="S4164" t="e">
        <v>#N/A</v>
      </c>
      <c r="T4164" s="3" t="e">
        <v>#N/A</v>
      </c>
      <c r="U4164" s="3" t="e">
        <v>#N/A</v>
      </c>
      <c r="V4164" t="e">
        <v>#N/A</v>
      </c>
      <c r="W4164" t="e">
        <v>#N/A</v>
      </c>
      <c r="X4164" t="e">
        <v>#N/A</v>
      </c>
      <c r="Y4164" s="3" t="e">
        <v>#N/A</v>
      </c>
      <c r="Z4164" s="8" t="e">
        <v>#N/A</v>
      </c>
      <c r="AA4164" s="30" t="e">
        <v>#N/A</v>
      </c>
      <c r="AB4164" t="e">
        <v>#N/A</v>
      </c>
      <c r="AC4164" t="e">
        <v>#N/A</v>
      </c>
      <c r="AD4164" t="e">
        <v>#N/A</v>
      </c>
      <c r="AE4164" t="e">
        <v>#N/A</v>
      </c>
      <c r="AF4164" t="e">
        <v>#N/A</v>
      </c>
    </row>
    <row r="4165" spans="1:32" x14ac:dyDescent="0.25">
      <c r="A4165" t="e">
        <v>#N/A</v>
      </c>
      <c r="B4165" s="33" t="e">
        <v>#N/A</v>
      </c>
      <c r="C4165" t="e">
        <v>#N/A</v>
      </c>
      <c r="D4165" t="e">
        <v>#N/A</v>
      </c>
      <c r="E4165" s="69" t="e">
        <v>#N/A</v>
      </c>
      <c r="F4165" s="3" t="e">
        <v>#N/A</v>
      </c>
      <c r="G4165" s="3" t="e">
        <v>#N/A</v>
      </c>
      <c r="H4165" s="3" t="e">
        <v>#N/A</v>
      </c>
      <c r="I4165" s="80" t="e">
        <v>#N/A</v>
      </c>
      <c r="J4165" s="80" t="e">
        <v>#N/A</v>
      </c>
      <c r="K4165" s="85" t="e">
        <v>#N/A</v>
      </c>
      <c r="L4165" s="9" t="e">
        <v>#N/A</v>
      </c>
      <c r="M4165" s="93" t="e">
        <v>#N/A</v>
      </c>
      <c r="N4165" s="8" t="e">
        <v>#N/A</v>
      </c>
      <c r="O4165" t="e">
        <v>#N/A</v>
      </c>
      <c r="P4165" t="e">
        <v>#N/A</v>
      </c>
      <c r="Q4165" t="e">
        <v>#N/A</v>
      </c>
      <c r="R4165" s="2" t="e">
        <v>#N/A</v>
      </c>
      <c r="S4165" t="e">
        <v>#N/A</v>
      </c>
      <c r="T4165" s="3" t="e">
        <v>#N/A</v>
      </c>
      <c r="U4165" s="3" t="e">
        <v>#N/A</v>
      </c>
      <c r="V4165" t="e">
        <v>#N/A</v>
      </c>
      <c r="W4165" t="e">
        <v>#N/A</v>
      </c>
      <c r="X4165" t="e">
        <v>#N/A</v>
      </c>
      <c r="Y4165" s="3" t="e">
        <v>#N/A</v>
      </c>
      <c r="Z4165" s="8" t="e">
        <v>#N/A</v>
      </c>
      <c r="AA4165" s="30" t="e">
        <v>#N/A</v>
      </c>
      <c r="AB4165" t="e">
        <v>#N/A</v>
      </c>
      <c r="AC4165" t="e">
        <v>#N/A</v>
      </c>
      <c r="AD4165" t="e">
        <v>#N/A</v>
      </c>
      <c r="AE4165" t="e">
        <v>#N/A</v>
      </c>
      <c r="AF4165" t="e">
        <v>#N/A</v>
      </c>
    </row>
    <row r="4166" spans="1:32" x14ac:dyDescent="0.25">
      <c r="A4166" t="e">
        <v>#N/A</v>
      </c>
      <c r="B4166" s="33" t="e">
        <v>#N/A</v>
      </c>
      <c r="C4166" t="e">
        <v>#N/A</v>
      </c>
      <c r="D4166" t="e">
        <v>#N/A</v>
      </c>
      <c r="E4166" s="69" t="e">
        <v>#N/A</v>
      </c>
      <c r="F4166" s="3" t="e">
        <v>#N/A</v>
      </c>
      <c r="G4166" s="3" t="e">
        <v>#N/A</v>
      </c>
      <c r="H4166" s="3" t="e">
        <v>#N/A</v>
      </c>
      <c r="I4166" s="80" t="e">
        <v>#N/A</v>
      </c>
      <c r="J4166" s="80" t="e">
        <v>#N/A</v>
      </c>
      <c r="K4166" s="85" t="e">
        <v>#N/A</v>
      </c>
      <c r="L4166" s="9" t="e">
        <v>#N/A</v>
      </c>
      <c r="M4166" s="93" t="e">
        <v>#N/A</v>
      </c>
      <c r="N4166" s="8" t="e">
        <v>#N/A</v>
      </c>
      <c r="O4166" t="e">
        <v>#N/A</v>
      </c>
      <c r="P4166" t="e">
        <v>#N/A</v>
      </c>
      <c r="Q4166" t="e">
        <v>#N/A</v>
      </c>
      <c r="R4166" s="2" t="e">
        <v>#N/A</v>
      </c>
      <c r="S4166" t="e">
        <v>#N/A</v>
      </c>
      <c r="T4166" s="3" t="e">
        <v>#N/A</v>
      </c>
      <c r="U4166" s="3" t="e">
        <v>#N/A</v>
      </c>
      <c r="V4166" t="e">
        <v>#N/A</v>
      </c>
      <c r="W4166" t="e">
        <v>#N/A</v>
      </c>
      <c r="X4166" t="e">
        <v>#N/A</v>
      </c>
      <c r="Y4166" s="3" t="e">
        <v>#N/A</v>
      </c>
      <c r="Z4166" s="8" t="e">
        <v>#N/A</v>
      </c>
      <c r="AA4166" s="30" t="e">
        <v>#N/A</v>
      </c>
      <c r="AB4166" t="e">
        <v>#N/A</v>
      </c>
      <c r="AC4166" t="e">
        <v>#N/A</v>
      </c>
      <c r="AD4166" t="e">
        <v>#N/A</v>
      </c>
      <c r="AE4166" t="e">
        <v>#N/A</v>
      </c>
      <c r="AF4166" t="e">
        <v>#N/A</v>
      </c>
    </row>
    <row r="4167" spans="1:32" x14ac:dyDescent="0.25">
      <c r="A4167" t="e">
        <v>#N/A</v>
      </c>
      <c r="B4167" s="33" t="e">
        <v>#N/A</v>
      </c>
      <c r="C4167" t="e">
        <v>#N/A</v>
      </c>
      <c r="D4167" t="e">
        <v>#N/A</v>
      </c>
      <c r="E4167" s="69" t="e">
        <v>#N/A</v>
      </c>
      <c r="F4167" s="3" t="e">
        <v>#N/A</v>
      </c>
      <c r="G4167" s="3" t="e">
        <v>#N/A</v>
      </c>
      <c r="H4167" s="3" t="e">
        <v>#N/A</v>
      </c>
      <c r="I4167" s="80" t="e">
        <v>#N/A</v>
      </c>
      <c r="J4167" s="80" t="e">
        <v>#N/A</v>
      </c>
      <c r="K4167" s="85" t="e">
        <v>#N/A</v>
      </c>
      <c r="L4167" s="9" t="e">
        <v>#N/A</v>
      </c>
      <c r="M4167" s="93" t="e">
        <v>#N/A</v>
      </c>
      <c r="N4167" s="8" t="e">
        <v>#N/A</v>
      </c>
      <c r="O4167" t="e">
        <v>#N/A</v>
      </c>
      <c r="P4167" t="e">
        <v>#N/A</v>
      </c>
      <c r="Q4167" t="e">
        <v>#N/A</v>
      </c>
      <c r="R4167" s="2" t="e">
        <v>#N/A</v>
      </c>
      <c r="S4167" t="e">
        <v>#N/A</v>
      </c>
      <c r="T4167" s="3" t="e">
        <v>#N/A</v>
      </c>
      <c r="U4167" s="3" t="e">
        <v>#N/A</v>
      </c>
      <c r="V4167" t="e">
        <v>#N/A</v>
      </c>
      <c r="W4167" t="e">
        <v>#N/A</v>
      </c>
      <c r="X4167" t="e">
        <v>#N/A</v>
      </c>
      <c r="Y4167" s="3" t="e">
        <v>#N/A</v>
      </c>
      <c r="Z4167" s="8" t="e">
        <v>#N/A</v>
      </c>
      <c r="AA4167" s="30" t="e">
        <v>#N/A</v>
      </c>
      <c r="AB4167" t="e">
        <v>#N/A</v>
      </c>
      <c r="AC4167" t="e">
        <v>#N/A</v>
      </c>
      <c r="AD4167" t="e">
        <v>#N/A</v>
      </c>
      <c r="AE4167" t="e">
        <v>#N/A</v>
      </c>
      <c r="AF4167" t="e">
        <v>#N/A</v>
      </c>
    </row>
    <row r="4168" spans="1:32" x14ac:dyDescent="0.25">
      <c r="A4168" t="e">
        <v>#N/A</v>
      </c>
      <c r="B4168" s="33" t="e">
        <v>#N/A</v>
      </c>
      <c r="C4168" t="e">
        <v>#N/A</v>
      </c>
      <c r="D4168" t="e">
        <v>#N/A</v>
      </c>
      <c r="E4168" s="69" t="e">
        <v>#N/A</v>
      </c>
      <c r="F4168" s="3" t="e">
        <v>#N/A</v>
      </c>
      <c r="G4168" s="3" t="e">
        <v>#N/A</v>
      </c>
      <c r="H4168" s="3" t="e">
        <v>#N/A</v>
      </c>
      <c r="I4168" s="80" t="e">
        <v>#N/A</v>
      </c>
      <c r="J4168" s="80" t="e">
        <v>#N/A</v>
      </c>
      <c r="K4168" s="85" t="e">
        <v>#N/A</v>
      </c>
      <c r="L4168" s="9" t="e">
        <v>#N/A</v>
      </c>
      <c r="M4168" s="93" t="e">
        <v>#N/A</v>
      </c>
      <c r="N4168" s="8" t="e">
        <v>#N/A</v>
      </c>
      <c r="O4168" t="e">
        <v>#N/A</v>
      </c>
      <c r="P4168" t="e">
        <v>#N/A</v>
      </c>
      <c r="Q4168" t="e">
        <v>#N/A</v>
      </c>
      <c r="R4168" s="2" t="e">
        <v>#N/A</v>
      </c>
      <c r="S4168" t="e">
        <v>#N/A</v>
      </c>
      <c r="T4168" s="3" t="e">
        <v>#N/A</v>
      </c>
      <c r="U4168" s="3" t="e">
        <v>#N/A</v>
      </c>
      <c r="V4168" t="e">
        <v>#N/A</v>
      </c>
      <c r="W4168" t="e">
        <v>#N/A</v>
      </c>
      <c r="X4168" t="e">
        <v>#N/A</v>
      </c>
      <c r="Y4168" s="3" t="e">
        <v>#N/A</v>
      </c>
      <c r="Z4168" s="8" t="e">
        <v>#N/A</v>
      </c>
      <c r="AA4168" s="30" t="e">
        <v>#N/A</v>
      </c>
      <c r="AB4168" t="e">
        <v>#N/A</v>
      </c>
      <c r="AC4168" t="e">
        <v>#N/A</v>
      </c>
      <c r="AD4168" t="e">
        <v>#N/A</v>
      </c>
      <c r="AE4168" t="e">
        <v>#N/A</v>
      </c>
      <c r="AF4168" t="e">
        <v>#N/A</v>
      </c>
    </row>
    <row r="4169" spans="1:32" x14ac:dyDescent="0.25">
      <c r="A4169" t="e">
        <v>#N/A</v>
      </c>
      <c r="B4169" s="33" t="e">
        <v>#N/A</v>
      </c>
      <c r="C4169" t="e">
        <v>#N/A</v>
      </c>
      <c r="D4169" t="e">
        <v>#N/A</v>
      </c>
      <c r="E4169" s="69" t="e">
        <v>#N/A</v>
      </c>
      <c r="F4169" s="3" t="e">
        <v>#N/A</v>
      </c>
      <c r="G4169" s="3" t="e">
        <v>#N/A</v>
      </c>
      <c r="H4169" s="3" t="e">
        <v>#N/A</v>
      </c>
      <c r="I4169" s="80" t="e">
        <v>#N/A</v>
      </c>
      <c r="J4169" s="80" t="e">
        <v>#N/A</v>
      </c>
      <c r="K4169" s="85" t="e">
        <v>#N/A</v>
      </c>
      <c r="L4169" s="9" t="e">
        <v>#N/A</v>
      </c>
      <c r="M4169" s="93" t="e">
        <v>#N/A</v>
      </c>
      <c r="N4169" s="8" t="e">
        <v>#N/A</v>
      </c>
      <c r="O4169" t="e">
        <v>#N/A</v>
      </c>
      <c r="P4169" t="e">
        <v>#N/A</v>
      </c>
      <c r="Q4169" t="e">
        <v>#N/A</v>
      </c>
      <c r="R4169" s="2" t="e">
        <v>#N/A</v>
      </c>
      <c r="S4169" t="e">
        <v>#N/A</v>
      </c>
      <c r="T4169" s="3" t="e">
        <v>#N/A</v>
      </c>
      <c r="U4169" s="3" t="e">
        <v>#N/A</v>
      </c>
      <c r="V4169" t="e">
        <v>#N/A</v>
      </c>
      <c r="W4169" t="e">
        <v>#N/A</v>
      </c>
      <c r="X4169" t="e">
        <v>#N/A</v>
      </c>
      <c r="Y4169" s="3" t="e">
        <v>#N/A</v>
      </c>
      <c r="Z4169" s="8" t="e">
        <v>#N/A</v>
      </c>
      <c r="AA4169" s="30" t="e">
        <v>#N/A</v>
      </c>
      <c r="AB4169" t="e">
        <v>#N/A</v>
      </c>
      <c r="AC4169" t="e">
        <v>#N/A</v>
      </c>
      <c r="AD4169" t="e">
        <v>#N/A</v>
      </c>
      <c r="AE4169" t="e">
        <v>#N/A</v>
      </c>
      <c r="AF4169" t="e">
        <v>#N/A</v>
      </c>
    </row>
    <row r="4170" spans="1:32" x14ac:dyDescent="0.25">
      <c r="A4170" t="e">
        <v>#N/A</v>
      </c>
      <c r="B4170" s="33" t="e">
        <v>#N/A</v>
      </c>
      <c r="C4170" t="e">
        <v>#N/A</v>
      </c>
      <c r="D4170" t="e">
        <v>#N/A</v>
      </c>
      <c r="E4170" s="69" t="e">
        <v>#N/A</v>
      </c>
      <c r="F4170" s="3" t="e">
        <v>#N/A</v>
      </c>
      <c r="G4170" s="3" t="e">
        <v>#N/A</v>
      </c>
      <c r="H4170" s="3" t="e">
        <v>#N/A</v>
      </c>
      <c r="I4170" s="80" t="e">
        <v>#N/A</v>
      </c>
      <c r="J4170" s="80" t="e">
        <v>#N/A</v>
      </c>
      <c r="K4170" s="85" t="e">
        <v>#N/A</v>
      </c>
      <c r="L4170" s="9" t="e">
        <v>#N/A</v>
      </c>
      <c r="M4170" s="93" t="e">
        <v>#N/A</v>
      </c>
      <c r="N4170" s="8" t="e">
        <v>#N/A</v>
      </c>
      <c r="O4170" t="e">
        <v>#N/A</v>
      </c>
      <c r="P4170" t="e">
        <v>#N/A</v>
      </c>
      <c r="Q4170" t="e">
        <v>#N/A</v>
      </c>
      <c r="R4170" s="2" t="e">
        <v>#N/A</v>
      </c>
      <c r="S4170" t="e">
        <v>#N/A</v>
      </c>
      <c r="T4170" s="3" t="e">
        <v>#N/A</v>
      </c>
      <c r="U4170" s="3" t="e">
        <v>#N/A</v>
      </c>
      <c r="V4170" t="e">
        <v>#N/A</v>
      </c>
      <c r="W4170" t="e">
        <v>#N/A</v>
      </c>
      <c r="X4170" t="e">
        <v>#N/A</v>
      </c>
      <c r="Y4170" s="3" t="e">
        <v>#N/A</v>
      </c>
      <c r="Z4170" s="8" t="e">
        <v>#N/A</v>
      </c>
      <c r="AA4170" s="30" t="e">
        <v>#N/A</v>
      </c>
      <c r="AB4170" t="e">
        <v>#N/A</v>
      </c>
      <c r="AC4170" t="e">
        <v>#N/A</v>
      </c>
      <c r="AD4170" t="e">
        <v>#N/A</v>
      </c>
      <c r="AE4170" t="e">
        <v>#N/A</v>
      </c>
      <c r="AF4170" t="e">
        <v>#N/A</v>
      </c>
    </row>
    <row r="4171" spans="1:32" x14ac:dyDescent="0.25">
      <c r="A4171" t="e">
        <v>#N/A</v>
      </c>
      <c r="B4171" s="33" t="e">
        <v>#N/A</v>
      </c>
      <c r="C4171" t="e">
        <v>#N/A</v>
      </c>
      <c r="D4171" t="e">
        <v>#N/A</v>
      </c>
      <c r="E4171" s="69" t="e">
        <v>#N/A</v>
      </c>
      <c r="F4171" s="3" t="e">
        <v>#N/A</v>
      </c>
      <c r="G4171" s="3" t="e">
        <v>#N/A</v>
      </c>
      <c r="H4171" s="3" t="e">
        <v>#N/A</v>
      </c>
      <c r="I4171" s="80" t="e">
        <v>#N/A</v>
      </c>
      <c r="J4171" s="80" t="e">
        <v>#N/A</v>
      </c>
      <c r="K4171" s="85" t="e">
        <v>#N/A</v>
      </c>
      <c r="L4171" s="9" t="e">
        <v>#N/A</v>
      </c>
      <c r="M4171" s="93" t="e">
        <v>#N/A</v>
      </c>
      <c r="N4171" s="8" t="e">
        <v>#N/A</v>
      </c>
      <c r="O4171" t="e">
        <v>#N/A</v>
      </c>
      <c r="P4171" t="e">
        <v>#N/A</v>
      </c>
      <c r="Q4171" t="e">
        <v>#N/A</v>
      </c>
      <c r="R4171" s="2" t="e">
        <v>#N/A</v>
      </c>
      <c r="S4171" t="e">
        <v>#N/A</v>
      </c>
      <c r="T4171" s="3" t="e">
        <v>#N/A</v>
      </c>
      <c r="U4171" s="3" t="e">
        <v>#N/A</v>
      </c>
      <c r="V4171" t="e">
        <v>#N/A</v>
      </c>
      <c r="W4171" t="e">
        <v>#N/A</v>
      </c>
      <c r="X4171" t="e">
        <v>#N/A</v>
      </c>
      <c r="Y4171" s="3" t="e">
        <v>#N/A</v>
      </c>
      <c r="Z4171" s="8" t="e">
        <v>#N/A</v>
      </c>
      <c r="AA4171" s="30" t="e">
        <v>#N/A</v>
      </c>
      <c r="AB4171" t="e">
        <v>#N/A</v>
      </c>
      <c r="AC4171" t="e">
        <v>#N/A</v>
      </c>
      <c r="AD4171" t="e">
        <v>#N/A</v>
      </c>
      <c r="AE4171" t="e">
        <v>#N/A</v>
      </c>
      <c r="AF4171" t="e">
        <v>#N/A</v>
      </c>
    </row>
    <row r="4172" spans="1:32" x14ac:dyDescent="0.25">
      <c r="A4172" t="e">
        <v>#N/A</v>
      </c>
      <c r="B4172" s="33" t="e">
        <v>#N/A</v>
      </c>
      <c r="C4172" t="e">
        <v>#N/A</v>
      </c>
      <c r="D4172" t="e">
        <v>#N/A</v>
      </c>
      <c r="E4172" s="69" t="e">
        <v>#N/A</v>
      </c>
      <c r="F4172" s="3" t="e">
        <v>#N/A</v>
      </c>
      <c r="G4172" s="3" t="e">
        <v>#N/A</v>
      </c>
      <c r="H4172" s="3" t="e">
        <v>#N/A</v>
      </c>
      <c r="I4172" s="80" t="e">
        <v>#N/A</v>
      </c>
      <c r="J4172" s="80" t="e">
        <v>#N/A</v>
      </c>
      <c r="K4172" s="85" t="e">
        <v>#N/A</v>
      </c>
      <c r="L4172" s="9" t="e">
        <v>#N/A</v>
      </c>
      <c r="M4172" s="93" t="e">
        <v>#N/A</v>
      </c>
      <c r="N4172" s="8" t="e">
        <v>#N/A</v>
      </c>
      <c r="O4172" t="e">
        <v>#N/A</v>
      </c>
      <c r="P4172" t="e">
        <v>#N/A</v>
      </c>
      <c r="Q4172" t="e">
        <v>#N/A</v>
      </c>
      <c r="R4172" s="2" t="e">
        <v>#N/A</v>
      </c>
      <c r="S4172" t="e">
        <v>#N/A</v>
      </c>
      <c r="T4172" s="3" t="e">
        <v>#N/A</v>
      </c>
      <c r="U4172" s="3" t="e">
        <v>#N/A</v>
      </c>
      <c r="V4172" t="e">
        <v>#N/A</v>
      </c>
      <c r="W4172" t="e">
        <v>#N/A</v>
      </c>
      <c r="X4172" t="e">
        <v>#N/A</v>
      </c>
      <c r="Y4172" s="3" t="e">
        <v>#N/A</v>
      </c>
      <c r="Z4172" s="8" t="e">
        <v>#N/A</v>
      </c>
      <c r="AA4172" s="30" t="e">
        <v>#N/A</v>
      </c>
      <c r="AB4172" t="e">
        <v>#N/A</v>
      </c>
      <c r="AC4172" t="e">
        <v>#N/A</v>
      </c>
      <c r="AD4172" t="e">
        <v>#N/A</v>
      </c>
      <c r="AE4172" t="e">
        <v>#N/A</v>
      </c>
      <c r="AF4172" t="e">
        <v>#N/A</v>
      </c>
    </row>
    <row r="4173" spans="1:32" x14ac:dyDescent="0.25">
      <c r="A4173" t="e">
        <v>#N/A</v>
      </c>
      <c r="B4173" s="33" t="e">
        <v>#N/A</v>
      </c>
      <c r="C4173" t="e">
        <v>#N/A</v>
      </c>
      <c r="D4173" t="e">
        <v>#N/A</v>
      </c>
      <c r="E4173" s="69" t="e">
        <v>#N/A</v>
      </c>
      <c r="F4173" s="3" t="e">
        <v>#N/A</v>
      </c>
      <c r="G4173" s="3" t="e">
        <v>#N/A</v>
      </c>
      <c r="H4173" s="3" t="e">
        <v>#N/A</v>
      </c>
      <c r="I4173" s="80" t="e">
        <v>#N/A</v>
      </c>
      <c r="J4173" s="80" t="e">
        <v>#N/A</v>
      </c>
      <c r="K4173" s="85" t="e">
        <v>#N/A</v>
      </c>
      <c r="L4173" s="9" t="e">
        <v>#N/A</v>
      </c>
      <c r="M4173" s="93" t="e">
        <v>#N/A</v>
      </c>
      <c r="N4173" s="8" t="e">
        <v>#N/A</v>
      </c>
      <c r="O4173" t="e">
        <v>#N/A</v>
      </c>
      <c r="P4173" t="e">
        <v>#N/A</v>
      </c>
      <c r="Q4173" t="e">
        <v>#N/A</v>
      </c>
      <c r="R4173" s="2" t="e">
        <v>#N/A</v>
      </c>
      <c r="S4173" t="e">
        <v>#N/A</v>
      </c>
      <c r="T4173" s="3" t="e">
        <v>#N/A</v>
      </c>
      <c r="U4173" s="3" t="e">
        <v>#N/A</v>
      </c>
      <c r="V4173" t="e">
        <v>#N/A</v>
      </c>
      <c r="W4173" t="e">
        <v>#N/A</v>
      </c>
      <c r="X4173" t="e">
        <v>#N/A</v>
      </c>
      <c r="Y4173" s="3" t="e">
        <v>#N/A</v>
      </c>
      <c r="Z4173" s="8" t="e">
        <v>#N/A</v>
      </c>
      <c r="AA4173" s="30" t="e">
        <v>#N/A</v>
      </c>
      <c r="AB4173" t="e">
        <v>#N/A</v>
      </c>
      <c r="AC4173" t="e">
        <v>#N/A</v>
      </c>
      <c r="AD4173" t="e">
        <v>#N/A</v>
      </c>
      <c r="AE4173" t="e">
        <v>#N/A</v>
      </c>
      <c r="AF4173" t="e">
        <v>#N/A</v>
      </c>
    </row>
    <row r="4174" spans="1:32" x14ac:dyDescent="0.25">
      <c r="A4174" t="e">
        <v>#N/A</v>
      </c>
      <c r="B4174" s="33" t="e">
        <v>#N/A</v>
      </c>
      <c r="C4174" t="e">
        <v>#N/A</v>
      </c>
      <c r="D4174" t="e">
        <v>#N/A</v>
      </c>
      <c r="E4174" s="69" t="e">
        <v>#N/A</v>
      </c>
      <c r="F4174" s="3" t="e">
        <v>#N/A</v>
      </c>
      <c r="G4174" s="3" t="e">
        <v>#N/A</v>
      </c>
      <c r="H4174" s="3" t="e">
        <v>#N/A</v>
      </c>
      <c r="I4174" s="80" t="e">
        <v>#N/A</v>
      </c>
      <c r="J4174" s="80" t="e">
        <v>#N/A</v>
      </c>
      <c r="K4174" s="85" t="e">
        <v>#N/A</v>
      </c>
      <c r="L4174" s="9" t="e">
        <v>#N/A</v>
      </c>
      <c r="M4174" s="93" t="e">
        <v>#N/A</v>
      </c>
      <c r="N4174" s="8" t="e">
        <v>#N/A</v>
      </c>
      <c r="O4174" t="e">
        <v>#N/A</v>
      </c>
      <c r="P4174" t="e">
        <v>#N/A</v>
      </c>
      <c r="Q4174" t="e">
        <v>#N/A</v>
      </c>
      <c r="R4174" s="2" t="e">
        <v>#N/A</v>
      </c>
      <c r="S4174" t="e">
        <v>#N/A</v>
      </c>
      <c r="T4174" s="3" t="e">
        <v>#N/A</v>
      </c>
      <c r="U4174" s="3" t="e">
        <v>#N/A</v>
      </c>
      <c r="V4174" t="e">
        <v>#N/A</v>
      </c>
      <c r="W4174" t="e">
        <v>#N/A</v>
      </c>
      <c r="X4174" t="e">
        <v>#N/A</v>
      </c>
      <c r="Y4174" s="3" t="e">
        <v>#N/A</v>
      </c>
      <c r="Z4174" s="8" t="e">
        <v>#N/A</v>
      </c>
      <c r="AA4174" s="30" t="e">
        <v>#N/A</v>
      </c>
      <c r="AB4174" t="e">
        <v>#N/A</v>
      </c>
      <c r="AC4174" t="e">
        <v>#N/A</v>
      </c>
      <c r="AD4174" t="e">
        <v>#N/A</v>
      </c>
      <c r="AE4174" t="e">
        <v>#N/A</v>
      </c>
      <c r="AF4174" t="e">
        <v>#N/A</v>
      </c>
    </row>
    <row r="4175" spans="1:32" x14ac:dyDescent="0.25">
      <c r="A4175" t="e">
        <v>#N/A</v>
      </c>
      <c r="B4175" s="33" t="e">
        <v>#N/A</v>
      </c>
      <c r="C4175" t="e">
        <v>#N/A</v>
      </c>
      <c r="D4175" t="e">
        <v>#N/A</v>
      </c>
      <c r="E4175" s="69" t="e">
        <v>#N/A</v>
      </c>
      <c r="F4175" s="3" t="e">
        <v>#N/A</v>
      </c>
      <c r="G4175" s="3" t="e">
        <v>#N/A</v>
      </c>
      <c r="H4175" s="3" t="e">
        <v>#N/A</v>
      </c>
      <c r="I4175" s="80" t="e">
        <v>#N/A</v>
      </c>
      <c r="J4175" s="80" t="e">
        <v>#N/A</v>
      </c>
      <c r="K4175" s="85" t="e">
        <v>#N/A</v>
      </c>
      <c r="L4175" s="9" t="e">
        <v>#N/A</v>
      </c>
      <c r="M4175" s="93" t="e">
        <v>#N/A</v>
      </c>
      <c r="N4175" s="8" t="e">
        <v>#N/A</v>
      </c>
      <c r="O4175" t="e">
        <v>#N/A</v>
      </c>
      <c r="P4175" t="e">
        <v>#N/A</v>
      </c>
      <c r="Q4175" t="e">
        <v>#N/A</v>
      </c>
      <c r="R4175" s="2" t="e">
        <v>#N/A</v>
      </c>
      <c r="S4175" t="e">
        <v>#N/A</v>
      </c>
      <c r="T4175" s="3" t="e">
        <v>#N/A</v>
      </c>
      <c r="U4175" s="3" t="e">
        <v>#N/A</v>
      </c>
      <c r="V4175" t="e">
        <v>#N/A</v>
      </c>
      <c r="W4175" t="e">
        <v>#N/A</v>
      </c>
      <c r="X4175" t="e">
        <v>#N/A</v>
      </c>
      <c r="Y4175" s="3" t="e">
        <v>#N/A</v>
      </c>
      <c r="Z4175" s="8" t="e">
        <v>#N/A</v>
      </c>
      <c r="AA4175" s="30" t="e">
        <v>#N/A</v>
      </c>
      <c r="AB4175" t="e">
        <v>#N/A</v>
      </c>
      <c r="AC4175" t="e">
        <v>#N/A</v>
      </c>
      <c r="AD4175" t="e">
        <v>#N/A</v>
      </c>
      <c r="AE4175" t="e">
        <v>#N/A</v>
      </c>
      <c r="AF4175" t="e">
        <v>#N/A</v>
      </c>
    </row>
    <row r="4176" spans="1:32" x14ac:dyDescent="0.25">
      <c r="A4176" t="e">
        <v>#N/A</v>
      </c>
      <c r="B4176" s="33" t="e">
        <v>#N/A</v>
      </c>
      <c r="C4176" t="e">
        <v>#N/A</v>
      </c>
      <c r="D4176" t="e">
        <v>#N/A</v>
      </c>
      <c r="E4176" s="69" t="e">
        <v>#N/A</v>
      </c>
      <c r="F4176" s="3" t="e">
        <v>#N/A</v>
      </c>
      <c r="G4176" s="3" t="e">
        <v>#N/A</v>
      </c>
      <c r="H4176" s="3" t="e">
        <v>#N/A</v>
      </c>
      <c r="I4176" s="80" t="e">
        <v>#N/A</v>
      </c>
      <c r="J4176" s="80" t="e">
        <v>#N/A</v>
      </c>
      <c r="K4176" s="85" t="e">
        <v>#N/A</v>
      </c>
      <c r="L4176" s="9" t="e">
        <v>#N/A</v>
      </c>
      <c r="M4176" s="93" t="e">
        <v>#N/A</v>
      </c>
      <c r="N4176" s="8" t="e">
        <v>#N/A</v>
      </c>
      <c r="O4176" t="e">
        <v>#N/A</v>
      </c>
      <c r="P4176" t="e">
        <v>#N/A</v>
      </c>
      <c r="Q4176" t="e">
        <v>#N/A</v>
      </c>
      <c r="R4176" s="2" t="e">
        <v>#N/A</v>
      </c>
      <c r="S4176" t="e">
        <v>#N/A</v>
      </c>
      <c r="T4176" s="3" t="e">
        <v>#N/A</v>
      </c>
      <c r="U4176" s="3" t="e">
        <v>#N/A</v>
      </c>
      <c r="V4176" t="e">
        <v>#N/A</v>
      </c>
      <c r="W4176" t="e">
        <v>#N/A</v>
      </c>
      <c r="X4176" t="e">
        <v>#N/A</v>
      </c>
      <c r="Y4176" s="3" t="e">
        <v>#N/A</v>
      </c>
      <c r="Z4176" s="8" t="e">
        <v>#N/A</v>
      </c>
      <c r="AA4176" s="30" t="e">
        <v>#N/A</v>
      </c>
      <c r="AB4176" t="e">
        <v>#N/A</v>
      </c>
      <c r="AC4176" t="e">
        <v>#N/A</v>
      </c>
      <c r="AD4176" t="e">
        <v>#N/A</v>
      </c>
      <c r="AE4176" t="e">
        <v>#N/A</v>
      </c>
      <c r="AF4176" t="e">
        <v>#N/A</v>
      </c>
    </row>
    <row r="4177" spans="1:32" x14ac:dyDescent="0.25">
      <c r="A4177" t="e">
        <v>#N/A</v>
      </c>
      <c r="B4177" s="33" t="e">
        <v>#N/A</v>
      </c>
      <c r="C4177" t="e">
        <v>#N/A</v>
      </c>
      <c r="D4177" t="e">
        <v>#N/A</v>
      </c>
      <c r="E4177" s="69" t="e">
        <v>#N/A</v>
      </c>
      <c r="F4177" s="3" t="e">
        <v>#N/A</v>
      </c>
      <c r="G4177" s="3" t="e">
        <v>#N/A</v>
      </c>
      <c r="H4177" s="3" t="e">
        <v>#N/A</v>
      </c>
      <c r="I4177" s="80" t="e">
        <v>#N/A</v>
      </c>
      <c r="J4177" s="80" t="e">
        <v>#N/A</v>
      </c>
      <c r="K4177" s="85" t="e">
        <v>#N/A</v>
      </c>
      <c r="L4177" s="9" t="e">
        <v>#N/A</v>
      </c>
      <c r="M4177" s="93" t="e">
        <v>#N/A</v>
      </c>
      <c r="N4177" s="8" t="e">
        <v>#N/A</v>
      </c>
      <c r="O4177" t="e">
        <v>#N/A</v>
      </c>
      <c r="P4177" t="e">
        <v>#N/A</v>
      </c>
      <c r="Q4177" t="e">
        <v>#N/A</v>
      </c>
      <c r="R4177" s="2" t="e">
        <v>#N/A</v>
      </c>
      <c r="S4177" t="e">
        <v>#N/A</v>
      </c>
      <c r="T4177" s="3" t="e">
        <v>#N/A</v>
      </c>
      <c r="U4177" s="3" t="e">
        <v>#N/A</v>
      </c>
      <c r="V4177" t="e">
        <v>#N/A</v>
      </c>
      <c r="W4177" t="e">
        <v>#N/A</v>
      </c>
      <c r="X4177" t="e">
        <v>#N/A</v>
      </c>
      <c r="Y4177" s="3" t="e">
        <v>#N/A</v>
      </c>
      <c r="Z4177" s="8" t="e">
        <v>#N/A</v>
      </c>
      <c r="AA4177" s="30" t="e">
        <v>#N/A</v>
      </c>
      <c r="AB4177" t="e">
        <v>#N/A</v>
      </c>
      <c r="AC4177" t="e">
        <v>#N/A</v>
      </c>
      <c r="AD4177" t="e">
        <v>#N/A</v>
      </c>
      <c r="AE4177" t="e">
        <v>#N/A</v>
      </c>
      <c r="AF4177" t="e">
        <v>#N/A</v>
      </c>
    </row>
    <row r="4178" spans="1:32" x14ac:dyDescent="0.25">
      <c r="A4178" t="e">
        <v>#N/A</v>
      </c>
      <c r="B4178" s="33" t="e">
        <v>#N/A</v>
      </c>
      <c r="C4178" t="e">
        <v>#N/A</v>
      </c>
      <c r="D4178" t="e">
        <v>#N/A</v>
      </c>
      <c r="E4178" s="69" t="e">
        <v>#N/A</v>
      </c>
      <c r="F4178" s="3" t="e">
        <v>#N/A</v>
      </c>
      <c r="G4178" s="3" t="e">
        <v>#N/A</v>
      </c>
      <c r="H4178" s="3" t="e">
        <v>#N/A</v>
      </c>
      <c r="I4178" s="80" t="e">
        <v>#N/A</v>
      </c>
      <c r="J4178" s="80" t="e">
        <v>#N/A</v>
      </c>
      <c r="K4178" s="85" t="e">
        <v>#N/A</v>
      </c>
      <c r="L4178" s="9" t="e">
        <v>#N/A</v>
      </c>
      <c r="M4178" s="93" t="e">
        <v>#N/A</v>
      </c>
      <c r="N4178" s="8" t="e">
        <v>#N/A</v>
      </c>
      <c r="O4178" t="e">
        <v>#N/A</v>
      </c>
      <c r="P4178" t="e">
        <v>#N/A</v>
      </c>
      <c r="Q4178" t="e">
        <v>#N/A</v>
      </c>
      <c r="R4178" s="2" t="e">
        <v>#N/A</v>
      </c>
      <c r="S4178" t="e">
        <v>#N/A</v>
      </c>
      <c r="T4178" s="3" t="e">
        <v>#N/A</v>
      </c>
      <c r="U4178" s="3" t="e">
        <v>#N/A</v>
      </c>
      <c r="V4178" t="e">
        <v>#N/A</v>
      </c>
      <c r="W4178" t="e">
        <v>#N/A</v>
      </c>
      <c r="X4178" t="e">
        <v>#N/A</v>
      </c>
      <c r="Y4178" s="3" t="e">
        <v>#N/A</v>
      </c>
      <c r="Z4178" s="8" t="e">
        <v>#N/A</v>
      </c>
      <c r="AA4178" s="30" t="e">
        <v>#N/A</v>
      </c>
      <c r="AB4178" t="e">
        <v>#N/A</v>
      </c>
      <c r="AC4178" t="e">
        <v>#N/A</v>
      </c>
      <c r="AD4178" t="e">
        <v>#N/A</v>
      </c>
      <c r="AE4178" t="e">
        <v>#N/A</v>
      </c>
      <c r="AF4178" t="e">
        <v>#N/A</v>
      </c>
    </row>
    <row r="4179" spans="1:32" x14ac:dyDescent="0.25">
      <c r="A4179" t="e">
        <v>#N/A</v>
      </c>
      <c r="B4179" s="33" t="e">
        <v>#N/A</v>
      </c>
      <c r="C4179" t="e">
        <v>#N/A</v>
      </c>
      <c r="D4179" t="e">
        <v>#N/A</v>
      </c>
      <c r="E4179" s="69" t="e">
        <v>#N/A</v>
      </c>
      <c r="F4179" s="3" t="e">
        <v>#N/A</v>
      </c>
      <c r="G4179" s="3" t="e">
        <v>#N/A</v>
      </c>
      <c r="H4179" s="3" t="e">
        <v>#N/A</v>
      </c>
      <c r="I4179" s="80" t="e">
        <v>#N/A</v>
      </c>
      <c r="J4179" s="80" t="e">
        <v>#N/A</v>
      </c>
      <c r="K4179" s="85" t="e">
        <v>#N/A</v>
      </c>
      <c r="L4179" s="9" t="e">
        <v>#N/A</v>
      </c>
      <c r="M4179" s="93" t="e">
        <v>#N/A</v>
      </c>
      <c r="N4179" s="8" t="e">
        <v>#N/A</v>
      </c>
      <c r="O4179" t="e">
        <v>#N/A</v>
      </c>
      <c r="P4179" t="e">
        <v>#N/A</v>
      </c>
      <c r="Q4179" t="e">
        <v>#N/A</v>
      </c>
      <c r="R4179" s="2" t="e">
        <v>#N/A</v>
      </c>
      <c r="S4179" t="e">
        <v>#N/A</v>
      </c>
      <c r="T4179" s="3" t="e">
        <v>#N/A</v>
      </c>
      <c r="U4179" s="3" t="e">
        <v>#N/A</v>
      </c>
      <c r="V4179" t="e">
        <v>#N/A</v>
      </c>
      <c r="W4179" t="e">
        <v>#N/A</v>
      </c>
      <c r="X4179" t="e">
        <v>#N/A</v>
      </c>
      <c r="Y4179" s="3" t="e">
        <v>#N/A</v>
      </c>
      <c r="Z4179" s="8" t="e">
        <v>#N/A</v>
      </c>
      <c r="AA4179" s="30" t="e">
        <v>#N/A</v>
      </c>
      <c r="AB4179" t="e">
        <v>#N/A</v>
      </c>
      <c r="AC4179" t="e">
        <v>#N/A</v>
      </c>
      <c r="AD4179" t="e">
        <v>#N/A</v>
      </c>
      <c r="AE4179" t="e">
        <v>#N/A</v>
      </c>
      <c r="AF4179" t="e">
        <v>#N/A</v>
      </c>
    </row>
    <row r="4180" spans="1:32" x14ac:dyDescent="0.25">
      <c r="A4180" t="e">
        <v>#N/A</v>
      </c>
      <c r="B4180" s="33" t="e">
        <v>#N/A</v>
      </c>
      <c r="C4180" t="e">
        <v>#N/A</v>
      </c>
      <c r="D4180" t="e">
        <v>#N/A</v>
      </c>
      <c r="E4180" s="69" t="e">
        <v>#N/A</v>
      </c>
      <c r="F4180" s="3" t="e">
        <v>#N/A</v>
      </c>
      <c r="G4180" s="3" t="e">
        <v>#N/A</v>
      </c>
      <c r="H4180" s="3" t="e">
        <v>#N/A</v>
      </c>
      <c r="I4180" s="80" t="e">
        <v>#N/A</v>
      </c>
      <c r="J4180" s="80" t="e">
        <v>#N/A</v>
      </c>
      <c r="K4180" s="85" t="e">
        <v>#N/A</v>
      </c>
      <c r="L4180" s="9" t="e">
        <v>#N/A</v>
      </c>
      <c r="M4180" s="93" t="e">
        <v>#N/A</v>
      </c>
      <c r="N4180" s="8" t="e">
        <v>#N/A</v>
      </c>
      <c r="O4180" t="e">
        <v>#N/A</v>
      </c>
      <c r="P4180" t="e">
        <v>#N/A</v>
      </c>
      <c r="Q4180" t="e">
        <v>#N/A</v>
      </c>
      <c r="R4180" s="2" t="e">
        <v>#N/A</v>
      </c>
      <c r="S4180" t="e">
        <v>#N/A</v>
      </c>
      <c r="T4180" s="3" t="e">
        <v>#N/A</v>
      </c>
      <c r="U4180" s="3" t="e">
        <v>#N/A</v>
      </c>
      <c r="V4180" t="e">
        <v>#N/A</v>
      </c>
      <c r="W4180" t="e">
        <v>#N/A</v>
      </c>
      <c r="X4180" t="e">
        <v>#N/A</v>
      </c>
      <c r="Y4180" s="3" t="e">
        <v>#N/A</v>
      </c>
      <c r="Z4180" s="8" t="e">
        <v>#N/A</v>
      </c>
      <c r="AA4180" s="30" t="e">
        <v>#N/A</v>
      </c>
      <c r="AB4180" t="e">
        <v>#N/A</v>
      </c>
      <c r="AC4180" t="e">
        <v>#N/A</v>
      </c>
      <c r="AD4180" t="e">
        <v>#N/A</v>
      </c>
      <c r="AE4180" t="e">
        <v>#N/A</v>
      </c>
      <c r="AF4180" t="e">
        <v>#N/A</v>
      </c>
    </row>
    <row r="4181" spans="1:32" x14ac:dyDescent="0.25">
      <c r="A4181" t="e">
        <v>#N/A</v>
      </c>
      <c r="B4181" s="33" t="e">
        <v>#N/A</v>
      </c>
      <c r="C4181" t="e">
        <v>#N/A</v>
      </c>
      <c r="D4181" t="e">
        <v>#N/A</v>
      </c>
      <c r="E4181" s="69" t="e">
        <v>#N/A</v>
      </c>
      <c r="F4181" s="3" t="e">
        <v>#N/A</v>
      </c>
      <c r="G4181" s="3" t="e">
        <v>#N/A</v>
      </c>
      <c r="H4181" s="3" t="e">
        <v>#N/A</v>
      </c>
      <c r="I4181" s="80" t="e">
        <v>#N/A</v>
      </c>
      <c r="J4181" s="80" t="e">
        <v>#N/A</v>
      </c>
      <c r="K4181" s="85" t="e">
        <v>#N/A</v>
      </c>
      <c r="L4181" s="9" t="e">
        <v>#N/A</v>
      </c>
      <c r="M4181" s="93" t="e">
        <v>#N/A</v>
      </c>
      <c r="N4181" s="8" t="e">
        <v>#N/A</v>
      </c>
      <c r="O4181" t="e">
        <v>#N/A</v>
      </c>
      <c r="P4181" t="e">
        <v>#N/A</v>
      </c>
      <c r="Q4181" t="e">
        <v>#N/A</v>
      </c>
      <c r="R4181" s="2" t="e">
        <v>#N/A</v>
      </c>
      <c r="S4181" t="e">
        <v>#N/A</v>
      </c>
      <c r="T4181" s="3" t="e">
        <v>#N/A</v>
      </c>
      <c r="U4181" s="3" t="e">
        <v>#N/A</v>
      </c>
      <c r="V4181" t="e">
        <v>#N/A</v>
      </c>
      <c r="W4181" t="e">
        <v>#N/A</v>
      </c>
      <c r="X4181" t="e">
        <v>#N/A</v>
      </c>
      <c r="Y4181" s="3" t="e">
        <v>#N/A</v>
      </c>
      <c r="Z4181" s="8" t="e">
        <v>#N/A</v>
      </c>
      <c r="AA4181" s="30" t="e">
        <v>#N/A</v>
      </c>
      <c r="AB4181" t="e">
        <v>#N/A</v>
      </c>
      <c r="AC4181" t="e">
        <v>#N/A</v>
      </c>
      <c r="AD4181" t="e">
        <v>#N/A</v>
      </c>
      <c r="AE4181" t="e">
        <v>#N/A</v>
      </c>
      <c r="AF4181" t="e">
        <v>#N/A</v>
      </c>
    </row>
    <row r="4182" spans="1:32" x14ac:dyDescent="0.25">
      <c r="A4182" t="e">
        <v>#N/A</v>
      </c>
      <c r="B4182" s="33" t="e">
        <v>#N/A</v>
      </c>
      <c r="C4182" t="e">
        <v>#N/A</v>
      </c>
      <c r="D4182" t="e">
        <v>#N/A</v>
      </c>
      <c r="E4182" s="69" t="e">
        <v>#N/A</v>
      </c>
      <c r="F4182" s="3" t="e">
        <v>#N/A</v>
      </c>
      <c r="G4182" s="3" t="e">
        <v>#N/A</v>
      </c>
      <c r="H4182" s="3" t="e">
        <v>#N/A</v>
      </c>
      <c r="I4182" s="80" t="e">
        <v>#N/A</v>
      </c>
      <c r="J4182" s="80" t="e">
        <v>#N/A</v>
      </c>
      <c r="K4182" s="85" t="e">
        <v>#N/A</v>
      </c>
      <c r="L4182" s="9" t="e">
        <v>#N/A</v>
      </c>
      <c r="M4182" s="93" t="e">
        <v>#N/A</v>
      </c>
      <c r="N4182" s="8" t="e">
        <v>#N/A</v>
      </c>
      <c r="O4182" t="e">
        <v>#N/A</v>
      </c>
      <c r="P4182" t="e">
        <v>#N/A</v>
      </c>
      <c r="Q4182" t="e">
        <v>#N/A</v>
      </c>
      <c r="R4182" s="2" t="e">
        <v>#N/A</v>
      </c>
      <c r="S4182" t="e">
        <v>#N/A</v>
      </c>
      <c r="T4182" s="3" t="e">
        <v>#N/A</v>
      </c>
      <c r="U4182" s="3" t="e">
        <v>#N/A</v>
      </c>
      <c r="V4182" t="e">
        <v>#N/A</v>
      </c>
      <c r="W4182" t="e">
        <v>#N/A</v>
      </c>
      <c r="X4182" t="e">
        <v>#N/A</v>
      </c>
      <c r="Y4182" s="3" t="e">
        <v>#N/A</v>
      </c>
      <c r="Z4182" s="8" t="e">
        <v>#N/A</v>
      </c>
      <c r="AA4182" s="30" t="e">
        <v>#N/A</v>
      </c>
      <c r="AB4182" t="e">
        <v>#N/A</v>
      </c>
      <c r="AC4182" t="e">
        <v>#N/A</v>
      </c>
      <c r="AD4182" t="e">
        <v>#N/A</v>
      </c>
      <c r="AE4182" t="e">
        <v>#N/A</v>
      </c>
      <c r="AF4182" t="e">
        <v>#N/A</v>
      </c>
    </row>
    <row r="4183" spans="1:32" x14ac:dyDescent="0.25">
      <c r="A4183" t="e">
        <v>#N/A</v>
      </c>
      <c r="B4183" s="33" t="e">
        <v>#N/A</v>
      </c>
      <c r="C4183" t="e">
        <v>#N/A</v>
      </c>
      <c r="D4183" t="e">
        <v>#N/A</v>
      </c>
      <c r="E4183" s="69" t="e">
        <v>#N/A</v>
      </c>
      <c r="F4183" s="3" t="e">
        <v>#N/A</v>
      </c>
      <c r="G4183" s="3" t="e">
        <v>#N/A</v>
      </c>
      <c r="H4183" s="3" t="e">
        <v>#N/A</v>
      </c>
      <c r="I4183" s="80" t="e">
        <v>#N/A</v>
      </c>
      <c r="J4183" s="80" t="e">
        <v>#N/A</v>
      </c>
      <c r="K4183" s="85" t="e">
        <v>#N/A</v>
      </c>
      <c r="L4183" s="9" t="e">
        <v>#N/A</v>
      </c>
      <c r="M4183" s="93" t="e">
        <v>#N/A</v>
      </c>
      <c r="N4183" s="8" t="e">
        <v>#N/A</v>
      </c>
      <c r="O4183" t="e">
        <v>#N/A</v>
      </c>
      <c r="P4183" t="e">
        <v>#N/A</v>
      </c>
      <c r="Q4183" t="e">
        <v>#N/A</v>
      </c>
      <c r="R4183" s="2" t="e">
        <v>#N/A</v>
      </c>
      <c r="S4183" t="e">
        <v>#N/A</v>
      </c>
      <c r="T4183" s="3" t="e">
        <v>#N/A</v>
      </c>
      <c r="U4183" s="3" t="e">
        <v>#N/A</v>
      </c>
      <c r="V4183" t="e">
        <v>#N/A</v>
      </c>
      <c r="W4183" t="e">
        <v>#N/A</v>
      </c>
      <c r="X4183" t="e">
        <v>#N/A</v>
      </c>
      <c r="Y4183" s="3" t="e">
        <v>#N/A</v>
      </c>
      <c r="Z4183" s="8" t="e">
        <v>#N/A</v>
      </c>
      <c r="AA4183" s="30" t="e">
        <v>#N/A</v>
      </c>
      <c r="AB4183" t="e">
        <v>#N/A</v>
      </c>
      <c r="AC4183" t="e">
        <v>#N/A</v>
      </c>
      <c r="AD4183" t="e">
        <v>#N/A</v>
      </c>
      <c r="AE4183" t="e">
        <v>#N/A</v>
      </c>
      <c r="AF4183" t="e">
        <v>#N/A</v>
      </c>
    </row>
    <row r="4184" spans="1:32" x14ac:dyDescent="0.25">
      <c r="A4184" t="e">
        <v>#N/A</v>
      </c>
      <c r="B4184" s="33" t="e">
        <v>#N/A</v>
      </c>
      <c r="C4184" t="e">
        <v>#N/A</v>
      </c>
      <c r="D4184" t="e">
        <v>#N/A</v>
      </c>
      <c r="E4184" s="69" t="e">
        <v>#N/A</v>
      </c>
      <c r="F4184" s="3" t="e">
        <v>#N/A</v>
      </c>
      <c r="G4184" s="3" t="e">
        <v>#N/A</v>
      </c>
      <c r="H4184" s="3" t="e">
        <v>#N/A</v>
      </c>
      <c r="I4184" s="80" t="e">
        <v>#N/A</v>
      </c>
      <c r="J4184" s="80" t="e">
        <v>#N/A</v>
      </c>
      <c r="K4184" s="85" t="e">
        <v>#N/A</v>
      </c>
      <c r="L4184" s="9" t="e">
        <v>#N/A</v>
      </c>
      <c r="M4184" s="93" t="e">
        <v>#N/A</v>
      </c>
      <c r="N4184" s="8" t="e">
        <v>#N/A</v>
      </c>
      <c r="O4184" t="e">
        <v>#N/A</v>
      </c>
      <c r="P4184" t="e">
        <v>#N/A</v>
      </c>
      <c r="Q4184" t="e">
        <v>#N/A</v>
      </c>
      <c r="R4184" s="2" t="e">
        <v>#N/A</v>
      </c>
      <c r="S4184" t="e">
        <v>#N/A</v>
      </c>
      <c r="T4184" s="3" t="e">
        <v>#N/A</v>
      </c>
      <c r="U4184" s="3" t="e">
        <v>#N/A</v>
      </c>
      <c r="V4184" t="e">
        <v>#N/A</v>
      </c>
      <c r="W4184" t="e">
        <v>#N/A</v>
      </c>
      <c r="X4184" t="e">
        <v>#N/A</v>
      </c>
      <c r="Y4184" s="3" t="e">
        <v>#N/A</v>
      </c>
      <c r="Z4184" s="8" t="e">
        <v>#N/A</v>
      </c>
      <c r="AA4184" s="30" t="e">
        <v>#N/A</v>
      </c>
      <c r="AB4184" t="e">
        <v>#N/A</v>
      </c>
      <c r="AC4184" t="e">
        <v>#N/A</v>
      </c>
      <c r="AD4184" t="e">
        <v>#N/A</v>
      </c>
      <c r="AE4184" t="e">
        <v>#N/A</v>
      </c>
      <c r="AF4184" t="e">
        <v>#N/A</v>
      </c>
    </row>
    <row r="4185" spans="1:32" x14ac:dyDescent="0.25">
      <c r="A4185" t="e">
        <v>#N/A</v>
      </c>
      <c r="B4185" s="33" t="e">
        <v>#N/A</v>
      </c>
      <c r="C4185" t="e">
        <v>#N/A</v>
      </c>
      <c r="D4185" t="e">
        <v>#N/A</v>
      </c>
      <c r="E4185" s="69" t="e">
        <v>#N/A</v>
      </c>
      <c r="F4185" s="3" t="e">
        <v>#N/A</v>
      </c>
      <c r="G4185" s="3" t="e">
        <v>#N/A</v>
      </c>
      <c r="H4185" s="3" t="e">
        <v>#N/A</v>
      </c>
      <c r="I4185" s="80" t="e">
        <v>#N/A</v>
      </c>
      <c r="J4185" s="80" t="e">
        <v>#N/A</v>
      </c>
      <c r="K4185" s="85" t="e">
        <v>#N/A</v>
      </c>
      <c r="L4185" s="9" t="e">
        <v>#N/A</v>
      </c>
      <c r="M4185" s="93" t="e">
        <v>#N/A</v>
      </c>
      <c r="N4185" s="8" t="e">
        <v>#N/A</v>
      </c>
      <c r="O4185" t="e">
        <v>#N/A</v>
      </c>
      <c r="P4185" t="e">
        <v>#N/A</v>
      </c>
      <c r="Q4185" t="e">
        <v>#N/A</v>
      </c>
      <c r="R4185" s="2" t="e">
        <v>#N/A</v>
      </c>
      <c r="S4185" t="e">
        <v>#N/A</v>
      </c>
      <c r="T4185" s="3" t="e">
        <v>#N/A</v>
      </c>
      <c r="U4185" s="3" t="e">
        <v>#N/A</v>
      </c>
      <c r="V4185" t="e">
        <v>#N/A</v>
      </c>
      <c r="W4185" t="e">
        <v>#N/A</v>
      </c>
      <c r="X4185" t="e">
        <v>#N/A</v>
      </c>
      <c r="Y4185" s="3" t="e">
        <v>#N/A</v>
      </c>
      <c r="Z4185" s="8" t="e">
        <v>#N/A</v>
      </c>
      <c r="AA4185" s="30" t="e">
        <v>#N/A</v>
      </c>
      <c r="AB4185" t="e">
        <v>#N/A</v>
      </c>
      <c r="AC4185" t="e">
        <v>#N/A</v>
      </c>
      <c r="AD4185" t="e">
        <v>#N/A</v>
      </c>
      <c r="AE4185" t="e">
        <v>#N/A</v>
      </c>
      <c r="AF4185" t="e">
        <v>#N/A</v>
      </c>
    </row>
    <row r="4186" spans="1:32" x14ac:dyDescent="0.25">
      <c r="A4186" t="e">
        <v>#N/A</v>
      </c>
      <c r="B4186" s="33" t="e">
        <v>#N/A</v>
      </c>
      <c r="C4186" t="e">
        <v>#N/A</v>
      </c>
      <c r="D4186" t="e">
        <v>#N/A</v>
      </c>
      <c r="E4186" s="69" t="e">
        <v>#N/A</v>
      </c>
      <c r="F4186" s="3" t="e">
        <v>#N/A</v>
      </c>
      <c r="G4186" s="3" t="e">
        <v>#N/A</v>
      </c>
      <c r="H4186" s="3" t="e">
        <v>#N/A</v>
      </c>
      <c r="I4186" s="80" t="e">
        <v>#N/A</v>
      </c>
      <c r="J4186" s="80" t="e">
        <v>#N/A</v>
      </c>
      <c r="K4186" s="85" t="e">
        <v>#N/A</v>
      </c>
      <c r="L4186" s="9" t="e">
        <v>#N/A</v>
      </c>
      <c r="M4186" s="93" t="e">
        <v>#N/A</v>
      </c>
      <c r="N4186" s="8" t="e">
        <v>#N/A</v>
      </c>
      <c r="O4186" t="e">
        <v>#N/A</v>
      </c>
      <c r="P4186" t="e">
        <v>#N/A</v>
      </c>
      <c r="Q4186" t="e">
        <v>#N/A</v>
      </c>
      <c r="R4186" s="2" t="e">
        <v>#N/A</v>
      </c>
      <c r="S4186" t="e">
        <v>#N/A</v>
      </c>
      <c r="T4186" s="3" t="e">
        <v>#N/A</v>
      </c>
      <c r="U4186" s="3" t="e">
        <v>#N/A</v>
      </c>
      <c r="V4186" t="e">
        <v>#N/A</v>
      </c>
      <c r="W4186" t="e">
        <v>#N/A</v>
      </c>
      <c r="X4186" t="e">
        <v>#N/A</v>
      </c>
      <c r="Y4186" s="3" t="e">
        <v>#N/A</v>
      </c>
      <c r="Z4186" s="8" t="e">
        <v>#N/A</v>
      </c>
      <c r="AA4186" s="30" t="e">
        <v>#N/A</v>
      </c>
      <c r="AB4186" t="e">
        <v>#N/A</v>
      </c>
      <c r="AC4186" t="e">
        <v>#N/A</v>
      </c>
      <c r="AD4186" t="e">
        <v>#N/A</v>
      </c>
      <c r="AE4186" t="e">
        <v>#N/A</v>
      </c>
      <c r="AF4186" t="e">
        <v>#N/A</v>
      </c>
    </row>
    <row r="4187" spans="1:32" x14ac:dyDescent="0.25">
      <c r="A4187" t="e">
        <v>#N/A</v>
      </c>
      <c r="B4187" s="33" t="e">
        <v>#N/A</v>
      </c>
      <c r="C4187" t="e">
        <v>#N/A</v>
      </c>
      <c r="D4187" t="e">
        <v>#N/A</v>
      </c>
      <c r="E4187" s="69" t="e">
        <v>#N/A</v>
      </c>
      <c r="F4187" s="3" t="e">
        <v>#N/A</v>
      </c>
      <c r="G4187" s="3" t="e">
        <v>#N/A</v>
      </c>
      <c r="H4187" s="3" t="e">
        <v>#N/A</v>
      </c>
      <c r="I4187" s="80" t="e">
        <v>#N/A</v>
      </c>
      <c r="J4187" s="80" t="e">
        <v>#N/A</v>
      </c>
      <c r="K4187" s="85" t="e">
        <v>#N/A</v>
      </c>
      <c r="L4187" s="9" t="e">
        <v>#N/A</v>
      </c>
      <c r="M4187" s="93" t="e">
        <v>#N/A</v>
      </c>
      <c r="N4187" s="8" t="e">
        <v>#N/A</v>
      </c>
      <c r="O4187" t="e">
        <v>#N/A</v>
      </c>
      <c r="P4187" t="e">
        <v>#N/A</v>
      </c>
      <c r="Q4187" t="e">
        <v>#N/A</v>
      </c>
      <c r="R4187" s="2" t="e">
        <v>#N/A</v>
      </c>
      <c r="S4187" t="e">
        <v>#N/A</v>
      </c>
      <c r="T4187" s="3" t="e">
        <v>#N/A</v>
      </c>
      <c r="U4187" s="3" t="e">
        <v>#N/A</v>
      </c>
      <c r="V4187" t="e">
        <v>#N/A</v>
      </c>
      <c r="W4187" t="e">
        <v>#N/A</v>
      </c>
      <c r="X4187" t="e">
        <v>#N/A</v>
      </c>
      <c r="Y4187" s="3" t="e">
        <v>#N/A</v>
      </c>
      <c r="Z4187" s="8" t="e">
        <v>#N/A</v>
      </c>
      <c r="AA4187" s="30" t="e">
        <v>#N/A</v>
      </c>
      <c r="AB4187" t="e">
        <v>#N/A</v>
      </c>
      <c r="AC4187" t="e">
        <v>#N/A</v>
      </c>
      <c r="AD4187" t="e">
        <v>#N/A</v>
      </c>
      <c r="AE4187" t="e">
        <v>#N/A</v>
      </c>
      <c r="AF4187" t="e">
        <v>#N/A</v>
      </c>
    </row>
    <row r="4188" spans="1:32" x14ac:dyDescent="0.25">
      <c r="A4188" t="e">
        <v>#N/A</v>
      </c>
      <c r="B4188" s="33" t="e">
        <v>#N/A</v>
      </c>
      <c r="C4188" t="e">
        <v>#N/A</v>
      </c>
      <c r="D4188" t="e">
        <v>#N/A</v>
      </c>
      <c r="E4188" s="69" t="e">
        <v>#N/A</v>
      </c>
      <c r="F4188" s="3" t="e">
        <v>#N/A</v>
      </c>
      <c r="G4188" s="3" t="e">
        <v>#N/A</v>
      </c>
      <c r="H4188" s="3" t="e">
        <v>#N/A</v>
      </c>
      <c r="I4188" s="80" t="e">
        <v>#N/A</v>
      </c>
      <c r="J4188" s="80" t="e">
        <v>#N/A</v>
      </c>
      <c r="K4188" s="85" t="e">
        <v>#N/A</v>
      </c>
      <c r="L4188" s="9" t="e">
        <v>#N/A</v>
      </c>
      <c r="M4188" s="93" t="e">
        <v>#N/A</v>
      </c>
      <c r="N4188" s="8" t="e">
        <v>#N/A</v>
      </c>
      <c r="O4188" t="e">
        <v>#N/A</v>
      </c>
      <c r="P4188" t="e">
        <v>#N/A</v>
      </c>
      <c r="Q4188" t="e">
        <v>#N/A</v>
      </c>
      <c r="R4188" s="2" t="e">
        <v>#N/A</v>
      </c>
      <c r="S4188" t="e">
        <v>#N/A</v>
      </c>
      <c r="T4188" s="3" t="e">
        <v>#N/A</v>
      </c>
      <c r="U4188" s="3" t="e">
        <v>#N/A</v>
      </c>
      <c r="V4188" t="e">
        <v>#N/A</v>
      </c>
      <c r="W4188" t="e">
        <v>#N/A</v>
      </c>
      <c r="X4188" t="e">
        <v>#N/A</v>
      </c>
      <c r="Y4188" s="3" t="e">
        <v>#N/A</v>
      </c>
      <c r="Z4188" s="8" t="e">
        <v>#N/A</v>
      </c>
      <c r="AA4188" s="30" t="e">
        <v>#N/A</v>
      </c>
      <c r="AB4188" t="e">
        <v>#N/A</v>
      </c>
      <c r="AC4188" t="e">
        <v>#N/A</v>
      </c>
      <c r="AD4188" t="e">
        <v>#N/A</v>
      </c>
      <c r="AE4188" t="e">
        <v>#N/A</v>
      </c>
      <c r="AF4188" t="e">
        <v>#N/A</v>
      </c>
    </row>
    <row r="4189" spans="1:32" x14ac:dyDescent="0.25">
      <c r="A4189" t="e">
        <v>#N/A</v>
      </c>
      <c r="B4189" s="33" t="e">
        <v>#N/A</v>
      </c>
      <c r="C4189" t="e">
        <v>#N/A</v>
      </c>
      <c r="D4189" t="e">
        <v>#N/A</v>
      </c>
      <c r="E4189" s="69" t="e">
        <v>#N/A</v>
      </c>
      <c r="F4189" s="3" t="e">
        <v>#N/A</v>
      </c>
      <c r="G4189" s="3" t="e">
        <v>#N/A</v>
      </c>
      <c r="H4189" s="3" t="e">
        <v>#N/A</v>
      </c>
      <c r="I4189" s="80" t="e">
        <v>#N/A</v>
      </c>
      <c r="J4189" s="80" t="e">
        <v>#N/A</v>
      </c>
      <c r="K4189" s="85" t="e">
        <v>#N/A</v>
      </c>
      <c r="L4189" s="9" t="e">
        <v>#N/A</v>
      </c>
      <c r="M4189" s="93" t="e">
        <v>#N/A</v>
      </c>
      <c r="N4189" s="8" t="e">
        <v>#N/A</v>
      </c>
      <c r="O4189" t="e">
        <v>#N/A</v>
      </c>
      <c r="P4189" t="e">
        <v>#N/A</v>
      </c>
      <c r="Q4189" t="e">
        <v>#N/A</v>
      </c>
      <c r="R4189" s="2" t="e">
        <v>#N/A</v>
      </c>
      <c r="S4189" t="e">
        <v>#N/A</v>
      </c>
      <c r="T4189" s="3" t="e">
        <v>#N/A</v>
      </c>
      <c r="U4189" s="3" t="e">
        <v>#N/A</v>
      </c>
      <c r="V4189" t="e">
        <v>#N/A</v>
      </c>
      <c r="W4189" t="e">
        <v>#N/A</v>
      </c>
      <c r="X4189" t="e">
        <v>#N/A</v>
      </c>
      <c r="Y4189" s="3" t="e">
        <v>#N/A</v>
      </c>
      <c r="Z4189" s="8" t="e">
        <v>#N/A</v>
      </c>
      <c r="AA4189" s="30" t="e">
        <v>#N/A</v>
      </c>
      <c r="AB4189" t="e">
        <v>#N/A</v>
      </c>
      <c r="AC4189" t="e">
        <v>#N/A</v>
      </c>
      <c r="AD4189" t="e">
        <v>#N/A</v>
      </c>
      <c r="AE4189" t="e">
        <v>#N/A</v>
      </c>
      <c r="AF4189" t="e">
        <v>#N/A</v>
      </c>
    </row>
    <row r="4190" spans="1:32" x14ac:dyDescent="0.25">
      <c r="A4190" t="e">
        <v>#N/A</v>
      </c>
      <c r="B4190" s="33" t="e">
        <v>#N/A</v>
      </c>
      <c r="C4190" t="e">
        <v>#N/A</v>
      </c>
      <c r="D4190" t="e">
        <v>#N/A</v>
      </c>
      <c r="E4190" s="69" t="e">
        <v>#N/A</v>
      </c>
      <c r="F4190" s="3" t="e">
        <v>#N/A</v>
      </c>
      <c r="G4190" s="3" t="e">
        <v>#N/A</v>
      </c>
      <c r="H4190" s="3" t="e">
        <v>#N/A</v>
      </c>
      <c r="I4190" s="80" t="e">
        <v>#N/A</v>
      </c>
      <c r="J4190" s="80" t="e">
        <v>#N/A</v>
      </c>
      <c r="K4190" s="85" t="e">
        <v>#N/A</v>
      </c>
      <c r="L4190" s="9" t="e">
        <v>#N/A</v>
      </c>
      <c r="M4190" s="93" t="e">
        <v>#N/A</v>
      </c>
      <c r="N4190" s="8" t="e">
        <v>#N/A</v>
      </c>
      <c r="O4190" t="e">
        <v>#N/A</v>
      </c>
      <c r="P4190" t="e">
        <v>#N/A</v>
      </c>
      <c r="Q4190" t="e">
        <v>#N/A</v>
      </c>
      <c r="R4190" s="2" t="e">
        <v>#N/A</v>
      </c>
      <c r="S4190" t="e">
        <v>#N/A</v>
      </c>
      <c r="T4190" s="3" t="e">
        <v>#N/A</v>
      </c>
      <c r="U4190" s="3" t="e">
        <v>#N/A</v>
      </c>
      <c r="V4190" t="e">
        <v>#N/A</v>
      </c>
      <c r="W4190" t="e">
        <v>#N/A</v>
      </c>
      <c r="X4190" t="e">
        <v>#N/A</v>
      </c>
      <c r="Y4190" s="3" t="e">
        <v>#N/A</v>
      </c>
      <c r="Z4190" s="8" t="e">
        <v>#N/A</v>
      </c>
      <c r="AA4190" s="30" t="e">
        <v>#N/A</v>
      </c>
      <c r="AB4190" t="e">
        <v>#N/A</v>
      </c>
      <c r="AC4190" t="e">
        <v>#N/A</v>
      </c>
      <c r="AD4190" t="e">
        <v>#N/A</v>
      </c>
      <c r="AE4190" t="e">
        <v>#N/A</v>
      </c>
      <c r="AF4190" t="e">
        <v>#N/A</v>
      </c>
    </row>
    <row r="4191" spans="1:32" x14ac:dyDescent="0.25">
      <c r="A4191" t="e">
        <v>#N/A</v>
      </c>
      <c r="B4191" s="33" t="e">
        <v>#N/A</v>
      </c>
      <c r="C4191" t="e">
        <v>#N/A</v>
      </c>
      <c r="D4191" t="e">
        <v>#N/A</v>
      </c>
      <c r="E4191" s="69" t="e">
        <v>#N/A</v>
      </c>
      <c r="F4191" s="3" t="e">
        <v>#N/A</v>
      </c>
      <c r="G4191" s="3" t="e">
        <v>#N/A</v>
      </c>
      <c r="H4191" s="3" t="e">
        <v>#N/A</v>
      </c>
      <c r="I4191" s="80" t="e">
        <v>#N/A</v>
      </c>
      <c r="J4191" s="80" t="e">
        <v>#N/A</v>
      </c>
      <c r="K4191" s="85" t="e">
        <v>#N/A</v>
      </c>
      <c r="L4191" s="9" t="e">
        <v>#N/A</v>
      </c>
      <c r="M4191" s="93" t="e">
        <v>#N/A</v>
      </c>
      <c r="N4191" s="8" t="e">
        <v>#N/A</v>
      </c>
      <c r="O4191" t="e">
        <v>#N/A</v>
      </c>
      <c r="P4191" t="e">
        <v>#N/A</v>
      </c>
      <c r="Q4191" t="e">
        <v>#N/A</v>
      </c>
      <c r="R4191" s="2" t="e">
        <v>#N/A</v>
      </c>
      <c r="S4191" t="e">
        <v>#N/A</v>
      </c>
      <c r="T4191" s="3" t="e">
        <v>#N/A</v>
      </c>
      <c r="U4191" s="3" t="e">
        <v>#N/A</v>
      </c>
      <c r="V4191" t="e">
        <v>#N/A</v>
      </c>
      <c r="W4191" t="e">
        <v>#N/A</v>
      </c>
      <c r="X4191" t="e">
        <v>#N/A</v>
      </c>
      <c r="Y4191" s="3" t="e">
        <v>#N/A</v>
      </c>
      <c r="Z4191" s="8" t="e">
        <v>#N/A</v>
      </c>
      <c r="AA4191" s="30" t="e">
        <v>#N/A</v>
      </c>
      <c r="AB4191" t="e">
        <v>#N/A</v>
      </c>
      <c r="AC4191" t="e">
        <v>#N/A</v>
      </c>
      <c r="AD4191" t="e">
        <v>#N/A</v>
      </c>
      <c r="AE4191" t="e">
        <v>#N/A</v>
      </c>
      <c r="AF4191" t="e">
        <v>#N/A</v>
      </c>
    </row>
    <row r="4192" spans="1:32" x14ac:dyDescent="0.25">
      <c r="A4192" t="e">
        <v>#N/A</v>
      </c>
      <c r="B4192" s="33" t="e">
        <v>#N/A</v>
      </c>
      <c r="C4192" t="e">
        <v>#N/A</v>
      </c>
      <c r="D4192" t="e">
        <v>#N/A</v>
      </c>
      <c r="E4192" s="69" t="e">
        <v>#N/A</v>
      </c>
      <c r="F4192" s="3" t="e">
        <v>#N/A</v>
      </c>
      <c r="G4192" s="3" t="e">
        <v>#N/A</v>
      </c>
      <c r="H4192" s="3" t="e">
        <v>#N/A</v>
      </c>
      <c r="I4192" s="80" t="e">
        <v>#N/A</v>
      </c>
      <c r="J4192" s="80" t="e">
        <v>#N/A</v>
      </c>
      <c r="K4192" s="85" t="e">
        <v>#N/A</v>
      </c>
      <c r="L4192" s="9" t="e">
        <v>#N/A</v>
      </c>
      <c r="M4192" s="93" t="e">
        <v>#N/A</v>
      </c>
      <c r="N4192" s="8" t="e">
        <v>#N/A</v>
      </c>
      <c r="O4192" t="e">
        <v>#N/A</v>
      </c>
      <c r="P4192" t="e">
        <v>#N/A</v>
      </c>
      <c r="Q4192" t="e">
        <v>#N/A</v>
      </c>
      <c r="R4192" s="2" t="e">
        <v>#N/A</v>
      </c>
      <c r="S4192" t="e">
        <v>#N/A</v>
      </c>
      <c r="T4192" s="3" t="e">
        <v>#N/A</v>
      </c>
      <c r="U4192" s="3" t="e">
        <v>#N/A</v>
      </c>
      <c r="V4192" t="e">
        <v>#N/A</v>
      </c>
      <c r="W4192" t="e">
        <v>#N/A</v>
      </c>
      <c r="X4192" t="e">
        <v>#N/A</v>
      </c>
      <c r="Y4192" s="3" t="e">
        <v>#N/A</v>
      </c>
      <c r="Z4192" s="8" t="e">
        <v>#N/A</v>
      </c>
      <c r="AA4192" s="30" t="e">
        <v>#N/A</v>
      </c>
      <c r="AB4192" t="e">
        <v>#N/A</v>
      </c>
      <c r="AC4192" t="e">
        <v>#N/A</v>
      </c>
      <c r="AD4192" t="e">
        <v>#N/A</v>
      </c>
      <c r="AE4192" t="e">
        <v>#N/A</v>
      </c>
      <c r="AF4192" t="e">
        <v>#N/A</v>
      </c>
    </row>
    <row r="4193" spans="1:32" x14ac:dyDescent="0.25">
      <c r="A4193" t="e">
        <v>#N/A</v>
      </c>
      <c r="B4193" s="33" t="e">
        <v>#N/A</v>
      </c>
      <c r="C4193" t="e">
        <v>#N/A</v>
      </c>
      <c r="D4193" t="e">
        <v>#N/A</v>
      </c>
      <c r="E4193" s="69" t="e">
        <v>#N/A</v>
      </c>
      <c r="F4193" s="3" t="e">
        <v>#N/A</v>
      </c>
      <c r="G4193" s="3" t="e">
        <v>#N/A</v>
      </c>
      <c r="H4193" s="3" t="e">
        <v>#N/A</v>
      </c>
      <c r="I4193" s="80" t="e">
        <v>#N/A</v>
      </c>
      <c r="J4193" s="80" t="e">
        <v>#N/A</v>
      </c>
      <c r="K4193" s="85" t="e">
        <v>#N/A</v>
      </c>
      <c r="L4193" s="9" t="e">
        <v>#N/A</v>
      </c>
      <c r="M4193" s="93" t="e">
        <v>#N/A</v>
      </c>
      <c r="N4193" s="8" t="e">
        <v>#N/A</v>
      </c>
      <c r="O4193" t="e">
        <v>#N/A</v>
      </c>
      <c r="P4193" t="e">
        <v>#N/A</v>
      </c>
      <c r="Q4193" t="e">
        <v>#N/A</v>
      </c>
      <c r="R4193" s="2" t="e">
        <v>#N/A</v>
      </c>
      <c r="S4193" t="e">
        <v>#N/A</v>
      </c>
      <c r="T4193" s="3" t="e">
        <v>#N/A</v>
      </c>
      <c r="U4193" s="3" t="e">
        <v>#N/A</v>
      </c>
      <c r="V4193" t="e">
        <v>#N/A</v>
      </c>
      <c r="W4193" t="e">
        <v>#N/A</v>
      </c>
      <c r="X4193" t="e">
        <v>#N/A</v>
      </c>
      <c r="Y4193" s="3" t="e">
        <v>#N/A</v>
      </c>
      <c r="Z4193" s="8" t="e">
        <v>#N/A</v>
      </c>
      <c r="AA4193" s="30" t="e">
        <v>#N/A</v>
      </c>
      <c r="AB4193" t="e">
        <v>#N/A</v>
      </c>
      <c r="AC4193" t="e">
        <v>#N/A</v>
      </c>
      <c r="AD4193" t="e">
        <v>#N/A</v>
      </c>
      <c r="AE4193" t="e">
        <v>#N/A</v>
      </c>
      <c r="AF4193" t="e">
        <v>#N/A</v>
      </c>
    </row>
    <row r="4194" spans="1:32" x14ac:dyDescent="0.25">
      <c r="A4194" t="e">
        <v>#N/A</v>
      </c>
      <c r="B4194" s="33" t="e">
        <v>#N/A</v>
      </c>
      <c r="C4194" t="e">
        <v>#N/A</v>
      </c>
      <c r="D4194" t="e">
        <v>#N/A</v>
      </c>
      <c r="E4194" s="69" t="e">
        <v>#N/A</v>
      </c>
      <c r="F4194" s="3" t="e">
        <v>#N/A</v>
      </c>
      <c r="G4194" s="3" t="e">
        <v>#N/A</v>
      </c>
      <c r="H4194" s="3" t="e">
        <v>#N/A</v>
      </c>
      <c r="I4194" s="80" t="e">
        <v>#N/A</v>
      </c>
      <c r="J4194" s="80" t="e">
        <v>#N/A</v>
      </c>
      <c r="K4194" s="85" t="e">
        <v>#N/A</v>
      </c>
      <c r="L4194" s="9" t="e">
        <v>#N/A</v>
      </c>
      <c r="M4194" s="93" t="e">
        <v>#N/A</v>
      </c>
      <c r="N4194" s="8" t="e">
        <v>#N/A</v>
      </c>
      <c r="O4194" t="e">
        <v>#N/A</v>
      </c>
      <c r="P4194" t="e">
        <v>#N/A</v>
      </c>
      <c r="Q4194" t="e">
        <v>#N/A</v>
      </c>
      <c r="R4194" s="2" t="e">
        <v>#N/A</v>
      </c>
      <c r="S4194" t="e">
        <v>#N/A</v>
      </c>
      <c r="T4194" s="3" t="e">
        <v>#N/A</v>
      </c>
      <c r="U4194" s="3" t="e">
        <v>#N/A</v>
      </c>
      <c r="V4194" t="e">
        <v>#N/A</v>
      </c>
      <c r="W4194" t="e">
        <v>#N/A</v>
      </c>
      <c r="X4194" t="e">
        <v>#N/A</v>
      </c>
      <c r="Y4194" s="3" t="e">
        <v>#N/A</v>
      </c>
      <c r="Z4194" s="8" t="e">
        <v>#N/A</v>
      </c>
      <c r="AA4194" s="30" t="e">
        <v>#N/A</v>
      </c>
      <c r="AB4194" t="e">
        <v>#N/A</v>
      </c>
      <c r="AC4194" t="e">
        <v>#N/A</v>
      </c>
      <c r="AD4194" t="e">
        <v>#N/A</v>
      </c>
      <c r="AE4194" t="e">
        <v>#N/A</v>
      </c>
      <c r="AF4194" t="e">
        <v>#N/A</v>
      </c>
    </row>
    <row r="4195" spans="1:32" x14ac:dyDescent="0.25">
      <c r="A4195" t="e">
        <v>#N/A</v>
      </c>
      <c r="B4195" s="33" t="e">
        <v>#N/A</v>
      </c>
      <c r="C4195" t="e">
        <v>#N/A</v>
      </c>
      <c r="D4195" t="e">
        <v>#N/A</v>
      </c>
      <c r="E4195" s="69" t="e">
        <v>#N/A</v>
      </c>
      <c r="F4195" s="3" t="e">
        <v>#N/A</v>
      </c>
      <c r="G4195" s="3" t="e">
        <v>#N/A</v>
      </c>
      <c r="H4195" s="3" t="e">
        <v>#N/A</v>
      </c>
      <c r="I4195" s="80" t="e">
        <v>#N/A</v>
      </c>
      <c r="J4195" s="80" t="e">
        <v>#N/A</v>
      </c>
      <c r="K4195" s="85" t="e">
        <v>#N/A</v>
      </c>
      <c r="L4195" s="9" t="e">
        <v>#N/A</v>
      </c>
      <c r="M4195" s="93" t="e">
        <v>#N/A</v>
      </c>
      <c r="N4195" s="8" t="e">
        <v>#N/A</v>
      </c>
      <c r="O4195" t="e">
        <v>#N/A</v>
      </c>
      <c r="P4195" t="e">
        <v>#N/A</v>
      </c>
      <c r="Q4195" t="e">
        <v>#N/A</v>
      </c>
      <c r="R4195" s="2" t="e">
        <v>#N/A</v>
      </c>
      <c r="S4195" t="e">
        <v>#N/A</v>
      </c>
      <c r="T4195" s="3" t="e">
        <v>#N/A</v>
      </c>
      <c r="U4195" s="3" t="e">
        <v>#N/A</v>
      </c>
      <c r="V4195" t="e">
        <v>#N/A</v>
      </c>
      <c r="W4195" t="e">
        <v>#N/A</v>
      </c>
      <c r="X4195" t="e">
        <v>#N/A</v>
      </c>
      <c r="Y4195" s="3" t="e">
        <v>#N/A</v>
      </c>
      <c r="Z4195" s="8" t="e">
        <v>#N/A</v>
      </c>
      <c r="AA4195" s="30" t="e">
        <v>#N/A</v>
      </c>
      <c r="AB4195" t="e">
        <v>#N/A</v>
      </c>
      <c r="AC4195" t="e">
        <v>#N/A</v>
      </c>
      <c r="AD4195" t="e">
        <v>#N/A</v>
      </c>
      <c r="AE4195" t="e">
        <v>#N/A</v>
      </c>
      <c r="AF4195" t="e">
        <v>#N/A</v>
      </c>
    </row>
    <row r="4196" spans="1:32" x14ac:dyDescent="0.25">
      <c r="A4196" t="e">
        <v>#N/A</v>
      </c>
      <c r="B4196" s="33" t="e">
        <v>#N/A</v>
      </c>
      <c r="C4196" t="e">
        <v>#N/A</v>
      </c>
      <c r="D4196" t="e">
        <v>#N/A</v>
      </c>
      <c r="E4196" s="69" t="e">
        <v>#N/A</v>
      </c>
      <c r="F4196" s="3" t="e">
        <v>#N/A</v>
      </c>
      <c r="G4196" s="3" t="e">
        <v>#N/A</v>
      </c>
      <c r="H4196" s="3" t="e">
        <v>#N/A</v>
      </c>
      <c r="I4196" s="80" t="e">
        <v>#N/A</v>
      </c>
      <c r="J4196" s="80" t="e">
        <v>#N/A</v>
      </c>
      <c r="K4196" s="85" t="e">
        <v>#N/A</v>
      </c>
      <c r="L4196" s="9" t="e">
        <v>#N/A</v>
      </c>
      <c r="M4196" s="93" t="e">
        <v>#N/A</v>
      </c>
      <c r="N4196" s="8" t="e">
        <v>#N/A</v>
      </c>
      <c r="O4196" t="e">
        <v>#N/A</v>
      </c>
      <c r="P4196" t="e">
        <v>#N/A</v>
      </c>
      <c r="Q4196" t="e">
        <v>#N/A</v>
      </c>
      <c r="R4196" s="2" t="e">
        <v>#N/A</v>
      </c>
      <c r="S4196" t="e">
        <v>#N/A</v>
      </c>
      <c r="T4196" s="3" t="e">
        <v>#N/A</v>
      </c>
      <c r="U4196" s="3" t="e">
        <v>#N/A</v>
      </c>
      <c r="V4196" t="e">
        <v>#N/A</v>
      </c>
      <c r="W4196" t="e">
        <v>#N/A</v>
      </c>
      <c r="X4196" t="e">
        <v>#N/A</v>
      </c>
      <c r="Y4196" s="3" t="e">
        <v>#N/A</v>
      </c>
      <c r="Z4196" s="8" t="e">
        <v>#N/A</v>
      </c>
      <c r="AA4196" s="30" t="e">
        <v>#N/A</v>
      </c>
      <c r="AB4196" t="e">
        <v>#N/A</v>
      </c>
      <c r="AC4196" t="e">
        <v>#N/A</v>
      </c>
      <c r="AD4196" t="e">
        <v>#N/A</v>
      </c>
      <c r="AE4196" t="e">
        <v>#N/A</v>
      </c>
      <c r="AF4196" t="e">
        <v>#N/A</v>
      </c>
    </row>
    <row r="4197" spans="1:32" x14ac:dyDescent="0.25">
      <c r="A4197" t="e">
        <v>#N/A</v>
      </c>
      <c r="B4197" s="33" t="e">
        <v>#N/A</v>
      </c>
      <c r="C4197" t="e">
        <v>#N/A</v>
      </c>
      <c r="D4197" t="e">
        <v>#N/A</v>
      </c>
      <c r="E4197" s="69" t="e">
        <v>#N/A</v>
      </c>
      <c r="F4197" s="3" t="e">
        <v>#N/A</v>
      </c>
      <c r="G4197" s="3" t="e">
        <v>#N/A</v>
      </c>
      <c r="H4197" s="3" t="e">
        <v>#N/A</v>
      </c>
      <c r="I4197" s="80" t="e">
        <v>#N/A</v>
      </c>
      <c r="J4197" s="80" t="e">
        <v>#N/A</v>
      </c>
      <c r="K4197" s="85" t="e">
        <v>#N/A</v>
      </c>
      <c r="L4197" s="9" t="e">
        <v>#N/A</v>
      </c>
      <c r="M4197" s="93" t="e">
        <v>#N/A</v>
      </c>
      <c r="N4197" s="8" t="e">
        <v>#N/A</v>
      </c>
      <c r="O4197" t="e">
        <v>#N/A</v>
      </c>
      <c r="P4197" t="e">
        <v>#N/A</v>
      </c>
      <c r="Q4197" t="e">
        <v>#N/A</v>
      </c>
      <c r="R4197" s="2" t="e">
        <v>#N/A</v>
      </c>
      <c r="S4197" t="e">
        <v>#N/A</v>
      </c>
      <c r="T4197" s="3" t="e">
        <v>#N/A</v>
      </c>
      <c r="U4197" s="3" t="e">
        <v>#N/A</v>
      </c>
      <c r="V4197" t="e">
        <v>#N/A</v>
      </c>
      <c r="W4197" t="e">
        <v>#N/A</v>
      </c>
      <c r="X4197" t="e">
        <v>#N/A</v>
      </c>
      <c r="Y4197" s="3" t="e">
        <v>#N/A</v>
      </c>
      <c r="Z4197" s="8" t="e">
        <v>#N/A</v>
      </c>
      <c r="AA4197" s="30" t="e">
        <v>#N/A</v>
      </c>
      <c r="AB4197" t="e">
        <v>#N/A</v>
      </c>
      <c r="AC4197" t="e">
        <v>#N/A</v>
      </c>
      <c r="AD4197" t="e">
        <v>#N/A</v>
      </c>
      <c r="AE4197" t="e">
        <v>#N/A</v>
      </c>
      <c r="AF4197" t="e">
        <v>#N/A</v>
      </c>
    </row>
    <row r="4198" spans="1:32" x14ac:dyDescent="0.25">
      <c r="A4198" t="e">
        <v>#N/A</v>
      </c>
      <c r="B4198" s="33" t="e">
        <v>#N/A</v>
      </c>
      <c r="C4198" t="e">
        <v>#N/A</v>
      </c>
      <c r="D4198" t="e">
        <v>#N/A</v>
      </c>
      <c r="E4198" s="69" t="e">
        <v>#N/A</v>
      </c>
      <c r="F4198" s="3" t="e">
        <v>#N/A</v>
      </c>
      <c r="G4198" s="3" t="e">
        <v>#N/A</v>
      </c>
      <c r="H4198" s="3" t="e">
        <v>#N/A</v>
      </c>
      <c r="I4198" s="80" t="e">
        <v>#N/A</v>
      </c>
      <c r="J4198" s="80" t="e">
        <v>#N/A</v>
      </c>
      <c r="K4198" s="85" t="e">
        <v>#N/A</v>
      </c>
      <c r="L4198" s="9" t="e">
        <v>#N/A</v>
      </c>
      <c r="M4198" s="93" t="e">
        <v>#N/A</v>
      </c>
      <c r="N4198" s="8" t="e">
        <v>#N/A</v>
      </c>
      <c r="O4198" t="e">
        <v>#N/A</v>
      </c>
      <c r="P4198" t="e">
        <v>#N/A</v>
      </c>
      <c r="Q4198" t="e">
        <v>#N/A</v>
      </c>
      <c r="R4198" s="2" t="e">
        <v>#N/A</v>
      </c>
      <c r="S4198" t="e">
        <v>#N/A</v>
      </c>
      <c r="T4198" s="3" t="e">
        <v>#N/A</v>
      </c>
      <c r="U4198" s="3" t="e">
        <v>#N/A</v>
      </c>
      <c r="V4198" t="e">
        <v>#N/A</v>
      </c>
      <c r="W4198" t="e">
        <v>#N/A</v>
      </c>
      <c r="X4198" t="e">
        <v>#N/A</v>
      </c>
      <c r="Y4198" s="3" t="e">
        <v>#N/A</v>
      </c>
      <c r="Z4198" s="8" t="e">
        <v>#N/A</v>
      </c>
      <c r="AA4198" s="30" t="e">
        <v>#N/A</v>
      </c>
      <c r="AB4198" t="e">
        <v>#N/A</v>
      </c>
      <c r="AC4198" t="e">
        <v>#N/A</v>
      </c>
      <c r="AD4198" t="e">
        <v>#N/A</v>
      </c>
      <c r="AE4198" t="e">
        <v>#N/A</v>
      </c>
      <c r="AF4198" t="e">
        <v>#N/A</v>
      </c>
    </row>
    <row r="4199" spans="1:32" x14ac:dyDescent="0.25">
      <c r="A4199" t="e">
        <v>#N/A</v>
      </c>
      <c r="B4199" s="33" t="e">
        <v>#N/A</v>
      </c>
      <c r="C4199" t="e">
        <v>#N/A</v>
      </c>
      <c r="D4199" t="e">
        <v>#N/A</v>
      </c>
      <c r="E4199" s="69" t="e">
        <v>#N/A</v>
      </c>
      <c r="F4199" s="3" t="e">
        <v>#N/A</v>
      </c>
      <c r="G4199" s="3" t="e">
        <v>#N/A</v>
      </c>
      <c r="H4199" s="3" t="e">
        <v>#N/A</v>
      </c>
      <c r="I4199" s="80" t="e">
        <v>#N/A</v>
      </c>
      <c r="J4199" s="80" t="e">
        <v>#N/A</v>
      </c>
      <c r="K4199" s="85" t="e">
        <v>#N/A</v>
      </c>
      <c r="L4199" s="9" t="e">
        <v>#N/A</v>
      </c>
      <c r="M4199" s="93" t="e">
        <v>#N/A</v>
      </c>
      <c r="N4199" s="8" t="e">
        <v>#N/A</v>
      </c>
      <c r="O4199" t="e">
        <v>#N/A</v>
      </c>
      <c r="P4199" t="e">
        <v>#N/A</v>
      </c>
      <c r="Q4199" t="e">
        <v>#N/A</v>
      </c>
      <c r="R4199" s="2" t="e">
        <v>#N/A</v>
      </c>
      <c r="S4199" t="e">
        <v>#N/A</v>
      </c>
      <c r="T4199" s="3" t="e">
        <v>#N/A</v>
      </c>
      <c r="U4199" s="3" t="e">
        <v>#N/A</v>
      </c>
      <c r="V4199" t="e">
        <v>#N/A</v>
      </c>
      <c r="W4199" t="e">
        <v>#N/A</v>
      </c>
      <c r="X4199" t="e">
        <v>#N/A</v>
      </c>
      <c r="Y4199" s="3" t="e">
        <v>#N/A</v>
      </c>
      <c r="Z4199" s="8" t="e">
        <v>#N/A</v>
      </c>
      <c r="AA4199" s="30" t="e">
        <v>#N/A</v>
      </c>
      <c r="AB4199" t="e">
        <v>#N/A</v>
      </c>
      <c r="AC4199" t="e">
        <v>#N/A</v>
      </c>
      <c r="AD4199" t="e">
        <v>#N/A</v>
      </c>
      <c r="AE4199" t="e">
        <v>#N/A</v>
      </c>
      <c r="AF4199" t="e">
        <v>#N/A</v>
      </c>
    </row>
    <row r="4200" spans="1:32" x14ac:dyDescent="0.25">
      <c r="A4200" t="e">
        <v>#N/A</v>
      </c>
      <c r="B4200" s="33" t="e">
        <v>#N/A</v>
      </c>
      <c r="C4200" t="e">
        <v>#N/A</v>
      </c>
      <c r="D4200" t="e">
        <v>#N/A</v>
      </c>
      <c r="E4200" s="69" t="e">
        <v>#N/A</v>
      </c>
      <c r="F4200" s="3" t="e">
        <v>#N/A</v>
      </c>
      <c r="G4200" s="3" t="e">
        <v>#N/A</v>
      </c>
      <c r="H4200" s="3" t="e">
        <v>#N/A</v>
      </c>
      <c r="I4200" s="80" t="e">
        <v>#N/A</v>
      </c>
      <c r="J4200" s="80" t="e">
        <v>#N/A</v>
      </c>
      <c r="K4200" s="85" t="e">
        <v>#N/A</v>
      </c>
      <c r="L4200" s="9" t="e">
        <v>#N/A</v>
      </c>
      <c r="M4200" s="93" t="e">
        <v>#N/A</v>
      </c>
      <c r="N4200" s="8" t="e">
        <v>#N/A</v>
      </c>
      <c r="O4200" t="e">
        <v>#N/A</v>
      </c>
      <c r="P4200" t="e">
        <v>#N/A</v>
      </c>
      <c r="Q4200" t="e">
        <v>#N/A</v>
      </c>
      <c r="R4200" s="2" t="e">
        <v>#N/A</v>
      </c>
      <c r="S4200" t="e">
        <v>#N/A</v>
      </c>
      <c r="T4200" s="3" t="e">
        <v>#N/A</v>
      </c>
      <c r="U4200" s="3" t="e">
        <v>#N/A</v>
      </c>
      <c r="V4200" t="e">
        <v>#N/A</v>
      </c>
      <c r="W4200" t="e">
        <v>#N/A</v>
      </c>
      <c r="X4200" t="e">
        <v>#N/A</v>
      </c>
      <c r="Y4200" s="3" t="e">
        <v>#N/A</v>
      </c>
      <c r="Z4200" s="8" t="e">
        <v>#N/A</v>
      </c>
      <c r="AA4200" s="30" t="e">
        <v>#N/A</v>
      </c>
      <c r="AB4200" t="e">
        <v>#N/A</v>
      </c>
      <c r="AC4200" t="e">
        <v>#N/A</v>
      </c>
      <c r="AD4200" t="e">
        <v>#N/A</v>
      </c>
      <c r="AE4200" t="e">
        <v>#N/A</v>
      </c>
      <c r="AF4200" t="e">
        <v>#N/A</v>
      </c>
    </row>
    <row r="4201" spans="1:32" x14ac:dyDescent="0.25">
      <c r="A4201" t="e">
        <v>#N/A</v>
      </c>
      <c r="B4201" s="33" t="e">
        <v>#N/A</v>
      </c>
      <c r="C4201" t="e">
        <v>#N/A</v>
      </c>
      <c r="D4201" t="e">
        <v>#N/A</v>
      </c>
      <c r="E4201" s="69" t="e">
        <v>#N/A</v>
      </c>
      <c r="F4201" s="3" t="e">
        <v>#N/A</v>
      </c>
      <c r="G4201" s="3" t="e">
        <v>#N/A</v>
      </c>
      <c r="H4201" s="3" t="e">
        <v>#N/A</v>
      </c>
      <c r="I4201" s="80" t="e">
        <v>#N/A</v>
      </c>
      <c r="J4201" s="80" t="e">
        <v>#N/A</v>
      </c>
      <c r="K4201" s="85" t="e">
        <v>#N/A</v>
      </c>
      <c r="L4201" s="9" t="e">
        <v>#N/A</v>
      </c>
      <c r="M4201" s="93" t="e">
        <v>#N/A</v>
      </c>
      <c r="N4201" s="8" t="e">
        <v>#N/A</v>
      </c>
      <c r="O4201" t="e">
        <v>#N/A</v>
      </c>
      <c r="P4201" t="e">
        <v>#N/A</v>
      </c>
      <c r="Q4201" t="e">
        <v>#N/A</v>
      </c>
      <c r="R4201" s="2" t="e">
        <v>#N/A</v>
      </c>
      <c r="S4201" t="e">
        <v>#N/A</v>
      </c>
      <c r="T4201" s="3" t="e">
        <v>#N/A</v>
      </c>
      <c r="U4201" s="3" t="e">
        <v>#N/A</v>
      </c>
      <c r="V4201" t="e">
        <v>#N/A</v>
      </c>
      <c r="W4201" t="e">
        <v>#N/A</v>
      </c>
      <c r="X4201" t="e">
        <v>#N/A</v>
      </c>
      <c r="Y4201" s="3" t="e">
        <v>#N/A</v>
      </c>
      <c r="Z4201" s="8" t="e">
        <v>#N/A</v>
      </c>
      <c r="AA4201" s="30" t="e">
        <v>#N/A</v>
      </c>
      <c r="AB4201" t="e">
        <v>#N/A</v>
      </c>
      <c r="AC4201" t="e">
        <v>#N/A</v>
      </c>
      <c r="AD4201" t="e">
        <v>#N/A</v>
      </c>
      <c r="AE4201" t="e">
        <v>#N/A</v>
      </c>
      <c r="AF4201" t="e">
        <v>#N/A</v>
      </c>
    </row>
    <row r="4202" spans="1:32" x14ac:dyDescent="0.25">
      <c r="A4202" t="e">
        <v>#N/A</v>
      </c>
      <c r="B4202" s="33" t="e">
        <v>#N/A</v>
      </c>
      <c r="C4202" t="e">
        <v>#N/A</v>
      </c>
      <c r="D4202" t="e">
        <v>#N/A</v>
      </c>
      <c r="E4202" s="69" t="e">
        <v>#N/A</v>
      </c>
      <c r="F4202" s="3" t="e">
        <v>#N/A</v>
      </c>
      <c r="G4202" s="3" t="e">
        <v>#N/A</v>
      </c>
      <c r="H4202" s="3" t="e">
        <v>#N/A</v>
      </c>
      <c r="I4202" s="80" t="e">
        <v>#N/A</v>
      </c>
      <c r="J4202" s="80" t="e">
        <v>#N/A</v>
      </c>
      <c r="K4202" s="85" t="e">
        <v>#N/A</v>
      </c>
      <c r="L4202" s="9" t="e">
        <v>#N/A</v>
      </c>
      <c r="M4202" s="93" t="e">
        <v>#N/A</v>
      </c>
      <c r="N4202" s="8" t="e">
        <v>#N/A</v>
      </c>
      <c r="O4202" t="e">
        <v>#N/A</v>
      </c>
      <c r="P4202" t="e">
        <v>#N/A</v>
      </c>
      <c r="Q4202" t="e">
        <v>#N/A</v>
      </c>
      <c r="R4202" s="2" t="e">
        <v>#N/A</v>
      </c>
      <c r="S4202" t="e">
        <v>#N/A</v>
      </c>
      <c r="T4202" s="3" t="e">
        <v>#N/A</v>
      </c>
      <c r="U4202" s="3" t="e">
        <v>#N/A</v>
      </c>
      <c r="V4202" t="e">
        <v>#N/A</v>
      </c>
      <c r="W4202" t="e">
        <v>#N/A</v>
      </c>
      <c r="X4202" t="e">
        <v>#N/A</v>
      </c>
      <c r="Y4202" s="3" t="e">
        <v>#N/A</v>
      </c>
      <c r="Z4202" s="8" t="e">
        <v>#N/A</v>
      </c>
      <c r="AA4202" s="30" t="e">
        <v>#N/A</v>
      </c>
      <c r="AB4202" t="e">
        <v>#N/A</v>
      </c>
      <c r="AC4202" t="e">
        <v>#N/A</v>
      </c>
      <c r="AD4202" t="e">
        <v>#N/A</v>
      </c>
      <c r="AE4202" t="e">
        <v>#N/A</v>
      </c>
      <c r="AF4202" t="e">
        <v>#N/A</v>
      </c>
    </row>
    <row r="4203" spans="1:32" x14ac:dyDescent="0.25">
      <c r="A4203" t="e">
        <v>#N/A</v>
      </c>
      <c r="B4203" s="33" t="e">
        <v>#N/A</v>
      </c>
      <c r="C4203" t="e">
        <v>#N/A</v>
      </c>
      <c r="D4203" t="e">
        <v>#N/A</v>
      </c>
      <c r="E4203" s="69" t="e">
        <v>#N/A</v>
      </c>
      <c r="F4203" s="3" t="e">
        <v>#N/A</v>
      </c>
      <c r="G4203" s="3" t="e">
        <v>#N/A</v>
      </c>
      <c r="H4203" s="3" t="e">
        <v>#N/A</v>
      </c>
      <c r="I4203" s="80" t="e">
        <v>#N/A</v>
      </c>
      <c r="J4203" s="80" t="e">
        <v>#N/A</v>
      </c>
      <c r="K4203" s="85" t="e">
        <v>#N/A</v>
      </c>
      <c r="L4203" s="9" t="e">
        <v>#N/A</v>
      </c>
      <c r="M4203" s="93" t="e">
        <v>#N/A</v>
      </c>
      <c r="N4203" s="8" t="e">
        <v>#N/A</v>
      </c>
      <c r="O4203" t="e">
        <v>#N/A</v>
      </c>
      <c r="P4203" t="e">
        <v>#N/A</v>
      </c>
      <c r="Q4203" t="e">
        <v>#N/A</v>
      </c>
      <c r="R4203" s="2" t="e">
        <v>#N/A</v>
      </c>
      <c r="S4203" t="e">
        <v>#N/A</v>
      </c>
      <c r="T4203" s="3" t="e">
        <v>#N/A</v>
      </c>
      <c r="U4203" s="3" t="e">
        <v>#N/A</v>
      </c>
      <c r="V4203" t="e">
        <v>#N/A</v>
      </c>
      <c r="W4203" t="e">
        <v>#N/A</v>
      </c>
      <c r="X4203" t="e">
        <v>#N/A</v>
      </c>
      <c r="Y4203" s="3" t="e">
        <v>#N/A</v>
      </c>
      <c r="Z4203" s="8" t="e">
        <v>#N/A</v>
      </c>
      <c r="AA4203" s="30" t="e">
        <v>#N/A</v>
      </c>
      <c r="AB4203" t="e">
        <v>#N/A</v>
      </c>
      <c r="AC4203" t="e">
        <v>#N/A</v>
      </c>
      <c r="AD4203" t="e">
        <v>#N/A</v>
      </c>
      <c r="AE4203" t="e">
        <v>#N/A</v>
      </c>
      <c r="AF4203" t="e">
        <v>#N/A</v>
      </c>
    </row>
    <row r="4204" spans="1:32" x14ac:dyDescent="0.25">
      <c r="A4204" t="e">
        <v>#N/A</v>
      </c>
      <c r="B4204" s="33" t="e">
        <v>#N/A</v>
      </c>
      <c r="C4204" t="e">
        <v>#N/A</v>
      </c>
      <c r="D4204" t="e">
        <v>#N/A</v>
      </c>
      <c r="E4204" s="69" t="e">
        <v>#N/A</v>
      </c>
      <c r="F4204" s="3" t="e">
        <v>#N/A</v>
      </c>
      <c r="G4204" s="3" t="e">
        <v>#N/A</v>
      </c>
      <c r="H4204" s="3" t="e">
        <v>#N/A</v>
      </c>
      <c r="I4204" s="80" t="e">
        <v>#N/A</v>
      </c>
      <c r="J4204" s="80" t="e">
        <v>#N/A</v>
      </c>
      <c r="K4204" s="85" t="e">
        <v>#N/A</v>
      </c>
      <c r="L4204" s="9" t="e">
        <v>#N/A</v>
      </c>
      <c r="M4204" s="93" t="e">
        <v>#N/A</v>
      </c>
      <c r="N4204" s="8" t="e">
        <v>#N/A</v>
      </c>
      <c r="O4204" t="e">
        <v>#N/A</v>
      </c>
      <c r="P4204" t="e">
        <v>#N/A</v>
      </c>
      <c r="Q4204" t="e">
        <v>#N/A</v>
      </c>
      <c r="R4204" s="2" t="e">
        <v>#N/A</v>
      </c>
      <c r="S4204" t="e">
        <v>#N/A</v>
      </c>
      <c r="T4204" s="3" t="e">
        <v>#N/A</v>
      </c>
      <c r="U4204" s="3" t="e">
        <v>#N/A</v>
      </c>
      <c r="V4204" t="e">
        <v>#N/A</v>
      </c>
      <c r="W4204" t="e">
        <v>#N/A</v>
      </c>
      <c r="X4204" t="e">
        <v>#N/A</v>
      </c>
      <c r="Y4204" s="3" t="e">
        <v>#N/A</v>
      </c>
      <c r="Z4204" s="8" t="e">
        <v>#N/A</v>
      </c>
      <c r="AA4204" s="30" t="e">
        <v>#N/A</v>
      </c>
      <c r="AB4204" t="e">
        <v>#N/A</v>
      </c>
      <c r="AC4204" t="e">
        <v>#N/A</v>
      </c>
      <c r="AD4204" t="e">
        <v>#N/A</v>
      </c>
      <c r="AE4204" t="e">
        <v>#N/A</v>
      </c>
      <c r="AF4204" t="e">
        <v>#N/A</v>
      </c>
    </row>
    <row r="4205" spans="1:32" x14ac:dyDescent="0.25">
      <c r="A4205" t="e">
        <v>#N/A</v>
      </c>
      <c r="B4205" s="33" t="e">
        <v>#N/A</v>
      </c>
      <c r="C4205" t="e">
        <v>#N/A</v>
      </c>
      <c r="D4205" t="e">
        <v>#N/A</v>
      </c>
      <c r="E4205" s="69" t="e">
        <v>#N/A</v>
      </c>
      <c r="F4205" s="3" t="e">
        <v>#N/A</v>
      </c>
      <c r="G4205" s="3" t="e">
        <v>#N/A</v>
      </c>
      <c r="H4205" s="3" t="e">
        <v>#N/A</v>
      </c>
      <c r="I4205" s="80" t="e">
        <v>#N/A</v>
      </c>
      <c r="J4205" s="80" t="e">
        <v>#N/A</v>
      </c>
      <c r="K4205" s="85" t="e">
        <v>#N/A</v>
      </c>
      <c r="L4205" s="9" t="e">
        <v>#N/A</v>
      </c>
      <c r="M4205" s="93" t="e">
        <v>#N/A</v>
      </c>
      <c r="N4205" s="8" t="e">
        <v>#N/A</v>
      </c>
      <c r="O4205" t="e">
        <v>#N/A</v>
      </c>
      <c r="P4205" t="e">
        <v>#N/A</v>
      </c>
      <c r="Q4205" t="e">
        <v>#N/A</v>
      </c>
      <c r="R4205" s="2" t="e">
        <v>#N/A</v>
      </c>
      <c r="S4205" t="e">
        <v>#N/A</v>
      </c>
      <c r="T4205" s="3" t="e">
        <v>#N/A</v>
      </c>
      <c r="U4205" s="3" t="e">
        <v>#N/A</v>
      </c>
      <c r="V4205" t="e">
        <v>#N/A</v>
      </c>
      <c r="W4205" t="e">
        <v>#N/A</v>
      </c>
      <c r="X4205" t="e">
        <v>#N/A</v>
      </c>
      <c r="Y4205" s="3" t="e">
        <v>#N/A</v>
      </c>
      <c r="Z4205" s="8" t="e">
        <v>#N/A</v>
      </c>
      <c r="AA4205" s="30" t="e">
        <v>#N/A</v>
      </c>
      <c r="AB4205" t="e">
        <v>#N/A</v>
      </c>
      <c r="AC4205" t="e">
        <v>#N/A</v>
      </c>
      <c r="AD4205" t="e">
        <v>#N/A</v>
      </c>
      <c r="AE4205" t="e">
        <v>#N/A</v>
      </c>
      <c r="AF4205" t="e">
        <v>#N/A</v>
      </c>
    </row>
    <row r="4206" spans="1:32" x14ac:dyDescent="0.25">
      <c r="A4206" t="e">
        <v>#N/A</v>
      </c>
      <c r="B4206" s="33" t="e">
        <v>#N/A</v>
      </c>
      <c r="C4206" t="e">
        <v>#N/A</v>
      </c>
      <c r="D4206" t="e">
        <v>#N/A</v>
      </c>
      <c r="E4206" s="69" t="e">
        <v>#N/A</v>
      </c>
      <c r="F4206" s="3" t="e">
        <v>#N/A</v>
      </c>
      <c r="G4206" s="3" t="e">
        <v>#N/A</v>
      </c>
      <c r="H4206" s="3" t="e">
        <v>#N/A</v>
      </c>
      <c r="I4206" s="80" t="e">
        <v>#N/A</v>
      </c>
      <c r="J4206" s="80" t="e">
        <v>#N/A</v>
      </c>
      <c r="K4206" s="85" t="e">
        <v>#N/A</v>
      </c>
      <c r="L4206" s="9" t="e">
        <v>#N/A</v>
      </c>
      <c r="M4206" s="93" t="e">
        <v>#N/A</v>
      </c>
      <c r="N4206" s="8" t="e">
        <v>#N/A</v>
      </c>
      <c r="O4206" t="e">
        <v>#N/A</v>
      </c>
      <c r="P4206" t="e">
        <v>#N/A</v>
      </c>
      <c r="Q4206" t="e">
        <v>#N/A</v>
      </c>
      <c r="R4206" s="2" t="e">
        <v>#N/A</v>
      </c>
      <c r="S4206" t="e">
        <v>#N/A</v>
      </c>
      <c r="T4206" s="3" t="e">
        <v>#N/A</v>
      </c>
      <c r="U4206" s="3" t="e">
        <v>#N/A</v>
      </c>
      <c r="V4206" t="e">
        <v>#N/A</v>
      </c>
      <c r="W4206" t="e">
        <v>#N/A</v>
      </c>
      <c r="X4206" t="e">
        <v>#N/A</v>
      </c>
      <c r="Y4206" s="3" t="e">
        <v>#N/A</v>
      </c>
      <c r="Z4206" s="8" t="e">
        <v>#N/A</v>
      </c>
      <c r="AA4206" s="30" t="e">
        <v>#N/A</v>
      </c>
      <c r="AB4206" t="e">
        <v>#N/A</v>
      </c>
      <c r="AC4206" t="e">
        <v>#N/A</v>
      </c>
      <c r="AD4206" t="e">
        <v>#N/A</v>
      </c>
      <c r="AE4206" t="e">
        <v>#N/A</v>
      </c>
      <c r="AF4206" t="e">
        <v>#N/A</v>
      </c>
    </row>
    <row r="4207" spans="1:32" x14ac:dyDescent="0.25">
      <c r="A4207" t="e">
        <v>#N/A</v>
      </c>
      <c r="B4207" s="33" t="e">
        <v>#N/A</v>
      </c>
      <c r="C4207" t="e">
        <v>#N/A</v>
      </c>
      <c r="D4207" t="e">
        <v>#N/A</v>
      </c>
      <c r="E4207" s="69" t="e">
        <v>#N/A</v>
      </c>
      <c r="F4207" s="3" t="e">
        <v>#N/A</v>
      </c>
      <c r="G4207" s="3" t="e">
        <v>#N/A</v>
      </c>
      <c r="H4207" s="3" t="e">
        <v>#N/A</v>
      </c>
      <c r="I4207" s="80" t="e">
        <v>#N/A</v>
      </c>
      <c r="J4207" s="80" t="e">
        <v>#N/A</v>
      </c>
      <c r="K4207" s="85" t="e">
        <v>#N/A</v>
      </c>
      <c r="L4207" s="9" t="e">
        <v>#N/A</v>
      </c>
      <c r="M4207" s="93" t="e">
        <v>#N/A</v>
      </c>
      <c r="N4207" s="8" t="e">
        <v>#N/A</v>
      </c>
      <c r="O4207" t="e">
        <v>#N/A</v>
      </c>
      <c r="P4207" t="e">
        <v>#N/A</v>
      </c>
      <c r="Q4207" t="e">
        <v>#N/A</v>
      </c>
      <c r="R4207" s="2" t="e">
        <v>#N/A</v>
      </c>
      <c r="S4207" t="e">
        <v>#N/A</v>
      </c>
      <c r="T4207" s="3" t="e">
        <v>#N/A</v>
      </c>
      <c r="U4207" s="3" t="e">
        <v>#N/A</v>
      </c>
      <c r="V4207" t="e">
        <v>#N/A</v>
      </c>
      <c r="W4207" t="e">
        <v>#N/A</v>
      </c>
      <c r="X4207" t="e">
        <v>#N/A</v>
      </c>
      <c r="Y4207" s="3" t="e">
        <v>#N/A</v>
      </c>
      <c r="Z4207" s="8" t="e">
        <v>#N/A</v>
      </c>
      <c r="AA4207" s="30" t="e">
        <v>#N/A</v>
      </c>
      <c r="AB4207" t="e">
        <v>#N/A</v>
      </c>
      <c r="AC4207" t="e">
        <v>#N/A</v>
      </c>
      <c r="AD4207" t="e">
        <v>#N/A</v>
      </c>
      <c r="AE4207" t="e">
        <v>#N/A</v>
      </c>
      <c r="AF4207" t="e">
        <v>#N/A</v>
      </c>
    </row>
    <row r="4208" spans="1:32" x14ac:dyDescent="0.25">
      <c r="A4208" t="e">
        <v>#N/A</v>
      </c>
      <c r="B4208" s="33" t="e">
        <v>#N/A</v>
      </c>
      <c r="C4208" t="e">
        <v>#N/A</v>
      </c>
      <c r="D4208" t="e">
        <v>#N/A</v>
      </c>
      <c r="E4208" s="69" t="e">
        <v>#N/A</v>
      </c>
      <c r="F4208" s="3" t="e">
        <v>#N/A</v>
      </c>
      <c r="G4208" s="3" t="e">
        <v>#N/A</v>
      </c>
      <c r="H4208" s="3" t="e">
        <v>#N/A</v>
      </c>
      <c r="I4208" s="80" t="e">
        <v>#N/A</v>
      </c>
      <c r="J4208" s="80" t="e">
        <v>#N/A</v>
      </c>
      <c r="K4208" s="85" t="e">
        <v>#N/A</v>
      </c>
      <c r="L4208" s="9" t="e">
        <v>#N/A</v>
      </c>
      <c r="M4208" s="93" t="e">
        <v>#N/A</v>
      </c>
      <c r="N4208" s="8" t="e">
        <v>#N/A</v>
      </c>
      <c r="O4208" t="e">
        <v>#N/A</v>
      </c>
      <c r="P4208" t="e">
        <v>#N/A</v>
      </c>
      <c r="Q4208" t="e">
        <v>#N/A</v>
      </c>
      <c r="R4208" s="2" t="e">
        <v>#N/A</v>
      </c>
      <c r="S4208" t="e">
        <v>#N/A</v>
      </c>
      <c r="T4208" s="3" t="e">
        <v>#N/A</v>
      </c>
      <c r="U4208" s="3" t="e">
        <v>#N/A</v>
      </c>
      <c r="V4208" t="e">
        <v>#N/A</v>
      </c>
      <c r="W4208" t="e">
        <v>#N/A</v>
      </c>
      <c r="X4208" t="e">
        <v>#N/A</v>
      </c>
      <c r="Y4208" s="3" t="e">
        <v>#N/A</v>
      </c>
      <c r="Z4208" s="8" t="e">
        <v>#N/A</v>
      </c>
      <c r="AA4208" s="30" t="e">
        <v>#N/A</v>
      </c>
      <c r="AB4208" t="e">
        <v>#N/A</v>
      </c>
      <c r="AC4208" t="e">
        <v>#N/A</v>
      </c>
      <c r="AD4208" t="e">
        <v>#N/A</v>
      </c>
      <c r="AE4208" t="e">
        <v>#N/A</v>
      </c>
      <c r="AF4208" t="e">
        <v>#N/A</v>
      </c>
    </row>
    <row r="4209" spans="1:32" x14ac:dyDescent="0.25">
      <c r="A4209" t="e">
        <v>#N/A</v>
      </c>
      <c r="B4209" s="33" t="e">
        <v>#N/A</v>
      </c>
      <c r="C4209" t="e">
        <v>#N/A</v>
      </c>
      <c r="D4209" t="e">
        <v>#N/A</v>
      </c>
      <c r="E4209" s="69" t="e">
        <v>#N/A</v>
      </c>
      <c r="F4209" s="3" t="e">
        <v>#N/A</v>
      </c>
      <c r="G4209" s="3" t="e">
        <v>#N/A</v>
      </c>
      <c r="H4209" s="3" t="e">
        <v>#N/A</v>
      </c>
      <c r="I4209" s="80" t="e">
        <v>#N/A</v>
      </c>
      <c r="J4209" s="80" t="e">
        <v>#N/A</v>
      </c>
      <c r="K4209" s="85" t="e">
        <v>#N/A</v>
      </c>
      <c r="L4209" s="9" t="e">
        <v>#N/A</v>
      </c>
      <c r="M4209" s="93" t="e">
        <v>#N/A</v>
      </c>
      <c r="N4209" s="8" t="e">
        <v>#N/A</v>
      </c>
      <c r="O4209" t="e">
        <v>#N/A</v>
      </c>
      <c r="P4209" t="e">
        <v>#N/A</v>
      </c>
      <c r="Q4209" t="e">
        <v>#N/A</v>
      </c>
      <c r="R4209" s="2" t="e">
        <v>#N/A</v>
      </c>
      <c r="S4209" t="e">
        <v>#N/A</v>
      </c>
      <c r="T4209" s="3" t="e">
        <v>#N/A</v>
      </c>
      <c r="U4209" s="3" t="e">
        <v>#N/A</v>
      </c>
      <c r="V4209" t="e">
        <v>#N/A</v>
      </c>
      <c r="W4209" t="e">
        <v>#N/A</v>
      </c>
      <c r="X4209" t="e">
        <v>#N/A</v>
      </c>
      <c r="Y4209" s="3" t="e">
        <v>#N/A</v>
      </c>
      <c r="Z4209" s="8" t="e">
        <v>#N/A</v>
      </c>
      <c r="AA4209" s="30" t="e">
        <v>#N/A</v>
      </c>
      <c r="AB4209" t="e">
        <v>#N/A</v>
      </c>
      <c r="AC4209" t="e">
        <v>#N/A</v>
      </c>
      <c r="AD4209" t="e">
        <v>#N/A</v>
      </c>
      <c r="AE4209" t="e">
        <v>#N/A</v>
      </c>
      <c r="AF4209" t="e">
        <v>#N/A</v>
      </c>
    </row>
    <row r="4210" spans="1:32" x14ac:dyDescent="0.25">
      <c r="A4210" t="e">
        <v>#N/A</v>
      </c>
      <c r="B4210" s="33" t="e">
        <v>#N/A</v>
      </c>
      <c r="C4210" t="e">
        <v>#N/A</v>
      </c>
      <c r="D4210" t="e">
        <v>#N/A</v>
      </c>
      <c r="E4210" s="69" t="e">
        <v>#N/A</v>
      </c>
      <c r="F4210" s="3" t="e">
        <v>#N/A</v>
      </c>
      <c r="G4210" s="3" t="e">
        <v>#N/A</v>
      </c>
      <c r="H4210" s="3" t="e">
        <v>#N/A</v>
      </c>
      <c r="I4210" s="80" t="e">
        <v>#N/A</v>
      </c>
      <c r="J4210" s="80" t="e">
        <v>#N/A</v>
      </c>
      <c r="K4210" s="85" t="e">
        <v>#N/A</v>
      </c>
      <c r="L4210" s="9" t="e">
        <v>#N/A</v>
      </c>
      <c r="M4210" s="93" t="e">
        <v>#N/A</v>
      </c>
      <c r="N4210" s="8" t="e">
        <v>#N/A</v>
      </c>
      <c r="O4210" t="e">
        <v>#N/A</v>
      </c>
      <c r="P4210" t="e">
        <v>#N/A</v>
      </c>
      <c r="Q4210" t="e">
        <v>#N/A</v>
      </c>
      <c r="R4210" s="2" t="e">
        <v>#N/A</v>
      </c>
      <c r="S4210" t="e">
        <v>#N/A</v>
      </c>
      <c r="T4210" s="3" t="e">
        <v>#N/A</v>
      </c>
      <c r="U4210" s="3" t="e">
        <v>#N/A</v>
      </c>
      <c r="V4210" t="e">
        <v>#N/A</v>
      </c>
      <c r="W4210" t="e">
        <v>#N/A</v>
      </c>
      <c r="X4210" t="e">
        <v>#N/A</v>
      </c>
      <c r="Y4210" s="3" t="e">
        <v>#N/A</v>
      </c>
      <c r="Z4210" s="8" t="e">
        <v>#N/A</v>
      </c>
      <c r="AA4210" s="30" t="e">
        <v>#N/A</v>
      </c>
      <c r="AB4210" t="e">
        <v>#N/A</v>
      </c>
      <c r="AC4210" t="e">
        <v>#N/A</v>
      </c>
      <c r="AD4210" t="e">
        <v>#N/A</v>
      </c>
      <c r="AE4210" t="e">
        <v>#N/A</v>
      </c>
      <c r="AF4210" t="e">
        <v>#N/A</v>
      </c>
    </row>
    <row r="4211" spans="1:32" x14ac:dyDescent="0.25">
      <c r="A4211" t="e">
        <v>#N/A</v>
      </c>
      <c r="B4211" s="33" t="e">
        <v>#N/A</v>
      </c>
      <c r="C4211" t="e">
        <v>#N/A</v>
      </c>
      <c r="D4211" t="e">
        <v>#N/A</v>
      </c>
      <c r="E4211" s="69" t="e">
        <v>#N/A</v>
      </c>
      <c r="F4211" s="3" t="e">
        <v>#N/A</v>
      </c>
      <c r="G4211" s="3" t="e">
        <v>#N/A</v>
      </c>
      <c r="H4211" s="3" t="e">
        <v>#N/A</v>
      </c>
      <c r="I4211" s="80" t="e">
        <v>#N/A</v>
      </c>
      <c r="J4211" s="80" t="e">
        <v>#N/A</v>
      </c>
      <c r="K4211" s="85" t="e">
        <v>#N/A</v>
      </c>
      <c r="L4211" s="9" t="e">
        <v>#N/A</v>
      </c>
      <c r="M4211" s="93" t="e">
        <v>#N/A</v>
      </c>
      <c r="N4211" s="8" t="e">
        <v>#N/A</v>
      </c>
      <c r="O4211" t="e">
        <v>#N/A</v>
      </c>
      <c r="P4211" t="e">
        <v>#N/A</v>
      </c>
      <c r="Q4211" t="e">
        <v>#N/A</v>
      </c>
      <c r="R4211" s="2" t="e">
        <v>#N/A</v>
      </c>
      <c r="S4211" t="e">
        <v>#N/A</v>
      </c>
      <c r="T4211" s="3" t="e">
        <v>#N/A</v>
      </c>
      <c r="U4211" s="3" t="e">
        <v>#N/A</v>
      </c>
      <c r="V4211" t="e">
        <v>#N/A</v>
      </c>
      <c r="W4211" t="e">
        <v>#N/A</v>
      </c>
      <c r="X4211" t="e">
        <v>#N/A</v>
      </c>
      <c r="Y4211" s="3" t="e">
        <v>#N/A</v>
      </c>
      <c r="Z4211" s="8" t="e">
        <v>#N/A</v>
      </c>
      <c r="AA4211" s="30" t="e">
        <v>#N/A</v>
      </c>
      <c r="AB4211" t="e">
        <v>#N/A</v>
      </c>
      <c r="AC4211" t="e">
        <v>#N/A</v>
      </c>
      <c r="AD4211" t="e">
        <v>#N/A</v>
      </c>
      <c r="AE4211" t="e">
        <v>#N/A</v>
      </c>
      <c r="AF4211" t="e">
        <v>#N/A</v>
      </c>
    </row>
    <row r="4212" spans="1:32" x14ac:dyDescent="0.25">
      <c r="A4212" t="e">
        <v>#N/A</v>
      </c>
      <c r="B4212" s="33" t="e">
        <v>#N/A</v>
      </c>
      <c r="C4212" t="e">
        <v>#N/A</v>
      </c>
      <c r="D4212" t="e">
        <v>#N/A</v>
      </c>
      <c r="E4212" s="69" t="e">
        <v>#N/A</v>
      </c>
      <c r="F4212" s="3" t="e">
        <v>#N/A</v>
      </c>
      <c r="G4212" s="3" t="e">
        <v>#N/A</v>
      </c>
      <c r="H4212" s="3" t="e">
        <v>#N/A</v>
      </c>
      <c r="I4212" s="80" t="e">
        <v>#N/A</v>
      </c>
      <c r="J4212" s="80" t="e">
        <v>#N/A</v>
      </c>
      <c r="K4212" s="85" t="e">
        <v>#N/A</v>
      </c>
      <c r="L4212" s="9" t="e">
        <v>#N/A</v>
      </c>
      <c r="M4212" s="93" t="e">
        <v>#N/A</v>
      </c>
      <c r="N4212" s="8" t="e">
        <v>#N/A</v>
      </c>
      <c r="O4212" t="e">
        <v>#N/A</v>
      </c>
      <c r="P4212" t="e">
        <v>#N/A</v>
      </c>
      <c r="Q4212" t="e">
        <v>#N/A</v>
      </c>
      <c r="R4212" s="2" t="e">
        <v>#N/A</v>
      </c>
      <c r="S4212" t="e">
        <v>#N/A</v>
      </c>
      <c r="T4212" s="3" t="e">
        <v>#N/A</v>
      </c>
      <c r="U4212" s="3" t="e">
        <v>#N/A</v>
      </c>
      <c r="V4212" t="e">
        <v>#N/A</v>
      </c>
      <c r="W4212" t="e">
        <v>#N/A</v>
      </c>
      <c r="X4212" t="e">
        <v>#N/A</v>
      </c>
      <c r="Y4212" s="3" t="e">
        <v>#N/A</v>
      </c>
      <c r="Z4212" s="8" t="e">
        <v>#N/A</v>
      </c>
      <c r="AA4212" s="30" t="e">
        <v>#N/A</v>
      </c>
      <c r="AB4212" t="e">
        <v>#N/A</v>
      </c>
      <c r="AC4212" t="e">
        <v>#N/A</v>
      </c>
      <c r="AD4212" t="e">
        <v>#N/A</v>
      </c>
      <c r="AE4212" t="e">
        <v>#N/A</v>
      </c>
      <c r="AF4212" t="e">
        <v>#N/A</v>
      </c>
    </row>
    <row r="4213" spans="1:32" x14ac:dyDescent="0.25">
      <c r="A4213" t="e">
        <v>#N/A</v>
      </c>
      <c r="B4213" s="33" t="e">
        <v>#N/A</v>
      </c>
      <c r="C4213" t="e">
        <v>#N/A</v>
      </c>
      <c r="D4213" t="e">
        <v>#N/A</v>
      </c>
      <c r="E4213" s="69" t="e">
        <v>#N/A</v>
      </c>
      <c r="F4213" s="3" t="e">
        <v>#N/A</v>
      </c>
      <c r="G4213" s="3" t="e">
        <v>#N/A</v>
      </c>
      <c r="H4213" s="3" t="e">
        <v>#N/A</v>
      </c>
      <c r="I4213" s="80" t="e">
        <v>#N/A</v>
      </c>
      <c r="J4213" s="80" t="e">
        <v>#N/A</v>
      </c>
      <c r="K4213" s="85" t="e">
        <v>#N/A</v>
      </c>
      <c r="L4213" s="9" t="e">
        <v>#N/A</v>
      </c>
      <c r="M4213" s="93" t="e">
        <v>#N/A</v>
      </c>
      <c r="N4213" s="8" t="e">
        <v>#N/A</v>
      </c>
      <c r="O4213" t="e">
        <v>#N/A</v>
      </c>
      <c r="P4213" t="e">
        <v>#N/A</v>
      </c>
      <c r="Q4213" t="e">
        <v>#N/A</v>
      </c>
      <c r="R4213" s="2" t="e">
        <v>#N/A</v>
      </c>
      <c r="S4213" t="e">
        <v>#N/A</v>
      </c>
      <c r="T4213" s="3" t="e">
        <v>#N/A</v>
      </c>
      <c r="U4213" s="3" t="e">
        <v>#N/A</v>
      </c>
      <c r="V4213" t="e">
        <v>#N/A</v>
      </c>
      <c r="W4213" t="e">
        <v>#N/A</v>
      </c>
      <c r="X4213" t="e">
        <v>#N/A</v>
      </c>
      <c r="Y4213" s="3" t="e">
        <v>#N/A</v>
      </c>
      <c r="Z4213" s="8" t="e">
        <v>#N/A</v>
      </c>
      <c r="AA4213" s="30" t="e">
        <v>#N/A</v>
      </c>
      <c r="AB4213" t="e">
        <v>#N/A</v>
      </c>
      <c r="AC4213" t="e">
        <v>#N/A</v>
      </c>
      <c r="AD4213" t="e">
        <v>#N/A</v>
      </c>
      <c r="AE4213" t="e">
        <v>#N/A</v>
      </c>
      <c r="AF4213" t="e">
        <v>#N/A</v>
      </c>
    </row>
    <row r="4214" spans="1:32" x14ac:dyDescent="0.25">
      <c r="A4214" t="e">
        <v>#N/A</v>
      </c>
      <c r="B4214" s="33" t="e">
        <v>#N/A</v>
      </c>
      <c r="C4214" t="e">
        <v>#N/A</v>
      </c>
      <c r="D4214" t="e">
        <v>#N/A</v>
      </c>
      <c r="E4214" s="69" t="e">
        <v>#N/A</v>
      </c>
      <c r="F4214" s="3" t="e">
        <v>#N/A</v>
      </c>
      <c r="G4214" s="3" t="e">
        <v>#N/A</v>
      </c>
      <c r="H4214" s="3" t="e">
        <v>#N/A</v>
      </c>
      <c r="I4214" s="80" t="e">
        <v>#N/A</v>
      </c>
      <c r="J4214" s="80" t="e">
        <v>#N/A</v>
      </c>
      <c r="K4214" s="85" t="e">
        <v>#N/A</v>
      </c>
      <c r="L4214" s="9" t="e">
        <v>#N/A</v>
      </c>
      <c r="M4214" s="93" t="e">
        <v>#N/A</v>
      </c>
      <c r="N4214" s="8" t="e">
        <v>#N/A</v>
      </c>
      <c r="O4214" t="e">
        <v>#N/A</v>
      </c>
      <c r="P4214" t="e">
        <v>#N/A</v>
      </c>
      <c r="Q4214" t="e">
        <v>#N/A</v>
      </c>
      <c r="R4214" s="2" t="e">
        <v>#N/A</v>
      </c>
      <c r="S4214" t="e">
        <v>#N/A</v>
      </c>
      <c r="T4214" s="3" t="e">
        <v>#N/A</v>
      </c>
      <c r="U4214" s="3" t="e">
        <v>#N/A</v>
      </c>
      <c r="V4214" t="e">
        <v>#N/A</v>
      </c>
      <c r="W4214" t="e">
        <v>#N/A</v>
      </c>
      <c r="X4214" t="e">
        <v>#N/A</v>
      </c>
      <c r="Y4214" s="3" t="e">
        <v>#N/A</v>
      </c>
      <c r="Z4214" s="8" t="e">
        <v>#N/A</v>
      </c>
      <c r="AA4214" s="30" t="e">
        <v>#N/A</v>
      </c>
      <c r="AB4214" t="e">
        <v>#N/A</v>
      </c>
      <c r="AC4214" t="e">
        <v>#N/A</v>
      </c>
      <c r="AD4214" t="e">
        <v>#N/A</v>
      </c>
      <c r="AE4214" t="e">
        <v>#N/A</v>
      </c>
      <c r="AF4214" t="e">
        <v>#N/A</v>
      </c>
    </row>
    <row r="4215" spans="1:32" x14ac:dyDescent="0.25">
      <c r="A4215" t="e">
        <v>#N/A</v>
      </c>
      <c r="B4215" s="33" t="e">
        <v>#N/A</v>
      </c>
      <c r="C4215" t="e">
        <v>#N/A</v>
      </c>
      <c r="D4215" t="e">
        <v>#N/A</v>
      </c>
      <c r="E4215" s="69" t="e">
        <v>#N/A</v>
      </c>
      <c r="F4215" s="3" t="e">
        <v>#N/A</v>
      </c>
      <c r="G4215" s="3" t="e">
        <v>#N/A</v>
      </c>
      <c r="H4215" s="3" t="e">
        <v>#N/A</v>
      </c>
      <c r="I4215" s="80" t="e">
        <v>#N/A</v>
      </c>
      <c r="J4215" s="80" t="e">
        <v>#N/A</v>
      </c>
      <c r="K4215" s="85" t="e">
        <v>#N/A</v>
      </c>
      <c r="L4215" s="9" t="e">
        <v>#N/A</v>
      </c>
      <c r="M4215" s="93" t="e">
        <v>#N/A</v>
      </c>
      <c r="N4215" s="8" t="e">
        <v>#N/A</v>
      </c>
      <c r="O4215" t="e">
        <v>#N/A</v>
      </c>
      <c r="P4215" t="e">
        <v>#N/A</v>
      </c>
      <c r="Q4215" t="e">
        <v>#N/A</v>
      </c>
      <c r="R4215" s="2" t="e">
        <v>#N/A</v>
      </c>
      <c r="S4215" t="e">
        <v>#N/A</v>
      </c>
      <c r="T4215" s="3" t="e">
        <v>#N/A</v>
      </c>
      <c r="U4215" s="3" t="e">
        <v>#N/A</v>
      </c>
      <c r="V4215" t="e">
        <v>#N/A</v>
      </c>
      <c r="W4215" t="e">
        <v>#N/A</v>
      </c>
      <c r="X4215" t="e">
        <v>#N/A</v>
      </c>
      <c r="Y4215" s="3" t="e">
        <v>#N/A</v>
      </c>
      <c r="Z4215" s="8" t="e">
        <v>#N/A</v>
      </c>
      <c r="AA4215" s="30" t="e">
        <v>#N/A</v>
      </c>
      <c r="AB4215" t="e">
        <v>#N/A</v>
      </c>
      <c r="AC4215" t="e">
        <v>#N/A</v>
      </c>
      <c r="AD4215" t="e">
        <v>#N/A</v>
      </c>
      <c r="AE4215" t="e">
        <v>#N/A</v>
      </c>
      <c r="AF4215" t="e">
        <v>#N/A</v>
      </c>
    </row>
    <row r="4216" spans="1:32" x14ac:dyDescent="0.25">
      <c r="A4216" t="e">
        <v>#N/A</v>
      </c>
      <c r="B4216" s="33" t="e">
        <v>#N/A</v>
      </c>
      <c r="C4216" t="e">
        <v>#N/A</v>
      </c>
      <c r="D4216" t="e">
        <v>#N/A</v>
      </c>
      <c r="E4216" s="69" t="e">
        <v>#N/A</v>
      </c>
      <c r="F4216" s="3" t="e">
        <v>#N/A</v>
      </c>
      <c r="G4216" s="3" t="e">
        <v>#N/A</v>
      </c>
      <c r="H4216" s="3" t="e">
        <v>#N/A</v>
      </c>
      <c r="I4216" s="80" t="e">
        <v>#N/A</v>
      </c>
      <c r="J4216" s="80" t="e">
        <v>#N/A</v>
      </c>
      <c r="K4216" s="85" t="e">
        <v>#N/A</v>
      </c>
      <c r="L4216" s="9" t="e">
        <v>#N/A</v>
      </c>
      <c r="M4216" s="93" t="e">
        <v>#N/A</v>
      </c>
      <c r="N4216" s="8" t="e">
        <v>#N/A</v>
      </c>
      <c r="O4216" t="e">
        <v>#N/A</v>
      </c>
      <c r="P4216" t="e">
        <v>#N/A</v>
      </c>
      <c r="Q4216" t="e">
        <v>#N/A</v>
      </c>
      <c r="R4216" s="2" t="e">
        <v>#N/A</v>
      </c>
      <c r="S4216" t="e">
        <v>#N/A</v>
      </c>
      <c r="T4216" s="3" t="e">
        <v>#N/A</v>
      </c>
      <c r="U4216" s="3" t="e">
        <v>#N/A</v>
      </c>
      <c r="V4216" t="e">
        <v>#N/A</v>
      </c>
      <c r="W4216" t="e">
        <v>#N/A</v>
      </c>
      <c r="X4216" t="e">
        <v>#N/A</v>
      </c>
      <c r="Y4216" s="3" t="e">
        <v>#N/A</v>
      </c>
      <c r="Z4216" s="8" t="e">
        <v>#N/A</v>
      </c>
      <c r="AA4216" s="30" t="e">
        <v>#N/A</v>
      </c>
      <c r="AB4216" t="e">
        <v>#N/A</v>
      </c>
      <c r="AC4216" t="e">
        <v>#N/A</v>
      </c>
      <c r="AD4216" t="e">
        <v>#N/A</v>
      </c>
      <c r="AE4216" t="e">
        <v>#N/A</v>
      </c>
      <c r="AF4216" t="e">
        <v>#N/A</v>
      </c>
    </row>
    <row r="4217" spans="1:32" x14ac:dyDescent="0.25">
      <c r="A4217" t="e">
        <v>#N/A</v>
      </c>
      <c r="B4217" s="33" t="e">
        <v>#N/A</v>
      </c>
      <c r="C4217" t="e">
        <v>#N/A</v>
      </c>
      <c r="D4217" t="e">
        <v>#N/A</v>
      </c>
      <c r="E4217" s="69" t="e">
        <v>#N/A</v>
      </c>
      <c r="F4217" s="3" t="e">
        <v>#N/A</v>
      </c>
      <c r="G4217" s="3" t="e">
        <v>#N/A</v>
      </c>
      <c r="H4217" s="3" t="e">
        <v>#N/A</v>
      </c>
      <c r="I4217" s="80" t="e">
        <v>#N/A</v>
      </c>
      <c r="J4217" s="80" t="e">
        <v>#N/A</v>
      </c>
      <c r="K4217" s="85" t="e">
        <v>#N/A</v>
      </c>
      <c r="L4217" s="9" t="e">
        <v>#N/A</v>
      </c>
      <c r="M4217" s="93" t="e">
        <v>#N/A</v>
      </c>
      <c r="N4217" s="8" t="e">
        <v>#N/A</v>
      </c>
      <c r="O4217" t="e">
        <v>#N/A</v>
      </c>
      <c r="P4217" t="e">
        <v>#N/A</v>
      </c>
      <c r="Q4217" t="e">
        <v>#N/A</v>
      </c>
      <c r="R4217" s="2" t="e">
        <v>#N/A</v>
      </c>
      <c r="S4217" t="e">
        <v>#N/A</v>
      </c>
      <c r="T4217" s="3" t="e">
        <v>#N/A</v>
      </c>
      <c r="U4217" s="3" t="e">
        <v>#N/A</v>
      </c>
      <c r="V4217" t="e">
        <v>#N/A</v>
      </c>
      <c r="W4217" t="e">
        <v>#N/A</v>
      </c>
      <c r="X4217" t="e">
        <v>#N/A</v>
      </c>
      <c r="Y4217" s="3" t="e">
        <v>#N/A</v>
      </c>
      <c r="Z4217" s="8" t="e">
        <v>#N/A</v>
      </c>
      <c r="AA4217" s="30" t="e">
        <v>#N/A</v>
      </c>
      <c r="AB4217" t="e">
        <v>#N/A</v>
      </c>
      <c r="AC4217" t="e">
        <v>#N/A</v>
      </c>
      <c r="AD4217" t="e">
        <v>#N/A</v>
      </c>
      <c r="AE4217" t="e">
        <v>#N/A</v>
      </c>
      <c r="AF4217" t="e">
        <v>#N/A</v>
      </c>
    </row>
    <row r="4218" spans="1:32" x14ac:dyDescent="0.25">
      <c r="A4218" t="e">
        <v>#N/A</v>
      </c>
      <c r="B4218" s="33" t="e">
        <v>#N/A</v>
      </c>
      <c r="C4218" t="e">
        <v>#N/A</v>
      </c>
      <c r="D4218" t="e">
        <v>#N/A</v>
      </c>
      <c r="E4218" s="69" t="e">
        <v>#N/A</v>
      </c>
      <c r="F4218" s="3" t="e">
        <v>#N/A</v>
      </c>
      <c r="G4218" s="3" t="e">
        <v>#N/A</v>
      </c>
      <c r="H4218" s="3" t="e">
        <v>#N/A</v>
      </c>
      <c r="I4218" s="80" t="e">
        <v>#N/A</v>
      </c>
      <c r="J4218" s="80" t="e">
        <v>#N/A</v>
      </c>
      <c r="K4218" s="85" t="e">
        <v>#N/A</v>
      </c>
      <c r="L4218" s="9" t="e">
        <v>#N/A</v>
      </c>
      <c r="M4218" s="93" t="e">
        <v>#N/A</v>
      </c>
      <c r="N4218" s="8" t="e">
        <v>#N/A</v>
      </c>
      <c r="O4218" t="e">
        <v>#N/A</v>
      </c>
      <c r="P4218" t="e">
        <v>#N/A</v>
      </c>
      <c r="Q4218" t="e">
        <v>#N/A</v>
      </c>
      <c r="R4218" s="2" t="e">
        <v>#N/A</v>
      </c>
      <c r="S4218" t="e">
        <v>#N/A</v>
      </c>
      <c r="T4218" s="3" t="e">
        <v>#N/A</v>
      </c>
      <c r="U4218" s="3" t="e">
        <v>#N/A</v>
      </c>
      <c r="V4218" t="e">
        <v>#N/A</v>
      </c>
      <c r="W4218" t="e">
        <v>#N/A</v>
      </c>
      <c r="X4218" t="e">
        <v>#N/A</v>
      </c>
      <c r="Y4218" s="3" t="e">
        <v>#N/A</v>
      </c>
      <c r="Z4218" s="8" t="e">
        <v>#N/A</v>
      </c>
      <c r="AA4218" s="30" t="e">
        <v>#N/A</v>
      </c>
      <c r="AB4218" t="e">
        <v>#N/A</v>
      </c>
      <c r="AC4218" t="e">
        <v>#N/A</v>
      </c>
      <c r="AD4218" t="e">
        <v>#N/A</v>
      </c>
      <c r="AE4218" t="e">
        <v>#N/A</v>
      </c>
      <c r="AF4218" t="e">
        <v>#N/A</v>
      </c>
    </row>
    <row r="4219" spans="1:32" x14ac:dyDescent="0.25">
      <c r="A4219" t="e">
        <v>#N/A</v>
      </c>
      <c r="B4219" s="33" t="e">
        <v>#N/A</v>
      </c>
      <c r="C4219" t="e">
        <v>#N/A</v>
      </c>
      <c r="D4219" t="e">
        <v>#N/A</v>
      </c>
      <c r="E4219" s="69" t="e">
        <v>#N/A</v>
      </c>
      <c r="F4219" s="3" t="e">
        <v>#N/A</v>
      </c>
      <c r="G4219" s="3" t="e">
        <v>#N/A</v>
      </c>
      <c r="H4219" s="3" t="e">
        <v>#N/A</v>
      </c>
      <c r="I4219" s="80" t="e">
        <v>#N/A</v>
      </c>
      <c r="J4219" s="80" t="e">
        <v>#N/A</v>
      </c>
      <c r="K4219" s="85" t="e">
        <v>#N/A</v>
      </c>
      <c r="L4219" s="9" t="e">
        <v>#N/A</v>
      </c>
      <c r="M4219" s="93" t="e">
        <v>#N/A</v>
      </c>
      <c r="N4219" s="8" t="e">
        <v>#N/A</v>
      </c>
      <c r="O4219" t="e">
        <v>#N/A</v>
      </c>
      <c r="P4219" t="e">
        <v>#N/A</v>
      </c>
      <c r="Q4219" t="e">
        <v>#N/A</v>
      </c>
      <c r="R4219" s="2" t="e">
        <v>#N/A</v>
      </c>
      <c r="S4219" t="e">
        <v>#N/A</v>
      </c>
      <c r="T4219" s="3" t="e">
        <v>#N/A</v>
      </c>
      <c r="U4219" s="3" t="e">
        <v>#N/A</v>
      </c>
      <c r="V4219" t="e">
        <v>#N/A</v>
      </c>
      <c r="W4219" t="e">
        <v>#N/A</v>
      </c>
      <c r="X4219" t="e">
        <v>#N/A</v>
      </c>
      <c r="Y4219" s="3" t="e">
        <v>#N/A</v>
      </c>
      <c r="Z4219" s="8" t="e">
        <v>#N/A</v>
      </c>
      <c r="AA4219" s="30" t="e">
        <v>#N/A</v>
      </c>
      <c r="AB4219" t="e">
        <v>#N/A</v>
      </c>
      <c r="AC4219" t="e">
        <v>#N/A</v>
      </c>
      <c r="AD4219" t="e">
        <v>#N/A</v>
      </c>
      <c r="AE4219" t="e">
        <v>#N/A</v>
      </c>
      <c r="AF4219" t="e">
        <v>#N/A</v>
      </c>
    </row>
    <row r="4220" spans="1:32" x14ac:dyDescent="0.25">
      <c r="A4220" t="e">
        <v>#N/A</v>
      </c>
      <c r="B4220" s="33" t="e">
        <v>#N/A</v>
      </c>
      <c r="C4220" t="e">
        <v>#N/A</v>
      </c>
      <c r="D4220" t="e">
        <v>#N/A</v>
      </c>
      <c r="E4220" s="69" t="e">
        <v>#N/A</v>
      </c>
      <c r="F4220" s="3" t="e">
        <v>#N/A</v>
      </c>
      <c r="G4220" s="3" t="e">
        <v>#N/A</v>
      </c>
      <c r="H4220" s="3" t="e">
        <v>#N/A</v>
      </c>
      <c r="I4220" s="80" t="e">
        <v>#N/A</v>
      </c>
      <c r="J4220" s="80" t="e">
        <v>#N/A</v>
      </c>
      <c r="K4220" s="85" t="e">
        <v>#N/A</v>
      </c>
      <c r="L4220" s="9" t="e">
        <v>#N/A</v>
      </c>
      <c r="M4220" s="93" t="e">
        <v>#N/A</v>
      </c>
      <c r="N4220" s="8" t="e">
        <v>#N/A</v>
      </c>
      <c r="O4220" t="e">
        <v>#N/A</v>
      </c>
      <c r="P4220" t="e">
        <v>#N/A</v>
      </c>
      <c r="Q4220" t="e">
        <v>#N/A</v>
      </c>
      <c r="R4220" s="2" t="e">
        <v>#N/A</v>
      </c>
      <c r="S4220" t="e">
        <v>#N/A</v>
      </c>
      <c r="T4220" s="3" t="e">
        <v>#N/A</v>
      </c>
      <c r="U4220" s="3" t="e">
        <v>#N/A</v>
      </c>
      <c r="V4220" t="e">
        <v>#N/A</v>
      </c>
      <c r="W4220" t="e">
        <v>#N/A</v>
      </c>
      <c r="X4220" t="e">
        <v>#N/A</v>
      </c>
      <c r="Y4220" s="3" t="e">
        <v>#N/A</v>
      </c>
      <c r="Z4220" s="8" t="e">
        <v>#N/A</v>
      </c>
      <c r="AA4220" s="30" t="e">
        <v>#N/A</v>
      </c>
      <c r="AB4220" t="e">
        <v>#N/A</v>
      </c>
      <c r="AC4220" t="e">
        <v>#N/A</v>
      </c>
      <c r="AD4220" t="e">
        <v>#N/A</v>
      </c>
      <c r="AE4220" t="e">
        <v>#N/A</v>
      </c>
      <c r="AF4220" t="e">
        <v>#N/A</v>
      </c>
    </row>
    <row r="4221" spans="1:32" x14ac:dyDescent="0.25">
      <c r="A4221" t="e">
        <v>#N/A</v>
      </c>
      <c r="B4221" s="33" t="e">
        <v>#N/A</v>
      </c>
      <c r="C4221" t="e">
        <v>#N/A</v>
      </c>
      <c r="D4221" t="e">
        <v>#N/A</v>
      </c>
      <c r="E4221" s="69" t="e">
        <v>#N/A</v>
      </c>
      <c r="F4221" s="3" t="e">
        <v>#N/A</v>
      </c>
      <c r="G4221" s="3" t="e">
        <v>#N/A</v>
      </c>
      <c r="H4221" s="3" t="e">
        <v>#N/A</v>
      </c>
      <c r="I4221" s="80" t="e">
        <v>#N/A</v>
      </c>
      <c r="J4221" s="80" t="e">
        <v>#N/A</v>
      </c>
      <c r="K4221" s="85" t="e">
        <v>#N/A</v>
      </c>
      <c r="L4221" s="9" t="e">
        <v>#N/A</v>
      </c>
      <c r="M4221" s="93" t="e">
        <v>#N/A</v>
      </c>
      <c r="N4221" s="8" t="e">
        <v>#N/A</v>
      </c>
      <c r="O4221" t="e">
        <v>#N/A</v>
      </c>
      <c r="P4221" t="e">
        <v>#N/A</v>
      </c>
      <c r="Q4221" t="e">
        <v>#N/A</v>
      </c>
      <c r="R4221" s="2" t="e">
        <v>#N/A</v>
      </c>
      <c r="S4221" t="e">
        <v>#N/A</v>
      </c>
      <c r="T4221" s="3" t="e">
        <v>#N/A</v>
      </c>
      <c r="U4221" s="3" t="e">
        <v>#N/A</v>
      </c>
      <c r="V4221" t="e">
        <v>#N/A</v>
      </c>
      <c r="W4221" t="e">
        <v>#N/A</v>
      </c>
      <c r="X4221" t="e">
        <v>#N/A</v>
      </c>
      <c r="Y4221" s="3" t="e">
        <v>#N/A</v>
      </c>
      <c r="Z4221" s="8" t="e">
        <v>#N/A</v>
      </c>
      <c r="AA4221" s="30" t="e">
        <v>#N/A</v>
      </c>
      <c r="AB4221" t="e">
        <v>#N/A</v>
      </c>
      <c r="AC4221" t="e">
        <v>#N/A</v>
      </c>
      <c r="AD4221" t="e">
        <v>#N/A</v>
      </c>
      <c r="AE4221" t="e">
        <v>#N/A</v>
      </c>
      <c r="AF4221" t="e">
        <v>#N/A</v>
      </c>
    </row>
    <row r="4222" spans="1:32" x14ac:dyDescent="0.25">
      <c r="A4222" t="e">
        <v>#N/A</v>
      </c>
      <c r="B4222" s="33" t="e">
        <v>#N/A</v>
      </c>
      <c r="C4222" t="e">
        <v>#N/A</v>
      </c>
      <c r="D4222" t="e">
        <v>#N/A</v>
      </c>
      <c r="E4222" s="69" t="e">
        <v>#N/A</v>
      </c>
      <c r="F4222" s="3" t="e">
        <v>#N/A</v>
      </c>
      <c r="G4222" s="3" t="e">
        <v>#N/A</v>
      </c>
      <c r="H4222" s="3" t="e">
        <v>#N/A</v>
      </c>
      <c r="I4222" s="80" t="e">
        <v>#N/A</v>
      </c>
      <c r="J4222" s="80" t="e">
        <v>#N/A</v>
      </c>
      <c r="K4222" s="85" t="e">
        <v>#N/A</v>
      </c>
      <c r="L4222" s="9" t="e">
        <v>#N/A</v>
      </c>
      <c r="M4222" s="93" t="e">
        <v>#N/A</v>
      </c>
      <c r="N4222" s="8" t="e">
        <v>#N/A</v>
      </c>
      <c r="O4222" t="e">
        <v>#N/A</v>
      </c>
      <c r="P4222" t="e">
        <v>#N/A</v>
      </c>
      <c r="Q4222" t="e">
        <v>#N/A</v>
      </c>
      <c r="R4222" s="2" t="e">
        <v>#N/A</v>
      </c>
      <c r="S4222" t="e">
        <v>#N/A</v>
      </c>
      <c r="T4222" s="3" t="e">
        <v>#N/A</v>
      </c>
      <c r="U4222" s="3" t="e">
        <v>#N/A</v>
      </c>
      <c r="V4222" t="e">
        <v>#N/A</v>
      </c>
      <c r="W4222" t="e">
        <v>#N/A</v>
      </c>
      <c r="X4222" t="e">
        <v>#N/A</v>
      </c>
      <c r="Y4222" s="3" t="e">
        <v>#N/A</v>
      </c>
      <c r="Z4222" s="8" t="e">
        <v>#N/A</v>
      </c>
      <c r="AA4222" s="30" t="e">
        <v>#N/A</v>
      </c>
      <c r="AB4222" t="e">
        <v>#N/A</v>
      </c>
      <c r="AC4222" t="e">
        <v>#N/A</v>
      </c>
      <c r="AD4222" t="e">
        <v>#N/A</v>
      </c>
      <c r="AE4222" t="e">
        <v>#N/A</v>
      </c>
      <c r="AF4222" t="e">
        <v>#N/A</v>
      </c>
    </row>
    <row r="4223" spans="1:32" x14ac:dyDescent="0.25">
      <c r="A4223" t="e">
        <v>#N/A</v>
      </c>
      <c r="B4223" s="33" t="e">
        <v>#N/A</v>
      </c>
      <c r="C4223" t="e">
        <v>#N/A</v>
      </c>
      <c r="D4223" t="e">
        <v>#N/A</v>
      </c>
      <c r="E4223" s="69" t="e">
        <v>#N/A</v>
      </c>
      <c r="F4223" s="3" t="e">
        <v>#N/A</v>
      </c>
      <c r="G4223" s="3" t="e">
        <v>#N/A</v>
      </c>
      <c r="H4223" s="3" t="e">
        <v>#N/A</v>
      </c>
      <c r="I4223" s="80" t="e">
        <v>#N/A</v>
      </c>
      <c r="J4223" s="80" t="e">
        <v>#N/A</v>
      </c>
      <c r="K4223" s="85" t="e">
        <v>#N/A</v>
      </c>
      <c r="L4223" s="9" t="e">
        <v>#N/A</v>
      </c>
      <c r="M4223" s="93" t="e">
        <v>#N/A</v>
      </c>
      <c r="N4223" s="8" t="e">
        <v>#N/A</v>
      </c>
      <c r="O4223" t="e">
        <v>#N/A</v>
      </c>
      <c r="P4223" t="e">
        <v>#N/A</v>
      </c>
      <c r="Q4223" t="e">
        <v>#N/A</v>
      </c>
      <c r="R4223" s="2" t="e">
        <v>#N/A</v>
      </c>
      <c r="S4223" t="e">
        <v>#N/A</v>
      </c>
      <c r="T4223" s="3" t="e">
        <v>#N/A</v>
      </c>
      <c r="U4223" s="3" t="e">
        <v>#N/A</v>
      </c>
      <c r="V4223" t="e">
        <v>#N/A</v>
      </c>
      <c r="W4223" t="e">
        <v>#N/A</v>
      </c>
      <c r="X4223" t="e">
        <v>#N/A</v>
      </c>
      <c r="Y4223" s="3" t="e">
        <v>#N/A</v>
      </c>
      <c r="Z4223" s="8" t="e">
        <v>#N/A</v>
      </c>
      <c r="AA4223" s="30" t="e">
        <v>#N/A</v>
      </c>
      <c r="AB4223" t="e">
        <v>#N/A</v>
      </c>
      <c r="AC4223" t="e">
        <v>#N/A</v>
      </c>
      <c r="AD4223" t="e">
        <v>#N/A</v>
      </c>
      <c r="AE4223" t="e">
        <v>#N/A</v>
      </c>
      <c r="AF4223" t="e">
        <v>#N/A</v>
      </c>
    </row>
    <row r="4224" spans="1:32" x14ac:dyDescent="0.25">
      <c r="A4224" t="e">
        <v>#N/A</v>
      </c>
      <c r="B4224" s="33" t="e">
        <v>#N/A</v>
      </c>
      <c r="C4224" t="e">
        <v>#N/A</v>
      </c>
      <c r="D4224" t="e">
        <v>#N/A</v>
      </c>
      <c r="E4224" s="69" t="e">
        <v>#N/A</v>
      </c>
      <c r="F4224" s="3" t="e">
        <v>#N/A</v>
      </c>
      <c r="G4224" s="3" t="e">
        <v>#N/A</v>
      </c>
      <c r="H4224" s="3" t="e">
        <v>#N/A</v>
      </c>
      <c r="I4224" s="80" t="e">
        <v>#N/A</v>
      </c>
      <c r="J4224" s="80" t="e">
        <v>#N/A</v>
      </c>
      <c r="K4224" s="85" t="e">
        <v>#N/A</v>
      </c>
      <c r="L4224" s="9" t="e">
        <v>#N/A</v>
      </c>
      <c r="M4224" s="93" t="e">
        <v>#N/A</v>
      </c>
      <c r="N4224" s="8" t="e">
        <v>#N/A</v>
      </c>
      <c r="O4224" t="e">
        <v>#N/A</v>
      </c>
      <c r="P4224" t="e">
        <v>#N/A</v>
      </c>
      <c r="Q4224" t="e">
        <v>#N/A</v>
      </c>
      <c r="R4224" s="2" t="e">
        <v>#N/A</v>
      </c>
      <c r="S4224" t="e">
        <v>#N/A</v>
      </c>
      <c r="T4224" s="3" t="e">
        <v>#N/A</v>
      </c>
      <c r="U4224" s="3" t="e">
        <v>#N/A</v>
      </c>
      <c r="V4224" t="e">
        <v>#N/A</v>
      </c>
      <c r="W4224" t="e">
        <v>#N/A</v>
      </c>
      <c r="X4224" t="e">
        <v>#N/A</v>
      </c>
      <c r="Y4224" s="3" t="e">
        <v>#N/A</v>
      </c>
      <c r="Z4224" s="8" t="e">
        <v>#N/A</v>
      </c>
      <c r="AA4224" s="30" t="e">
        <v>#N/A</v>
      </c>
      <c r="AB4224" t="e">
        <v>#N/A</v>
      </c>
      <c r="AC4224" t="e">
        <v>#N/A</v>
      </c>
      <c r="AD4224" t="e">
        <v>#N/A</v>
      </c>
      <c r="AE4224" t="e">
        <v>#N/A</v>
      </c>
      <c r="AF4224" t="e">
        <v>#N/A</v>
      </c>
    </row>
    <row r="4225" spans="1:32" x14ac:dyDescent="0.25">
      <c r="A4225" t="e">
        <v>#N/A</v>
      </c>
      <c r="B4225" s="33" t="e">
        <v>#N/A</v>
      </c>
      <c r="C4225" t="e">
        <v>#N/A</v>
      </c>
      <c r="D4225" t="e">
        <v>#N/A</v>
      </c>
      <c r="E4225" s="69" t="e">
        <v>#N/A</v>
      </c>
      <c r="F4225" s="3" t="e">
        <v>#N/A</v>
      </c>
      <c r="G4225" s="3" t="e">
        <v>#N/A</v>
      </c>
      <c r="H4225" s="3" t="e">
        <v>#N/A</v>
      </c>
      <c r="I4225" s="80" t="e">
        <v>#N/A</v>
      </c>
      <c r="J4225" s="80" t="e">
        <v>#N/A</v>
      </c>
      <c r="K4225" s="85" t="e">
        <v>#N/A</v>
      </c>
      <c r="L4225" s="9" t="e">
        <v>#N/A</v>
      </c>
      <c r="M4225" s="93" t="e">
        <v>#N/A</v>
      </c>
      <c r="N4225" s="8" t="e">
        <v>#N/A</v>
      </c>
      <c r="O4225" t="e">
        <v>#N/A</v>
      </c>
      <c r="P4225" t="e">
        <v>#N/A</v>
      </c>
      <c r="Q4225" t="e">
        <v>#N/A</v>
      </c>
      <c r="R4225" s="2" t="e">
        <v>#N/A</v>
      </c>
      <c r="S4225" t="e">
        <v>#N/A</v>
      </c>
      <c r="T4225" s="3" t="e">
        <v>#N/A</v>
      </c>
      <c r="U4225" s="3" t="e">
        <v>#N/A</v>
      </c>
      <c r="V4225" t="e">
        <v>#N/A</v>
      </c>
      <c r="W4225" t="e">
        <v>#N/A</v>
      </c>
      <c r="X4225" t="e">
        <v>#N/A</v>
      </c>
      <c r="Y4225" s="3" t="e">
        <v>#N/A</v>
      </c>
      <c r="Z4225" s="8" t="e">
        <v>#N/A</v>
      </c>
      <c r="AA4225" s="30" t="e">
        <v>#N/A</v>
      </c>
      <c r="AB4225" t="e">
        <v>#N/A</v>
      </c>
      <c r="AC4225" t="e">
        <v>#N/A</v>
      </c>
      <c r="AD4225" t="e">
        <v>#N/A</v>
      </c>
      <c r="AE4225" t="e">
        <v>#N/A</v>
      </c>
      <c r="AF4225" t="e">
        <v>#N/A</v>
      </c>
    </row>
    <row r="4226" spans="1:32" x14ac:dyDescent="0.25">
      <c r="A4226" t="e">
        <v>#N/A</v>
      </c>
      <c r="B4226" s="33" t="e">
        <v>#N/A</v>
      </c>
      <c r="C4226" t="e">
        <v>#N/A</v>
      </c>
      <c r="D4226" t="e">
        <v>#N/A</v>
      </c>
      <c r="E4226" s="69" t="e">
        <v>#N/A</v>
      </c>
      <c r="F4226" s="3" t="e">
        <v>#N/A</v>
      </c>
      <c r="G4226" s="3" t="e">
        <v>#N/A</v>
      </c>
      <c r="H4226" s="3" t="e">
        <v>#N/A</v>
      </c>
      <c r="I4226" s="80" t="e">
        <v>#N/A</v>
      </c>
      <c r="J4226" s="80" t="e">
        <v>#N/A</v>
      </c>
      <c r="K4226" s="85" t="e">
        <v>#N/A</v>
      </c>
      <c r="L4226" s="9" t="e">
        <v>#N/A</v>
      </c>
      <c r="M4226" s="93" t="e">
        <v>#N/A</v>
      </c>
      <c r="N4226" s="8" t="e">
        <v>#N/A</v>
      </c>
      <c r="O4226" t="e">
        <v>#N/A</v>
      </c>
      <c r="P4226" t="e">
        <v>#N/A</v>
      </c>
      <c r="Q4226" t="e">
        <v>#N/A</v>
      </c>
      <c r="R4226" s="2" t="e">
        <v>#N/A</v>
      </c>
      <c r="S4226" t="e">
        <v>#N/A</v>
      </c>
      <c r="T4226" s="3" t="e">
        <v>#N/A</v>
      </c>
      <c r="U4226" s="3" t="e">
        <v>#N/A</v>
      </c>
      <c r="V4226" t="e">
        <v>#N/A</v>
      </c>
      <c r="W4226" t="e">
        <v>#N/A</v>
      </c>
      <c r="X4226" t="e">
        <v>#N/A</v>
      </c>
      <c r="Y4226" s="3" t="e">
        <v>#N/A</v>
      </c>
      <c r="Z4226" s="8" t="e">
        <v>#N/A</v>
      </c>
      <c r="AA4226" s="30" t="e">
        <v>#N/A</v>
      </c>
      <c r="AB4226" t="e">
        <v>#N/A</v>
      </c>
      <c r="AC4226" t="e">
        <v>#N/A</v>
      </c>
      <c r="AD4226" t="e">
        <v>#N/A</v>
      </c>
      <c r="AE4226" t="e">
        <v>#N/A</v>
      </c>
      <c r="AF4226" t="e">
        <v>#N/A</v>
      </c>
    </row>
    <row r="4227" spans="1:32" x14ac:dyDescent="0.25">
      <c r="A4227" t="e">
        <v>#N/A</v>
      </c>
      <c r="B4227" s="33" t="e">
        <v>#N/A</v>
      </c>
      <c r="C4227" t="e">
        <v>#N/A</v>
      </c>
      <c r="D4227" t="e">
        <v>#N/A</v>
      </c>
      <c r="E4227" s="69" t="e">
        <v>#N/A</v>
      </c>
      <c r="F4227" s="3" t="e">
        <v>#N/A</v>
      </c>
      <c r="G4227" s="3" t="e">
        <v>#N/A</v>
      </c>
      <c r="H4227" s="3" t="e">
        <v>#N/A</v>
      </c>
      <c r="I4227" s="80" t="e">
        <v>#N/A</v>
      </c>
      <c r="J4227" s="80" t="e">
        <v>#N/A</v>
      </c>
      <c r="K4227" s="85" t="e">
        <v>#N/A</v>
      </c>
      <c r="L4227" s="9" t="e">
        <v>#N/A</v>
      </c>
      <c r="M4227" s="93" t="e">
        <v>#N/A</v>
      </c>
      <c r="N4227" s="8" t="e">
        <v>#N/A</v>
      </c>
      <c r="O4227" t="e">
        <v>#N/A</v>
      </c>
      <c r="P4227" t="e">
        <v>#N/A</v>
      </c>
      <c r="Q4227" t="e">
        <v>#N/A</v>
      </c>
      <c r="R4227" s="2" t="e">
        <v>#N/A</v>
      </c>
      <c r="S4227" t="e">
        <v>#N/A</v>
      </c>
      <c r="T4227" s="3" t="e">
        <v>#N/A</v>
      </c>
      <c r="U4227" s="3" t="e">
        <v>#N/A</v>
      </c>
      <c r="V4227" t="e">
        <v>#N/A</v>
      </c>
      <c r="W4227" t="e">
        <v>#N/A</v>
      </c>
      <c r="X4227" t="e">
        <v>#N/A</v>
      </c>
      <c r="Y4227" s="3" t="e">
        <v>#N/A</v>
      </c>
      <c r="Z4227" s="8" t="e">
        <v>#N/A</v>
      </c>
      <c r="AA4227" s="30" t="e">
        <v>#N/A</v>
      </c>
      <c r="AB4227" t="e">
        <v>#N/A</v>
      </c>
      <c r="AC4227" t="e">
        <v>#N/A</v>
      </c>
      <c r="AD4227" t="e">
        <v>#N/A</v>
      </c>
      <c r="AE4227" t="e">
        <v>#N/A</v>
      </c>
      <c r="AF4227" t="e">
        <v>#N/A</v>
      </c>
    </row>
    <row r="4228" spans="1:32" x14ac:dyDescent="0.25">
      <c r="A4228" t="e">
        <v>#N/A</v>
      </c>
      <c r="B4228" s="33" t="e">
        <v>#N/A</v>
      </c>
      <c r="C4228" t="e">
        <v>#N/A</v>
      </c>
      <c r="D4228" t="e">
        <v>#N/A</v>
      </c>
      <c r="E4228" s="69" t="e">
        <v>#N/A</v>
      </c>
      <c r="F4228" s="3" t="e">
        <v>#N/A</v>
      </c>
      <c r="G4228" s="3" t="e">
        <v>#N/A</v>
      </c>
      <c r="H4228" s="3" t="e">
        <v>#N/A</v>
      </c>
      <c r="I4228" s="80" t="e">
        <v>#N/A</v>
      </c>
      <c r="J4228" s="80" t="e">
        <v>#N/A</v>
      </c>
      <c r="K4228" s="85" t="e">
        <v>#N/A</v>
      </c>
      <c r="L4228" s="9" t="e">
        <v>#N/A</v>
      </c>
      <c r="M4228" s="93" t="e">
        <v>#N/A</v>
      </c>
      <c r="N4228" s="8" t="e">
        <v>#N/A</v>
      </c>
      <c r="O4228" t="e">
        <v>#N/A</v>
      </c>
      <c r="P4228" t="e">
        <v>#N/A</v>
      </c>
      <c r="Q4228" t="e">
        <v>#N/A</v>
      </c>
      <c r="R4228" s="2" t="e">
        <v>#N/A</v>
      </c>
      <c r="S4228" t="e">
        <v>#N/A</v>
      </c>
      <c r="T4228" s="3" t="e">
        <v>#N/A</v>
      </c>
      <c r="U4228" s="3" t="e">
        <v>#N/A</v>
      </c>
      <c r="V4228" t="e">
        <v>#N/A</v>
      </c>
      <c r="W4228" t="e">
        <v>#N/A</v>
      </c>
      <c r="X4228" t="e">
        <v>#N/A</v>
      </c>
      <c r="Y4228" s="3" t="e">
        <v>#N/A</v>
      </c>
      <c r="Z4228" s="8" t="e">
        <v>#N/A</v>
      </c>
      <c r="AA4228" s="30" t="e">
        <v>#N/A</v>
      </c>
      <c r="AB4228" t="e">
        <v>#N/A</v>
      </c>
      <c r="AC4228" t="e">
        <v>#N/A</v>
      </c>
      <c r="AD4228" t="e">
        <v>#N/A</v>
      </c>
      <c r="AE4228" t="e">
        <v>#N/A</v>
      </c>
      <c r="AF4228" t="e">
        <v>#N/A</v>
      </c>
    </row>
    <row r="4229" spans="1:32" x14ac:dyDescent="0.25">
      <c r="A4229" t="e">
        <v>#N/A</v>
      </c>
      <c r="B4229" s="33" t="e">
        <v>#N/A</v>
      </c>
      <c r="C4229" t="e">
        <v>#N/A</v>
      </c>
      <c r="D4229" t="e">
        <v>#N/A</v>
      </c>
      <c r="E4229" s="69" t="e">
        <v>#N/A</v>
      </c>
      <c r="F4229" s="3" t="e">
        <v>#N/A</v>
      </c>
      <c r="G4229" s="3" t="e">
        <v>#N/A</v>
      </c>
      <c r="H4229" s="3" t="e">
        <v>#N/A</v>
      </c>
      <c r="I4229" s="80" t="e">
        <v>#N/A</v>
      </c>
      <c r="J4229" s="80" t="e">
        <v>#N/A</v>
      </c>
      <c r="K4229" s="85" t="e">
        <v>#N/A</v>
      </c>
      <c r="L4229" s="9" t="e">
        <v>#N/A</v>
      </c>
      <c r="M4229" s="93" t="e">
        <v>#N/A</v>
      </c>
      <c r="N4229" s="8" t="e">
        <v>#N/A</v>
      </c>
      <c r="O4229" t="e">
        <v>#N/A</v>
      </c>
      <c r="P4229" t="e">
        <v>#N/A</v>
      </c>
      <c r="Q4229" t="e">
        <v>#N/A</v>
      </c>
      <c r="R4229" s="2" t="e">
        <v>#N/A</v>
      </c>
      <c r="S4229" t="e">
        <v>#N/A</v>
      </c>
      <c r="T4229" s="3" t="e">
        <v>#N/A</v>
      </c>
      <c r="U4229" s="3" t="e">
        <v>#N/A</v>
      </c>
      <c r="V4229" t="e">
        <v>#N/A</v>
      </c>
      <c r="W4229" t="e">
        <v>#N/A</v>
      </c>
      <c r="X4229" t="e">
        <v>#N/A</v>
      </c>
      <c r="Y4229" s="3" t="e">
        <v>#N/A</v>
      </c>
      <c r="Z4229" s="8" t="e">
        <v>#N/A</v>
      </c>
      <c r="AA4229" s="30" t="e">
        <v>#N/A</v>
      </c>
      <c r="AB4229" t="e">
        <v>#N/A</v>
      </c>
      <c r="AC4229" t="e">
        <v>#N/A</v>
      </c>
      <c r="AD4229" t="e">
        <v>#N/A</v>
      </c>
      <c r="AE4229" t="e">
        <v>#N/A</v>
      </c>
      <c r="AF4229" t="e">
        <v>#N/A</v>
      </c>
    </row>
    <row r="4230" spans="1:32" x14ac:dyDescent="0.25">
      <c r="A4230" t="e">
        <v>#N/A</v>
      </c>
      <c r="B4230" s="33" t="e">
        <v>#N/A</v>
      </c>
      <c r="C4230" t="e">
        <v>#N/A</v>
      </c>
      <c r="D4230" t="e">
        <v>#N/A</v>
      </c>
      <c r="E4230" s="69" t="e">
        <v>#N/A</v>
      </c>
      <c r="F4230" s="3" t="e">
        <v>#N/A</v>
      </c>
      <c r="G4230" s="3" t="e">
        <v>#N/A</v>
      </c>
      <c r="H4230" s="3" t="e">
        <v>#N/A</v>
      </c>
      <c r="I4230" s="80" t="e">
        <v>#N/A</v>
      </c>
      <c r="J4230" s="80" t="e">
        <v>#N/A</v>
      </c>
      <c r="K4230" s="85" t="e">
        <v>#N/A</v>
      </c>
      <c r="L4230" s="9" t="e">
        <v>#N/A</v>
      </c>
      <c r="M4230" s="93" t="e">
        <v>#N/A</v>
      </c>
      <c r="N4230" s="8" t="e">
        <v>#N/A</v>
      </c>
      <c r="O4230" t="e">
        <v>#N/A</v>
      </c>
      <c r="P4230" t="e">
        <v>#N/A</v>
      </c>
      <c r="Q4230" t="e">
        <v>#N/A</v>
      </c>
      <c r="R4230" s="2" t="e">
        <v>#N/A</v>
      </c>
      <c r="S4230" t="e">
        <v>#N/A</v>
      </c>
      <c r="T4230" s="3" t="e">
        <v>#N/A</v>
      </c>
      <c r="U4230" s="3" t="e">
        <v>#N/A</v>
      </c>
      <c r="V4230" t="e">
        <v>#N/A</v>
      </c>
      <c r="W4230" t="e">
        <v>#N/A</v>
      </c>
      <c r="X4230" t="e">
        <v>#N/A</v>
      </c>
      <c r="Y4230" s="3" t="e">
        <v>#N/A</v>
      </c>
      <c r="Z4230" s="8" t="e">
        <v>#N/A</v>
      </c>
      <c r="AA4230" s="30" t="e">
        <v>#N/A</v>
      </c>
      <c r="AB4230" t="e">
        <v>#N/A</v>
      </c>
      <c r="AC4230" t="e">
        <v>#N/A</v>
      </c>
      <c r="AD4230" t="e">
        <v>#N/A</v>
      </c>
      <c r="AE4230" t="e">
        <v>#N/A</v>
      </c>
      <c r="AF4230" t="e">
        <v>#N/A</v>
      </c>
    </row>
    <row r="4231" spans="1:32" x14ac:dyDescent="0.25">
      <c r="A4231" t="e">
        <v>#N/A</v>
      </c>
      <c r="B4231" s="33" t="e">
        <v>#N/A</v>
      </c>
      <c r="C4231" t="e">
        <v>#N/A</v>
      </c>
      <c r="D4231" t="e">
        <v>#N/A</v>
      </c>
      <c r="E4231" s="69" t="e">
        <v>#N/A</v>
      </c>
      <c r="F4231" s="3" t="e">
        <v>#N/A</v>
      </c>
      <c r="G4231" s="3" t="e">
        <v>#N/A</v>
      </c>
      <c r="H4231" s="3" t="e">
        <v>#N/A</v>
      </c>
      <c r="I4231" s="80" t="e">
        <v>#N/A</v>
      </c>
      <c r="J4231" s="80" t="e">
        <v>#N/A</v>
      </c>
      <c r="K4231" s="85" t="e">
        <v>#N/A</v>
      </c>
      <c r="L4231" s="9" t="e">
        <v>#N/A</v>
      </c>
      <c r="M4231" s="93" t="e">
        <v>#N/A</v>
      </c>
      <c r="N4231" s="8" t="e">
        <v>#N/A</v>
      </c>
      <c r="O4231" t="e">
        <v>#N/A</v>
      </c>
      <c r="P4231" t="e">
        <v>#N/A</v>
      </c>
      <c r="Q4231" t="e">
        <v>#N/A</v>
      </c>
      <c r="R4231" s="2" t="e">
        <v>#N/A</v>
      </c>
      <c r="S4231" t="e">
        <v>#N/A</v>
      </c>
      <c r="T4231" s="3" t="e">
        <v>#N/A</v>
      </c>
      <c r="U4231" s="3" t="e">
        <v>#N/A</v>
      </c>
      <c r="V4231" t="e">
        <v>#N/A</v>
      </c>
      <c r="W4231" t="e">
        <v>#N/A</v>
      </c>
      <c r="X4231" t="e">
        <v>#N/A</v>
      </c>
      <c r="Y4231" s="3" t="e">
        <v>#N/A</v>
      </c>
      <c r="Z4231" s="8" t="e">
        <v>#N/A</v>
      </c>
      <c r="AA4231" s="30" t="e">
        <v>#N/A</v>
      </c>
      <c r="AB4231" t="e">
        <v>#N/A</v>
      </c>
      <c r="AC4231" t="e">
        <v>#N/A</v>
      </c>
      <c r="AD4231" t="e">
        <v>#N/A</v>
      </c>
      <c r="AE4231" t="e">
        <v>#N/A</v>
      </c>
      <c r="AF4231" t="e">
        <v>#N/A</v>
      </c>
    </row>
    <row r="4232" spans="1:32" x14ac:dyDescent="0.25">
      <c r="A4232" t="e">
        <v>#N/A</v>
      </c>
      <c r="B4232" s="33" t="e">
        <v>#N/A</v>
      </c>
      <c r="C4232" t="e">
        <v>#N/A</v>
      </c>
      <c r="D4232" t="e">
        <v>#N/A</v>
      </c>
      <c r="E4232" s="69" t="e">
        <v>#N/A</v>
      </c>
      <c r="F4232" s="3" t="e">
        <v>#N/A</v>
      </c>
      <c r="G4232" s="3" t="e">
        <v>#N/A</v>
      </c>
      <c r="H4232" s="3" t="e">
        <v>#N/A</v>
      </c>
      <c r="I4232" s="80" t="e">
        <v>#N/A</v>
      </c>
      <c r="J4232" s="80" t="e">
        <v>#N/A</v>
      </c>
      <c r="K4232" s="85" t="e">
        <v>#N/A</v>
      </c>
      <c r="L4232" s="9" t="e">
        <v>#N/A</v>
      </c>
      <c r="M4232" s="93" t="e">
        <v>#N/A</v>
      </c>
      <c r="N4232" s="8" t="e">
        <v>#N/A</v>
      </c>
      <c r="O4232" t="e">
        <v>#N/A</v>
      </c>
      <c r="P4232" t="e">
        <v>#N/A</v>
      </c>
      <c r="Q4232" t="e">
        <v>#N/A</v>
      </c>
      <c r="R4232" s="2" t="e">
        <v>#N/A</v>
      </c>
      <c r="S4232" t="e">
        <v>#N/A</v>
      </c>
      <c r="T4232" s="3" t="e">
        <v>#N/A</v>
      </c>
      <c r="U4232" s="3" t="e">
        <v>#N/A</v>
      </c>
      <c r="V4232" t="e">
        <v>#N/A</v>
      </c>
      <c r="W4232" t="e">
        <v>#N/A</v>
      </c>
      <c r="X4232" t="e">
        <v>#N/A</v>
      </c>
      <c r="Y4232" s="3" t="e">
        <v>#N/A</v>
      </c>
      <c r="Z4232" s="8" t="e">
        <v>#N/A</v>
      </c>
      <c r="AA4232" s="30" t="e">
        <v>#N/A</v>
      </c>
      <c r="AB4232" t="e">
        <v>#N/A</v>
      </c>
      <c r="AC4232" t="e">
        <v>#N/A</v>
      </c>
      <c r="AD4232" t="e">
        <v>#N/A</v>
      </c>
      <c r="AE4232" t="e">
        <v>#N/A</v>
      </c>
      <c r="AF4232" t="e">
        <v>#N/A</v>
      </c>
    </row>
    <row r="4233" spans="1:32" x14ac:dyDescent="0.25">
      <c r="A4233" t="e">
        <v>#N/A</v>
      </c>
      <c r="B4233" s="33" t="e">
        <v>#N/A</v>
      </c>
      <c r="C4233" t="e">
        <v>#N/A</v>
      </c>
      <c r="D4233" t="e">
        <v>#N/A</v>
      </c>
      <c r="E4233" s="69" t="e">
        <v>#N/A</v>
      </c>
      <c r="F4233" s="3" t="e">
        <v>#N/A</v>
      </c>
      <c r="G4233" s="3" t="e">
        <v>#N/A</v>
      </c>
      <c r="H4233" s="3" t="e">
        <v>#N/A</v>
      </c>
      <c r="I4233" s="80" t="e">
        <v>#N/A</v>
      </c>
      <c r="J4233" s="80" t="e">
        <v>#N/A</v>
      </c>
      <c r="K4233" s="85" t="e">
        <v>#N/A</v>
      </c>
      <c r="L4233" s="9" t="e">
        <v>#N/A</v>
      </c>
      <c r="M4233" s="93" t="e">
        <v>#N/A</v>
      </c>
      <c r="N4233" s="8" t="e">
        <v>#N/A</v>
      </c>
      <c r="O4233" t="e">
        <v>#N/A</v>
      </c>
      <c r="P4233" t="e">
        <v>#N/A</v>
      </c>
      <c r="Q4233" t="e">
        <v>#N/A</v>
      </c>
      <c r="R4233" s="2" t="e">
        <v>#N/A</v>
      </c>
      <c r="S4233" t="e">
        <v>#N/A</v>
      </c>
      <c r="T4233" s="3" t="e">
        <v>#N/A</v>
      </c>
      <c r="U4233" s="3" t="e">
        <v>#N/A</v>
      </c>
      <c r="V4233" t="e">
        <v>#N/A</v>
      </c>
      <c r="W4233" t="e">
        <v>#N/A</v>
      </c>
      <c r="X4233" t="e">
        <v>#N/A</v>
      </c>
      <c r="Y4233" s="3" t="e">
        <v>#N/A</v>
      </c>
      <c r="Z4233" s="8" t="e">
        <v>#N/A</v>
      </c>
      <c r="AA4233" s="30" t="e">
        <v>#N/A</v>
      </c>
      <c r="AB4233" t="e">
        <v>#N/A</v>
      </c>
      <c r="AC4233" t="e">
        <v>#N/A</v>
      </c>
      <c r="AD4233" t="e">
        <v>#N/A</v>
      </c>
      <c r="AE4233" t="e">
        <v>#N/A</v>
      </c>
      <c r="AF4233" t="e">
        <v>#N/A</v>
      </c>
    </row>
    <row r="4234" spans="1:32" x14ac:dyDescent="0.25">
      <c r="A4234" t="e">
        <v>#N/A</v>
      </c>
      <c r="B4234" s="33" t="e">
        <v>#N/A</v>
      </c>
      <c r="C4234" t="e">
        <v>#N/A</v>
      </c>
      <c r="D4234" t="e">
        <v>#N/A</v>
      </c>
      <c r="E4234" s="69" t="e">
        <v>#N/A</v>
      </c>
      <c r="F4234" s="3" t="e">
        <v>#N/A</v>
      </c>
      <c r="G4234" s="3" t="e">
        <v>#N/A</v>
      </c>
      <c r="H4234" s="3" t="e">
        <v>#N/A</v>
      </c>
      <c r="I4234" s="80" t="e">
        <v>#N/A</v>
      </c>
      <c r="J4234" s="80" t="e">
        <v>#N/A</v>
      </c>
      <c r="K4234" s="85" t="e">
        <v>#N/A</v>
      </c>
      <c r="L4234" s="9" t="e">
        <v>#N/A</v>
      </c>
      <c r="M4234" s="93" t="e">
        <v>#N/A</v>
      </c>
      <c r="N4234" s="8" t="e">
        <v>#N/A</v>
      </c>
      <c r="O4234" t="e">
        <v>#N/A</v>
      </c>
      <c r="P4234" t="e">
        <v>#N/A</v>
      </c>
      <c r="Q4234" t="e">
        <v>#N/A</v>
      </c>
      <c r="R4234" s="2" t="e">
        <v>#N/A</v>
      </c>
      <c r="S4234" t="e">
        <v>#N/A</v>
      </c>
      <c r="T4234" s="3" t="e">
        <v>#N/A</v>
      </c>
      <c r="U4234" s="3" t="e">
        <v>#N/A</v>
      </c>
      <c r="V4234" t="e">
        <v>#N/A</v>
      </c>
      <c r="W4234" t="e">
        <v>#N/A</v>
      </c>
      <c r="X4234" t="e">
        <v>#N/A</v>
      </c>
      <c r="Y4234" s="3" t="e">
        <v>#N/A</v>
      </c>
      <c r="Z4234" s="8" t="e">
        <v>#N/A</v>
      </c>
      <c r="AA4234" s="30" t="e">
        <v>#N/A</v>
      </c>
      <c r="AB4234" t="e">
        <v>#N/A</v>
      </c>
      <c r="AC4234" t="e">
        <v>#N/A</v>
      </c>
      <c r="AD4234" t="e">
        <v>#N/A</v>
      </c>
      <c r="AE4234" t="e">
        <v>#N/A</v>
      </c>
      <c r="AF4234" t="e">
        <v>#N/A</v>
      </c>
    </row>
    <row r="4235" spans="1:32" x14ac:dyDescent="0.25">
      <c r="A4235" t="e">
        <v>#N/A</v>
      </c>
      <c r="B4235" s="33" t="e">
        <v>#N/A</v>
      </c>
      <c r="C4235" t="e">
        <v>#N/A</v>
      </c>
      <c r="D4235" t="e">
        <v>#N/A</v>
      </c>
      <c r="E4235" s="69" t="e">
        <v>#N/A</v>
      </c>
      <c r="F4235" s="3" t="e">
        <v>#N/A</v>
      </c>
      <c r="G4235" s="3" t="e">
        <v>#N/A</v>
      </c>
      <c r="H4235" s="3" t="e">
        <v>#N/A</v>
      </c>
      <c r="I4235" s="80" t="e">
        <v>#N/A</v>
      </c>
      <c r="J4235" s="80" t="e">
        <v>#N/A</v>
      </c>
      <c r="K4235" s="85" t="e">
        <v>#N/A</v>
      </c>
      <c r="L4235" s="9" t="e">
        <v>#N/A</v>
      </c>
      <c r="M4235" s="93" t="e">
        <v>#N/A</v>
      </c>
      <c r="N4235" s="8" t="e">
        <v>#N/A</v>
      </c>
      <c r="O4235" t="e">
        <v>#N/A</v>
      </c>
      <c r="P4235" t="e">
        <v>#N/A</v>
      </c>
      <c r="Q4235" t="e">
        <v>#N/A</v>
      </c>
      <c r="R4235" s="2" t="e">
        <v>#N/A</v>
      </c>
      <c r="S4235" t="e">
        <v>#N/A</v>
      </c>
      <c r="T4235" s="3" t="e">
        <v>#N/A</v>
      </c>
      <c r="U4235" s="3" t="e">
        <v>#N/A</v>
      </c>
      <c r="V4235" t="e">
        <v>#N/A</v>
      </c>
      <c r="W4235" t="e">
        <v>#N/A</v>
      </c>
      <c r="X4235" t="e">
        <v>#N/A</v>
      </c>
      <c r="Y4235" s="3" t="e">
        <v>#N/A</v>
      </c>
      <c r="Z4235" s="8" t="e">
        <v>#N/A</v>
      </c>
      <c r="AA4235" s="30" t="e">
        <v>#N/A</v>
      </c>
      <c r="AB4235" t="e">
        <v>#N/A</v>
      </c>
      <c r="AC4235" t="e">
        <v>#N/A</v>
      </c>
      <c r="AD4235" t="e">
        <v>#N/A</v>
      </c>
      <c r="AE4235" t="e">
        <v>#N/A</v>
      </c>
      <c r="AF4235" t="e">
        <v>#N/A</v>
      </c>
    </row>
    <row r="4236" spans="1:32" x14ac:dyDescent="0.25">
      <c r="A4236" t="e">
        <v>#N/A</v>
      </c>
      <c r="B4236" s="33" t="e">
        <v>#N/A</v>
      </c>
      <c r="C4236" t="e">
        <v>#N/A</v>
      </c>
      <c r="D4236" t="e">
        <v>#N/A</v>
      </c>
      <c r="E4236" s="69" t="e">
        <v>#N/A</v>
      </c>
      <c r="F4236" s="3" t="e">
        <v>#N/A</v>
      </c>
      <c r="G4236" s="3" t="e">
        <v>#N/A</v>
      </c>
      <c r="H4236" s="3" t="e">
        <v>#N/A</v>
      </c>
      <c r="I4236" s="80" t="e">
        <v>#N/A</v>
      </c>
      <c r="J4236" s="80" t="e">
        <v>#N/A</v>
      </c>
      <c r="K4236" s="85" t="e">
        <v>#N/A</v>
      </c>
      <c r="L4236" s="9" t="e">
        <v>#N/A</v>
      </c>
      <c r="M4236" s="93" t="e">
        <v>#N/A</v>
      </c>
      <c r="N4236" s="8" t="e">
        <v>#N/A</v>
      </c>
      <c r="O4236" t="e">
        <v>#N/A</v>
      </c>
      <c r="P4236" t="e">
        <v>#N/A</v>
      </c>
      <c r="Q4236" t="e">
        <v>#N/A</v>
      </c>
      <c r="R4236" s="2" t="e">
        <v>#N/A</v>
      </c>
      <c r="S4236" t="e">
        <v>#N/A</v>
      </c>
      <c r="T4236" s="3" t="e">
        <v>#N/A</v>
      </c>
      <c r="U4236" s="3" t="e">
        <v>#N/A</v>
      </c>
      <c r="V4236" t="e">
        <v>#N/A</v>
      </c>
      <c r="W4236" t="e">
        <v>#N/A</v>
      </c>
      <c r="X4236" t="e">
        <v>#N/A</v>
      </c>
      <c r="Y4236" s="3" t="e">
        <v>#N/A</v>
      </c>
      <c r="Z4236" s="8" t="e">
        <v>#N/A</v>
      </c>
      <c r="AA4236" s="30" t="e">
        <v>#N/A</v>
      </c>
      <c r="AB4236" t="e">
        <v>#N/A</v>
      </c>
      <c r="AC4236" t="e">
        <v>#N/A</v>
      </c>
      <c r="AD4236" t="e">
        <v>#N/A</v>
      </c>
      <c r="AE4236" t="e">
        <v>#N/A</v>
      </c>
      <c r="AF4236" t="e">
        <v>#N/A</v>
      </c>
    </row>
    <row r="4237" spans="1:32" x14ac:dyDescent="0.25">
      <c r="A4237" t="e">
        <v>#N/A</v>
      </c>
      <c r="B4237" s="33" t="e">
        <v>#N/A</v>
      </c>
      <c r="C4237" t="e">
        <v>#N/A</v>
      </c>
      <c r="D4237" t="e">
        <v>#N/A</v>
      </c>
      <c r="E4237" s="69" t="e">
        <v>#N/A</v>
      </c>
      <c r="F4237" s="3" t="e">
        <v>#N/A</v>
      </c>
      <c r="G4237" s="3" t="e">
        <v>#N/A</v>
      </c>
      <c r="H4237" s="3" t="e">
        <v>#N/A</v>
      </c>
      <c r="I4237" s="80" t="e">
        <v>#N/A</v>
      </c>
      <c r="J4237" s="80" t="e">
        <v>#N/A</v>
      </c>
      <c r="K4237" s="85" t="e">
        <v>#N/A</v>
      </c>
      <c r="L4237" s="9" t="e">
        <v>#N/A</v>
      </c>
      <c r="M4237" s="93" t="e">
        <v>#N/A</v>
      </c>
      <c r="N4237" s="8" t="e">
        <v>#N/A</v>
      </c>
      <c r="O4237" t="e">
        <v>#N/A</v>
      </c>
      <c r="P4237" t="e">
        <v>#N/A</v>
      </c>
      <c r="Q4237" t="e">
        <v>#N/A</v>
      </c>
      <c r="R4237" s="2" t="e">
        <v>#N/A</v>
      </c>
      <c r="S4237" t="e">
        <v>#N/A</v>
      </c>
      <c r="T4237" s="3" t="e">
        <v>#N/A</v>
      </c>
      <c r="U4237" s="3" t="e">
        <v>#N/A</v>
      </c>
      <c r="V4237" t="e">
        <v>#N/A</v>
      </c>
      <c r="W4237" t="e">
        <v>#N/A</v>
      </c>
      <c r="X4237" t="e">
        <v>#N/A</v>
      </c>
      <c r="Y4237" s="3" t="e">
        <v>#N/A</v>
      </c>
      <c r="Z4237" s="8" t="e">
        <v>#N/A</v>
      </c>
      <c r="AA4237" s="30" t="e">
        <v>#N/A</v>
      </c>
      <c r="AB4237" t="e">
        <v>#N/A</v>
      </c>
      <c r="AC4237" t="e">
        <v>#N/A</v>
      </c>
      <c r="AD4237" t="e">
        <v>#N/A</v>
      </c>
      <c r="AE4237" t="e">
        <v>#N/A</v>
      </c>
      <c r="AF4237" t="e">
        <v>#N/A</v>
      </c>
    </row>
    <row r="4238" spans="1:32" x14ac:dyDescent="0.25">
      <c r="A4238" t="e">
        <v>#N/A</v>
      </c>
      <c r="B4238" s="33" t="e">
        <v>#N/A</v>
      </c>
      <c r="C4238" t="e">
        <v>#N/A</v>
      </c>
      <c r="D4238" t="e">
        <v>#N/A</v>
      </c>
      <c r="E4238" s="69" t="e">
        <v>#N/A</v>
      </c>
      <c r="F4238" s="3" t="e">
        <v>#N/A</v>
      </c>
      <c r="G4238" s="3" t="e">
        <v>#N/A</v>
      </c>
      <c r="H4238" s="3" t="e">
        <v>#N/A</v>
      </c>
      <c r="I4238" s="80" t="e">
        <v>#N/A</v>
      </c>
      <c r="J4238" s="80" t="e">
        <v>#N/A</v>
      </c>
      <c r="K4238" s="85" t="e">
        <v>#N/A</v>
      </c>
      <c r="L4238" s="9" t="e">
        <v>#N/A</v>
      </c>
      <c r="M4238" s="93" t="e">
        <v>#N/A</v>
      </c>
      <c r="N4238" s="8" t="e">
        <v>#N/A</v>
      </c>
      <c r="O4238" t="e">
        <v>#N/A</v>
      </c>
      <c r="P4238" t="e">
        <v>#N/A</v>
      </c>
      <c r="Q4238" t="e">
        <v>#N/A</v>
      </c>
      <c r="R4238" s="2" t="e">
        <v>#N/A</v>
      </c>
      <c r="S4238" t="e">
        <v>#N/A</v>
      </c>
      <c r="T4238" s="3" t="e">
        <v>#N/A</v>
      </c>
      <c r="U4238" s="3" t="e">
        <v>#N/A</v>
      </c>
      <c r="V4238" t="e">
        <v>#N/A</v>
      </c>
      <c r="W4238" t="e">
        <v>#N/A</v>
      </c>
      <c r="X4238" t="e">
        <v>#N/A</v>
      </c>
      <c r="Y4238" s="3" t="e">
        <v>#N/A</v>
      </c>
      <c r="Z4238" s="8" t="e">
        <v>#N/A</v>
      </c>
      <c r="AA4238" s="30" t="e">
        <v>#N/A</v>
      </c>
      <c r="AB4238" t="e">
        <v>#N/A</v>
      </c>
      <c r="AC4238" t="e">
        <v>#N/A</v>
      </c>
      <c r="AD4238" t="e">
        <v>#N/A</v>
      </c>
      <c r="AE4238" t="e">
        <v>#N/A</v>
      </c>
      <c r="AF4238" t="e">
        <v>#N/A</v>
      </c>
    </row>
    <row r="4239" spans="1:32" x14ac:dyDescent="0.25">
      <c r="A4239" t="e">
        <v>#N/A</v>
      </c>
      <c r="B4239" s="33" t="e">
        <v>#N/A</v>
      </c>
      <c r="C4239" t="e">
        <v>#N/A</v>
      </c>
      <c r="D4239" t="e">
        <v>#N/A</v>
      </c>
      <c r="E4239" s="69" t="e">
        <v>#N/A</v>
      </c>
      <c r="F4239" s="3" t="e">
        <v>#N/A</v>
      </c>
      <c r="G4239" s="3" t="e">
        <v>#N/A</v>
      </c>
      <c r="H4239" s="3" t="e">
        <v>#N/A</v>
      </c>
      <c r="I4239" s="80" t="e">
        <v>#N/A</v>
      </c>
      <c r="J4239" s="80" t="e">
        <v>#N/A</v>
      </c>
      <c r="K4239" s="85" t="e">
        <v>#N/A</v>
      </c>
      <c r="L4239" s="9" t="e">
        <v>#N/A</v>
      </c>
      <c r="M4239" s="93" t="e">
        <v>#N/A</v>
      </c>
      <c r="N4239" s="8" t="e">
        <v>#N/A</v>
      </c>
      <c r="O4239" t="e">
        <v>#N/A</v>
      </c>
      <c r="P4239" t="e">
        <v>#N/A</v>
      </c>
      <c r="Q4239" t="e">
        <v>#N/A</v>
      </c>
      <c r="R4239" s="2" t="e">
        <v>#N/A</v>
      </c>
      <c r="S4239" t="e">
        <v>#N/A</v>
      </c>
      <c r="T4239" s="3" t="e">
        <v>#N/A</v>
      </c>
      <c r="U4239" s="3" t="e">
        <v>#N/A</v>
      </c>
      <c r="V4239" t="e">
        <v>#N/A</v>
      </c>
      <c r="W4239" t="e">
        <v>#N/A</v>
      </c>
      <c r="X4239" t="e">
        <v>#N/A</v>
      </c>
      <c r="Y4239" s="3" t="e">
        <v>#N/A</v>
      </c>
      <c r="Z4239" s="8" t="e">
        <v>#N/A</v>
      </c>
      <c r="AA4239" s="30" t="e">
        <v>#N/A</v>
      </c>
      <c r="AB4239" t="e">
        <v>#N/A</v>
      </c>
      <c r="AC4239" t="e">
        <v>#N/A</v>
      </c>
      <c r="AD4239" t="e">
        <v>#N/A</v>
      </c>
      <c r="AE4239" t="e">
        <v>#N/A</v>
      </c>
      <c r="AF4239" t="e">
        <v>#N/A</v>
      </c>
    </row>
    <row r="4240" spans="1:32" x14ac:dyDescent="0.25">
      <c r="A4240" t="e">
        <v>#N/A</v>
      </c>
      <c r="B4240" s="33" t="e">
        <v>#N/A</v>
      </c>
      <c r="C4240" t="e">
        <v>#N/A</v>
      </c>
      <c r="D4240" t="e">
        <v>#N/A</v>
      </c>
      <c r="E4240" s="69" t="e">
        <v>#N/A</v>
      </c>
      <c r="F4240" s="3" t="e">
        <v>#N/A</v>
      </c>
      <c r="G4240" s="3" t="e">
        <v>#N/A</v>
      </c>
      <c r="H4240" s="3" t="e">
        <v>#N/A</v>
      </c>
      <c r="I4240" s="80" t="e">
        <v>#N/A</v>
      </c>
      <c r="J4240" s="80" t="e">
        <v>#N/A</v>
      </c>
      <c r="K4240" s="85" t="e">
        <v>#N/A</v>
      </c>
      <c r="L4240" s="9" t="e">
        <v>#N/A</v>
      </c>
      <c r="M4240" s="93" t="e">
        <v>#N/A</v>
      </c>
      <c r="N4240" s="8" t="e">
        <v>#N/A</v>
      </c>
      <c r="O4240" t="e">
        <v>#N/A</v>
      </c>
      <c r="P4240" t="e">
        <v>#N/A</v>
      </c>
      <c r="Q4240" t="e">
        <v>#N/A</v>
      </c>
      <c r="R4240" s="2" t="e">
        <v>#N/A</v>
      </c>
      <c r="S4240" t="e">
        <v>#N/A</v>
      </c>
      <c r="T4240" s="3" t="e">
        <v>#N/A</v>
      </c>
      <c r="U4240" s="3" t="e">
        <v>#N/A</v>
      </c>
      <c r="V4240" t="e">
        <v>#N/A</v>
      </c>
      <c r="W4240" t="e">
        <v>#N/A</v>
      </c>
      <c r="X4240" t="e">
        <v>#N/A</v>
      </c>
      <c r="Y4240" s="3" t="e">
        <v>#N/A</v>
      </c>
      <c r="Z4240" s="8" t="e">
        <v>#N/A</v>
      </c>
      <c r="AA4240" s="30" t="e">
        <v>#N/A</v>
      </c>
      <c r="AB4240" t="e">
        <v>#N/A</v>
      </c>
      <c r="AC4240" t="e">
        <v>#N/A</v>
      </c>
      <c r="AD4240" t="e">
        <v>#N/A</v>
      </c>
      <c r="AE4240" t="e">
        <v>#N/A</v>
      </c>
      <c r="AF4240" t="e">
        <v>#N/A</v>
      </c>
    </row>
    <row r="4241" spans="1:32" x14ac:dyDescent="0.25">
      <c r="A4241" t="e">
        <v>#N/A</v>
      </c>
      <c r="B4241" s="33" t="e">
        <v>#N/A</v>
      </c>
      <c r="C4241" t="e">
        <v>#N/A</v>
      </c>
      <c r="D4241" t="e">
        <v>#N/A</v>
      </c>
      <c r="E4241" s="69" t="e">
        <v>#N/A</v>
      </c>
      <c r="F4241" s="3" t="e">
        <v>#N/A</v>
      </c>
      <c r="G4241" s="3" t="e">
        <v>#N/A</v>
      </c>
      <c r="H4241" s="3" t="e">
        <v>#N/A</v>
      </c>
      <c r="I4241" s="80" t="e">
        <v>#N/A</v>
      </c>
      <c r="J4241" s="80" t="e">
        <v>#N/A</v>
      </c>
      <c r="K4241" s="85" t="e">
        <v>#N/A</v>
      </c>
      <c r="L4241" s="9" t="e">
        <v>#N/A</v>
      </c>
      <c r="M4241" s="93" t="e">
        <v>#N/A</v>
      </c>
      <c r="N4241" s="8" t="e">
        <v>#N/A</v>
      </c>
      <c r="O4241" t="e">
        <v>#N/A</v>
      </c>
      <c r="P4241" t="e">
        <v>#N/A</v>
      </c>
      <c r="Q4241" t="e">
        <v>#N/A</v>
      </c>
      <c r="R4241" s="2" t="e">
        <v>#N/A</v>
      </c>
      <c r="S4241" t="e">
        <v>#N/A</v>
      </c>
      <c r="T4241" s="3" t="e">
        <v>#N/A</v>
      </c>
      <c r="U4241" s="3" t="e">
        <v>#N/A</v>
      </c>
      <c r="V4241" t="e">
        <v>#N/A</v>
      </c>
      <c r="W4241" t="e">
        <v>#N/A</v>
      </c>
      <c r="X4241" t="e">
        <v>#N/A</v>
      </c>
      <c r="Y4241" s="3" t="e">
        <v>#N/A</v>
      </c>
      <c r="Z4241" s="8" t="e">
        <v>#N/A</v>
      </c>
      <c r="AA4241" s="30" t="e">
        <v>#N/A</v>
      </c>
      <c r="AB4241" t="e">
        <v>#N/A</v>
      </c>
      <c r="AC4241" t="e">
        <v>#N/A</v>
      </c>
      <c r="AD4241" t="e">
        <v>#N/A</v>
      </c>
      <c r="AE4241" t="e">
        <v>#N/A</v>
      </c>
      <c r="AF4241" t="e">
        <v>#N/A</v>
      </c>
    </row>
    <row r="4242" spans="1:32" x14ac:dyDescent="0.25">
      <c r="A4242" t="e">
        <v>#N/A</v>
      </c>
      <c r="B4242" s="33" t="e">
        <v>#N/A</v>
      </c>
      <c r="C4242" t="e">
        <v>#N/A</v>
      </c>
      <c r="D4242" t="e">
        <v>#N/A</v>
      </c>
      <c r="E4242" s="69" t="e">
        <v>#N/A</v>
      </c>
      <c r="F4242" s="3" t="e">
        <v>#N/A</v>
      </c>
      <c r="G4242" s="3" t="e">
        <v>#N/A</v>
      </c>
      <c r="H4242" s="3" t="e">
        <v>#N/A</v>
      </c>
      <c r="I4242" s="80" t="e">
        <v>#N/A</v>
      </c>
      <c r="J4242" s="80" t="e">
        <v>#N/A</v>
      </c>
      <c r="K4242" s="85" t="e">
        <v>#N/A</v>
      </c>
      <c r="L4242" s="9" t="e">
        <v>#N/A</v>
      </c>
      <c r="M4242" s="93" t="e">
        <v>#N/A</v>
      </c>
      <c r="N4242" s="8" t="e">
        <v>#N/A</v>
      </c>
      <c r="O4242" t="e">
        <v>#N/A</v>
      </c>
      <c r="P4242" t="e">
        <v>#N/A</v>
      </c>
      <c r="Q4242" t="e">
        <v>#N/A</v>
      </c>
      <c r="R4242" s="2" t="e">
        <v>#N/A</v>
      </c>
      <c r="S4242" t="e">
        <v>#N/A</v>
      </c>
      <c r="T4242" s="3" t="e">
        <v>#N/A</v>
      </c>
      <c r="U4242" s="3" t="e">
        <v>#N/A</v>
      </c>
      <c r="V4242" t="e">
        <v>#N/A</v>
      </c>
      <c r="W4242" t="e">
        <v>#N/A</v>
      </c>
      <c r="X4242" t="e">
        <v>#N/A</v>
      </c>
      <c r="Y4242" s="3" t="e">
        <v>#N/A</v>
      </c>
      <c r="Z4242" s="8" t="e">
        <v>#N/A</v>
      </c>
      <c r="AA4242" s="30" t="e">
        <v>#N/A</v>
      </c>
      <c r="AB4242" t="e">
        <v>#N/A</v>
      </c>
      <c r="AC4242" t="e">
        <v>#N/A</v>
      </c>
      <c r="AD4242" t="e">
        <v>#N/A</v>
      </c>
      <c r="AE4242" t="e">
        <v>#N/A</v>
      </c>
      <c r="AF4242" t="e">
        <v>#N/A</v>
      </c>
    </row>
    <row r="4243" spans="1:32" x14ac:dyDescent="0.25">
      <c r="A4243" t="e">
        <v>#N/A</v>
      </c>
      <c r="B4243" s="33" t="e">
        <v>#N/A</v>
      </c>
      <c r="C4243" t="e">
        <v>#N/A</v>
      </c>
      <c r="D4243" t="e">
        <v>#N/A</v>
      </c>
      <c r="E4243" s="69" t="e">
        <v>#N/A</v>
      </c>
      <c r="F4243" s="3" t="e">
        <v>#N/A</v>
      </c>
      <c r="G4243" s="3" t="e">
        <v>#N/A</v>
      </c>
      <c r="H4243" s="3" t="e">
        <v>#N/A</v>
      </c>
      <c r="I4243" s="80" t="e">
        <v>#N/A</v>
      </c>
      <c r="J4243" s="80" t="e">
        <v>#N/A</v>
      </c>
      <c r="K4243" s="85" t="e">
        <v>#N/A</v>
      </c>
      <c r="L4243" s="9" t="e">
        <v>#N/A</v>
      </c>
      <c r="M4243" s="93" t="e">
        <v>#N/A</v>
      </c>
      <c r="N4243" s="8" t="e">
        <v>#N/A</v>
      </c>
      <c r="O4243" t="e">
        <v>#N/A</v>
      </c>
      <c r="P4243" t="e">
        <v>#N/A</v>
      </c>
      <c r="Q4243" t="e">
        <v>#N/A</v>
      </c>
      <c r="R4243" s="2" t="e">
        <v>#N/A</v>
      </c>
      <c r="S4243" t="e">
        <v>#N/A</v>
      </c>
      <c r="T4243" s="3" t="e">
        <v>#N/A</v>
      </c>
      <c r="U4243" s="3" t="e">
        <v>#N/A</v>
      </c>
      <c r="V4243" t="e">
        <v>#N/A</v>
      </c>
      <c r="W4243" t="e">
        <v>#N/A</v>
      </c>
      <c r="X4243" t="e">
        <v>#N/A</v>
      </c>
      <c r="Y4243" s="3" t="e">
        <v>#N/A</v>
      </c>
      <c r="Z4243" s="8" t="e">
        <v>#N/A</v>
      </c>
      <c r="AA4243" s="30" t="e">
        <v>#N/A</v>
      </c>
      <c r="AB4243" t="e">
        <v>#N/A</v>
      </c>
      <c r="AC4243" t="e">
        <v>#N/A</v>
      </c>
      <c r="AD4243" t="e">
        <v>#N/A</v>
      </c>
      <c r="AE4243" t="e">
        <v>#N/A</v>
      </c>
      <c r="AF4243" t="e">
        <v>#N/A</v>
      </c>
    </row>
    <row r="4244" spans="1:32" x14ac:dyDescent="0.25">
      <c r="A4244" t="e">
        <v>#N/A</v>
      </c>
      <c r="B4244" s="33" t="e">
        <v>#N/A</v>
      </c>
      <c r="C4244" t="e">
        <v>#N/A</v>
      </c>
      <c r="D4244" t="e">
        <v>#N/A</v>
      </c>
      <c r="E4244" s="69" t="e">
        <v>#N/A</v>
      </c>
      <c r="F4244" s="3" t="e">
        <v>#N/A</v>
      </c>
      <c r="G4244" s="3" t="e">
        <v>#N/A</v>
      </c>
      <c r="H4244" s="3" t="e">
        <v>#N/A</v>
      </c>
      <c r="I4244" s="80" t="e">
        <v>#N/A</v>
      </c>
      <c r="J4244" s="80" t="e">
        <v>#N/A</v>
      </c>
      <c r="K4244" s="85" t="e">
        <v>#N/A</v>
      </c>
      <c r="L4244" s="9" t="e">
        <v>#N/A</v>
      </c>
      <c r="M4244" s="93" t="e">
        <v>#N/A</v>
      </c>
      <c r="N4244" s="8" t="e">
        <v>#N/A</v>
      </c>
      <c r="O4244" t="e">
        <v>#N/A</v>
      </c>
      <c r="P4244" t="e">
        <v>#N/A</v>
      </c>
      <c r="Q4244" t="e">
        <v>#N/A</v>
      </c>
      <c r="R4244" s="2" t="e">
        <v>#N/A</v>
      </c>
      <c r="S4244" t="e">
        <v>#N/A</v>
      </c>
      <c r="T4244" s="3" t="e">
        <v>#N/A</v>
      </c>
      <c r="U4244" s="3" t="e">
        <v>#N/A</v>
      </c>
      <c r="V4244" t="e">
        <v>#N/A</v>
      </c>
      <c r="W4244" t="e">
        <v>#N/A</v>
      </c>
      <c r="X4244" t="e">
        <v>#N/A</v>
      </c>
      <c r="Y4244" s="3" t="e">
        <v>#N/A</v>
      </c>
      <c r="Z4244" s="8" t="e">
        <v>#N/A</v>
      </c>
      <c r="AA4244" s="30" t="e">
        <v>#N/A</v>
      </c>
      <c r="AB4244" t="e">
        <v>#N/A</v>
      </c>
      <c r="AC4244" t="e">
        <v>#N/A</v>
      </c>
      <c r="AD4244" t="e">
        <v>#N/A</v>
      </c>
      <c r="AE4244" t="e">
        <v>#N/A</v>
      </c>
      <c r="AF4244" t="e">
        <v>#N/A</v>
      </c>
    </row>
    <row r="4245" spans="1:32" x14ac:dyDescent="0.25">
      <c r="A4245" t="e">
        <v>#N/A</v>
      </c>
      <c r="B4245" s="33" t="e">
        <v>#N/A</v>
      </c>
      <c r="C4245" t="e">
        <v>#N/A</v>
      </c>
      <c r="D4245" t="e">
        <v>#N/A</v>
      </c>
      <c r="E4245" s="69" t="e">
        <v>#N/A</v>
      </c>
      <c r="F4245" s="3" t="e">
        <v>#N/A</v>
      </c>
      <c r="G4245" s="3" t="e">
        <v>#N/A</v>
      </c>
      <c r="H4245" s="3" t="e">
        <v>#N/A</v>
      </c>
      <c r="I4245" s="80" t="e">
        <v>#N/A</v>
      </c>
      <c r="J4245" s="80" t="e">
        <v>#N/A</v>
      </c>
      <c r="K4245" s="85" t="e">
        <v>#N/A</v>
      </c>
      <c r="L4245" s="9" t="e">
        <v>#N/A</v>
      </c>
      <c r="M4245" s="93" t="e">
        <v>#N/A</v>
      </c>
      <c r="N4245" s="8" t="e">
        <v>#N/A</v>
      </c>
      <c r="O4245" t="e">
        <v>#N/A</v>
      </c>
      <c r="P4245" t="e">
        <v>#N/A</v>
      </c>
      <c r="Q4245" t="e">
        <v>#N/A</v>
      </c>
      <c r="R4245" s="2" t="e">
        <v>#N/A</v>
      </c>
      <c r="S4245" t="e">
        <v>#N/A</v>
      </c>
      <c r="T4245" s="3" t="e">
        <v>#N/A</v>
      </c>
      <c r="U4245" s="3" t="e">
        <v>#N/A</v>
      </c>
      <c r="V4245" t="e">
        <v>#N/A</v>
      </c>
      <c r="W4245" t="e">
        <v>#N/A</v>
      </c>
      <c r="X4245" t="e">
        <v>#N/A</v>
      </c>
      <c r="Y4245" s="3" t="e">
        <v>#N/A</v>
      </c>
      <c r="Z4245" s="8" t="e">
        <v>#N/A</v>
      </c>
      <c r="AA4245" s="30" t="e">
        <v>#N/A</v>
      </c>
      <c r="AB4245" t="e">
        <v>#N/A</v>
      </c>
      <c r="AC4245" t="e">
        <v>#N/A</v>
      </c>
      <c r="AD4245" t="e">
        <v>#N/A</v>
      </c>
      <c r="AE4245" t="e">
        <v>#N/A</v>
      </c>
      <c r="AF4245" t="e">
        <v>#N/A</v>
      </c>
    </row>
    <row r="4246" spans="1:32" x14ac:dyDescent="0.25">
      <c r="A4246" t="e">
        <v>#N/A</v>
      </c>
      <c r="B4246" s="33" t="e">
        <v>#N/A</v>
      </c>
      <c r="C4246" t="e">
        <v>#N/A</v>
      </c>
      <c r="D4246" t="e">
        <v>#N/A</v>
      </c>
      <c r="E4246" s="69" t="e">
        <v>#N/A</v>
      </c>
      <c r="F4246" s="3" t="e">
        <v>#N/A</v>
      </c>
      <c r="G4246" s="3" t="e">
        <v>#N/A</v>
      </c>
      <c r="H4246" s="3" t="e">
        <v>#N/A</v>
      </c>
      <c r="I4246" s="80" t="e">
        <v>#N/A</v>
      </c>
      <c r="J4246" s="80" t="e">
        <v>#N/A</v>
      </c>
      <c r="K4246" s="85" t="e">
        <v>#N/A</v>
      </c>
      <c r="L4246" s="9" t="e">
        <v>#N/A</v>
      </c>
      <c r="M4246" s="93" t="e">
        <v>#N/A</v>
      </c>
      <c r="N4246" s="8" t="e">
        <v>#N/A</v>
      </c>
      <c r="O4246" t="e">
        <v>#N/A</v>
      </c>
      <c r="P4246" t="e">
        <v>#N/A</v>
      </c>
      <c r="Q4246" t="e">
        <v>#N/A</v>
      </c>
      <c r="R4246" s="2" t="e">
        <v>#N/A</v>
      </c>
      <c r="S4246" t="e">
        <v>#N/A</v>
      </c>
      <c r="T4246" s="3" t="e">
        <v>#N/A</v>
      </c>
      <c r="U4246" s="3" t="e">
        <v>#N/A</v>
      </c>
      <c r="V4246" t="e">
        <v>#N/A</v>
      </c>
      <c r="W4246" t="e">
        <v>#N/A</v>
      </c>
      <c r="X4246" t="e">
        <v>#N/A</v>
      </c>
      <c r="Y4246" s="3" t="e">
        <v>#N/A</v>
      </c>
      <c r="Z4246" s="8" t="e">
        <v>#N/A</v>
      </c>
      <c r="AA4246" s="30" t="e">
        <v>#N/A</v>
      </c>
      <c r="AB4246" t="e">
        <v>#N/A</v>
      </c>
      <c r="AC4246" t="e">
        <v>#N/A</v>
      </c>
      <c r="AD4246" t="e">
        <v>#N/A</v>
      </c>
      <c r="AE4246" t="e">
        <v>#N/A</v>
      </c>
      <c r="AF4246" t="e">
        <v>#N/A</v>
      </c>
    </row>
    <row r="4247" spans="1:32" x14ac:dyDescent="0.25">
      <c r="A4247" t="e">
        <v>#N/A</v>
      </c>
      <c r="B4247" s="33" t="e">
        <v>#N/A</v>
      </c>
      <c r="C4247" t="e">
        <v>#N/A</v>
      </c>
      <c r="D4247" t="e">
        <v>#N/A</v>
      </c>
      <c r="E4247" s="69" t="e">
        <v>#N/A</v>
      </c>
      <c r="F4247" s="3" t="e">
        <v>#N/A</v>
      </c>
      <c r="G4247" s="3" t="e">
        <v>#N/A</v>
      </c>
      <c r="H4247" s="3" t="e">
        <v>#N/A</v>
      </c>
      <c r="I4247" s="80" t="e">
        <v>#N/A</v>
      </c>
      <c r="J4247" s="80" t="e">
        <v>#N/A</v>
      </c>
      <c r="K4247" s="85" t="e">
        <v>#N/A</v>
      </c>
      <c r="L4247" s="9" t="e">
        <v>#N/A</v>
      </c>
      <c r="M4247" s="93" t="e">
        <v>#N/A</v>
      </c>
      <c r="N4247" s="8" t="e">
        <v>#N/A</v>
      </c>
      <c r="O4247" t="e">
        <v>#N/A</v>
      </c>
      <c r="P4247" t="e">
        <v>#N/A</v>
      </c>
      <c r="Q4247" t="e">
        <v>#N/A</v>
      </c>
      <c r="R4247" s="2" t="e">
        <v>#N/A</v>
      </c>
      <c r="S4247" t="e">
        <v>#N/A</v>
      </c>
      <c r="T4247" s="3" t="e">
        <v>#N/A</v>
      </c>
      <c r="U4247" s="3" t="e">
        <v>#N/A</v>
      </c>
      <c r="V4247" t="e">
        <v>#N/A</v>
      </c>
      <c r="W4247" t="e">
        <v>#N/A</v>
      </c>
      <c r="X4247" t="e">
        <v>#N/A</v>
      </c>
      <c r="Y4247" s="3" t="e">
        <v>#N/A</v>
      </c>
      <c r="Z4247" s="8" t="e">
        <v>#N/A</v>
      </c>
      <c r="AA4247" s="30" t="e">
        <v>#N/A</v>
      </c>
      <c r="AB4247" t="e">
        <v>#N/A</v>
      </c>
      <c r="AC4247" t="e">
        <v>#N/A</v>
      </c>
      <c r="AD4247" t="e">
        <v>#N/A</v>
      </c>
      <c r="AE4247" t="e">
        <v>#N/A</v>
      </c>
      <c r="AF4247" t="e">
        <v>#N/A</v>
      </c>
    </row>
    <row r="4248" spans="1:32" x14ac:dyDescent="0.25">
      <c r="A4248" t="e">
        <v>#N/A</v>
      </c>
      <c r="B4248" s="33" t="e">
        <v>#N/A</v>
      </c>
      <c r="C4248" t="e">
        <v>#N/A</v>
      </c>
      <c r="D4248" t="e">
        <v>#N/A</v>
      </c>
      <c r="E4248" s="69" t="e">
        <v>#N/A</v>
      </c>
      <c r="F4248" s="3" t="e">
        <v>#N/A</v>
      </c>
      <c r="G4248" s="3" t="e">
        <v>#N/A</v>
      </c>
      <c r="H4248" s="3" t="e">
        <v>#N/A</v>
      </c>
      <c r="I4248" s="80" t="e">
        <v>#N/A</v>
      </c>
      <c r="J4248" s="80" t="e">
        <v>#N/A</v>
      </c>
      <c r="K4248" s="85" t="e">
        <v>#N/A</v>
      </c>
      <c r="L4248" s="9" t="e">
        <v>#N/A</v>
      </c>
      <c r="M4248" s="93" t="e">
        <v>#N/A</v>
      </c>
      <c r="N4248" s="8" t="e">
        <v>#N/A</v>
      </c>
      <c r="O4248" t="e">
        <v>#N/A</v>
      </c>
      <c r="P4248" t="e">
        <v>#N/A</v>
      </c>
      <c r="Q4248" t="e">
        <v>#N/A</v>
      </c>
      <c r="R4248" s="2" t="e">
        <v>#N/A</v>
      </c>
      <c r="S4248" t="e">
        <v>#N/A</v>
      </c>
      <c r="T4248" s="3" t="e">
        <v>#N/A</v>
      </c>
      <c r="U4248" s="3" t="e">
        <v>#N/A</v>
      </c>
      <c r="V4248" t="e">
        <v>#N/A</v>
      </c>
      <c r="W4248" t="e">
        <v>#N/A</v>
      </c>
      <c r="X4248" t="e">
        <v>#N/A</v>
      </c>
      <c r="Y4248" s="3" t="e">
        <v>#N/A</v>
      </c>
      <c r="Z4248" s="8" t="e">
        <v>#N/A</v>
      </c>
      <c r="AA4248" s="30" t="e">
        <v>#N/A</v>
      </c>
      <c r="AB4248" t="e">
        <v>#N/A</v>
      </c>
      <c r="AC4248" t="e">
        <v>#N/A</v>
      </c>
      <c r="AD4248" t="e">
        <v>#N/A</v>
      </c>
      <c r="AE4248" t="e">
        <v>#N/A</v>
      </c>
      <c r="AF4248" t="e">
        <v>#N/A</v>
      </c>
    </row>
    <row r="4249" spans="1:32" x14ac:dyDescent="0.25">
      <c r="A4249" t="e">
        <v>#N/A</v>
      </c>
      <c r="B4249" s="33" t="e">
        <v>#N/A</v>
      </c>
      <c r="C4249" t="e">
        <v>#N/A</v>
      </c>
      <c r="D4249" t="e">
        <v>#N/A</v>
      </c>
      <c r="E4249" s="69" t="e">
        <v>#N/A</v>
      </c>
      <c r="F4249" s="3" t="e">
        <v>#N/A</v>
      </c>
      <c r="G4249" s="3" t="e">
        <v>#N/A</v>
      </c>
      <c r="H4249" s="3" t="e">
        <v>#N/A</v>
      </c>
      <c r="I4249" s="80" t="e">
        <v>#N/A</v>
      </c>
      <c r="J4249" s="80" t="e">
        <v>#N/A</v>
      </c>
      <c r="K4249" s="85" t="e">
        <v>#N/A</v>
      </c>
      <c r="L4249" s="9" t="e">
        <v>#N/A</v>
      </c>
      <c r="M4249" s="93" t="e">
        <v>#N/A</v>
      </c>
      <c r="N4249" s="8" t="e">
        <v>#N/A</v>
      </c>
      <c r="O4249" t="e">
        <v>#N/A</v>
      </c>
      <c r="P4249" t="e">
        <v>#N/A</v>
      </c>
      <c r="Q4249" t="e">
        <v>#N/A</v>
      </c>
      <c r="R4249" s="2" t="e">
        <v>#N/A</v>
      </c>
      <c r="S4249" t="e">
        <v>#N/A</v>
      </c>
      <c r="T4249" s="3" t="e">
        <v>#N/A</v>
      </c>
      <c r="U4249" s="3" t="e">
        <v>#N/A</v>
      </c>
      <c r="V4249" t="e">
        <v>#N/A</v>
      </c>
      <c r="W4249" t="e">
        <v>#N/A</v>
      </c>
      <c r="X4249" t="e">
        <v>#N/A</v>
      </c>
      <c r="Y4249" s="3" t="e">
        <v>#N/A</v>
      </c>
      <c r="Z4249" s="8" t="e">
        <v>#N/A</v>
      </c>
      <c r="AA4249" s="30" t="e">
        <v>#N/A</v>
      </c>
      <c r="AB4249" t="e">
        <v>#N/A</v>
      </c>
      <c r="AC4249" t="e">
        <v>#N/A</v>
      </c>
      <c r="AD4249" t="e">
        <v>#N/A</v>
      </c>
      <c r="AE4249" t="e">
        <v>#N/A</v>
      </c>
      <c r="AF4249" t="e">
        <v>#N/A</v>
      </c>
    </row>
    <row r="4250" spans="1:32" x14ac:dyDescent="0.25">
      <c r="A4250" t="e">
        <v>#N/A</v>
      </c>
      <c r="B4250" s="33" t="e">
        <v>#N/A</v>
      </c>
      <c r="C4250" t="e">
        <v>#N/A</v>
      </c>
      <c r="D4250" t="e">
        <v>#N/A</v>
      </c>
      <c r="E4250" s="69" t="e">
        <v>#N/A</v>
      </c>
      <c r="F4250" s="3" t="e">
        <v>#N/A</v>
      </c>
      <c r="G4250" s="3" t="e">
        <v>#N/A</v>
      </c>
      <c r="H4250" s="3" t="e">
        <v>#N/A</v>
      </c>
      <c r="I4250" s="80" t="e">
        <v>#N/A</v>
      </c>
      <c r="J4250" s="80" t="e">
        <v>#N/A</v>
      </c>
      <c r="K4250" s="85" t="e">
        <v>#N/A</v>
      </c>
      <c r="L4250" s="9" t="e">
        <v>#N/A</v>
      </c>
      <c r="M4250" s="93" t="e">
        <v>#N/A</v>
      </c>
      <c r="N4250" s="8" t="e">
        <v>#N/A</v>
      </c>
      <c r="O4250" t="e">
        <v>#N/A</v>
      </c>
      <c r="P4250" t="e">
        <v>#N/A</v>
      </c>
      <c r="Q4250" t="e">
        <v>#N/A</v>
      </c>
      <c r="R4250" s="2" t="e">
        <v>#N/A</v>
      </c>
      <c r="S4250" t="e">
        <v>#N/A</v>
      </c>
      <c r="T4250" s="3" t="e">
        <v>#N/A</v>
      </c>
      <c r="U4250" s="3" t="e">
        <v>#N/A</v>
      </c>
      <c r="V4250" t="e">
        <v>#N/A</v>
      </c>
      <c r="W4250" t="e">
        <v>#N/A</v>
      </c>
      <c r="X4250" t="e">
        <v>#N/A</v>
      </c>
      <c r="Y4250" s="3" t="e">
        <v>#N/A</v>
      </c>
      <c r="Z4250" s="8" t="e">
        <v>#N/A</v>
      </c>
      <c r="AA4250" s="30" t="e">
        <v>#N/A</v>
      </c>
      <c r="AB4250" t="e">
        <v>#N/A</v>
      </c>
      <c r="AC4250" t="e">
        <v>#N/A</v>
      </c>
      <c r="AD4250" t="e">
        <v>#N/A</v>
      </c>
      <c r="AE4250" t="e">
        <v>#N/A</v>
      </c>
      <c r="AF4250" t="e">
        <v>#N/A</v>
      </c>
    </row>
    <row r="4251" spans="1:32" x14ac:dyDescent="0.25">
      <c r="A4251" t="e">
        <v>#N/A</v>
      </c>
      <c r="B4251" s="33" t="e">
        <v>#N/A</v>
      </c>
      <c r="C4251" t="e">
        <v>#N/A</v>
      </c>
      <c r="D4251" t="e">
        <v>#N/A</v>
      </c>
      <c r="E4251" s="69" t="e">
        <v>#N/A</v>
      </c>
      <c r="F4251" s="3" t="e">
        <v>#N/A</v>
      </c>
      <c r="G4251" s="3" t="e">
        <v>#N/A</v>
      </c>
      <c r="H4251" s="3" t="e">
        <v>#N/A</v>
      </c>
      <c r="I4251" s="80" t="e">
        <v>#N/A</v>
      </c>
      <c r="J4251" s="80" t="e">
        <v>#N/A</v>
      </c>
      <c r="K4251" s="85" t="e">
        <v>#N/A</v>
      </c>
      <c r="L4251" s="9" t="e">
        <v>#N/A</v>
      </c>
      <c r="M4251" s="93" t="e">
        <v>#N/A</v>
      </c>
      <c r="N4251" s="8" t="e">
        <v>#N/A</v>
      </c>
      <c r="O4251" t="e">
        <v>#N/A</v>
      </c>
      <c r="P4251" t="e">
        <v>#N/A</v>
      </c>
      <c r="Q4251" t="e">
        <v>#N/A</v>
      </c>
      <c r="R4251" s="2" t="e">
        <v>#N/A</v>
      </c>
      <c r="S4251" t="e">
        <v>#N/A</v>
      </c>
      <c r="T4251" s="3" t="e">
        <v>#N/A</v>
      </c>
      <c r="U4251" s="3" t="e">
        <v>#N/A</v>
      </c>
      <c r="V4251" t="e">
        <v>#N/A</v>
      </c>
      <c r="W4251" t="e">
        <v>#N/A</v>
      </c>
      <c r="X4251" t="e">
        <v>#N/A</v>
      </c>
      <c r="Y4251" s="3" t="e">
        <v>#N/A</v>
      </c>
      <c r="Z4251" s="8" t="e">
        <v>#N/A</v>
      </c>
      <c r="AA4251" s="30" t="e">
        <v>#N/A</v>
      </c>
      <c r="AB4251" t="e">
        <v>#N/A</v>
      </c>
      <c r="AC4251" t="e">
        <v>#N/A</v>
      </c>
      <c r="AD4251" t="e">
        <v>#N/A</v>
      </c>
      <c r="AE4251" t="e">
        <v>#N/A</v>
      </c>
      <c r="AF4251" t="e">
        <v>#N/A</v>
      </c>
    </row>
    <row r="4252" spans="1:32" x14ac:dyDescent="0.25">
      <c r="A4252" t="e">
        <v>#N/A</v>
      </c>
      <c r="B4252" s="33" t="e">
        <v>#N/A</v>
      </c>
      <c r="C4252" t="e">
        <v>#N/A</v>
      </c>
      <c r="D4252" t="e">
        <v>#N/A</v>
      </c>
      <c r="E4252" s="69" t="e">
        <v>#N/A</v>
      </c>
      <c r="F4252" s="3" t="e">
        <v>#N/A</v>
      </c>
      <c r="G4252" s="3" t="e">
        <v>#N/A</v>
      </c>
      <c r="H4252" s="3" t="e">
        <v>#N/A</v>
      </c>
      <c r="I4252" s="80" t="e">
        <v>#N/A</v>
      </c>
      <c r="J4252" s="80" t="e">
        <v>#N/A</v>
      </c>
      <c r="K4252" s="85" t="e">
        <v>#N/A</v>
      </c>
      <c r="L4252" s="9" t="e">
        <v>#N/A</v>
      </c>
      <c r="M4252" s="93" t="e">
        <v>#N/A</v>
      </c>
      <c r="N4252" s="8" t="e">
        <v>#N/A</v>
      </c>
      <c r="O4252" t="e">
        <v>#N/A</v>
      </c>
      <c r="P4252" t="e">
        <v>#N/A</v>
      </c>
      <c r="Q4252" t="e">
        <v>#N/A</v>
      </c>
      <c r="R4252" s="2" t="e">
        <v>#N/A</v>
      </c>
      <c r="S4252" t="e">
        <v>#N/A</v>
      </c>
      <c r="T4252" s="3" t="e">
        <v>#N/A</v>
      </c>
      <c r="U4252" s="3" t="e">
        <v>#N/A</v>
      </c>
      <c r="V4252" t="e">
        <v>#N/A</v>
      </c>
      <c r="W4252" t="e">
        <v>#N/A</v>
      </c>
      <c r="X4252" t="e">
        <v>#N/A</v>
      </c>
      <c r="Y4252" s="3" t="e">
        <v>#N/A</v>
      </c>
      <c r="Z4252" s="8" t="e">
        <v>#N/A</v>
      </c>
      <c r="AA4252" s="30" t="e">
        <v>#N/A</v>
      </c>
      <c r="AB4252" t="e">
        <v>#N/A</v>
      </c>
      <c r="AC4252" t="e">
        <v>#N/A</v>
      </c>
      <c r="AD4252" t="e">
        <v>#N/A</v>
      </c>
      <c r="AE4252" t="e">
        <v>#N/A</v>
      </c>
      <c r="AF4252" t="e">
        <v>#N/A</v>
      </c>
    </row>
    <row r="4253" spans="1:32" x14ac:dyDescent="0.25">
      <c r="A4253" t="e">
        <v>#N/A</v>
      </c>
      <c r="B4253" s="33" t="e">
        <v>#N/A</v>
      </c>
      <c r="C4253" t="e">
        <v>#N/A</v>
      </c>
      <c r="D4253" t="e">
        <v>#N/A</v>
      </c>
      <c r="E4253" s="69" t="e">
        <v>#N/A</v>
      </c>
      <c r="F4253" s="3" t="e">
        <v>#N/A</v>
      </c>
      <c r="G4253" s="3" t="e">
        <v>#N/A</v>
      </c>
      <c r="H4253" s="3" t="e">
        <v>#N/A</v>
      </c>
      <c r="I4253" s="80" t="e">
        <v>#N/A</v>
      </c>
      <c r="J4253" s="80" t="e">
        <v>#N/A</v>
      </c>
      <c r="K4253" s="85" t="e">
        <v>#N/A</v>
      </c>
      <c r="L4253" s="9" t="e">
        <v>#N/A</v>
      </c>
      <c r="M4253" s="93" t="e">
        <v>#N/A</v>
      </c>
      <c r="N4253" s="8" t="e">
        <v>#N/A</v>
      </c>
      <c r="O4253" t="e">
        <v>#N/A</v>
      </c>
      <c r="P4253" t="e">
        <v>#N/A</v>
      </c>
      <c r="Q4253" t="e">
        <v>#N/A</v>
      </c>
      <c r="R4253" s="2" t="e">
        <v>#N/A</v>
      </c>
      <c r="S4253" t="e">
        <v>#N/A</v>
      </c>
      <c r="T4253" s="3" t="e">
        <v>#N/A</v>
      </c>
      <c r="U4253" s="3" t="e">
        <v>#N/A</v>
      </c>
      <c r="V4253" t="e">
        <v>#N/A</v>
      </c>
      <c r="W4253" t="e">
        <v>#N/A</v>
      </c>
      <c r="X4253" t="e">
        <v>#N/A</v>
      </c>
      <c r="Y4253" s="3" t="e">
        <v>#N/A</v>
      </c>
      <c r="Z4253" s="8" t="e">
        <v>#N/A</v>
      </c>
      <c r="AA4253" s="30" t="e">
        <v>#N/A</v>
      </c>
      <c r="AB4253" t="e">
        <v>#N/A</v>
      </c>
      <c r="AC4253" t="e">
        <v>#N/A</v>
      </c>
      <c r="AD4253" t="e">
        <v>#N/A</v>
      </c>
      <c r="AE4253" t="e">
        <v>#N/A</v>
      </c>
      <c r="AF4253" t="e">
        <v>#N/A</v>
      </c>
    </row>
    <row r="4254" spans="1:32" x14ac:dyDescent="0.25">
      <c r="A4254" t="e">
        <v>#N/A</v>
      </c>
      <c r="B4254" s="33" t="e">
        <v>#N/A</v>
      </c>
      <c r="C4254" t="e">
        <v>#N/A</v>
      </c>
      <c r="D4254" t="e">
        <v>#N/A</v>
      </c>
      <c r="E4254" s="69" t="e">
        <v>#N/A</v>
      </c>
      <c r="F4254" s="3" t="e">
        <v>#N/A</v>
      </c>
      <c r="G4254" s="3" t="e">
        <v>#N/A</v>
      </c>
      <c r="H4254" s="3" t="e">
        <v>#N/A</v>
      </c>
      <c r="I4254" s="80" t="e">
        <v>#N/A</v>
      </c>
      <c r="J4254" s="80" t="e">
        <v>#N/A</v>
      </c>
      <c r="K4254" s="85" t="e">
        <v>#N/A</v>
      </c>
      <c r="L4254" s="9" t="e">
        <v>#N/A</v>
      </c>
      <c r="M4254" s="93" t="e">
        <v>#N/A</v>
      </c>
      <c r="N4254" s="8" t="e">
        <v>#N/A</v>
      </c>
      <c r="O4254" t="e">
        <v>#N/A</v>
      </c>
      <c r="P4254" t="e">
        <v>#N/A</v>
      </c>
      <c r="Q4254" t="e">
        <v>#N/A</v>
      </c>
      <c r="R4254" s="2" t="e">
        <v>#N/A</v>
      </c>
      <c r="S4254" t="e">
        <v>#N/A</v>
      </c>
      <c r="T4254" s="3" t="e">
        <v>#N/A</v>
      </c>
      <c r="U4254" s="3" t="e">
        <v>#N/A</v>
      </c>
      <c r="V4254" t="e">
        <v>#N/A</v>
      </c>
      <c r="W4254" t="e">
        <v>#N/A</v>
      </c>
      <c r="X4254" t="e">
        <v>#N/A</v>
      </c>
      <c r="Y4254" s="3" t="e">
        <v>#N/A</v>
      </c>
      <c r="Z4254" s="8" t="e">
        <v>#N/A</v>
      </c>
      <c r="AA4254" s="30" t="e">
        <v>#N/A</v>
      </c>
      <c r="AB4254" t="e">
        <v>#N/A</v>
      </c>
      <c r="AC4254" t="e">
        <v>#N/A</v>
      </c>
      <c r="AD4254" t="e">
        <v>#N/A</v>
      </c>
      <c r="AE4254" t="e">
        <v>#N/A</v>
      </c>
      <c r="AF4254" t="e">
        <v>#N/A</v>
      </c>
    </row>
    <row r="4255" spans="1:32" x14ac:dyDescent="0.25">
      <c r="A4255" t="e">
        <v>#N/A</v>
      </c>
      <c r="B4255" s="33" t="e">
        <v>#N/A</v>
      </c>
      <c r="C4255" t="e">
        <v>#N/A</v>
      </c>
      <c r="D4255" t="e">
        <v>#N/A</v>
      </c>
      <c r="E4255" s="69" t="e">
        <v>#N/A</v>
      </c>
      <c r="F4255" s="3" t="e">
        <v>#N/A</v>
      </c>
      <c r="G4255" s="3" t="e">
        <v>#N/A</v>
      </c>
      <c r="H4255" s="3" t="e">
        <v>#N/A</v>
      </c>
      <c r="I4255" s="80" t="e">
        <v>#N/A</v>
      </c>
      <c r="J4255" s="80" t="e">
        <v>#N/A</v>
      </c>
      <c r="K4255" s="85" t="e">
        <v>#N/A</v>
      </c>
      <c r="L4255" s="9" t="e">
        <v>#N/A</v>
      </c>
      <c r="M4255" s="93" t="e">
        <v>#N/A</v>
      </c>
      <c r="N4255" s="8" t="e">
        <v>#N/A</v>
      </c>
      <c r="O4255" t="e">
        <v>#N/A</v>
      </c>
      <c r="P4255" t="e">
        <v>#N/A</v>
      </c>
      <c r="Q4255" t="e">
        <v>#N/A</v>
      </c>
      <c r="R4255" s="2" t="e">
        <v>#N/A</v>
      </c>
      <c r="S4255" t="e">
        <v>#N/A</v>
      </c>
      <c r="T4255" s="3" t="e">
        <v>#N/A</v>
      </c>
      <c r="U4255" s="3" t="e">
        <v>#N/A</v>
      </c>
      <c r="V4255" t="e">
        <v>#N/A</v>
      </c>
      <c r="W4255" t="e">
        <v>#N/A</v>
      </c>
      <c r="X4255" t="e">
        <v>#N/A</v>
      </c>
      <c r="Y4255" s="3" t="e">
        <v>#N/A</v>
      </c>
      <c r="Z4255" s="8" t="e">
        <v>#N/A</v>
      </c>
      <c r="AA4255" s="30" t="e">
        <v>#N/A</v>
      </c>
      <c r="AB4255" t="e">
        <v>#N/A</v>
      </c>
      <c r="AC4255" t="e">
        <v>#N/A</v>
      </c>
      <c r="AD4255" t="e">
        <v>#N/A</v>
      </c>
      <c r="AE4255" t="e">
        <v>#N/A</v>
      </c>
      <c r="AF4255" t="e">
        <v>#N/A</v>
      </c>
    </row>
    <row r="4256" spans="1:32" x14ac:dyDescent="0.25">
      <c r="A4256" t="e">
        <v>#N/A</v>
      </c>
      <c r="B4256" s="33" t="e">
        <v>#N/A</v>
      </c>
      <c r="C4256" t="e">
        <v>#N/A</v>
      </c>
      <c r="D4256" t="e">
        <v>#N/A</v>
      </c>
      <c r="E4256" s="69" t="e">
        <v>#N/A</v>
      </c>
      <c r="F4256" s="3" t="e">
        <v>#N/A</v>
      </c>
      <c r="G4256" s="3" t="e">
        <v>#N/A</v>
      </c>
      <c r="H4256" s="3" t="e">
        <v>#N/A</v>
      </c>
      <c r="I4256" s="80" t="e">
        <v>#N/A</v>
      </c>
      <c r="J4256" s="80" t="e">
        <v>#N/A</v>
      </c>
      <c r="K4256" s="85" t="e">
        <v>#N/A</v>
      </c>
      <c r="L4256" s="9" t="e">
        <v>#N/A</v>
      </c>
      <c r="M4256" s="93" t="e">
        <v>#N/A</v>
      </c>
      <c r="N4256" s="8" t="e">
        <v>#N/A</v>
      </c>
      <c r="O4256" t="e">
        <v>#N/A</v>
      </c>
      <c r="P4256" t="e">
        <v>#N/A</v>
      </c>
      <c r="Q4256" t="e">
        <v>#N/A</v>
      </c>
      <c r="R4256" s="2" t="e">
        <v>#N/A</v>
      </c>
      <c r="S4256" t="e">
        <v>#N/A</v>
      </c>
      <c r="T4256" s="3" t="e">
        <v>#N/A</v>
      </c>
      <c r="U4256" s="3" t="e">
        <v>#N/A</v>
      </c>
      <c r="V4256" t="e">
        <v>#N/A</v>
      </c>
      <c r="W4256" t="e">
        <v>#N/A</v>
      </c>
      <c r="X4256" t="e">
        <v>#N/A</v>
      </c>
      <c r="Y4256" s="3" t="e">
        <v>#N/A</v>
      </c>
      <c r="Z4256" s="8" t="e">
        <v>#N/A</v>
      </c>
      <c r="AA4256" s="30" t="e">
        <v>#N/A</v>
      </c>
      <c r="AB4256" t="e">
        <v>#N/A</v>
      </c>
      <c r="AC4256" t="e">
        <v>#N/A</v>
      </c>
      <c r="AD4256" t="e">
        <v>#N/A</v>
      </c>
      <c r="AE4256" t="e">
        <v>#N/A</v>
      </c>
      <c r="AF4256" t="e">
        <v>#N/A</v>
      </c>
    </row>
    <row r="4257" spans="1:32" x14ac:dyDescent="0.25">
      <c r="A4257" t="e">
        <v>#N/A</v>
      </c>
      <c r="B4257" s="33" t="e">
        <v>#N/A</v>
      </c>
      <c r="C4257" t="e">
        <v>#N/A</v>
      </c>
      <c r="D4257" t="e">
        <v>#N/A</v>
      </c>
      <c r="E4257" s="69" t="e">
        <v>#N/A</v>
      </c>
      <c r="F4257" s="3" t="e">
        <v>#N/A</v>
      </c>
      <c r="G4257" s="3" t="e">
        <v>#N/A</v>
      </c>
      <c r="H4257" s="3" t="e">
        <v>#N/A</v>
      </c>
      <c r="I4257" s="80" t="e">
        <v>#N/A</v>
      </c>
      <c r="J4257" s="80" t="e">
        <v>#N/A</v>
      </c>
      <c r="K4257" s="85" t="e">
        <v>#N/A</v>
      </c>
      <c r="L4257" s="9" t="e">
        <v>#N/A</v>
      </c>
      <c r="M4257" s="93" t="e">
        <v>#N/A</v>
      </c>
      <c r="N4257" s="8" t="e">
        <v>#N/A</v>
      </c>
      <c r="O4257" t="e">
        <v>#N/A</v>
      </c>
      <c r="P4257" t="e">
        <v>#N/A</v>
      </c>
      <c r="Q4257" t="e">
        <v>#N/A</v>
      </c>
      <c r="R4257" s="2" t="e">
        <v>#N/A</v>
      </c>
      <c r="S4257" t="e">
        <v>#N/A</v>
      </c>
      <c r="T4257" s="3" t="e">
        <v>#N/A</v>
      </c>
      <c r="U4257" s="3" t="e">
        <v>#N/A</v>
      </c>
      <c r="V4257" t="e">
        <v>#N/A</v>
      </c>
      <c r="W4257" t="e">
        <v>#N/A</v>
      </c>
      <c r="X4257" t="e">
        <v>#N/A</v>
      </c>
      <c r="Y4257" s="3" t="e">
        <v>#N/A</v>
      </c>
      <c r="Z4257" s="8" t="e">
        <v>#N/A</v>
      </c>
      <c r="AA4257" s="30" t="e">
        <v>#N/A</v>
      </c>
      <c r="AB4257" t="e">
        <v>#N/A</v>
      </c>
      <c r="AC4257" t="e">
        <v>#N/A</v>
      </c>
      <c r="AD4257" t="e">
        <v>#N/A</v>
      </c>
      <c r="AE4257" t="e">
        <v>#N/A</v>
      </c>
      <c r="AF4257" t="e">
        <v>#N/A</v>
      </c>
    </row>
    <row r="4258" spans="1:32" x14ac:dyDescent="0.25">
      <c r="A4258" t="e">
        <v>#N/A</v>
      </c>
      <c r="B4258" s="33" t="e">
        <v>#N/A</v>
      </c>
      <c r="C4258" t="e">
        <v>#N/A</v>
      </c>
      <c r="D4258" t="e">
        <v>#N/A</v>
      </c>
      <c r="E4258" s="69" t="e">
        <v>#N/A</v>
      </c>
      <c r="F4258" s="3" t="e">
        <v>#N/A</v>
      </c>
      <c r="G4258" s="3" t="e">
        <v>#N/A</v>
      </c>
      <c r="H4258" s="3" t="e">
        <v>#N/A</v>
      </c>
      <c r="I4258" s="80" t="e">
        <v>#N/A</v>
      </c>
      <c r="J4258" s="80" t="e">
        <v>#N/A</v>
      </c>
      <c r="K4258" s="85" t="e">
        <v>#N/A</v>
      </c>
      <c r="L4258" s="9" t="e">
        <v>#N/A</v>
      </c>
      <c r="M4258" s="93" t="e">
        <v>#N/A</v>
      </c>
      <c r="N4258" s="8" t="e">
        <v>#N/A</v>
      </c>
      <c r="O4258" t="e">
        <v>#N/A</v>
      </c>
      <c r="P4258" t="e">
        <v>#N/A</v>
      </c>
      <c r="Q4258" t="e">
        <v>#N/A</v>
      </c>
      <c r="R4258" s="2" t="e">
        <v>#N/A</v>
      </c>
      <c r="S4258" t="e">
        <v>#N/A</v>
      </c>
      <c r="T4258" s="3" t="e">
        <v>#N/A</v>
      </c>
      <c r="U4258" s="3" t="e">
        <v>#N/A</v>
      </c>
      <c r="V4258" t="e">
        <v>#N/A</v>
      </c>
      <c r="W4258" t="e">
        <v>#N/A</v>
      </c>
      <c r="X4258" t="e">
        <v>#N/A</v>
      </c>
      <c r="Y4258" s="3" t="e">
        <v>#N/A</v>
      </c>
      <c r="Z4258" s="8" t="e">
        <v>#N/A</v>
      </c>
      <c r="AA4258" s="30" t="e">
        <v>#N/A</v>
      </c>
      <c r="AB4258" t="e">
        <v>#N/A</v>
      </c>
      <c r="AC4258" t="e">
        <v>#N/A</v>
      </c>
      <c r="AD4258" t="e">
        <v>#N/A</v>
      </c>
      <c r="AE4258" t="e">
        <v>#N/A</v>
      </c>
      <c r="AF4258" t="e">
        <v>#N/A</v>
      </c>
    </row>
    <row r="4259" spans="1:32" x14ac:dyDescent="0.25">
      <c r="A4259" t="e">
        <v>#N/A</v>
      </c>
      <c r="B4259" s="33" t="e">
        <v>#N/A</v>
      </c>
      <c r="C4259" t="e">
        <v>#N/A</v>
      </c>
      <c r="D4259" t="e">
        <v>#N/A</v>
      </c>
      <c r="E4259" s="69" t="e">
        <v>#N/A</v>
      </c>
      <c r="F4259" s="3" t="e">
        <v>#N/A</v>
      </c>
      <c r="G4259" s="3" t="e">
        <v>#N/A</v>
      </c>
      <c r="H4259" s="3" t="e">
        <v>#N/A</v>
      </c>
      <c r="I4259" s="80" t="e">
        <v>#N/A</v>
      </c>
      <c r="J4259" s="80" t="e">
        <v>#N/A</v>
      </c>
      <c r="K4259" s="85" t="e">
        <v>#N/A</v>
      </c>
      <c r="L4259" s="9" t="e">
        <v>#N/A</v>
      </c>
      <c r="M4259" s="93" t="e">
        <v>#N/A</v>
      </c>
      <c r="N4259" s="8" t="e">
        <v>#N/A</v>
      </c>
      <c r="O4259" t="e">
        <v>#N/A</v>
      </c>
      <c r="P4259" t="e">
        <v>#N/A</v>
      </c>
      <c r="Q4259" t="e">
        <v>#N/A</v>
      </c>
      <c r="R4259" s="2" t="e">
        <v>#N/A</v>
      </c>
      <c r="S4259" t="e">
        <v>#N/A</v>
      </c>
      <c r="T4259" s="3" t="e">
        <v>#N/A</v>
      </c>
      <c r="U4259" s="3" t="e">
        <v>#N/A</v>
      </c>
      <c r="V4259" t="e">
        <v>#N/A</v>
      </c>
      <c r="W4259" t="e">
        <v>#N/A</v>
      </c>
      <c r="X4259" t="e">
        <v>#N/A</v>
      </c>
      <c r="Y4259" s="3" t="e">
        <v>#N/A</v>
      </c>
      <c r="Z4259" s="8" t="e">
        <v>#N/A</v>
      </c>
      <c r="AA4259" s="30" t="e">
        <v>#N/A</v>
      </c>
      <c r="AB4259" t="e">
        <v>#N/A</v>
      </c>
      <c r="AC4259" t="e">
        <v>#N/A</v>
      </c>
      <c r="AD4259" t="e">
        <v>#N/A</v>
      </c>
      <c r="AE4259" t="e">
        <v>#N/A</v>
      </c>
      <c r="AF4259" t="e">
        <v>#N/A</v>
      </c>
    </row>
    <row r="4260" spans="1:32" x14ac:dyDescent="0.25">
      <c r="A4260" t="e">
        <v>#N/A</v>
      </c>
      <c r="B4260" s="33" t="e">
        <v>#N/A</v>
      </c>
      <c r="C4260" t="e">
        <v>#N/A</v>
      </c>
      <c r="D4260" t="e">
        <v>#N/A</v>
      </c>
      <c r="E4260" s="69" t="e">
        <v>#N/A</v>
      </c>
      <c r="F4260" s="3" t="e">
        <v>#N/A</v>
      </c>
      <c r="G4260" s="3" t="e">
        <v>#N/A</v>
      </c>
      <c r="H4260" s="3" t="e">
        <v>#N/A</v>
      </c>
      <c r="I4260" s="80" t="e">
        <v>#N/A</v>
      </c>
      <c r="J4260" s="80" t="e">
        <v>#N/A</v>
      </c>
      <c r="K4260" s="85" t="e">
        <v>#N/A</v>
      </c>
      <c r="L4260" s="9" t="e">
        <v>#N/A</v>
      </c>
      <c r="M4260" s="93" t="e">
        <v>#N/A</v>
      </c>
      <c r="N4260" s="8" t="e">
        <v>#N/A</v>
      </c>
      <c r="O4260" t="e">
        <v>#N/A</v>
      </c>
      <c r="P4260" t="e">
        <v>#N/A</v>
      </c>
      <c r="Q4260" t="e">
        <v>#N/A</v>
      </c>
      <c r="R4260" s="2" t="e">
        <v>#N/A</v>
      </c>
      <c r="S4260" t="e">
        <v>#N/A</v>
      </c>
      <c r="T4260" s="3" t="e">
        <v>#N/A</v>
      </c>
      <c r="U4260" s="3" t="e">
        <v>#N/A</v>
      </c>
      <c r="V4260" t="e">
        <v>#N/A</v>
      </c>
      <c r="W4260" t="e">
        <v>#N/A</v>
      </c>
      <c r="X4260" t="e">
        <v>#N/A</v>
      </c>
      <c r="Y4260" s="3" t="e">
        <v>#N/A</v>
      </c>
      <c r="Z4260" s="8" t="e">
        <v>#N/A</v>
      </c>
      <c r="AA4260" s="30" t="e">
        <v>#N/A</v>
      </c>
      <c r="AB4260" t="e">
        <v>#N/A</v>
      </c>
      <c r="AC4260" t="e">
        <v>#N/A</v>
      </c>
      <c r="AD4260" t="e">
        <v>#N/A</v>
      </c>
      <c r="AE4260" t="e">
        <v>#N/A</v>
      </c>
      <c r="AF4260" t="e">
        <v>#N/A</v>
      </c>
    </row>
    <row r="4261" spans="1:32" x14ac:dyDescent="0.25">
      <c r="A4261" t="e">
        <v>#N/A</v>
      </c>
      <c r="B4261" s="33" t="e">
        <v>#N/A</v>
      </c>
      <c r="C4261" t="e">
        <v>#N/A</v>
      </c>
      <c r="D4261" t="e">
        <v>#N/A</v>
      </c>
      <c r="E4261" s="69" t="e">
        <v>#N/A</v>
      </c>
      <c r="F4261" s="3" t="e">
        <v>#N/A</v>
      </c>
      <c r="G4261" s="3" t="e">
        <v>#N/A</v>
      </c>
      <c r="H4261" s="3" t="e">
        <v>#N/A</v>
      </c>
      <c r="I4261" s="80" t="e">
        <v>#N/A</v>
      </c>
      <c r="J4261" s="80" t="e">
        <v>#N/A</v>
      </c>
      <c r="K4261" s="85" t="e">
        <v>#N/A</v>
      </c>
      <c r="L4261" s="9" t="e">
        <v>#N/A</v>
      </c>
      <c r="M4261" s="93" t="e">
        <v>#N/A</v>
      </c>
      <c r="N4261" s="8" t="e">
        <v>#N/A</v>
      </c>
      <c r="O4261" t="e">
        <v>#N/A</v>
      </c>
      <c r="P4261" t="e">
        <v>#N/A</v>
      </c>
      <c r="Q4261" t="e">
        <v>#N/A</v>
      </c>
      <c r="R4261" s="2" t="e">
        <v>#N/A</v>
      </c>
      <c r="S4261" t="e">
        <v>#N/A</v>
      </c>
      <c r="T4261" s="3" t="e">
        <v>#N/A</v>
      </c>
      <c r="U4261" s="3" t="e">
        <v>#N/A</v>
      </c>
      <c r="V4261" t="e">
        <v>#N/A</v>
      </c>
      <c r="W4261" t="e">
        <v>#N/A</v>
      </c>
      <c r="X4261" t="e">
        <v>#N/A</v>
      </c>
      <c r="Y4261" s="3" t="e">
        <v>#N/A</v>
      </c>
      <c r="Z4261" s="8" t="e">
        <v>#N/A</v>
      </c>
      <c r="AA4261" s="30" t="e">
        <v>#N/A</v>
      </c>
      <c r="AB4261" t="e">
        <v>#N/A</v>
      </c>
      <c r="AC4261" t="e">
        <v>#N/A</v>
      </c>
      <c r="AD4261" t="e">
        <v>#N/A</v>
      </c>
      <c r="AE4261" t="e">
        <v>#N/A</v>
      </c>
      <c r="AF4261" t="e">
        <v>#N/A</v>
      </c>
    </row>
    <row r="4262" spans="1:32" x14ac:dyDescent="0.25">
      <c r="A4262" t="e">
        <v>#N/A</v>
      </c>
      <c r="B4262" s="33" t="e">
        <v>#N/A</v>
      </c>
      <c r="C4262" t="e">
        <v>#N/A</v>
      </c>
      <c r="D4262" t="e">
        <v>#N/A</v>
      </c>
      <c r="E4262" s="69" t="e">
        <v>#N/A</v>
      </c>
      <c r="F4262" s="3" t="e">
        <v>#N/A</v>
      </c>
      <c r="G4262" s="3" t="e">
        <v>#N/A</v>
      </c>
      <c r="H4262" s="3" t="e">
        <v>#N/A</v>
      </c>
      <c r="I4262" s="80" t="e">
        <v>#N/A</v>
      </c>
      <c r="J4262" s="80" t="e">
        <v>#N/A</v>
      </c>
      <c r="K4262" s="85" t="e">
        <v>#N/A</v>
      </c>
      <c r="L4262" s="9" t="e">
        <v>#N/A</v>
      </c>
      <c r="M4262" s="93" t="e">
        <v>#N/A</v>
      </c>
      <c r="N4262" s="8" t="e">
        <v>#N/A</v>
      </c>
      <c r="O4262" t="e">
        <v>#N/A</v>
      </c>
      <c r="P4262" t="e">
        <v>#N/A</v>
      </c>
      <c r="Q4262" t="e">
        <v>#N/A</v>
      </c>
      <c r="R4262" s="2" t="e">
        <v>#N/A</v>
      </c>
      <c r="S4262" t="e">
        <v>#N/A</v>
      </c>
      <c r="T4262" s="3" t="e">
        <v>#N/A</v>
      </c>
      <c r="U4262" s="3" t="e">
        <v>#N/A</v>
      </c>
      <c r="V4262" t="e">
        <v>#N/A</v>
      </c>
      <c r="W4262" t="e">
        <v>#N/A</v>
      </c>
      <c r="X4262" t="e">
        <v>#N/A</v>
      </c>
      <c r="Y4262" s="3" t="e">
        <v>#N/A</v>
      </c>
      <c r="Z4262" s="8" t="e">
        <v>#N/A</v>
      </c>
      <c r="AA4262" s="30" t="e">
        <v>#N/A</v>
      </c>
      <c r="AB4262" t="e">
        <v>#N/A</v>
      </c>
      <c r="AC4262" t="e">
        <v>#N/A</v>
      </c>
      <c r="AD4262" t="e">
        <v>#N/A</v>
      </c>
      <c r="AE4262" t="e">
        <v>#N/A</v>
      </c>
      <c r="AF4262" t="e">
        <v>#N/A</v>
      </c>
    </row>
    <row r="4263" spans="1:32" x14ac:dyDescent="0.25">
      <c r="A4263" t="e">
        <v>#N/A</v>
      </c>
      <c r="B4263" s="33" t="e">
        <v>#N/A</v>
      </c>
      <c r="C4263" t="e">
        <v>#N/A</v>
      </c>
      <c r="D4263" t="e">
        <v>#N/A</v>
      </c>
      <c r="E4263" s="69" t="e">
        <v>#N/A</v>
      </c>
      <c r="F4263" s="3" t="e">
        <v>#N/A</v>
      </c>
      <c r="G4263" s="3" t="e">
        <v>#N/A</v>
      </c>
      <c r="H4263" s="3" t="e">
        <v>#N/A</v>
      </c>
      <c r="I4263" s="80" t="e">
        <v>#N/A</v>
      </c>
      <c r="J4263" s="80" t="e">
        <v>#N/A</v>
      </c>
      <c r="K4263" s="85" t="e">
        <v>#N/A</v>
      </c>
      <c r="L4263" s="9" t="e">
        <v>#N/A</v>
      </c>
      <c r="M4263" s="93" t="e">
        <v>#N/A</v>
      </c>
      <c r="N4263" s="8" t="e">
        <v>#N/A</v>
      </c>
      <c r="O4263" t="e">
        <v>#N/A</v>
      </c>
      <c r="P4263" t="e">
        <v>#N/A</v>
      </c>
      <c r="Q4263" t="e">
        <v>#N/A</v>
      </c>
      <c r="R4263" s="2" t="e">
        <v>#N/A</v>
      </c>
      <c r="S4263" t="e">
        <v>#N/A</v>
      </c>
      <c r="T4263" s="3" t="e">
        <v>#N/A</v>
      </c>
      <c r="U4263" s="3" t="e">
        <v>#N/A</v>
      </c>
      <c r="V4263" t="e">
        <v>#N/A</v>
      </c>
      <c r="W4263" t="e">
        <v>#N/A</v>
      </c>
      <c r="X4263" t="e">
        <v>#N/A</v>
      </c>
      <c r="Y4263" s="3" t="e">
        <v>#N/A</v>
      </c>
      <c r="Z4263" s="8" t="e">
        <v>#N/A</v>
      </c>
      <c r="AA4263" s="30" t="e">
        <v>#N/A</v>
      </c>
      <c r="AB4263" t="e">
        <v>#N/A</v>
      </c>
      <c r="AC4263" t="e">
        <v>#N/A</v>
      </c>
      <c r="AD4263" t="e">
        <v>#N/A</v>
      </c>
      <c r="AE4263" t="e">
        <v>#N/A</v>
      </c>
      <c r="AF4263" t="e">
        <v>#N/A</v>
      </c>
    </row>
    <row r="4264" spans="1:32" x14ac:dyDescent="0.25">
      <c r="A4264" t="e">
        <v>#N/A</v>
      </c>
      <c r="B4264" s="33" t="e">
        <v>#N/A</v>
      </c>
      <c r="C4264" t="e">
        <v>#N/A</v>
      </c>
      <c r="D4264" t="e">
        <v>#N/A</v>
      </c>
      <c r="E4264" s="69" t="e">
        <v>#N/A</v>
      </c>
      <c r="F4264" s="3" t="e">
        <v>#N/A</v>
      </c>
      <c r="G4264" s="3" t="e">
        <v>#N/A</v>
      </c>
      <c r="H4264" s="3" t="e">
        <v>#N/A</v>
      </c>
      <c r="I4264" s="80" t="e">
        <v>#N/A</v>
      </c>
      <c r="J4264" s="80" t="e">
        <v>#N/A</v>
      </c>
      <c r="K4264" s="85" t="e">
        <v>#N/A</v>
      </c>
      <c r="L4264" s="9" t="e">
        <v>#N/A</v>
      </c>
      <c r="M4264" s="93" t="e">
        <v>#N/A</v>
      </c>
      <c r="N4264" s="8" t="e">
        <v>#N/A</v>
      </c>
      <c r="O4264" t="e">
        <v>#N/A</v>
      </c>
      <c r="P4264" t="e">
        <v>#N/A</v>
      </c>
      <c r="Q4264" t="e">
        <v>#N/A</v>
      </c>
      <c r="R4264" s="2" t="e">
        <v>#N/A</v>
      </c>
      <c r="S4264" t="e">
        <v>#N/A</v>
      </c>
      <c r="T4264" s="3" t="e">
        <v>#N/A</v>
      </c>
      <c r="U4264" s="3" t="e">
        <v>#N/A</v>
      </c>
      <c r="V4264" t="e">
        <v>#N/A</v>
      </c>
      <c r="W4264" t="e">
        <v>#N/A</v>
      </c>
      <c r="X4264" t="e">
        <v>#N/A</v>
      </c>
      <c r="Y4264" s="3" t="e">
        <v>#N/A</v>
      </c>
      <c r="Z4264" s="8" t="e">
        <v>#N/A</v>
      </c>
      <c r="AA4264" s="30" t="e">
        <v>#N/A</v>
      </c>
      <c r="AB4264" t="e">
        <v>#N/A</v>
      </c>
      <c r="AC4264" t="e">
        <v>#N/A</v>
      </c>
      <c r="AD4264" t="e">
        <v>#N/A</v>
      </c>
      <c r="AE4264" t="e">
        <v>#N/A</v>
      </c>
      <c r="AF4264" t="e">
        <v>#N/A</v>
      </c>
    </row>
    <row r="4265" spans="1:32" x14ac:dyDescent="0.25">
      <c r="A4265" t="e">
        <v>#N/A</v>
      </c>
      <c r="B4265" s="33" t="e">
        <v>#N/A</v>
      </c>
      <c r="C4265" t="e">
        <v>#N/A</v>
      </c>
      <c r="D4265" t="e">
        <v>#N/A</v>
      </c>
      <c r="E4265" s="69" t="e">
        <v>#N/A</v>
      </c>
      <c r="F4265" s="3" t="e">
        <v>#N/A</v>
      </c>
      <c r="G4265" s="3" t="e">
        <v>#N/A</v>
      </c>
      <c r="H4265" s="3" t="e">
        <v>#N/A</v>
      </c>
      <c r="I4265" s="80" t="e">
        <v>#N/A</v>
      </c>
      <c r="J4265" s="80" t="e">
        <v>#N/A</v>
      </c>
      <c r="K4265" s="85" t="e">
        <v>#N/A</v>
      </c>
      <c r="L4265" s="9" t="e">
        <v>#N/A</v>
      </c>
      <c r="M4265" s="93" t="e">
        <v>#N/A</v>
      </c>
      <c r="N4265" s="8" t="e">
        <v>#N/A</v>
      </c>
      <c r="O4265" t="e">
        <v>#N/A</v>
      </c>
      <c r="P4265" t="e">
        <v>#N/A</v>
      </c>
      <c r="Q4265" t="e">
        <v>#N/A</v>
      </c>
      <c r="R4265" s="2" t="e">
        <v>#N/A</v>
      </c>
      <c r="S4265" t="e">
        <v>#N/A</v>
      </c>
      <c r="T4265" s="3" t="e">
        <v>#N/A</v>
      </c>
      <c r="U4265" s="3" t="e">
        <v>#N/A</v>
      </c>
      <c r="V4265" t="e">
        <v>#N/A</v>
      </c>
      <c r="W4265" t="e">
        <v>#N/A</v>
      </c>
      <c r="X4265" t="e">
        <v>#N/A</v>
      </c>
      <c r="Y4265" s="3" t="e">
        <v>#N/A</v>
      </c>
      <c r="Z4265" s="8" t="e">
        <v>#N/A</v>
      </c>
      <c r="AA4265" s="30" t="e">
        <v>#N/A</v>
      </c>
      <c r="AB4265" t="e">
        <v>#N/A</v>
      </c>
      <c r="AC4265" t="e">
        <v>#N/A</v>
      </c>
      <c r="AD4265" t="e">
        <v>#N/A</v>
      </c>
      <c r="AE4265" t="e">
        <v>#N/A</v>
      </c>
      <c r="AF4265" t="e">
        <v>#N/A</v>
      </c>
    </row>
    <row r="4266" spans="1:32" x14ac:dyDescent="0.25">
      <c r="A4266" t="e">
        <v>#N/A</v>
      </c>
      <c r="B4266" s="33" t="e">
        <v>#N/A</v>
      </c>
      <c r="C4266" t="e">
        <v>#N/A</v>
      </c>
      <c r="D4266" t="e">
        <v>#N/A</v>
      </c>
      <c r="E4266" s="69" t="e">
        <v>#N/A</v>
      </c>
      <c r="F4266" s="3" t="e">
        <v>#N/A</v>
      </c>
      <c r="G4266" s="3" t="e">
        <v>#N/A</v>
      </c>
      <c r="H4266" s="3" t="e">
        <v>#N/A</v>
      </c>
      <c r="I4266" s="80" t="e">
        <v>#N/A</v>
      </c>
      <c r="J4266" s="80" t="e">
        <v>#N/A</v>
      </c>
      <c r="K4266" s="85" t="e">
        <v>#N/A</v>
      </c>
      <c r="L4266" s="9" t="e">
        <v>#N/A</v>
      </c>
      <c r="M4266" s="93" t="e">
        <v>#N/A</v>
      </c>
      <c r="N4266" s="8" t="e">
        <v>#N/A</v>
      </c>
      <c r="O4266" t="e">
        <v>#N/A</v>
      </c>
      <c r="P4266" t="e">
        <v>#N/A</v>
      </c>
      <c r="Q4266" t="e">
        <v>#N/A</v>
      </c>
      <c r="R4266" s="2" t="e">
        <v>#N/A</v>
      </c>
      <c r="S4266" t="e">
        <v>#N/A</v>
      </c>
      <c r="T4266" s="3" t="e">
        <v>#N/A</v>
      </c>
      <c r="U4266" s="3" t="e">
        <v>#N/A</v>
      </c>
      <c r="V4266" t="e">
        <v>#N/A</v>
      </c>
      <c r="W4266" t="e">
        <v>#N/A</v>
      </c>
      <c r="X4266" t="e">
        <v>#N/A</v>
      </c>
      <c r="Y4266" s="3" t="e">
        <v>#N/A</v>
      </c>
      <c r="Z4266" s="8" t="e">
        <v>#N/A</v>
      </c>
      <c r="AA4266" s="30" t="e">
        <v>#N/A</v>
      </c>
      <c r="AB4266" t="e">
        <v>#N/A</v>
      </c>
      <c r="AC4266" t="e">
        <v>#N/A</v>
      </c>
      <c r="AD4266" t="e">
        <v>#N/A</v>
      </c>
      <c r="AE4266" t="e">
        <v>#N/A</v>
      </c>
      <c r="AF4266" t="e">
        <v>#N/A</v>
      </c>
    </row>
    <row r="4267" spans="1:32" x14ac:dyDescent="0.25">
      <c r="A4267" t="e">
        <v>#N/A</v>
      </c>
      <c r="B4267" s="33" t="e">
        <v>#N/A</v>
      </c>
      <c r="C4267" t="e">
        <v>#N/A</v>
      </c>
      <c r="D4267" t="e">
        <v>#N/A</v>
      </c>
      <c r="E4267" s="69" t="e">
        <v>#N/A</v>
      </c>
      <c r="F4267" s="3" t="e">
        <v>#N/A</v>
      </c>
      <c r="G4267" s="3" t="e">
        <v>#N/A</v>
      </c>
      <c r="H4267" s="3" t="e">
        <v>#N/A</v>
      </c>
      <c r="I4267" s="80" t="e">
        <v>#N/A</v>
      </c>
      <c r="J4267" s="80" t="e">
        <v>#N/A</v>
      </c>
      <c r="K4267" s="85" t="e">
        <v>#N/A</v>
      </c>
      <c r="L4267" s="9" t="e">
        <v>#N/A</v>
      </c>
      <c r="M4267" s="93" t="e">
        <v>#N/A</v>
      </c>
      <c r="N4267" s="8" t="e">
        <v>#N/A</v>
      </c>
      <c r="O4267" t="e">
        <v>#N/A</v>
      </c>
      <c r="P4267" t="e">
        <v>#N/A</v>
      </c>
      <c r="Q4267" t="e">
        <v>#N/A</v>
      </c>
      <c r="R4267" s="2" t="e">
        <v>#N/A</v>
      </c>
      <c r="S4267" t="e">
        <v>#N/A</v>
      </c>
      <c r="T4267" s="3" t="e">
        <v>#N/A</v>
      </c>
      <c r="U4267" s="3" t="e">
        <v>#N/A</v>
      </c>
      <c r="V4267" t="e">
        <v>#N/A</v>
      </c>
      <c r="W4267" t="e">
        <v>#N/A</v>
      </c>
      <c r="X4267" t="e">
        <v>#N/A</v>
      </c>
      <c r="Y4267" s="3" t="e">
        <v>#N/A</v>
      </c>
      <c r="Z4267" s="8" t="e">
        <v>#N/A</v>
      </c>
      <c r="AA4267" s="30" t="e">
        <v>#N/A</v>
      </c>
      <c r="AB4267" t="e">
        <v>#N/A</v>
      </c>
      <c r="AC4267" t="e">
        <v>#N/A</v>
      </c>
      <c r="AD4267" t="e">
        <v>#N/A</v>
      </c>
      <c r="AE4267" t="e">
        <v>#N/A</v>
      </c>
      <c r="AF4267" t="e">
        <v>#N/A</v>
      </c>
    </row>
    <row r="4268" spans="1:32" x14ac:dyDescent="0.25">
      <c r="A4268" t="e">
        <v>#N/A</v>
      </c>
      <c r="B4268" s="33" t="e">
        <v>#N/A</v>
      </c>
      <c r="C4268" t="e">
        <v>#N/A</v>
      </c>
      <c r="D4268" t="e">
        <v>#N/A</v>
      </c>
      <c r="E4268" s="69" t="e">
        <v>#N/A</v>
      </c>
      <c r="F4268" s="3" t="e">
        <v>#N/A</v>
      </c>
      <c r="G4268" s="3" t="e">
        <v>#N/A</v>
      </c>
      <c r="H4268" s="3" t="e">
        <v>#N/A</v>
      </c>
      <c r="I4268" s="80" t="e">
        <v>#N/A</v>
      </c>
      <c r="J4268" s="80" t="e">
        <v>#N/A</v>
      </c>
      <c r="K4268" s="85" t="e">
        <v>#N/A</v>
      </c>
      <c r="L4268" s="9" t="e">
        <v>#N/A</v>
      </c>
      <c r="M4268" s="93" t="e">
        <v>#N/A</v>
      </c>
      <c r="N4268" s="8" t="e">
        <v>#N/A</v>
      </c>
      <c r="O4268" t="e">
        <v>#N/A</v>
      </c>
      <c r="P4268" t="e">
        <v>#N/A</v>
      </c>
      <c r="Q4268" t="e">
        <v>#N/A</v>
      </c>
      <c r="R4268" s="2" t="e">
        <v>#N/A</v>
      </c>
      <c r="S4268" t="e">
        <v>#N/A</v>
      </c>
      <c r="T4268" s="3" t="e">
        <v>#N/A</v>
      </c>
      <c r="U4268" s="3" t="e">
        <v>#N/A</v>
      </c>
      <c r="V4268" t="e">
        <v>#N/A</v>
      </c>
      <c r="W4268" t="e">
        <v>#N/A</v>
      </c>
      <c r="X4268" t="e">
        <v>#N/A</v>
      </c>
      <c r="Y4268" s="3" t="e">
        <v>#N/A</v>
      </c>
      <c r="Z4268" s="8" t="e">
        <v>#N/A</v>
      </c>
      <c r="AA4268" s="30" t="e">
        <v>#N/A</v>
      </c>
      <c r="AB4268" t="e">
        <v>#N/A</v>
      </c>
      <c r="AC4268" t="e">
        <v>#N/A</v>
      </c>
      <c r="AD4268" t="e">
        <v>#N/A</v>
      </c>
      <c r="AE4268" t="e">
        <v>#N/A</v>
      </c>
      <c r="AF4268" t="e">
        <v>#N/A</v>
      </c>
    </row>
    <row r="4269" spans="1:32" x14ac:dyDescent="0.25">
      <c r="A4269" t="e">
        <v>#N/A</v>
      </c>
      <c r="B4269" s="33" t="e">
        <v>#N/A</v>
      </c>
      <c r="C4269" t="e">
        <v>#N/A</v>
      </c>
      <c r="D4269" t="e">
        <v>#N/A</v>
      </c>
      <c r="E4269" s="69" t="e">
        <v>#N/A</v>
      </c>
      <c r="F4269" s="3" t="e">
        <v>#N/A</v>
      </c>
      <c r="G4269" s="3" t="e">
        <v>#N/A</v>
      </c>
      <c r="H4269" s="3" t="e">
        <v>#N/A</v>
      </c>
      <c r="I4269" s="80" t="e">
        <v>#N/A</v>
      </c>
      <c r="J4269" s="80" t="e">
        <v>#N/A</v>
      </c>
      <c r="K4269" s="85" t="e">
        <v>#N/A</v>
      </c>
      <c r="L4269" s="9" t="e">
        <v>#N/A</v>
      </c>
      <c r="M4269" s="93" t="e">
        <v>#N/A</v>
      </c>
      <c r="N4269" s="8" t="e">
        <v>#N/A</v>
      </c>
      <c r="O4269" t="e">
        <v>#N/A</v>
      </c>
      <c r="P4269" t="e">
        <v>#N/A</v>
      </c>
      <c r="Q4269" t="e">
        <v>#N/A</v>
      </c>
      <c r="R4269" s="2" t="e">
        <v>#N/A</v>
      </c>
      <c r="S4269" t="e">
        <v>#N/A</v>
      </c>
      <c r="T4269" s="3" t="e">
        <v>#N/A</v>
      </c>
      <c r="U4269" s="3" t="e">
        <v>#N/A</v>
      </c>
      <c r="V4269" t="e">
        <v>#N/A</v>
      </c>
      <c r="W4269" t="e">
        <v>#N/A</v>
      </c>
      <c r="X4269" t="e">
        <v>#N/A</v>
      </c>
      <c r="Y4269" s="3" t="e">
        <v>#N/A</v>
      </c>
      <c r="Z4269" s="8" t="e">
        <v>#N/A</v>
      </c>
      <c r="AA4269" s="30" t="e">
        <v>#N/A</v>
      </c>
      <c r="AB4269" t="e">
        <v>#N/A</v>
      </c>
      <c r="AC4269" t="e">
        <v>#N/A</v>
      </c>
      <c r="AD4269" t="e">
        <v>#N/A</v>
      </c>
      <c r="AE4269" t="e">
        <v>#N/A</v>
      </c>
      <c r="AF4269" t="e">
        <v>#N/A</v>
      </c>
    </row>
    <row r="4270" spans="1:32" x14ac:dyDescent="0.25">
      <c r="A4270" t="e">
        <v>#N/A</v>
      </c>
      <c r="B4270" s="33" t="e">
        <v>#N/A</v>
      </c>
      <c r="C4270" t="e">
        <v>#N/A</v>
      </c>
      <c r="D4270" t="e">
        <v>#N/A</v>
      </c>
      <c r="E4270" s="69" t="e">
        <v>#N/A</v>
      </c>
      <c r="F4270" s="3" t="e">
        <v>#N/A</v>
      </c>
      <c r="G4270" s="3" t="e">
        <v>#N/A</v>
      </c>
      <c r="H4270" s="3" t="e">
        <v>#N/A</v>
      </c>
      <c r="I4270" s="80" t="e">
        <v>#N/A</v>
      </c>
      <c r="J4270" s="80" t="e">
        <v>#N/A</v>
      </c>
      <c r="K4270" s="85" t="e">
        <v>#N/A</v>
      </c>
      <c r="L4270" s="9" t="e">
        <v>#N/A</v>
      </c>
      <c r="M4270" s="93" t="e">
        <v>#N/A</v>
      </c>
      <c r="N4270" s="8" t="e">
        <v>#N/A</v>
      </c>
      <c r="O4270" t="e">
        <v>#N/A</v>
      </c>
      <c r="P4270" t="e">
        <v>#N/A</v>
      </c>
      <c r="Q4270" t="e">
        <v>#N/A</v>
      </c>
      <c r="R4270" s="2" t="e">
        <v>#N/A</v>
      </c>
      <c r="S4270" t="e">
        <v>#N/A</v>
      </c>
      <c r="T4270" s="3" t="e">
        <v>#N/A</v>
      </c>
      <c r="U4270" s="3" t="e">
        <v>#N/A</v>
      </c>
      <c r="V4270" t="e">
        <v>#N/A</v>
      </c>
      <c r="W4270" t="e">
        <v>#N/A</v>
      </c>
      <c r="X4270" t="e">
        <v>#N/A</v>
      </c>
      <c r="Y4270" s="3" t="e">
        <v>#N/A</v>
      </c>
      <c r="Z4270" s="8" t="e">
        <v>#N/A</v>
      </c>
      <c r="AA4270" s="30" t="e">
        <v>#N/A</v>
      </c>
      <c r="AB4270" t="e">
        <v>#N/A</v>
      </c>
      <c r="AC4270" t="e">
        <v>#N/A</v>
      </c>
      <c r="AD4270" t="e">
        <v>#N/A</v>
      </c>
      <c r="AE4270" t="e">
        <v>#N/A</v>
      </c>
      <c r="AF4270" t="e">
        <v>#N/A</v>
      </c>
    </row>
    <row r="4271" spans="1:32" x14ac:dyDescent="0.25">
      <c r="A4271" t="e">
        <v>#N/A</v>
      </c>
      <c r="B4271" s="33" t="e">
        <v>#N/A</v>
      </c>
      <c r="C4271" t="e">
        <v>#N/A</v>
      </c>
      <c r="D4271" t="e">
        <v>#N/A</v>
      </c>
      <c r="E4271" s="69" t="e">
        <v>#N/A</v>
      </c>
      <c r="F4271" s="3" t="e">
        <v>#N/A</v>
      </c>
      <c r="G4271" s="3" t="e">
        <v>#N/A</v>
      </c>
      <c r="H4271" s="3" t="e">
        <v>#N/A</v>
      </c>
      <c r="I4271" s="80" t="e">
        <v>#N/A</v>
      </c>
      <c r="J4271" s="80" t="e">
        <v>#N/A</v>
      </c>
      <c r="K4271" s="85" t="e">
        <v>#N/A</v>
      </c>
      <c r="L4271" s="9" t="e">
        <v>#N/A</v>
      </c>
      <c r="M4271" s="93" t="e">
        <v>#N/A</v>
      </c>
      <c r="N4271" s="8" t="e">
        <v>#N/A</v>
      </c>
      <c r="O4271" t="e">
        <v>#N/A</v>
      </c>
      <c r="P4271" t="e">
        <v>#N/A</v>
      </c>
      <c r="Q4271" t="e">
        <v>#N/A</v>
      </c>
      <c r="R4271" s="2" t="e">
        <v>#N/A</v>
      </c>
      <c r="S4271" t="e">
        <v>#N/A</v>
      </c>
      <c r="T4271" s="3" t="e">
        <v>#N/A</v>
      </c>
      <c r="U4271" s="3" t="e">
        <v>#N/A</v>
      </c>
      <c r="V4271" t="e">
        <v>#N/A</v>
      </c>
      <c r="W4271" t="e">
        <v>#N/A</v>
      </c>
      <c r="X4271" t="e">
        <v>#N/A</v>
      </c>
      <c r="Y4271" s="3" t="e">
        <v>#N/A</v>
      </c>
      <c r="Z4271" s="8" t="e">
        <v>#N/A</v>
      </c>
      <c r="AA4271" s="30" t="e">
        <v>#N/A</v>
      </c>
      <c r="AB4271" t="e">
        <v>#N/A</v>
      </c>
      <c r="AC4271" t="e">
        <v>#N/A</v>
      </c>
      <c r="AD4271" t="e">
        <v>#N/A</v>
      </c>
      <c r="AE4271" t="e">
        <v>#N/A</v>
      </c>
      <c r="AF4271" t="e">
        <v>#N/A</v>
      </c>
    </row>
    <row r="4272" spans="1:32" x14ac:dyDescent="0.25">
      <c r="A4272" t="e">
        <v>#N/A</v>
      </c>
      <c r="B4272" s="33" t="e">
        <v>#N/A</v>
      </c>
      <c r="C4272" t="e">
        <v>#N/A</v>
      </c>
      <c r="D4272" t="e">
        <v>#N/A</v>
      </c>
      <c r="E4272" s="69" t="e">
        <v>#N/A</v>
      </c>
      <c r="F4272" s="3" t="e">
        <v>#N/A</v>
      </c>
      <c r="G4272" s="3" t="e">
        <v>#N/A</v>
      </c>
      <c r="H4272" s="3" t="e">
        <v>#N/A</v>
      </c>
      <c r="I4272" s="80" t="e">
        <v>#N/A</v>
      </c>
      <c r="J4272" s="80" t="e">
        <v>#N/A</v>
      </c>
      <c r="K4272" s="85" t="e">
        <v>#N/A</v>
      </c>
      <c r="L4272" s="9" t="e">
        <v>#N/A</v>
      </c>
      <c r="M4272" s="93" t="e">
        <v>#N/A</v>
      </c>
      <c r="N4272" s="8" t="e">
        <v>#N/A</v>
      </c>
      <c r="O4272" t="e">
        <v>#N/A</v>
      </c>
      <c r="P4272" t="e">
        <v>#N/A</v>
      </c>
      <c r="Q4272" t="e">
        <v>#N/A</v>
      </c>
      <c r="R4272" s="2" t="e">
        <v>#N/A</v>
      </c>
      <c r="S4272" t="e">
        <v>#N/A</v>
      </c>
      <c r="T4272" s="3" t="e">
        <v>#N/A</v>
      </c>
      <c r="U4272" s="3" t="e">
        <v>#N/A</v>
      </c>
      <c r="V4272" t="e">
        <v>#N/A</v>
      </c>
      <c r="W4272" t="e">
        <v>#N/A</v>
      </c>
      <c r="X4272" t="e">
        <v>#N/A</v>
      </c>
      <c r="Y4272" s="3" t="e">
        <v>#N/A</v>
      </c>
      <c r="Z4272" s="8" t="e">
        <v>#N/A</v>
      </c>
      <c r="AA4272" s="30" t="e">
        <v>#N/A</v>
      </c>
      <c r="AB4272" t="e">
        <v>#N/A</v>
      </c>
      <c r="AC4272" t="e">
        <v>#N/A</v>
      </c>
      <c r="AD4272" t="e">
        <v>#N/A</v>
      </c>
      <c r="AE4272" t="e">
        <v>#N/A</v>
      </c>
      <c r="AF4272" t="e">
        <v>#N/A</v>
      </c>
    </row>
    <row r="4273" spans="1:32" x14ac:dyDescent="0.25">
      <c r="A4273" t="e">
        <v>#N/A</v>
      </c>
      <c r="B4273" s="33" t="e">
        <v>#N/A</v>
      </c>
      <c r="C4273" t="e">
        <v>#N/A</v>
      </c>
      <c r="D4273" t="e">
        <v>#N/A</v>
      </c>
      <c r="E4273" s="69" t="e">
        <v>#N/A</v>
      </c>
      <c r="F4273" s="3" t="e">
        <v>#N/A</v>
      </c>
      <c r="G4273" s="3" t="e">
        <v>#N/A</v>
      </c>
      <c r="H4273" s="3" t="e">
        <v>#N/A</v>
      </c>
      <c r="I4273" s="80" t="e">
        <v>#N/A</v>
      </c>
      <c r="J4273" s="80" t="e">
        <v>#N/A</v>
      </c>
      <c r="K4273" s="85" t="e">
        <v>#N/A</v>
      </c>
      <c r="L4273" s="9" t="e">
        <v>#N/A</v>
      </c>
      <c r="M4273" s="93" t="e">
        <v>#N/A</v>
      </c>
      <c r="N4273" s="8" t="e">
        <v>#N/A</v>
      </c>
      <c r="O4273" t="e">
        <v>#N/A</v>
      </c>
      <c r="P4273" t="e">
        <v>#N/A</v>
      </c>
      <c r="Q4273" t="e">
        <v>#N/A</v>
      </c>
      <c r="R4273" s="2" t="e">
        <v>#N/A</v>
      </c>
      <c r="S4273" t="e">
        <v>#N/A</v>
      </c>
      <c r="T4273" s="3" t="e">
        <v>#N/A</v>
      </c>
      <c r="U4273" s="3" t="e">
        <v>#N/A</v>
      </c>
      <c r="V4273" t="e">
        <v>#N/A</v>
      </c>
      <c r="W4273" t="e">
        <v>#N/A</v>
      </c>
      <c r="X4273" t="e">
        <v>#N/A</v>
      </c>
      <c r="Y4273" s="3" t="e">
        <v>#N/A</v>
      </c>
      <c r="Z4273" s="8" t="e">
        <v>#N/A</v>
      </c>
      <c r="AA4273" s="30" t="e">
        <v>#N/A</v>
      </c>
      <c r="AB4273" t="e">
        <v>#N/A</v>
      </c>
      <c r="AC4273" t="e">
        <v>#N/A</v>
      </c>
      <c r="AD4273" t="e">
        <v>#N/A</v>
      </c>
      <c r="AE4273" t="e">
        <v>#N/A</v>
      </c>
      <c r="AF4273" t="e">
        <v>#N/A</v>
      </c>
    </row>
    <row r="4274" spans="1:32" x14ac:dyDescent="0.25">
      <c r="A4274" t="e">
        <v>#N/A</v>
      </c>
      <c r="B4274" s="33" t="e">
        <v>#N/A</v>
      </c>
      <c r="C4274" t="e">
        <v>#N/A</v>
      </c>
      <c r="D4274" t="e">
        <v>#N/A</v>
      </c>
      <c r="E4274" s="69" t="e">
        <v>#N/A</v>
      </c>
      <c r="F4274" s="3" t="e">
        <v>#N/A</v>
      </c>
      <c r="G4274" s="3" t="e">
        <v>#N/A</v>
      </c>
      <c r="H4274" s="3" t="e">
        <v>#N/A</v>
      </c>
      <c r="I4274" s="80" t="e">
        <v>#N/A</v>
      </c>
      <c r="J4274" s="80" t="e">
        <v>#N/A</v>
      </c>
      <c r="K4274" s="85" t="e">
        <v>#N/A</v>
      </c>
      <c r="L4274" s="9" t="e">
        <v>#N/A</v>
      </c>
      <c r="M4274" s="93" t="e">
        <v>#N/A</v>
      </c>
      <c r="N4274" s="8" t="e">
        <v>#N/A</v>
      </c>
      <c r="O4274" t="e">
        <v>#N/A</v>
      </c>
      <c r="P4274" t="e">
        <v>#N/A</v>
      </c>
      <c r="Q4274" t="e">
        <v>#N/A</v>
      </c>
      <c r="R4274" s="2" t="e">
        <v>#N/A</v>
      </c>
      <c r="S4274" t="e">
        <v>#N/A</v>
      </c>
      <c r="T4274" s="3" t="e">
        <v>#N/A</v>
      </c>
      <c r="U4274" s="3" t="e">
        <v>#N/A</v>
      </c>
      <c r="V4274" t="e">
        <v>#N/A</v>
      </c>
      <c r="W4274" t="e">
        <v>#N/A</v>
      </c>
      <c r="X4274" t="e">
        <v>#N/A</v>
      </c>
      <c r="Y4274" s="3" t="e">
        <v>#N/A</v>
      </c>
      <c r="Z4274" s="8" t="e">
        <v>#N/A</v>
      </c>
      <c r="AA4274" s="30" t="e">
        <v>#N/A</v>
      </c>
      <c r="AB4274" t="e">
        <v>#N/A</v>
      </c>
      <c r="AC4274" t="e">
        <v>#N/A</v>
      </c>
      <c r="AD4274" t="e">
        <v>#N/A</v>
      </c>
      <c r="AE4274" t="e">
        <v>#N/A</v>
      </c>
      <c r="AF4274" t="e">
        <v>#N/A</v>
      </c>
    </row>
    <row r="4275" spans="1:32" x14ac:dyDescent="0.25">
      <c r="A4275" t="e">
        <v>#N/A</v>
      </c>
      <c r="B4275" s="33" t="e">
        <v>#N/A</v>
      </c>
      <c r="C4275" t="e">
        <v>#N/A</v>
      </c>
      <c r="D4275" t="e">
        <v>#N/A</v>
      </c>
      <c r="E4275" s="69" t="e">
        <v>#N/A</v>
      </c>
      <c r="F4275" s="3" t="e">
        <v>#N/A</v>
      </c>
      <c r="G4275" s="3" t="e">
        <v>#N/A</v>
      </c>
      <c r="H4275" s="3" t="e">
        <v>#N/A</v>
      </c>
      <c r="I4275" s="80" t="e">
        <v>#N/A</v>
      </c>
      <c r="J4275" s="80" t="e">
        <v>#N/A</v>
      </c>
      <c r="K4275" s="85" t="e">
        <v>#N/A</v>
      </c>
      <c r="L4275" s="9" t="e">
        <v>#N/A</v>
      </c>
      <c r="M4275" s="93" t="e">
        <v>#N/A</v>
      </c>
      <c r="N4275" s="8" t="e">
        <v>#N/A</v>
      </c>
      <c r="O4275" t="e">
        <v>#N/A</v>
      </c>
      <c r="P4275" t="e">
        <v>#N/A</v>
      </c>
      <c r="Q4275" t="e">
        <v>#N/A</v>
      </c>
      <c r="R4275" s="2" t="e">
        <v>#N/A</v>
      </c>
      <c r="S4275" t="e">
        <v>#N/A</v>
      </c>
      <c r="T4275" s="3" t="e">
        <v>#N/A</v>
      </c>
      <c r="U4275" s="3" t="e">
        <v>#N/A</v>
      </c>
      <c r="V4275" t="e">
        <v>#N/A</v>
      </c>
      <c r="W4275" t="e">
        <v>#N/A</v>
      </c>
      <c r="X4275" t="e">
        <v>#N/A</v>
      </c>
      <c r="Y4275" s="3" t="e">
        <v>#N/A</v>
      </c>
      <c r="Z4275" s="8" t="e">
        <v>#N/A</v>
      </c>
      <c r="AA4275" s="30" t="e">
        <v>#N/A</v>
      </c>
      <c r="AB4275" t="e">
        <v>#N/A</v>
      </c>
      <c r="AC4275" t="e">
        <v>#N/A</v>
      </c>
      <c r="AD4275" t="e">
        <v>#N/A</v>
      </c>
      <c r="AE4275" t="e">
        <v>#N/A</v>
      </c>
      <c r="AF4275" t="e">
        <v>#N/A</v>
      </c>
    </row>
    <row r="4276" spans="1:32" x14ac:dyDescent="0.25">
      <c r="A4276" t="e">
        <v>#N/A</v>
      </c>
      <c r="B4276" s="33" t="e">
        <v>#N/A</v>
      </c>
      <c r="C4276" t="e">
        <v>#N/A</v>
      </c>
      <c r="D4276" t="e">
        <v>#N/A</v>
      </c>
      <c r="E4276" s="69" t="e">
        <v>#N/A</v>
      </c>
      <c r="F4276" s="3" t="e">
        <v>#N/A</v>
      </c>
      <c r="G4276" s="3" t="e">
        <v>#N/A</v>
      </c>
      <c r="H4276" s="3" t="e">
        <v>#N/A</v>
      </c>
      <c r="I4276" s="80" t="e">
        <v>#N/A</v>
      </c>
      <c r="J4276" s="80" t="e">
        <v>#N/A</v>
      </c>
      <c r="K4276" s="85" t="e">
        <v>#N/A</v>
      </c>
      <c r="L4276" s="9" t="e">
        <v>#N/A</v>
      </c>
      <c r="M4276" s="93" t="e">
        <v>#N/A</v>
      </c>
      <c r="N4276" s="8" t="e">
        <v>#N/A</v>
      </c>
      <c r="O4276" t="e">
        <v>#N/A</v>
      </c>
      <c r="P4276" t="e">
        <v>#N/A</v>
      </c>
      <c r="Q4276" t="e">
        <v>#N/A</v>
      </c>
      <c r="R4276" s="2" t="e">
        <v>#N/A</v>
      </c>
      <c r="S4276" t="e">
        <v>#N/A</v>
      </c>
      <c r="T4276" s="3" t="e">
        <v>#N/A</v>
      </c>
      <c r="U4276" s="3" t="e">
        <v>#N/A</v>
      </c>
      <c r="V4276" t="e">
        <v>#N/A</v>
      </c>
      <c r="W4276" t="e">
        <v>#N/A</v>
      </c>
      <c r="X4276" t="e">
        <v>#N/A</v>
      </c>
      <c r="Y4276" s="3" t="e">
        <v>#N/A</v>
      </c>
      <c r="Z4276" s="8" t="e">
        <v>#N/A</v>
      </c>
      <c r="AA4276" s="30" t="e">
        <v>#N/A</v>
      </c>
      <c r="AB4276" t="e">
        <v>#N/A</v>
      </c>
      <c r="AC4276" t="e">
        <v>#N/A</v>
      </c>
      <c r="AD4276" t="e">
        <v>#N/A</v>
      </c>
      <c r="AE4276" t="e">
        <v>#N/A</v>
      </c>
      <c r="AF4276" t="e">
        <v>#N/A</v>
      </c>
    </row>
    <row r="4277" spans="1:32" x14ac:dyDescent="0.25">
      <c r="A4277" t="e">
        <v>#N/A</v>
      </c>
      <c r="B4277" s="33" t="e">
        <v>#N/A</v>
      </c>
      <c r="C4277" t="e">
        <v>#N/A</v>
      </c>
      <c r="D4277" t="e">
        <v>#N/A</v>
      </c>
      <c r="E4277" s="69" t="e">
        <v>#N/A</v>
      </c>
      <c r="F4277" s="3" t="e">
        <v>#N/A</v>
      </c>
      <c r="G4277" s="3" t="e">
        <v>#N/A</v>
      </c>
      <c r="H4277" s="3" t="e">
        <v>#N/A</v>
      </c>
      <c r="I4277" s="80" t="e">
        <v>#N/A</v>
      </c>
      <c r="J4277" s="80" t="e">
        <v>#N/A</v>
      </c>
      <c r="K4277" s="85" t="e">
        <v>#N/A</v>
      </c>
      <c r="L4277" s="9" t="e">
        <v>#N/A</v>
      </c>
      <c r="M4277" s="93" t="e">
        <v>#N/A</v>
      </c>
      <c r="N4277" s="8" t="e">
        <v>#N/A</v>
      </c>
      <c r="O4277" t="e">
        <v>#N/A</v>
      </c>
      <c r="P4277" t="e">
        <v>#N/A</v>
      </c>
      <c r="Q4277" t="e">
        <v>#N/A</v>
      </c>
      <c r="R4277" s="2" t="e">
        <v>#N/A</v>
      </c>
      <c r="S4277" t="e">
        <v>#N/A</v>
      </c>
      <c r="T4277" s="3" t="e">
        <v>#N/A</v>
      </c>
      <c r="U4277" s="3" t="e">
        <v>#N/A</v>
      </c>
      <c r="V4277" t="e">
        <v>#N/A</v>
      </c>
      <c r="W4277" t="e">
        <v>#N/A</v>
      </c>
      <c r="X4277" t="e">
        <v>#N/A</v>
      </c>
      <c r="Y4277" s="3" t="e">
        <v>#N/A</v>
      </c>
      <c r="Z4277" s="8" t="e">
        <v>#N/A</v>
      </c>
      <c r="AA4277" s="30" t="e">
        <v>#N/A</v>
      </c>
      <c r="AB4277" t="e">
        <v>#N/A</v>
      </c>
      <c r="AC4277" t="e">
        <v>#N/A</v>
      </c>
      <c r="AD4277" t="e">
        <v>#N/A</v>
      </c>
      <c r="AE4277" t="e">
        <v>#N/A</v>
      </c>
      <c r="AF4277" t="e">
        <v>#N/A</v>
      </c>
    </row>
    <row r="4278" spans="1:32" x14ac:dyDescent="0.25">
      <c r="A4278" t="e">
        <v>#N/A</v>
      </c>
      <c r="B4278" s="33" t="e">
        <v>#N/A</v>
      </c>
      <c r="C4278" t="e">
        <v>#N/A</v>
      </c>
      <c r="D4278" t="e">
        <v>#N/A</v>
      </c>
      <c r="E4278" s="69" t="e">
        <v>#N/A</v>
      </c>
      <c r="F4278" s="3" t="e">
        <v>#N/A</v>
      </c>
      <c r="G4278" s="3" t="e">
        <v>#N/A</v>
      </c>
      <c r="H4278" s="3" t="e">
        <v>#N/A</v>
      </c>
      <c r="I4278" s="80" t="e">
        <v>#N/A</v>
      </c>
      <c r="J4278" s="80" t="e">
        <v>#N/A</v>
      </c>
      <c r="K4278" s="85" t="e">
        <v>#N/A</v>
      </c>
      <c r="L4278" s="9" t="e">
        <v>#N/A</v>
      </c>
      <c r="M4278" s="93" t="e">
        <v>#N/A</v>
      </c>
      <c r="N4278" s="8" t="e">
        <v>#N/A</v>
      </c>
      <c r="O4278" t="e">
        <v>#N/A</v>
      </c>
      <c r="P4278" t="e">
        <v>#N/A</v>
      </c>
      <c r="Q4278" t="e">
        <v>#N/A</v>
      </c>
      <c r="R4278" s="2" t="e">
        <v>#N/A</v>
      </c>
      <c r="S4278" t="e">
        <v>#N/A</v>
      </c>
      <c r="T4278" s="3" t="e">
        <v>#N/A</v>
      </c>
      <c r="U4278" s="3" t="e">
        <v>#N/A</v>
      </c>
      <c r="V4278" t="e">
        <v>#N/A</v>
      </c>
      <c r="W4278" t="e">
        <v>#N/A</v>
      </c>
      <c r="X4278" t="e">
        <v>#N/A</v>
      </c>
      <c r="Y4278" s="3" t="e">
        <v>#N/A</v>
      </c>
      <c r="Z4278" s="8" t="e">
        <v>#N/A</v>
      </c>
      <c r="AA4278" s="30" t="e">
        <v>#N/A</v>
      </c>
      <c r="AB4278" t="e">
        <v>#N/A</v>
      </c>
      <c r="AC4278" t="e">
        <v>#N/A</v>
      </c>
      <c r="AD4278" t="e">
        <v>#N/A</v>
      </c>
      <c r="AE4278" t="e">
        <v>#N/A</v>
      </c>
      <c r="AF4278" t="e">
        <v>#N/A</v>
      </c>
    </row>
    <row r="4279" spans="1:32" x14ac:dyDescent="0.25">
      <c r="A4279" t="e">
        <v>#N/A</v>
      </c>
      <c r="B4279" s="33" t="e">
        <v>#N/A</v>
      </c>
      <c r="C4279" t="e">
        <v>#N/A</v>
      </c>
      <c r="D4279" t="e">
        <v>#N/A</v>
      </c>
      <c r="E4279" s="69" t="e">
        <v>#N/A</v>
      </c>
      <c r="F4279" s="3" t="e">
        <v>#N/A</v>
      </c>
      <c r="G4279" s="3" t="e">
        <v>#N/A</v>
      </c>
      <c r="H4279" s="3" t="e">
        <v>#N/A</v>
      </c>
      <c r="I4279" s="80" t="e">
        <v>#N/A</v>
      </c>
      <c r="J4279" s="80" t="e">
        <v>#N/A</v>
      </c>
      <c r="K4279" s="85" t="e">
        <v>#N/A</v>
      </c>
      <c r="L4279" s="9" t="e">
        <v>#N/A</v>
      </c>
      <c r="M4279" s="93" t="e">
        <v>#N/A</v>
      </c>
      <c r="N4279" s="8" t="e">
        <v>#N/A</v>
      </c>
      <c r="O4279" t="e">
        <v>#N/A</v>
      </c>
      <c r="P4279" t="e">
        <v>#N/A</v>
      </c>
      <c r="Q4279" t="e">
        <v>#N/A</v>
      </c>
      <c r="R4279" s="2" t="e">
        <v>#N/A</v>
      </c>
      <c r="S4279" t="e">
        <v>#N/A</v>
      </c>
      <c r="T4279" s="3" t="e">
        <v>#N/A</v>
      </c>
      <c r="U4279" s="3" t="e">
        <v>#N/A</v>
      </c>
      <c r="V4279" t="e">
        <v>#N/A</v>
      </c>
      <c r="W4279" t="e">
        <v>#N/A</v>
      </c>
      <c r="X4279" t="e">
        <v>#N/A</v>
      </c>
      <c r="Y4279" s="3" t="e">
        <v>#N/A</v>
      </c>
      <c r="Z4279" s="8" t="e">
        <v>#N/A</v>
      </c>
      <c r="AA4279" s="30" t="e">
        <v>#N/A</v>
      </c>
      <c r="AB4279" t="e">
        <v>#N/A</v>
      </c>
      <c r="AC4279" t="e">
        <v>#N/A</v>
      </c>
      <c r="AD4279" t="e">
        <v>#N/A</v>
      </c>
      <c r="AE4279" t="e">
        <v>#N/A</v>
      </c>
      <c r="AF4279" t="e">
        <v>#N/A</v>
      </c>
    </row>
    <row r="4280" spans="1:32" x14ac:dyDescent="0.25">
      <c r="A4280" t="e">
        <v>#N/A</v>
      </c>
      <c r="B4280" s="33" t="e">
        <v>#N/A</v>
      </c>
      <c r="C4280" t="e">
        <v>#N/A</v>
      </c>
      <c r="D4280" t="e">
        <v>#N/A</v>
      </c>
      <c r="E4280" s="69" t="e">
        <v>#N/A</v>
      </c>
      <c r="F4280" s="3" t="e">
        <v>#N/A</v>
      </c>
      <c r="G4280" s="3" t="e">
        <v>#N/A</v>
      </c>
      <c r="H4280" s="3" t="e">
        <v>#N/A</v>
      </c>
      <c r="I4280" s="80" t="e">
        <v>#N/A</v>
      </c>
      <c r="J4280" s="80" t="e">
        <v>#N/A</v>
      </c>
      <c r="K4280" s="85" t="e">
        <v>#N/A</v>
      </c>
      <c r="L4280" s="9" t="e">
        <v>#N/A</v>
      </c>
      <c r="M4280" s="93" t="e">
        <v>#N/A</v>
      </c>
      <c r="N4280" s="8" t="e">
        <v>#N/A</v>
      </c>
      <c r="O4280" t="e">
        <v>#N/A</v>
      </c>
      <c r="P4280" t="e">
        <v>#N/A</v>
      </c>
      <c r="Q4280" t="e">
        <v>#N/A</v>
      </c>
      <c r="R4280" s="2" t="e">
        <v>#N/A</v>
      </c>
      <c r="S4280" t="e">
        <v>#N/A</v>
      </c>
      <c r="T4280" s="3" t="e">
        <v>#N/A</v>
      </c>
      <c r="U4280" s="3" t="e">
        <v>#N/A</v>
      </c>
      <c r="V4280" t="e">
        <v>#N/A</v>
      </c>
      <c r="W4280" t="e">
        <v>#N/A</v>
      </c>
      <c r="X4280" t="e">
        <v>#N/A</v>
      </c>
      <c r="Y4280" s="3" t="e">
        <v>#N/A</v>
      </c>
      <c r="Z4280" s="8" t="e">
        <v>#N/A</v>
      </c>
      <c r="AA4280" s="30" t="e">
        <v>#N/A</v>
      </c>
      <c r="AB4280" t="e">
        <v>#N/A</v>
      </c>
      <c r="AC4280" t="e">
        <v>#N/A</v>
      </c>
      <c r="AD4280" t="e">
        <v>#N/A</v>
      </c>
      <c r="AE4280" t="e">
        <v>#N/A</v>
      </c>
      <c r="AF4280" t="e">
        <v>#N/A</v>
      </c>
    </row>
    <row r="4281" spans="1:32" x14ac:dyDescent="0.25">
      <c r="A4281" t="e">
        <v>#N/A</v>
      </c>
      <c r="B4281" s="33" t="e">
        <v>#N/A</v>
      </c>
      <c r="C4281" t="e">
        <v>#N/A</v>
      </c>
      <c r="D4281" t="e">
        <v>#N/A</v>
      </c>
      <c r="E4281" s="69" t="e">
        <v>#N/A</v>
      </c>
      <c r="F4281" s="3" t="e">
        <v>#N/A</v>
      </c>
      <c r="G4281" s="3" t="e">
        <v>#N/A</v>
      </c>
      <c r="H4281" s="3" t="e">
        <v>#N/A</v>
      </c>
      <c r="I4281" s="80" t="e">
        <v>#N/A</v>
      </c>
      <c r="J4281" s="80" t="e">
        <v>#N/A</v>
      </c>
      <c r="K4281" s="85" t="e">
        <v>#N/A</v>
      </c>
      <c r="L4281" s="9" t="e">
        <v>#N/A</v>
      </c>
      <c r="M4281" s="93" t="e">
        <v>#N/A</v>
      </c>
      <c r="N4281" s="8" t="e">
        <v>#N/A</v>
      </c>
      <c r="O4281" t="e">
        <v>#N/A</v>
      </c>
      <c r="P4281" t="e">
        <v>#N/A</v>
      </c>
      <c r="Q4281" t="e">
        <v>#N/A</v>
      </c>
      <c r="R4281" s="2" t="e">
        <v>#N/A</v>
      </c>
      <c r="S4281" t="e">
        <v>#N/A</v>
      </c>
      <c r="T4281" s="3" t="e">
        <v>#N/A</v>
      </c>
      <c r="U4281" s="3" t="e">
        <v>#N/A</v>
      </c>
      <c r="V4281" t="e">
        <v>#N/A</v>
      </c>
      <c r="W4281" t="e">
        <v>#N/A</v>
      </c>
      <c r="X4281" t="e">
        <v>#N/A</v>
      </c>
      <c r="Y4281" s="3" t="e">
        <v>#N/A</v>
      </c>
      <c r="Z4281" s="8" t="e">
        <v>#N/A</v>
      </c>
      <c r="AA4281" s="30" t="e">
        <v>#N/A</v>
      </c>
      <c r="AB4281" t="e">
        <v>#N/A</v>
      </c>
      <c r="AC4281" t="e">
        <v>#N/A</v>
      </c>
      <c r="AD4281" t="e">
        <v>#N/A</v>
      </c>
      <c r="AE4281" t="e">
        <v>#N/A</v>
      </c>
      <c r="AF4281" t="e">
        <v>#N/A</v>
      </c>
    </row>
    <row r="4282" spans="1:32" x14ac:dyDescent="0.25">
      <c r="A4282" t="e">
        <v>#N/A</v>
      </c>
      <c r="B4282" s="33" t="e">
        <v>#N/A</v>
      </c>
      <c r="C4282" t="e">
        <v>#N/A</v>
      </c>
      <c r="D4282" t="e">
        <v>#N/A</v>
      </c>
      <c r="E4282" s="69" t="e">
        <v>#N/A</v>
      </c>
      <c r="F4282" s="3" t="e">
        <v>#N/A</v>
      </c>
      <c r="G4282" s="3" t="e">
        <v>#N/A</v>
      </c>
      <c r="H4282" s="3" t="e">
        <v>#N/A</v>
      </c>
      <c r="I4282" s="80" t="e">
        <v>#N/A</v>
      </c>
      <c r="J4282" s="80" t="e">
        <v>#N/A</v>
      </c>
      <c r="K4282" s="85" t="e">
        <v>#N/A</v>
      </c>
      <c r="L4282" s="9" t="e">
        <v>#N/A</v>
      </c>
      <c r="M4282" s="93" t="e">
        <v>#N/A</v>
      </c>
      <c r="N4282" s="8" t="e">
        <v>#N/A</v>
      </c>
      <c r="O4282" t="e">
        <v>#N/A</v>
      </c>
      <c r="P4282" t="e">
        <v>#N/A</v>
      </c>
      <c r="Q4282" t="e">
        <v>#N/A</v>
      </c>
      <c r="R4282" s="2" t="e">
        <v>#N/A</v>
      </c>
      <c r="S4282" t="e">
        <v>#N/A</v>
      </c>
      <c r="T4282" s="3" t="e">
        <v>#N/A</v>
      </c>
      <c r="U4282" s="3" t="e">
        <v>#N/A</v>
      </c>
      <c r="V4282" t="e">
        <v>#N/A</v>
      </c>
      <c r="W4282" t="e">
        <v>#N/A</v>
      </c>
      <c r="X4282" t="e">
        <v>#N/A</v>
      </c>
      <c r="Y4282" s="3" t="e">
        <v>#N/A</v>
      </c>
      <c r="Z4282" s="8" t="e">
        <v>#N/A</v>
      </c>
      <c r="AA4282" s="30" t="e">
        <v>#N/A</v>
      </c>
      <c r="AB4282" t="e">
        <v>#N/A</v>
      </c>
      <c r="AC4282" t="e">
        <v>#N/A</v>
      </c>
      <c r="AD4282" t="e">
        <v>#N/A</v>
      </c>
      <c r="AE4282" t="e">
        <v>#N/A</v>
      </c>
      <c r="AF4282" t="e">
        <v>#N/A</v>
      </c>
    </row>
    <row r="4283" spans="1:32" x14ac:dyDescent="0.25">
      <c r="A4283" t="e">
        <v>#N/A</v>
      </c>
      <c r="B4283" s="33" t="e">
        <v>#N/A</v>
      </c>
      <c r="C4283" t="e">
        <v>#N/A</v>
      </c>
      <c r="D4283" t="e">
        <v>#N/A</v>
      </c>
      <c r="E4283" s="69" t="e">
        <v>#N/A</v>
      </c>
      <c r="F4283" s="3" t="e">
        <v>#N/A</v>
      </c>
      <c r="G4283" s="3" t="e">
        <v>#N/A</v>
      </c>
      <c r="H4283" s="3" t="e">
        <v>#N/A</v>
      </c>
      <c r="I4283" s="80" t="e">
        <v>#N/A</v>
      </c>
      <c r="J4283" s="80" t="e">
        <v>#N/A</v>
      </c>
      <c r="K4283" s="85" t="e">
        <v>#N/A</v>
      </c>
      <c r="L4283" s="9" t="e">
        <v>#N/A</v>
      </c>
      <c r="M4283" s="93" t="e">
        <v>#N/A</v>
      </c>
      <c r="N4283" s="8" t="e">
        <v>#N/A</v>
      </c>
      <c r="O4283" t="e">
        <v>#N/A</v>
      </c>
      <c r="P4283" t="e">
        <v>#N/A</v>
      </c>
      <c r="Q4283" t="e">
        <v>#N/A</v>
      </c>
      <c r="R4283" s="2" t="e">
        <v>#N/A</v>
      </c>
      <c r="S4283" t="e">
        <v>#N/A</v>
      </c>
      <c r="T4283" s="3" t="e">
        <v>#N/A</v>
      </c>
      <c r="U4283" s="3" t="e">
        <v>#N/A</v>
      </c>
      <c r="V4283" t="e">
        <v>#N/A</v>
      </c>
      <c r="W4283" t="e">
        <v>#N/A</v>
      </c>
      <c r="X4283" t="e">
        <v>#N/A</v>
      </c>
      <c r="Y4283" s="3" t="e">
        <v>#N/A</v>
      </c>
      <c r="Z4283" s="8" t="e">
        <v>#N/A</v>
      </c>
      <c r="AA4283" s="30" t="e">
        <v>#N/A</v>
      </c>
      <c r="AB4283" t="e">
        <v>#N/A</v>
      </c>
      <c r="AC4283" t="e">
        <v>#N/A</v>
      </c>
      <c r="AD4283" t="e">
        <v>#N/A</v>
      </c>
      <c r="AE4283" t="e">
        <v>#N/A</v>
      </c>
      <c r="AF4283" t="e">
        <v>#N/A</v>
      </c>
    </row>
    <row r="4284" spans="1:32" x14ac:dyDescent="0.25">
      <c r="A4284" t="e">
        <v>#N/A</v>
      </c>
      <c r="B4284" s="33" t="e">
        <v>#N/A</v>
      </c>
      <c r="C4284" t="e">
        <v>#N/A</v>
      </c>
      <c r="D4284" t="e">
        <v>#N/A</v>
      </c>
      <c r="E4284" s="69" t="e">
        <v>#N/A</v>
      </c>
      <c r="F4284" s="3" t="e">
        <v>#N/A</v>
      </c>
      <c r="G4284" s="3" t="e">
        <v>#N/A</v>
      </c>
      <c r="H4284" s="3" t="e">
        <v>#N/A</v>
      </c>
      <c r="I4284" s="80" t="e">
        <v>#N/A</v>
      </c>
      <c r="J4284" s="80" t="e">
        <v>#N/A</v>
      </c>
      <c r="K4284" s="85" t="e">
        <v>#N/A</v>
      </c>
      <c r="L4284" s="9" t="e">
        <v>#N/A</v>
      </c>
      <c r="M4284" s="93" t="e">
        <v>#N/A</v>
      </c>
      <c r="N4284" s="8" t="e">
        <v>#N/A</v>
      </c>
      <c r="O4284" t="e">
        <v>#N/A</v>
      </c>
      <c r="P4284" t="e">
        <v>#N/A</v>
      </c>
      <c r="Q4284" t="e">
        <v>#N/A</v>
      </c>
      <c r="R4284" s="2" t="e">
        <v>#N/A</v>
      </c>
      <c r="S4284" t="e">
        <v>#N/A</v>
      </c>
      <c r="T4284" s="3" t="e">
        <v>#N/A</v>
      </c>
      <c r="U4284" s="3" t="e">
        <v>#N/A</v>
      </c>
      <c r="V4284" t="e">
        <v>#N/A</v>
      </c>
      <c r="W4284" t="e">
        <v>#N/A</v>
      </c>
      <c r="X4284" t="e">
        <v>#N/A</v>
      </c>
      <c r="Y4284" s="3" t="e">
        <v>#N/A</v>
      </c>
      <c r="Z4284" s="8" t="e">
        <v>#N/A</v>
      </c>
      <c r="AA4284" s="30" t="e">
        <v>#N/A</v>
      </c>
      <c r="AB4284" t="e">
        <v>#N/A</v>
      </c>
      <c r="AC4284" t="e">
        <v>#N/A</v>
      </c>
      <c r="AD4284" t="e">
        <v>#N/A</v>
      </c>
      <c r="AE4284" t="e">
        <v>#N/A</v>
      </c>
      <c r="AF4284" t="e">
        <v>#N/A</v>
      </c>
    </row>
    <row r="4285" spans="1:32" x14ac:dyDescent="0.25">
      <c r="A4285" t="e">
        <v>#N/A</v>
      </c>
      <c r="B4285" s="33" t="e">
        <v>#N/A</v>
      </c>
      <c r="C4285" t="e">
        <v>#N/A</v>
      </c>
      <c r="D4285" t="e">
        <v>#N/A</v>
      </c>
      <c r="E4285" s="69" t="e">
        <v>#N/A</v>
      </c>
      <c r="F4285" s="3" t="e">
        <v>#N/A</v>
      </c>
      <c r="G4285" s="3" t="e">
        <v>#N/A</v>
      </c>
      <c r="H4285" s="3" t="e">
        <v>#N/A</v>
      </c>
      <c r="I4285" s="80" t="e">
        <v>#N/A</v>
      </c>
      <c r="J4285" s="80" t="e">
        <v>#N/A</v>
      </c>
      <c r="K4285" s="85" t="e">
        <v>#N/A</v>
      </c>
      <c r="L4285" s="9" t="e">
        <v>#N/A</v>
      </c>
      <c r="M4285" s="93" t="e">
        <v>#N/A</v>
      </c>
      <c r="N4285" s="8" t="e">
        <v>#N/A</v>
      </c>
      <c r="O4285" t="e">
        <v>#N/A</v>
      </c>
      <c r="P4285" t="e">
        <v>#N/A</v>
      </c>
      <c r="Q4285" t="e">
        <v>#N/A</v>
      </c>
      <c r="R4285" s="2" t="e">
        <v>#N/A</v>
      </c>
      <c r="S4285" t="e">
        <v>#N/A</v>
      </c>
      <c r="T4285" s="3" t="e">
        <v>#N/A</v>
      </c>
      <c r="U4285" s="3" t="e">
        <v>#N/A</v>
      </c>
      <c r="V4285" t="e">
        <v>#N/A</v>
      </c>
      <c r="W4285" t="e">
        <v>#N/A</v>
      </c>
      <c r="X4285" t="e">
        <v>#N/A</v>
      </c>
      <c r="Y4285" s="3" t="e">
        <v>#N/A</v>
      </c>
      <c r="Z4285" s="8" t="e">
        <v>#N/A</v>
      </c>
      <c r="AA4285" s="30" t="e">
        <v>#N/A</v>
      </c>
      <c r="AB4285" t="e">
        <v>#N/A</v>
      </c>
      <c r="AC4285" t="e">
        <v>#N/A</v>
      </c>
      <c r="AD4285" t="e">
        <v>#N/A</v>
      </c>
      <c r="AE4285" t="e">
        <v>#N/A</v>
      </c>
      <c r="AF4285" t="e">
        <v>#N/A</v>
      </c>
    </row>
    <row r="4286" spans="1:32" x14ac:dyDescent="0.25">
      <c r="A4286" t="e">
        <v>#N/A</v>
      </c>
      <c r="B4286" s="33" t="e">
        <v>#N/A</v>
      </c>
      <c r="C4286" t="e">
        <v>#N/A</v>
      </c>
      <c r="D4286" t="e">
        <v>#N/A</v>
      </c>
      <c r="E4286" s="69" t="e">
        <v>#N/A</v>
      </c>
      <c r="F4286" s="3" t="e">
        <v>#N/A</v>
      </c>
      <c r="G4286" s="3" t="e">
        <v>#N/A</v>
      </c>
      <c r="H4286" s="3" t="e">
        <v>#N/A</v>
      </c>
      <c r="I4286" s="80" t="e">
        <v>#N/A</v>
      </c>
      <c r="J4286" s="80" t="e">
        <v>#N/A</v>
      </c>
      <c r="K4286" s="85" t="e">
        <v>#N/A</v>
      </c>
      <c r="L4286" s="9" t="e">
        <v>#N/A</v>
      </c>
      <c r="M4286" s="93" t="e">
        <v>#N/A</v>
      </c>
      <c r="N4286" s="8" t="e">
        <v>#N/A</v>
      </c>
      <c r="O4286" t="e">
        <v>#N/A</v>
      </c>
      <c r="P4286" t="e">
        <v>#N/A</v>
      </c>
      <c r="Q4286" t="e">
        <v>#N/A</v>
      </c>
      <c r="R4286" s="2" t="e">
        <v>#N/A</v>
      </c>
      <c r="S4286" t="e">
        <v>#N/A</v>
      </c>
      <c r="T4286" s="3" t="e">
        <v>#N/A</v>
      </c>
      <c r="U4286" s="3" t="e">
        <v>#N/A</v>
      </c>
      <c r="V4286" t="e">
        <v>#N/A</v>
      </c>
      <c r="W4286" t="e">
        <v>#N/A</v>
      </c>
      <c r="X4286" t="e">
        <v>#N/A</v>
      </c>
      <c r="Y4286" s="3" t="e">
        <v>#N/A</v>
      </c>
      <c r="Z4286" s="8" t="e">
        <v>#N/A</v>
      </c>
      <c r="AA4286" s="30" t="e">
        <v>#N/A</v>
      </c>
      <c r="AB4286" t="e">
        <v>#N/A</v>
      </c>
      <c r="AC4286" t="e">
        <v>#N/A</v>
      </c>
      <c r="AD4286" t="e">
        <v>#N/A</v>
      </c>
      <c r="AE4286" t="e">
        <v>#N/A</v>
      </c>
      <c r="AF4286" t="e">
        <v>#N/A</v>
      </c>
    </row>
    <row r="4287" spans="1:32" x14ac:dyDescent="0.25">
      <c r="A4287" t="e">
        <v>#N/A</v>
      </c>
      <c r="B4287" s="33" t="e">
        <v>#N/A</v>
      </c>
      <c r="C4287" t="e">
        <v>#N/A</v>
      </c>
      <c r="D4287" t="e">
        <v>#N/A</v>
      </c>
      <c r="E4287" s="69" t="e">
        <v>#N/A</v>
      </c>
      <c r="F4287" s="3" t="e">
        <v>#N/A</v>
      </c>
      <c r="G4287" s="3" t="e">
        <v>#N/A</v>
      </c>
      <c r="H4287" s="3" t="e">
        <v>#N/A</v>
      </c>
      <c r="I4287" s="80" t="e">
        <v>#N/A</v>
      </c>
      <c r="J4287" s="80" t="e">
        <v>#N/A</v>
      </c>
      <c r="K4287" s="85" t="e">
        <v>#N/A</v>
      </c>
      <c r="L4287" s="9" t="e">
        <v>#N/A</v>
      </c>
      <c r="M4287" s="93" t="e">
        <v>#N/A</v>
      </c>
      <c r="N4287" s="8" t="e">
        <v>#N/A</v>
      </c>
      <c r="O4287" t="e">
        <v>#N/A</v>
      </c>
      <c r="P4287" t="e">
        <v>#N/A</v>
      </c>
      <c r="Q4287" t="e">
        <v>#N/A</v>
      </c>
      <c r="R4287" s="2" t="e">
        <v>#N/A</v>
      </c>
      <c r="S4287" t="e">
        <v>#N/A</v>
      </c>
      <c r="T4287" s="3" t="e">
        <v>#N/A</v>
      </c>
      <c r="U4287" s="3" t="e">
        <v>#N/A</v>
      </c>
      <c r="V4287" t="e">
        <v>#N/A</v>
      </c>
      <c r="W4287" t="e">
        <v>#N/A</v>
      </c>
      <c r="X4287" t="e">
        <v>#N/A</v>
      </c>
      <c r="Y4287" s="3" t="e">
        <v>#N/A</v>
      </c>
      <c r="Z4287" s="8" t="e">
        <v>#N/A</v>
      </c>
      <c r="AA4287" s="30" t="e">
        <v>#N/A</v>
      </c>
      <c r="AB4287" t="e">
        <v>#N/A</v>
      </c>
      <c r="AC4287" t="e">
        <v>#N/A</v>
      </c>
      <c r="AD4287" t="e">
        <v>#N/A</v>
      </c>
      <c r="AE4287" t="e">
        <v>#N/A</v>
      </c>
      <c r="AF4287" t="e">
        <v>#N/A</v>
      </c>
    </row>
    <row r="4288" spans="1:32" x14ac:dyDescent="0.25">
      <c r="A4288" t="e">
        <v>#N/A</v>
      </c>
      <c r="B4288" s="33" t="e">
        <v>#N/A</v>
      </c>
      <c r="C4288" t="e">
        <v>#N/A</v>
      </c>
      <c r="D4288" t="e">
        <v>#N/A</v>
      </c>
      <c r="E4288" s="69" t="e">
        <v>#N/A</v>
      </c>
      <c r="F4288" s="3" t="e">
        <v>#N/A</v>
      </c>
      <c r="G4288" s="3" t="e">
        <v>#N/A</v>
      </c>
      <c r="H4288" s="3" t="e">
        <v>#N/A</v>
      </c>
      <c r="I4288" s="80" t="e">
        <v>#N/A</v>
      </c>
      <c r="J4288" s="80" t="e">
        <v>#N/A</v>
      </c>
      <c r="K4288" s="85" t="e">
        <v>#N/A</v>
      </c>
      <c r="L4288" s="9" t="e">
        <v>#N/A</v>
      </c>
      <c r="M4288" s="93" t="e">
        <v>#N/A</v>
      </c>
      <c r="N4288" s="8" t="e">
        <v>#N/A</v>
      </c>
      <c r="O4288" t="e">
        <v>#N/A</v>
      </c>
      <c r="P4288" t="e">
        <v>#N/A</v>
      </c>
      <c r="Q4288" t="e">
        <v>#N/A</v>
      </c>
      <c r="R4288" s="2" t="e">
        <v>#N/A</v>
      </c>
      <c r="S4288" t="e">
        <v>#N/A</v>
      </c>
      <c r="T4288" s="3" t="e">
        <v>#N/A</v>
      </c>
      <c r="U4288" s="3" t="e">
        <v>#N/A</v>
      </c>
      <c r="V4288" t="e">
        <v>#N/A</v>
      </c>
      <c r="W4288" t="e">
        <v>#N/A</v>
      </c>
      <c r="X4288" t="e">
        <v>#N/A</v>
      </c>
      <c r="Y4288" s="3" t="e">
        <v>#N/A</v>
      </c>
      <c r="Z4288" s="8" t="e">
        <v>#N/A</v>
      </c>
      <c r="AA4288" s="30" t="e">
        <v>#N/A</v>
      </c>
      <c r="AB4288" t="e">
        <v>#N/A</v>
      </c>
      <c r="AC4288" t="e">
        <v>#N/A</v>
      </c>
      <c r="AD4288" t="e">
        <v>#N/A</v>
      </c>
      <c r="AE4288" t="e">
        <v>#N/A</v>
      </c>
      <c r="AF4288" t="e">
        <v>#N/A</v>
      </c>
    </row>
    <row r="4289" spans="1:32" x14ac:dyDescent="0.25">
      <c r="A4289" t="e">
        <v>#N/A</v>
      </c>
      <c r="B4289" s="33" t="e">
        <v>#N/A</v>
      </c>
      <c r="C4289" t="e">
        <v>#N/A</v>
      </c>
      <c r="D4289" t="e">
        <v>#N/A</v>
      </c>
      <c r="E4289" s="69" t="e">
        <v>#N/A</v>
      </c>
      <c r="F4289" s="3" t="e">
        <v>#N/A</v>
      </c>
      <c r="G4289" s="3" t="e">
        <v>#N/A</v>
      </c>
      <c r="H4289" s="3" t="e">
        <v>#N/A</v>
      </c>
      <c r="I4289" s="80" t="e">
        <v>#N/A</v>
      </c>
      <c r="J4289" s="80" t="e">
        <v>#N/A</v>
      </c>
      <c r="K4289" s="85" t="e">
        <v>#N/A</v>
      </c>
      <c r="L4289" s="9" t="e">
        <v>#N/A</v>
      </c>
      <c r="M4289" s="93" t="e">
        <v>#N/A</v>
      </c>
      <c r="N4289" s="8" t="e">
        <v>#N/A</v>
      </c>
      <c r="O4289" t="e">
        <v>#N/A</v>
      </c>
      <c r="P4289" t="e">
        <v>#N/A</v>
      </c>
      <c r="Q4289" t="e">
        <v>#N/A</v>
      </c>
      <c r="R4289" s="2" t="e">
        <v>#N/A</v>
      </c>
      <c r="S4289" t="e">
        <v>#N/A</v>
      </c>
      <c r="T4289" s="3" t="e">
        <v>#N/A</v>
      </c>
      <c r="U4289" s="3" t="e">
        <v>#N/A</v>
      </c>
      <c r="V4289" t="e">
        <v>#N/A</v>
      </c>
      <c r="W4289" t="e">
        <v>#N/A</v>
      </c>
      <c r="X4289" t="e">
        <v>#N/A</v>
      </c>
      <c r="Y4289" s="3" t="e">
        <v>#N/A</v>
      </c>
      <c r="Z4289" s="8" t="e">
        <v>#N/A</v>
      </c>
      <c r="AA4289" s="30" t="e">
        <v>#N/A</v>
      </c>
      <c r="AB4289" t="e">
        <v>#N/A</v>
      </c>
      <c r="AC4289" t="e">
        <v>#N/A</v>
      </c>
      <c r="AD4289" t="e">
        <v>#N/A</v>
      </c>
      <c r="AE4289" t="e">
        <v>#N/A</v>
      </c>
      <c r="AF4289" t="e">
        <v>#N/A</v>
      </c>
    </row>
    <row r="4290" spans="1:32" x14ac:dyDescent="0.25">
      <c r="A4290" t="e">
        <v>#N/A</v>
      </c>
      <c r="B4290" s="33" t="e">
        <v>#N/A</v>
      </c>
      <c r="C4290" t="e">
        <v>#N/A</v>
      </c>
      <c r="D4290" t="e">
        <v>#N/A</v>
      </c>
      <c r="E4290" s="69" t="e">
        <v>#N/A</v>
      </c>
      <c r="F4290" s="3" t="e">
        <v>#N/A</v>
      </c>
      <c r="G4290" s="3" t="e">
        <v>#N/A</v>
      </c>
      <c r="H4290" s="3" t="e">
        <v>#N/A</v>
      </c>
      <c r="I4290" s="80" t="e">
        <v>#N/A</v>
      </c>
      <c r="J4290" s="80" t="e">
        <v>#N/A</v>
      </c>
      <c r="K4290" s="85" t="e">
        <v>#N/A</v>
      </c>
      <c r="L4290" s="9" t="e">
        <v>#N/A</v>
      </c>
      <c r="M4290" s="93" t="e">
        <v>#N/A</v>
      </c>
      <c r="N4290" s="8" t="e">
        <v>#N/A</v>
      </c>
      <c r="O4290" t="e">
        <v>#N/A</v>
      </c>
      <c r="P4290" t="e">
        <v>#N/A</v>
      </c>
      <c r="Q4290" t="e">
        <v>#N/A</v>
      </c>
      <c r="R4290" s="2" t="e">
        <v>#N/A</v>
      </c>
      <c r="S4290" t="e">
        <v>#N/A</v>
      </c>
      <c r="T4290" s="3" t="e">
        <v>#N/A</v>
      </c>
      <c r="U4290" s="3" t="e">
        <v>#N/A</v>
      </c>
      <c r="V4290" t="e">
        <v>#N/A</v>
      </c>
      <c r="W4290" t="e">
        <v>#N/A</v>
      </c>
      <c r="X4290" t="e">
        <v>#N/A</v>
      </c>
      <c r="Y4290" s="3" t="e">
        <v>#N/A</v>
      </c>
      <c r="Z4290" s="8" t="e">
        <v>#N/A</v>
      </c>
      <c r="AA4290" s="30" t="e">
        <v>#N/A</v>
      </c>
      <c r="AB4290" t="e">
        <v>#N/A</v>
      </c>
      <c r="AC4290" t="e">
        <v>#N/A</v>
      </c>
      <c r="AD4290" t="e">
        <v>#N/A</v>
      </c>
      <c r="AE4290" t="e">
        <v>#N/A</v>
      </c>
      <c r="AF4290" t="e">
        <v>#N/A</v>
      </c>
    </row>
    <row r="4291" spans="1:32" x14ac:dyDescent="0.25">
      <c r="A4291" t="e">
        <v>#N/A</v>
      </c>
      <c r="B4291" s="33" t="e">
        <v>#N/A</v>
      </c>
      <c r="C4291" t="e">
        <v>#N/A</v>
      </c>
      <c r="D4291" t="e">
        <v>#N/A</v>
      </c>
      <c r="E4291" s="69" t="e">
        <v>#N/A</v>
      </c>
      <c r="F4291" s="3" t="e">
        <v>#N/A</v>
      </c>
      <c r="G4291" s="3" t="e">
        <v>#N/A</v>
      </c>
      <c r="H4291" s="3" t="e">
        <v>#N/A</v>
      </c>
      <c r="I4291" s="80" t="e">
        <v>#N/A</v>
      </c>
      <c r="J4291" s="80" t="e">
        <v>#N/A</v>
      </c>
      <c r="K4291" s="85" t="e">
        <v>#N/A</v>
      </c>
      <c r="L4291" s="9" t="e">
        <v>#N/A</v>
      </c>
      <c r="M4291" s="93" t="e">
        <v>#N/A</v>
      </c>
      <c r="N4291" s="8" t="e">
        <v>#N/A</v>
      </c>
      <c r="O4291" t="e">
        <v>#N/A</v>
      </c>
      <c r="P4291" t="e">
        <v>#N/A</v>
      </c>
      <c r="Q4291" t="e">
        <v>#N/A</v>
      </c>
      <c r="R4291" s="2" t="e">
        <v>#N/A</v>
      </c>
      <c r="S4291" t="e">
        <v>#N/A</v>
      </c>
      <c r="T4291" s="3" t="e">
        <v>#N/A</v>
      </c>
      <c r="U4291" s="3" t="e">
        <v>#N/A</v>
      </c>
      <c r="V4291" t="e">
        <v>#N/A</v>
      </c>
      <c r="W4291" t="e">
        <v>#N/A</v>
      </c>
      <c r="X4291" t="e">
        <v>#N/A</v>
      </c>
      <c r="Y4291" s="3" t="e">
        <v>#N/A</v>
      </c>
      <c r="Z4291" s="8" t="e">
        <v>#N/A</v>
      </c>
      <c r="AA4291" s="30" t="e">
        <v>#N/A</v>
      </c>
      <c r="AB4291" t="e">
        <v>#N/A</v>
      </c>
      <c r="AC4291" t="e">
        <v>#N/A</v>
      </c>
      <c r="AD4291" t="e">
        <v>#N/A</v>
      </c>
      <c r="AE4291" t="e">
        <v>#N/A</v>
      </c>
      <c r="AF4291" t="e">
        <v>#N/A</v>
      </c>
    </row>
    <row r="4292" spans="1:32" x14ac:dyDescent="0.25">
      <c r="A4292" t="e">
        <v>#N/A</v>
      </c>
      <c r="B4292" s="33" t="e">
        <v>#N/A</v>
      </c>
      <c r="C4292" t="e">
        <v>#N/A</v>
      </c>
      <c r="D4292" t="e">
        <v>#N/A</v>
      </c>
      <c r="E4292" s="69" t="e">
        <v>#N/A</v>
      </c>
      <c r="F4292" s="3" t="e">
        <v>#N/A</v>
      </c>
      <c r="G4292" s="3" t="e">
        <v>#N/A</v>
      </c>
      <c r="H4292" s="3" t="e">
        <v>#N/A</v>
      </c>
      <c r="I4292" s="80" t="e">
        <v>#N/A</v>
      </c>
      <c r="J4292" s="80" t="e">
        <v>#N/A</v>
      </c>
      <c r="K4292" s="85" t="e">
        <v>#N/A</v>
      </c>
      <c r="L4292" s="9" t="e">
        <v>#N/A</v>
      </c>
      <c r="M4292" s="93" t="e">
        <v>#N/A</v>
      </c>
      <c r="N4292" s="8" t="e">
        <v>#N/A</v>
      </c>
      <c r="O4292" t="e">
        <v>#N/A</v>
      </c>
      <c r="P4292" t="e">
        <v>#N/A</v>
      </c>
      <c r="Q4292" t="e">
        <v>#N/A</v>
      </c>
      <c r="R4292" s="2" t="e">
        <v>#N/A</v>
      </c>
      <c r="S4292" t="e">
        <v>#N/A</v>
      </c>
      <c r="T4292" s="3" t="e">
        <v>#N/A</v>
      </c>
      <c r="U4292" s="3" t="e">
        <v>#N/A</v>
      </c>
      <c r="V4292" t="e">
        <v>#N/A</v>
      </c>
      <c r="W4292" t="e">
        <v>#N/A</v>
      </c>
      <c r="X4292" t="e">
        <v>#N/A</v>
      </c>
      <c r="Y4292" s="3" t="e">
        <v>#N/A</v>
      </c>
      <c r="Z4292" s="8" t="e">
        <v>#N/A</v>
      </c>
      <c r="AA4292" s="30" t="e">
        <v>#N/A</v>
      </c>
      <c r="AB4292" t="e">
        <v>#N/A</v>
      </c>
      <c r="AC4292" t="e">
        <v>#N/A</v>
      </c>
      <c r="AD4292" t="e">
        <v>#N/A</v>
      </c>
      <c r="AE4292" t="e">
        <v>#N/A</v>
      </c>
      <c r="AF4292" t="e">
        <v>#N/A</v>
      </c>
    </row>
    <row r="4293" spans="1:32" x14ac:dyDescent="0.25">
      <c r="A4293" t="e">
        <v>#N/A</v>
      </c>
      <c r="B4293" s="33" t="e">
        <v>#N/A</v>
      </c>
      <c r="C4293" t="e">
        <v>#N/A</v>
      </c>
      <c r="D4293" t="e">
        <v>#N/A</v>
      </c>
      <c r="E4293" s="69" t="e">
        <v>#N/A</v>
      </c>
      <c r="F4293" s="3" t="e">
        <v>#N/A</v>
      </c>
      <c r="G4293" s="3" t="e">
        <v>#N/A</v>
      </c>
      <c r="H4293" s="3" t="e">
        <v>#N/A</v>
      </c>
      <c r="I4293" s="80" t="e">
        <v>#N/A</v>
      </c>
      <c r="J4293" s="80" t="e">
        <v>#N/A</v>
      </c>
      <c r="K4293" s="85" t="e">
        <v>#N/A</v>
      </c>
      <c r="L4293" s="9" t="e">
        <v>#N/A</v>
      </c>
      <c r="M4293" s="93" t="e">
        <v>#N/A</v>
      </c>
      <c r="N4293" s="8" t="e">
        <v>#N/A</v>
      </c>
      <c r="O4293" t="e">
        <v>#N/A</v>
      </c>
      <c r="P4293" t="e">
        <v>#N/A</v>
      </c>
      <c r="Q4293" t="e">
        <v>#N/A</v>
      </c>
      <c r="R4293" s="2" t="e">
        <v>#N/A</v>
      </c>
      <c r="S4293" t="e">
        <v>#N/A</v>
      </c>
      <c r="T4293" s="3" t="e">
        <v>#N/A</v>
      </c>
      <c r="U4293" s="3" t="e">
        <v>#N/A</v>
      </c>
      <c r="V4293" t="e">
        <v>#N/A</v>
      </c>
      <c r="W4293" t="e">
        <v>#N/A</v>
      </c>
      <c r="X4293" t="e">
        <v>#N/A</v>
      </c>
      <c r="Y4293" s="3" t="e">
        <v>#N/A</v>
      </c>
      <c r="Z4293" s="8" t="e">
        <v>#N/A</v>
      </c>
      <c r="AA4293" s="30" t="e">
        <v>#N/A</v>
      </c>
      <c r="AB4293" t="e">
        <v>#N/A</v>
      </c>
      <c r="AC4293" t="e">
        <v>#N/A</v>
      </c>
      <c r="AD4293" t="e">
        <v>#N/A</v>
      </c>
      <c r="AE4293" t="e">
        <v>#N/A</v>
      </c>
      <c r="AF4293" t="e">
        <v>#N/A</v>
      </c>
    </row>
    <row r="4294" spans="1:32" x14ac:dyDescent="0.25">
      <c r="A4294" t="e">
        <v>#N/A</v>
      </c>
      <c r="B4294" s="33" t="e">
        <v>#N/A</v>
      </c>
      <c r="C4294" t="e">
        <v>#N/A</v>
      </c>
      <c r="D4294" t="e">
        <v>#N/A</v>
      </c>
      <c r="E4294" s="69" t="e">
        <v>#N/A</v>
      </c>
      <c r="F4294" s="3" t="e">
        <v>#N/A</v>
      </c>
      <c r="G4294" s="3" t="e">
        <v>#N/A</v>
      </c>
      <c r="H4294" s="3" t="e">
        <v>#N/A</v>
      </c>
      <c r="I4294" s="80" t="e">
        <v>#N/A</v>
      </c>
      <c r="J4294" s="80" t="e">
        <v>#N/A</v>
      </c>
      <c r="K4294" s="85" t="e">
        <v>#N/A</v>
      </c>
      <c r="L4294" s="9" t="e">
        <v>#N/A</v>
      </c>
      <c r="M4294" s="93" t="e">
        <v>#N/A</v>
      </c>
      <c r="N4294" s="8" t="e">
        <v>#N/A</v>
      </c>
      <c r="O4294" t="e">
        <v>#N/A</v>
      </c>
      <c r="P4294" t="e">
        <v>#N/A</v>
      </c>
      <c r="Q4294" t="e">
        <v>#N/A</v>
      </c>
      <c r="R4294" s="2" t="e">
        <v>#N/A</v>
      </c>
      <c r="S4294" t="e">
        <v>#N/A</v>
      </c>
      <c r="T4294" s="3" t="e">
        <v>#N/A</v>
      </c>
      <c r="U4294" s="3" t="e">
        <v>#N/A</v>
      </c>
      <c r="V4294" t="e">
        <v>#N/A</v>
      </c>
      <c r="W4294" t="e">
        <v>#N/A</v>
      </c>
      <c r="X4294" t="e">
        <v>#N/A</v>
      </c>
      <c r="Y4294" s="3" t="e">
        <v>#N/A</v>
      </c>
      <c r="Z4294" s="8" t="e">
        <v>#N/A</v>
      </c>
      <c r="AA4294" s="30" t="e">
        <v>#N/A</v>
      </c>
      <c r="AB4294" t="e">
        <v>#N/A</v>
      </c>
      <c r="AC4294" t="e">
        <v>#N/A</v>
      </c>
      <c r="AD4294" t="e">
        <v>#N/A</v>
      </c>
      <c r="AE4294" t="e">
        <v>#N/A</v>
      </c>
      <c r="AF4294" t="e">
        <v>#N/A</v>
      </c>
    </row>
    <row r="4295" spans="1:32" x14ac:dyDescent="0.25">
      <c r="A4295" t="e">
        <v>#N/A</v>
      </c>
      <c r="B4295" s="33" t="e">
        <v>#N/A</v>
      </c>
      <c r="C4295" t="e">
        <v>#N/A</v>
      </c>
      <c r="D4295" t="e">
        <v>#N/A</v>
      </c>
      <c r="E4295" s="69" t="e">
        <v>#N/A</v>
      </c>
      <c r="F4295" s="3" t="e">
        <v>#N/A</v>
      </c>
      <c r="G4295" s="3" t="e">
        <v>#N/A</v>
      </c>
      <c r="H4295" s="3" t="e">
        <v>#N/A</v>
      </c>
      <c r="I4295" s="80" t="e">
        <v>#N/A</v>
      </c>
      <c r="J4295" s="80" t="e">
        <v>#N/A</v>
      </c>
      <c r="K4295" s="85" t="e">
        <v>#N/A</v>
      </c>
      <c r="L4295" s="9" t="e">
        <v>#N/A</v>
      </c>
      <c r="M4295" s="93" t="e">
        <v>#N/A</v>
      </c>
      <c r="N4295" s="8" t="e">
        <v>#N/A</v>
      </c>
      <c r="O4295" t="e">
        <v>#N/A</v>
      </c>
      <c r="P4295" t="e">
        <v>#N/A</v>
      </c>
      <c r="Q4295" t="e">
        <v>#N/A</v>
      </c>
      <c r="R4295" s="2" t="e">
        <v>#N/A</v>
      </c>
      <c r="S4295" t="e">
        <v>#N/A</v>
      </c>
      <c r="T4295" s="3" t="e">
        <v>#N/A</v>
      </c>
      <c r="U4295" s="3" t="e">
        <v>#N/A</v>
      </c>
      <c r="V4295" t="e">
        <v>#N/A</v>
      </c>
      <c r="W4295" t="e">
        <v>#N/A</v>
      </c>
      <c r="X4295" t="e">
        <v>#N/A</v>
      </c>
      <c r="Y4295" s="3" t="e">
        <v>#N/A</v>
      </c>
      <c r="Z4295" s="8" t="e">
        <v>#N/A</v>
      </c>
      <c r="AA4295" s="30" t="e">
        <v>#N/A</v>
      </c>
      <c r="AB4295" t="e">
        <v>#N/A</v>
      </c>
      <c r="AC4295" t="e">
        <v>#N/A</v>
      </c>
      <c r="AD4295" t="e">
        <v>#N/A</v>
      </c>
      <c r="AE4295" t="e">
        <v>#N/A</v>
      </c>
      <c r="AF4295" t="e">
        <v>#N/A</v>
      </c>
    </row>
    <row r="4296" spans="1:32" x14ac:dyDescent="0.25">
      <c r="A4296" t="e">
        <v>#N/A</v>
      </c>
      <c r="B4296" s="33" t="e">
        <v>#N/A</v>
      </c>
      <c r="C4296" t="e">
        <v>#N/A</v>
      </c>
      <c r="D4296" t="e">
        <v>#N/A</v>
      </c>
      <c r="E4296" s="69" t="e">
        <v>#N/A</v>
      </c>
      <c r="F4296" s="3" t="e">
        <v>#N/A</v>
      </c>
      <c r="G4296" s="3" t="e">
        <v>#N/A</v>
      </c>
      <c r="H4296" s="3" t="e">
        <v>#N/A</v>
      </c>
      <c r="I4296" s="80" t="e">
        <v>#N/A</v>
      </c>
      <c r="J4296" s="80" t="e">
        <v>#N/A</v>
      </c>
      <c r="K4296" s="85" t="e">
        <v>#N/A</v>
      </c>
      <c r="L4296" s="9" t="e">
        <v>#N/A</v>
      </c>
      <c r="M4296" s="93" t="e">
        <v>#N/A</v>
      </c>
      <c r="N4296" s="8" t="e">
        <v>#N/A</v>
      </c>
      <c r="O4296" t="e">
        <v>#N/A</v>
      </c>
      <c r="P4296" t="e">
        <v>#N/A</v>
      </c>
      <c r="Q4296" t="e">
        <v>#N/A</v>
      </c>
      <c r="R4296" s="2" t="e">
        <v>#N/A</v>
      </c>
      <c r="S4296" t="e">
        <v>#N/A</v>
      </c>
      <c r="T4296" s="3" t="e">
        <v>#N/A</v>
      </c>
      <c r="U4296" s="3" t="e">
        <v>#N/A</v>
      </c>
      <c r="V4296" t="e">
        <v>#N/A</v>
      </c>
      <c r="W4296" t="e">
        <v>#N/A</v>
      </c>
      <c r="X4296" t="e">
        <v>#N/A</v>
      </c>
      <c r="Y4296" s="3" t="e">
        <v>#N/A</v>
      </c>
      <c r="Z4296" s="8" t="e">
        <v>#N/A</v>
      </c>
      <c r="AA4296" s="30" t="e">
        <v>#N/A</v>
      </c>
      <c r="AB4296" t="e">
        <v>#N/A</v>
      </c>
      <c r="AC4296" t="e">
        <v>#N/A</v>
      </c>
      <c r="AD4296" t="e">
        <v>#N/A</v>
      </c>
      <c r="AE4296" t="e">
        <v>#N/A</v>
      </c>
      <c r="AF4296" t="e">
        <v>#N/A</v>
      </c>
    </row>
    <row r="4297" spans="1:32" x14ac:dyDescent="0.25">
      <c r="A4297" t="e">
        <v>#N/A</v>
      </c>
      <c r="B4297" s="33" t="e">
        <v>#N/A</v>
      </c>
      <c r="C4297" t="e">
        <v>#N/A</v>
      </c>
      <c r="D4297" t="e">
        <v>#N/A</v>
      </c>
      <c r="E4297" s="69" t="e">
        <v>#N/A</v>
      </c>
      <c r="F4297" s="3" t="e">
        <v>#N/A</v>
      </c>
      <c r="G4297" s="3" t="e">
        <v>#N/A</v>
      </c>
      <c r="H4297" s="3" t="e">
        <v>#N/A</v>
      </c>
      <c r="I4297" s="80" t="e">
        <v>#N/A</v>
      </c>
      <c r="J4297" s="80" t="e">
        <v>#N/A</v>
      </c>
      <c r="K4297" s="85" t="e">
        <v>#N/A</v>
      </c>
      <c r="L4297" s="9" t="e">
        <v>#N/A</v>
      </c>
      <c r="M4297" s="93" t="e">
        <v>#N/A</v>
      </c>
      <c r="N4297" s="8" t="e">
        <v>#N/A</v>
      </c>
      <c r="O4297" t="e">
        <v>#N/A</v>
      </c>
      <c r="P4297" t="e">
        <v>#N/A</v>
      </c>
      <c r="Q4297" t="e">
        <v>#N/A</v>
      </c>
      <c r="R4297" s="2" t="e">
        <v>#N/A</v>
      </c>
      <c r="S4297" t="e">
        <v>#N/A</v>
      </c>
      <c r="T4297" s="3" t="e">
        <v>#N/A</v>
      </c>
      <c r="U4297" s="3" t="e">
        <v>#N/A</v>
      </c>
      <c r="V4297" t="e">
        <v>#N/A</v>
      </c>
      <c r="W4297" t="e">
        <v>#N/A</v>
      </c>
      <c r="X4297" t="e">
        <v>#N/A</v>
      </c>
      <c r="Y4297" s="3" t="e">
        <v>#N/A</v>
      </c>
      <c r="Z4297" s="8" t="e">
        <v>#N/A</v>
      </c>
      <c r="AA4297" s="30" t="e">
        <v>#N/A</v>
      </c>
      <c r="AB4297" t="e">
        <v>#N/A</v>
      </c>
      <c r="AC4297" t="e">
        <v>#N/A</v>
      </c>
      <c r="AD4297" t="e">
        <v>#N/A</v>
      </c>
      <c r="AE4297" t="e">
        <v>#N/A</v>
      </c>
      <c r="AF4297" t="e">
        <v>#N/A</v>
      </c>
    </row>
    <row r="4298" spans="1:32" x14ac:dyDescent="0.25">
      <c r="A4298" t="e">
        <v>#N/A</v>
      </c>
      <c r="B4298" s="33" t="e">
        <v>#N/A</v>
      </c>
      <c r="C4298" t="e">
        <v>#N/A</v>
      </c>
      <c r="D4298" t="e">
        <v>#N/A</v>
      </c>
      <c r="E4298" s="69" t="e">
        <v>#N/A</v>
      </c>
      <c r="F4298" s="3" t="e">
        <v>#N/A</v>
      </c>
      <c r="G4298" s="3" t="e">
        <v>#N/A</v>
      </c>
      <c r="H4298" s="3" t="e">
        <v>#N/A</v>
      </c>
      <c r="I4298" s="80" t="e">
        <v>#N/A</v>
      </c>
      <c r="J4298" s="80" t="e">
        <v>#N/A</v>
      </c>
      <c r="K4298" s="85" t="e">
        <v>#N/A</v>
      </c>
      <c r="L4298" s="9" t="e">
        <v>#N/A</v>
      </c>
      <c r="M4298" s="93" t="e">
        <v>#N/A</v>
      </c>
      <c r="N4298" s="8" t="e">
        <v>#N/A</v>
      </c>
      <c r="O4298" t="e">
        <v>#N/A</v>
      </c>
      <c r="P4298" t="e">
        <v>#N/A</v>
      </c>
      <c r="Q4298" t="e">
        <v>#N/A</v>
      </c>
      <c r="R4298" s="2" t="e">
        <v>#N/A</v>
      </c>
      <c r="S4298" t="e">
        <v>#N/A</v>
      </c>
      <c r="T4298" s="3" t="e">
        <v>#N/A</v>
      </c>
      <c r="U4298" s="3" t="e">
        <v>#N/A</v>
      </c>
      <c r="V4298" t="e">
        <v>#N/A</v>
      </c>
      <c r="W4298" t="e">
        <v>#N/A</v>
      </c>
      <c r="X4298" t="e">
        <v>#N/A</v>
      </c>
      <c r="Y4298" s="3" t="e">
        <v>#N/A</v>
      </c>
      <c r="Z4298" s="8" t="e">
        <v>#N/A</v>
      </c>
      <c r="AA4298" s="30" t="e">
        <v>#N/A</v>
      </c>
      <c r="AB4298" t="e">
        <v>#N/A</v>
      </c>
      <c r="AC4298" t="e">
        <v>#N/A</v>
      </c>
      <c r="AD4298" t="e">
        <v>#N/A</v>
      </c>
      <c r="AE4298" t="e">
        <v>#N/A</v>
      </c>
      <c r="AF4298" t="e">
        <v>#N/A</v>
      </c>
    </row>
    <row r="4299" spans="1:32" x14ac:dyDescent="0.25">
      <c r="A4299" t="e">
        <v>#N/A</v>
      </c>
      <c r="B4299" s="33" t="e">
        <v>#N/A</v>
      </c>
      <c r="C4299" t="e">
        <v>#N/A</v>
      </c>
      <c r="D4299" t="e">
        <v>#N/A</v>
      </c>
      <c r="E4299" s="69" t="e">
        <v>#N/A</v>
      </c>
      <c r="F4299" s="3" t="e">
        <v>#N/A</v>
      </c>
      <c r="G4299" s="3" t="e">
        <v>#N/A</v>
      </c>
      <c r="H4299" s="3" t="e">
        <v>#N/A</v>
      </c>
      <c r="I4299" s="80" t="e">
        <v>#N/A</v>
      </c>
      <c r="J4299" s="80" t="e">
        <v>#N/A</v>
      </c>
      <c r="K4299" s="85" t="e">
        <v>#N/A</v>
      </c>
      <c r="L4299" s="9" t="e">
        <v>#N/A</v>
      </c>
      <c r="M4299" s="93" t="e">
        <v>#N/A</v>
      </c>
      <c r="N4299" s="8" t="e">
        <v>#N/A</v>
      </c>
      <c r="O4299" t="e">
        <v>#N/A</v>
      </c>
      <c r="P4299" t="e">
        <v>#N/A</v>
      </c>
      <c r="Q4299" t="e">
        <v>#N/A</v>
      </c>
      <c r="R4299" s="2" t="e">
        <v>#N/A</v>
      </c>
      <c r="S4299" t="e">
        <v>#N/A</v>
      </c>
      <c r="T4299" s="3" t="e">
        <v>#N/A</v>
      </c>
      <c r="U4299" s="3" t="e">
        <v>#N/A</v>
      </c>
      <c r="V4299" t="e">
        <v>#N/A</v>
      </c>
      <c r="W4299" t="e">
        <v>#N/A</v>
      </c>
      <c r="X4299" t="e">
        <v>#N/A</v>
      </c>
      <c r="Y4299" s="3" t="e">
        <v>#N/A</v>
      </c>
      <c r="Z4299" s="8" t="e">
        <v>#N/A</v>
      </c>
      <c r="AA4299" s="30" t="e">
        <v>#N/A</v>
      </c>
      <c r="AB4299" t="e">
        <v>#N/A</v>
      </c>
      <c r="AC4299" t="e">
        <v>#N/A</v>
      </c>
      <c r="AD4299" t="e">
        <v>#N/A</v>
      </c>
      <c r="AE4299" t="e">
        <v>#N/A</v>
      </c>
      <c r="AF4299" t="e">
        <v>#N/A</v>
      </c>
    </row>
    <row r="4300" spans="1:32" x14ac:dyDescent="0.25">
      <c r="A4300" t="e">
        <v>#N/A</v>
      </c>
      <c r="B4300" s="33" t="e">
        <v>#N/A</v>
      </c>
      <c r="C4300" t="e">
        <v>#N/A</v>
      </c>
      <c r="D4300" t="e">
        <v>#N/A</v>
      </c>
      <c r="E4300" s="69" t="e">
        <v>#N/A</v>
      </c>
      <c r="F4300" s="3" t="e">
        <v>#N/A</v>
      </c>
      <c r="G4300" s="3" t="e">
        <v>#N/A</v>
      </c>
      <c r="H4300" s="3" t="e">
        <v>#N/A</v>
      </c>
      <c r="I4300" s="80" t="e">
        <v>#N/A</v>
      </c>
      <c r="J4300" s="80" t="e">
        <v>#N/A</v>
      </c>
      <c r="K4300" s="85" t="e">
        <v>#N/A</v>
      </c>
      <c r="L4300" s="9" t="e">
        <v>#N/A</v>
      </c>
      <c r="M4300" s="93" t="e">
        <v>#N/A</v>
      </c>
      <c r="N4300" s="8" t="e">
        <v>#N/A</v>
      </c>
      <c r="O4300" t="e">
        <v>#N/A</v>
      </c>
      <c r="P4300" t="e">
        <v>#N/A</v>
      </c>
      <c r="Q4300" t="e">
        <v>#N/A</v>
      </c>
      <c r="R4300" s="2" t="e">
        <v>#N/A</v>
      </c>
      <c r="S4300" t="e">
        <v>#N/A</v>
      </c>
      <c r="T4300" s="3" t="e">
        <v>#N/A</v>
      </c>
      <c r="U4300" s="3" t="e">
        <v>#N/A</v>
      </c>
      <c r="V4300" t="e">
        <v>#N/A</v>
      </c>
      <c r="W4300" t="e">
        <v>#N/A</v>
      </c>
      <c r="X4300" t="e">
        <v>#N/A</v>
      </c>
      <c r="Y4300" s="3" t="e">
        <v>#N/A</v>
      </c>
      <c r="Z4300" s="8" t="e">
        <v>#N/A</v>
      </c>
      <c r="AA4300" s="30" t="e">
        <v>#N/A</v>
      </c>
      <c r="AB4300" t="e">
        <v>#N/A</v>
      </c>
      <c r="AC4300" t="e">
        <v>#N/A</v>
      </c>
      <c r="AD4300" t="e">
        <v>#N/A</v>
      </c>
      <c r="AE4300" t="e">
        <v>#N/A</v>
      </c>
      <c r="AF4300" t="e">
        <v>#N/A</v>
      </c>
    </row>
    <row r="4301" spans="1:32" x14ac:dyDescent="0.25">
      <c r="A4301" t="e">
        <v>#N/A</v>
      </c>
      <c r="B4301" s="33" t="e">
        <v>#N/A</v>
      </c>
      <c r="C4301" t="e">
        <v>#N/A</v>
      </c>
      <c r="D4301" t="e">
        <v>#N/A</v>
      </c>
      <c r="E4301" s="69" t="e">
        <v>#N/A</v>
      </c>
      <c r="F4301" s="3" t="e">
        <v>#N/A</v>
      </c>
      <c r="G4301" s="3" t="e">
        <v>#N/A</v>
      </c>
      <c r="H4301" s="3" t="e">
        <v>#N/A</v>
      </c>
      <c r="I4301" s="80" t="e">
        <v>#N/A</v>
      </c>
      <c r="J4301" s="80" t="e">
        <v>#N/A</v>
      </c>
      <c r="K4301" s="85" t="e">
        <v>#N/A</v>
      </c>
      <c r="L4301" s="9" t="e">
        <v>#N/A</v>
      </c>
      <c r="M4301" s="93" t="e">
        <v>#N/A</v>
      </c>
      <c r="N4301" s="8" t="e">
        <v>#N/A</v>
      </c>
      <c r="O4301" t="e">
        <v>#N/A</v>
      </c>
      <c r="P4301" t="e">
        <v>#N/A</v>
      </c>
      <c r="Q4301" t="e">
        <v>#N/A</v>
      </c>
      <c r="R4301" s="2" t="e">
        <v>#N/A</v>
      </c>
      <c r="S4301" t="e">
        <v>#N/A</v>
      </c>
      <c r="T4301" s="3" t="e">
        <v>#N/A</v>
      </c>
      <c r="U4301" s="3" t="e">
        <v>#N/A</v>
      </c>
      <c r="V4301" t="e">
        <v>#N/A</v>
      </c>
      <c r="W4301" t="e">
        <v>#N/A</v>
      </c>
      <c r="X4301" t="e">
        <v>#N/A</v>
      </c>
      <c r="Y4301" s="3" t="e">
        <v>#N/A</v>
      </c>
      <c r="Z4301" s="8" t="e">
        <v>#N/A</v>
      </c>
      <c r="AA4301" s="30" t="e">
        <v>#N/A</v>
      </c>
      <c r="AB4301" t="e">
        <v>#N/A</v>
      </c>
      <c r="AC4301" t="e">
        <v>#N/A</v>
      </c>
      <c r="AD4301" t="e">
        <v>#N/A</v>
      </c>
      <c r="AE4301" t="e">
        <v>#N/A</v>
      </c>
      <c r="AF4301" t="e">
        <v>#N/A</v>
      </c>
    </row>
    <row r="4302" spans="1:32" x14ac:dyDescent="0.25">
      <c r="A4302" t="e">
        <v>#N/A</v>
      </c>
      <c r="B4302" s="33" t="e">
        <v>#N/A</v>
      </c>
      <c r="C4302" t="e">
        <v>#N/A</v>
      </c>
      <c r="D4302" t="e">
        <v>#N/A</v>
      </c>
      <c r="E4302" s="69" t="e">
        <v>#N/A</v>
      </c>
      <c r="F4302" s="3" t="e">
        <v>#N/A</v>
      </c>
      <c r="G4302" s="3" t="e">
        <v>#N/A</v>
      </c>
      <c r="H4302" s="3" t="e">
        <v>#N/A</v>
      </c>
      <c r="I4302" s="80" t="e">
        <v>#N/A</v>
      </c>
      <c r="J4302" s="80" t="e">
        <v>#N/A</v>
      </c>
      <c r="K4302" s="85" t="e">
        <v>#N/A</v>
      </c>
      <c r="L4302" s="9" t="e">
        <v>#N/A</v>
      </c>
      <c r="M4302" s="93" t="e">
        <v>#N/A</v>
      </c>
      <c r="N4302" s="8" t="e">
        <v>#N/A</v>
      </c>
      <c r="O4302" t="e">
        <v>#N/A</v>
      </c>
      <c r="P4302" t="e">
        <v>#N/A</v>
      </c>
      <c r="Q4302" t="e">
        <v>#N/A</v>
      </c>
      <c r="R4302" s="2" t="e">
        <v>#N/A</v>
      </c>
      <c r="S4302" t="e">
        <v>#N/A</v>
      </c>
      <c r="T4302" s="3" t="e">
        <v>#N/A</v>
      </c>
      <c r="U4302" s="3" t="e">
        <v>#N/A</v>
      </c>
      <c r="V4302" t="e">
        <v>#N/A</v>
      </c>
      <c r="W4302" t="e">
        <v>#N/A</v>
      </c>
      <c r="X4302" t="e">
        <v>#N/A</v>
      </c>
      <c r="Y4302" s="3" t="e">
        <v>#N/A</v>
      </c>
      <c r="Z4302" s="8" t="e">
        <v>#N/A</v>
      </c>
      <c r="AA4302" s="30" t="e">
        <v>#N/A</v>
      </c>
      <c r="AB4302" t="e">
        <v>#N/A</v>
      </c>
      <c r="AC4302" t="e">
        <v>#N/A</v>
      </c>
      <c r="AD4302" t="e">
        <v>#N/A</v>
      </c>
      <c r="AE4302" t="e">
        <v>#N/A</v>
      </c>
      <c r="AF4302" t="e">
        <v>#N/A</v>
      </c>
    </row>
    <row r="4303" spans="1:32" x14ac:dyDescent="0.25">
      <c r="A4303" t="e">
        <v>#N/A</v>
      </c>
      <c r="B4303" s="33" t="e">
        <v>#N/A</v>
      </c>
      <c r="C4303" t="e">
        <v>#N/A</v>
      </c>
      <c r="D4303" t="e">
        <v>#N/A</v>
      </c>
      <c r="E4303" s="69" t="e">
        <v>#N/A</v>
      </c>
      <c r="F4303" s="3" t="e">
        <v>#N/A</v>
      </c>
      <c r="G4303" s="3" t="e">
        <v>#N/A</v>
      </c>
      <c r="H4303" s="3" t="e">
        <v>#N/A</v>
      </c>
      <c r="I4303" s="80" t="e">
        <v>#N/A</v>
      </c>
      <c r="J4303" s="80" t="e">
        <v>#N/A</v>
      </c>
      <c r="K4303" s="85" t="e">
        <v>#N/A</v>
      </c>
      <c r="L4303" s="9" t="e">
        <v>#N/A</v>
      </c>
      <c r="M4303" s="93" t="e">
        <v>#N/A</v>
      </c>
      <c r="N4303" s="8" t="e">
        <v>#N/A</v>
      </c>
      <c r="O4303" t="e">
        <v>#N/A</v>
      </c>
      <c r="P4303" t="e">
        <v>#N/A</v>
      </c>
      <c r="Q4303" t="e">
        <v>#N/A</v>
      </c>
      <c r="R4303" s="2" t="e">
        <v>#N/A</v>
      </c>
      <c r="S4303" t="e">
        <v>#N/A</v>
      </c>
      <c r="T4303" s="3" t="e">
        <v>#N/A</v>
      </c>
      <c r="U4303" s="3" t="e">
        <v>#N/A</v>
      </c>
      <c r="V4303" t="e">
        <v>#N/A</v>
      </c>
      <c r="W4303" t="e">
        <v>#N/A</v>
      </c>
      <c r="X4303" t="e">
        <v>#N/A</v>
      </c>
      <c r="Y4303" s="3" t="e">
        <v>#N/A</v>
      </c>
      <c r="Z4303" s="8" t="e">
        <v>#N/A</v>
      </c>
      <c r="AA4303" s="30" t="e">
        <v>#N/A</v>
      </c>
      <c r="AB4303" t="e">
        <v>#N/A</v>
      </c>
      <c r="AC4303" t="e">
        <v>#N/A</v>
      </c>
      <c r="AD4303" t="e">
        <v>#N/A</v>
      </c>
      <c r="AE4303" t="e">
        <v>#N/A</v>
      </c>
      <c r="AF4303" t="e">
        <v>#N/A</v>
      </c>
    </row>
    <row r="4304" spans="1:32" x14ac:dyDescent="0.25">
      <c r="A4304" t="e">
        <v>#N/A</v>
      </c>
      <c r="B4304" s="33" t="e">
        <v>#N/A</v>
      </c>
      <c r="C4304" t="e">
        <v>#N/A</v>
      </c>
      <c r="D4304" t="e">
        <v>#N/A</v>
      </c>
      <c r="E4304" s="69" t="e">
        <v>#N/A</v>
      </c>
      <c r="F4304" s="3" t="e">
        <v>#N/A</v>
      </c>
      <c r="G4304" s="3" t="e">
        <v>#N/A</v>
      </c>
      <c r="H4304" s="3" t="e">
        <v>#N/A</v>
      </c>
      <c r="I4304" s="80" t="e">
        <v>#N/A</v>
      </c>
      <c r="J4304" s="80" t="e">
        <v>#N/A</v>
      </c>
      <c r="K4304" s="85" t="e">
        <v>#N/A</v>
      </c>
      <c r="L4304" s="9" t="e">
        <v>#N/A</v>
      </c>
      <c r="M4304" s="93" t="e">
        <v>#N/A</v>
      </c>
      <c r="N4304" s="8" t="e">
        <v>#N/A</v>
      </c>
      <c r="O4304" t="e">
        <v>#N/A</v>
      </c>
      <c r="P4304" t="e">
        <v>#N/A</v>
      </c>
      <c r="Q4304" t="e">
        <v>#N/A</v>
      </c>
      <c r="R4304" s="2" t="e">
        <v>#N/A</v>
      </c>
      <c r="S4304" t="e">
        <v>#N/A</v>
      </c>
      <c r="T4304" s="3" t="e">
        <v>#N/A</v>
      </c>
      <c r="U4304" s="3" t="e">
        <v>#N/A</v>
      </c>
      <c r="V4304" t="e">
        <v>#N/A</v>
      </c>
      <c r="W4304" t="e">
        <v>#N/A</v>
      </c>
      <c r="X4304" t="e">
        <v>#N/A</v>
      </c>
      <c r="Y4304" s="3" t="e">
        <v>#N/A</v>
      </c>
      <c r="Z4304" s="8" t="e">
        <v>#N/A</v>
      </c>
      <c r="AA4304" s="30" t="e">
        <v>#N/A</v>
      </c>
      <c r="AB4304" t="e">
        <v>#N/A</v>
      </c>
      <c r="AC4304" t="e">
        <v>#N/A</v>
      </c>
      <c r="AD4304" t="e">
        <v>#N/A</v>
      </c>
      <c r="AE4304" t="e">
        <v>#N/A</v>
      </c>
      <c r="AF4304" t="e">
        <v>#N/A</v>
      </c>
    </row>
    <row r="4305" spans="1:32" x14ac:dyDescent="0.25">
      <c r="A4305" t="e">
        <v>#N/A</v>
      </c>
      <c r="B4305" s="33" t="e">
        <v>#N/A</v>
      </c>
      <c r="C4305" t="e">
        <v>#N/A</v>
      </c>
      <c r="D4305" t="e">
        <v>#N/A</v>
      </c>
      <c r="E4305" s="69" t="e">
        <v>#N/A</v>
      </c>
      <c r="F4305" s="3" t="e">
        <v>#N/A</v>
      </c>
      <c r="G4305" s="3" t="e">
        <v>#N/A</v>
      </c>
      <c r="H4305" s="3" t="e">
        <v>#N/A</v>
      </c>
      <c r="I4305" s="80" t="e">
        <v>#N/A</v>
      </c>
      <c r="J4305" s="80" t="e">
        <v>#N/A</v>
      </c>
      <c r="K4305" s="85" t="e">
        <v>#N/A</v>
      </c>
      <c r="L4305" s="9" t="e">
        <v>#N/A</v>
      </c>
      <c r="M4305" s="93" t="e">
        <v>#N/A</v>
      </c>
      <c r="N4305" s="8" t="e">
        <v>#N/A</v>
      </c>
      <c r="O4305" t="e">
        <v>#N/A</v>
      </c>
      <c r="P4305" t="e">
        <v>#N/A</v>
      </c>
      <c r="Q4305" t="e">
        <v>#N/A</v>
      </c>
      <c r="R4305" s="2" t="e">
        <v>#N/A</v>
      </c>
      <c r="S4305" t="e">
        <v>#N/A</v>
      </c>
      <c r="T4305" s="3" t="e">
        <v>#N/A</v>
      </c>
      <c r="U4305" s="3" t="e">
        <v>#N/A</v>
      </c>
      <c r="V4305" t="e">
        <v>#N/A</v>
      </c>
      <c r="W4305" t="e">
        <v>#N/A</v>
      </c>
      <c r="X4305" t="e">
        <v>#N/A</v>
      </c>
      <c r="Y4305" s="3" t="e">
        <v>#N/A</v>
      </c>
      <c r="Z4305" s="8" t="e">
        <v>#N/A</v>
      </c>
      <c r="AA4305" s="30" t="e">
        <v>#N/A</v>
      </c>
      <c r="AB4305" t="e">
        <v>#N/A</v>
      </c>
      <c r="AC4305" t="e">
        <v>#N/A</v>
      </c>
      <c r="AD4305" t="e">
        <v>#N/A</v>
      </c>
      <c r="AE4305" t="e">
        <v>#N/A</v>
      </c>
      <c r="AF4305" t="e">
        <v>#N/A</v>
      </c>
    </row>
    <row r="4306" spans="1:32" x14ac:dyDescent="0.25">
      <c r="A4306" t="e">
        <v>#N/A</v>
      </c>
      <c r="B4306" s="33" t="e">
        <v>#N/A</v>
      </c>
      <c r="C4306" t="e">
        <v>#N/A</v>
      </c>
      <c r="D4306" t="e">
        <v>#N/A</v>
      </c>
      <c r="E4306" s="69" t="e">
        <v>#N/A</v>
      </c>
      <c r="F4306" s="3" t="e">
        <v>#N/A</v>
      </c>
      <c r="G4306" s="3" t="e">
        <v>#N/A</v>
      </c>
      <c r="H4306" s="3" t="e">
        <v>#N/A</v>
      </c>
      <c r="I4306" s="80" t="e">
        <v>#N/A</v>
      </c>
      <c r="J4306" s="80" t="e">
        <v>#N/A</v>
      </c>
      <c r="K4306" s="85" t="e">
        <v>#N/A</v>
      </c>
      <c r="L4306" s="9" t="e">
        <v>#N/A</v>
      </c>
      <c r="M4306" s="93" t="e">
        <v>#N/A</v>
      </c>
      <c r="N4306" s="8" t="e">
        <v>#N/A</v>
      </c>
      <c r="O4306" t="e">
        <v>#N/A</v>
      </c>
      <c r="P4306" t="e">
        <v>#N/A</v>
      </c>
      <c r="Q4306" t="e">
        <v>#N/A</v>
      </c>
      <c r="R4306" s="2" t="e">
        <v>#N/A</v>
      </c>
      <c r="S4306" t="e">
        <v>#N/A</v>
      </c>
      <c r="T4306" s="3" t="e">
        <v>#N/A</v>
      </c>
      <c r="U4306" s="3" t="e">
        <v>#N/A</v>
      </c>
      <c r="V4306" t="e">
        <v>#N/A</v>
      </c>
      <c r="W4306" t="e">
        <v>#N/A</v>
      </c>
      <c r="X4306" t="e">
        <v>#N/A</v>
      </c>
      <c r="Y4306" s="3" t="e">
        <v>#N/A</v>
      </c>
      <c r="Z4306" s="8" t="e">
        <v>#N/A</v>
      </c>
      <c r="AA4306" s="30" t="e">
        <v>#N/A</v>
      </c>
      <c r="AB4306" t="e">
        <v>#N/A</v>
      </c>
      <c r="AC4306" t="e">
        <v>#N/A</v>
      </c>
      <c r="AD4306" t="e">
        <v>#N/A</v>
      </c>
      <c r="AE4306" t="e">
        <v>#N/A</v>
      </c>
      <c r="AF4306" t="e">
        <v>#N/A</v>
      </c>
    </row>
    <row r="4307" spans="1:32" x14ac:dyDescent="0.25">
      <c r="A4307" t="e">
        <v>#N/A</v>
      </c>
      <c r="B4307" s="33" t="e">
        <v>#N/A</v>
      </c>
      <c r="C4307" t="e">
        <v>#N/A</v>
      </c>
      <c r="D4307" t="e">
        <v>#N/A</v>
      </c>
      <c r="E4307" s="69" t="e">
        <v>#N/A</v>
      </c>
      <c r="F4307" s="3" t="e">
        <v>#N/A</v>
      </c>
      <c r="G4307" s="3" t="e">
        <v>#N/A</v>
      </c>
      <c r="H4307" s="3" t="e">
        <v>#N/A</v>
      </c>
      <c r="I4307" s="80" t="e">
        <v>#N/A</v>
      </c>
      <c r="J4307" s="80" t="e">
        <v>#N/A</v>
      </c>
      <c r="K4307" s="85" t="e">
        <v>#N/A</v>
      </c>
      <c r="L4307" s="9" t="e">
        <v>#N/A</v>
      </c>
      <c r="M4307" s="93" t="e">
        <v>#N/A</v>
      </c>
      <c r="N4307" s="8" t="e">
        <v>#N/A</v>
      </c>
      <c r="O4307" t="e">
        <v>#N/A</v>
      </c>
      <c r="P4307" t="e">
        <v>#N/A</v>
      </c>
      <c r="Q4307" t="e">
        <v>#N/A</v>
      </c>
      <c r="R4307" s="2" t="e">
        <v>#N/A</v>
      </c>
      <c r="S4307" t="e">
        <v>#N/A</v>
      </c>
      <c r="T4307" s="3" t="e">
        <v>#N/A</v>
      </c>
      <c r="U4307" s="3" t="e">
        <v>#N/A</v>
      </c>
      <c r="V4307" t="e">
        <v>#N/A</v>
      </c>
      <c r="W4307" t="e">
        <v>#N/A</v>
      </c>
      <c r="X4307" t="e">
        <v>#N/A</v>
      </c>
      <c r="Y4307" s="3" t="e">
        <v>#N/A</v>
      </c>
      <c r="Z4307" s="8" t="e">
        <v>#N/A</v>
      </c>
      <c r="AA4307" s="30" t="e">
        <v>#N/A</v>
      </c>
      <c r="AB4307" t="e">
        <v>#N/A</v>
      </c>
      <c r="AC4307" t="e">
        <v>#N/A</v>
      </c>
      <c r="AD4307" t="e">
        <v>#N/A</v>
      </c>
      <c r="AE4307" t="e">
        <v>#N/A</v>
      </c>
      <c r="AF4307" t="e">
        <v>#N/A</v>
      </c>
    </row>
    <row r="4308" spans="1:32" x14ac:dyDescent="0.25">
      <c r="A4308" t="e">
        <v>#N/A</v>
      </c>
      <c r="B4308" s="33" t="e">
        <v>#N/A</v>
      </c>
      <c r="C4308" t="e">
        <v>#N/A</v>
      </c>
      <c r="D4308" t="e">
        <v>#N/A</v>
      </c>
      <c r="E4308" s="69" t="e">
        <v>#N/A</v>
      </c>
      <c r="F4308" s="3" t="e">
        <v>#N/A</v>
      </c>
      <c r="G4308" s="3" t="e">
        <v>#N/A</v>
      </c>
      <c r="H4308" s="3" t="e">
        <v>#N/A</v>
      </c>
      <c r="I4308" s="80" t="e">
        <v>#N/A</v>
      </c>
      <c r="J4308" s="80" t="e">
        <v>#N/A</v>
      </c>
      <c r="K4308" s="85" t="e">
        <v>#N/A</v>
      </c>
      <c r="L4308" s="9" t="e">
        <v>#N/A</v>
      </c>
      <c r="M4308" s="93" t="e">
        <v>#N/A</v>
      </c>
      <c r="N4308" s="8" t="e">
        <v>#N/A</v>
      </c>
      <c r="O4308" t="e">
        <v>#N/A</v>
      </c>
      <c r="P4308" t="e">
        <v>#N/A</v>
      </c>
      <c r="Q4308" t="e">
        <v>#N/A</v>
      </c>
      <c r="R4308" s="2" t="e">
        <v>#N/A</v>
      </c>
      <c r="S4308" t="e">
        <v>#N/A</v>
      </c>
      <c r="T4308" s="3" t="e">
        <v>#N/A</v>
      </c>
      <c r="U4308" s="3" t="e">
        <v>#N/A</v>
      </c>
      <c r="V4308" t="e">
        <v>#N/A</v>
      </c>
      <c r="W4308" t="e">
        <v>#N/A</v>
      </c>
      <c r="X4308" t="e">
        <v>#N/A</v>
      </c>
      <c r="Y4308" s="3" t="e">
        <v>#N/A</v>
      </c>
      <c r="Z4308" s="8" t="e">
        <v>#N/A</v>
      </c>
      <c r="AA4308" s="30" t="e">
        <v>#N/A</v>
      </c>
      <c r="AB4308" t="e">
        <v>#N/A</v>
      </c>
      <c r="AC4308" t="e">
        <v>#N/A</v>
      </c>
      <c r="AD4308" t="e">
        <v>#N/A</v>
      </c>
      <c r="AE4308" t="e">
        <v>#N/A</v>
      </c>
      <c r="AF4308" t="e">
        <v>#N/A</v>
      </c>
    </row>
    <row r="4309" spans="1:32" x14ac:dyDescent="0.25">
      <c r="A4309" t="e">
        <v>#N/A</v>
      </c>
      <c r="B4309" s="33" t="e">
        <v>#N/A</v>
      </c>
      <c r="C4309" t="e">
        <v>#N/A</v>
      </c>
      <c r="D4309" t="e">
        <v>#N/A</v>
      </c>
      <c r="E4309" s="69" t="e">
        <v>#N/A</v>
      </c>
      <c r="F4309" s="3" t="e">
        <v>#N/A</v>
      </c>
      <c r="G4309" s="3" t="e">
        <v>#N/A</v>
      </c>
      <c r="H4309" s="3" t="e">
        <v>#N/A</v>
      </c>
      <c r="I4309" s="80" t="e">
        <v>#N/A</v>
      </c>
      <c r="J4309" s="80" t="e">
        <v>#N/A</v>
      </c>
      <c r="K4309" s="85" t="e">
        <v>#N/A</v>
      </c>
      <c r="L4309" s="9" t="e">
        <v>#N/A</v>
      </c>
      <c r="M4309" s="93" t="e">
        <v>#N/A</v>
      </c>
      <c r="N4309" s="8" t="e">
        <v>#N/A</v>
      </c>
      <c r="O4309" t="e">
        <v>#N/A</v>
      </c>
      <c r="P4309" t="e">
        <v>#N/A</v>
      </c>
      <c r="Q4309" t="e">
        <v>#N/A</v>
      </c>
      <c r="R4309" s="2" t="e">
        <v>#N/A</v>
      </c>
      <c r="S4309" t="e">
        <v>#N/A</v>
      </c>
      <c r="T4309" s="3" t="e">
        <v>#N/A</v>
      </c>
      <c r="U4309" s="3" t="e">
        <v>#N/A</v>
      </c>
      <c r="V4309" t="e">
        <v>#N/A</v>
      </c>
      <c r="W4309" t="e">
        <v>#N/A</v>
      </c>
      <c r="X4309" t="e">
        <v>#N/A</v>
      </c>
      <c r="Y4309" s="3" t="e">
        <v>#N/A</v>
      </c>
      <c r="Z4309" s="8" t="e">
        <v>#N/A</v>
      </c>
      <c r="AA4309" s="30" t="e">
        <v>#N/A</v>
      </c>
      <c r="AB4309" t="e">
        <v>#N/A</v>
      </c>
      <c r="AC4309" t="e">
        <v>#N/A</v>
      </c>
      <c r="AD4309" t="e">
        <v>#N/A</v>
      </c>
      <c r="AE4309" t="e">
        <v>#N/A</v>
      </c>
      <c r="AF4309" t="e">
        <v>#N/A</v>
      </c>
    </row>
    <row r="4310" spans="1:32" x14ac:dyDescent="0.25">
      <c r="A4310" t="e">
        <v>#N/A</v>
      </c>
      <c r="B4310" s="33" t="e">
        <v>#N/A</v>
      </c>
      <c r="C4310" t="e">
        <v>#N/A</v>
      </c>
      <c r="D4310" t="e">
        <v>#N/A</v>
      </c>
      <c r="E4310" s="69" t="e">
        <v>#N/A</v>
      </c>
      <c r="F4310" s="3" t="e">
        <v>#N/A</v>
      </c>
      <c r="G4310" s="3" t="e">
        <v>#N/A</v>
      </c>
      <c r="H4310" s="3" t="e">
        <v>#N/A</v>
      </c>
      <c r="I4310" s="80" t="e">
        <v>#N/A</v>
      </c>
      <c r="J4310" s="80" t="e">
        <v>#N/A</v>
      </c>
      <c r="K4310" s="85" t="e">
        <v>#N/A</v>
      </c>
      <c r="L4310" s="9" t="e">
        <v>#N/A</v>
      </c>
      <c r="M4310" s="93" t="e">
        <v>#N/A</v>
      </c>
      <c r="N4310" s="8" t="e">
        <v>#N/A</v>
      </c>
      <c r="O4310" t="e">
        <v>#N/A</v>
      </c>
      <c r="P4310" t="e">
        <v>#N/A</v>
      </c>
      <c r="Q4310" t="e">
        <v>#N/A</v>
      </c>
      <c r="R4310" s="2" t="e">
        <v>#N/A</v>
      </c>
      <c r="S4310" t="e">
        <v>#N/A</v>
      </c>
      <c r="T4310" s="3" t="e">
        <v>#N/A</v>
      </c>
      <c r="U4310" s="3" t="e">
        <v>#N/A</v>
      </c>
      <c r="V4310" t="e">
        <v>#N/A</v>
      </c>
      <c r="W4310" t="e">
        <v>#N/A</v>
      </c>
      <c r="X4310" t="e">
        <v>#N/A</v>
      </c>
      <c r="Y4310" s="3" t="e">
        <v>#N/A</v>
      </c>
      <c r="Z4310" s="8" t="e">
        <v>#N/A</v>
      </c>
      <c r="AA4310" s="30" t="e">
        <v>#N/A</v>
      </c>
      <c r="AB4310" t="e">
        <v>#N/A</v>
      </c>
      <c r="AC4310" t="e">
        <v>#N/A</v>
      </c>
      <c r="AD4310" t="e">
        <v>#N/A</v>
      </c>
      <c r="AE4310" t="e">
        <v>#N/A</v>
      </c>
      <c r="AF4310" t="e">
        <v>#N/A</v>
      </c>
    </row>
    <row r="4311" spans="1:32" x14ac:dyDescent="0.25">
      <c r="A4311" t="e">
        <v>#N/A</v>
      </c>
      <c r="B4311" s="33" t="e">
        <v>#N/A</v>
      </c>
      <c r="C4311" t="e">
        <v>#N/A</v>
      </c>
      <c r="D4311" t="e">
        <v>#N/A</v>
      </c>
      <c r="E4311" s="69" t="e">
        <v>#N/A</v>
      </c>
      <c r="F4311" s="3" t="e">
        <v>#N/A</v>
      </c>
      <c r="G4311" s="3" t="e">
        <v>#N/A</v>
      </c>
      <c r="H4311" s="3" t="e">
        <v>#N/A</v>
      </c>
      <c r="I4311" s="80" t="e">
        <v>#N/A</v>
      </c>
      <c r="J4311" s="80" t="e">
        <v>#N/A</v>
      </c>
      <c r="K4311" s="85" t="e">
        <v>#N/A</v>
      </c>
      <c r="L4311" s="9" t="e">
        <v>#N/A</v>
      </c>
      <c r="M4311" s="93" t="e">
        <v>#N/A</v>
      </c>
      <c r="N4311" s="8" t="e">
        <v>#N/A</v>
      </c>
      <c r="O4311" t="e">
        <v>#N/A</v>
      </c>
      <c r="P4311" t="e">
        <v>#N/A</v>
      </c>
      <c r="Q4311" t="e">
        <v>#N/A</v>
      </c>
      <c r="R4311" s="2" t="e">
        <v>#N/A</v>
      </c>
      <c r="S4311" t="e">
        <v>#N/A</v>
      </c>
      <c r="T4311" s="3" t="e">
        <v>#N/A</v>
      </c>
      <c r="U4311" s="3" t="e">
        <v>#N/A</v>
      </c>
      <c r="V4311" t="e">
        <v>#N/A</v>
      </c>
      <c r="W4311" t="e">
        <v>#N/A</v>
      </c>
      <c r="X4311" t="e">
        <v>#N/A</v>
      </c>
      <c r="Y4311" s="3" t="e">
        <v>#N/A</v>
      </c>
      <c r="Z4311" s="8" t="e">
        <v>#N/A</v>
      </c>
      <c r="AA4311" s="30" t="e">
        <v>#N/A</v>
      </c>
      <c r="AB4311" t="e">
        <v>#N/A</v>
      </c>
      <c r="AC4311" t="e">
        <v>#N/A</v>
      </c>
      <c r="AD4311" t="e">
        <v>#N/A</v>
      </c>
      <c r="AE4311" t="e">
        <v>#N/A</v>
      </c>
      <c r="AF4311" t="e">
        <v>#N/A</v>
      </c>
    </row>
    <row r="4312" spans="1:32" x14ac:dyDescent="0.25">
      <c r="A4312" t="e">
        <v>#N/A</v>
      </c>
      <c r="B4312" s="33" t="e">
        <v>#N/A</v>
      </c>
      <c r="C4312" t="e">
        <v>#N/A</v>
      </c>
      <c r="D4312" t="e">
        <v>#N/A</v>
      </c>
      <c r="E4312" s="69" t="e">
        <v>#N/A</v>
      </c>
      <c r="F4312" s="3" t="e">
        <v>#N/A</v>
      </c>
      <c r="G4312" s="3" t="e">
        <v>#N/A</v>
      </c>
      <c r="H4312" s="3" t="e">
        <v>#N/A</v>
      </c>
      <c r="I4312" s="80" t="e">
        <v>#N/A</v>
      </c>
      <c r="J4312" s="80" t="e">
        <v>#N/A</v>
      </c>
      <c r="K4312" s="85" t="e">
        <v>#N/A</v>
      </c>
      <c r="L4312" s="9" t="e">
        <v>#N/A</v>
      </c>
      <c r="M4312" s="93" t="e">
        <v>#N/A</v>
      </c>
      <c r="N4312" s="8" t="e">
        <v>#N/A</v>
      </c>
      <c r="O4312" t="e">
        <v>#N/A</v>
      </c>
      <c r="P4312" t="e">
        <v>#N/A</v>
      </c>
      <c r="Q4312" t="e">
        <v>#N/A</v>
      </c>
      <c r="R4312" s="2" t="e">
        <v>#N/A</v>
      </c>
      <c r="S4312" t="e">
        <v>#N/A</v>
      </c>
      <c r="T4312" s="3" t="e">
        <v>#N/A</v>
      </c>
      <c r="U4312" s="3" t="e">
        <v>#N/A</v>
      </c>
      <c r="V4312" t="e">
        <v>#N/A</v>
      </c>
      <c r="W4312" t="e">
        <v>#N/A</v>
      </c>
      <c r="X4312" t="e">
        <v>#N/A</v>
      </c>
      <c r="Y4312" s="3" t="e">
        <v>#N/A</v>
      </c>
      <c r="Z4312" s="8" t="e">
        <v>#N/A</v>
      </c>
      <c r="AA4312" s="30" t="e">
        <v>#N/A</v>
      </c>
      <c r="AB4312" t="e">
        <v>#N/A</v>
      </c>
      <c r="AC4312" t="e">
        <v>#N/A</v>
      </c>
      <c r="AD4312" t="e">
        <v>#N/A</v>
      </c>
      <c r="AE4312" t="e">
        <v>#N/A</v>
      </c>
      <c r="AF4312" t="e">
        <v>#N/A</v>
      </c>
    </row>
    <row r="4313" spans="1:32" x14ac:dyDescent="0.25">
      <c r="A4313" t="e">
        <v>#N/A</v>
      </c>
      <c r="B4313" s="33" t="e">
        <v>#N/A</v>
      </c>
      <c r="C4313" t="e">
        <v>#N/A</v>
      </c>
      <c r="D4313" t="e">
        <v>#N/A</v>
      </c>
      <c r="E4313" s="69" t="e">
        <v>#N/A</v>
      </c>
      <c r="F4313" s="3" t="e">
        <v>#N/A</v>
      </c>
      <c r="G4313" s="3" t="e">
        <v>#N/A</v>
      </c>
      <c r="H4313" s="3" t="e">
        <v>#N/A</v>
      </c>
      <c r="I4313" s="80" t="e">
        <v>#N/A</v>
      </c>
      <c r="J4313" s="80" t="e">
        <v>#N/A</v>
      </c>
      <c r="K4313" s="85" t="e">
        <v>#N/A</v>
      </c>
      <c r="L4313" s="9" t="e">
        <v>#N/A</v>
      </c>
      <c r="M4313" s="93" t="e">
        <v>#N/A</v>
      </c>
      <c r="N4313" s="8" t="e">
        <v>#N/A</v>
      </c>
      <c r="O4313" t="e">
        <v>#N/A</v>
      </c>
      <c r="P4313" t="e">
        <v>#N/A</v>
      </c>
      <c r="Q4313" t="e">
        <v>#N/A</v>
      </c>
      <c r="R4313" s="2" t="e">
        <v>#N/A</v>
      </c>
      <c r="S4313" t="e">
        <v>#N/A</v>
      </c>
      <c r="T4313" s="3" t="e">
        <v>#N/A</v>
      </c>
      <c r="U4313" s="3" t="e">
        <v>#N/A</v>
      </c>
      <c r="V4313" t="e">
        <v>#N/A</v>
      </c>
      <c r="W4313" t="e">
        <v>#N/A</v>
      </c>
      <c r="X4313" t="e">
        <v>#N/A</v>
      </c>
      <c r="Y4313" s="3" t="e">
        <v>#N/A</v>
      </c>
      <c r="Z4313" s="8" t="e">
        <v>#N/A</v>
      </c>
      <c r="AA4313" s="30" t="e">
        <v>#N/A</v>
      </c>
      <c r="AB4313" t="e">
        <v>#N/A</v>
      </c>
      <c r="AC4313" t="e">
        <v>#N/A</v>
      </c>
      <c r="AD4313" t="e">
        <v>#N/A</v>
      </c>
      <c r="AE4313" t="e">
        <v>#N/A</v>
      </c>
      <c r="AF4313" t="e">
        <v>#N/A</v>
      </c>
    </row>
    <row r="4314" spans="1:32" x14ac:dyDescent="0.25">
      <c r="A4314" t="e">
        <v>#N/A</v>
      </c>
      <c r="B4314" s="33" t="e">
        <v>#N/A</v>
      </c>
      <c r="C4314" t="e">
        <v>#N/A</v>
      </c>
      <c r="D4314" t="e">
        <v>#N/A</v>
      </c>
      <c r="E4314" s="69" t="e">
        <v>#N/A</v>
      </c>
      <c r="F4314" s="3" t="e">
        <v>#N/A</v>
      </c>
      <c r="G4314" s="3" t="e">
        <v>#N/A</v>
      </c>
      <c r="H4314" s="3" t="e">
        <v>#N/A</v>
      </c>
      <c r="I4314" s="80" t="e">
        <v>#N/A</v>
      </c>
      <c r="J4314" s="80" t="e">
        <v>#N/A</v>
      </c>
      <c r="K4314" s="85" t="e">
        <v>#N/A</v>
      </c>
      <c r="L4314" s="9" t="e">
        <v>#N/A</v>
      </c>
      <c r="M4314" s="93" t="e">
        <v>#N/A</v>
      </c>
      <c r="N4314" s="8" t="e">
        <v>#N/A</v>
      </c>
      <c r="O4314" t="e">
        <v>#N/A</v>
      </c>
      <c r="P4314" t="e">
        <v>#N/A</v>
      </c>
      <c r="Q4314" t="e">
        <v>#N/A</v>
      </c>
      <c r="R4314" s="2" t="e">
        <v>#N/A</v>
      </c>
      <c r="S4314" t="e">
        <v>#N/A</v>
      </c>
      <c r="T4314" s="3" t="e">
        <v>#N/A</v>
      </c>
      <c r="U4314" s="3" t="e">
        <v>#N/A</v>
      </c>
      <c r="V4314" t="e">
        <v>#N/A</v>
      </c>
      <c r="W4314" t="e">
        <v>#N/A</v>
      </c>
      <c r="X4314" t="e">
        <v>#N/A</v>
      </c>
      <c r="Y4314" s="3" t="e">
        <v>#N/A</v>
      </c>
      <c r="Z4314" s="8" t="e">
        <v>#N/A</v>
      </c>
      <c r="AA4314" s="30" t="e">
        <v>#N/A</v>
      </c>
      <c r="AB4314" t="e">
        <v>#N/A</v>
      </c>
      <c r="AC4314" t="e">
        <v>#N/A</v>
      </c>
      <c r="AD4314" t="e">
        <v>#N/A</v>
      </c>
      <c r="AE4314" t="e">
        <v>#N/A</v>
      </c>
      <c r="AF4314" t="e">
        <v>#N/A</v>
      </c>
    </row>
    <row r="4315" spans="1:32" x14ac:dyDescent="0.25">
      <c r="A4315" t="e">
        <v>#N/A</v>
      </c>
      <c r="B4315" s="33" t="e">
        <v>#N/A</v>
      </c>
      <c r="C4315" t="e">
        <v>#N/A</v>
      </c>
      <c r="D4315" t="e">
        <v>#N/A</v>
      </c>
      <c r="E4315" s="69" t="e">
        <v>#N/A</v>
      </c>
      <c r="F4315" s="3" t="e">
        <v>#N/A</v>
      </c>
      <c r="G4315" s="3" t="e">
        <v>#N/A</v>
      </c>
      <c r="H4315" s="3" t="e">
        <v>#N/A</v>
      </c>
      <c r="I4315" s="80" t="e">
        <v>#N/A</v>
      </c>
      <c r="J4315" s="80" t="e">
        <v>#N/A</v>
      </c>
      <c r="K4315" s="85" t="e">
        <v>#N/A</v>
      </c>
      <c r="L4315" s="9" t="e">
        <v>#N/A</v>
      </c>
      <c r="M4315" s="93" t="e">
        <v>#N/A</v>
      </c>
      <c r="N4315" s="8" t="e">
        <v>#N/A</v>
      </c>
      <c r="O4315" t="e">
        <v>#N/A</v>
      </c>
      <c r="P4315" t="e">
        <v>#N/A</v>
      </c>
      <c r="Q4315" t="e">
        <v>#N/A</v>
      </c>
      <c r="R4315" s="2" t="e">
        <v>#N/A</v>
      </c>
      <c r="S4315" t="e">
        <v>#N/A</v>
      </c>
      <c r="T4315" s="3" t="e">
        <v>#N/A</v>
      </c>
      <c r="U4315" s="3" t="e">
        <v>#N/A</v>
      </c>
      <c r="V4315" t="e">
        <v>#N/A</v>
      </c>
      <c r="W4315" t="e">
        <v>#N/A</v>
      </c>
      <c r="X4315" t="e">
        <v>#N/A</v>
      </c>
      <c r="Y4315" s="3" t="e">
        <v>#N/A</v>
      </c>
      <c r="Z4315" s="8" t="e">
        <v>#N/A</v>
      </c>
      <c r="AA4315" s="30" t="e">
        <v>#N/A</v>
      </c>
      <c r="AB4315" t="e">
        <v>#N/A</v>
      </c>
      <c r="AC4315" t="e">
        <v>#N/A</v>
      </c>
      <c r="AD4315" t="e">
        <v>#N/A</v>
      </c>
      <c r="AE4315" t="e">
        <v>#N/A</v>
      </c>
      <c r="AF4315" t="e">
        <v>#N/A</v>
      </c>
    </row>
    <row r="4316" spans="1:32" x14ac:dyDescent="0.25">
      <c r="A4316" t="e">
        <v>#N/A</v>
      </c>
      <c r="B4316" s="33" t="e">
        <v>#N/A</v>
      </c>
      <c r="C4316" t="e">
        <v>#N/A</v>
      </c>
      <c r="D4316" t="e">
        <v>#N/A</v>
      </c>
      <c r="E4316" s="69" t="e">
        <v>#N/A</v>
      </c>
      <c r="F4316" s="3" t="e">
        <v>#N/A</v>
      </c>
      <c r="G4316" s="3" t="e">
        <v>#N/A</v>
      </c>
      <c r="H4316" s="3" t="e">
        <v>#N/A</v>
      </c>
      <c r="I4316" s="80" t="e">
        <v>#N/A</v>
      </c>
      <c r="J4316" s="80" t="e">
        <v>#N/A</v>
      </c>
      <c r="K4316" s="85" t="e">
        <v>#N/A</v>
      </c>
      <c r="L4316" s="9" t="e">
        <v>#N/A</v>
      </c>
      <c r="M4316" s="93" t="e">
        <v>#N/A</v>
      </c>
      <c r="N4316" s="8" t="e">
        <v>#N/A</v>
      </c>
      <c r="O4316" t="e">
        <v>#N/A</v>
      </c>
      <c r="P4316" t="e">
        <v>#N/A</v>
      </c>
      <c r="Q4316" t="e">
        <v>#N/A</v>
      </c>
      <c r="R4316" s="2" t="e">
        <v>#N/A</v>
      </c>
      <c r="S4316" t="e">
        <v>#N/A</v>
      </c>
      <c r="T4316" s="3" t="e">
        <v>#N/A</v>
      </c>
      <c r="U4316" s="3" t="e">
        <v>#N/A</v>
      </c>
      <c r="V4316" t="e">
        <v>#N/A</v>
      </c>
      <c r="W4316" t="e">
        <v>#N/A</v>
      </c>
      <c r="X4316" t="e">
        <v>#N/A</v>
      </c>
      <c r="Y4316" s="3" t="e">
        <v>#N/A</v>
      </c>
      <c r="Z4316" s="8" t="e">
        <v>#N/A</v>
      </c>
      <c r="AA4316" s="30" t="e">
        <v>#N/A</v>
      </c>
      <c r="AB4316" t="e">
        <v>#N/A</v>
      </c>
      <c r="AC4316" t="e">
        <v>#N/A</v>
      </c>
      <c r="AD4316" t="e">
        <v>#N/A</v>
      </c>
      <c r="AE4316" t="e">
        <v>#N/A</v>
      </c>
      <c r="AF4316" t="e">
        <v>#N/A</v>
      </c>
    </row>
    <row r="4317" spans="1:32" x14ac:dyDescent="0.25">
      <c r="A4317" t="e">
        <v>#N/A</v>
      </c>
      <c r="B4317" s="33" t="e">
        <v>#N/A</v>
      </c>
      <c r="C4317" t="e">
        <v>#N/A</v>
      </c>
      <c r="D4317" t="e">
        <v>#N/A</v>
      </c>
      <c r="E4317" s="69" t="e">
        <v>#N/A</v>
      </c>
      <c r="F4317" s="3" t="e">
        <v>#N/A</v>
      </c>
      <c r="G4317" s="3" t="e">
        <v>#N/A</v>
      </c>
      <c r="H4317" s="3" t="e">
        <v>#N/A</v>
      </c>
      <c r="I4317" s="80" t="e">
        <v>#N/A</v>
      </c>
      <c r="J4317" s="80" t="e">
        <v>#N/A</v>
      </c>
      <c r="K4317" s="85" t="e">
        <v>#N/A</v>
      </c>
      <c r="L4317" s="9" t="e">
        <v>#N/A</v>
      </c>
      <c r="M4317" s="93" t="e">
        <v>#N/A</v>
      </c>
      <c r="N4317" s="8" t="e">
        <v>#N/A</v>
      </c>
      <c r="O4317" t="e">
        <v>#N/A</v>
      </c>
      <c r="P4317" t="e">
        <v>#N/A</v>
      </c>
      <c r="Q4317" t="e">
        <v>#N/A</v>
      </c>
      <c r="R4317" s="2" t="e">
        <v>#N/A</v>
      </c>
      <c r="S4317" t="e">
        <v>#N/A</v>
      </c>
      <c r="T4317" s="3" t="e">
        <v>#N/A</v>
      </c>
      <c r="U4317" s="3" t="e">
        <v>#N/A</v>
      </c>
      <c r="V4317" t="e">
        <v>#N/A</v>
      </c>
      <c r="W4317" t="e">
        <v>#N/A</v>
      </c>
      <c r="X4317" t="e">
        <v>#N/A</v>
      </c>
      <c r="Y4317" s="3" t="e">
        <v>#N/A</v>
      </c>
      <c r="Z4317" s="8" t="e">
        <v>#N/A</v>
      </c>
      <c r="AA4317" s="30" t="e">
        <v>#N/A</v>
      </c>
      <c r="AB4317" t="e">
        <v>#N/A</v>
      </c>
      <c r="AC4317" t="e">
        <v>#N/A</v>
      </c>
      <c r="AD4317" t="e">
        <v>#N/A</v>
      </c>
      <c r="AE4317" t="e">
        <v>#N/A</v>
      </c>
      <c r="AF4317" t="e">
        <v>#N/A</v>
      </c>
    </row>
    <row r="4318" spans="1:32" x14ac:dyDescent="0.25">
      <c r="A4318" t="e">
        <v>#N/A</v>
      </c>
      <c r="B4318" s="33" t="e">
        <v>#N/A</v>
      </c>
      <c r="C4318" t="e">
        <v>#N/A</v>
      </c>
      <c r="D4318" t="e">
        <v>#N/A</v>
      </c>
      <c r="E4318" s="69" t="e">
        <v>#N/A</v>
      </c>
      <c r="F4318" s="3" t="e">
        <v>#N/A</v>
      </c>
      <c r="G4318" s="3" t="e">
        <v>#N/A</v>
      </c>
      <c r="H4318" s="3" t="e">
        <v>#N/A</v>
      </c>
      <c r="I4318" s="80" t="e">
        <v>#N/A</v>
      </c>
      <c r="J4318" s="80" t="e">
        <v>#N/A</v>
      </c>
      <c r="K4318" s="85" t="e">
        <v>#N/A</v>
      </c>
      <c r="L4318" s="9" t="e">
        <v>#N/A</v>
      </c>
      <c r="M4318" s="93" t="e">
        <v>#N/A</v>
      </c>
      <c r="N4318" s="8" t="e">
        <v>#N/A</v>
      </c>
      <c r="O4318" t="e">
        <v>#N/A</v>
      </c>
      <c r="P4318" t="e">
        <v>#N/A</v>
      </c>
      <c r="Q4318" t="e">
        <v>#N/A</v>
      </c>
      <c r="R4318" s="2" t="e">
        <v>#N/A</v>
      </c>
      <c r="S4318" t="e">
        <v>#N/A</v>
      </c>
      <c r="T4318" s="3" t="e">
        <v>#N/A</v>
      </c>
      <c r="U4318" s="3" t="e">
        <v>#N/A</v>
      </c>
      <c r="V4318" t="e">
        <v>#N/A</v>
      </c>
      <c r="W4318" t="e">
        <v>#N/A</v>
      </c>
      <c r="X4318" t="e">
        <v>#N/A</v>
      </c>
      <c r="Y4318" s="3" t="e">
        <v>#N/A</v>
      </c>
      <c r="Z4318" s="8" t="e">
        <v>#N/A</v>
      </c>
      <c r="AA4318" s="30" t="e">
        <v>#N/A</v>
      </c>
      <c r="AB4318" t="e">
        <v>#N/A</v>
      </c>
      <c r="AC4318" t="e">
        <v>#N/A</v>
      </c>
      <c r="AD4318" t="e">
        <v>#N/A</v>
      </c>
      <c r="AE4318" t="e">
        <v>#N/A</v>
      </c>
      <c r="AF4318" t="e">
        <v>#N/A</v>
      </c>
    </row>
    <row r="4319" spans="1:32" x14ac:dyDescent="0.25">
      <c r="A4319" t="e">
        <v>#N/A</v>
      </c>
      <c r="B4319" s="33" t="e">
        <v>#N/A</v>
      </c>
      <c r="C4319" t="e">
        <v>#N/A</v>
      </c>
      <c r="D4319" t="e">
        <v>#N/A</v>
      </c>
      <c r="E4319" s="69" t="e">
        <v>#N/A</v>
      </c>
      <c r="F4319" s="3" t="e">
        <v>#N/A</v>
      </c>
      <c r="G4319" s="3" t="e">
        <v>#N/A</v>
      </c>
      <c r="H4319" s="3" t="e">
        <v>#N/A</v>
      </c>
      <c r="I4319" s="80" t="e">
        <v>#N/A</v>
      </c>
      <c r="J4319" s="80" t="e">
        <v>#N/A</v>
      </c>
      <c r="K4319" s="85" t="e">
        <v>#N/A</v>
      </c>
      <c r="L4319" s="9" t="e">
        <v>#N/A</v>
      </c>
      <c r="M4319" s="93" t="e">
        <v>#N/A</v>
      </c>
      <c r="N4319" s="8" t="e">
        <v>#N/A</v>
      </c>
      <c r="O4319" t="e">
        <v>#N/A</v>
      </c>
      <c r="P4319" t="e">
        <v>#N/A</v>
      </c>
      <c r="Q4319" t="e">
        <v>#N/A</v>
      </c>
      <c r="R4319" s="2" t="e">
        <v>#N/A</v>
      </c>
      <c r="S4319" t="e">
        <v>#N/A</v>
      </c>
      <c r="T4319" s="3" t="e">
        <v>#N/A</v>
      </c>
      <c r="U4319" s="3" t="e">
        <v>#N/A</v>
      </c>
      <c r="V4319" t="e">
        <v>#N/A</v>
      </c>
      <c r="W4319" t="e">
        <v>#N/A</v>
      </c>
      <c r="X4319" t="e">
        <v>#N/A</v>
      </c>
      <c r="Y4319" s="3" t="e">
        <v>#N/A</v>
      </c>
      <c r="Z4319" s="8" t="e">
        <v>#N/A</v>
      </c>
      <c r="AA4319" s="30" t="e">
        <v>#N/A</v>
      </c>
      <c r="AB4319" t="e">
        <v>#N/A</v>
      </c>
      <c r="AC4319" t="e">
        <v>#N/A</v>
      </c>
      <c r="AD4319" t="e">
        <v>#N/A</v>
      </c>
      <c r="AE4319" t="e">
        <v>#N/A</v>
      </c>
      <c r="AF4319" t="e">
        <v>#N/A</v>
      </c>
    </row>
    <row r="4320" spans="1:32" x14ac:dyDescent="0.25">
      <c r="A4320" t="e">
        <v>#N/A</v>
      </c>
      <c r="B4320" s="33" t="e">
        <v>#N/A</v>
      </c>
      <c r="C4320" t="e">
        <v>#N/A</v>
      </c>
      <c r="D4320" t="e">
        <v>#N/A</v>
      </c>
      <c r="E4320" s="69" t="e">
        <v>#N/A</v>
      </c>
      <c r="F4320" s="3" t="e">
        <v>#N/A</v>
      </c>
      <c r="G4320" s="3" t="e">
        <v>#N/A</v>
      </c>
      <c r="H4320" s="3" t="e">
        <v>#N/A</v>
      </c>
      <c r="I4320" s="80" t="e">
        <v>#N/A</v>
      </c>
      <c r="J4320" s="80" t="e">
        <v>#N/A</v>
      </c>
      <c r="K4320" s="85" t="e">
        <v>#N/A</v>
      </c>
      <c r="L4320" s="9" t="e">
        <v>#N/A</v>
      </c>
      <c r="M4320" s="93" t="e">
        <v>#N/A</v>
      </c>
      <c r="N4320" s="8" t="e">
        <v>#N/A</v>
      </c>
      <c r="O4320" t="e">
        <v>#N/A</v>
      </c>
      <c r="P4320" t="e">
        <v>#N/A</v>
      </c>
      <c r="Q4320" t="e">
        <v>#N/A</v>
      </c>
      <c r="R4320" s="2" t="e">
        <v>#N/A</v>
      </c>
      <c r="S4320" t="e">
        <v>#N/A</v>
      </c>
      <c r="T4320" s="3" t="e">
        <v>#N/A</v>
      </c>
      <c r="U4320" s="3" t="e">
        <v>#N/A</v>
      </c>
      <c r="V4320" t="e">
        <v>#N/A</v>
      </c>
      <c r="W4320" t="e">
        <v>#N/A</v>
      </c>
      <c r="X4320" t="e">
        <v>#N/A</v>
      </c>
      <c r="Y4320" s="3" t="e">
        <v>#N/A</v>
      </c>
      <c r="Z4320" s="8" t="e">
        <v>#N/A</v>
      </c>
      <c r="AA4320" s="30" t="e">
        <v>#N/A</v>
      </c>
      <c r="AB4320" t="e">
        <v>#N/A</v>
      </c>
      <c r="AC4320" t="e">
        <v>#N/A</v>
      </c>
      <c r="AD4320" t="e">
        <v>#N/A</v>
      </c>
      <c r="AE4320" t="e">
        <v>#N/A</v>
      </c>
      <c r="AF4320" t="e">
        <v>#N/A</v>
      </c>
    </row>
    <row r="4321" spans="1:32" x14ac:dyDescent="0.25">
      <c r="A4321" t="e">
        <v>#N/A</v>
      </c>
      <c r="B4321" s="33" t="e">
        <v>#N/A</v>
      </c>
      <c r="C4321" t="e">
        <v>#N/A</v>
      </c>
      <c r="D4321" t="e">
        <v>#N/A</v>
      </c>
      <c r="E4321" s="69" t="e">
        <v>#N/A</v>
      </c>
      <c r="F4321" s="3" t="e">
        <v>#N/A</v>
      </c>
      <c r="G4321" s="3" t="e">
        <v>#N/A</v>
      </c>
      <c r="H4321" s="3" t="e">
        <v>#N/A</v>
      </c>
      <c r="I4321" s="80" t="e">
        <v>#N/A</v>
      </c>
      <c r="J4321" s="80" t="e">
        <v>#N/A</v>
      </c>
      <c r="K4321" s="85" t="e">
        <v>#N/A</v>
      </c>
      <c r="L4321" s="9" t="e">
        <v>#N/A</v>
      </c>
      <c r="M4321" s="93" t="e">
        <v>#N/A</v>
      </c>
      <c r="N4321" s="8" t="e">
        <v>#N/A</v>
      </c>
      <c r="O4321" t="e">
        <v>#N/A</v>
      </c>
      <c r="P4321" t="e">
        <v>#N/A</v>
      </c>
      <c r="Q4321" t="e">
        <v>#N/A</v>
      </c>
      <c r="R4321" s="2" t="e">
        <v>#N/A</v>
      </c>
      <c r="S4321" t="e">
        <v>#N/A</v>
      </c>
      <c r="T4321" s="3" t="e">
        <v>#N/A</v>
      </c>
      <c r="U4321" s="3" t="e">
        <v>#N/A</v>
      </c>
      <c r="V4321" t="e">
        <v>#N/A</v>
      </c>
      <c r="W4321" t="e">
        <v>#N/A</v>
      </c>
      <c r="X4321" t="e">
        <v>#N/A</v>
      </c>
      <c r="Y4321" s="3" t="e">
        <v>#N/A</v>
      </c>
      <c r="Z4321" s="8" t="e">
        <v>#N/A</v>
      </c>
      <c r="AA4321" s="30" t="e">
        <v>#N/A</v>
      </c>
      <c r="AB4321" t="e">
        <v>#N/A</v>
      </c>
      <c r="AC4321" t="e">
        <v>#N/A</v>
      </c>
      <c r="AD4321" t="e">
        <v>#N/A</v>
      </c>
      <c r="AE4321" t="e">
        <v>#N/A</v>
      </c>
      <c r="AF4321" t="e">
        <v>#N/A</v>
      </c>
    </row>
    <row r="4322" spans="1:32" x14ac:dyDescent="0.25">
      <c r="A4322" t="e">
        <v>#N/A</v>
      </c>
      <c r="B4322" s="33" t="e">
        <v>#N/A</v>
      </c>
      <c r="C4322" t="e">
        <v>#N/A</v>
      </c>
      <c r="D4322" t="e">
        <v>#N/A</v>
      </c>
      <c r="E4322" s="69" t="e">
        <v>#N/A</v>
      </c>
      <c r="F4322" s="3" t="e">
        <v>#N/A</v>
      </c>
      <c r="G4322" s="3" t="e">
        <v>#N/A</v>
      </c>
      <c r="H4322" s="3" t="e">
        <v>#N/A</v>
      </c>
      <c r="I4322" s="80" t="e">
        <v>#N/A</v>
      </c>
      <c r="J4322" s="80" t="e">
        <v>#N/A</v>
      </c>
      <c r="K4322" s="85" t="e">
        <v>#N/A</v>
      </c>
      <c r="L4322" s="9" t="e">
        <v>#N/A</v>
      </c>
      <c r="M4322" s="93" t="e">
        <v>#N/A</v>
      </c>
      <c r="N4322" s="8" t="e">
        <v>#N/A</v>
      </c>
      <c r="O4322" t="e">
        <v>#N/A</v>
      </c>
      <c r="P4322" t="e">
        <v>#N/A</v>
      </c>
      <c r="Q4322" t="e">
        <v>#N/A</v>
      </c>
      <c r="R4322" s="2" t="e">
        <v>#N/A</v>
      </c>
      <c r="S4322" t="e">
        <v>#N/A</v>
      </c>
      <c r="T4322" s="3" t="e">
        <v>#N/A</v>
      </c>
      <c r="U4322" s="3" t="e">
        <v>#N/A</v>
      </c>
      <c r="V4322" t="e">
        <v>#N/A</v>
      </c>
      <c r="W4322" t="e">
        <v>#N/A</v>
      </c>
      <c r="X4322" t="e">
        <v>#N/A</v>
      </c>
      <c r="Y4322" s="3" t="e">
        <v>#N/A</v>
      </c>
      <c r="Z4322" s="8" t="e">
        <v>#N/A</v>
      </c>
      <c r="AA4322" s="30" t="e">
        <v>#N/A</v>
      </c>
      <c r="AB4322" t="e">
        <v>#N/A</v>
      </c>
      <c r="AC4322" t="e">
        <v>#N/A</v>
      </c>
      <c r="AD4322" t="e">
        <v>#N/A</v>
      </c>
      <c r="AE4322" t="e">
        <v>#N/A</v>
      </c>
      <c r="AF4322" t="e">
        <v>#N/A</v>
      </c>
    </row>
    <row r="4323" spans="1:32" x14ac:dyDescent="0.25">
      <c r="A4323" t="e">
        <v>#N/A</v>
      </c>
      <c r="B4323" s="33" t="e">
        <v>#N/A</v>
      </c>
      <c r="C4323" t="e">
        <v>#N/A</v>
      </c>
      <c r="D4323" t="e">
        <v>#N/A</v>
      </c>
      <c r="E4323" s="69" t="e">
        <v>#N/A</v>
      </c>
      <c r="F4323" s="3" t="e">
        <v>#N/A</v>
      </c>
      <c r="G4323" s="3" t="e">
        <v>#N/A</v>
      </c>
      <c r="H4323" s="3" t="e">
        <v>#N/A</v>
      </c>
      <c r="I4323" s="80" t="e">
        <v>#N/A</v>
      </c>
      <c r="J4323" s="80" t="e">
        <v>#N/A</v>
      </c>
      <c r="K4323" s="85" t="e">
        <v>#N/A</v>
      </c>
      <c r="L4323" s="9" t="e">
        <v>#N/A</v>
      </c>
      <c r="M4323" s="93" t="e">
        <v>#N/A</v>
      </c>
      <c r="N4323" s="8" t="e">
        <v>#N/A</v>
      </c>
      <c r="O4323" t="e">
        <v>#N/A</v>
      </c>
      <c r="P4323" t="e">
        <v>#N/A</v>
      </c>
      <c r="Q4323" t="e">
        <v>#N/A</v>
      </c>
      <c r="R4323" s="2" t="e">
        <v>#N/A</v>
      </c>
      <c r="S4323" t="e">
        <v>#N/A</v>
      </c>
      <c r="T4323" s="3" t="e">
        <v>#N/A</v>
      </c>
      <c r="U4323" s="3" t="e">
        <v>#N/A</v>
      </c>
      <c r="V4323" t="e">
        <v>#N/A</v>
      </c>
      <c r="W4323" t="e">
        <v>#N/A</v>
      </c>
      <c r="X4323" t="e">
        <v>#N/A</v>
      </c>
      <c r="Y4323" s="3" t="e">
        <v>#N/A</v>
      </c>
      <c r="Z4323" s="8" t="e">
        <v>#N/A</v>
      </c>
      <c r="AA4323" s="30" t="e">
        <v>#N/A</v>
      </c>
      <c r="AB4323" t="e">
        <v>#N/A</v>
      </c>
      <c r="AC4323" t="e">
        <v>#N/A</v>
      </c>
      <c r="AD4323" t="e">
        <v>#N/A</v>
      </c>
      <c r="AE4323" t="e">
        <v>#N/A</v>
      </c>
      <c r="AF4323" t="e">
        <v>#N/A</v>
      </c>
    </row>
    <row r="4324" spans="1:32" x14ac:dyDescent="0.25">
      <c r="A4324" t="e">
        <v>#N/A</v>
      </c>
      <c r="B4324" s="33" t="e">
        <v>#N/A</v>
      </c>
      <c r="C4324" t="e">
        <v>#N/A</v>
      </c>
      <c r="D4324" t="e">
        <v>#N/A</v>
      </c>
      <c r="E4324" s="69" t="e">
        <v>#N/A</v>
      </c>
      <c r="F4324" s="3" t="e">
        <v>#N/A</v>
      </c>
      <c r="G4324" s="3" t="e">
        <v>#N/A</v>
      </c>
      <c r="H4324" s="3" t="e">
        <v>#N/A</v>
      </c>
      <c r="I4324" s="80" t="e">
        <v>#N/A</v>
      </c>
      <c r="J4324" s="80" t="e">
        <v>#N/A</v>
      </c>
      <c r="K4324" s="85" t="e">
        <v>#N/A</v>
      </c>
      <c r="L4324" s="9" t="e">
        <v>#N/A</v>
      </c>
      <c r="M4324" s="93" t="e">
        <v>#N/A</v>
      </c>
      <c r="N4324" s="8" t="e">
        <v>#N/A</v>
      </c>
      <c r="O4324" t="e">
        <v>#N/A</v>
      </c>
      <c r="P4324" t="e">
        <v>#N/A</v>
      </c>
      <c r="Q4324" t="e">
        <v>#N/A</v>
      </c>
      <c r="R4324" s="2" t="e">
        <v>#N/A</v>
      </c>
      <c r="S4324" t="e">
        <v>#N/A</v>
      </c>
      <c r="T4324" s="3" t="e">
        <v>#N/A</v>
      </c>
      <c r="U4324" s="3" t="e">
        <v>#N/A</v>
      </c>
      <c r="V4324" t="e">
        <v>#N/A</v>
      </c>
      <c r="W4324" t="e">
        <v>#N/A</v>
      </c>
      <c r="X4324" t="e">
        <v>#N/A</v>
      </c>
      <c r="Y4324" s="3" t="e">
        <v>#N/A</v>
      </c>
      <c r="Z4324" s="8" t="e">
        <v>#N/A</v>
      </c>
      <c r="AA4324" s="30" t="e">
        <v>#N/A</v>
      </c>
      <c r="AB4324" t="e">
        <v>#N/A</v>
      </c>
      <c r="AC4324" t="e">
        <v>#N/A</v>
      </c>
      <c r="AD4324" t="e">
        <v>#N/A</v>
      </c>
      <c r="AE4324" t="e">
        <v>#N/A</v>
      </c>
      <c r="AF4324" t="e">
        <v>#N/A</v>
      </c>
    </row>
    <row r="4325" spans="1:32" x14ac:dyDescent="0.25">
      <c r="A4325" t="e">
        <v>#N/A</v>
      </c>
      <c r="B4325" s="33" t="e">
        <v>#N/A</v>
      </c>
      <c r="C4325" t="e">
        <v>#N/A</v>
      </c>
      <c r="D4325" t="e">
        <v>#N/A</v>
      </c>
      <c r="E4325" s="69" t="e">
        <v>#N/A</v>
      </c>
      <c r="F4325" s="3" t="e">
        <v>#N/A</v>
      </c>
      <c r="G4325" s="3" t="e">
        <v>#N/A</v>
      </c>
      <c r="H4325" s="3" t="e">
        <v>#N/A</v>
      </c>
      <c r="I4325" s="80" t="e">
        <v>#N/A</v>
      </c>
      <c r="J4325" s="80" t="e">
        <v>#N/A</v>
      </c>
      <c r="K4325" s="85" t="e">
        <v>#N/A</v>
      </c>
      <c r="L4325" s="9" t="e">
        <v>#N/A</v>
      </c>
      <c r="M4325" s="93" t="e">
        <v>#N/A</v>
      </c>
      <c r="N4325" s="8" t="e">
        <v>#N/A</v>
      </c>
      <c r="O4325" t="e">
        <v>#N/A</v>
      </c>
      <c r="P4325" t="e">
        <v>#N/A</v>
      </c>
      <c r="Q4325" t="e">
        <v>#N/A</v>
      </c>
      <c r="R4325" s="2" t="e">
        <v>#N/A</v>
      </c>
      <c r="S4325" t="e">
        <v>#N/A</v>
      </c>
      <c r="T4325" s="3" t="e">
        <v>#N/A</v>
      </c>
      <c r="U4325" s="3" t="e">
        <v>#N/A</v>
      </c>
      <c r="V4325" t="e">
        <v>#N/A</v>
      </c>
      <c r="W4325" t="e">
        <v>#N/A</v>
      </c>
      <c r="X4325" t="e">
        <v>#N/A</v>
      </c>
      <c r="Y4325" s="3" t="e">
        <v>#N/A</v>
      </c>
      <c r="Z4325" s="8" t="e">
        <v>#N/A</v>
      </c>
      <c r="AA4325" s="30" t="e">
        <v>#N/A</v>
      </c>
      <c r="AB4325" t="e">
        <v>#N/A</v>
      </c>
      <c r="AC4325" t="e">
        <v>#N/A</v>
      </c>
      <c r="AD4325" t="e">
        <v>#N/A</v>
      </c>
      <c r="AE4325" t="e">
        <v>#N/A</v>
      </c>
      <c r="AF4325" t="e">
        <v>#N/A</v>
      </c>
    </row>
    <row r="4326" spans="1:32" x14ac:dyDescent="0.25">
      <c r="A4326" t="e">
        <v>#N/A</v>
      </c>
      <c r="B4326" s="33" t="e">
        <v>#N/A</v>
      </c>
      <c r="C4326" t="e">
        <v>#N/A</v>
      </c>
      <c r="D4326" t="e">
        <v>#N/A</v>
      </c>
      <c r="E4326" s="69" t="e">
        <v>#N/A</v>
      </c>
      <c r="F4326" s="3" t="e">
        <v>#N/A</v>
      </c>
      <c r="G4326" s="3" t="e">
        <v>#N/A</v>
      </c>
      <c r="H4326" s="3" t="e">
        <v>#N/A</v>
      </c>
      <c r="I4326" s="80" t="e">
        <v>#N/A</v>
      </c>
      <c r="J4326" s="80" t="e">
        <v>#N/A</v>
      </c>
      <c r="K4326" s="85" t="e">
        <v>#N/A</v>
      </c>
      <c r="L4326" s="9" t="e">
        <v>#N/A</v>
      </c>
      <c r="M4326" s="93" t="e">
        <v>#N/A</v>
      </c>
      <c r="N4326" s="8" t="e">
        <v>#N/A</v>
      </c>
      <c r="O4326" t="e">
        <v>#N/A</v>
      </c>
      <c r="P4326" t="e">
        <v>#N/A</v>
      </c>
      <c r="Q4326" t="e">
        <v>#N/A</v>
      </c>
      <c r="R4326" s="2" t="e">
        <v>#N/A</v>
      </c>
      <c r="S4326" t="e">
        <v>#N/A</v>
      </c>
      <c r="T4326" s="3" t="e">
        <v>#N/A</v>
      </c>
      <c r="U4326" s="3" t="e">
        <v>#N/A</v>
      </c>
      <c r="V4326" t="e">
        <v>#N/A</v>
      </c>
      <c r="W4326" t="e">
        <v>#N/A</v>
      </c>
      <c r="X4326" t="e">
        <v>#N/A</v>
      </c>
      <c r="Y4326" s="3" t="e">
        <v>#N/A</v>
      </c>
      <c r="Z4326" s="8" t="e">
        <v>#N/A</v>
      </c>
      <c r="AA4326" s="30" t="e">
        <v>#N/A</v>
      </c>
      <c r="AB4326" t="e">
        <v>#N/A</v>
      </c>
      <c r="AC4326" t="e">
        <v>#N/A</v>
      </c>
      <c r="AD4326" t="e">
        <v>#N/A</v>
      </c>
      <c r="AE4326" t="e">
        <v>#N/A</v>
      </c>
      <c r="AF4326" t="e">
        <v>#N/A</v>
      </c>
    </row>
    <row r="4327" spans="1:32" x14ac:dyDescent="0.25">
      <c r="A4327" t="e">
        <v>#N/A</v>
      </c>
      <c r="B4327" s="33" t="e">
        <v>#N/A</v>
      </c>
      <c r="C4327" t="e">
        <v>#N/A</v>
      </c>
      <c r="D4327" t="e">
        <v>#N/A</v>
      </c>
      <c r="E4327" s="69" t="e">
        <v>#N/A</v>
      </c>
      <c r="F4327" s="3" t="e">
        <v>#N/A</v>
      </c>
      <c r="G4327" s="3" t="e">
        <v>#N/A</v>
      </c>
      <c r="H4327" s="3" t="e">
        <v>#N/A</v>
      </c>
      <c r="I4327" s="80" t="e">
        <v>#N/A</v>
      </c>
      <c r="J4327" s="80" t="e">
        <v>#N/A</v>
      </c>
      <c r="K4327" s="85" t="e">
        <v>#N/A</v>
      </c>
      <c r="L4327" s="9" t="e">
        <v>#N/A</v>
      </c>
      <c r="M4327" s="93" t="e">
        <v>#N/A</v>
      </c>
      <c r="N4327" s="8" t="e">
        <v>#N/A</v>
      </c>
      <c r="O4327" t="e">
        <v>#N/A</v>
      </c>
      <c r="P4327" t="e">
        <v>#N/A</v>
      </c>
      <c r="Q4327" t="e">
        <v>#N/A</v>
      </c>
      <c r="R4327" s="2" t="e">
        <v>#N/A</v>
      </c>
      <c r="S4327" t="e">
        <v>#N/A</v>
      </c>
      <c r="T4327" s="3" t="e">
        <v>#N/A</v>
      </c>
      <c r="U4327" s="3" t="e">
        <v>#N/A</v>
      </c>
      <c r="V4327" t="e">
        <v>#N/A</v>
      </c>
      <c r="W4327" t="e">
        <v>#N/A</v>
      </c>
      <c r="X4327" t="e">
        <v>#N/A</v>
      </c>
      <c r="Y4327" s="3" t="e">
        <v>#N/A</v>
      </c>
      <c r="Z4327" s="8" t="e">
        <v>#N/A</v>
      </c>
      <c r="AA4327" s="30" t="e">
        <v>#N/A</v>
      </c>
      <c r="AB4327" t="e">
        <v>#N/A</v>
      </c>
      <c r="AC4327" t="e">
        <v>#N/A</v>
      </c>
      <c r="AD4327" t="e">
        <v>#N/A</v>
      </c>
      <c r="AE4327" t="e">
        <v>#N/A</v>
      </c>
      <c r="AF4327" t="e">
        <v>#N/A</v>
      </c>
    </row>
    <row r="4328" spans="1:32" x14ac:dyDescent="0.25">
      <c r="A4328" t="e">
        <v>#N/A</v>
      </c>
      <c r="B4328" s="33" t="e">
        <v>#N/A</v>
      </c>
      <c r="C4328" t="e">
        <v>#N/A</v>
      </c>
      <c r="D4328" t="e">
        <v>#N/A</v>
      </c>
      <c r="E4328" s="69" t="e">
        <v>#N/A</v>
      </c>
      <c r="F4328" s="3" t="e">
        <v>#N/A</v>
      </c>
      <c r="G4328" s="3" t="e">
        <v>#N/A</v>
      </c>
      <c r="H4328" s="3" t="e">
        <v>#N/A</v>
      </c>
      <c r="I4328" s="80" t="e">
        <v>#N/A</v>
      </c>
      <c r="J4328" s="80" t="e">
        <v>#N/A</v>
      </c>
      <c r="K4328" s="85" t="e">
        <v>#N/A</v>
      </c>
      <c r="L4328" s="9" t="e">
        <v>#N/A</v>
      </c>
      <c r="M4328" s="93" t="e">
        <v>#N/A</v>
      </c>
      <c r="N4328" s="8" t="e">
        <v>#N/A</v>
      </c>
      <c r="O4328" t="e">
        <v>#N/A</v>
      </c>
      <c r="P4328" t="e">
        <v>#N/A</v>
      </c>
      <c r="Q4328" t="e">
        <v>#N/A</v>
      </c>
      <c r="R4328" s="2" t="e">
        <v>#N/A</v>
      </c>
      <c r="S4328" t="e">
        <v>#N/A</v>
      </c>
      <c r="T4328" s="3" t="e">
        <v>#N/A</v>
      </c>
      <c r="U4328" s="3" t="e">
        <v>#N/A</v>
      </c>
      <c r="V4328" t="e">
        <v>#N/A</v>
      </c>
      <c r="W4328" t="e">
        <v>#N/A</v>
      </c>
      <c r="X4328" t="e">
        <v>#N/A</v>
      </c>
      <c r="Y4328" s="3" t="e">
        <v>#N/A</v>
      </c>
      <c r="Z4328" s="8" t="e">
        <v>#N/A</v>
      </c>
      <c r="AA4328" s="30" t="e">
        <v>#N/A</v>
      </c>
      <c r="AB4328" t="e">
        <v>#N/A</v>
      </c>
      <c r="AC4328" t="e">
        <v>#N/A</v>
      </c>
      <c r="AD4328" t="e">
        <v>#N/A</v>
      </c>
      <c r="AE4328" t="e">
        <v>#N/A</v>
      </c>
      <c r="AF4328" t="e">
        <v>#N/A</v>
      </c>
    </row>
    <row r="4329" spans="1:32" x14ac:dyDescent="0.25">
      <c r="A4329" t="e">
        <v>#N/A</v>
      </c>
      <c r="B4329" s="33" t="e">
        <v>#N/A</v>
      </c>
      <c r="C4329" t="e">
        <v>#N/A</v>
      </c>
      <c r="D4329" t="e">
        <v>#N/A</v>
      </c>
      <c r="E4329" s="69" t="e">
        <v>#N/A</v>
      </c>
      <c r="F4329" s="3" t="e">
        <v>#N/A</v>
      </c>
      <c r="G4329" s="3" t="e">
        <v>#N/A</v>
      </c>
      <c r="H4329" s="3" t="e">
        <v>#N/A</v>
      </c>
      <c r="I4329" s="80" t="e">
        <v>#N/A</v>
      </c>
      <c r="J4329" s="80" t="e">
        <v>#N/A</v>
      </c>
      <c r="K4329" s="85" t="e">
        <v>#N/A</v>
      </c>
      <c r="L4329" s="9" t="e">
        <v>#N/A</v>
      </c>
      <c r="M4329" s="93" t="e">
        <v>#N/A</v>
      </c>
      <c r="N4329" s="8" t="e">
        <v>#N/A</v>
      </c>
      <c r="O4329" t="e">
        <v>#N/A</v>
      </c>
      <c r="P4329" t="e">
        <v>#N/A</v>
      </c>
      <c r="Q4329" t="e">
        <v>#N/A</v>
      </c>
      <c r="R4329" s="2" t="e">
        <v>#N/A</v>
      </c>
      <c r="S4329" t="e">
        <v>#N/A</v>
      </c>
      <c r="T4329" s="3" t="e">
        <v>#N/A</v>
      </c>
      <c r="U4329" s="3" t="e">
        <v>#N/A</v>
      </c>
      <c r="V4329" t="e">
        <v>#N/A</v>
      </c>
      <c r="W4329" t="e">
        <v>#N/A</v>
      </c>
      <c r="X4329" t="e">
        <v>#N/A</v>
      </c>
      <c r="Y4329" s="3" t="e">
        <v>#N/A</v>
      </c>
      <c r="Z4329" s="8" t="e">
        <v>#N/A</v>
      </c>
      <c r="AA4329" s="30" t="e">
        <v>#N/A</v>
      </c>
      <c r="AB4329" t="e">
        <v>#N/A</v>
      </c>
      <c r="AC4329" t="e">
        <v>#N/A</v>
      </c>
      <c r="AD4329" t="e">
        <v>#N/A</v>
      </c>
      <c r="AE4329" t="e">
        <v>#N/A</v>
      </c>
      <c r="AF4329" t="e">
        <v>#N/A</v>
      </c>
    </row>
    <row r="4330" spans="1:32" x14ac:dyDescent="0.25">
      <c r="A4330" t="e">
        <v>#N/A</v>
      </c>
      <c r="B4330" s="33" t="e">
        <v>#N/A</v>
      </c>
      <c r="C4330" t="e">
        <v>#N/A</v>
      </c>
      <c r="D4330" t="e">
        <v>#N/A</v>
      </c>
      <c r="E4330" s="69" t="e">
        <v>#N/A</v>
      </c>
      <c r="F4330" s="3" t="e">
        <v>#N/A</v>
      </c>
      <c r="G4330" s="3" t="e">
        <v>#N/A</v>
      </c>
      <c r="H4330" s="3" t="e">
        <v>#N/A</v>
      </c>
      <c r="I4330" s="80" t="e">
        <v>#N/A</v>
      </c>
      <c r="J4330" s="80" t="e">
        <v>#N/A</v>
      </c>
      <c r="K4330" s="85" t="e">
        <v>#N/A</v>
      </c>
      <c r="L4330" s="9" t="e">
        <v>#N/A</v>
      </c>
      <c r="M4330" s="93" t="e">
        <v>#N/A</v>
      </c>
      <c r="N4330" s="8" t="e">
        <v>#N/A</v>
      </c>
      <c r="O4330" t="e">
        <v>#N/A</v>
      </c>
      <c r="P4330" t="e">
        <v>#N/A</v>
      </c>
      <c r="Q4330" t="e">
        <v>#N/A</v>
      </c>
      <c r="R4330" s="2" t="e">
        <v>#N/A</v>
      </c>
      <c r="S4330" t="e">
        <v>#N/A</v>
      </c>
      <c r="T4330" s="3" t="e">
        <v>#N/A</v>
      </c>
      <c r="U4330" s="3" t="e">
        <v>#N/A</v>
      </c>
      <c r="V4330" t="e">
        <v>#N/A</v>
      </c>
      <c r="W4330" t="e">
        <v>#N/A</v>
      </c>
      <c r="X4330" t="e">
        <v>#N/A</v>
      </c>
      <c r="Y4330" s="3" t="e">
        <v>#N/A</v>
      </c>
      <c r="Z4330" s="8" t="e">
        <v>#N/A</v>
      </c>
      <c r="AA4330" s="30" t="e">
        <v>#N/A</v>
      </c>
      <c r="AB4330" t="e">
        <v>#N/A</v>
      </c>
      <c r="AC4330" t="e">
        <v>#N/A</v>
      </c>
      <c r="AD4330" t="e">
        <v>#N/A</v>
      </c>
      <c r="AE4330" t="e">
        <v>#N/A</v>
      </c>
      <c r="AF4330" t="e">
        <v>#N/A</v>
      </c>
    </row>
    <row r="4331" spans="1:32" x14ac:dyDescent="0.25">
      <c r="A4331" t="e">
        <v>#N/A</v>
      </c>
      <c r="B4331" s="33" t="e">
        <v>#N/A</v>
      </c>
      <c r="C4331" t="e">
        <v>#N/A</v>
      </c>
      <c r="D4331" t="e">
        <v>#N/A</v>
      </c>
      <c r="E4331" s="69" t="e">
        <v>#N/A</v>
      </c>
      <c r="F4331" s="3" t="e">
        <v>#N/A</v>
      </c>
      <c r="G4331" s="3" t="e">
        <v>#N/A</v>
      </c>
      <c r="H4331" s="3" t="e">
        <v>#N/A</v>
      </c>
      <c r="I4331" s="80" t="e">
        <v>#N/A</v>
      </c>
      <c r="J4331" s="80" t="e">
        <v>#N/A</v>
      </c>
      <c r="K4331" s="85" t="e">
        <v>#N/A</v>
      </c>
      <c r="L4331" s="9" t="e">
        <v>#N/A</v>
      </c>
      <c r="M4331" s="93" t="e">
        <v>#N/A</v>
      </c>
      <c r="N4331" s="8" t="e">
        <v>#N/A</v>
      </c>
      <c r="O4331" t="e">
        <v>#N/A</v>
      </c>
      <c r="P4331" t="e">
        <v>#N/A</v>
      </c>
      <c r="Q4331" t="e">
        <v>#N/A</v>
      </c>
      <c r="R4331" s="2" t="e">
        <v>#N/A</v>
      </c>
      <c r="S4331" t="e">
        <v>#N/A</v>
      </c>
      <c r="T4331" s="3" t="e">
        <v>#N/A</v>
      </c>
      <c r="U4331" s="3" t="e">
        <v>#N/A</v>
      </c>
      <c r="V4331" t="e">
        <v>#N/A</v>
      </c>
      <c r="W4331" t="e">
        <v>#N/A</v>
      </c>
      <c r="X4331" t="e">
        <v>#N/A</v>
      </c>
      <c r="Y4331" s="3" t="e">
        <v>#N/A</v>
      </c>
      <c r="Z4331" s="8" t="e">
        <v>#N/A</v>
      </c>
      <c r="AA4331" s="30" t="e">
        <v>#N/A</v>
      </c>
      <c r="AB4331" t="e">
        <v>#N/A</v>
      </c>
      <c r="AC4331" t="e">
        <v>#N/A</v>
      </c>
      <c r="AD4331" t="e">
        <v>#N/A</v>
      </c>
      <c r="AE4331" t="e">
        <v>#N/A</v>
      </c>
      <c r="AF4331" t="e">
        <v>#N/A</v>
      </c>
    </row>
    <row r="4332" spans="1:32" x14ac:dyDescent="0.25">
      <c r="A4332" t="e">
        <v>#N/A</v>
      </c>
      <c r="B4332" s="33" t="e">
        <v>#N/A</v>
      </c>
      <c r="C4332" t="e">
        <v>#N/A</v>
      </c>
      <c r="D4332" t="e">
        <v>#N/A</v>
      </c>
      <c r="E4332" s="69" t="e">
        <v>#N/A</v>
      </c>
      <c r="F4332" s="3" t="e">
        <v>#N/A</v>
      </c>
      <c r="G4332" s="3" t="e">
        <v>#N/A</v>
      </c>
      <c r="H4332" s="3" t="e">
        <v>#N/A</v>
      </c>
      <c r="I4332" s="80" t="e">
        <v>#N/A</v>
      </c>
      <c r="J4332" s="80" t="e">
        <v>#N/A</v>
      </c>
      <c r="K4332" s="85" t="e">
        <v>#N/A</v>
      </c>
      <c r="L4332" s="9" t="e">
        <v>#N/A</v>
      </c>
      <c r="M4332" s="93" t="e">
        <v>#N/A</v>
      </c>
      <c r="N4332" s="8" t="e">
        <v>#N/A</v>
      </c>
      <c r="O4332" t="e">
        <v>#N/A</v>
      </c>
      <c r="P4332" t="e">
        <v>#N/A</v>
      </c>
      <c r="Q4332" t="e">
        <v>#N/A</v>
      </c>
      <c r="R4332" s="2" t="e">
        <v>#N/A</v>
      </c>
      <c r="S4332" t="e">
        <v>#N/A</v>
      </c>
      <c r="T4332" s="3" t="e">
        <v>#N/A</v>
      </c>
      <c r="U4332" s="3" t="e">
        <v>#N/A</v>
      </c>
      <c r="V4332" t="e">
        <v>#N/A</v>
      </c>
      <c r="W4332" t="e">
        <v>#N/A</v>
      </c>
      <c r="X4332" t="e">
        <v>#N/A</v>
      </c>
      <c r="Y4332" s="3" t="e">
        <v>#N/A</v>
      </c>
      <c r="Z4332" s="8" t="e">
        <v>#N/A</v>
      </c>
      <c r="AA4332" s="30" t="e">
        <v>#N/A</v>
      </c>
      <c r="AB4332" t="e">
        <v>#N/A</v>
      </c>
      <c r="AC4332" t="e">
        <v>#N/A</v>
      </c>
      <c r="AD4332" t="e">
        <v>#N/A</v>
      </c>
      <c r="AE4332" t="e">
        <v>#N/A</v>
      </c>
      <c r="AF4332" t="e">
        <v>#N/A</v>
      </c>
    </row>
    <row r="4333" spans="1:32" x14ac:dyDescent="0.25">
      <c r="A4333" t="e">
        <v>#N/A</v>
      </c>
      <c r="B4333" s="33" t="e">
        <v>#N/A</v>
      </c>
      <c r="C4333" t="e">
        <v>#N/A</v>
      </c>
      <c r="D4333" t="e">
        <v>#N/A</v>
      </c>
      <c r="E4333" s="69" t="e">
        <v>#N/A</v>
      </c>
      <c r="F4333" s="3" t="e">
        <v>#N/A</v>
      </c>
      <c r="G4333" s="3" t="e">
        <v>#N/A</v>
      </c>
      <c r="H4333" s="3" t="e">
        <v>#N/A</v>
      </c>
      <c r="I4333" s="80" t="e">
        <v>#N/A</v>
      </c>
      <c r="J4333" s="80" t="e">
        <v>#N/A</v>
      </c>
      <c r="K4333" s="85" t="e">
        <v>#N/A</v>
      </c>
      <c r="L4333" s="9" t="e">
        <v>#N/A</v>
      </c>
      <c r="M4333" s="93" t="e">
        <v>#N/A</v>
      </c>
      <c r="N4333" s="8" t="e">
        <v>#N/A</v>
      </c>
      <c r="O4333" t="e">
        <v>#N/A</v>
      </c>
      <c r="P4333" t="e">
        <v>#N/A</v>
      </c>
      <c r="Q4333" t="e">
        <v>#N/A</v>
      </c>
      <c r="R4333" s="2" t="e">
        <v>#N/A</v>
      </c>
      <c r="S4333" t="e">
        <v>#N/A</v>
      </c>
      <c r="T4333" s="3" t="e">
        <v>#N/A</v>
      </c>
      <c r="U4333" s="3" t="e">
        <v>#N/A</v>
      </c>
      <c r="V4333" t="e">
        <v>#N/A</v>
      </c>
      <c r="W4333" t="e">
        <v>#N/A</v>
      </c>
      <c r="X4333" t="e">
        <v>#N/A</v>
      </c>
      <c r="Y4333" s="3" t="e">
        <v>#N/A</v>
      </c>
      <c r="Z4333" s="8" t="e">
        <v>#N/A</v>
      </c>
      <c r="AA4333" s="30" t="e">
        <v>#N/A</v>
      </c>
      <c r="AB4333" t="e">
        <v>#N/A</v>
      </c>
      <c r="AC4333" t="e">
        <v>#N/A</v>
      </c>
      <c r="AD4333" t="e">
        <v>#N/A</v>
      </c>
      <c r="AE4333" t="e">
        <v>#N/A</v>
      </c>
      <c r="AF4333" t="e">
        <v>#N/A</v>
      </c>
    </row>
    <row r="4334" spans="1:32" x14ac:dyDescent="0.25">
      <c r="A4334" t="e">
        <v>#N/A</v>
      </c>
      <c r="B4334" s="33" t="e">
        <v>#N/A</v>
      </c>
      <c r="C4334" t="e">
        <v>#N/A</v>
      </c>
      <c r="D4334" t="e">
        <v>#N/A</v>
      </c>
      <c r="E4334" s="69" t="e">
        <v>#N/A</v>
      </c>
      <c r="F4334" s="3" t="e">
        <v>#N/A</v>
      </c>
      <c r="G4334" s="3" t="e">
        <v>#N/A</v>
      </c>
      <c r="H4334" s="3" t="e">
        <v>#N/A</v>
      </c>
      <c r="I4334" s="80" t="e">
        <v>#N/A</v>
      </c>
      <c r="J4334" s="80" t="e">
        <v>#N/A</v>
      </c>
      <c r="K4334" s="85" t="e">
        <v>#N/A</v>
      </c>
      <c r="L4334" s="9" t="e">
        <v>#N/A</v>
      </c>
      <c r="M4334" s="93" t="e">
        <v>#N/A</v>
      </c>
      <c r="N4334" s="8" t="e">
        <v>#N/A</v>
      </c>
      <c r="O4334" t="e">
        <v>#N/A</v>
      </c>
      <c r="P4334" t="e">
        <v>#N/A</v>
      </c>
      <c r="Q4334" t="e">
        <v>#N/A</v>
      </c>
      <c r="R4334" s="2" t="e">
        <v>#N/A</v>
      </c>
      <c r="S4334" t="e">
        <v>#N/A</v>
      </c>
      <c r="T4334" s="3" t="e">
        <v>#N/A</v>
      </c>
      <c r="U4334" s="3" t="e">
        <v>#N/A</v>
      </c>
      <c r="V4334" t="e">
        <v>#N/A</v>
      </c>
      <c r="W4334" t="e">
        <v>#N/A</v>
      </c>
      <c r="X4334" t="e">
        <v>#N/A</v>
      </c>
      <c r="Y4334" s="3" t="e">
        <v>#N/A</v>
      </c>
      <c r="Z4334" s="8" t="e">
        <v>#N/A</v>
      </c>
      <c r="AA4334" s="30" t="e">
        <v>#N/A</v>
      </c>
      <c r="AB4334" t="e">
        <v>#N/A</v>
      </c>
      <c r="AC4334" t="e">
        <v>#N/A</v>
      </c>
      <c r="AD4334" t="e">
        <v>#N/A</v>
      </c>
      <c r="AE4334" t="e">
        <v>#N/A</v>
      </c>
      <c r="AF4334" t="e">
        <v>#N/A</v>
      </c>
    </row>
    <row r="4335" spans="1:32" x14ac:dyDescent="0.25">
      <c r="A4335" t="e">
        <v>#N/A</v>
      </c>
      <c r="B4335" s="33" t="e">
        <v>#N/A</v>
      </c>
      <c r="C4335" t="e">
        <v>#N/A</v>
      </c>
      <c r="D4335" t="e">
        <v>#N/A</v>
      </c>
      <c r="E4335" s="69" t="e">
        <v>#N/A</v>
      </c>
      <c r="F4335" s="3" t="e">
        <v>#N/A</v>
      </c>
      <c r="G4335" s="3" t="e">
        <v>#N/A</v>
      </c>
      <c r="H4335" s="3" t="e">
        <v>#N/A</v>
      </c>
      <c r="I4335" s="80" t="e">
        <v>#N/A</v>
      </c>
      <c r="J4335" s="80" t="e">
        <v>#N/A</v>
      </c>
      <c r="K4335" s="85" t="e">
        <v>#N/A</v>
      </c>
      <c r="L4335" s="9" t="e">
        <v>#N/A</v>
      </c>
      <c r="M4335" s="93" t="e">
        <v>#N/A</v>
      </c>
      <c r="N4335" s="8" t="e">
        <v>#N/A</v>
      </c>
      <c r="O4335" t="e">
        <v>#N/A</v>
      </c>
      <c r="P4335" t="e">
        <v>#N/A</v>
      </c>
      <c r="Q4335" t="e">
        <v>#N/A</v>
      </c>
      <c r="R4335" s="2" t="e">
        <v>#N/A</v>
      </c>
      <c r="S4335" t="e">
        <v>#N/A</v>
      </c>
      <c r="T4335" s="3" t="e">
        <v>#N/A</v>
      </c>
      <c r="U4335" s="3" t="e">
        <v>#N/A</v>
      </c>
      <c r="V4335" t="e">
        <v>#N/A</v>
      </c>
      <c r="W4335" t="e">
        <v>#N/A</v>
      </c>
      <c r="X4335" t="e">
        <v>#N/A</v>
      </c>
      <c r="Y4335" s="3" t="e">
        <v>#N/A</v>
      </c>
      <c r="Z4335" s="8" t="e">
        <v>#N/A</v>
      </c>
      <c r="AA4335" s="30" t="e">
        <v>#N/A</v>
      </c>
      <c r="AB4335" t="e">
        <v>#N/A</v>
      </c>
      <c r="AC4335" t="e">
        <v>#N/A</v>
      </c>
      <c r="AD4335" t="e">
        <v>#N/A</v>
      </c>
      <c r="AE4335" t="e">
        <v>#N/A</v>
      </c>
      <c r="AF4335" t="e">
        <v>#N/A</v>
      </c>
    </row>
    <row r="4336" spans="1:32" x14ac:dyDescent="0.25">
      <c r="A4336" t="e">
        <v>#N/A</v>
      </c>
      <c r="B4336" s="33" t="e">
        <v>#N/A</v>
      </c>
      <c r="C4336" t="e">
        <v>#N/A</v>
      </c>
      <c r="D4336" t="e">
        <v>#N/A</v>
      </c>
      <c r="E4336" s="69" t="e">
        <v>#N/A</v>
      </c>
      <c r="F4336" s="3" t="e">
        <v>#N/A</v>
      </c>
      <c r="G4336" s="3" t="e">
        <v>#N/A</v>
      </c>
      <c r="H4336" s="3" t="e">
        <v>#N/A</v>
      </c>
      <c r="I4336" s="80" t="e">
        <v>#N/A</v>
      </c>
      <c r="J4336" s="80" t="e">
        <v>#N/A</v>
      </c>
      <c r="K4336" s="85" t="e">
        <v>#N/A</v>
      </c>
      <c r="L4336" s="9" t="e">
        <v>#N/A</v>
      </c>
      <c r="M4336" s="93" t="e">
        <v>#N/A</v>
      </c>
      <c r="N4336" s="8" t="e">
        <v>#N/A</v>
      </c>
      <c r="O4336" t="e">
        <v>#N/A</v>
      </c>
      <c r="P4336" t="e">
        <v>#N/A</v>
      </c>
      <c r="Q4336" t="e">
        <v>#N/A</v>
      </c>
      <c r="R4336" s="2" t="e">
        <v>#N/A</v>
      </c>
      <c r="S4336" t="e">
        <v>#N/A</v>
      </c>
      <c r="T4336" s="3" t="e">
        <v>#N/A</v>
      </c>
      <c r="U4336" s="3" t="e">
        <v>#N/A</v>
      </c>
      <c r="V4336" t="e">
        <v>#N/A</v>
      </c>
      <c r="W4336" t="e">
        <v>#N/A</v>
      </c>
      <c r="X4336" t="e">
        <v>#N/A</v>
      </c>
      <c r="Y4336" s="3" t="e">
        <v>#N/A</v>
      </c>
      <c r="Z4336" s="8" t="e">
        <v>#N/A</v>
      </c>
      <c r="AA4336" s="30" t="e">
        <v>#N/A</v>
      </c>
      <c r="AB4336" t="e">
        <v>#N/A</v>
      </c>
      <c r="AC4336" t="e">
        <v>#N/A</v>
      </c>
      <c r="AD4336" t="e">
        <v>#N/A</v>
      </c>
      <c r="AE4336" t="e">
        <v>#N/A</v>
      </c>
      <c r="AF4336" t="e">
        <v>#N/A</v>
      </c>
    </row>
    <row r="4337" spans="1:32" x14ac:dyDescent="0.25">
      <c r="A4337" t="e">
        <v>#N/A</v>
      </c>
      <c r="B4337" s="33" t="e">
        <v>#N/A</v>
      </c>
      <c r="C4337" t="e">
        <v>#N/A</v>
      </c>
      <c r="D4337" t="e">
        <v>#N/A</v>
      </c>
      <c r="E4337" s="69" t="e">
        <v>#N/A</v>
      </c>
      <c r="F4337" s="3" t="e">
        <v>#N/A</v>
      </c>
      <c r="G4337" s="3" t="e">
        <v>#N/A</v>
      </c>
      <c r="H4337" s="3" t="e">
        <v>#N/A</v>
      </c>
      <c r="I4337" s="80" t="e">
        <v>#N/A</v>
      </c>
      <c r="J4337" s="80" t="e">
        <v>#N/A</v>
      </c>
      <c r="K4337" s="85" t="e">
        <v>#N/A</v>
      </c>
      <c r="L4337" s="9" t="e">
        <v>#N/A</v>
      </c>
      <c r="M4337" s="93" t="e">
        <v>#N/A</v>
      </c>
      <c r="N4337" s="8" t="e">
        <v>#N/A</v>
      </c>
      <c r="O4337" t="e">
        <v>#N/A</v>
      </c>
      <c r="P4337" t="e">
        <v>#N/A</v>
      </c>
      <c r="Q4337" t="e">
        <v>#N/A</v>
      </c>
      <c r="R4337" s="2" t="e">
        <v>#N/A</v>
      </c>
      <c r="S4337" t="e">
        <v>#N/A</v>
      </c>
      <c r="T4337" s="3" t="e">
        <v>#N/A</v>
      </c>
      <c r="U4337" s="3" t="e">
        <v>#N/A</v>
      </c>
      <c r="V4337" t="e">
        <v>#N/A</v>
      </c>
      <c r="W4337" t="e">
        <v>#N/A</v>
      </c>
      <c r="X4337" t="e">
        <v>#N/A</v>
      </c>
      <c r="Y4337" s="3" t="e">
        <v>#N/A</v>
      </c>
      <c r="Z4337" s="8" t="e">
        <v>#N/A</v>
      </c>
      <c r="AA4337" s="30" t="e">
        <v>#N/A</v>
      </c>
      <c r="AB4337" t="e">
        <v>#N/A</v>
      </c>
      <c r="AC4337" t="e">
        <v>#N/A</v>
      </c>
      <c r="AD4337" t="e">
        <v>#N/A</v>
      </c>
      <c r="AE4337" t="e">
        <v>#N/A</v>
      </c>
      <c r="AF4337" t="e">
        <v>#N/A</v>
      </c>
    </row>
    <row r="4338" spans="1:32" x14ac:dyDescent="0.25">
      <c r="A4338" t="e">
        <v>#N/A</v>
      </c>
      <c r="B4338" s="33" t="e">
        <v>#N/A</v>
      </c>
      <c r="C4338" t="e">
        <v>#N/A</v>
      </c>
      <c r="D4338" t="e">
        <v>#N/A</v>
      </c>
      <c r="E4338" s="69" t="e">
        <v>#N/A</v>
      </c>
      <c r="F4338" s="3" t="e">
        <v>#N/A</v>
      </c>
      <c r="G4338" s="3" t="e">
        <v>#N/A</v>
      </c>
      <c r="H4338" s="3" t="e">
        <v>#N/A</v>
      </c>
      <c r="I4338" s="80" t="e">
        <v>#N/A</v>
      </c>
      <c r="J4338" s="80" t="e">
        <v>#N/A</v>
      </c>
      <c r="K4338" s="85" t="e">
        <v>#N/A</v>
      </c>
      <c r="L4338" s="9" t="e">
        <v>#N/A</v>
      </c>
      <c r="M4338" s="93" t="e">
        <v>#N/A</v>
      </c>
      <c r="N4338" s="8" t="e">
        <v>#N/A</v>
      </c>
      <c r="O4338" t="e">
        <v>#N/A</v>
      </c>
      <c r="P4338" t="e">
        <v>#N/A</v>
      </c>
      <c r="Q4338" t="e">
        <v>#N/A</v>
      </c>
      <c r="R4338" s="2" t="e">
        <v>#N/A</v>
      </c>
      <c r="S4338" t="e">
        <v>#N/A</v>
      </c>
      <c r="T4338" s="3" t="e">
        <v>#N/A</v>
      </c>
      <c r="U4338" s="3" t="e">
        <v>#N/A</v>
      </c>
      <c r="V4338" t="e">
        <v>#N/A</v>
      </c>
      <c r="W4338" t="e">
        <v>#N/A</v>
      </c>
      <c r="X4338" t="e">
        <v>#N/A</v>
      </c>
      <c r="Y4338" s="3" t="e">
        <v>#N/A</v>
      </c>
      <c r="Z4338" s="8" t="e">
        <v>#N/A</v>
      </c>
      <c r="AA4338" s="30" t="e">
        <v>#N/A</v>
      </c>
      <c r="AB4338" t="e">
        <v>#N/A</v>
      </c>
      <c r="AC4338" t="e">
        <v>#N/A</v>
      </c>
      <c r="AD4338" t="e">
        <v>#N/A</v>
      </c>
      <c r="AE4338" t="e">
        <v>#N/A</v>
      </c>
      <c r="AF4338" t="e">
        <v>#N/A</v>
      </c>
    </row>
    <row r="4339" spans="1:32" x14ac:dyDescent="0.25">
      <c r="A4339" t="e">
        <v>#N/A</v>
      </c>
      <c r="B4339" s="33" t="e">
        <v>#N/A</v>
      </c>
      <c r="C4339" t="e">
        <v>#N/A</v>
      </c>
      <c r="D4339" t="e">
        <v>#N/A</v>
      </c>
      <c r="E4339" s="69" t="e">
        <v>#N/A</v>
      </c>
      <c r="F4339" s="3" t="e">
        <v>#N/A</v>
      </c>
      <c r="G4339" s="3" t="e">
        <v>#N/A</v>
      </c>
      <c r="H4339" s="3" t="e">
        <v>#N/A</v>
      </c>
      <c r="I4339" s="80" t="e">
        <v>#N/A</v>
      </c>
      <c r="J4339" s="80" t="e">
        <v>#N/A</v>
      </c>
      <c r="K4339" s="85" t="e">
        <v>#N/A</v>
      </c>
      <c r="L4339" s="9" t="e">
        <v>#N/A</v>
      </c>
      <c r="M4339" s="93" t="e">
        <v>#N/A</v>
      </c>
      <c r="N4339" s="8" t="e">
        <v>#N/A</v>
      </c>
      <c r="O4339" t="e">
        <v>#N/A</v>
      </c>
      <c r="P4339" t="e">
        <v>#N/A</v>
      </c>
      <c r="Q4339" t="e">
        <v>#N/A</v>
      </c>
      <c r="R4339" s="2" t="e">
        <v>#N/A</v>
      </c>
      <c r="S4339" t="e">
        <v>#N/A</v>
      </c>
      <c r="T4339" s="3" t="e">
        <v>#N/A</v>
      </c>
      <c r="U4339" s="3" t="e">
        <v>#N/A</v>
      </c>
      <c r="V4339" t="e">
        <v>#N/A</v>
      </c>
      <c r="W4339" t="e">
        <v>#N/A</v>
      </c>
      <c r="X4339" t="e">
        <v>#N/A</v>
      </c>
      <c r="Y4339" s="3" t="e">
        <v>#N/A</v>
      </c>
      <c r="Z4339" s="8" t="e">
        <v>#N/A</v>
      </c>
      <c r="AA4339" s="30" t="e">
        <v>#N/A</v>
      </c>
      <c r="AB4339" t="e">
        <v>#N/A</v>
      </c>
      <c r="AC4339" t="e">
        <v>#N/A</v>
      </c>
      <c r="AD4339" t="e">
        <v>#N/A</v>
      </c>
      <c r="AE4339" t="e">
        <v>#N/A</v>
      </c>
      <c r="AF4339" t="e">
        <v>#N/A</v>
      </c>
    </row>
    <row r="4340" spans="1:32" x14ac:dyDescent="0.25">
      <c r="A4340" t="e">
        <v>#N/A</v>
      </c>
      <c r="B4340" s="33" t="e">
        <v>#N/A</v>
      </c>
      <c r="C4340" t="e">
        <v>#N/A</v>
      </c>
      <c r="D4340" t="e">
        <v>#N/A</v>
      </c>
      <c r="E4340" s="69" t="e">
        <v>#N/A</v>
      </c>
      <c r="F4340" s="3" t="e">
        <v>#N/A</v>
      </c>
      <c r="G4340" s="3" t="e">
        <v>#N/A</v>
      </c>
      <c r="H4340" s="3" t="e">
        <v>#N/A</v>
      </c>
      <c r="I4340" s="80" t="e">
        <v>#N/A</v>
      </c>
      <c r="J4340" s="80" t="e">
        <v>#N/A</v>
      </c>
      <c r="K4340" s="85" t="e">
        <v>#N/A</v>
      </c>
      <c r="L4340" s="9" t="e">
        <v>#N/A</v>
      </c>
      <c r="M4340" s="93" t="e">
        <v>#N/A</v>
      </c>
      <c r="N4340" s="8" t="e">
        <v>#N/A</v>
      </c>
      <c r="O4340" t="e">
        <v>#N/A</v>
      </c>
      <c r="P4340" t="e">
        <v>#N/A</v>
      </c>
      <c r="Q4340" t="e">
        <v>#N/A</v>
      </c>
      <c r="R4340" s="2" t="e">
        <v>#N/A</v>
      </c>
      <c r="S4340" t="e">
        <v>#N/A</v>
      </c>
      <c r="T4340" s="3" t="e">
        <v>#N/A</v>
      </c>
      <c r="U4340" s="3" t="e">
        <v>#N/A</v>
      </c>
      <c r="V4340" t="e">
        <v>#N/A</v>
      </c>
      <c r="W4340" t="e">
        <v>#N/A</v>
      </c>
      <c r="X4340" t="e">
        <v>#N/A</v>
      </c>
      <c r="Y4340" s="3" t="e">
        <v>#N/A</v>
      </c>
      <c r="Z4340" s="8" t="e">
        <v>#N/A</v>
      </c>
      <c r="AA4340" s="30" t="e">
        <v>#N/A</v>
      </c>
      <c r="AB4340" t="e">
        <v>#N/A</v>
      </c>
      <c r="AC4340" t="e">
        <v>#N/A</v>
      </c>
      <c r="AD4340" t="e">
        <v>#N/A</v>
      </c>
      <c r="AE4340" t="e">
        <v>#N/A</v>
      </c>
      <c r="AF4340" t="e">
        <v>#N/A</v>
      </c>
    </row>
    <row r="4341" spans="1:32" x14ac:dyDescent="0.25">
      <c r="A4341" t="e">
        <v>#N/A</v>
      </c>
      <c r="B4341" s="33" t="e">
        <v>#N/A</v>
      </c>
      <c r="C4341" t="e">
        <v>#N/A</v>
      </c>
      <c r="D4341" t="e">
        <v>#N/A</v>
      </c>
      <c r="E4341" s="69" t="e">
        <v>#N/A</v>
      </c>
      <c r="F4341" s="3" t="e">
        <v>#N/A</v>
      </c>
      <c r="G4341" s="3" t="e">
        <v>#N/A</v>
      </c>
      <c r="H4341" s="3" t="e">
        <v>#N/A</v>
      </c>
      <c r="I4341" s="80" t="e">
        <v>#N/A</v>
      </c>
      <c r="J4341" s="80" t="e">
        <v>#N/A</v>
      </c>
      <c r="K4341" s="85" t="e">
        <v>#N/A</v>
      </c>
      <c r="L4341" s="9" t="e">
        <v>#N/A</v>
      </c>
      <c r="M4341" s="93" t="e">
        <v>#N/A</v>
      </c>
      <c r="N4341" s="8" t="e">
        <v>#N/A</v>
      </c>
      <c r="O4341" t="e">
        <v>#N/A</v>
      </c>
      <c r="P4341" t="e">
        <v>#N/A</v>
      </c>
      <c r="Q4341" t="e">
        <v>#N/A</v>
      </c>
      <c r="R4341" s="2" t="e">
        <v>#N/A</v>
      </c>
      <c r="S4341" t="e">
        <v>#N/A</v>
      </c>
      <c r="T4341" s="3" t="e">
        <v>#N/A</v>
      </c>
      <c r="U4341" s="3" t="e">
        <v>#N/A</v>
      </c>
      <c r="V4341" t="e">
        <v>#N/A</v>
      </c>
      <c r="W4341" t="e">
        <v>#N/A</v>
      </c>
      <c r="X4341" t="e">
        <v>#N/A</v>
      </c>
      <c r="Y4341" s="3" t="e">
        <v>#N/A</v>
      </c>
      <c r="Z4341" s="8" t="e">
        <v>#N/A</v>
      </c>
      <c r="AA4341" s="30" t="e">
        <v>#N/A</v>
      </c>
      <c r="AB4341" t="e">
        <v>#N/A</v>
      </c>
      <c r="AC4341" t="e">
        <v>#N/A</v>
      </c>
      <c r="AD4341" t="e">
        <v>#N/A</v>
      </c>
      <c r="AE4341" t="e">
        <v>#N/A</v>
      </c>
      <c r="AF4341" t="e">
        <v>#N/A</v>
      </c>
    </row>
    <row r="4342" spans="1:32" x14ac:dyDescent="0.25">
      <c r="A4342" t="e">
        <v>#N/A</v>
      </c>
      <c r="B4342" s="33" t="e">
        <v>#N/A</v>
      </c>
      <c r="C4342" t="e">
        <v>#N/A</v>
      </c>
      <c r="D4342" t="e">
        <v>#N/A</v>
      </c>
      <c r="E4342" s="69" t="e">
        <v>#N/A</v>
      </c>
      <c r="F4342" s="3" t="e">
        <v>#N/A</v>
      </c>
      <c r="G4342" s="3" t="e">
        <v>#N/A</v>
      </c>
      <c r="H4342" s="3" t="e">
        <v>#N/A</v>
      </c>
      <c r="I4342" s="80" t="e">
        <v>#N/A</v>
      </c>
      <c r="J4342" s="80" t="e">
        <v>#N/A</v>
      </c>
      <c r="K4342" s="85" t="e">
        <v>#N/A</v>
      </c>
      <c r="L4342" s="9" t="e">
        <v>#N/A</v>
      </c>
      <c r="M4342" s="93" t="e">
        <v>#N/A</v>
      </c>
      <c r="N4342" s="8" t="e">
        <v>#N/A</v>
      </c>
      <c r="O4342" t="e">
        <v>#N/A</v>
      </c>
      <c r="P4342" t="e">
        <v>#N/A</v>
      </c>
      <c r="Q4342" t="e">
        <v>#N/A</v>
      </c>
      <c r="R4342" s="2" t="e">
        <v>#N/A</v>
      </c>
      <c r="S4342" t="e">
        <v>#N/A</v>
      </c>
      <c r="T4342" s="3" t="e">
        <v>#N/A</v>
      </c>
      <c r="U4342" s="3" t="e">
        <v>#N/A</v>
      </c>
      <c r="V4342" t="e">
        <v>#N/A</v>
      </c>
      <c r="W4342" t="e">
        <v>#N/A</v>
      </c>
      <c r="X4342" t="e">
        <v>#N/A</v>
      </c>
      <c r="Y4342" s="3" t="e">
        <v>#N/A</v>
      </c>
      <c r="Z4342" s="8" t="e">
        <v>#N/A</v>
      </c>
      <c r="AA4342" s="30" t="e">
        <v>#N/A</v>
      </c>
      <c r="AB4342" t="e">
        <v>#N/A</v>
      </c>
      <c r="AC4342" t="e">
        <v>#N/A</v>
      </c>
      <c r="AD4342" t="e">
        <v>#N/A</v>
      </c>
      <c r="AE4342" t="e">
        <v>#N/A</v>
      </c>
      <c r="AF4342" t="e">
        <v>#N/A</v>
      </c>
    </row>
    <row r="4343" spans="1:32" x14ac:dyDescent="0.25">
      <c r="A4343" t="e">
        <v>#N/A</v>
      </c>
      <c r="B4343" s="33" t="e">
        <v>#N/A</v>
      </c>
      <c r="C4343" t="e">
        <v>#N/A</v>
      </c>
      <c r="D4343" t="e">
        <v>#N/A</v>
      </c>
      <c r="E4343" s="69" t="e">
        <v>#N/A</v>
      </c>
      <c r="F4343" s="3" t="e">
        <v>#N/A</v>
      </c>
      <c r="G4343" s="3" t="e">
        <v>#N/A</v>
      </c>
      <c r="H4343" s="3" t="e">
        <v>#N/A</v>
      </c>
      <c r="I4343" s="80" t="e">
        <v>#N/A</v>
      </c>
      <c r="J4343" s="80" t="e">
        <v>#N/A</v>
      </c>
      <c r="K4343" s="85" t="e">
        <v>#N/A</v>
      </c>
      <c r="L4343" s="9" t="e">
        <v>#N/A</v>
      </c>
      <c r="M4343" s="93" t="e">
        <v>#N/A</v>
      </c>
      <c r="N4343" s="8" t="e">
        <v>#N/A</v>
      </c>
      <c r="O4343" t="e">
        <v>#N/A</v>
      </c>
      <c r="P4343" t="e">
        <v>#N/A</v>
      </c>
      <c r="Q4343" t="e">
        <v>#N/A</v>
      </c>
      <c r="R4343" s="2" t="e">
        <v>#N/A</v>
      </c>
      <c r="S4343" t="e">
        <v>#N/A</v>
      </c>
      <c r="T4343" s="3" t="e">
        <v>#N/A</v>
      </c>
      <c r="U4343" s="3" t="e">
        <v>#N/A</v>
      </c>
      <c r="V4343" t="e">
        <v>#N/A</v>
      </c>
      <c r="W4343" t="e">
        <v>#N/A</v>
      </c>
      <c r="X4343" t="e">
        <v>#N/A</v>
      </c>
      <c r="Y4343" s="3" t="e">
        <v>#N/A</v>
      </c>
      <c r="Z4343" s="8" t="e">
        <v>#N/A</v>
      </c>
      <c r="AA4343" s="30" t="e">
        <v>#N/A</v>
      </c>
      <c r="AB4343" t="e">
        <v>#N/A</v>
      </c>
      <c r="AC4343" t="e">
        <v>#N/A</v>
      </c>
      <c r="AD4343" t="e">
        <v>#N/A</v>
      </c>
      <c r="AE4343" t="e">
        <v>#N/A</v>
      </c>
      <c r="AF4343" t="e">
        <v>#N/A</v>
      </c>
    </row>
    <row r="4344" spans="1:32" x14ac:dyDescent="0.25">
      <c r="A4344" t="e">
        <v>#N/A</v>
      </c>
      <c r="B4344" s="33" t="e">
        <v>#N/A</v>
      </c>
      <c r="C4344" t="e">
        <v>#N/A</v>
      </c>
      <c r="D4344" t="e">
        <v>#N/A</v>
      </c>
      <c r="E4344" s="69" t="e">
        <v>#N/A</v>
      </c>
      <c r="F4344" s="3" t="e">
        <v>#N/A</v>
      </c>
      <c r="G4344" s="3" t="e">
        <v>#N/A</v>
      </c>
      <c r="H4344" s="3" t="e">
        <v>#N/A</v>
      </c>
      <c r="I4344" s="80" t="e">
        <v>#N/A</v>
      </c>
      <c r="J4344" s="80" t="e">
        <v>#N/A</v>
      </c>
      <c r="K4344" s="85" t="e">
        <v>#N/A</v>
      </c>
      <c r="L4344" s="9" t="e">
        <v>#N/A</v>
      </c>
      <c r="M4344" s="93" t="e">
        <v>#N/A</v>
      </c>
      <c r="N4344" s="8" t="e">
        <v>#N/A</v>
      </c>
      <c r="O4344" t="e">
        <v>#N/A</v>
      </c>
      <c r="P4344" t="e">
        <v>#N/A</v>
      </c>
      <c r="Q4344" t="e">
        <v>#N/A</v>
      </c>
      <c r="R4344" s="2" t="e">
        <v>#N/A</v>
      </c>
      <c r="S4344" t="e">
        <v>#N/A</v>
      </c>
      <c r="T4344" s="3" t="e">
        <v>#N/A</v>
      </c>
      <c r="U4344" s="3" t="e">
        <v>#N/A</v>
      </c>
      <c r="V4344" t="e">
        <v>#N/A</v>
      </c>
      <c r="W4344" t="e">
        <v>#N/A</v>
      </c>
      <c r="X4344" t="e">
        <v>#N/A</v>
      </c>
      <c r="Y4344" s="3" t="e">
        <v>#N/A</v>
      </c>
      <c r="Z4344" s="8" t="e">
        <v>#N/A</v>
      </c>
      <c r="AA4344" s="30" t="e">
        <v>#N/A</v>
      </c>
      <c r="AB4344" t="e">
        <v>#N/A</v>
      </c>
      <c r="AC4344" t="e">
        <v>#N/A</v>
      </c>
      <c r="AD4344" t="e">
        <v>#N/A</v>
      </c>
      <c r="AE4344" t="e">
        <v>#N/A</v>
      </c>
      <c r="AF4344" t="e">
        <v>#N/A</v>
      </c>
    </row>
    <row r="4345" spans="1:32" x14ac:dyDescent="0.25">
      <c r="A4345" t="e">
        <v>#N/A</v>
      </c>
      <c r="B4345" s="33" t="e">
        <v>#N/A</v>
      </c>
      <c r="C4345" t="e">
        <v>#N/A</v>
      </c>
      <c r="D4345" t="e">
        <v>#N/A</v>
      </c>
      <c r="E4345" s="69" t="e">
        <v>#N/A</v>
      </c>
      <c r="F4345" s="3" t="e">
        <v>#N/A</v>
      </c>
      <c r="G4345" s="3" t="e">
        <v>#N/A</v>
      </c>
      <c r="H4345" s="3" t="e">
        <v>#N/A</v>
      </c>
      <c r="I4345" s="80" t="e">
        <v>#N/A</v>
      </c>
      <c r="J4345" s="80" t="e">
        <v>#N/A</v>
      </c>
      <c r="K4345" s="85" t="e">
        <v>#N/A</v>
      </c>
      <c r="L4345" s="9" t="e">
        <v>#N/A</v>
      </c>
      <c r="M4345" s="93" t="e">
        <v>#N/A</v>
      </c>
      <c r="N4345" s="8" t="e">
        <v>#N/A</v>
      </c>
      <c r="O4345" t="e">
        <v>#N/A</v>
      </c>
      <c r="P4345" t="e">
        <v>#N/A</v>
      </c>
      <c r="Q4345" t="e">
        <v>#N/A</v>
      </c>
      <c r="R4345" s="2" t="e">
        <v>#N/A</v>
      </c>
      <c r="S4345" t="e">
        <v>#N/A</v>
      </c>
      <c r="T4345" s="3" t="e">
        <v>#N/A</v>
      </c>
      <c r="U4345" s="3" t="e">
        <v>#N/A</v>
      </c>
      <c r="V4345" t="e">
        <v>#N/A</v>
      </c>
      <c r="W4345" t="e">
        <v>#N/A</v>
      </c>
      <c r="X4345" t="e">
        <v>#N/A</v>
      </c>
      <c r="Y4345" s="3" t="e">
        <v>#N/A</v>
      </c>
      <c r="Z4345" s="8" t="e">
        <v>#N/A</v>
      </c>
      <c r="AA4345" s="30" t="e">
        <v>#N/A</v>
      </c>
      <c r="AB4345" t="e">
        <v>#N/A</v>
      </c>
      <c r="AC4345" t="e">
        <v>#N/A</v>
      </c>
      <c r="AD4345" t="e">
        <v>#N/A</v>
      </c>
      <c r="AE4345" t="e">
        <v>#N/A</v>
      </c>
      <c r="AF4345" t="e">
        <v>#N/A</v>
      </c>
    </row>
    <row r="4346" spans="1:32" x14ac:dyDescent="0.25">
      <c r="A4346" t="e">
        <v>#N/A</v>
      </c>
      <c r="B4346" s="33" t="e">
        <v>#N/A</v>
      </c>
      <c r="C4346" t="e">
        <v>#N/A</v>
      </c>
      <c r="D4346" t="e">
        <v>#N/A</v>
      </c>
      <c r="E4346" s="69" t="e">
        <v>#N/A</v>
      </c>
      <c r="F4346" s="3" t="e">
        <v>#N/A</v>
      </c>
      <c r="G4346" s="3" t="e">
        <v>#N/A</v>
      </c>
      <c r="H4346" s="3" t="e">
        <v>#N/A</v>
      </c>
      <c r="I4346" s="80" t="e">
        <v>#N/A</v>
      </c>
      <c r="J4346" s="80" t="e">
        <v>#N/A</v>
      </c>
      <c r="K4346" s="85" t="e">
        <v>#N/A</v>
      </c>
      <c r="L4346" s="9" t="e">
        <v>#N/A</v>
      </c>
      <c r="M4346" s="93" t="e">
        <v>#N/A</v>
      </c>
      <c r="N4346" s="8" t="e">
        <v>#N/A</v>
      </c>
      <c r="O4346" t="e">
        <v>#N/A</v>
      </c>
      <c r="P4346" t="e">
        <v>#N/A</v>
      </c>
      <c r="Q4346" t="e">
        <v>#N/A</v>
      </c>
      <c r="R4346" s="2" t="e">
        <v>#N/A</v>
      </c>
      <c r="S4346" t="e">
        <v>#N/A</v>
      </c>
      <c r="T4346" s="3" t="e">
        <v>#N/A</v>
      </c>
      <c r="U4346" s="3" t="e">
        <v>#N/A</v>
      </c>
      <c r="V4346" t="e">
        <v>#N/A</v>
      </c>
      <c r="W4346" t="e">
        <v>#N/A</v>
      </c>
      <c r="X4346" t="e">
        <v>#N/A</v>
      </c>
      <c r="Y4346" s="3" t="e">
        <v>#N/A</v>
      </c>
      <c r="Z4346" s="8" t="e">
        <v>#N/A</v>
      </c>
      <c r="AA4346" s="30" t="e">
        <v>#N/A</v>
      </c>
      <c r="AB4346" t="e">
        <v>#N/A</v>
      </c>
      <c r="AC4346" t="e">
        <v>#N/A</v>
      </c>
      <c r="AD4346" t="e">
        <v>#N/A</v>
      </c>
      <c r="AE4346" t="e">
        <v>#N/A</v>
      </c>
      <c r="AF4346" t="e">
        <v>#N/A</v>
      </c>
    </row>
    <row r="4347" spans="1:32" x14ac:dyDescent="0.25">
      <c r="A4347" t="e">
        <v>#N/A</v>
      </c>
      <c r="B4347" s="33" t="e">
        <v>#N/A</v>
      </c>
      <c r="C4347" t="e">
        <v>#N/A</v>
      </c>
      <c r="D4347" t="e">
        <v>#N/A</v>
      </c>
      <c r="E4347" s="69" t="e">
        <v>#N/A</v>
      </c>
      <c r="F4347" s="3" t="e">
        <v>#N/A</v>
      </c>
      <c r="G4347" s="3" t="e">
        <v>#N/A</v>
      </c>
      <c r="H4347" s="3" t="e">
        <v>#N/A</v>
      </c>
      <c r="I4347" s="80" t="e">
        <v>#N/A</v>
      </c>
      <c r="J4347" s="80" t="e">
        <v>#N/A</v>
      </c>
      <c r="K4347" s="85" t="e">
        <v>#N/A</v>
      </c>
      <c r="L4347" s="9" t="e">
        <v>#N/A</v>
      </c>
      <c r="M4347" s="93" t="e">
        <v>#N/A</v>
      </c>
      <c r="N4347" s="8" t="e">
        <v>#N/A</v>
      </c>
      <c r="O4347" t="e">
        <v>#N/A</v>
      </c>
      <c r="P4347" t="e">
        <v>#N/A</v>
      </c>
      <c r="Q4347" t="e">
        <v>#N/A</v>
      </c>
      <c r="R4347" s="2" t="e">
        <v>#N/A</v>
      </c>
      <c r="S4347" t="e">
        <v>#N/A</v>
      </c>
      <c r="T4347" s="3" t="e">
        <v>#N/A</v>
      </c>
      <c r="U4347" s="3" t="e">
        <v>#N/A</v>
      </c>
      <c r="V4347" t="e">
        <v>#N/A</v>
      </c>
      <c r="W4347" t="e">
        <v>#N/A</v>
      </c>
      <c r="X4347" t="e">
        <v>#N/A</v>
      </c>
      <c r="Y4347" s="3" t="e">
        <v>#N/A</v>
      </c>
      <c r="Z4347" s="8" t="e">
        <v>#N/A</v>
      </c>
      <c r="AA4347" s="30" t="e">
        <v>#N/A</v>
      </c>
      <c r="AB4347" t="e">
        <v>#N/A</v>
      </c>
      <c r="AC4347" t="e">
        <v>#N/A</v>
      </c>
      <c r="AD4347" t="e">
        <v>#N/A</v>
      </c>
      <c r="AE4347" t="e">
        <v>#N/A</v>
      </c>
      <c r="AF4347" t="e">
        <v>#N/A</v>
      </c>
    </row>
    <row r="4348" spans="1:32" x14ac:dyDescent="0.25">
      <c r="A4348" t="e">
        <v>#N/A</v>
      </c>
      <c r="B4348" s="33" t="e">
        <v>#N/A</v>
      </c>
      <c r="C4348" t="e">
        <v>#N/A</v>
      </c>
      <c r="D4348" t="e">
        <v>#N/A</v>
      </c>
      <c r="E4348" s="69" t="e">
        <v>#N/A</v>
      </c>
      <c r="F4348" s="3" t="e">
        <v>#N/A</v>
      </c>
      <c r="G4348" s="3" t="e">
        <v>#N/A</v>
      </c>
      <c r="H4348" s="3" t="e">
        <v>#N/A</v>
      </c>
      <c r="I4348" s="80" t="e">
        <v>#N/A</v>
      </c>
      <c r="J4348" s="80" t="e">
        <v>#N/A</v>
      </c>
      <c r="K4348" s="85" t="e">
        <v>#N/A</v>
      </c>
      <c r="L4348" s="9" t="e">
        <v>#N/A</v>
      </c>
      <c r="M4348" s="93" t="e">
        <v>#N/A</v>
      </c>
      <c r="N4348" s="8" t="e">
        <v>#N/A</v>
      </c>
      <c r="O4348" t="e">
        <v>#N/A</v>
      </c>
      <c r="P4348" t="e">
        <v>#N/A</v>
      </c>
      <c r="Q4348" t="e">
        <v>#N/A</v>
      </c>
      <c r="R4348" s="2" t="e">
        <v>#N/A</v>
      </c>
      <c r="S4348" t="e">
        <v>#N/A</v>
      </c>
      <c r="T4348" s="3" t="e">
        <v>#N/A</v>
      </c>
      <c r="U4348" s="3" t="e">
        <v>#N/A</v>
      </c>
      <c r="V4348" t="e">
        <v>#N/A</v>
      </c>
      <c r="W4348" t="e">
        <v>#N/A</v>
      </c>
      <c r="X4348" t="e">
        <v>#N/A</v>
      </c>
      <c r="Y4348" s="3" t="e">
        <v>#N/A</v>
      </c>
      <c r="Z4348" s="8" t="e">
        <v>#N/A</v>
      </c>
      <c r="AA4348" s="30" t="e">
        <v>#N/A</v>
      </c>
      <c r="AB4348" t="e">
        <v>#N/A</v>
      </c>
      <c r="AC4348" t="e">
        <v>#N/A</v>
      </c>
      <c r="AD4348" t="e">
        <v>#N/A</v>
      </c>
      <c r="AE4348" t="e">
        <v>#N/A</v>
      </c>
      <c r="AF4348" t="e">
        <v>#N/A</v>
      </c>
    </row>
    <row r="4349" spans="1:32" x14ac:dyDescent="0.25">
      <c r="A4349" t="e">
        <v>#N/A</v>
      </c>
      <c r="B4349" s="33" t="e">
        <v>#N/A</v>
      </c>
      <c r="C4349" t="e">
        <v>#N/A</v>
      </c>
      <c r="D4349" t="e">
        <v>#N/A</v>
      </c>
      <c r="E4349" s="69" t="e">
        <v>#N/A</v>
      </c>
      <c r="F4349" s="3" t="e">
        <v>#N/A</v>
      </c>
      <c r="G4349" s="3" t="e">
        <v>#N/A</v>
      </c>
      <c r="H4349" s="3" t="e">
        <v>#N/A</v>
      </c>
      <c r="I4349" s="80" t="e">
        <v>#N/A</v>
      </c>
      <c r="J4349" s="80" t="e">
        <v>#N/A</v>
      </c>
      <c r="K4349" s="85" t="e">
        <v>#N/A</v>
      </c>
      <c r="L4349" s="9" t="e">
        <v>#N/A</v>
      </c>
      <c r="M4349" s="93" t="e">
        <v>#N/A</v>
      </c>
      <c r="N4349" s="8" t="e">
        <v>#N/A</v>
      </c>
      <c r="O4349" t="e">
        <v>#N/A</v>
      </c>
      <c r="P4349" t="e">
        <v>#N/A</v>
      </c>
      <c r="Q4349" t="e">
        <v>#N/A</v>
      </c>
      <c r="R4349" s="2" t="e">
        <v>#N/A</v>
      </c>
      <c r="S4349" t="e">
        <v>#N/A</v>
      </c>
      <c r="T4349" s="3" t="e">
        <v>#N/A</v>
      </c>
      <c r="U4349" s="3" t="e">
        <v>#N/A</v>
      </c>
      <c r="V4349" t="e">
        <v>#N/A</v>
      </c>
      <c r="W4349" t="e">
        <v>#N/A</v>
      </c>
      <c r="X4349" t="e">
        <v>#N/A</v>
      </c>
      <c r="Y4349" s="3" t="e">
        <v>#N/A</v>
      </c>
      <c r="Z4349" s="8" t="e">
        <v>#N/A</v>
      </c>
      <c r="AA4349" s="30" t="e">
        <v>#N/A</v>
      </c>
      <c r="AB4349" t="e">
        <v>#N/A</v>
      </c>
      <c r="AC4349" t="e">
        <v>#N/A</v>
      </c>
      <c r="AD4349" t="e">
        <v>#N/A</v>
      </c>
      <c r="AE4349" t="e">
        <v>#N/A</v>
      </c>
      <c r="AF4349" t="e">
        <v>#N/A</v>
      </c>
    </row>
    <row r="4350" spans="1:32" x14ac:dyDescent="0.25">
      <c r="A4350" t="e">
        <v>#N/A</v>
      </c>
      <c r="B4350" s="33" t="e">
        <v>#N/A</v>
      </c>
      <c r="C4350" t="e">
        <v>#N/A</v>
      </c>
      <c r="D4350" t="e">
        <v>#N/A</v>
      </c>
      <c r="E4350" s="69" t="e">
        <v>#N/A</v>
      </c>
      <c r="F4350" s="3" t="e">
        <v>#N/A</v>
      </c>
      <c r="G4350" s="3" t="e">
        <v>#N/A</v>
      </c>
      <c r="H4350" s="3" t="e">
        <v>#N/A</v>
      </c>
      <c r="I4350" s="80" t="e">
        <v>#N/A</v>
      </c>
      <c r="J4350" s="80" t="e">
        <v>#N/A</v>
      </c>
      <c r="K4350" s="85" t="e">
        <v>#N/A</v>
      </c>
      <c r="L4350" s="9" t="e">
        <v>#N/A</v>
      </c>
      <c r="M4350" s="93" t="e">
        <v>#N/A</v>
      </c>
      <c r="N4350" s="8" t="e">
        <v>#N/A</v>
      </c>
      <c r="O4350" t="e">
        <v>#N/A</v>
      </c>
      <c r="P4350" t="e">
        <v>#N/A</v>
      </c>
      <c r="Q4350" t="e">
        <v>#N/A</v>
      </c>
      <c r="R4350" s="2" t="e">
        <v>#N/A</v>
      </c>
      <c r="S4350" t="e">
        <v>#N/A</v>
      </c>
      <c r="T4350" s="3" t="e">
        <v>#N/A</v>
      </c>
      <c r="U4350" s="3" t="e">
        <v>#N/A</v>
      </c>
      <c r="V4350" t="e">
        <v>#N/A</v>
      </c>
      <c r="W4350" t="e">
        <v>#N/A</v>
      </c>
      <c r="X4350" t="e">
        <v>#N/A</v>
      </c>
      <c r="Y4350" s="3" t="e">
        <v>#N/A</v>
      </c>
      <c r="Z4350" s="8" t="e">
        <v>#N/A</v>
      </c>
      <c r="AA4350" s="30" t="e">
        <v>#N/A</v>
      </c>
      <c r="AB4350" t="e">
        <v>#N/A</v>
      </c>
      <c r="AC4350" t="e">
        <v>#N/A</v>
      </c>
      <c r="AD4350" t="e">
        <v>#N/A</v>
      </c>
      <c r="AE4350" t="e">
        <v>#N/A</v>
      </c>
      <c r="AF4350" t="e">
        <v>#N/A</v>
      </c>
    </row>
    <row r="4351" spans="1:32" x14ac:dyDescent="0.25">
      <c r="A4351" t="e">
        <v>#N/A</v>
      </c>
      <c r="B4351" s="33" t="e">
        <v>#N/A</v>
      </c>
      <c r="C4351" t="e">
        <v>#N/A</v>
      </c>
      <c r="D4351" t="e">
        <v>#N/A</v>
      </c>
      <c r="E4351" s="69" t="e">
        <v>#N/A</v>
      </c>
      <c r="F4351" s="3" t="e">
        <v>#N/A</v>
      </c>
      <c r="G4351" s="3" t="e">
        <v>#N/A</v>
      </c>
      <c r="H4351" s="3" t="e">
        <v>#N/A</v>
      </c>
      <c r="I4351" s="80" t="e">
        <v>#N/A</v>
      </c>
      <c r="J4351" s="80" t="e">
        <v>#N/A</v>
      </c>
      <c r="K4351" s="85" t="e">
        <v>#N/A</v>
      </c>
      <c r="L4351" s="9" t="e">
        <v>#N/A</v>
      </c>
      <c r="M4351" s="93" t="e">
        <v>#N/A</v>
      </c>
      <c r="N4351" s="8" t="e">
        <v>#N/A</v>
      </c>
      <c r="O4351" t="e">
        <v>#N/A</v>
      </c>
      <c r="P4351" t="e">
        <v>#N/A</v>
      </c>
      <c r="Q4351" t="e">
        <v>#N/A</v>
      </c>
      <c r="R4351" s="2" t="e">
        <v>#N/A</v>
      </c>
      <c r="S4351" t="e">
        <v>#N/A</v>
      </c>
      <c r="T4351" s="3" t="e">
        <v>#N/A</v>
      </c>
      <c r="U4351" s="3" t="e">
        <v>#N/A</v>
      </c>
      <c r="V4351" t="e">
        <v>#N/A</v>
      </c>
      <c r="W4351" t="e">
        <v>#N/A</v>
      </c>
      <c r="X4351" t="e">
        <v>#N/A</v>
      </c>
      <c r="Y4351" s="3" t="e">
        <v>#N/A</v>
      </c>
      <c r="Z4351" s="8" t="e">
        <v>#N/A</v>
      </c>
      <c r="AA4351" s="30" t="e">
        <v>#N/A</v>
      </c>
      <c r="AB4351" t="e">
        <v>#N/A</v>
      </c>
      <c r="AC4351" t="e">
        <v>#N/A</v>
      </c>
      <c r="AD4351" t="e">
        <v>#N/A</v>
      </c>
      <c r="AE4351" t="e">
        <v>#N/A</v>
      </c>
      <c r="AF4351" t="e">
        <v>#N/A</v>
      </c>
    </row>
    <row r="4352" spans="1:32" x14ac:dyDescent="0.25">
      <c r="A4352" t="e">
        <v>#N/A</v>
      </c>
      <c r="B4352" s="33" t="e">
        <v>#N/A</v>
      </c>
      <c r="C4352" t="e">
        <v>#N/A</v>
      </c>
      <c r="D4352" t="e">
        <v>#N/A</v>
      </c>
      <c r="E4352" s="69" t="e">
        <v>#N/A</v>
      </c>
      <c r="F4352" s="3" t="e">
        <v>#N/A</v>
      </c>
      <c r="G4352" s="3" t="e">
        <v>#N/A</v>
      </c>
      <c r="H4352" s="3" t="e">
        <v>#N/A</v>
      </c>
      <c r="I4352" s="80" t="e">
        <v>#N/A</v>
      </c>
      <c r="J4352" s="80" t="e">
        <v>#N/A</v>
      </c>
      <c r="K4352" s="85" t="e">
        <v>#N/A</v>
      </c>
      <c r="L4352" s="9" t="e">
        <v>#N/A</v>
      </c>
      <c r="M4352" s="93" t="e">
        <v>#N/A</v>
      </c>
      <c r="N4352" s="8" t="e">
        <v>#N/A</v>
      </c>
      <c r="O4352" t="e">
        <v>#N/A</v>
      </c>
      <c r="P4352" t="e">
        <v>#N/A</v>
      </c>
      <c r="Q4352" t="e">
        <v>#N/A</v>
      </c>
      <c r="R4352" s="2" t="e">
        <v>#N/A</v>
      </c>
      <c r="S4352" t="e">
        <v>#N/A</v>
      </c>
      <c r="T4352" s="3" t="e">
        <v>#N/A</v>
      </c>
      <c r="U4352" s="3" t="e">
        <v>#N/A</v>
      </c>
      <c r="V4352" t="e">
        <v>#N/A</v>
      </c>
      <c r="W4352" t="e">
        <v>#N/A</v>
      </c>
      <c r="X4352" t="e">
        <v>#N/A</v>
      </c>
      <c r="Y4352" s="3" t="e">
        <v>#N/A</v>
      </c>
      <c r="Z4352" s="8" t="e">
        <v>#N/A</v>
      </c>
      <c r="AA4352" s="30" t="e">
        <v>#N/A</v>
      </c>
      <c r="AB4352" t="e">
        <v>#N/A</v>
      </c>
      <c r="AC4352" t="e">
        <v>#N/A</v>
      </c>
      <c r="AD4352" t="e">
        <v>#N/A</v>
      </c>
      <c r="AE4352" t="e">
        <v>#N/A</v>
      </c>
      <c r="AF4352" t="e">
        <v>#N/A</v>
      </c>
    </row>
    <row r="4353" spans="1:32" x14ac:dyDescent="0.25">
      <c r="A4353" t="e">
        <v>#N/A</v>
      </c>
      <c r="B4353" s="33" t="e">
        <v>#N/A</v>
      </c>
      <c r="C4353" t="e">
        <v>#N/A</v>
      </c>
      <c r="D4353" t="e">
        <v>#N/A</v>
      </c>
      <c r="E4353" s="69" t="e">
        <v>#N/A</v>
      </c>
      <c r="F4353" s="3" t="e">
        <v>#N/A</v>
      </c>
      <c r="G4353" s="3" t="e">
        <v>#N/A</v>
      </c>
      <c r="H4353" s="3" t="e">
        <v>#N/A</v>
      </c>
      <c r="I4353" s="80" t="e">
        <v>#N/A</v>
      </c>
      <c r="J4353" s="80" t="e">
        <v>#N/A</v>
      </c>
      <c r="K4353" s="85" t="e">
        <v>#N/A</v>
      </c>
      <c r="L4353" s="9" t="e">
        <v>#N/A</v>
      </c>
      <c r="M4353" s="93" t="e">
        <v>#N/A</v>
      </c>
      <c r="N4353" s="8" t="e">
        <v>#N/A</v>
      </c>
      <c r="O4353" t="e">
        <v>#N/A</v>
      </c>
      <c r="P4353" t="e">
        <v>#N/A</v>
      </c>
      <c r="Q4353" t="e">
        <v>#N/A</v>
      </c>
      <c r="R4353" s="2" t="e">
        <v>#N/A</v>
      </c>
      <c r="S4353" t="e">
        <v>#N/A</v>
      </c>
      <c r="T4353" s="3" t="e">
        <v>#N/A</v>
      </c>
      <c r="U4353" s="3" t="e">
        <v>#N/A</v>
      </c>
      <c r="V4353" t="e">
        <v>#N/A</v>
      </c>
      <c r="W4353" t="e">
        <v>#N/A</v>
      </c>
      <c r="X4353" t="e">
        <v>#N/A</v>
      </c>
      <c r="Y4353" s="3" t="e">
        <v>#N/A</v>
      </c>
      <c r="Z4353" s="8" t="e">
        <v>#N/A</v>
      </c>
      <c r="AA4353" s="30" t="e">
        <v>#N/A</v>
      </c>
      <c r="AB4353" t="e">
        <v>#N/A</v>
      </c>
      <c r="AC4353" t="e">
        <v>#N/A</v>
      </c>
      <c r="AD4353" t="e">
        <v>#N/A</v>
      </c>
      <c r="AE4353" t="e">
        <v>#N/A</v>
      </c>
      <c r="AF4353" t="e">
        <v>#N/A</v>
      </c>
    </row>
    <row r="4354" spans="1:32" x14ac:dyDescent="0.25">
      <c r="A4354" t="e">
        <v>#N/A</v>
      </c>
      <c r="B4354" s="33" t="e">
        <v>#N/A</v>
      </c>
      <c r="C4354" t="e">
        <v>#N/A</v>
      </c>
      <c r="D4354" t="e">
        <v>#N/A</v>
      </c>
      <c r="E4354" s="69" t="e">
        <v>#N/A</v>
      </c>
      <c r="F4354" s="3" t="e">
        <v>#N/A</v>
      </c>
      <c r="G4354" s="3" t="e">
        <v>#N/A</v>
      </c>
      <c r="H4354" s="3" t="e">
        <v>#N/A</v>
      </c>
      <c r="I4354" s="80" t="e">
        <v>#N/A</v>
      </c>
      <c r="J4354" s="80" t="e">
        <v>#N/A</v>
      </c>
      <c r="K4354" s="85" t="e">
        <v>#N/A</v>
      </c>
      <c r="L4354" s="9" t="e">
        <v>#N/A</v>
      </c>
      <c r="M4354" s="93" t="e">
        <v>#N/A</v>
      </c>
      <c r="N4354" s="8" t="e">
        <v>#N/A</v>
      </c>
      <c r="O4354" t="e">
        <v>#N/A</v>
      </c>
      <c r="P4354" t="e">
        <v>#N/A</v>
      </c>
      <c r="Q4354" t="e">
        <v>#N/A</v>
      </c>
      <c r="R4354" s="2" t="e">
        <v>#N/A</v>
      </c>
      <c r="S4354" t="e">
        <v>#N/A</v>
      </c>
      <c r="T4354" s="3" t="e">
        <v>#N/A</v>
      </c>
      <c r="U4354" s="3" t="e">
        <v>#N/A</v>
      </c>
      <c r="V4354" t="e">
        <v>#N/A</v>
      </c>
      <c r="W4354" t="e">
        <v>#N/A</v>
      </c>
      <c r="X4354" t="e">
        <v>#N/A</v>
      </c>
      <c r="Y4354" s="3" t="e">
        <v>#N/A</v>
      </c>
      <c r="Z4354" s="8" t="e">
        <v>#N/A</v>
      </c>
      <c r="AA4354" s="30" t="e">
        <v>#N/A</v>
      </c>
      <c r="AB4354" t="e">
        <v>#N/A</v>
      </c>
      <c r="AC4354" t="e">
        <v>#N/A</v>
      </c>
      <c r="AD4354" t="e">
        <v>#N/A</v>
      </c>
      <c r="AE4354" t="e">
        <v>#N/A</v>
      </c>
      <c r="AF4354" t="e">
        <v>#N/A</v>
      </c>
    </row>
    <row r="4355" spans="1:32" x14ac:dyDescent="0.25">
      <c r="A4355" t="e">
        <v>#N/A</v>
      </c>
      <c r="B4355" s="33" t="e">
        <v>#N/A</v>
      </c>
      <c r="C4355" t="e">
        <v>#N/A</v>
      </c>
      <c r="D4355" t="e">
        <v>#N/A</v>
      </c>
      <c r="E4355" s="69" t="e">
        <v>#N/A</v>
      </c>
      <c r="F4355" s="3" t="e">
        <v>#N/A</v>
      </c>
      <c r="G4355" s="3" t="e">
        <v>#N/A</v>
      </c>
      <c r="H4355" s="3" t="e">
        <v>#N/A</v>
      </c>
      <c r="I4355" s="80" t="e">
        <v>#N/A</v>
      </c>
      <c r="J4355" s="80" t="e">
        <v>#N/A</v>
      </c>
      <c r="K4355" s="85" t="e">
        <v>#N/A</v>
      </c>
      <c r="L4355" s="9" t="e">
        <v>#N/A</v>
      </c>
      <c r="M4355" s="93" t="e">
        <v>#N/A</v>
      </c>
      <c r="N4355" s="8" t="e">
        <v>#N/A</v>
      </c>
      <c r="O4355" t="e">
        <v>#N/A</v>
      </c>
      <c r="P4355" t="e">
        <v>#N/A</v>
      </c>
      <c r="Q4355" t="e">
        <v>#N/A</v>
      </c>
      <c r="R4355" s="2" t="e">
        <v>#N/A</v>
      </c>
      <c r="S4355" t="e">
        <v>#N/A</v>
      </c>
      <c r="T4355" s="3" t="e">
        <v>#N/A</v>
      </c>
      <c r="U4355" s="3" t="e">
        <v>#N/A</v>
      </c>
      <c r="V4355" t="e">
        <v>#N/A</v>
      </c>
      <c r="W4355" t="e">
        <v>#N/A</v>
      </c>
      <c r="X4355" t="e">
        <v>#N/A</v>
      </c>
      <c r="Y4355" s="3" t="e">
        <v>#N/A</v>
      </c>
      <c r="Z4355" s="8" t="e">
        <v>#N/A</v>
      </c>
      <c r="AA4355" s="30" t="e">
        <v>#N/A</v>
      </c>
      <c r="AB4355" t="e">
        <v>#N/A</v>
      </c>
      <c r="AC4355" t="e">
        <v>#N/A</v>
      </c>
      <c r="AD4355" t="e">
        <v>#N/A</v>
      </c>
      <c r="AE4355" t="e">
        <v>#N/A</v>
      </c>
      <c r="AF4355" t="e">
        <v>#N/A</v>
      </c>
    </row>
    <row r="4356" spans="1:32" x14ac:dyDescent="0.25">
      <c r="A4356" t="e">
        <v>#N/A</v>
      </c>
      <c r="B4356" s="33" t="e">
        <v>#N/A</v>
      </c>
      <c r="C4356" t="e">
        <v>#N/A</v>
      </c>
      <c r="D4356" t="e">
        <v>#N/A</v>
      </c>
      <c r="E4356" s="69" t="e">
        <v>#N/A</v>
      </c>
      <c r="F4356" s="3" t="e">
        <v>#N/A</v>
      </c>
      <c r="G4356" s="3" t="e">
        <v>#N/A</v>
      </c>
      <c r="H4356" s="3" t="e">
        <v>#N/A</v>
      </c>
      <c r="I4356" s="80" t="e">
        <v>#N/A</v>
      </c>
      <c r="J4356" s="80" t="e">
        <v>#N/A</v>
      </c>
      <c r="K4356" s="85" t="e">
        <v>#N/A</v>
      </c>
      <c r="L4356" s="9" t="e">
        <v>#N/A</v>
      </c>
      <c r="M4356" s="93" t="e">
        <v>#N/A</v>
      </c>
      <c r="N4356" s="8" t="e">
        <v>#N/A</v>
      </c>
      <c r="O4356" t="e">
        <v>#N/A</v>
      </c>
      <c r="P4356" t="e">
        <v>#N/A</v>
      </c>
      <c r="Q4356" t="e">
        <v>#N/A</v>
      </c>
      <c r="R4356" s="2" t="e">
        <v>#N/A</v>
      </c>
      <c r="S4356" t="e">
        <v>#N/A</v>
      </c>
      <c r="T4356" s="3" t="e">
        <v>#N/A</v>
      </c>
      <c r="U4356" s="3" t="e">
        <v>#N/A</v>
      </c>
      <c r="V4356" t="e">
        <v>#N/A</v>
      </c>
      <c r="W4356" t="e">
        <v>#N/A</v>
      </c>
      <c r="X4356" t="e">
        <v>#N/A</v>
      </c>
      <c r="Y4356" s="3" t="e">
        <v>#N/A</v>
      </c>
      <c r="Z4356" s="8" t="e">
        <v>#N/A</v>
      </c>
      <c r="AA4356" s="30" t="e">
        <v>#N/A</v>
      </c>
      <c r="AB4356" t="e">
        <v>#N/A</v>
      </c>
      <c r="AC4356" t="e">
        <v>#N/A</v>
      </c>
      <c r="AD4356" t="e">
        <v>#N/A</v>
      </c>
      <c r="AE4356" t="e">
        <v>#N/A</v>
      </c>
      <c r="AF4356" t="e">
        <v>#N/A</v>
      </c>
    </row>
    <row r="4357" spans="1:32" x14ac:dyDescent="0.25">
      <c r="A4357" t="e">
        <v>#N/A</v>
      </c>
      <c r="B4357" s="33" t="e">
        <v>#N/A</v>
      </c>
      <c r="C4357" t="e">
        <v>#N/A</v>
      </c>
      <c r="D4357" t="e">
        <v>#N/A</v>
      </c>
      <c r="E4357" s="69" t="e">
        <v>#N/A</v>
      </c>
      <c r="F4357" s="3" t="e">
        <v>#N/A</v>
      </c>
      <c r="G4357" s="3" t="e">
        <v>#N/A</v>
      </c>
      <c r="H4357" s="3" t="e">
        <v>#N/A</v>
      </c>
      <c r="I4357" s="80" t="e">
        <v>#N/A</v>
      </c>
      <c r="J4357" s="80" t="e">
        <v>#N/A</v>
      </c>
      <c r="K4357" s="85" t="e">
        <v>#N/A</v>
      </c>
      <c r="L4357" s="9" t="e">
        <v>#N/A</v>
      </c>
      <c r="M4357" s="93" t="e">
        <v>#N/A</v>
      </c>
      <c r="N4357" s="8" t="e">
        <v>#N/A</v>
      </c>
      <c r="O4357" t="e">
        <v>#N/A</v>
      </c>
      <c r="P4357" t="e">
        <v>#N/A</v>
      </c>
      <c r="Q4357" t="e">
        <v>#N/A</v>
      </c>
      <c r="R4357" s="2" t="e">
        <v>#N/A</v>
      </c>
      <c r="S4357" t="e">
        <v>#N/A</v>
      </c>
      <c r="T4357" s="3" t="e">
        <v>#N/A</v>
      </c>
      <c r="U4357" s="3" t="e">
        <v>#N/A</v>
      </c>
      <c r="V4357" t="e">
        <v>#N/A</v>
      </c>
      <c r="W4357" t="e">
        <v>#N/A</v>
      </c>
      <c r="X4357" t="e">
        <v>#N/A</v>
      </c>
      <c r="Y4357" s="3" t="e">
        <v>#N/A</v>
      </c>
      <c r="Z4357" s="8" t="e">
        <v>#N/A</v>
      </c>
      <c r="AA4357" s="30" t="e">
        <v>#N/A</v>
      </c>
      <c r="AB4357" t="e">
        <v>#N/A</v>
      </c>
      <c r="AC4357" t="e">
        <v>#N/A</v>
      </c>
      <c r="AD4357" t="e">
        <v>#N/A</v>
      </c>
      <c r="AE4357" t="e">
        <v>#N/A</v>
      </c>
      <c r="AF4357" t="e">
        <v>#N/A</v>
      </c>
    </row>
    <row r="4358" spans="1:32" x14ac:dyDescent="0.25">
      <c r="A4358" t="e">
        <v>#N/A</v>
      </c>
      <c r="B4358" s="33" t="e">
        <v>#N/A</v>
      </c>
      <c r="C4358" t="e">
        <v>#N/A</v>
      </c>
      <c r="D4358" t="e">
        <v>#N/A</v>
      </c>
      <c r="E4358" s="69" t="e">
        <v>#N/A</v>
      </c>
      <c r="F4358" s="3" t="e">
        <v>#N/A</v>
      </c>
      <c r="G4358" s="3" t="e">
        <v>#N/A</v>
      </c>
      <c r="H4358" s="3" t="e">
        <v>#N/A</v>
      </c>
      <c r="I4358" s="80" t="e">
        <v>#N/A</v>
      </c>
      <c r="J4358" s="80" t="e">
        <v>#N/A</v>
      </c>
      <c r="K4358" s="85" t="e">
        <v>#N/A</v>
      </c>
      <c r="L4358" s="9" t="e">
        <v>#N/A</v>
      </c>
      <c r="M4358" s="93" t="e">
        <v>#N/A</v>
      </c>
      <c r="N4358" s="8" t="e">
        <v>#N/A</v>
      </c>
      <c r="O4358" t="e">
        <v>#N/A</v>
      </c>
      <c r="P4358" t="e">
        <v>#N/A</v>
      </c>
      <c r="Q4358" t="e">
        <v>#N/A</v>
      </c>
      <c r="R4358" s="2" t="e">
        <v>#N/A</v>
      </c>
      <c r="S4358" t="e">
        <v>#N/A</v>
      </c>
      <c r="T4358" s="3" t="e">
        <v>#N/A</v>
      </c>
      <c r="U4358" s="3" t="e">
        <v>#N/A</v>
      </c>
      <c r="V4358" t="e">
        <v>#N/A</v>
      </c>
      <c r="W4358" t="e">
        <v>#N/A</v>
      </c>
      <c r="X4358" t="e">
        <v>#N/A</v>
      </c>
      <c r="Y4358" s="3" t="e">
        <v>#N/A</v>
      </c>
      <c r="Z4358" s="8" t="e">
        <v>#N/A</v>
      </c>
      <c r="AA4358" s="30" t="e">
        <v>#N/A</v>
      </c>
      <c r="AB4358" t="e">
        <v>#N/A</v>
      </c>
      <c r="AC4358" t="e">
        <v>#N/A</v>
      </c>
      <c r="AD4358" t="e">
        <v>#N/A</v>
      </c>
      <c r="AE4358" t="e">
        <v>#N/A</v>
      </c>
      <c r="AF4358" t="e">
        <v>#N/A</v>
      </c>
    </row>
    <row r="4359" spans="1:32" x14ac:dyDescent="0.25">
      <c r="A4359" t="e">
        <v>#N/A</v>
      </c>
      <c r="B4359" s="33" t="e">
        <v>#N/A</v>
      </c>
      <c r="C4359" t="e">
        <v>#N/A</v>
      </c>
      <c r="D4359" t="e">
        <v>#N/A</v>
      </c>
      <c r="E4359" s="69" t="e">
        <v>#N/A</v>
      </c>
      <c r="F4359" s="3" t="e">
        <v>#N/A</v>
      </c>
      <c r="G4359" s="3" t="e">
        <v>#N/A</v>
      </c>
      <c r="H4359" s="3" t="e">
        <v>#N/A</v>
      </c>
      <c r="I4359" s="80" t="e">
        <v>#N/A</v>
      </c>
      <c r="J4359" s="80" t="e">
        <v>#N/A</v>
      </c>
      <c r="K4359" s="85" t="e">
        <v>#N/A</v>
      </c>
      <c r="L4359" s="9" t="e">
        <v>#N/A</v>
      </c>
      <c r="M4359" s="93" t="e">
        <v>#N/A</v>
      </c>
      <c r="N4359" s="8" t="e">
        <v>#N/A</v>
      </c>
      <c r="O4359" t="e">
        <v>#N/A</v>
      </c>
      <c r="P4359" t="e">
        <v>#N/A</v>
      </c>
      <c r="Q4359" t="e">
        <v>#N/A</v>
      </c>
      <c r="R4359" s="2" t="e">
        <v>#N/A</v>
      </c>
      <c r="S4359" t="e">
        <v>#N/A</v>
      </c>
      <c r="T4359" s="3" t="e">
        <v>#N/A</v>
      </c>
      <c r="U4359" s="3" t="e">
        <v>#N/A</v>
      </c>
      <c r="V4359" t="e">
        <v>#N/A</v>
      </c>
      <c r="W4359" t="e">
        <v>#N/A</v>
      </c>
      <c r="X4359" t="e">
        <v>#N/A</v>
      </c>
      <c r="Y4359" s="3" t="e">
        <v>#N/A</v>
      </c>
      <c r="Z4359" s="8" t="e">
        <v>#N/A</v>
      </c>
      <c r="AA4359" s="30" t="e">
        <v>#N/A</v>
      </c>
      <c r="AB4359" t="e">
        <v>#N/A</v>
      </c>
      <c r="AC4359" t="e">
        <v>#N/A</v>
      </c>
      <c r="AD4359" t="e">
        <v>#N/A</v>
      </c>
      <c r="AE4359" t="e">
        <v>#N/A</v>
      </c>
      <c r="AF4359" t="e">
        <v>#N/A</v>
      </c>
    </row>
    <row r="4360" spans="1:32" x14ac:dyDescent="0.25">
      <c r="A4360" t="e">
        <v>#N/A</v>
      </c>
      <c r="B4360" s="33" t="e">
        <v>#N/A</v>
      </c>
      <c r="C4360" t="e">
        <v>#N/A</v>
      </c>
      <c r="D4360" t="e">
        <v>#N/A</v>
      </c>
      <c r="E4360" s="69" t="e">
        <v>#N/A</v>
      </c>
      <c r="F4360" s="3" t="e">
        <v>#N/A</v>
      </c>
      <c r="G4360" s="3" t="e">
        <v>#N/A</v>
      </c>
      <c r="H4360" s="3" t="e">
        <v>#N/A</v>
      </c>
      <c r="I4360" s="80" t="e">
        <v>#N/A</v>
      </c>
      <c r="J4360" s="80" t="e">
        <v>#N/A</v>
      </c>
      <c r="K4360" s="85" t="e">
        <v>#N/A</v>
      </c>
      <c r="L4360" s="9" t="e">
        <v>#N/A</v>
      </c>
      <c r="M4360" s="93" t="e">
        <v>#N/A</v>
      </c>
      <c r="N4360" s="8" t="e">
        <v>#N/A</v>
      </c>
      <c r="O4360" t="e">
        <v>#N/A</v>
      </c>
      <c r="P4360" t="e">
        <v>#N/A</v>
      </c>
      <c r="Q4360" t="e">
        <v>#N/A</v>
      </c>
      <c r="R4360" s="2" t="e">
        <v>#N/A</v>
      </c>
      <c r="S4360" t="e">
        <v>#N/A</v>
      </c>
      <c r="T4360" s="3" t="e">
        <v>#N/A</v>
      </c>
      <c r="U4360" s="3" t="e">
        <v>#N/A</v>
      </c>
      <c r="V4360" t="e">
        <v>#N/A</v>
      </c>
      <c r="W4360" t="e">
        <v>#N/A</v>
      </c>
      <c r="X4360" t="e">
        <v>#N/A</v>
      </c>
      <c r="Y4360" s="3" t="e">
        <v>#N/A</v>
      </c>
      <c r="Z4360" s="8" t="e">
        <v>#N/A</v>
      </c>
      <c r="AA4360" s="30" t="e">
        <v>#N/A</v>
      </c>
      <c r="AB4360" t="e">
        <v>#N/A</v>
      </c>
      <c r="AC4360" t="e">
        <v>#N/A</v>
      </c>
      <c r="AD4360" t="e">
        <v>#N/A</v>
      </c>
      <c r="AE4360" t="e">
        <v>#N/A</v>
      </c>
      <c r="AF4360" t="e">
        <v>#N/A</v>
      </c>
    </row>
    <row r="4361" spans="1:32" x14ac:dyDescent="0.25">
      <c r="A4361" t="e">
        <v>#N/A</v>
      </c>
      <c r="B4361" s="33" t="e">
        <v>#N/A</v>
      </c>
      <c r="C4361" t="e">
        <v>#N/A</v>
      </c>
      <c r="D4361" t="e">
        <v>#N/A</v>
      </c>
      <c r="E4361" s="69" t="e">
        <v>#N/A</v>
      </c>
      <c r="F4361" s="3" t="e">
        <v>#N/A</v>
      </c>
      <c r="G4361" s="3" t="e">
        <v>#N/A</v>
      </c>
      <c r="H4361" s="3" t="e">
        <v>#N/A</v>
      </c>
      <c r="I4361" s="80" t="e">
        <v>#N/A</v>
      </c>
      <c r="J4361" s="80" t="e">
        <v>#N/A</v>
      </c>
      <c r="K4361" s="85" t="e">
        <v>#N/A</v>
      </c>
      <c r="L4361" s="9" t="e">
        <v>#N/A</v>
      </c>
      <c r="M4361" s="93" t="e">
        <v>#N/A</v>
      </c>
      <c r="N4361" s="8" t="e">
        <v>#N/A</v>
      </c>
      <c r="O4361" t="e">
        <v>#N/A</v>
      </c>
      <c r="P4361" t="e">
        <v>#N/A</v>
      </c>
      <c r="Q4361" t="e">
        <v>#N/A</v>
      </c>
      <c r="R4361" s="2" t="e">
        <v>#N/A</v>
      </c>
      <c r="S4361" t="e">
        <v>#N/A</v>
      </c>
      <c r="T4361" s="3" t="e">
        <v>#N/A</v>
      </c>
      <c r="U4361" s="3" t="e">
        <v>#N/A</v>
      </c>
      <c r="V4361" t="e">
        <v>#N/A</v>
      </c>
      <c r="W4361" t="e">
        <v>#N/A</v>
      </c>
      <c r="X4361" t="e">
        <v>#N/A</v>
      </c>
      <c r="Y4361" s="3" t="e">
        <v>#N/A</v>
      </c>
      <c r="Z4361" s="8" t="e">
        <v>#N/A</v>
      </c>
      <c r="AA4361" s="30" t="e">
        <v>#N/A</v>
      </c>
      <c r="AB4361" t="e">
        <v>#N/A</v>
      </c>
      <c r="AC4361" t="e">
        <v>#N/A</v>
      </c>
      <c r="AD4361" t="e">
        <v>#N/A</v>
      </c>
      <c r="AE4361" t="e">
        <v>#N/A</v>
      </c>
      <c r="AF4361" t="e">
        <v>#N/A</v>
      </c>
    </row>
    <row r="4362" spans="1:32" x14ac:dyDescent="0.25">
      <c r="A4362" t="e">
        <v>#N/A</v>
      </c>
      <c r="B4362" s="33" t="e">
        <v>#N/A</v>
      </c>
      <c r="C4362" t="e">
        <v>#N/A</v>
      </c>
      <c r="D4362" t="e">
        <v>#N/A</v>
      </c>
      <c r="E4362" s="69" t="e">
        <v>#N/A</v>
      </c>
      <c r="F4362" s="3" t="e">
        <v>#N/A</v>
      </c>
      <c r="G4362" s="3" t="e">
        <v>#N/A</v>
      </c>
      <c r="H4362" s="3" t="e">
        <v>#N/A</v>
      </c>
      <c r="I4362" s="80" t="e">
        <v>#N/A</v>
      </c>
      <c r="J4362" s="80" t="e">
        <v>#N/A</v>
      </c>
      <c r="K4362" s="85" t="e">
        <v>#N/A</v>
      </c>
      <c r="L4362" s="9" t="e">
        <v>#N/A</v>
      </c>
      <c r="M4362" s="93" t="e">
        <v>#N/A</v>
      </c>
      <c r="N4362" s="8" t="e">
        <v>#N/A</v>
      </c>
      <c r="O4362" t="e">
        <v>#N/A</v>
      </c>
      <c r="P4362" t="e">
        <v>#N/A</v>
      </c>
      <c r="Q4362" t="e">
        <v>#N/A</v>
      </c>
      <c r="R4362" s="2" t="e">
        <v>#N/A</v>
      </c>
      <c r="S4362" t="e">
        <v>#N/A</v>
      </c>
      <c r="T4362" s="3" t="e">
        <v>#N/A</v>
      </c>
      <c r="U4362" s="3" t="e">
        <v>#N/A</v>
      </c>
      <c r="V4362" t="e">
        <v>#N/A</v>
      </c>
      <c r="W4362" t="e">
        <v>#N/A</v>
      </c>
      <c r="X4362" t="e">
        <v>#N/A</v>
      </c>
      <c r="Y4362" s="3" t="e">
        <v>#N/A</v>
      </c>
      <c r="Z4362" s="8" t="e">
        <v>#N/A</v>
      </c>
      <c r="AA4362" s="30" t="e">
        <v>#N/A</v>
      </c>
      <c r="AB4362" t="e">
        <v>#N/A</v>
      </c>
      <c r="AC4362" t="e">
        <v>#N/A</v>
      </c>
      <c r="AD4362" t="e">
        <v>#N/A</v>
      </c>
      <c r="AE4362" t="e">
        <v>#N/A</v>
      </c>
      <c r="AF4362" t="e">
        <v>#N/A</v>
      </c>
    </row>
    <row r="4363" spans="1:32" x14ac:dyDescent="0.25">
      <c r="A4363" t="e">
        <v>#N/A</v>
      </c>
      <c r="B4363" s="33" t="e">
        <v>#N/A</v>
      </c>
      <c r="C4363" t="e">
        <v>#N/A</v>
      </c>
      <c r="D4363" t="e">
        <v>#N/A</v>
      </c>
      <c r="E4363" s="69" t="e">
        <v>#N/A</v>
      </c>
      <c r="F4363" s="3" t="e">
        <v>#N/A</v>
      </c>
      <c r="G4363" s="3" t="e">
        <v>#N/A</v>
      </c>
      <c r="H4363" s="3" t="e">
        <v>#N/A</v>
      </c>
      <c r="I4363" s="80" t="e">
        <v>#N/A</v>
      </c>
      <c r="J4363" s="80" t="e">
        <v>#N/A</v>
      </c>
      <c r="K4363" s="85" t="e">
        <v>#N/A</v>
      </c>
      <c r="L4363" s="9" t="e">
        <v>#N/A</v>
      </c>
      <c r="M4363" s="93" t="e">
        <v>#N/A</v>
      </c>
      <c r="N4363" s="8" t="e">
        <v>#N/A</v>
      </c>
      <c r="O4363" t="e">
        <v>#N/A</v>
      </c>
      <c r="P4363" t="e">
        <v>#N/A</v>
      </c>
      <c r="Q4363" t="e">
        <v>#N/A</v>
      </c>
      <c r="R4363" s="2" t="e">
        <v>#N/A</v>
      </c>
      <c r="S4363" t="e">
        <v>#N/A</v>
      </c>
      <c r="T4363" s="3" t="e">
        <v>#N/A</v>
      </c>
      <c r="U4363" s="3" t="e">
        <v>#N/A</v>
      </c>
      <c r="V4363" t="e">
        <v>#N/A</v>
      </c>
      <c r="W4363" t="e">
        <v>#N/A</v>
      </c>
      <c r="X4363" t="e">
        <v>#N/A</v>
      </c>
      <c r="Y4363" s="3" t="e">
        <v>#N/A</v>
      </c>
      <c r="Z4363" s="8" t="e">
        <v>#N/A</v>
      </c>
      <c r="AA4363" s="30" t="e">
        <v>#N/A</v>
      </c>
      <c r="AB4363" t="e">
        <v>#N/A</v>
      </c>
      <c r="AC4363" t="e">
        <v>#N/A</v>
      </c>
      <c r="AD4363" t="e">
        <v>#N/A</v>
      </c>
      <c r="AE4363" t="e">
        <v>#N/A</v>
      </c>
      <c r="AF4363" t="e">
        <v>#N/A</v>
      </c>
    </row>
    <row r="4364" spans="1:32" x14ac:dyDescent="0.25">
      <c r="A4364" t="e">
        <v>#N/A</v>
      </c>
      <c r="B4364" s="33" t="e">
        <v>#N/A</v>
      </c>
      <c r="C4364" t="e">
        <v>#N/A</v>
      </c>
      <c r="D4364" t="e">
        <v>#N/A</v>
      </c>
      <c r="E4364" s="69" t="e">
        <v>#N/A</v>
      </c>
      <c r="F4364" s="3" t="e">
        <v>#N/A</v>
      </c>
      <c r="G4364" s="3" t="e">
        <v>#N/A</v>
      </c>
      <c r="H4364" s="3" t="e">
        <v>#N/A</v>
      </c>
      <c r="I4364" s="80" t="e">
        <v>#N/A</v>
      </c>
      <c r="J4364" s="80" t="e">
        <v>#N/A</v>
      </c>
      <c r="K4364" s="85" t="e">
        <v>#N/A</v>
      </c>
      <c r="L4364" s="9" t="e">
        <v>#N/A</v>
      </c>
      <c r="M4364" s="93" t="e">
        <v>#N/A</v>
      </c>
      <c r="N4364" s="8" t="e">
        <v>#N/A</v>
      </c>
      <c r="O4364" t="e">
        <v>#N/A</v>
      </c>
      <c r="P4364" t="e">
        <v>#N/A</v>
      </c>
      <c r="Q4364" t="e">
        <v>#N/A</v>
      </c>
      <c r="R4364" s="2" t="e">
        <v>#N/A</v>
      </c>
      <c r="S4364" t="e">
        <v>#N/A</v>
      </c>
      <c r="T4364" s="3" t="e">
        <v>#N/A</v>
      </c>
      <c r="U4364" s="3" t="e">
        <v>#N/A</v>
      </c>
      <c r="V4364" t="e">
        <v>#N/A</v>
      </c>
      <c r="W4364" t="e">
        <v>#N/A</v>
      </c>
      <c r="X4364" t="e">
        <v>#N/A</v>
      </c>
      <c r="Y4364" s="3" t="e">
        <v>#N/A</v>
      </c>
      <c r="Z4364" s="8" t="e">
        <v>#N/A</v>
      </c>
      <c r="AA4364" s="30" t="e">
        <v>#N/A</v>
      </c>
      <c r="AB4364" t="e">
        <v>#N/A</v>
      </c>
      <c r="AC4364" t="e">
        <v>#N/A</v>
      </c>
      <c r="AD4364" t="e">
        <v>#N/A</v>
      </c>
      <c r="AE4364" t="e">
        <v>#N/A</v>
      </c>
      <c r="AF4364" t="e">
        <v>#N/A</v>
      </c>
    </row>
    <row r="4365" spans="1:32" x14ac:dyDescent="0.25">
      <c r="A4365" t="e">
        <v>#N/A</v>
      </c>
      <c r="B4365" s="33" t="e">
        <v>#N/A</v>
      </c>
      <c r="C4365" t="e">
        <v>#N/A</v>
      </c>
      <c r="D4365" t="e">
        <v>#N/A</v>
      </c>
      <c r="E4365" s="69" t="e">
        <v>#N/A</v>
      </c>
      <c r="F4365" s="3" t="e">
        <v>#N/A</v>
      </c>
      <c r="G4365" s="3" t="e">
        <v>#N/A</v>
      </c>
      <c r="H4365" s="3" t="e">
        <v>#N/A</v>
      </c>
      <c r="I4365" s="80" t="e">
        <v>#N/A</v>
      </c>
      <c r="J4365" s="80" t="e">
        <v>#N/A</v>
      </c>
      <c r="K4365" s="85" t="e">
        <v>#N/A</v>
      </c>
      <c r="L4365" s="9" t="e">
        <v>#N/A</v>
      </c>
      <c r="M4365" s="93" t="e">
        <v>#N/A</v>
      </c>
      <c r="N4365" s="8" t="e">
        <v>#N/A</v>
      </c>
      <c r="O4365" t="e">
        <v>#N/A</v>
      </c>
      <c r="P4365" t="e">
        <v>#N/A</v>
      </c>
      <c r="Q4365" t="e">
        <v>#N/A</v>
      </c>
      <c r="R4365" s="2" t="e">
        <v>#N/A</v>
      </c>
      <c r="S4365" t="e">
        <v>#N/A</v>
      </c>
      <c r="T4365" s="3" t="e">
        <v>#N/A</v>
      </c>
      <c r="U4365" s="3" t="e">
        <v>#N/A</v>
      </c>
      <c r="V4365" t="e">
        <v>#N/A</v>
      </c>
      <c r="W4365" t="e">
        <v>#N/A</v>
      </c>
      <c r="X4365" t="e">
        <v>#N/A</v>
      </c>
      <c r="Y4365" s="3" t="e">
        <v>#N/A</v>
      </c>
      <c r="Z4365" s="8" t="e">
        <v>#N/A</v>
      </c>
      <c r="AA4365" s="30" t="e">
        <v>#N/A</v>
      </c>
      <c r="AB4365" t="e">
        <v>#N/A</v>
      </c>
      <c r="AC4365" t="e">
        <v>#N/A</v>
      </c>
      <c r="AD4365" t="e">
        <v>#N/A</v>
      </c>
      <c r="AE4365" t="e">
        <v>#N/A</v>
      </c>
      <c r="AF4365" t="e">
        <v>#N/A</v>
      </c>
    </row>
    <row r="4366" spans="1:32" x14ac:dyDescent="0.25">
      <c r="A4366" t="e">
        <v>#N/A</v>
      </c>
      <c r="B4366" s="33" t="e">
        <v>#N/A</v>
      </c>
      <c r="C4366" t="e">
        <v>#N/A</v>
      </c>
      <c r="D4366" t="e">
        <v>#N/A</v>
      </c>
      <c r="E4366" s="69" t="e">
        <v>#N/A</v>
      </c>
      <c r="F4366" s="3" t="e">
        <v>#N/A</v>
      </c>
      <c r="G4366" s="3" t="e">
        <v>#N/A</v>
      </c>
      <c r="H4366" s="3" t="e">
        <v>#N/A</v>
      </c>
      <c r="I4366" s="80" t="e">
        <v>#N/A</v>
      </c>
      <c r="J4366" s="80" t="e">
        <v>#N/A</v>
      </c>
      <c r="K4366" s="85" t="e">
        <v>#N/A</v>
      </c>
      <c r="L4366" s="9" t="e">
        <v>#N/A</v>
      </c>
      <c r="M4366" s="93" t="e">
        <v>#N/A</v>
      </c>
      <c r="N4366" s="8" t="e">
        <v>#N/A</v>
      </c>
      <c r="O4366" t="e">
        <v>#N/A</v>
      </c>
      <c r="P4366" t="e">
        <v>#N/A</v>
      </c>
      <c r="Q4366" t="e">
        <v>#N/A</v>
      </c>
      <c r="R4366" s="2" t="e">
        <v>#N/A</v>
      </c>
      <c r="S4366" t="e">
        <v>#N/A</v>
      </c>
      <c r="T4366" s="3" t="e">
        <v>#N/A</v>
      </c>
      <c r="U4366" s="3" t="e">
        <v>#N/A</v>
      </c>
      <c r="V4366" t="e">
        <v>#N/A</v>
      </c>
      <c r="W4366" t="e">
        <v>#N/A</v>
      </c>
      <c r="X4366" t="e">
        <v>#N/A</v>
      </c>
      <c r="Y4366" s="3" t="e">
        <v>#N/A</v>
      </c>
      <c r="Z4366" s="8" t="e">
        <v>#N/A</v>
      </c>
      <c r="AA4366" s="30" t="e">
        <v>#N/A</v>
      </c>
      <c r="AB4366" t="e">
        <v>#N/A</v>
      </c>
      <c r="AC4366" t="e">
        <v>#N/A</v>
      </c>
      <c r="AD4366" t="e">
        <v>#N/A</v>
      </c>
      <c r="AE4366" t="e">
        <v>#N/A</v>
      </c>
      <c r="AF4366" t="e">
        <v>#N/A</v>
      </c>
    </row>
    <row r="4367" spans="1:32" x14ac:dyDescent="0.25">
      <c r="A4367" t="e">
        <v>#N/A</v>
      </c>
      <c r="B4367" s="33" t="e">
        <v>#N/A</v>
      </c>
      <c r="C4367" t="e">
        <v>#N/A</v>
      </c>
      <c r="D4367" t="e">
        <v>#N/A</v>
      </c>
      <c r="E4367" s="69" t="e">
        <v>#N/A</v>
      </c>
      <c r="F4367" s="3" t="e">
        <v>#N/A</v>
      </c>
      <c r="G4367" s="3" t="e">
        <v>#N/A</v>
      </c>
      <c r="H4367" s="3" t="e">
        <v>#N/A</v>
      </c>
      <c r="I4367" s="80" t="e">
        <v>#N/A</v>
      </c>
      <c r="J4367" s="80" t="e">
        <v>#N/A</v>
      </c>
      <c r="K4367" s="85" t="e">
        <v>#N/A</v>
      </c>
      <c r="L4367" s="9" t="e">
        <v>#N/A</v>
      </c>
      <c r="M4367" s="93" t="e">
        <v>#N/A</v>
      </c>
      <c r="N4367" s="8" t="e">
        <v>#N/A</v>
      </c>
      <c r="O4367" t="e">
        <v>#N/A</v>
      </c>
      <c r="P4367" t="e">
        <v>#N/A</v>
      </c>
      <c r="Q4367" t="e">
        <v>#N/A</v>
      </c>
      <c r="R4367" s="2" t="e">
        <v>#N/A</v>
      </c>
      <c r="S4367" t="e">
        <v>#N/A</v>
      </c>
      <c r="T4367" s="3" t="e">
        <v>#N/A</v>
      </c>
      <c r="U4367" s="3" t="e">
        <v>#N/A</v>
      </c>
      <c r="V4367" t="e">
        <v>#N/A</v>
      </c>
      <c r="W4367" t="e">
        <v>#N/A</v>
      </c>
      <c r="X4367" t="e">
        <v>#N/A</v>
      </c>
      <c r="Y4367" s="3" t="e">
        <v>#N/A</v>
      </c>
      <c r="Z4367" s="8" t="e">
        <v>#N/A</v>
      </c>
      <c r="AA4367" s="30" t="e">
        <v>#N/A</v>
      </c>
      <c r="AB4367" t="e">
        <v>#N/A</v>
      </c>
      <c r="AC4367" t="e">
        <v>#N/A</v>
      </c>
      <c r="AD4367" t="e">
        <v>#N/A</v>
      </c>
      <c r="AE4367" t="e">
        <v>#N/A</v>
      </c>
      <c r="AF4367" t="e">
        <v>#N/A</v>
      </c>
    </row>
    <row r="4368" spans="1:32" x14ac:dyDescent="0.25">
      <c r="A4368" t="e">
        <v>#N/A</v>
      </c>
      <c r="B4368" s="33" t="e">
        <v>#N/A</v>
      </c>
      <c r="C4368" t="e">
        <v>#N/A</v>
      </c>
      <c r="D4368" t="e">
        <v>#N/A</v>
      </c>
      <c r="E4368" s="69" t="e">
        <v>#N/A</v>
      </c>
      <c r="F4368" s="3" t="e">
        <v>#N/A</v>
      </c>
      <c r="G4368" s="3" t="e">
        <v>#N/A</v>
      </c>
      <c r="H4368" s="3" t="e">
        <v>#N/A</v>
      </c>
      <c r="I4368" s="80" t="e">
        <v>#N/A</v>
      </c>
      <c r="J4368" s="80" t="e">
        <v>#N/A</v>
      </c>
      <c r="K4368" s="85" t="e">
        <v>#N/A</v>
      </c>
      <c r="L4368" s="9" t="e">
        <v>#N/A</v>
      </c>
      <c r="M4368" s="93" t="e">
        <v>#N/A</v>
      </c>
      <c r="N4368" s="8" t="e">
        <v>#N/A</v>
      </c>
      <c r="O4368" t="e">
        <v>#N/A</v>
      </c>
      <c r="P4368" t="e">
        <v>#N/A</v>
      </c>
      <c r="Q4368" t="e">
        <v>#N/A</v>
      </c>
      <c r="R4368" s="2" t="e">
        <v>#N/A</v>
      </c>
      <c r="S4368" t="e">
        <v>#N/A</v>
      </c>
      <c r="T4368" s="3" t="e">
        <v>#N/A</v>
      </c>
      <c r="U4368" s="3" t="e">
        <v>#N/A</v>
      </c>
      <c r="V4368" t="e">
        <v>#N/A</v>
      </c>
      <c r="W4368" t="e">
        <v>#N/A</v>
      </c>
      <c r="X4368" t="e">
        <v>#N/A</v>
      </c>
      <c r="Y4368" s="3" t="e">
        <v>#N/A</v>
      </c>
      <c r="Z4368" s="8" t="e">
        <v>#N/A</v>
      </c>
      <c r="AA4368" s="30" t="e">
        <v>#N/A</v>
      </c>
      <c r="AB4368" t="e">
        <v>#N/A</v>
      </c>
      <c r="AC4368" t="e">
        <v>#N/A</v>
      </c>
      <c r="AD4368" t="e">
        <v>#N/A</v>
      </c>
      <c r="AE4368" t="e">
        <v>#N/A</v>
      </c>
      <c r="AF4368" t="e">
        <v>#N/A</v>
      </c>
    </row>
    <row r="4369" spans="1:32" x14ac:dyDescent="0.25">
      <c r="A4369" t="e">
        <v>#N/A</v>
      </c>
      <c r="B4369" s="33" t="e">
        <v>#N/A</v>
      </c>
      <c r="C4369" t="e">
        <v>#N/A</v>
      </c>
      <c r="D4369" t="e">
        <v>#N/A</v>
      </c>
      <c r="E4369" s="69" t="e">
        <v>#N/A</v>
      </c>
      <c r="F4369" s="3" t="e">
        <v>#N/A</v>
      </c>
      <c r="G4369" s="3" t="e">
        <v>#N/A</v>
      </c>
      <c r="H4369" s="3" t="e">
        <v>#N/A</v>
      </c>
      <c r="I4369" s="80" t="e">
        <v>#N/A</v>
      </c>
      <c r="J4369" s="80" t="e">
        <v>#N/A</v>
      </c>
      <c r="K4369" s="85" t="e">
        <v>#N/A</v>
      </c>
      <c r="L4369" s="9" t="e">
        <v>#N/A</v>
      </c>
      <c r="M4369" s="93" t="e">
        <v>#N/A</v>
      </c>
      <c r="N4369" s="8" t="e">
        <v>#N/A</v>
      </c>
      <c r="O4369" t="e">
        <v>#N/A</v>
      </c>
      <c r="P4369" t="e">
        <v>#N/A</v>
      </c>
      <c r="Q4369" t="e">
        <v>#N/A</v>
      </c>
      <c r="R4369" s="2" t="e">
        <v>#N/A</v>
      </c>
      <c r="S4369" t="e">
        <v>#N/A</v>
      </c>
      <c r="T4369" s="3" t="e">
        <v>#N/A</v>
      </c>
      <c r="U4369" s="3" t="e">
        <v>#N/A</v>
      </c>
      <c r="V4369" t="e">
        <v>#N/A</v>
      </c>
      <c r="W4369" t="e">
        <v>#N/A</v>
      </c>
      <c r="X4369" t="e">
        <v>#N/A</v>
      </c>
      <c r="Y4369" s="3" t="e">
        <v>#N/A</v>
      </c>
      <c r="Z4369" s="8" t="e">
        <v>#N/A</v>
      </c>
      <c r="AA4369" s="30" t="e">
        <v>#N/A</v>
      </c>
      <c r="AB4369" t="e">
        <v>#N/A</v>
      </c>
      <c r="AC4369" t="e">
        <v>#N/A</v>
      </c>
      <c r="AD4369" t="e">
        <v>#N/A</v>
      </c>
      <c r="AE4369" t="e">
        <v>#N/A</v>
      </c>
      <c r="AF4369" t="e">
        <v>#N/A</v>
      </c>
    </row>
    <row r="4370" spans="1:32" x14ac:dyDescent="0.25">
      <c r="A4370" t="e">
        <v>#N/A</v>
      </c>
      <c r="B4370" s="33" t="e">
        <v>#N/A</v>
      </c>
      <c r="C4370" t="e">
        <v>#N/A</v>
      </c>
      <c r="D4370" t="e">
        <v>#N/A</v>
      </c>
      <c r="E4370" s="69" t="e">
        <v>#N/A</v>
      </c>
      <c r="F4370" s="3" t="e">
        <v>#N/A</v>
      </c>
      <c r="G4370" s="3" t="e">
        <v>#N/A</v>
      </c>
      <c r="H4370" s="3" t="e">
        <v>#N/A</v>
      </c>
      <c r="I4370" s="80" t="e">
        <v>#N/A</v>
      </c>
      <c r="J4370" s="80" t="e">
        <v>#N/A</v>
      </c>
      <c r="K4370" s="85" t="e">
        <v>#N/A</v>
      </c>
      <c r="L4370" s="9" t="e">
        <v>#N/A</v>
      </c>
      <c r="M4370" s="93" t="e">
        <v>#N/A</v>
      </c>
      <c r="N4370" s="8" t="e">
        <v>#N/A</v>
      </c>
      <c r="O4370" t="e">
        <v>#N/A</v>
      </c>
      <c r="P4370" t="e">
        <v>#N/A</v>
      </c>
      <c r="Q4370" t="e">
        <v>#N/A</v>
      </c>
      <c r="R4370" s="2" t="e">
        <v>#N/A</v>
      </c>
      <c r="S4370" t="e">
        <v>#N/A</v>
      </c>
      <c r="T4370" s="3" t="e">
        <v>#N/A</v>
      </c>
      <c r="U4370" s="3" t="e">
        <v>#N/A</v>
      </c>
      <c r="V4370" t="e">
        <v>#N/A</v>
      </c>
      <c r="W4370" t="e">
        <v>#N/A</v>
      </c>
      <c r="X4370" t="e">
        <v>#N/A</v>
      </c>
      <c r="Y4370" s="3" t="e">
        <v>#N/A</v>
      </c>
      <c r="Z4370" s="8" t="e">
        <v>#N/A</v>
      </c>
      <c r="AA4370" s="30" t="e">
        <v>#N/A</v>
      </c>
      <c r="AB4370" t="e">
        <v>#N/A</v>
      </c>
      <c r="AC4370" t="e">
        <v>#N/A</v>
      </c>
      <c r="AD4370" t="e">
        <v>#N/A</v>
      </c>
      <c r="AE4370" t="e">
        <v>#N/A</v>
      </c>
      <c r="AF4370" t="e">
        <v>#N/A</v>
      </c>
    </row>
    <row r="4371" spans="1:32" x14ac:dyDescent="0.25">
      <c r="A4371" t="e">
        <v>#N/A</v>
      </c>
      <c r="B4371" s="33" t="e">
        <v>#N/A</v>
      </c>
      <c r="C4371" t="e">
        <v>#N/A</v>
      </c>
      <c r="D4371" t="e">
        <v>#N/A</v>
      </c>
      <c r="E4371" s="69" t="e">
        <v>#N/A</v>
      </c>
      <c r="F4371" s="3" t="e">
        <v>#N/A</v>
      </c>
      <c r="G4371" s="3" t="e">
        <v>#N/A</v>
      </c>
      <c r="H4371" s="3" t="e">
        <v>#N/A</v>
      </c>
      <c r="I4371" s="80" t="e">
        <v>#N/A</v>
      </c>
      <c r="J4371" s="80" t="e">
        <v>#N/A</v>
      </c>
      <c r="K4371" s="85" t="e">
        <v>#N/A</v>
      </c>
      <c r="L4371" s="9" t="e">
        <v>#N/A</v>
      </c>
      <c r="M4371" s="93" t="e">
        <v>#N/A</v>
      </c>
      <c r="N4371" s="8" t="e">
        <v>#N/A</v>
      </c>
      <c r="O4371" t="e">
        <v>#N/A</v>
      </c>
      <c r="P4371" t="e">
        <v>#N/A</v>
      </c>
      <c r="Q4371" t="e">
        <v>#N/A</v>
      </c>
      <c r="R4371" s="2" t="e">
        <v>#N/A</v>
      </c>
      <c r="S4371" t="e">
        <v>#N/A</v>
      </c>
      <c r="T4371" s="3" t="e">
        <v>#N/A</v>
      </c>
      <c r="U4371" s="3" t="e">
        <v>#N/A</v>
      </c>
      <c r="V4371" t="e">
        <v>#N/A</v>
      </c>
      <c r="W4371" t="e">
        <v>#N/A</v>
      </c>
      <c r="X4371" t="e">
        <v>#N/A</v>
      </c>
      <c r="Y4371" s="3" t="e">
        <v>#N/A</v>
      </c>
      <c r="Z4371" s="8" t="e">
        <v>#N/A</v>
      </c>
      <c r="AA4371" s="30" t="e">
        <v>#N/A</v>
      </c>
      <c r="AB4371" t="e">
        <v>#N/A</v>
      </c>
      <c r="AC4371" t="e">
        <v>#N/A</v>
      </c>
      <c r="AD4371" t="e">
        <v>#N/A</v>
      </c>
      <c r="AE4371" t="e">
        <v>#N/A</v>
      </c>
      <c r="AF4371" t="e">
        <v>#N/A</v>
      </c>
    </row>
    <row r="4372" spans="1:32" x14ac:dyDescent="0.25">
      <c r="A4372" t="e">
        <v>#N/A</v>
      </c>
      <c r="B4372" s="33" t="e">
        <v>#N/A</v>
      </c>
      <c r="C4372" t="e">
        <v>#N/A</v>
      </c>
      <c r="D4372" t="e">
        <v>#N/A</v>
      </c>
      <c r="E4372" s="69" t="e">
        <v>#N/A</v>
      </c>
      <c r="F4372" s="3" t="e">
        <v>#N/A</v>
      </c>
      <c r="G4372" s="3" t="e">
        <v>#N/A</v>
      </c>
      <c r="H4372" s="3" t="e">
        <v>#N/A</v>
      </c>
      <c r="I4372" s="80" t="e">
        <v>#N/A</v>
      </c>
      <c r="J4372" s="80" t="e">
        <v>#N/A</v>
      </c>
      <c r="K4372" s="85" t="e">
        <v>#N/A</v>
      </c>
      <c r="L4372" s="9" t="e">
        <v>#N/A</v>
      </c>
      <c r="M4372" s="93" t="e">
        <v>#N/A</v>
      </c>
      <c r="N4372" s="8" t="e">
        <v>#N/A</v>
      </c>
      <c r="O4372" t="e">
        <v>#N/A</v>
      </c>
      <c r="P4372" t="e">
        <v>#N/A</v>
      </c>
      <c r="Q4372" t="e">
        <v>#N/A</v>
      </c>
      <c r="R4372" s="2" t="e">
        <v>#N/A</v>
      </c>
      <c r="S4372" t="e">
        <v>#N/A</v>
      </c>
      <c r="T4372" s="3" t="e">
        <v>#N/A</v>
      </c>
      <c r="U4372" s="3" t="e">
        <v>#N/A</v>
      </c>
      <c r="V4372" t="e">
        <v>#N/A</v>
      </c>
      <c r="W4372" t="e">
        <v>#N/A</v>
      </c>
      <c r="X4372" t="e">
        <v>#N/A</v>
      </c>
      <c r="Y4372" s="3" t="e">
        <v>#N/A</v>
      </c>
      <c r="Z4372" s="8" t="e">
        <v>#N/A</v>
      </c>
      <c r="AA4372" s="30" t="e">
        <v>#N/A</v>
      </c>
      <c r="AB4372" t="e">
        <v>#N/A</v>
      </c>
      <c r="AC4372" t="e">
        <v>#N/A</v>
      </c>
      <c r="AD4372" t="e">
        <v>#N/A</v>
      </c>
      <c r="AE4372" t="e">
        <v>#N/A</v>
      </c>
      <c r="AF4372" t="e">
        <v>#N/A</v>
      </c>
    </row>
    <row r="4373" spans="1:32" x14ac:dyDescent="0.25">
      <c r="A4373" t="e">
        <v>#N/A</v>
      </c>
      <c r="B4373" s="33" t="e">
        <v>#N/A</v>
      </c>
      <c r="C4373" t="e">
        <v>#N/A</v>
      </c>
      <c r="D4373" t="e">
        <v>#N/A</v>
      </c>
      <c r="E4373" s="69" t="e">
        <v>#N/A</v>
      </c>
      <c r="F4373" s="3" t="e">
        <v>#N/A</v>
      </c>
      <c r="G4373" s="3" t="e">
        <v>#N/A</v>
      </c>
      <c r="H4373" s="3" t="e">
        <v>#N/A</v>
      </c>
      <c r="I4373" s="80" t="e">
        <v>#N/A</v>
      </c>
      <c r="J4373" s="80" t="e">
        <v>#N/A</v>
      </c>
      <c r="K4373" s="85" t="e">
        <v>#N/A</v>
      </c>
      <c r="L4373" s="9" t="e">
        <v>#N/A</v>
      </c>
      <c r="M4373" s="93" t="e">
        <v>#N/A</v>
      </c>
      <c r="N4373" s="8" t="e">
        <v>#N/A</v>
      </c>
      <c r="O4373" t="e">
        <v>#N/A</v>
      </c>
      <c r="P4373" t="e">
        <v>#N/A</v>
      </c>
      <c r="Q4373" t="e">
        <v>#N/A</v>
      </c>
      <c r="R4373" s="2" t="e">
        <v>#N/A</v>
      </c>
      <c r="S4373" t="e">
        <v>#N/A</v>
      </c>
      <c r="T4373" s="3" t="e">
        <v>#N/A</v>
      </c>
      <c r="U4373" s="3" t="e">
        <v>#N/A</v>
      </c>
      <c r="V4373" t="e">
        <v>#N/A</v>
      </c>
      <c r="W4373" t="e">
        <v>#N/A</v>
      </c>
      <c r="X4373" t="e">
        <v>#N/A</v>
      </c>
      <c r="Y4373" s="3" t="e">
        <v>#N/A</v>
      </c>
      <c r="Z4373" s="8" t="e">
        <v>#N/A</v>
      </c>
      <c r="AA4373" s="30" t="e">
        <v>#N/A</v>
      </c>
      <c r="AB4373" t="e">
        <v>#N/A</v>
      </c>
      <c r="AC4373" t="e">
        <v>#N/A</v>
      </c>
      <c r="AD4373" t="e">
        <v>#N/A</v>
      </c>
      <c r="AE4373" t="e">
        <v>#N/A</v>
      </c>
      <c r="AF4373" t="e">
        <v>#N/A</v>
      </c>
    </row>
    <row r="4374" spans="1:32" x14ac:dyDescent="0.25">
      <c r="A4374" t="e">
        <v>#N/A</v>
      </c>
      <c r="B4374" s="33" t="e">
        <v>#N/A</v>
      </c>
      <c r="C4374" t="e">
        <v>#N/A</v>
      </c>
      <c r="D4374" t="e">
        <v>#N/A</v>
      </c>
      <c r="E4374" s="69" t="e">
        <v>#N/A</v>
      </c>
      <c r="F4374" s="3" t="e">
        <v>#N/A</v>
      </c>
      <c r="G4374" s="3" t="e">
        <v>#N/A</v>
      </c>
      <c r="H4374" s="3" t="e">
        <v>#N/A</v>
      </c>
      <c r="I4374" s="80" t="e">
        <v>#N/A</v>
      </c>
      <c r="J4374" s="80" t="e">
        <v>#N/A</v>
      </c>
      <c r="K4374" s="85" t="e">
        <v>#N/A</v>
      </c>
      <c r="L4374" s="9" t="e">
        <v>#N/A</v>
      </c>
      <c r="M4374" s="93" t="e">
        <v>#N/A</v>
      </c>
      <c r="N4374" s="8" t="e">
        <v>#N/A</v>
      </c>
      <c r="O4374" t="e">
        <v>#N/A</v>
      </c>
      <c r="P4374" t="e">
        <v>#N/A</v>
      </c>
      <c r="Q4374" t="e">
        <v>#N/A</v>
      </c>
      <c r="R4374" s="2" t="e">
        <v>#N/A</v>
      </c>
      <c r="S4374" t="e">
        <v>#N/A</v>
      </c>
      <c r="T4374" s="3" t="e">
        <v>#N/A</v>
      </c>
      <c r="U4374" s="3" t="e">
        <v>#N/A</v>
      </c>
      <c r="V4374" t="e">
        <v>#N/A</v>
      </c>
      <c r="W4374" t="e">
        <v>#N/A</v>
      </c>
      <c r="X4374" t="e">
        <v>#N/A</v>
      </c>
      <c r="Y4374" s="3" t="e">
        <v>#N/A</v>
      </c>
      <c r="Z4374" s="8" t="e">
        <v>#N/A</v>
      </c>
      <c r="AA4374" s="30" t="e">
        <v>#N/A</v>
      </c>
      <c r="AB4374" t="e">
        <v>#N/A</v>
      </c>
      <c r="AC4374" t="e">
        <v>#N/A</v>
      </c>
      <c r="AD4374" t="e">
        <v>#N/A</v>
      </c>
      <c r="AE4374" t="e">
        <v>#N/A</v>
      </c>
      <c r="AF4374" t="e">
        <v>#N/A</v>
      </c>
    </row>
    <row r="4375" spans="1:32" x14ac:dyDescent="0.25">
      <c r="A4375" t="e">
        <v>#N/A</v>
      </c>
      <c r="B4375" s="33" t="e">
        <v>#N/A</v>
      </c>
      <c r="C4375" t="e">
        <v>#N/A</v>
      </c>
      <c r="D4375" t="e">
        <v>#N/A</v>
      </c>
      <c r="E4375" s="69" t="e">
        <v>#N/A</v>
      </c>
      <c r="F4375" s="3" t="e">
        <v>#N/A</v>
      </c>
      <c r="G4375" s="3" t="e">
        <v>#N/A</v>
      </c>
      <c r="H4375" s="3" t="e">
        <v>#N/A</v>
      </c>
      <c r="I4375" s="80" t="e">
        <v>#N/A</v>
      </c>
      <c r="J4375" s="80" t="e">
        <v>#N/A</v>
      </c>
      <c r="K4375" s="85" t="e">
        <v>#N/A</v>
      </c>
      <c r="L4375" s="9" t="e">
        <v>#N/A</v>
      </c>
      <c r="M4375" s="93" t="e">
        <v>#N/A</v>
      </c>
      <c r="N4375" s="8" t="e">
        <v>#N/A</v>
      </c>
      <c r="O4375" t="e">
        <v>#N/A</v>
      </c>
      <c r="P4375" t="e">
        <v>#N/A</v>
      </c>
      <c r="Q4375" t="e">
        <v>#N/A</v>
      </c>
      <c r="R4375" s="2" t="e">
        <v>#N/A</v>
      </c>
      <c r="S4375" t="e">
        <v>#N/A</v>
      </c>
      <c r="T4375" s="3" t="e">
        <v>#N/A</v>
      </c>
      <c r="U4375" s="3" t="e">
        <v>#N/A</v>
      </c>
      <c r="V4375" t="e">
        <v>#N/A</v>
      </c>
      <c r="W4375" t="e">
        <v>#N/A</v>
      </c>
      <c r="X4375" t="e">
        <v>#N/A</v>
      </c>
      <c r="Y4375" s="3" t="e">
        <v>#N/A</v>
      </c>
      <c r="Z4375" s="8" t="e">
        <v>#N/A</v>
      </c>
      <c r="AA4375" s="30" t="e">
        <v>#N/A</v>
      </c>
      <c r="AB4375" t="e">
        <v>#N/A</v>
      </c>
      <c r="AC4375" t="e">
        <v>#N/A</v>
      </c>
      <c r="AD4375" t="e">
        <v>#N/A</v>
      </c>
      <c r="AE4375" t="e">
        <v>#N/A</v>
      </c>
      <c r="AF4375" t="e">
        <v>#N/A</v>
      </c>
    </row>
    <row r="4376" spans="1:32" x14ac:dyDescent="0.25">
      <c r="A4376" t="e">
        <v>#N/A</v>
      </c>
      <c r="B4376" s="33" t="e">
        <v>#N/A</v>
      </c>
      <c r="C4376" t="e">
        <v>#N/A</v>
      </c>
      <c r="D4376" t="e">
        <v>#N/A</v>
      </c>
      <c r="E4376" s="69" t="e">
        <v>#N/A</v>
      </c>
      <c r="F4376" s="3" t="e">
        <v>#N/A</v>
      </c>
      <c r="G4376" s="3" t="e">
        <v>#N/A</v>
      </c>
      <c r="H4376" s="3" t="e">
        <v>#N/A</v>
      </c>
      <c r="I4376" s="80" t="e">
        <v>#N/A</v>
      </c>
      <c r="J4376" s="80" t="e">
        <v>#N/A</v>
      </c>
      <c r="K4376" s="85" t="e">
        <v>#N/A</v>
      </c>
      <c r="L4376" s="9" t="e">
        <v>#N/A</v>
      </c>
      <c r="M4376" s="93" t="e">
        <v>#N/A</v>
      </c>
      <c r="N4376" s="8" t="e">
        <v>#N/A</v>
      </c>
      <c r="O4376" t="e">
        <v>#N/A</v>
      </c>
      <c r="P4376" t="e">
        <v>#N/A</v>
      </c>
      <c r="Q4376" t="e">
        <v>#N/A</v>
      </c>
      <c r="R4376" s="2" t="e">
        <v>#N/A</v>
      </c>
      <c r="S4376" t="e">
        <v>#N/A</v>
      </c>
      <c r="T4376" s="3" t="e">
        <v>#N/A</v>
      </c>
      <c r="U4376" s="3" t="e">
        <v>#N/A</v>
      </c>
      <c r="V4376" t="e">
        <v>#N/A</v>
      </c>
      <c r="W4376" t="e">
        <v>#N/A</v>
      </c>
      <c r="X4376" t="e">
        <v>#N/A</v>
      </c>
      <c r="Y4376" s="3" t="e">
        <v>#N/A</v>
      </c>
      <c r="Z4376" s="8" t="e">
        <v>#N/A</v>
      </c>
      <c r="AA4376" s="30" t="e">
        <v>#N/A</v>
      </c>
      <c r="AB4376" t="e">
        <v>#N/A</v>
      </c>
      <c r="AC4376" t="e">
        <v>#N/A</v>
      </c>
      <c r="AD4376" t="e">
        <v>#N/A</v>
      </c>
      <c r="AE4376" t="e">
        <v>#N/A</v>
      </c>
      <c r="AF4376" t="e">
        <v>#N/A</v>
      </c>
    </row>
    <row r="4377" spans="1:32" x14ac:dyDescent="0.25">
      <c r="A4377" t="e">
        <v>#N/A</v>
      </c>
      <c r="B4377" s="33" t="e">
        <v>#N/A</v>
      </c>
      <c r="C4377" t="e">
        <v>#N/A</v>
      </c>
      <c r="D4377" t="e">
        <v>#N/A</v>
      </c>
      <c r="E4377" s="69" t="e">
        <v>#N/A</v>
      </c>
      <c r="F4377" s="3" t="e">
        <v>#N/A</v>
      </c>
      <c r="G4377" s="3" t="e">
        <v>#N/A</v>
      </c>
      <c r="H4377" s="3" t="e">
        <v>#N/A</v>
      </c>
      <c r="I4377" s="80" t="e">
        <v>#N/A</v>
      </c>
      <c r="J4377" s="80" t="e">
        <v>#N/A</v>
      </c>
      <c r="K4377" s="85" t="e">
        <v>#N/A</v>
      </c>
      <c r="L4377" s="9" t="e">
        <v>#N/A</v>
      </c>
      <c r="M4377" s="93" t="e">
        <v>#N/A</v>
      </c>
      <c r="N4377" s="8" t="e">
        <v>#N/A</v>
      </c>
      <c r="O4377" t="e">
        <v>#N/A</v>
      </c>
      <c r="P4377" t="e">
        <v>#N/A</v>
      </c>
      <c r="Q4377" t="e">
        <v>#N/A</v>
      </c>
      <c r="R4377" s="2" t="e">
        <v>#N/A</v>
      </c>
      <c r="S4377" t="e">
        <v>#N/A</v>
      </c>
      <c r="T4377" s="3" t="e">
        <v>#N/A</v>
      </c>
      <c r="U4377" s="3" t="e">
        <v>#N/A</v>
      </c>
      <c r="V4377" t="e">
        <v>#N/A</v>
      </c>
      <c r="W4377" t="e">
        <v>#N/A</v>
      </c>
      <c r="X4377" t="e">
        <v>#N/A</v>
      </c>
      <c r="Y4377" s="3" t="e">
        <v>#N/A</v>
      </c>
      <c r="Z4377" s="8" t="e">
        <v>#N/A</v>
      </c>
      <c r="AA4377" s="30" t="e">
        <v>#N/A</v>
      </c>
      <c r="AB4377" t="e">
        <v>#N/A</v>
      </c>
      <c r="AC4377" t="e">
        <v>#N/A</v>
      </c>
      <c r="AD4377" t="e">
        <v>#N/A</v>
      </c>
      <c r="AE4377" t="e">
        <v>#N/A</v>
      </c>
      <c r="AF4377" t="e">
        <v>#N/A</v>
      </c>
    </row>
    <row r="4378" spans="1:32" x14ac:dyDescent="0.25">
      <c r="A4378" t="e">
        <v>#N/A</v>
      </c>
      <c r="B4378" s="33" t="e">
        <v>#N/A</v>
      </c>
      <c r="C4378" t="e">
        <v>#N/A</v>
      </c>
      <c r="D4378" t="e">
        <v>#N/A</v>
      </c>
      <c r="E4378" s="69" t="e">
        <v>#N/A</v>
      </c>
      <c r="F4378" s="3" t="e">
        <v>#N/A</v>
      </c>
      <c r="G4378" s="3" t="e">
        <v>#N/A</v>
      </c>
      <c r="H4378" s="3" t="e">
        <v>#N/A</v>
      </c>
      <c r="I4378" s="80" t="e">
        <v>#N/A</v>
      </c>
      <c r="J4378" s="80" t="e">
        <v>#N/A</v>
      </c>
      <c r="K4378" s="85" t="e">
        <v>#N/A</v>
      </c>
      <c r="L4378" s="9" t="e">
        <v>#N/A</v>
      </c>
      <c r="M4378" s="93" t="e">
        <v>#N/A</v>
      </c>
      <c r="N4378" s="8" t="e">
        <v>#N/A</v>
      </c>
      <c r="O4378" t="e">
        <v>#N/A</v>
      </c>
      <c r="P4378" t="e">
        <v>#N/A</v>
      </c>
      <c r="Q4378" t="e">
        <v>#N/A</v>
      </c>
      <c r="R4378" s="2" t="e">
        <v>#N/A</v>
      </c>
      <c r="S4378" t="e">
        <v>#N/A</v>
      </c>
      <c r="T4378" s="3" t="e">
        <v>#N/A</v>
      </c>
      <c r="U4378" s="3" t="e">
        <v>#N/A</v>
      </c>
      <c r="V4378" t="e">
        <v>#N/A</v>
      </c>
      <c r="W4378" t="e">
        <v>#N/A</v>
      </c>
      <c r="X4378" t="e">
        <v>#N/A</v>
      </c>
      <c r="Y4378" s="3" t="e">
        <v>#N/A</v>
      </c>
      <c r="Z4378" s="8" t="e">
        <v>#N/A</v>
      </c>
      <c r="AA4378" s="30" t="e">
        <v>#N/A</v>
      </c>
      <c r="AB4378" t="e">
        <v>#N/A</v>
      </c>
      <c r="AC4378" t="e">
        <v>#N/A</v>
      </c>
      <c r="AD4378" t="e">
        <v>#N/A</v>
      </c>
      <c r="AE4378" t="e">
        <v>#N/A</v>
      </c>
      <c r="AF4378" t="e">
        <v>#N/A</v>
      </c>
    </row>
    <row r="4379" spans="1:32" x14ac:dyDescent="0.25">
      <c r="A4379" t="e">
        <v>#N/A</v>
      </c>
      <c r="B4379" s="33" t="e">
        <v>#N/A</v>
      </c>
      <c r="C4379" t="e">
        <v>#N/A</v>
      </c>
      <c r="D4379" t="e">
        <v>#N/A</v>
      </c>
      <c r="E4379" s="69" t="e">
        <v>#N/A</v>
      </c>
      <c r="F4379" s="3" t="e">
        <v>#N/A</v>
      </c>
      <c r="G4379" s="3" t="e">
        <v>#N/A</v>
      </c>
      <c r="H4379" s="3" t="e">
        <v>#N/A</v>
      </c>
      <c r="I4379" s="80" t="e">
        <v>#N/A</v>
      </c>
      <c r="J4379" s="80" t="e">
        <v>#N/A</v>
      </c>
      <c r="K4379" s="85" t="e">
        <v>#N/A</v>
      </c>
      <c r="L4379" s="9" t="e">
        <v>#N/A</v>
      </c>
      <c r="M4379" s="93" t="e">
        <v>#N/A</v>
      </c>
      <c r="N4379" s="8" t="e">
        <v>#N/A</v>
      </c>
      <c r="O4379" t="e">
        <v>#N/A</v>
      </c>
      <c r="P4379" t="e">
        <v>#N/A</v>
      </c>
      <c r="Q4379" t="e">
        <v>#N/A</v>
      </c>
      <c r="R4379" s="2" t="e">
        <v>#N/A</v>
      </c>
      <c r="S4379" t="e">
        <v>#N/A</v>
      </c>
      <c r="T4379" s="3" t="e">
        <v>#N/A</v>
      </c>
      <c r="U4379" s="3" t="e">
        <v>#N/A</v>
      </c>
      <c r="V4379" t="e">
        <v>#N/A</v>
      </c>
      <c r="W4379" t="e">
        <v>#N/A</v>
      </c>
      <c r="X4379" t="e">
        <v>#N/A</v>
      </c>
      <c r="Y4379" s="3" t="e">
        <v>#N/A</v>
      </c>
      <c r="Z4379" s="8" t="e">
        <v>#N/A</v>
      </c>
      <c r="AA4379" s="30" t="e">
        <v>#N/A</v>
      </c>
      <c r="AB4379" t="e">
        <v>#N/A</v>
      </c>
      <c r="AC4379" t="e">
        <v>#N/A</v>
      </c>
      <c r="AD4379" t="e">
        <v>#N/A</v>
      </c>
      <c r="AE4379" t="e">
        <v>#N/A</v>
      </c>
      <c r="AF4379" t="e">
        <v>#N/A</v>
      </c>
    </row>
    <row r="4380" spans="1:32" x14ac:dyDescent="0.25">
      <c r="A4380" t="e">
        <v>#N/A</v>
      </c>
      <c r="B4380" s="33" t="e">
        <v>#N/A</v>
      </c>
      <c r="C4380" t="e">
        <v>#N/A</v>
      </c>
      <c r="D4380" t="e">
        <v>#N/A</v>
      </c>
      <c r="E4380" s="69" t="e">
        <v>#N/A</v>
      </c>
      <c r="F4380" s="3" t="e">
        <v>#N/A</v>
      </c>
      <c r="G4380" s="3" t="e">
        <v>#N/A</v>
      </c>
      <c r="H4380" s="3" t="e">
        <v>#N/A</v>
      </c>
      <c r="I4380" s="80" t="e">
        <v>#N/A</v>
      </c>
      <c r="J4380" s="80" t="e">
        <v>#N/A</v>
      </c>
      <c r="K4380" s="85" t="e">
        <v>#N/A</v>
      </c>
      <c r="L4380" s="9" t="e">
        <v>#N/A</v>
      </c>
      <c r="M4380" s="93" t="e">
        <v>#N/A</v>
      </c>
      <c r="N4380" s="8" t="e">
        <v>#N/A</v>
      </c>
      <c r="O4380" t="e">
        <v>#N/A</v>
      </c>
      <c r="P4380" t="e">
        <v>#N/A</v>
      </c>
      <c r="Q4380" t="e">
        <v>#N/A</v>
      </c>
      <c r="R4380" s="2" t="e">
        <v>#N/A</v>
      </c>
      <c r="S4380" t="e">
        <v>#N/A</v>
      </c>
      <c r="T4380" s="3" t="e">
        <v>#N/A</v>
      </c>
      <c r="U4380" s="3" t="e">
        <v>#N/A</v>
      </c>
      <c r="V4380" t="e">
        <v>#N/A</v>
      </c>
      <c r="W4380" t="e">
        <v>#N/A</v>
      </c>
      <c r="X4380" t="e">
        <v>#N/A</v>
      </c>
      <c r="Y4380" s="3" t="e">
        <v>#N/A</v>
      </c>
      <c r="Z4380" s="8" t="e">
        <v>#N/A</v>
      </c>
      <c r="AA4380" s="30" t="e">
        <v>#N/A</v>
      </c>
      <c r="AB4380" t="e">
        <v>#N/A</v>
      </c>
      <c r="AC4380" t="e">
        <v>#N/A</v>
      </c>
      <c r="AD4380" t="e">
        <v>#N/A</v>
      </c>
      <c r="AE4380" t="e">
        <v>#N/A</v>
      </c>
      <c r="AF4380" t="e">
        <v>#N/A</v>
      </c>
    </row>
    <row r="4381" spans="1:32" x14ac:dyDescent="0.25">
      <c r="A4381" t="e">
        <v>#N/A</v>
      </c>
      <c r="B4381" s="33" t="e">
        <v>#N/A</v>
      </c>
      <c r="C4381" t="e">
        <v>#N/A</v>
      </c>
      <c r="D4381" t="e">
        <v>#N/A</v>
      </c>
      <c r="E4381" s="69" t="e">
        <v>#N/A</v>
      </c>
      <c r="F4381" s="3" t="e">
        <v>#N/A</v>
      </c>
      <c r="G4381" s="3" t="e">
        <v>#N/A</v>
      </c>
      <c r="H4381" s="3" t="e">
        <v>#N/A</v>
      </c>
      <c r="I4381" s="80" t="e">
        <v>#N/A</v>
      </c>
      <c r="J4381" s="80" t="e">
        <v>#N/A</v>
      </c>
      <c r="K4381" s="85" t="e">
        <v>#N/A</v>
      </c>
      <c r="L4381" s="9" t="e">
        <v>#N/A</v>
      </c>
      <c r="M4381" s="93" t="e">
        <v>#N/A</v>
      </c>
      <c r="N4381" s="8" t="e">
        <v>#N/A</v>
      </c>
      <c r="O4381" t="e">
        <v>#N/A</v>
      </c>
      <c r="P4381" t="e">
        <v>#N/A</v>
      </c>
      <c r="Q4381" t="e">
        <v>#N/A</v>
      </c>
      <c r="R4381" s="2" t="e">
        <v>#N/A</v>
      </c>
      <c r="S4381" t="e">
        <v>#N/A</v>
      </c>
      <c r="T4381" s="3" t="e">
        <v>#N/A</v>
      </c>
      <c r="U4381" s="3" t="e">
        <v>#N/A</v>
      </c>
      <c r="V4381" t="e">
        <v>#N/A</v>
      </c>
      <c r="W4381" t="e">
        <v>#N/A</v>
      </c>
      <c r="X4381" t="e">
        <v>#N/A</v>
      </c>
      <c r="Y4381" s="3" t="e">
        <v>#N/A</v>
      </c>
      <c r="Z4381" s="8" t="e">
        <v>#N/A</v>
      </c>
      <c r="AA4381" s="30" t="e">
        <v>#N/A</v>
      </c>
      <c r="AB4381" t="e">
        <v>#N/A</v>
      </c>
      <c r="AC4381" t="e">
        <v>#N/A</v>
      </c>
      <c r="AD4381" t="e">
        <v>#N/A</v>
      </c>
      <c r="AE4381" t="e">
        <v>#N/A</v>
      </c>
      <c r="AF4381" t="e">
        <v>#N/A</v>
      </c>
    </row>
    <row r="4382" spans="1:32" x14ac:dyDescent="0.25">
      <c r="A4382" t="e">
        <v>#N/A</v>
      </c>
      <c r="B4382" s="33" t="e">
        <v>#N/A</v>
      </c>
      <c r="C4382" t="e">
        <v>#N/A</v>
      </c>
      <c r="D4382" t="e">
        <v>#N/A</v>
      </c>
      <c r="E4382" s="69" t="e">
        <v>#N/A</v>
      </c>
      <c r="F4382" s="3" t="e">
        <v>#N/A</v>
      </c>
      <c r="G4382" s="3" t="e">
        <v>#N/A</v>
      </c>
      <c r="H4382" s="3" t="e">
        <v>#N/A</v>
      </c>
      <c r="I4382" s="80" t="e">
        <v>#N/A</v>
      </c>
      <c r="J4382" s="80" t="e">
        <v>#N/A</v>
      </c>
      <c r="K4382" s="85" t="e">
        <v>#N/A</v>
      </c>
      <c r="L4382" s="9" t="e">
        <v>#N/A</v>
      </c>
      <c r="M4382" s="93" t="e">
        <v>#N/A</v>
      </c>
      <c r="N4382" s="8" t="e">
        <v>#N/A</v>
      </c>
      <c r="O4382" t="e">
        <v>#N/A</v>
      </c>
      <c r="P4382" t="e">
        <v>#N/A</v>
      </c>
      <c r="Q4382" t="e">
        <v>#N/A</v>
      </c>
      <c r="R4382" s="2" t="e">
        <v>#N/A</v>
      </c>
      <c r="S4382" t="e">
        <v>#N/A</v>
      </c>
      <c r="T4382" s="3" t="e">
        <v>#N/A</v>
      </c>
      <c r="U4382" s="3" t="e">
        <v>#N/A</v>
      </c>
      <c r="V4382" t="e">
        <v>#N/A</v>
      </c>
      <c r="W4382" t="e">
        <v>#N/A</v>
      </c>
      <c r="X4382" t="e">
        <v>#N/A</v>
      </c>
      <c r="Y4382" s="3" t="e">
        <v>#N/A</v>
      </c>
      <c r="Z4382" s="8" t="e">
        <v>#N/A</v>
      </c>
      <c r="AA4382" s="30" t="e">
        <v>#N/A</v>
      </c>
      <c r="AB4382" t="e">
        <v>#N/A</v>
      </c>
      <c r="AC4382" t="e">
        <v>#N/A</v>
      </c>
      <c r="AD4382" t="e">
        <v>#N/A</v>
      </c>
      <c r="AE4382" t="e">
        <v>#N/A</v>
      </c>
      <c r="AF4382" t="e">
        <v>#N/A</v>
      </c>
    </row>
    <row r="4383" spans="1:32" x14ac:dyDescent="0.25">
      <c r="A4383" t="e">
        <v>#N/A</v>
      </c>
      <c r="B4383" s="33" t="e">
        <v>#N/A</v>
      </c>
      <c r="C4383" t="e">
        <v>#N/A</v>
      </c>
      <c r="D4383" t="e">
        <v>#N/A</v>
      </c>
      <c r="E4383" s="69" t="e">
        <v>#N/A</v>
      </c>
      <c r="F4383" s="3" t="e">
        <v>#N/A</v>
      </c>
      <c r="G4383" s="3" t="e">
        <v>#N/A</v>
      </c>
      <c r="H4383" s="3" t="e">
        <v>#N/A</v>
      </c>
      <c r="I4383" s="80" t="e">
        <v>#N/A</v>
      </c>
      <c r="J4383" s="80" t="e">
        <v>#N/A</v>
      </c>
      <c r="K4383" s="85" t="e">
        <v>#N/A</v>
      </c>
      <c r="L4383" s="9" t="e">
        <v>#N/A</v>
      </c>
      <c r="M4383" s="93" t="e">
        <v>#N/A</v>
      </c>
      <c r="N4383" s="8" t="e">
        <v>#N/A</v>
      </c>
      <c r="O4383" t="e">
        <v>#N/A</v>
      </c>
      <c r="P4383" t="e">
        <v>#N/A</v>
      </c>
      <c r="Q4383" t="e">
        <v>#N/A</v>
      </c>
      <c r="R4383" s="2" t="e">
        <v>#N/A</v>
      </c>
      <c r="S4383" t="e">
        <v>#N/A</v>
      </c>
      <c r="T4383" s="3" t="e">
        <v>#N/A</v>
      </c>
      <c r="U4383" s="3" t="e">
        <v>#N/A</v>
      </c>
      <c r="V4383" t="e">
        <v>#N/A</v>
      </c>
      <c r="W4383" t="e">
        <v>#N/A</v>
      </c>
      <c r="X4383" t="e">
        <v>#N/A</v>
      </c>
      <c r="Y4383" s="3" t="e">
        <v>#N/A</v>
      </c>
      <c r="Z4383" s="8" t="e">
        <v>#N/A</v>
      </c>
      <c r="AA4383" s="30" t="e">
        <v>#N/A</v>
      </c>
      <c r="AB4383" t="e">
        <v>#N/A</v>
      </c>
      <c r="AC4383" t="e">
        <v>#N/A</v>
      </c>
      <c r="AD4383" t="e">
        <v>#N/A</v>
      </c>
      <c r="AE4383" t="e">
        <v>#N/A</v>
      </c>
      <c r="AF4383" t="e">
        <v>#N/A</v>
      </c>
    </row>
    <row r="4384" spans="1:32" x14ac:dyDescent="0.25">
      <c r="A4384" t="e">
        <v>#N/A</v>
      </c>
      <c r="B4384" s="33" t="e">
        <v>#N/A</v>
      </c>
      <c r="C4384" t="e">
        <v>#N/A</v>
      </c>
      <c r="D4384" t="e">
        <v>#N/A</v>
      </c>
      <c r="E4384" s="69" t="e">
        <v>#N/A</v>
      </c>
      <c r="F4384" s="3" t="e">
        <v>#N/A</v>
      </c>
      <c r="G4384" s="3" t="e">
        <v>#N/A</v>
      </c>
      <c r="H4384" s="3" t="e">
        <v>#N/A</v>
      </c>
      <c r="I4384" s="80" t="e">
        <v>#N/A</v>
      </c>
      <c r="J4384" s="80" t="e">
        <v>#N/A</v>
      </c>
      <c r="K4384" s="85" t="e">
        <v>#N/A</v>
      </c>
      <c r="L4384" s="9" t="e">
        <v>#N/A</v>
      </c>
      <c r="M4384" s="93" t="e">
        <v>#N/A</v>
      </c>
      <c r="N4384" s="8" t="e">
        <v>#N/A</v>
      </c>
      <c r="O4384" t="e">
        <v>#N/A</v>
      </c>
      <c r="P4384" t="e">
        <v>#N/A</v>
      </c>
      <c r="Q4384" t="e">
        <v>#N/A</v>
      </c>
      <c r="R4384" s="2" t="e">
        <v>#N/A</v>
      </c>
      <c r="S4384" t="e">
        <v>#N/A</v>
      </c>
      <c r="T4384" s="3" t="e">
        <v>#N/A</v>
      </c>
      <c r="U4384" s="3" t="e">
        <v>#N/A</v>
      </c>
      <c r="V4384" t="e">
        <v>#N/A</v>
      </c>
      <c r="W4384" t="e">
        <v>#N/A</v>
      </c>
      <c r="X4384" t="e">
        <v>#N/A</v>
      </c>
      <c r="Y4384" s="3" t="e">
        <v>#N/A</v>
      </c>
      <c r="Z4384" s="8" t="e">
        <v>#N/A</v>
      </c>
      <c r="AA4384" s="30" t="e">
        <v>#N/A</v>
      </c>
      <c r="AB4384" t="e">
        <v>#N/A</v>
      </c>
      <c r="AC4384" t="e">
        <v>#N/A</v>
      </c>
      <c r="AD4384" t="e">
        <v>#N/A</v>
      </c>
      <c r="AE4384" t="e">
        <v>#N/A</v>
      </c>
      <c r="AF4384" t="e">
        <v>#N/A</v>
      </c>
    </row>
    <row r="4385" spans="1:32" x14ac:dyDescent="0.25">
      <c r="A4385" t="e">
        <v>#N/A</v>
      </c>
      <c r="B4385" s="33" t="e">
        <v>#N/A</v>
      </c>
      <c r="C4385" t="e">
        <v>#N/A</v>
      </c>
      <c r="D4385" t="e">
        <v>#N/A</v>
      </c>
      <c r="E4385" s="69" t="e">
        <v>#N/A</v>
      </c>
      <c r="F4385" s="3" t="e">
        <v>#N/A</v>
      </c>
      <c r="G4385" s="3" t="e">
        <v>#N/A</v>
      </c>
      <c r="H4385" s="3" t="e">
        <v>#N/A</v>
      </c>
      <c r="I4385" s="80" t="e">
        <v>#N/A</v>
      </c>
      <c r="J4385" s="80" t="e">
        <v>#N/A</v>
      </c>
      <c r="K4385" s="85" t="e">
        <v>#N/A</v>
      </c>
      <c r="L4385" s="9" t="e">
        <v>#N/A</v>
      </c>
      <c r="M4385" s="93" t="e">
        <v>#N/A</v>
      </c>
      <c r="N4385" s="8" t="e">
        <v>#N/A</v>
      </c>
      <c r="O4385" t="e">
        <v>#N/A</v>
      </c>
      <c r="P4385" t="e">
        <v>#N/A</v>
      </c>
      <c r="Q4385" t="e">
        <v>#N/A</v>
      </c>
      <c r="R4385" s="2" t="e">
        <v>#N/A</v>
      </c>
      <c r="S4385" t="e">
        <v>#N/A</v>
      </c>
      <c r="T4385" s="3" t="e">
        <v>#N/A</v>
      </c>
      <c r="U4385" s="3" t="e">
        <v>#N/A</v>
      </c>
      <c r="V4385" t="e">
        <v>#N/A</v>
      </c>
      <c r="W4385" t="e">
        <v>#N/A</v>
      </c>
      <c r="X4385" t="e">
        <v>#N/A</v>
      </c>
      <c r="Y4385" s="3" t="e">
        <v>#N/A</v>
      </c>
      <c r="Z4385" s="8" t="e">
        <v>#N/A</v>
      </c>
      <c r="AA4385" s="30" t="e">
        <v>#N/A</v>
      </c>
      <c r="AB4385" t="e">
        <v>#N/A</v>
      </c>
      <c r="AC4385" t="e">
        <v>#N/A</v>
      </c>
      <c r="AD4385" t="e">
        <v>#N/A</v>
      </c>
      <c r="AE4385" t="e">
        <v>#N/A</v>
      </c>
      <c r="AF4385" t="e">
        <v>#N/A</v>
      </c>
    </row>
    <row r="4386" spans="1:32" x14ac:dyDescent="0.25">
      <c r="A4386" t="e">
        <v>#N/A</v>
      </c>
      <c r="B4386" s="33" t="e">
        <v>#N/A</v>
      </c>
      <c r="C4386" t="e">
        <v>#N/A</v>
      </c>
      <c r="D4386" t="e">
        <v>#N/A</v>
      </c>
      <c r="E4386" s="69" t="e">
        <v>#N/A</v>
      </c>
      <c r="F4386" s="3" t="e">
        <v>#N/A</v>
      </c>
      <c r="G4386" s="3" t="e">
        <v>#N/A</v>
      </c>
      <c r="H4386" s="3" t="e">
        <v>#N/A</v>
      </c>
      <c r="I4386" s="80" t="e">
        <v>#N/A</v>
      </c>
      <c r="J4386" s="80" t="e">
        <v>#N/A</v>
      </c>
      <c r="K4386" s="85" t="e">
        <v>#N/A</v>
      </c>
      <c r="L4386" s="9" t="e">
        <v>#N/A</v>
      </c>
      <c r="M4386" s="93" t="e">
        <v>#N/A</v>
      </c>
      <c r="N4386" s="8" t="e">
        <v>#N/A</v>
      </c>
      <c r="O4386" t="e">
        <v>#N/A</v>
      </c>
      <c r="P4386" t="e">
        <v>#N/A</v>
      </c>
      <c r="Q4386" t="e">
        <v>#N/A</v>
      </c>
      <c r="R4386" s="2" t="e">
        <v>#N/A</v>
      </c>
      <c r="S4386" t="e">
        <v>#N/A</v>
      </c>
      <c r="T4386" s="3" t="e">
        <v>#N/A</v>
      </c>
      <c r="U4386" s="3" t="e">
        <v>#N/A</v>
      </c>
      <c r="V4386" t="e">
        <v>#N/A</v>
      </c>
      <c r="W4386" t="e">
        <v>#N/A</v>
      </c>
      <c r="X4386" t="e">
        <v>#N/A</v>
      </c>
      <c r="Y4386" s="3" t="e">
        <v>#N/A</v>
      </c>
      <c r="Z4386" s="8" t="e">
        <v>#N/A</v>
      </c>
      <c r="AA4386" s="30" t="e">
        <v>#N/A</v>
      </c>
      <c r="AB4386" t="e">
        <v>#N/A</v>
      </c>
      <c r="AC4386" t="e">
        <v>#N/A</v>
      </c>
      <c r="AD4386" t="e">
        <v>#N/A</v>
      </c>
      <c r="AE4386" t="e">
        <v>#N/A</v>
      </c>
      <c r="AF4386" t="e">
        <v>#N/A</v>
      </c>
    </row>
    <row r="4387" spans="1:32" x14ac:dyDescent="0.25">
      <c r="A4387" t="e">
        <v>#N/A</v>
      </c>
      <c r="B4387" s="33" t="e">
        <v>#N/A</v>
      </c>
      <c r="C4387" t="e">
        <v>#N/A</v>
      </c>
      <c r="D4387" t="e">
        <v>#N/A</v>
      </c>
      <c r="E4387" s="69" t="e">
        <v>#N/A</v>
      </c>
      <c r="F4387" s="3" t="e">
        <v>#N/A</v>
      </c>
      <c r="G4387" s="3" t="e">
        <v>#N/A</v>
      </c>
      <c r="H4387" s="3" t="e">
        <v>#N/A</v>
      </c>
      <c r="I4387" s="80" t="e">
        <v>#N/A</v>
      </c>
      <c r="J4387" s="80" t="e">
        <v>#N/A</v>
      </c>
      <c r="K4387" s="85" t="e">
        <v>#N/A</v>
      </c>
      <c r="L4387" s="9" t="e">
        <v>#N/A</v>
      </c>
      <c r="M4387" s="93" t="e">
        <v>#N/A</v>
      </c>
      <c r="N4387" s="8" t="e">
        <v>#N/A</v>
      </c>
      <c r="O4387" t="e">
        <v>#N/A</v>
      </c>
      <c r="P4387" t="e">
        <v>#N/A</v>
      </c>
      <c r="Q4387" t="e">
        <v>#N/A</v>
      </c>
      <c r="R4387" s="2" t="e">
        <v>#N/A</v>
      </c>
      <c r="S4387" t="e">
        <v>#N/A</v>
      </c>
      <c r="T4387" s="3" t="e">
        <v>#N/A</v>
      </c>
      <c r="U4387" s="3" t="e">
        <v>#N/A</v>
      </c>
      <c r="V4387" t="e">
        <v>#N/A</v>
      </c>
      <c r="W4387" t="e">
        <v>#N/A</v>
      </c>
      <c r="X4387" t="e">
        <v>#N/A</v>
      </c>
      <c r="Y4387" s="3" t="e">
        <v>#N/A</v>
      </c>
      <c r="Z4387" s="8" t="e">
        <v>#N/A</v>
      </c>
      <c r="AA4387" s="30" t="e">
        <v>#N/A</v>
      </c>
      <c r="AB4387" t="e">
        <v>#N/A</v>
      </c>
      <c r="AC4387" t="e">
        <v>#N/A</v>
      </c>
      <c r="AD4387" t="e">
        <v>#N/A</v>
      </c>
      <c r="AE4387" t="e">
        <v>#N/A</v>
      </c>
      <c r="AF4387" t="e">
        <v>#N/A</v>
      </c>
    </row>
    <row r="4388" spans="1:32" x14ac:dyDescent="0.25">
      <c r="A4388" t="e">
        <v>#N/A</v>
      </c>
      <c r="B4388" s="33" t="e">
        <v>#N/A</v>
      </c>
      <c r="C4388" t="e">
        <v>#N/A</v>
      </c>
      <c r="D4388" t="e">
        <v>#N/A</v>
      </c>
      <c r="E4388" s="69" t="e">
        <v>#N/A</v>
      </c>
      <c r="F4388" s="3" t="e">
        <v>#N/A</v>
      </c>
      <c r="G4388" s="3" t="e">
        <v>#N/A</v>
      </c>
      <c r="H4388" s="3" t="e">
        <v>#N/A</v>
      </c>
      <c r="I4388" s="80" t="e">
        <v>#N/A</v>
      </c>
      <c r="J4388" s="80" t="e">
        <v>#N/A</v>
      </c>
      <c r="K4388" s="85" t="e">
        <v>#N/A</v>
      </c>
      <c r="L4388" s="9" t="e">
        <v>#N/A</v>
      </c>
      <c r="M4388" s="93" t="e">
        <v>#N/A</v>
      </c>
      <c r="N4388" s="8" t="e">
        <v>#N/A</v>
      </c>
      <c r="O4388" t="e">
        <v>#N/A</v>
      </c>
      <c r="P4388" t="e">
        <v>#N/A</v>
      </c>
      <c r="Q4388" t="e">
        <v>#N/A</v>
      </c>
      <c r="R4388" s="2" t="e">
        <v>#N/A</v>
      </c>
      <c r="S4388" t="e">
        <v>#N/A</v>
      </c>
      <c r="T4388" s="3" t="e">
        <v>#N/A</v>
      </c>
      <c r="U4388" s="3" t="e">
        <v>#N/A</v>
      </c>
      <c r="V4388" t="e">
        <v>#N/A</v>
      </c>
      <c r="W4388" t="e">
        <v>#N/A</v>
      </c>
      <c r="X4388" t="e">
        <v>#N/A</v>
      </c>
      <c r="Y4388" s="3" t="e">
        <v>#N/A</v>
      </c>
      <c r="Z4388" s="8" t="e">
        <v>#N/A</v>
      </c>
      <c r="AA4388" s="30" t="e">
        <v>#N/A</v>
      </c>
      <c r="AB4388" t="e">
        <v>#N/A</v>
      </c>
      <c r="AC4388" t="e">
        <v>#N/A</v>
      </c>
      <c r="AD4388" t="e">
        <v>#N/A</v>
      </c>
      <c r="AE4388" t="e">
        <v>#N/A</v>
      </c>
      <c r="AF4388" t="e">
        <v>#N/A</v>
      </c>
    </row>
    <row r="4389" spans="1:32" x14ac:dyDescent="0.25">
      <c r="A4389" t="e">
        <v>#N/A</v>
      </c>
      <c r="B4389" s="33" t="e">
        <v>#N/A</v>
      </c>
      <c r="C4389" t="e">
        <v>#N/A</v>
      </c>
      <c r="D4389" t="e">
        <v>#N/A</v>
      </c>
      <c r="E4389" s="69" t="e">
        <v>#N/A</v>
      </c>
      <c r="F4389" s="3" t="e">
        <v>#N/A</v>
      </c>
      <c r="G4389" s="3" t="e">
        <v>#N/A</v>
      </c>
      <c r="H4389" s="3" t="e">
        <v>#N/A</v>
      </c>
      <c r="I4389" s="80" t="e">
        <v>#N/A</v>
      </c>
      <c r="J4389" s="80" t="e">
        <v>#N/A</v>
      </c>
      <c r="K4389" s="85" t="e">
        <v>#N/A</v>
      </c>
      <c r="L4389" s="9" t="e">
        <v>#N/A</v>
      </c>
      <c r="M4389" s="93" t="e">
        <v>#N/A</v>
      </c>
      <c r="N4389" s="8" t="e">
        <v>#N/A</v>
      </c>
      <c r="O4389" t="e">
        <v>#N/A</v>
      </c>
      <c r="P4389" t="e">
        <v>#N/A</v>
      </c>
      <c r="Q4389" t="e">
        <v>#N/A</v>
      </c>
      <c r="R4389" s="2" t="e">
        <v>#N/A</v>
      </c>
      <c r="S4389" t="e">
        <v>#N/A</v>
      </c>
      <c r="T4389" s="3" t="e">
        <v>#N/A</v>
      </c>
      <c r="U4389" s="3" t="e">
        <v>#N/A</v>
      </c>
      <c r="V4389" t="e">
        <v>#N/A</v>
      </c>
      <c r="W4389" t="e">
        <v>#N/A</v>
      </c>
      <c r="X4389" t="e">
        <v>#N/A</v>
      </c>
      <c r="Y4389" s="3" t="e">
        <v>#N/A</v>
      </c>
      <c r="Z4389" s="8" t="e">
        <v>#N/A</v>
      </c>
      <c r="AA4389" s="30" t="e">
        <v>#N/A</v>
      </c>
      <c r="AB4389" t="e">
        <v>#N/A</v>
      </c>
      <c r="AC4389" t="e">
        <v>#N/A</v>
      </c>
      <c r="AD4389" t="e">
        <v>#N/A</v>
      </c>
      <c r="AE4389" t="e">
        <v>#N/A</v>
      </c>
      <c r="AF4389" t="e">
        <v>#N/A</v>
      </c>
    </row>
    <row r="4390" spans="1:32" x14ac:dyDescent="0.25">
      <c r="A4390" t="e">
        <v>#N/A</v>
      </c>
      <c r="B4390" s="33" t="e">
        <v>#N/A</v>
      </c>
      <c r="C4390" t="e">
        <v>#N/A</v>
      </c>
      <c r="D4390" t="e">
        <v>#N/A</v>
      </c>
      <c r="E4390" s="69" t="e">
        <v>#N/A</v>
      </c>
      <c r="F4390" s="3" t="e">
        <v>#N/A</v>
      </c>
      <c r="G4390" s="3" t="e">
        <v>#N/A</v>
      </c>
      <c r="H4390" s="3" t="e">
        <v>#N/A</v>
      </c>
      <c r="I4390" s="80" t="e">
        <v>#N/A</v>
      </c>
      <c r="J4390" s="80" t="e">
        <v>#N/A</v>
      </c>
      <c r="K4390" s="85" t="e">
        <v>#N/A</v>
      </c>
      <c r="L4390" s="9" t="e">
        <v>#N/A</v>
      </c>
      <c r="M4390" s="93" t="e">
        <v>#N/A</v>
      </c>
      <c r="N4390" s="8" t="e">
        <v>#N/A</v>
      </c>
      <c r="O4390" t="e">
        <v>#N/A</v>
      </c>
      <c r="P4390" t="e">
        <v>#N/A</v>
      </c>
      <c r="Q4390" t="e">
        <v>#N/A</v>
      </c>
      <c r="R4390" s="2" t="e">
        <v>#N/A</v>
      </c>
      <c r="S4390" t="e">
        <v>#N/A</v>
      </c>
      <c r="T4390" s="3" t="e">
        <v>#N/A</v>
      </c>
      <c r="U4390" s="3" t="e">
        <v>#N/A</v>
      </c>
      <c r="V4390" t="e">
        <v>#N/A</v>
      </c>
      <c r="W4390" t="e">
        <v>#N/A</v>
      </c>
      <c r="X4390" t="e">
        <v>#N/A</v>
      </c>
      <c r="Y4390" s="3" t="e">
        <v>#N/A</v>
      </c>
      <c r="Z4390" s="8" t="e">
        <v>#N/A</v>
      </c>
      <c r="AA4390" s="30" t="e">
        <v>#N/A</v>
      </c>
      <c r="AB4390" t="e">
        <v>#N/A</v>
      </c>
      <c r="AC4390" t="e">
        <v>#N/A</v>
      </c>
      <c r="AD4390" t="e">
        <v>#N/A</v>
      </c>
      <c r="AE4390" t="e">
        <v>#N/A</v>
      </c>
      <c r="AF4390" t="e">
        <v>#N/A</v>
      </c>
    </row>
    <row r="4391" spans="1:32" x14ac:dyDescent="0.25">
      <c r="A4391" t="e">
        <v>#N/A</v>
      </c>
      <c r="B4391" s="33" t="e">
        <v>#N/A</v>
      </c>
      <c r="C4391" t="e">
        <v>#N/A</v>
      </c>
      <c r="D4391" t="e">
        <v>#N/A</v>
      </c>
      <c r="E4391" s="69" t="e">
        <v>#N/A</v>
      </c>
      <c r="F4391" s="3" t="e">
        <v>#N/A</v>
      </c>
      <c r="G4391" s="3" t="e">
        <v>#N/A</v>
      </c>
      <c r="H4391" s="3" t="e">
        <v>#N/A</v>
      </c>
      <c r="I4391" s="80" t="e">
        <v>#N/A</v>
      </c>
      <c r="J4391" s="80" t="e">
        <v>#N/A</v>
      </c>
      <c r="K4391" s="85" t="e">
        <v>#N/A</v>
      </c>
      <c r="L4391" s="9" t="e">
        <v>#N/A</v>
      </c>
      <c r="M4391" s="93" t="e">
        <v>#N/A</v>
      </c>
      <c r="N4391" s="8" t="e">
        <v>#N/A</v>
      </c>
      <c r="O4391" t="e">
        <v>#N/A</v>
      </c>
      <c r="P4391" t="e">
        <v>#N/A</v>
      </c>
      <c r="Q4391" t="e">
        <v>#N/A</v>
      </c>
      <c r="R4391" s="2" t="e">
        <v>#N/A</v>
      </c>
      <c r="S4391" t="e">
        <v>#N/A</v>
      </c>
      <c r="T4391" s="3" t="e">
        <v>#N/A</v>
      </c>
      <c r="U4391" s="3" t="e">
        <v>#N/A</v>
      </c>
      <c r="V4391" t="e">
        <v>#N/A</v>
      </c>
      <c r="W4391" t="e">
        <v>#N/A</v>
      </c>
      <c r="X4391" t="e">
        <v>#N/A</v>
      </c>
      <c r="Y4391" s="3" t="e">
        <v>#N/A</v>
      </c>
      <c r="Z4391" s="8" t="e">
        <v>#N/A</v>
      </c>
      <c r="AA4391" s="30" t="e">
        <v>#N/A</v>
      </c>
      <c r="AB4391" t="e">
        <v>#N/A</v>
      </c>
      <c r="AC4391" t="e">
        <v>#N/A</v>
      </c>
      <c r="AD4391" t="e">
        <v>#N/A</v>
      </c>
      <c r="AE4391" t="e">
        <v>#N/A</v>
      </c>
      <c r="AF4391" t="e">
        <v>#N/A</v>
      </c>
    </row>
    <row r="4392" spans="1:32" x14ac:dyDescent="0.25">
      <c r="A4392" t="e">
        <v>#N/A</v>
      </c>
      <c r="B4392" s="33" t="e">
        <v>#N/A</v>
      </c>
      <c r="C4392" t="e">
        <v>#N/A</v>
      </c>
      <c r="D4392" t="e">
        <v>#N/A</v>
      </c>
      <c r="E4392" s="69" t="e">
        <v>#N/A</v>
      </c>
      <c r="F4392" s="3" t="e">
        <v>#N/A</v>
      </c>
      <c r="G4392" s="3" t="e">
        <v>#N/A</v>
      </c>
      <c r="H4392" s="3" t="e">
        <v>#N/A</v>
      </c>
      <c r="I4392" s="80" t="e">
        <v>#N/A</v>
      </c>
      <c r="J4392" s="80" t="e">
        <v>#N/A</v>
      </c>
      <c r="K4392" s="85" t="e">
        <v>#N/A</v>
      </c>
      <c r="L4392" s="9" t="e">
        <v>#N/A</v>
      </c>
      <c r="M4392" s="93" t="e">
        <v>#N/A</v>
      </c>
      <c r="N4392" s="8" t="e">
        <v>#N/A</v>
      </c>
      <c r="O4392" t="e">
        <v>#N/A</v>
      </c>
      <c r="P4392" t="e">
        <v>#N/A</v>
      </c>
      <c r="Q4392" t="e">
        <v>#N/A</v>
      </c>
      <c r="R4392" s="2" t="e">
        <v>#N/A</v>
      </c>
      <c r="S4392" t="e">
        <v>#N/A</v>
      </c>
      <c r="T4392" s="3" t="e">
        <v>#N/A</v>
      </c>
      <c r="U4392" s="3" t="e">
        <v>#N/A</v>
      </c>
      <c r="V4392" t="e">
        <v>#N/A</v>
      </c>
      <c r="W4392" t="e">
        <v>#N/A</v>
      </c>
      <c r="X4392" t="e">
        <v>#N/A</v>
      </c>
      <c r="Y4392" s="3" t="e">
        <v>#N/A</v>
      </c>
      <c r="Z4392" s="8" t="e">
        <v>#N/A</v>
      </c>
      <c r="AA4392" s="30" t="e">
        <v>#N/A</v>
      </c>
      <c r="AB4392" t="e">
        <v>#N/A</v>
      </c>
      <c r="AC4392" t="e">
        <v>#N/A</v>
      </c>
      <c r="AD4392" t="e">
        <v>#N/A</v>
      </c>
      <c r="AE4392" t="e">
        <v>#N/A</v>
      </c>
      <c r="AF4392" t="e">
        <v>#N/A</v>
      </c>
    </row>
    <row r="4393" spans="1:32" x14ac:dyDescent="0.25">
      <c r="A4393" t="e">
        <v>#N/A</v>
      </c>
      <c r="B4393" s="33" t="e">
        <v>#N/A</v>
      </c>
      <c r="C4393" t="e">
        <v>#N/A</v>
      </c>
      <c r="D4393" t="e">
        <v>#N/A</v>
      </c>
      <c r="E4393" s="69" t="e">
        <v>#N/A</v>
      </c>
      <c r="F4393" s="3" t="e">
        <v>#N/A</v>
      </c>
      <c r="G4393" s="3" t="e">
        <v>#N/A</v>
      </c>
      <c r="H4393" s="3" t="e">
        <v>#N/A</v>
      </c>
      <c r="I4393" s="80" t="e">
        <v>#N/A</v>
      </c>
      <c r="J4393" s="80" t="e">
        <v>#N/A</v>
      </c>
      <c r="K4393" s="85" t="e">
        <v>#N/A</v>
      </c>
      <c r="L4393" s="9" t="e">
        <v>#N/A</v>
      </c>
      <c r="M4393" s="93" t="e">
        <v>#N/A</v>
      </c>
      <c r="N4393" s="8" t="e">
        <v>#N/A</v>
      </c>
      <c r="O4393" t="e">
        <v>#N/A</v>
      </c>
      <c r="P4393" t="e">
        <v>#N/A</v>
      </c>
      <c r="Q4393" t="e">
        <v>#N/A</v>
      </c>
      <c r="R4393" s="2" t="e">
        <v>#N/A</v>
      </c>
      <c r="S4393" t="e">
        <v>#N/A</v>
      </c>
      <c r="T4393" s="3" t="e">
        <v>#N/A</v>
      </c>
      <c r="U4393" s="3" t="e">
        <v>#N/A</v>
      </c>
      <c r="V4393" t="e">
        <v>#N/A</v>
      </c>
      <c r="W4393" t="e">
        <v>#N/A</v>
      </c>
      <c r="X4393" t="e">
        <v>#N/A</v>
      </c>
      <c r="Y4393" s="3" t="e">
        <v>#N/A</v>
      </c>
      <c r="Z4393" s="8" t="e">
        <v>#N/A</v>
      </c>
      <c r="AA4393" s="30" t="e">
        <v>#N/A</v>
      </c>
      <c r="AB4393" t="e">
        <v>#N/A</v>
      </c>
      <c r="AC4393" t="e">
        <v>#N/A</v>
      </c>
      <c r="AD4393" t="e">
        <v>#N/A</v>
      </c>
      <c r="AE4393" t="e">
        <v>#N/A</v>
      </c>
      <c r="AF4393" t="e">
        <v>#N/A</v>
      </c>
    </row>
    <row r="4394" spans="1:32" x14ac:dyDescent="0.25">
      <c r="A4394" t="e">
        <v>#N/A</v>
      </c>
      <c r="B4394" s="33" t="e">
        <v>#N/A</v>
      </c>
      <c r="C4394" t="e">
        <v>#N/A</v>
      </c>
      <c r="D4394" t="e">
        <v>#N/A</v>
      </c>
      <c r="E4394" s="69" t="e">
        <v>#N/A</v>
      </c>
      <c r="F4394" s="3" t="e">
        <v>#N/A</v>
      </c>
      <c r="G4394" s="3" t="e">
        <v>#N/A</v>
      </c>
      <c r="H4394" s="3" t="e">
        <v>#N/A</v>
      </c>
      <c r="I4394" s="80" t="e">
        <v>#N/A</v>
      </c>
      <c r="J4394" s="80" t="e">
        <v>#N/A</v>
      </c>
      <c r="K4394" s="85" t="e">
        <v>#N/A</v>
      </c>
      <c r="L4394" s="9" t="e">
        <v>#N/A</v>
      </c>
      <c r="M4394" s="93" t="e">
        <v>#N/A</v>
      </c>
      <c r="N4394" s="8" t="e">
        <v>#N/A</v>
      </c>
      <c r="O4394" t="e">
        <v>#N/A</v>
      </c>
      <c r="P4394" t="e">
        <v>#N/A</v>
      </c>
      <c r="Q4394" t="e">
        <v>#N/A</v>
      </c>
      <c r="R4394" s="2" t="e">
        <v>#N/A</v>
      </c>
      <c r="S4394" t="e">
        <v>#N/A</v>
      </c>
      <c r="T4394" s="3" t="e">
        <v>#N/A</v>
      </c>
      <c r="U4394" s="3" t="e">
        <v>#N/A</v>
      </c>
      <c r="V4394" t="e">
        <v>#N/A</v>
      </c>
      <c r="W4394" t="e">
        <v>#N/A</v>
      </c>
      <c r="X4394" t="e">
        <v>#N/A</v>
      </c>
      <c r="Y4394" s="3" t="e">
        <v>#N/A</v>
      </c>
      <c r="Z4394" s="8" t="e">
        <v>#N/A</v>
      </c>
      <c r="AA4394" s="30" t="e">
        <v>#N/A</v>
      </c>
      <c r="AB4394" t="e">
        <v>#N/A</v>
      </c>
      <c r="AC4394" t="e">
        <v>#N/A</v>
      </c>
      <c r="AD4394" t="e">
        <v>#N/A</v>
      </c>
      <c r="AE4394" t="e">
        <v>#N/A</v>
      </c>
      <c r="AF4394" t="e">
        <v>#N/A</v>
      </c>
    </row>
    <row r="4395" spans="1:32" x14ac:dyDescent="0.25">
      <c r="A4395" t="e">
        <v>#N/A</v>
      </c>
      <c r="B4395" s="33" t="e">
        <v>#N/A</v>
      </c>
      <c r="C4395" t="e">
        <v>#N/A</v>
      </c>
      <c r="D4395" t="e">
        <v>#N/A</v>
      </c>
      <c r="E4395" s="69" t="e">
        <v>#N/A</v>
      </c>
      <c r="F4395" s="3" t="e">
        <v>#N/A</v>
      </c>
      <c r="G4395" s="3" t="e">
        <v>#N/A</v>
      </c>
      <c r="H4395" s="3" t="e">
        <v>#N/A</v>
      </c>
      <c r="I4395" s="80" t="e">
        <v>#N/A</v>
      </c>
      <c r="J4395" s="80" t="e">
        <v>#N/A</v>
      </c>
      <c r="K4395" s="85" t="e">
        <v>#N/A</v>
      </c>
      <c r="L4395" s="9" t="e">
        <v>#N/A</v>
      </c>
      <c r="M4395" s="93" t="e">
        <v>#N/A</v>
      </c>
      <c r="N4395" s="8" t="e">
        <v>#N/A</v>
      </c>
      <c r="O4395" t="e">
        <v>#N/A</v>
      </c>
      <c r="P4395" t="e">
        <v>#N/A</v>
      </c>
      <c r="Q4395" t="e">
        <v>#N/A</v>
      </c>
      <c r="R4395" s="2" t="e">
        <v>#N/A</v>
      </c>
      <c r="S4395" t="e">
        <v>#N/A</v>
      </c>
      <c r="T4395" s="3" t="e">
        <v>#N/A</v>
      </c>
      <c r="U4395" s="3" t="e">
        <v>#N/A</v>
      </c>
      <c r="V4395" t="e">
        <v>#N/A</v>
      </c>
      <c r="W4395" t="e">
        <v>#N/A</v>
      </c>
      <c r="X4395" t="e">
        <v>#N/A</v>
      </c>
      <c r="Y4395" s="3" t="e">
        <v>#N/A</v>
      </c>
      <c r="Z4395" s="8" t="e">
        <v>#N/A</v>
      </c>
      <c r="AA4395" s="30" t="e">
        <v>#N/A</v>
      </c>
      <c r="AB4395" t="e">
        <v>#N/A</v>
      </c>
      <c r="AC4395" t="e">
        <v>#N/A</v>
      </c>
      <c r="AD4395" t="e">
        <v>#N/A</v>
      </c>
      <c r="AE4395" t="e">
        <v>#N/A</v>
      </c>
      <c r="AF4395" t="e">
        <v>#N/A</v>
      </c>
    </row>
    <row r="4396" spans="1:32" x14ac:dyDescent="0.25">
      <c r="A4396" t="e">
        <v>#N/A</v>
      </c>
      <c r="B4396" s="33" t="e">
        <v>#N/A</v>
      </c>
      <c r="C4396" t="e">
        <v>#N/A</v>
      </c>
      <c r="D4396" t="e">
        <v>#N/A</v>
      </c>
      <c r="E4396" s="69" t="e">
        <v>#N/A</v>
      </c>
      <c r="F4396" s="3" t="e">
        <v>#N/A</v>
      </c>
      <c r="G4396" s="3" t="e">
        <v>#N/A</v>
      </c>
      <c r="H4396" s="3" t="e">
        <v>#N/A</v>
      </c>
      <c r="I4396" s="80" t="e">
        <v>#N/A</v>
      </c>
      <c r="J4396" s="80" t="e">
        <v>#N/A</v>
      </c>
      <c r="K4396" s="85" t="e">
        <v>#N/A</v>
      </c>
      <c r="L4396" s="9" t="e">
        <v>#N/A</v>
      </c>
      <c r="M4396" s="93" t="e">
        <v>#N/A</v>
      </c>
      <c r="N4396" s="8" t="e">
        <v>#N/A</v>
      </c>
      <c r="O4396" t="e">
        <v>#N/A</v>
      </c>
      <c r="P4396" t="e">
        <v>#N/A</v>
      </c>
      <c r="Q4396" t="e">
        <v>#N/A</v>
      </c>
      <c r="R4396" s="2" t="e">
        <v>#N/A</v>
      </c>
      <c r="S4396" t="e">
        <v>#N/A</v>
      </c>
      <c r="T4396" s="3" t="e">
        <v>#N/A</v>
      </c>
      <c r="U4396" s="3" t="e">
        <v>#N/A</v>
      </c>
      <c r="V4396" t="e">
        <v>#N/A</v>
      </c>
      <c r="W4396" t="e">
        <v>#N/A</v>
      </c>
      <c r="X4396" t="e">
        <v>#N/A</v>
      </c>
      <c r="Y4396" s="3" t="e">
        <v>#N/A</v>
      </c>
      <c r="Z4396" s="8" t="e">
        <v>#N/A</v>
      </c>
      <c r="AA4396" s="30" t="e">
        <v>#N/A</v>
      </c>
      <c r="AB4396" t="e">
        <v>#N/A</v>
      </c>
      <c r="AC4396" t="e">
        <v>#N/A</v>
      </c>
      <c r="AD4396" t="e">
        <v>#N/A</v>
      </c>
      <c r="AE4396" t="e">
        <v>#N/A</v>
      </c>
      <c r="AF4396" t="e">
        <v>#N/A</v>
      </c>
    </row>
    <row r="4397" spans="1:32" x14ac:dyDescent="0.25">
      <c r="A4397" t="e">
        <v>#N/A</v>
      </c>
      <c r="B4397" s="33" t="e">
        <v>#N/A</v>
      </c>
      <c r="C4397" t="e">
        <v>#N/A</v>
      </c>
      <c r="D4397" t="e">
        <v>#N/A</v>
      </c>
      <c r="E4397" s="69" t="e">
        <v>#N/A</v>
      </c>
      <c r="F4397" s="3" t="e">
        <v>#N/A</v>
      </c>
      <c r="G4397" s="3" t="e">
        <v>#N/A</v>
      </c>
      <c r="H4397" s="3" t="e">
        <v>#N/A</v>
      </c>
      <c r="I4397" s="80" t="e">
        <v>#N/A</v>
      </c>
      <c r="J4397" s="80" t="e">
        <v>#N/A</v>
      </c>
      <c r="K4397" s="85" t="e">
        <v>#N/A</v>
      </c>
      <c r="L4397" s="9" t="e">
        <v>#N/A</v>
      </c>
      <c r="M4397" s="93" t="e">
        <v>#N/A</v>
      </c>
      <c r="N4397" s="8" t="e">
        <v>#N/A</v>
      </c>
      <c r="O4397" t="e">
        <v>#N/A</v>
      </c>
      <c r="P4397" t="e">
        <v>#N/A</v>
      </c>
      <c r="Q4397" t="e">
        <v>#N/A</v>
      </c>
      <c r="R4397" s="2" t="e">
        <v>#N/A</v>
      </c>
      <c r="S4397" t="e">
        <v>#N/A</v>
      </c>
      <c r="T4397" s="3" t="e">
        <v>#N/A</v>
      </c>
      <c r="U4397" s="3" t="e">
        <v>#N/A</v>
      </c>
      <c r="V4397" t="e">
        <v>#N/A</v>
      </c>
      <c r="W4397" t="e">
        <v>#N/A</v>
      </c>
      <c r="X4397" t="e">
        <v>#N/A</v>
      </c>
      <c r="Y4397" s="3" t="e">
        <v>#N/A</v>
      </c>
      <c r="Z4397" s="8" t="e">
        <v>#N/A</v>
      </c>
      <c r="AA4397" s="30" t="e">
        <v>#N/A</v>
      </c>
      <c r="AB4397" t="e">
        <v>#N/A</v>
      </c>
      <c r="AC4397" t="e">
        <v>#N/A</v>
      </c>
      <c r="AD4397" t="e">
        <v>#N/A</v>
      </c>
      <c r="AE4397" t="e">
        <v>#N/A</v>
      </c>
      <c r="AF4397" t="e">
        <v>#N/A</v>
      </c>
    </row>
    <row r="4398" spans="1:32" x14ac:dyDescent="0.25">
      <c r="A4398" t="e">
        <v>#N/A</v>
      </c>
      <c r="B4398" s="33" t="e">
        <v>#N/A</v>
      </c>
      <c r="C4398" t="e">
        <v>#N/A</v>
      </c>
      <c r="D4398" t="e">
        <v>#N/A</v>
      </c>
      <c r="E4398" s="69" t="e">
        <v>#N/A</v>
      </c>
      <c r="F4398" s="3" t="e">
        <v>#N/A</v>
      </c>
      <c r="G4398" s="3" t="e">
        <v>#N/A</v>
      </c>
      <c r="H4398" s="3" t="e">
        <v>#N/A</v>
      </c>
      <c r="I4398" s="80" t="e">
        <v>#N/A</v>
      </c>
      <c r="J4398" s="80" t="e">
        <v>#N/A</v>
      </c>
      <c r="K4398" s="85" t="e">
        <v>#N/A</v>
      </c>
      <c r="L4398" s="9" t="e">
        <v>#N/A</v>
      </c>
      <c r="M4398" s="93" t="e">
        <v>#N/A</v>
      </c>
      <c r="N4398" s="8" t="e">
        <v>#N/A</v>
      </c>
      <c r="O4398" t="e">
        <v>#N/A</v>
      </c>
      <c r="P4398" t="e">
        <v>#N/A</v>
      </c>
      <c r="Q4398" t="e">
        <v>#N/A</v>
      </c>
      <c r="R4398" s="2" t="e">
        <v>#N/A</v>
      </c>
      <c r="S4398" t="e">
        <v>#N/A</v>
      </c>
      <c r="T4398" s="3" t="e">
        <v>#N/A</v>
      </c>
      <c r="U4398" s="3" t="e">
        <v>#N/A</v>
      </c>
      <c r="V4398" t="e">
        <v>#N/A</v>
      </c>
      <c r="W4398" t="e">
        <v>#N/A</v>
      </c>
      <c r="X4398" t="e">
        <v>#N/A</v>
      </c>
      <c r="Y4398" s="3" t="e">
        <v>#N/A</v>
      </c>
      <c r="Z4398" s="8" t="e">
        <v>#N/A</v>
      </c>
      <c r="AA4398" s="30" t="e">
        <v>#N/A</v>
      </c>
      <c r="AB4398" t="e">
        <v>#N/A</v>
      </c>
      <c r="AC4398" t="e">
        <v>#N/A</v>
      </c>
      <c r="AD4398" t="e">
        <v>#N/A</v>
      </c>
      <c r="AE4398" t="e">
        <v>#N/A</v>
      </c>
      <c r="AF4398" t="e">
        <v>#N/A</v>
      </c>
    </row>
    <row r="4399" spans="1:32" x14ac:dyDescent="0.25">
      <c r="A4399" t="e">
        <v>#N/A</v>
      </c>
      <c r="B4399" s="33" t="e">
        <v>#N/A</v>
      </c>
      <c r="C4399" t="e">
        <v>#N/A</v>
      </c>
      <c r="D4399" t="e">
        <v>#N/A</v>
      </c>
      <c r="E4399" s="69" t="e">
        <v>#N/A</v>
      </c>
      <c r="F4399" s="3" t="e">
        <v>#N/A</v>
      </c>
      <c r="G4399" s="3" t="e">
        <v>#N/A</v>
      </c>
      <c r="H4399" s="3" t="e">
        <v>#N/A</v>
      </c>
      <c r="I4399" s="80" t="e">
        <v>#N/A</v>
      </c>
      <c r="J4399" s="80" t="e">
        <v>#N/A</v>
      </c>
      <c r="K4399" s="85" t="e">
        <v>#N/A</v>
      </c>
      <c r="L4399" s="9" t="e">
        <v>#N/A</v>
      </c>
      <c r="M4399" s="93" t="e">
        <v>#N/A</v>
      </c>
      <c r="N4399" s="8" t="e">
        <v>#N/A</v>
      </c>
      <c r="O4399" t="e">
        <v>#N/A</v>
      </c>
      <c r="P4399" t="e">
        <v>#N/A</v>
      </c>
      <c r="Q4399" t="e">
        <v>#N/A</v>
      </c>
      <c r="R4399" s="2" t="e">
        <v>#N/A</v>
      </c>
      <c r="S4399" t="e">
        <v>#N/A</v>
      </c>
      <c r="T4399" s="3" t="e">
        <v>#N/A</v>
      </c>
      <c r="U4399" s="3" t="e">
        <v>#N/A</v>
      </c>
      <c r="V4399" t="e">
        <v>#N/A</v>
      </c>
      <c r="W4399" t="e">
        <v>#N/A</v>
      </c>
      <c r="X4399" t="e">
        <v>#N/A</v>
      </c>
      <c r="Y4399" s="3" t="e">
        <v>#N/A</v>
      </c>
      <c r="Z4399" s="8" t="e">
        <v>#N/A</v>
      </c>
      <c r="AA4399" s="30" t="e">
        <v>#N/A</v>
      </c>
      <c r="AB4399" t="e">
        <v>#N/A</v>
      </c>
      <c r="AC4399" t="e">
        <v>#N/A</v>
      </c>
      <c r="AD4399" t="e">
        <v>#N/A</v>
      </c>
      <c r="AE4399" t="e">
        <v>#N/A</v>
      </c>
      <c r="AF4399" t="e">
        <v>#N/A</v>
      </c>
    </row>
    <row r="4400" spans="1:32" x14ac:dyDescent="0.25">
      <c r="A4400" t="e">
        <v>#N/A</v>
      </c>
      <c r="B4400" s="33" t="e">
        <v>#N/A</v>
      </c>
      <c r="C4400" t="e">
        <v>#N/A</v>
      </c>
      <c r="D4400" t="e">
        <v>#N/A</v>
      </c>
      <c r="E4400" s="69" t="e">
        <v>#N/A</v>
      </c>
      <c r="F4400" s="3" t="e">
        <v>#N/A</v>
      </c>
      <c r="G4400" s="3" t="e">
        <v>#N/A</v>
      </c>
      <c r="H4400" s="3" t="e">
        <v>#N/A</v>
      </c>
      <c r="I4400" s="80" t="e">
        <v>#N/A</v>
      </c>
      <c r="J4400" s="80" t="e">
        <v>#N/A</v>
      </c>
      <c r="K4400" s="85" t="e">
        <v>#N/A</v>
      </c>
      <c r="L4400" s="9" t="e">
        <v>#N/A</v>
      </c>
      <c r="M4400" s="93" t="e">
        <v>#N/A</v>
      </c>
      <c r="N4400" s="8" t="e">
        <v>#N/A</v>
      </c>
      <c r="O4400" t="e">
        <v>#N/A</v>
      </c>
      <c r="P4400" t="e">
        <v>#N/A</v>
      </c>
      <c r="Q4400" t="e">
        <v>#N/A</v>
      </c>
      <c r="R4400" s="2" t="e">
        <v>#N/A</v>
      </c>
      <c r="S4400" t="e">
        <v>#N/A</v>
      </c>
      <c r="T4400" s="3" t="e">
        <v>#N/A</v>
      </c>
      <c r="U4400" s="3" t="e">
        <v>#N/A</v>
      </c>
      <c r="V4400" t="e">
        <v>#N/A</v>
      </c>
      <c r="W4400" t="e">
        <v>#N/A</v>
      </c>
      <c r="X4400" t="e">
        <v>#N/A</v>
      </c>
      <c r="Y4400" s="3" t="e">
        <v>#N/A</v>
      </c>
      <c r="Z4400" s="8" t="e">
        <v>#N/A</v>
      </c>
      <c r="AA4400" s="30" t="e">
        <v>#N/A</v>
      </c>
      <c r="AB4400" t="e">
        <v>#N/A</v>
      </c>
      <c r="AC4400" t="e">
        <v>#N/A</v>
      </c>
      <c r="AD4400" t="e">
        <v>#N/A</v>
      </c>
      <c r="AE4400" t="e">
        <v>#N/A</v>
      </c>
      <c r="AF4400" t="e">
        <v>#N/A</v>
      </c>
    </row>
    <row r="4401" spans="1:32" x14ac:dyDescent="0.25">
      <c r="A4401" t="e">
        <v>#N/A</v>
      </c>
      <c r="B4401" s="33" t="e">
        <v>#N/A</v>
      </c>
      <c r="C4401" t="e">
        <v>#N/A</v>
      </c>
      <c r="D4401" t="e">
        <v>#N/A</v>
      </c>
      <c r="E4401" s="69" t="e">
        <v>#N/A</v>
      </c>
      <c r="F4401" s="3" t="e">
        <v>#N/A</v>
      </c>
      <c r="G4401" s="3" t="e">
        <v>#N/A</v>
      </c>
      <c r="H4401" s="3" t="e">
        <v>#N/A</v>
      </c>
      <c r="I4401" s="80" t="e">
        <v>#N/A</v>
      </c>
      <c r="J4401" s="80" t="e">
        <v>#N/A</v>
      </c>
      <c r="K4401" s="85" t="e">
        <v>#N/A</v>
      </c>
      <c r="L4401" s="9" t="e">
        <v>#N/A</v>
      </c>
      <c r="M4401" s="93" t="e">
        <v>#N/A</v>
      </c>
      <c r="N4401" s="8" t="e">
        <v>#N/A</v>
      </c>
      <c r="O4401" t="e">
        <v>#N/A</v>
      </c>
      <c r="P4401" t="e">
        <v>#N/A</v>
      </c>
      <c r="Q4401" t="e">
        <v>#N/A</v>
      </c>
      <c r="R4401" s="2" t="e">
        <v>#N/A</v>
      </c>
      <c r="S4401" t="e">
        <v>#N/A</v>
      </c>
      <c r="T4401" s="3" t="e">
        <v>#N/A</v>
      </c>
      <c r="U4401" s="3" t="e">
        <v>#N/A</v>
      </c>
      <c r="V4401" t="e">
        <v>#N/A</v>
      </c>
      <c r="W4401" t="e">
        <v>#N/A</v>
      </c>
      <c r="X4401" t="e">
        <v>#N/A</v>
      </c>
      <c r="Y4401" s="3" t="e">
        <v>#N/A</v>
      </c>
      <c r="Z4401" s="8" t="e">
        <v>#N/A</v>
      </c>
      <c r="AA4401" s="30" t="e">
        <v>#N/A</v>
      </c>
      <c r="AB4401" t="e">
        <v>#N/A</v>
      </c>
      <c r="AC4401" t="e">
        <v>#N/A</v>
      </c>
      <c r="AD4401" t="e">
        <v>#N/A</v>
      </c>
      <c r="AE4401" t="e">
        <v>#N/A</v>
      </c>
      <c r="AF4401" t="e">
        <v>#N/A</v>
      </c>
    </row>
    <row r="4402" spans="1:32" x14ac:dyDescent="0.25">
      <c r="A4402" t="e">
        <v>#N/A</v>
      </c>
      <c r="B4402" s="33" t="e">
        <v>#N/A</v>
      </c>
      <c r="C4402" t="e">
        <v>#N/A</v>
      </c>
      <c r="D4402" t="e">
        <v>#N/A</v>
      </c>
      <c r="E4402" s="69" t="e">
        <v>#N/A</v>
      </c>
      <c r="F4402" s="3" t="e">
        <v>#N/A</v>
      </c>
      <c r="G4402" s="3" t="e">
        <v>#N/A</v>
      </c>
      <c r="H4402" s="3" t="e">
        <v>#N/A</v>
      </c>
      <c r="I4402" s="80" t="e">
        <v>#N/A</v>
      </c>
      <c r="J4402" s="80" t="e">
        <v>#N/A</v>
      </c>
      <c r="K4402" s="85" t="e">
        <v>#N/A</v>
      </c>
      <c r="L4402" s="9" t="e">
        <v>#N/A</v>
      </c>
      <c r="M4402" s="93" t="e">
        <v>#N/A</v>
      </c>
      <c r="N4402" s="8" t="e">
        <v>#N/A</v>
      </c>
      <c r="O4402" t="e">
        <v>#N/A</v>
      </c>
      <c r="P4402" t="e">
        <v>#N/A</v>
      </c>
      <c r="Q4402" t="e">
        <v>#N/A</v>
      </c>
      <c r="R4402" s="2" t="e">
        <v>#N/A</v>
      </c>
      <c r="S4402" t="e">
        <v>#N/A</v>
      </c>
      <c r="T4402" s="3" t="e">
        <v>#N/A</v>
      </c>
      <c r="U4402" s="3" t="e">
        <v>#N/A</v>
      </c>
      <c r="V4402" t="e">
        <v>#N/A</v>
      </c>
      <c r="W4402" t="e">
        <v>#N/A</v>
      </c>
      <c r="X4402" t="e">
        <v>#N/A</v>
      </c>
      <c r="Y4402" s="3" t="e">
        <v>#N/A</v>
      </c>
      <c r="Z4402" s="8" t="e">
        <v>#N/A</v>
      </c>
      <c r="AA4402" s="30" t="e">
        <v>#N/A</v>
      </c>
      <c r="AB4402" t="e">
        <v>#N/A</v>
      </c>
      <c r="AC4402" t="e">
        <v>#N/A</v>
      </c>
      <c r="AD4402" t="e">
        <v>#N/A</v>
      </c>
      <c r="AE4402" t="e">
        <v>#N/A</v>
      </c>
      <c r="AF4402" t="e">
        <v>#N/A</v>
      </c>
    </row>
    <row r="4403" spans="1:32" x14ac:dyDescent="0.25">
      <c r="A4403" t="e">
        <v>#N/A</v>
      </c>
      <c r="B4403" s="33" t="e">
        <v>#N/A</v>
      </c>
      <c r="C4403" t="e">
        <v>#N/A</v>
      </c>
      <c r="D4403" t="e">
        <v>#N/A</v>
      </c>
      <c r="E4403" s="69" t="e">
        <v>#N/A</v>
      </c>
      <c r="F4403" s="3" t="e">
        <v>#N/A</v>
      </c>
      <c r="G4403" s="3" t="e">
        <v>#N/A</v>
      </c>
      <c r="H4403" s="3" t="e">
        <v>#N/A</v>
      </c>
      <c r="I4403" s="80" t="e">
        <v>#N/A</v>
      </c>
      <c r="J4403" s="80" t="e">
        <v>#N/A</v>
      </c>
      <c r="K4403" s="85" t="e">
        <v>#N/A</v>
      </c>
      <c r="L4403" s="9" t="e">
        <v>#N/A</v>
      </c>
      <c r="M4403" s="93" t="e">
        <v>#N/A</v>
      </c>
      <c r="N4403" s="8" t="e">
        <v>#N/A</v>
      </c>
      <c r="O4403" t="e">
        <v>#N/A</v>
      </c>
      <c r="P4403" t="e">
        <v>#N/A</v>
      </c>
      <c r="Q4403" t="e">
        <v>#N/A</v>
      </c>
      <c r="R4403" s="2" t="e">
        <v>#N/A</v>
      </c>
      <c r="S4403" t="e">
        <v>#N/A</v>
      </c>
      <c r="T4403" s="3" t="e">
        <v>#N/A</v>
      </c>
      <c r="U4403" s="3" t="e">
        <v>#N/A</v>
      </c>
      <c r="V4403" t="e">
        <v>#N/A</v>
      </c>
      <c r="W4403" t="e">
        <v>#N/A</v>
      </c>
      <c r="X4403" t="e">
        <v>#N/A</v>
      </c>
      <c r="Y4403" s="3" t="e">
        <v>#N/A</v>
      </c>
      <c r="Z4403" s="8" t="e">
        <v>#N/A</v>
      </c>
      <c r="AA4403" s="30" t="e">
        <v>#N/A</v>
      </c>
      <c r="AB4403" t="e">
        <v>#N/A</v>
      </c>
      <c r="AC4403" t="e">
        <v>#N/A</v>
      </c>
      <c r="AD4403" t="e">
        <v>#N/A</v>
      </c>
      <c r="AE4403" t="e">
        <v>#N/A</v>
      </c>
      <c r="AF4403" t="e">
        <v>#N/A</v>
      </c>
    </row>
    <row r="4404" spans="1:32" x14ac:dyDescent="0.25">
      <c r="A4404" t="e">
        <v>#N/A</v>
      </c>
      <c r="B4404" s="33" t="e">
        <v>#N/A</v>
      </c>
      <c r="C4404" t="e">
        <v>#N/A</v>
      </c>
      <c r="D4404" t="e">
        <v>#N/A</v>
      </c>
      <c r="E4404" s="69" t="e">
        <v>#N/A</v>
      </c>
      <c r="F4404" s="3" t="e">
        <v>#N/A</v>
      </c>
      <c r="G4404" s="3" t="e">
        <v>#N/A</v>
      </c>
      <c r="H4404" s="3" t="e">
        <v>#N/A</v>
      </c>
      <c r="I4404" s="80" t="e">
        <v>#N/A</v>
      </c>
      <c r="J4404" s="80" t="e">
        <v>#N/A</v>
      </c>
      <c r="K4404" s="85" t="e">
        <v>#N/A</v>
      </c>
      <c r="L4404" s="9" t="e">
        <v>#N/A</v>
      </c>
      <c r="M4404" s="93" t="e">
        <v>#N/A</v>
      </c>
      <c r="N4404" s="8" t="e">
        <v>#N/A</v>
      </c>
      <c r="O4404" t="e">
        <v>#N/A</v>
      </c>
      <c r="P4404" t="e">
        <v>#N/A</v>
      </c>
      <c r="Q4404" t="e">
        <v>#N/A</v>
      </c>
      <c r="R4404" s="2" t="e">
        <v>#N/A</v>
      </c>
      <c r="S4404" t="e">
        <v>#N/A</v>
      </c>
      <c r="T4404" s="3" t="e">
        <v>#N/A</v>
      </c>
      <c r="U4404" s="3" t="e">
        <v>#N/A</v>
      </c>
      <c r="V4404" t="e">
        <v>#N/A</v>
      </c>
      <c r="W4404" t="e">
        <v>#N/A</v>
      </c>
      <c r="X4404" t="e">
        <v>#N/A</v>
      </c>
      <c r="Y4404" s="3" t="e">
        <v>#N/A</v>
      </c>
      <c r="Z4404" s="8" t="e">
        <v>#N/A</v>
      </c>
      <c r="AA4404" s="30" t="e">
        <v>#N/A</v>
      </c>
      <c r="AB4404" t="e">
        <v>#N/A</v>
      </c>
      <c r="AC4404" t="e">
        <v>#N/A</v>
      </c>
      <c r="AD4404" t="e">
        <v>#N/A</v>
      </c>
      <c r="AE4404" t="e">
        <v>#N/A</v>
      </c>
      <c r="AF4404" t="e">
        <v>#N/A</v>
      </c>
    </row>
    <row r="4405" spans="1:32" x14ac:dyDescent="0.25">
      <c r="A4405" t="e">
        <v>#N/A</v>
      </c>
      <c r="B4405" s="33" t="e">
        <v>#N/A</v>
      </c>
      <c r="C4405" t="e">
        <v>#N/A</v>
      </c>
      <c r="D4405" t="e">
        <v>#N/A</v>
      </c>
      <c r="E4405" s="69" t="e">
        <v>#N/A</v>
      </c>
      <c r="F4405" s="3" t="e">
        <v>#N/A</v>
      </c>
      <c r="G4405" s="3" t="e">
        <v>#N/A</v>
      </c>
      <c r="H4405" s="3" t="e">
        <v>#N/A</v>
      </c>
      <c r="I4405" s="80" t="e">
        <v>#N/A</v>
      </c>
      <c r="J4405" s="80" t="e">
        <v>#N/A</v>
      </c>
      <c r="K4405" s="85" t="e">
        <v>#N/A</v>
      </c>
      <c r="L4405" s="9" t="e">
        <v>#N/A</v>
      </c>
      <c r="M4405" s="93" t="e">
        <v>#N/A</v>
      </c>
      <c r="N4405" s="8" t="e">
        <v>#N/A</v>
      </c>
      <c r="O4405" t="e">
        <v>#N/A</v>
      </c>
      <c r="P4405" t="e">
        <v>#N/A</v>
      </c>
      <c r="Q4405" t="e">
        <v>#N/A</v>
      </c>
      <c r="R4405" s="2" t="e">
        <v>#N/A</v>
      </c>
      <c r="S4405" t="e">
        <v>#N/A</v>
      </c>
      <c r="T4405" s="3" t="e">
        <v>#N/A</v>
      </c>
      <c r="U4405" s="3" t="e">
        <v>#N/A</v>
      </c>
      <c r="V4405" t="e">
        <v>#N/A</v>
      </c>
      <c r="W4405" t="e">
        <v>#N/A</v>
      </c>
      <c r="X4405" t="e">
        <v>#N/A</v>
      </c>
      <c r="Y4405" s="3" t="e">
        <v>#N/A</v>
      </c>
      <c r="Z4405" s="8" t="e">
        <v>#N/A</v>
      </c>
      <c r="AA4405" s="30" t="e">
        <v>#N/A</v>
      </c>
      <c r="AB4405" t="e">
        <v>#N/A</v>
      </c>
      <c r="AC4405" t="e">
        <v>#N/A</v>
      </c>
      <c r="AD4405" t="e">
        <v>#N/A</v>
      </c>
      <c r="AE4405" t="e">
        <v>#N/A</v>
      </c>
      <c r="AF4405" t="e">
        <v>#N/A</v>
      </c>
    </row>
    <row r="4406" spans="1:32" x14ac:dyDescent="0.25">
      <c r="A4406" t="e">
        <v>#N/A</v>
      </c>
      <c r="B4406" s="33" t="e">
        <v>#N/A</v>
      </c>
      <c r="C4406" t="e">
        <v>#N/A</v>
      </c>
      <c r="D4406" t="e">
        <v>#N/A</v>
      </c>
      <c r="E4406" s="69" t="e">
        <v>#N/A</v>
      </c>
      <c r="F4406" s="3" t="e">
        <v>#N/A</v>
      </c>
      <c r="G4406" s="3" t="e">
        <v>#N/A</v>
      </c>
      <c r="H4406" s="3" t="e">
        <v>#N/A</v>
      </c>
      <c r="I4406" s="80" t="e">
        <v>#N/A</v>
      </c>
      <c r="J4406" s="80" t="e">
        <v>#N/A</v>
      </c>
      <c r="K4406" s="85" t="e">
        <v>#N/A</v>
      </c>
      <c r="L4406" s="9" t="e">
        <v>#N/A</v>
      </c>
      <c r="M4406" s="93" t="e">
        <v>#N/A</v>
      </c>
      <c r="N4406" s="8" t="e">
        <v>#N/A</v>
      </c>
      <c r="O4406" t="e">
        <v>#N/A</v>
      </c>
      <c r="P4406" t="e">
        <v>#N/A</v>
      </c>
      <c r="Q4406" t="e">
        <v>#N/A</v>
      </c>
      <c r="R4406" s="2" t="e">
        <v>#N/A</v>
      </c>
      <c r="S4406" t="e">
        <v>#N/A</v>
      </c>
      <c r="T4406" s="3" t="e">
        <v>#N/A</v>
      </c>
      <c r="U4406" s="3" t="e">
        <v>#N/A</v>
      </c>
      <c r="V4406" t="e">
        <v>#N/A</v>
      </c>
      <c r="W4406" t="e">
        <v>#N/A</v>
      </c>
      <c r="X4406" t="e">
        <v>#N/A</v>
      </c>
      <c r="Y4406" s="3" t="e">
        <v>#N/A</v>
      </c>
      <c r="Z4406" s="8" t="e">
        <v>#N/A</v>
      </c>
      <c r="AA4406" s="30" t="e">
        <v>#N/A</v>
      </c>
      <c r="AB4406" t="e">
        <v>#N/A</v>
      </c>
      <c r="AC4406" t="e">
        <v>#N/A</v>
      </c>
      <c r="AD4406" t="e">
        <v>#N/A</v>
      </c>
      <c r="AE4406" t="e">
        <v>#N/A</v>
      </c>
      <c r="AF4406" t="e">
        <v>#N/A</v>
      </c>
    </row>
    <row r="4407" spans="1:32" x14ac:dyDescent="0.25">
      <c r="A4407" t="e">
        <v>#N/A</v>
      </c>
      <c r="B4407" s="33" t="e">
        <v>#N/A</v>
      </c>
      <c r="C4407" t="e">
        <v>#N/A</v>
      </c>
      <c r="D4407" t="e">
        <v>#N/A</v>
      </c>
      <c r="E4407" s="69" t="e">
        <v>#N/A</v>
      </c>
      <c r="F4407" s="3" t="e">
        <v>#N/A</v>
      </c>
      <c r="G4407" s="3" t="e">
        <v>#N/A</v>
      </c>
      <c r="H4407" s="3" t="e">
        <v>#N/A</v>
      </c>
      <c r="I4407" s="80" t="e">
        <v>#N/A</v>
      </c>
      <c r="J4407" s="80" t="e">
        <v>#N/A</v>
      </c>
      <c r="K4407" s="85" t="e">
        <v>#N/A</v>
      </c>
      <c r="L4407" s="9" t="e">
        <v>#N/A</v>
      </c>
      <c r="M4407" s="93" t="e">
        <v>#N/A</v>
      </c>
      <c r="N4407" s="8" t="e">
        <v>#N/A</v>
      </c>
      <c r="O4407" t="e">
        <v>#N/A</v>
      </c>
      <c r="P4407" t="e">
        <v>#N/A</v>
      </c>
      <c r="Q4407" t="e">
        <v>#N/A</v>
      </c>
      <c r="R4407" s="2" t="e">
        <v>#N/A</v>
      </c>
      <c r="S4407" t="e">
        <v>#N/A</v>
      </c>
      <c r="T4407" s="3" t="e">
        <v>#N/A</v>
      </c>
      <c r="U4407" s="3" t="e">
        <v>#N/A</v>
      </c>
      <c r="V4407" t="e">
        <v>#N/A</v>
      </c>
      <c r="W4407" t="e">
        <v>#N/A</v>
      </c>
      <c r="X4407" t="e">
        <v>#N/A</v>
      </c>
      <c r="Y4407" s="3" t="e">
        <v>#N/A</v>
      </c>
      <c r="Z4407" s="8" t="e">
        <v>#N/A</v>
      </c>
      <c r="AA4407" s="30" t="e">
        <v>#N/A</v>
      </c>
      <c r="AB4407" t="e">
        <v>#N/A</v>
      </c>
      <c r="AC4407" t="e">
        <v>#N/A</v>
      </c>
      <c r="AD4407" t="e">
        <v>#N/A</v>
      </c>
      <c r="AE4407" t="e">
        <v>#N/A</v>
      </c>
      <c r="AF4407" t="e">
        <v>#N/A</v>
      </c>
    </row>
    <row r="4408" spans="1:32" x14ac:dyDescent="0.25">
      <c r="A4408" t="e">
        <v>#N/A</v>
      </c>
      <c r="B4408" s="33" t="e">
        <v>#N/A</v>
      </c>
      <c r="C4408" t="e">
        <v>#N/A</v>
      </c>
      <c r="D4408" t="e">
        <v>#N/A</v>
      </c>
      <c r="E4408" s="69" t="e">
        <v>#N/A</v>
      </c>
      <c r="F4408" s="3" t="e">
        <v>#N/A</v>
      </c>
      <c r="G4408" s="3" t="e">
        <v>#N/A</v>
      </c>
      <c r="H4408" s="3" t="e">
        <v>#N/A</v>
      </c>
      <c r="I4408" s="80" t="e">
        <v>#N/A</v>
      </c>
      <c r="J4408" s="80" t="e">
        <v>#N/A</v>
      </c>
      <c r="K4408" s="85" t="e">
        <v>#N/A</v>
      </c>
      <c r="L4408" s="9" t="e">
        <v>#N/A</v>
      </c>
      <c r="M4408" s="93" t="e">
        <v>#N/A</v>
      </c>
      <c r="N4408" s="8" t="e">
        <v>#N/A</v>
      </c>
      <c r="O4408" t="e">
        <v>#N/A</v>
      </c>
      <c r="P4408" t="e">
        <v>#N/A</v>
      </c>
      <c r="Q4408" t="e">
        <v>#N/A</v>
      </c>
      <c r="R4408" s="2" t="e">
        <v>#N/A</v>
      </c>
      <c r="S4408" t="e">
        <v>#N/A</v>
      </c>
      <c r="T4408" s="3" t="e">
        <v>#N/A</v>
      </c>
      <c r="U4408" s="3" t="e">
        <v>#N/A</v>
      </c>
      <c r="V4408" t="e">
        <v>#N/A</v>
      </c>
      <c r="W4408" t="e">
        <v>#N/A</v>
      </c>
      <c r="X4408" t="e">
        <v>#N/A</v>
      </c>
      <c r="Y4408" s="3" t="e">
        <v>#N/A</v>
      </c>
      <c r="Z4408" s="8" t="e">
        <v>#N/A</v>
      </c>
      <c r="AA4408" s="30" t="e">
        <v>#N/A</v>
      </c>
      <c r="AB4408" t="e">
        <v>#N/A</v>
      </c>
      <c r="AC4408" t="e">
        <v>#N/A</v>
      </c>
      <c r="AD4408" t="e">
        <v>#N/A</v>
      </c>
      <c r="AE4408" t="e">
        <v>#N/A</v>
      </c>
      <c r="AF4408" t="e">
        <v>#N/A</v>
      </c>
    </row>
    <row r="4409" spans="1:32" x14ac:dyDescent="0.25">
      <c r="A4409" t="e">
        <v>#N/A</v>
      </c>
      <c r="B4409" s="33" t="e">
        <v>#N/A</v>
      </c>
      <c r="C4409" t="e">
        <v>#N/A</v>
      </c>
      <c r="D4409" t="e">
        <v>#N/A</v>
      </c>
      <c r="E4409" s="69" t="e">
        <v>#N/A</v>
      </c>
      <c r="F4409" s="3" t="e">
        <v>#N/A</v>
      </c>
      <c r="G4409" s="3" t="e">
        <v>#N/A</v>
      </c>
      <c r="H4409" s="3" t="e">
        <v>#N/A</v>
      </c>
      <c r="I4409" s="80" t="e">
        <v>#N/A</v>
      </c>
      <c r="J4409" s="80" t="e">
        <v>#N/A</v>
      </c>
      <c r="K4409" s="85" t="e">
        <v>#N/A</v>
      </c>
      <c r="L4409" s="9" t="e">
        <v>#N/A</v>
      </c>
      <c r="M4409" s="93" t="e">
        <v>#N/A</v>
      </c>
      <c r="N4409" s="8" t="e">
        <v>#N/A</v>
      </c>
      <c r="O4409" t="e">
        <v>#N/A</v>
      </c>
      <c r="P4409" t="e">
        <v>#N/A</v>
      </c>
      <c r="Q4409" t="e">
        <v>#N/A</v>
      </c>
      <c r="R4409" s="2" t="e">
        <v>#N/A</v>
      </c>
      <c r="S4409" t="e">
        <v>#N/A</v>
      </c>
      <c r="T4409" s="3" t="e">
        <v>#N/A</v>
      </c>
      <c r="U4409" s="3" t="e">
        <v>#N/A</v>
      </c>
      <c r="V4409" t="e">
        <v>#N/A</v>
      </c>
      <c r="W4409" t="e">
        <v>#N/A</v>
      </c>
      <c r="X4409" t="e">
        <v>#N/A</v>
      </c>
      <c r="Y4409" s="3" t="e">
        <v>#N/A</v>
      </c>
      <c r="Z4409" s="8" t="e">
        <v>#N/A</v>
      </c>
      <c r="AA4409" s="30" t="e">
        <v>#N/A</v>
      </c>
      <c r="AB4409" t="e">
        <v>#N/A</v>
      </c>
      <c r="AC4409" t="e">
        <v>#N/A</v>
      </c>
      <c r="AD4409" t="e">
        <v>#N/A</v>
      </c>
      <c r="AE4409" t="e">
        <v>#N/A</v>
      </c>
      <c r="AF4409" t="e">
        <v>#N/A</v>
      </c>
    </row>
    <row r="4410" spans="1:32" x14ac:dyDescent="0.25">
      <c r="A4410" t="e">
        <v>#N/A</v>
      </c>
      <c r="B4410" s="33" t="e">
        <v>#N/A</v>
      </c>
      <c r="C4410" t="e">
        <v>#N/A</v>
      </c>
      <c r="D4410" t="e">
        <v>#N/A</v>
      </c>
      <c r="E4410" s="69" t="e">
        <v>#N/A</v>
      </c>
      <c r="F4410" s="3" t="e">
        <v>#N/A</v>
      </c>
      <c r="G4410" s="3" t="e">
        <v>#N/A</v>
      </c>
      <c r="H4410" s="3" t="e">
        <v>#N/A</v>
      </c>
      <c r="I4410" s="80" t="e">
        <v>#N/A</v>
      </c>
      <c r="J4410" s="80" t="e">
        <v>#N/A</v>
      </c>
      <c r="K4410" s="85" t="e">
        <v>#N/A</v>
      </c>
      <c r="L4410" s="9" t="e">
        <v>#N/A</v>
      </c>
      <c r="M4410" s="93" t="e">
        <v>#N/A</v>
      </c>
      <c r="N4410" s="8" t="e">
        <v>#N/A</v>
      </c>
      <c r="O4410" t="e">
        <v>#N/A</v>
      </c>
      <c r="P4410" t="e">
        <v>#N/A</v>
      </c>
      <c r="Q4410" t="e">
        <v>#N/A</v>
      </c>
      <c r="R4410" s="2" t="e">
        <v>#N/A</v>
      </c>
      <c r="S4410" t="e">
        <v>#N/A</v>
      </c>
      <c r="T4410" s="3" t="e">
        <v>#N/A</v>
      </c>
      <c r="U4410" s="3" t="e">
        <v>#N/A</v>
      </c>
      <c r="V4410" t="e">
        <v>#N/A</v>
      </c>
      <c r="W4410" t="e">
        <v>#N/A</v>
      </c>
      <c r="X4410" t="e">
        <v>#N/A</v>
      </c>
      <c r="Y4410" s="3" t="e">
        <v>#N/A</v>
      </c>
      <c r="Z4410" s="8" t="e">
        <v>#N/A</v>
      </c>
      <c r="AA4410" s="30" t="e">
        <v>#N/A</v>
      </c>
      <c r="AB4410" t="e">
        <v>#N/A</v>
      </c>
      <c r="AC4410" t="e">
        <v>#N/A</v>
      </c>
      <c r="AD4410" t="e">
        <v>#N/A</v>
      </c>
      <c r="AE4410" t="e">
        <v>#N/A</v>
      </c>
      <c r="AF4410" t="e">
        <v>#N/A</v>
      </c>
    </row>
    <row r="4411" spans="1:32" x14ac:dyDescent="0.25">
      <c r="A4411" t="e">
        <v>#N/A</v>
      </c>
      <c r="B4411" s="33" t="e">
        <v>#N/A</v>
      </c>
      <c r="C4411" t="e">
        <v>#N/A</v>
      </c>
      <c r="D4411" t="e">
        <v>#N/A</v>
      </c>
      <c r="E4411" s="69" t="e">
        <v>#N/A</v>
      </c>
      <c r="F4411" s="3" t="e">
        <v>#N/A</v>
      </c>
      <c r="G4411" s="3" t="e">
        <v>#N/A</v>
      </c>
      <c r="H4411" s="3" t="e">
        <v>#N/A</v>
      </c>
      <c r="I4411" s="80" t="e">
        <v>#N/A</v>
      </c>
      <c r="J4411" s="80" t="e">
        <v>#N/A</v>
      </c>
      <c r="K4411" s="85" t="e">
        <v>#N/A</v>
      </c>
      <c r="L4411" s="9" t="e">
        <v>#N/A</v>
      </c>
      <c r="M4411" s="93" t="e">
        <v>#N/A</v>
      </c>
      <c r="N4411" s="8" t="e">
        <v>#N/A</v>
      </c>
      <c r="O4411" t="e">
        <v>#N/A</v>
      </c>
      <c r="P4411" t="e">
        <v>#N/A</v>
      </c>
      <c r="Q4411" t="e">
        <v>#N/A</v>
      </c>
      <c r="R4411" s="2" t="e">
        <v>#N/A</v>
      </c>
      <c r="S4411" t="e">
        <v>#N/A</v>
      </c>
      <c r="T4411" s="3" t="e">
        <v>#N/A</v>
      </c>
      <c r="U4411" s="3" t="e">
        <v>#N/A</v>
      </c>
      <c r="V4411" t="e">
        <v>#N/A</v>
      </c>
      <c r="W4411" t="e">
        <v>#N/A</v>
      </c>
      <c r="X4411" t="e">
        <v>#N/A</v>
      </c>
      <c r="Y4411" s="3" t="e">
        <v>#N/A</v>
      </c>
      <c r="Z4411" s="8" t="e">
        <v>#N/A</v>
      </c>
      <c r="AA4411" s="30" t="e">
        <v>#N/A</v>
      </c>
      <c r="AB4411" t="e">
        <v>#N/A</v>
      </c>
      <c r="AC4411" t="e">
        <v>#N/A</v>
      </c>
      <c r="AD4411" t="e">
        <v>#N/A</v>
      </c>
      <c r="AE4411" t="e">
        <v>#N/A</v>
      </c>
      <c r="AF4411" t="e">
        <v>#N/A</v>
      </c>
    </row>
    <row r="4412" spans="1:32" x14ac:dyDescent="0.25">
      <c r="A4412" t="e">
        <v>#N/A</v>
      </c>
      <c r="B4412" s="33" t="e">
        <v>#N/A</v>
      </c>
      <c r="C4412" t="e">
        <v>#N/A</v>
      </c>
      <c r="D4412" t="e">
        <v>#N/A</v>
      </c>
      <c r="E4412" s="69" t="e">
        <v>#N/A</v>
      </c>
      <c r="F4412" s="3" t="e">
        <v>#N/A</v>
      </c>
      <c r="G4412" s="3" t="e">
        <v>#N/A</v>
      </c>
      <c r="H4412" s="3" t="e">
        <v>#N/A</v>
      </c>
      <c r="I4412" s="80" t="e">
        <v>#N/A</v>
      </c>
      <c r="J4412" s="80" t="e">
        <v>#N/A</v>
      </c>
      <c r="K4412" s="85" t="e">
        <v>#N/A</v>
      </c>
      <c r="L4412" s="9" t="e">
        <v>#N/A</v>
      </c>
      <c r="M4412" s="93" t="e">
        <v>#N/A</v>
      </c>
      <c r="N4412" s="8" t="e">
        <v>#N/A</v>
      </c>
      <c r="O4412" t="e">
        <v>#N/A</v>
      </c>
      <c r="P4412" t="e">
        <v>#N/A</v>
      </c>
      <c r="Q4412" t="e">
        <v>#N/A</v>
      </c>
      <c r="R4412" s="2" t="e">
        <v>#N/A</v>
      </c>
      <c r="S4412" t="e">
        <v>#N/A</v>
      </c>
      <c r="T4412" s="3" t="e">
        <v>#N/A</v>
      </c>
      <c r="U4412" s="3" t="e">
        <v>#N/A</v>
      </c>
      <c r="V4412" t="e">
        <v>#N/A</v>
      </c>
      <c r="W4412" t="e">
        <v>#N/A</v>
      </c>
      <c r="X4412" t="e">
        <v>#N/A</v>
      </c>
      <c r="Y4412" s="3" t="e">
        <v>#N/A</v>
      </c>
      <c r="Z4412" s="8" t="e">
        <v>#N/A</v>
      </c>
      <c r="AA4412" s="30" t="e">
        <v>#N/A</v>
      </c>
      <c r="AB4412" t="e">
        <v>#N/A</v>
      </c>
      <c r="AC4412" t="e">
        <v>#N/A</v>
      </c>
      <c r="AD4412" t="e">
        <v>#N/A</v>
      </c>
      <c r="AE4412" t="e">
        <v>#N/A</v>
      </c>
      <c r="AF4412" t="e">
        <v>#N/A</v>
      </c>
    </row>
    <row r="4413" spans="1:32" x14ac:dyDescent="0.25">
      <c r="A4413" t="e">
        <v>#N/A</v>
      </c>
      <c r="B4413" s="33" t="e">
        <v>#N/A</v>
      </c>
      <c r="C4413" t="e">
        <v>#N/A</v>
      </c>
      <c r="D4413" t="e">
        <v>#N/A</v>
      </c>
      <c r="E4413" s="69" t="e">
        <v>#N/A</v>
      </c>
      <c r="F4413" s="3" t="e">
        <v>#N/A</v>
      </c>
      <c r="G4413" s="3" t="e">
        <v>#N/A</v>
      </c>
      <c r="H4413" s="3" t="e">
        <v>#N/A</v>
      </c>
      <c r="I4413" s="80" t="e">
        <v>#N/A</v>
      </c>
      <c r="J4413" s="80" t="e">
        <v>#N/A</v>
      </c>
      <c r="K4413" s="85" t="e">
        <v>#N/A</v>
      </c>
      <c r="L4413" s="9" t="e">
        <v>#N/A</v>
      </c>
      <c r="M4413" s="93" t="e">
        <v>#N/A</v>
      </c>
      <c r="N4413" s="8" t="e">
        <v>#N/A</v>
      </c>
      <c r="O4413" t="e">
        <v>#N/A</v>
      </c>
      <c r="P4413" t="e">
        <v>#N/A</v>
      </c>
      <c r="Q4413" t="e">
        <v>#N/A</v>
      </c>
      <c r="R4413" s="2" t="e">
        <v>#N/A</v>
      </c>
      <c r="S4413" t="e">
        <v>#N/A</v>
      </c>
      <c r="T4413" s="3" t="e">
        <v>#N/A</v>
      </c>
      <c r="U4413" s="3" t="e">
        <v>#N/A</v>
      </c>
      <c r="V4413" t="e">
        <v>#N/A</v>
      </c>
      <c r="W4413" t="e">
        <v>#N/A</v>
      </c>
      <c r="X4413" t="e">
        <v>#N/A</v>
      </c>
      <c r="Y4413" s="3" t="e">
        <v>#N/A</v>
      </c>
      <c r="Z4413" s="8" t="e">
        <v>#N/A</v>
      </c>
      <c r="AA4413" s="30" t="e">
        <v>#N/A</v>
      </c>
      <c r="AB4413" t="e">
        <v>#N/A</v>
      </c>
      <c r="AC4413" t="e">
        <v>#N/A</v>
      </c>
      <c r="AD4413" t="e">
        <v>#N/A</v>
      </c>
      <c r="AE4413" t="e">
        <v>#N/A</v>
      </c>
      <c r="AF4413" t="e">
        <v>#N/A</v>
      </c>
    </row>
    <row r="4414" spans="1:32" x14ac:dyDescent="0.25">
      <c r="A4414" t="e">
        <v>#N/A</v>
      </c>
      <c r="B4414" s="33" t="e">
        <v>#N/A</v>
      </c>
      <c r="C4414" t="e">
        <v>#N/A</v>
      </c>
      <c r="D4414" t="e">
        <v>#N/A</v>
      </c>
      <c r="E4414" s="69" t="e">
        <v>#N/A</v>
      </c>
      <c r="F4414" s="3" t="e">
        <v>#N/A</v>
      </c>
      <c r="G4414" s="3" t="e">
        <v>#N/A</v>
      </c>
      <c r="H4414" s="3" t="e">
        <v>#N/A</v>
      </c>
      <c r="I4414" s="80" t="e">
        <v>#N/A</v>
      </c>
      <c r="J4414" s="80" t="e">
        <v>#N/A</v>
      </c>
      <c r="K4414" s="85" t="e">
        <v>#N/A</v>
      </c>
      <c r="L4414" s="9" t="e">
        <v>#N/A</v>
      </c>
      <c r="M4414" s="93" t="e">
        <v>#N/A</v>
      </c>
      <c r="N4414" s="8" t="e">
        <v>#N/A</v>
      </c>
      <c r="O4414" t="e">
        <v>#N/A</v>
      </c>
      <c r="P4414" t="e">
        <v>#N/A</v>
      </c>
      <c r="Q4414" t="e">
        <v>#N/A</v>
      </c>
      <c r="R4414" s="2" t="e">
        <v>#N/A</v>
      </c>
      <c r="S4414" t="e">
        <v>#N/A</v>
      </c>
      <c r="T4414" s="3" t="e">
        <v>#N/A</v>
      </c>
      <c r="U4414" s="3" t="e">
        <v>#N/A</v>
      </c>
      <c r="V4414" t="e">
        <v>#N/A</v>
      </c>
      <c r="W4414" t="e">
        <v>#N/A</v>
      </c>
      <c r="X4414" t="e">
        <v>#N/A</v>
      </c>
      <c r="Y4414" s="3" t="e">
        <v>#N/A</v>
      </c>
      <c r="Z4414" s="8" t="e">
        <v>#N/A</v>
      </c>
      <c r="AA4414" s="30" t="e">
        <v>#N/A</v>
      </c>
      <c r="AB4414" t="e">
        <v>#N/A</v>
      </c>
      <c r="AC4414" t="e">
        <v>#N/A</v>
      </c>
      <c r="AD4414" t="e">
        <v>#N/A</v>
      </c>
      <c r="AE4414" t="e">
        <v>#N/A</v>
      </c>
      <c r="AF4414" t="e">
        <v>#N/A</v>
      </c>
    </row>
    <row r="4415" spans="1:32" x14ac:dyDescent="0.25">
      <c r="A4415" t="e">
        <v>#N/A</v>
      </c>
      <c r="B4415" s="33" t="e">
        <v>#N/A</v>
      </c>
      <c r="C4415" t="e">
        <v>#N/A</v>
      </c>
      <c r="D4415" t="e">
        <v>#N/A</v>
      </c>
      <c r="E4415" s="69" t="e">
        <v>#N/A</v>
      </c>
      <c r="F4415" s="3" t="e">
        <v>#N/A</v>
      </c>
      <c r="G4415" s="3" t="e">
        <v>#N/A</v>
      </c>
      <c r="H4415" s="3" t="e">
        <v>#N/A</v>
      </c>
      <c r="I4415" s="80" t="e">
        <v>#N/A</v>
      </c>
      <c r="J4415" s="80" t="e">
        <v>#N/A</v>
      </c>
      <c r="K4415" s="85" t="e">
        <v>#N/A</v>
      </c>
      <c r="L4415" s="9" t="e">
        <v>#N/A</v>
      </c>
      <c r="M4415" s="93" t="e">
        <v>#N/A</v>
      </c>
      <c r="N4415" s="8" t="e">
        <v>#N/A</v>
      </c>
      <c r="O4415" t="e">
        <v>#N/A</v>
      </c>
      <c r="P4415" t="e">
        <v>#N/A</v>
      </c>
      <c r="Q4415" t="e">
        <v>#N/A</v>
      </c>
      <c r="R4415" s="2" t="e">
        <v>#N/A</v>
      </c>
      <c r="S4415" t="e">
        <v>#N/A</v>
      </c>
      <c r="T4415" s="3" t="e">
        <v>#N/A</v>
      </c>
      <c r="U4415" s="3" t="e">
        <v>#N/A</v>
      </c>
      <c r="V4415" t="e">
        <v>#N/A</v>
      </c>
      <c r="W4415" t="e">
        <v>#N/A</v>
      </c>
      <c r="X4415" t="e">
        <v>#N/A</v>
      </c>
      <c r="Y4415" s="3" t="e">
        <v>#N/A</v>
      </c>
      <c r="Z4415" s="8" t="e">
        <v>#N/A</v>
      </c>
      <c r="AA4415" s="30" t="e">
        <v>#N/A</v>
      </c>
      <c r="AB4415" t="e">
        <v>#N/A</v>
      </c>
      <c r="AC4415" t="e">
        <v>#N/A</v>
      </c>
      <c r="AD4415" t="e">
        <v>#N/A</v>
      </c>
      <c r="AE4415" t="e">
        <v>#N/A</v>
      </c>
      <c r="AF4415" t="e">
        <v>#N/A</v>
      </c>
    </row>
    <row r="4416" spans="1:32" x14ac:dyDescent="0.25">
      <c r="A4416" t="e">
        <v>#N/A</v>
      </c>
      <c r="B4416" s="33" t="e">
        <v>#N/A</v>
      </c>
      <c r="C4416" t="e">
        <v>#N/A</v>
      </c>
      <c r="D4416" t="e">
        <v>#N/A</v>
      </c>
      <c r="E4416" s="69" t="e">
        <v>#N/A</v>
      </c>
      <c r="F4416" s="3" t="e">
        <v>#N/A</v>
      </c>
      <c r="G4416" s="3" t="e">
        <v>#N/A</v>
      </c>
      <c r="H4416" s="3" t="e">
        <v>#N/A</v>
      </c>
      <c r="I4416" s="80" t="e">
        <v>#N/A</v>
      </c>
      <c r="J4416" s="80" t="e">
        <v>#N/A</v>
      </c>
      <c r="K4416" s="85" t="e">
        <v>#N/A</v>
      </c>
      <c r="L4416" s="9" t="e">
        <v>#N/A</v>
      </c>
      <c r="M4416" s="93" t="e">
        <v>#N/A</v>
      </c>
      <c r="N4416" s="8" t="e">
        <v>#N/A</v>
      </c>
      <c r="O4416" t="e">
        <v>#N/A</v>
      </c>
      <c r="P4416" t="e">
        <v>#N/A</v>
      </c>
      <c r="Q4416" t="e">
        <v>#N/A</v>
      </c>
      <c r="R4416" s="2" t="e">
        <v>#N/A</v>
      </c>
      <c r="S4416" t="e">
        <v>#N/A</v>
      </c>
      <c r="T4416" s="3" t="e">
        <v>#N/A</v>
      </c>
      <c r="U4416" s="3" t="e">
        <v>#N/A</v>
      </c>
      <c r="V4416" t="e">
        <v>#N/A</v>
      </c>
      <c r="W4416" t="e">
        <v>#N/A</v>
      </c>
      <c r="X4416" t="e">
        <v>#N/A</v>
      </c>
      <c r="Y4416" s="3" t="e">
        <v>#N/A</v>
      </c>
      <c r="Z4416" s="8" t="e">
        <v>#N/A</v>
      </c>
      <c r="AA4416" s="30" t="e">
        <v>#N/A</v>
      </c>
      <c r="AB4416" t="e">
        <v>#N/A</v>
      </c>
      <c r="AC4416" t="e">
        <v>#N/A</v>
      </c>
      <c r="AD4416" t="e">
        <v>#N/A</v>
      </c>
      <c r="AE4416" t="e">
        <v>#N/A</v>
      </c>
      <c r="AF4416" t="e">
        <v>#N/A</v>
      </c>
    </row>
    <row r="4417" spans="1:32" x14ac:dyDescent="0.25">
      <c r="A4417" t="e">
        <v>#N/A</v>
      </c>
      <c r="B4417" s="33" t="e">
        <v>#N/A</v>
      </c>
      <c r="C4417" t="e">
        <v>#N/A</v>
      </c>
      <c r="D4417" t="e">
        <v>#N/A</v>
      </c>
      <c r="E4417" s="69" t="e">
        <v>#N/A</v>
      </c>
      <c r="F4417" s="3" t="e">
        <v>#N/A</v>
      </c>
      <c r="G4417" s="3" t="e">
        <v>#N/A</v>
      </c>
      <c r="H4417" s="3" t="e">
        <v>#N/A</v>
      </c>
      <c r="I4417" s="80" t="e">
        <v>#N/A</v>
      </c>
      <c r="J4417" s="80" t="e">
        <v>#N/A</v>
      </c>
      <c r="K4417" s="85" t="e">
        <v>#N/A</v>
      </c>
      <c r="L4417" s="9" t="e">
        <v>#N/A</v>
      </c>
      <c r="M4417" s="93" t="e">
        <v>#N/A</v>
      </c>
      <c r="N4417" s="8" t="e">
        <v>#N/A</v>
      </c>
      <c r="O4417" t="e">
        <v>#N/A</v>
      </c>
      <c r="P4417" t="e">
        <v>#N/A</v>
      </c>
      <c r="Q4417" t="e">
        <v>#N/A</v>
      </c>
      <c r="R4417" s="2" t="e">
        <v>#N/A</v>
      </c>
      <c r="S4417" t="e">
        <v>#N/A</v>
      </c>
      <c r="T4417" s="3" t="e">
        <v>#N/A</v>
      </c>
      <c r="U4417" s="3" t="e">
        <v>#N/A</v>
      </c>
      <c r="V4417" t="e">
        <v>#N/A</v>
      </c>
      <c r="W4417" t="e">
        <v>#N/A</v>
      </c>
      <c r="X4417" t="e">
        <v>#N/A</v>
      </c>
      <c r="Y4417" s="3" t="e">
        <v>#N/A</v>
      </c>
      <c r="Z4417" s="8" t="e">
        <v>#N/A</v>
      </c>
      <c r="AA4417" s="30" t="e">
        <v>#N/A</v>
      </c>
      <c r="AB4417" t="e">
        <v>#N/A</v>
      </c>
      <c r="AC4417" t="e">
        <v>#N/A</v>
      </c>
      <c r="AD4417" t="e">
        <v>#N/A</v>
      </c>
      <c r="AE4417" t="e">
        <v>#N/A</v>
      </c>
      <c r="AF4417" t="e">
        <v>#N/A</v>
      </c>
    </row>
    <row r="4418" spans="1:32" x14ac:dyDescent="0.25">
      <c r="A4418" t="e">
        <v>#N/A</v>
      </c>
      <c r="B4418" s="33" t="e">
        <v>#N/A</v>
      </c>
      <c r="C4418" t="e">
        <v>#N/A</v>
      </c>
      <c r="D4418" t="e">
        <v>#N/A</v>
      </c>
      <c r="E4418" s="69" t="e">
        <v>#N/A</v>
      </c>
      <c r="F4418" s="3" t="e">
        <v>#N/A</v>
      </c>
      <c r="G4418" s="3" t="e">
        <v>#N/A</v>
      </c>
      <c r="H4418" s="3" t="e">
        <v>#N/A</v>
      </c>
      <c r="I4418" s="80" t="e">
        <v>#N/A</v>
      </c>
      <c r="J4418" s="80" t="e">
        <v>#N/A</v>
      </c>
      <c r="K4418" s="85" t="e">
        <v>#N/A</v>
      </c>
      <c r="L4418" s="9" t="e">
        <v>#N/A</v>
      </c>
      <c r="M4418" s="93" t="e">
        <v>#N/A</v>
      </c>
      <c r="N4418" s="8" t="e">
        <v>#N/A</v>
      </c>
      <c r="O4418" t="e">
        <v>#N/A</v>
      </c>
      <c r="P4418" t="e">
        <v>#N/A</v>
      </c>
      <c r="Q4418" t="e">
        <v>#N/A</v>
      </c>
      <c r="R4418" s="2" t="e">
        <v>#N/A</v>
      </c>
      <c r="S4418" t="e">
        <v>#N/A</v>
      </c>
      <c r="T4418" s="3" t="e">
        <v>#N/A</v>
      </c>
      <c r="U4418" s="3" t="e">
        <v>#N/A</v>
      </c>
      <c r="V4418" t="e">
        <v>#N/A</v>
      </c>
      <c r="W4418" t="e">
        <v>#N/A</v>
      </c>
      <c r="X4418" t="e">
        <v>#N/A</v>
      </c>
      <c r="Y4418" s="3" t="e">
        <v>#N/A</v>
      </c>
      <c r="Z4418" s="8" t="e">
        <v>#N/A</v>
      </c>
      <c r="AA4418" s="30" t="e">
        <v>#N/A</v>
      </c>
      <c r="AB4418" t="e">
        <v>#N/A</v>
      </c>
      <c r="AC4418" t="e">
        <v>#N/A</v>
      </c>
      <c r="AD4418" t="e">
        <v>#N/A</v>
      </c>
      <c r="AE4418" t="e">
        <v>#N/A</v>
      </c>
      <c r="AF4418" t="e">
        <v>#N/A</v>
      </c>
    </row>
    <row r="4419" spans="1:32" x14ac:dyDescent="0.25">
      <c r="A4419" t="e">
        <v>#N/A</v>
      </c>
      <c r="B4419" s="33" t="e">
        <v>#N/A</v>
      </c>
      <c r="C4419" t="e">
        <v>#N/A</v>
      </c>
      <c r="D4419" t="e">
        <v>#N/A</v>
      </c>
      <c r="E4419" s="69" t="e">
        <v>#N/A</v>
      </c>
      <c r="F4419" s="3" t="e">
        <v>#N/A</v>
      </c>
      <c r="G4419" s="3" t="e">
        <v>#N/A</v>
      </c>
      <c r="H4419" s="3" t="e">
        <v>#N/A</v>
      </c>
      <c r="I4419" s="80" t="e">
        <v>#N/A</v>
      </c>
      <c r="J4419" s="80" t="e">
        <v>#N/A</v>
      </c>
      <c r="K4419" s="85" t="e">
        <v>#N/A</v>
      </c>
      <c r="L4419" s="9" t="e">
        <v>#N/A</v>
      </c>
      <c r="M4419" s="93" t="e">
        <v>#N/A</v>
      </c>
      <c r="N4419" s="8" t="e">
        <v>#N/A</v>
      </c>
      <c r="O4419" t="e">
        <v>#N/A</v>
      </c>
      <c r="P4419" t="e">
        <v>#N/A</v>
      </c>
      <c r="Q4419" t="e">
        <v>#N/A</v>
      </c>
      <c r="R4419" s="2" t="e">
        <v>#N/A</v>
      </c>
      <c r="S4419" t="e">
        <v>#N/A</v>
      </c>
      <c r="T4419" s="3" t="e">
        <v>#N/A</v>
      </c>
      <c r="U4419" s="3" t="e">
        <v>#N/A</v>
      </c>
      <c r="V4419" t="e">
        <v>#N/A</v>
      </c>
      <c r="W4419" t="e">
        <v>#N/A</v>
      </c>
      <c r="X4419" t="e">
        <v>#N/A</v>
      </c>
      <c r="Y4419" s="3" t="e">
        <v>#N/A</v>
      </c>
      <c r="Z4419" s="8" t="e">
        <v>#N/A</v>
      </c>
      <c r="AA4419" s="30" t="e">
        <v>#N/A</v>
      </c>
      <c r="AB4419" t="e">
        <v>#N/A</v>
      </c>
      <c r="AC4419" t="e">
        <v>#N/A</v>
      </c>
      <c r="AD4419" t="e">
        <v>#N/A</v>
      </c>
      <c r="AE4419" t="e">
        <v>#N/A</v>
      </c>
      <c r="AF4419" t="e">
        <v>#N/A</v>
      </c>
    </row>
    <row r="4420" spans="1:32" x14ac:dyDescent="0.25">
      <c r="A4420" t="e">
        <v>#N/A</v>
      </c>
      <c r="B4420" s="33" t="e">
        <v>#N/A</v>
      </c>
      <c r="C4420" t="e">
        <v>#N/A</v>
      </c>
      <c r="D4420" t="e">
        <v>#N/A</v>
      </c>
      <c r="E4420" s="69" t="e">
        <v>#N/A</v>
      </c>
      <c r="F4420" s="3" t="e">
        <v>#N/A</v>
      </c>
      <c r="G4420" s="3" t="e">
        <v>#N/A</v>
      </c>
      <c r="H4420" s="3" t="e">
        <v>#N/A</v>
      </c>
      <c r="I4420" s="80" t="e">
        <v>#N/A</v>
      </c>
      <c r="J4420" s="80" t="e">
        <v>#N/A</v>
      </c>
      <c r="K4420" s="85" t="e">
        <v>#N/A</v>
      </c>
      <c r="L4420" s="9" t="e">
        <v>#N/A</v>
      </c>
      <c r="M4420" s="93" t="e">
        <v>#N/A</v>
      </c>
      <c r="N4420" s="8" t="e">
        <v>#N/A</v>
      </c>
      <c r="O4420" t="e">
        <v>#N/A</v>
      </c>
      <c r="P4420" t="e">
        <v>#N/A</v>
      </c>
      <c r="Q4420" t="e">
        <v>#N/A</v>
      </c>
      <c r="R4420" s="2" t="e">
        <v>#N/A</v>
      </c>
      <c r="S4420" t="e">
        <v>#N/A</v>
      </c>
      <c r="T4420" s="3" t="e">
        <v>#N/A</v>
      </c>
      <c r="U4420" s="3" t="e">
        <v>#N/A</v>
      </c>
      <c r="V4420" t="e">
        <v>#N/A</v>
      </c>
      <c r="W4420" t="e">
        <v>#N/A</v>
      </c>
      <c r="X4420" t="e">
        <v>#N/A</v>
      </c>
      <c r="Y4420" s="3" t="e">
        <v>#N/A</v>
      </c>
      <c r="Z4420" s="8" t="e">
        <v>#N/A</v>
      </c>
      <c r="AA4420" s="30" t="e">
        <v>#N/A</v>
      </c>
      <c r="AB4420" t="e">
        <v>#N/A</v>
      </c>
      <c r="AC4420" t="e">
        <v>#N/A</v>
      </c>
      <c r="AD4420" t="e">
        <v>#N/A</v>
      </c>
      <c r="AE4420" t="e">
        <v>#N/A</v>
      </c>
      <c r="AF4420" t="e">
        <v>#N/A</v>
      </c>
    </row>
    <row r="4421" spans="1:32" x14ac:dyDescent="0.25">
      <c r="A4421" t="e">
        <v>#N/A</v>
      </c>
      <c r="B4421" s="33" t="e">
        <v>#N/A</v>
      </c>
      <c r="C4421" t="e">
        <v>#N/A</v>
      </c>
      <c r="D4421" t="e">
        <v>#N/A</v>
      </c>
      <c r="E4421" s="69" t="e">
        <v>#N/A</v>
      </c>
      <c r="F4421" s="3" t="e">
        <v>#N/A</v>
      </c>
      <c r="G4421" s="3" t="e">
        <v>#N/A</v>
      </c>
      <c r="H4421" s="3" t="e">
        <v>#N/A</v>
      </c>
      <c r="I4421" s="80" t="e">
        <v>#N/A</v>
      </c>
      <c r="J4421" s="80" t="e">
        <v>#N/A</v>
      </c>
      <c r="K4421" s="85" t="e">
        <v>#N/A</v>
      </c>
      <c r="L4421" s="9" t="e">
        <v>#N/A</v>
      </c>
      <c r="M4421" s="93" t="e">
        <v>#N/A</v>
      </c>
      <c r="N4421" s="8" t="e">
        <v>#N/A</v>
      </c>
      <c r="O4421" t="e">
        <v>#N/A</v>
      </c>
      <c r="P4421" t="e">
        <v>#N/A</v>
      </c>
      <c r="Q4421" t="e">
        <v>#N/A</v>
      </c>
      <c r="R4421" s="2" t="e">
        <v>#N/A</v>
      </c>
      <c r="S4421" t="e">
        <v>#N/A</v>
      </c>
      <c r="T4421" s="3" t="e">
        <v>#N/A</v>
      </c>
      <c r="U4421" s="3" t="e">
        <v>#N/A</v>
      </c>
      <c r="V4421" t="e">
        <v>#N/A</v>
      </c>
      <c r="W4421" t="e">
        <v>#N/A</v>
      </c>
      <c r="X4421" t="e">
        <v>#N/A</v>
      </c>
      <c r="Y4421" s="3" t="e">
        <v>#N/A</v>
      </c>
      <c r="Z4421" s="8" t="e">
        <v>#N/A</v>
      </c>
      <c r="AA4421" s="30" t="e">
        <v>#N/A</v>
      </c>
      <c r="AB4421" t="e">
        <v>#N/A</v>
      </c>
      <c r="AC4421" t="e">
        <v>#N/A</v>
      </c>
      <c r="AD4421" t="e">
        <v>#N/A</v>
      </c>
      <c r="AE4421" t="e">
        <v>#N/A</v>
      </c>
      <c r="AF4421" t="e">
        <v>#N/A</v>
      </c>
    </row>
    <row r="4422" spans="1:32" x14ac:dyDescent="0.25">
      <c r="A4422" t="e">
        <v>#N/A</v>
      </c>
      <c r="B4422" s="33" t="e">
        <v>#N/A</v>
      </c>
      <c r="C4422" t="e">
        <v>#N/A</v>
      </c>
      <c r="D4422" t="e">
        <v>#N/A</v>
      </c>
      <c r="E4422" s="69" t="e">
        <v>#N/A</v>
      </c>
      <c r="F4422" s="3" t="e">
        <v>#N/A</v>
      </c>
      <c r="G4422" s="3" t="e">
        <v>#N/A</v>
      </c>
      <c r="H4422" s="3" t="e">
        <v>#N/A</v>
      </c>
      <c r="I4422" s="80" t="e">
        <v>#N/A</v>
      </c>
      <c r="J4422" s="80" t="e">
        <v>#N/A</v>
      </c>
      <c r="K4422" s="85" t="e">
        <v>#N/A</v>
      </c>
      <c r="L4422" s="9" t="e">
        <v>#N/A</v>
      </c>
      <c r="M4422" s="93" t="e">
        <v>#N/A</v>
      </c>
      <c r="N4422" s="8" t="e">
        <v>#N/A</v>
      </c>
      <c r="O4422" t="e">
        <v>#N/A</v>
      </c>
      <c r="P4422" t="e">
        <v>#N/A</v>
      </c>
      <c r="Q4422" t="e">
        <v>#N/A</v>
      </c>
      <c r="R4422" s="2" t="e">
        <v>#N/A</v>
      </c>
      <c r="S4422" t="e">
        <v>#N/A</v>
      </c>
      <c r="T4422" s="3" t="e">
        <v>#N/A</v>
      </c>
      <c r="U4422" s="3" t="e">
        <v>#N/A</v>
      </c>
      <c r="V4422" t="e">
        <v>#N/A</v>
      </c>
      <c r="W4422" t="e">
        <v>#N/A</v>
      </c>
      <c r="X4422" t="e">
        <v>#N/A</v>
      </c>
      <c r="Y4422" s="3" t="e">
        <v>#N/A</v>
      </c>
      <c r="Z4422" s="8" t="e">
        <v>#N/A</v>
      </c>
      <c r="AA4422" s="30" t="e">
        <v>#N/A</v>
      </c>
      <c r="AB4422" t="e">
        <v>#N/A</v>
      </c>
      <c r="AC4422" t="e">
        <v>#N/A</v>
      </c>
      <c r="AD4422" t="e">
        <v>#N/A</v>
      </c>
      <c r="AE4422" t="e">
        <v>#N/A</v>
      </c>
      <c r="AF4422" t="e">
        <v>#N/A</v>
      </c>
    </row>
    <row r="4423" spans="1:32" x14ac:dyDescent="0.25">
      <c r="A4423" t="e">
        <v>#N/A</v>
      </c>
      <c r="B4423" s="33" t="e">
        <v>#N/A</v>
      </c>
      <c r="C4423" t="e">
        <v>#N/A</v>
      </c>
      <c r="D4423" t="e">
        <v>#N/A</v>
      </c>
      <c r="E4423" s="69" t="e">
        <v>#N/A</v>
      </c>
      <c r="F4423" s="3" t="e">
        <v>#N/A</v>
      </c>
      <c r="G4423" s="3" t="e">
        <v>#N/A</v>
      </c>
      <c r="H4423" s="3" t="e">
        <v>#N/A</v>
      </c>
      <c r="I4423" s="80" t="e">
        <v>#N/A</v>
      </c>
      <c r="J4423" s="80" t="e">
        <v>#N/A</v>
      </c>
      <c r="K4423" s="85" t="e">
        <v>#N/A</v>
      </c>
      <c r="L4423" s="9" t="e">
        <v>#N/A</v>
      </c>
      <c r="M4423" s="93" t="e">
        <v>#N/A</v>
      </c>
      <c r="N4423" s="8" t="e">
        <v>#N/A</v>
      </c>
      <c r="O4423" t="e">
        <v>#N/A</v>
      </c>
      <c r="P4423" t="e">
        <v>#N/A</v>
      </c>
      <c r="Q4423" t="e">
        <v>#N/A</v>
      </c>
      <c r="R4423" s="2" t="e">
        <v>#N/A</v>
      </c>
      <c r="S4423" t="e">
        <v>#N/A</v>
      </c>
      <c r="T4423" s="3" t="e">
        <v>#N/A</v>
      </c>
      <c r="U4423" s="3" t="e">
        <v>#N/A</v>
      </c>
      <c r="V4423" t="e">
        <v>#N/A</v>
      </c>
      <c r="W4423" t="e">
        <v>#N/A</v>
      </c>
      <c r="X4423" t="e">
        <v>#N/A</v>
      </c>
      <c r="Y4423" s="3" t="e">
        <v>#N/A</v>
      </c>
      <c r="Z4423" s="8" t="e">
        <v>#N/A</v>
      </c>
      <c r="AA4423" s="30" t="e">
        <v>#N/A</v>
      </c>
      <c r="AB4423" t="e">
        <v>#N/A</v>
      </c>
      <c r="AC4423" t="e">
        <v>#N/A</v>
      </c>
      <c r="AD4423" t="e">
        <v>#N/A</v>
      </c>
      <c r="AE4423" t="e">
        <v>#N/A</v>
      </c>
      <c r="AF4423" t="e">
        <v>#N/A</v>
      </c>
    </row>
    <row r="4424" spans="1:32" x14ac:dyDescent="0.25">
      <c r="A4424" t="e">
        <v>#N/A</v>
      </c>
      <c r="B4424" s="33" t="e">
        <v>#N/A</v>
      </c>
      <c r="C4424" t="e">
        <v>#N/A</v>
      </c>
      <c r="D4424" t="e">
        <v>#N/A</v>
      </c>
      <c r="E4424" s="69" t="e">
        <v>#N/A</v>
      </c>
      <c r="F4424" s="3" t="e">
        <v>#N/A</v>
      </c>
      <c r="G4424" s="3" t="e">
        <v>#N/A</v>
      </c>
      <c r="H4424" s="3" t="e">
        <v>#N/A</v>
      </c>
      <c r="I4424" s="80" t="e">
        <v>#N/A</v>
      </c>
      <c r="J4424" s="80" t="e">
        <v>#N/A</v>
      </c>
      <c r="K4424" s="85" t="e">
        <v>#N/A</v>
      </c>
      <c r="L4424" s="9" t="e">
        <v>#N/A</v>
      </c>
      <c r="M4424" s="93" t="e">
        <v>#N/A</v>
      </c>
      <c r="N4424" s="8" t="e">
        <v>#N/A</v>
      </c>
      <c r="O4424" t="e">
        <v>#N/A</v>
      </c>
      <c r="P4424" t="e">
        <v>#N/A</v>
      </c>
      <c r="Q4424" t="e">
        <v>#N/A</v>
      </c>
      <c r="R4424" s="2" t="e">
        <v>#N/A</v>
      </c>
      <c r="S4424" t="e">
        <v>#N/A</v>
      </c>
      <c r="T4424" s="3" t="e">
        <v>#N/A</v>
      </c>
      <c r="U4424" s="3" t="e">
        <v>#N/A</v>
      </c>
      <c r="V4424" t="e">
        <v>#N/A</v>
      </c>
      <c r="W4424" t="e">
        <v>#N/A</v>
      </c>
      <c r="X4424" t="e">
        <v>#N/A</v>
      </c>
      <c r="Y4424" s="3" t="e">
        <v>#N/A</v>
      </c>
      <c r="Z4424" s="8" t="e">
        <v>#N/A</v>
      </c>
      <c r="AA4424" s="30" t="e">
        <v>#N/A</v>
      </c>
      <c r="AB4424" t="e">
        <v>#N/A</v>
      </c>
      <c r="AC4424" t="e">
        <v>#N/A</v>
      </c>
      <c r="AD4424" t="e">
        <v>#N/A</v>
      </c>
      <c r="AE4424" t="e">
        <v>#N/A</v>
      </c>
      <c r="AF4424" t="e">
        <v>#N/A</v>
      </c>
    </row>
    <row r="4425" spans="1:32" x14ac:dyDescent="0.25">
      <c r="A4425" t="e">
        <v>#N/A</v>
      </c>
      <c r="B4425" s="33" t="e">
        <v>#N/A</v>
      </c>
      <c r="C4425" t="e">
        <v>#N/A</v>
      </c>
      <c r="D4425" t="e">
        <v>#N/A</v>
      </c>
      <c r="E4425" s="69" t="e">
        <v>#N/A</v>
      </c>
      <c r="F4425" s="3" t="e">
        <v>#N/A</v>
      </c>
      <c r="G4425" s="3" t="e">
        <v>#N/A</v>
      </c>
      <c r="H4425" s="3" t="e">
        <v>#N/A</v>
      </c>
      <c r="I4425" s="80" t="e">
        <v>#N/A</v>
      </c>
      <c r="J4425" s="80" t="e">
        <v>#N/A</v>
      </c>
      <c r="K4425" s="85" t="e">
        <v>#N/A</v>
      </c>
      <c r="L4425" s="9" t="e">
        <v>#N/A</v>
      </c>
      <c r="M4425" s="93" t="e">
        <v>#N/A</v>
      </c>
      <c r="N4425" s="8" t="e">
        <v>#N/A</v>
      </c>
      <c r="O4425" t="e">
        <v>#N/A</v>
      </c>
      <c r="P4425" t="e">
        <v>#N/A</v>
      </c>
      <c r="Q4425" t="e">
        <v>#N/A</v>
      </c>
      <c r="R4425" s="2" t="e">
        <v>#N/A</v>
      </c>
      <c r="S4425" t="e">
        <v>#N/A</v>
      </c>
      <c r="T4425" s="3" t="e">
        <v>#N/A</v>
      </c>
      <c r="U4425" s="3" t="e">
        <v>#N/A</v>
      </c>
      <c r="V4425" t="e">
        <v>#N/A</v>
      </c>
      <c r="W4425" t="e">
        <v>#N/A</v>
      </c>
      <c r="X4425" t="e">
        <v>#N/A</v>
      </c>
      <c r="Y4425" s="3" t="e">
        <v>#N/A</v>
      </c>
      <c r="Z4425" s="8" t="e">
        <v>#N/A</v>
      </c>
      <c r="AA4425" s="30" t="e">
        <v>#N/A</v>
      </c>
      <c r="AB4425" t="e">
        <v>#N/A</v>
      </c>
      <c r="AC4425" t="e">
        <v>#N/A</v>
      </c>
      <c r="AD4425" t="e">
        <v>#N/A</v>
      </c>
      <c r="AE4425" t="e">
        <v>#N/A</v>
      </c>
      <c r="AF4425" t="e">
        <v>#N/A</v>
      </c>
    </row>
    <row r="4426" spans="1:32" x14ac:dyDescent="0.25">
      <c r="A4426" t="e">
        <v>#N/A</v>
      </c>
      <c r="B4426" s="33" t="e">
        <v>#N/A</v>
      </c>
      <c r="C4426" t="e">
        <v>#N/A</v>
      </c>
      <c r="D4426" t="e">
        <v>#N/A</v>
      </c>
      <c r="E4426" s="69" t="e">
        <v>#N/A</v>
      </c>
      <c r="F4426" s="3" t="e">
        <v>#N/A</v>
      </c>
      <c r="G4426" s="3" t="e">
        <v>#N/A</v>
      </c>
      <c r="H4426" s="3" t="e">
        <v>#N/A</v>
      </c>
      <c r="I4426" s="80" t="e">
        <v>#N/A</v>
      </c>
      <c r="J4426" s="80" t="e">
        <v>#N/A</v>
      </c>
      <c r="K4426" s="85" t="e">
        <v>#N/A</v>
      </c>
      <c r="L4426" s="9" t="e">
        <v>#N/A</v>
      </c>
      <c r="M4426" s="93" t="e">
        <v>#N/A</v>
      </c>
      <c r="N4426" s="8" t="e">
        <v>#N/A</v>
      </c>
      <c r="O4426" t="e">
        <v>#N/A</v>
      </c>
      <c r="P4426" t="e">
        <v>#N/A</v>
      </c>
      <c r="Q4426" t="e">
        <v>#N/A</v>
      </c>
      <c r="R4426" s="2" t="e">
        <v>#N/A</v>
      </c>
      <c r="S4426" t="e">
        <v>#N/A</v>
      </c>
      <c r="T4426" s="3" t="e">
        <v>#N/A</v>
      </c>
      <c r="U4426" s="3" t="e">
        <v>#N/A</v>
      </c>
      <c r="V4426" t="e">
        <v>#N/A</v>
      </c>
      <c r="W4426" t="e">
        <v>#N/A</v>
      </c>
      <c r="X4426" t="e">
        <v>#N/A</v>
      </c>
      <c r="Y4426" s="3" t="e">
        <v>#N/A</v>
      </c>
      <c r="Z4426" s="8" t="e">
        <v>#N/A</v>
      </c>
      <c r="AA4426" s="30" t="e">
        <v>#N/A</v>
      </c>
      <c r="AB4426" t="e">
        <v>#N/A</v>
      </c>
      <c r="AC4426" t="e">
        <v>#N/A</v>
      </c>
      <c r="AD4426" t="e">
        <v>#N/A</v>
      </c>
      <c r="AE4426" t="e">
        <v>#N/A</v>
      </c>
      <c r="AF4426" t="e">
        <v>#N/A</v>
      </c>
    </row>
    <row r="4427" spans="1:32" x14ac:dyDescent="0.25">
      <c r="A4427" t="e">
        <v>#N/A</v>
      </c>
      <c r="B4427" s="33" t="e">
        <v>#N/A</v>
      </c>
      <c r="C4427" t="e">
        <v>#N/A</v>
      </c>
      <c r="D4427" t="e">
        <v>#N/A</v>
      </c>
      <c r="E4427" s="69" t="e">
        <v>#N/A</v>
      </c>
      <c r="F4427" s="3" t="e">
        <v>#N/A</v>
      </c>
      <c r="G4427" s="3" t="e">
        <v>#N/A</v>
      </c>
      <c r="H4427" s="3" t="e">
        <v>#N/A</v>
      </c>
      <c r="I4427" s="80" t="e">
        <v>#N/A</v>
      </c>
      <c r="J4427" s="80" t="e">
        <v>#N/A</v>
      </c>
      <c r="K4427" s="85" t="e">
        <v>#N/A</v>
      </c>
      <c r="L4427" s="9" t="e">
        <v>#N/A</v>
      </c>
      <c r="M4427" s="93" t="e">
        <v>#N/A</v>
      </c>
      <c r="N4427" s="8" t="e">
        <v>#N/A</v>
      </c>
      <c r="O4427" t="e">
        <v>#N/A</v>
      </c>
      <c r="P4427" t="e">
        <v>#N/A</v>
      </c>
      <c r="Q4427" t="e">
        <v>#N/A</v>
      </c>
      <c r="R4427" s="2" t="e">
        <v>#N/A</v>
      </c>
      <c r="S4427" t="e">
        <v>#N/A</v>
      </c>
      <c r="T4427" s="3" t="e">
        <v>#N/A</v>
      </c>
      <c r="U4427" s="3" t="e">
        <v>#N/A</v>
      </c>
      <c r="V4427" t="e">
        <v>#N/A</v>
      </c>
      <c r="W4427" t="e">
        <v>#N/A</v>
      </c>
      <c r="X4427" t="e">
        <v>#N/A</v>
      </c>
      <c r="Y4427" s="3" t="e">
        <v>#N/A</v>
      </c>
      <c r="Z4427" s="8" t="e">
        <v>#N/A</v>
      </c>
      <c r="AA4427" s="30" t="e">
        <v>#N/A</v>
      </c>
      <c r="AB4427" t="e">
        <v>#N/A</v>
      </c>
      <c r="AC4427" t="e">
        <v>#N/A</v>
      </c>
      <c r="AD4427" t="e">
        <v>#N/A</v>
      </c>
      <c r="AE4427" t="e">
        <v>#N/A</v>
      </c>
      <c r="AF4427" t="e">
        <v>#N/A</v>
      </c>
    </row>
    <row r="4428" spans="1:32" x14ac:dyDescent="0.25">
      <c r="A4428" t="e">
        <v>#N/A</v>
      </c>
      <c r="B4428" s="33" t="e">
        <v>#N/A</v>
      </c>
      <c r="C4428" t="e">
        <v>#N/A</v>
      </c>
      <c r="D4428" t="e">
        <v>#N/A</v>
      </c>
      <c r="E4428" s="69" t="e">
        <v>#N/A</v>
      </c>
      <c r="F4428" s="3" t="e">
        <v>#N/A</v>
      </c>
      <c r="G4428" s="3" t="e">
        <v>#N/A</v>
      </c>
      <c r="H4428" s="3" t="e">
        <v>#N/A</v>
      </c>
      <c r="I4428" s="80" t="e">
        <v>#N/A</v>
      </c>
      <c r="J4428" s="80" t="e">
        <v>#N/A</v>
      </c>
      <c r="K4428" s="85" t="e">
        <v>#N/A</v>
      </c>
      <c r="L4428" s="9" t="e">
        <v>#N/A</v>
      </c>
      <c r="M4428" s="93" t="e">
        <v>#N/A</v>
      </c>
      <c r="N4428" s="8" t="e">
        <v>#N/A</v>
      </c>
      <c r="O4428" t="e">
        <v>#N/A</v>
      </c>
      <c r="P4428" t="e">
        <v>#N/A</v>
      </c>
      <c r="Q4428" t="e">
        <v>#N/A</v>
      </c>
      <c r="R4428" s="2" t="e">
        <v>#N/A</v>
      </c>
      <c r="S4428" t="e">
        <v>#N/A</v>
      </c>
      <c r="T4428" s="3" t="e">
        <v>#N/A</v>
      </c>
      <c r="U4428" s="3" t="e">
        <v>#N/A</v>
      </c>
      <c r="V4428" t="e">
        <v>#N/A</v>
      </c>
      <c r="W4428" t="e">
        <v>#N/A</v>
      </c>
      <c r="X4428" t="e">
        <v>#N/A</v>
      </c>
      <c r="Y4428" s="3" t="e">
        <v>#N/A</v>
      </c>
      <c r="Z4428" s="8" t="e">
        <v>#N/A</v>
      </c>
      <c r="AA4428" s="30" t="e">
        <v>#N/A</v>
      </c>
      <c r="AB4428" t="e">
        <v>#N/A</v>
      </c>
      <c r="AC4428" t="e">
        <v>#N/A</v>
      </c>
      <c r="AD4428" t="e">
        <v>#N/A</v>
      </c>
      <c r="AE4428" t="e">
        <v>#N/A</v>
      </c>
      <c r="AF4428" t="e">
        <v>#N/A</v>
      </c>
    </row>
    <row r="4429" spans="1:32" x14ac:dyDescent="0.25">
      <c r="A4429" t="e">
        <v>#N/A</v>
      </c>
      <c r="B4429" s="33" t="e">
        <v>#N/A</v>
      </c>
      <c r="C4429" t="e">
        <v>#N/A</v>
      </c>
      <c r="D4429" t="e">
        <v>#N/A</v>
      </c>
      <c r="E4429" s="69" t="e">
        <v>#N/A</v>
      </c>
      <c r="F4429" s="3" t="e">
        <v>#N/A</v>
      </c>
      <c r="G4429" s="3" t="e">
        <v>#N/A</v>
      </c>
      <c r="H4429" s="3" t="e">
        <v>#N/A</v>
      </c>
      <c r="I4429" s="80" t="e">
        <v>#N/A</v>
      </c>
      <c r="J4429" s="80" t="e">
        <v>#N/A</v>
      </c>
      <c r="K4429" s="85" t="e">
        <v>#N/A</v>
      </c>
      <c r="L4429" s="9" t="e">
        <v>#N/A</v>
      </c>
      <c r="M4429" s="93" t="e">
        <v>#N/A</v>
      </c>
      <c r="N4429" s="8" t="e">
        <v>#N/A</v>
      </c>
      <c r="O4429" t="e">
        <v>#N/A</v>
      </c>
      <c r="P4429" t="e">
        <v>#N/A</v>
      </c>
      <c r="Q4429" t="e">
        <v>#N/A</v>
      </c>
      <c r="R4429" s="2" t="e">
        <v>#N/A</v>
      </c>
      <c r="S4429" t="e">
        <v>#N/A</v>
      </c>
      <c r="T4429" s="3" t="e">
        <v>#N/A</v>
      </c>
      <c r="U4429" s="3" t="e">
        <v>#N/A</v>
      </c>
      <c r="V4429" t="e">
        <v>#N/A</v>
      </c>
      <c r="W4429" t="e">
        <v>#N/A</v>
      </c>
      <c r="X4429" t="e">
        <v>#N/A</v>
      </c>
      <c r="Y4429" s="3" t="e">
        <v>#N/A</v>
      </c>
      <c r="Z4429" s="8" t="e">
        <v>#N/A</v>
      </c>
      <c r="AA4429" s="30" t="e">
        <v>#N/A</v>
      </c>
      <c r="AB4429" t="e">
        <v>#N/A</v>
      </c>
      <c r="AC4429" t="e">
        <v>#N/A</v>
      </c>
      <c r="AD4429" t="e">
        <v>#N/A</v>
      </c>
      <c r="AE4429" t="e">
        <v>#N/A</v>
      </c>
      <c r="AF4429" t="e">
        <v>#N/A</v>
      </c>
    </row>
    <row r="4430" spans="1:32" x14ac:dyDescent="0.25">
      <c r="A4430" t="e">
        <v>#N/A</v>
      </c>
      <c r="B4430" s="33" t="e">
        <v>#N/A</v>
      </c>
      <c r="C4430" t="e">
        <v>#N/A</v>
      </c>
      <c r="D4430" t="e">
        <v>#N/A</v>
      </c>
      <c r="E4430" s="69" t="e">
        <v>#N/A</v>
      </c>
      <c r="F4430" s="3" t="e">
        <v>#N/A</v>
      </c>
      <c r="G4430" s="3" t="e">
        <v>#N/A</v>
      </c>
      <c r="H4430" s="3" t="e">
        <v>#N/A</v>
      </c>
      <c r="I4430" s="80" t="e">
        <v>#N/A</v>
      </c>
      <c r="J4430" s="80" t="e">
        <v>#N/A</v>
      </c>
      <c r="K4430" s="85" t="e">
        <v>#N/A</v>
      </c>
      <c r="L4430" s="9" t="e">
        <v>#N/A</v>
      </c>
      <c r="M4430" s="93" t="e">
        <v>#N/A</v>
      </c>
      <c r="N4430" s="8" t="e">
        <v>#N/A</v>
      </c>
      <c r="O4430" t="e">
        <v>#N/A</v>
      </c>
      <c r="P4430" t="e">
        <v>#N/A</v>
      </c>
      <c r="Q4430" t="e">
        <v>#N/A</v>
      </c>
      <c r="R4430" s="2" t="e">
        <v>#N/A</v>
      </c>
      <c r="S4430" t="e">
        <v>#N/A</v>
      </c>
      <c r="T4430" s="3" t="e">
        <v>#N/A</v>
      </c>
      <c r="U4430" s="3" t="e">
        <v>#N/A</v>
      </c>
      <c r="V4430" t="e">
        <v>#N/A</v>
      </c>
      <c r="W4430" t="e">
        <v>#N/A</v>
      </c>
      <c r="X4430" t="e">
        <v>#N/A</v>
      </c>
      <c r="Y4430" s="3" t="e">
        <v>#N/A</v>
      </c>
      <c r="Z4430" s="8" t="e">
        <v>#N/A</v>
      </c>
      <c r="AA4430" s="30" t="e">
        <v>#N/A</v>
      </c>
      <c r="AB4430" t="e">
        <v>#N/A</v>
      </c>
      <c r="AC4430" t="e">
        <v>#N/A</v>
      </c>
      <c r="AD4430" t="e">
        <v>#N/A</v>
      </c>
      <c r="AE4430" t="e">
        <v>#N/A</v>
      </c>
      <c r="AF4430" t="e">
        <v>#N/A</v>
      </c>
    </row>
    <row r="4431" spans="1:32" x14ac:dyDescent="0.25">
      <c r="A4431" t="e">
        <v>#N/A</v>
      </c>
      <c r="B4431" s="33" t="e">
        <v>#N/A</v>
      </c>
      <c r="C4431" t="e">
        <v>#N/A</v>
      </c>
      <c r="D4431" t="e">
        <v>#N/A</v>
      </c>
      <c r="E4431" s="69" t="e">
        <v>#N/A</v>
      </c>
      <c r="F4431" s="3" t="e">
        <v>#N/A</v>
      </c>
      <c r="G4431" s="3" t="e">
        <v>#N/A</v>
      </c>
      <c r="H4431" s="3" t="e">
        <v>#N/A</v>
      </c>
      <c r="I4431" s="80" t="e">
        <v>#N/A</v>
      </c>
      <c r="J4431" s="80" t="e">
        <v>#N/A</v>
      </c>
      <c r="K4431" s="85" t="e">
        <v>#N/A</v>
      </c>
      <c r="L4431" s="9" t="e">
        <v>#N/A</v>
      </c>
      <c r="M4431" s="93" t="e">
        <v>#N/A</v>
      </c>
      <c r="N4431" s="8" t="e">
        <v>#N/A</v>
      </c>
      <c r="O4431" t="e">
        <v>#N/A</v>
      </c>
      <c r="P4431" t="e">
        <v>#N/A</v>
      </c>
      <c r="Q4431" t="e">
        <v>#N/A</v>
      </c>
      <c r="R4431" s="2" t="e">
        <v>#N/A</v>
      </c>
      <c r="S4431" t="e">
        <v>#N/A</v>
      </c>
      <c r="T4431" s="3" t="e">
        <v>#N/A</v>
      </c>
      <c r="U4431" s="3" t="e">
        <v>#N/A</v>
      </c>
      <c r="V4431" t="e">
        <v>#N/A</v>
      </c>
      <c r="W4431" t="e">
        <v>#N/A</v>
      </c>
      <c r="X4431" t="e">
        <v>#N/A</v>
      </c>
      <c r="Y4431" s="3" t="e">
        <v>#N/A</v>
      </c>
      <c r="Z4431" s="8" t="e">
        <v>#N/A</v>
      </c>
      <c r="AA4431" s="30" t="e">
        <v>#N/A</v>
      </c>
      <c r="AB4431" t="e">
        <v>#N/A</v>
      </c>
      <c r="AC4431" t="e">
        <v>#N/A</v>
      </c>
      <c r="AD4431" t="e">
        <v>#N/A</v>
      </c>
      <c r="AE4431" t="e">
        <v>#N/A</v>
      </c>
      <c r="AF4431" t="e">
        <v>#N/A</v>
      </c>
    </row>
    <row r="4432" spans="1:32" x14ac:dyDescent="0.25">
      <c r="A4432" t="e">
        <v>#N/A</v>
      </c>
      <c r="B4432" s="33" t="e">
        <v>#N/A</v>
      </c>
      <c r="C4432" t="e">
        <v>#N/A</v>
      </c>
      <c r="D4432" t="e">
        <v>#N/A</v>
      </c>
      <c r="E4432" s="69" t="e">
        <v>#N/A</v>
      </c>
      <c r="F4432" s="3" t="e">
        <v>#N/A</v>
      </c>
      <c r="G4432" s="3" t="e">
        <v>#N/A</v>
      </c>
      <c r="H4432" s="3" t="e">
        <v>#N/A</v>
      </c>
      <c r="I4432" s="80" t="e">
        <v>#N/A</v>
      </c>
      <c r="J4432" s="80" t="e">
        <v>#N/A</v>
      </c>
      <c r="K4432" s="85" t="e">
        <v>#N/A</v>
      </c>
      <c r="L4432" s="9" t="e">
        <v>#N/A</v>
      </c>
      <c r="M4432" s="93" t="e">
        <v>#N/A</v>
      </c>
      <c r="N4432" s="8" t="e">
        <v>#N/A</v>
      </c>
      <c r="O4432" t="e">
        <v>#N/A</v>
      </c>
      <c r="P4432" t="e">
        <v>#N/A</v>
      </c>
      <c r="Q4432" t="e">
        <v>#N/A</v>
      </c>
      <c r="R4432" s="2" t="e">
        <v>#N/A</v>
      </c>
      <c r="S4432" t="e">
        <v>#N/A</v>
      </c>
      <c r="T4432" s="3" t="e">
        <v>#N/A</v>
      </c>
      <c r="U4432" s="3" t="e">
        <v>#N/A</v>
      </c>
      <c r="V4432" t="e">
        <v>#N/A</v>
      </c>
      <c r="W4432" t="e">
        <v>#N/A</v>
      </c>
      <c r="X4432" t="e">
        <v>#N/A</v>
      </c>
      <c r="Y4432" s="3" t="e">
        <v>#N/A</v>
      </c>
      <c r="Z4432" s="8" t="e">
        <v>#N/A</v>
      </c>
      <c r="AA4432" s="30" t="e">
        <v>#N/A</v>
      </c>
      <c r="AB4432" t="e">
        <v>#N/A</v>
      </c>
      <c r="AC4432" t="e">
        <v>#N/A</v>
      </c>
      <c r="AD4432" t="e">
        <v>#N/A</v>
      </c>
      <c r="AE4432" t="e">
        <v>#N/A</v>
      </c>
      <c r="AF4432" t="e">
        <v>#N/A</v>
      </c>
    </row>
    <row r="4433" spans="1:32" x14ac:dyDescent="0.25">
      <c r="A4433" t="e">
        <v>#N/A</v>
      </c>
      <c r="B4433" s="33" t="e">
        <v>#N/A</v>
      </c>
      <c r="C4433" t="e">
        <v>#N/A</v>
      </c>
      <c r="D4433" t="e">
        <v>#N/A</v>
      </c>
      <c r="E4433" s="69" t="e">
        <v>#N/A</v>
      </c>
      <c r="F4433" s="3" t="e">
        <v>#N/A</v>
      </c>
      <c r="G4433" s="3" t="e">
        <v>#N/A</v>
      </c>
      <c r="H4433" s="3" t="e">
        <v>#N/A</v>
      </c>
      <c r="I4433" s="80" t="e">
        <v>#N/A</v>
      </c>
      <c r="J4433" s="80" t="e">
        <v>#N/A</v>
      </c>
      <c r="K4433" s="85" t="e">
        <v>#N/A</v>
      </c>
      <c r="L4433" s="9" t="e">
        <v>#N/A</v>
      </c>
      <c r="M4433" s="93" t="e">
        <v>#N/A</v>
      </c>
      <c r="N4433" s="8" t="e">
        <v>#N/A</v>
      </c>
      <c r="O4433" t="e">
        <v>#N/A</v>
      </c>
      <c r="P4433" t="e">
        <v>#N/A</v>
      </c>
      <c r="Q4433" t="e">
        <v>#N/A</v>
      </c>
      <c r="R4433" s="2" t="e">
        <v>#N/A</v>
      </c>
      <c r="S4433" t="e">
        <v>#N/A</v>
      </c>
      <c r="T4433" s="3" t="e">
        <v>#N/A</v>
      </c>
      <c r="U4433" s="3" t="e">
        <v>#N/A</v>
      </c>
      <c r="V4433" t="e">
        <v>#N/A</v>
      </c>
      <c r="W4433" t="e">
        <v>#N/A</v>
      </c>
      <c r="X4433" t="e">
        <v>#N/A</v>
      </c>
      <c r="Y4433" s="3" t="e">
        <v>#N/A</v>
      </c>
      <c r="Z4433" s="8" t="e">
        <v>#N/A</v>
      </c>
      <c r="AA4433" s="30" t="e">
        <v>#N/A</v>
      </c>
      <c r="AB4433" t="e">
        <v>#N/A</v>
      </c>
      <c r="AC4433" t="e">
        <v>#N/A</v>
      </c>
      <c r="AD4433" t="e">
        <v>#N/A</v>
      </c>
      <c r="AE4433" t="e">
        <v>#N/A</v>
      </c>
      <c r="AF4433" t="e">
        <v>#N/A</v>
      </c>
    </row>
    <row r="4434" spans="1:32" x14ac:dyDescent="0.25">
      <c r="A4434" t="e">
        <v>#N/A</v>
      </c>
      <c r="B4434" s="33" t="e">
        <v>#N/A</v>
      </c>
      <c r="C4434" t="e">
        <v>#N/A</v>
      </c>
      <c r="D4434" t="e">
        <v>#N/A</v>
      </c>
      <c r="E4434" s="69" t="e">
        <v>#N/A</v>
      </c>
      <c r="F4434" s="3" t="e">
        <v>#N/A</v>
      </c>
      <c r="G4434" s="3" t="e">
        <v>#N/A</v>
      </c>
      <c r="H4434" s="3" t="e">
        <v>#N/A</v>
      </c>
      <c r="I4434" s="80" t="e">
        <v>#N/A</v>
      </c>
      <c r="J4434" s="80" t="e">
        <v>#N/A</v>
      </c>
      <c r="K4434" s="85" t="e">
        <v>#N/A</v>
      </c>
      <c r="L4434" s="9" t="e">
        <v>#N/A</v>
      </c>
      <c r="M4434" s="93" t="e">
        <v>#N/A</v>
      </c>
      <c r="N4434" s="8" t="e">
        <v>#N/A</v>
      </c>
      <c r="O4434" t="e">
        <v>#N/A</v>
      </c>
      <c r="P4434" t="e">
        <v>#N/A</v>
      </c>
      <c r="Q4434" t="e">
        <v>#N/A</v>
      </c>
      <c r="R4434" s="2" t="e">
        <v>#N/A</v>
      </c>
      <c r="S4434" t="e">
        <v>#N/A</v>
      </c>
      <c r="T4434" s="3" t="e">
        <v>#N/A</v>
      </c>
      <c r="U4434" s="3" t="e">
        <v>#N/A</v>
      </c>
      <c r="V4434" t="e">
        <v>#N/A</v>
      </c>
      <c r="W4434" t="e">
        <v>#N/A</v>
      </c>
      <c r="X4434" t="e">
        <v>#N/A</v>
      </c>
      <c r="Y4434" s="3" t="e">
        <v>#N/A</v>
      </c>
      <c r="Z4434" s="8" t="e">
        <v>#N/A</v>
      </c>
      <c r="AA4434" s="30" t="e">
        <v>#N/A</v>
      </c>
      <c r="AB4434" t="e">
        <v>#N/A</v>
      </c>
      <c r="AC4434" t="e">
        <v>#N/A</v>
      </c>
      <c r="AD4434" t="e">
        <v>#N/A</v>
      </c>
      <c r="AE4434" t="e">
        <v>#N/A</v>
      </c>
      <c r="AF4434" t="e">
        <v>#N/A</v>
      </c>
    </row>
    <row r="4435" spans="1:32" x14ac:dyDescent="0.25">
      <c r="A4435" t="e">
        <v>#N/A</v>
      </c>
      <c r="B4435" s="33" t="e">
        <v>#N/A</v>
      </c>
      <c r="C4435" t="e">
        <v>#N/A</v>
      </c>
      <c r="D4435" t="e">
        <v>#N/A</v>
      </c>
      <c r="E4435" s="69" t="e">
        <v>#N/A</v>
      </c>
      <c r="F4435" s="3" t="e">
        <v>#N/A</v>
      </c>
      <c r="G4435" s="3" t="e">
        <v>#N/A</v>
      </c>
      <c r="H4435" s="3" t="e">
        <v>#N/A</v>
      </c>
      <c r="I4435" s="80" t="e">
        <v>#N/A</v>
      </c>
      <c r="J4435" s="80" t="e">
        <v>#N/A</v>
      </c>
      <c r="K4435" s="85" t="e">
        <v>#N/A</v>
      </c>
      <c r="L4435" s="9" t="e">
        <v>#N/A</v>
      </c>
      <c r="M4435" s="93" t="e">
        <v>#N/A</v>
      </c>
      <c r="N4435" s="8" t="e">
        <v>#N/A</v>
      </c>
      <c r="O4435" t="e">
        <v>#N/A</v>
      </c>
      <c r="P4435" t="e">
        <v>#N/A</v>
      </c>
      <c r="Q4435" t="e">
        <v>#N/A</v>
      </c>
      <c r="R4435" s="2" t="e">
        <v>#N/A</v>
      </c>
      <c r="S4435" t="e">
        <v>#N/A</v>
      </c>
      <c r="T4435" s="3" t="e">
        <v>#N/A</v>
      </c>
      <c r="U4435" s="3" t="e">
        <v>#N/A</v>
      </c>
      <c r="V4435" t="e">
        <v>#N/A</v>
      </c>
      <c r="W4435" t="e">
        <v>#N/A</v>
      </c>
      <c r="X4435" t="e">
        <v>#N/A</v>
      </c>
      <c r="Y4435" s="3" t="e">
        <v>#N/A</v>
      </c>
      <c r="Z4435" s="8" t="e">
        <v>#N/A</v>
      </c>
      <c r="AA4435" s="30" t="e">
        <v>#N/A</v>
      </c>
      <c r="AB4435" t="e">
        <v>#N/A</v>
      </c>
      <c r="AC4435" t="e">
        <v>#N/A</v>
      </c>
      <c r="AD4435" t="e">
        <v>#N/A</v>
      </c>
      <c r="AE4435" t="e">
        <v>#N/A</v>
      </c>
      <c r="AF4435" t="e">
        <v>#N/A</v>
      </c>
    </row>
    <row r="4436" spans="1:32" x14ac:dyDescent="0.25">
      <c r="A4436" t="e">
        <v>#N/A</v>
      </c>
      <c r="B4436" s="33" t="e">
        <v>#N/A</v>
      </c>
      <c r="C4436" t="e">
        <v>#N/A</v>
      </c>
      <c r="D4436" t="e">
        <v>#N/A</v>
      </c>
      <c r="E4436" s="69" t="e">
        <v>#N/A</v>
      </c>
      <c r="F4436" s="3" t="e">
        <v>#N/A</v>
      </c>
      <c r="G4436" s="3" t="e">
        <v>#N/A</v>
      </c>
      <c r="H4436" s="3" t="e">
        <v>#N/A</v>
      </c>
      <c r="I4436" s="80" t="e">
        <v>#N/A</v>
      </c>
      <c r="J4436" s="80" t="e">
        <v>#N/A</v>
      </c>
      <c r="K4436" s="85" t="e">
        <v>#N/A</v>
      </c>
      <c r="L4436" s="9" t="e">
        <v>#N/A</v>
      </c>
      <c r="M4436" s="93" t="e">
        <v>#N/A</v>
      </c>
      <c r="N4436" s="8" t="e">
        <v>#N/A</v>
      </c>
      <c r="O4436" t="e">
        <v>#N/A</v>
      </c>
      <c r="P4436" t="e">
        <v>#N/A</v>
      </c>
      <c r="Q4436" t="e">
        <v>#N/A</v>
      </c>
      <c r="R4436" s="2" t="e">
        <v>#N/A</v>
      </c>
      <c r="S4436" t="e">
        <v>#N/A</v>
      </c>
      <c r="T4436" s="3" t="e">
        <v>#N/A</v>
      </c>
      <c r="U4436" s="3" t="e">
        <v>#N/A</v>
      </c>
      <c r="V4436" t="e">
        <v>#N/A</v>
      </c>
      <c r="W4436" t="e">
        <v>#N/A</v>
      </c>
      <c r="X4436" t="e">
        <v>#N/A</v>
      </c>
      <c r="Y4436" s="3" t="e">
        <v>#N/A</v>
      </c>
      <c r="Z4436" s="8" t="e">
        <v>#N/A</v>
      </c>
      <c r="AA4436" s="30" t="e">
        <v>#N/A</v>
      </c>
      <c r="AB4436" t="e">
        <v>#N/A</v>
      </c>
      <c r="AC4436" t="e">
        <v>#N/A</v>
      </c>
      <c r="AD4436" t="e">
        <v>#N/A</v>
      </c>
      <c r="AE4436" t="e">
        <v>#N/A</v>
      </c>
      <c r="AF4436" t="e">
        <v>#N/A</v>
      </c>
    </row>
    <row r="4437" spans="1:32" x14ac:dyDescent="0.25">
      <c r="A4437" t="e">
        <v>#N/A</v>
      </c>
      <c r="B4437" s="33" t="e">
        <v>#N/A</v>
      </c>
      <c r="C4437" t="e">
        <v>#N/A</v>
      </c>
      <c r="D4437" t="e">
        <v>#N/A</v>
      </c>
      <c r="E4437" s="69" t="e">
        <v>#N/A</v>
      </c>
      <c r="F4437" s="3" t="e">
        <v>#N/A</v>
      </c>
      <c r="G4437" s="3" t="e">
        <v>#N/A</v>
      </c>
      <c r="H4437" s="3" t="e">
        <v>#N/A</v>
      </c>
      <c r="I4437" s="80" t="e">
        <v>#N/A</v>
      </c>
      <c r="J4437" s="80" t="e">
        <v>#N/A</v>
      </c>
      <c r="K4437" s="85" t="e">
        <v>#N/A</v>
      </c>
      <c r="L4437" s="9" t="e">
        <v>#N/A</v>
      </c>
      <c r="M4437" s="93" t="e">
        <v>#N/A</v>
      </c>
      <c r="N4437" s="8" t="e">
        <v>#N/A</v>
      </c>
      <c r="O4437" t="e">
        <v>#N/A</v>
      </c>
      <c r="P4437" t="e">
        <v>#N/A</v>
      </c>
      <c r="Q4437" t="e">
        <v>#N/A</v>
      </c>
      <c r="R4437" s="2" t="e">
        <v>#N/A</v>
      </c>
      <c r="S4437" t="e">
        <v>#N/A</v>
      </c>
      <c r="T4437" s="3" t="e">
        <v>#N/A</v>
      </c>
      <c r="U4437" s="3" t="e">
        <v>#N/A</v>
      </c>
      <c r="V4437" t="e">
        <v>#N/A</v>
      </c>
      <c r="W4437" t="e">
        <v>#N/A</v>
      </c>
      <c r="X4437" t="e">
        <v>#N/A</v>
      </c>
      <c r="Y4437" s="3" t="e">
        <v>#N/A</v>
      </c>
      <c r="Z4437" s="8" t="e">
        <v>#N/A</v>
      </c>
      <c r="AA4437" s="30" t="e">
        <v>#N/A</v>
      </c>
      <c r="AB4437" t="e">
        <v>#N/A</v>
      </c>
      <c r="AC4437" t="e">
        <v>#N/A</v>
      </c>
      <c r="AD4437" t="e">
        <v>#N/A</v>
      </c>
      <c r="AE4437" t="e">
        <v>#N/A</v>
      </c>
      <c r="AF4437" t="e">
        <v>#N/A</v>
      </c>
    </row>
    <row r="4438" spans="1:32" x14ac:dyDescent="0.25">
      <c r="A4438" t="e">
        <v>#N/A</v>
      </c>
      <c r="B4438" s="33" t="e">
        <v>#N/A</v>
      </c>
      <c r="C4438" t="e">
        <v>#N/A</v>
      </c>
      <c r="D4438" t="e">
        <v>#N/A</v>
      </c>
      <c r="E4438" s="69" t="e">
        <v>#N/A</v>
      </c>
      <c r="F4438" s="3" t="e">
        <v>#N/A</v>
      </c>
      <c r="G4438" s="3" t="e">
        <v>#N/A</v>
      </c>
      <c r="H4438" s="3" t="e">
        <v>#N/A</v>
      </c>
      <c r="I4438" s="80" t="e">
        <v>#N/A</v>
      </c>
      <c r="J4438" s="80" t="e">
        <v>#N/A</v>
      </c>
      <c r="K4438" s="85" t="e">
        <v>#N/A</v>
      </c>
      <c r="L4438" s="9" t="e">
        <v>#N/A</v>
      </c>
      <c r="M4438" s="93" t="e">
        <v>#N/A</v>
      </c>
      <c r="N4438" s="8" t="e">
        <v>#N/A</v>
      </c>
      <c r="O4438" t="e">
        <v>#N/A</v>
      </c>
      <c r="P4438" t="e">
        <v>#N/A</v>
      </c>
      <c r="Q4438" t="e">
        <v>#N/A</v>
      </c>
      <c r="R4438" s="2" t="e">
        <v>#N/A</v>
      </c>
      <c r="S4438" t="e">
        <v>#N/A</v>
      </c>
      <c r="T4438" s="3" t="e">
        <v>#N/A</v>
      </c>
      <c r="U4438" s="3" t="e">
        <v>#N/A</v>
      </c>
      <c r="V4438" t="e">
        <v>#N/A</v>
      </c>
      <c r="W4438" t="e">
        <v>#N/A</v>
      </c>
      <c r="X4438" t="e">
        <v>#N/A</v>
      </c>
      <c r="Y4438" s="3" t="e">
        <v>#N/A</v>
      </c>
      <c r="Z4438" s="8" t="e">
        <v>#N/A</v>
      </c>
      <c r="AA4438" s="30" t="e">
        <v>#N/A</v>
      </c>
      <c r="AB4438" t="e">
        <v>#N/A</v>
      </c>
      <c r="AC4438" t="e">
        <v>#N/A</v>
      </c>
      <c r="AD4438" t="e">
        <v>#N/A</v>
      </c>
      <c r="AE4438" t="e">
        <v>#N/A</v>
      </c>
      <c r="AF4438" t="e">
        <v>#N/A</v>
      </c>
    </row>
    <row r="4439" spans="1:32" x14ac:dyDescent="0.25">
      <c r="A4439" t="e">
        <v>#N/A</v>
      </c>
      <c r="B4439" s="33" t="e">
        <v>#N/A</v>
      </c>
      <c r="C4439" t="e">
        <v>#N/A</v>
      </c>
      <c r="D4439" t="e">
        <v>#N/A</v>
      </c>
      <c r="E4439" s="69" t="e">
        <v>#N/A</v>
      </c>
      <c r="F4439" s="3" t="e">
        <v>#N/A</v>
      </c>
      <c r="G4439" s="3" t="e">
        <v>#N/A</v>
      </c>
      <c r="H4439" s="3" t="e">
        <v>#N/A</v>
      </c>
      <c r="I4439" s="80" t="e">
        <v>#N/A</v>
      </c>
      <c r="J4439" s="80" t="e">
        <v>#N/A</v>
      </c>
      <c r="K4439" s="85" t="e">
        <v>#N/A</v>
      </c>
      <c r="L4439" s="9" t="e">
        <v>#N/A</v>
      </c>
      <c r="M4439" s="93" t="e">
        <v>#N/A</v>
      </c>
      <c r="N4439" s="8" t="e">
        <v>#N/A</v>
      </c>
      <c r="O4439" t="e">
        <v>#N/A</v>
      </c>
      <c r="P4439" t="e">
        <v>#N/A</v>
      </c>
      <c r="Q4439" t="e">
        <v>#N/A</v>
      </c>
      <c r="R4439" s="2" t="e">
        <v>#N/A</v>
      </c>
      <c r="S4439" t="e">
        <v>#N/A</v>
      </c>
      <c r="T4439" s="3" t="e">
        <v>#N/A</v>
      </c>
      <c r="U4439" s="3" t="e">
        <v>#N/A</v>
      </c>
      <c r="V4439" t="e">
        <v>#N/A</v>
      </c>
      <c r="W4439" t="e">
        <v>#N/A</v>
      </c>
      <c r="X4439" t="e">
        <v>#N/A</v>
      </c>
      <c r="Y4439" s="3" t="e">
        <v>#N/A</v>
      </c>
      <c r="Z4439" s="8" t="e">
        <v>#N/A</v>
      </c>
      <c r="AA4439" s="30" t="e">
        <v>#N/A</v>
      </c>
      <c r="AB4439" t="e">
        <v>#N/A</v>
      </c>
      <c r="AC4439" t="e">
        <v>#N/A</v>
      </c>
      <c r="AD4439" t="e">
        <v>#N/A</v>
      </c>
      <c r="AE4439" t="e">
        <v>#N/A</v>
      </c>
      <c r="AF4439" t="e">
        <v>#N/A</v>
      </c>
    </row>
    <row r="4440" spans="1:32" x14ac:dyDescent="0.25">
      <c r="A4440" t="e">
        <v>#N/A</v>
      </c>
      <c r="B4440" s="33" t="e">
        <v>#N/A</v>
      </c>
      <c r="C4440" t="e">
        <v>#N/A</v>
      </c>
      <c r="D4440" t="e">
        <v>#N/A</v>
      </c>
      <c r="E4440" s="69" t="e">
        <v>#N/A</v>
      </c>
      <c r="F4440" s="3" t="e">
        <v>#N/A</v>
      </c>
      <c r="G4440" s="3" t="e">
        <v>#N/A</v>
      </c>
      <c r="H4440" s="3" t="e">
        <v>#N/A</v>
      </c>
      <c r="I4440" s="80" t="e">
        <v>#N/A</v>
      </c>
      <c r="J4440" s="80" t="e">
        <v>#N/A</v>
      </c>
      <c r="K4440" s="85" t="e">
        <v>#N/A</v>
      </c>
      <c r="L4440" s="9" t="e">
        <v>#N/A</v>
      </c>
      <c r="M4440" s="93" t="e">
        <v>#N/A</v>
      </c>
      <c r="N4440" s="8" t="e">
        <v>#N/A</v>
      </c>
      <c r="O4440" t="e">
        <v>#N/A</v>
      </c>
      <c r="P4440" t="e">
        <v>#N/A</v>
      </c>
      <c r="Q4440" t="e">
        <v>#N/A</v>
      </c>
      <c r="R4440" s="2" t="e">
        <v>#N/A</v>
      </c>
      <c r="S4440" t="e">
        <v>#N/A</v>
      </c>
      <c r="T4440" s="3" t="e">
        <v>#N/A</v>
      </c>
      <c r="U4440" s="3" t="e">
        <v>#N/A</v>
      </c>
      <c r="V4440" t="e">
        <v>#N/A</v>
      </c>
      <c r="W4440" t="e">
        <v>#N/A</v>
      </c>
      <c r="X4440" t="e">
        <v>#N/A</v>
      </c>
      <c r="Y4440" s="3" t="e">
        <v>#N/A</v>
      </c>
      <c r="Z4440" s="8" t="e">
        <v>#N/A</v>
      </c>
      <c r="AA4440" s="30" t="e">
        <v>#N/A</v>
      </c>
      <c r="AB4440" t="e">
        <v>#N/A</v>
      </c>
      <c r="AC4440" t="e">
        <v>#N/A</v>
      </c>
      <c r="AD4440" t="e">
        <v>#N/A</v>
      </c>
      <c r="AE4440" t="e">
        <v>#N/A</v>
      </c>
      <c r="AF4440" t="e">
        <v>#N/A</v>
      </c>
    </row>
    <row r="4441" spans="1:32" x14ac:dyDescent="0.25">
      <c r="A4441" t="e">
        <v>#N/A</v>
      </c>
      <c r="B4441" s="33" t="e">
        <v>#N/A</v>
      </c>
      <c r="C4441" t="e">
        <v>#N/A</v>
      </c>
      <c r="D4441" t="e">
        <v>#N/A</v>
      </c>
      <c r="E4441" s="69" t="e">
        <v>#N/A</v>
      </c>
      <c r="F4441" s="3" t="e">
        <v>#N/A</v>
      </c>
      <c r="G4441" s="3" t="e">
        <v>#N/A</v>
      </c>
      <c r="H4441" s="3" t="e">
        <v>#N/A</v>
      </c>
      <c r="I4441" s="80" t="e">
        <v>#N/A</v>
      </c>
      <c r="J4441" s="80" t="e">
        <v>#N/A</v>
      </c>
      <c r="K4441" s="85" t="e">
        <v>#N/A</v>
      </c>
      <c r="L4441" s="9" t="e">
        <v>#N/A</v>
      </c>
      <c r="M4441" s="93" t="e">
        <v>#N/A</v>
      </c>
      <c r="N4441" s="8" t="e">
        <v>#N/A</v>
      </c>
      <c r="O4441" t="e">
        <v>#N/A</v>
      </c>
      <c r="P4441" t="e">
        <v>#N/A</v>
      </c>
      <c r="Q4441" t="e">
        <v>#N/A</v>
      </c>
      <c r="R4441" s="2" t="e">
        <v>#N/A</v>
      </c>
      <c r="S4441" t="e">
        <v>#N/A</v>
      </c>
      <c r="T4441" s="3" t="e">
        <v>#N/A</v>
      </c>
      <c r="U4441" s="3" t="e">
        <v>#N/A</v>
      </c>
      <c r="V4441" t="e">
        <v>#N/A</v>
      </c>
      <c r="W4441" t="e">
        <v>#N/A</v>
      </c>
      <c r="X4441" t="e">
        <v>#N/A</v>
      </c>
      <c r="Y4441" s="3" t="e">
        <v>#N/A</v>
      </c>
      <c r="Z4441" s="8" t="e">
        <v>#N/A</v>
      </c>
      <c r="AA4441" s="30" t="e">
        <v>#N/A</v>
      </c>
      <c r="AB4441" t="e">
        <v>#N/A</v>
      </c>
      <c r="AC4441" t="e">
        <v>#N/A</v>
      </c>
      <c r="AD4441" t="e">
        <v>#N/A</v>
      </c>
      <c r="AE4441" t="e">
        <v>#N/A</v>
      </c>
      <c r="AF4441" t="e">
        <v>#N/A</v>
      </c>
    </row>
    <row r="4442" spans="1:32" x14ac:dyDescent="0.25">
      <c r="A4442" t="e">
        <v>#N/A</v>
      </c>
      <c r="B4442" s="33" t="e">
        <v>#N/A</v>
      </c>
      <c r="C4442" t="e">
        <v>#N/A</v>
      </c>
      <c r="D4442" t="e">
        <v>#N/A</v>
      </c>
      <c r="E4442" s="69" t="e">
        <v>#N/A</v>
      </c>
      <c r="F4442" s="3" t="e">
        <v>#N/A</v>
      </c>
      <c r="G4442" s="3" t="e">
        <v>#N/A</v>
      </c>
      <c r="H4442" s="3" t="e">
        <v>#N/A</v>
      </c>
      <c r="I4442" s="80" t="e">
        <v>#N/A</v>
      </c>
      <c r="J4442" s="80" t="e">
        <v>#N/A</v>
      </c>
      <c r="K4442" s="85" t="e">
        <v>#N/A</v>
      </c>
      <c r="L4442" s="9" t="e">
        <v>#N/A</v>
      </c>
      <c r="M4442" s="93" t="e">
        <v>#N/A</v>
      </c>
      <c r="N4442" s="8" t="e">
        <v>#N/A</v>
      </c>
      <c r="O4442" t="e">
        <v>#N/A</v>
      </c>
      <c r="P4442" t="e">
        <v>#N/A</v>
      </c>
      <c r="Q4442" t="e">
        <v>#N/A</v>
      </c>
      <c r="R4442" s="2" t="e">
        <v>#N/A</v>
      </c>
      <c r="S4442" t="e">
        <v>#N/A</v>
      </c>
      <c r="T4442" s="3" t="e">
        <v>#N/A</v>
      </c>
      <c r="U4442" s="3" t="e">
        <v>#N/A</v>
      </c>
      <c r="V4442" t="e">
        <v>#N/A</v>
      </c>
      <c r="W4442" t="e">
        <v>#N/A</v>
      </c>
      <c r="X4442" t="e">
        <v>#N/A</v>
      </c>
      <c r="Y4442" s="3" t="e">
        <v>#N/A</v>
      </c>
      <c r="Z4442" s="8" t="e">
        <v>#N/A</v>
      </c>
      <c r="AA4442" s="30" t="e">
        <v>#N/A</v>
      </c>
      <c r="AB4442" t="e">
        <v>#N/A</v>
      </c>
      <c r="AC4442" t="e">
        <v>#N/A</v>
      </c>
      <c r="AD4442" t="e">
        <v>#N/A</v>
      </c>
      <c r="AE4442" t="e">
        <v>#N/A</v>
      </c>
      <c r="AF4442" t="e">
        <v>#N/A</v>
      </c>
    </row>
    <row r="4443" spans="1:32" x14ac:dyDescent="0.25">
      <c r="A4443" t="e">
        <v>#N/A</v>
      </c>
      <c r="B4443" s="33" t="e">
        <v>#N/A</v>
      </c>
      <c r="C4443" t="e">
        <v>#N/A</v>
      </c>
      <c r="D4443" t="e">
        <v>#N/A</v>
      </c>
      <c r="E4443" s="69" t="e">
        <v>#N/A</v>
      </c>
      <c r="F4443" s="3" t="e">
        <v>#N/A</v>
      </c>
      <c r="G4443" s="3" t="e">
        <v>#N/A</v>
      </c>
      <c r="H4443" s="3" t="e">
        <v>#N/A</v>
      </c>
      <c r="I4443" s="80" t="e">
        <v>#N/A</v>
      </c>
      <c r="J4443" s="80" t="e">
        <v>#N/A</v>
      </c>
      <c r="K4443" s="85" t="e">
        <v>#N/A</v>
      </c>
      <c r="L4443" s="9" t="e">
        <v>#N/A</v>
      </c>
      <c r="M4443" s="93" t="e">
        <v>#N/A</v>
      </c>
      <c r="N4443" s="8" t="e">
        <v>#N/A</v>
      </c>
      <c r="O4443" t="e">
        <v>#N/A</v>
      </c>
      <c r="P4443" t="e">
        <v>#N/A</v>
      </c>
      <c r="Q4443" t="e">
        <v>#N/A</v>
      </c>
      <c r="R4443" s="2" t="e">
        <v>#N/A</v>
      </c>
      <c r="S4443" t="e">
        <v>#N/A</v>
      </c>
      <c r="T4443" s="3" t="e">
        <v>#N/A</v>
      </c>
      <c r="U4443" s="3" t="e">
        <v>#N/A</v>
      </c>
      <c r="V4443" t="e">
        <v>#N/A</v>
      </c>
      <c r="W4443" t="e">
        <v>#N/A</v>
      </c>
      <c r="X4443" t="e">
        <v>#N/A</v>
      </c>
      <c r="Y4443" s="3" t="e">
        <v>#N/A</v>
      </c>
      <c r="Z4443" s="8" t="e">
        <v>#N/A</v>
      </c>
      <c r="AA4443" s="30" t="e">
        <v>#N/A</v>
      </c>
      <c r="AB4443" t="e">
        <v>#N/A</v>
      </c>
      <c r="AC4443" t="e">
        <v>#N/A</v>
      </c>
      <c r="AD4443" t="e">
        <v>#N/A</v>
      </c>
      <c r="AE4443" t="e">
        <v>#N/A</v>
      </c>
      <c r="AF4443" t="e">
        <v>#N/A</v>
      </c>
    </row>
    <row r="4444" spans="1:32" x14ac:dyDescent="0.25">
      <c r="A4444" t="e">
        <v>#N/A</v>
      </c>
      <c r="B4444" s="33" t="e">
        <v>#N/A</v>
      </c>
      <c r="C4444" t="e">
        <v>#N/A</v>
      </c>
      <c r="D4444" t="e">
        <v>#N/A</v>
      </c>
      <c r="E4444" s="69" t="e">
        <v>#N/A</v>
      </c>
      <c r="F4444" s="3" t="e">
        <v>#N/A</v>
      </c>
      <c r="G4444" s="3" t="e">
        <v>#N/A</v>
      </c>
      <c r="H4444" s="3" t="e">
        <v>#N/A</v>
      </c>
      <c r="I4444" s="80" t="e">
        <v>#N/A</v>
      </c>
      <c r="J4444" s="80" t="e">
        <v>#N/A</v>
      </c>
      <c r="K4444" s="85" t="e">
        <v>#N/A</v>
      </c>
      <c r="L4444" s="9" t="e">
        <v>#N/A</v>
      </c>
      <c r="M4444" s="93" t="e">
        <v>#N/A</v>
      </c>
      <c r="N4444" s="8" t="e">
        <v>#N/A</v>
      </c>
      <c r="O4444" t="e">
        <v>#N/A</v>
      </c>
      <c r="P4444" t="e">
        <v>#N/A</v>
      </c>
      <c r="Q4444" t="e">
        <v>#N/A</v>
      </c>
      <c r="R4444" s="2" t="e">
        <v>#N/A</v>
      </c>
      <c r="S4444" t="e">
        <v>#N/A</v>
      </c>
      <c r="T4444" s="3" t="e">
        <v>#N/A</v>
      </c>
      <c r="U4444" s="3" t="e">
        <v>#N/A</v>
      </c>
      <c r="V4444" t="e">
        <v>#N/A</v>
      </c>
      <c r="W4444" t="e">
        <v>#N/A</v>
      </c>
      <c r="X4444" t="e">
        <v>#N/A</v>
      </c>
      <c r="Y4444" s="3" t="e">
        <v>#N/A</v>
      </c>
      <c r="Z4444" s="8" t="e">
        <v>#N/A</v>
      </c>
      <c r="AA4444" s="30" t="e">
        <v>#N/A</v>
      </c>
      <c r="AB4444" t="e">
        <v>#N/A</v>
      </c>
      <c r="AC4444" t="e">
        <v>#N/A</v>
      </c>
      <c r="AD4444" t="e">
        <v>#N/A</v>
      </c>
      <c r="AE4444" t="e">
        <v>#N/A</v>
      </c>
      <c r="AF4444" t="e">
        <v>#N/A</v>
      </c>
    </row>
    <row r="4445" spans="1:32" x14ac:dyDescent="0.25">
      <c r="A4445" t="e">
        <v>#N/A</v>
      </c>
      <c r="B4445" s="33" t="e">
        <v>#N/A</v>
      </c>
      <c r="C4445" t="e">
        <v>#N/A</v>
      </c>
      <c r="D4445" t="e">
        <v>#N/A</v>
      </c>
      <c r="E4445" s="69" t="e">
        <v>#N/A</v>
      </c>
      <c r="F4445" s="3" t="e">
        <v>#N/A</v>
      </c>
      <c r="G4445" s="3" t="e">
        <v>#N/A</v>
      </c>
      <c r="H4445" s="3" t="e">
        <v>#N/A</v>
      </c>
      <c r="I4445" s="80" t="e">
        <v>#N/A</v>
      </c>
      <c r="J4445" s="80" t="e">
        <v>#N/A</v>
      </c>
      <c r="K4445" s="85" t="e">
        <v>#N/A</v>
      </c>
      <c r="L4445" s="9" t="e">
        <v>#N/A</v>
      </c>
      <c r="M4445" s="93" t="e">
        <v>#N/A</v>
      </c>
      <c r="N4445" s="8" t="e">
        <v>#N/A</v>
      </c>
      <c r="O4445" t="e">
        <v>#N/A</v>
      </c>
      <c r="P4445" t="e">
        <v>#N/A</v>
      </c>
      <c r="Q4445" t="e">
        <v>#N/A</v>
      </c>
      <c r="R4445" s="2" t="e">
        <v>#N/A</v>
      </c>
      <c r="S4445" t="e">
        <v>#N/A</v>
      </c>
      <c r="T4445" s="3" t="e">
        <v>#N/A</v>
      </c>
      <c r="U4445" s="3" t="e">
        <v>#N/A</v>
      </c>
      <c r="V4445" t="e">
        <v>#N/A</v>
      </c>
      <c r="W4445" t="e">
        <v>#N/A</v>
      </c>
      <c r="X4445" t="e">
        <v>#N/A</v>
      </c>
      <c r="Y4445" s="3" t="e">
        <v>#N/A</v>
      </c>
      <c r="Z4445" s="8" t="e">
        <v>#N/A</v>
      </c>
      <c r="AA4445" s="30" t="e">
        <v>#N/A</v>
      </c>
      <c r="AB4445" t="e">
        <v>#N/A</v>
      </c>
      <c r="AC4445" t="e">
        <v>#N/A</v>
      </c>
      <c r="AD4445" t="e">
        <v>#N/A</v>
      </c>
      <c r="AE4445" t="e">
        <v>#N/A</v>
      </c>
      <c r="AF4445" t="e">
        <v>#N/A</v>
      </c>
    </row>
    <row r="4446" spans="1:32" x14ac:dyDescent="0.25">
      <c r="A4446" t="e">
        <v>#N/A</v>
      </c>
      <c r="B4446" s="33" t="e">
        <v>#N/A</v>
      </c>
      <c r="C4446" t="e">
        <v>#N/A</v>
      </c>
      <c r="D4446" t="e">
        <v>#N/A</v>
      </c>
      <c r="E4446" s="69" t="e">
        <v>#N/A</v>
      </c>
      <c r="F4446" s="3" t="e">
        <v>#N/A</v>
      </c>
      <c r="G4446" s="3" t="e">
        <v>#N/A</v>
      </c>
      <c r="H4446" s="3" t="e">
        <v>#N/A</v>
      </c>
      <c r="I4446" s="80" t="e">
        <v>#N/A</v>
      </c>
      <c r="J4446" s="80" t="e">
        <v>#N/A</v>
      </c>
      <c r="K4446" s="85" t="e">
        <v>#N/A</v>
      </c>
      <c r="L4446" s="9" t="e">
        <v>#N/A</v>
      </c>
      <c r="M4446" s="93" t="e">
        <v>#N/A</v>
      </c>
      <c r="N4446" s="8" t="e">
        <v>#N/A</v>
      </c>
      <c r="O4446" t="e">
        <v>#N/A</v>
      </c>
      <c r="P4446" t="e">
        <v>#N/A</v>
      </c>
      <c r="Q4446" t="e">
        <v>#N/A</v>
      </c>
      <c r="R4446" s="2" t="e">
        <v>#N/A</v>
      </c>
      <c r="S4446" t="e">
        <v>#N/A</v>
      </c>
      <c r="T4446" s="3" t="e">
        <v>#N/A</v>
      </c>
      <c r="U4446" s="3" t="e">
        <v>#N/A</v>
      </c>
      <c r="V4446" t="e">
        <v>#N/A</v>
      </c>
      <c r="W4446" t="e">
        <v>#N/A</v>
      </c>
      <c r="X4446" t="e">
        <v>#N/A</v>
      </c>
      <c r="Y4446" s="3" t="e">
        <v>#N/A</v>
      </c>
      <c r="Z4446" s="8" t="e">
        <v>#N/A</v>
      </c>
      <c r="AA4446" s="30" t="e">
        <v>#N/A</v>
      </c>
      <c r="AB4446" t="e">
        <v>#N/A</v>
      </c>
      <c r="AC4446" t="e">
        <v>#N/A</v>
      </c>
      <c r="AD4446" t="e">
        <v>#N/A</v>
      </c>
      <c r="AE4446" t="e">
        <v>#N/A</v>
      </c>
      <c r="AF4446" t="e">
        <v>#N/A</v>
      </c>
    </row>
    <row r="4447" spans="1:32" x14ac:dyDescent="0.25">
      <c r="A4447" t="e">
        <v>#N/A</v>
      </c>
      <c r="B4447" s="33" t="e">
        <v>#N/A</v>
      </c>
      <c r="C4447" t="e">
        <v>#N/A</v>
      </c>
      <c r="D4447" t="e">
        <v>#N/A</v>
      </c>
      <c r="E4447" s="69" t="e">
        <v>#N/A</v>
      </c>
      <c r="F4447" s="3" t="e">
        <v>#N/A</v>
      </c>
      <c r="G4447" s="3" t="e">
        <v>#N/A</v>
      </c>
      <c r="H4447" s="3" t="e">
        <v>#N/A</v>
      </c>
      <c r="I4447" s="80" t="e">
        <v>#N/A</v>
      </c>
      <c r="J4447" s="80" t="e">
        <v>#N/A</v>
      </c>
      <c r="K4447" s="85" t="e">
        <v>#N/A</v>
      </c>
      <c r="L4447" s="9" t="e">
        <v>#N/A</v>
      </c>
      <c r="M4447" s="93" t="e">
        <v>#N/A</v>
      </c>
      <c r="N4447" s="8" t="e">
        <v>#N/A</v>
      </c>
      <c r="O4447" t="e">
        <v>#N/A</v>
      </c>
      <c r="P4447" t="e">
        <v>#N/A</v>
      </c>
      <c r="Q4447" t="e">
        <v>#N/A</v>
      </c>
      <c r="R4447" s="2" t="e">
        <v>#N/A</v>
      </c>
      <c r="S4447" t="e">
        <v>#N/A</v>
      </c>
      <c r="T4447" s="3" t="e">
        <v>#N/A</v>
      </c>
      <c r="U4447" s="3" t="e">
        <v>#N/A</v>
      </c>
      <c r="V4447" t="e">
        <v>#N/A</v>
      </c>
      <c r="W4447" t="e">
        <v>#N/A</v>
      </c>
      <c r="X4447" t="e">
        <v>#N/A</v>
      </c>
      <c r="Y4447" s="3" t="e">
        <v>#N/A</v>
      </c>
      <c r="Z4447" s="8" t="e">
        <v>#N/A</v>
      </c>
      <c r="AA4447" s="30" t="e">
        <v>#N/A</v>
      </c>
      <c r="AB4447" t="e">
        <v>#N/A</v>
      </c>
      <c r="AC4447" t="e">
        <v>#N/A</v>
      </c>
      <c r="AD4447" t="e">
        <v>#N/A</v>
      </c>
      <c r="AE4447" t="e">
        <v>#N/A</v>
      </c>
      <c r="AF4447" t="e">
        <v>#N/A</v>
      </c>
    </row>
    <row r="4448" spans="1:32" x14ac:dyDescent="0.25">
      <c r="A4448" t="e">
        <v>#N/A</v>
      </c>
      <c r="B4448" s="33" t="e">
        <v>#N/A</v>
      </c>
      <c r="C4448" t="e">
        <v>#N/A</v>
      </c>
      <c r="D4448" t="e">
        <v>#N/A</v>
      </c>
      <c r="E4448" s="69" t="e">
        <v>#N/A</v>
      </c>
      <c r="F4448" s="3" t="e">
        <v>#N/A</v>
      </c>
      <c r="G4448" s="3" t="e">
        <v>#N/A</v>
      </c>
      <c r="H4448" s="3" t="e">
        <v>#N/A</v>
      </c>
      <c r="I4448" s="80" t="e">
        <v>#N/A</v>
      </c>
      <c r="J4448" s="80" t="e">
        <v>#N/A</v>
      </c>
      <c r="K4448" s="85" t="e">
        <v>#N/A</v>
      </c>
      <c r="L4448" s="9" t="e">
        <v>#N/A</v>
      </c>
      <c r="M4448" s="93" t="e">
        <v>#N/A</v>
      </c>
      <c r="N4448" s="8" t="e">
        <v>#N/A</v>
      </c>
      <c r="O4448" t="e">
        <v>#N/A</v>
      </c>
      <c r="P4448" t="e">
        <v>#N/A</v>
      </c>
      <c r="Q4448" t="e">
        <v>#N/A</v>
      </c>
      <c r="R4448" s="2" t="e">
        <v>#N/A</v>
      </c>
      <c r="S4448" t="e">
        <v>#N/A</v>
      </c>
      <c r="T4448" s="3" t="e">
        <v>#N/A</v>
      </c>
      <c r="U4448" s="3" t="e">
        <v>#N/A</v>
      </c>
      <c r="V4448" t="e">
        <v>#N/A</v>
      </c>
      <c r="W4448" t="e">
        <v>#N/A</v>
      </c>
      <c r="X4448" t="e">
        <v>#N/A</v>
      </c>
      <c r="Y4448" s="3" t="e">
        <v>#N/A</v>
      </c>
      <c r="Z4448" s="8" t="e">
        <v>#N/A</v>
      </c>
      <c r="AA4448" s="30" t="e">
        <v>#N/A</v>
      </c>
      <c r="AB4448" t="e">
        <v>#N/A</v>
      </c>
      <c r="AC4448" t="e">
        <v>#N/A</v>
      </c>
      <c r="AD4448" t="e">
        <v>#N/A</v>
      </c>
      <c r="AE4448" t="e">
        <v>#N/A</v>
      </c>
      <c r="AF4448" t="e">
        <v>#N/A</v>
      </c>
    </row>
    <row r="4449" spans="1:32" x14ac:dyDescent="0.25">
      <c r="A4449" t="e">
        <v>#N/A</v>
      </c>
      <c r="B4449" s="33" t="e">
        <v>#N/A</v>
      </c>
      <c r="C4449" t="e">
        <v>#N/A</v>
      </c>
      <c r="D4449" t="e">
        <v>#N/A</v>
      </c>
      <c r="E4449" s="69" t="e">
        <v>#N/A</v>
      </c>
      <c r="F4449" s="3" t="e">
        <v>#N/A</v>
      </c>
      <c r="G4449" s="3" t="e">
        <v>#N/A</v>
      </c>
      <c r="H4449" s="3" t="e">
        <v>#N/A</v>
      </c>
      <c r="I4449" s="80" t="e">
        <v>#N/A</v>
      </c>
      <c r="J4449" s="80" t="e">
        <v>#N/A</v>
      </c>
      <c r="K4449" s="85" t="e">
        <v>#N/A</v>
      </c>
      <c r="L4449" s="9" t="e">
        <v>#N/A</v>
      </c>
      <c r="M4449" s="93" t="e">
        <v>#N/A</v>
      </c>
      <c r="N4449" s="8" t="e">
        <v>#N/A</v>
      </c>
      <c r="O4449" t="e">
        <v>#N/A</v>
      </c>
      <c r="P4449" t="e">
        <v>#N/A</v>
      </c>
      <c r="Q4449" t="e">
        <v>#N/A</v>
      </c>
      <c r="R4449" s="2" t="e">
        <v>#N/A</v>
      </c>
      <c r="S4449" t="e">
        <v>#N/A</v>
      </c>
      <c r="T4449" s="3" t="e">
        <v>#N/A</v>
      </c>
      <c r="U4449" s="3" t="e">
        <v>#N/A</v>
      </c>
      <c r="V4449" t="e">
        <v>#N/A</v>
      </c>
      <c r="W4449" t="e">
        <v>#N/A</v>
      </c>
      <c r="X4449" t="e">
        <v>#N/A</v>
      </c>
      <c r="Y4449" s="3" t="e">
        <v>#N/A</v>
      </c>
      <c r="Z4449" s="8" t="e">
        <v>#N/A</v>
      </c>
      <c r="AA4449" s="30" t="e">
        <v>#N/A</v>
      </c>
      <c r="AB4449" t="e">
        <v>#N/A</v>
      </c>
      <c r="AC4449" t="e">
        <v>#N/A</v>
      </c>
      <c r="AD4449" t="e">
        <v>#N/A</v>
      </c>
      <c r="AE4449" t="e">
        <v>#N/A</v>
      </c>
      <c r="AF4449" t="e">
        <v>#N/A</v>
      </c>
    </row>
    <row r="4450" spans="1:32" x14ac:dyDescent="0.25">
      <c r="A4450" t="e">
        <v>#N/A</v>
      </c>
      <c r="B4450" s="33" t="e">
        <v>#N/A</v>
      </c>
      <c r="C4450" t="e">
        <v>#N/A</v>
      </c>
      <c r="D4450" t="e">
        <v>#N/A</v>
      </c>
      <c r="E4450" s="69" t="e">
        <v>#N/A</v>
      </c>
      <c r="F4450" s="3" t="e">
        <v>#N/A</v>
      </c>
      <c r="G4450" s="3" t="e">
        <v>#N/A</v>
      </c>
      <c r="H4450" s="3" t="e">
        <v>#N/A</v>
      </c>
      <c r="I4450" s="80" t="e">
        <v>#N/A</v>
      </c>
      <c r="J4450" s="80" t="e">
        <v>#N/A</v>
      </c>
      <c r="K4450" s="85" t="e">
        <v>#N/A</v>
      </c>
      <c r="L4450" s="9" t="e">
        <v>#N/A</v>
      </c>
      <c r="M4450" s="93" t="e">
        <v>#N/A</v>
      </c>
      <c r="N4450" s="8" t="e">
        <v>#N/A</v>
      </c>
      <c r="O4450" t="e">
        <v>#N/A</v>
      </c>
      <c r="P4450" t="e">
        <v>#N/A</v>
      </c>
      <c r="Q4450" t="e">
        <v>#N/A</v>
      </c>
      <c r="R4450" s="2" t="e">
        <v>#N/A</v>
      </c>
      <c r="S4450" t="e">
        <v>#N/A</v>
      </c>
      <c r="T4450" s="3" t="e">
        <v>#N/A</v>
      </c>
      <c r="U4450" s="3" t="e">
        <v>#N/A</v>
      </c>
      <c r="V4450" t="e">
        <v>#N/A</v>
      </c>
      <c r="W4450" t="e">
        <v>#N/A</v>
      </c>
      <c r="X4450" t="e">
        <v>#N/A</v>
      </c>
      <c r="Y4450" s="3" t="e">
        <v>#N/A</v>
      </c>
      <c r="Z4450" s="8" t="e">
        <v>#N/A</v>
      </c>
      <c r="AA4450" s="30" t="e">
        <v>#N/A</v>
      </c>
      <c r="AB4450" t="e">
        <v>#N/A</v>
      </c>
      <c r="AC4450" t="e">
        <v>#N/A</v>
      </c>
      <c r="AD4450" t="e">
        <v>#N/A</v>
      </c>
      <c r="AE4450" t="e">
        <v>#N/A</v>
      </c>
      <c r="AF4450" t="e">
        <v>#N/A</v>
      </c>
    </row>
    <row r="4451" spans="1:32" x14ac:dyDescent="0.25">
      <c r="A4451" t="e">
        <v>#N/A</v>
      </c>
      <c r="B4451" s="33" t="e">
        <v>#N/A</v>
      </c>
      <c r="C4451" t="e">
        <v>#N/A</v>
      </c>
      <c r="D4451" t="e">
        <v>#N/A</v>
      </c>
      <c r="E4451" s="69" t="e">
        <v>#N/A</v>
      </c>
      <c r="F4451" s="3" t="e">
        <v>#N/A</v>
      </c>
      <c r="G4451" s="3" t="e">
        <v>#N/A</v>
      </c>
      <c r="H4451" s="3" t="e">
        <v>#N/A</v>
      </c>
      <c r="I4451" s="80" t="e">
        <v>#N/A</v>
      </c>
      <c r="J4451" s="80" t="e">
        <v>#N/A</v>
      </c>
      <c r="K4451" s="85" t="e">
        <v>#N/A</v>
      </c>
      <c r="L4451" s="9" t="e">
        <v>#N/A</v>
      </c>
      <c r="M4451" s="93" t="e">
        <v>#N/A</v>
      </c>
      <c r="N4451" s="8" t="e">
        <v>#N/A</v>
      </c>
      <c r="O4451" t="e">
        <v>#N/A</v>
      </c>
      <c r="P4451" t="e">
        <v>#N/A</v>
      </c>
      <c r="Q4451" t="e">
        <v>#N/A</v>
      </c>
      <c r="R4451" s="2" t="e">
        <v>#N/A</v>
      </c>
      <c r="S4451" t="e">
        <v>#N/A</v>
      </c>
      <c r="T4451" s="3" t="e">
        <v>#N/A</v>
      </c>
      <c r="U4451" s="3" t="e">
        <v>#N/A</v>
      </c>
      <c r="V4451" t="e">
        <v>#N/A</v>
      </c>
      <c r="W4451" t="e">
        <v>#N/A</v>
      </c>
      <c r="X4451" t="e">
        <v>#N/A</v>
      </c>
      <c r="Y4451" s="3" t="e">
        <v>#N/A</v>
      </c>
      <c r="Z4451" s="8" t="e">
        <v>#N/A</v>
      </c>
      <c r="AA4451" s="30" t="e">
        <v>#N/A</v>
      </c>
      <c r="AB4451" t="e">
        <v>#N/A</v>
      </c>
      <c r="AC4451" t="e">
        <v>#N/A</v>
      </c>
      <c r="AD4451" t="e">
        <v>#N/A</v>
      </c>
      <c r="AE4451" t="e">
        <v>#N/A</v>
      </c>
      <c r="AF4451" t="e">
        <v>#N/A</v>
      </c>
    </row>
    <row r="4452" spans="1:32" x14ac:dyDescent="0.25">
      <c r="A4452" t="e">
        <v>#N/A</v>
      </c>
      <c r="B4452" s="33" t="e">
        <v>#N/A</v>
      </c>
      <c r="C4452" t="e">
        <v>#N/A</v>
      </c>
      <c r="D4452" t="e">
        <v>#N/A</v>
      </c>
      <c r="E4452" s="69" t="e">
        <v>#N/A</v>
      </c>
      <c r="F4452" s="3" t="e">
        <v>#N/A</v>
      </c>
      <c r="G4452" s="3" t="e">
        <v>#N/A</v>
      </c>
      <c r="H4452" s="3" t="e">
        <v>#N/A</v>
      </c>
      <c r="I4452" s="80" t="e">
        <v>#N/A</v>
      </c>
      <c r="J4452" s="80" t="e">
        <v>#N/A</v>
      </c>
      <c r="K4452" s="85" t="e">
        <v>#N/A</v>
      </c>
      <c r="L4452" s="9" t="e">
        <v>#N/A</v>
      </c>
      <c r="M4452" s="93" t="e">
        <v>#N/A</v>
      </c>
      <c r="N4452" s="8" t="e">
        <v>#N/A</v>
      </c>
      <c r="O4452" t="e">
        <v>#N/A</v>
      </c>
      <c r="P4452" t="e">
        <v>#N/A</v>
      </c>
      <c r="Q4452" t="e">
        <v>#N/A</v>
      </c>
      <c r="R4452" s="2" t="e">
        <v>#N/A</v>
      </c>
      <c r="S4452" t="e">
        <v>#N/A</v>
      </c>
      <c r="T4452" s="3" t="e">
        <v>#N/A</v>
      </c>
      <c r="U4452" s="3" t="e">
        <v>#N/A</v>
      </c>
      <c r="V4452" t="e">
        <v>#N/A</v>
      </c>
      <c r="W4452" t="e">
        <v>#N/A</v>
      </c>
      <c r="X4452" t="e">
        <v>#N/A</v>
      </c>
      <c r="Y4452" s="3" t="e">
        <v>#N/A</v>
      </c>
      <c r="Z4452" s="8" t="e">
        <v>#N/A</v>
      </c>
      <c r="AA4452" s="30" t="e">
        <v>#N/A</v>
      </c>
      <c r="AB4452" t="e">
        <v>#N/A</v>
      </c>
      <c r="AC4452" t="e">
        <v>#N/A</v>
      </c>
      <c r="AD4452" t="e">
        <v>#N/A</v>
      </c>
      <c r="AE4452" t="e">
        <v>#N/A</v>
      </c>
      <c r="AF4452" t="e">
        <v>#N/A</v>
      </c>
    </row>
    <row r="4453" spans="1:32" x14ac:dyDescent="0.25">
      <c r="A4453" t="e">
        <v>#N/A</v>
      </c>
      <c r="B4453" s="33" t="e">
        <v>#N/A</v>
      </c>
      <c r="C4453" t="e">
        <v>#N/A</v>
      </c>
      <c r="D4453" t="e">
        <v>#N/A</v>
      </c>
      <c r="E4453" s="69" t="e">
        <v>#N/A</v>
      </c>
      <c r="F4453" s="3" t="e">
        <v>#N/A</v>
      </c>
      <c r="G4453" s="3" t="e">
        <v>#N/A</v>
      </c>
      <c r="H4453" s="3" t="e">
        <v>#N/A</v>
      </c>
      <c r="I4453" s="80" t="e">
        <v>#N/A</v>
      </c>
      <c r="J4453" s="80" t="e">
        <v>#N/A</v>
      </c>
      <c r="K4453" s="85" t="e">
        <v>#N/A</v>
      </c>
      <c r="L4453" s="9" t="e">
        <v>#N/A</v>
      </c>
      <c r="M4453" s="93" t="e">
        <v>#N/A</v>
      </c>
      <c r="N4453" s="8" t="e">
        <v>#N/A</v>
      </c>
      <c r="O4453" t="e">
        <v>#N/A</v>
      </c>
      <c r="P4453" t="e">
        <v>#N/A</v>
      </c>
      <c r="Q4453" t="e">
        <v>#N/A</v>
      </c>
      <c r="R4453" s="2" t="e">
        <v>#N/A</v>
      </c>
      <c r="S4453" t="e">
        <v>#N/A</v>
      </c>
      <c r="T4453" s="3" t="e">
        <v>#N/A</v>
      </c>
      <c r="U4453" s="3" t="e">
        <v>#N/A</v>
      </c>
      <c r="V4453" t="e">
        <v>#N/A</v>
      </c>
      <c r="W4453" t="e">
        <v>#N/A</v>
      </c>
      <c r="X4453" t="e">
        <v>#N/A</v>
      </c>
      <c r="Y4453" s="3" t="e">
        <v>#N/A</v>
      </c>
      <c r="Z4453" s="8" t="e">
        <v>#N/A</v>
      </c>
      <c r="AA4453" s="30" t="e">
        <v>#N/A</v>
      </c>
      <c r="AB4453" t="e">
        <v>#N/A</v>
      </c>
      <c r="AC4453" t="e">
        <v>#N/A</v>
      </c>
      <c r="AD4453" t="e">
        <v>#N/A</v>
      </c>
      <c r="AE4453" t="e">
        <v>#N/A</v>
      </c>
      <c r="AF4453" t="e">
        <v>#N/A</v>
      </c>
    </row>
    <row r="4454" spans="1:32" x14ac:dyDescent="0.25">
      <c r="A4454" t="e">
        <v>#N/A</v>
      </c>
      <c r="B4454" s="33" t="e">
        <v>#N/A</v>
      </c>
      <c r="C4454" t="e">
        <v>#N/A</v>
      </c>
      <c r="D4454" t="e">
        <v>#N/A</v>
      </c>
      <c r="E4454" s="69" t="e">
        <v>#N/A</v>
      </c>
      <c r="F4454" s="3" t="e">
        <v>#N/A</v>
      </c>
      <c r="G4454" s="3" t="e">
        <v>#N/A</v>
      </c>
      <c r="H4454" s="3" t="e">
        <v>#N/A</v>
      </c>
      <c r="I4454" s="80" t="e">
        <v>#N/A</v>
      </c>
      <c r="J4454" s="80" t="e">
        <v>#N/A</v>
      </c>
      <c r="K4454" s="85" t="e">
        <v>#N/A</v>
      </c>
      <c r="L4454" s="9" t="e">
        <v>#N/A</v>
      </c>
      <c r="M4454" s="93" t="e">
        <v>#N/A</v>
      </c>
      <c r="N4454" s="8" t="e">
        <v>#N/A</v>
      </c>
      <c r="O4454" t="e">
        <v>#N/A</v>
      </c>
      <c r="P4454" t="e">
        <v>#N/A</v>
      </c>
      <c r="Q4454" t="e">
        <v>#N/A</v>
      </c>
      <c r="R4454" s="2" t="e">
        <v>#N/A</v>
      </c>
      <c r="S4454" t="e">
        <v>#N/A</v>
      </c>
      <c r="T4454" s="3" t="e">
        <v>#N/A</v>
      </c>
      <c r="U4454" s="3" t="e">
        <v>#N/A</v>
      </c>
      <c r="V4454" t="e">
        <v>#N/A</v>
      </c>
      <c r="W4454" t="e">
        <v>#N/A</v>
      </c>
      <c r="X4454" t="e">
        <v>#N/A</v>
      </c>
      <c r="Y4454" s="3" t="e">
        <v>#N/A</v>
      </c>
      <c r="Z4454" s="8" t="e">
        <v>#N/A</v>
      </c>
      <c r="AA4454" s="30" t="e">
        <v>#N/A</v>
      </c>
      <c r="AB4454" t="e">
        <v>#N/A</v>
      </c>
      <c r="AC4454" t="e">
        <v>#N/A</v>
      </c>
      <c r="AD4454" t="e">
        <v>#N/A</v>
      </c>
      <c r="AE4454" t="e">
        <v>#N/A</v>
      </c>
      <c r="AF4454" t="e">
        <v>#N/A</v>
      </c>
    </row>
    <row r="4455" spans="1:32" x14ac:dyDescent="0.25">
      <c r="A4455" t="e">
        <v>#N/A</v>
      </c>
      <c r="B4455" s="33" t="e">
        <v>#N/A</v>
      </c>
      <c r="C4455" t="e">
        <v>#N/A</v>
      </c>
      <c r="D4455" t="e">
        <v>#N/A</v>
      </c>
      <c r="E4455" s="69" t="e">
        <v>#N/A</v>
      </c>
      <c r="F4455" s="3" t="e">
        <v>#N/A</v>
      </c>
      <c r="G4455" s="3" t="e">
        <v>#N/A</v>
      </c>
      <c r="H4455" s="3" t="e">
        <v>#N/A</v>
      </c>
      <c r="I4455" s="80" t="e">
        <v>#N/A</v>
      </c>
      <c r="J4455" s="80" t="e">
        <v>#N/A</v>
      </c>
      <c r="K4455" s="85" t="e">
        <v>#N/A</v>
      </c>
      <c r="L4455" s="9" t="e">
        <v>#N/A</v>
      </c>
      <c r="M4455" s="93" t="e">
        <v>#N/A</v>
      </c>
      <c r="N4455" s="8" t="e">
        <v>#N/A</v>
      </c>
      <c r="O4455" t="e">
        <v>#N/A</v>
      </c>
      <c r="P4455" t="e">
        <v>#N/A</v>
      </c>
      <c r="Q4455" t="e">
        <v>#N/A</v>
      </c>
      <c r="R4455" s="2" t="e">
        <v>#N/A</v>
      </c>
      <c r="S4455" t="e">
        <v>#N/A</v>
      </c>
      <c r="T4455" s="3" t="e">
        <v>#N/A</v>
      </c>
      <c r="U4455" s="3" t="e">
        <v>#N/A</v>
      </c>
      <c r="V4455" t="e">
        <v>#N/A</v>
      </c>
      <c r="W4455" t="e">
        <v>#N/A</v>
      </c>
      <c r="X4455" t="e">
        <v>#N/A</v>
      </c>
      <c r="Y4455" s="3" t="e">
        <v>#N/A</v>
      </c>
      <c r="Z4455" s="8" t="e">
        <v>#N/A</v>
      </c>
      <c r="AA4455" s="30" t="e">
        <v>#N/A</v>
      </c>
      <c r="AB4455" t="e">
        <v>#N/A</v>
      </c>
      <c r="AC4455" t="e">
        <v>#N/A</v>
      </c>
      <c r="AD4455" t="e">
        <v>#N/A</v>
      </c>
      <c r="AE4455" t="e">
        <v>#N/A</v>
      </c>
      <c r="AF4455" t="e">
        <v>#N/A</v>
      </c>
    </row>
    <row r="4456" spans="1:32" x14ac:dyDescent="0.25">
      <c r="A4456" t="e">
        <v>#N/A</v>
      </c>
      <c r="B4456" s="33" t="e">
        <v>#N/A</v>
      </c>
      <c r="C4456" t="e">
        <v>#N/A</v>
      </c>
      <c r="D4456" t="e">
        <v>#N/A</v>
      </c>
      <c r="E4456" s="69" t="e">
        <v>#N/A</v>
      </c>
      <c r="F4456" s="3" t="e">
        <v>#N/A</v>
      </c>
      <c r="G4456" s="3" t="e">
        <v>#N/A</v>
      </c>
      <c r="H4456" s="3" t="e">
        <v>#N/A</v>
      </c>
      <c r="I4456" s="80" t="e">
        <v>#N/A</v>
      </c>
      <c r="J4456" s="80" t="e">
        <v>#N/A</v>
      </c>
      <c r="K4456" s="85" t="e">
        <v>#N/A</v>
      </c>
      <c r="L4456" s="9" t="e">
        <v>#N/A</v>
      </c>
      <c r="M4456" s="93" t="e">
        <v>#N/A</v>
      </c>
      <c r="N4456" s="8" t="e">
        <v>#N/A</v>
      </c>
      <c r="O4456" t="e">
        <v>#N/A</v>
      </c>
      <c r="P4456" t="e">
        <v>#N/A</v>
      </c>
      <c r="Q4456" t="e">
        <v>#N/A</v>
      </c>
      <c r="R4456" s="2" t="e">
        <v>#N/A</v>
      </c>
      <c r="S4456" t="e">
        <v>#N/A</v>
      </c>
      <c r="T4456" s="3" t="e">
        <v>#N/A</v>
      </c>
      <c r="U4456" s="3" t="e">
        <v>#N/A</v>
      </c>
      <c r="V4456" t="e">
        <v>#N/A</v>
      </c>
      <c r="W4456" t="e">
        <v>#N/A</v>
      </c>
      <c r="X4456" t="e">
        <v>#N/A</v>
      </c>
      <c r="Y4456" s="3" t="e">
        <v>#N/A</v>
      </c>
      <c r="Z4456" s="8" t="e">
        <v>#N/A</v>
      </c>
      <c r="AA4456" s="30" t="e">
        <v>#N/A</v>
      </c>
      <c r="AB4456" t="e">
        <v>#N/A</v>
      </c>
      <c r="AC4456" t="e">
        <v>#N/A</v>
      </c>
      <c r="AD4456" t="e">
        <v>#N/A</v>
      </c>
      <c r="AE4456" t="e">
        <v>#N/A</v>
      </c>
      <c r="AF4456" t="e">
        <v>#N/A</v>
      </c>
    </row>
    <row r="4457" spans="1:32" x14ac:dyDescent="0.25">
      <c r="A4457" t="e">
        <v>#N/A</v>
      </c>
      <c r="B4457" s="33" t="e">
        <v>#N/A</v>
      </c>
      <c r="C4457" t="e">
        <v>#N/A</v>
      </c>
      <c r="D4457" t="e">
        <v>#N/A</v>
      </c>
      <c r="E4457" s="69" t="e">
        <v>#N/A</v>
      </c>
      <c r="F4457" s="3" t="e">
        <v>#N/A</v>
      </c>
      <c r="G4457" s="3" t="e">
        <v>#N/A</v>
      </c>
      <c r="H4457" s="3" t="e">
        <v>#N/A</v>
      </c>
      <c r="I4457" s="80" t="e">
        <v>#N/A</v>
      </c>
      <c r="J4457" s="80" t="e">
        <v>#N/A</v>
      </c>
      <c r="K4457" s="85" t="e">
        <v>#N/A</v>
      </c>
      <c r="L4457" s="9" t="e">
        <v>#N/A</v>
      </c>
      <c r="M4457" s="93" t="e">
        <v>#N/A</v>
      </c>
      <c r="N4457" s="8" t="e">
        <v>#N/A</v>
      </c>
      <c r="O4457" t="e">
        <v>#N/A</v>
      </c>
      <c r="P4457" t="e">
        <v>#N/A</v>
      </c>
      <c r="Q4457" t="e">
        <v>#N/A</v>
      </c>
      <c r="R4457" s="2" t="e">
        <v>#N/A</v>
      </c>
      <c r="S4457" t="e">
        <v>#N/A</v>
      </c>
      <c r="T4457" s="3" t="e">
        <v>#N/A</v>
      </c>
      <c r="U4457" s="3" t="e">
        <v>#N/A</v>
      </c>
      <c r="V4457" t="e">
        <v>#N/A</v>
      </c>
      <c r="W4457" t="e">
        <v>#N/A</v>
      </c>
      <c r="X4457" t="e">
        <v>#N/A</v>
      </c>
      <c r="Y4457" s="3" t="e">
        <v>#N/A</v>
      </c>
      <c r="Z4457" s="8" t="e">
        <v>#N/A</v>
      </c>
      <c r="AA4457" s="30" t="e">
        <v>#N/A</v>
      </c>
      <c r="AB4457" t="e">
        <v>#N/A</v>
      </c>
      <c r="AC4457" t="e">
        <v>#N/A</v>
      </c>
      <c r="AD4457" t="e">
        <v>#N/A</v>
      </c>
      <c r="AE4457" t="e">
        <v>#N/A</v>
      </c>
      <c r="AF4457" t="e">
        <v>#N/A</v>
      </c>
    </row>
    <row r="4458" spans="1:32" x14ac:dyDescent="0.25">
      <c r="A4458" t="e">
        <v>#N/A</v>
      </c>
      <c r="B4458" s="33" t="e">
        <v>#N/A</v>
      </c>
      <c r="C4458" t="e">
        <v>#N/A</v>
      </c>
      <c r="D4458" t="e">
        <v>#N/A</v>
      </c>
      <c r="E4458" s="69" t="e">
        <v>#N/A</v>
      </c>
      <c r="F4458" s="3" t="e">
        <v>#N/A</v>
      </c>
      <c r="G4458" s="3" t="e">
        <v>#N/A</v>
      </c>
      <c r="H4458" s="3" t="e">
        <v>#N/A</v>
      </c>
      <c r="I4458" s="80" t="e">
        <v>#N/A</v>
      </c>
      <c r="J4458" s="80" t="e">
        <v>#N/A</v>
      </c>
      <c r="K4458" s="85" t="e">
        <v>#N/A</v>
      </c>
      <c r="L4458" s="9" t="e">
        <v>#N/A</v>
      </c>
      <c r="M4458" s="93" t="e">
        <v>#N/A</v>
      </c>
      <c r="N4458" s="8" t="e">
        <v>#N/A</v>
      </c>
      <c r="O4458" t="e">
        <v>#N/A</v>
      </c>
      <c r="P4458" t="e">
        <v>#N/A</v>
      </c>
      <c r="Q4458" t="e">
        <v>#N/A</v>
      </c>
      <c r="R4458" s="2" t="e">
        <v>#N/A</v>
      </c>
      <c r="S4458" t="e">
        <v>#N/A</v>
      </c>
      <c r="T4458" s="3" t="e">
        <v>#N/A</v>
      </c>
      <c r="U4458" s="3" t="e">
        <v>#N/A</v>
      </c>
      <c r="V4458" t="e">
        <v>#N/A</v>
      </c>
      <c r="W4458" t="e">
        <v>#N/A</v>
      </c>
      <c r="X4458" t="e">
        <v>#N/A</v>
      </c>
      <c r="Y4458" s="3" t="e">
        <v>#N/A</v>
      </c>
      <c r="Z4458" s="8" t="e">
        <v>#N/A</v>
      </c>
      <c r="AA4458" s="30" t="e">
        <v>#N/A</v>
      </c>
      <c r="AB4458" t="e">
        <v>#N/A</v>
      </c>
      <c r="AC4458" t="e">
        <v>#N/A</v>
      </c>
      <c r="AD4458" t="e">
        <v>#N/A</v>
      </c>
      <c r="AE4458" t="e">
        <v>#N/A</v>
      </c>
      <c r="AF4458" t="e">
        <v>#N/A</v>
      </c>
    </row>
    <row r="4459" spans="1:32" x14ac:dyDescent="0.25">
      <c r="A4459" t="e">
        <v>#N/A</v>
      </c>
      <c r="B4459" s="33" t="e">
        <v>#N/A</v>
      </c>
      <c r="C4459" t="e">
        <v>#N/A</v>
      </c>
      <c r="D4459" t="e">
        <v>#N/A</v>
      </c>
      <c r="E4459" s="69" t="e">
        <v>#N/A</v>
      </c>
      <c r="F4459" s="3" t="e">
        <v>#N/A</v>
      </c>
      <c r="G4459" s="3" t="e">
        <v>#N/A</v>
      </c>
      <c r="H4459" s="3" t="e">
        <v>#N/A</v>
      </c>
      <c r="I4459" s="80" t="e">
        <v>#N/A</v>
      </c>
      <c r="J4459" s="80" t="e">
        <v>#N/A</v>
      </c>
      <c r="K4459" s="85" t="e">
        <v>#N/A</v>
      </c>
      <c r="L4459" s="9" t="e">
        <v>#N/A</v>
      </c>
      <c r="M4459" s="93" t="e">
        <v>#N/A</v>
      </c>
      <c r="N4459" s="8" t="e">
        <v>#N/A</v>
      </c>
      <c r="O4459" t="e">
        <v>#N/A</v>
      </c>
      <c r="P4459" t="e">
        <v>#N/A</v>
      </c>
      <c r="Q4459" t="e">
        <v>#N/A</v>
      </c>
      <c r="R4459" s="2" t="e">
        <v>#N/A</v>
      </c>
      <c r="S4459" t="e">
        <v>#N/A</v>
      </c>
      <c r="T4459" s="3" t="e">
        <v>#N/A</v>
      </c>
      <c r="U4459" s="3" t="e">
        <v>#N/A</v>
      </c>
      <c r="V4459" t="e">
        <v>#N/A</v>
      </c>
      <c r="W4459" t="e">
        <v>#N/A</v>
      </c>
      <c r="X4459" t="e">
        <v>#N/A</v>
      </c>
      <c r="Y4459" s="3" t="e">
        <v>#N/A</v>
      </c>
      <c r="Z4459" s="8" t="e">
        <v>#N/A</v>
      </c>
      <c r="AA4459" s="30" t="e">
        <v>#N/A</v>
      </c>
      <c r="AB4459" t="e">
        <v>#N/A</v>
      </c>
      <c r="AC4459" t="e">
        <v>#N/A</v>
      </c>
      <c r="AD4459" t="e">
        <v>#N/A</v>
      </c>
      <c r="AE4459" t="e">
        <v>#N/A</v>
      </c>
      <c r="AF4459" t="e">
        <v>#N/A</v>
      </c>
    </row>
    <row r="4460" spans="1:32" x14ac:dyDescent="0.25">
      <c r="A4460" t="e">
        <v>#N/A</v>
      </c>
      <c r="B4460" s="33" t="e">
        <v>#N/A</v>
      </c>
      <c r="C4460" t="e">
        <v>#N/A</v>
      </c>
      <c r="D4460" t="e">
        <v>#N/A</v>
      </c>
      <c r="E4460" s="69" t="e">
        <v>#N/A</v>
      </c>
      <c r="F4460" s="3" t="e">
        <v>#N/A</v>
      </c>
      <c r="G4460" s="3" t="e">
        <v>#N/A</v>
      </c>
      <c r="H4460" s="3" t="e">
        <v>#N/A</v>
      </c>
      <c r="I4460" s="80" t="e">
        <v>#N/A</v>
      </c>
      <c r="J4460" s="80" t="e">
        <v>#N/A</v>
      </c>
      <c r="K4460" s="85" t="e">
        <v>#N/A</v>
      </c>
      <c r="L4460" s="9" t="e">
        <v>#N/A</v>
      </c>
      <c r="M4460" s="93" t="e">
        <v>#N/A</v>
      </c>
      <c r="N4460" s="8" t="e">
        <v>#N/A</v>
      </c>
      <c r="O4460" t="e">
        <v>#N/A</v>
      </c>
      <c r="P4460" t="e">
        <v>#N/A</v>
      </c>
      <c r="Q4460" t="e">
        <v>#N/A</v>
      </c>
      <c r="R4460" s="2" t="e">
        <v>#N/A</v>
      </c>
      <c r="S4460" t="e">
        <v>#N/A</v>
      </c>
      <c r="T4460" s="3" t="e">
        <v>#N/A</v>
      </c>
      <c r="U4460" s="3" t="e">
        <v>#N/A</v>
      </c>
      <c r="V4460" t="e">
        <v>#N/A</v>
      </c>
      <c r="W4460" t="e">
        <v>#N/A</v>
      </c>
      <c r="X4460" t="e">
        <v>#N/A</v>
      </c>
      <c r="Y4460" s="3" t="e">
        <v>#N/A</v>
      </c>
      <c r="Z4460" s="8" t="e">
        <v>#N/A</v>
      </c>
      <c r="AA4460" s="30" t="e">
        <v>#N/A</v>
      </c>
      <c r="AB4460" t="e">
        <v>#N/A</v>
      </c>
      <c r="AC4460" t="e">
        <v>#N/A</v>
      </c>
      <c r="AD4460" t="e">
        <v>#N/A</v>
      </c>
      <c r="AE4460" t="e">
        <v>#N/A</v>
      </c>
      <c r="AF4460" t="e">
        <v>#N/A</v>
      </c>
    </row>
    <row r="4461" spans="1:32" x14ac:dyDescent="0.25">
      <c r="A4461" t="e">
        <v>#N/A</v>
      </c>
      <c r="B4461" s="33" t="e">
        <v>#N/A</v>
      </c>
      <c r="C4461" t="e">
        <v>#N/A</v>
      </c>
      <c r="D4461" t="e">
        <v>#N/A</v>
      </c>
      <c r="E4461" s="69" t="e">
        <v>#N/A</v>
      </c>
      <c r="F4461" s="3" t="e">
        <v>#N/A</v>
      </c>
      <c r="G4461" s="3" t="e">
        <v>#N/A</v>
      </c>
      <c r="H4461" s="3" t="e">
        <v>#N/A</v>
      </c>
      <c r="I4461" s="80" t="e">
        <v>#N/A</v>
      </c>
      <c r="J4461" s="80" t="e">
        <v>#N/A</v>
      </c>
      <c r="K4461" s="85" t="e">
        <v>#N/A</v>
      </c>
      <c r="L4461" s="9" t="e">
        <v>#N/A</v>
      </c>
      <c r="M4461" s="93" t="e">
        <v>#N/A</v>
      </c>
      <c r="N4461" s="8" t="e">
        <v>#N/A</v>
      </c>
      <c r="O4461" t="e">
        <v>#N/A</v>
      </c>
      <c r="P4461" t="e">
        <v>#N/A</v>
      </c>
      <c r="Q4461" t="e">
        <v>#N/A</v>
      </c>
      <c r="R4461" s="2" t="e">
        <v>#N/A</v>
      </c>
      <c r="S4461" t="e">
        <v>#N/A</v>
      </c>
      <c r="T4461" s="3" t="e">
        <v>#N/A</v>
      </c>
      <c r="U4461" s="3" t="e">
        <v>#N/A</v>
      </c>
      <c r="V4461" t="e">
        <v>#N/A</v>
      </c>
      <c r="W4461" t="e">
        <v>#N/A</v>
      </c>
      <c r="X4461" t="e">
        <v>#N/A</v>
      </c>
      <c r="Y4461" s="3" t="e">
        <v>#N/A</v>
      </c>
      <c r="Z4461" s="8" t="e">
        <v>#N/A</v>
      </c>
      <c r="AA4461" s="30" t="e">
        <v>#N/A</v>
      </c>
      <c r="AB4461" t="e">
        <v>#N/A</v>
      </c>
      <c r="AC4461" t="e">
        <v>#N/A</v>
      </c>
      <c r="AD4461" t="e">
        <v>#N/A</v>
      </c>
      <c r="AE4461" t="e">
        <v>#N/A</v>
      </c>
      <c r="AF4461" t="e">
        <v>#N/A</v>
      </c>
    </row>
    <row r="4462" spans="1:32" x14ac:dyDescent="0.25">
      <c r="A4462" t="e">
        <v>#N/A</v>
      </c>
      <c r="B4462" s="33" t="e">
        <v>#N/A</v>
      </c>
      <c r="C4462" t="e">
        <v>#N/A</v>
      </c>
      <c r="D4462" t="e">
        <v>#N/A</v>
      </c>
      <c r="E4462" s="69" t="e">
        <v>#N/A</v>
      </c>
      <c r="F4462" s="3" t="e">
        <v>#N/A</v>
      </c>
      <c r="G4462" s="3" t="e">
        <v>#N/A</v>
      </c>
      <c r="H4462" s="3" t="e">
        <v>#N/A</v>
      </c>
      <c r="I4462" s="80" t="e">
        <v>#N/A</v>
      </c>
      <c r="J4462" s="80" t="e">
        <v>#N/A</v>
      </c>
      <c r="K4462" s="85" t="e">
        <v>#N/A</v>
      </c>
      <c r="L4462" s="9" t="e">
        <v>#N/A</v>
      </c>
      <c r="M4462" s="93" t="e">
        <v>#N/A</v>
      </c>
      <c r="N4462" s="8" t="e">
        <v>#N/A</v>
      </c>
      <c r="O4462" t="e">
        <v>#N/A</v>
      </c>
      <c r="P4462" t="e">
        <v>#N/A</v>
      </c>
      <c r="Q4462" t="e">
        <v>#N/A</v>
      </c>
      <c r="R4462" s="2" t="e">
        <v>#N/A</v>
      </c>
      <c r="S4462" t="e">
        <v>#N/A</v>
      </c>
      <c r="T4462" s="3" t="e">
        <v>#N/A</v>
      </c>
      <c r="U4462" s="3" t="e">
        <v>#N/A</v>
      </c>
      <c r="V4462" t="e">
        <v>#N/A</v>
      </c>
      <c r="W4462" t="e">
        <v>#N/A</v>
      </c>
      <c r="X4462" t="e">
        <v>#N/A</v>
      </c>
      <c r="Y4462" s="3" t="e">
        <v>#N/A</v>
      </c>
      <c r="Z4462" s="8" t="e">
        <v>#N/A</v>
      </c>
      <c r="AA4462" s="30" t="e">
        <v>#N/A</v>
      </c>
      <c r="AB4462" t="e">
        <v>#N/A</v>
      </c>
      <c r="AC4462" t="e">
        <v>#N/A</v>
      </c>
      <c r="AD4462" t="e">
        <v>#N/A</v>
      </c>
      <c r="AE4462" t="e">
        <v>#N/A</v>
      </c>
      <c r="AF4462" t="e">
        <v>#N/A</v>
      </c>
    </row>
    <row r="4463" spans="1:32" x14ac:dyDescent="0.25">
      <c r="A4463" t="e">
        <v>#N/A</v>
      </c>
      <c r="B4463" s="33" t="e">
        <v>#N/A</v>
      </c>
      <c r="C4463" t="e">
        <v>#N/A</v>
      </c>
      <c r="D4463" t="e">
        <v>#N/A</v>
      </c>
      <c r="E4463" s="69" t="e">
        <v>#N/A</v>
      </c>
      <c r="F4463" s="3" t="e">
        <v>#N/A</v>
      </c>
      <c r="G4463" s="3" t="e">
        <v>#N/A</v>
      </c>
      <c r="H4463" s="3" t="e">
        <v>#N/A</v>
      </c>
      <c r="I4463" s="80" t="e">
        <v>#N/A</v>
      </c>
      <c r="J4463" s="80" t="e">
        <v>#N/A</v>
      </c>
      <c r="K4463" s="85" t="e">
        <v>#N/A</v>
      </c>
      <c r="L4463" s="9" t="e">
        <v>#N/A</v>
      </c>
      <c r="M4463" s="93" t="e">
        <v>#N/A</v>
      </c>
      <c r="N4463" s="8" t="e">
        <v>#N/A</v>
      </c>
      <c r="O4463" t="e">
        <v>#N/A</v>
      </c>
      <c r="P4463" t="e">
        <v>#N/A</v>
      </c>
      <c r="Q4463" t="e">
        <v>#N/A</v>
      </c>
      <c r="R4463" s="2" t="e">
        <v>#N/A</v>
      </c>
      <c r="S4463" t="e">
        <v>#N/A</v>
      </c>
      <c r="T4463" s="3" t="e">
        <v>#N/A</v>
      </c>
      <c r="U4463" s="3" t="e">
        <v>#N/A</v>
      </c>
      <c r="V4463" t="e">
        <v>#N/A</v>
      </c>
      <c r="W4463" t="e">
        <v>#N/A</v>
      </c>
      <c r="X4463" t="e">
        <v>#N/A</v>
      </c>
      <c r="Y4463" s="3" t="e">
        <v>#N/A</v>
      </c>
      <c r="Z4463" s="8" t="e">
        <v>#N/A</v>
      </c>
      <c r="AA4463" s="30" t="e">
        <v>#N/A</v>
      </c>
      <c r="AB4463" t="e">
        <v>#N/A</v>
      </c>
      <c r="AC4463" t="e">
        <v>#N/A</v>
      </c>
      <c r="AD4463" t="e">
        <v>#N/A</v>
      </c>
      <c r="AE4463" t="e">
        <v>#N/A</v>
      </c>
      <c r="AF4463" t="e">
        <v>#N/A</v>
      </c>
    </row>
    <row r="4464" spans="1:32" x14ac:dyDescent="0.25">
      <c r="A4464" t="e">
        <v>#N/A</v>
      </c>
      <c r="B4464" s="33" t="e">
        <v>#N/A</v>
      </c>
      <c r="C4464" t="e">
        <v>#N/A</v>
      </c>
      <c r="D4464" t="e">
        <v>#N/A</v>
      </c>
      <c r="E4464" s="69" t="e">
        <v>#N/A</v>
      </c>
      <c r="F4464" s="3" t="e">
        <v>#N/A</v>
      </c>
      <c r="G4464" s="3" t="e">
        <v>#N/A</v>
      </c>
      <c r="H4464" s="3" t="e">
        <v>#N/A</v>
      </c>
      <c r="I4464" s="80" t="e">
        <v>#N/A</v>
      </c>
      <c r="J4464" s="80" t="e">
        <v>#N/A</v>
      </c>
      <c r="K4464" s="85" t="e">
        <v>#N/A</v>
      </c>
      <c r="L4464" s="9" t="e">
        <v>#N/A</v>
      </c>
      <c r="M4464" s="93" t="e">
        <v>#N/A</v>
      </c>
      <c r="N4464" s="8" t="e">
        <v>#N/A</v>
      </c>
      <c r="O4464" t="e">
        <v>#N/A</v>
      </c>
      <c r="P4464" t="e">
        <v>#N/A</v>
      </c>
      <c r="Q4464" t="e">
        <v>#N/A</v>
      </c>
      <c r="R4464" s="2" t="e">
        <v>#N/A</v>
      </c>
      <c r="S4464" t="e">
        <v>#N/A</v>
      </c>
      <c r="T4464" s="3" t="e">
        <v>#N/A</v>
      </c>
      <c r="U4464" s="3" t="e">
        <v>#N/A</v>
      </c>
      <c r="V4464" t="e">
        <v>#N/A</v>
      </c>
      <c r="W4464" t="e">
        <v>#N/A</v>
      </c>
      <c r="X4464" t="e">
        <v>#N/A</v>
      </c>
      <c r="Y4464" s="3" t="e">
        <v>#N/A</v>
      </c>
      <c r="Z4464" s="8" t="e">
        <v>#N/A</v>
      </c>
      <c r="AA4464" s="30" t="e">
        <v>#N/A</v>
      </c>
      <c r="AB4464" t="e">
        <v>#N/A</v>
      </c>
      <c r="AC4464" t="e">
        <v>#N/A</v>
      </c>
      <c r="AD4464" t="e">
        <v>#N/A</v>
      </c>
      <c r="AE4464" t="e">
        <v>#N/A</v>
      </c>
      <c r="AF4464" t="e">
        <v>#N/A</v>
      </c>
    </row>
    <row r="4465" spans="1:32" x14ac:dyDescent="0.25">
      <c r="A4465" t="e">
        <v>#N/A</v>
      </c>
      <c r="B4465" s="33" t="e">
        <v>#N/A</v>
      </c>
      <c r="C4465" t="e">
        <v>#N/A</v>
      </c>
      <c r="D4465" t="e">
        <v>#N/A</v>
      </c>
      <c r="E4465" s="69" t="e">
        <v>#N/A</v>
      </c>
      <c r="F4465" s="3" t="e">
        <v>#N/A</v>
      </c>
      <c r="G4465" s="3" t="e">
        <v>#N/A</v>
      </c>
      <c r="H4465" s="3" t="e">
        <v>#N/A</v>
      </c>
      <c r="I4465" s="80" t="e">
        <v>#N/A</v>
      </c>
      <c r="J4465" s="80" t="e">
        <v>#N/A</v>
      </c>
      <c r="K4465" s="85" t="e">
        <v>#N/A</v>
      </c>
      <c r="L4465" s="9" t="e">
        <v>#N/A</v>
      </c>
      <c r="M4465" s="93" t="e">
        <v>#N/A</v>
      </c>
      <c r="N4465" s="8" t="e">
        <v>#N/A</v>
      </c>
      <c r="O4465" t="e">
        <v>#N/A</v>
      </c>
      <c r="P4465" t="e">
        <v>#N/A</v>
      </c>
      <c r="Q4465" t="e">
        <v>#N/A</v>
      </c>
      <c r="R4465" s="2" t="e">
        <v>#N/A</v>
      </c>
      <c r="S4465" t="e">
        <v>#N/A</v>
      </c>
      <c r="T4465" s="3" t="e">
        <v>#N/A</v>
      </c>
      <c r="U4465" s="3" t="e">
        <v>#N/A</v>
      </c>
      <c r="V4465" t="e">
        <v>#N/A</v>
      </c>
      <c r="W4465" t="e">
        <v>#N/A</v>
      </c>
      <c r="X4465" t="e">
        <v>#N/A</v>
      </c>
      <c r="Y4465" s="3" t="e">
        <v>#N/A</v>
      </c>
      <c r="Z4465" s="8" t="e">
        <v>#N/A</v>
      </c>
      <c r="AA4465" s="30" t="e">
        <v>#N/A</v>
      </c>
      <c r="AB4465" t="e">
        <v>#N/A</v>
      </c>
      <c r="AC4465" t="e">
        <v>#N/A</v>
      </c>
      <c r="AD4465" t="e">
        <v>#N/A</v>
      </c>
      <c r="AE4465" t="e">
        <v>#N/A</v>
      </c>
      <c r="AF4465" t="e">
        <v>#N/A</v>
      </c>
    </row>
    <row r="4466" spans="1:32" x14ac:dyDescent="0.25">
      <c r="A4466" t="e">
        <v>#N/A</v>
      </c>
      <c r="B4466" s="33" t="e">
        <v>#N/A</v>
      </c>
      <c r="C4466" t="e">
        <v>#N/A</v>
      </c>
      <c r="D4466" t="e">
        <v>#N/A</v>
      </c>
      <c r="E4466" s="69" t="e">
        <v>#N/A</v>
      </c>
      <c r="F4466" s="3" t="e">
        <v>#N/A</v>
      </c>
      <c r="G4466" s="3" t="e">
        <v>#N/A</v>
      </c>
      <c r="H4466" s="3" t="e">
        <v>#N/A</v>
      </c>
      <c r="I4466" s="80" t="e">
        <v>#N/A</v>
      </c>
      <c r="J4466" s="80" t="e">
        <v>#N/A</v>
      </c>
      <c r="K4466" s="85" t="e">
        <v>#N/A</v>
      </c>
      <c r="L4466" s="9" t="e">
        <v>#N/A</v>
      </c>
      <c r="M4466" s="93" t="e">
        <v>#N/A</v>
      </c>
      <c r="N4466" s="8" t="e">
        <v>#N/A</v>
      </c>
      <c r="O4466" t="e">
        <v>#N/A</v>
      </c>
      <c r="P4466" t="e">
        <v>#N/A</v>
      </c>
      <c r="Q4466" t="e">
        <v>#N/A</v>
      </c>
      <c r="R4466" s="2" t="e">
        <v>#N/A</v>
      </c>
      <c r="S4466" t="e">
        <v>#N/A</v>
      </c>
      <c r="T4466" s="3" t="e">
        <v>#N/A</v>
      </c>
      <c r="U4466" s="3" t="e">
        <v>#N/A</v>
      </c>
      <c r="V4466" t="e">
        <v>#N/A</v>
      </c>
      <c r="W4466" t="e">
        <v>#N/A</v>
      </c>
      <c r="X4466" t="e">
        <v>#N/A</v>
      </c>
      <c r="Y4466" s="3" t="e">
        <v>#N/A</v>
      </c>
      <c r="Z4466" s="8" t="e">
        <v>#N/A</v>
      </c>
      <c r="AA4466" s="30" t="e">
        <v>#N/A</v>
      </c>
      <c r="AB4466" t="e">
        <v>#N/A</v>
      </c>
      <c r="AC4466" t="e">
        <v>#N/A</v>
      </c>
      <c r="AD4466" t="e">
        <v>#N/A</v>
      </c>
      <c r="AE4466" t="e">
        <v>#N/A</v>
      </c>
      <c r="AF4466" t="e">
        <v>#N/A</v>
      </c>
    </row>
    <row r="4467" spans="1:32" x14ac:dyDescent="0.25">
      <c r="A4467" t="e">
        <v>#N/A</v>
      </c>
      <c r="B4467" s="33" t="e">
        <v>#N/A</v>
      </c>
      <c r="C4467" t="e">
        <v>#N/A</v>
      </c>
      <c r="D4467" t="e">
        <v>#N/A</v>
      </c>
      <c r="E4467" s="69" t="e">
        <v>#N/A</v>
      </c>
      <c r="F4467" s="3" t="e">
        <v>#N/A</v>
      </c>
      <c r="G4467" s="3" t="e">
        <v>#N/A</v>
      </c>
      <c r="H4467" s="3" t="e">
        <v>#N/A</v>
      </c>
      <c r="I4467" s="80" t="e">
        <v>#N/A</v>
      </c>
      <c r="J4467" s="80" t="e">
        <v>#N/A</v>
      </c>
      <c r="K4467" s="85" t="e">
        <v>#N/A</v>
      </c>
      <c r="L4467" s="9" t="e">
        <v>#N/A</v>
      </c>
      <c r="M4467" s="93" t="e">
        <v>#N/A</v>
      </c>
      <c r="N4467" s="8" t="e">
        <v>#N/A</v>
      </c>
      <c r="O4467" t="e">
        <v>#N/A</v>
      </c>
      <c r="P4467" t="e">
        <v>#N/A</v>
      </c>
      <c r="Q4467" t="e">
        <v>#N/A</v>
      </c>
      <c r="R4467" s="2" t="e">
        <v>#N/A</v>
      </c>
      <c r="S4467" t="e">
        <v>#N/A</v>
      </c>
      <c r="T4467" s="3" t="e">
        <v>#N/A</v>
      </c>
      <c r="U4467" s="3" t="e">
        <v>#N/A</v>
      </c>
      <c r="V4467" t="e">
        <v>#N/A</v>
      </c>
      <c r="W4467" t="e">
        <v>#N/A</v>
      </c>
      <c r="X4467" t="e">
        <v>#N/A</v>
      </c>
      <c r="Y4467" s="3" t="e">
        <v>#N/A</v>
      </c>
      <c r="Z4467" s="8" t="e">
        <v>#N/A</v>
      </c>
      <c r="AA4467" s="30" t="e">
        <v>#N/A</v>
      </c>
      <c r="AB4467" t="e">
        <v>#N/A</v>
      </c>
      <c r="AC4467" t="e">
        <v>#N/A</v>
      </c>
      <c r="AD4467" t="e">
        <v>#N/A</v>
      </c>
      <c r="AE4467" t="e">
        <v>#N/A</v>
      </c>
      <c r="AF4467" t="e">
        <v>#N/A</v>
      </c>
    </row>
    <row r="4468" spans="1:32" x14ac:dyDescent="0.25">
      <c r="A4468" t="e">
        <v>#N/A</v>
      </c>
      <c r="B4468" s="33" t="e">
        <v>#N/A</v>
      </c>
      <c r="C4468" t="e">
        <v>#N/A</v>
      </c>
      <c r="D4468" t="e">
        <v>#N/A</v>
      </c>
      <c r="E4468" s="69" t="e">
        <v>#N/A</v>
      </c>
      <c r="F4468" s="3" t="e">
        <v>#N/A</v>
      </c>
      <c r="G4468" s="3" t="e">
        <v>#N/A</v>
      </c>
      <c r="H4468" s="3" t="e">
        <v>#N/A</v>
      </c>
      <c r="I4468" s="80" t="e">
        <v>#N/A</v>
      </c>
      <c r="J4468" s="80" t="e">
        <v>#N/A</v>
      </c>
      <c r="K4468" s="85" t="e">
        <v>#N/A</v>
      </c>
      <c r="L4468" s="9" t="e">
        <v>#N/A</v>
      </c>
      <c r="M4468" s="93" t="e">
        <v>#N/A</v>
      </c>
      <c r="N4468" s="8" t="e">
        <v>#N/A</v>
      </c>
      <c r="O4468" t="e">
        <v>#N/A</v>
      </c>
      <c r="P4468" t="e">
        <v>#N/A</v>
      </c>
      <c r="Q4468" t="e">
        <v>#N/A</v>
      </c>
      <c r="R4468" s="2" t="e">
        <v>#N/A</v>
      </c>
      <c r="S4468" t="e">
        <v>#N/A</v>
      </c>
      <c r="T4468" s="3" t="e">
        <v>#N/A</v>
      </c>
      <c r="U4468" s="3" t="e">
        <v>#N/A</v>
      </c>
      <c r="V4468" t="e">
        <v>#N/A</v>
      </c>
      <c r="W4468" t="e">
        <v>#N/A</v>
      </c>
      <c r="X4468" t="e">
        <v>#N/A</v>
      </c>
      <c r="Y4468" s="3" t="e">
        <v>#N/A</v>
      </c>
      <c r="Z4468" s="8" t="e">
        <v>#N/A</v>
      </c>
      <c r="AA4468" s="30" t="e">
        <v>#N/A</v>
      </c>
      <c r="AB4468" t="e">
        <v>#N/A</v>
      </c>
      <c r="AC4468" t="e">
        <v>#N/A</v>
      </c>
      <c r="AD4468" t="e">
        <v>#N/A</v>
      </c>
      <c r="AE4468" t="e">
        <v>#N/A</v>
      </c>
      <c r="AF4468" t="e">
        <v>#N/A</v>
      </c>
    </row>
    <row r="4469" spans="1:32" x14ac:dyDescent="0.25">
      <c r="A4469" t="e">
        <v>#N/A</v>
      </c>
      <c r="B4469" s="33" t="e">
        <v>#N/A</v>
      </c>
      <c r="C4469" t="e">
        <v>#N/A</v>
      </c>
      <c r="D4469" t="e">
        <v>#N/A</v>
      </c>
      <c r="E4469" s="69" t="e">
        <v>#N/A</v>
      </c>
      <c r="F4469" s="3" t="e">
        <v>#N/A</v>
      </c>
      <c r="G4469" s="3" t="e">
        <v>#N/A</v>
      </c>
      <c r="H4469" s="3" t="e">
        <v>#N/A</v>
      </c>
      <c r="I4469" s="80" t="e">
        <v>#N/A</v>
      </c>
      <c r="J4469" s="80" t="e">
        <v>#N/A</v>
      </c>
      <c r="K4469" s="85" t="e">
        <v>#N/A</v>
      </c>
      <c r="L4469" s="9" t="e">
        <v>#N/A</v>
      </c>
      <c r="M4469" s="93" t="e">
        <v>#N/A</v>
      </c>
      <c r="N4469" s="8" t="e">
        <v>#N/A</v>
      </c>
      <c r="O4469" t="e">
        <v>#N/A</v>
      </c>
      <c r="P4469" t="e">
        <v>#N/A</v>
      </c>
      <c r="Q4469" t="e">
        <v>#N/A</v>
      </c>
      <c r="R4469" s="2" t="e">
        <v>#N/A</v>
      </c>
      <c r="S4469" t="e">
        <v>#N/A</v>
      </c>
      <c r="T4469" s="3" t="e">
        <v>#N/A</v>
      </c>
      <c r="U4469" s="3" t="e">
        <v>#N/A</v>
      </c>
      <c r="V4469" t="e">
        <v>#N/A</v>
      </c>
      <c r="W4469" t="e">
        <v>#N/A</v>
      </c>
      <c r="X4469" t="e">
        <v>#N/A</v>
      </c>
      <c r="Y4469" s="3" t="e">
        <v>#N/A</v>
      </c>
      <c r="Z4469" s="8" t="e">
        <v>#N/A</v>
      </c>
      <c r="AA4469" s="30" t="e">
        <v>#N/A</v>
      </c>
      <c r="AB4469" t="e">
        <v>#N/A</v>
      </c>
      <c r="AC4469" t="e">
        <v>#N/A</v>
      </c>
      <c r="AD4469" t="e">
        <v>#N/A</v>
      </c>
      <c r="AE4469" t="e">
        <v>#N/A</v>
      </c>
      <c r="AF4469" t="e">
        <v>#N/A</v>
      </c>
    </row>
    <row r="4470" spans="1:32" x14ac:dyDescent="0.25">
      <c r="A4470" t="e">
        <v>#N/A</v>
      </c>
      <c r="B4470" s="33" t="e">
        <v>#N/A</v>
      </c>
      <c r="C4470" t="e">
        <v>#N/A</v>
      </c>
      <c r="D4470" t="e">
        <v>#N/A</v>
      </c>
      <c r="E4470" s="69" t="e">
        <v>#N/A</v>
      </c>
      <c r="F4470" s="3" t="e">
        <v>#N/A</v>
      </c>
      <c r="G4470" s="3" t="e">
        <v>#N/A</v>
      </c>
      <c r="H4470" s="3" t="e">
        <v>#N/A</v>
      </c>
      <c r="I4470" s="80" t="e">
        <v>#N/A</v>
      </c>
      <c r="J4470" s="80" t="e">
        <v>#N/A</v>
      </c>
      <c r="K4470" s="85" t="e">
        <v>#N/A</v>
      </c>
      <c r="L4470" s="9" t="e">
        <v>#N/A</v>
      </c>
      <c r="M4470" s="93" t="e">
        <v>#N/A</v>
      </c>
      <c r="N4470" s="8" t="e">
        <v>#N/A</v>
      </c>
      <c r="O4470" t="e">
        <v>#N/A</v>
      </c>
      <c r="P4470" t="e">
        <v>#N/A</v>
      </c>
      <c r="Q4470" t="e">
        <v>#N/A</v>
      </c>
      <c r="R4470" s="2" t="e">
        <v>#N/A</v>
      </c>
      <c r="S4470" t="e">
        <v>#N/A</v>
      </c>
      <c r="T4470" s="3" t="e">
        <v>#N/A</v>
      </c>
      <c r="U4470" s="3" t="e">
        <v>#N/A</v>
      </c>
      <c r="V4470" t="e">
        <v>#N/A</v>
      </c>
      <c r="W4470" t="e">
        <v>#N/A</v>
      </c>
      <c r="X4470" t="e">
        <v>#N/A</v>
      </c>
      <c r="Y4470" s="3" t="e">
        <v>#N/A</v>
      </c>
      <c r="Z4470" s="8" t="e">
        <v>#N/A</v>
      </c>
      <c r="AA4470" s="30" t="e">
        <v>#N/A</v>
      </c>
      <c r="AB4470" t="e">
        <v>#N/A</v>
      </c>
      <c r="AC4470" t="e">
        <v>#N/A</v>
      </c>
      <c r="AD4470" t="e">
        <v>#N/A</v>
      </c>
      <c r="AE4470" t="e">
        <v>#N/A</v>
      </c>
      <c r="AF4470" t="e">
        <v>#N/A</v>
      </c>
    </row>
    <row r="4471" spans="1:32" x14ac:dyDescent="0.25">
      <c r="A4471" t="e">
        <v>#N/A</v>
      </c>
      <c r="B4471" s="33" t="e">
        <v>#N/A</v>
      </c>
      <c r="C4471" t="e">
        <v>#N/A</v>
      </c>
      <c r="D4471" t="e">
        <v>#N/A</v>
      </c>
      <c r="E4471" s="69" t="e">
        <v>#N/A</v>
      </c>
      <c r="F4471" s="3" t="e">
        <v>#N/A</v>
      </c>
      <c r="G4471" s="3" t="e">
        <v>#N/A</v>
      </c>
      <c r="H4471" s="3" t="e">
        <v>#N/A</v>
      </c>
      <c r="I4471" s="80" t="e">
        <v>#N/A</v>
      </c>
      <c r="J4471" s="80" t="e">
        <v>#N/A</v>
      </c>
      <c r="K4471" s="85" t="e">
        <v>#N/A</v>
      </c>
      <c r="L4471" s="9" t="e">
        <v>#N/A</v>
      </c>
      <c r="M4471" s="93" t="e">
        <v>#N/A</v>
      </c>
      <c r="N4471" s="8" t="e">
        <v>#N/A</v>
      </c>
      <c r="O4471" t="e">
        <v>#N/A</v>
      </c>
      <c r="P4471" t="e">
        <v>#N/A</v>
      </c>
      <c r="Q4471" t="e">
        <v>#N/A</v>
      </c>
      <c r="R4471" s="2" t="e">
        <v>#N/A</v>
      </c>
      <c r="S4471" t="e">
        <v>#N/A</v>
      </c>
      <c r="T4471" s="3" t="e">
        <v>#N/A</v>
      </c>
      <c r="U4471" s="3" t="e">
        <v>#N/A</v>
      </c>
      <c r="V4471" t="e">
        <v>#N/A</v>
      </c>
      <c r="W4471" t="e">
        <v>#N/A</v>
      </c>
      <c r="X4471" t="e">
        <v>#N/A</v>
      </c>
      <c r="Y4471" s="3" t="e">
        <v>#N/A</v>
      </c>
      <c r="Z4471" s="8" t="e">
        <v>#N/A</v>
      </c>
      <c r="AA4471" s="30" t="e">
        <v>#N/A</v>
      </c>
      <c r="AB4471" t="e">
        <v>#N/A</v>
      </c>
      <c r="AC4471" t="e">
        <v>#N/A</v>
      </c>
      <c r="AD4471" t="e">
        <v>#N/A</v>
      </c>
      <c r="AE4471" t="e">
        <v>#N/A</v>
      </c>
      <c r="AF4471" t="e">
        <v>#N/A</v>
      </c>
    </row>
    <row r="4472" spans="1:32" x14ac:dyDescent="0.25">
      <c r="A4472" t="e">
        <v>#N/A</v>
      </c>
      <c r="B4472" s="33" t="e">
        <v>#N/A</v>
      </c>
      <c r="C4472" t="e">
        <v>#N/A</v>
      </c>
      <c r="D4472" t="e">
        <v>#N/A</v>
      </c>
      <c r="E4472" s="69" t="e">
        <v>#N/A</v>
      </c>
      <c r="F4472" s="3" t="e">
        <v>#N/A</v>
      </c>
      <c r="G4472" s="3" t="e">
        <v>#N/A</v>
      </c>
      <c r="H4472" s="3" t="e">
        <v>#N/A</v>
      </c>
      <c r="I4472" s="80" t="e">
        <v>#N/A</v>
      </c>
      <c r="J4472" s="80" t="e">
        <v>#N/A</v>
      </c>
      <c r="K4472" s="85" t="e">
        <v>#N/A</v>
      </c>
      <c r="L4472" s="9" t="e">
        <v>#N/A</v>
      </c>
      <c r="M4472" s="93" t="e">
        <v>#N/A</v>
      </c>
      <c r="N4472" s="8" t="e">
        <v>#N/A</v>
      </c>
      <c r="O4472" t="e">
        <v>#N/A</v>
      </c>
      <c r="P4472" t="e">
        <v>#N/A</v>
      </c>
      <c r="Q4472" t="e">
        <v>#N/A</v>
      </c>
      <c r="R4472" s="2" t="e">
        <v>#N/A</v>
      </c>
      <c r="S4472" t="e">
        <v>#N/A</v>
      </c>
      <c r="T4472" s="3" t="e">
        <v>#N/A</v>
      </c>
      <c r="U4472" s="3" t="e">
        <v>#N/A</v>
      </c>
      <c r="V4472" t="e">
        <v>#N/A</v>
      </c>
      <c r="W4472" t="e">
        <v>#N/A</v>
      </c>
      <c r="X4472" t="e">
        <v>#N/A</v>
      </c>
      <c r="Y4472" s="3" t="e">
        <v>#N/A</v>
      </c>
      <c r="Z4472" s="8" t="e">
        <v>#N/A</v>
      </c>
      <c r="AA4472" s="30" t="e">
        <v>#N/A</v>
      </c>
      <c r="AB4472" t="e">
        <v>#N/A</v>
      </c>
      <c r="AC4472" t="e">
        <v>#N/A</v>
      </c>
      <c r="AD4472" t="e">
        <v>#N/A</v>
      </c>
      <c r="AE4472" t="e">
        <v>#N/A</v>
      </c>
      <c r="AF4472" t="e">
        <v>#N/A</v>
      </c>
    </row>
    <row r="4473" spans="1:32" x14ac:dyDescent="0.25">
      <c r="A4473" t="e">
        <v>#N/A</v>
      </c>
      <c r="B4473" s="33" t="e">
        <v>#N/A</v>
      </c>
      <c r="C4473" t="e">
        <v>#N/A</v>
      </c>
      <c r="D4473" t="e">
        <v>#N/A</v>
      </c>
      <c r="E4473" s="69" t="e">
        <v>#N/A</v>
      </c>
      <c r="F4473" s="3" t="e">
        <v>#N/A</v>
      </c>
      <c r="G4473" s="3" t="e">
        <v>#N/A</v>
      </c>
      <c r="H4473" s="3" t="e">
        <v>#N/A</v>
      </c>
      <c r="I4473" s="80" t="e">
        <v>#N/A</v>
      </c>
      <c r="J4473" s="80" t="e">
        <v>#N/A</v>
      </c>
      <c r="K4473" s="85" t="e">
        <v>#N/A</v>
      </c>
      <c r="L4473" s="9" t="e">
        <v>#N/A</v>
      </c>
      <c r="M4473" s="93" t="e">
        <v>#N/A</v>
      </c>
      <c r="N4473" s="8" t="e">
        <v>#N/A</v>
      </c>
      <c r="O4473" t="e">
        <v>#N/A</v>
      </c>
      <c r="P4473" t="e">
        <v>#N/A</v>
      </c>
      <c r="Q4473" t="e">
        <v>#N/A</v>
      </c>
      <c r="R4473" s="2" t="e">
        <v>#N/A</v>
      </c>
      <c r="S4473" t="e">
        <v>#N/A</v>
      </c>
      <c r="T4473" s="3" t="e">
        <v>#N/A</v>
      </c>
      <c r="U4473" s="3" t="e">
        <v>#N/A</v>
      </c>
      <c r="V4473" t="e">
        <v>#N/A</v>
      </c>
      <c r="W4473" t="e">
        <v>#N/A</v>
      </c>
      <c r="X4473" t="e">
        <v>#N/A</v>
      </c>
      <c r="Y4473" s="3" t="e">
        <v>#N/A</v>
      </c>
      <c r="Z4473" s="8" t="e">
        <v>#N/A</v>
      </c>
      <c r="AA4473" s="30" t="e">
        <v>#N/A</v>
      </c>
      <c r="AB4473" t="e">
        <v>#N/A</v>
      </c>
      <c r="AC4473" t="e">
        <v>#N/A</v>
      </c>
      <c r="AD4473" t="e">
        <v>#N/A</v>
      </c>
      <c r="AE4473" t="e">
        <v>#N/A</v>
      </c>
      <c r="AF4473" t="e">
        <v>#N/A</v>
      </c>
    </row>
    <row r="4474" spans="1:32" x14ac:dyDescent="0.25">
      <c r="A4474" t="e">
        <v>#N/A</v>
      </c>
      <c r="B4474" s="33" t="e">
        <v>#N/A</v>
      </c>
      <c r="C4474" t="e">
        <v>#N/A</v>
      </c>
      <c r="D4474" t="e">
        <v>#N/A</v>
      </c>
      <c r="E4474" s="69" t="e">
        <v>#N/A</v>
      </c>
      <c r="F4474" s="3" t="e">
        <v>#N/A</v>
      </c>
      <c r="G4474" s="3" t="e">
        <v>#N/A</v>
      </c>
      <c r="H4474" s="3" t="e">
        <v>#N/A</v>
      </c>
      <c r="I4474" s="80" t="e">
        <v>#N/A</v>
      </c>
      <c r="J4474" s="80" t="e">
        <v>#N/A</v>
      </c>
      <c r="K4474" s="85" t="e">
        <v>#N/A</v>
      </c>
      <c r="L4474" s="9" t="e">
        <v>#N/A</v>
      </c>
      <c r="M4474" s="93" t="e">
        <v>#N/A</v>
      </c>
      <c r="N4474" s="8" t="e">
        <v>#N/A</v>
      </c>
      <c r="O4474" t="e">
        <v>#N/A</v>
      </c>
      <c r="P4474" t="e">
        <v>#N/A</v>
      </c>
      <c r="Q4474" t="e">
        <v>#N/A</v>
      </c>
      <c r="R4474" s="2" t="e">
        <v>#N/A</v>
      </c>
      <c r="S4474" t="e">
        <v>#N/A</v>
      </c>
      <c r="T4474" s="3" t="e">
        <v>#N/A</v>
      </c>
      <c r="U4474" s="3" t="e">
        <v>#N/A</v>
      </c>
      <c r="V4474" t="e">
        <v>#N/A</v>
      </c>
      <c r="W4474" t="e">
        <v>#N/A</v>
      </c>
      <c r="X4474" t="e">
        <v>#N/A</v>
      </c>
      <c r="Y4474" s="3" t="e">
        <v>#N/A</v>
      </c>
      <c r="Z4474" s="8" t="e">
        <v>#N/A</v>
      </c>
      <c r="AA4474" s="30" t="e">
        <v>#N/A</v>
      </c>
      <c r="AB4474" t="e">
        <v>#N/A</v>
      </c>
      <c r="AC4474" t="e">
        <v>#N/A</v>
      </c>
      <c r="AD4474" t="e">
        <v>#N/A</v>
      </c>
      <c r="AE4474" t="e">
        <v>#N/A</v>
      </c>
      <c r="AF4474" t="e">
        <v>#N/A</v>
      </c>
    </row>
    <row r="4475" spans="1:32" x14ac:dyDescent="0.25">
      <c r="A4475" t="e">
        <v>#N/A</v>
      </c>
      <c r="B4475" s="33" t="e">
        <v>#N/A</v>
      </c>
      <c r="C4475" t="e">
        <v>#N/A</v>
      </c>
      <c r="D4475" t="e">
        <v>#N/A</v>
      </c>
      <c r="E4475" s="69" t="e">
        <v>#N/A</v>
      </c>
      <c r="F4475" s="3" t="e">
        <v>#N/A</v>
      </c>
      <c r="G4475" s="3" t="e">
        <v>#N/A</v>
      </c>
      <c r="H4475" s="3" t="e">
        <v>#N/A</v>
      </c>
      <c r="I4475" s="80" t="e">
        <v>#N/A</v>
      </c>
      <c r="J4475" s="80" t="e">
        <v>#N/A</v>
      </c>
      <c r="K4475" s="85" t="e">
        <v>#N/A</v>
      </c>
      <c r="L4475" s="9" t="e">
        <v>#N/A</v>
      </c>
      <c r="M4475" s="93" t="e">
        <v>#N/A</v>
      </c>
      <c r="N4475" s="8" t="e">
        <v>#N/A</v>
      </c>
      <c r="O4475" t="e">
        <v>#N/A</v>
      </c>
      <c r="P4475" t="e">
        <v>#N/A</v>
      </c>
      <c r="Q4475" t="e">
        <v>#N/A</v>
      </c>
      <c r="R4475" s="2" t="e">
        <v>#N/A</v>
      </c>
      <c r="S4475" t="e">
        <v>#N/A</v>
      </c>
      <c r="T4475" s="3" t="e">
        <v>#N/A</v>
      </c>
      <c r="U4475" s="3" t="e">
        <v>#N/A</v>
      </c>
      <c r="V4475" t="e">
        <v>#N/A</v>
      </c>
      <c r="W4475" t="e">
        <v>#N/A</v>
      </c>
      <c r="X4475" t="e">
        <v>#N/A</v>
      </c>
      <c r="Y4475" s="3" t="e">
        <v>#N/A</v>
      </c>
      <c r="Z4475" s="8" t="e">
        <v>#N/A</v>
      </c>
      <c r="AA4475" s="30" t="e">
        <v>#N/A</v>
      </c>
      <c r="AB4475" t="e">
        <v>#N/A</v>
      </c>
      <c r="AC4475" t="e">
        <v>#N/A</v>
      </c>
      <c r="AD4475" t="e">
        <v>#N/A</v>
      </c>
      <c r="AE4475" t="e">
        <v>#N/A</v>
      </c>
      <c r="AF4475" t="e">
        <v>#N/A</v>
      </c>
    </row>
    <row r="4476" spans="1:32" x14ac:dyDescent="0.25">
      <c r="A4476" t="e">
        <v>#N/A</v>
      </c>
      <c r="B4476" s="33" t="e">
        <v>#N/A</v>
      </c>
      <c r="C4476" t="e">
        <v>#N/A</v>
      </c>
      <c r="D4476" t="e">
        <v>#N/A</v>
      </c>
      <c r="E4476" s="69" t="e">
        <v>#N/A</v>
      </c>
      <c r="F4476" s="3" t="e">
        <v>#N/A</v>
      </c>
      <c r="G4476" s="3" t="e">
        <v>#N/A</v>
      </c>
      <c r="H4476" s="3" t="e">
        <v>#N/A</v>
      </c>
      <c r="I4476" s="80" t="e">
        <v>#N/A</v>
      </c>
      <c r="J4476" s="80" t="e">
        <v>#N/A</v>
      </c>
      <c r="K4476" s="85" t="e">
        <v>#N/A</v>
      </c>
      <c r="L4476" s="9" t="e">
        <v>#N/A</v>
      </c>
      <c r="M4476" s="93" t="e">
        <v>#N/A</v>
      </c>
      <c r="N4476" s="8" t="e">
        <v>#N/A</v>
      </c>
      <c r="O4476" t="e">
        <v>#N/A</v>
      </c>
      <c r="P4476" t="e">
        <v>#N/A</v>
      </c>
      <c r="Q4476" t="e">
        <v>#N/A</v>
      </c>
      <c r="R4476" s="2" t="e">
        <v>#N/A</v>
      </c>
      <c r="S4476" t="e">
        <v>#N/A</v>
      </c>
      <c r="T4476" s="3" t="e">
        <v>#N/A</v>
      </c>
      <c r="U4476" s="3" t="e">
        <v>#N/A</v>
      </c>
      <c r="V4476" t="e">
        <v>#N/A</v>
      </c>
      <c r="W4476" t="e">
        <v>#N/A</v>
      </c>
      <c r="X4476" t="e">
        <v>#N/A</v>
      </c>
      <c r="Y4476" s="3" t="e">
        <v>#N/A</v>
      </c>
      <c r="Z4476" s="8" t="e">
        <v>#N/A</v>
      </c>
      <c r="AA4476" s="30" t="e">
        <v>#N/A</v>
      </c>
      <c r="AB4476" t="e">
        <v>#N/A</v>
      </c>
      <c r="AC4476" t="e">
        <v>#N/A</v>
      </c>
      <c r="AD4476" t="e">
        <v>#N/A</v>
      </c>
      <c r="AE4476" t="e">
        <v>#N/A</v>
      </c>
      <c r="AF4476" t="e">
        <v>#N/A</v>
      </c>
    </row>
    <row r="4477" spans="1:32" x14ac:dyDescent="0.25">
      <c r="A4477" t="e">
        <v>#N/A</v>
      </c>
      <c r="B4477" s="33" t="e">
        <v>#N/A</v>
      </c>
      <c r="C4477" t="e">
        <v>#N/A</v>
      </c>
      <c r="D4477" t="e">
        <v>#N/A</v>
      </c>
      <c r="E4477" s="69" t="e">
        <v>#N/A</v>
      </c>
      <c r="F4477" s="3" t="e">
        <v>#N/A</v>
      </c>
      <c r="G4477" s="3" t="e">
        <v>#N/A</v>
      </c>
      <c r="H4477" s="3" t="e">
        <v>#N/A</v>
      </c>
      <c r="I4477" s="80" t="e">
        <v>#N/A</v>
      </c>
      <c r="J4477" s="80" t="e">
        <v>#N/A</v>
      </c>
      <c r="K4477" s="85" t="e">
        <v>#N/A</v>
      </c>
      <c r="L4477" s="9" t="e">
        <v>#N/A</v>
      </c>
      <c r="M4477" s="93" t="e">
        <v>#N/A</v>
      </c>
      <c r="N4477" s="8" t="e">
        <v>#N/A</v>
      </c>
      <c r="O4477" t="e">
        <v>#N/A</v>
      </c>
      <c r="P4477" t="e">
        <v>#N/A</v>
      </c>
      <c r="Q4477" t="e">
        <v>#N/A</v>
      </c>
      <c r="R4477" s="2" t="e">
        <v>#N/A</v>
      </c>
      <c r="S4477" t="e">
        <v>#N/A</v>
      </c>
      <c r="T4477" s="3" t="e">
        <v>#N/A</v>
      </c>
      <c r="U4477" s="3" t="e">
        <v>#N/A</v>
      </c>
      <c r="V4477" t="e">
        <v>#N/A</v>
      </c>
      <c r="W4477" t="e">
        <v>#N/A</v>
      </c>
      <c r="X4477" t="e">
        <v>#N/A</v>
      </c>
      <c r="Y4477" s="3" t="e">
        <v>#N/A</v>
      </c>
      <c r="Z4477" s="8" t="e">
        <v>#N/A</v>
      </c>
      <c r="AA4477" s="30" t="e">
        <v>#N/A</v>
      </c>
      <c r="AB4477" t="e">
        <v>#N/A</v>
      </c>
      <c r="AC4477" t="e">
        <v>#N/A</v>
      </c>
      <c r="AD4477" t="e">
        <v>#N/A</v>
      </c>
      <c r="AE4477" t="e">
        <v>#N/A</v>
      </c>
      <c r="AF4477" t="e">
        <v>#N/A</v>
      </c>
    </row>
    <row r="4478" spans="1:32" x14ac:dyDescent="0.25">
      <c r="A4478" t="e">
        <v>#N/A</v>
      </c>
      <c r="B4478" s="33" t="e">
        <v>#N/A</v>
      </c>
      <c r="C4478" t="e">
        <v>#N/A</v>
      </c>
      <c r="D4478" t="e">
        <v>#N/A</v>
      </c>
      <c r="E4478" s="69" t="e">
        <v>#N/A</v>
      </c>
      <c r="F4478" s="3" t="e">
        <v>#N/A</v>
      </c>
      <c r="G4478" s="3" t="e">
        <v>#N/A</v>
      </c>
      <c r="H4478" s="3" t="e">
        <v>#N/A</v>
      </c>
      <c r="I4478" s="80" t="e">
        <v>#N/A</v>
      </c>
      <c r="J4478" s="80" t="e">
        <v>#N/A</v>
      </c>
      <c r="K4478" s="85" t="e">
        <v>#N/A</v>
      </c>
      <c r="L4478" s="9" t="e">
        <v>#N/A</v>
      </c>
      <c r="M4478" s="93" t="e">
        <v>#N/A</v>
      </c>
      <c r="N4478" s="8" t="e">
        <v>#N/A</v>
      </c>
      <c r="O4478" t="e">
        <v>#N/A</v>
      </c>
      <c r="P4478" t="e">
        <v>#N/A</v>
      </c>
      <c r="Q4478" t="e">
        <v>#N/A</v>
      </c>
      <c r="R4478" s="2" t="e">
        <v>#N/A</v>
      </c>
      <c r="S4478" t="e">
        <v>#N/A</v>
      </c>
      <c r="T4478" s="3" t="e">
        <v>#N/A</v>
      </c>
      <c r="U4478" s="3" t="e">
        <v>#N/A</v>
      </c>
      <c r="V4478" t="e">
        <v>#N/A</v>
      </c>
      <c r="W4478" t="e">
        <v>#N/A</v>
      </c>
      <c r="X4478" t="e">
        <v>#N/A</v>
      </c>
      <c r="Y4478" s="3" t="e">
        <v>#N/A</v>
      </c>
      <c r="Z4478" s="8" t="e">
        <v>#N/A</v>
      </c>
      <c r="AA4478" s="30" t="e">
        <v>#N/A</v>
      </c>
      <c r="AB4478" t="e">
        <v>#N/A</v>
      </c>
      <c r="AC4478" t="e">
        <v>#N/A</v>
      </c>
      <c r="AD4478" t="e">
        <v>#N/A</v>
      </c>
      <c r="AE4478" t="e">
        <v>#N/A</v>
      </c>
      <c r="AF4478" t="e">
        <v>#N/A</v>
      </c>
    </row>
    <row r="4479" spans="1:32" x14ac:dyDescent="0.25">
      <c r="A4479" t="e">
        <v>#N/A</v>
      </c>
      <c r="B4479" s="33" t="e">
        <v>#N/A</v>
      </c>
      <c r="C4479" t="e">
        <v>#N/A</v>
      </c>
      <c r="D4479" t="e">
        <v>#N/A</v>
      </c>
      <c r="E4479" s="69" t="e">
        <v>#N/A</v>
      </c>
      <c r="F4479" s="3" t="e">
        <v>#N/A</v>
      </c>
      <c r="G4479" s="3" t="e">
        <v>#N/A</v>
      </c>
      <c r="H4479" s="3" t="e">
        <v>#N/A</v>
      </c>
      <c r="I4479" s="80" t="e">
        <v>#N/A</v>
      </c>
      <c r="J4479" s="80" t="e">
        <v>#N/A</v>
      </c>
      <c r="K4479" s="85" t="e">
        <v>#N/A</v>
      </c>
      <c r="L4479" s="9" t="e">
        <v>#N/A</v>
      </c>
      <c r="M4479" s="93" t="e">
        <v>#N/A</v>
      </c>
      <c r="N4479" s="8" t="e">
        <v>#N/A</v>
      </c>
      <c r="O4479" t="e">
        <v>#N/A</v>
      </c>
      <c r="P4479" t="e">
        <v>#N/A</v>
      </c>
      <c r="Q4479" t="e">
        <v>#N/A</v>
      </c>
      <c r="R4479" s="2" t="e">
        <v>#N/A</v>
      </c>
      <c r="S4479" t="e">
        <v>#N/A</v>
      </c>
      <c r="T4479" s="3" t="e">
        <v>#N/A</v>
      </c>
      <c r="U4479" s="3" t="e">
        <v>#N/A</v>
      </c>
      <c r="V4479" t="e">
        <v>#N/A</v>
      </c>
      <c r="W4479" t="e">
        <v>#N/A</v>
      </c>
      <c r="X4479" t="e">
        <v>#N/A</v>
      </c>
      <c r="Y4479" s="3" t="e">
        <v>#N/A</v>
      </c>
      <c r="Z4479" s="8" t="e">
        <v>#N/A</v>
      </c>
      <c r="AA4479" s="30" t="e">
        <v>#N/A</v>
      </c>
      <c r="AB4479" t="e">
        <v>#N/A</v>
      </c>
      <c r="AC4479" t="e">
        <v>#N/A</v>
      </c>
      <c r="AD4479" t="e">
        <v>#N/A</v>
      </c>
      <c r="AE4479" t="e">
        <v>#N/A</v>
      </c>
      <c r="AF4479" t="e">
        <v>#N/A</v>
      </c>
    </row>
    <row r="4480" spans="1:32" x14ac:dyDescent="0.25">
      <c r="A4480" t="e">
        <v>#N/A</v>
      </c>
      <c r="B4480" s="33" t="e">
        <v>#N/A</v>
      </c>
      <c r="C4480" t="e">
        <v>#N/A</v>
      </c>
      <c r="D4480" t="e">
        <v>#N/A</v>
      </c>
      <c r="E4480" s="69" t="e">
        <v>#N/A</v>
      </c>
      <c r="F4480" s="3" t="e">
        <v>#N/A</v>
      </c>
      <c r="G4480" s="3" t="e">
        <v>#N/A</v>
      </c>
      <c r="H4480" s="3" t="e">
        <v>#N/A</v>
      </c>
      <c r="I4480" s="80" t="e">
        <v>#N/A</v>
      </c>
      <c r="J4480" s="80" t="e">
        <v>#N/A</v>
      </c>
      <c r="K4480" s="85" t="e">
        <v>#N/A</v>
      </c>
      <c r="L4480" s="9" t="e">
        <v>#N/A</v>
      </c>
      <c r="M4480" s="93" t="e">
        <v>#N/A</v>
      </c>
      <c r="N4480" s="8" t="e">
        <v>#N/A</v>
      </c>
      <c r="O4480" t="e">
        <v>#N/A</v>
      </c>
      <c r="P4480" t="e">
        <v>#N/A</v>
      </c>
      <c r="Q4480" t="e">
        <v>#N/A</v>
      </c>
      <c r="R4480" s="2" t="e">
        <v>#N/A</v>
      </c>
      <c r="S4480" t="e">
        <v>#N/A</v>
      </c>
      <c r="T4480" s="3" t="e">
        <v>#N/A</v>
      </c>
      <c r="U4480" s="3" t="e">
        <v>#N/A</v>
      </c>
      <c r="V4480" t="e">
        <v>#N/A</v>
      </c>
      <c r="W4480" t="e">
        <v>#N/A</v>
      </c>
      <c r="X4480" t="e">
        <v>#N/A</v>
      </c>
      <c r="Y4480" s="3" t="e">
        <v>#N/A</v>
      </c>
      <c r="Z4480" s="8" t="e">
        <v>#N/A</v>
      </c>
      <c r="AA4480" s="30" t="e">
        <v>#N/A</v>
      </c>
      <c r="AB4480" t="e">
        <v>#N/A</v>
      </c>
      <c r="AC4480" t="e">
        <v>#N/A</v>
      </c>
      <c r="AD4480" t="e">
        <v>#N/A</v>
      </c>
      <c r="AE4480" t="e">
        <v>#N/A</v>
      </c>
      <c r="AF4480" t="e">
        <v>#N/A</v>
      </c>
    </row>
    <row r="4481" spans="1:32" x14ac:dyDescent="0.25">
      <c r="A4481" t="e">
        <v>#N/A</v>
      </c>
      <c r="B4481" s="33" t="e">
        <v>#N/A</v>
      </c>
      <c r="C4481" t="e">
        <v>#N/A</v>
      </c>
      <c r="D4481" t="e">
        <v>#N/A</v>
      </c>
      <c r="E4481" s="69" t="e">
        <v>#N/A</v>
      </c>
      <c r="F4481" s="3" t="e">
        <v>#N/A</v>
      </c>
      <c r="G4481" s="3" t="e">
        <v>#N/A</v>
      </c>
      <c r="H4481" s="3" t="e">
        <v>#N/A</v>
      </c>
      <c r="I4481" s="80" t="e">
        <v>#N/A</v>
      </c>
      <c r="J4481" s="80" t="e">
        <v>#N/A</v>
      </c>
      <c r="K4481" s="85" t="e">
        <v>#N/A</v>
      </c>
      <c r="L4481" s="9" t="e">
        <v>#N/A</v>
      </c>
      <c r="M4481" s="93" t="e">
        <v>#N/A</v>
      </c>
      <c r="N4481" s="8" t="e">
        <v>#N/A</v>
      </c>
      <c r="O4481" t="e">
        <v>#N/A</v>
      </c>
      <c r="P4481" t="e">
        <v>#N/A</v>
      </c>
      <c r="Q4481" t="e">
        <v>#N/A</v>
      </c>
      <c r="R4481" s="2" t="e">
        <v>#N/A</v>
      </c>
      <c r="S4481" t="e">
        <v>#N/A</v>
      </c>
      <c r="T4481" s="3" t="e">
        <v>#N/A</v>
      </c>
      <c r="U4481" s="3" t="e">
        <v>#N/A</v>
      </c>
      <c r="V4481" t="e">
        <v>#N/A</v>
      </c>
      <c r="W4481" t="e">
        <v>#N/A</v>
      </c>
      <c r="X4481" t="e">
        <v>#N/A</v>
      </c>
      <c r="Y4481" s="3" t="e">
        <v>#N/A</v>
      </c>
      <c r="Z4481" s="8" t="e">
        <v>#N/A</v>
      </c>
      <c r="AA4481" s="30" t="e">
        <v>#N/A</v>
      </c>
      <c r="AB4481" t="e">
        <v>#N/A</v>
      </c>
      <c r="AC4481" t="e">
        <v>#N/A</v>
      </c>
      <c r="AD4481" t="e">
        <v>#N/A</v>
      </c>
      <c r="AE4481" t="e">
        <v>#N/A</v>
      </c>
      <c r="AF4481" t="e">
        <v>#N/A</v>
      </c>
    </row>
    <row r="4482" spans="1:32" x14ac:dyDescent="0.25">
      <c r="A4482" t="e">
        <v>#N/A</v>
      </c>
      <c r="B4482" s="33" t="e">
        <v>#N/A</v>
      </c>
      <c r="C4482" t="e">
        <v>#N/A</v>
      </c>
      <c r="D4482" t="e">
        <v>#N/A</v>
      </c>
      <c r="E4482" s="69" t="e">
        <v>#N/A</v>
      </c>
      <c r="F4482" s="3" t="e">
        <v>#N/A</v>
      </c>
      <c r="G4482" s="3" t="e">
        <v>#N/A</v>
      </c>
      <c r="H4482" s="3" t="e">
        <v>#N/A</v>
      </c>
      <c r="I4482" s="80" t="e">
        <v>#N/A</v>
      </c>
      <c r="J4482" s="80" t="e">
        <v>#N/A</v>
      </c>
      <c r="K4482" s="85" t="e">
        <v>#N/A</v>
      </c>
      <c r="L4482" s="9" t="e">
        <v>#N/A</v>
      </c>
      <c r="M4482" s="93" t="e">
        <v>#N/A</v>
      </c>
      <c r="N4482" s="8" t="e">
        <v>#N/A</v>
      </c>
      <c r="O4482" t="e">
        <v>#N/A</v>
      </c>
      <c r="P4482" t="e">
        <v>#N/A</v>
      </c>
      <c r="Q4482" t="e">
        <v>#N/A</v>
      </c>
      <c r="R4482" s="2" t="e">
        <v>#N/A</v>
      </c>
      <c r="S4482" t="e">
        <v>#N/A</v>
      </c>
      <c r="T4482" s="3" t="e">
        <v>#N/A</v>
      </c>
      <c r="U4482" s="3" t="e">
        <v>#N/A</v>
      </c>
      <c r="V4482" t="e">
        <v>#N/A</v>
      </c>
      <c r="W4482" t="e">
        <v>#N/A</v>
      </c>
      <c r="X4482" t="e">
        <v>#N/A</v>
      </c>
      <c r="Y4482" s="3" t="e">
        <v>#N/A</v>
      </c>
      <c r="Z4482" s="8" t="e">
        <v>#N/A</v>
      </c>
      <c r="AA4482" s="30" t="e">
        <v>#N/A</v>
      </c>
      <c r="AB4482" t="e">
        <v>#N/A</v>
      </c>
      <c r="AC4482" t="e">
        <v>#N/A</v>
      </c>
      <c r="AD4482" t="e">
        <v>#N/A</v>
      </c>
      <c r="AE4482" t="e">
        <v>#N/A</v>
      </c>
      <c r="AF4482" t="e">
        <v>#N/A</v>
      </c>
    </row>
    <row r="4483" spans="1:32" x14ac:dyDescent="0.25">
      <c r="A4483" t="e">
        <v>#N/A</v>
      </c>
      <c r="B4483" s="33" t="e">
        <v>#N/A</v>
      </c>
      <c r="C4483" t="e">
        <v>#N/A</v>
      </c>
      <c r="D4483" t="e">
        <v>#N/A</v>
      </c>
      <c r="E4483" s="69" t="e">
        <v>#N/A</v>
      </c>
      <c r="F4483" s="3" t="e">
        <v>#N/A</v>
      </c>
      <c r="G4483" s="3" t="e">
        <v>#N/A</v>
      </c>
      <c r="H4483" s="3" t="e">
        <v>#N/A</v>
      </c>
      <c r="I4483" s="80" t="e">
        <v>#N/A</v>
      </c>
      <c r="J4483" s="80" t="e">
        <v>#N/A</v>
      </c>
      <c r="K4483" s="85" t="e">
        <v>#N/A</v>
      </c>
      <c r="L4483" s="9" t="e">
        <v>#N/A</v>
      </c>
      <c r="M4483" s="93" t="e">
        <v>#N/A</v>
      </c>
      <c r="N4483" s="8" t="e">
        <v>#N/A</v>
      </c>
      <c r="O4483" t="e">
        <v>#N/A</v>
      </c>
      <c r="P4483" t="e">
        <v>#N/A</v>
      </c>
      <c r="Q4483" t="e">
        <v>#N/A</v>
      </c>
      <c r="R4483" s="2" t="e">
        <v>#N/A</v>
      </c>
      <c r="S4483" t="e">
        <v>#N/A</v>
      </c>
      <c r="T4483" s="3" t="e">
        <v>#N/A</v>
      </c>
      <c r="U4483" s="3" t="e">
        <v>#N/A</v>
      </c>
      <c r="V4483" t="e">
        <v>#N/A</v>
      </c>
      <c r="W4483" t="e">
        <v>#N/A</v>
      </c>
      <c r="X4483" t="e">
        <v>#N/A</v>
      </c>
      <c r="Y4483" s="3" t="e">
        <v>#N/A</v>
      </c>
      <c r="Z4483" s="8" t="e">
        <v>#N/A</v>
      </c>
      <c r="AA4483" s="30" t="e">
        <v>#N/A</v>
      </c>
      <c r="AB4483" t="e">
        <v>#N/A</v>
      </c>
      <c r="AC4483" t="e">
        <v>#N/A</v>
      </c>
      <c r="AD4483" t="e">
        <v>#N/A</v>
      </c>
      <c r="AE4483" t="e">
        <v>#N/A</v>
      </c>
      <c r="AF4483" t="e">
        <v>#N/A</v>
      </c>
    </row>
    <row r="4484" spans="1:32" x14ac:dyDescent="0.25">
      <c r="A4484" t="e">
        <v>#N/A</v>
      </c>
      <c r="B4484" s="33" t="e">
        <v>#N/A</v>
      </c>
      <c r="C4484" t="e">
        <v>#N/A</v>
      </c>
      <c r="D4484" t="e">
        <v>#N/A</v>
      </c>
      <c r="E4484" s="69" t="e">
        <v>#N/A</v>
      </c>
      <c r="F4484" s="3" t="e">
        <v>#N/A</v>
      </c>
      <c r="G4484" s="3" t="e">
        <v>#N/A</v>
      </c>
      <c r="H4484" s="3" t="e">
        <v>#N/A</v>
      </c>
      <c r="I4484" s="80" t="e">
        <v>#N/A</v>
      </c>
      <c r="J4484" s="80" t="e">
        <v>#N/A</v>
      </c>
      <c r="K4484" s="85" t="e">
        <v>#N/A</v>
      </c>
      <c r="L4484" s="9" t="e">
        <v>#N/A</v>
      </c>
      <c r="M4484" s="93" t="e">
        <v>#N/A</v>
      </c>
      <c r="N4484" s="8" t="e">
        <v>#N/A</v>
      </c>
      <c r="O4484" t="e">
        <v>#N/A</v>
      </c>
      <c r="P4484" t="e">
        <v>#N/A</v>
      </c>
      <c r="Q4484" t="e">
        <v>#N/A</v>
      </c>
      <c r="R4484" s="2" t="e">
        <v>#N/A</v>
      </c>
      <c r="S4484" t="e">
        <v>#N/A</v>
      </c>
      <c r="T4484" s="3" t="e">
        <v>#N/A</v>
      </c>
      <c r="U4484" s="3" t="e">
        <v>#N/A</v>
      </c>
      <c r="V4484" t="e">
        <v>#N/A</v>
      </c>
      <c r="W4484" t="e">
        <v>#N/A</v>
      </c>
      <c r="X4484" t="e">
        <v>#N/A</v>
      </c>
      <c r="Y4484" s="3" t="e">
        <v>#N/A</v>
      </c>
      <c r="Z4484" s="8" t="e">
        <v>#N/A</v>
      </c>
      <c r="AA4484" s="30" t="e">
        <v>#N/A</v>
      </c>
      <c r="AB4484" t="e">
        <v>#N/A</v>
      </c>
      <c r="AC4484" t="e">
        <v>#N/A</v>
      </c>
      <c r="AD4484" t="e">
        <v>#N/A</v>
      </c>
      <c r="AE4484" t="e">
        <v>#N/A</v>
      </c>
      <c r="AF4484" t="e">
        <v>#N/A</v>
      </c>
    </row>
    <row r="4485" spans="1:32" x14ac:dyDescent="0.25">
      <c r="A4485" t="e">
        <v>#N/A</v>
      </c>
      <c r="B4485" s="33" t="e">
        <v>#N/A</v>
      </c>
      <c r="C4485" t="e">
        <v>#N/A</v>
      </c>
      <c r="D4485" t="e">
        <v>#N/A</v>
      </c>
      <c r="E4485" s="69" t="e">
        <v>#N/A</v>
      </c>
      <c r="F4485" s="3" t="e">
        <v>#N/A</v>
      </c>
      <c r="G4485" s="3" t="e">
        <v>#N/A</v>
      </c>
      <c r="H4485" s="3" t="e">
        <v>#N/A</v>
      </c>
      <c r="I4485" s="80" t="e">
        <v>#N/A</v>
      </c>
      <c r="J4485" s="80" t="e">
        <v>#N/A</v>
      </c>
      <c r="K4485" s="85" t="e">
        <v>#N/A</v>
      </c>
      <c r="L4485" s="9" t="e">
        <v>#N/A</v>
      </c>
      <c r="M4485" s="93" t="e">
        <v>#N/A</v>
      </c>
      <c r="N4485" s="8" t="e">
        <v>#N/A</v>
      </c>
      <c r="O4485" t="e">
        <v>#N/A</v>
      </c>
      <c r="P4485" t="e">
        <v>#N/A</v>
      </c>
      <c r="Q4485" t="e">
        <v>#N/A</v>
      </c>
      <c r="R4485" s="2" t="e">
        <v>#N/A</v>
      </c>
      <c r="S4485" t="e">
        <v>#N/A</v>
      </c>
      <c r="T4485" s="3" t="e">
        <v>#N/A</v>
      </c>
      <c r="U4485" s="3" t="e">
        <v>#N/A</v>
      </c>
      <c r="V4485" t="e">
        <v>#N/A</v>
      </c>
      <c r="W4485" t="e">
        <v>#N/A</v>
      </c>
      <c r="X4485" t="e">
        <v>#N/A</v>
      </c>
      <c r="Y4485" s="3" t="e">
        <v>#N/A</v>
      </c>
      <c r="Z4485" s="8" t="e">
        <v>#N/A</v>
      </c>
      <c r="AA4485" s="30" t="e">
        <v>#N/A</v>
      </c>
      <c r="AB4485" t="e">
        <v>#N/A</v>
      </c>
      <c r="AC4485" t="e">
        <v>#N/A</v>
      </c>
      <c r="AD4485" t="e">
        <v>#N/A</v>
      </c>
      <c r="AE4485" t="e">
        <v>#N/A</v>
      </c>
      <c r="AF4485" t="e">
        <v>#N/A</v>
      </c>
    </row>
    <row r="4486" spans="1:32" x14ac:dyDescent="0.25">
      <c r="A4486" t="e">
        <v>#N/A</v>
      </c>
      <c r="B4486" s="33" t="e">
        <v>#N/A</v>
      </c>
      <c r="C4486" t="e">
        <v>#N/A</v>
      </c>
      <c r="D4486" t="e">
        <v>#N/A</v>
      </c>
      <c r="E4486" s="69" t="e">
        <v>#N/A</v>
      </c>
      <c r="F4486" s="3" t="e">
        <v>#N/A</v>
      </c>
      <c r="G4486" s="3" t="e">
        <v>#N/A</v>
      </c>
      <c r="H4486" s="3" t="e">
        <v>#N/A</v>
      </c>
      <c r="I4486" s="80" t="e">
        <v>#N/A</v>
      </c>
      <c r="J4486" s="80" t="e">
        <v>#N/A</v>
      </c>
      <c r="K4486" s="85" t="e">
        <v>#N/A</v>
      </c>
      <c r="L4486" s="9" t="e">
        <v>#N/A</v>
      </c>
      <c r="M4486" s="93" t="e">
        <v>#N/A</v>
      </c>
      <c r="N4486" s="8" t="e">
        <v>#N/A</v>
      </c>
      <c r="O4486" t="e">
        <v>#N/A</v>
      </c>
      <c r="P4486" t="e">
        <v>#N/A</v>
      </c>
      <c r="Q4486" t="e">
        <v>#N/A</v>
      </c>
      <c r="R4486" s="2" t="e">
        <v>#N/A</v>
      </c>
      <c r="S4486" t="e">
        <v>#N/A</v>
      </c>
      <c r="T4486" s="3" t="e">
        <v>#N/A</v>
      </c>
      <c r="U4486" s="3" t="e">
        <v>#N/A</v>
      </c>
      <c r="V4486" t="e">
        <v>#N/A</v>
      </c>
      <c r="W4486" t="e">
        <v>#N/A</v>
      </c>
      <c r="X4486" t="e">
        <v>#N/A</v>
      </c>
      <c r="Y4486" s="3" t="e">
        <v>#N/A</v>
      </c>
      <c r="Z4486" s="8" t="e">
        <v>#N/A</v>
      </c>
      <c r="AA4486" s="30" t="e">
        <v>#N/A</v>
      </c>
      <c r="AB4486" t="e">
        <v>#N/A</v>
      </c>
      <c r="AC4486" t="e">
        <v>#N/A</v>
      </c>
      <c r="AD4486" t="e">
        <v>#N/A</v>
      </c>
      <c r="AE4486" t="e">
        <v>#N/A</v>
      </c>
      <c r="AF4486" t="e">
        <v>#N/A</v>
      </c>
    </row>
    <row r="4487" spans="1:32" x14ac:dyDescent="0.25">
      <c r="A4487" t="e">
        <v>#N/A</v>
      </c>
      <c r="B4487" s="33" t="e">
        <v>#N/A</v>
      </c>
      <c r="C4487" t="e">
        <v>#N/A</v>
      </c>
      <c r="D4487" t="e">
        <v>#N/A</v>
      </c>
      <c r="E4487" s="69" t="e">
        <v>#N/A</v>
      </c>
      <c r="F4487" s="3" t="e">
        <v>#N/A</v>
      </c>
      <c r="G4487" s="3" t="e">
        <v>#N/A</v>
      </c>
      <c r="H4487" s="3" t="e">
        <v>#N/A</v>
      </c>
      <c r="I4487" s="80" t="e">
        <v>#N/A</v>
      </c>
      <c r="J4487" s="80" t="e">
        <v>#N/A</v>
      </c>
      <c r="K4487" s="85" t="e">
        <v>#N/A</v>
      </c>
      <c r="L4487" s="9" t="e">
        <v>#N/A</v>
      </c>
      <c r="M4487" s="93" t="e">
        <v>#N/A</v>
      </c>
      <c r="N4487" s="8" t="e">
        <v>#N/A</v>
      </c>
      <c r="O4487" t="e">
        <v>#N/A</v>
      </c>
      <c r="P4487" t="e">
        <v>#N/A</v>
      </c>
      <c r="Q4487" t="e">
        <v>#N/A</v>
      </c>
      <c r="R4487" s="2" t="e">
        <v>#N/A</v>
      </c>
      <c r="S4487" t="e">
        <v>#N/A</v>
      </c>
      <c r="T4487" s="3" t="e">
        <v>#N/A</v>
      </c>
      <c r="U4487" s="3" t="e">
        <v>#N/A</v>
      </c>
      <c r="V4487" t="e">
        <v>#N/A</v>
      </c>
      <c r="W4487" t="e">
        <v>#N/A</v>
      </c>
      <c r="X4487" t="e">
        <v>#N/A</v>
      </c>
      <c r="Y4487" s="3" t="e">
        <v>#N/A</v>
      </c>
      <c r="Z4487" s="8" t="e">
        <v>#N/A</v>
      </c>
      <c r="AA4487" s="30" t="e">
        <v>#N/A</v>
      </c>
      <c r="AB4487" t="e">
        <v>#N/A</v>
      </c>
      <c r="AC4487" t="e">
        <v>#N/A</v>
      </c>
      <c r="AD4487" t="e">
        <v>#N/A</v>
      </c>
      <c r="AE4487" t="e">
        <v>#N/A</v>
      </c>
      <c r="AF4487" t="e">
        <v>#N/A</v>
      </c>
    </row>
    <row r="4488" spans="1:32" x14ac:dyDescent="0.25">
      <c r="A4488" t="e">
        <v>#N/A</v>
      </c>
      <c r="B4488" s="33" t="e">
        <v>#N/A</v>
      </c>
      <c r="C4488" t="e">
        <v>#N/A</v>
      </c>
      <c r="D4488" t="e">
        <v>#N/A</v>
      </c>
      <c r="E4488" s="69" t="e">
        <v>#N/A</v>
      </c>
      <c r="F4488" s="3" t="e">
        <v>#N/A</v>
      </c>
      <c r="G4488" s="3" t="e">
        <v>#N/A</v>
      </c>
      <c r="H4488" s="3" t="e">
        <v>#N/A</v>
      </c>
      <c r="I4488" s="80" t="e">
        <v>#N/A</v>
      </c>
      <c r="J4488" s="80" t="e">
        <v>#N/A</v>
      </c>
      <c r="K4488" s="85" t="e">
        <v>#N/A</v>
      </c>
      <c r="L4488" s="9" t="e">
        <v>#N/A</v>
      </c>
      <c r="M4488" s="93" t="e">
        <v>#N/A</v>
      </c>
      <c r="N4488" s="8" t="e">
        <v>#N/A</v>
      </c>
      <c r="O4488" t="e">
        <v>#N/A</v>
      </c>
      <c r="P4488" t="e">
        <v>#N/A</v>
      </c>
      <c r="Q4488" t="e">
        <v>#N/A</v>
      </c>
      <c r="R4488" s="2" t="e">
        <v>#N/A</v>
      </c>
      <c r="S4488" t="e">
        <v>#N/A</v>
      </c>
      <c r="T4488" s="3" t="e">
        <v>#N/A</v>
      </c>
      <c r="U4488" s="3" t="e">
        <v>#N/A</v>
      </c>
      <c r="V4488" t="e">
        <v>#N/A</v>
      </c>
      <c r="W4488" t="e">
        <v>#N/A</v>
      </c>
      <c r="X4488" t="e">
        <v>#N/A</v>
      </c>
      <c r="Y4488" s="3" t="e">
        <v>#N/A</v>
      </c>
      <c r="Z4488" s="8" t="e">
        <v>#N/A</v>
      </c>
      <c r="AA4488" s="30" t="e">
        <v>#N/A</v>
      </c>
      <c r="AB4488" t="e">
        <v>#N/A</v>
      </c>
      <c r="AC4488" t="e">
        <v>#N/A</v>
      </c>
      <c r="AD4488" t="e">
        <v>#N/A</v>
      </c>
      <c r="AE4488" t="e">
        <v>#N/A</v>
      </c>
      <c r="AF4488" t="e">
        <v>#N/A</v>
      </c>
    </row>
    <row r="4489" spans="1:32" x14ac:dyDescent="0.25">
      <c r="A4489" t="e">
        <v>#N/A</v>
      </c>
      <c r="B4489" s="33" t="e">
        <v>#N/A</v>
      </c>
      <c r="C4489" t="e">
        <v>#N/A</v>
      </c>
      <c r="D4489" t="e">
        <v>#N/A</v>
      </c>
      <c r="E4489" s="69" t="e">
        <v>#N/A</v>
      </c>
      <c r="F4489" s="3" t="e">
        <v>#N/A</v>
      </c>
      <c r="G4489" s="3" t="e">
        <v>#N/A</v>
      </c>
      <c r="H4489" s="3" t="e">
        <v>#N/A</v>
      </c>
      <c r="I4489" s="80" t="e">
        <v>#N/A</v>
      </c>
      <c r="J4489" s="80" t="e">
        <v>#N/A</v>
      </c>
      <c r="K4489" s="85" t="e">
        <v>#N/A</v>
      </c>
      <c r="L4489" s="9" t="e">
        <v>#N/A</v>
      </c>
      <c r="M4489" s="93" t="e">
        <v>#N/A</v>
      </c>
      <c r="N4489" s="8" t="e">
        <v>#N/A</v>
      </c>
      <c r="O4489" t="e">
        <v>#N/A</v>
      </c>
      <c r="P4489" t="e">
        <v>#N/A</v>
      </c>
      <c r="Q4489" t="e">
        <v>#N/A</v>
      </c>
      <c r="R4489" s="2" t="e">
        <v>#N/A</v>
      </c>
      <c r="S4489" t="e">
        <v>#N/A</v>
      </c>
      <c r="T4489" s="3" t="e">
        <v>#N/A</v>
      </c>
      <c r="U4489" s="3" t="e">
        <v>#N/A</v>
      </c>
      <c r="V4489" t="e">
        <v>#N/A</v>
      </c>
      <c r="W4489" t="e">
        <v>#N/A</v>
      </c>
      <c r="X4489" t="e">
        <v>#N/A</v>
      </c>
      <c r="Y4489" s="3" t="e">
        <v>#N/A</v>
      </c>
      <c r="Z4489" s="8" t="e">
        <v>#N/A</v>
      </c>
      <c r="AA4489" s="30" t="e">
        <v>#N/A</v>
      </c>
      <c r="AB4489" t="e">
        <v>#N/A</v>
      </c>
      <c r="AC4489" t="e">
        <v>#N/A</v>
      </c>
      <c r="AD4489" t="e">
        <v>#N/A</v>
      </c>
      <c r="AE4489" t="e">
        <v>#N/A</v>
      </c>
      <c r="AF4489" t="e">
        <v>#N/A</v>
      </c>
    </row>
    <row r="4490" spans="1:32" x14ac:dyDescent="0.25">
      <c r="A4490" t="e">
        <v>#N/A</v>
      </c>
      <c r="B4490" s="33" t="e">
        <v>#N/A</v>
      </c>
      <c r="C4490" t="e">
        <v>#N/A</v>
      </c>
      <c r="D4490" t="e">
        <v>#N/A</v>
      </c>
      <c r="E4490" s="69" t="e">
        <v>#N/A</v>
      </c>
      <c r="F4490" s="3" t="e">
        <v>#N/A</v>
      </c>
      <c r="G4490" s="3" t="e">
        <v>#N/A</v>
      </c>
      <c r="H4490" s="3" t="e">
        <v>#N/A</v>
      </c>
      <c r="I4490" s="80" t="e">
        <v>#N/A</v>
      </c>
      <c r="J4490" s="80" t="e">
        <v>#N/A</v>
      </c>
      <c r="K4490" s="85" t="e">
        <v>#N/A</v>
      </c>
      <c r="L4490" s="9" t="e">
        <v>#N/A</v>
      </c>
      <c r="M4490" s="93" t="e">
        <v>#N/A</v>
      </c>
      <c r="N4490" s="8" t="e">
        <v>#N/A</v>
      </c>
      <c r="O4490" t="e">
        <v>#N/A</v>
      </c>
      <c r="P4490" t="e">
        <v>#N/A</v>
      </c>
      <c r="Q4490" t="e">
        <v>#N/A</v>
      </c>
      <c r="R4490" s="2" t="e">
        <v>#N/A</v>
      </c>
      <c r="S4490" t="e">
        <v>#N/A</v>
      </c>
      <c r="T4490" s="3" t="e">
        <v>#N/A</v>
      </c>
      <c r="U4490" s="3" t="e">
        <v>#N/A</v>
      </c>
      <c r="V4490" t="e">
        <v>#N/A</v>
      </c>
      <c r="W4490" t="e">
        <v>#N/A</v>
      </c>
      <c r="X4490" t="e">
        <v>#N/A</v>
      </c>
      <c r="Y4490" s="3" t="e">
        <v>#N/A</v>
      </c>
      <c r="Z4490" s="8" t="e">
        <v>#N/A</v>
      </c>
      <c r="AA4490" s="30" t="e">
        <v>#N/A</v>
      </c>
      <c r="AB4490" t="e">
        <v>#N/A</v>
      </c>
      <c r="AC4490" t="e">
        <v>#N/A</v>
      </c>
      <c r="AD4490" t="e">
        <v>#N/A</v>
      </c>
      <c r="AE4490" t="e">
        <v>#N/A</v>
      </c>
      <c r="AF4490" t="e">
        <v>#N/A</v>
      </c>
    </row>
    <row r="4491" spans="1:32" x14ac:dyDescent="0.25">
      <c r="A4491" t="e">
        <v>#N/A</v>
      </c>
      <c r="B4491" s="33" t="e">
        <v>#N/A</v>
      </c>
      <c r="C4491" t="e">
        <v>#N/A</v>
      </c>
      <c r="D4491" t="e">
        <v>#N/A</v>
      </c>
      <c r="E4491" s="69" t="e">
        <v>#N/A</v>
      </c>
      <c r="F4491" s="3" t="e">
        <v>#N/A</v>
      </c>
      <c r="G4491" s="3" t="e">
        <v>#N/A</v>
      </c>
      <c r="H4491" s="3" t="e">
        <v>#N/A</v>
      </c>
      <c r="I4491" s="80" t="e">
        <v>#N/A</v>
      </c>
      <c r="J4491" s="80" t="e">
        <v>#N/A</v>
      </c>
      <c r="K4491" s="85" t="e">
        <v>#N/A</v>
      </c>
      <c r="L4491" s="9" t="e">
        <v>#N/A</v>
      </c>
      <c r="M4491" s="93" t="e">
        <v>#N/A</v>
      </c>
      <c r="N4491" s="8" t="e">
        <v>#N/A</v>
      </c>
      <c r="O4491" t="e">
        <v>#N/A</v>
      </c>
      <c r="P4491" t="e">
        <v>#N/A</v>
      </c>
      <c r="Q4491" t="e">
        <v>#N/A</v>
      </c>
      <c r="R4491" s="2" t="e">
        <v>#N/A</v>
      </c>
      <c r="S4491" t="e">
        <v>#N/A</v>
      </c>
      <c r="T4491" s="3" t="e">
        <v>#N/A</v>
      </c>
      <c r="U4491" s="3" t="e">
        <v>#N/A</v>
      </c>
      <c r="V4491" t="e">
        <v>#N/A</v>
      </c>
      <c r="W4491" t="e">
        <v>#N/A</v>
      </c>
      <c r="X4491" t="e">
        <v>#N/A</v>
      </c>
      <c r="Y4491" s="3" t="e">
        <v>#N/A</v>
      </c>
      <c r="Z4491" s="8" t="e">
        <v>#N/A</v>
      </c>
      <c r="AA4491" s="30" t="e">
        <v>#N/A</v>
      </c>
      <c r="AB4491" t="e">
        <v>#N/A</v>
      </c>
      <c r="AC4491" t="e">
        <v>#N/A</v>
      </c>
      <c r="AD4491" t="e">
        <v>#N/A</v>
      </c>
      <c r="AE4491" t="e">
        <v>#N/A</v>
      </c>
      <c r="AF4491" t="e">
        <v>#N/A</v>
      </c>
    </row>
    <row r="4492" spans="1:32" x14ac:dyDescent="0.25">
      <c r="A4492" t="e">
        <v>#N/A</v>
      </c>
      <c r="B4492" s="33" t="e">
        <v>#N/A</v>
      </c>
      <c r="C4492" t="e">
        <v>#N/A</v>
      </c>
      <c r="D4492" t="e">
        <v>#N/A</v>
      </c>
      <c r="E4492" s="69" t="e">
        <v>#N/A</v>
      </c>
      <c r="F4492" s="3" t="e">
        <v>#N/A</v>
      </c>
      <c r="G4492" s="3" t="e">
        <v>#N/A</v>
      </c>
      <c r="H4492" s="3" t="e">
        <v>#N/A</v>
      </c>
      <c r="I4492" s="80" t="e">
        <v>#N/A</v>
      </c>
      <c r="J4492" s="80" t="e">
        <v>#N/A</v>
      </c>
      <c r="K4492" s="85" t="e">
        <v>#N/A</v>
      </c>
      <c r="L4492" s="9" t="e">
        <v>#N/A</v>
      </c>
      <c r="M4492" s="93" t="e">
        <v>#N/A</v>
      </c>
      <c r="N4492" s="8" t="e">
        <v>#N/A</v>
      </c>
      <c r="O4492" t="e">
        <v>#N/A</v>
      </c>
      <c r="P4492" t="e">
        <v>#N/A</v>
      </c>
      <c r="Q4492" t="e">
        <v>#N/A</v>
      </c>
      <c r="R4492" s="2" t="e">
        <v>#N/A</v>
      </c>
      <c r="S4492" t="e">
        <v>#N/A</v>
      </c>
      <c r="T4492" s="3" t="e">
        <v>#N/A</v>
      </c>
      <c r="U4492" s="3" t="e">
        <v>#N/A</v>
      </c>
      <c r="V4492" t="e">
        <v>#N/A</v>
      </c>
      <c r="W4492" t="e">
        <v>#N/A</v>
      </c>
      <c r="X4492" t="e">
        <v>#N/A</v>
      </c>
      <c r="Y4492" s="3" t="e">
        <v>#N/A</v>
      </c>
      <c r="Z4492" s="8" t="e">
        <v>#N/A</v>
      </c>
      <c r="AA4492" s="30" t="e">
        <v>#N/A</v>
      </c>
      <c r="AB4492" t="e">
        <v>#N/A</v>
      </c>
      <c r="AC4492" t="e">
        <v>#N/A</v>
      </c>
      <c r="AD4492" t="e">
        <v>#N/A</v>
      </c>
      <c r="AE4492" t="e">
        <v>#N/A</v>
      </c>
      <c r="AF4492" t="e">
        <v>#N/A</v>
      </c>
    </row>
    <row r="4493" spans="1:32" x14ac:dyDescent="0.25">
      <c r="A4493" t="e">
        <v>#N/A</v>
      </c>
      <c r="B4493" s="33" t="e">
        <v>#N/A</v>
      </c>
      <c r="C4493" t="e">
        <v>#N/A</v>
      </c>
      <c r="D4493" t="e">
        <v>#N/A</v>
      </c>
      <c r="E4493" s="69" t="e">
        <v>#N/A</v>
      </c>
      <c r="F4493" s="3" t="e">
        <v>#N/A</v>
      </c>
      <c r="G4493" s="3" t="e">
        <v>#N/A</v>
      </c>
      <c r="H4493" s="3" t="e">
        <v>#N/A</v>
      </c>
      <c r="I4493" s="80" t="e">
        <v>#N/A</v>
      </c>
      <c r="J4493" s="80" t="e">
        <v>#N/A</v>
      </c>
      <c r="K4493" s="85" t="e">
        <v>#N/A</v>
      </c>
      <c r="L4493" s="9" t="e">
        <v>#N/A</v>
      </c>
      <c r="M4493" s="93" t="e">
        <v>#N/A</v>
      </c>
      <c r="N4493" s="8" t="e">
        <v>#N/A</v>
      </c>
      <c r="O4493" t="e">
        <v>#N/A</v>
      </c>
      <c r="P4493" t="e">
        <v>#N/A</v>
      </c>
      <c r="Q4493" t="e">
        <v>#N/A</v>
      </c>
      <c r="R4493" s="2" t="e">
        <v>#N/A</v>
      </c>
      <c r="S4493" t="e">
        <v>#N/A</v>
      </c>
      <c r="T4493" s="3" t="e">
        <v>#N/A</v>
      </c>
      <c r="U4493" s="3" t="e">
        <v>#N/A</v>
      </c>
      <c r="V4493" t="e">
        <v>#N/A</v>
      </c>
      <c r="W4493" t="e">
        <v>#N/A</v>
      </c>
      <c r="X4493" t="e">
        <v>#N/A</v>
      </c>
      <c r="Y4493" s="3" t="e">
        <v>#N/A</v>
      </c>
      <c r="Z4493" s="8" t="e">
        <v>#N/A</v>
      </c>
      <c r="AA4493" s="30" t="e">
        <v>#N/A</v>
      </c>
      <c r="AB4493" t="e">
        <v>#N/A</v>
      </c>
      <c r="AC4493" t="e">
        <v>#N/A</v>
      </c>
      <c r="AD4493" t="e">
        <v>#N/A</v>
      </c>
      <c r="AE4493" t="e">
        <v>#N/A</v>
      </c>
      <c r="AF4493" t="e">
        <v>#N/A</v>
      </c>
    </row>
    <row r="4494" spans="1:32" x14ac:dyDescent="0.25">
      <c r="A4494" t="e">
        <v>#N/A</v>
      </c>
      <c r="B4494" s="33" t="e">
        <v>#N/A</v>
      </c>
      <c r="C4494" t="e">
        <v>#N/A</v>
      </c>
      <c r="D4494" t="e">
        <v>#N/A</v>
      </c>
      <c r="E4494" s="69" t="e">
        <v>#N/A</v>
      </c>
      <c r="F4494" s="3" t="e">
        <v>#N/A</v>
      </c>
      <c r="G4494" s="3" t="e">
        <v>#N/A</v>
      </c>
      <c r="H4494" s="3" t="e">
        <v>#N/A</v>
      </c>
      <c r="I4494" s="80" t="e">
        <v>#N/A</v>
      </c>
      <c r="J4494" s="80" t="e">
        <v>#N/A</v>
      </c>
      <c r="K4494" s="85" t="e">
        <v>#N/A</v>
      </c>
      <c r="L4494" s="9" t="e">
        <v>#N/A</v>
      </c>
      <c r="M4494" s="93" t="e">
        <v>#N/A</v>
      </c>
      <c r="N4494" s="8" t="e">
        <v>#N/A</v>
      </c>
      <c r="O4494" t="e">
        <v>#N/A</v>
      </c>
      <c r="P4494" t="e">
        <v>#N/A</v>
      </c>
      <c r="Q4494" t="e">
        <v>#N/A</v>
      </c>
      <c r="R4494" s="2" t="e">
        <v>#N/A</v>
      </c>
      <c r="S4494" t="e">
        <v>#N/A</v>
      </c>
      <c r="T4494" s="3" t="e">
        <v>#N/A</v>
      </c>
      <c r="U4494" s="3" t="e">
        <v>#N/A</v>
      </c>
      <c r="V4494" t="e">
        <v>#N/A</v>
      </c>
      <c r="W4494" t="e">
        <v>#N/A</v>
      </c>
      <c r="X4494" t="e">
        <v>#N/A</v>
      </c>
      <c r="Y4494" s="3" t="e">
        <v>#N/A</v>
      </c>
      <c r="Z4494" s="8" t="e">
        <v>#N/A</v>
      </c>
      <c r="AA4494" s="30" t="e">
        <v>#N/A</v>
      </c>
      <c r="AB4494" t="e">
        <v>#N/A</v>
      </c>
      <c r="AC4494" t="e">
        <v>#N/A</v>
      </c>
      <c r="AD4494" t="e">
        <v>#N/A</v>
      </c>
      <c r="AE4494" t="e">
        <v>#N/A</v>
      </c>
      <c r="AF4494" t="e">
        <v>#N/A</v>
      </c>
    </row>
    <row r="4495" spans="1:32" x14ac:dyDescent="0.25">
      <c r="A4495" t="e">
        <v>#N/A</v>
      </c>
      <c r="B4495" s="33" t="e">
        <v>#N/A</v>
      </c>
      <c r="C4495" t="e">
        <v>#N/A</v>
      </c>
      <c r="D4495" t="e">
        <v>#N/A</v>
      </c>
      <c r="E4495" s="69" t="e">
        <v>#N/A</v>
      </c>
      <c r="F4495" s="3" t="e">
        <v>#N/A</v>
      </c>
      <c r="G4495" s="3" t="e">
        <v>#N/A</v>
      </c>
      <c r="H4495" s="3" t="e">
        <v>#N/A</v>
      </c>
      <c r="I4495" s="80" t="e">
        <v>#N/A</v>
      </c>
      <c r="J4495" s="80" t="e">
        <v>#N/A</v>
      </c>
      <c r="K4495" s="85" t="e">
        <v>#N/A</v>
      </c>
      <c r="L4495" s="9" t="e">
        <v>#N/A</v>
      </c>
      <c r="M4495" s="93" t="e">
        <v>#N/A</v>
      </c>
      <c r="N4495" s="8" t="e">
        <v>#N/A</v>
      </c>
      <c r="O4495" t="e">
        <v>#N/A</v>
      </c>
      <c r="P4495" t="e">
        <v>#N/A</v>
      </c>
      <c r="Q4495" t="e">
        <v>#N/A</v>
      </c>
      <c r="R4495" s="2" t="e">
        <v>#N/A</v>
      </c>
      <c r="S4495" t="e">
        <v>#N/A</v>
      </c>
      <c r="T4495" s="3" t="e">
        <v>#N/A</v>
      </c>
      <c r="U4495" s="3" t="e">
        <v>#N/A</v>
      </c>
      <c r="V4495" t="e">
        <v>#N/A</v>
      </c>
      <c r="W4495" t="e">
        <v>#N/A</v>
      </c>
      <c r="X4495" t="e">
        <v>#N/A</v>
      </c>
      <c r="Y4495" s="3" t="e">
        <v>#N/A</v>
      </c>
      <c r="Z4495" s="8" t="e">
        <v>#N/A</v>
      </c>
      <c r="AA4495" s="30" t="e">
        <v>#N/A</v>
      </c>
      <c r="AB4495" t="e">
        <v>#N/A</v>
      </c>
      <c r="AC4495" t="e">
        <v>#N/A</v>
      </c>
      <c r="AD4495" t="e">
        <v>#N/A</v>
      </c>
      <c r="AE4495" t="e">
        <v>#N/A</v>
      </c>
      <c r="AF4495" t="e">
        <v>#N/A</v>
      </c>
    </row>
    <row r="4496" spans="1:32" x14ac:dyDescent="0.25">
      <c r="A4496" t="e">
        <v>#N/A</v>
      </c>
      <c r="B4496" s="33" t="e">
        <v>#N/A</v>
      </c>
      <c r="C4496" t="e">
        <v>#N/A</v>
      </c>
      <c r="D4496" t="e">
        <v>#N/A</v>
      </c>
      <c r="E4496" s="69" t="e">
        <v>#N/A</v>
      </c>
      <c r="F4496" s="3" t="e">
        <v>#N/A</v>
      </c>
      <c r="G4496" s="3" t="e">
        <v>#N/A</v>
      </c>
      <c r="H4496" s="3" t="e">
        <v>#N/A</v>
      </c>
      <c r="I4496" s="80" t="e">
        <v>#N/A</v>
      </c>
      <c r="J4496" s="80" t="e">
        <v>#N/A</v>
      </c>
      <c r="K4496" s="85" t="e">
        <v>#N/A</v>
      </c>
      <c r="L4496" s="9" t="e">
        <v>#N/A</v>
      </c>
      <c r="M4496" s="93" t="e">
        <v>#N/A</v>
      </c>
      <c r="N4496" s="8" t="e">
        <v>#N/A</v>
      </c>
      <c r="O4496" t="e">
        <v>#N/A</v>
      </c>
      <c r="P4496" t="e">
        <v>#N/A</v>
      </c>
      <c r="Q4496" t="e">
        <v>#N/A</v>
      </c>
      <c r="R4496" s="2" t="e">
        <v>#N/A</v>
      </c>
      <c r="S4496" t="e">
        <v>#N/A</v>
      </c>
      <c r="T4496" s="3" t="e">
        <v>#N/A</v>
      </c>
      <c r="U4496" s="3" t="e">
        <v>#N/A</v>
      </c>
      <c r="V4496" t="e">
        <v>#N/A</v>
      </c>
      <c r="W4496" t="e">
        <v>#N/A</v>
      </c>
      <c r="X4496" t="e">
        <v>#N/A</v>
      </c>
      <c r="Y4496" s="3" t="e">
        <v>#N/A</v>
      </c>
      <c r="Z4496" s="8" t="e">
        <v>#N/A</v>
      </c>
      <c r="AA4496" s="30" t="e">
        <v>#N/A</v>
      </c>
      <c r="AB4496" t="e">
        <v>#N/A</v>
      </c>
      <c r="AC4496" t="e">
        <v>#N/A</v>
      </c>
      <c r="AD4496" t="e">
        <v>#N/A</v>
      </c>
      <c r="AE4496" t="e">
        <v>#N/A</v>
      </c>
      <c r="AF4496" t="e">
        <v>#N/A</v>
      </c>
    </row>
    <row r="4497" spans="1:32" x14ac:dyDescent="0.25">
      <c r="A4497" t="e">
        <v>#N/A</v>
      </c>
      <c r="B4497" s="33" t="e">
        <v>#N/A</v>
      </c>
      <c r="C4497" t="e">
        <v>#N/A</v>
      </c>
      <c r="D4497" t="e">
        <v>#N/A</v>
      </c>
      <c r="E4497" s="69" t="e">
        <v>#N/A</v>
      </c>
      <c r="F4497" s="3" t="e">
        <v>#N/A</v>
      </c>
      <c r="G4497" s="3" t="e">
        <v>#N/A</v>
      </c>
      <c r="H4497" s="3" t="e">
        <v>#N/A</v>
      </c>
      <c r="I4497" s="80" t="e">
        <v>#N/A</v>
      </c>
      <c r="J4497" s="80" t="e">
        <v>#N/A</v>
      </c>
      <c r="K4497" s="85" t="e">
        <v>#N/A</v>
      </c>
      <c r="L4497" s="9" t="e">
        <v>#N/A</v>
      </c>
      <c r="M4497" s="93" t="e">
        <v>#N/A</v>
      </c>
      <c r="N4497" s="8" t="e">
        <v>#N/A</v>
      </c>
      <c r="O4497" t="e">
        <v>#N/A</v>
      </c>
      <c r="P4497" t="e">
        <v>#N/A</v>
      </c>
      <c r="Q4497" t="e">
        <v>#N/A</v>
      </c>
      <c r="R4497" s="2" t="e">
        <v>#N/A</v>
      </c>
      <c r="S4497" t="e">
        <v>#N/A</v>
      </c>
      <c r="T4497" s="3" t="e">
        <v>#N/A</v>
      </c>
      <c r="U4497" s="3" t="e">
        <v>#N/A</v>
      </c>
      <c r="V4497" t="e">
        <v>#N/A</v>
      </c>
      <c r="W4497" t="e">
        <v>#N/A</v>
      </c>
      <c r="X4497" t="e">
        <v>#N/A</v>
      </c>
      <c r="Y4497" s="3" t="e">
        <v>#N/A</v>
      </c>
      <c r="Z4497" s="8" t="e">
        <v>#N/A</v>
      </c>
      <c r="AA4497" s="30" t="e">
        <v>#N/A</v>
      </c>
      <c r="AB4497" t="e">
        <v>#N/A</v>
      </c>
      <c r="AC4497" t="e">
        <v>#N/A</v>
      </c>
      <c r="AD4497" t="e">
        <v>#N/A</v>
      </c>
      <c r="AE4497" t="e">
        <v>#N/A</v>
      </c>
      <c r="AF4497" t="e">
        <v>#N/A</v>
      </c>
    </row>
    <row r="4498" spans="1:32" x14ac:dyDescent="0.25">
      <c r="A4498" t="e">
        <v>#N/A</v>
      </c>
      <c r="B4498" s="33" t="e">
        <v>#N/A</v>
      </c>
      <c r="C4498" t="e">
        <v>#N/A</v>
      </c>
      <c r="D4498" t="e">
        <v>#N/A</v>
      </c>
      <c r="E4498" s="69" t="e">
        <v>#N/A</v>
      </c>
      <c r="F4498" s="3" t="e">
        <v>#N/A</v>
      </c>
      <c r="G4498" s="3" t="e">
        <v>#N/A</v>
      </c>
      <c r="H4498" s="3" t="e">
        <v>#N/A</v>
      </c>
      <c r="I4498" s="80" t="e">
        <v>#N/A</v>
      </c>
      <c r="J4498" s="80" t="e">
        <v>#N/A</v>
      </c>
      <c r="K4498" s="85" t="e">
        <v>#N/A</v>
      </c>
      <c r="L4498" s="9" t="e">
        <v>#N/A</v>
      </c>
      <c r="M4498" s="93" t="e">
        <v>#N/A</v>
      </c>
      <c r="N4498" s="8" t="e">
        <v>#N/A</v>
      </c>
      <c r="O4498" t="e">
        <v>#N/A</v>
      </c>
      <c r="P4498" t="e">
        <v>#N/A</v>
      </c>
      <c r="Q4498" t="e">
        <v>#N/A</v>
      </c>
      <c r="R4498" s="2" t="e">
        <v>#N/A</v>
      </c>
      <c r="S4498" t="e">
        <v>#N/A</v>
      </c>
      <c r="T4498" s="3" t="e">
        <v>#N/A</v>
      </c>
      <c r="U4498" s="3" t="e">
        <v>#N/A</v>
      </c>
      <c r="V4498" t="e">
        <v>#N/A</v>
      </c>
      <c r="W4498" t="e">
        <v>#N/A</v>
      </c>
      <c r="X4498" t="e">
        <v>#N/A</v>
      </c>
      <c r="Y4498" s="3" t="e">
        <v>#N/A</v>
      </c>
      <c r="Z4498" s="8" t="e">
        <v>#N/A</v>
      </c>
      <c r="AA4498" s="30" t="e">
        <v>#N/A</v>
      </c>
      <c r="AB4498" t="e">
        <v>#N/A</v>
      </c>
      <c r="AC4498" t="e">
        <v>#N/A</v>
      </c>
      <c r="AD4498" t="e">
        <v>#N/A</v>
      </c>
      <c r="AE4498" t="e">
        <v>#N/A</v>
      </c>
      <c r="AF4498" t="e">
        <v>#N/A</v>
      </c>
    </row>
    <row r="4499" spans="1:32" x14ac:dyDescent="0.25">
      <c r="A4499" t="e">
        <v>#N/A</v>
      </c>
      <c r="B4499" s="33" t="e">
        <v>#N/A</v>
      </c>
      <c r="C4499" t="e">
        <v>#N/A</v>
      </c>
      <c r="D4499" t="e">
        <v>#N/A</v>
      </c>
      <c r="E4499" s="69" t="e">
        <v>#N/A</v>
      </c>
      <c r="F4499" s="3" t="e">
        <v>#N/A</v>
      </c>
      <c r="G4499" s="3" t="e">
        <v>#N/A</v>
      </c>
      <c r="H4499" s="3" t="e">
        <v>#N/A</v>
      </c>
      <c r="I4499" s="80" t="e">
        <v>#N/A</v>
      </c>
      <c r="J4499" s="80" t="e">
        <v>#N/A</v>
      </c>
      <c r="K4499" s="85" t="e">
        <v>#N/A</v>
      </c>
      <c r="L4499" s="9" t="e">
        <v>#N/A</v>
      </c>
      <c r="M4499" s="93" t="e">
        <v>#N/A</v>
      </c>
      <c r="N4499" s="8" t="e">
        <v>#N/A</v>
      </c>
      <c r="O4499" t="e">
        <v>#N/A</v>
      </c>
      <c r="P4499" t="e">
        <v>#N/A</v>
      </c>
      <c r="Q4499" t="e">
        <v>#N/A</v>
      </c>
      <c r="R4499" s="2" t="e">
        <v>#N/A</v>
      </c>
      <c r="S4499" t="e">
        <v>#N/A</v>
      </c>
      <c r="T4499" s="3" t="e">
        <v>#N/A</v>
      </c>
      <c r="U4499" s="3" t="e">
        <v>#N/A</v>
      </c>
      <c r="V4499" t="e">
        <v>#N/A</v>
      </c>
      <c r="W4499" t="e">
        <v>#N/A</v>
      </c>
      <c r="X4499" t="e">
        <v>#N/A</v>
      </c>
      <c r="Y4499" s="3" t="e">
        <v>#N/A</v>
      </c>
      <c r="Z4499" s="8" t="e">
        <v>#N/A</v>
      </c>
      <c r="AA4499" s="30" t="e">
        <v>#N/A</v>
      </c>
      <c r="AB4499" t="e">
        <v>#N/A</v>
      </c>
      <c r="AC4499" t="e">
        <v>#N/A</v>
      </c>
      <c r="AD4499" t="e">
        <v>#N/A</v>
      </c>
      <c r="AE4499" t="e">
        <v>#N/A</v>
      </c>
      <c r="AF4499" t="e">
        <v>#N/A</v>
      </c>
    </row>
    <row r="4500" spans="1:32" x14ac:dyDescent="0.25">
      <c r="A4500" t="e">
        <v>#N/A</v>
      </c>
      <c r="B4500" s="33" t="e">
        <v>#N/A</v>
      </c>
      <c r="C4500" t="e">
        <v>#N/A</v>
      </c>
      <c r="D4500" t="e">
        <v>#N/A</v>
      </c>
      <c r="E4500" s="69" t="e">
        <v>#N/A</v>
      </c>
      <c r="F4500" s="3" t="e">
        <v>#N/A</v>
      </c>
      <c r="G4500" s="3" t="e">
        <v>#N/A</v>
      </c>
      <c r="H4500" s="3" t="e">
        <v>#N/A</v>
      </c>
      <c r="I4500" s="80" t="e">
        <v>#N/A</v>
      </c>
      <c r="J4500" s="80" t="e">
        <v>#N/A</v>
      </c>
      <c r="K4500" s="85" t="e">
        <v>#N/A</v>
      </c>
      <c r="L4500" s="9" t="e">
        <v>#N/A</v>
      </c>
      <c r="M4500" s="93" t="e">
        <v>#N/A</v>
      </c>
      <c r="N4500" s="8" t="e">
        <v>#N/A</v>
      </c>
      <c r="O4500" t="e">
        <v>#N/A</v>
      </c>
      <c r="P4500" t="e">
        <v>#N/A</v>
      </c>
      <c r="Q4500" t="e">
        <v>#N/A</v>
      </c>
      <c r="R4500" s="2" t="e">
        <v>#N/A</v>
      </c>
      <c r="S4500" t="e">
        <v>#N/A</v>
      </c>
      <c r="T4500" s="3" t="e">
        <v>#N/A</v>
      </c>
      <c r="U4500" s="3" t="e">
        <v>#N/A</v>
      </c>
      <c r="V4500" t="e">
        <v>#N/A</v>
      </c>
      <c r="W4500" t="e">
        <v>#N/A</v>
      </c>
      <c r="X4500" t="e">
        <v>#N/A</v>
      </c>
      <c r="Y4500" s="3" t="e">
        <v>#N/A</v>
      </c>
      <c r="Z4500" s="8" t="e">
        <v>#N/A</v>
      </c>
      <c r="AA4500" s="30" t="e">
        <v>#N/A</v>
      </c>
      <c r="AB4500" t="e">
        <v>#N/A</v>
      </c>
      <c r="AC4500" t="e">
        <v>#N/A</v>
      </c>
      <c r="AD4500" t="e">
        <v>#N/A</v>
      </c>
      <c r="AE4500" t="e">
        <v>#N/A</v>
      </c>
      <c r="AF4500" t="e">
        <v>#N/A</v>
      </c>
    </row>
    <row r="4501" spans="1:32" x14ac:dyDescent="0.25">
      <c r="A4501" t="e">
        <v>#N/A</v>
      </c>
      <c r="B4501" s="33" t="e">
        <v>#N/A</v>
      </c>
      <c r="C4501" t="e">
        <v>#N/A</v>
      </c>
      <c r="D4501" t="e">
        <v>#N/A</v>
      </c>
      <c r="E4501" s="69" t="e">
        <v>#N/A</v>
      </c>
      <c r="F4501" s="3" t="e">
        <v>#N/A</v>
      </c>
      <c r="G4501" s="3" t="e">
        <v>#N/A</v>
      </c>
      <c r="H4501" s="3" t="e">
        <v>#N/A</v>
      </c>
      <c r="I4501" s="80" t="e">
        <v>#N/A</v>
      </c>
      <c r="J4501" s="80" t="e">
        <v>#N/A</v>
      </c>
      <c r="K4501" s="85" t="e">
        <v>#N/A</v>
      </c>
      <c r="L4501" s="9" t="e">
        <v>#N/A</v>
      </c>
      <c r="M4501" s="93" t="e">
        <v>#N/A</v>
      </c>
      <c r="N4501" s="8" t="e">
        <v>#N/A</v>
      </c>
      <c r="O4501" t="e">
        <v>#N/A</v>
      </c>
      <c r="P4501" t="e">
        <v>#N/A</v>
      </c>
      <c r="Q4501" t="e">
        <v>#N/A</v>
      </c>
      <c r="R4501" s="2" t="e">
        <v>#N/A</v>
      </c>
      <c r="S4501" t="e">
        <v>#N/A</v>
      </c>
      <c r="T4501" s="3" t="e">
        <v>#N/A</v>
      </c>
      <c r="U4501" s="3" t="e">
        <v>#N/A</v>
      </c>
      <c r="V4501" t="e">
        <v>#N/A</v>
      </c>
      <c r="W4501" t="e">
        <v>#N/A</v>
      </c>
      <c r="X4501" t="e">
        <v>#N/A</v>
      </c>
      <c r="Y4501" s="3" t="e">
        <v>#N/A</v>
      </c>
      <c r="Z4501" s="8" t="e">
        <v>#N/A</v>
      </c>
      <c r="AA4501" s="30" t="e">
        <v>#N/A</v>
      </c>
      <c r="AB4501" t="e">
        <v>#N/A</v>
      </c>
      <c r="AC4501" t="e">
        <v>#N/A</v>
      </c>
      <c r="AD4501" t="e">
        <v>#N/A</v>
      </c>
      <c r="AE4501" t="e">
        <v>#N/A</v>
      </c>
      <c r="AF4501" t="e">
        <v>#N/A</v>
      </c>
    </row>
    <row r="4502" spans="1:32" x14ac:dyDescent="0.25">
      <c r="A4502" t="e">
        <v>#N/A</v>
      </c>
      <c r="B4502" s="33" t="e">
        <v>#N/A</v>
      </c>
      <c r="C4502" t="e">
        <v>#N/A</v>
      </c>
      <c r="D4502" t="e">
        <v>#N/A</v>
      </c>
      <c r="E4502" s="69" t="e">
        <v>#N/A</v>
      </c>
      <c r="F4502" s="3" t="e">
        <v>#N/A</v>
      </c>
      <c r="G4502" s="3" t="e">
        <v>#N/A</v>
      </c>
      <c r="H4502" s="3" t="e">
        <v>#N/A</v>
      </c>
      <c r="I4502" s="80" t="e">
        <v>#N/A</v>
      </c>
      <c r="J4502" s="80" t="e">
        <v>#N/A</v>
      </c>
      <c r="K4502" s="85" t="e">
        <v>#N/A</v>
      </c>
      <c r="L4502" s="9" t="e">
        <v>#N/A</v>
      </c>
      <c r="M4502" s="93" t="e">
        <v>#N/A</v>
      </c>
      <c r="N4502" s="8" t="e">
        <v>#N/A</v>
      </c>
      <c r="O4502" t="e">
        <v>#N/A</v>
      </c>
      <c r="P4502" t="e">
        <v>#N/A</v>
      </c>
      <c r="Q4502" t="e">
        <v>#N/A</v>
      </c>
      <c r="R4502" s="2" t="e">
        <v>#N/A</v>
      </c>
      <c r="S4502" t="e">
        <v>#N/A</v>
      </c>
      <c r="T4502" s="3" t="e">
        <v>#N/A</v>
      </c>
      <c r="U4502" s="3" t="e">
        <v>#N/A</v>
      </c>
      <c r="V4502" t="e">
        <v>#N/A</v>
      </c>
      <c r="W4502" t="e">
        <v>#N/A</v>
      </c>
      <c r="X4502" t="e">
        <v>#N/A</v>
      </c>
      <c r="Y4502" s="3" t="e">
        <v>#N/A</v>
      </c>
      <c r="Z4502" s="8" t="e">
        <v>#N/A</v>
      </c>
      <c r="AA4502" s="30" t="e">
        <v>#N/A</v>
      </c>
      <c r="AB4502" t="e">
        <v>#N/A</v>
      </c>
      <c r="AC4502" t="e">
        <v>#N/A</v>
      </c>
      <c r="AD4502" t="e">
        <v>#N/A</v>
      </c>
      <c r="AE4502" t="e">
        <v>#N/A</v>
      </c>
      <c r="AF4502" t="e">
        <v>#N/A</v>
      </c>
    </row>
    <row r="4503" spans="1:32" x14ac:dyDescent="0.25">
      <c r="A4503" t="e">
        <v>#N/A</v>
      </c>
      <c r="B4503" s="33" t="e">
        <v>#N/A</v>
      </c>
      <c r="C4503" t="e">
        <v>#N/A</v>
      </c>
      <c r="D4503" t="e">
        <v>#N/A</v>
      </c>
      <c r="E4503" s="69" t="e">
        <v>#N/A</v>
      </c>
      <c r="F4503" s="3" t="e">
        <v>#N/A</v>
      </c>
      <c r="G4503" s="3" t="e">
        <v>#N/A</v>
      </c>
      <c r="H4503" s="3" t="e">
        <v>#N/A</v>
      </c>
      <c r="I4503" s="80" t="e">
        <v>#N/A</v>
      </c>
      <c r="J4503" s="80" t="e">
        <v>#N/A</v>
      </c>
      <c r="K4503" s="85" t="e">
        <v>#N/A</v>
      </c>
      <c r="L4503" s="9" t="e">
        <v>#N/A</v>
      </c>
      <c r="M4503" s="93" t="e">
        <v>#N/A</v>
      </c>
      <c r="N4503" s="8" t="e">
        <v>#N/A</v>
      </c>
      <c r="O4503" t="e">
        <v>#N/A</v>
      </c>
      <c r="P4503" t="e">
        <v>#N/A</v>
      </c>
      <c r="Q4503" t="e">
        <v>#N/A</v>
      </c>
      <c r="R4503" s="2" t="e">
        <v>#N/A</v>
      </c>
      <c r="S4503" t="e">
        <v>#N/A</v>
      </c>
      <c r="T4503" s="3" t="e">
        <v>#N/A</v>
      </c>
      <c r="U4503" s="3" t="e">
        <v>#N/A</v>
      </c>
      <c r="V4503" t="e">
        <v>#N/A</v>
      </c>
      <c r="W4503" t="e">
        <v>#N/A</v>
      </c>
      <c r="X4503" t="e">
        <v>#N/A</v>
      </c>
      <c r="Y4503" s="3" t="e">
        <v>#N/A</v>
      </c>
      <c r="Z4503" s="8" t="e">
        <v>#N/A</v>
      </c>
      <c r="AA4503" s="30" t="e">
        <v>#N/A</v>
      </c>
      <c r="AB4503" t="e">
        <v>#N/A</v>
      </c>
      <c r="AC4503" t="e">
        <v>#N/A</v>
      </c>
      <c r="AD4503" t="e">
        <v>#N/A</v>
      </c>
      <c r="AE4503" t="e">
        <v>#N/A</v>
      </c>
      <c r="AF4503" t="e">
        <v>#N/A</v>
      </c>
    </row>
    <row r="4504" spans="1:32" x14ac:dyDescent="0.25">
      <c r="A4504" t="e">
        <v>#N/A</v>
      </c>
      <c r="B4504" s="33" t="e">
        <v>#N/A</v>
      </c>
      <c r="C4504" t="e">
        <v>#N/A</v>
      </c>
      <c r="D4504" t="e">
        <v>#N/A</v>
      </c>
      <c r="E4504" s="69" t="e">
        <v>#N/A</v>
      </c>
      <c r="F4504" s="3" t="e">
        <v>#N/A</v>
      </c>
      <c r="G4504" s="3" t="e">
        <v>#N/A</v>
      </c>
      <c r="H4504" s="3" t="e">
        <v>#N/A</v>
      </c>
      <c r="I4504" s="80" t="e">
        <v>#N/A</v>
      </c>
      <c r="J4504" s="80" t="e">
        <v>#N/A</v>
      </c>
      <c r="K4504" s="85" t="e">
        <v>#N/A</v>
      </c>
      <c r="L4504" s="9" t="e">
        <v>#N/A</v>
      </c>
      <c r="M4504" s="93" t="e">
        <v>#N/A</v>
      </c>
      <c r="N4504" s="8" t="e">
        <v>#N/A</v>
      </c>
      <c r="O4504" t="e">
        <v>#N/A</v>
      </c>
      <c r="P4504" t="e">
        <v>#N/A</v>
      </c>
      <c r="Q4504" t="e">
        <v>#N/A</v>
      </c>
      <c r="R4504" s="2" t="e">
        <v>#N/A</v>
      </c>
      <c r="S4504" t="e">
        <v>#N/A</v>
      </c>
      <c r="T4504" s="3" t="e">
        <v>#N/A</v>
      </c>
      <c r="U4504" s="3" t="e">
        <v>#N/A</v>
      </c>
      <c r="V4504" t="e">
        <v>#N/A</v>
      </c>
      <c r="W4504" t="e">
        <v>#N/A</v>
      </c>
      <c r="X4504" t="e">
        <v>#N/A</v>
      </c>
      <c r="Y4504" s="3" t="e">
        <v>#N/A</v>
      </c>
      <c r="Z4504" s="8" t="e">
        <v>#N/A</v>
      </c>
      <c r="AA4504" s="30" t="e">
        <v>#N/A</v>
      </c>
      <c r="AB4504" t="e">
        <v>#N/A</v>
      </c>
      <c r="AC4504" t="e">
        <v>#N/A</v>
      </c>
      <c r="AD4504" t="e">
        <v>#N/A</v>
      </c>
      <c r="AE4504" t="e">
        <v>#N/A</v>
      </c>
      <c r="AF4504" t="e">
        <v>#N/A</v>
      </c>
    </row>
    <row r="4505" spans="1:32" x14ac:dyDescent="0.25">
      <c r="A4505" t="e">
        <v>#N/A</v>
      </c>
      <c r="B4505" s="33" t="e">
        <v>#N/A</v>
      </c>
      <c r="C4505" t="e">
        <v>#N/A</v>
      </c>
      <c r="D4505" t="e">
        <v>#N/A</v>
      </c>
      <c r="E4505" s="69" t="e">
        <v>#N/A</v>
      </c>
      <c r="F4505" s="3" t="e">
        <v>#N/A</v>
      </c>
      <c r="G4505" s="3" t="e">
        <v>#N/A</v>
      </c>
      <c r="H4505" s="3" t="e">
        <v>#N/A</v>
      </c>
      <c r="I4505" s="80" t="e">
        <v>#N/A</v>
      </c>
      <c r="J4505" s="80" t="e">
        <v>#N/A</v>
      </c>
      <c r="K4505" s="85" t="e">
        <v>#N/A</v>
      </c>
      <c r="L4505" s="9" t="e">
        <v>#N/A</v>
      </c>
      <c r="M4505" s="93" t="e">
        <v>#N/A</v>
      </c>
      <c r="N4505" s="8" t="e">
        <v>#N/A</v>
      </c>
      <c r="O4505" t="e">
        <v>#N/A</v>
      </c>
      <c r="P4505" t="e">
        <v>#N/A</v>
      </c>
      <c r="Q4505" t="e">
        <v>#N/A</v>
      </c>
      <c r="R4505" s="2" t="e">
        <v>#N/A</v>
      </c>
      <c r="S4505" t="e">
        <v>#N/A</v>
      </c>
      <c r="T4505" s="3" t="e">
        <v>#N/A</v>
      </c>
      <c r="U4505" s="3" t="e">
        <v>#N/A</v>
      </c>
      <c r="V4505" t="e">
        <v>#N/A</v>
      </c>
      <c r="W4505" t="e">
        <v>#N/A</v>
      </c>
      <c r="X4505" t="e">
        <v>#N/A</v>
      </c>
      <c r="Y4505" s="3" t="e">
        <v>#N/A</v>
      </c>
      <c r="Z4505" s="8" t="e">
        <v>#N/A</v>
      </c>
      <c r="AA4505" s="30" t="e">
        <v>#N/A</v>
      </c>
      <c r="AB4505" t="e">
        <v>#N/A</v>
      </c>
      <c r="AC4505" t="e">
        <v>#N/A</v>
      </c>
      <c r="AD4505" t="e">
        <v>#N/A</v>
      </c>
      <c r="AE4505" t="e">
        <v>#N/A</v>
      </c>
      <c r="AF4505" t="e">
        <v>#N/A</v>
      </c>
    </row>
    <row r="4506" spans="1:32" x14ac:dyDescent="0.25">
      <c r="A4506" t="e">
        <v>#N/A</v>
      </c>
      <c r="B4506" s="33" t="e">
        <v>#N/A</v>
      </c>
      <c r="C4506" t="e">
        <v>#N/A</v>
      </c>
      <c r="D4506" t="e">
        <v>#N/A</v>
      </c>
      <c r="E4506" s="69" t="e">
        <v>#N/A</v>
      </c>
      <c r="F4506" s="3" t="e">
        <v>#N/A</v>
      </c>
      <c r="G4506" s="3" t="e">
        <v>#N/A</v>
      </c>
      <c r="H4506" s="3" t="e">
        <v>#N/A</v>
      </c>
      <c r="I4506" s="80" t="e">
        <v>#N/A</v>
      </c>
      <c r="J4506" s="80" t="e">
        <v>#N/A</v>
      </c>
      <c r="K4506" s="85" t="e">
        <v>#N/A</v>
      </c>
      <c r="L4506" s="9" t="e">
        <v>#N/A</v>
      </c>
      <c r="M4506" s="93" t="e">
        <v>#N/A</v>
      </c>
      <c r="N4506" s="8" t="e">
        <v>#N/A</v>
      </c>
      <c r="O4506" t="e">
        <v>#N/A</v>
      </c>
      <c r="P4506" t="e">
        <v>#N/A</v>
      </c>
      <c r="Q4506" t="e">
        <v>#N/A</v>
      </c>
      <c r="R4506" s="2" t="e">
        <v>#N/A</v>
      </c>
      <c r="S4506" t="e">
        <v>#N/A</v>
      </c>
      <c r="T4506" s="3" t="e">
        <v>#N/A</v>
      </c>
      <c r="U4506" s="3" t="e">
        <v>#N/A</v>
      </c>
      <c r="V4506" t="e">
        <v>#N/A</v>
      </c>
      <c r="W4506" t="e">
        <v>#N/A</v>
      </c>
      <c r="X4506" t="e">
        <v>#N/A</v>
      </c>
      <c r="Y4506" s="3" t="e">
        <v>#N/A</v>
      </c>
      <c r="Z4506" s="8" t="e">
        <v>#N/A</v>
      </c>
      <c r="AA4506" s="30" t="e">
        <v>#N/A</v>
      </c>
      <c r="AB4506" t="e">
        <v>#N/A</v>
      </c>
      <c r="AC4506" t="e">
        <v>#N/A</v>
      </c>
      <c r="AD4506" t="e">
        <v>#N/A</v>
      </c>
      <c r="AE4506" t="e">
        <v>#N/A</v>
      </c>
      <c r="AF4506" t="e">
        <v>#N/A</v>
      </c>
    </row>
    <row r="4507" spans="1:32" x14ac:dyDescent="0.25">
      <c r="A4507" t="e">
        <v>#N/A</v>
      </c>
      <c r="B4507" s="33" t="e">
        <v>#N/A</v>
      </c>
      <c r="C4507" t="e">
        <v>#N/A</v>
      </c>
      <c r="D4507" t="e">
        <v>#N/A</v>
      </c>
      <c r="E4507" s="69" t="e">
        <v>#N/A</v>
      </c>
      <c r="F4507" s="3" t="e">
        <v>#N/A</v>
      </c>
      <c r="G4507" s="3" t="e">
        <v>#N/A</v>
      </c>
      <c r="H4507" s="3" t="e">
        <v>#N/A</v>
      </c>
      <c r="I4507" s="80" t="e">
        <v>#N/A</v>
      </c>
      <c r="J4507" s="80" t="e">
        <v>#N/A</v>
      </c>
      <c r="K4507" s="85" t="e">
        <v>#N/A</v>
      </c>
      <c r="L4507" s="9" t="e">
        <v>#N/A</v>
      </c>
      <c r="M4507" s="93" t="e">
        <v>#N/A</v>
      </c>
      <c r="N4507" s="8" t="e">
        <v>#N/A</v>
      </c>
      <c r="O4507" t="e">
        <v>#N/A</v>
      </c>
      <c r="P4507" t="e">
        <v>#N/A</v>
      </c>
      <c r="Q4507" t="e">
        <v>#N/A</v>
      </c>
      <c r="R4507" s="2" t="e">
        <v>#N/A</v>
      </c>
      <c r="S4507" t="e">
        <v>#N/A</v>
      </c>
      <c r="T4507" s="3" t="e">
        <v>#N/A</v>
      </c>
      <c r="U4507" s="3" t="e">
        <v>#N/A</v>
      </c>
      <c r="V4507" t="e">
        <v>#N/A</v>
      </c>
      <c r="W4507" t="e">
        <v>#N/A</v>
      </c>
      <c r="X4507" t="e">
        <v>#N/A</v>
      </c>
      <c r="Y4507" s="3" t="e">
        <v>#N/A</v>
      </c>
      <c r="Z4507" s="8" t="e">
        <v>#N/A</v>
      </c>
      <c r="AA4507" s="30" t="e">
        <v>#N/A</v>
      </c>
      <c r="AB4507" t="e">
        <v>#N/A</v>
      </c>
      <c r="AC4507" t="e">
        <v>#N/A</v>
      </c>
      <c r="AD4507" t="e">
        <v>#N/A</v>
      </c>
      <c r="AE4507" t="e">
        <v>#N/A</v>
      </c>
      <c r="AF4507" t="e">
        <v>#N/A</v>
      </c>
    </row>
    <row r="4508" spans="1:32" x14ac:dyDescent="0.25">
      <c r="A4508" t="e">
        <v>#N/A</v>
      </c>
      <c r="B4508" s="33" t="e">
        <v>#N/A</v>
      </c>
      <c r="C4508" t="e">
        <v>#N/A</v>
      </c>
      <c r="D4508" t="e">
        <v>#N/A</v>
      </c>
      <c r="E4508" s="69" t="e">
        <v>#N/A</v>
      </c>
      <c r="F4508" s="3" t="e">
        <v>#N/A</v>
      </c>
      <c r="G4508" s="3" t="e">
        <v>#N/A</v>
      </c>
      <c r="H4508" s="3" t="e">
        <v>#N/A</v>
      </c>
      <c r="I4508" s="80" t="e">
        <v>#N/A</v>
      </c>
      <c r="J4508" s="80" t="e">
        <v>#N/A</v>
      </c>
      <c r="K4508" s="85" t="e">
        <v>#N/A</v>
      </c>
      <c r="L4508" s="9" t="e">
        <v>#N/A</v>
      </c>
      <c r="M4508" s="93" t="e">
        <v>#N/A</v>
      </c>
      <c r="N4508" s="8" t="e">
        <v>#N/A</v>
      </c>
      <c r="O4508" t="e">
        <v>#N/A</v>
      </c>
      <c r="P4508" t="e">
        <v>#N/A</v>
      </c>
      <c r="Q4508" t="e">
        <v>#N/A</v>
      </c>
      <c r="R4508" s="2" t="e">
        <v>#N/A</v>
      </c>
      <c r="S4508" t="e">
        <v>#N/A</v>
      </c>
      <c r="T4508" s="3" t="e">
        <v>#N/A</v>
      </c>
      <c r="U4508" s="3" t="e">
        <v>#N/A</v>
      </c>
      <c r="V4508" t="e">
        <v>#N/A</v>
      </c>
      <c r="W4508" t="e">
        <v>#N/A</v>
      </c>
      <c r="X4508" t="e">
        <v>#N/A</v>
      </c>
      <c r="Y4508" s="3" t="e">
        <v>#N/A</v>
      </c>
      <c r="Z4508" s="8" t="e">
        <v>#N/A</v>
      </c>
      <c r="AA4508" s="30" t="e">
        <v>#N/A</v>
      </c>
      <c r="AB4508" t="e">
        <v>#N/A</v>
      </c>
      <c r="AC4508" t="e">
        <v>#N/A</v>
      </c>
      <c r="AD4508" t="e">
        <v>#N/A</v>
      </c>
      <c r="AE4508" t="e">
        <v>#N/A</v>
      </c>
      <c r="AF4508" t="e">
        <v>#N/A</v>
      </c>
    </row>
    <row r="4509" spans="1:32" x14ac:dyDescent="0.25">
      <c r="A4509" t="e">
        <v>#N/A</v>
      </c>
      <c r="B4509" s="33" t="e">
        <v>#N/A</v>
      </c>
      <c r="C4509" t="e">
        <v>#N/A</v>
      </c>
      <c r="D4509" t="e">
        <v>#N/A</v>
      </c>
      <c r="E4509" s="69" t="e">
        <v>#N/A</v>
      </c>
      <c r="F4509" s="3" t="e">
        <v>#N/A</v>
      </c>
      <c r="G4509" s="3" t="e">
        <v>#N/A</v>
      </c>
      <c r="H4509" s="3" t="e">
        <v>#N/A</v>
      </c>
      <c r="I4509" s="80" t="e">
        <v>#N/A</v>
      </c>
      <c r="J4509" s="80" t="e">
        <v>#N/A</v>
      </c>
      <c r="K4509" s="85" t="e">
        <v>#N/A</v>
      </c>
      <c r="L4509" s="9" t="e">
        <v>#N/A</v>
      </c>
      <c r="M4509" s="93" t="e">
        <v>#N/A</v>
      </c>
      <c r="N4509" s="8" t="e">
        <v>#N/A</v>
      </c>
      <c r="O4509" t="e">
        <v>#N/A</v>
      </c>
      <c r="P4509" t="e">
        <v>#N/A</v>
      </c>
      <c r="Q4509" t="e">
        <v>#N/A</v>
      </c>
      <c r="R4509" s="2" t="e">
        <v>#N/A</v>
      </c>
      <c r="S4509" t="e">
        <v>#N/A</v>
      </c>
      <c r="T4509" s="3" t="e">
        <v>#N/A</v>
      </c>
      <c r="U4509" s="3" t="e">
        <v>#N/A</v>
      </c>
      <c r="V4509" t="e">
        <v>#N/A</v>
      </c>
      <c r="W4509" t="e">
        <v>#N/A</v>
      </c>
      <c r="X4509" t="e">
        <v>#N/A</v>
      </c>
      <c r="Y4509" s="3" t="e">
        <v>#N/A</v>
      </c>
      <c r="Z4509" s="8" t="e">
        <v>#N/A</v>
      </c>
      <c r="AA4509" s="30" t="e">
        <v>#N/A</v>
      </c>
      <c r="AB4509" t="e">
        <v>#N/A</v>
      </c>
      <c r="AC4509" t="e">
        <v>#N/A</v>
      </c>
      <c r="AD4509" t="e">
        <v>#N/A</v>
      </c>
      <c r="AE4509" t="e">
        <v>#N/A</v>
      </c>
      <c r="AF4509" t="e">
        <v>#N/A</v>
      </c>
    </row>
    <row r="4510" spans="1:32" x14ac:dyDescent="0.25">
      <c r="A4510" t="e">
        <v>#N/A</v>
      </c>
      <c r="B4510" s="33" t="e">
        <v>#N/A</v>
      </c>
      <c r="C4510" t="e">
        <v>#N/A</v>
      </c>
      <c r="D4510" t="e">
        <v>#N/A</v>
      </c>
      <c r="E4510" s="69" t="e">
        <v>#N/A</v>
      </c>
      <c r="F4510" s="3" t="e">
        <v>#N/A</v>
      </c>
      <c r="G4510" s="3" t="e">
        <v>#N/A</v>
      </c>
      <c r="H4510" s="3" t="e">
        <v>#N/A</v>
      </c>
      <c r="I4510" s="80" t="e">
        <v>#N/A</v>
      </c>
      <c r="J4510" s="80" t="e">
        <v>#N/A</v>
      </c>
      <c r="K4510" s="85" t="e">
        <v>#N/A</v>
      </c>
      <c r="L4510" s="9" t="e">
        <v>#N/A</v>
      </c>
      <c r="M4510" s="93" t="e">
        <v>#N/A</v>
      </c>
      <c r="N4510" s="8" t="e">
        <v>#N/A</v>
      </c>
      <c r="O4510" t="e">
        <v>#N/A</v>
      </c>
      <c r="P4510" t="e">
        <v>#N/A</v>
      </c>
      <c r="Q4510" t="e">
        <v>#N/A</v>
      </c>
      <c r="R4510" s="2" t="e">
        <v>#N/A</v>
      </c>
      <c r="S4510" t="e">
        <v>#N/A</v>
      </c>
      <c r="T4510" s="3" t="e">
        <v>#N/A</v>
      </c>
      <c r="U4510" s="3" t="e">
        <v>#N/A</v>
      </c>
      <c r="V4510" t="e">
        <v>#N/A</v>
      </c>
      <c r="W4510" t="e">
        <v>#N/A</v>
      </c>
      <c r="X4510" t="e">
        <v>#N/A</v>
      </c>
      <c r="Y4510" s="3" t="e">
        <v>#N/A</v>
      </c>
      <c r="Z4510" s="8" t="e">
        <v>#N/A</v>
      </c>
      <c r="AA4510" s="30" t="e">
        <v>#N/A</v>
      </c>
      <c r="AB4510" t="e">
        <v>#N/A</v>
      </c>
      <c r="AC4510" t="e">
        <v>#N/A</v>
      </c>
      <c r="AD4510" t="e">
        <v>#N/A</v>
      </c>
      <c r="AE4510" t="e">
        <v>#N/A</v>
      </c>
      <c r="AF4510" t="e">
        <v>#N/A</v>
      </c>
    </row>
    <row r="4511" spans="1:32" x14ac:dyDescent="0.25">
      <c r="A4511" t="e">
        <v>#N/A</v>
      </c>
      <c r="B4511" s="33" t="e">
        <v>#N/A</v>
      </c>
      <c r="C4511" t="e">
        <v>#N/A</v>
      </c>
      <c r="D4511" t="e">
        <v>#N/A</v>
      </c>
      <c r="E4511" s="69" t="e">
        <v>#N/A</v>
      </c>
      <c r="F4511" s="3" t="e">
        <v>#N/A</v>
      </c>
      <c r="G4511" s="3" t="e">
        <v>#N/A</v>
      </c>
      <c r="H4511" s="3" t="e">
        <v>#N/A</v>
      </c>
      <c r="I4511" s="80" t="e">
        <v>#N/A</v>
      </c>
      <c r="J4511" s="80" t="e">
        <v>#N/A</v>
      </c>
      <c r="K4511" s="85" t="e">
        <v>#N/A</v>
      </c>
      <c r="L4511" s="9" t="e">
        <v>#N/A</v>
      </c>
      <c r="M4511" s="93" t="e">
        <v>#N/A</v>
      </c>
      <c r="N4511" s="8" t="e">
        <v>#N/A</v>
      </c>
      <c r="O4511" t="e">
        <v>#N/A</v>
      </c>
      <c r="P4511" t="e">
        <v>#N/A</v>
      </c>
      <c r="Q4511" t="e">
        <v>#N/A</v>
      </c>
      <c r="R4511" s="2" t="e">
        <v>#N/A</v>
      </c>
      <c r="S4511" t="e">
        <v>#N/A</v>
      </c>
      <c r="T4511" s="3" t="e">
        <v>#N/A</v>
      </c>
      <c r="U4511" s="3" t="e">
        <v>#N/A</v>
      </c>
      <c r="V4511" t="e">
        <v>#N/A</v>
      </c>
      <c r="W4511" t="e">
        <v>#N/A</v>
      </c>
      <c r="X4511" t="e">
        <v>#N/A</v>
      </c>
      <c r="Y4511" s="3" t="e">
        <v>#N/A</v>
      </c>
      <c r="Z4511" s="8" t="e">
        <v>#N/A</v>
      </c>
      <c r="AA4511" s="30" t="e">
        <v>#N/A</v>
      </c>
      <c r="AB4511" t="e">
        <v>#N/A</v>
      </c>
      <c r="AC4511" t="e">
        <v>#N/A</v>
      </c>
      <c r="AD4511" t="e">
        <v>#N/A</v>
      </c>
      <c r="AE4511" t="e">
        <v>#N/A</v>
      </c>
      <c r="AF4511" t="e">
        <v>#N/A</v>
      </c>
    </row>
    <row r="4512" spans="1:32" x14ac:dyDescent="0.25">
      <c r="A4512" t="e">
        <v>#N/A</v>
      </c>
      <c r="B4512" s="33" t="e">
        <v>#N/A</v>
      </c>
      <c r="C4512" t="e">
        <v>#N/A</v>
      </c>
      <c r="D4512" t="e">
        <v>#N/A</v>
      </c>
      <c r="E4512" s="69" t="e">
        <v>#N/A</v>
      </c>
      <c r="F4512" s="3" t="e">
        <v>#N/A</v>
      </c>
      <c r="G4512" s="3" t="e">
        <v>#N/A</v>
      </c>
      <c r="H4512" s="3" t="e">
        <v>#N/A</v>
      </c>
      <c r="I4512" s="80" t="e">
        <v>#N/A</v>
      </c>
      <c r="J4512" s="80" t="e">
        <v>#N/A</v>
      </c>
      <c r="K4512" s="85" t="e">
        <v>#N/A</v>
      </c>
      <c r="L4512" s="9" t="e">
        <v>#N/A</v>
      </c>
      <c r="M4512" s="93" t="e">
        <v>#N/A</v>
      </c>
      <c r="N4512" s="8" t="e">
        <v>#N/A</v>
      </c>
      <c r="O4512" t="e">
        <v>#N/A</v>
      </c>
      <c r="P4512" t="e">
        <v>#N/A</v>
      </c>
      <c r="Q4512" t="e">
        <v>#N/A</v>
      </c>
      <c r="R4512" s="2" t="e">
        <v>#N/A</v>
      </c>
      <c r="S4512" t="e">
        <v>#N/A</v>
      </c>
      <c r="T4512" s="3" t="e">
        <v>#N/A</v>
      </c>
      <c r="U4512" s="3" t="e">
        <v>#N/A</v>
      </c>
      <c r="V4512" t="e">
        <v>#N/A</v>
      </c>
      <c r="W4512" t="e">
        <v>#N/A</v>
      </c>
      <c r="X4512" t="e">
        <v>#N/A</v>
      </c>
      <c r="Y4512" s="3" t="e">
        <v>#N/A</v>
      </c>
      <c r="Z4512" s="8" t="e">
        <v>#N/A</v>
      </c>
      <c r="AA4512" s="30" t="e">
        <v>#N/A</v>
      </c>
      <c r="AB4512" t="e">
        <v>#N/A</v>
      </c>
      <c r="AC4512" t="e">
        <v>#N/A</v>
      </c>
      <c r="AD4512" t="e">
        <v>#N/A</v>
      </c>
      <c r="AE4512" t="e">
        <v>#N/A</v>
      </c>
      <c r="AF4512" t="e">
        <v>#N/A</v>
      </c>
    </row>
    <row r="4513" spans="1:32" x14ac:dyDescent="0.25">
      <c r="A4513" t="e">
        <v>#N/A</v>
      </c>
      <c r="B4513" s="33" t="e">
        <v>#N/A</v>
      </c>
      <c r="C4513" t="e">
        <v>#N/A</v>
      </c>
      <c r="D4513" t="e">
        <v>#N/A</v>
      </c>
      <c r="E4513" s="69" t="e">
        <v>#N/A</v>
      </c>
      <c r="F4513" s="3" t="e">
        <v>#N/A</v>
      </c>
      <c r="G4513" s="3" t="e">
        <v>#N/A</v>
      </c>
      <c r="H4513" s="3" t="e">
        <v>#N/A</v>
      </c>
      <c r="I4513" s="80" t="e">
        <v>#N/A</v>
      </c>
      <c r="J4513" s="80" t="e">
        <v>#N/A</v>
      </c>
      <c r="K4513" s="85" t="e">
        <v>#N/A</v>
      </c>
      <c r="L4513" s="9" t="e">
        <v>#N/A</v>
      </c>
      <c r="M4513" s="93" t="e">
        <v>#N/A</v>
      </c>
      <c r="N4513" s="8" t="e">
        <v>#N/A</v>
      </c>
      <c r="O4513" t="e">
        <v>#N/A</v>
      </c>
      <c r="P4513" t="e">
        <v>#N/A</v>
      </c>
      <c r="Q4513" t="e">
        <v>#N/A</v>
      </c>
      <c r="R4513" s="2" t="e">
        <v>#N/A</v>
      </c>
      <c r="S4513" t="e">
        <v>#N/A</v>
      </c>
      <c r="T4513" s="3" t="e">
        <v>#N/A</v>
      </c>
      <c r="U4513" s="3" t="e">
        <v>#N/A</v>
      </c>
      <c r="V4513" t="e">
        <v>#N/A</v>
      </c>
      <c r="W4513" t="e">
        <v>#N/A</v>
      </c>
      <c r="X4513" t="e">
        <v>#N/A</v>
      </c>
      <c r="Y4513" s="3" t="e">
        <v>#N/A</v>
      </c>
      <c r="Z4513" s="8" t="e">
        <v>#N/A</v>
      </c>
      <c r="AA4513" s="30" t="e">
        <v>#N/A</v>
      </c>
      <c r="AB4513" t="e">
        <v>#N/A</v>
      </c>
      <c r="AC4513" t="e">
        <v>#N/A</v>
      </c>
      <c r="AD4513" t="e">
        <v>#N/A</v>
      </c>
      <c r="AE4513" t="e">
        <v>#N/A</v>
      </c>
      <c r="AF4513" t="e">
        <v>#N/A</v>
      </c>
    </row>
    <row r="4514" spans="1:32" x14ac:dyDescent="0.25">
      <c r="A4514" t="e">
        <v>#N/A</v>
      </c>
      <c r="B4514" s="33" t="e">
        <v>#N/A</v>
      </c>
      <c r="C4514" t="e">
        <v>#N/A</v>
      </c>
      <c r="D4514" t="e">
        <v>#N/A</v>
      </c>
      <c r="E4514" s="69" t="e">
        <v>#N/A</v>
      </c>
      <c r="F4514" s="3" t="e">
        <v>#N/A</v>
      </c>
      <c r="G4514" s="3" t="e">
        <v>#N/A</v>
      </c>
      <c r="H4514" s="3" t="e">
        <v>#N/A</v>
      </c>
      <c r="I4514" s="80" t="e">
        <v>#N/A</v>
      </c>
      <c r="J4514" s="80" t="e">
        <v>#N/A</v>
      </c>
      <c r="K4514" s="85" t="e">
        <v>#N/A</v>
      </c>
      <c r="L4514" s="9" t="e">
        <v>#N/A</v>
      </c>
      <c r="M4514" s="93" t="e">
        <v>#N/A</v>
      </c>
      <c r="N4514" s="8" t="e">
        <v>#N/A</v>
      </c>
      <c r="O4514" t="e">
        <v>#N/A</v>
      </c>
      <c r="P4514" t="e">
        <v>#N/A</v>
      </c>
      <c r="Q4514" t="e">
        <v>#N/A</v>
      </c>
      <c r="R4514" s="2" t="e">
        <v>#N/A</v>
      </c>
      <c r="S4514" t="e">
        <v>#N/A</v>
      </c>
      <c r="T4514" s="3" t="e">
        <v>#N/A</v>
      </c>
      <c r="U4514" s="3" t="e">
        <v>#N/A</v>
      </c>
      <c r="V4514" t="e">
        <v>#N/A</v>
      </c>
      <c r="W4514" t="e">
        <v>#N/A</v>
      </c>
      <c r="X4514" t="e">
        <v>#N/A</v>
      </c>
      <c r="Y4514" s="3" t="e">
        <v>#N/A</v>
      </c>
      <c r="Z4514" s="8" t="e">
        <v>#N/A</v>
      </c>
      <c r="AA4514" s="30" t="e">
        <v>#N/A</v>
      </c>
      <c r="AB4514" t="e">
        <v>#N/A</v>
      </c>
      <c r="AC4514" t="e">
        <v>#N/A</v>
      </c>
      <c r="AD4514" t="e">
        <v>#N/A</v>
      </c>
      <c r="AE4514" t="e">
        <v>#N/A</v>
      </c>
      <c r="AF4514" t="e">
        <v>#N/A</v>
      </c>
    </row>
    <row r="4515" spans="1:32" x14ac:dyDescent="0.25">
      <c r="A4515" t="e">
        <v>#N/A</v>
      </c>
      <c r="B4515" s="33" t="e">
        <v>#N/A</v>
      </c>
      <c r="C4515" t="e">
        <v>#N/A</v>
      </c>
      <c r="D4515" t="e">
        <v>#N/A</v>
      </c>
      <c r="E4515" s="69" t="e">
        <v>#N/A</v>
      </c>
      <c r="F4515" s="3" t="e">
        <v>#N/A</v>
      </c>
      <c r="G4515" s="3" t="e">
        <v>#N/A</v>
      </c>
      <c r="H4515" s="3" t="e">
        <v>#N/A</v>
      </c>
      <c r="I4515" s="80" t="e">
        <v>#N/A</v>
      </c>
      <c r="J4515" s="80" t="e">
        <v>#N/A</v>
      </c>
      <c r="K4515" s="85" t="e">
        <v>#N/A</v>
      </c>
      <c r="L4515" s="9" t="e">
        <v>#N/A</v>
      </c>
      <c r="M4515" s="93" t="e">
        <v>#N/A</v>
      </c>
      <c r="N4515" s="8" t="e">
        <v>#N/A</v>
      </c>
      <c r="O4515" t="e">
        <v>#N/A</v>
      </c>
      <c r="P4515" t="e">
        <v>#N/A</v>
      </c>
      <c r="Q4515" t="e">
        <v>#N/A</v>
      </c>
      <c r="R4515" s="2" t="e">
        <v>#N/A</v>
      </c>
      <c r="S4515" t="e">
        <v>#N/A</v>
      </c>
      <c r="T4515" s="3" t="e">
        <v>#N/A</v>
      </c>
      <c r="U4515" s="3" t="e">
        <v>#N/A</v>
      </c>
      <c r="V4515" t="e">
        <v>#N/A</v>
      </c>
      <c r="W4515" t="e">
        <v>#N/A</v>
      </c>
      <c r="X4515" t="e">
        <v>#N/A</v>
      </c>
      <c r="Y4515" s="3" t="e">
        <v>#N/A</v>
      </c>
      <c r="Z4515" s="8" t="e">
        <v>#N/A</v>
      </c>
      <c r="AA4515" s="30" t="e">
        <v>#N/A</v>
      </c>
      <c r="AB4515" t="e">
        <v>#N/A</v>
      </c>
      <c r="AC4515" t="e">
        <v>#N/A</v>
      </c>
      <c r="AD4515" t="e">
        <v>#N/A</v>
      </c>
      <c r="AE4515" t="e">
        <v>#N/A</v>
      </c>
      <c r="AF4515" t="e">
        <v>#N/A</v>
      </c>
    </row>
    <row r="4516" spans="1:32" x14ac:dyDescent="0.25">
      <c r="A4516" t="e">
        <v>#N/A</v>
      </c>
      <c r="B4516" s="33" t="e">
        <v>#N/A</v>
      </c>
      <c r="C4516" t="e">
        <v>#N/A</v>
      </c>
      <c r="D4516" t="e">
        <v>#N/A</v>
      </c>
      <c r="E4516" s="69" t="e">
        <v>#N/A</v>
      </c>
      <c r="F4516" s="3" t="e">
        <v>#N/A</v>
      </c>
      <c r="G4516" s="3" t="e">
        <v>#N/A</v>
      </c>
      <c r="H4516" s="3" t="e">
        <v>#N/A</v>
      </c>
      <c r="I4516" s="80" t="e">
        <v>#N/A</v>
      </c>
      <c r="J4516" s="80" t="e">
        <v>#N/A</v>
      </c>
      <c r="K4516" s="85" t="e">
        <v>#N/A</v>
      </c>
      <c r="L4516" s="9" t="e">
        <v>#N/A</v>
      </c>
      <c r="M4516" s="93" t="e">
        <v>#N/A</v>
      </c>
      <c r="N4516" s="8" t="e">
        <v>#N/A</v>
      </c>
      <c r="O4516" t="e">
        <v>#N/A</v>
      </c>
      <c r="P4516" t="e">
        <v>#N/A</v>
      </c>
      <c r="Q4516" t="e">
        <v>#N/A</v>
      </c>
      <c r="R4516" s="2" t="e">
        <v>#N/A</v>
      </c>
      <c r="S4516" t="e">
        <v>#N/A</v>
      </c>
      <c r="T4516" s="3" t="e">
        <v>#N/A</v>
      </c>
      <c r="U4516" s="3" t="e">
        <v>#N/A</v>
      </c>
      <c r="V4516" t="e">
        <v>#N/A</v>
      </c>
      <c r="W4516" t="e">
        <v>#N/A</v>
      </c>
      <c r="X4516" t="e">
        <v>#N/A</v>
      </c>
      <c r="Y4516" s="3" t="e">
        <v>#N/A</v>
      </c>
      <c r="Z4516" s="8" t="e">
        <v>#N/A</v>
      </c>
      <c r="AA4516" s="30" t="e">
        <v>#N/A</v>
      </c>
      <c r="AB4516" t="e">
        <v>#N/A</v>
      </c>
      <c r="AC4516" t="e">
        <v>#N/A</v>
      </c>
      <c r="AD4516" t="e">
        <v>#N/A</v>
      </c>
      <c r="AE4516" t="e">
        <v>#N/A</v>
      </c>
      <c r="AF4516" t="e">
        <v>#N/A</v>
      </c>
    </row>
    <row r="4517" spans="1:32" x14ac:dyDescent="0.25">
      <c r="A4517" t="e">
        <v>#N/A</v>
      </c>
      <c r="B4517" s="33" t="e">
        <v>#N/A</v>
      </c>
      <c r="C4517" t="e">
        <v>#N/A</v>
      </c>
      <c r="D4517" t="e">
        <v>#N/A</v>
      </c>
      <c r="E4517" s="69" t="e">
        <v>#N/A</v>
      </c>
      <c r="F4517" s="3" t="e">
        <v>#N/A</v>
      </c>
      <c r="G4517" s="3" t="e">
        <v>#N/A</v>
      </c>
      <c r="H4517" s="3" t="e">
        <v>#N/A</v>
      </c>
      <c r="I4517" s="80" t="e">
        <v>#N/A</v>
      </c>
      <c r="J4517" s="80" t="e">
        <v>#N/A</v>
      </c>
      <c r="K4517" s="85" t="e">
        <v>#N/A</v>
      </c>
      <c r="L4517" s="9" t="e">
        <v>#N/A</v>
      </c>
      <c r="M4517" s="93" t="e">
        <v>#N/A</v>
      </c>
      <c r="N4517" s="8" t="e">
        <v>#N/A</v>
      </c>
      <c r="O4517" t="e">
        <v>#N/A</v>
      </c>
      <c r="P4517" t="e">
        <v>#N/A</v>
      </c>
      <c r="Q4517" t="e">
        <v>#N/A</v>
      </c>
      <c r="R4517" s="2" t="e">
        <v>#N/A</v>
      </c>
      <c r="S4517" t="e">
        <v>#N/A</v>
      </c>
      <c r="T4517" s="3" t="e">
        <v>#N/A</v>
      </c>
      <c r="U4517" s="3" t="e">
        <v>#N/A</v>
      </c>
      <c r="V4517" t="e">
        <v>#N/A</v>
      </c>
      <c r="W4517" t="e">
        <v>#N/A</v>
      </c>
      <c r="X4517" t="e">
        <v>#N/A</v>
      </c>
      <c r="Y4517" s="3" t="e">
        <v>#N/A</v>
      </c>
      <c r="Z4517" s="8" t="e">
        <v>#N/A</v>
      </c>
      <c r="AA4517" s="30" t="e">
        <v>#N/A</v>
      </c>
      <c r="AB4517" t="e">
        <v>#N/A</v>
      </c>
      <c r="AC4517" t="e">
        <v>#N/A</v>
      </c>
      <c r="AD4517" t="e">
        <v>#N/A</v>
      </c>
      <c r="AE4517" t="e">
        <v>#N/A</v>
      </c>
      <c r="AF4517" t="e">
        <v>#N/A</v>
      </c>
    </row>
    <row r="4518" spans="1:32" x14ac:dyDescent="0.25">
      <c r="A4518" t="e">
        <v>#N/A</v>
      </c>
      <c r="B4518" s="33" t="e">
        <v>#N/A</v>
      </c>
      <c r="C4518" t="e">
        <v>#N/A</v>
      </c>
      <c r="D4518" t="e">
        <v>#N/A</v>
      </c>
      <c r="E4518" s="69" t="e">
        <v>#N/A</v>
      </c>
      <c r="F4518" s="3" t="e">
        <v>#N/A</v>
      </c>
      <c r="G4518" s="3" t="e">
        <v>#N/A</v>
      </c>
      <c r="H4518" s="3" t="e">
        <v>#N/A</v>
      </c>
      <c r="I4518" s="80" t="e">
        <v>#N/A</v>
      </c>
      <c r="J4518" s="80" t="e">
        <v>#N/A</v>
      </c>
      <c r="K4518" s="85" t="e">
        <v>#N/A</v>
      </c>
      <c r="L4518" s="9" t="e">
        <v>#N/A</v>
      </c>
      <c r="M4518" s="93" t="e">
        <v>#N/A</v>
      </c>
      <c r="N4518" s="8" t="e">
        <v>#N/A</v>
      </c>
      <c r="O4518" t="e">
        <v>#N/A</v>
      </c>
      <c r="P4518" t="e">
        <v>#N/A</v>
      </c>
      <c r="Q4518" t="e">
        <v>#N/A</v>
      </c>
      <c r="R4518" s="2" t="e">
        <v>#N/A</v>
      </c>
      <c r="S4518" t="e">
        <v>#N/A</v>
      </c>
      <c r="T4518" s="3" t="e">
        <v>#N/A</v>
      </c>
      <c r="U4518" s="3" t="e">
        <v>#N/A</v>
      </c>
      <c r="V4518" t="e">
        <v>#N/A</v>
      </c>
      <c r="W4518" t="e">
        <v>#N/A</v>
      </c>
      <c r="X4518" t="e">
        <v>#N/A</v>
      </c>
      <c r="Y4518" s="3" t="e">
        <v>#N/A</v>
      </c>
      <c r="Z4518" s="8" t="e">
        <v>#N/A</v>
      </c>
      <c r="AA4518" s="30" t="e">
        <v>#N/A</v>
      </c>
      <c r="AB4518" t="e">
        <v>#N/A</v>
      </c>
      <c r="AC4518" t="e">
        <v>#N/A</v>
      </c>
      <c r="AD4518" t="e">
        <v>#N/A</v>
      </c>
      <c r="AE4518" t="e">
        <v>#N/A</v>
      </c>
      <c r="AF4518" t="e">
        <v>#N/A</v>
      </c>
    </row>
    <row r="4519" spans="1:32" x14ac:dyDescent="0.25">
      <c r="A4519" t="e">
        <v>#N/A</v>
      </c>
      <c r="B4519" s="33" t="e">
        <v>#N/A</v>
      </c>
      <c r="C4519" t="e">
        <v>#N/A</v>
      </c>
      <c r="D4519" t="e">
        <v>#N/A</v>
      </c>
      <c r="E4519" s="69" t="e">
        <v>#N/A</v>
      </c>
      <c r="F4519" s="3" t="e">
        <v>#N/A</v>
      </c>
      <c r="G4519" s="3" t="e">
        <v>#N/A</v>
      </c>
      <c r="H4519" s="3" t="e">
        <v>#N/A</v>
      </c>
      <c r="I4519" s="80" t="e">
        <v>#N/A</v>
      </c>
      <c r="J4519" s="80" t="e">
        <v>#N/A</v>
      </c>
      <c r="K4519" s="85" t="e">
        <v>#N/A</v>
      </c>
      <c r="L4519" s="9" t="e">
        <v>#N/A</v>
      </c>
      <c r="M4519" s="93" t="e">
        <v>#N/A</v>
      </c>
      <c r="N4519" s="8" t="e">
        <v>#N/A</v>
      </c>
      <c r="O4519" t="e">
        <v>#N/A</v>
      </c>
      <c r="P4519" t="e">
        <v>#N/A</v>
      </c>
      <c r="Q4519" t="e">
        <v>#N/A</v>
      </c>
      <c r="R4519" s="2" t="e">
        <v>#N/A</v>
      </c>
      <c r="S4519" t="e">
        <v>#N/A</v>
      </c>
      <c r="T4519" s="3" t="e">
        <v>#N/A</v>
      </c>
      <c r="U4519" s="3" t="e">
        <v>#N/A</v>
      </c>
      <c r="V4519" t="e">
        <v>#N/A</v>
      </c>
      <c r="W4519" t="e">
        <v>#N/A</v>
      </c>
      <c r="X4519" t="e">
        <v>#N/A</v>
      </c>
      <c r="Y4519" s="3" t="e">
        <v>#N/A</v>
      </c>
      <c r="Z4519" s="8" t="e">
        <v>#N/A</v>
      </c>
      <c r="AA4519" s="30" t="e">
        <v>#N/A</v>
      </c>
      <c r="AB4519" t="e">
        <v>#N/A</v>
      </c>
      <c r="AC4519" t="e">
        <v>#N/A</v>
      </c>
      <c r="AD4519" t="e">
        <v>#N/A</v>
      </c>
      <c r="AE4519" t="e">
        <v>#N/A</v>
      </c>
      <c r="AF4519" t="e">
        <v>#N/A</v>
      </c>
    </row>
    <row r="4520" spans="1:32" x14ac:dyDescent="0.25">
      <c r="A4520" t="e">
        <v>#N/A</v>
      </c>
      <c r="B4520" s="33" t="e">
        <v>#N/A</v>
      </c>
      <c r="C4520" t="e">
        <v>#N/A</v>
      </c>
      <c r="D4520" t="e">
        <v>#N/A</v>
      </c>
      <c r="E4520" s="69" t="e">
        <v>#N/A</v>
      </c>
      <c r="F4520" s="3" t="e">
        <v>#N/A</v>
      </c>
      <c r="G4520" s="3" t="e">
        <v>#N/A</v>
      </c>
      <c r="H4520" s="3" t="e">
        <v>#N/A</v>
      </c>
      <c r="I4520" s="80" t="e">
        <v>#N/A</v>
      </c>
      <c r="J4520" s="80" t="e">
        <v>#N/A</v>
      </c>
      <c r="K4520" s="85" t="e">
        <v>#N/A</v>
      </c>
      <c r="L4520" s="9" t="e">
        <v>#N/A</v>
      </c>
      <c r="M4520" s="93" t="e">
        <v>#N/A</v>
      </c>
      <c r="N4520" s="8" t="e">
        <v>#N/A</v>
      </c>
      <c r="O4520" t="e">
        <v>#N/A</v>
      </c>
      <c r="P4520" t="e">
        <v>#N/A</v>
      </c>
      <c r="Q4520" t="e">
        <v>#N/A</v>
      </c>
      <c r="R4520" s="2" t="e">
        <v>#N/A</v>
      </c>
      <c r="S4520" t="e">
        <v>#N/A</v>
      </c>
      <c r="T4520" s="3" t="e">
        <v>#N/A</v>
      </c>
      <c r="U4520" s="3" t="e">
        <v>#N/A</v>
      </c>
      <c r="V4520" t="e">
        <v>#N/A</v>
      </c>
      <c r="W4520" t="e">
        <v>#N/A</v>
      </c>
      <c r="X4520" t="e">
        <v>#N/A</v>
      </c>
      <c r="Y4520" s="3" t="e">
        <v>#N/A</v>
      </c>
      <c r="Z4520" s="8" t="e">
        <v>#N/A</v>
      </c>
      <c r="AA4520" s="30" t="e">
        <v>#N/A</v>
      </c>
      <c r="AB4520" t="e">
        <v>#N/A</v>
      </c>
      <c r="AC4520" t="e">
        <v>#N/A</v>
      </c>
      <c r="AD4520" t="e">
        <v>#N/A</v>
      </c>
      <c r="AE4520" t="e">
        <v>#N/A</v>
      </c>
      <c r="AF4520" t="e">
        <v>#N/A</v>
      </c>
    </row>
    <row r="4521" spans="1:32" x14ac:dyDescent="0.25">
      <c r="A4521" t="e">
        <v>#N/A</v>
      </c>
      <c r="B4521" s="33" t="e">
        <v>#N/A</v>
      </c>
      <c r="C4521" t="e">
        <v>#N/A</v>
      </c>
      <c r="D4521" t="e">
        <v>#N/A</v>
      </c>
      <c r="E4521" s="69" t="e">
        <v>#N/A</v>
      </c>
      <c r="F4521" s="3" t="e">
        <v>#N/A</v>
      </c>
      <c r="G4521" s="3" t="e">
        <v>#N/A</v>
      </c>
      <c r="H4521" s="3" t="e">
        <v>#N/A</v>
      </c>
      <c r="I4521" s="80" t="e">
        <v>#N/A</v>
      </c>
      <c r="J4521" s="80" t="e">
        <v>#N/A</v>
      </c>
      <c r="K4521" s="85" t="e">
        <v>#N/A</v>
      </c>
      <c r="L4521" s="9" t="e">
        <v>#N/A</v>
      </c>
      <c r="M4521" s="93" t="e">
        <v>#N/A</v>
      </c>
      <c r="N4521" s="8" t="e">
        <v>#N/A</v>
      </c>
      <c r="O4521" t="e">
        <v>#N/A</v>
      </c>
      <c r="P4521" t="e">
        <v>#N/A</v>
      </c>
      <c r="Q4521" t="e">
        <v>#N/A</v>
      </c>
      <c r="R4521" s="2" t="e">
        <v>#N/A</v>
      </c>
      <c r="S4521" t="e">
        <v>#N/A</v>
      </c>
      <c r="T4521" s="3" t="e">
        <v>#N/A</v>
      </c>
      <c r="U4521" s="3" t="e">
        <v>#N/A</v>
      </c>
      <c r="V4521" t="e">
        <v>#N/A</v>
      </c>
      <c r="W4521" t="e">
        <v>#N/A</v>
      </c>
      <c r="X4521" t="e">
        <v>#N/A</v>
      </c>
      <c r="Y4521" s="3" t="e">
        <v>#N/A</v>
      </c>
      <c r="Z4521" s="8" t="e">
        <v>#N/A</v>
      </c>
      <c r="AA4521" s="30" t="e">
        <v>#N/A</v>
      </c>
      <c r="AB4521" t="e">
        <v>#N/A</v>
      </c>
      <c r="AC4521" t="e">
        <v>#N/A</v>
      </c>
      <c r="AD4521" t="e">
        <v>#N/A</v>
      </c>
      <c r="AE4521" t="e">
        <v>#N/A</v>
      </c>
      <c r="AF4521" t="e">
        <v>#N/A</v>
      </c>
    </row>
    <row r="4522" spans="1:32" x14ac:dyDescent="0.25">
      <c r="A4522" t="e">
        <v>#N/A</v>
      </c>
      <c r="B4522" s="33" t="e">
        <v>#N/A</v>
      </c>
      <c r="C4522" t="e">
        <v>#N/A</v>
      </c>
      <c r="D4522" t="e">
        <v>#N/A</v>
      </c>
      <c r="E4522" s="69" t="e">
        <v>#N/A</v>
      </c>
      <c r="F4522" s="3" t="e">
        <v>#N/A</v>
      </c>
      <c r="G4522" s="3" t="e">
        <v>#N/A</v>
      </c>
      <c r="H4522" s="3" t="e">
        <v>#N/A</v>
      </c>
      <c r="I4522" s="80" t="e">
        <v>#N/A</v>
      </c>
      <c r="J4522" s="80" t="e">
        <v>#N/A</v>
      </c>
      <c r="K4522" s="85" t="e">
        <v>#N/A</v>
      </c>
      <c r="L4522" s="9" t="e">
        <v>#N/A</v>
      </c>
      <c r="M4522" s="93" t="e">
        <v>#N/A</v>
      </c>
      <c r="N4522" s="8" t="e">
        <v>#N/A</v>
      </c>
      <c r="O4522" t="e">
        <v>#N/A</v>
      </c>
      <c r="P4522" t="e">
        <v>#N/A</v>
      </c>
      <c r="Q4522" t="e">
        <v>#N/A</v>
      </c>
      <c r="R4522" s="2" t="e">
        <v>#N/A</v>
      </c>
      <c r="S4522" t="e">
        <v>#N/A</v>
      </c>
      <c r="T4522" s="3" t="e">
        <v>#N/A</v>
      </c>
      <c r="U4522" s="3" t="e">
        <v>#N/A</v>
      </c>
      <c r="V4522" t="e">
        <v>#N/A</v>
      </c>
      <c r="W4522" t="e">
        <v>#N/A</v>
      </c>
      <c r="X4522" t="e">
        <v>#N/A</v>
      </c>
      <c r="Y4522" s="3" t="e">
        <v>#N/A</v>
      </c>
      <c r="Z4522" s="8" t="e">
        <v>#N/A</v>
      </c>
      <c r="AA4522" s="30" t="e">
        <v>#N/A</v>
      </c>
      <c r="AB4522" t="e">
        <v>#N/A</v>
      </c>
      <c r="AC4522" t="e">
        <v>#N/A</v>
      </c>
      <c r="AD4522" t="e">
        <v>#N/A</v>
      </c>
      <c r="AE4522" t="e">
        <v>#N/A</v>
      </c>
      <c r="AF4522" t="e">
        <v>#N/A</v>
      </c>
    </row>
    <row r="4523" spans="1:32" x14ac:dyDescent="0.25">
      <c r="A4523" t="e">
        <v>#N/A</v>
      </c>
      <c r="B4523" s="33" t="e">
        <v>#N/A</v>
      </c>
      <c r="C4523" t="e">
        <v>#N/A</v>
      </c>
      <c r="D4523" t="e">
        <v>#N/A</v>
      </c>
      <c r="E4523" s="69" t="e">
        <v>#N/A</v>
      </c>
      <c r="F4523" s="3" t="e">
        <v>#N/A</v>
      </c>
      <c r="G4523" s="3" t="e">
        <v>#N/A</v>
      </c>
      <c r="H4523" s="3" t="e">
        <v>#N/A</v>
      </c>
      <c r="I4523" s="80" t="e">
        <v>#N/A</v>
      </c>
      <c r="J4523" s="80" t="e">
        <v>#N/A</v>
      </c>
      <c r="K4523" s="85" t="e">
        <v>#N/A</v>
      </c>
      <c r="L4523" s="9" t="e">
        <v>#N/A</v>
      </c>
      <c r="M4523" s="93" t="e">
        <v>#N/A</v>
      </c>
      <c r="N4523" s="8" t="e">
        <v>#N/A</v>
      </c>
      <c r="O4523" t="e">
        <v>#N/A</v>
      </c>
      <c r="P4523" t="e">
        <v>#N/A</v>
      </c>
      <c r="Q4523" t="e">
        <v>#N/A</v>
      </c>
      <c r="R4523" s="2" t="e">
        <v>#N/A</v>
      </c>
      <c r="S4523" t="e">
        <v>#N/A</v>
      </c>
      <c r="T4523" s="3" t="e">
        <v>#N/A</v>
      </c>
      <c r="U4523" s="3" t="e">
        <v>#N/A</v>
      </c>
      <c r="V4523" t="e">
        <v>#N/A</v>
      </c>
      <c r="W4523" t="e">
        <v>#N/A</v>
      </c>
      <c r="X4523" t="e">
        <v>#N/A</v>
      </c>
      <c r="Y4523" s="3" t="e">
        <v>#N/A</v>
      </c>
      <c r="Z4523" s="8" t="e">
        <v>#N/A</v>
      </c>
      <c r="AA4523" s="30" t="e">
        <v>#N/A</v>
      </c>
      <c r="AB4523" t="e">
        <v>#N/A</v>
      </c>
      <c r="AC4523" t="e">
        <v>#N/A</v>
      </c>
      <c r="AD4523" t="e">
        <v>#N/A</v>
      </c>
      <c r="AE4523" t="e">
        <v>#N/A</v>
      </c>
      <c r="AF4523" t="e">
        <v>#N/A</v>
      </c>
    </row>
    <row r="4524" spans="1:32" x14ac:dyDescent="0.25">
      <c r="A4524" t="e">
        <v>#N/A</v>
      </c>
      <c r="B4524" s="33" t="e">
        <v>#N/A</v>
      </c>
      <c r="C4524" t="e">
        <v>#N/A</v>
      </c>
      <c r="D4524" t="e">
        <v>#N/A</v>
      </c>
      <c r="E4524" s="69" t="e">
        <v>#N/A</v>
      </c>
      <c r="F4524" s="3" t="e">
        <v>#N/A</v>
      </c>
      <c r="G4524" s="3" t="e">
        <v>#N/A</v>
      </c>
      <c r="H4524" s="3" t="e">
        <v>#N/A</v>
      </c>
      <c r="I4524" s="80" t="e">
        <v>#N/A</v>
      </c>
      <c r="J4524" s="80" t="e">
        <v>#N/A</v>
      </c>
      <c r="K4524" s="85" t="e">
        <v>#N/A</v>
      </c>
      <c r="L4524" s="9" t="e">
        <v>#N/A</v>
      </c>
      <c r="M4524" s="93" t="e">
        <v>#N/A</v>
      </c>
      <c r="N4524" s="8" t="e">
        <v>#N/A</v>
      </c>
      <c r="O4524" t="e">
        <v>#N/A</v>
      </c>
      <c r="P4524" t="e">
        <v>#N/A</v>
      </c>
      <c r="Q4524" t="e">
        <v>#N/A</v>
      </c>
      <c r="R4524" s="2" t="e">
        <v>#N/A</v>
      </c>
      <c r="S4524" t="e">
        <v>#N/A</v>
      </c>
      <c r="T4524" s="3" t="e">
        <v>#N/A</v>
      </c>
      <c r="U4524" s="3" t="e">
        <v>#N/A</v>
      </c>
      <c r="V4524" t="e">
        <v>#N/A</v>
      </c>
      <c r="W4524" t="e">
        <v>#N/A</v>
      </c>
      <c r="X4524" t="e">
        <v>#N/A</v>
      </c>
      <c r="Y4524" s="3" t="e">
        <v>#N/A</v>
      </c>
      <c r="Z4524" s="8" t="e">
        <v>#N/A</v>
      </c>
      <c r="AA4524" s="30" t="e">
        <v>#N/A</v>
      </c>
      <c r="AB4524" t="e">
        <v>#N/A</v>
      </c>
      <c r="AC4524" t="e">
        <v>#N/A</v>
      </c>
      <c r="AD4524" t="e">
        <v>#N/A</v>
      </c>
      <c r="AE4524" t="e">
        <v>#N/A</v>
      </c>
      <c r="AF4524" t="e">
        <v>#N/A</v>
      </c>
    </row>
    <row r="4525" spans="1:32" x14ac:dyDescent="0.25">
      <c r="A4525" t="e">
        <v>#N/A</v>
      </c>
      <c r="B4525" s="33" t="e">
        <v>#N/A</v>
      </c>
      <c r="C4525" t="e">
        <v>#N/A</v>
      </c>
      <c r="D4525" t="e">
        <v>#N/A</v>
      </c>
      <c r="E4525" s="69" t="e">
        <v>#N/A</v>
      </c>
      <c r="F4525" s="3" t="e">
        <v>#N/A</v>
      </c>
      <c r="G4525" s="3" t="e">
        <v>#N/A</v>
      </c>
      <c r="H4525" s="3" t="e">
        <v>#N/A</v>
      </c>
      <c r="I4525" s="80" t="e">
        <v>#N/A</v>
      </c>
      <c r="J4525" s="80" t="e">
        <v>#N/A</v>
      </c>
      <c r="K4525" s="85" t="e">
        <v>#N/A</v>
      </c>
      <c r="L4525" s="9" t="e">
        <v>#N/A</v>
      </c>
      <c r="M4525" s="93" t="e">
        <v>#N/A</v>
      </c>
      <c r="N4525" s="8" t="e">
        <v>#N/A</v>
      </c>
      <c r="O4525" t="e">
        <v>#N/A</v>
      </c>
      <c r="P4525" t="e">
        <v>#N/A</v>
      </c>
      <c r="Q4525" t="e">
        <v>#N/A</v>
      </c>
      <c r="R4525" s="2" t="e">
        <v>#N/A</v>
      </c>
      <c r="S4525" t="e">
        <v>#N/A</v>
      </c>
      <c r="T4525" s="3" t="e">
        <v>#N/A</v>
      </c>
      <c r="U4525" s="3" t="e">
        <v>#N/A</v>
      </c>
      <c r="V4525" t="e">
        <v>#N/A</v>
      </c>
      <c r="W4525" t="e">
        <v>#N/A</v>
      </c>
      <c r="X4525" t="e">
        <v>#N/A</v>
      </c>
      <c r="Y4525" s="3" t="e">
        <v>#N/A</v>
      </c>
      <c r="Z4525" s="8" t="e">
        <v>#N/A</v>
      </c>
      <c r="AA4525" s="30" t="e">
        <v>#N/A</v>
      </c>
      <c r="AB4525" t="e">
        <v>#N/A</v>
      </c>
      <c r="AC4525" t="e">
        <v>#N/A</v>
      </c>
      <c r="AD4525" t="e">
        <v>#N/A</v>
      </c>
      <c r="AE4525" t="e">
        <v>#N/A</v>
      </c>
      <c r="AF4525" t="e">
        <v>#N/A</v>
      </c>
    </row>
    <row r="4526" spans="1:32" x14ac:dyDescent="0.25">
      <c r="A4526" t="e">
        <v>#N/A</v>
      </c>
      <c r="B4526" s="33" t="e">
        <v>#N/A</v>
      </c>
      <c r="C4526" t="e">
        <v>#N/A</v>
      </c>
      <c r="D4526" t="e">
        <v>#N/A</v>
      </c>
      <c r="E4526" s="69" t="e">
        <v>#N/A</v>
      </c>
      <c r="F4526" s="3" t="e">
        <v>#N/A</v>
      </c>
      <c r="G4526" s="3" t="e">
        <v>#N/A</v>
      </c>
      <c r="H4526" s="3" t="e">
        <v>#N/A</v>
      </c>
      <c r="I4526" s="80" t="e">
        <v>#N/A</v>
      </c>
      <c r="J4526" s="80" t="e">
        <v>#N/A</v>
      </c>
      <c r="K4526" s="85" t="e">
        <v>#N/A</v>
      </c>
      <c r="L4526" s="9" t="e">
        <v>#N/A</v>
      </c>
      <c r="M4526" s="93" t="e">
        <v>#N/A</v>
      </c>
      <c r="N4526" s="8" t="e">
        <v>#N/A</v>
      </c>
      <c r="O4526" t="e">
        <v>#N/A</v>
      </c>
      <c r="P4526" t="e">
        <v>#N/A</v>
      </c>
      <c r="Q4526" t="e">
        <v>#N/A</v>
      </c>
      <c r="R4526" s="2" t="e">
        <v>#N/A</v>
      </c>
      <c r="S4526" t="e">
        <v>#N/A</v>
      </c>
      <c r="T4526" s="3" t="e">
        <v>#N/A</v>
      </c>
      <c r="U4526" s="3" t="e">
        <v>#N/A</v>
      </c>
      <c r="V4526" t="e">
        <v>#N/A</v>
      </c>
      <c r="W4526" t="e">
        <v>#N/A</v>
      </c>
      <c r="X4526" t="e">
        <v>#N/A</v>
      </c>
      <c r="Y4526" s="3" t="e">
        <v>#N/A</v>
      </c>
      <c r="Z4526" s="8" t="e">
        <v>#N/A</v>
      </c>
      <c r="AA4526" s="30" t="e">
        <v>#N/A</v>
      </c>
      <c r="AB4526" t="e">
        <v>#N/A</v>
      </c>
      <c r="AC4526" t="e">
        <v>#N/A</v>
      </c>
      <c r="AD4526" t="e">
        <v>#N/A</v>
      </c>
      <c r="AE4526" t="e">
        <v>#N/A</v>
      </c>
      <c r="AF4526" t="e">
        <v>#N/A</v>
      </c>
    </row>
    <row r="4527" spans="1:32" x14ac:dyDescent="0.25">
      <c r="A4527" t="e">
        <v>#N/A</v>
      </c>
      <c r="B4527" s="33" t="e">
        <v>#N/A</v>
      </c>
      <c r="C4527" t="e">
        <v>#N/A</v>
      </c>
      <c r="D4527" t="e">
        <v>#N/A</v>
      </c>
      <c r="E4527" s="69" t="e">
        <v>#N/A</v>
      </c>
      <c r="F4527" s="3" t="e">
        <v>#N/A</v>
      </c>
      <c r="G4527" s="3" t="e">
        <v>#N/A</v>
      </c>
      <c r="H4527" s="3" t="e">
        <v>#N/A</v>
      </c>
      <c r="I4527" s="80" t="e">
        <v>#N/A</v>
      </c>
      <c r="J4527" s="80" t="e">
        <v>#N/A</v>
      </c>
      <c r="K4527" s="85" t="e">
        <v>#N/A</v>
      </c>
      <c r="L4527" s="9" t="e">
        <v>#N/A</v>
      </c>
      <c r="M4527" s="93" t="e">
        <v>#N/A</v>
      </c>
      <c r="N4527" s="8" t="e">
        <v>#N/A</v>
      </c>
      <c r="O4527" t="e">
        <v>#N/A</v>
      </c>
      <c r="P4527" t="e">
        <v>#N/A</v>
      </c>
      <c r="Q4527" t="e">
        <v>#N/A</v>
      </c>
      <c r="R4527" s="2" t="e">
        <v>#N/A</v>
      </c>
      <c r="S4527" t="e">
        <v>#N/A</v>
      </c>
      <c r="T4527" s="3" t="e">
        <v>#N/A</v>
      </c>
      <c r="U4527" s="3" t="e">
        <v>#N/A</v>
      </c>
      <c r="V4527" t="e">
        <v>#N/A</v>
      </c>
      <c r="W4527" t="e">
        <v>#N/A</v>
      </c>
      <c r="X4527" t="e">
        <v>#N/A</v>
      </c>
      <c r="Y4527" s="3" t="e">
        <v>#N/A</v>
      </c>
      <c r="Z4527" s="8" t="e">
        <v>#N/A</v>
      </c>
      <c r="AA4527" s="30" t="e">
        <v>#N/A</v>
      </c>
      <c r="AB4527" t="e">
        <v>#N/A</v>
      </c>
      <c r="AC4527" t="e">
        <v>#N/A</v>
      </c>
      <c r="AD4527" t="e">
        <v>#N/A</v>
      </c>
      <c r="AE4527" t="e">
        <v>#N/A</v>
      </c>
      <c r="AF4527" t="e">
        <v>#N/A</v>
      </c>
    </row>
    <row r="4528" spans="1:32" x14ac:dyDescent="0.25">
      <c r="A4528" t="e">
        <v>#N/A</v>
      </c>
      <c r="B4528" s="33" t="e">
        <v>#N/A</v>
      </c>
      <c r="C4528" t="e">
        <v>#N/A</v>
      </c>
      <c r="D4528" t="e">
        <v>#N/A</v>
      </c>
      <c r="E4528" s="69" t="e">
        <v>#N/A</v>
      </c>
      <c r="F4528" s="3" t="e">
        <v>#N/A</v>
      </c>
      <c r="G4528" s="3" t="e">
        <v>#N/A</v>
      </c>
      <c r="H4528" s="3" t="e">
        <v>#N/A</v>
      </c>
      <c r="I4528" s="80" t="e">
        <v>#N/A</v>
      </c>
      <c r="J4528" s="80" t="e">
        <v>#N/A</v>
      </c>
      <c r="K4528" s="85" t="e">
        <v>#N/A</v>
      </c>
      <c r="L4528" s="9" t="e">
        <v>#N/A</v>
      </c>
      <c r="M4528" s="93" t="e">
        <v>#N/A</v>
      </c>
      <c r="N4528" s="8" t="e">
        <v>#N/A</v>
      </c>
      <c r="O4528" t="e">
        <v>#N/A</v>
      </c>
      <c r="P4528" t="e">
        <v>#N/A</v>
      </c>
      <c r="Q4528" t="e">
        <v>#N/A</v>
      </c>
      <c r="R4528" s="2" t="e">
        <v>#N/A</v>
      </c>
      <c r="S4528" t="e">
        <v>#N/A</v>
      </c>
      <c r="T4528" s="3" t="e">
        <v>#N/A</v>
      </c>
      <c r="U4528" s="3" t="e">
        <v>#N/A</v>
      </c>
      <c r="V4528" t="e">
        <v>#N/A</v>
      </c>
      <c r="W4528" t="e">
        <v>#N/A</v>
      </c>
      <c r="X4528" t="e">
        <v>#N/A</v>
      </c>
      <c r="Y4528" s="3" t="e">
        <v>#N/A</v>
      </c>
      <c r="Z4528" s="8" t="e">
        <v>#N/A</v>
      </c>
      <c r="AA4528" s="30" t="e">
        <v>#N/A</v>
      </c>
      <c r="AB4528" t="e">
        <v>#N/A</v>
      </c>
      <c r="AC4528" t="e">
        <v>#N/A</v>
      </c>
      <c r="AD4528" t="e">
        <v>#N/A</v>
      </c>
      <c r="AE4528" t="e">
        <v>#N/A</v>
      </c>
      <c r="AF4528" t="e">
        <v>#N/A</v>
      </c>
    </row>
    <row r="4529" spans="1:32" x14ac:dyDescent="0.25">
      <c r="A4529" t="e">
        <v>#N/A</v>
      </c>
      <c r="B4529" s="33" t="e">
        <v>#N/A</v>
      </c>
      <c r="C4529" t="e">
        <v>#N/A</v>
      </c>
      <c r="D4529" t="e">
        <v>#N/A</v>
      </c>
      <c r="E4529" s="69" t="e">
        <v>#N/A</v>
      </c>
      <c r="F4529" s="3" t="e">
        <v>#N/A</v>
      </c>
      <c r="G4529" s="3" t="e">
        <v>#N/A</v>
      </c>
      <c r="H4529" s="3" t="e">
        <v>#N/A</v>
      </c>
      <c r="I4529" s="80" t="e">
        <v>#N/A</v>
      </c>
      <c r="J4529" s="80" t="e">
        <v>#N/A</v>
      </c>
      <c r="K4529" s="85" t="e">
        <v>#N/A</v>
      </c>
      <c r="L4529" s="9" t="e">
        <v>#N/A</v>
      </c>
      <c r="M4529" s="93" t="e">
        <v>#N/A</v>
      </c>
      <c r="N4529" s="8" t="e">
        <v>#N/A</v>
      </c>
      <c r="O4529" t="e">
        <v>#N/A</v>
      </c>
      <c r="P4529" t="e">
        <v>#N/A</v>
      </c>
      <c r="Q4529" t="e">
        <v>#N/A</v>
      </c>
      <c r="R4529" s="2" t="e">
        <v>#N/A</v>
      </c>
      <c r="S4529" t="e">
        <v>#N/A</v>
      </c>
      <c r="T4529" s="3" t="e">
        <v>#N/A</v>
      </c>
      <c r="U4529" s="3" t="e">
        <v>#N/A</v>
      </c>
      <c r="V4529" t="e">
        <v>#N/A</v>
      </c>
      <c r="W4529" t="e">
        <v>#N/A</v>
      </c>
      <c r="X4529" t="e">
        <v>#N/A</v>
      </c>
      <c r="Y4529" s="3" t="e">
        <v>#N/A</v>
      </c>
      <c r="Z4529" s="8" t="e">
        <v>#N/A</v>
      </c>
      <c r="AA4529" s="30" t="e">
        <v>#N/A</v>
      </c>
      <c r="AB4529" t="e">
        <v>#N/A</v>
      </c>
      <c r="AC4529" t="e">
        <v>#N/A</v>
      </c>
      <c r="AD4529" t="e">
        <v>#N/A</v>
      </c>
      <c r="AE4529" t="e">
        <v>#N/A</v>
      </c>
      <c r="AF4529" t="e">
        <v>#N/A</v>
      </c>
    </row>
    <row r="4530" spans="1:32" x14ac:dyDescent="0.25">
      <c r="A4530" t="e">
        <v>#N/A</v>
      </c>
      <c r="B4530" s="33" t="e">
        <v>#N/A</v>
      </c>
      <c r="C4530" t="e">
        <v>#N/A</v>
      </c>
      <c r="D4530" t="e">
        <v>#N/A</v>
      </c>
      <c r="E4530" s="69" t="e">
        <v>#N/A</v>
      </c>
      <c r="F4530" s="3" t="e">
        <v>#N/A</v>
      </c>
      <c r="G4530" s="3" t="e">
        <v>#N/A</v>
      </c>
      <c r="H4530" s="3" t="e">
        <v>#N/A</v>
      </c>
      <c r="I4530" s="80" t="e">
        <v>#N/A</v>
      </c>
      <c r="J4530" s="80" t="e">
        <v>#N/A</v>
      </c>
      <c r="K4530" s="85" t="e">
        <v>#N/A</v>
      </c>
      <c r="L4530" s="9" t="e">
        <v>#N/A</v>
      </c>
      <c r="M4530" s="93" t="e">
        <v>#N/A</v>
      </c>
      <c r="N4530" s="8" t="e">
        <v>#N/A</v>
      </c>
      <c r="O4530" t="e">
        <v>#N/A</v>
      </c>
      <c r="P4530" t="e">
        <v>#N/A</v>
      </c>
      <c r="Q4530" t="e">
        <v>#N/A</v>
      </c>
      <c r="R4530" s="2" t="e">
        <v>#N/A</v>
      </c>
      <c r="S4530" t="e">
        <v>#N/A</v>
      </c>
      <c r="T4530" s="3" t="e">
        <v>#N/A</v>
      </c>
      <c r="U4530" s="3" t="e">
        <v>#N/A</v>
      </c>
      <c r="V4530" t="e">
        <v>#N/A</v>
      </c>
      <c r="W4530" t="e">
        <v>#N/A</v>
      </c>
      <c r="X4530" t="e">
        <v>#N/A</v>
      </c>
      <c r="Y4530" s="3" t="e">
        <v>#N/A</v>
      </c>
      <c r="Z4530" s="8" t="e">
        <v>#N/A</v>
      </c>
      <c r="AA4530" s="30" t="e">
        <v>#N/A</v>
      </c>
      <c r="AB4530" t="e">
        <v>#N/A</v>
      </c>
      <c r="AC4530" t="e">
        <v>#N/A</v>
      </c>
      <c r="AD4530" t="e">
        <v>#N/A</v>
      </c>
      <c r="AE4530" t="e">
        <v>#N/A</v>
      </c>
      <c r="AF4530" t="e">
        <v>#N/A</v>
      </c>
    </row>
    <row r="4531" spans="1:32" x14ac:dyDescent="0.25">
      <c r="A4531" t="e">
        <v>#N/A</v>
      </c>
      <c r="B4531" s="33" t="e">
        <v>#N/A</v>
      </c>
      <c r="C4531" t="e">
        <v>#N/A</v>
      </c>
      <c r="D4531" t="e">
        <v>#N/A</v>
      </c>
      <c r="E4531" s="69" t="e">
        <v>#N/A</v>
      </c>
      <c r="F4531" s="3" t="e">
        <v>#N/A</v>
      </c>
      <c r="G4531" s="3" t="e">
        <v>#N/A</v>
      </c>
      <c r="H4531" s="3" t="e">
        <v>#N/A</v>
      </c>
      <c r="I4531" s="80" t="e">
        <v>#N/A</v>
      </c>
      <c r="J4531" s="80" t="e">
        <v>#N/A</v>
      </c>
      <c r="K4531" s="85" t="e">
        <v>#N/A</v>
      </c>
      <c r="L4531" s="9" t="e">
        <v>#N/A</v>
      </c>
      <c r="M4531" s="93" t="e">
        <v>#N/A</v>
      </c>
      <c r="N4531" s="8" t="e">
        <v>#N/A</v>
      </c>
      <c r="O4531" t="e">
        <v>#N/A</v>
      </c>
      <c r="P4531" t="e">
        <v>#N/A</v>
      </c>
      <c r="Q4531" t="e">
        <v>#N/A</v>
      </c>
      <c r="R4531" s="2" t="e">
        <v>#N/A</v>
      </c>
      <c r="S4531" t="e">
        <v>#N/A</v>
      </c>
      <c r="T4531" s="3" t="e">
        <v>#N/A</v>
      </c>
      <c r="U4531" s="3" t="e">
        <v>#N/A</v>
      </c>
      <c r="V4531" t="e">
        <v>#N/A</v>
      </c>
      <c r="W4531" t="e">
        <v>#N/A</v>
      </c>
      <c r="X4531" t="e">
        <v>#N/A</v>
      </c>
      <c r="Y4531" s="3" t="e">
        <v>#N/A</v>
      </c>
      <c r="Z4531" s="8" t="e">
        <v>#N/A</v>
      </c>
      <c r="AA4531" s="30" t="e">
        <v>#N/A</v>
      </c>
      <c r="AB4531" t="e">
        <v>#N/A</v>
      </c>
      <c r="AC4531" t="e">
        <v>#N/A</v>
      </c>
      <c r="AD4531" t="e">
        <v>#N/A</v>
      </c>
      <c r="AE4531" t="e">
        <v>#N/A</v>
      </c>
      <c r="AF4531" t="e">
        <v>#N/A</v>
      </c>
    </row>
    <row r="4532" spans="1:32" x14ac:dyDescent="0.25">
      <c r="A4532" t="e">
        <v>#N/A</v>
      </c>
      <c r="B4532" s="33" t="e">
        <v>#N/A</v>
      </c>
      <c r="C4532" t="e">
        <v>#N/A</v>
      </c>
      <c r="D4532" t="e">
        <v>#N/A</v>
      </c>
      <c r="E4532" s="69" t="e">
        <v>#N/A</v>
      </c>
      <c r="F4532" s="3" t="e">
        <v>#N/A</v>
      </c>
      <c r="G4532" s="3" t="e">
        <v>#N/A</v>
      </c>
      <c r="H4532" s="3" t="e">
        <v>#N/A</v>
      </c>
      <c r="I4532" s="80" t="e">
        <v>#N/A</v>
      </c>
      <c r="J4532" s="80" t="e">
        <v>#N/A</v>
      </c>
      <c r="K4532" s="85" t="e">
        <v>#N/A</v>
      </c>
      <c r="L4532" s="9" t="e">
        <v>#N/A</v>
      </c>
      <c r="M4532" s="93" t="e">
        <v>#N/A</v>
      </c>
      <c r="N4532" s="8" t="e">
        <v>#N/A</v>
      </c>
      <c r="O4532" t="e">
        <v>#N/A</v>
      </c>
      <c r="P4532" t="e">
        <v>#N/A</v>
      </c>
      <c r="Q4532" t="e">
        <v>#N/A</v>
      </c>
      <c r="R4532" s="2" t="e">
        <v>#N/A</v>
      </c>
      <c r="S4532" t="e">
        <v>#N/A</v>
      </c>
      <c r="T4532" s="3" t="e">
        <v>#N/A</v>
      </c>
      <c r="U4532" s="3" t="e">
        <v>#N/A</v>
      </c>
      <c r="V4532" t="e">
        <v>#N/A</v>
      </c>
      <c r="W4532" t="e">
        <v>#N/A</v>
      </c>
      <c r="X4532" t="e">
        <v>#N/A</v>
      </c>
      <c r="Y4532" s="3" t="e">
        <v>#N/A</v>
      </c>
      <c r="Z4532" s="8" t="e">
        <v>#N/A</v>
      </c>
      <c r="AA4532" s="30" t="e">
        <v>#N/A</v>
      </c>
      <c r="AB4532" t="e">
        <v>#N/A</v>
      </c>
      <c r="AC4532" t="e">
        <v>#N/A</v>
      </c>
      <c r="AD4532" t="e">
        <v>#N/A</v>
      </c>
      <c r="AE4532" t="e">
        <v>#N/A</v>
      </c>
      <c r="AF4532" t="e">
        <v>#N/A</v>
      </c>
    </row>
    <row r="4533" spans="1:32" x14ac:dyDescent="0.25">
      <c r="A4533" t="e">
        <v>#N/A</v>
      </c>
      <c r="B4533" s="33" t="e">
        <v>#N/A</v>
      </c>
      <c r="C4533" t="e">
        <v>#N/A</v>
      </c>
      <c r="D4533" t="e">
        <v>#N/A</v>
      </c>
      <c r="E4533" s="69" t="e">
        <v>#N/A</v>
      </c>
      <c r="F4533" s="3" t="e">
        <v>#N/A</v>
      </c>
      <c r="G4533" s="3" t="e">
        <v>#N/A</v>
      </c>
      <c r="H4533" s="3" t="e">
        <v>#N/A</v>
      </c>
      <c r="I4533" s="80" t="e">
        <v>#N/A</v>
      </c>
      <c r="J4533" s="80" t="e">
        <v>#N/A</v>
      </c>
      <c r="K4533" s="85" t="e">
        <v>#N/A</v>
      </c>
      <c r="L4533" s="9" t="e">
        <v>#N/A</v>
      </c>
      <c r="M4533" s="93" t="e">
        <v>#N/A</v>
      </c>
      <c r="N4533" s="8" t="e">
        <v>#N/A</v>
      </c>
      <c r="O4533" t="e">
        <v>#N/A</v>
      </c>
      <c r="P4533" t="e">
        <v>#N/A</v>
      </c>
      <c r="Q4533" t="e">
        <v>#N/A</v>
      </c>
      <c r="R4533" s="2" t="e">
        <v>#N/A</v>
      </c>
      <c r="S4533" t="e">
        <v>#N/A</v>
      </c>
      <c r="T4533" s="3" t="e">
        <v>#N/A</v>
      </c>
      <c r="U4533" s="3" t="e">
        <v>#N/A</v>
      </c>
      <c r="V4533" t="e">
        <v>#N/A</v>
      </c>
      <c r="W4533" t="e">
        <v>#N/A</v>
      </c>
      <c r="X4533" t="e">
        <v>#N/A</v>
      </c>
      <c r="Y4533" s="3" t="e">
        <v>#N/A</v>
      </c>
      <c r="Z4533" s="8" t="e">
        <v>#N/A</v>
      </c>
      <c r="AA4533" s="30" t="e">
        <v>#N/A</v>
      </c>
      <c r="AB4533" t="e">
        <v>#N/A</v>
      </c>
      <c r="AC4533" t="e">
        <v>#N/A</v>
      </c>
      <c r="AD4533" t="e">
        <v>#N/A</v>
      </c>
      <c r="AE4533" t="e">
        <v>#N/A</v>
      </c>
      <c r="AF4533" t="e">
        <v>#N/A</v>
      </c>
    </row>
    <row r="4534" spans="1:32" x14ac:dyDescent="0.25">
      <c r="A4534" t="e">
        <v>#N/A</v>
      </c>
      <c r="B4534" s="33" t="e">
        <v>#N/A</v>
      </c>
      <c r="C4534" t="e">
        <v>#N/A</v>
      </c>
      <c r="D4534" t="e">
        <v>#N/A</v>
      </c>
      <c r="E4534" s="69" t="e">
        <v>#N/A</v>
      </c>
      <c r="F4534" s="3" t="e">
        <v>#N/A</v>
      </c>
      <c r="G4534" s="3" t="e">
        <v>#N/A</v>
      </c>
      <c r="H4534" s="3" t="e">
        <v>#N/A</v>
      </c>
      <c r="I4534" s="80" t="e">
        <v>#N/A</v>
      </c>
      <c r="J4534" s="80" t="e">
        <v>#N/A</v>
      </c>
      <c r="K4534" s="85" t="e">
        <v>#N/A</v>
      </c>
      <c r="L4534" s="9" t="e">
        <v>#N/A</v>
      </c>
      <c r="M4534" s="93" t="e">
        <v>#N/A</v>
      </c>
      <c r="N4534" s="8" t="e">
        <v>#N/A</v>
      </c>
      <c r="O4534" t="e">
        <v>#N/A</v>
      </c>
      <c r="P4534" t="e">
        <v>#N/A</v>
      </c>
      <c r="Q4534" t="e">
        <v>#N/A</v>
      </c>
      <c r="R4534" s="2" t="e">
        <v>#N/A</v>
      </c>
      <c r="S4534" t="e">
        <v>#N/A</v>
      </c>
      <c r="T4534" s="3" t="e">
        <v>#N/A</v>
      </c>
      <c r="U4534" s="3" t="e">
        <v>#N/A</v>
      </c>
      <c r="V4534" t="e">
        <v>#N/A</v>
      </c>
      <c r="W4534" t="e">
        <v>#N/A</v>
      </c>
      <c r="X4534" t="e">
        <v>#N/A</v>
      </c>
      <c r="Y4534" s="3" t="e">
        <v>#N/A</v>
      </c>
      <c r="Z4534" s="8" t="e">
        <v>#N/A</v>
      </c>
      <c r="AA4534" s="30" t="e">
        <v>#N/A</v>
      </c>
      <c r="AB4534" t="e">
        <v>#N/A</v>
      </c>
      <c r="AC4534" t="e">
        <v>#N/A</v>
      </c>
      <c r="AD4534" t="e">
        <v>#N/A</v>
      </c>
      <c r="AE4534" t="e">
        <v>#N/A</v>
      </c>
      <c r="AF4534" t="e">
        <v>#N/A</v>
      </c>
    </row>
    <row r="4535" spans="1:32" x14ac:dyDescent="0.25">
      <c r="A4535" t="e">
        <v>#N/A</v>
      </c>
      <c r="B4535" s="33" t="e">
        <v>#N/A</v>
      </c>
      <c r="C4535" t="e">
        <v>#N/A</v>
      </c>
      <c r="D4535" t="e">
        <v>#N/A</v>
      </c>
      <c r="E4535" s="69" t="e">
        <v>#N/A</v>
      </c>
      <c r="F4535" s="3" t="e">
        <v>#N/A</v>
      </c>
      <c r="G4535" s="3" t="e">
        <v>#N/A</v>
      </c>
      <c r="H4535" s="3" t="e">
        <v>#N/A</v>
      </c>
      <c r="I4535" s="80" t="e">
        <v>#N/A</v>
      </c>
      <c r="J4535" s="80" t="e">
        <v>#N/A</v>
      </c>
      <c r="K4535" s="85" t="e">
        <v>#N/A</v>
      </c>
      <c r="L4535" s="9" t="e">
        <v>#N/A</v>
      </c>
      <c r="M4535" s="93" t="e">
        <v>#N/A</v>
      </c>
      <c r="N4535" s="8" t="e">
        <v>#N/A</v>
      </c>
      <c r="O4535" t="e">
        <v>#N/A</v>
      </c>
      <c r="P4535" t="e">
        <v>#N/A</v>
      </c>
      <c r="Q4535" t="e">
        <v>#N/A</v>
      </c>
      <c r="R4535" s="2" t="e">
        <v>#N/A</v>
      </c>
      <c r="S4535" t="e">
        <v>#N/A</v>
      </c>
      <c r="T4535" s="3" t="e">
        <v>#N/A</v>
      </c>
      <c r="U4535" s="3" t="e">
        <v>#N/A</v>
      </c>
      <c r="V4535" t="e">
        <v>#N/A</v>
      </c>
      <c r="W4535" t="e">
        <v>#N/A</v>
      </c>
      <c r="X4535" t="e">
        <v>#N/A</v>
      </c>
      <c r="Y4535" s="3" t="e">
        <v>#N/A</v>
      </c>
      <c r="Z4535" s="8" t="e">
        <v>#N/A</v>
      </c>
      <c r="AA4535" s="30" t="e">
        <v>#N/A</v>
      </c>
      <c r="AB4535" t="e">
        <v>#N/A</v>
      </c>
      <c r="AC4535" t="e">
        <v>#N/A</v>
      </c>
      <c r="AD4535" t="e">
        <v>#N/A</v>
      </c>
      <c r="AE4535" t="e">
        <v>#N/A</v>
      </c>
      <c r="AF4535" t="e">
        <v>#N/A</v>
      </c>
    </row>
    <row r="4536" spans="1:32" x14ac:dyDescent="0.25">
      <c r="A4536" t="e">
        <v>#N/A</v>
      </c>
      <c r="B4536" s="33" t="e">
        <v>#N/A</v>
      </c>
      <c r="C4536" t="e">
        <v>#N/A</v>
      </c>
      <c r="D4536" t="e">
        <v>#N/A</v>
      </c>
      <c r="E4536" s="69" t="e">
        <v>#N/A</v>
      </c>
      <c r="F4536" s="3" t="e">
        <v>#N/A</v>
      </c>
      <c r="G4536" s="3" t="e">
        <v>#N/A</v>
      </c>
      <c r="H4536" s="3" t="e">
        <v>#N/A</v>
      </c>
      <c r="I4536" s="80" t="e">
        <v>#N/A</v>
      </c>
      <c r="J4536" s="80" t="e">
        <v>#N/A</v>
      </c>
      <c r="K4536" s="85" t="e">
        <v>#N/A</v>
      </c>
      <c r="L4536" s="9" t="e">
        <v>#N/A</v>
      </c>
      <c r="M4536" s="93" t="e">
        <v>#N/A</v>
      </c>
      <c r="N4536" s="8" t="e">
        <v>#N/A</v>
      </c>
      <c r="O4536" t="e">
        <v>#N/A</v>
      </c>
      <c r="P4536" t="e">
        <v>#N/A</v>
      </c>
      <c r="Q4536" t="e">
        <v>#N/A</v>
      </c>
      <c r="R4536" s="2" t="e">
        <v>#N/A</v>
      </c>
      <c r="S4536" t="e">
        <v>#N/A</v>
      </c>
      <c r="T4536" s="3" t="e">
        <v>#N/A</v>
      </c>
      <c r="U4536" s="3" t="e">
        <v>#N/A</v>
      </c>
      <c r="V4536" t="e">
        <v>#N/A</v>
      </c>
      <c r="W4536" t="e">
        <v>#N/A</v>
      </c>
      <c r="X4536" t="e">
        <v>#N/A</v>
      </c>
      <c r="Y4536" s="3" t="e">
        <v>#N/A</v>
      </c>
      <c r="Z4536" s="8" t="e">
        <v>#N/A</v>
      </c>
      <c r="AA4536" s="30" t="e">
        <v>#N/A</v>
      </c>
      <c r="AB4536" t="e">
        <v>#N/A</v>
      </c>
      <c r="AC4536" t="e">
        <v>#N/A</v>
      </c>
      <c r="AD4536" t="e">
        <v>#N/A</v>
      </c>
      <c r="AE4536" t="e">
        <v>#N/A</v>
      </c>
      <c r="AF4536" t="e">
        <v>#N/A</v>
      </c>
    </row>
    <row r="4537" spans="1:32" x14ac:dyDescent="0.25">
      <c r="A4537" t="e">
        <v>#N/A</v>
      </c>
      <c r="B4537" s="33" t="e">
        <v>#N/A</v>
      </c>
      <c r="C4537" t="e">
        <v>#N/A</v>
      </c>
      <c r="D4537" t="e">
        <v>#N/A</v>
      </c>
      <c r="E4537" s="69" t="e">
        <v>#N/A</v>
      </c>
      <c r="F4537" s="3" t="e">
        <v>#N/A</v>
      </c>
      <c r="G4537" s="3" t="e">
        <v>#N/A</v>
      </c>
      <c r="H4537" s="3" t="e">
        <v>#N/A</v>
      </c>
      <c r="I4537" s="80" t="e">
        <v>#N/A</v>
      </c>
      <c r="J4537" s="80" t="e">
        <v>#N/A</v>
      </c>
      <c r="K4537" s="85" t="e">
        <v>#N/A</v>
      </c>
      <c r="L4537" s="9" t="e">
        <v>#N/A</v>
      </c>
      <c r="M4537" s="93" t="e">
        <v>#N/A</v>
      </c>
      <c r="N4537" s="8" t="e">
        <v>#N/A</v>
      </c>
      <c r="O4537" t="e">
        <v>#N/A</v>
      </c>
      <c r="P4537" t="e">
        <v>#N/A</v>
      </c>
      <c r="Q4537" t="e">
        <v>#N/A</v>
      </c>
      <c r="R4537" s="2" t="e">
        <v>#N/A</v>
      </c>
      <c r="S4537" t="e">
        <v>#N/A</v>
      </c>
      <c r="T4537" s="3" t="e">
        <v>#N/A</v>
      </c>
      <c r="U4537" s="3" t="e">
        <v>#N/A</v>
      </c>
      <c r="V4537" t="e">
        <v>#N/A</v>
      </c>
      <c r="W4537" t="e">
        <v>#N/A</v>
      </c>
      <c r="X4537" t="e">
        <v>#N/A</v>
      </c>
      <c r="Y4537" s="3" t="e">
        <v>#N/A</v>
      </c>
      <c r="Z4537" s="8" t="e">
        <v>#N/A</v>
      </c>
      <c r="AA4537" s="30" t="e">
        <v>#N/A</v>
      </c>
      <c r="AB4537" t="e">
        <v>#N/A</v>
      </c>
      <c r="AC4537" t="e">
        <v>#N/A</v>
      </c>
      <c r="AD4537" t="e">
        <v>#N/A</v>
      </c>
      <c r="AE4537" t="e">
        <v>#N/A</v>
      </c>
      <c r="AF4537" t="e">
        <v>#N/A</v>
      </c>
    </row>
    <row r="4538" spans="1:32" x14ac:dyDescent="0.25">
      <c r="A4538" t="e">
        <v>#N/A</v>
      </c>
      <c r="B4538" s="33" t="e">
        <v>#N/A</v>
      </c>
      <c r="C4538" t="e">
        <v>#N/A</v>
      </c>
      <c r="D4538" t="e">
        <v>#N/A</v>
      </c>
      <c r="E4538" s="69" t="e">
        <v>#N/A</v>
      </c>
      <c r="F4538" s="3" t="e">
        <v>#N/A</v>
      </c>
      <c r="G4538" s="3" t="e">
        <v>#N/A</v>
      </c>
      <c r="H4538" s="3" t="e">
        <v>#N/A</v>
      </c>
      <c r="I4538" s="80" t="e">
        <v>#N/A</v>
      </c>
      <c r="J4538" s="80" t="e">
        <v>#N/A</v>
      </c>
      <c r="K4538" s="85" t="e">
        <v>#N/A</v>
      </c>
      <c r="L4538" s="9" t="e">
        <v>#N/A</v>
      </c>
      <c r="M4538" s="93" t="e">
        <v>#N/A</v>
      </c>
      <c r="N4538" s="8" t="e">
        <v>#N/A</v>
      </c>
      <c r="O4538" t="e">
        <v>#N/A</v>
      </c>
      <c r="P4538" t="e">
        <v>#N/A</v>
      </c>
      <c r="Q4538" t="e">
        <v>#N/A</v>
      </c>
      <c r="R4538" s="2" t="e">
        <v>#N/A</v>
      </c>
      <c r="S4538" t="e">
        <v>#N/A</v>
      </c>
      <c r="T4538" s="3" t="e">
        <v>#N/A</v>
      </c>
      <c r="U4538" s="3" t="e">
        <v>#N/A</v>
      </c>
      <c r="V4538" t="e">
        <v>#N/A</v>
      </c>
      <c r="W4538" t="e">
        <v>#N/A</v>
      </c>
      <c r="X4538" t="e">
        <v>#N/A</v>
      </c>
      <c r="Y4538" s="3" t="e">
        <v>#N/A</v>
      </c>
      <c r="Z4538" s="8" t="e">
        <v>#N/A</v>
      </c>
      <c r="AA4538" s="30" t="e">
        <v>#N/A</v>
      </c>
      <c r="AB4538" t="e">
        <v>#N/A</v>
      </c>
      <c r="AC4538" t="e">
        <v>#N/A</v>
      </c>
      <c r="AD4538" t="e">
        <v>#N/A</v>
      </c>
      <c r="AE4538" t="e">
        <v>#N/A</v>
      </c>
      <c r="AF4538" t="e">
        <v>#N/A</v>
      </c>
    </row>
    <row r="4539" spans="1:32" x14ac:dyDescent="0.25">
      <c r="A4539" t="e">
        <v>#N/A</v>
      </c>
      <c r="B4539" s="33" t="e">
        <v>#N/A</v>
      </c>
      <c r="C4539" t="e">
        <v>#N/A</v>
      </c>
      <c r="D4539" t="e">
        <v>#N/A</v>
      </c>
      <c r="E4539" s="69" t="e">
        <v>#N/A</v>
      </c>
      <c r="F4539" s="3" t="e">
        <v>#N/A</v>
      </c>
      <c r="G4539" s="3" t="e">
        <v>#N/A</v>
      </c>
      <c r="H4539" s="3" t="e">
        <v>#N/A</v>
      </c>
      <c r="I4539" s="80" t="e">
        <v>#N/A</v>
      </c>
      <c r="J4539" s="80" t="e">
        <v>#N/A</v>
      </c>
      <c r="K4539" s="85" t="e">
        <v>#N/A</v>
      </c>
      <c r="L4539" s="9" t="e">
        <v>#N/A</v>
      </c>
      <c r="M4539" s="93" t="e">
        <v>#N/A</v>
      </c>
      <c r="N4539" s="8" t="e">
        <v>#N/A</v>
      </c>
      <c r="O4539" t="e">
        <v>#N/A</v>
      </c>
      <c r="P4539" t="e">
        <v>#N/A</v>
      </c>
      <c r="Q4539" t="e">
        <v>#N/A</v>
      </c>
      <c r="R4539" s="2" t="e">
        <v>#N/A</v>
      </c>
      <c r="S4539" t="e">
        <v>#N/A</v>
      </c>
      <c r="T4539" s="3" t="e">
        <v>#N/A</v>
      </c>
      <c r="U4539" s="3" t="e">
        <v>#N/A</v>
      </c>
      <c r="V4539" t="e">
        <v>#N/A</v>
      </c>
      <c r="W4539" t="e">
        <v>#N/A</v>
      </c>
      <c r="X4539" t="e">
        <v>#N/A</v>
      </c>
      <c r="Y4539" s="3" t="e">
        <v>#N/A</v>
      </c>
      <c r="Z4539" s="8" t="e">
        <v>#N/A</v>
      </c>
      <c r="AA4539" s="30" t="e">
        <v>#N/A</v>
      </c>
      <c r="AB4539" t="e">
        <v>#N/A</v>
      </c>
      <c r="AC4539" t="e">
        <v>#N/A</v>
      </c>
      <c r="AD4539" t="e">
        <v>#N/A</v>
      </c>
      <c r="AE4539" t="e">
        <v>#N/A</v>
      </c>
      <c r="AF4539" t="e">
        <v>#N/A</v>
      </c>
    </row>
    <row r="4540" spans="1:32" x14ac:dyDescent="0.25">
      <c r="A4540" t="e">
        <v>#N/A</v>
      </c>
      <c r="B4540" s="33" t="e">
        <v>#N/A</v>
      </c>
      <c r="C4540" t="e">
        <v>#N/A</v>
      </c>
      <c r="D4540" t="e">
        <v>#N/A</v>
      </c>
      <c r="E4540" s="69" t="e">
        <v>#N/A</v>
      </c>
      <c r="F4540" s="3" t="e">
        <v>#N/A</v>
      </c>
      <c r="G4540" s="3" t="e">
        <v>#N/A</v>
      </c>
      <c r="H4540" s="3" t="e">
        <v>#N/A</v>
      </c>
      <c r="I4540" s="80" t="e">
        <v>#N/A</v>
      </c>
      <c r="J4540" s="80" t="e">
        <v>#N/A</v>
      </c>
      <c r="K4540" s="85" t="e">
        <v>#N/A</v>
      </c>
      <c r="L4540" s="9" t="e">
        <v>#N/A</v>
      </c>
      <c r="M4540" s="93" t="e">
        <v>#N/A</v>
      </c>
      <c r="N4540" s="8" t="e">
        <v>#N/A</v>
      </c>
      <c r="O4540" t="e">
        <v>#N/A</v>
      </c>
      <c r="P4540" t="e">
        <v>#N/A</v>
      </c>
      <c r="Q4540" t="e">
        <v>#N/A</v>
      </c>
      <c r="R4540" s="2" t="e">
        <v>#N/A</v>
      </c>
      <c r="S4540" t="e">
        <v>#N/A</v>
      </c>
      <c r="T4540" s="3" t="e">
        <v>#N/A</v>
      </c>
      <c r="U4540" s="3" t="e">
        <v>#N/A</v>
      </c>
      <c r="V4540" t="e">
        <v>#N/A</v>
      </c>
      <c r="W4540" t="e">
        <v>#N/A</v>
      </c>
      <c r="X4540" t="e">
        <v>#N/A</v>
      </c>
      <c r="Y4540" s="3" t="e">
        <v>#N/A</v>
      </c>
      <c r="Z4540" s="8" t="e">
        <v>#N/A</v>
      </c>
      <c r="AA4540" s="30" t="e">
        <v>#N/A</v>
      </c>
      <c r="AB4540" t="e">
        <v>#N/A</v>
      </c>
      <c r="AC4540" t="e">
        <v>#N/A</v>
      </c>
      <c r="AD4540" t="e">
        <v>#N/A</v>
      </c>
      <c r="AE4540" t="e">
        <v>#N/A</v>
      </c>
      <c r="AF4540" t="e">
        <v>#N/A</v>
      </c>
    </row>
    <row r="4541" spans="1:32" x14ac:dyDescent="0.25">
      <c r="A4541" t="e">
        <v>#N/A</v>
      </c>
      <c r="B4541" s="33" t="e">
        <v>#N/A</v>
      </c>
      <c r="C4541" t="e">
        <v>#N/A</v>
      </c>
      <c r="D4541" t="e">
        <v>#N/A</v>
      </c>
      <c r="E4541" s="69" t="e">
        <v>#N/A</v>
      </c>
      <c r="F4541" s="3" t="e">
        <v>#N/A</v>
      </c>
      <c r="G4541" s="3" t="e">
        <v>#N/A</v>
      </c>
      <c r="H4541" s="3" t="e">
        <v>#N/A</v>
      </c>
      <c r="I4541" s="80" t="e">
        <v>#N/A</v>
      </c>
      <c r="J4541" s="80" t="e">
        <v>#N/A</v>
      </c>
      <c r="K4541" s="85" t="e">
        <v>#N/A</v>
      </c>
      <c r="L4541" s="9" t="e">
        <v>#N/A</v>
      </c>
      <c r="M4541" s="93" t="e">
        <v>#N/A</v>
      </c>
      <c r="N4541" s="8" t="e">
        <v>#N/A</v>
      </c>
      <c r="O4541" t="e">
        <v>#N/A</v>
      </c>
      <c r="P4541" t="e">
        <v>#N/A</v>
      </c>
      <c r="Q4541" t="e">
        <v>#N/A</v>
      </c>
      <c r="R4541" s="2" t="e">
        <v>#N/A</v>
      </c>
      <c r="S4541" t="e">
        <v>#N/A</v>
      </c>
      <c r="T4541" s="3" t="e">
        <v>#N/A</v>
      </c>
      <c r="U4541" s="3" t="e">
        <v>#N/A</v>
      </c>
      <c r="V4541" t="e">
        <v>#N/A</v>
      </c>
      <c r="W4541" t="e">
        <v>#N/A</v>
      </c>
      <c r="X4541" t="e">
        <v>#N/A</v>
      </c>
      <c r="Y4541" s="3" t="e">
        <v>#N/A</v>
      </c>
      <c r="Z4541" s="8" t="e">
        <v>#N/A</v>
      </c>
      <c r="AA4541" s="30" t="e">
        <v>#N/A</v>
      </c>
      <c r="AB4541" t="e">
        <v>#N/A</v>
      </c>
      <c r="AC4541" t="e">
        <v>#N/A</v>
      </c>
      <c r="AD4541" t="e">
        <v>#N/A</v>
      </c>
      <c r="AE4541" t="e">
        <v>#N/A</v>
      </c>
      <c r="AF4541" t="e">
        <v>#N/A</v>
      </c>
    </row>
    <row r="4542" spans="1:32" x14ac:dyDescent="0.25">
      <c r="A4542" t="e">
        <v>#N/A</v>
      </c>
      <c r="B4542" s="33" t="e">
        <v>#N/A</v>
      </c>
      <c r="C4542" t="e">
        <v>#N/A</v>
      </c>
      <c r="D4542" t="e">
        <v>#N/A</v>
      </c>
      <c r="E4542" s="69" t="e">
        <v>#N/A</v>
      </c>
      <c r="F4542" s="3" t="e">
        <v>#N/A</v>
      </c>
      <c r="G4542" s="3" t="e">
        <v>#N/A</v>
      </c>
      <c r="H4542" s="3" t="e">
        <v>#N/A</v>
      </c>
      <c r="I4542" s="80" t="e">
        <v>#N/A</v>
      </c>
      <c r="J4542" s="80" t="e">
        <v>#N/A</v>
      </c>
      <c r="K4542" s="85" t="e">
        <v>#N/A</v>
      </c>
      <c r="L4542" s="9" t="e">
        <v>#N/A</v>
      </c>
      <c r="M4542" s="93" t="e">
        <v>#N/A</v>
      </c>
      <c r="N4542" s="8" t="e">
        <v>#N/A</v>
      </c>
      <c r="O4542" t="e">
        <v>#N/A</v>
      </c>
      <c r="P4542" t="e">
        <v>#N/A</v>
      </c>
      <c r="Q4542" t="e">
        <v>#N/A</v>
      </c>
      <c r="R4542" s="2" t="e">
        <v>#N/A</v>
      </c>
      <c r="S4542" t="e">
        <v>#N/A</v>
      </c>
      <c r="T4542" s="3" t="e">
        <v>#N/A</v>
      </c>
      <c r="U4542" s="3" t="e">
        <v>#N/A</v>
      </c>
      <c r="V4542" t="e">
        <v>#N/A</v>
      </c>
      <c r="W4542" t="e">
        <v>#N/A</v>
      </c>
      <c r="X4542" t="e">
        <v>#N/A</v>
      </c>
      <c r="Y4542" s="3" t="e">
        <v>#N/A</v>
      </c>
      <c r="Z4542" s="8" t="e">
        <v>#N/A</v>
      </c>
      <c r="AA4542" s="30" t="e">
        <v>#N/A</v>
      </c>
      <c r="AB4542" t="e">
        <v>#N/A</v>
      </c>
      <c r="AC4542" t="e">
        <v>#N/A</v>
      </c>
      <c r="AD4542" t="e">
        <v>#N/A</v>
      </c>
      <c r="AE4542" t="e">
        <v>#N/A</v>
      </c>
      <c r="AF4542" t="e">
        <v>#N/A</v>
      </c>
    </row>
    <row r="4543" spans="1:32" x14ac:dyDescent="0.25">
      <c r="A4543" t="e">
        <v>#N/A</v>
      </c>
      <c r="B4543" s="33" t="e">
        <v>#N/A</v>
      </c>
      <c r="C4543" t="e">
        <v>#N/A</v>
      </c>
      <c r="D4543" t="e">
        <v>#N/A</v>
      </c>
      <c r="E4543" s="69" t="e">
        <v>#N/A</v>
      </c>
      <c r="F4543" s="3" t="e">
        <v>#N/A</v>
      </c>
      <c r="G4543" s="3" t="e">
        <v>#N/A</v>
      </c>
      <c r="H4543" s="3" t="e">
        <v>#N/A</v>
      </c>
      <c r="I4543" s="80" t="e">
        <v>#N/A</v>
      </c>
      <c r="J4543" s="80" t="e">
        <v>#N/A</v>
      </c>
      <c r="K4543" s="85" t="e">
        <v>#N/A</v>
      </c>
      <c r="L4543" s="9" t="e">
        <v>#N/A</v>
      </c>
      <c r="M4543" s="93" t="e">
        <v>#N/A</v>
      </c>
      <c r="N4543" s="8" t="e">
        <v>#N/A</v>
      </c>
      <c r="O4543" t="e">
        <v>#N/A</v>
      </c>
      <c r="P4543" t="e">
        <v>#N/A</v>
      </c>
      <c r="Q4543" t="e">
        <v>#N/A</v>
      </c>
      <c r="R4543" s="2" t="e">
        <v>#N/A</v>
      </c>
      <c r="S4543" t="e">
        <v>#N/A</v>
      </c>
      <c r="T4543" s="3" t="e">
        <v>#N/A</v>
      </c>
      <c r="U4543" s="3" t="e">
        <v>#N/A</v>
      </c>
      <c r="V4543" t="e">
        <v>#N/A</v>
      </c>
      <c r="W4543" t="e">
        <v>#N/A</v>
      </c>
      <c r="X4543" t="e">
        <v>#N/A</v>
      </c>
      <c r="Y4543" s="3" t="e">
        <v>#N/A</v>
      </c>
      <c r="Z4543" s="8" t="e">
        <v>#N/A</v>
      </c>
      <c r="AA4543" s="30" t="e">
        <v>#N/A</v>
      </c>
      <c r="AB4543" t="e">
        <v>#N/A</v>
      </c>
      <c r="AC4543" t="e">
        <v>#N/A</v>
      </c>
      <c r="AD4543" t="e">
        <v>#N/A</v>
      </c>
      <c r="AE4543" t="e">
        <v>#N/A</v>
      </c>
      <c r="AF4543" t="e">
        <v>#N/A</v>
      </c>
    </row>
    <row r="4544" spans="1:32" x14ac:dyDescent="0.25">
      <c r="A4544" t="e">
        <v>#N/A</v>
      </c>
      <c r="B4544" s="33" t="e">
        <v>#N/A</v>
      </c>
      <c r="C4544" t="e">
        <v>#N/A</v>
      </c>
      <c r="D4544" t="e">
        <v>#N/A</v>
      </c>
      <c r="E4544" s="69" t="e">
        <v>#N/A</v>
      </c>
      <c r="F4544" s="3" t="e">
        <v>#N/A</v>
      </c>
      <c r="G4544" s="3" t="e">
        <v>#N/A</v>
      </c>
      <c r="H4544" s="3" t="e">
        <v>#N/A</v>
      </c>
      <c r="I4544" s="80" t="e">
        <v>#N/A</v>
      </c>
      <c r="J4544" s="80" t="e">
        <v>#N/A</v>
      </c>
      <c r="K4544" s="85" t="e">
        <v>#N/A</v>
      </c>
      <c r="L4544" s="9" t="e">
        <v>#N/A</v>
      </c>
      <c r="M4544" s="93" t="e">
        <v>#N/A</v>
      </c>
      <c r="N4544" s="8" t="e">
        <v>#N/A</v>
      </c>
      <c r="O4544" t="e">
        <v>#N/A</v>
      </c>
      <c r="P4544" t="e">
        <v>#N/A</v>
      </c>
      <c r="Q4544" t="e">
        <v>#N/A</v>
      </c>
      <c r="R4544" s="2" t="e">
        <v>#N/A</v>
      </c>
      <c r="S4544" t="e">
        <v>#N/A</v>
      </c>
      <c r="T4544" s="3" t="e">
        <v>#N/A</v>
      </c>
      <c r="U4544" s="3" t="e">
        <v>#N/A</v>
      </c>
      <c r="V4544" t="e">
        <v>#N/A</v>
      </c>
      <c r="W4544" t="e">
        <v>#N/A</v>
      </c>
      <c r="X4544" t="e">
        <v>#N/A</v>
      </c>
      <c r="Y4544" s="3" t="e">
        <v>#N/A</v>
      </c>
      <c r="Z4544" s="8" t="e">
        <v>#N/A</v>
      </c>
      <c r="AA4544" s="30" t="e">
        <v>#N/A</v>
      </c>
      <c r="AB4544" t="e">
        <v>#N/A</v>
      </c>
      <c r="AC4544" t="e">
        <v>#N/A</v>
      </c>
      <c r="AD4544" t="e">
        <v>#N/A</v>
      </c>
      <c r="AE4544" t="e">
        <v>#N/A</v>
      </c>
      <c r="AF4544" t="e">
        <v>#N/A</v>
      </c>
    </row>
    <row r="4545" spans="1:32" x14ac:dyDescent="0.25">
      <c r="A4545" t="e">
        <v>#N/A</v>
      </c>
      <c r="B4545" s="33" t="e">
        <v>#N/A</v>
      </c>
      <c r="C4545" t="e">
        <v>#N/A</v>
      </c>
      <c r="D4545" t="e">
        <v>#N/A</v>
      </c>
      <c r="E4545" s="69" t="e">
        <v>#N/A</v>
      </c>
      <c r="F4545" s="3" t="e">
        <v>#N/A</v>
      </c>
      <c r="G4545" s="3" t="e">
        <v>#N/A</v>
      </c>
      <c r="H4545" s="3" t="e">
        <v>#N/A</v>
      </c>
      <c r="I4545" s="80" t="e">
        <v>#N/A</v>
      </c>
      <c r="J4545" s="80" t="e">
        <v>#N/A</v>
      </c>
      <c r="K4545" s="85" t="e">
        <v>#N/A</v>
      </c>
      <c r="L4545" s="9" t="e">
        <v>#N/A</v>
      </c>
      <c r="M4545" s="93" t="e">
        <v>#N/A</v>
      </c>
      <c r="N4545" s="8" t="e">
        <v>#N/A</v>
      </c>
      <c r="O4545" t="e">
        <v>#N/A</v>
      </c>
      <c r="P4545" t="e">
        <v>#N/A</v>
      </c>
      <c r="Q4545" t="e">
        <v>#N/A</v>
      </c>
      <c r="R4545" s="2" t="e">
        <v>#N/A</v>
      </c>
      <c r="S4545" t="e">
        <v>#N/A</v>
      </c>
      <c r="T4545" s="3" t="e">
        <v>#N/A</v>
      </c>
      <c r="U4545" s="3" t="e">
        <v>#N/A</v>
      </c>
      <c r="V4545" t="e">
        <v>#N/A</v>
      </c>
      <c r="W4545" t="e">
        <v>#N/A</v>
      </c>
      <c r="X4545" t="e">
        <v>#N/A</v>
      </c>
      <c r="Y4545" s="3" t="e">
        <v>#N/A</v>
      </c>
      <c r="Z4545" s="8" t="e">
        <v>#N/A</v>
      </c>
      <c r="AA4545" s="30" t="e">
        <v>#N/A</v>
      </c>
      <c r="AB4545" t="e">
        <v>#N/A</v>
      </c>
      <c r="AC4545" t="e">
        <v>#N/A</v>
      </c>
      <c r="AD4545" t="e">
        <v>#N/A</v>
      </c>
      <c r="AE4545" t="e">
        <v>#N/A</v>
      </c>
      <c r="AF4545" t="e">
        <v>#N/A</v>
      </c>
    </row>
    <row r="4546" spans="1:32" x14ac:dyDescent="0.25">
      <c r="A4546" t="e">
        <v>#N/A</v>
      </c>
      <c r="B4546" s="33" t="e">
        <v>#N/A</v>
      </c>
      <c r="C4546" t="e">
        <v>#N/A</v>
      </c>
      <c r="D4546" t="e">
        <v>#N/A</v>
      </c>
      <c r="E4546" s="69" t="e">
        <v>#N/A</v>
      </c>
      <c r="F4546" s="3" t="e">
        <v>#N/A</v>
      </c>
      <c r="G4546" s="3" t="e">
        <v>#N/A</v>
      </c>
      <c r="H4546" s="3" t="e">
        <v>#N/A</v>
      </c>
      <c r="I4546" s="80" t="e">
        <v>#N/A</v>
      </c>
      <c r="J4546" s="80" t="e">
        <v>#N/A</v>
      </c>
      <c r="K4546" s="85" t="e">
        <v>#N/A</v>
      </c>
      <c r="L4546" s="9" t="e">
        <v>#N/A</v>
      </c>
      <c r="M4546" s="93" t="e">
        <v>#N/A</v>
      </c>
      <c r="N4546" s="8" t="e">
        <v>#N/A</v>
      </c>
      <c r="O4546" t="e">
        <v>#N/A</v>
      </c>
      <c r="P4546" t="e">
        <v>#N/A</v>
      </c>
      <c r="Q4546" t="e">
        <v>#N/A</v>
      </c>
      <c r="R4546" s="2" t="e">
        <v>#N/A</v>
      </c>
      <c r="S4546" t="e">
        <v>#N/A</v>
      </c>
      <c r="T4546" s="3" t="e">
        <v>#N/A</v>
      </c>
      <c r="U4546" s="3" t="e">
        <v>#N/A</v>
      </c>
      <c r="V4546" t="e">
        <v>#N/A</v>
      </c>
      <c r="W4546" t="e">
        <v>#N/A</v>
      </c>
      <c r="X4546" t="e">
        <v>#N/A</v>
      </c>
      <c r="Y4546" s="3" t="e">
        <v>#N/A</v>
      </c>
      <c r="Z4546" s="8" t="e">
        <v>#N/A</v>
      </c>
      <c r="AA4546" s="30" t="e">
        <v>#N/A</v>
      </c>
      <c r="AB4546" t="e">
        <v>#N/A</v>
      </c>
      <c r="AC4546" t="e">
        <v>#N/A</v>
      </c>
      <c r="AD4546" t="e">
        <v>#N/A</v>
      </c>
      <c r="AE4546" t="e">
        <v>#N/A</v>
      </c>
      <c r="AF4546" t="e">
        <v>#N/A</v>
      </c>
    </row>
    <row r="4547" spans="1:32" x14ac:dyDescent="0.25">
      <c r="A4547" t="e">
        <v>#N/A</v>
      </c>
      <c r="B4547" s="33" t="e">
        <v>#N/A</v>
      </c>
      <c r="C4547" t="e">
        <v>#N/A</v>
      </c>
      <c r="D4547" t="e">
        <v>#N/A</v>
      </c>
      <c r="E4547" s="69" t="e">
        <v>#N/A</v>
      </c>
      <c r="F4547" s="3" t="e">
        <v>#N/A</v>
      </c>
      <c r="G4547" s="3" t="e">
        <v>#N/A</v>
      </c>
      <c r="H4547" s="3" t="e">
        <v>#N/A</v>
      </c>
      <c r="I4547" s="80" t="e">
        <v>#N/A</v>
      </c>
      <c r="J4547" s="80" t="e">
        <v>#N/A</v>
      </c>
      <c r="K4547" s="85" t="e">
        <v>#N/A</v>
      </c>
      <c r="L4547" s="9" t="e">
        <v>#N/A</v>
      </c>
      <c r="M4547" s="93" t="e">
        <v>#N/A</v>
      </c>
      <c r="N4547" s="8" t="e">
        <v>#N/A</v>
      </c>
      <c r="O4547" t="e">
        <v>#N/A</v>
      </c>
      <c r="P4547" t="e">
        <v>#N/A</v>
      </c>
      <c r="Q4547" t="e">
        <v>#N/A</v>
      </c>
      <c r="R4547" s="2" t="e">
        <v>#N/A</v>
      </c>
      <c r="S4547" t="e">
        <v>#N/A</v>
      </c>
      <c r="T4547" s="3" t="e">
        <v>#N/A</v>
      </c>
      <c r="U4547" s="3" t="e">
        <v>#N/A</v>
      </c>
      <c r="V4547" t="e">
        <v>#N/A</v>
      </c>
      <c r="W4547" t="e">
        <v>#N/A</v>
      </c>
      <c r="X4547" t="e">
        <v>#N/A</v>
      </c>
      <c r="Y4547" s="3" t="e">
        <v>#N/A</v>
      </c>
      <c r="Z4547" s="8" t="e">
        <v>#N/A</v>
      </c>
      <c r="AA4547" s="30" t="e">
        <v>#N/A</v>
      </c>
      <c r="AB4547" t="e">
        <v>#N/A</v>
      </c>
      <c r="AC4547" t="e">
        <v>#N/A</v>
      </c>
      <c r="AD4547" t="e">
        <v>#N/A</v>
      </c>
      <c r="AE4547" t="e">
        <v>#N/A</v>
      </c>
      <c r="AF4547" t="e">
        <v>#N/A</v>
      </c>
    </row>
    <row r="4548" spans="1:32" x14ac:dyDescent="0.25">
      <c r="A4548" t="e">
        <v>#N/A</v>
      </c>
      <c r="B4548" s="33" t="e">
        <v>#N/A</v>
      </c>
      <c r="C4548" t="e">
        <v>#N/A</v>
      </c>
      <c r="D4548" t="e">
        <v>#N/A</v>
      </c>
      <c r="E4548" s="69" t="e">
        <v>#N/A</v>
      </c>
      <c r="F4548" s="3" t="e">
        <v>#N/A</v>
      </c>
      <c r="G4548" s="3" t="e">
        <v>#N/A</v>
      </c>
      <c r="H4548" s="3" t="e">
        <v>#N/A</v>
      </c>
      <c r="I4548" s="80" t="e">
        <v>#N/A</v>
      </c>
      <c r="J4548" s="80" t="e">
        <v>#N/A</v>
      </c>
      <c r="K4548" s="85" t="e">
        <v>#N/A</v>
      </c>
      <c r="L4548" s="9" t="e">
        <v>#N/A</v>
      </c>
      <c r="M4548" s="93" t="e">
        <v>#N/A</v>
      </c>
      <c r="N4548" s="8" t="e">
        <v>#N/A</v>
      </c>
      <c r="O4548" t="e">
        <v>#N/A</v>
      </c>
      <c r="P4548" t="e">
        <v>#N/A</v>
      </c>
      <c r="Q4548" t="e">
        <v>#N/A</v>
      </c>
      <c r="R4548" s="2" t="e">
        <v>#N/A</v>
      </c>
      <c r="S4548" t="e">
        <v>#N/A</v>
      </c>
      <c r="T4548" s="3" t="e">
        <v>#N/A</v>
      </c>
      <c r="U4548" s="3" t="e">
        <v>#N/A</v>
      </c>
      <c r="V4548" t="e">
        <v>#N/A</v>
      </c>
      <c r="W4548" t="e">
        <v>#N/A</v>
      </c>
      <c r="X4548" t="e">
        <v>#N/A</v>
      </c>
      <c r="Y4548" s="3" t="e">
        <v>#N/A</v>
      </c>
      <c r="Z4548" s="8" t="e">
        <v>#N/A</v>
      </c>
      <c r="AA4548" s="30" t="e">
        <v>#N/A</v>
      </c>
      <c r="AB4548" t="e">
        <v>#N/A</v>
      </c>
      <c r="AC4548" t="e">
        <v>#N/A</v>
      </c>
      <c r="AD4548" t="e">
        <v>#N/A</v>
      </c>
      <c r="AE4548" t="e">
        <v>#N/A</v>
      </c>
      <c r="AF4548" t="e">
        <v>#N/A</v>
      </c>
    </row>
    <row r="4549" spans="1:32" x14ac:dyDescent="0.25">
      <c r="A4549" t="e">
        <v>#N/A</v>
      </c>
      <c r="B4549" s="33" t="e">
        <v>#N/A</v>
      </c>
      <c r="C4549" t="e">
        <v>#N/A</v>
      </c>
      <c r="D4549" t="e">
        <v>#N/A</v>
      </c>
      <c r="E4549" s="69" t="e">
        <v>#N/A</v>
      </c>
      <c r="F4549" s="3" t="e">
        <v>#N/A</v>
      </c>
      <c r="G4549" s="3" t="e">
        <v>#N/A</v>
      </c>
      <c r="H4549" s="3" t="e">
        <v>#N/A</v>
      </c>
      <c r="I4549" s="80" t="e">
        <v>#N/A</v>
      </c>
      <c r="J4549" s="80" t="e">
        <v>#N/A</v>
      </c>
      <c r="K4549" s="85" t="e">
        <v>#N/A</v>
      </c>
      <c r="L4549" s="9" t="e">
        <v>#N/A</v>
      </c>
      <c r="M4549" s="93" t="e">
        <v>#N/A</v>
      </c>
      <c r="N4549" s="8" t="e">
        <v>#N/A</v>
      </c>
      <c r="O4549" t="e">
        <v>#N/A</v>
      </c>
      <c r="P4549" t="e">
        <v>#N/A</v>
      </c>
      <c r="Q4549" t="e">
        <v>#N/A</v>
      </c>
      <c r="R4549" s="2" t="e">
        <v>#N/A</v>
      </c>
      <c r="S4549" t="e">
        <v>#N/A</v>
      </c>
      <c r="T4549" s="3" t="e">
        <v>#N/A</v>
      </c>
      <c r="U4549" s="3" t="e">
        <v>#N/A</v>
      </c>
      <c r="V4549" t="e">
        <v>#N/A</v>
      </c>
      <c r="W4549" t="e">
        <v>#N/A</v>
      </c>
      <c r="X4549" t="e">
        <v>#N/A</v>
      </c>
      <c r="Y4549" s="3" t="e">
        <v>#N/A</v>
      </c>
      <c r="Z4549" s="8" t="e">
        <v>#N/A</v>
      </c>
      <c r="AA4549" s="30" t="e">
        <v>#N/A</v>
      </c>
      <c r="AB4549" t="e">
        <v>#N/A</v>
      </c>
      <c r="AC4549" t="e">
        <v>#N/A</v>
      </c>
      <c r="AD4549" t="e">
        <v>#N/A</v>
      </c>
      <c r="AE4549" t="e">
        <v>#N/A</v>
      </c>
      <c r="AF4549" t="e">
        <v>#N/A</v>
      </c>
    </row>
    <row r="4550" spans="1:32" x14ac:dyDescent="0.25">
      <c r="A4550" t="e">
        <v>#N/A</v>
      </c>
      <c r="B4550" s="33" t="e">
        <v>#N/A</v>
      </c>
      <c r="C4550" t="e">
        <v>#N/A</v>
      </c>
      <c r="D4550" t="e">
        <v>#N/A</v>
      </c>
      <c r="E4550" s="69" t="e">
        <v>#N/A</v>
      </c>
      <c r="F4550" s="3" t="e">
        <v>#N/A</v>
      </c>
      <c r="G4550" s="3" t="e">
        <v>#N/A</v>
      </c>
      <c r="H4550" s="3" t="e">
        <v>#N/A</v>
      </c>
      <c r="I4550" s="80" t="e">
        <v>#N/A</v>
      </c>
      <c r="J4550" s="80" t="e">
        <v>#N/A</v>
      </c>
      <c r="K4550" s="85" t="e">
        <v>#N/A</v>
      </c>
      <c r="L4550" s="9" t="e">
        <v>#N/A</v>
      </c>
      <c r="M4550" s="93" t="e">
        <v>#N/A</v>
      </c>
      <c r="N4550" s="8" t="e">
        <v>#N/A</v>
      </c>
      <c r="O4550" t="e">
        <v>#N/A</v>
      </c>
      <c r="P4550" t="e">
        <v>#N/A</v>
      </c>
      <c r="Q4550" t="e">
        <v>#N/A</v>
      </c>
      <c r="R4550" s="2" t="e">
        <v>#N/A</v>
      </c>
      <c r="S4550" t="e">
        <v>#N/A</v>
      </c>
      <c r="T4550" s="3" t="e">
        <v>#N/A</v>
      </c>
      <c r="U4550" s="3" t="e">
        <v>#N/A</v>
      </c>
      <c r="V4550" t="e">
        <v>#N/A</v>
      </c>
      <c r="W4550" t="e">
        <v>#N/A</v>
      </c>
      <c r="X4550" t="e">
        <v>#N/A</v>
      </c>
      <c r="Y4550" s="3" t="e">
        <v>#N/A</v>
      </c>
      <c r="Z4550" s="8" t="e">
        <v>#N/A</v>
      </c>
      <c r="AA4550" s="30" t="e">
        <v>#N/A</v>
      </c>
      <c r="AB4550" t="e">
        <v>#N/A</v>
      </c>
      <c r="AC4550" t="e">
        <v>#N/A</v>
      </c>
      <c r="AD4550" t="e">
        <v>#N/A</v>
      </c>
      <c r="AE4550" t="e">
        <v>#N/A</v>
      </c>
      <c r="AF4550" t="e">
        <v>#N/A</v>
      </c>
    </row>
    <row r="4551" spans="1:32" x14ac:dyDescent="0.25">
      <c r="A4551" t="e">
        <v>#N/A</v>
      </c>
      <c r="B4551" s="33" t="e">
        <v>#N/A</v>
      </c>
      <c r="C4551" t="e">
        <v>#N/A</v>
      </c>
      <c r="D4551" t="e">
        <v>#N/A</v>
      </c>
      <c r="E4551" s="69" t="e">
        <v>#N/A</v>
      </c>
      <c r="F4551" s="3" t="e">
        <v>#N/A</v>
      </c>
      <c r="G4551" s="3" t="e">
        <v>#N/A</v>
      </c>
      <c r="H4551" s="3" t="e">
        <v>#N/A</v>
      </c>
      <c r="I4551" s="80" t="e">
        <v>#N/A</v>
      </c>
      <c r="J4551" s="80" t="e">
        <v>#N/A</v>
      </c>
      <c r="K4551" s="85" t="e">
        <v>#N/A</v>
      </c>
      <c r="L4551" s="9" t="e">
        <v>#N/A</v>
      </c>
      <c r="M4551" s="93" t="e">
        <v>#N/A</v>
      </c>
      <c r="N4551" s="8" t="e">
        <v>#N/A</v>
      </c>
      <c r="O4551" t="e">
        <v>#N/A</v>
      </c>
      <c r="P4551" t="e">
        <v>#N/A</v>
      </c>
      <c r="Q4551" t="e">
        <v>#N/A</v>
      </c>
      <c r="R4551" s="2" t="e">
        <v>#N/A</v>
      </c>
      <c r="S4551" t="e">
        <v>#N/A</v>
      </c>
      <c r="T4551" s="3" t="e">
        <v>#N/A</v>
      </c>
      <c r="U4551" s="3" t="e">
        <v>#N/A</v>
      </c>
      <c r="V4551" t="e">
        <v>#N/A</v>
      </c>
      <c r="W4551" t="e">
        <v>#N/A</v>
      </c>
      <c r="X4551" t="e">
        <v>#N/A</v>
      </c>
      <c r="Y4551" s="3" t="e">
        <v>#N/A</v>
      </c>
      <c r="Z4551" s="8" t="e">
        <v>#N/A</v>
      </c>
      <c r="AA4551" s="30" t="e">
        <v>#N/A</v>
      </c>
      <c r="AB4551" t="e">
        <v>#N/A</v>
      </c>
      <c r="AC4551" t="e">
        <v>#N/A</v>
      </c>
      <c r="AD4551" t="e">
        <v>#N/A</v>
      </c>
      <c r="AE4551" t="e">
        <v>#N/A</v>
      </c>
      <c r="AF4551" t="e">
        <v>#N/A</v>
      </c>
    </row>
    <row r="4552" spans="1:32" x14ac:dyDescent="0.25">
      <c r="A4552" t="e">
        <v>#N/A</v>
      </c>
      <c r="B4552" s="33" t="e">
        <v>#N/A</v>
      </c>
      <c r="C4552" t="e">
        <v>#N/A</v>
      </c>
      <c r="D4552" t="e">
        <v>#N/A</v>
      </c>
      <c r="E4552" s="69" t="e">
        <v>#N/A</v>
      </c>
      <c r="F4552" s="3" t="e">
        <v>#N/A</v>
      </c>
      <c r="G4552" s="3" t="e">
        <v>#N/A</v>
      </c>
      <c r="H4552" s="3" t="e">
        <v>#N/A</v>
      </c>
      <c r="I4552" s="80" t="e">
        <v>#N/A</v>
      </c>
      <c r="J4552" s="80" t="e">
        <v>#N/A</v>
      </c>
      <c r="K4552" s="85" t="e">
        <v>#N/A</v>
      </c>
      <c r="L4552" s="9" t="e">
        <v>#N/A</v>
      </c>
      <c r="M4552" s="93" t="e">
        <v>#N/A</v>
      </c>
      <c r="N4552" s="8" t="e">
        <v>#N/A</v>
      </c>
      <c r="O4552" t="e">
        <v>#N/A</v>
      </c>
      <c r="P4552" t="e">
        <v>#N/A</v>
      </c>
      <c r="Q4552" t="e">
        <v>#N/A</v>
      </c>
      <c r="R4552" s="2" t="e">
        <v>#N/A</v>
      </c>
      <c r="S4552" t="e">
        <v>#N/A</v>
      </c>
      <c r="T4552" s="3" t="e">
        <v>#N/A</v>
      </c>
      <c r="U4552" s="3" t="e">
        <v>#N/A</v>
      </c>
      <c r="V4552" t="e">
        <v>#N/A</v>
      </c>
      <c r="W4552" t="e">
        <v>#N/A</v>
      </c>
      <c r="X4552" t="e">
        <v>#N/A</v>
      </c>
      <c r="Y4552" s="3" t="e">
        <v>#N/A</v>
      </c>
      <c r="Z4552" s="8" t="e">
        <v>#N/A</v>
      </c>
      <c r="AA4552" s="30" t="e">
        <v>#N/A</v>
      </c>
      <c r="AB4552" t="e">
        <v>#N/A</v>
      </c>
      <c r="AC4552" t="e">
        <v>#N/A</v>
      </c>
      <c r="AD4552" t="e">
        <v>#N/A</v>
      </c>
      <c r="AE4552" t="e">
        <v>#N/A</v>
      </c>
      <c r="AF4552" t="e">
        <v>#N/A</v>
      </c>
    </row>
    <row r="4553" spans="1:32" x14ac:dyDescent="0.25">
      <c r="A4553" t="e">
        <v>#N/A</v>
      </c>
      <c r="B4553" s="33" t="e">
        <v>#N/A</v>
      </c>
      <c r="C4553" t="e">
        <v>#N/A</v>
      </c>
      <c r="D4553" t="e">
        <v>#N/A</v>
      </c>
      <c r="E4553" s="69" t="e">
        <v>#N/A</v>
      </c>
      <c r="F4553" s="3" t="e">
        <v>#N/A</v>
      </c>
      <c r="G4553" s="3" t="e">
        <v>#N/A</v>
      </c>
      <c r="H4553" s="3" t="e">
        <v>#N/A</v>
      </c>
      <c r="I4553" s="80" t="e">
        <v>#N/A</v>
      </c>
      <c r="J4553" s="80" t="e">
        <v>#N/A</v>
      </c>
      <c r="K4553" s="85" t="e">
        <v>#N/A</v>
      </c>
      <c r="L4553" s="9" t="e">
        <v>#N/A</v>
      </c>
      <c r="M4553" s="93" t="e">
        <v>#N/A</v>
      </c>
      <c r="N4553" s="8" t="e">
        <v>#N/A</v>
      </c>
      <c r="O4553" t="e">
        <v>#N/A</v>
      </c>
      <c r="P4553" t="e">
        <v>#N/A</v>
      </c>
      <c r="Q4553" t="e">
        <v>#N/A</v>
      </c>
      <c r="R4553" s="2" t="e">
        <v>#N/A</v>
      </c>
      <c r="S4553" t="e">
        <v>#N/A</v>
      </c>
      <c r="T4553" s="3" t="e">
        <v>#N/A</v>
      </c>
      <c r="U4553" s="3" t="e">
        <v>#N/A</v>
      </c>
      <c r="V4553" t="e">
        <v>#N/A</v>
      </c>
      <c r="W4553" t="e">
        <v>#N/A</v>
      </c>
      <c r="X4553" t="e">
        <v>#N/A</v>
      </c>
      <c r="Y4553" s="3" t="e">
        <v>#N/A</v>
      </c>
      <c r="Z4553" s="8" t="e">
        <v>#N/A</v>
      </c>
      <c r="AA4553" s="30" t="e">
        <v>#N/A</v>
      </c>
      <c r="AB4553" t="e">
        <v>#N/A</v>
      </c>
      <c r="AC4553" t="e">
        <v>#N/A</v>
      </c>
      <c r="AD4553" t="e">
        <v>#N/A</v>
      </c>
      <c r="AE4553" t="e">
        <v>#N/A</v>
      </c>
      <c r="AF4553" t="e">
        <v>#N/A</v>
      </c>
    </row>
    <row r="4554" spans="1:32" x14ac:dyDescent="0.25">
      <c r="A4554" t="e">
        <v>#N/A</v>
      </c>
      <c r="B4554" s="33" t="e">
        <v>#N/A</v>
      </c>
      <c r="C4554" t="e">
        <v>#N/A</v>
      </c>
      <c r="D4554" t="e">
        <v>#N/A</v>
      </c>
      <c r="E4554" s="69" t="e">
        <v>#N/A</v>
      </c>
      <c r="F4554" s="3" t="e">
        <v>#N/A</v>
      </c>
      <c r="G4554" s="3" t="e">
        <v>#N/A</v>
      </c>
      <c r="H4554" s="3" t="e">
        <v>#N/A</v>
      </c>
      <c r="I4554" s="80" t="e">
        <v>#N/A</v>
      </c>
      <c r="J4554" s="80" t="e">
        <v>#N/A</v>
      </c>
      <c r="K4554" s="85" t="e">
        <v>#N/A</v>
      </c>
      <c r="L4554" s="9" t="e">
        <v>#N/A</v>
      </c>
      <c r="M4554" s="93" t="e">
        <v>#N/A</v>
      </c>
      <c r="N4554" s="8" t="e">
        <v>#N/A</v>
      </c>
      <c r="O4554" t="e">
        <v>#N/A</v>
      </c>
      <c r="P4554" t="e">
        <v>#N/A</v>
      </c>
      <c r="Q4554" t="e">
        <v>#N/A</v>
      </c>
      <c r="R4554" s="2" t="e">
        <v>#N/A</v>
      </c>
      <c r="S4554" t="e">
        <v>#N/A</v>
      </c>
      <c r="T4554" s="3" t="e">
        <v>#N/A</v>
      </c>
      <c r="U4554" s="3" t="e">
        <v>#N/A</v>
      </c>
      <c r="V4554" t="e">
        <v>#N/A</v>
      </c>
      <c r="W4554" t="e">
        <v>#N/A</v>
      </c>
      <c r="X4554" t="e">
        <v>#N/A</v>
      </c>
      <c r="Y4554" s="3" t="e">
        <v>#N/A</v>
      </c>
      <c r="Z4554" s="8" t="e">
        <v>#N/A</v>
      </c>
      <c r="AA4554" s="30" t="e">
        <v>#N/A</v>
      </c>
      <c r="AB4554" t="e">
        <v>#N/A</v>
      </c>
      <c r="AC4554" t="e">
        <v>#N/A</v>
      </c>
      <c r="AD4554" t="e">
        <v>#N/A</v>
      </c>
      <c r="AE4554" t="e">
        <v>#N/A</v>
      </c>
      <c r="AF4554" t="e">
        <v>#N/A</v>
      </c>
    </row>
    <row r="4555" spans="1:32" x14ac:dyDescent="0.25">
      <c r="A4555" t="e">
        <v>#N/A</v>
      </c>
      <c r="B4555" s="33" t="e">
        <v>#N/A</v>
      </c>
      <c r="C4555" t="e">
        <v>#N/A</v>
      </c>
      <c r="D4555" t="e">
        <v>#N/A</v>
      </c>
      <c r="E4555" s="69" t="e">
        <v>#N/A</v>
      </c>
      <c r="F4555" s="3" t="e">
        <v>#N/A</v>
      </c>
      <c r="G4555" s="3" t="e">
        <v>#N/A</v>
      </c>
      <c r="H4555" s="3" t="e">
        <v>#N/A</v>
      </c>
      <c r="I4555" s="80" t="e">
        <v>#N/A</v>
      </c>
      <c r="J4555" s="80" t="e">
        <v>#N/A</v>
      </c>
      <c r="K4555" s="85" t="e">
        <v>#N/A</v>
      </c>
      <c r="L4555" s="9" t="e">
        <v>#N/A</v>
      </c>
      <c r="M4555" s="93" t="e">
        <v>#N/A</v>
      </c>
      <c r="N4555" s="8" t="e">
        <v>#N/A</v>
      </c>
      <c r="O4555" t="e">
        <v>#N/A</v>
      </c>
      <c r="P4555" t="e">
        <v>#N/A</v>
      </c>
      <c r="Q4555" t="e">
        <v>#N/A</v>
      </c>
      <c r="R4555" s="2" t="e">
        <v>#N/A</v>
      </c>
      <c r="S4555" t="e">
        <v>#N/A</v>
      </c>
      <c r="T4555" s="3" t="e">
        <v>#N/A</v>
      </c>
      <c r="U4555" s="3" t="e">
        <v>#N/A</v>
      </c>
      <c r="V4555" t="e">
        <v>#N/A</v>
      </c>
      <c r="W4555" t="e">
        <v>#N/A</v>
      </c>
      <c r="X4555" t="e">
        <v>#N/A</v>
      </c>
      <c r="Y4555" s="3" t="e">
        <v>#N/A</v>
      </c>
      <c r="Z4555" s="8" t="e">
        <v>#N/A</v>
      </c>
      <c r="AA4555" s="30" t="e">
        <v>#N/A</v>
      </c>
      <c r="AB4555" t="e">
        <v>#N/A</v>
      </c>
      <c r="AC4555" t="e">
        <v>#N/A</v>
      </c>
      <c r="AD4555" t="e">
        <v>#N/A</v>
      </c>
      <c r="AE4555" t="e">
        <v>#N/A</v>
      </c>
      <c r="AF4555" t="e">
        <v>#N/A</v>
      </c>
    </row>
    <row r="4556" spans="1:32" x14ac:dyDescent="0.25">
      <c r="A4556" t="e">
        <v>#N/A</v>
      </c>
      <c r="B4556" s="33" t="e">
        <v>#N/A</v>
      </c>
      <c r="C4556" t="e">
        <v>#N/A</v>
      </c>
      <c r="D4556" t="e">
        <v>#N/A</v>
      </c>
      <c r="E4556" s="69" t="e">
        <v>#N/A</v>
      </c>
      <c r="F4556" s="3" t="e">
        <v>#N/A</v>
      </c>
      <c r="G4556" s="3" t="e">
        <v>#N/A</v>
      </c>
      <c r="H4556" s="3" t="e">
        <v>#N/A</v>
      </c>
      <c r="I4556" s="80" t="e">
        <v>#N/A</v>
      </c>
      <c r="J4556" s="80" t="e">
        <v>#N/A</v>
      </c>
      <c r="K4556" s="85" t="e">
        <v>#N/A</v>
      </c>
      <c r="L4556" s="9" t="e">
        <v>#N/A</v>
      </c>
      <c r="M4556" s="93" t="e">
        <v>#N/A</v>
      </c>
      <c r="N4556" s="8" t="e">
        <v>#N/A</v>
      </c>
      <c r="O4556" t="e">
        <v>#N/A</v>
      </c>
      <c r="P4556" t="e">
        <v>#N/A</v>
      </c>
      <c r="Q4556" t="e">
        <v>#N/A</v>
      </c>
      <c r="R4556" s="2" t="e">
        <v>#N/A</v>
      </c>
      <c r="S4556" t="e">
        <v>#N/A</v>
      </c>
      <c r="T4556" s="3" t="e">
        <v>#N/A</v>
      </c>
      <c r="U4556" s="3" t="e">
        <v>#N/A</v>
      </c>
      <c r="V4556" t="e">
        <v>#N/A</v>
      </c>
      <c r="W4556" t="e">
        <v>#N/A</v>
      </c>
      <c r="X4556" t="e">
        <v>#N/A</v>
      </c>
      <c r="Y4556" s="3" t="e">
        <v>#N/A</v>
      </c>
      <c r="Z4556" s="8" t="e">
        <v>#N/A</v>
      </c>
      <c r="AA4556" s="30" t="e">
        <v>#N/A</v>
      </c>
      <c r="AB4556" t="e">
        <v>#N/A</v>
      </c>
      <c r="AC4556" t="e">
        <v>#N/A</v>
      </c>
      <c r="AD4556" t="e">
        <v>#N/A</v>
      </c>
      <c r="AE4556" t="e">
        <v>#N/A</v>
      </c>
      <c r="AF4556" t="e">
        <v>#N/A</v>
      </c>
    </row>
    <row r="4557" spans="1:32" x14ac:dyDescent="0.25">
      <c r="A4557" t="e">
        <v>#N/A</v>
      </c>
      <c r="B4557" s="33" t="e">
        <v>#N/A</v>
      </c>
      <c r="C4557" t="e">
        <v>#N/A</v>
      </c>
      <c r="D4557" t="e">
        <v>#N/A</v>
      </c>
      <c r="E4557" s="69" t="e">
        <v>#N/A</v>
      </c>
      <c r="F4557" s="3" t="e">
        <v>#N/A</v>
      </c>
      <c r="G4557" s="3" t="e">
        <v>#N/A</v>
      </c>
      <c r="H4557" s="3" t="e">
        <v>#N/A</v>
      </c>
      <c r="I4557" s="80" t="e">
        <v>#N/A</v>
      </c>
      <c r="J4557" s="80" t="e">
        <v>#N/A</v>
      </c>
      <c r="K4557" s="85" t="e">
        <v>#N/A</v>
      </c>
      <c r="L4557" s="9" t="e">
        <v>#N/A</v>
      </c>
      <c r="M4557" s="93" t="e">
        <v>#N/A</v>
      </c>
      <c r="N4557" s="8" t="e">
        <v>#N/A</v>
      </c>
      <c r="O4557" t="e">
        <v>#N/A</v>
      </c>
      <c r="P4557" t="e">
        <v>#N/A</v>
      </c>
      <c r="Q4557" t="e">
        <v>#N/A</v>
      </c>
      <c r="R4557" s="2" t="e">
        <v>#N/A</v>
      </c>
      <c r="S4557" t="e">
        <v>#N/A</v>
      </c>
      <c r="T4557" s="3" t="e">
        <v>#N/A</v>
      </c>
      <c r="U4557" s="3" t="e">
        <v>#N/A</v>
      </c>
      <c r="V4557" t="e">
        <v>#N/A</v>
      </c>
      <c r="W4557" t="e">
        <v>#N/A</v>
      </c>
      <c r="X4557" t="e">
        <v>#N/A</v>
      </c>
      <c r="Y4557" s="3" t="e">
        <v>#N/A</v>
      </c>
      <c r="Z4557" s="8" t="e">
        <v>#N/A</v>
      </c>
      <c r="AA4557" s="30" t="e">
        <v>#N/A</v>
      </c>
      <c r="AB4557" t="e">
        <v>#N/A</v>
      </c>
      <c r="AC4557" t="e">
        <v>#N/A</v>
      </c>
      <c r="AD4557" t="e">
        <v>#N/A</v>
      </c>
      <c r="AE4557" t="e">
        <v>#N/A</v>
      </c>
      <c r="AF4557" t="e">
        <v>#N/A</v>
      </c>
    </row>
    <row r="4558" spans="1:32" x14ac:dyDescent="0.25">
      <c r="A4558" t="e">
        <v>#N/A</v>
      </c>
      <c r="B4558" s="33" t="e">
        <v>#N/A</v>
      </c>
      <c r="C4558" t="e">
        <v>#N/A</v>
      </c>
      <c r="D4558" t="e">
        <v>#N/A</v>
      </c>
      <c r="E4558" s="69" t="e">
        <v>#N/A</v>
      </c>
      <c r="F4558" s="3" t="e">
        <v>#N/A</v>
      </c>
      <c r="G4558" s="3" t="e">
        <v>#N/A</v>
      </c>
      <c r="H4558" s="3" t="e">
        <v>#N/A</v>
      </c>
      <c r="I4558" s="80" t="e">
        <v>#N/A</v>
      </c>
      <c r="J4558" s="80" t="e">
        <v>#N/A</v>
      </c>
      <c r="K4558" s="85" t="e">
        <v>#N/A</v>
      </c>
      <c r="L4558" s="9" t="e">
        <v>#N/A</v>
      </c>
      <c r="M4558" s="93" t="e">
        <v>#N/A</v>
      </c>
      <c r="N4558" s="8" t="e">
        <v>#N/A</v>
      </c>
      <c r="O4558" t="e">
        <v>#N/A</v>
      </c>
      <c r="P4558" t="e">
        <v>#N/A</v>
      </c>
      <c r="Q4558" t="e">
        <v>#N/A</v>
      </c>
      <c r="R4558" s="2" t="e">
        <v>#N/A</v>
      </c>
      <c r="S4558" t="e">
        <v>#N/A</v>
      </c>
      <c r="T4558" s="3" t="e">
        <v>#N/A</v>
      </c>
      <c r="U4558" s="3" t="e">
        <v>#N/A</v>
      </c>
      <c r="V4558" t="e">
        <v>#N/A</v>
      </c>
      <c r="W4558" t="e">
        <v>#N/A</v>
      </c>
      <c r="X4558" t="e">
        <v>#N/A</v>
      </c>
      <c r="Y4558" s="3" t="e">
        <v>#N/A</v>
      </c>
      <c r="Z4558" s="8" t="e">
        <v>#N/A</v>
      </c>
      <c r="AA4558" s="30" t="e">
        <v>#N/A</v>
      </c>
      <c r="AB4558" t="e">
        <v>#N/A</v>
      </c>
      <c r="AC4558" t="e">
        <v>#N/A</v>
      </c>
      <c r="AD4558" t="e">
        <v>#N/A</v>
      </c>
      <c r="AE4558" t="e">
        <v>#N/A</v>
      </c>
      <c r="AF4558" t="e">
        <v>#N/A</v>
      </c>
    </row>
    <row r="4559" spans="1:32" x14ac:dyDescent="0.25">
      <c r="A4559" t="e">
        <v>#N/A</v>
      </c>
      <c r="B4559" s="33" t="e">
        <v>#N/A</v>
      </c>
      <c r="C4559" t="e">
        <v>#N/A</v>
      </c>
      <c r="D4559" t="e">
        <v>#N/A</v>
      </c>
      <c r="E4559" s="69" t="e">
        <v>#N/A</v>
      </c>
      <c r="F4559" s="3" t="e">
        <v>#N/A</v>
      </c>
      <c r="G4559" s="3" t="e">
        <v>#N/A</v>
      </c>
      <c r="H4559" s="3" t="e">
        <v>#N/A</v>
      </c>
      <c r="I4559" s="80" t="e">
        <v>#N/A</v>
      </c>
      <c r="J4559" s="80" t="e">
        <v>#N/A</v>
      </c>
      <c r="K4559" s="85" t="e">
        <v>#N/A</v>
      </c>
      <c r="L4559" s="9" t="e">
        <v>#N/A</v>
      </c>
      <c r="M4559" s="93" t="e">
        <v>#N/A</v>
      </c>
      <c r="N4559" s="8" t="e">
        <v>#N/A</v>
      </c>
      <c r="O4559" t="e">
        <v>#N/A</v>
      </c>
      <c r="P4559" t="e">
        <v>#N/A</v>
      </c>
      <c r="Q4559" t="e">
        <v>#N/A</v>
      </c>
      <c r="R4559" s="2" t="e">
        <v>#N/A</v>
      </c>
      <c r="S4559" t="e">
        <v>#N/A</v>
      </c>
      <c r="T4559" s="3" t="e">
        <v>#N/A</v>
      </c>
      <c r="U4559" s="3" t="e">
        <v>#N/A</v>
      </c>
      <c r="V4559" t="e">
        <v>#N/A</v>
      </c>
      <c r="W4559" t="e">
        <v>#N/A</v>
      </c>
      <c r="X4559" t="e">
        <v>#N/A</v>
      </c>
      <c r="Y4559" s="3" t="e">
        <v>#N/A</v>
      </c>
      <c r="Z4559" s="8" t="e">
        <v>#N/A</v>
      </c>
      <c r="AA4559" s="30" t="e">
        <v>#N/A</v>
      </c>
      <c r="AB4559" t="e">
        <v>#N/A</v>
      </c>
      <c r="AC4559" t="e">
        <v>#N/A</v>
      </c>
      <c r="AD4559" t="e">
        <v>#N/A</v>
      </c>
      <c r="AE4559" t="e">
        <v>#N/A</v>
      </c>
      <c r="AF4559" t="e">
        <v>#N/A</v>
      </c>
    </row>
    <row r="4560" spans="1:32" x14ac:dyDescent="0.25">
      <c r="A4560" t="e">
        <v>#N/A</v>
      </c>
      <c r="B4560" s="33" t="e">
        <v>#N/A</v>
      </c>
      <c r="C4560" t="e">
        <v>#N/A</v>
      </c>
      <c r="D4560" t="e">
        <v>#N/A</v>
      </c>
      <c r="E4560" s="69" t="e">
        <v>#N/A</v>
      </c>
      <c r="F4560" s="3" t="e">
        <v>#N/A</v>
      </c>
      <c r="G4560" s="3" t="e">
        <v>#N/A</v>
      </c>
      <c r="H4560" s="3" t="e">
        <v>#N/A</v>
      </c>
      <c r="I4560" s="80" t="e">
        <v>#N/A</v>
      </c>
      <c r="J4560" s="80" t="e">
        <v>#N/A</v>
      </c>
      <c r="K4560" s="85" t="e">
        <v>#N/A</v>
      </c>
      <c r="L4560" s="9" t="e">
        <v>#N/A</v>
      </c>
      <c r="M4560" s="93" t="e">
        <v>#N/A</v>
      </c>
      <c r="N4560" s="8" t="e">
        <v>#N/A</v>
      </c>
      <c r="O4560" t="e">
        <v>#N/A</v>
      </c>
      <c r="P4560" t="e">
        <v>#N/A</v>
      </c>
      <c r="Q4560" t="e">
        <v>#N/A</v>
      </c>
      <c r="R4560" s="2" t="e">
        <v>#N/A</v>
      </c>
      <c r="S4560" t="e">
        <v>#N/A</v>
      </c>
      <c r="T4560" s="3" t="e">
        <v>#N/A</v>
      </c>
      <c r="U4560" s="3" t="e">
        <v>#N/A</v>
      </c>
      <c r="V4560" t="e">
        <v>#N/A</v>
      </c>
      <c r="W4560" t="e">
        <v>#N/A</v>
      </c>
      <c r="X4560" t="e">
        <v>#N/A</v>
      </c>
      <c r="Y4560" s="3" t="e">
        <v>#N/A</v>
      </c>
      <c r="Z4560" s="8" t="e">
        <v>#N/A</v>
      </c>
      <c r="AA4560" s="30" t="e">
        <v>#N/A</v>
      </c>
      <c r="AB4560" t="e">
        <v>#N/A</v>
      </c>
      <c r="AC4560" t="e">
        <v>#N/A</v>
      </c>
      <c r="AD4560" t="e">
        <v>#N/A</v>
      </c>
      <c r="AE4560" t="e">
        <v>#N/A</v>
      </c>
      <c r="AF4560" t="e">
        <v>#N/A</v>
      </c>
    </row>
    <row r="4561" spans="1:32" x14ac:dyDescent="0.25">
      <c r="A4561" t="e">
        <v>#N/A</v>
      </c>
      <c r="B4561" s="33" t="e">
        <v>#N/A</v>
      </c>
      <c r="C4561" t="e">
        <v>#N/A</v>
      </c>
      <c r="D4561" t="e">
        <v>#N/A</v>
      </c>
      <c r="E4561" s="69" t="e">
        <v>#N/A</v>
      </c>
      <c r="F4561" s="3" t="e">
        <v>#N/A</v>
      </c>
      <c r="G4561" s="3" t="e">
        <v>#N/A</v>
      </c>
      <c r="H4561" s="3" t="e">
        <v>#N/A</v>
      </c>
      <c r="I4561" s="80" t="e">
        <v>#N/A</v>
      </c>
      <c r="J4561" s="80" t="e">
        <v>#N/A</v>
      </c>
      <c r="K4561" s="85" t="e">
        <v>#N/A</v>
      </c>
      <c r="L4561" s="9" t="e">
        <v>#N/A</v>
      </c>
      <c r="M4561" s="93" t="e">
        <v>#N/A</v>
      </c>
      <c r="N4561" s="8" t="e">
        <v>#N/A</v>
      </c>
      <c r="O4561" t="e">
        <v>#N/A</v>
      </c>
      <c r="P4561" t="e">
        <v>#N/A</v>
      </c>
      <c r="Q4561" t="e">
        <v>#N/A</v>
      </c>
      <c r="R4561" s="2" t="e">
        <v>#N/A</v>
      </c>
      <c r="S4561" t="e">
        <v>#N/A</v>
      </c>
      <c r="T4561" s="3" t="e">
        <v>#N/A</v>
      </c>
      <c r="U4561" s="3" t="e">
        <v>#N/A</v>
      </c>
      <c r="V4561" t="e">
        <v>#N/A</v>
      </c>
      <c r="W4561" t="e">
        <v>#N/A</v>
      </c>
      <c r="X4561" t="e">
        <v>#N/A</v>
      </c>
      <c r="Y4561" s="3" t="e">
        <v>#N/A</v>
      </c>
      <c r="Z4561" s="8" t="e">
        <v>#N/A</v>
      </c>
      <c r="AA4561" s="30" t="e">
        <v>#N/A</v>
      </c>
      <c r="AB4561" t="e">
        <v>#N/A</v>
      </c>
      <c r="AC4561" t="e">
        <v>#N/A</v>
      </c>
      <c r="AD4561" t="e">
        <v>#N/A</v>
      </c>
      <c r="AE4561" t="e">
        <v>#N/A</v>
      </c>
      <c r="AF4561" t="e">
        <v>#N/A</v>
      </c>
    </row>
    <row r="4562" spans="1:32" x14ac:dyDescent="0.25">
      <c r="A4562" t="e">
        <v>#N/A</v>
      </c>
      <c r="B4562" s="33" t="e">
        <v>#N/A</v>
      </c>
      <c r="C4562" t="e">
        <v>#N/A</v>
      </c>
      <c r="D4562" t="e">
        <v>#N/A</v>
      </c>
      <c r="E4562" s="69" t="e">
        <v>#N/A</v>
      </c>
      <c r="F4562" s="3" t="e">
        <v>#N/A</v>
      </c>
      <c r="G4562" s="3" t="e">
        <v>#N/A</v>
      </c>
      <c r="H4562" s="3" t="e">
        <v>#N/A</v>
      </c>
      <c r="I4562" s="80" t="e">
        <v>#N/A</v>
      </c>
      <c r="J4562" s="80" t="e">
        <v>#N/A</v>
      </c>
      <c r="K4562" s="85" t="e">
        <v>#N/A</v>
      </c>
      <c r="L4562" s="9" t="e">
        <v>#N/A</v>
      </c>
      <c r="M4562" s="93" t="e">
        <v>#N/A</v>
      </c>
      <c r="N4562" s="8" t="e">
        <v>#N/A</v>
      </c>
      <c r="O4562" t="e">
        <v>#N/A</v>
      </c>
      <c r="P4562" t="e">
        <v>#N/A</v>
      </c>
      <c r="Q4562" t="e">
        <v>#N/A</v>
      </c>
      <c r="R4562" s="2" t="e">
        <v>#N/A</v>
      </c>
      <c r="S4562" t="e">
        <v>#N/A</v>
      </c>
      <c r="T4562" s="3" t="e">
        <v>#N/A</v>
      </c>
      <c r="U4562" s="3" t="e">
        <v>#N/A</v>
      </c>
      <c r="V4562" t="e">
        <v>#N/A</v>
      </c>
      <c r="W4562" t="e">
        <v>#N/A</v>
      </c>
      <c r="X4562" t="e">
        <v>#N/A</v>
      </c>
      <c r="Y4562" s="3" t="e">
        <v>#N/A</v>
      </c>
      <c r="Z4562" s="8" t="e">
        <v>#N/A</v>
      </c>
      <c r="AA4562" s="30" t="e">
        <v>#N/A</v>
      </c>
      <c r="AB4562" t="e">
        <v>#N/A</v>
      </c>
      <c r="AC4562" t="e">
        <v>#N/A</v>
      </c>
      <c r="AD4562" t="e">
        <v>#N/A</v>
      </c>
      <c r="AE4562" t="e">
        <v>#N/A</v>
      </c>
      <c r="AF4562" t="e">
        <v>#N/A</v>
      </c>
    </row>
    <row r="4563" spans="1:32" x14ac:dyDescent="0.25">
      <c r="A4563" t="e">
        <v>#N/A</v>
      </c>
      <c r="B4563" s="33" t="e">
        <v>#N/A</v>
      </c>
      <c r="C4563" t="e">
        <v>#N/A</v>
      </c>
      <c r="D4563" t="e">
        <v>#N/A</v>
      </c>
      <c r="E4563" s="69" t="e">
        <v>#N/A</v>
      </c>
      <c r="F4563" s="3" t="e">
        <v>#N/A</v>
      </c>
      <c r="G4563" s="3" t="e">
        <v>#N/A</v>
      </c>
      <c r="H4563" s="3" t="e">
        <v>#N/A</v>
      </c>
      <c r="I4563" s="80" t="e">
        <v>#N/A</v>
      </c>
      <c r="J4563" s="80" t="e">
        <v>#N/A</v>
      </c>
      <c r="K4563" s="85" t="e">
        <v>#N/A</v>
      </c>
      <c r="L4563" s="9" t="e">
        <v>#N/A</v>
      </c>
      <c r="M4563" s="93" t="e">
        <v>#N/A</v>
      </c>
      <c r="N4563" s="8" t="e">
        <v>#N/A</v>
      </c>
      <c r="O4563" t="e">
        <v>#N/A</v>
      </c>
      <c r="P4563" t="e">
        <v>#N/A</v>
      </c>
      <c r="Q4563" t="e">
        <v>#N/A</v>
      </c>
      <c r="R4563" s="2" t="e">
        <v>#N/A</v>
      </c>
      <c r="S4563" t="e">
        <v>#N/A</v>
      </c>
      <c r="T4563" s="3" t="e">
        <v>#N/A</v>
      </c>
      <c r="U4563" s="3" t="e">
        <v>#N/A</v>
      </c>
      <c r="V4563" t="e">
        <v>#N/A</v>
      </c>
      <c r="W4563" t="e">
        <v>#N/A</v>
      </c>
      <c r="X4563" t="e">
        <v>#N/A</v>
      </c>
      <c r="Y4563" s="3" t="e">
        <v>#N/A</v>
      </c>
      <c r="Z4563" s="8" t="e">
        <v>#N/A</v>
      </c>
      <c r="AA4563" s="30" t="e">
        <v>#N/A</v>
      </c>
      <c r="AB4563" t="e">
        <v>#N/A</v>
      </c>
      <c r="AC4563" t="e">
        <v>#N/A</v>
      </c>
      <c r="AD4563" t="e">
        <v>#N/A</v>
      </c>
      <c r="AE4563" t="e">
        <v>#N/A</v>
      </c>
      <c r="AF4563" t="e">
        <v>#N/A</v>
      </c>
    </row>
    <row r="4564" spans="1:32" x14ac:dyDescent="0.25">
      <c r="A4564" t="e">
        <v>#N/A</v>
      </c>
      <c r="B4564" s="33" t="e">
        <v>#N/A</v>
      </c>
      <c r="C4564" t="e">
        <v>#N/A</v>
      </c>
      <c r="D4564" t="e">
        <v>#N/A</v>
      </c>
      <c r="E4564" s="69" t="e">
        <v>#N/A</v>
      </c>
      <c r="F4564" s="3" t="e">
        <v>#N/A</v>
      </c>
      <c r="G4564" s="3" t="e">
        <v>#N/A</v>
      </c>
      <c r="H4564" s="3" t="e">
        <v>#N/A</v>
      </c>
      <c r="I4564" s="80" t="e">
        <v>#N/A</v>
      </c>
      <c r="J4564" s="80" t="e">
        <v>#N/A</v>
      </c>
      <c r="K4564" s="85" t="e">
        <v>#N/A</v>
      </c>
      <c r="L4564" s="9" t="e">
        <v>#N/A</v>
      </c>
      <c r="M4564" s="93" t="e">
        <v>#N/A</v>
      </c>
      <c r="N4564" s="8" t="e">
        <v>#N/A</v>
      </c>
      <c r="O4564" t="e">
        <v>#N/A</v>
      </c>
      <c r="P4564" t="e">
        <v>#N/A</v>
      </c>
      <c r="Q4564" t="e">
        <v>#N/A</v>
      </c>
      <c r="R4564" s="2" t="e">
        <v>#N/A</v>
      </c>
      <c r="S4564" t="e">
        <v>#N/A</v>
      </c>
      <c r="T4564" s="3" t="e">
        <v>#N/A</v>
      </c>
      <c r="U4564" s="3" t="e">
        <v>#N/A</v>
      </c>
      <c r="V4564" t="e">
        <v>#N/A</v>
      </c>
      <c r="W4564" t="e">
        <v>#N/A</v>
      </c>
      <c r="X4564" t="e">
        <v>#N/A</v>
      </c>
      <c r="Y4564" s="3" t="e">
        <v>#N/A</v>
      </c>
      <c r="Z4564" s="8" t="e">
        <v>#N/A</v>
      </c>
      <c r="AA4564" s="30" t="e">
        <v>#N/A</v>
      </c>
      <c r="AB4564" t="e">
        <v>#N/A</v>
      </c>
      <c r="AC4564" t="e">
        <v>#N/A</v>
      </c>
      <c r="AD4564" t="e">
        <v>#N/A</v>
      </c>
      <c r="AE4564" t="e">
        <v>#N/A</v>
      </c>
      <c r="AF4564" t="e">
        <v>#N/A</v>
      </c>
    </row>
    <row r="4565" spans="1:32" x14ac:dyDescent="0.25">
      <c r="A4565" t="e">
        <v>#N/A</v>
      </c>
      <c r="B4565" s="33" t="e">
        <v>#N/A</v>
      </c>
      <c r="C4565" t="e">
        <v>#N/A</v>
      </c>
      <c r="D4565" t="e">
        <v>#N/A</v>
      </c>
      <c r="E4565" s="69" t="e">
        <v>#N/A</v>
      </c>
      <c r="F4565" s="3" t="e">
        <v>#N/A</v>
      </c>
      <c r="G4565" s="3" t="e">
        <v>#N/A</v>
      </c>
      <c r="H4565" s="3" t="e">
        <v>#N/A</v>
      </c>
      <c r="I4565" s="80" t="e">
        <v>#N/A</v>
      </c>
      <c r="J4565" s="80" t="e">
        <v>#N/A</v>
      </c>
      <c r="K4565" s="85" t="e">
        <v>#N/A</v>
      </c>
      <c r="L4565" s="9" t="e">
        <v>#N/A</v>
      </c>
      <c r="M4565" s="93" t="e">
        <v>#N/A</v>
      </c>
      <c r="N4565" s="8" t="e">
        <v>#N/A</v>
      </c>
      <c r="O4565" t="e">
        <v>#N/A</v>
      </c>
      <c r="P4565" t="e">
        <v>#N/A</v>
      </c>
      <c r="Q4565" t="e">
        <v>#N/A</v>
      </c>
      <c r="R4565" s="2" t="e">
        <v>#N/A</v>
      </c>
      <c r="S4565" t="e">
        <v>#N/A</v>
      </c>
      <c r="T4565" s="3" t="e">
        <v>#N/A</v>
      </c>
      <c r="U4565" s="3" t="e">
        <v>#N/A</v>
      </c>
      <c r="V4565" t="e">
        <v>#N/A</v>
      </c>
      <c r="W4565" t="e">
        <v>#N/A</v>
      </c>
      <c r="X4565" t="e">
        <v>#N/A</v>
      </c>
      <c r="Y4565" s="3" t="e">
        <v>#N/A</v>
      </c>
      <c r="Z4565" s="8" t="e">
        <v>#N/A</v>
      </c>
      <c r="AA4565" s="30" t="e">
        <v>#N/A</v>
      </c>
      <c r="AB4565" t="e">
        <v>#N/A</v>
      </c>
      <c r="AC4565" t="e">
        <v>#N/A</v>
      </c>
      <c r="AD4565" t="e">
        <v>#N/A</v>
      </c>
      <c r="AE4565" t="e">
        <v>#N/A</v>
      </c>
      <c r="AF4565" t="e">
        <v>#N/A</v>
      </c>
    </row>
    <row r="4566" spans="1:32" x14ac:dyDescent="0.25">
      <c r="A4566" t="e">
        <v>#N/A</v>
      </c>
      <c r="B4566" s="33" t="e">
        <v>#N/A</v>
      </c>
      <c r="C4566" t="e">
        <v>#N/A</v>
      </c>
      <c r="D4566" t="e">
        <v>#N/A</v>
      </c>
      <c r="E4566" s="69" t="e">
        <v>#N/A</v>
      </c>
      <c r="F4566" s="3" t="e">
        <v>#N/A</v>
      </c>
      <c r="G4566" s="3" t="e">
        <v>#N/A</v>
      </c>
      <c r="H4566" s="3" t="e">
        <v>#N/A</v>
      </c>
      <c r="I4566" s="80" t="e">
        <v>#N/A</v>
      </c>
      <c r="J4566" s="80" t="e">
        <v>#N/A</v>
      </c>
      <c r="K4566" s="85" t="e">
        <v>#N/A</v>
      </c>
      <c r="L4566" s="9" t="e">
        <v>#N/A</v>
      </c>
      <c r="M4566" s="93" t="e">
        <v>#N/A</v>
      </c>
      <c r="N4566" s="8" t="e">
        <v>#N/A</v>
      </c>
      <c r="O4566" t="e">
        <v>#N/A</v>
      </c>
      <c r="P4566" t="e">
        <v>#N/A</v>
      </c>
      <c r="Q4566" t="e">
        <v>#N/A</v>
      </c>
      <c r="R4566" s="2" t="e">
        <v>#N/A</v>
      </c>
      <c r="S4566" t="e">
        <v>#N/A</v>
      </c>
      <c r="T4566" s="3" t="e">
        <v>#N/A</v>
      </c>
      <c r="U4566" s="3" t="e">
        <v>#N/A</v>
      </c>
      <c r="V4566" t="e">
        <v>#N/A</v>
      </c>
      <c r="W4566" t="e">
        <v>#N/A</v>
      </c>
      <c r="X4566" t="e">
        <v>#N/A</v>
      </c>
      <c r="Y4566" s="3" t="e">
        <v>#N/A</v>
      </c>
      <c r="Z4566" s="8" t="e">
        <v>#N/A</v>
      </c>
      <c r="AA4566" s="30" t="e">
        <v>#N/A</v>
      </c>
      <c r="AB4566" t="e">
        <v>#N/A</v>
      </c>
      <c r="AC4566" t="e">
        <v>#N/A</v>
      </c>
      <c r="AD4566" t="e">
        <v>#N/A</v>
      </c>
      <c r="AE4566" t="e">
        <v>#N/A</v>
      </c>
      <c r="AF4566" t="e">
        <v>#N/A</v>
      </c>
    </row>
    <row r="4567" spans="1:32" x14ac:dyDescent="0.25">
      <c r="A4567" t="e">
        <v>#N/A</v>
      </c>
      <c r="B4567" s="33" t="e">
        <v>#N/A</v>
      </c>
      <c r="C4567" t="e">
        <v>#N/A</v>
      </c>
      <c r="D4567" t="e">
        <v>#N/A</v>
      </c>
      <c r="E4567" s="69" t="e">
        <v>#N/A</v>
      </c>
      <c r="F4567" s="3" t="e">
        <v>#N/A</v>
      </c>
      <c r="G4567" s="3" t="e">
        <v>#N/A</v>
      </c>
      <c r="H4567" s="3" t="e">
        <v>#N/A</v>
      </c>
      <c r="I4567" s="80" t="e">
        <v>#N/A</v>
      </c>
      <c r="J4567" s="80" t="e">
        <v>#N/A</v>
      </c>
      <c r="K4567" s="85" t="e">
        <v>#N/A</v>
      </c>
      <c r="L4567" s="9" t="e">
        <v>#N/A</v>
      </c>
      <c r="M4567" s="93" t="e">
        <v>#N/A</v>
      </c>
      <c r="N4567" s="8" t="e">
        <v>#N/A</v>
      </c>
      <c r="O4567" t="e">
        <v>#N/A</v>
      </c>
      <c r="P4567" t="e">
        <v>#N/A</v>
      </c>
      <c r="Q4567" t="e">
        <v>#N/A</v>
      </c>
      <c r="R4567" s="2" t="e">
        <v>#N/A</v>
      </c>
      <c r="S4567" t="e">
        <v>#N/A</v>
      </c>
      <c r="T4567" s="3" t="e">
        <v>#N/A</v>
      </c>
      <c r="U4567" s="3" t="e">
        <v>#N/A</v>
      </c>
      <c r="V4567" t="e">
        <v>#N/A</v>
      </c>
      <c r="W4567" t="e">
        <v>#N/A</v>
      </c>
      <c r="X4567" t="e">
        <v>#N/A</v>
      </c>
      <c r="Y4567" s="3" t="e">
        <v>#N/A</v>
      </c>
      <c r="Z4567" s="8" t="e">
        <v>#N/A</v>
      </c>
      <c r="AA4567" s="30" t="e">
        <v>#N/A</v>
      </c>
      <c r="AB4567" t="e">
        <v>#N/A</v>
      </c>
      <c r="AC4567" t="e">
        <v>#N/A</v>
      </c>
      <c r="AD4567" t="e">
        <v>#N/A</v>
      </c>
      <c r="AE4567" t="e">
        <v>#N/A</v>
      </c>
      <c r="AF4567" t="e">
        <v>#N/A</v>
      </c>
    </row>
    <row r="4568" spans="1:32" x14ac:dyDescent="0.25">
      <c r="A4568" t="e">
        <v>#N/A</v>
      </c>
      <c r="B4568" s="33" t="e">
        <v>#N/A</v>
      </c>
      <c r="C4568" t="e">
        <v>#N/A</v>
      </c>
      <c r="D4568" t="e">
        <v>#N/A</v>
      </c>
      <c r="E4568" s="69" t="e">
        <v>#N/A</v>
      </c>
      <c r="F4568" s="3" t="e">
        <v>#N/A</v>
      </c>
      <c r="G4568" s="3" t="e">
        <v>#N/A</v>
      </c>
      <c r="H4568" s="3" t="e">
        <v>#N/A</v>
      </c>
      <c r="I4568" s="80" t="e">
        <v>#N/A</v>
      </c>
      <c r="J4568" s="80" t="e">
        <v>#N/A</v>
      </c>
      <c r="K4568" s="85" t="e">
        <v>#N/A</v>
      </c>
      <c r="L4568" s="9" t="e">
        <v>#N/A</v>
      </c>
      <c r="M4568" s="93" t="e">
        <v>#N/A</v>
      </c>
      <c r="N4568" s="8" t="e">
        <v>#N/A</v>
      </c>
      <c r="O4568" t="e">
        <v>#N/A</v>
      </c>
      <c r="P4568" t="e">
        <v>#N/A</v>
      </c>
      <c r="Q4568" t="e">
        <v>#N/A</v>
      </c>
      <c r="R4568" s="2" t="e">
        <v>#N/A</v>
      </c>
      <c r="S4568" t="e">
        <v>#N/A</v>
      </c>
      <c r="T4568" s="3" t="e">
        <v>#N/A</v>
      </c>
      <c r="U4568" s="3" t="e">
        <v>#N/A</v>
      </c>
      <c r="V4568" t="e">
        <v>#N/A</v>
      </c>
      <c r="W4568" t="e">
        <v>#N/A</v>
      </c>
      <c r="X4568" t="e">
        <v>#N/A</v>
      </c>
      <c r="Y4568" s="3" t="e">
        <v>#N/A</v>
      </c>
      <c r="Z4568" s="8" t="e">
        <v>#N/A</v>
      </c>
      <c r="AA4568" s="30" t="e">
        <v>#N/A</v>
      </c>
      <c r="AB4568" t="e">
        <v>#N/A</v>
      </c>
      <c r="AC4568" t="e">
        <v>#N/A</v>
      </c>
      <c r="AD4568" t="e">
        <v>#N/A</v>
      </c>
      <c r="AE4568" t="e">
        <v>#N/A</v>
      </c>
      <c r="AF4568" t="e">
        <v>#N/A</v>
      </c>
    </row>
    <row r="4569" spans="1:32" x14ac:dyDescent="0.25">
      <c r="A4569" t="e">
        <v>#N/A</v>
      </c>
      <c r="B4569" s="33" t="e">
        <v>#N/A</v>
      </c>
      <c r="C4569" t="e">
        <v>#N/A</v>
      </c>
      <c r="D4569" t="e">
        <v>#N/A</v>
      </c>
      <c r="E4569" s="69" t="e">
        <v>#N/A</v>
      </c>
      <c r="F4569" s="3" t="e">
        <v>#N/A</v>
      </c>
      <c r="G4569" s="3" t="e">
        <v>#N/A</v>
      </c>
      <c r="H4569" s="3" t="e">
        <v>#N/A</v>
      </c>
      <c r="I4569" s="80" t="e">
        <v>#N/A</v>
      </c>
      <c r="J4569" s="80" t="e">
        <v>#N/A</v>
      </c>
      <c r="K4569" s="85" t="e">
        <v>#N/A</v>
      </c>
      <c r="L4569" s="9" t="e">
        <v>#N/A</v>
      </c>
      <c r="M4569" s="93" t="e">
        <v>#N/A</v>
      </c>
      <c r="N4569" s="8" t="e">
        <v>#N/A</v>
      </c>
      <c r="O4569" t="e">
        <v>#N/A</v>
      </c>
      <c r="P4569" t="e">
        <v>#N/A</v>
      </c>
      <c r="Q4569" t="e">
        <v>#N/A</v>
      </c>
      <c r="R4569" s="2" t="e">
        <v>#N/A</v>
      </c>
      <c r="S4569" t="e">
        <v>#N/A</v>
      </c>
      <c r="T4569" s="3" t="e">
        <v>#N/A</v>
      </c>
      <c r="U4569" s="3" t="e">
        <v>#N/A</v>
      </c>
      <c r="V4569" t="e">
        <v>#N/A</v>
      </c>
      <c r="W4569" t="e">
        <v>#N/A</v>
      </c>
      <c r="X4569" t="e">
        <v>#N/A</v>
      </c>
      <c r="Y4569" s="3" t="e">
        <v>#N/A</v>
      </c>
      <c r="Z4569" s="8" t="e">
        <v>#N/A</v>
      </c>
      <c r="AA4569" s="30" t="e">
        <v>#N/A</v>
      </c>
      <c r="AB4569" t="e">
        <v>#N/A</v>
      </c>
      <c r="AC4569" t="e">
        <v>#N/A</v>
      </c>
      <c r="AD4569" t="e">
        <v>#N/A</v>
      </c>
      <c r="AE4569" t="e">
        <v>#N/A</v>
      </c>
      <c r="AF4569" t="e">
        <v>#N/A</v>
      </c>
    </row>
    <row r="4570" spans="1:32" x14ac:dyDescent="0.25">
      <c r="A4570" t="e">
        <v>#N/A</v>
      </c>
      <c r="B4570" s="33" t="e">
        <v>#N/A</v>
      </c>
      <c r="C4570" t="e">
        <v>#N/A</v>
      </c>
      <c r="D4570" t="e">
        <v>#N/A</v>
      </c>
      <c r="E4570" s="69" t="e">
        <v>#N/A</v>
      </c>
      <c r="F4570" s="3" t="e">
        <v>#N/A</v>
      </c>
      <c r="G4570" s="3" t="e">
        <v>#N/A</v>
      </c>
      <c r="H4570" s="3" t="e">
        <v>#N/A</v>
      </c>
      <c r="I4570" s="80" t="e">
        <v>#N/A</v>
      </c>
      <c r="J4570" s="80" t="e">
        <v>#N/A</v>
      </c>
      <c r="K4570" s="85" t="e">
        <v>#N/A</v>
      </c>
      <c r="L4570" s="9" t="e">
        <v>#N/A</v>
      </c>
      <c r="M4570" s="93" t="e">
        <v>#N/A</v>
      </c>
      <c r="N4570" s="8" t="e">
        <v>#N/A</v>
      </c>
      <c r="O4570" t="e">
        <v>#N/A</v>
      </c>
      <c r="P4570" t="e">
        <v>#N/A</v>
      </c>
      <c r="Q4570" t="e">
        <v>#N/A</v>
      </c>
      <c r="R4570" s="2" t="e">
        <v>#N/A</v>
      </c>
      <c r="S4570" t="e">
        <v>#N/A</v>
      </c>
      <c r="T4570" s="3" t="e">
        <v>#N/A</v>
      </c>
      <c r="U4570" s="3" t="e">
        <v>#N/A</v>
      </c>
      <c r="V4570" t="e">
        <v>#N/A</v>
      </c>
      <c r="W4570" t="e">
        <v>#N/A</v>
      </c>
      <c r="X4570" t="e">
        <v>#N/A</v>
      </c>
      <c r="Y4570" s="3" t="e">
        <v>#N/A</v>
      </c>
      <c r="Z4570" s="8" t="e">
        <v>#N/A</v>
      </c>
      <c r="AA4570" s="30" t="e">
        <v>#N/A</v>
      </c>
      <c r="AB4570" t="e">
        <v>#N/A</v>
      </c>
      <c r="AC4570" t="e">
        <v>#N/A</v>
      </c>
      <c r="AD4570" t="e">
        <v>#N/A</v>
      </c>
      <c r="AE4570" t="e">
        <v>#N/A</v>
      </c>
      <c r="AF4570" t="e">
        <v>#N/A</v>
      </c>
    </row>
    <row r="4571" spans="1:32" x14ac:dyDescent="0.25">
      <c r="A4571" t="e">
        <v>#N/A</v>
      </c>
      <c r="B4571" s="33" t="e">
        <v>#N/A</v>
      </c>
      <c r="C4571" t="e">
        <v>#N/A</v>
      </c>
      <c r="D4571" t="e">
        <v>#N/A</v>
      </c>
      <c r="E4571" s="69" t="e">
        <v>#N/A</v>
      </c>
      <c r="F4571" s="3" t="e">
        <v>#N/A</v>
      </c>
      <c r="G4571" s="3" t="e">
        <v>#N/A</v>
      </c>
      <c r="H4571" s="3" t="e">
        <v>#N/A</v>
      </c>
      <c r="I4571" s="80" t="e">
        <v>#N/A</v>
      </c>
      <c r="J4571" s="80" t="e">
        <v>#N/A</v>
      </c>
      <c r="K4571" s="85" t="e">
        <v>#N/A</v>
      </c>
      <c r="L4571" s="9" t="e">
        <v>#N/A</v>
      </c>
      <c r="M4571" s="93" t="e">
        <v>#N/A</v>
      </c>
      <c r="N4571" s="8" t="e">
        <v>#N/A</v>
      </c>
      <c r="O4571" t="e">
        <v>#N/A</v>
      </c>
      <c r="P4571" t="e">
        <v>#N/A</v>
      </c>
      <c r="Q4571" t="e">
        <v>#N/A</v>
      </c>
      <c r="R4571" s="2" t="e">
        <v>#N/A</v>
      </c>
      <c r="S4571" t="e">
        <v>#N/A</v>
      </c>
      <c r="T4571" s="3" t="e">
        <v>#N/A</v>
      </c>
      <c r="U4571" s="3" t="e">
        <v>#N/A</v>
      </c>
      <c r="V4571" t="e">
        <v>#N/A</v>
      </c>
      <c r="W4571" t="e">
        <v>#N/A</v>
      </c>
      <c r="X4571" t="e">
        <v>#N/A</v>
      </c>
      <c r="Y4571" s="3" t="e">
        <v>#N/A</v>
      </c>
      <c r="Z4571" s="8" t="e">
        <v>#N/A</v>
      </c>
      <c r="AA4571" s="30" t="e">
        <v>#N/A</v>
      </c>
      <c r="AB4571" t="e">
        <v>#N/A</v>
      </c>
      <c r="AC4571" t="e">
        <v>#N/A</v>
      </c>
      <c r="AD4571" t="e">
        <v>#N/A</v>
      </c>
      <c r="AE4571" t="e">
        <v>#N/A</v>
      </c>
      <c r="AF4571" t="e">
        <v>#N/A</v>
      </c>
    </row>
    <row r="4572" spans="1:32" x14ac:dyDescent="0.25">
      <c r="A4572" t="e">
        <v>#N/A</v>
      </c>
      <c r="B4572" s="33" t="e">
        <v>#N/A</v>
      </c>
      <c r="C4572" t="e">
        <v>#N/A</v>
      </c>
      <c r="D4572" t="e">
        <v>#N/A</v>
      </c>
      <c r="E4572" s="69" t="e">
        <v>#N/A</v>
      </c>
      <c r="F4572" s="3" t="e">
        <v>#N/A</v>
      </c>
      <c r="G4572" s="3" t="e">
        <v>#N/A</v>
      </c>
      <c r="H4572" s="3" t="e">
        <v>#N/A</v>
      </c>
      <c r="I4572" s="80" t="e">
        <v>#N/A</v>
      </c>
      <c r="J4572" s="80" t="e">
        <v>#N/A</v>
      </c>
      <c r="K4572" s="85" t="e">
        <v>#N/A</v>
      </c>
      <c r="L4572" s="9" t="e">
        <v>#N/A</v>
      </c>
      <c r="M4572" s="93" t="e">
        <v>#N/A</v>
      </c>
      <c r="N4572" s="8" t="e">
        <v>#N/A</v>
      </c>
      <c r="O4572" t="e">
        <v>#N/A</v>
      </c>
      <c r="P4572" t="e">
        <v>#N/A</v>
      </c>
      <c r="Q4572" t="e">
        <v>#N/A</v>
      </c>
      <c r="R4572" s="2" t="e">
        <v>#N/A</v>
      </c>
      <c r="S4572" t="e">
        <v>#N/A</v>
      </c>
      <c r="T4572" s="3" t="e">
        <v>#N/A</v>
      </c>
      <c r="U4572" s="3" t="e">
        <v>#N/A</v>
      </c>
      <c r="V4572" t="e">
        <v>#N/A</v>
      </c>
      <c r="W4572" t="e">
        <v>#N/A</v>
      </c>
      <c r="X4572" t="e">
        <v>#N/A</v>
      </c>
      <c r="Y4572" s="3" t="e">
        <v>#N/A</v>
      </c>
      <c r="Z4572" s="8" t="e">
        <v>#N/A</v>
      </c>
      <c r="AA4572" s="30" t="e">
        <v>#N/A</v>
      </c>
      <c r="AB4572" t="e">
        <v>#N/A</v>
      </c>
      <c r="AC4572" t="e">
        <v>#N/A</v>
      </c>
      <c r="AD4572" t="e">
        <v>#N/A</v>
      </c>
      <c r="AE4572" t="e">
        <v>#N/A</v>
      </c>
      <c r="AF4572" t="e">
        <v>#N/A</v>
      </c>
    </row>
    <row r="4573" spans="1:32" x14ac:dyDescent="0.25">
      <c r="A4573" t="e">
        <v>#N/A</v>
      </c>
      <c r="B4573" s="33" t="e">
        <v>#N/A</v>
      </c>
      <c r="C4573" t="e">
        <v>#N/A</v>
      </c>
      <c r="D4573" t="e">
        <v>#N/A</v>
      </c>
      <c r="E4573" s="69" t="e">
        <v>#N/A</v>
      </c>
      <c r="F4573" s="3" t="e">
        <v>#N/A</v>
      </c>
      <c r="G4573" s="3" t="e">
        <v>#N/A</v>
      </c>
      <c r="H4573" s="3" t="e">
        <v>#N/A</v>
      </c>
      <c r="I4573" s="80" t="e">
        <v>#N/A</v>
      </c>
      <c r="J4573" s="80" t="e">
        <v>#N/A</v>
      </c>
      <c r="K4573" s="85" t="e">
        <v>#N/A</v>
      </c>
      <c r="L4573" s="9" t="e">
        <v>#N/A</v>
      </c>
      <c r="M4573" s="93" t="e">
        <v>#N/A</v>
      </c>
      <c r="N4573" s="8" t="e">
        <v>#N/A</v>
      </c>
      <c r="O4573" t="e">
        <v>#N/A</v>
      </c>
      <c r="P4573" t="e">
        <v>#N/A</v>
      </c>
      <c r="Q4573" t="e">
        <v>#N/A</v>
      </c>
      <c r="R4573" s="2" t="e">
        <v>#N/A</v>
      </c>
      <c r="S4573" t="e">
        <v>#N/A</v>
      </c>
      <c r="T4573" s="3" t="e">
        <v>#N/A</v>
      </c>
      <c r="U4573" s="3" t="e">
        <v>#N/A</v>
      </c>
      <c r="V4573" t="e">
        <v>#N/A</v>
      </c>
      <c r="W4573" t="e">
        <v>#N/A</v>
      </c>
      <c r="X4573" t="e">
        <v>#N/A</v>
      </c>
      <c r="Y4573" s="3" t="e">
        <v>#N/A</v>
      </c>
      <c r="Z4573" s="8" t="e">
        <v>#N/A</v>
      </c>
      <c r="AA4573" s="30" t="e">
        <v>#N/A</v>
      </c>
      <c r="AB4573" t="e">
        <v>#N/A</v>
      </c>
      <c r="AC4573" t="e">
        <v>#N/A</v>
      </c>
      <c r="AD4573" t="e">
        <v>#N/A</v>
      </c>
      <c r="AE4573" t="e">
        <v>#N/A</v>
      </c>
      <c r="AF4573" t="e">
        <v>#N/A</v>
      </c>
    </row>
    <row r="4574" spans="1:32" x14ac:dyDescent="0.25">
      <c r="A4574" t="e">
        <v>#N/A</v>
      </c>
      <c r="B4574" s="33" t="e">
        <v>#N/A</v>
      </c>
      <c r="C4574" t="e">
        <v>#N/A</v>
      </c>
      <c r="D4574" t="e">
        <v>#N/A</v>
      </c>
      <c r="E4574" s="69" t="e">
        <v>#N/A</v>
      </c>
      <c r="F4574" s="3" t="e">
        <v>#N/A</v>
      </c>
      <c r="G4574" s="3" t="e">
        <v>#N/A</v>
      </c>
      <c r="H4574" s="3" t="e">
        <v>#N/A</v>
      </c>
      <c r="I4574" s="80" t="e">
        <v>#N/A</v>
      </c>
      <c r="J4574" s="80" t="e">
        <v>#N/A</v>
      </c>
      <c r="K4574" s="85" t="e">
        <v>#N/A</v>
      </c>
      <c r="L4574" s="9" t="e">
        <v>#N/A</v>
      </c>
      <c r="M4574" s="93" t="e">
        <v>#N/A</v>
      </c>
      <c r="N4574" s="8" t="e">
        <v>#N/A</v>
      </c>
      <c r="O4574" t="e">
        <v>#N/A</v>
      </c>
      <c r="P4574" t="e">
        <v>#N/A</v>
      </c>
      <c r="Q4574" t="e">
        <v>#N/A</v>
      </c>
      <c r="R4574" s="2" t="e">
        <v>#N/A</v>
      </c>
      <c r="S4574" t="e">
        <v>#N/A</v>
      </c>
      <c r="T4574" s="3" t="e">
        <v>#N/A</v>
      </c>
      <c r="U4574" s="3" t="e">
        <v>#N/A</v>
      </c>
      <c r="V4574" t="e">
        <v>#N/A</v>
      </c>
      <c r="W4574" t="e">
        <v>#N/A</v>
      </c>
      <c r="X4574" t="e">
        <v>#N/A</v>
      </c>
      <c r="Y4574" s="3" t="e">
        <v>#N/A</v>
      </c>
      <c r="Z4574" s="8" t="e">
        <v>#N/A</v>
      </c>
      <c r="AA4574" s="30" t="e">
        <v>#N/A</v>
      </c>
      <c r="AB4574" t="e">
        <v>#N/A</v>
      </c>
      <c r="AC4574" t="e">
        <v>#N/A</v>
      </c>
      <c r="AD4574" t="e">
        <v>#N/A</v>
      </c>
      <c r="AE4574" t="e">
        <v>#N/A</v>
      </c>
      <c r="AF4574" t="e">
        <v>#N/A</v>
      </c>
    </row>
    <row r="4575" spans="1:32" x14ac:dyDescent="0.25">
      <c r="A4575" t="e">
        <v>#N/A</v>
      </c>
      <c r="B4575" s="33" t="e">
        <v>#N/A</v>
      </c>
      <c r="C4575" t="e">
        <v>#N/A</v>
      </c>
      <c r="D4575" t="e">
        <v>#N/A</v>
      </c>
      <c r="E4575" s="69" t="e">
        <v>#N/A</v>
      </c>
      <c r="F4575" s="3" t="e">
        <v>#N/A</v>
      </c>
      <c r="G4575" s="3" t="e">
        <v>#N/A</v>
      </c>
      <c r="H4575" s="3" t="e">
        <v>#N/A</v>
      </c>
      <c r="I4575" s="80" t="e">
        <v>#N/A</v>
      </c>
      <c r="J4575" s="80" t="e">
        <v>#N/A</v>
      </c>
      <c r="K4575" s="85" t="e">
        <v>#N/A</v>
      </c>
      <c r="L4575" s="9" t="e">
        <v>#N/A</v>
      </c>
      <c r="M4575" s="93" t="e">
        <v>#N/A</v>
      </c>
      <c r="N4575" s="8" t="e">
        <v>#N/A</v>
      </c>
      <c r="O4575" t="e">
        <v>#N/A</v>
      </c>
      <c r="P4575" t="e">
        <v>#N/A</v>
      </c>
      <c r="Q4575" t="e">
        <v>#N/A</v>
      </c>
      <c r="R4575" s="2" t="e">
        <v>#N/A</v>
      </c>
      <c r="S4575" t="e">
        <v>#N/A</v>
      </c>
      <c r="T4575" s="3" t="e">
        <v>#N/A</v>
      </c>
      <c r="U4575" s="3" t="e">
        <v>#N/A</v>
      </c>
      <c r="V4575" t="e">
        <v>#N/A</v>
      </c>
      <c r="W4575" t="e">
        <v>#N/A</v>
      </c>
      <c r="X4575" t="e">
        <v>#N/A</v>
      </c>
      <c r="Y4575" s="3" t="e">
        <v>#N/A</v>
      </c>
      <c r="Z4575" s="8" t="e">
        <v>#N/A</v>
      </c>
      <c r="AA4575" s="30" t="e">
        <v>#N/A</v>
      </c>
      <c r="AB4575" t="e">
        <v>#N/A</v>
      </c>
      <c r="AC4575" t="e">
        <v>#N/A</v>
      </c>
      <c r="AD4575" t="e">
        <v>#N/A</v>
      </c>
      <c r="AE4575" t="e">
        <v>#N/A</v>
      </c>
      <c r="AF4575" t="e">
        <v>#N/A</v>
      </c>
    </row>
    <row r="4576" spans="1:32" x14ac:dyDescent="0.25">
      <c r="A4576" t="e">
        <v>#N/A</v>
      </c>
      <c r="B4576" s="33" t="e">
        <v>#N/A</v>
      </c>
      <c r="C4576" t="e">
        <v>#N/A</v>
      </c>
      <c r="D4576" t="e">
        <v>#N/A</v>
      </c>
      <c r="E4576" s="69" t="e">
        <v>#N/A</v>
      </c>
      <c r="F4576" s="3" t="e">
        <v>#N/A</v>
      </c>
      <c r="G4576" s="3" t="e">
        <v>#N/A</v>
      </c>
      <c r="H4576" s="3" t="e">
        <v>#N/A</v>
      </c>
      <c r="I4576" s="80" t="e">
        <v>#N/A</v>
      </c>
      <c r="J4576" s="80" t="e">
        <v>#N/A</v>
      </c>
      <c r="K4576" s="85" t="e">
        <v>#N/A</v>
      </c>
      <c r="L4576" s="9" t="e">
        <v>#N/A</v>
      </c>
      <c r="M4576" s="93" t="e">
        <v>#N/A</v>
      </c>
      <c r="N4576" s="8" t="e">
        <v>#N/A</v>
      </c>
      <c r="O4576" t="e">
        <v>#N/A</v>
      </c>
      <c r="P4576" t="e">
        <v>#N/A</v>
      </c>
      <c r="Q4576" t="e">
        <v>#N/A</v>
      </c>
      <c r="R4576" s="2" t="e">
        <v>#N/A</v>
      </c>
      <c r="S4576" t="e">
        <v>#N/A</v>
      </c>
      <c r="T4576" s="3" t="e">
        <v>#N/A</v>
      </c>
      <c r="U4576" s="3" t="e">
        <v>#N/A</v>
      </c>
      <c r="V4576" t="e">
        <v>#N/A</v>
      </c>
      <c r="W4576" t="e">
        <v>#N/A</v>
      </c>
      <c r="X4576" t="e">
        <v>#N/A</v>
      </c>
      <c r="Y4576" s="3" t="e">
        <v>#N/A</v>
      </c>
      <c r="Z4576" s="8" t="e">
        <v>#N/A</v>
      </c>
      <c r="AA4576" s="30" t="e">
        <v>#N/A</v>
      </c>
      <c r="AB4576" t="e">
        <v>#N/A</v>
      </c>
      <c r="AC4576" t="e">
        <v>#N/A</v>
      </c>
      <c r="AD4576" t="e">
        <v>#N/A</v>
      </c>
      <c r="AE4576" t="e">
        <v>#N/A</v>
      </c>
      <c r="AF4576" t="e">
        <v>#N/A</v>
      </c>
    </row>
    <row r="4577" spans="1:32" x14ac:dyDescent="0.25">
      <c r="A4577" t="e">
        <v>#N/A</v>
      </c>
      <c r="B4577" s="33" t="e">
        <v>#N/A</v>
      </c>
      <c r="C4577" t="e">
        <v>#N/A</v>
      </c>
      <c r="D4577" t="e">
        <v>#N/A</v>
      </c>
      <c r="E4577" s="69" t="e">
        <v>#N/A</v>
      </c>
      <c r="F4577" s="3" t="e">
        <v>#N/A</v>
      </c>
      <c r="G4577" s="3" t="e">
        <v>#N/A</v>
      </c>
      <c r="H4577" s="3" t="e">
        <v>#N/A</v>
      </c>
      <c r="I4577" s="80" t="e">
        <v>#N/A</v>
      </c>
      <c r="J4577" s="80" t="e">
        <v>#N/A</v>
      </c>
      <c r="K4577" s="85" t="e">
        <v>#N/A</v>
      </c>
      <c r="L4577" s="9" t="e">
        <v>#N/A</v>
      </c>
      <c r="M4577" s="93" t="e">
        <v>#N/A</v>
      </c>
      <c r="N4577" s="8" t="e">
        <v>#N/A</v>
      </c>
      <c r="O4577" t="e">
        <v>#N/A</v>
      </c>
      <c r="P4577" t="e">
        <v>#N/A</v>
      </c>
      <c r="Q4577" t="e">
        <v>#N/A</v>
      </c>
      <c r="R4577" s="2" t="e">
        <v>#N/A</v>
      </c>
      <c r="S4577" t="e">
        <v>#N/A</v>
      </c>
      <c r="T4577" s="3" t="e">
        <v>#N/A</v>
      </c>
      <c r="U4577" s="3" t="e">
        <v>#N/A</v>
      </c>
      <c r="V4577" t="e">
        <v>#N/A</v>
      </c>
      <c r="W4577" t="e">
        <v>#N/A</v>
      </c>
      <c r="X4577" t="e">
        <v>#N/A</v>
      </c>
      <c r="Y4577" s="3" t="e">
        <v>#N/A</v>
      </c>
      <c r="Z4577" s="8" t="e">
        <v>#N/A</v>
      </c>
      <c r="AA4577" s="30" t="e">
        <v>#N/A</v>
      </c>
      <c r="AB4577" t="e">
        <v>#N/A</v>
      </c>
      <c r="AC4577" t="e">
        <v>#N/A</v>
      </c>
      <c r="AD4577" t="e">
        <v>#N/A</v>
      </c>
      <c r="AE4577" t="e">
        <v>#N/A</v>
      </c>
      <c r="AF4577" t="e">
        <v>#N/A</v>
      </c>
    </row>
    <row r="4578" spans="1:32" x14ac:dyDescent="0.25">
      <c r="A4578" t="e">
        <v>#N/A</v>
      </c>
      <c r="B4578" s="33" t="e">
        <v>#N/A</v>
      </c>
      <c r="C4578" t="e">
        <v>#N/A</v>
      </c>
      <c r="D4578" t="e">
        <v>#N/A</v>
      </c>
      <c r="E4578" s="69" t="e">
        <v>#N/A</v>
      </c>
      <c r="F4578" s="3" t="e">
        <v>#N/A</v>
      </c>
      <c r="G4578" s="3" t="e">
        <v>#N/A</v>
      </c>
      <c r="H4578" s="3" t="e">
        <v>#N/A</v>
      </c>
      <c r="I4578" s="80" t="e">
        <v>#N/A</v>
      </c>
      <c r="J4578" s="80" t="e">
        <v>#N/A</v>
      </c>
      <c r="K4578" s="85" t="e">
        <v>#N/A</v>
      </c>
      <c r="L4578" s="9" t="e">
        <v>#N/A</v>
      </c>
      <c r="M4578" s="93" t="e">
        <v>#N/A</v>
      </c>
      <c r="N4578" s="8" t="e">
        <v>#N/A</v>
      </c>
      <c r="O4578" t="e">
        <v>#N/A</v>
      </c>
      <c r="P4578" t="e">
        <v>#N/A</v>
      </c>
      <c r="Q4578" t="e">
        <v>#N/A</v>
      </c>
      <c r="R4578" s="2" t="e">
        <v>#N/A</v>
      </c>
      <c r="S4578" t="e">
        <v>#N/A</v>
      </c>
      <c r="T4578" s="3" t="e">
        <v>#N/A</v>
      </c>
      <c r="U4578" s="3" t="e">
        <v>#N/A</v>
      </c>
      <c r="V4578" t="e">
        <v>#N/A</v>
      </c>
      <c r="W4578" t="e">
        <v>#N/A</v>
      </c>
      <c r="X4578" t="e">
        <v>#N/A</v>
      </c>
      <c r="Y4578" s="3" t="e">
        <v>#N/A</v>
      </c>
      <c r="Z4578" s="8" t="e">
        <v>#N/A</v>
      </c>
      <c r="AA4578" s="30" t="e">
        <v>#N/A</v>
      </c>
      <c r="AB4578" t="e">
        <v>#N/A</v>
      </c>
      <c r="AC4578" t="e">
        <v>#N/A</v>
      </c>
      <c r="AD4578" t="e">
        <v>#N/A</v>
      </c>
      <c r="AE4578" t="e">
        <v>#N/A</v>
      </c>
      <c r="AF4578" t="e">
        <v>#N/A</v>
      </c>
    </row>
    <row r="4579" spans="1:32" x14ac:dyDescent="0.25">
      <c r="A4579" t="e">
        <v>#N/A</v>
      </c>
      <c r="B4579" s="33" t="e">
        <v>#N/A</v>
      </c>
      <c r="C4579" t="e">
        <v>#N/A</v>
      </c>
      <c r="D4579" t="e">
        <v>#N/A</v>
      </c>
      <c r="E4579" s="69" t="e">
        <v>#N/A</v>
      </c>
      <c r="F4579" s="3" t="e">
        <v>#N/A</v>
      </c>
      <c r="G4579" s="3" t="e">
        <v>#N/A</v>
      </c>
      <c r="H4579" s="3" t="e">
        <v>#N/A</v>
      </c>
      <c r="I4579" s="80" t="e">
        <v>#N/A</v>
      </c>
      <c r="J4579" s="80" t="e">
        <v>#N/A</v>
      </c>
      <c r="K4579" s="85" t="e">
        <v>#N/A</v>
      </c>
      <c r="L4579" s="9" t="e">
        <v>#N/A</v>
      </c>
      <c r="M4579" s="93" t="e">
        <v>#N/A</v>
      </c>
      <c r="N4579" s="8" t="e">
        <v>#N/A</v>
      </c>
      <c r="O4579" t="e">
        <v>#N/A</v>
      </c>
      <c r="P4579" t="e">
        <v>#N/A</v>
      </c>
      <c r="Q4579" t="e">
        <v>#N/A</v>
      </c>
      <c r="R4579" s="2" t="e">
        <v>#N/A</v>
      </c>
      <c r="S4579" t="e">
        <v>#N/A</v>
      </c>
      <c r="T4579" s="3" t="e">
        <v>#N/A</v>
      </c>
      <c r="U4579" s="3" t="e">
        <v>#N/A</v>
      </c>
      <c r="V4579" t="e">
        <v>#N/A</v>
      </c>
      <c r="W4579" t="e">
        <v>#N/A</v>
      </c>
      <c r="X4579" t="e">
        <v>#N/A</v>
      </c>
      <c r="Y4579" s="3" t="e">
        <v>#N/A</v>
      </c>
      <c r="Z4579" s="8" t="e">
        <v>#N/A</v>
      </c>
      <c r="AA4579" s="30" t="e">
        <v>#N/A</v>
      </c>
      <c r="AB4579" t="e">
        <v>#N/A</v>
      </c>
      <c r="AC4579" t="e">
        <v>#N/A</v>
      </c>
      <c r="AD4579" t="e">
        <v>#N/A</v>
      </c>
      <c r="AE4579" t="e">
        <v>#N/A</v>
      </c>
      <c r="AF4579" t="e">
        <v>#N/A</v>
      </c>
    </row>
    <row r="4580" spans="1:32" x14ac:dyDescent="0.25">
      <c r="A4580" t="e">
        <v>#N/A</v>
      </c>
      <c r="B4580" s="33" t="e">
        <v>#N/A</v>
      </c>
      <c r="C4580" t="e">
        <v>#N/A</v>
      </c>
      <c r="D4580" t="e">
        <v>#N/A</v>
      </c>
      <c r="E4580" s="69" t="e">
        <v>#N/A</v>
      </c>
      <c r="F4580" s="3" t="e">
        <v>#N/A</v>
      </c>
      <c r="G4580" s="3" t="e">
        <v>#N/A</v>
      </c>
      <c r="H4580" s="3" t="e">
        <v>#N/A</v>
      </c>
      <c r="I4580" s="80" t="e">
        <v>#N/A</v>
      </c>
      <c r="J4580" s="80" t="e">
        <v>#N/A</v>
      </c>
      <c r="K4580" s="85" t="e">
        <v>#N/A</v>
      </c>
      <c r="L4580" s="9" t="e">
        <v>#N/A</v>
      </c>
      <c r="M4580" s="93" t="e">
        <v>#N/A</v>
      </c>
      <c r="N4580" s="8" t="e">
        <v>#N/A</v>
      </c>
      <c r="O4580" t="e">
        <v>#N/A</v>
      </c>
      <c r="P4580" t="e">
        <v>#N/A</v>
      </c>
      <c r="Q4580" t="e">
        <v>#N/A</v>
      </c>
      <c r="R4580" s="2" t="e">
        <v>#N/A</v>
      </c>
      <c r="S4580" t="e">
        <v>#N/A</v>
      </c>
      <c r="T4580" s="3" t="e">
        <v>#N/A</v>
      </c>
      <c r="U4580" s="3" t="e">
        <v>#N/A</v>
      </c>
      <c r="V4580" t="e">
        <v>#N/A</v>
      </c>
      <c r="W4580" t="e">
        <v>#N/A</v>
      </c>
      <c r="X4580" t="e">
        <v>#N/A</v>
      </c>
      <c r="Y4580" s="3" t="e">
        <v>#N/A</v>
      </c>
      <c r="Z4580" s="8" t="e">
        <v>#N/A</v>
      </c>
      <c r="AA4580" s="30" t="e">
        <v>#N/A</v>
      </c>
      <c r="AB4580" t="e">
        <v>#N/A</v>
      </c>
      <c r="AC4580" t="e">
        <v>#N/A</v>
      </c>
      <c r="AD4580" t="e">
        <v>#N/A</v>
      </c>
      <c r="AE4580" t="e">
        <v>#N/A</v>
      </c>
      <c r="AF4580" t="e">
        <v>#N/A</v>
      </c>
    </row>
    <row r="4581" spans="1:32" x14ac:dyDescent="0.25">
      <c r="A4581" t="e">
        <v>#N/A</v>
      </c>
      <c r="B4581" s="33" t="e">
        <v>#N/A</v>
      </c>
      <c r="C4581" t="e">
        <v>#N/A</v>
      </c>
      <c r="D4581" t="e">
        <v>#N/A</v>
      </c>
      <c r="E4581" s="69" t="e">
        <v>#N/A</v>
      </c>
      <c r="F4581" s="3" t="e">
        <v>#N/A</v>
      </c>
      <c r="G4581" s="3" t="e">
        <v>#N/A</v>
      </c>
      <c r="H4581" s="3" t="e">
        <v>#N/A</v>
      </c>
      <c r="I4581" s="80" t="e">
        <v>#N/A</v>
      </c>
      <c r="J4581" s="80" t="e">
        <v>#N/A</v>
      </c>
      <c r="K4581" s="85" t="e">
        <v>#N/A</v>
      </c>
      <c r="L4581" s="9" t="e">
        <v>#N/A</v>
      </c>
      <c r="M4581" s="93" t="e">
        <v>#N/A</v>
      </c>
      <c r="N4581" s="8" t="e">
        <v>#N/A</v>
      </c>
      <c r="O4581" t="e">
        <v>#N/A</v>
      </c>
      <c r="P4581" t="e">
        <v>#N/A</v>
      </c>
      <c r="Q4581" t="e">
        <v>#N/A</v>
      </c>
      <c r="R4581" s="2" t="e">
        <v>#N/A</v>
      </c>
      <c r="S4581" t="e">
        <v>#N/A</v>
      </c>
      <c r="T4581" s="3" t="e">
        <v>#N/A</v>
      </c>
      <c r="U4581" s="3" t="e">
        <v>#N/A</v>
      </c>
      <c r="V4581" t="e">
        <v>#N/A</v>
      </c>
      <c r="W4581" t="e">
        <v>#N/A</v>
      </c>
      <c r="X4581" t="e">
        <v>#N/A</v>
      </c>
      <c r="Y4581" s="3" t="e">
        <v>#N/A</v>
      </c>
      <c r="Z4581" s="8" t="e">
        <v>#N/A</v>
      </c>
      <c r="AA4581" s="30" t="e">
        <v>#N/A</v>
      </c>
      <c r="AB4581" t="e">
        <v>#N/A</v>
      </c>
      <c r="AC4581" t="e">
        <v>#N/A</v>
      </c>
      <c r="AD4581" t="e">
        <v>#N/A</v>
      </c>
      <c r="AE4581" t="e">
        <v>#N/A</v>
      </c>
      <c r="AF4581" t="e">
        <v>#N/A</v>
      </c>
    </row>
    <row r="4582" spans="1:32" x14ac:dyDescent="0.25">
      <c r="A4582" t="e">
        <v>#N/A</v>
      </c>
      <c r="B4582" s="33" t="e">
        <v>#N/A</v>
      </c>
      <c r="C4582" t="e">
        <v>#N/A</v>
      </c>
      <c r="D4582" t="e">
        <v>#N/A</v>
      </c>
      <c r="E4582" s="69" t="e">
        <v>#N/A</v>
      </c>
      <c r="F4582" s="3" t="e">
        <v>#N/A</v>
      </c>
      <c r="G4582" s="3" t="e">
        <v>#N/A</v>
      </c>
      <c r="H4582" s="3" t="e">
        <v>#N/A</v>
      </c>
      <c r="I4582" s="80" t="e">
        <v>#N/A</v>
      </c>
      <c r="J4582" s="80" t="e">
        <v>#N/A</v>
      </c>
      <c r="K4582" s="85" t="e">
        <v>#N/A</v>
      </c>
      <c r="L4582" s="9" t="e">
        <v>#N/A</v>
      </c>
      <c r="M4582" s="93" t="e">
        <v>#N/A</v>
      </c>
      <c r="N4582" s="8" t="e">
        <v>#N/A</v>
      </c>
      <c r="O4582" t="e">
        <v>#N/A</v>
      </c>
      <c r="P4582" t="e">
        <v>#N/A</v>
      </c>
      <c r="Q4582" t="e">
        <v>#N/A</v>
      </c>
      <c r="R4582" s="2" t="e">
        <v>#N/A</v>
      </c>
      <c r="S4582" t="e">
        <v>#N/A</v>
      </c>
      <c r="T4582" s="3" t="e">
        <v>#N/A</v>
      </c>
      <c r="U4582" s="3" t="e">
        <v>#N/A</v>
      </c>
      <c r="V4582" t="e">
        <v>#N/A</v>
      </c>
      <c r="W4582" t="e">
        <v>#N/A</v>
      </c>
      <c r="X4582" t="e">
        <v>#N/A</v>
      </c>
      <c r="Y4582" s="3" t="e">
        <v>#N/A</v>
      </c>
      <c r="Z4582" s="8" t="e">
        <v>#N/A</v>
      </c>
      <c r="AA4582" s="30" t="e">
        <v>#N/A</v>
      </c>
      <c r="AB4582" t="e">
        <v>#N/A</v>
      </c>
      <c r="AC4582" t="e">
        <v>#N/A</v>
      </c>
      <c r="AD4582" t="e">
        <v>#N/A</v>
      </c>
      <c r="AE4582" t="e">
        <v>#N/A</v>
      </c>
      <c r="AF4582" t="e">
        <v>#N/A</v>
      </c>
    </row>
    <row r="4583" spans="1:32" x14ac:dyDescent="0.25">
      <c r="A4583" t="e">
        <v>#N/A</v>
      </c>
      <c r="B4583" s="33" t="e">
        <v>#N/A</v>
      </c>
      <c r="C4583" t="e">
        <v>#N/A</v>
      </c>
      <c r="D4583" t="e">
        <v>#N/A</v>
      </c>
      <c r="E4583" s="69" t="e">
        <v>#N/A</v>
      </c>
      <c r="F4583" s="3" t="e">
        <v>#N/A</v>
      </c>
      <c r="G4583" s="3" t="e">
        <v>#N/A</v>
      </c>
      <c r="H4583" s="3" t="e">
        <v>#N/A</v>
      </c>
      <c r="I4583" s="80" t="e">
        <v>#N/A</v>
      </c>
      <c r="J4583" s="80" t="e">
        <v>#N/A</v>
      </c>
      <c r="K4583" s="85" t="e">
        <v>#N/A</v>
      </c>
      <c r="L4583" s="9" t="e">
        <v>#N/A</v>
      </c>
      <c r="M4583" s="93" t="e">
        <v>#N/A</v>
      </c>
      <c r="N4583" s="8" t="e">
        <v>#N/A</v>
      </c>
      <c r="O4583" t="e">
        <v>#N/A</v>
      </c>
      <c r="P4583" t="e">
        <v>#N/A</v>
      </c>
      <c r="Q4583" t="e">
        <v>#N/A</v>
      </c>
      <c r="R4583" s="2" t="e">
        <v>#N/A</v>
      </c>
      <c r="S4583" t="e">
        <v>#N/A</v>
      </c>
      <c r="T4583" s="3" t="e">
        <v>#N/A</v>
      </c>
      <c r="U4583" s="3" t="e">
        <v>#N/A</v>
      </c>
      <c r="V4583" t="e">
        <v>#N/A</v>
      </c>
      <c r="W4583" t="e">
        <v>#N/A</v>
      </c>
      <c r="X4583" t="e">
        <v>#N/A</v>
      </c>
      <c r="Y4583" s="3" t="e">
        <v>#N/A</v>
      </c>
      <c r="Z4583" s="8" t="e">
        <v>#N/A</v>
      </c>
      <c r="AA4583" s="30" t="e">
        <v>#N/A</v>
      </c>
      <c r="AB4583" t="e">
        <v>#N/A</v>
      </c>
      <c r="AC4583" t="e">
        <v>#N/A</v>
      </c>
      <c r="AD4583" t="e">
        <v>#N/A</v>
      </c>
      <c r="AE4583" t="e">
        <v>#N/A</v>
      </c>
      <c r="AF4583" t="e">
        <v>#N/A</v>
      </c>
    </row>
    <row r="4584" spans="1:32" x14ac:dyDescent="0.25">
      <c r="A4584" t="e">
        <v>#N/A</v>
      </c>
      <c r="B4584" s="33" t="e">
        <v>#N/A</v>
      </c>
      <c r="C4584" t="e">
        <v>#N/A</v>
      </c>
      <c r="D4584" t="e">
        <v>#N/A</v>
      </c>
      <c r="E4584" s="69" t="e">
        <v>#N/A</v>
      </c>
      <c r="F4584" s="3" t="e">
        <v>#N/A</v>
      </c>
      <c r="G4584" s="3" t="e">
        <v>#N/A</v>
      </c>
      <c r="H4584" s="3" t="e">
        <v>#N/A</v>
      </c>
      <c r="I4584" s="80" t="e">
        <v>#N/A</v>
      </c>
      <c r="J4584" s="80" t="e">
        <v>#N/A</v>
      </c>
      <c r="K4584" s="85" t="e">
        <v>#N/A</v>
      </c>
      <c r="L4584" s="9" t="e">
        <v>#N/A</v>
      </c>
      <c r="M4584" s="93" t="e">
        <v>#N/A</v>
      </c>
      <c r="N4584" s="8" t="e">
        <v>#N/A</v>
      </c>
      <c r="O4584" t="e">
        <v>#N/A</v>
      </c>
      <c r="P4584" t="e">
        <v>#N/A</v>
      </c>
      <c r="Q4584" t="e">
        <v>#N/A</v>
      </c>
      <c r="R4584" s="2" t="e">
        <v>#N/A</v>
      </c>
      <c r="S4584" t="e">
        <v>#N/A</v>
      </c>
      <c r="T4584" s="3" t="e">
        <v>#N/A</v>
      </c>
      <c r="U4584" s="3" t="e">
        <v>#N/A</v>
      </c>
      <c r="V4584" t="e">
        <v>#N/A</v>
      </c>
      <c r="W4584" t="e">
        <v>#N/A</v>
      </c>
      <c r="X4584" t="e">
        <v>#N/A</v>
      </c>
      <c r="Y4584" s="3" t="e">
        <v>#N/A</v>
      </c>
      <c r="Z4584" s="8" t="e">
        <v>#N/A</v>
      </c>
      <c r="AA4584" s="30" t="e">
        <v>#N/A</v>
      </c>
      <c r="AB4584" t="e">
        <v>#N/A</v>
      </c>
      <c r="AC4584" t="e">
        <v>#N/A</v>
      </c>
      <c r="AD4584" t="e">
        <v>#N/A</v>
      </c>
      <c r="AE4584" t="e">
        <v>#N/A</v>
      </c>
      <c r="AF4584" t="e">
        <v>#N/A</v>
      </c>
    </row>
    <row r="4585" spans="1:32" x14ac:dyDescent="0.25">
      <c r="A4585" t="e">
        <v>#N/A</v>
      </c>
      <c r="B4585" s="33" t="e">
        <v>#N/A</v>
      </c>
      <c r="C4585" t="e">
        <v>#N/A</v>
      </c>
      <c r="D4585" t="e">
        <v>#N/A</v>
      </c>
      <c r="E4585" s="69" t="e">
        <v>#N/A</v>
      </c>
      <c r="F4585" s="3" t="e">
        <v>#N/A</v>
      </c>
      <c r="G4585" s="3" t="e">
        <v>#N/A</v>
      </c>
      <c r="H4585" s="3" t="e">
        <v>#N/A</v>
      </c>
      <c r="I4585" s="80" t="e">
        <v>#N/A</v>
      </c>
      <c r="J4585" s="80" t="e">
        <v>#N/A</v>
      </c>
      <c r="K4585" s="85" t="e">
        <v>#N/A</v>
      </c>
      <c r="L4585" s="9" t="e">
        <v>#N/A</v>
      </c>
      <c r="M4585" s="93" t="e">
        <v>#N/A</v>
      </c>
      <c r="N4585" s="8" t="e">
        <v>#N/A</v>
      </c>
      <c r="O4585" t="e">
        <v>#N/A</v>
      </c>
      <c r="P4585" t="e">
        <v>#N/A</v>
      </c>
      <c r="Q4585" t="e">
        <v>#N/A</v>
      </c>
      <c r="R4585" s="2" t="e">
        <v>#N/A</v>
      </c>
      <c r="S4585" t="e">
        <v>#N/A</v>
      </c>
      <c r="T4585" s="3" t="e">
        <v>#N/A</v>
      </c>
      <c r="U4585" s="3" t="e">
        <v>#N/A</v>
      </c>
      <c r="V4585" t="e">
        <v>#N/A</v>
      </c>
      <c r="W4585" t="e">
        <v>#N/A</v>
      </c>
      <c r="X4585" t="e">
        <v>#N/A</v>
      </c>
      <c r="Y4585" s="3" t="e">
        <v>#N/A</v>
      </c>
      <c r="Z4585" s="8" t="e">
        <v>#N/A</v>
      </c>
      <c r="AA4585" s="30" t="e">
        <v>#N/A</v>
      </c>
      <c r="AB4585" t="e">
        <v>#N/A</v>
      </c>
      <c r="AC4585" t="e">
        <v>#N/A</v>
      </c>
      <c r="AD4585" t="e">
        <v>#N/A</v>
      </c>
      <c r="AE4585" t="e">
        <v>#N/A</v>
      </c>
      <c r="AF4585" t="e">
        <v>#N/A</v>
      </c>
    </row>
    <row r="4586" spans="1:32" x14ac:dyDescent="0.25">
      <c r="A4586" t="e">
        <v>#N/A</v>
      </c>
      <c r="B4586" s="33" t="e">
        <v>#N/A</v>
      </c>
      <c r="C4586" t="e">
        <v>#N/A</v>
      </c>
      <c r="D4586" t="e">
        <v>#N/A</v>
      </c>
      <c r="E4586" s="69" t="e">
        <v>#N/A</v>
      </c>
      <c r="F4586" s="3" t="e">
        <v>#N/A</v>
      </c>
      <c r="G4586" s="3" t="e">
        <v>#N/A</v>
      </c>
      <c r="H4586" s="3" t="e">
        <v>#N/A</v>
      </c>
      <c r="I4586" s="80" t="e">
        <v>#N/A</v>
      </c>
      <c r="J4586" s="80" t="e">
        <v>#N/A</v>
      </c>
      <c r="K4586" s="85" t="e">
        <v>#N/A</v>
      </c>
      <c r="L4586" s="9" t="e">
        <v>#N/A</v>
      </c>
      <c r="M4586" s="93" t="e">
        <v>#N/A</v>
      </c>
      <c r="N4586" s="8" t="e">
        <v>#N/A</v>
      </c>
      <c r="O4586" t="e">
        <v>#N/A</v>
      </c>
      <c r="P4586" t="e">
        <v>#N/A</v>
      </c>
      <c r="Q4586" t="e">
        <v>#N/A</v>
      </c>
      <c r="R4586" s="2" t="e">
        <v>#N/A</v>
      </c>
      <c r="S4586" t="e">
        <v>#N/A</v>
      </c>
      <c r="T4586" s="3" t="e">
        <v>#N/A</v>
      </c>
      <c r="U4586" s="3" t="e">
        <v>#N/A</v>
      </c>
      <c r="V4586" t="e">
        <v>#N/A</v>
      </c>
      <c r="W4586" t="e">
        <v>#N/A</v>
      </c>
      <c r="X4586" t="e">
        <v>#N/A</v>
      </c>
      <c r="Y4586" s="3" t="e">
        <v>#N/A</v>
      </c>
      <c r="Z4586" s="8" t="e">
        <v>#N/A</v>
      </c>
      <c r="AA4586" s="30" t="e">
        <v>#N/A</v>
      </c>
      <c r="AB4586" t="e">
        <v>#N/A</v>
      </c>
      <c r="AC4586" t="e">
        <v>#N/A</v>
      </c>
      <c r="AD4586" t="e">
        <v>#N/A</v>
      </c>
      <c r="AE4586" t="e">
        <v>#N/A</v>
      </c>
      <c r="AF4586" t="e">
        <v>#N/A</v>
      </c>
    </row>
    <row r="4587" spans="1:32" x14ac:dyDescent="0.25">
      <c r="A4587" t="e">
        <v>#N/A</v>
      </c>
      <c r="B4587" s="33" t="e">
        <v>#N/A</v>
      </c>
      <c r="C4587" t="e">
        <v>#N/A</v>
      </c>
      <c r="D4587" t="e">
        <v>#N/A</v>
      </c>
      <c r="E4587" s="69" t="e">
        <v>#N/A</v>
      </c>
      <c r="F4587" s="3" t="e">
        <v>#N/A</v>
      </c>
      <c r="G4587" s="3" t="e">
        <v>#N/A</v>
      </c>
      <c r="H4587" s="3" t="e">
        <v>#N/A</v>
      </c>
      <c r="I4587" s="80" t="e">
        <v>#N/A</v>
      </c>
      <c r="J4587" s="80" t="e">
        <v>#N/A</v>
      </c>
      <c r="K4587" s="85" t="e">
        <v>#N/A</v>
      </c>
      <c r="L4587" s="9" t="e">
        <v>#N/A</v>
      </c>
      <c r="M4587" s="93" t="e">
        <v>#N/A</v>
      </c>
      <c r="N4587" s="8" t="e">
        <v>#N/A</v>
      </c>
      <c r="O4587" t="e">
        <v>#N/A</v>
      </c>
      <c r="P4587" t="e">
        <v>#N/A</v>
      </c>
      <c r="Q4587" t="e">
        <v>#N/A</v>
      </c>
      <c r="R4587" s="2" t="e">
        <v>#N/A</v>
      </c>
      <c r="S4587" t="e">
        <v>#N/A</v>
      </c>
      <c r="T4587" s="3" t="e">
        <v>#N/A</v>
      </c>
      <c r="U4587" s="3" t="e">
        <v>#N/A</v>
      </c>
      <c r="V4587" t="e">
        <v>#N/A</v>
      </c>
      <c r="W4587" t="e">
        <v>#N/A</v>
      </c>
      <c r="X4587" t="e">
        <v>#N/A</v>
      </c>
      <c r="Y4587" s="3" t="e">
        <v>#N/A</v>
      </c>
      <c r="Z4587" s="8" t="e">
        <v>#N/A</v>
      </c>
      <c r="AA4587" s="30" t="e">
        <v>#N/A</v>
      </c>
      <c r="AB4587" t="e">
        <v>#N/A</v>
      </c>
      <c r="AC4587" t="e">
        <v>#N/A</v>
      </c>
      <c r="AD4587" t="e">
        <v>#N/A</v>
      </c>
      <c r="AE4587" t="e">
        <v>#N/A</v>
      </c>
      <c r="AF4587" t="e">
        <v>#N/A</v>
      </c>
    </row>
    <row r="4588" spans="1:32" x14ac:dyDescent="0.25">
      <c r="A4588" t="e">
        <v>#N/A</v>
      </c>
      <c r="B4588" s="33" t="e">
        <v>#N/A</v>
      </c>
      <c r="C4588" t="e">
        <v>#N/A</v>
      </c>
      <c r="D4588" t="e">
        <v>#N/A</v>
      </c>
      <c r="E4588" s="69" t="e">
        <v>#N/A</v>
      </c>
      <c r="F4588" s="3" t="e">
        <v>#N/A</v>
      </c>
      <c r="G4588" s="3" t="e">
        <v>#N/A</v>
      </c>
      <c r="H4588" s="3" t="e">
        <v>#N/A</v>
      </c>
      <c r="I4588" s="80" t="e">
        <v>#N/A</v>
      </c>
      <c r="J4588" s="80" t="e">
        <v>#N/A</v>
      </c>
      <c r="K4588" s="85" t="e">
        <v>#N/A</v>
      </c>
      <c r="L4588" s="9" t="e">
        <v>#N/A</v>
      </c>
      <c r="M4588" s="93" t="e">
        <v>#N/A</v>
      </c>
      <c r="N4588" s="8" t="e">
        <v>#N/A</v>
      </c>
      <c r="O4588" t="e">
        <v>#N/A</v>
      </c>
      <c r="P4588" t="e">
        <v>#N/A</v>
      </c>
      <c r="Q4588" t="e">
        <v>#N/A</v>
      </c>
      <c r="R4588" s="2" t="e">
        <v>#N/A</v>
      </c>
      <c r="S4588" t="e">
        <v>#N/A</v>
      </c>
      <c r="T4588" s="3" t="e">
        <v>#N/A</v>
      </c>
      <c r="U4588" s="3" t="e">
        <v>#N/A</v>
      </c>
      <c r="V4588" t="e">
        <v>#N/A</v>
      </c>
      <c r="W4588" t="e">
        <v>#N/A</v>
      </c>
      <c r="X4588" t="e">
        <v>#N/A</v>
      </c>
      <c r="Y4588" s="3" t="e">
        <v>#N/A</v>
      </c>
      <c r="Z4588" s="8" t="e">
        <v>#N/A</v>
      </c>
      <c r="AA4588" s="30" t="e">
        <v>#N/A</v>
      </c>
      <c r="AB4588" t="e">
        <v>#N/A</v>
      </c>
      <c r="AC4588" t="e">
        <v>#N/A</v>
      </c>
      <c r="AD4588" t="e">
        <v>#N/A</v>
      </c>
      <c r="AE4588" t="e">
        <v>#N/A</v>
      </c>
      <c r="AF4588" t="e">
        <v>#N/A</v>
      </c>
    </row>
    <row r="4589" spans="1:32" x14ac:dyDescent="0.25">
      <c r="A4589" t="e">
        <v>#N/A</v>
      </c>
      <c r="B4589" s="33" t="e">
        <v>#N/A</v>
      </c>
      <c r="C4589" t="e">
        <v>#N/A</v>
      </c>
      <c r="D4589" t="e">
        <v>#N/A</v>
      </c>
      <c r="E4589" s="69" t="e">
        <v>#N/A</v>
      </c>
      <c r="F4589" s="3" t="e">
        <v>#N/A</v>
      </c>
      <c r="G4589" s="3" t="e">
        <v>#N/A</v>
      </c>
      <c r="H4589" s="3" t="e">
        <v>#N/A</v>
      </c>
      <c r="I4589" s="80" t="e">
        <v>#N/A</v>
      </c>
      <c r="J4589" s="80" t="e">
        <v>#N/A</v>
      </c>
      <c r="K4589" s="85" t="e">
        <v>#N/A</v>
      </c>
      <c r="L4589" s="9" t="e">
        <v>#N/A</v>
      </c>
      <c r="M4589" s="93" t="e">
        <v>#N/A</v>
      </c>
      <c r="N4589" s="8" t="e">
        <v>#N/A</v>
      </c>
      <c r="O4589" t="e">
        <v>#N/A</v>
      </c>
      <c r="P4589" t="e">
        <v>#N/A</v>
      </c>
      <c r="Q4589" t="e">
        <v>#N/A</v>
      </c>
      <c r="R4589" s="2" t="e">
        <v>#N/A</v>
      </c>
      <c r="S4589" t="e">
        <v>#N/A</v>
      </c>
      <c r="T4589" s="3" t="e">
        <v>#N/A</v>
      </c>
      <c r="U4589" s="3" t="e">
        <v>#N/A</v>
      </c>
      <c r="V4589" t="e">
        <v>#N/A</v>
      </c>
      <c r="W4589" t="e">
        <v>#N/A</v>
      </c>
      <c r="X4589" t="e">
        <v>#N/A</v>
      </c>
      <c r="Y4589" s="3" t="e">
        <v>#N/A</v>
      </c>
      <c r="Z4589" s="8" t="e">
        <v>#N/A</v>
      </c>
      <c r="AA4589" s="30" t="e">
        <v>#N/A</v>
      </c>
      <c r="AB4589" t="e">
        <v>#N/A</v>
      </c>
      <c r="AC4589" t="e">
        <v>#N/A</v>
      </c>
      <c r="AD4589" t="e">
        <v>#N/A</v>
      </c>
      <c r="AE4589" t="e">
        <v>#N/A</v>
      </c>
      <c r="AF4589" t="e">
        <v>#N/A</v>
      </c>
    </row>
    <row r="4590" spans="1:32" x14ac:dyDescent="0.25">
      <c r="A4590" t="e">
        <v>#N/A</v>
      </c>
      <c r="B4590" s="33" t="e">
        <v>#N/A</v>
      </c>
      <c r="C4590" t="e">
        <v>#N/A</v>
      </c>
      <c r="D4590" t="e">
        <v>#N/A</v>
      </c>
      <c r="E4590" s="69" t="e">
        <v>#N/A</v>
      </c>
      <c r="F4590" s="3" t="e">
        <v>#N/A</v>
      </c>
      <c r="G4590" s="3" t="e">
        <v>#N/A</v>
      </c>
      <c r="H4590" s="3" t="e">
        <v>#N/A</v>
      </c>
      <c r="I4590" s="80" t="e">
        <v>#N/A</v>
      </c>
      <c r="J4590" s="80" t="e">
        <v>#N/A</v>
      </c>
      <c r="K4590" s="85" t="e">
        <v>#N/A</v>
      </c>
      <c r="L4590" s="9" t="e">
        <v>#N/A</v>
      </c>
      <c r="M4590" s="93" t="e">
        <v>#N/A</v>
      </c>
      <c r="N4590" s="8" t="e">
        <v>#N/A</v>
      </c>
      <c r="O4590" t="e">
        <v>#N/A</v>
      </c>
      <c r="P4590" t="e">
        <v>#N/A</v>
      </c>
      <c r="Q4590" t="e">
        <v>#N/A</v>
      </c>
      <c r="R4590" s="2" t="e">
        <v>#N/A</v>
      </c>
      <c r="S4590" t="e">
        <v>#N/A</v>
      </c>
      <c r="T4590" s="3" t="e">
        <v>#N/A</v>
      </c>
      <c r="U4590" s="3" t="e">
        <v>#N/A</v>
      </c>
      <c r="V4590" t="e">
        <v>#N/A</v>
      </c>
      <c r="W4590" t="e">
        <v>#N/A</v>
      </c>
      <c r="X4590" t="e">
        <v>#N/A</v>
      </c>
      <c r="Y4590" s="3" t="e">
        <v>#N/A</v>
      </c>
      <c r="Z4590" s="8" t="e">
        <v>#N/A</v>
      </c>
      <c r="AA4590" s="30" t="e">
        <v>#N/A</v>
      </c>
      <c r="AB4590" t="e">
        <v>#N/A</v>
      </c>
      <c r="AC4590" t="e">
        <v>#N/A</v>
      </c>
      <c r="AD4590" t="e">
        <v>#N/A</v>
      </c>
      <c r="AE4590" t="e">
        <v>#N/A</v>
      </c>
      <c r="AF4590" t="e">
        <v>#N/A</v>
      </c>
    </row>
    <row r="4591" spans="1:32" x14ac:dyDescent="0.25">
      <c r="A4591" t="e">
        <v>#N/A</v>
      </c>
      <c r="B4591" s="33" t="e">
        <v>#N/A</v>
      </c>
      <c r="C4591" t="e">
        <v>#N/A</v>
      </c>
      <c r="D4591" t="e">
        <v>#N/A</v>
      </c>
      <c r="E4591" s="69" t="e">
        <v>#N/A</v>
      </c>
      <c r="F4591" s="3" t="e">
        <v>#N/A</v>
      </c>
      <c r="G4591" s="3" t="e">
        <v>#N/A</v>
      </c>
      <c r="H4591" s="3" t="e">
        <v>#N/A</v>
      </c>
      <c r="I4591" s="80" t="e">
        <v>#N/A</v>
      </c>
      <c r="J4591" s="80" t="e">
        <v>#N/A</v>
      </c>
      <c r="K4591" s="85" t="e">
        <v>#N/A</v>
      </c>
      <c r="L4591" s="9" t="e">
        <v>#N/A</v>
      </c>
      <c r="M4591" s="93" t="e">
        <v>#N/A</v>
      </c>
      <c r="N4591" s="8" t="e">
        <v>#N/A</v>
      </c>
      <c r="O4591" t="e">
        <v>#N/A</v>
      </c>
      <c r="P4591" t="e">
        <v>#N/A</v>
      </c>
      <c r="Q4591" t="e">
        <v>#N/A</v>
      </c>
      <c r="R4591" s="2" t="e">
        <v>#N/A</v>
      </c>
      <c r="S4591" t="e">
        <v>#N/A</v>
      </c>
      <c r="T4591" s="3" t="e">
        <v>#N/A</v>
      </c>
      <c r="U4591" s="3" t="e">
        <v>#N/A</v>
      </c>
      <c r="V4591" t="e">
        <v>#N/A</v>
      </c>
      <c r="W4591" t="e">
        <v>#N/A</v>
      </c>
      <c r="X4591" t="e">
        <v>#N/A</v>
      </c>
      <c r="Y4591" s="3" t="e">
        <v>#N/A</v>
      </c>
      <c r="Z4591" s="8" t="e">
        <v>#N/A</v>
      </c>
      <c r="AA4591" s="30" t="e">
        <v>#N/A</v>
      </c>
      <c r="AB4591" t="e">
        <v>#N/A</v>
      </c>
      <c r="AC4591" t="e">
        <v>#N/A</v>
      </c>
      <c r="AD4591" t="e">
        <v>#N/A</v>
      </c>
      <c r="AE4591" t="e">
        <v>#N/A</v>
      </c>
      <c r="AF4591" t="e">
        <v>#N/A</v>
      </c>
    </row>
    <row r="4592" spans="1:32" x14ac:dyDescent="0.25">
      <c r="A4592" t="e">
        <v>#N/A</v>
      </c>
      <c r="B4592" s="33" t="e">
        <v>#N/A</v>
      </c>
      <c r="C4592" t="e">
        <v>#N/A</v>
      </c>
      <c r="D4592" t="e">
        <v>#N/A</v>
      </c>
      <c r="E4592" s="69" t="e">
        <v>#N/A</v>
      </c>
      <c r="F4592" s="3" t="e">
        <v>#N/A</v>
      </c>
      <c r="G4592" s="3" t="e">
        <v>#N/A</v>
      </c>
      <c r="H4592" s="3" t="e">
        <v>#N/A</v>
      </c>
      <c r="I4592" s="80" t="e">
        <v>#N/A</v>
      </c>
      <c r="J4592" s="80" t="e">
        <v>#N/A</v>
      </c>
      <c r="K4592" s="85" t="e">
        <v>#N/A</v>
      </c>
      <c r="L4592" s="9" t="e">
        <v>#N/A</v>
      </c>
      <c r="M4592" s="93" t="e">
        <v>#N/A</v>
      </c>
      <c r="N4592" s="8" t="e">
        <v>#N/A</v>
      </c>
      <c r="O4592" t="e">
        <v>#N/A</v>
      </c>
      <c r="P4592" t="e">
        <v>#N/A</v>
      </c>
      <c r="Q4592" t="e">
        <v>#N/A</v>
      </c>
      <c r="R4592" s="2" t="e">
        <v>#N/A</v>
      </c>
      <c r="S4592" t="e">
        <v>#N/A</v>
      </c>
      <c r="T4592" s="3" t="e">
        <v>#N/A</v>
      </c>
      <c r="U4592" s="3" t="e">
        <v>#N/A</v>
      </c>
      <c r="V4592" t="e">
        <v>#N/A</v>
      </c>
      <c r="W4592" t="e">
        <v>#N/A</v>
      </c>
      <c r="X4592" t="e">
        <v>#N/A</v>
      </c>
      <c r="Y4592" s="3" t="e">
        <v>#N/A</v>
      </c>
      <c r="Z4592" s="8" t="e">
        <v>#N/A</v>
      </c>
      <c r="AA4592" s="30" t="e">
        <v>#N/A</v>
      </c>
      <c r="AB4592" t="e">
        <v>#N/A</v>
      </c>
      <c r="AC4592" t="e">
        <v>#N/A</v>
      </c>
      <c r="AD4592" t="e">
        <v>#N/A</v>
      </c>
      <c r="AE4592" t="e">
        <v>#N/A</v>
      </c>
      <c r="AF4592" t="e">
        <v>#N/A</v>
      </c>
    </row>
    <row r="4593" spans="1:32" x14ac:dyDescent="0.25">
      <c r="A4593" t="e">
        <v>#N/A</v>
      </c>
      <c r="B4593" s="33" t="e">
        <v>#N/A</v>
      </c>
      <c r="C4593" t="e">
        <v>#N/A</v>
      </c>
      <c r="D4593" t="e">
        <v>#N/A</v>
      </c>
      <c r="E4593" s="69" t="e">
        <v>#N/A</v>
      </c>
      <c r="F4593" s="3" t="e">
        <v>#N/A</v>
      </c>
      <c r="G4593" s="3" t="e">
        <v>#N/A</v>
      </c>
      <c r="H4593" s="3" t="e">
        <v>#N/A</v>
      </c>
      <c r="I4593" s="80" t="e">
        <v>#N/A</v>
      </c>
      <c r="J4593" s="80" t="e">
        <v>#N/A</v>
      </c>
      <c r="K4593" s="85" t="e">
        <v>#N/A</v>
      </c>
      <c r="L4593" s="9" t="e">
        <v>#N/A</v>
      </c>
      <c r="M4593" s="93" t="e">
        <v>#N/A</v>
      </c>
      <c r="N4593" s="8" t="e">
        <v>#N/A</v>
      </c>
      <c r="O4593" t="e">
        <v>#N/A</v>
      </c>
      <c r="P4593" t="e">
        <v>#N/A</v>
      </c>
      <c r="Q4593" t="e">
        <v>#N/A</v>
      </c>
      <c r="R4593" s="2" t="e">
        <v>#N/A</v>
      </c>
      <c r="S4593" t="e">
        <v>#N/A</v>
      </c>
      <c r="T4593" s="3" t="e">
        <v>#N/A</v>
      </c>
      <c r="U4593" s="3" t="e">
        <v>#N/A</v>
      </c>
      <c r="V4593" t="e">
        <v>#N/A</v>
      </c>
      <c r="W4593" t="e">
        <v>#N/A</v>
      </c>
      <c r="X4593" t="e">
        <v>#N/A</v>
      </c>
      <c r="Y4593" s="3" t="e">
        <v>#N/A</v>
      </c>
      <c r="Z4593" s="8" t="e">
        <v>#N/A</v>
      </c>
      <c r="AA4593" s="30" t="e">
        <v>#N/A</v>
      </c>
      <c r="AB4593" t="e">
        <v>#N/A</v>
      </c>
      <c r="AC4593" t="e">
        <v>#N/A</v>
      </c>
      <c r="AD4593" t="e">
        <v>#N/A</v>
      </c>
      <c r="AE4593" t="e">
        <v>#N/A</v>
      </c>
      <c r="AF4593" t="e">
        <v>#N/A</v>
      </c>
    </row>
    <row r="4594" spans="1:32" x14ac:dyDescent="0.25">
      <c r="A4594" t="e">
        <v>#N/A</v>
      </c>
      <c r="B4594" s="33" t="e">
        <v>#N/A</v>
      </c>
      <c r="C4594" t="e">
        <v>#N/A</v>
      </c>
      <c r="D4594" t="e">
        <v>#N/A</v>
      </c>
      <c r="E4594" s="69" t="e">
        <v>#N/A</v>
      </c>
      <c r="F4594" s="3" t="e">
        <v>#N/A</v>
      </c>
      <c r="G4594" s="3" t="e">
        <v>#N/A</v>
      </c>
      <c r="H4594" s="3" t="e">
        <v>#N/A</v>
      </c>
      <c r="I4594" s="80" t="e">
        <v>#N/A</v>
      </c>
      <c r="J4594" s="80" t="e">
        <v>#N/A</v>
      </c>
      <c r="K4594" s="85" t="e">
        <v>#N/A</v>
      </c>
      <c r="L4594" s="9" t="e">
        <v>#N/A</v>
      </c>
      <c r="M4594" s="93" t="e">
        <v>#N/A</v>
      </c>
      <c r="N4594" s="8" t="e">
        <v>#N/A</v>
      </c>
      <c r="O4594" t="e">
        <v>#N/A</v>
      </c>
      <c r="P4594" t="e">
        <v>#N/A</v>
      </c>
      <c r="Q4594" t="e">
        <v>#N/A</v>
      </c>
      <c r="R4594" s="2" t="e">
        <v>#N/A</v>
      </c>
      <c r="S4594" t="e">
        <v>#N/A</v>
      </c>
      <c r="T4594" s="3" t="e">
        <v>#N/A</v>
      </c>
      <c r="U4594" s="3" t="e">
        <v>#N/A</v>
      </c>
      <c r="V4594" t="e">
        <v>#N/A</v>
      </c>
      <c r="W4594" t="e">
        <v>#N/A</v>
      </c>
      <c r="X4594" t="e">
        <v>#N/A</v>
      </c>
      <c r="Y4594" s="3" t="e">
        <v>#N/A</v>
      </c>
      <c r="Z4594" s="8" t="e">
        <v>#N/A</v>
      </c>
      <c r="AA4594" s="30" t="e">
        <v>#N/A</v>
      </c>
      <c r="AB4594" t="e">
        <v>#N/A</v>
      </c>
      <c r="AC4594" t="e">
        <v>#N/A</v>
      </c>
      <c r="AD4594" t="e">
        <v>#N/A</v>
      </c>
      <c r="AE4594" t="e">
        <v>#N/A</v>
      </c>
      <c r="AF4594" t="e">
        <v>#N/A</v>
      </c>
    </row>
    <row r="4595" spans="1:32" x14ac:dyDescent="0.25">
      <c r="A4595" t="e">
        <v>#N/A</v>
      </c>
      <c r="B4595" s="33" t="e">
        <v>#N/A</v>
      </c>
      <c r="C4595" t="e">
        <v>#N/A</v>
      </c>
      <c r="D4595" t="e">
        <v>#N/A</v>
      </c>
      <c r="E4595" s="69" t="e">
        <v>#N/A</v>
      </c>
      <c r="F4595" s="3" t="e">
        <v>#N/A</v>
      </c>
      <c r="G4595" s="3" t="e">
        <v>#N/A</v>
      </c>
      <c r="H4595" s="3" t="e">
        <v>#N/A</v>
      </c>
      <c r="I4595" s="80" t="e">
        <v>#N/A</v>
      </c>
      <c r="J4595" s="80" t="e">
        <v>#N/A</v>
      </c>
      <c r="K4595" s="85" t="e">
        <v>#N/A</v>
      </c>
      <c r="L4595" s="9" t="e">
        <v>#N/A</v>
      </c>
      <c r="M4595" s="93" t="e">
        <v>#N/A</v>
      </c>
      <c r="N4595" s="8" t="e">
        <v>#N/A</v>
      </c>
      <c r="O4595" t="e">
        <v>#N/A</v>
      </c>
      <c r="P4595" t="e">
        <v>#N/A</v>
      </c>
      <c r="Q4595" t="e">
        <v>#N/A</v>
      </c>
      <c r="R4595" s="2" t="e">
        <v>#N/A</v>
      </c>
      <c r="S4595" t="e">
        <v>#N/A</v>
      </c>
      <c r="T4595" s="3" t="e">
        <v>#N/A</v>
      </c>
      <c r="U4595" s="3" t="e">
        <v>#N/A</v>
      </c>
      <c r="V4595" t="e">
        <v>#N/A</v>
      </c>
      <c r="W4595" t="e">
        <v>#N/A</v>
      </c>
      <c r="X4595" t="e">
        <v>#N/A</v>
      </c>
      <c r="Y4595" s="3" t="e">
        <v>#N/A</v>
      </c>
      <c r="Z4595" s="8" t="e">
        <v>#N/A</v>
      </c>
      <c r="AA4595" s="30" t="e">
        <v>#N/A</v>
      </c>
      <c r="AB4595" t="e">
        <v>#N/A</v>
      </c>
      <c r="AC4595" t="e">
        <v>#N/A</v>
      </c>
      <c r="AD4595" t="e">
        <v>#N/A</v>
      </c>
      <c r="AE4595" t="e">
        <v>#N/A</v>
      </c>
      <c r="AF4595" t="e">
        <v>#N/A</v>
      </c>
    </row>
    <row r="4596" spans="1:32" x14ac:dyDescent="0.25">
      <c r="A4596" t="e">
        <v>#N/A</v>
      </c>
      <c r="B4596" s="33" t="e">
        <v>#N/A</v>
      </c>
      <c r="C4596" t="e">
        <v>#N/A</v>
      </c>
      <c r="D4596" t="e">
        <v>#N/A</v>
      </c>
      <c r="E4596" s="69" t="e">
        <v>#N/A</v>
      </c>
      <c r="F4596" s="3" t="e">
        <v>#N/A</v>
      </c>
      <c r="G4596" s="3" t="e">
        <v>#N/A</v>
      </c>
      <c r="H4596" s="3" t="e">
        <v>#N/A</v>
      </c>
      <c r="I4596" s="80" t="e">
        <v>#N/A</v>
      </c>
      <c r="J4596" s="80" t="e">
        <v>#N/A</v>
      </c>
      <c r="K4596" s="85" t="e">
        <v>#N/A</v>
      </c>
      <c r="L4596" s="9" t="e">
        <v>#N/A</v>
      </c>
      <c r="M4596" s="93" t="e">
        <v>#N/A</v>
      </c>
      <c r="N4596" s="8" t="e">
        <v>#N/A</v>
      </c>
      <c r="O4596" t="e">
        <v>#N/A</v>
      </c>
      <c r="P4596" t="e">
        <v>#N/A</v>
      </c>
      <c r="Q4596" t="e">
        <v>#N/A</v>
      </c>
      <c r="R4596" s="2" t="e">
        <v>#N/A</v>
      </c>
      <c r="S4596" t="e">
        <v>#N/A</v>
      </c>
      <c r="T4596" s="3" t="e">
        <v>#N/A</v>
      </c>
      <c r="U4596" s="3" t="e">
        <v>#N/A</v>
      </c>
      <c r="V4596" t="e">
        <v>#N/A</v>
      </c>
      <c r="W4596" t="e">
        <v>#N/A</v>
      </c>
      <c r="X4596" t="e">
        <v>#N/A</v>
      </c>
      <c r="Y4596" s="3" t="e">
        <v>#N/A</v>
      </c>
      <c r="Z4596" s="8" t="e">
        <v>#N/A</v>
      </c>
      <c r="AA4596" s="30" t="e">
        <v>#N/A</v>
      </c>
      <c r="AB4596" t="e">
        <v>#N/A</v>
      </c>
      <c r="AC4596" t="e">
        <v>#N/A</v>
      </c>
      <c r="AD4596" t="e">
        <v>#N/A</v>
      </c>
      <c r="AE4596" t="e">
        <v>#N/A</v>
      </c>
      <c r="AF4596" t="e">
        <v>#N/A</v>
      </c>
    </row>
    <row r="4597" spans="1:32" x14ac:dyDescent="0.25">
      <c r="A4597" t="e">
        <v>#N/A</v>
      </c>
      <c r="B4597" s="33" t="e">
        <v>#N/A</v>
      </c>
      <c r="C4597" t="e">
        <v>#N/A</v>
      </c>
      <c r="D4597" t="e">
        <v>#N/A</v>
      </c>
      <c r="E4597" s="69" t="e">
        <v>#N/A</v>
      </c>
      <c r="F4597" s="3" t="e">
        <v>#N/A</v>
      </c>
      <c r="G4597" s="3" t="e">
        <v>#N/A</v>
      </c>
      <c r="H4597" s="3" t="e">
        <v>#N/A</v>
      </c>
      <c r="I4597" s="80" t="e">
        <v>#N/A</v>
      </c>
      <c r="J4597" s="80" t="e">
        <v>#N/A</v>
      </c>
      <c r="K4597" s="85" t="e">
        <v>#N/A</v>
      </c>
      <c r="L4597" s="9" t="e">
        <v>#N/A</v>
      </c>
      <c r="M4597" s="93" t="e">
        <v>#N/A</v>
      </c>
      <c r="N4597" s="8" t="e">
        <v>#N/A</v>
      </c>
      <c r="O4597" t="e">
        <v>#N/A</v>
      </c>
      <c r="P4597" t="e">
        <v>#N/A</v>
      </c>
      <c r="Q4597" t="e">
        <v>#N/A</v>
      </c>
      <c r="R4597" s="2" t="e">
        <v>#N/A</v>
      </c>
      <c r="S4597" t="e">
        <v>#N/A</v>
      </c>
      <c r="T4597" s="3" t="e">
        <v>#N/A</v>
      </c>
      <c r="U4597" s="3" t="e">
        <v>#N/A</v>
      </c>
      <c r="V4597" t="e">
        <v>#N/A</v>
      </c>
      <c r="W4597" t="e">
        <v>#N/A</v>
      </c>
      <c r="X4597" t="e">
        <v>#N/A</v>
      </c>
      <c r="Y4597" s="3" t="e">
        <v>#N/A</v>
      </c>
      <c r="Z4597" s="8" t="e">
        <v>#N/A</v>
      </c>
      <c r="AA4597" s="30" t="e">
        <v>#N/A</v>
      </c>
      <c r="AB4597" t="e">
        <v>#N/A</v>
      </c>
      <c r="AC4597" t="e">
        <v>#N/A</v>
      </c>
      <c r="AD4597" t="e">
        <v>#N/A</v>
      </c>
      <c r="AE4597" t="e">
        <v>#N/A</v>
      </c>
      <c r="AF4597" t="e">
        <v>#N/A</v>
      </c>
    </row>
    <row r="4598" spans="1:32" x14ac:dyDescent="0.25">
      <c r="A4598" t="e">
        <v>#N/A</v>
      </c>
      <c r="B4598" s="33" t="e">
        <v>#N/A</v>
      </c>
      <c r="C4598" t="e">
        <v>#N/A</v>
      </c>
      <c r="D4598" t="e">
        <v>#N/A</v>
      </c>
      <c r="E4598" s="69" t="e">
        <v>#N/A</v>
      </c>
      <c r="F4598" s="3" t="e">
        <v>#N/A</v>
      </c>
      <c r="G4598" s="3" t="e">
        <v>#N/A</v>
      </c>
      <c r="H4598" s="3" t="e">
        <v>#N/A</v>
      </c>
      <c r="I4598" s="80" t="e">
        <v>#N/A</v>
      </c>
      <c r="J4598" s="80" t="e">
        <v>#N/A</v>
      </c>
      <c r="K4598" s="85" t="e">
        <v>#N/A</v>
      </c>
      <c r="L4598" s="9" t="e">
        <v>#N/A</v>
      </c>
      <c r="M4598" s="93" t="e">
        <v>#N/A</v>
      </c>
      <c r="N4598" s="8" t="e">
        <v>#N/A</v>
      </c>
      <c r="O4598" t="e">
        <v>#N/A</v>
      </c>
      <c r="P4598" t="e">
        <v>#N/A</v>
      </c>
      <c r="Q4598" t="e">
        <v>#N/A</v>
      </c>
      <c r="R4598" s="2" t="e">
        <v>#N/A</v>
      </c>
      <c r="S4598" t="e">
        <v>#N/A</v>
      </c>
      <c r="T4598" s="3" t="e">
        <v>#N/A</v>
      </c>
      <c r="U4598" s="3" t="e">
        <v>#N/A</v>
      </c>
      <c r="V4598" t="e">
        <v>#N/A</v>
      </c>
      <c r="W4598" t="e">
        <v>#N/A</v>
      </c>
      <c r="X4598" t="e">
        <v>#N/A</v>
      </c>
      <c r="Y4598" s="3" t="e">
        <v>#N/A</v>
      </c>
      <c r="Z4598" s="8" t="e">
        <v>#N/A</v>
      </c>
      <c r="AA4598" s="30" t="e">
        <v>#N/A</v>
      </c>
      <c r="AB4598" t="e">
        <v>#N/A</v>
      </c>
      <c r="AC4598" t="e">
        <v>#N/A</v>
      </c>
      <c r="AD4598" t="e">
        <v>#N/A</v>
      </c>
      <c r="AE4598" t="e">
        <v>#N/A</v>
      </c>
      <c r="AF4598" t="e">
        <v>#N/A</v>
      </c>
    </row>
    <row r="4599" spans="1:32" x14ac:dyDescent="0.25">
      <c r="A4599" t="e">
        <v>#N/A</v>
      </c>
      <c r="B4599" s="33" t="e">
        <v>#N/A</v>
      </c>
      <c r="C4599" t="e">
        <v>#N/A</v>
      </c>
      <c r="D4599" t="e">
        <v>#N/A</v>
      </c>
      <c r="E4599" s="69" t="e">
        <v>#N/A</v>
      </c>
      <c r="F4599" s="3" t="e">
        <v>#N/A</v>
      </c>
      <c r="G4599" s="3" t="e">
        <v>#N/A</v>
      </c>
      <c r="H4599" s="3" t="e">
        <v>#N/A</v>
      </c>
      <c r="I4599" s="80" t="e">
        <v>#N/A</v>
      </c>
      <c r="J4599" s="80" t="e">
        <v>#N/A</v>
      </c>
      <c r="K4599" s="85" t="e">
        <v>#N/A</v>
      </c>
      <c r="L4599" s="9" t="e">
        <v>#N/A</v>
      </c>
      <c r="M4599" s="93" t="e">
        <v>#N/A</v>
      </c>
      <c r="N4599" s="8" t="e">
        <v>#N/A</v>
      </c>
      <c r="O4599" t="e">
        <v>#N/A</v>
      </c>
      <c r="P4599" t="e">
        <v>#N/A</v>
      </c>
      <c r="Q4599" t="e">
        <v>#N/A</v>
      </c>
      <c r="R4599" s="2" t="e">
        <v>#N/A</v>
      </c>
      <c r="S4599" t="e">
        <v>#N/A</v>
      </c>
      <c r="T4599" s="3" t="e">
        <v>#N/A</v>
      </c>
      <c r="U4599" s="3" t="e">
        <v>#N/A</v>
      </c>
      <c r="V4599" t="e">
        <v>#N/A</v>
      </c>
      <c r="W4599" t="e">
        <v>#N/A</v>
      </c>
      <c r="X4599" t="e">
        <v>#N/A</v>
      </c>
      <c r="Y4599" s="3" t="e">
        <v>#N/A</v>
      </c>
      <c r="Z4599" s="8" t="e">
        <v>#N/A</v>
      </c>
      <c r="AA4599" s="30" t="e">
        <v>#N/A</v>
      </c>
      <c r="AB4599" t="e">
        <v>#N/A</v>
      </c>
      <c r="AC4599" t="e">
        <v>#N/A</v>
      </c>
      <c r="AD4599" t="e">
        <v>#N/A</v>
      </c>
      <c r="AE4599" t="e">
        <v>#N/A</v>
      </c>
      <c r="AF4599" t="e">
        <v>#N/A</v>
      </c>
    </row>
    <row r="4600" spans="1:32" x14ac:dyDescent="0.25">
      <c r="A4600" t="e">
        <v>#N/A</v>
      </c>
      <c r="B4600" s="33" t="e">
        <v>#N/A</v>
      </c>
      <c r="C4600" t="e">
        <v>#N/A</v>
      </c>
      <c r="D4600" t="e">
        <v>#N/A</v>
      </c>
      <c r="E4600" s="69" t="e">
        <v>#N/A</v>
      </c>
      <c r="F4600" s="3" t="e">
        <v>#N/A</v>
      </c>
      <c r="G4600" s="3" t="e">
        <v>#N/A</v>
      </c>
      <c r="H4600" s="3" t="e">
        <v>#N/A</v>
      </c>
      <c r="I4600" s="80" t="e">
        <v>#N/A</v>
      </c>
      <c r="J4600" s="80" t="e">
        <v>#N/A</v>
      </c>
      <c r="K4600" s="85" t="e">
        <v>#N/A</v>
      </c>
      <c r="L4600" s="9" t="e">
        <v>#N/A</v>
      </c>
      <c r="M4600" s="93" t="e">
        <v>#N/A</v>
      </c>
      <c r="N4600" s="8" t="e">
        <v>#N/A</v>
      </c>
      <c r="O4600" t="e">
        <v>#N/A</v>
      </c>
      <c r="P4600" t="e">
        <v>#N/A</v>
      </c>
      <c r="Q4600" t="e">
        <v>#N/A</v>
      </c>
      <c r="R4600" s="2" t="e">
        <v>#N/A</v>
      </c>
      <c r="S4600" t="e">
        <v>#N/A</v>
      </c>
      <c r="T4600" s="3" t="e">
        <v>#N/A</v>
      </c>
      <c r="U4600" s="3" t="e">
        <v>#N/A</v>
      </c>
      <c r="V4600" t="e">
        <v>#N/A</v>
      </c>
      <c r="W4600" t="e">
        <v>#N/A</v>
      </c>
      <c r="X4600" t="e">
        <v>#N/A</v>
      </c>
      <c r="Y4600" s="3" t="e">
        <v>#N/A</v>
      </c>
      <c r="Z4600" s="8" t="e">
        <v>#N/A</v>
      </c>
      <c r="AA4600" s="30" t="e">
        <v>#N/A</v>
      </c>
      <c r="AB4600" t="e">
        <v>#N/A</v>
      </c>
      <c r="AC4600" t="e">
        <v>#N/A</v>
      </c>
      <c r="AD4600" t="e">
        <v>#N/A</v>
      </c>
      <c r="AE4600" t="e">
        <v>#N/A</v>
      </c>
      <c r="AF4600" t="e">
        <v>#N/A</v>
      </c>
    </row>
    <row r="4601" spans="1:32" x14ac:dyDescent="0.25">
      <c r="A4601" t="e">
        <v>#N/A</v>
      </c>
      <c r="B4601" s="33" t="e">
        <v>#N/A</v>
      </c>
      <c r="C4601" t="e">
        <v>#N/A</v>
      </c>
      <c r="D4601" t="e">
        <v>#N/A</v>
      </c>
      <c r="E4601" s="69" t="e">
        <v>#N/A</v>
      </c>
      <c r="F4601" s="3" t="e">
        <v>#N/A</v>
      </c>
      <c r="G4601" s="3" t="e">
        <v>#N/A</v>
      </c>
      <c r="H4601" s="3" t="e">
        <v>#N/A</v>
      </c>
      <c r="I4601" s="80" t="e">
        <v>#N/A</v>
      </c>
      <c r="J4601" s="80" t="e">
        <v>#N/A</v>
      </c>
      <c r="K4601" s="85" t="e">
        <v>#N/A</v>
      </c>
      <c r="L4601" s="9" t="e">
        <v>#N/A</v>
      </c>
      <c r="M4601" s="93" t="e">
        <v>#N/A</v>
      </c>
      <c r="N4601" s="8" t="e">
        <v>#N/A</v>
      </c>
      <c r="O4601" t="e">
        <v>#N/A</v>
      </c>
      <c r="P4601" t="e">
        <v>#N/A</v>
      </c>
      <c r="Q4601" t="e">
        <v>#N/A</v>
      </c>
      <c r="R4601" s="2" t="e">
        <v>#N/A</v>
      </c>
      <c r="S4601" t="e">
        <v>#N/A</v>
      </c>
      <c r="T4601" s="3" t="e">
        <v>#N/A</v>
      </c>
      <c r="U4601" s="3" t="e">
        <v>#N/A</v>
      </c>
      <c r="V4601" t="e">
        <v>#N/A</v>
      </c>
      <c r="W4601" t="e">
        <v>#N/A</v>
      </c>
      <c r="X4601" t="e">
        <v>#N/A</v>
      </c>
      <c r="Y4601" s="3" t="e">
        <v>#N/A</v>
      </c>
      <c r="Z4601" s="8" t="e">
        <v>#N/A</v>
      </c>
      <c r="AA4601" s="30" t="e">
        <v>#N/A</v>
      </c>
      <c r="AB4601" t="e">
        <v>#N/A</v>
      </c>
      <c r="AC4601" t="e">
        <v>#N/A</v>
      </c>
      <c r="AD4601" t="e">
        <v>#N/A</v>
      </c>
      <c r="AE4601" t="e">
        <v>#N/A</v>
      </c>
      <c r="AF4601" t="e">
        <v>#N/A</v>
      </c>
    </row>
    <row r="4602" spans="1:32" x14ac:dyDescent="0.25">
      <c r="A4602" t="e">
        <v>#N/A</v>
      </c>
      <c r="B4602" s="33" t="e">
        <v>#N/A</v>
      </c>
      <c r="C4602" t="e">
        <v>#N/A</v>
      </c>
      <c r="D4602" t="e">
        <v>#N/A</v>
      </c>
      <c r="E4602" s="69" t="e">
        <v>#N/A</v>
      </c>
      <c r="F4602" s="3" t="e">
        <v>#N/A</v>
      </c>
      <c r="G4602" s="3" t="e">
        <v>#N/A</v>
      </c>
      <c r="H4602" s="3" t="e">
        <v>#N/A</v>
      </c>
      <c r="I4602" s="80" t="e">
        <v>#N/A</v>
      </c>
      <c r="J4602" s="80" t="e">
        <v>#N/A</v>
      </c>
      <c r="K4602" s="85" t="e">
        <v>#N/A</v>
      </c>
      <c r="L4602" s="9" t="e">
        <v>#N/A</v>
      </c>
      <c r="M4602" s="93" t="e">
        <v>#N/A</v>
      </c>
      <c r="N4602" s="8" t="e">
        <v>#N/A</v>
      </c>
      <c r="O4602" t="e">
        <v>#N/A</v>
      </c>
      <c r="P4602" t="e">
        <v>#N/A</v>
      </c>
      <c r="Q4602" t="e">
        <v>#N/A</v>
      </c>
      <c r="R4602" s="2" t="e">
        <v>#N/A</v>
      </c>
      <c r="S4602" t="e">
        <v>#N/A</v>
      </c>
      <c r="T4602" s="3" t="e">
        <v>#N/A</v>
      </c>
      <c r="U4602" s="3" t="e">
        <v>#N/A</v>
      </c>
      <c r="V4602" t="e">
        <v>#N/A</v>
      </c>
      <c r="W4602" t="e">
        <v>#N/A</v>
      </c>
      <c r="X4602" t="e">
        <v>#N/A</v>
      </c>
      <c r="Y4602" s="3" t="e">
        <v>#N/A</v>
      </c>
      <c r="Z4602" s="8" t="e">
        <v>#N/A</v>
      </c>
      <c r="AA4602" s="30" t="e">
        <v>#N/A</v>
      </c>
      <c r="AB4602" t="e">
        <v>#N/A</v>
      </c>
      <c r="AC4602" t="e">
        <v>#N/A</v>
      </c>
      <c r="AD4602" t="e">
        <v>#N/A</v>
      </c>
      <c r="AE4602" t="e">
        <v>#N/A</v>
      </c>
      <c r="AF4602" t="e">
        <v>#N/A</v>
      </c>
    </row>
    <row r="4603" spans="1:32" x14ac:dyDescent="0.25">
      <c r="A4603" t="e">
        <v>#N/A</v>
      </c>
      <c r="B4603" s="33" t="e">
        <v>#N/A</v>
      </c>
      <c r="C4603" t="e">
        <v>#N/A</v>
      </c>
      <c r="D4603" t="e">
        <v>#N/A</v>
      </c>
      <c r="E4603" s="69" t="e">
        <v>#N/A</v>
      </c>
      <c r="F4603" s="3" t="e">
        <v>#N/A</v>
      </c>
      <c r="G4603" s="3" t="e">
        <v>#N/A</v>
      </c>
      <c r="H4603" s="3" t="e">
        <v>#N/A</v>
      </c>
      <c r="I4603" s="80" t="e">
        <v>#N/A</v>
      </c>
      <c r="J4603" s="80" t="e">
        <v>#N/A</v>
      </c>
      <c r="K4603" s="85" t="e">
        <v>#N/A</v>
      </c>
      <c r="L4603" s="9" t="e">
        <v>#N/A</v>
      </c>
      <c r="M4603" s="93" t="e">
        <v>#N/A</v>
      </c>
      <c r="N4603" s="8" t="e">
        <v>#N/A</v>
      </c>
      <c r="O4603" t="e">
        <v>#N/A</v>
      </c>
      <c r="P4603" t="e">
        <v>#N/A</v>
      </c>
      <c r="Q4603" t="e">
        <v>#N/A</v>
      </c>
      <c r="R4603" s="2" t="e">
        <v>#N/A</v>
      </c>
      <c r="S4603" t="e">
        <v>#N/A</v>
      </c>
      <c r="T4603" s="3" t="e">
        <v>#N/A</v>
      </c>
      <c r="U4603" s="3" t="e">
        <v>#N/A</v>
      </c>
      <c r="V4603" t="e">
        <v>#N/A</v>
      </c>
      <c r="W4603" t="e">
        <v>#N/A</v>
      </c>
      <c r="X4603" t="e">
        <v>#N/A</v>
      </c>
      <c r="Y4603" s="3" t="e">
        <v>#N/A</v>
      </c>
      <c r="Z4603" s="8" t="e">
        <v>#N/A</v>
      </c>
      <c r="AA4603" s="30" t="e">
        <v>#N/A</v>
      </c>
      <c r="AB4603" t="e">
        <v>#N/A</v>
      </c>
      <c r="AC4603" t="e">
        <v>#N/A</v>
      </c>
      <c r="AD4603" t="e">
        <v>#N/A</v>
      </c>
      <c r="AE4603" t="e">
        <v>#N/A</v>
      </c>
      <c r="AF4603" t="e">
        <v>#N/A</v>
      </c>
    </row>
    <row r="4604" spans="1:32" x14ac:dyDescent="0.25">
      <c r="A4604" t="e">
        <v>#N/A</v>
      </c>
      <c r="B4604" s="33" t="e">
        <v>#N/A</v>
      </c>
      <c r="C4604" t="e">
        <v>#N/A</v>
      </c>
      <c r="D4604" t="e">
        <v>#N/A</v>
      </c>
      <c r="E4604" s="69" t="e">
        <v>#N/A</v>
      </c>
      <c r="F4604" s="3" t="e">
        <v>#N/A</v>
      </c>
      <c r="G4604" s="3" t="e">
        <v>#N/A</v>
      </c>
      <c r="H4604" s="3" t="e">
        <v>#N/A</v>
      </c>
      <c r="I4604" s="80" t="e">
        <v>#N/A</v>
      </c>
      <c r="J4604" s="80" t="e">
        <v>#N/A</v>
      </c>
      <c r="K4604" s="85" t="e">
        <v>#N/A</v>
      </c>
      <c r="L4604" s="9" t="e">
        <v>#N/A</v>
      </c>
      <c r="M4604" s="93" t="e">
        <v>#N/A</v>
      </c>
      <c r="N4604" s="8" t="e">
        <v>#N/A</v>
      </c>
      <c r="O4604" t="e">
        <v>#N/A</v>
      </c>
      <c r="P4604" t="e">
        <v>#N/A</v>
      </c>
      <c r="Q4604" t="e">
        <v>#N/A</v>
      </c>
      <c r="R4604" s="2" t="e">
        <v>#N/A</v>
      </c>
      <c r="S4604" t="e">
        <v>#N/A</v>
      </c>
      <c r="T4604" s="3" t="e">
        <v>#N/A</v>
      </c>
      <c r="U4604" s="3" t="e">
        <v>#N/A</v>
      </c>
      <c r="V4604" t="e">
        <v>#N/A</v>
      </c>
      <c r="W4604" t="e">
        <v>#N/A</v>
      </c>
      <c r="X4604" t="e">
        <v>#N/A</v>
      </c>
      <c r="Y4604" s="3" t="e">
        <v>#N/A</v>
      </c>
      <c r="Z4604" s="8" t="e">
        <v>#N/A</v>
      </c>
      <c r="AA4604" s="30" t="e">
        <v>#N/A</v>
      </c>
      <c r="AB4604" t="e">
        <v>#N/A</v>
      </c>
      <c r="AC4604" t="e">
        <v>#N/A</v>
      </c>
      <c r="AD4604" t="e">
        <v>#N/A</v>
      </c>
      <c r="AE4604" t="e">
        <v>#N/A</v>
      </c>
      <c r="AF4604" t="e">
        <v>#N/A</v>
      </c>
    </row>
    <row r="4605" spans="1:32" x14ac:dyDescent="0.25">
      <c r="A4605" t="e">
        <v>#N/A</v>
      </c>
      <c r="B4605" s="33" t="e">
        <v>#N/A</v>
      </c>
      <c r="C4605" t="e">
        <v>#N/A</v>
      </c>
      <c r="D4605" t="e">
        <v>#N/A</v>
      </c>
      <c r="E4605" s="69" t="e">
        <v>#N/A</v>
      </c>
      <c r="F4605" s="3" t="e">
        <v>#N/A</v>
      </c>
      <c r="G4605" s="3" t="e">
        <v>#N/A</v>
      </c>
      <c r="H4605" s="3" t="e">
        <v>#N/A</v>
      </c>
      <c r="I4605" s="80" t="e">
        <v>#N/A</v>
      </c>
      <c r="J4605" s="80" t="e">
        <v>#N/A</v>
      </c>
      <c r="K4605" s="85" t="e">
        <v>#N/A</v>
      </c>
      <c r="L4605" s="9" t="e">
        <v>#N/A</v>
      </c>
      <c r="M4605" s="93" t="e">
        <v>#N/A</v>
      </c>
      <c r="N4605" s="8" t="e">
        <v>#N/A</v>
      </c>
      <c r="O4605" t="e">
        <v>#N/A</v>
      </c>
      <c r="P4605" t="e">
        <v>#N/A</v>
      </c>
      <c r="Q4605" t="e">
        <v>#N/A</v>
      </c>
      <c r="R4605" s="2" t="e">
        <v>#N/A</v>
      </c>
      <c r="S4605" t="e">
        <v>#N/A</v>
      </c>
      <c r="T4605" s="3" t="e">
        <v>#N/A</v>
      </c>
      <c r="U4605" s="3" t="e">
        <v>#N/A</v>
      </c>
      <c r="V4605" t="e">
        <v>#N/A</v>
      </c>
      <c r="W4605" t="e">
        <v>#N/A</v>
      </c>
      <c r="X4605" t="e">
        <v>#N/A</v>
      </c>
      <c r="Y4605" s="3" t="e">
        <v>#N/A</v>
      </c>
      <c r="Z4605" s="8" t="e">
        <v>#N/A</v>
      </c>
      <c r="AA4605" s="30" t="e">
        <v>#N/A</v>
      </c>
      <c r="AB4605" t="e">
        <v>#N/A</v>
      </c>
      <c r="AC4605" t="e">
        <v>#N/A</v>
      </c>
      <c r="AD4605" t="e">
        <v>#N/A</v>
      </c>
      <c r="AE4605" t="e">
        <v>#N/A</v>
      </c>
      <c r="AF4605" t="e">
        <v>#N/A</v>
      </c>
    </row>
    <row r="4606" spans="1:32" x14ac:dyDescent="0.25">
      <c r="A4606" t="e">
        <v>#N/A</v>
      </c>
      <c r="B4606" s="33" t="e">
        <v>#N/A</v>
      </c>
      <c r="C4606" t="e">
        <v>#N/A</v>
      </c>
      <c r="D4606" t="e">
        <v>#N/A</v>
      </c>
      <c r="E4606" s="69" t="e">
        <v>#N/A</v>
      </c>
      <c r="F4606" s="3" t="e">
        <v>#N/A</v>
      </c>
      <c r="G4606" s="3" t="e">
        <v>#N/A</v>
      </c>
      <c r="H4606" s="3" t="e">
        <v>#N/A</v>
      </c>
      <c r="I4606" s="80" t="e">
        <v>#N/A</v>
      </c>
      <c r="J4606" s="80" t="e">
        <v>#N/A</v>
      </c>
      <c r="K4606" s="85" t="e">
        <v>#N/A</v>
      </c>
      <c r="L4606" s="9" t="e">
        <v>#N/A</v>
      </c>
      <c r="M4606" s="93" t="e">
        <v>#N/A</v>
      </c>
      <c r="N4606" s="8" t="e">
        <v>#N/A</v>
      </c>
      <c r="O4606" t="e">
        <v>#N/A</v>
      </c>
      <c r="P4606" t="e">
        <v>#N/A</v>
      </c>
      <c r="Q4606" t="e">
        <v>#N/A</v>
      </c>
      <c r="R4606" s="2" t="e">
        <v>#N/A</v>
      </c>
      <c r="S4606" t="e">
        <v>#N/A</v>
      </c>
      <c r="T4606" s="3" t="e">
        <v>#N/A</v>
      </c>
      <c r="U4606" s="3" t="e">
        <v>#N/A</v>
      </c>
      <c r="V4606" t="e">
        <v>#N/A</v>
      </c>
      <c r="W4606" t="e">
        <v>#N/A</v>
      </c>
      <c r="X4606" t="e">
        <v>#N/A</v>
      </c>
      <c r="Y4606" s="3" t="e">
        <v>#N/A</v>
      </c>
      <c r="Z4606" s="8" t="e">
        <v>#N/A</v>
      </c>
      <c r="AA4606" s="30" t="e">
        <v>#N/A</v>
      </c>
      <c r="AB4606" t="e">
        <v>#N/A</v>
      </c>
      <c r="AC4606" t="e">
        <v>#N/A</v>
      </c>
      <c r="AD4606" t="e">
        <v>#N/A</v>
      </c>
      <c r="AE4606" t="e">
        <v>#N/A</v>
      </c>
      <c r="AF4606" t="e">
        <v>#N/A</v>
      </c>
    </row>
    <row r="4607" spans="1:32" x14ac:dyDescent="0.25">
      <c r="A4607" t="e">
        <v>#N/A</v>
      </c>
      <c r="B4607" s="33" t="e">
        <v>#N/A</v>
      </c>
      <c r="C4607" t="e">
        <v>#N/A</v>
      </c>
      <c r="D4607" t="e">
        <v>#N/A</v>
      </c>
      <c r="E4607" s="69" t="e">
        <v>#N/A</v>
      </c>
      <c r="F4607" s="3" t="e">
        <v>#N/A</v>
      </c>
      <c r="G4607" s="3" t="e">
        <v>#N/A</v>
      </c>
      <c r="H4607" s="3" t="e">
        <v>#N/A</v>
      </c>
      <c r="I4607" s="80" t="e">
        <v>#N/A</v>
      </c>
      <c r="J4607" s="80" t="e">
        <v>#N/A</v>
      </c>
      <c r="K4607" s="85" t="e">
        <v>#N/A</v>
      </c>
      <c r="L4607" s="9" t="e">
        <v>#N/A</v>
      </c>
      <c r="M4607" s="93" t="e">
        <v>#N/A</v>
      </c>
      <c r="N4607" s="8" t="e">
        <v>#N/A</v>
      </c>
      <c r="O4607" t="e">
        <v>#N/A</v>
      </c>
      <c r="P4607" t="e">
        <v>#N/A</v>
      </c>
      <c r="Q4607" t="e">
        <v>#N/A</v>
      </c>
      <c r="R4607" s="2" t="e">
        <v>#N/A</v>
      </c>
      <c r="S4607" t="e">
        <v>#N/A</v>
      </c>
      <c r="T4607" s="3" t="e">
        <v>#N/A</v>
      </c>
      <c r="U4607" s="3" t="e">
        <v>#N/A</v>
      </c>
      <c r="V4607" t="e">
        <v>#N/A</v>
      </c>
      <c r="W4607" t="e">
        <v>#N/A</v>
      </c>
      <c r="X4607" t="e">
        <v>#N/A</v>
      </c>
      <c r="Y4607" s="3" t="e">
        <v>#N/A</v>
      </c>
      <c r="Z4607" s="8" t="e">
        <v>#N/A</v>
      </c>
      <c r="AA4607" s="30" t="e">
        <v>#N/A</v>
      </c>
      <c r="AB4607" t="e">
        <v>#N/A</v>
      </c>
      <c r="AC4607" t="e">
        <v>#N/A</v>
      </c>
      <c r="AD4607" t="e">
        <v>#N/A</v>
      </c>
      <c r="AE4607" t="e">
        <v>#N/A</v>
      </c>
      <c r="AF4607" t="e">
        <v>#N/A</v>
      </c>
    </row>
    <row r="4608" spans="1:32" x14ac:dyDescent="0.25">
      <c r="A4608" t="e">
        <v>#N/A</v>
      </c>
      <c r="B4608" s="33" t="e">
        <v>#N/A</v>
      </c>
      <c r="C4608" t="e">
        <v>#N/A</v>
      </c>
      <c r="D4608" t="e">
        <v>#N/A</v>
      </c>
      <c r="E4608" s="69" t="e">
        <v>#N/A</v>
      </c>
      <c r="F4608" s="3" t="e">
        <v>#N/A</v>
      </c>
      <c r="G4608" s="3" t="e">
        <v>#N/A</v>
      </c>
      <c r="H4608" s="3" t="e">
        <v>#N/A</v>
      </c>
      <c r="I4608" s="80" t="e">
        <v>#N/A</v>
      </c>
      <c r="J4608" s="80" t="e">
        <v>#N/A</v>
      </c>
      <c r="K4608" s="85" t="e">
        <v>#N/A</v>
      </c>
      <c r="L4608" s="9" t="e">
        <v>#N/A</v>
      </c>
      <c r="M4608" s="93" t="e">
        <v>#N/A</v>
      </c>
      <c r="N4608" s="8" t="e">
        <v>#N/A</v>
      </c>
      <c r="O4608" t="e">
        <v>#N/A</v>
      </c>
      <c r="P4608" t="e">
        <v>#N/A</v>
      </c>
      <c r="Q4608" t="e">
        <v>#N/A</v>
      </c>
      <c r="R4608" s="2" t="e">
        <v>#N/A</v>
      </c>
      <c r="S4608" t="e">
        <v>#N/A</v>
      </c>
      <c r="T4608" s="3" t="e">
        <v>#N/A</v>
      </c>
      <c r="U4608" s="3" t="e">
        <v>#N/A</v>
      </c>
      <c r="V4608" t="e">
        <v>#N/A</v>
      </c>
      <c r="W4608" t="e">
        <v>#N/A</v>
      </c>
      <c r="X4608" t="e">
        <v>#N/A</v>
      </c>
      <c r="Y4608" s="3" t="e">
        <v>#N/A</v>
      </c>
      <c r="Z4608" s="8" t="e">
        <v>#N/A</v>
      </c>
      <c r="AA4608" s="30" t="e">
        <v>#N/A</v>
      </c>
      <c r="AB4608" t="e">
        <v>#N/A</v>
      </c>
      <c r="AC4608" t="e">
        <v>#N/A</v>
      </c>
      <c r="AD4608" t="e">
        <v>#N/A</v>
      </c>
      <c r="AE4608" t="e">
        <v>#N/A</v>
      </c>
      <c r="AF4608" t="e">
        <v>#N/A</v>
      </c>
    </row>
    <row r="4609" spans="1:32" x14ac:dyDescent="0.25">
      <c r="A4609" t="e">
        <v>#N/A</v>
      </c>
      <c r="B4609" s="33" t="e">
        <v>#N/A</v>
      </c>
      <c r="C4609" t="e">
        <v>#N/A</v>
      </c>
      <c r="D4609" t="e">
        <v>#N/A</v>
      </c>
      <c r="E4609" s="69" t="e">
        <v>#N/A</v>
      </c>
      <c r="F4609" s="3" t="e">
        <v>#N/A</v>
      </c>
      <c r="G4609" s="3" t="e">
        <v>#N/A</v>
      </c>
      <c r="H4609" s="3" t="e">
        <v>#N/A</v>
      </c>
      <c r="I4609" s="80" t="e">
        <v>#N/A</v>
      </c>
      <c r="J4609" s="80" t="e">
        <v>#N/A</v>
      </c>
      <c r="K4609" s="85" t="e">
        <v>#N/A</v>
      </c>
      <c r="L4609" s="9" t="e">
        <v>#N/A</v>
      </c>
      <c r="M4609" s="93" t="e">
        <v>#N/A</v>
      </c>
      <c r="N4609" s="8" t="e">
        <v>#N/A</v>
      </c>
      <c r="O4609" t="e">
        <v>#N/A</v>
      </c>
      <c r="P4609" t="e">
        <v>#N/A</v>
      </c>
      <c r="Q4609" t="e">
        <v>#N/A</v>
      </c>
      <c r="R4609" s="2" t="e">
        <v>#N/A</v>
      </c>
      <c r="S4609" t="e">
        <v>#N/A</v>
      </c>
      <c r="T4609" s="3" t="e">
        <v>#N/A</v>
      </c>
      <c r="U4609" s="3" t="e">
        <v>#N/A</v>
      </c>
      <c r="V4609" t="e">
        <v>#N/A</v>
      </c>
      <c r="W4609" t="e">
        <v>#N/A</v>
      </c>
      <c r="X4609" t="e">
        <v>#N/A</v>
      </c>
      <c r="Y4609" s="3" t="e">
        <v>#N/A</v>
      </c>
      <c r="Z4609" s="8" t="e">
        <v>#N/A</v>
      </c>
      <c r="AA4609" s="30" t="e">
        <v>#N/A</v>
      </c>
      <c r="AB4609" t="e">
        <v>#N/A</v>
      </c>
      <c r="AC4609" t="e">
        <v>#N/A</v>
      </c>
      <c r="AD4609" t="e">
        <v>#N/A</v>
      </c>
      <c r="AE4609" t="e">
        <v>#N/A</v>
      </c>
      <c r="AF4609" t="e">
        <v>#N/A</v>
      </c>
    </row>
    <row r="4610" spans="1:32" x14ac:dyDescent="0.25">
      <c r="A4610" t="e">
        <v>#N/A</v>
      </c>
      <c r="B4610" s="33" t="e">
        <v>#N/A</v>
      </c>
      <c r="C4610" t="e">
        <v>#N/A</v>
      </c>
      <c r="D4610" t="e">
        <v>#N/A</v>
      </c>
      <c r="E4610" s="69" t="e">
        <v>#N/A</v>
      </c>
      <c r="F4610" s="3" t="e">
        <v>#N/A</v>
      </c>
      <c r="G4610" s="3" t="e">
        <v>#N/A</v>
      </c>
      <c r="H4610" s="3" t="e">
        <v>#N/A</v>
      </c>
      <c r="I4610" s="80" t="e">
        <v>#N/A</v>
      </c>
      <c r="J4610" s="80" t="e">
        <v>#N/A</v>
      </c>
      <c r="K4610" s="85" t="e">
        <v>#N/A</v>
      </c>
      <c r="L4610" s="9" t="e">
        <v>#N/A</v>
      </c>
      <c r="M4610" s="93" t="e">
        <v>#N/A</v>
      </c>
      <c r="N4610" s="8" t="e">
        <v>#N/A</v>
      </c>
      <c r="O4610" t="e">
        <v>#N/A</v>
      </c>
      <c r="P4610" t="e">
        <v>#N/A</v>
      </c>
      <c r="Q4610" t="e">
        <v>#N/A</v>
      </c>
      <c r="R4610" s="2" t="e">
        <v>#N/A</v>
      </c>
      <c r="S4610" t="e">
        <v>#N/A</v>
      </c>
      <c r="T4610" s="3" t="e">
        <v>#N/A</v>
      </c>
      <c r="U4610" s="3" t="e">
        <v>#N/A</v>
      </c>
      <c r="V4610" t="e">
        <v>#N/A</v>
      </c>
      <c r="W4610" t="e">
        <v>#N/A</v>
      </c>
      <c r="X4610" t="e">
        <v>#N/A</v>
      </c>
      <c r="Y4610" s="3" t="e">
        <v>#N/A</v>
      </c>
      <c r="Z4610" s="8" t="e">
        <v>#N/A</v>
      </c>
      <c r="AA4610" s="30" t="e">
        <v>#N/A</v>
      </c>
      <c r="AB4610" t="e">
        <v>#N/A</v>
      </c>
      <c r="AC4610" t="e">
        <v>#N/A</v>
      </c>
      <c r="AD4610" t="e">
        <v>#N/A</v>
      </c>
      <c r="AE4610" t="e">
        <v>#N/A</v>
      </c>
      <c r="AF4610" t="e">
        <v>#N/A</v>
      </c>
    </row>
    <row r="4611" spans="1:32" x14ac:dyDescent="0.25">
      <c r="A4611" t="e">
        <v>#N/A</v>
      </c>
      <c r="B4611" s="33" t="e">
        <v>#N/A</v>
      </c>
      <c r="C4611" t="e">
        <v>#N/A</v>
      </c>
      <c r="D4611" t="e">
        <v>#N/A</v>
      </c>
      <c r="E4611" s="69" t="e">
        <v>#N/A</v>
      </c>
      <c r="F4611" s="3" t="e">
        <v>#N/A</v>
      </c>
      <c r="G4611" s="3" t="e">
        <v>#N/A</v>
      </c>
      <c r="H4611" s="3" t="e">
        <v>#N/A</v>
      </c>
      <c r="I4611" s="80" t="e">
        <v>#N/A</v>
      </c>
      <c r="J4611" s="80" t="e">
        <v>#N/A</v>
      </c>
      <c r="K4611" s="85" t="e">
        <v>#N/A</v>
      </c>
      <c r="L4611" s="9" t="e">
        <v>#N/A</v>
      </c>
      <c r="M4611" s="93" t="e">
        <v>#N/A</v>
      </c>
      <c r="N4611" s="8" t="e">
        <v>#N/A</v>
      </c>
      <c r="O4611" t="e">
        <v>#N/A</v>
      </c>
      <c r="P4611" t="e">
        <v>#N/A</v>
      </c>
      <c r="Q4611" t="e">
        <v>#N/A</v>
      </c>
      <c r="R4611" s="2" t="e">
        <v>#N/A</v>
      </c>
      <c r="S4611" t="e">
        <v>#N/A</v>
      </c>
      <c r="T4611" s="3" t="e">
        <v>#N/A</v>
      </c>
      <c r="U4611" s="3" t="e">
        <v>#N/A</v>
      </c>
      <c r="V4611" t="e">
        <v>#N/A</v>
      </c>
      <c r="W4611" t="e">
        <v>#N/A</v>
      </c>
      <c r="X4611" t="e">
        <v>#N/A</v>
      </c>
      <c r="Y4611" s="3" t="e">
        <v>#N/A</v>
      </c>
      <c r="Z4611" s="8" t="e">
        <v>#N/A</v>
      </c>
      <c r="AA4611" s="30" t="e">
        <v>#N/A</v>
      </c>
      <c r="AB4611" t="e">
        <v>#N/A</v>
      </c>
      <c r="AC4611" t="e">
        <v>#N/A</v>
      </c>
      <c r="AD4611" t="e">
        <v>#N/A</v>
      </c>
      <c r="AE4611" t="e">
        <v>#N/A</v>
      </c>
      <c r="AF4611" t="e">
        <v>#N/A</v>
      </c>
    </row>
    <row r="4612" spans="1:32" x14ac:dyDescent="0.25">
      <c r="A4612" t="e">
        <v>#N/A</v>
      </c>
      <c r="B4612" s="33" t="e">
        <v>#N/A</v>
      </c>
      <c r="C4612" t="e">
        <v>#N/A</v>
      </c>
      <c r="D4612" t="e">
        <v>#N/A</v>
      </c>
      <c r="E4612" s="69" t="e">
        <v>#N/A</v>
      </c>
      <c r="F4612" s="3" t="e">
        <v>#N/A</v>
      </c>
      <c r="G4612" s="3" t="e">
        <v>#N/A</v>
      </c>
      <c r="H4612" s="3" t="e">
        <v>#N/A</v>
      </c>
      <c r="I4612" s="80" t="e">
        <v>#N/A</v>
      </c>
      <c r="J4612" s="80" t="e">
        <v>#N/A</v>
      </c>
      <c r="K4612" s="85" t="e">
        <v>#N/A</v>
      </c>
      <c r="L4612" s="9" t="e">
        <v>#N/A</v>
      </c>
      <c r="M4612" s="93" t="e">
        <v>#N/A</v>
      </c>
      <c r="N4612" s="8" t="e">
        <v>#N/A</v>
      </c>
      <c r="O4612" t="e">
        <v>#N/A</v>
      </c>
      <c r="P4612" t="e">
        <v>#N/A</v>
      </c>
      <c r="Q4612" t="e">
        <v>#N/A</v>
      </c>
      <c r="R4612" s="2" t="e">
        <v>#N/A</v>
      </c>
      <c r="S4612" t="e">
        <v>#N/A</v>
      </c>
      <c r="T4612" s="3" t="e">
        <v>#N/A</v>
      </c>
      <c r="U4612" s="3" t="e">
        <v>#N/A</v>
      </c>
      <c r="V4612" t="e">
        <v>#N/A</v>
      </c>
      <c r="W4612" t="e">
        <v>#N/A</v>
      </c>
      <c r="X4612" t="e">
        <v>#N/A</v>
      </c>
      <c r="Y4612" s="3" t="e">
        <v>#N/A</v>
      </c>
      <c r="Z4612" s="8" t="e">
        <v>#N/A</v>
      </c>
      <c r="AA4612" s="30" t="e">
        <v>#N/A</v>
      </c>
      <c r="AB4612" t="e">
        <v>#N/A</v>
      </c>
      <c r="AC4612" t="e">
        <v>#N/A</v>
      </c>
      <c r="AD4612" t="e">
        <v>#N/A</v>
      </c>
      <c r="AE4612" t="e">
        <v>#N/A</v>
      </c>
      <c r="AF4612" t="e">
        <v>#N/A</v>
      </c>
    </row>
    <row r="4613" spans="1:32" x14ac:dyDescent="0.25">
      <c r="A4613" t="e">
        <v>#N/A</v>
      </c>
      <c r="B4613" s="33" t="e">
        <v>#N/A</v>
      </c>
      <c r="C4613" t="e">
        <v>#N/A</v>
      </c>
      <c r="D4613" t="e">
        <v>#N/A</v>
      </c>
      <c r="E4613" s="69" t="e">
        <v>#N/A</v>
      </c>
      <c r="F4613" s="3" t="e">
        <v>#N/A</v>
      </c>
      <c r="G4613" s="3" t="e">
        <v>#N/A</v>
      </c>
      <c r="H4613" s="3" t="e">
        <v>#N/A</v>
      </c>
      <c r="I4613" s="80" t="e">
        <v>#N/A</v>
      </c>
      <c r="J4613" s="80" t="e">
        <v>#N/A</v>
      </c>
      <c r="K4613" s="85" t="e">
        <v>#N/A</v>
      </c>
      <c r="L4613" s="9" t="e">
        <v>#N/A</v>
      </c>
      <c r="M4613" s="93" t="e">
        <v>#N/A</v>
      </c>
      <c r="N4613" s="8" t="e">
        <v>#N/A</v>
      </c>
      <c r="O4613" t="e">
        <v>#N/A</v>
      </c>
      <c r="P4613" t="e">
        <v>#N/A</v>
      </c>
      <c r="Q4613" t="e">
        <v>#N/A</v>
      </c>
      <c r="R4613" s="2" t="e">
        <v>#N/A</v>
      </c>
      <c r="S4613" t="e">
        <v>#N/A</v>
      </c>
      <c r="T4613" s="3" t="e">
        <v>#N/A</v>
      </c>
      <c r="U4613" s="3" t="e">
        <v>#N/A</v>
      </c>
      <c r="V4613" t="e">
        <v>#N/A</v>
      </c>
      <c r="W4613" t="e">
        <v>#N/A</v>
      </c>
      <c r="X4613" t="e">
        <v>#N/A</v>
      </c>
      <c r="Y4613" s="3" t="e">
        <v>#N/A</v>
      </c>
      <c r="Z4613" s="8" t="e">
        <v>#N/A</v>
      </c>
      <c r="AA4613" s="30" t="e">
        <v>#N/A</v>
      </c>
      <c r="AB4613" t="e">
        <v>#N/A</v>
      </c>
      <c r="AC4613" t="e">
        <v>#N/A</v>
      </c>
      <c r="AD4613" t="e">
        <v>#N/A</v>
      </c>
      <c r="AE4613" t="e">
        <v>#N/A</v>
      </c>
      <c r="AF4613" t="e">
        <v>#N/A</v>
      </c>
    </row>
    <row r="4614" spans="1:32" x14ac:dyDescent="0.25">
      <c r="A4614" t="e">
        <v>#N/A</v>
      </c>
      <c r="B4614" s="33" t="e">
        <v>#N/A</v>
      </c>
      <c r="C4614" t="e">
        <v>#N/A</v>
      </c>
      <c r="D4614" t="e">
        <v>#N/A</v>
      </c>
      <c r="E4614" s="69" t="e">
        <v>#N/A</v>
      </c>
      <c r="F4614" s="3" t="e">
        <v>#N/A</v>
      </c>
      <c r="G4614" s="3" t="e">
        <v>#N/A</v>
      </c>
      <c r="H4614" s="3" t="e">
        <v>#N/A</v>
      </c>
      <c r="I4614" s="80" t="e">
        <v>#N/A</v>
      </c>
      <c r="J4614" s="80" t="e">
        <v>#N/A</v>
      </c>
      <c r="K4614" s="85" t="e">
        <v>#N/A</v>
      </c>
      <c r="L4614" s="9" t="e">
        <v>#N/A</v>
      </c>
      <c r="M4614" s="93" t="e">
        <v>#N/A</v>
      </c>
      <c r="N4614" s="8" t="e">
        <v>#N/A</v>
      </c>
      <c r="O4614" t="e">
        <v>#N/A</v>
      </c>
      <c r="P4614" t="e">
        <v>#N/A</v>
      </c>
      <c r="Q4614" t="e">
        <v>#N/A</v>
      </c>
      <c r="R4614" s="2" t="e">
        <v>#N/A</v>
      </c>
      <c r="S4614" t="e">
        <v>#N/A</v>
      </c>
      <c r="T4614" s="3" t="e">
        <v>#N/A</v>
      </c>
      <c r="U4614" s="3" t="e">
        <v>#N/A</v>
      </c>
      <c r="V4614" t="e">
        <v>#N/A</v>
      </c>
      <c r="W4614" t="e">
        <v>#N/A</v>
      </c>
      <c r="X4614" t="e">
        <v>#N/A</v>
      </c>
      <c r="Y4614" s="3" t="e">
        <v>#N/A</v>
      </c>
      <c r="Z4614" s="8" t="e">
        <v>#N/A</v>
      </c>
      <c r="AA4614" s="30" t="e">
        <v>#N/A</v>
      </c>
      <c r="AB4614" t="e">
        <v>#N/A</v>
      </c>
      <c r="AC4614" t="e">
        <v>#N/A</v>
      </c>
      <c r="AD4614" t="e">
        <v>#N/A</v>
      </c>
      <c r="AE4614" t="e">
        <v>#N/A</v>
      </c>
      <c r="AF4614" t="e">
        <v>#N/A</v>
      </c>
    </row>
    <row r="4615" spans="1:32" x14ac:dyDescent="0.25">
      <c r="A4615" t="e">
        <v>#N/A</v>
      </c>
      <c r="B4615" s="33" t="e">
        <v>#N/A</v>
      </c>
      <c r="C4615" t="e">
        <v>#N/A</v>
      </c>
      <c r="D4615" t="e">
        <v>#N/A</v>
      </c>
      <c r="E4615" s="69" t="e">
        <v>#N/A</v>
      </c>
      <c r="F4615" s="3" t="e">
        <v>#N/A</v>
      </c>
      <c r="G4615" s="3" t="e">
        <v>#N/A</v>
      </c>
      <c r="H4615" s="3" t="e">
        <v>#N/A</v>
      </c>
      <c r="I4615" s="80" t="e">
        <v>#N/A</v>
      </c>
      <c r="J4615" s="80" t="e">
        <v>#N/A</v>
      </c>
      <c r="K4615" s="85" t="e">
        <v>#N/A</v>
      </c>
      <c r="L4615" s="9" t="e">
        <v>#N/A</v>
      </c>
      <c r="M4615" s="93" t="e">
        <v>#N/A</v>
      </c>
      <c r="N4615" s="8" t="e">
        <v>#N/A</v>
      </c>
      <c r="O4615" t="e">
        <v>#N/A</v>
      </c>
      <c r="P4615" t="e">
        <v>#N/A</v>
      </c>
      <c r="Q4615" t="e">
        <v>#N/A</v>
      </c>
      <c r="R4615" s="2" t="e">
        <v>#N/A</v>
      </c>
      <c r="S4615" t="e">
        <v>#N/A</v>
      </c>
      <c r="T4615" s="3" t="e">
        <v>#N/A</v>
      </c>
      <c r="U4615" s="3" t="e">
        <v>#N/A</v>
      </c>
      <c r="V4615" t="e">
        <v>#N/A</v>
      </c>
      <c r="W4615" t="e">
        <v>#N/A</v>
      </c>
      <c r="X4615" t="e">
        <v>#N/A</v>
      </c>
      <c r="Y4615" s="3" t="e">
        <v>#N/A</v>
      </c>
      <c r="Z4615" s="8" t="e">
        <v>#N/A</v>
      </c>
      <c r="AA4615" s="30" t="e">
        <v>#N/A</v>
      </c>
      <c r="AB4615" t="e">
        <v>#N/A</v>
      </c>
      <c r="AC4615" t="e">
        <v>#N/A</v>
      </c>
      <c r="AD4615" t="e">
        <v>#N/A</v>
      </c>
      <c r="AE4615" t="e">
        <v>#N/A</v>
      </c>
      <c r="AF4615" t="e">
        <v>#N/A</v>
      </c>
    </row>
    <row r="4616" spans="1:32" x14ac:dyDescent="0.25">
      <c r="A4616" t="e">
        <v>#N/A</v>
      </c>
      <c r="B4616" s="33" t="e">
        <v>#N/A</v>
      </c>
      <c r="C4616" t="e">
        <v>#N/A</v>
      </c>
      <c r="D4616" t="e">
        <v>#N/A</v>
      </c>
      <c r="E4616" s="69" t="e">
        <v>#N/A</v>
      </c>
      <c r="F4616" s="3" t="e">
        <v>#N/A</v>
      </c>
      <c r="G4616" s="3" t="e">
        <v>#N/A</v>
      </c>
      <c r="H4616" s="3" t="e">
        <v>#N/A</v>
      </c>
      <c r="I4616" s="80" t="e">
        <v>#N/A</v>
      </c>
      <c r="J4616" s="80" t="e">
        <v>#N/A</v>
      </c>
      <c r="K4616" s="85" t="e">
        <v>#N/A</v>
      </c>
      <c r="L4616" s="9" t="e">
        <v>#N/A</v>
      </c>
      <c r="M4616" s="93" t="e">
        <v>#N/A</v>
      </c>
      <c r="N4616" s="8" t="e">
        <v>#N/A</v>
      </c>
      <c r="O4616" t="e">
        <v>#N/A</v>
      </c>
      <c r="P4616" t="e">
        <v>#N/A</v>
      </c>
      <c r="Q4616" t="e">
        <v>#N/A</v>
      </c>
      <c r="R4616" s="2" t="e">
        <v>#N/A</v>
      </c>
      <c r="S4616" t="e">
        <v>#N/A</v>
      </c>
      <c r="T4616" s="3" t="e">
        <v>#N/A</v>
      </c>
      <c r="U4616" s="3" t="e">
        <v>#N/A</v>
      </c>
      <c r="V4616" t="e">
        <v>#N/A</v>
      </c>
      <c r="W4616" t="e">
        <v>#N/A</v>
      </c>
      <c r="X4616" t="e">
        <v>#N/A</v>
      </c>
      <c r="Y4616" s="3" t="e">
        <v>#N/A</v>
      </c>
      <c r="Z4616" s="8" t="e">
        <v>#N/A</v>
      </c>
      <c r="AA4616" s="30" t="e">
        <v>#N/A</v>
      </c>
      <c r="AB4616" t="e">
        <v>#N/A</v>
      </c>
      <c r="AC4616" t="e">
        <v>#N/A</v>
      </c>
      <c r="AD4616" t="e">
        <v>#N/A</v>
      </c>
      <c r="AE4616" t="e">
        <v>#N/A</v>
      </c>
      <c r="AF4616" t="e">
        <v>#N/A</v>
      </c>
    </row>
    <row r="4617" spans="1:32" x14ac:dyDescent="0.25">
      <c r="A4617" t="e">
        <v>#N/A</v>
      </c>
      <c r="B4617" s="33" t="e">
        <v>#N/A</v>
      </c>
      <c r="C4617" t="e">
        <v>#N/A</v>
      </c>
      <c r="D4617" t="e">
        <v>#N/A</v>
      </c>
      <c r="E4617" s="69" t="e">
        <v>#N/A</v>
      </c>
      <c r="F4617" s="3" t="e">
        <v>#N/A</v>
      </c>
      <c r="G4617" s="3" t="e">
        <v>#N/A</v>
      </c>
      <c r="H4617" s="3" t="e">
        <v>#N/A</v>
      </c>
      <c r="I4617" s="80" t="e">
        <v>#N/A</v>
      </c>
      <c r="J4617" s="80" t="e">
        <v>#N/A</v>
      </c>
      <c r="K4617" s="85" t="e">
        <v>#N/A</v>
      </c>
      <c r="L4617" s="9" t="e">
        <v>#N/A</v>
      </c>
      <c r="M4617" s="93" t="e">
        <v>#N/A</v>
      </c>
      <c r="N4617" s="8" t="e">
        <v>#N/A</v>
      </c>
      <c r="O4617" t="e">
        <v>#N/A</v>
      </c>
      <c r="P4617" t="e">
        <v>#N/A</v>
      </c>
      <c r="Q4617" t="e">
        <v>#N/A</v>
      </c>
      <c r="R4617" s="2" t="e">
        <v>#N/A</v>
      </c>
      <c r="S4617" t="e">
        <v>#N/A</v>
      </c>
      <c r="T4617" s="3" t="e">
        <v>#N/A</v>
      </c>
      <c r="U4617" s="3" t="e">
        <v>#N/A</v>
      </c>
      <c r="V4617" t="e">
        <v>#N/A</v>
      </c>
      <c r="W4617" t="e">
        <v>#N/A</v>
      </c>
      <c r="X4617" t="e">
        <v>#N/A</v>
      </c>
      <c r="Y4617" s="3" t="e">
        <v>#N/A</v>
      </c>
      <c r="Z4617" s="8" t="e">
        <v>#N/A</v>
      </c>
      <c r="AA4617" s="30" t="e">
        <v>#N/A</v>
      </c>
      <c r="AB4617" t="e">
        <v>#N/A</v>
      </c>
      <c r="AC4617" t="e">
        <v>#N/A</v>
      </c>
      <c r="AD4617" t="e">
        <v>#N/A</v>
      </c>
      <c r="AE4617" t="e">
        <v>#N/A</v>
      </c>
      <c r="AF4617" t="e">
        <v>#N/A</v>
      </c>
    </row>
    <row r="4618" spans="1:32" x14ac:dyDescent="0.25">
      <c r="A4618" t="e">
        <v>#N/A</v>
      </c>
      <c r="B4618" s="33" t="e">
        <v>#N/A</v>
      </c>
      <c r="C4618" t="e">
        <v>#N/A</v>
      </c>
      <c r="D4618" t="e">
        <v>#N/A</v>
      </c>
      <c r="E4618" s="69" t="e">
        <v>#N/A</v>
      </c>
      <c r="F4618" s="3" t="e">
        <v>#N/A</v>
      </c>
      <c r="G4618" s="3" t="e">
        <v>#N/A</v>
      </c>
      <c r="H4618" s="3" t="e">
        <v>#N/A</v>
      </c>
      <c r="I4618" s="80" t="e">
        <v>#N/A</v>
      </c>
      <c r="J4618" s="80" t="e">
        <v>#N/A</v>
      </c>
      <c r="K4618" s="85" t="e">
        <v>#N/A</v>
      </c>
      <c r="L4618" s="9" t="e">
        <v>#N/A</v>
      </c>
      <c r="M4618" s="93" t="e">
        <v>#N/A</v>
      </c>
      <c r="N4618" s="8" t="e">
        <v>#N/A</v>
      </c>
      <c r="O4618" t="e">
        <v>#N/A</v>
      </c>
      <c r="P4618" t="e">
        <v>#N/A</v>
      </c>
      <c r="Q4618" t="e">
        <v>#N/A</v>
      </c>
      <c r="R4618" s="2" t="e">
        <v>#N/A</v>
      </c>
      <c r="S4618" t="e">
        <v>#N/A</v>
      </c>
      <c r="T4618" s="3" t="e">
        <v>#N/A</v>
      </c>
      <c r="U4618" s="3" t="e">
        <v>#N/A</v>
      </c>
      <c r="V4618" t="e">
        <v>#N/A</v>
      </c>
      <c r="W4618" t="e">
        <v>#N/A</v>
      </c>
      <c r="X4618" t="e">
        <v>#N/A</v>
      </c>
      <c r="Y4618" s="3" t="e">
        <v>#N/A</v>
      </c>
      <c r="Z4618" s="8" t="e">
        <v>#N/A</v>
      </c>
      <c r="AA4618" s="30" t="e">
        <v>#N/A</v>
      </c>
      <c r="AB4618" t="e">
        <v>#N/A</v>
      </c>
      <c r="AC4618" t="e">
        <v>#N/A</v>
      </c>
      <c r="AD4618" t="e">
        <v>#N/A</v>
      </c>
      <c r="AE4618" t="e">
        <v>#N/A</v>
      </c>
      <c r="AF4618" t="e">
        <v>#N/A</v>
      </c>
    </row>
    <row r="4619" spans="1:32" x14ac:dyDescent="0.25">
      <c r="A4619" t="e">
        <v>#N/A</v>
      </c>
      <c r="B4619" s="33" t="e">
        <v>#N/A</v>
      </c>
      <c r="C4619" t="e">
        <v>#N/A</v>
      </c>
      <c r="D4619" t="e">
        <v>#N/A</v>
      </c>
      <c r="E4619" s="69" t="e">
        <v>#N/A</v>
      </c>
      <c r="F4619" s="3" t="e">
        <v>#N/A</v>
      </c>
      <c r="G4619" s="3" t="e">
        <v>#N/A</v>
      </c>
      <c r="H4619" s="3" t="e">
        <v>#N/A</v>
      </c>
      <c r="I4619" s="80" t="e">
        <v>#N/A</v>
      </c>
      <c r="J4619" s="80" t="e">
        <v>#N/A</v>
      </c>
      <c r="K4619" s="85" t="e">
        <v>#N/A</v>
      </c>
      <c r="L4619" s="9" t="e">
        <v>#N/A</v>
      </c>
      <c r="M4619" s="93" t="e">
        <v>#N/A</v>
      </c>
      <c r="N4619" s="8" t="e">
        <v>#N/A</v>
      </c>
      <c r="O4619" t="e">
        <v>#N/A</v>
      </c>
      <c r="P4619" t="e">
        <v>#N/A</v>
      </c>
      <c r="Q4619" t="e">
        <v>#N/A</v>
      </c>
      <c r="R4619" s="2" t="e">
        <v>#N/A</v>
      </c>
      <c r="S4619" t="e">
        <v>#N/A</v>
      </c>
      <c r="T4619" s="3" t="e">
        <v>#N/A</v>
      </c>
      <c r="U4619" s="3" t="e">
        <v>#N/A</v>
      </c>
      <c r="V4619" t="e">
        <v>#N/A</v>
      </c>
      <c r="W4619" t="e">
        <v>#N/A</v>
      </c>
      <c r="X4619" t="e">
        <v>#N/A</v>
      </c>
      <c r="Y4619" s="3" t="e">
        <v>#N/A</v>
      </c>
      <c r="Z4619" s="8" t="e">
        <v>#N/A</v>
      </c>
      <c r="AA4619" s="30" t="e">
        <v>#N/A</v>
      </c>
      <c r="AB4619" t="e">
        <v>#N/A</v>
      </c>
      <c r="AC4619" t="e">
        <v>#N/A</v>
      </c>
      <c r="AD4619" t="e">
        <v>#N/A</v>
      </c>
      <c r="AE4619" t="e">
        <v>#N/A</v>
      </c>
      <c r="AF4619" t="e">
        <v>#N/A</v>
      </c>
    </row>
    <row r="4620" spans="1:32" x14ac:dyDescent="0.25">
      <c r="A4620" t="e">
        <v>#N/A</v>
      </c>
      <c r="B4620" s="33" t="e">
        <v>#N/A</v>
      </c>
      <c r="C4620" t="e">
        <v>#N/A</v>
      </c>
      <c r="D4620" t="e">
        <v>#N/A</v>
      </c>
      <c r="E4620" s="69" t="e">
        <v>#N/A</v>
      </c>
      <c r="F4620" s="3" t="e">
        <v>#N/A</v>
      </c>
      <c r="G4620" s="3" t="e">
        <v>#N/A</v>
      </c>
      <c r="H4620" s="3" t="e">
        <v>#N/A</v>
      </c>
      <c r="I4620" s="80" t="e">
        <v>#N/A</v>
      </c>
      <c r="J4620" s="80" t="e">
        <v>#N/A</v>
      </c>
      <c r="K4620" s="85" t="e">
        <v>#N/A</v>
      </c>
      <c r="L4620" s="9" t="e">
        <v>#N/A</v>
      </c>
      <c r="M4620" s="93" t="e">
        <v>#N/A</v>
      </c>
      <c r="N4620" s="8" t="e">
        <v>#N/A</v>
      </c>
      <c r="O4620" t="e">
        <v>#N/A</v>
      </c>
      <c r="P4620" t="e">
        <v>#N/A</v>
      </c>
      <c r="Q4620" t="e">
        <v>#N/A</v>
      </c>
      <c r="R4620" s="2" t="e">
        <v>#N/A</v>
      </c>
      <c r="S4620" t="e">
        <v>#N/A</v>
      </c>
      <c r="T4620" s="3" t="e">
        <v>#N/A</v>
      </c>
      <c r="U4620" s="3" t="e">
        <v>#N/A</v>
      </c>
      <c r="V4620" t="e">
        <v>#N/A</v>
      </c>
      <c r="W4620" t="e">
        <v>#N/A</v>
      </c>
      <c r="X4620" t="e">
        <v>#N/A</v>
      </c>
      <c r="Y4620" s="3" t="e">
        <v>#N/A</v>
      </c>
      <c r="Z4620" s="8" t="e">
        <v>#N/A</v>
      </c>
      <c r="AA4620" s="30" t="e">
        <v>#N/A</v>
      </c>
      <c r="AB4620" t="e">
        <v>#N/A</v>
      </c>
      <c r="AC4620" t="e">
        <v>#N/A</v>
      </c>
      <c r="AD4620" t="e">
        <v>#N/A</v>
      </c>
      <c r="AE4620" t="e">
        <v>#N/A</v>
      </c>
      <c r="AF4620" t="e">
        <v>#N/A</v>
      </c>
    </row>
    <row r="4621" spans="1:32" x14ac:dyDescent="0.25">
      <c r="A4621" t="e">
        <v>#N/A</v>
      </c>
      <c r="B4621" s="33" t="e">
        <v>#N/A</v>
      </c>
      <c r="C4621" t="e">
        <v>#N/A</v>
      </c>
      <c r="D4621" t="e">
        <v>#N/A</v>
      </c>
      <c r="E4621" s="69" t="e">
        <v>#N/A</v>
      </c>
      <c r="F4621" s="3" t="e">
        <v>#N/A</v>
      </c>
      <c r="G4621" s="3" t="e">
        <v>#N/A</v>
      </c>
      <c r="H4621" s="3" t="e">
        <v>#N/A</v>
      </c>
      <c r="I4621" s="80" t="e">
        <v>#N/A</v>
      </c>
      <c r="J4621" s="80" t="e">
        <v>#N/A</v>
      </c>
      <c r="K4621" s="85" t="e">
        <v>#N/A</v>
      </c>
      <c r="L4621" s="9" t="e">
        <v>#N/A</v>
      </c>
      <c r="M4621" s="93" t="e">
        <v>#N/A</v>
      </c>
      <c r="N4621" s="8" t="e">
        <v>#N/A</v>
      </c>
      <c r="O4621" t="e">
        <v>#N/A</v>
      </c>
      <c r="P4621" t="e">
        <v>#N/A</v>
      </c>
      <c r="Q4621" t="e">
        <v>#N/A</v>
      </c>
      <c r="R4621" s="2" t="e">
        <v>#N/A</v>
      </c>
      <c r="S4621" t="e">
        <v>#N/A</v>
      </c>
      <c r="T4621" s="3" t="e">
        <v>#N/A</v>
      </c>
      <c r="U4621" s="3" t="e">
        <v>#N/A</v>
      </c>
      <c r="V4621" t="e">
        <v>#N/A</v>
      </c>
      <c r="W4621" t="e">
        <v>#N/A</v>
      </c>
      <c r="X4621" t="e">
        <v>#N/A</v>
      </c>
      <c r="Y4621" s="3" t="e">
        <v>#N/A</v>
      </c>
      <c r="Z4621" s="8" t="e">
        <v>#N/A</v>
      </c>
      <c r="AA4621" s="30" t="e">
        <v>#N/A</v>
      </c>
      <c r="AB4621" t="e">
        <v>#N/A</v>
      </c>
      <c r="AC4621" t="e">
        <v>#N/A</v>
      </c>
      <c r="AD4621" t="e">
        <v>#N/A</v>
      </c>
      <c r="AE4621" t="e">
        <v>#N/A</v>
      </c>
      <c r="AF4621" t="e">
        <v>#N/A</v>
      </c>
    </row>
    <row r="4622" spans="1:32" x14ac:dyDescent="0.25">
      <c r="A4622" t="e">
        <v>#N/A</v>
      </c>
      <c r="B4622" s="33" t="e">
        <v>#N/A</v>
      </c>
      <c r="C4622" t="e">
        <v>#N/A</v>
      </c>
      <c r="D4622" t="e">
        <v>#N/A</v>
      </c>
      <c r="E4622" s="69" t="e">
        <v>#N/A</v>
      </c>
      <c r="F4622" s="3" t="e">
        <v>#N/A</v>
      </c>
      <c r="G4622" s="3" t="e">
        <v>#N/A</v>
      </c>
      <c r="H4622" s="3" t="e">
        <v>#N/A</v>
      </c>
      <c r="I4622" s="80" t="e">
        <v>#N/A</v>
      </c>
      <c r="J4622" s="80" t="e">
        <v>#N/A</v>
      </c>
      <c r="K4622" s="85" t="e">
        <v>#N/A</v>
      </c>
      <c r="L4622" s="9" t="e">
        <v>#N/A</v>
      </c>
      <c r="M4622" s="93" t="e">
        <v>#N/A</v>
      </c>
      <c r="N4622" s="8" t="e">
        <v>#N/A</v>
      </c>
      <c r="O4622" t="e">
        <v>#N/A</v>
      </c>
      <c r="P4622" t="e">
        <v>#N/A</v>
      </c>
      <c r="Q4622" t="e">
        <v>#N/A</v>
      </c>
      <c r="R4622" s="2" t="e">
        <v>#N/A</v>
      </c>
      <c r="S4622" t="e">
        <v>#N/A</v>
      </c>
      <c r="T4622" s="3" t="e">
        <v>#N/A</v>
      </c>
      <c r="U4622" s="3" t="e">
        <v>#N/A</v>
      </c>
      <c r="V4622" t="e">
        <v>#N/A</v>
      </c>
      <c r="W4622" t="e">
        <v>#N/A</v>
      </c>
      <c r="X4622" t="e">
        <v>#N/A</v>
      </c>
      <c r="Y4622" s="3" t="e">
        <v>#N/A</v>
      </c>
      <c r="Z4622" s="8" t="e">
        <v>#N/A</v>
      </c>
      <c r="AA4622" s="30" t="e">
        <v>#N/A</v>
      </c>
      <c r="AB4622" t="e">
        <v>#N/A</v>
      </c>
      <c r="AC4622" t="e">
        <v>#N/A</v>
      </c>
      <c r="AD4622" t="e">
        <v>#N/A</v>
      </c>
      <c r="AE4622" t="e">
        <v>#N/A</v>
      </c>
      <c r="AF4622" t="e">
        <v>#N/A</v>
      </c>
    </row>
    <row r="4623" spans="1:32" x14ac:dyDescent="0.25">
      <c r="A4623" t="e">
        <v>#N/A</v>
      </c>
      <c r="B4623" s="33" t="e">
        <v>#N/A</v>
      </c>
      <c r="C4623" t="e">
        <v>#N/A</v>
      </c>
      <c r="D4623" t="e">
        <v>#N/A</v>
      </c>
      <c r="E4623" s="69" t="e">
        <v>#N/A</v>
      </c>
      <c r="F4623" s="3" t="e">
        <v>#N/A</v>
      </c>
      <c r="G4623" s="3" t="e">
        <v>#N/A</v>
      </c>
      <c r="H4623" s="3" t="e">
        <v>#N/A</v>
      </c>
      <c r="I4623" s="80" t="e">
        <v>#N/A</v>
      </c>
      <c r="J4623" s="80" t="e">
        <v>#N/A</v>
      </c>
      <c r="K4623" s="85" t="e">
        <v>#N/A</v>
      </c>
      <c r="L4623" s="9" t="e">
        <v>#N/A</v>
      </c>
      <c r="M4623" s="93" t="e">
        <v>#N/A</v>
      </c>
      <c r="N4623" s="8" t="e">
        <v>#N/A</v>
      </c>
      <c r="O4623" t="e">
        <v>#N/A</v>
      </c>
      <c r="P4623" t="e">
        <v>#N/A</v>
      </c>
      <c r="Q4623" t="e">
        <v>#N/A</v>
      </c>
      <c r="R4623" s="2" t="e">
        <v>#N/A</v>
      </c>
      <c r="S4623" t="e">
        <v>#N/A</v>
      </c>
      <c r="T4623" s="3" t="e">
        <v>#N/A</v>
      </c>
      <c r="U4623" s="3" t="e">
        <v>#N/A</v>
      </c>
      <c r="V4623" t="e">
        <v>#N/A</v>
      </c>
      <c r="W4623" t="e">
        <v>#N/A</v>
      </c>
      <c r="X4623" t="e">
        <v>#N/A</v>
      </c>
      <c r="Y4623" s="3" t="e">
        <v>#N/A</v>
      </c>
      <c r="Z4623" s="8" t="e">
        <v>#N/A</v>
      </c>
      <c r="AA4623" s="30" t="e">
        <v>#N/A</v>
      </c>
      <c r="AB4623" t="e">
        <v>#N/A</v>
      </c>
      <c r="AC4623" t="e">
        <v>#N/A</v>
      </c>
      <c r="AD4623" t="e">
        <v>#N/A</v>
      </c>
      <c r="AE4623" t="e">
        <v>#N/A</v>
      </c>
      <c r="AF4623" t="e">
        <v>#N/A</v>
      </c>
    </row>
    <row r="4624" spans="1:32" x14ac:dyDescent="0.25">
      <c r="A4624" t="e">
        <v>#N/A</v>
      </c>
      <c r="B4624" s="33" t="e">
        <v>#N/A</v>
      </c>
      <c r="C4624" t="e">
        <v>#N/A</v>
      </c>
      <c r="D4624" t="e">
        <v>#N/A</v>
      </c>
      <c r="E4624" s="69" t="e">
        <v>#N/A</v>
      </c>
      <c r="F4624" s="3" t="e">
        <v>#N/A</v>
      </c>
      <c r="G4624" s="3" t="e">
        <v>#N/A</v>
      </c>
      <c r="H4624" s="3" t="e">
        <v>#N/A</v>
      </c>
      <c r="I4624" s="80" t="e">
        <v>#N/A</v>
      </c>
      <c r="J4624" s="80" t="e">
        <v>#N/A</v>
      </c>
      <c r="K4624" s="85" t="e">
        <v>#N/A</v>
      </c>
      <c r="L4624" s="9" t="e">
        <v>#N/A</v>
      </c>
      <c r="M4624" s="93" t="e">
        <v>#N/A</v>
      </c>
      <c r="N4624" s="8" t="e">
        <v>#N/A</v>
      </c>
      <c r="O4624" t="e">
        <v>#N/A</v>
      </c>
      <c r="P4624" t="e">
        <v>#N/A</v>
      </c>
      <c r="Q4624" t="e">
        <v>#N/A</v>
      </c>
      <c r="R4624" s="2" t="e">
        <v>#N/A</v>
      </c>
      <c r="S4624" t="e">
        <v>#N/A</v>
      </c>
      <c r="T4624" s="3" t="e">
        <v>#N/A</v>
      </c>
      <c r="U4624" s="3" t="e">
        <v>#N/A</v>
      </c>
      <c r="V4624" t="e">
        <v>#N/A</v>
      </c>
      <c r="W4624" t="e">
        <v>#N/A</v>
      </c>
      <c r="X4624" t="e">
        <v>#N/A</v>
      </c>
      <c r="Y4624" s="3" t="e">
        <v>#N/A</v>
      </c>
      <c r="Z4624" s="8" t="e">
        <v>#N/A</v>
      </c>
      <c r="AA4624" s="30" t="e">
        <v>#N/A</v>
      </c>
      <c r="AB4624" t="e">
        <v>#N/A</v>
      </c>
      <c r="AC4624" t="e">
        <v>#N/A</v>
      </c>
      <c r="AD4624" t="e">
        <v>#N/A</v>
      </c>
      <c r="AE4624" t="e">
        <v>#N/A</v>
      </c>
      <c r="AF4624" t="e">
        <v>#N/A</v>
      </c>
    </row>
    <row r="4625" spans="1:32" x14ac:dyDescent="0.25">
      <c r="A4625" t="e">
        <v>#N/A</v>
      </c>
      <c r="B4625" s="33" t="e">
        <v>#N/A</v>
      </c>
      <c r="C4625" t="e">
        <v>#N/A</v>
      </c>
      <c r="D4625" t="e">
        <v>#N/A</v>
      </c>
      <c r="E4625" s="69" t="e">
        <v>#N/A</v>
      </c>
      <c r="F4625" s="3" t="e">
        <v>#N/A</v>
      </c>
      <c r="G4625" s="3" t="e">
        <v>#N/A</v>
      </c>
      <c r="H4625" s="3" t="e">
        <v>#N/A</v>
      </c>
      <c r="I4625" s="80" t="e">
        <v>#N/A</v>
      </c>
      <c r="J4625" s="80" t="e">
        <v>#N/A</v>
      </c>
      <c r="K4625" s="85" t="e">
        <v>#N/A</v>
      </c>
      <c r="L4625" s="9" t="e">
        <v>#N/A</v>
      </c>
      <c r="M4625" s="93" t="e">
        <v>#N/A</v>
      </c>
      <c r="N4625" s="8" t="e">
        <v>#N/A</v>
      </c>
      <c r="O4625" t="e">
        <v>#N/A</v>
      </c>
      <c r="P4625" t="e">
        <v>#N/A</v>
      </c>
      <c r="Q4625" t="e">
        <v>#N/A</v>
      </c>
      <c r="R4625" s="2" t="e">
        <v>#N/A</v>
      </c>
      <c r="S4625" t="e">
        <v>#N/A</v>
      </c>
      <c r="T4625" s="3" t="e">
        <v>#N/A</v>
      </c>
      <c r="U4625" s="3" t="e">
        <v>#N/A</v>
      </c>
      <c r="V4625" t="e">
        <v>#N/A</v>
      </c>
      <c r="W4625" t="e">
        <v>#N/A</v>
      </c>
      <c r="X4625" t="e">
        <v>#N/A</v>
      </c>
      <c r="Y4625" s="3" t="e">
        <v>#N/A</v>
      </c>
      <c r="Z4625" s="8" t="e">
        <v>#N/A</v>
      </c>
      <c r="AA4625" s="30" t="e">
        <v>#N/A</v>
      </c>
      <c r="AB4625" t="e">
        <v>#N/A</v>
      </c>
      <c r="AC4625" t="e">
        <v>#N/A</v>
      </c>
      <c r="AD4625" t="e">
        <v>#N/A</v>
      </c>
      <c r="AE4625" t="e">
        <v>#N/A</v>
      </c>
      <c r="AF4625" t="e">
        <v>#N/A</v>
      </c>
    </row>
    <row r="4626" spans="1:32" x14ac:dyDescent="0.25">
      <c r="A4626" t="e">
        <v>#N/A</v>
      </c>
      <c r="B4626" s="33" t="e">
        <v>#N/A</v>
      </c>
      <c r="C4626" t="e">
        <v>#N/A</v>
      </c>
      <c r="D4626" t="e">
        <v>#N/A</v>
      </c>
      <c r="E4626" s="69" t="e">
        <v>#N/A</v>
      </c>
      <c r="F4626" s="3" t="e">
        <v>#N/A</v>
      </c>
      <c r="G4626" s="3" t="e">
        <v>#N/A</v>
      </c>
      <c r="H4626" s="3" t="e">
        <v>#N/A</v>
      </c>
      <c r="I4626" s="80" t="e">
        <v>#N/A</v>
      </c>
      <c r="J4626" s="80" t="e">
        <v>#N/A</v>
      </c>
      <c r="K4626" s="85" t="e">
        <v>#N/A</v>
      </c>
      <c r="L4626" s="9" t="e">
        <v>#N/A</v>
      </c>
      <c r="M4626" s="93" t="e">
        <v>#N/A</v>
      </c>
      <c r="N4626" s="8" t="e">
        <v>#N/A</v>
      </c>
      <c r="O4626" t="e">
        <v>#N/A</v>
      </c>
      <c r="P4626" t="e">
        <v>#N/A</v>
      </c>
      <c r="Q4626" t="e">
        <v>#N/A</v>
      </c>
      <c r="R4626" s="2" t="e">
        <v>#N/A</v>
      </c>
      <c r="S4626" t="e">
        <v>#N/A</v>
      </c>
      <c r="T4626" s="3" t="e">
        <v>#N/A</v>
      </c>
      <c r="U4626" s="3" t="e">
        <v>#N/A</v>
      </c>
      <c r="V4626" t="e">
        <v>#N/A</v>
      </c>
      <c r="W4626" t="e">
        <v>#N/A</v>
      </c>
      <c r="X4626" t="e">
        <v>#N/A</v>
      </c>
      <c r="Y4626" s="3" t="e">
        <v>#N/A</v>
      </c>
      <c r="Z4626" s="8" t="e">
        <v>#N/A</v>
      </c>
      <c r="AA4626" s="30" t="e">
        <v>#N/A</v>
      </c>
      <c r="AB4626" t="e">
        <v>#N/A</v>
      </c>
      <c r="AC4626" t="e">
        <v>#N/A</v>
      </c>
      <c r="AD4626" t="e">
        <v>#N/A</v>
      </c>
      <c r="AE4626" t="e">
        <v>#N/A</v>
      </c>
      <c r="AF4626" t="e">
        <v>#N/A</v>
      </c>
    </row>
    <row r="4627" spans="1:32" x14ac:dyDescent="0.25">
      <c r="A4627" t="e">
        <v>#N/A</v>
      </c>
      <c r="B4627" s="33" t="e">
        <v>#N/A</v>
      </c>
      <c r="C4627" t="e">
        <v>#N/A</v>
      </c>
      <c r="D4627" t="e">
        <v>#N/A</v>
      </c>
      <c r="E4627" s="69" t="e">
        <v>#N/A</v>
      </c>
      <c r="F4627" s="3" t="e">
        <v>#N/A</v>
      </c>
      <c r="G4627" s="3" t="e">
        <v>#N/A</v>
      </c>
      <c r="H4627" s="3" t="e">
        <v>#N/A</v>
      </c>
      <c r="I4627" s="80" t="e">
        <v>#N/A</v>
      </c>
      <c r="J4627" s="80" t="e">
        <v>#N/A</v>
      </c>
      <c r="K4627" s="85" t="e">
        <v>#N/A</v>
      </c>
      <c r="L4627" s="9" t="e">
        <v>#N/A</v>
      </c>
      <c r="M4627" s="93" t="e">
        <v>#N/A</v>
      </c>
      <c r="N4627" s="8" t="e">
        <v>#N/A</v>
      </c>
      <c r="O4627" t="e">
        <v>#N/A</v>
      </c>
      <c r="P4627" t="e">
        <v>#N/A</v>
      </c>
      <c r="Q4627" t="e">
        <v>#N/A</v>
      </c>
      <c r="R4627" s="2" t="e">
        <v>#N/A</v>
      </c>
      <c r="S4627" t="e">
        <v>#N/A</v>
      </c>
      <c r="T4627" s="3" t="e">
        <v>#N/A</v>
      </c>
      <c r="U4627" s="3" t="e">
        <v>#N/A</v>
      </c>
      <c r="V4627" t="e">
        <v>#N/A</v>
      </c>
      <c r="W4627" t="e">
        <v>#N/A</v>
      </c>
      <c r="X4627" t="e">
        <v>#N/A</v>
      </c>
      <c r="Y4627" s="3" t="e">
        <v>#N/A</v>
      </c>
      <c r="Z4627" s="8" t="e">
        <v>#N/A</v>
      </c>
      <c r="AA4627" s="30" t="e">
        <v>#N/A</v>
      </c>
      <c r="AB4627" t="e">
        <v>#N/A</v>
      </c>
      <c r="AC4627" t="e">
        <v>#N/A</v>
      </c>
      <c r="AD4627" t="e">
        <v>#N/A</v>
      </c>
      <c r="AE4627" t="e">
        <v>#N/A</v>
      </c>
      <c r="AF4627" t="e">
        <v>#N/A</v>
      </c>
    </row>
    <row r="4628" spans="1:32" x14ac:dyDescent="0.25">
      <c r="A4628" t="e">
        <v>#N/A</v>
      </c>
      <c r="B4628" s="33" t="e">
        <v>#N/A</v>
      </c>
      <c r="C4628" t="e">
        <v>#N/A</v>
      </c>
      <c r="D4628" t="e">
        <v>#N/A</v>
      </c>
      <c r="E4628" s="69" t="e">
        <v>#N/A</v>
      </c>
      <c r="F4628" s="3" t="e">
        <v>#N/A</v>
      </c>
      <c r="G4628" s="3" t="e">
        <v>#N/A</v>
      </c>
      <c r="H4628" s="3" t="e">
        <v>#N/A</v>
      </c>
      <c r="I4628" s="80" t="e">
        <v>#N/A</v>
      </c>
      <c r="J4628" s="80" t="e">
        <v>#N/A</v>
      </c>
      <c r="K4628" s="85" t="e">
        <v>#N/A</v>
      </c>
      <c r="L4628" s="9" t="e">
        <v>#N/A</v>
      </c>
      <c r="M4628" s="93" t="e">
        <v>#N/A</v>
      </c>
      <c r="N4628" s="8" t="e">
        <v>#N/A</v>
      </c>
      <c r="O4628" t="e">
        <v>#N/A</v>
      </c>
      <c r="P4628" t="e">
        <v>#N/A</v>
      </c>
      <c r="Q4628" t="e">
        <v>#N/A</v>
      </c>
      <c r="R4628" s="2" t="e">
        <v>#N/A</v>
      </c>
      <c r="S4628" t="e">
        <v>#N/A</v>
      </c>
      <c r="T4628" s="3" t="e">
        <v>#N/A</v>
      </c>
      <c r="U4628" s="3" t="e">
        <v>#N/A</v>
      </c>
      <c r="V4628" t="e">
        <v>#N/A</v>
      </c>
      <c r="W4628" t="e">
        <v>#N/A</v>
      </c>
      <c r="X4628" t="e">
        <v>#N/A</v>
      </c>
      <c r="Y4628" s="3" t="e">
        <v>#N/A</v>
      </c>
      <c r="Z4628" s="8" t="e">
        <v>#N/A</v>
      </c>
      <c r="AA4628" s="30" t="e">
        <v>#N/A</v>
      </c>
      <c r="AB4628" t="e">
        <v>#N/A</v>
      </c>
      <c r="AC4628" t="e">
        <v>#N/A</v>
      </c>
      <c r="AD4628" t="e">
        <v>#N/A</v>
      </c>
      <c r="AE4628" t="e">
        <v>#N/A</v>
      </c>
      <c r="AF4628" t="e">
        <v>#N/A</v>
      </c>
    </row>
    <row r="4629" spans="1:32" x14ac:dyDescent="0.25">
      <c r="A4629" t="e">
        <v>#N/A</v>
      </c>
      <c r="B4629" s="33" t="e">
        <v>#N/A</v>
      </c>
      <c r="C4629" t="e">
        <v>#N/A</v>
      </c>
      <c r="D4629" t="e">
        <v>#N/A</v>
      </c>
      <c r="E4629" s="69" t="e">
        <v>#N/A</v>
      </c>
      <c r="F4629" s="3" t="e">
        <v>#N/A</v>
      </c>
      <c r="G4629" s="3" t="e">
        <v>#N/A</v>
      </c>
      <c r="H4629" s="3" t="e">
        <v>#N/A</v>
      </c>
      <c r="I4629" s="80" t="e">
        <v>#N/A</v>
      </c>
      <c r="J4629" s="80" t="e">
        <v>#N/A</v>
      </c>
      <c r="K4629" s="85" t="e">
        <v>#N/A</v>
      </c>
      <c r="L4629" s="9" t="e">
        <v>#N/A</v>
      </c>
      <c r="M4629" s="93" t="e">
        <v>#N/A</v>
      </c>
      <c r="N4629" s="8" t="e">
        <v>#N/A</v>
      </c>
      <c r="O4629" t="e">
        <v>#N/A</v>
      </c>
      <c r="P4629" t="e">
        <v>#N/A</v>
      </c>
      <c r="Q4629" t="e">
        <v>#N/A</v>
      </c>
      <c r="R4629" s="2" t="e">
        <v>#N/A</v>
      </c>
      <c r="S4629" t="e">
        <v>#N/A</v>
      </c>
      <c r="T4629" s="3" t="e">
        <v>#N/A</v>
      </c>
      <c r="U4629" s="3" t="e">
        <v>#N/A</v>
      </c>
      <c r="V4629" t="e">
        <v>#N/A</v>
      </c>
      <c r="W4629" t="e">
        <v>#N/A</v>
      </c>
      <c r="X4629" t="e">
        <v>#N/A</v>
      </c>
      <c r="Y4629" s="3" t="e">
        <v>#N/A</v>
      </c>
      <c r="Z4629" s="8" t="e">
        <v>#N/A</v>
      </c>
      <c r="AA4629" s="30" t="e">
        <v>#N/A</v>
      </c>
      <c r="AB4629" t="e">
        <v>#N/A</v>
      </c>
      <c r="AC4629" t="e">
        <v>#N/A</v>
      </c>
      <c r="AD4629" t="e">
        <v>#N/A</v>
      </c>
      <c r="AE4629" t="e">
        <v>#N/A</v>
      </c>
      <c r="AF4629" t="e">
        <v>#N/A</v>
      </c>
    </row>
    <row r="4630" spans="1:32" x14ac:dyDescent="0.25">
      <c r="A4630" t="e">
        <v>#N/A</v>
      </c>
      <c r="B4630" s="33" t="e">
        <v>#N/A</v>
      </c>
      <c r="C4630" t="e">
        <v>#N/A</v>
      </c>
      <c r="D4630" t="e">
        <v>#N/A</v>
      </c>
      <c r="E4630" s="69" t="e">
        <v>#N/A</v>
      </c>
      <c r="F4630" s="3" t="e">
        <v>#N/A</v>
      </c>
      <c r="G4630" s="3" t="e">
        <v>#N/A</v>
      </c>
      <c r="H4630" s="3" t="e">
        <v>#N/A</v>
      </c>
      <c r="I4630" s="80" t="e">
        <v>#N/A</v>
      </c>
      <c r="J4630" s="80" t="e">
        <v>#N/A</v>
      </c>
      <c r="K4630" s="85" t="e">
        <v>#N/A</v>
      </c>
      <c r="L4630" s="9" t="e">
        <v>#N/A</v>
      </c>
      <c r="M4630" s="93" t="e">
        <v>#N/A</v>
      </c>
      <c r="N4630" s="8" t="e">
        <v>#N/A</v>
      </c>
      <c r="O4630" t="e">
        <v>#N/A</v>
      </c>
      <c r="P4630" t="e">
        <v>#N/A</v>
      </c>
      <c r="Q4630" t="e">
        <v>#N/A</v>
      </c>
      <c r="R4630" s="2" t="e">
        <v>#N/A</v>
      </c>
      <c r="S4630" t="e">
        <v>#N/A</v>
      </c>
      <c r="T4630" s="3" t="e">
        <v>#N/A</v>
      </c>
      <c r="U4630" s="3" t="e">
        <v>#N/A</v>
      </c>
      <c r="V4630" t="e">
        <v>#N/A</v>
      </c>
      <c r="W4630" t="e">
        <v>#N/A</v>
      </c>
      <c r="X4630" t="e">
        <v>#N/A</v>
      </c>
      <c r="Y4630" s="3" t="e">
        <v>#N/A</v>
      </c>
      <c r="Z4630" s="8" t="e">
        <v>#N/A</v>
      </c>
      <c r="AA4630" s="30" t="e">
        <v>#N/A</v>
      </c>
      <c r="AB4630" t="e">
        <v>#N/A</v>
      </c>
      <c r="AC4630" t="e">
        <v>#N/A</v>
      </c>
      <c r="AD4630" t="e">
        <v>#N/A</v>
      </c>
      <c r="AE4630" t="e">
        <v>#N/A</v>
      </c>
      <c r="AF4630" t="e">
        <v>#N/A</v>
      </c>
    </row>
    <row r="4631" spans="1:32" x14ac:dyDescent="0.25">
      <c r="A4631" t="e">
        <v>#N/A</v>
      </c>
      <c r="B4631" s="33" t="e">
        <v>#N/A</v>
      </c>
      <c r="C4631" t="e">
        <v>#N/A</v>
      </c>
      <c r="D4631" t="e">
        <v>#N/A</v>
      </c>
      <c r="E4631" s="69" t="e">
        <v>#N/A</v>
      </c>
      <c r="F4631" s="3" t="e">
        <v>#N/A</v>
      </c>
      <c r="G4631" s="3" t="e">
        <v>#N/A</v>
      </c>
      <c r="H4631" s="3" t="e">
        <v>#N/A</v>
      </c>
      <c r="I4631" s="80" t="e">
        <v>#N/A</v>
      </c>
      <c r="J4631" s="80" t="e">
        <v>#N/A</v>
      </c>
      <c r="K4631" s="85" t="e">
        <v>#N/A</v>
      </c>
      <c r="L4631" s="9" t="e">
        <v>#N/A</v>
      </c>
      <c r="M4631" s="93" t="e">
        <v>#N/A</v>
      </c>
      <c r="N4631" s="8" t="e">
        <v>#N/A</v>
      </c>
      <c r="O4631" t="e">
        <v>#N/A</v>
      </c>
      <c r="P4631" t="e">
        <v>#N/A</v>
      </c>
      <c r="Q4631" t="e">
        <v>#N/A</v>
      </c>
      <c r="R4631" s="2" t="e">
        <v>#N/A</v>
      </c>
      <c r="S4631" t="e">
        <v>#N/A</v>
      </c>
      <c r="T4631" s="3" t="e">
        <v>#N/A</v>
      </c>
      <c r="U4631" s="3" t="e">
        <v>#N/A</v>
      </c>
      <c r="V4631" t="e">
        <v>#N/A</v>
      </c>
      <c r="W4631" t="e">
        <v>#N/A</v>
      </c>
      <c r="X4631" t="e">
        <v>#N/A</v>
      </c>
      <c r="Y4631" s="3" t="e">
        <v>#N/A</v>
      </c>
      <c r="Z4631" s="8" t="e">
        <v>#N/A</v>
      </c>
      <c r="AA4631" s="30" t="e">
        <v>#N/A</v>
      </c>
      <c r="AB4631" t="e">
        <v>#N/A</v>
      </c>
      <c r="AC4631" t="e">
        <v>#N/A</v>
      </c>
      <c r="AD4631" t="e">
        <v>#N/A</v>
      </c>
      <c r="AE4631" t="e">
        <v>#N/A</v>
      </c>
      <c r="AF4631" t="e">
        <v>#N/A</v>
      </c>
    </row>
    <row r="4632" spans="1:32" x14ac:dyDescent="0.25">
      <c r="A4632" t="e">
        <v>#N/A</v>
      </c>
      <c r="B4632" s="33" t="e">
        <v>#N/A</v>
      </c>
      <c r="C4632" t="e">
        <v>#N/A</v>
      </c>
      <c r="D4632" t="e">
        <v>#N/A</v>
      </c>
      <c r="E4632" s="69" t="e">
        <v>#N/A</v>
      </c>
      <c r="F4632" s="3" t="e">
        <v>#N/A</v>
      </c>
      <c r="G4632" s="3" t="e">
        <v>#N/A</v>
      </c>
      <c r="H4632" s="3" t="e">
        <v>#N/A</v>
      </c>
      <c r="I4632" s="80" t="e">
        <v>#N/A</v>
      </c>
      <c r="J4632" s="80" t="e">
        <v>#N/A</v>
      </c>
      <c r="K4632" s="85" t="e">
        <v>#N/A</v>
      </c>
      <c r="L4632" s="9" t="e">
        <v>#N/A</v>
      </c>
      <c r="M4632" s="93" t="e">
        <v>#N/A</v>
      </c>
      <c r="N4632" s="8" t="e">
        <v>#N/A</v>
      </c>
      <c r="O4632" t="e">
        <v>#N/A</v>
      </c>
      <c r="P4632" t="e">
        <v>#N/A</v>
      </c>
      <c r="Q4632" t="e">
        <v>#N/A</v>
      </c>
      <c r="R4632" s="2" t="e">
        <v>#N/A</v>
      </c>
      <c r="S4632" t="e">
        <v>#N/A</v>
      </c>
      <c r="T4632" s="3" t="e">
        <v>#N/A</v>
      </c>
      <c r="U4632" s="3" t="e">
        <v>#N/A</v>
      </c>
      <c r="V4632" t="e">
        <v>#N/A</v>
      </c>
      <c r="W4632" t="e">
        <v>#N/A</v>
      </c>
      <c r="X4632" t="e">
        <v>#N/A</v>
      </c>
      <c r="Y4632" s="3" t="e">
        <v>#N/A</v>
      </c>
      <c r="Z4632" s="8" t="e">
        <v>#N/A</v>
      </c>
      <c r="AA4632" s="30" t="e">
        <v>#N/A</v>
      </c>
      <c r="AB4632" t="e">
        <v>#N/A</v>
      </c>
      <c r="AC4632" t="e">
        <v>#N/A</v>
      </c>
      <c r="AD4632" t="e">
        <v>#N/A</v>
      </c>
      <c r="AE4632" t="e">
        <v>#N/A</v>
      </c>
      <c r="AF4632" t="e">
        <v>#N/A</v>
      </c>
    </row>
    <row r="4633" spans="1:32" x14ac:dyDescent="0.25">
      <c r="A4633" t="e">
        <v>#N/A</v>
      </c>
      <c r="B4633" s="33" t="e">
        <v>#N/A</v>
      </c>
      <c r="C4633" t="e">
        <v>#N/A</v>
      </c>
      <c r="D4633" t="e">
        <v>#N/A</v>
      </c>
      <c r="E4633" s="69" t="e">
        <v>#N/A</v>
      </c>
      <c r="F4633" s="3" t="e">
        <v>#N/A</v>
      </c>
      <c r="G4633" s="3" t="e">
        <v>#N/A</v>
      </c>
      <c r="H4633" s="3" t="e">
        <v>#N/A</v>
      </c>
      <c r="I4633" s="80" t="e">
        <v>#N/A</v>
      </c>
      <c r="J4633" s="80" t="e">
        <v>#N/A</v>
      </c>
      <c r="K4633" s="85" t="e">
        <v>#N/A</v>
      </c>
      <c r="L4633" s="9" t="e">
        <v>#N/A</v>
      </c>
      <c r="M4633" s="93" t="e">
        <v>#N/A</v>
      </c>
      <c r="N4633" s="8" t="e">
        <v>#N/A</v>
      </c>
      <c r="O4633" t="e">
        <v>#N/A</v>
      </c>
      <c r="P4633" t="e">
        <v>#N/A</v>
      </c>
      <c r="Q4633" t="e">
        <v>#N/A</v>
      </c>
      <c r="R4633" s="2" t="e">
        <v>#N/A</v>
      </c>
      <c r="S4633" t="e">
        <v>#N/A</v>
      </c>
      <c r="T4633" s="3" t="e">
        <v>#N/A</v>
      </c>
      <c r="U4633" s="3" t="e">
        <v>#N/A</v>
      </c>
      <c r="V4633" t="e">
        <v>#N/A</v>
      </c>
      <c r="W4633" t="e">
        <v>#N/A</v>
      </c>
      <c r="X4633" t="e">
        <v>#N/A</v>
      </c>
      <c r="Y4633" s="3" t="e">
        <v>#N/A</v>
      </c>
      <c r="Z4633" s="8" t="e">
        <v>#N/A</v>
      </c>
      <c r="AA4633" s="30" t="e">
        <v>#N/A</v>
      </c>
      <c r="AB4633" t="e">
        <v>#N/A</v>
      </c>
      <c r="AC4633" t="e">
        <v>#N/A</v>
      </c>
      <c r="AD4633" t="e">
        <v>#N/A</v>
      </c>
      <c r="AE4633" t="e">
        <v>#N/A</v>
      </c>
      <c r="AF4633" t="e">
        <v>#N/A</v>
      </c>
    </row>
    <row r="4634" spans="1:32" x14ac:dyDescent="0.25">
      <c r="A4634" t="e">
        <v>#N/A</v>
      </c>
      <c r="B4634" s="33" t="e">
        <v>#N/A</v>
      </c>
      <c r="C4634" t="e">
        <v>#N/A</v>
      </c>
      <c r="D4634" t="e">
        <v>#N/A</v>
      </c>
      <c r="E4634" s="69" t="e">
        <v>#N/A</v>
      </c>
      <c r="F4634" s="3" t="e">
        <v>#N/A</v>
      </c>
      <c r="G4634" s="3" t="e">
        <v>#N/A</v>
      </c>
      <c r="H4634" s="3" t="e">
        <v>#N/A</v>
      </c>
      <c r="I4634" s="80" t="e">
        <v>#N/A</v>
      </c>
      <c r="J4634" s="80" t="e">
        <v>#N/A</v>
      </c>
      <c r="K4634" s="85" t="e">
        <v>#N/A</v>
      </c>
      <c r="L4634" s="9" t="e">
        <v>#N/A</v>
      </c>
      <c r="M4634" s="93" t="e">
        <v>#N/A</v>
      </c>
      <c r="N4634" s="8" t="e">
        <v>#N/A</v>
      </c>
      <c r="O4634" t="e">
        <v>#N/A</v>
      </c>
      <c r="P4634" t="e">
        <v>#N/A</v>
      </c>
      <c r="Q4634" t="e">
        <v>#N/A</v>
      </c>
      <c r="R4634" s="2" t="e">
        <v>#N/A</v>
      </c>
      <c r="S4634" t="e">
        <v>#N/A</v>
      </c>
      <c r="T4634" s="3" t="e">
        <v>#N/A</v>
      </c>
      <c r="U4634" s="3" t="e">
        <v>#N/A</v>
      </c>
      <c r="V4634" t="e">
        <v>#N/A</v>
      </c>
      <c r="W4634" t="e">
        <v>#N/A</v>
      </c>
      <c r="X4634" t="e">
        <v>#N/A</v>
      </c>
      <c r="Y4634" s="3" t="e">
        <v>#N/A</v>
      </c>
      <c r="Z4634" s="8" t="e">
        <v>#N/A</v>
      </c>
      <c r="AA4634" s="30" t="e">
        <v>#N/A</v>
      </c>
      <c r="AB4634" t="e">
        <v>#N/A</v>
      </c>
      <c r="AC4634" t="e">
        <v>#N/A</v>
      </c>
      <c r="AD4634" t="e">
        <v>#N/A</v>
      </c>
      <c r="AE4634" t="e">
        <v>#N/A</v>
      </c>
      <c r="AF4634" t="e">
        <v>#N/A</v>
      </c>
    </row>
    <row r="4635" spans="1:32" x14ac:dyDescent="0.25">
      <c r="A4635" t="e">
        <v>#N/A</v>
      </c>
      <c r="B4635" s="33" t="e">
        <v>#N/A</v>
      </c>
      <c r="C4635" t="e">
        <v>#N/A</v>
      </c>
      <c r="D4635" t="e">
        <v>#N/A</v>
      </c>
      <c r="E4635" s="69" t="e">
        <v>#N/A</v>
      </c>
      <c r="F4635" s="3" t="e">
        <v>#N/A</v>
      </c>
      <c r="G4635" s="3" t="e">
        <v>#N/A</v>
      </c>
      <c r="H4635" s="3" t="e">
        <v>#N/A</v>
      </c>
      <c r="I4635" s="80" t="e">
        <v>#N/A</v>
      </c>
      <c r="J4635" s="80" t="e">
        <v>#N/A</v>
      </c>
      <c r="K4635" s="85" t="e">
        <v>#N/A</v>
      </c>
      <c r="L4635" s="9" t="e">
        <v>#N/A</v>
      </c>
      <c r="M4635" s="93" t="e">
        <v>#N/A</v>
      </c>
      <c r="N4635" s="8" t="e">
        <v>#N/A</v>
      </c>
      <c r="O4635" t="e">
        <v>#N/A</v>
      </c>
      <c r="P4635" t="e">
        <v>#N/A</v>
      </c>
      <c r="Q4635" t="e">
        <v>#N/A</v>
      </c>
      <c r="R4635" s="2" t="e">
        <v>#N/A</v>
      </c>
      <c r="S4635" t="e">
        <v>#N/A</v>
      </c>
      <c r="T4635" s="3" t="e">
        <v>#N/A</v>
      </c>
      <c r="U4635" s="3" t="e">
        <v>#N/A</v>
      </c>
      <c r="V4635" t="e">
        <v>#N/A</v>
      </c>
      <c r="W4635" t="e">
        <v>#N/A</v>
      </c>
      <c r="X4635" t="e">
        <v>#N/A</v>
      </c>
      <c r="Y4635" s="3" t="e">
        <v>#N/A</v>
      </c>
      <c r="Z4635" s="8" t="e">
        <v>#N/A</v>
      </c>
      <c r="AA4635" s="30" t="e">
        <v>#N/A</v>
      </c>
      <c r="AB4635" t="e">
        <v>#N/A</v>
      </c>
      <c r="AC4635" t="e">
        <v>#N/A</v>
      </c>
      <c r="AD4635" t="e">
        <v>#N/A</v>
      </c>
      <c r="AE4635" t="e">
        <v>#N/A</v>
      </c>
      <c r="AF4635" t="e">
        <v>#N/A</v>
      </c>
    </row>
    <row r="4636" spans="1:32" x14ac:dyDescent="0.25">
      <c r="A4636" t="e">
        <v>#N/A</v>
      </c>
      <c r="B4636" s="33" t="e">
        <v>#N/A</v>
      </c>
      <c r="C4636" t="e">
        <v>#N/A</v>
      </c>
      <c r="D4636" t="e">
        <v>#N/A</v>
      </c>
      <c r="E4636" s="69" t="e">
        <v>#N/A</v>
      </c>
      <c r="F4636" s="3" t="e">
        <v>#N/A</v>
      </c>
      <c r="G4636" s="3" t="e">
        <v>#N/A</v>
      </c>
      <c r="H4636" s="3" t="e">
        <v>#N/A</v>
      </c>
      <c r="I4636" s="80" t="e">
        <v>#N/A</v>
      </c>
      <c r="J4636" s="80" t="e">
        <v>#N/A</v>
      </c>
      <c r="K4636" s="85" t="e">
        <v>#N/A</v>
      </c>
      <c r="L4636" s="9" t="e">
        <v>#N/A</v>
      </c>
      <c r="M4636" s="93" t="e">
        <v>#N/A</v>
      </c>
      <c r="N4636" s="8" t="e">
        <v>#N/A</v>
      </c>
      <c r="O4636" t="e">
        <v>#N/A</v>
      </c>
      <c r="P4636" t="e">
        <v>#N/A</v>
      </c>
      <c r="Q4636" t="e">
        <v>#N/A</v>
      </c>
      <c r="R4636" s="2" t="e">
        <v>#N/A</v>
      </c>
      <c r="S4636" t="e">
        <v>#N/A</v>
      </c>
      <c r="T4636" s="3" t="e">
        <v>#N/A</v>
      </c>
      <c r="U4636" s="3" t="e">
        <v>#N/A</v>
      </c>
      <c r="V4636" t="e">
        <v>#N/A</v>
      </c>
      <c r="W4636" t="e">
        <v>#N/A</v>
      </c>
      <c r="X4636" t="e">
        <v>#N/A</v>
      </c>
      <c r="Y4636" s="3" t="e">
        <v>#N/A</v>
      </c>
      <c r="Z4636" s="8" t="e">
        <v>#N/A</v>
      </c>
      <c r="AA4636" s="30" t="e">
        <v>#N/A</v>
      </c>
      <c r="AB4636" t="e">
        <v>#N/A</v>
      </c>
      <c r="AC4636" t="e">
        <v>#N/A</v>
      </c>
      <c r="AD4636" t="e">
        <v>#N/A</v>
      </c>
      <c r="AE4636" t="e">
        <v>#N/A</v>
      </c>
      <c r="AF4636" t="e">
        <v>#N/A</v>
      </c>
    </row>
    <row r="4637" spans="1:32" x14ac:dyDescent="0.25">
      <c r="A4637" t="e">
        <v>#N/A</v>
      </c>
      <c r="B4637" s="33" t="e">
        <v>#N/A</v>
      </c>
      <c r="C4637" t="e">
        <v>#N/A</v>
      </c>
      <c r="D4637" t="e">
        <v>#N/A</v>
      </c>
      <c r="E4637" s="69" t="e">
        <v>#N/A</v>
      </c>
      <c r="F4637" s="3" t="e">
        <v>#N/A</v>
      </c>
      <c r="G4637" s="3" t="e">
        <v>#N/A</v>
      </c>
      <c r="H4637" s="3" t="e">
        <v>#N/A</v>
      </c>
      <c r="I4637" s="80" t="e">
        <v>#N/A</v>
      </c>
      <c r="J4637" s="80" t="e">
        <v>#N/A</v>
      </c>
      <c r="K4637" s="85" t="e">
        <v>#N/A</v>
      </c>
      <c r="L4637" s="9" t="e">
        <v>#N/A</v>
      </c>
      <c r="M4637" s="93" t="e">
        <v>#N/A</v>
      </c>
      <c r="N4637" s="8" t="e">
        <v>#N/A</v>
      </c>
      <c r="O4637" t="e">
        <v>#N/A</v>
      </c>
      <c r="P4637" t="e">
        <v>#N/A</v>
      </c>
      <c r="Q4637" t="e">
        <v>#N/A</v>
      </c>
      <c r="R4637" s="2" t="e">
        <v>#N/A</v>
      </c>
      <c r="S4637" t="e">
        <v>#N/A</v>
      </c>
      <c r="T4637" s="3" t="e">
        <v>#N/A</v>
      </c>
      <c r="U4637" s="3" t="e">
        <v>#N/A</v>
      </c>
      <c r="V4637" t="e">
        <v>#N/A</v>
      </c>
      <c r="W4637" t="e">
        <v>#N/A</v>
      </c>
      <c r="X4637" t="e">
        <v>#N/A</v>
      </c>
      <c r="Y4637" s="3" t="e">
        <v>#N/A</v>
      </c>
      <c r="Z4637" s="8" t="e">
        <v>#N/A</v>
      </c>
      <c r="AA4637" s="30" t="e">
        <v>#N/A</v>
      </c>
      <c r="AB4637" t="e">
        <v>#N/A</v>
      </c>
      <c r="AC4637" t="e">
        <v>#N/A</v>
      </c>
      <c r="AD4637" t="e">
        <v>#N/A</v>
      </c>
      <c r="AE4637" t="e">
        <v>#N/A</v>
      </c>
      <c r="AF4637" t="e">
        <v>#N/A</v>
      </c>
    </row>
    <row r="4638" spans="1:32" x14ac:dyDescent="0.25">
      <c r="A4638" t="e">
        <v>#N/A</v>
      </c>
      <c r="B4638" s="33" t="e">
        <v>#N/A</v>
      </c>
      <c r="C4638" t="e">
        <v>#N/A</v>
      </c>
      <c r="D4638" t="e">
        <v>#N/A</v>
      </c>
      <c r="E4638" s="69" t="e">
        <v>#N/A</v>
      </c>
      <c r="F4638" s="3" t="e">
        <v>#N/A</v>
      </c>
      <c r="G4638" s="3" t="e">
        <v>#N/A</v>
      </c>
      <c r="H4638" s="3" t="e">
        <v>#N/A</v>
      </c>
      <c r="I4638" s="80" t="e">
        <v>#N/A</v>
      </c>
      <c r="J4638" s="80" t="e">
        <v>#N/A</v>
      </c>
      <c r="K4638" s="85" t="e">
        <v>#N/A</v>
      </c>
      <c r="L4638" s="9" t="e">
        <v>#N/A</v>
      </c>
      <c r="M4638" s="93" t="e">
        <v>#N/A</v>
      </c>
      <c r="N4638" s="8" t="e">
        <v>#N/A</v>
      </c>
      <c r="O4638" t="e">
        <v>#N/A</v>
      </c>
      <c r="P4638" t="e">
        <v>#N/A</v>
      </c>
      <c r="Q4638" t="e">
        <v>#N/A</v>
      </c>
      <c r="R4638" s="2" t="e">
        <v>#N/A</v>
      </c>
      <c r="S4638" t="e">
        <v>#N/A</v>
      </c>
      <c r="T4638" s="3" t="e">
        <v>#N/A</v>
      </c>
      <c r="U4638" s="3" t="e">
        <v>#N/A</v>
      </c>
      <c r="V4638" t="e">
        <v>#N/A</v>
      </c>
      <c r="W4638" t="e">
        <v>#N/A</v>
      </c>
      <c r="X4638" t="e">
        <v>#N/A</v>
      </c>
      <c r="Y4638" s="3" t="e">
        <v>#N/A</v>
      </c>
      <c r="Z4638" s="8" t="e">
        <v>#N/A</v>
      </c>
      <c r="AA4638" s="30" t="e">
        <v>#N/A</v>
      </c>
      <c r="AB4638" t="e">
        <v>#N/A</v>
      </c>
      <c r="AC4638" t="e">
        <v>#N/A</v>
      </c>
      <c r="AD4638" t="e">
        <v>#N/A</v>
      </c>
      <c r="AE4638" t="e">
        <v>#N/A</v>
      </c>
      <c r="AF4638" t="e">
        <v>#N/A</v>
      </c>
    </row>
    <row r="4639" spans="1:32" x14ac:dyDescent="0.25">
      <c r="A4639" t="e">
        <v>#N/A</v>
      </c>
      <c r="B4639" s="33" t="e">
        <v>#N/A</v>
      </c>
      <c r="C4639" t="e">
        <v>#N/A</v>
      </c>
      <c r="D4639" t="e">
        <v>#N/A</v>
      </c>
      <c r="E4639" s="69" t="e">
        <v>#N/A</v>
      </c>
      <c r="F4639" s="3" t="e">
        <v>#N/A</v>
      </c>
      <c r="G4639" s="3" t="e">
        <v>#N/A</v>
      </c>
      <c r="H4639" s="3" t="e">
        <v>#N/A</v>
      </c>
      <c r="I4639" s="80" t="e">
        <v>#N/A</v>
      </c>
      <c r="J4639" s="80" t="e">
        <v>#N/A</v>
      </c>
      <c r="K4639" s="85" t="e">
        <v>#N/A</v>
      </c>
      <c r="L4639" s="9" t="e">
        <v>#N/A</v>
      </c>
      <c r="M4639" s="93" t="e">
        <v>#N/A</v>
      </c>
      <c r="N4639" s="8" t="e">
        <v>#N/A</v>
      </c>
      <c r="O4639" t="e">
        <v>#N/A</v>
      </c>
      <c r="P4639" t="e">
        <v>#N/A</v>
      </c>
      <c r="Q4639" t="e">
        <v>#N/A</v>
      </c>
      <c r="R4639" s="2" t="e">
        <v>#N/A</v>
      </c>
      <c r="S4639" t="e">
        <v>#N/A</v>
      </c>
      <c r="T4639" s="3" t="e">
        <v>#N/A</v>
      </c>
      <c r="U4639" s="3" t="e">
        <v>#N/A</v>
      </c>
      <c r="V4639" t="e">
        <v>#N/A</v>
      </c>
      <c r="W4639" t="e">
        <v>#N/A</v>
      </c>
      <c r="X4639" t="e">
        <v>#N/A</v>
      </c>
      <c r="Y4639" s="3" t="e">
        <v>#N/A</v>
      </c>
      <c r="Z4639" s="8" t="e">
        <v>#N/A</v>
      </c>
      <c r="AA4639" s="30" t="e">
        <v>#N/A</v>
      </c>
      <c r="AB4639" t="e">
        <v>#N/A</v>
      </c>
      <c r="AC4639" t="e">
        <v>#N/A</v>
      </c>
      <c r="AD4639" t="e">
        <v>#N/A</v>
      </c>
      <c r="AE4639" t="e">
        <v>#N/A</v>
      </c>
      <c r="AF4639" t="e">
        <v>#N/A</v>
      </c>
    </row>
    <row r="4640" spans="1:32" x14ac:dyDescent="0.25">
      <c r="A4640" t="e">
        <v>#N/A</v>
      </c>
      <c r="B4640" s="33" t="e">
        <v>#N/A</v>
      </c>
      <c r="C4640" t="e">
        <v>#N/A</v>
      </c>
      <c r="D4640" t="e">
        <v>#N/A</v>
      </c>
      <c r="E4640" s="69" t="e">
        <v>#N/A</v>
      </c>
      <c r="F4640" s="3" t="e">
        <v>#N/A</v>
      </c>
      <c r="G4640" s="3" t="e">
        <v>#N/A</v>
      </c>
      <c r="H4640" s="3" t="e">
        <v>#N/A</v>
      </c>
      <c r="I4640" s="80" t="e">
        <v>#N/A</v>
      </c>
      <c r="J4640" s="80" t="e">
        <v>#N/A</v>
      </c>
      <c r="K4640" s="85" t="e">
        <v>#N/A</v>
      </c>
      <c r="L4640" s="9" t="e">
        <v>#N/A</v>
      </c>
      <c r="M4640" s="93" t="e">
        <v>#N/A</v>
      </c>
      <c r="N4640" s="8" t="e">
        <v>#N/A</v>
      </c>
      <c r="O4640" t="e">
        <v>#N/A</v>
      </c>
      <c r="P4640" t="e">
        <v>#N/A</v>
      </c>
      <c r="Q4640" t="e">
        <v>#N/A</v>
      </c>
      <c r="R4640" s="2" t="e">
        <v>#N/A</v>
      </c>
      <c r="S4640" t="e">
        <v>#N/A</v>
      </c>
      <c r="T4640" s="3" t="e">
        <v>#N/A</v>
      </c>
      <c r="U4640" s="3" t="e">
        <v>#N/A</v>
      </c>
      <c r="V4640" t="e">
        <v>#N/A</v>
      </c>
      <c r="W4640" t="e">
        <v>#N/A</v>
      </c>
      <c r="X4640" t="e">
        <v>#N/A</v>
      </c>
      <c r="Y4640" s="3" t="e">
        <v>#N/A</v>
      </c>
      <c r="Z4640" s="8" t="e">
        <v>#N/A</v>
      </c>
      <c r="AA4640" s="30" t="e">
        <v>#N/A</v>
      </c>
      <c r="AB4640" t="e">
        <v>#N/A</v>
      </c>
      <c r="AC4640" t="e">
        <v>#N/A</v>
      </c>
      <c r="AD4640" t="e">
        <v>#N/A</v>
      </c>
      <c r="AE4640" t="e">
        <v>#N/A</v>
      </c>
      <c r="AF4640" t="e">
        <v>#N/A</v>
      </c>
    </row>
    <row r="4641" spans="1:32" x14ac:dyDescent="0.25">
      <c r="A4641" t="e">
        <v>#N/A</v>
      </c>
      <c r="B4641" s="33" t="e">
        <v>#N/A</v>
      </c>
      <c r="C4641" t="e">
        <v>#N/A</v>
      </c>
      <c r="D4641" t="e">
        <v>#N/A</v>
      </c>
      <c r="E4641" s="69" t="e">
        <v>#N/A</v>
      </c>
      <c r="F4641" s="3" t="e">
        <v>#N/A</v>
      </c>
      <c r="G4641" s="3" t="e">
        <v>#N/A</v>
      </c>
      <c r="H4641" s="3" t="e">
        <v>#N/A</v>
      </c>
      <c r="I4641" s="80" t="e">
        <v>#N/A</v>
      </c>
      <c r="J4641" s="80" t="e">
        <v>#N/A</v>
      </c>
      <c r="K4641" s="85" t="e">
        <v>#N/A</v>
      </c>
      <c r="L4641" s="9" t="e">
        <v>#N/A</v>
      </c>
      <c r="M4641" s="93" t="e">
        <v>#N/A</v>
      </c>
      <c r="N4641" s="8" t="e">
        <v>#N/A</v>
      </c>
      <c r="O4641" t="e">
        <v>#N/A</v>
      </c>
      <c r="P4641" t="e">
        <v>#N/A</v>
      </c>
      <c r="Q4641" t="e">
        <v>#N/A</v>
      </c>
      <c r="R4641" s="2" t="e">
        <v>#N/A</v>
      </c>
      <c r="S4641" t="e">
        <v>#N/A</v>
      </c>
      <c r="T4641" s="3" t="e">
        <v>#N/A</v>
      </c>
      <c r="U4641" s="3" t="e">
        <v>#N/A</v>
      </c>
      <c r="V4641" t="e">
        <v>#N/A</v>
      </c>
      <c r="W4641" t="e">
        <v>#N/A</v>
      </c>
      <c r="X4641" t="e">
        <v>#N/A</v>
      </c>
      <c r="Y4641" s="3" t="e">
        <v>#N/A</v>
      </c>
      <c r="Z4641" s="8" t="e">
        <v>#N/A</v>
      </c>
      <c r="AA4641" s="30" t="e">
        <v>#N/A</v>
      </c>
      <c r="AB4641" t="e">
        <v>#N/A</v>
      </c>
      <c r="AC4641" t="e">
        <v>#N/A</v>
      </c>
      <c r="AD4641" t="e">
        <v>#N/A</v>
      </c>
      <c r="AE4641" t="e">
        <v>#N/A</v>
      </c>
      <c r="AF4641" t="e">
        <v>#N/A</v>
      </c>
    </row>
    <row r="4642" spans="1:32" x14ac:dyDescent="0.25">
      <c r="A4642" t="e">
        <v>#N/A</v>
      </c>
      <c r="B4642" s="33" t="e">
        <v>#N/A</v>
      </c>
      <c r="C4642" t="e">
        <v>#N/A</v>
      </c>
      <c r="D4642" t="e">
        <v>#N/A</v>
      </c>
      <c r="E4642" s="69" t="e">
        <v>#N/A</v>
      </c>
      <c r="F4642" s="3" t="e">
        <v>#N/A</v>
      </c>
      <c r="G4642" s="3" t="e">
        <v>#N/A</v>
      </c>
      <c r="H4642" s="3" t="e">
        <v>#N/A</v>
      </c>
      <c r="I4642" s="80" t="e">
        <v>#N/A</v>
      </c>
      <c r="J4642" s="80" t="e">
        <v>#N/A</v>
      </c>
      <c r="K4642" s="85" t="e">
        <v>#N/A</v>
      </c>
      <c r="L4642" s="9" t="e">
        <v>#N/A</v>
      </c>
      <c r="M4642" s="93" t="e">
        <v>#N/A</v>
      </c>
      <c r="N4642" s="8" t="e">
        <v>#N/A</v>
      </c>
      <c r="O4642" t="e">
        <v>#N/A</v>
      </c>
      <c r="P4642" t="e">
        <v>#N/A</v>
      </c>
      <c r="Q4642" t="e">
        <v>#N/A</v>
      </c>
      <c r="R4642" s="2" t="e">
        <v>#N/A</v>
      </c>
      <c r="S4642" t="e">
        <v>#N/A</v>
      </c>
      <c r="T4642" s="3" t="e">
        <v>#N/A</v>
      </c>
      <c r="U4642" s="3" t="e">
        <v>#N/A</v>
      </c>
      <c r="V4642" t="e">
        <v>#N/A</v>
      </c>
      <c r="W4642" t="e">
        <v>#N/A</v>
      </c>
      <c r="X4642" t="e">
        <v>#N/A</v>
      </c>
      <c r="Y4642" s="3" t="e">
        <v>#N/A</v>
      </c>
      <c r="Z4642" s="8" t="e">
        <v>#N/A</v>
      </c>
      <c r="AA4642" s="30" t="e">
        <v>#N/A</v>
      </c>
      <c r="AB4642" t="e">
        <v>#N/A</v>
      </c>
      <c r="AC4642" t="e">
        <v>#N/A</v>
      </c>
      <c r="AD4642" t="e">
        <v>#N/A</v>
      </c>
      <c r="AE4642" t="e">
        <v>#N/A</v>
      </c>
      <c r="AF4642" t="e">
        <v>#N/A</v>
      </c>
    </row>
    <row r="4643" spans="1:32" x14ac:dyDescent="0.25">
      <c r="A4643" t="e">
        <v>#N/A</v>
      </c>
      <c r="B4643" s="33" t="e">
        <v>#N/A</v>
      </c>
      <c r="C4643" t="e">
        <v>#N/A</v>
      </c>
      <c r="D4643" t="e">
        <v>#N/A</v>
      </c>
      <c r="E4643" s="69" t="e">
        <v>#N/A</v>
      </c>
      <c r="F4643" s="3" t="e">
        <v>#N/A</v>
      </c>
      <c r="G4643" s="3" t="e">
        <v>#N/A</v>
      </c>
      <c r="H4643" s="3" t="e">
        <v>#N/A</v>
      </c>
      <c r="I4643" s="80" t="e">
        <v>#N/A</v>
      </c>
      <c r="J4643" s="80" t="e">
        <v>#N/A</v>
      </c>
      <c r="K4643" s="85" t="e">
        <v>#N/A</v>
      </c>
      <c r="L4643" s="9" t="e">
        <v>#N/A</v>
      </c>
      <c r="M4643" s="93" t="e">
        <v>#N/A</v>
      </c>
      <c r="N4643" s="8" t="e">
        <v>#N/A</v>
      </c>
      <c r="O4643" t="e">
        <v>#N/A</v>
      </c>
      <c r="P4643" t="e">
        <v>#N/A</v>
      </c>
      <c r="Q4643" t="e">
        <v>#N/A</v>
      </c>
      <c r="R4643" s="2" t="e">
        <v>#N/A</v>
      </c>
      <c r="S4643" t="e">
        <v>#N/A</v>
      </c>
      <c r="T4643" s="3" t="e">
        <v>#N/A</v>
      </c>
      <c r="U4643" s="3" t="e">
        <v>#N/A</v>
      </c>
      <c r="V4643" t="e">
        <v>#N/A</v>
      </c>
      <c r="W4643" t="e">
        <v>#N/A</v>
      </c>
      <c r="X4643" t="e">
        <v>#N/A</v>
      </c>
      <c r="Y4643" s="3" t="e">
        <v>#N/A</v>
      </c>
      <c r="Z4643" s="8" t="e">
        <v>#N/A</v>
      </c>
      <c r="AA4643" s="30" t="e">
        <v>#N/A</v>
      </c>
      <c r="AB4643" t="e">
        <v>#N/A</v>
      </c>
      <c r="AC4643" t="e">
        <v>#N/A</v>
      </c>
      <c r="AD4643" t="e">
        <v>#N/A</v>
      </c>
      <c r="AE4643" t="e">
        <v>#N/A</v>
      </c>
      <c r="AF4643" t="e">
        <v>#N/A</v>
      </c>
    </row>
    <row r="4644" spans="1:32" x14ac:dyDescent="0.25">
      <c r="A4644" t="e">
        <v>#N/A</v>
      </c>
      <c r="B4644" s="33" t="e">
        <v>#N/A</v>
      </c>
      <c r="C4644" t="e">
        <v>#N/A</v>
      </c>
      <c r="D4644" t="e">
        <v>#N/A</v>
      </c>
      <c r="E4644" s="69" t="e">
        <v>#N/A</v>
      </c>
      <c r="F4644" s="3" t="e">
        <v>#N/A</v>
      </c>
      <c r="G4644" s="3" t="e">
        <v>#N/A</v>
      </c>
      <c r="H4644" s="3" t="e">
        <v>#N/A</v>
      </c>
      <c r="I4644" s="80" t="e">
        <v>#N/A</v>
      </c>
      <c r="J4644" s="80" t="e">
        <v>#N/A</v>
      </c>
      <c r="K4644" s="85" t="e">
        <v>#N/A</v>
      </c>
      <c r="L4644" s="9" t="e">
        <v>#N/A</v>
      </c>
      <c r="M4644" s="93" t="e">
        <v>#N/A</v>
      </c>
      <c r="N4644" s="8" t="e">
        <v>#N/A</v>
      </c>
      <c r="O4644" t="e">
        <v>#N/A</v>
      </c>
      <c r="P4644" t="e">
        <v>#N/A</v>
      </c>
      <c r="Q4644" t="e">
        <v>#N/A</v>
      </c>
      <c r="R4644" s="2" t="e">
        <v>#N/A</v>
      </c>
      <c r="S4644" t="e">
        <v>#N/A</v>
      </c>
      <c r="T4644" s="3" t="e">
        <v>#N/A</v>
      </c>
      <c r="U4644" s="3" t="e">
        <v>#N/A</v>
      </c>
      <c r="V4644" t="e">
        <v>#N/A</v>
      </c>
      <c r="W4644" t="e">
        <v>#N/A</v>
      </c>
      <c r="X4644" t="e">
        <v>#N/A</v>
      </c>
      <c r="Y4644" s="3" t="e">
        <v>#N/A</v>
      </c>
      <c r="Z4644" s="8" t="e">
        <v>#N/A</v>
      </c>
      <c r="AA4644" s="30" t="e">
        <v>#N/A</v>
      </c>
      <c r="AB4644" t="e">
        <v>#N/A</v>
      </c>
      <c r="AC4644" t="e">
        <v>#N/A</v>
      </c>
      <c r="AD4644" t="e">
        <v>#N/A</v>
      </c>
      <c r="AE4644" t="e">
        <v>#N/A</v>
      </c>
      <c r="AF4644" t="e">
        <v>#N/A</v>
      </c>
    </row>
    <row r="4645" spans="1:32" x14ac:dyDescent="0.25">
      <c r="A4645" t="e">
        <v>#N/A</v>
      </c>
      <c r="B4645" s="33" t="e">
        <v>#N/A</v>
      </c>
      <c r="C4645" t="e">
        <v>#N/A</v>
      </c>
      <c r="D4645" t="e">
        <v>#N/A</v>
      </c>
      <c r="E4645" s="69" t="e">
        <v>#N/A</v>
      </c>
      <c r="F4645" s="3" t="e">
        <v>#N/A</v>
      </c>
      <c r="G4645" s="3" t="e">
        <v>#N/A</v>
      </c>
      <c r="H4645" s="3" t="e">
        <v>#N/A</v>
      </c>
      <c r="I4645" s="80" t="e">
        <v>#N/A</v>
      </c>
      <c r="J4645" s="80" t="e">
        <v>#N/A</v>
      </c>
      <c r="K4645" s="85" t="e">
        <v>#N/A</v>
      </c>
      <c r="L4645" s="9" t="e">
        <v>#N/A</v>
      </c>
      <c r="M4645" s="93" t="e">
        <v>#N/A</v>
      </c>
      <c r="N4645" s="8" t="e">
        <v>#N/A</v>
      </c>
      <c r="O4645" t="e">
        <v>#N/A</v>
      </c>
      <c r="P4645" t="e">
        <v>#N/A</v>
      </c>
      <c r="Q4645" t="e">
        <v>#N/A</v>
      </c>
      <c r="R4645" s="2" t="e">
        <v>#N/A</v>
      </c>
      <c r="S4645" t="e">
        <v>#N/A</v>
      </c>
      <c r="T4645" s="3" t="e">
        <v>#N/A</v>
      </c>
      <c r="U4645" s="3" t="e">
        <v>#N/A</v>
      </c>
      <c r="V4645" t="e">
        <v>#N/A</v>
      </c>
      <c r="W4645" t="e">
        <v>#N/A</v>
      </c>
      <c r="X4645" t="e">
        <v>#N/A</v>
      </c>
      <c r="Y4645" s="3" t="e">
        <v>#N/A</v>
      </c>
      <c r="Z4645" s="8" t="e">
        <v>#N/A</v>
      </c>
      <c r="AA4645" s="30" t="e">
        <v>#N/A</v>
      </c>
      <c r="AB4645" t="e">
        <v>#N/A</v>
      </c>
      <c r="AC4645" t="e">
        <v>#N/A</v>
      </c>
      <c r="AD4645" t="e">
        <v>#N/A</v>
      </c>
      <c r="AE4645" t="e">
        <v>#N/A</v>
      </c>
      <c r="AF4645" t="e">
        <v>#N/A</v>
      </c>
    </row>
    <row r="4646" spans="1:32" x14ac:dyDescent="0.25">
      <c r="A4646" t="e">
        <v>#N/A</v>
      </c>
      <c r="B4646" s="33" t="e">
        <v>#N/A</v>
      </c>
      <c r="C4646" t="e">
        <v>#N/A</v>
      </c>
      <c r="D4646" t="e">
        <v>#N/A</v>
      </c>
      <c r="E4646" s="69" t="e">
        <v>#N/A</v>
      </c>
      <c r="F4646" s="3" t="e">
        <v>#N/A</v>
      </c>
      <c r="G4646" s="3" t="e">
        <v>#N/A</v>
      </c>
      <c r="H4646" s="3" t="e">
        <v>#N/A</v>
      </c>
      <c r="I4646" s="80" t="e">
        <v>#N/A</v>
      </c>
      <c r="J4646" s="80" t="e">
        <v>#N/A</v>
      </c>
      <c r="K4646" s="85" t="e">
        <v>#N/A</v>
      </c>
      <c r="L4646" s="9" t="e">
        <v>#N/A</v>
      </c>
      <c r="M4646" s="93" t="e">
        <v>#N/A</v>
      </c>
      <c r="N4646" s="8" t="e">
        <v>#N/A</v>
      </c>
      <c r="O4646" t="e">
        <v>#N/A</v>
      </c>
      <c r="P4646" t="e">
        <v>#N/A</v>
      </c>
      <c r="Q4646" t="e">
        <v>#N/A</v>
      </c>
      <c r="R4646" s="2" t="e">
        <v>#N/A</v>
      </c>
      <c r="S4646" t="e">
        <v>#N/A</v>
      </c>
      <c r="T4646" s="3" t="e">
        <v>#N/A</v>
      </c>
      <c r="U4646" s="3" t="e">
        <v>#N/A</v>
      </c>
      <c r="V4646" t="e">
        <v>#N/A</v>
      </c>
      <c r="W4646" t="e">
        <v>#N/A</v>
      </c>
      <c r="X4646" t="e">
        <v>#N/A</v>
      </c>
      <c r="Y4646" s="3" t="e">
        <v>#N/A</v>
      </c>
      <c r="Z4646" s="8" t="e">
        <v>#N/A</v>
      </c>
      <c r="AA4646" s="30" t="e">
        <v>#N/A</v>
      </c>
      <c r="AB4646" t="e">
        <v>#N/A</v>
      </c>
      <c r="AC4646" t="e">
        <v>#N/A</v>
      </c>
      <c r="AD4646" t="e">
        <v>#N/A</v>
      </c>
      <c r="AE4646" t="e">
        <v>#N/A</v>
      </c>
      <c r="AF4646" t="e">
        <v>#N/A</v>
      </c>
    </row>
    <row r="4647" spans="1:32" x14ac:dyDescent="0.25">
      <c r="A4647" t="e">
        <v>#N/A</v>
      </c>
      <c r="B4647" s="33" t="e">
        <v>#N/A</v>
      </c>
      <c r="C4647" t="e">
        <v>#N/A</v>
      </c>
      <c r="D4647" t="e">
        <v>#N/A</v>
      </c>
      <c r="E4647" s="69" t="e">
        <v>#N/A</v>
      </c>
      <c r="F4647" s="3" t="e">
        <v>#N/A</v>
      </c>
      <c r="G4647" s="3" t="e">
        <v>#N/A</v>
      </c>
      <c r="H4647" s="3" t="e">
        <v>#N/A</v>
      </c>
      <c r="I4647" s="80" t="e">
        <v>#N/A</v>
      </c>
      <c r="J4647" s="80" t="e">
        <v>#N/A</v>
      </c>
      <c r="K4647" s="85" t="e">
        <v>#N/A</v>
      </c>
      <c r="L4647" s="9" t="e">
        <v>#N/A</v>
      </c>
      <c r="M4647" s="93" t="e">
        <v>#N/A</v>
      </c>
      <c r="N4647" s="8" t="e">
        <v>#N/A</v>
      </c>
      <c r="O4647" t="e">
        <v>#N/A</v>
      </c>
      <c r="P4647" t="e">
        <v>#N/A</v>
      </c>
      <c r="Q4647" t="e">
        <v>#N/A</v>
      </c>
      <c r="R4647" s="2" t="e">
        <v>#N/A</v>
      </c>
      <c r="S4647" t="e">
        <v>#N/A</v>
      </c>
      <c r="T4647" s="3" t="e">
        <v>#N/A</v>
      </c>
      <c r="U4647" s="3" t="e">
        <v>#N/A</v>
      </c>
      <c r="V4647" t="e">
        <v>#N/A</v>
      </c>
      <c r="W4647" t="e">
        <v>#N/A</v>
      </c>
      <c r="X4647" t="e">
        <v>#N/A</v>
      </c>
      <c r="Y4647" s="3" t="e">
        <v>#N/A</v>
      </c>
      <c r="Z4647" s="8" t="e">
        <v>#N/A</v>
      </c>
      <c r="AA4647" s="30" t="e">
        <v>#N/A</v>
      </c>
      <c r="AB4647" t="e">
        <v>#N/A</v>
      </c>
      <c r="AC4647" t="e">
        <v>#N/A</v>
      </c>
      <c r="AD4647" t="e">
        <v>#N/A</v>
      </c>
      <c r="AE4647" t="e">
        <v>#N/A</v>
      </c>
      <c r="AF4647" t="e">
        <v>#N/A</v>
      </c>
    </row>
    <row r="4648" spans="1:32" x14ac:dyDescent="0.25">
      <c r="A4648" t="e">
        <v>#N/A</v>
      </c>
      <c r="B4648" s="33" t="e">
        <v>#N/A</v>
      </c>
      <c r="C4648" t="e">
        <v>#N/A</v>
      </c>
      <c r="D4648" t="e">
        <v>#N/A</v>
      </c>
      <c r="E4648" s="69" t="e">
        <v>#N/A</v>
      </c>
      <c r="F4648" s="3" t="e">
        <v>#N/A</v>
      </c>
      <c r="G4648" s="3" t="e">
        <v>#N/A</v>
      </c>
      <c r="H4648" s="3" t="e">
        <v>#N/A</v>
      </c>
      <c r="I4648" s="80" t="e">
        <v>#N/A</v>
      </c>
      <c r="J4648" s="80" t="e">
        <v>#N/A</v>
      </c>
      <c r="K4648" s="85" t="e">
        <v>#N/A</v>
      </c>
      <c r="L4648" s="9" t="e">
        <v>#N/A</v>
      </c>
      <c r="M4648" s="93" t="e">
        <v>#N/A</v>
      </c>
      <c r="N4648" s="8" t="e">
        <v>#N/A</v>
      </c>
      <c r="O4648" t="e">
        <v>#N/A</v>
      </c>
      <c r="P4648" t="e">
        <v>#N/A</v>
      </c>
      <c r="Q4648" t="e">
        <v>#N/A</v>
      </c>
      <c r="R4648" s="2" t="e">
        <v>#N/A</v>
      </c>
      <c r="S4648" t="e">
        <v>#N/A</v>
      </c>
      <c r="T4648" s="3" t="e">
        <v>#N/A</v>
      </c>
      <c r="U4648" s="3" t="e">
        <v>#N/A</v>
      </c>
      <c r="V4648" t="e">
        <v>#N/A</v>
      </c>
      <c r="W4648" t="e">
        <v>#N/A</v>
      </c>
      <c r="X4648" t="e">
        <v>#N/A</v>
      </c>
      <c r="Y4648" s="3" t="e">
        <v>#N/A</v>
      </c>
      <c r="Z4648" s="8" t="e">
        <v>#N/A</v>
      </c>
      <c r="AA4648" s="30" t="e">
        <v>#N/A</v>
      </c>
      <c r="AB4648" t="e">
        <v>#N/A</v>
      </c>
      <c r="AC4648" t="e">
        <v>#N/A</v>
      </c>
      <c r="AD4648" t="e">
        <v>#N/A</v>
      </c>
      <c r="AE4648" t="e">
        <v>#N/A</v>
      </c>
      <c r="AF4648" t="e">
        <v>#N/A</v>
      </c>
    </row>
    <row r="4649" spans="1:32" x14ac:dyDescent="0.25">
      <c r="A4649" t="e">
        <v>#N/A</v>
      </c>
      <c r="B4649" s="33" t="e">
        <v>#N/A</v>
      </c>
      <c r="C4649" t="e">
        <v>#N/A</v>
      </c>
      <c r="D4649" t="e">
        <v>#N/A</v>
      </c>
      <c r="E4649" s="69" t="e">
        <v>#N/A</v>
      </c>
      <c r="F4649" s="3" t="e">
        <v>#N/A</v>
      </c>
      <c r="G4649" s="3" t="e">
        <v>#N/A</v>
      </c>
      <c r="H4649" s="3" t="e">
        <v>#N/A</v>
      </c>
      <c r="I4649" s="80" t="e">
        <v>#N/A</v>
      </c>
      <c r="J4649" s="80" t="e">
        <v>#N/A</v>
      </c>
      <c r="K4649" s="85" t="e">
        <v>#N/A</v>
      </c>
      <c r="L4649" s="9" t="e">
        <v>#N/A</v>
      </c>
      <c r="M4649" s="93" t="e">
        <v>#N/A</v>
      </c>
      <c r="N4649" s="8" t="e">
        <v>#N/A</v>
      </c>
      <c r="O4649" t="e">
        <v>#N/A</v>
      </c>
      <c r="P4649" t="e">
        <v>#N/A</v>
      </c>
      <c r="Q4649" t="e">
        <v>#N/A</v>
      </c>
      <c r="R4649" s="2" t="e">
        <v>#N/A</v>
      </c>
      <c r="S4649" t="e">
        <v>#N/A</v>
      </c>
      <c r="T4649" s="3" t="e">
        <v>#N/A</v>
      </c>
      <c r="U4649" s="3" t="e">
        <v>#N/A</v>
      </c>
      <c r="V4649" t="e">
        <v>#N/A</v>
      </c>
      <c r="W4649" t="e">
        <v>#N/A</v>
      </c>
      <c r="X4649" t="e">
        <v>#N/A</v>
      </c>
      <c r="Y4649" s="3" t="e">
        <v>#N/A</v>
      </c>
      <c r="Z4649" s="8" t="e">
        <v>#N/A</v>
      </c>
      <c r="AA4649" s="30" t="e">
        <v>#N/A</v>
      </c>
      <c r="AB4649" t="e">
        <v>#N/A</v>
      </c>
      <c r="AC4649" t="e">
        <v>#N/A</v>
      </c>
      <c r="AD4649" t="e">
        <v>#N/A</v>
      </c>
      <c r="AE4649" t="e">
        <v>#N/A</v>
      </c>
      <c r="AF4649" t="e">
        <v>#N/A</v>
      </c>
    </row>
    <row r="4650" spans="1:32" x14ac:dyDescent="0.25">
      <c r="A4650" t="e">
        <v>#N/A</v>
      </c>
      <c r="B4650" s="33" t="e">
        <v>#N/A</v>
      </c>
      <c r="C4650" t="e">
        <v>#N/A</v>
      </c>
      <c r="D4650" t="e">
        <v>#N/A</v>
      </c>
      <c r="E4650" s="69" t="e">
        <v>#N/A</v>
      </c>
      <c r="F4650" s="3" t="e">
        <v>#N/A</v>
      </c>
      <c r="G4650" s="3" t="e">
        <v>#N/A</v>
      </c>
      <c r="H4650" s="3" t="e">
        <v>#N/A</v>
      </c>
      <c r="I4650" s="80" t="e">
        <v>#N/A</v>
      </c>
      <c r="J4650" s="80" t="e">
        <v>#N/A</v>
      </c>
      <c r="K4650" s="85" t="e">
        <v>#N/A</v>
      </c>
      <c r="L4650" s="9" t="e">
        <v>#N/A</v>
      </c>
      <c r="M4650" s="93" t="e">
        <v>#N/A</v>
      </c>
      <c r="N4650" s="8" t="e">
        <v>#N/A</v>
      </c>
      <c r="O4650" t="e">
        <v>#N/A</v>
      </c>
      <c r="P4650" t="e">
        <v>#N/A</v>
      </c>
      <c r="Q4650" t="e">
        <v>#N/A</v>
      </c>
      <c r="R4650" s="2" t="e">
        <v>#N/A</v>
      </c>
      <c r="S4650" t="e">
        <v>#N/A</v>
      </c>
      <c r="T4650" s="3" t="e">
        <v>#N/A</v>
      </c>
      <c r="U4650" s="3" t="e">
        <v>#N/A</v>
      </c>
      <c r="V4650" t="e">
        <v>#N/A</v>
      </c>
      <c r="W4650" t="e">
        <v>#N/A</v>
      </c>
      <c r="X4650" t="e">
        <v>#N/A</v>
      </c>
      <c r="Y4650" s="3" t="e">
        <v>#N/A</v>
      </c>
      <c r="Z4650" s="8" t="e">
        <v>#N/A</v>
      </c>
      <c r="AA4650" s="30" t="e">
        <v>#N/A</v>
      </c>
      <c r="AB4650" t="e">
        <v>#N/A</v>
      </c>
      <c r="AC4650" t="e">
        <v>#N/A</v>
      </c>
      <c r="AD4650" t="e">
        <v>#N/A</v>
      </c>
      <c r="AE4650" t="e">
        <v>#N/A</v>
      </c>
      <c r="AF4650" t="e">
        <v>#N/A</v>
      </c>
    </row>
    <row r="4651" spans="1:32" x14ac:dyDescent="0.25">
      <c r="A4651" t="e">
        <v>#N/A</v>
      </c>
      <c r="B4651" s="33" t="e">
        <v>#N/A</v>
      </c>
      <c r="C4651" t="e">
        <v>#N/A</v>
      </c>
      <c r="D4651" t="e">
        <v>#N/A</v>
      </c>
      <c r="E4651" s="69" t="e">
        <v>#N/A</v>
      </c>
      <c r="F4651" s="3" t="e">
        <v>#N/A</v>
      </c>
      <c r="G4651" s="3" t="e">
        <v>#N/A</v>
      </c>
      <c r="H4651" s="3" t="e">
        <v>#N/A</v>
      </c>
      <c r="I4651" s="80" t="e">
        <v>#N/A</v>
      </c>
      <c r="J4651" s="80" t="e">
        <v>#N/A</v>
      </c>
      <c r="K4651" s="85" t="e">
        <v>#N/A</v>
      </c>
      <c r="L4651" s="9" t="e">
        <v>#N/A</v>
      </c>
      <c r="M4651" s="93" t="e">
        <v>#N/A</v>
      </c>
      <c r="N4651" s="8" t="e">
        <v>#N/A</v>
      </c>
      <c r="O4651" t="e">
        <v>#N/A</v>
      </c>
      <c r="P4651" t="e">
        <v>#N/A</v>
      </c>
      <c r="Q4651" t="e">
        <v>#N/A</v>
      </c>
      <c r="R4651" s="2" t="e">
        <v>#N/A</v>
      </c>
      <c r="S4651" t="e">
        <v>#N/A</v>
      </c>
      <c r="T4651" s="3" t="e">
        <v>#N/A</v>
      </c>
      <c r="U4651" s="3" t="e">
        <v>#N/A</v>
      </c>
      <c r="V4651" t="e">
        <v>#N/A</v>
      </c>
      <c r="W4651" t="e">
        <v>#N/A</v>
      </c>
      <c r="X4651" t="e">
        <v>#N/A</v>
      </c>
      <c r="Y4651" s="3" t="e">
        <v>#N/A</v>
      </c>
      <c r="Z4651" s="8" t="e">
        <v>#N/A</v>
      </c>
      <c r="AA4651" s="30" t="e">
        <v>#N/A</v>
      </c>
      <c r="AB4651" t="e">
        <v>#N/A</v>
      </c>
      <c r="AC4651" t="e">
        <v>#N/A</v>
      </c>
      <c r="AD4651" t="e">
        <v>#N/A</v>
      </c>
      <c r="AE4651" t="e">
        <v>#N/A</v>
      </c>
      <c r="AF4651" t="e">
        <v>#N/A</v>
      </c>
    </row>
    <row r="4652" spans="1:32" x14ac:dyDescent="0.25">
      <c r="A4652" t="e">
        <v>#N/A</v>
      </c>
      <c r="B4652" s="33" t="e">
        <v>#N/A</v>
      </c>
      <c r="C4652" t="e">
        <v>#N/A</v>
      </c>
      <c r="D4652" t="e">
        <v>#N/A</v>
      </c>
      <c r="E4652" s="69" t="e">
        <v>#N/A</v>
      </c>
      <c r="F4652" s="3" t="e">
        <v>#N/A</v>
      </c>
      <c r="G4652" s="3" t="e">
        <v>#N/A</v>
      </c>
      <c r="H4652" s="3" t="e">
        <v>#N/A</v>
      </c>
      <c r="I4652" s="80" t="e">
        <v>#N/A</v>
      </c>
      <c r="J4652" s="80" t="e">
        <v>#N/A</v>
      </c>
      <c r="K4652" s="85" t="e">
        <v>#N/A</v>
      </c>
      <c r="L4652" s="9" t="e">
        <v>#N/A</v>
      </c>
      <c r="M4652" s="93" t="e">
        <v>#N/A</v>
      </c>
      <c r="N4652" s="8" t="e">
        <v>#N/A</v>
      </c>
      <c r="O4652" t="e">
        <v>#N/A</v>
      </c>
      <c r="P4652" t="e">
        <v>#N/A</v>
      </c>
      <c r="Q4652" t="e">
        <v>#N/A</v>
      </c>
      <c r="R4652" s="2" t="e">
        <v>#N/A</v>
      </c>
      <c r="S4652" t="e">
        <v>#N/A</v>
      </c>
      <c r="T4652" s="3" t="e">
        <v>#N/A</v>
      </c>
      <c r="U4652" s="3" t="e">
        <v>#N/A</v>
      </c>
      <c r="V4652" t="e">
        <v>#N/A</v>
      </c>
      <c r="W4652" t="e">
        <v>#N/A</v>
      </c>
      <c r="X4652" t="e">
        <v>#N/A</v>
      </c>
      <c r="Y4652" s="3" t="e">
        <v>#N/A</v>
      </c>
      <c r="Z4652" s="8" t="e">
        <v>#N/A</v>
      </c>
      <c r="AA4652" s="30" t="e">
        <v>#N/A</v>
      </c>
      <c r="AB4652" t="e">
        <v>#N/A</v>
      </c>
      <c r="AC4652" t="e">
        <v>#N/A</v>
      </c>
      <c r="AD4652" t="e">
        <v>#N/A</v>
      </c>
      <c r="AE4652" t="e">
        <v>#N/A</v>
      </c>
      <c r="AF4652" t="e">
        <v>#N/A</v>
      </c>
    </row>
    <row r="4653" spans="1:32" x14ac:dyDescent="0.25">
      <c r="A4653" t="e">
        <v>#N/A</v>
      </c>
      <c r="B4653" s="33" t="e">
        <v>#N/A</v>
      </c>
      <c r="C4653" t="e">
        <v>#N/A</v>
      </c>
      <c r="D4653" t="e">
        <v>#N/A</v>
      </c>
      <c r="E4653" s="69" t="e">
        <v>#N/A</v>
      </c>
      <c r="F4653" s="3" t="e">
        <v>#N/A</v>
      </c>
      <c r="G4653" s="3" t="e">
        <v>#N/A</v>
      </c>
      <c r="H4653" s="3" t="e">
        <v>#N/A</v>
      </c>
      <c r="I4653" s="80" t="e">
        <v>#N/A</v>
      </c>
      <c r="J4653" s="80" t="e">
        <v>#N/A</v>
      </c>
      <c r="K4653" s="85" t="e">
        <v>#N/A</v>
      </c>
      <c r="L4653" s="9" t="e">
        <v>#N/A</v>
      </c>
      <c r="M4653" s="93" t="e">
        <v>#N/A</v>
      </c>
      <c r="N4653" s="8" t="e">
        <v>#N/A</v>
      </c>
      <c r="O4653" t="e">
        <v>#N/A</v>
      </c>
      <c r="P4653" t="e">
        <v>#N/A</v>
      </c>
      <c r="Q4653" t="e">
        <v>#N/A</v>
      </c>
      <c r="R4653" s="2" t="e">
        <v>#N/A</v>
      </c>
      <c r="S4653" t="e">
        <v>#N/A</v>
      </c>
      <c r="T4653" s="3" t="e">
        <v>#N/A</v>
      </c>
      <c r="U4653" s="3" t="e">
        <v>#N/A</v>
      </c>
      <c r="V4653" t="e">
        <v>#N/A</v>
      </c>
      <c r="W4653" t="e">
        <v>#N/A</v>
      </c>
      <c r="X4653" t="e">
        <v>#N/A</v>
      </c>
      <c r="Y4653" s="3" t="e">
        <v>#N/A</v>
      </c>
      <c r="Z4653" s="8" t="e">
        <v>#N/A</v>
      </c>
      <c r="AA4653" s="30" t="e">
        <v>#N/A</v>
      </c>
      <c r="AB4653" t="e">
        <v>#N/A</v>
      </c>
      <c r="AC4653" t="e">
        <v>#N/A</v>
      </c>
      <c r="AD4653" t="e">
        <v>#N/A</v>
      </c>
      <c r="AE4653" t="e">
        <v>#N/A</v>
      </c>
      <c r="AF4653" t="e">
        <v>#N/A</v>
      </c>
    </row>
    <row r="4654" spans="1:32" x14ac:dyDescent="0.25">
      <c r="A4654" t="e">
        <v>#N/A</v>
      </c>
      <c r="B4654" s="33" t="e">
        <v>#N/A</v>
      </c>
      <c r="C4654" t="e">
        <v>#N/A</v>
      </c>
      <c r="D4654" t="e">
        <v>#N/A</v>
      </c>
      <c r="E4654" s="69" t="e">
        <v>#N/A</v>
      </c>
      <c r="F4654" s="3" t="e">
        <v>#N/A</v>
      </c>
      <c r="G4654" s="3" t="e">
        <v>#N/A</v>
      </c>
      <c r="H4654" s="3" t="e">
        <v>#N/A</v>
      </c>
      <c r="I4654" s="80" t="e">
        <v>#N/A</v>
      </c>
      <c r="J4654" s="80" t="e">
        <v>#N/A</v>
      </c>
      <c r="K4654" s="85" t="e">
        <v>#N/A</v>
      </c>
      <c r="L4654" s="9" t="e">
        <v>#N/A</v>
      </c>
      <c r="M4654" s="93" t="e">
        <v>#N/A</v>
      </c>
      <c r="N4654" s="8" t="e">
        <v>#N/A</v>
      </c>
      <c r="O4654" t="e">
        <v>#N/A</v>
      </c>
      <c r="P4654" t="e">
        <v>#N/A</v>
      </c>
      <c r="Q4654" t="e">
        <v>#N/A</v>
      </c>
      <c r="R4654" s="2" t="e">
        <v>#N/A</v>
      </c>
      <c r="S4654" t="e">
        <v>#N/A</v>
      </c>
      <c r="T4654" s="3" t="e">
        <v>#N/A</v>
      </c>
      <c r="U4654" s="3" t="e">
        <v>#N/A</v>
      </c>
      <c r="V4654" t="e">
        <v>#N/A</v>
      </c>
      <c r="W4654" t="e">
        <v>#N/A</v>
      </c>
      <c r="X4654" t="e">
        <v>#N/A</v>
      </c>
      <c r="Y4654" s="3" t="e">
        <v>#N/A</v>
      </c>
      <c r="Z4654" s="8" t="e">
        <v>#N/A</v>
      </c>
      <c r="AA4654" s="30" t="e">
        <v>#N/A</v>
      </c>
      <c r="AB4654" t="e">
        <v>#N/A</v>
      </c>
      <c r="AC4654" t="e">
        <v>#N/A</v>
      </c>
      <c r="AD4654" t="e">
        <v>#N/A</v>
      </c>
      <c r="AE4654" t="e">
        <v>#N/A</v>
      </c>
      <c r="AF4654" t="e">
        <v>#N/A</v>
      </c>
    </row>
    <row r="4655" spans="1:32" x14ac:dyDescent="0.25">
      <c r="A4655" t="e">
        <v>#N/A</v>
      </c>
      <c r="B4655" s="33" t="e">
        <v>#N/A</v>
      </c>
      <c r="C4655" t="e">
        <v>#N/A</v>
      </c>
      <c r="D4655" t="e">
        <v>#N/A</v>
      </c>
      <c r="E4655" s="69" t="e">
        <v>#N/A</v>
      </c>
      <c r="F4655" s="3" t="e">
        <v>#N/A</v>
      </c>
      <c r="G4655" s="3" t="e">
        <v>#N/A</v>
      </c>
      <c r="H4655" s="3" t="e">
        <v>#N/A</v>
      </c>
      <c r="I4655" s="80" t="e">
        <v>#N/A</v>
      </c>
      <c r="J4655" s="80" t="e">
        <v>#N/A</v>
      </c>
      <c r="K4655" s="85" t="e">
        <v>#N/A</v>
      </c>
      <c r="L4655" s="9" t="e">
        <v>#N/A</v>
      </c>
      <c r="M4655" s="93" t="e">
        <v>#N/A</v>
      </c>
      <c r="N4655" s="8" t="e">
        <v>#N/A</v>
      </c>
      <c r="O4655" t="e">
        <v>#N/A</v>
      </c>
      <c r="P4655" t="e">
        <v>#N/A</v>
      </c>
      <c r="Q4655" t="e">
        <v>#N/A</v>
      </c>
      <c r="R4655" s="2" t="e">
        <v>#N/A</v>
      </c>
      <c r="S4655" t="e">
        <v>#N/A</v>
      </c>
      <c r="T4655" s="3" t="e">
        <v>#N/A</v>
      </c>
      <c r="U4655" s="3" t="e">
        <v>#N/A</v>
      </c>
      <c r="V4655" t="e">
        <v>#N/A</v>
      </c>
      <c r="W4655" t="e">
        <v>#N/A</v>
      </c>
      <c r="X4655" t="e">
        <v>#N/A</v>
      </c>
      <c r="Y4655" s="3" t="e">
        <v>#N/A</v>
      </c>
      <c r="Z4655" s="8" t="e">
        <v>#N/A</v>
      </c>
      <c r="AA4655" s="30" t="e">
        <v>#N/A</v>
      </c>
      <c r="AB4655" t="e">
        <v>#N/A</v>
      </c>
      <c r="AC4655" t="e">
        <v>#N/A</v>
      </c>
      <c r="AD4655" t="e">
        <v>#N/A</v>
      </c>
      <c r="AE4655" t="e">
        <v>#N/A</v>
      </c>
      <c r="AF4655" t="e">
        <v>#N/A</v>
      </c>
    </row>
    <row r="4656" spans="1:32" x14ac:dyDescent="0.25">
      <c r="A4656" t="e">
        <v>#N/A</v>
      </c>
      <c r="B4656" s="33" t="e">
        <v>#N/A</v>
      </c>
      <c r="C4656" t="e">
        <v>#N/A</v>
      </c>
      <c r="D4656" t="e">
        <v>#N/A</v>
      </c>
      <c r="E4656" s="69" t="e">
        <v>#N/A</v>
      </c>
      <c r="F4656" s="3" t="e">
        <v>#N/A</v>
      </c>
      <c r="G4656" s="3" t="e">
        <v>#N/A</v>
      </c>
      <c r="H4656" s="3" t="e">
        <v>#N/A</v>
      </c>
      <c r="I4656" s="80" t="e">
        <v>#N/A</v>
      </c>
      <c r="J4656" s="80" t="e">
        <v>#N/A</v>
      </c>
      <c r="K4656" s="85" t="e">
        <v>#N/A</v>
      </c>
      <c r="L4656" s="9" t="e">
        <v>#N/A</v>
      </c>
      <c r="M4656" s="93" t="e">
        <v>#N/A</v>
      </c>
      <c r="N4656" s="8" t="e">
        <v>#N/A</v>
      </c>
      <c r="O4656" t="e">
        <v>#N/A</v>
      </c>
      <c r="P4656" t="e">
        <v>#N/A</v>
      </c>
      <c r="Q4656" t="e">
        <v>#N/A</v>
      </c>
      <c r="R4656" s="2" t="e">
        <v>#N/A</v>
      </c>
      <c r="S4656" t="e">
        <v>#N/A</v>
      </c>
      <c r="T4656" s="3" t="e">
        <v>#N/A</v>
      </c>
      <c r="U4656" s="3" t="e">
        <v>#N/A</v>
      </c>
      <c r="V4656" t="e">
        <v>#N/A</v>
      </c>
      <c r="W4656" t="e">
        <v>#N/A</v>
      </c>
      <c r="X4656" t="e">
        <v>#N/A</v>
      </c>
      <c r="Y4656" s="3" t="e">
        <v>#N/A</v>
      </c>
      <c r="Z4656" s="8" t="e">
        <v>#N/A</v>
      </c>
      <c r="AA4656" s="30" t="e">
        <v>#N/A</v>
      </c>
      <c r="AB4656" t="e">
        <v>#N/A</v>
      </c>
      <c r="AC4656" t="e">
        <v>#N/A</v>
      </c>
      <c r="AD4656" t="e">
        <v>#N/A</v>
      </c>
      <c r="AE4656" t="e">
        <v>#N/A</v>
      </c>
      <c r="AF4656" t="e">
        <v>#N/A</v>
      </c>
    </row>
    <row r="4657" spans="1:32" x14ac:dyDescent="0.25">
      <c r="A4657" t="e">
        <v>#N/A</v>
      </c>
      <c r="B4657" s="33" t="e">
        <v>#N/A</v>
      </c>
      <c r="C4657" t="e">
        <v>#N/A</v>
      </c>
      <c r="D4657" t="e">
        <v>#N/A</v>
      </c>
      <c r="E4657" s="69" t="e">
        <v>#N/A</v>
      </c>
      <c r="F4657" s="3" t="e">
        <v>#N/A</v>
      </c>
      <c r="G4657" s="3" t="e">
        <v>#N/A</v>
      </c>
      <c r="H4657" s="3" t="e">
        <v>#N/A</v>
      </c>
      <c r="I4657" s="80" t="e">
        <v>#N/A</v>
      </c>
      <c r="J4657" s="80" t="e">
        <v>#N/A</v>
      </c>
      <c r="K4657" s="85" t="e">
        <v>#N/A</v>
      </c>
      <c r="L4657" s="9" t="e">
        <v>#N/A</v>
      </c>
      <c r="M4657" s="93" t="e">
        <v>#N/A</v>
      </c>
      <c r="N4657" s="8" t="e">
        <v>#N/A</v>
      </c>
      <c r="O4657" t="e">
        <v>#N/A</v>
      </c>
      <c r="P4657" t="e">
        <v>#N/A</v>
      </c>
      <c r="Q4657" t="e">
        <v>#N/A</v>
      </c>
      <c r="R4657" s="2" t="e">
        <v>#N/A</v>
      </c>
      <c r="S4657" t="e">
        <v>#N/A</v>
      </c>
      <c r="T4657" s="3" t="e">
        <v>#N/A</v>
      </c>
      <c r="U4657" s="3" t="e">
        <v>#N/A</v>
      </c>
      <c r="V4657" t="e">
        <v>#N/A</v>
      </c>
      <c r="W4657" t="e">
        <v>#N/A</v>
      </c>
      <c r="X4657" t="e">
        <v>#N/A</v>
      </c>
      <c r="Y4657" s="3" t="e">
        <v>#N/A</v>
      </c>
      <c r="Z4657" s="8" t="e">
        <v>#N/A</v>
      </c>
      <c r="AA4657" s="30" t="e">
        <v>#N/A</v>
      </c>
      <c r="AB4657" t="e">
        <v>#N/A</v>
      </c>
      <c r="AC4657" t="e">
        <v>#N/A</v>
      </c>
      <c r="AD4657" t="e">
        <v>#N/A</v>
      </c>
      <c r="AE4657" t="e">
        <v>#N/A</v>
      </c>
      <c r="AF4657" t="e">
        <v>#N/A</v>
      </c>
    </row>
    <row r="4658" spans="1:32" x14ac:dyDescent="0.25">
      <c r="A4658" t="e">
        <v>#N/A</v>
      </c>
      <c r="B4658" s="33" t="e">
        <v>#N/A</v>
      </c>
      <c r="C4658" t="e">
        <v>#N/A</v>
      </c>
      <c r="D4658" t="e">
        <v>#N/A</v>
      </c>
      <c r="E4658" s="69" t="e">
        <v>#N/A</v>
      </c>
      <c r="F4658" s="3" t="e">
        <v>#N/A</v>
      </c>
      <c r="G4658" s="3" t="e">
        <v>#N/A</v>
      </c>
      <c r="H4658" s="3" t="e">
        <v>#N/A</v>
      </c>
      <c r="I4658" s="80" t="e">
        <v>#N/A</v>
      </c>
      <c r="J4658" s="80" t="e">
        <v>#N/A</v>
      </c>
      <c r="K4658" s="85" t="e">
        <v>#N/A</v>
      </c>
      <c r="L4658" s="9" t="e">
        <v>#N/A</v>
      </c>
      <c r="M4658" s="93" t="e">
        <v>#N/A</v>
      </c>
      <c r="N4658" s="8" t="e">
        <v>#N/A</v>
      </c>
      <c r="O4658" t="e">
        <v>#N/A</v>
      </c>
      <c r="P4658" t="e">
        <v>#N/A</v>
      </c>
      <c r="Q4658" t="e">
        <v>#N/A</v>
      </c>
      <c r="R4658" s="2" t="e">
        <v>#N/A</v>
      </c>
      <c r="S4658" t="e">
        <v>#N/A</v>
      </c>
      <c r="T4658" s="3" t="e">
        <v>#N/A</v>
      </c>
      <c r="U4658" s="3" t="e">
        <v>#N/A</v>
      </c>
      <c r="V4658" t="e">
        <v>#N/A</v>
      </c>
      <c r="W4658" t="e">
        <v>#N/A</v>
      </c>
      <c r="X4658" t="e">
        <v>#N/A</v>
      </c>
      <c r="Y4658" s="3" t="e">
        <v>#N/A</v>
      </c>
      <c r="Z4658" s="8" t="e">
        <v>#N/A</v>
      </c>
      <c r="AA4658" s="30" t="e">
        <v>#N/A</v>
      </c>
      <c r="AB4658" t="e">
        <v>#N/A</v>
      </c>
      <c r="AC4658" t="e">
        <v>#N/A</v>
      </c>
      <c r="AD4658" t="e">
        <v>#N/A</v>
      </c>
      <c r="AE4658" t="e">
        <v>#N/A</v>
      </c>
      <c r="AF4658" t="e">
        <v>#N/A</v>
      </c>
    </row>
    <row r="4659" spans="1:32" x14ac:dyDescent="0.25">
      <c r="A4659" t="e">
        <v>#N/A</v>
      </c>
      <c r="B4659" s="33" t="e">
        <v>#N/A</v>
      </c>
      <c r="C4659" t="e">
        <v>#N/A</v>
      </c>
      <c r="D4659" t="e">
        <v>#N/A</v>
      </c>
      <c r="E4659" s="69" t="e">
        <v>#N/A</v>
      </c>
      <c r="F4659" s="3" t="e">
        <v>#N/A</v>
      </c>
      <c r="G4659" s="3" t="e">
        <v>#N/A</v>
      </c>
      <c r="H4659" s="3" t="e">
        <v>#N/A</v>
      </c>
      <c r="I4659" s="80" t="e">
        <v>#N/A</v>
      </c>
      <c r="J4659" s="80" t="e">
        <v>#N/A</v>
      </c>
      <c r="K4659" s="85" t="e">
        <v>#N/A</v>
      </c>
      <c r="L4659" s="9" t="e">
        <v>#N/A</v>
      </c>
      <c r="M4659" s="93" t="e">
        <v>#N/A</v>
      </c>
      <c r="N4659" s="8" t="e">
        <v>#N/A</v>
      </c>
      <c r="O4659" t="e">
        <v>#N/A</v>
      </c>
      <c r="P4659" t="e">
        <v>#N/A</v>
      </c>
      <c r="Q4659" t="e">
        <v>#N/A</v>
      </c>
      <c r="R4659" s="2" t="e">
        <v>#N/A</v>
      </c>
      <c r="S4659" t="e">
        <v>#N/A</v>
      </c>
      <c r="T4659" s="3" t="e">
        <v>#N/A</v>
      </c>
      <c r="U4659" s="3" t="e">
        <v>#N/A</v>
      </c>
      <c r="V4659" t="e">
        <v>#N/A</v>
      </c>
      <c r="W4659" t="e">
        <v>#N/A</v>
      </c>
      <c r="X4659" t="e">
        <v>#N/A</v>
      </c>
      <c r="Y4659" s="3" t="e">
        <v>#N/A</v>
      </c>
      <c r="Z4659" s="8" t="e">
        <v>#N/A</v>
      </c>
      <c r="AA4659" s="30" t="e">
        <v>#N/A</v>
      </c>
      <c r="AB4659" t="e">
        <v>#N/A</v>
      </c>
      <c r="AC4659" t="e">
        <v>#N/A</v>
      </c>
      <c r="AD4659" t="e">
        <v>#N/A</v>
      </c>
      <c r="AE4659" t="e">
        <v>#N/A</v>
      </c>
      <c r="AF4659" t="e">
        <v>#N/A</v>
      </c>
    </row>
    <row r="4660" spans="1:32" x14ac:dyDescent="0.25">
      <c r="A4660" t="e">
        <v>#N/A</v>
      </c>
      <c r="B4660" s="33" t="e">
        <v>#N/A</v>
      </c>
      <c r="C4660" t="e">
        <v>#N/A</v>
      </c>
      <c r="D4660" t="e">
        <v>#N/A</v>
      </c>
      <c r="E4660" s="69" t="e">
        <v>#N/A</v>
      </c>
      <c r="F4660" s="3" t="e">
        <v>#N/A</v>
      </c>
      <c r="G4660" s="3" t="e">
        <v>#N/A</v>
      </c>
      <c r="H4660" s="3" t="e">
        <v>#N/A</v>
      </c>
      <c r="I4660" s="80" t="e">
        <v>#N/A</v>
      </c>
      <c r="J4660" s="80" t="e">
        <v>#N/A</v>
      </c>
      <c r="K4660" s="85" t="e">
        <v>#N/A</v>
      </c>
      <c r="L4660" s="9" t="e">
        <v>#N/A</v>
      </c>
      <c r="M4660" s="93" t="e">
        <v>#N/A</v>
      </c>
      <c r="N4660" s="8" t="e">
        <v>#N/A</v>
      </c>
      <c r="O4660" t="e">
        <v>#N/A</v>
      </c>
      <c r="P4660" t="e">
        <v>#N/A</v>
      </c>
      <c r="Q4660" t="e">
        <v>#N/A</v>
      </c>
      <c r="R4660" s="2" t="e">
        <v>#N/A</v>
      </c>
      <c r="S4660" t="e">
        <v>#N/A</v>
      </c>
      <c r="T4660" s="3" t="e">
        <v>#N/A</v>
      </c>
      <c r="U4660" s="3" t="e">
        <v>#N/A</v>
      </c>
      <c r="V4660" t="e">
        <v>#N/A</v>
      </c>
      <c r="W4660" t="e">
        <v>#N/A</v>
      </c>
      <c r="X4660" t="e">
        <v>#N/A</v>
      </c>
      <c r="Y4660" s="3" t="e">
        <v>#N/A</v>
      </c>
      <c r="Z4660" s="8" t="e">
        <v>#N/A</v>
      </c>
      <c r="AA4660" s="30" t="e">
        <v>#N/A</v>
      </c>
      <c r="AB4660" t="e">
        <v>#N/A</v>
      </c>
      <c r="AC4660" t="e">
        <v>#N/A</v>
      </c>
      <c r="AD4660" t="e">
        <v>#N/A</v>
      </c>
      <c r="AE4660" t="e">
        <v>#N/A</v>
      </c>
      <c r="AF4660" t="e">
        <v>#N/A</v>
      </c>
    </row>
    <row r="4661" spans="1:32" x14ac:dyDescent="0.25">
      <c r="A4661" t="e">
        <v>#N/A</v>
      </c>
      <c r="B4661" s="33" t="e">
        <v>#N/A</v>
      </c>
      <c r="C4661" t="e">
        <v>#N/A</v>
      </c>
      <c r="D4661" t="e">
        <v>#N/A</v>
      </c>
      <c r="E4661" s="69" t="e">
        <v>#N/A</v>
      </c>
      <c r="F4661" s="3" t="e">
        <v>#N/A</v>
      </c>
      <c r="G4661" s="3" t="e">
        <v>#N/A</v>
      </c>
      <c r="H4661" s="3" t="e">
        <v>#N/A</v>
      </c>
      <c r="I4661" s="80" t="e">
        <v>#N/A</v>
      </c>
      <c r="J4661" s="80" t="e">
        <v>#N/A</v>
      </c>
      <c r="K4661" s="85" t="e">
        <v>#N/A</v>
      </c>
      <c r="L4661" s="9" t="e">
        <v>#N/A</v>
      </c>
      <c r="M4661" s="93" t="e">
        <v>#N/A</v>
      </c>
      <c r="N4661" s="8" t="e">
        <v>#N/A</v>
      </c>
      <c r="O4661" t="e">
        <v>#N/A</v>
      </c>
      <c r="P4661" t="e">
        <v>#N/A</v>
      </c>
      <c r="Q4661" t="e">
        <v>#N/A</v>
      </c>
      <c r="R4661" s="2" t="e">
        <v>#N/A</v>
      </c>
      <c r="S4661" t="e">
        <v>#N/A</v>
      </c>
      <c r="T4661" s="3" t="e">
        <v>#N/A</v>
      </c>
      <c r="U4661" s="3" t="e">
        <v>#N/A</v>
      </c>
      <c r="V4661" t="e">
        <v>#N/A</v>
      </c>
      <c r="W4661" t="e">
        <v>#N/A</v>
      </c>
      <c r="X4661" t="e">
        <v>#N/A</v>
      </c>
      <c r="Y4661" s="3" t="e">
        <v>#N/A</v>
      </c>
      <c r="Z4661" s="8" t="e">
        <v>#N/A</v>
      </c>
      <c r="AA4661" s="30" t="e">
        <v>#N/A</v>
      </c>
      <c r="AB4661" t="e">
        <v>#N/A</v>
      </c>
      <c r="AC4661" t="e">
        <v>#N/A</v>
      </c>
      <c r="AD4661" t="e">
        <v>#N/A</v>
      </c>
      <c r="AE4661" t="e">
        <v>#N/A</v>
      </c>
      <c r="AF4661" t="e">
        <v>#N/A</v>
      </c>
    </row>
    <row r="4662" spans="1:32" x14ac:dyDescent="0.25">
      <c r="A4662" t="e">
        <v>#N/A</v>
      </c>
      <c r="B4662" s="33" t="e">
        <v>#N/A</v>
      </c>
      <c r="C4662" t="e">
        <v>#N/A</v>
      </c>
      <c r="D4662" t="e">
        <v>#N/A</v>
      </c>
      <c r="E4662" s="69" t="e">
        <v>#N/A</v>
      </c>
      <c r="F4662" s="3" t="e">
        <v>#N/A</v>
      </c>
      <c r="G4662" s="3" t="e">
        <v>#N/A</v>
      </c>
      <c r="H4662" s="3" t="e">
        <v>#N/A</v>
      </c>
      <c r="I4662" s="80" t="e">
        <v>#N/A</v>
      </c>
      <c r="J4662" s="80" t="e">
        <v>#N/A</v>
      </c>
      <c r="K4662" s="85" t="e">
        <v>#N/A</v>
      </c>
      <c r="L4662" s="9" t="e">
        <v>#N/A</v>
      </c>
      <c r="M4662" s="93" t="e">
        <v>#N/A</v>
      </c>
      <c r="N4662" s="8" t="e">
        <v>#N/A</v>
      </c>
      <c r="O4662" t="e">
        <v>#N/A</v>
      </c>
      <c r="P4662" t="e">
        <v>#N/A</v>
      </c>
      <c r="Q4662" t="e">
        <v>#N/A</v>
      </c>
      <c r="R4662" s="2" t="e">
        <v>#N/A</v>
      </c>
      <c r="S4662" t="e">
        <v>#N/A</v>
      </c>
      <c r="T4662" s="3" t="e">
        <v>#N/A</v>
      </c>
      <c r="U4662" s="3" t="e">
        <v>#N/A</v>
      </c>
      <c r="V4662" t="e">
        <v>#N/A</v>
      </c>
      <c r="W4662" t="e">
        <v>#N/A</v>
      </c>
      <c r="X4662" t="e">
        <v>#N/A</v>
      </c>
      <c r="Y4662" s="3" t="e">
        <v>#N/A</v>
      </c>
      <c r="Z4662" s="8" t="e">
        <v>#N/A</v>
      </c>
      <c r="AA4662" s="30" t="e">
        <v>#N/A</v>
      </c>
      <c r="AB4662" t="e">
        <v>#N/A</v>
      </c>
      <c r="AC4662" t="e">
        <v>#N/A</v>
      </c>
      <c r="AD4662" t="e">
        <v>#N/A</v>
      </c>
      <c r="AE4662" t="e">
        <v>#N/A</v>
      </c>
      <c r="AF4662" t="e">
        <v>#N/A</v>
      </c>
    </row>
    <row r="4663" spans="1:32" x14ac:dyDescent="0.25">
      <c r="A4663" t="e">
        <v>#N/A</v>
      </c>
      <c r="B4663" s="33" t="e">
        <v>#N/A</v>
      </c>
      <c r="C4663" t="e">
        <v>#N/A</v>
      </c>
      <c r="D4663" t="e">
        <v>#N/A</v>
      </c>
      <c r="E4663" s="69" t="e">
        <v>#N/A</v>
      </c>
      <c r="F4663" s="3" t="e">
        <v>#N/A</v>
      </c>
      <c r="G4663" s="3" t="e">
        <v>#N/A</v>
      </c>
      <c r="H4663" s="3" t="e">
        <v>#N/A</v>
      </c>
      <c r="I4663" s="80" t="e">
        <v>#N/A</v>
      </c>
      <c r="J4663" s="80" t="e">
        <v>#N/A</v>
      </c>
      <c r="K4663" s="85" t="e">
        <v>#N/A</v>
      </c>
      <c r="L4663" s="9" t="e">
        <v>#N/A</v>
      </c>
      <c r="M4663" s="93" t="e">
        <v>#N/A</v>
      </c>
      <c r="N4663" s="8" t="e">
        <v>#N/A</v>
      </c>
      <c r="O4663" t="e">
        <v>#N/A</v>
      </c>
      <c r="P4663" t="e">
        <v>#N/A</v>
      </c>
      <c r="Q4663" t="e">
        <v>#N/A</v>
      </c>
      <c r="R4663" s="2" t="e">
        <v>#N/A</v>
      </c>
      <c r="S4663" t="e">
        <v>#N/A</v>
      </c>
      <c r="T4663" s="3" t="e">
        <v>#N/A</v>
      </c>
      <c r="U4663" s="3" t="e">
        <v>#N/A</v>
      </c>
      <c r="V4663" t="e">
        <v>#N/A</v>
      </c>
      <c r="W4663" t="e">
        <v>#N/A</v>
      </c>
      <c r="X4663" t="e">
        <v>#N/A</v>
      </c>
      <c r="Y4663" s="3" t="e">
        <v>#N/A</v>
      </c>
      <c r="Z4663" s="8" t="e">
        <v>#N/A</v>
      </c>
      <c r="AA4663" s="30" t="e">
        <v>#N/A</v>
      </c>
      <c r="AB4663" t="e">
        <v>#N/A</v>
      </c>
      <c r="AC4663" t="e">
        <v>#N/A</v>
      </c>
      <c r="AD4663" t="e">
        <v>#N/A</v>
      </c>
      <c r="AE4663" t="e">
        <v>#N/A</v>
      </c>
      <c r="AF4663" t="e">
        <v>#N/A</v>
      </c>
    </row>
    <row r="4664" spans="1:32" x14ac:dyDescent="0.25">
      <c r="A4664" t="e">
        <v>#N/A</v>
      </c>
      <c r="B4664" s="33" t="e">
        <v>#N/A</v>
      </c>
      <c r="C4664" t="e">
        <v>#N/A</v>
      </c>
      <c r="D4664" t="e">
        <v>#N/A</v>
      </c>
      <c r="E4664" s="69" t="e">
        <v>#N/A</v>
      </c>
      <c r="F4664" s="3" t="e">
        <v>#N/A</v>
      </c>
      <c r="G4664" s="3" t="e">
        <v>#N/A</v>
      </c>
      <c r="H4664" s="3" t="e">
        <v>#N/A</v>
      </c>
      <c r="I4664" s="80" t="e">
        <v>#N/A</v>
      </c>
      <c r="J4664" s="80" t="e">
        <v>#N/A</v>
      </c>
      <c r="K4664" s="85" t="e">
        <v>#N/A</v>
      </c>
      <c r="L4664" s="9" t="e">
        <v>#N/A</v>
      </c>
      <c r="M4664" s="93" t="e">
        <v>#N/A</v>
      </c>
      <c r="N4664" s="8" t="e">
        <v>#N/A</v>
      </c>
      <c r="O4664" t="e">
        <v>#N/A</v>
      </c>
      <c r="P4664" t="e">
        <v>#N/A</v>
      </c>
      <c r="Q4664" t="e">
        <v>#N/A</v>
      </c>
      <c r="R4664" s="2" t="e">
        <v>#N/A</v>
      </c>
      <c r="S4664" t="e">
        <v>#N/A</v>
      </c>
      <c r="T4664" s="3" t="e">
        <v>#N/A</v>
      </c>
      <c r="U4664" s="3" t="e">
        <v>#N/A</v>
      </c>
      <c r="V4664" t="e">
        <v>#N/A</v>
      </c>
      <c r="W4664" t="e">
        <v>#N/A</v>
      </c>
      <c r="X4664" t="e">
        <v>#N/A</v>
      </c>
      <c r="Y4664" s="3" t="e">
        <v>#N/A</v>
      </c>
      <c r="Z4664" s="8" t="e">
        <v>#N/A</v>
      </c>
      <c r="AA4664" s="30" t="e">
        <v>#N/A</v>
      </c>
      <c r="AB4664" t="e">
        <v>#N/A</v>
      </c>
      <c r="AC4664" t="e">
        <v>#N/A</v>
      </c>
      <c r="AD4664" t="e">
        <v>#N/A</v>
      </c>
      <c r="AE4664" t="e">
        <v>#N/A</v>
      </c>
      <c r="AF4664" t="e">
        <v>#N/A</v>
      </c>
    </row>
    <row r="4665" spans="1:32" x14ac:dyDescent="0.25">
      <c r="A4665" t="e">
        <v>#N/A</v>
      </c>
      <c r="B4665" s="33" t="e">
        <v>#N/A</v>
      </c>
      <c r="C4665" t="e">
        <v>#N/A</v>
      </c>
      <c r="D4665" t="e">
        <v>#N/A</v>
      </c>
      <c r="E4665" s="69" t="e">
        <v>#N/A</v>
      </c>
      <c r="F4665" s="3" t="e">
        <v>#N/A</v>
      </c>
      <c r="G4665" s="3" t="e">
        <v>#N/A</v>
      </c>
      <c r="H4665" s="3" t="e">
        <v>#N/A</v>
      </c>
      <c r="I4665" s="80" t="e">
        <v>#N/A</v>
      </c>
      <c r="J4665" s="80" t="e">
        <v>#N/A</v>
      </c>
      <c r="K4665" s="85" t="e">
        <v>#N/A</v>
      </c>
      <c r="L4665" s="9" t="e">
        <v>#N/A</v>
      </c>
      <c r="M4665" s="93" t="e">
        <v>#N/A</v>
      </c>
      <c r="N4665" s="8" t="e">
        <v>#N/A</v>
      </c>
      <c r="O4665" t="e">
        <v>#N/A</v>
      </c>
      <c r="P4665" t="e">
        <v>#N/A</v>
      </c>
      <c r="Q4665" t="e">
        <v>#N/A</v>
      </c>
      <c r="R4665" s="2" t="e">
        <v>#N/A</v>
      </c>
      <c r="S4665" t="e">
        <v>#N/A</v>
      </c>
      <c r="T4665" s="3" t="e">
        <v>#N/A</v>
      </c>
      <c r="U4665" s="3" t="e">
        <v>#N/A</v>
      </c>
      <c r="V4665" t="e">
        <v>#N/A</v>
      </c>
      <c r="W4665" t="e">
        <v>#N/A</v>
      </c>
      <c r="X4665" t="e">
        <v>#N/A</v>
      </c>
      <c r="Y4665" s="3" t="e">
        <v>#N/A</v>
      </c>
      <c r="Z4665" s="8" t="e">
        <v>#N/A</v>
      </c>
      <c r="AA4665" s="30" t="e">
        <v>#N/A</v>
      </c>
      <c r="AB4665" t="e">
        <v>#N/A</v>
      </c>
      <c r="AC4665" t="e">
        <v>#N/A</v>
      </c>
      <c r="AD4665" t="e">
        <v>#N/A</v>
      </c>
      <c r="AE4665" t="e">
        <v>#N/A</v>
      </c>
      <c r="AF4665" t="e">
        <v>#N/A</v>
      </c>
    </row>
    <row r="4666" spans="1:32" x14ac:dyDescent="0.25">
      <c r="A4666" t="e">
        <v>#N/A</v>
      </c>
      <c r="B4666" s="33" t="e">
        <v>#N/A</v>
      </c>
      <c r="C4666" t="e">
        <v>#N/A</v>
      </c>
      <c r="D4666" t="e">
        <v>#N/A</v>
      </c>
      <c r="E4666" s="69" t="e">
        <v>#N/A</v>
      </c>
      <c r="F4666" s="3" t="e">
        <v>#N/A</v>
      </c>
      <c r="G4666" s="3" t="e">
        <v>#N/A</v>
      </c>
      <c r="H4666" s="3" t="e">
        <v>#N/A</v>
      </c>
      <c r="I4666" s="80" t="e">
        <v>#N/A</v>
      </c>
      <c r="J4666" s="80" t="e">
        <v>#N/A</v>
      </c>
      <c r="K4666" s="85" t="e">
        <v>#N/A</v>
      </c>
      <c r="L4666" s="9" t="e">
        <v>#N/A</v>
      </c>
      <c r="M4666" s="93" t="e">
        <v>#N/A</v>
      </c>
      <c r="N4666" s="8" t="e">
        <v>#N/A</v>
      </c>
      <c r="O4666" t="e">
        <v>#N/A</v>
      </c>
      <c r="P4666" t="e">
        <v>#N/A</v>
      </c>
      <c r="Q4666" t="e">
        <v>#N/A</v>
      </c>
      <c r="R4666" s="2" t="e">
        <v>#N/A</v>
      </c>
      <c r="S4666" t="e">
        <v>#N/A</v>
      </c>
      <c r="T4666" s="3" t="e">
        <v>#N/A</v>
      </c>
      <c r="U4666" s="3" t="e">
        <v>#N/A</v>
      </c>
      <c r="V4666" t="e">
        <v>#N/A</v>
      </c>
      <c r="W4666" t="e">
        <v>#N/A</v>
      </c>
      <c r="X4666" t="e">
        <v>#N/A</v>
      </c>
      <c r="Y4666" s="3" t="e">
        <v>#N/A</v>
      </c>
      <c r="Z4666" s="8" t="e">
        <v>#N/A</v>
      </c>
      <c r="AA4666" s="30" t="e">
        <v>#N/A</v>
      </c>
      <c r="AB4666" t="e">
        <v>#N/A</v>
      </c>
      <c r="AC4666" t="e">
        <v>#N/A</v>
      </c>
      <c r="AD4666" t="e">
        <v>#N/A</v>
      </c>
      <c r="AE4666" t="e">
        <v>#N/A</v>
      </c>
      <c r="AF4666" t="e">
        <v>#N/A</v>
      </c>
    </row>
    <row r="4667" spans="1:32" x14ac:dyDescent="0.25">
      <c r="A4667" t="e">
        <v>#N/A</v>
      </c>
      <c r="B4667" s="33" t="e">
        <v>#N/A</v>
      </c>
      <c r="C4667" t="e">
        <v>#N/A</v>
      </c>
      <c r="D4667" t="e">
        <v>#N/A</v>
      </c>
      <c r="E4667" s="69" t="e">
        <v>#N/A</v>
      </c>
      <c r="F4667" s="3" t="e">
        <v>#N/A</v>
      </c>
      <c r="G4667" s="3" t="e">
        <v>#N/A</v>
      </c>
      <c r="H4667" s="3" t="e">
        <v>#N/A</v>
      </c>
      <c r="I4667" s="80" t="e">
        <v>#N/A</v>
      </c>
      <c r="J4667" s="80" t="e">
        <v>#N/A</v>
      </c>
      <c r="K4667" s="85" t="e">
        <v>#N/A</v>
      </c>
      <c r="L4667" s="9" t="e">
        <v>#N/A</v>
      </c>
      <c r="M4667" s="93" t="e">
        <v>#N/A</v>
      </c>
      <c r="N4667" s="8" t="e">
        <v>#N/A</v>
      </c>
      <c r="O4667" t="e">
        <v>#N/A</v>
      </c>
      <c r="P4667" t="e">
        <v>#N/A</v>
      </c>
      <c r="Q4667" t="e">
        <v>#N/A</v>
      </c>
      <c r="R4667" s="2" t="e">
        <v>#N/A</v>
      </c>
      <c r="S4667" t="e">
        <v>#N/A</v>
      </c>
      <c r="T4667" s="3" t="e">
        <v>#N/A</v>
      </c>
      <c r="U4667" s="3" t="e">
        <v>#N/A</v>
      </c>
      <c r="V4667" t="e">
        <v>#N/A</v>
      </c>
      <c r="W4667" t="e">
        <v>#N/A</v>
      </c>
      <c r="X4667" t="e">
        <v>#N/A</v>
      </c>
      <c r="Y4667" s="3" t="e">
        <v>#N/A</v>
      </c>
      <c r="Z4667" s="8" t="e">
        <v>#N/A</v>
      </c>
      <c r="AA4667" s="30" t="e">
        <v>#N/A</v>
      </c>
      <c r="AB4667" t="e">
        <v>#N/A</v>
      </c>
      <c r="AC4667" t="e">
        <v>#N/A</v>
      </c>
      <c r="AD4667" t="e">
        <v>#N/A</v>
      </c>
      <c r="AE4667" t="e">
        <v>#N/A</v>
      </c>
      <c r="AF4667" t="e">
        <v>#N/A</v>
      </c>
    </row>
    <row r="4668" spans="1:32" x14ac:dyDescent="0.25">
      <c r="A4668" t="e">
        <v>#N/A</v>
      </c>
      <c r="B4668" s="33" t="e">
        <v>#N/A</v>
      </c>
      <c r="C4668" t="e">
        <v>#N/A</v>
      </c>
      <c r="D4668" t="e">
        <v>#N/A</v>
      </c>
      <c r="E4668" s="69" t="e">
        <v>#N/A</v>
      </c>
      <c r="F4668" s="3" t="e">
        <v>#N/A</v>
      </c>
      <c r="G4668" s="3" t="e">
        <v>#N/A</v>
      </c>
      <c r="H4668" s="3" t="e">
        <v>#N/A</v>
      </c>
      <c r="I4668" s="80" t="e">
        <v>#N/A</v>
      </c>
      <c r="J4668" s="80" t="e">
        <v>#N/A</v>
      </c>
      <c r="K4668" s="85" t="e">
        <v>#N/A</v>
      </c>
      <c r="L4668" s="9" t="e">
        <v>#N/A</v>
      </c>
      <c r="M4668" s="93" t="e">
        <v>#N/A</v>
      </c>
      <c r="N4668" s="8" t="e">
        <v>#N/A</v>
      </c>
      <c r="O4668" t="e">
        <v>#N/A</v>
      </c>
      <c r="P4668" t="e">
        <v>#N/A</v>
      </c>
      <c r="Q4668" t="e">
        <v>#N/A</v>
      </c>
      <c r="R4668" s="2" t="e">
        <v>#N/A</v>
      </c>
      <c r="S4668" t="e">
        <v>#N/A</v>
      </c>
      <c r="T4668" s="3" t="e">
        <v>#N/A</v>
      </c>
      <c r="U4668" s="3" t="e">
        <v>#N/A</v>
      </c>
      <c r="V4668" t="e">
        <v>#N/A</v>
      </c>
      <c r="W4668" t="e">
        <v>#N/A</v>
      </c>
      <c r="X4668" t="e">
        <v>#N/A</v>
      </c>
      <c r="Y4668" s="3" t="e">
        <v>#N/A</v>
      </c>
      <c r="Z4668" s="8" t="e">
        <v>#N/A</v>
      </c>
      <c r="AA4668" s="30" t="e">
        <v>#N/A</v>
      </c>
      <c r="AB4668" t="e">
        <v>#N/A</v>
      </c>
      <c r="AC4668" t="e">
        <v>#N/A</v>
      </c>
      <c r="AD4668" t="e">
        <v>#N/A</v>
      </c>
      <c r="AE4668" t="e">
        <v>#N/A</v>
      </c>
      <c r="AF4668" t="e">
        <v>#N/A</v>
      </c>
    </row>
    <row r="4669" spans="1:32" x14ac:dyDescent="0.25">
      <c r="A4669" t="e">
        <v>#N/A</v>
      </c>
      <c r="B4669" s="33" t="e">
        <v>#N/A</v>
      </c>
      <c r="C4669" t="e">
        <v>#N/A</v>
      </c>
      <c r="D4669" t="e">
        <v>#N/A</v>
      </c>
      <c r="E4669" s="69" t="e">
        <v>#N/A</v>
      </c>
      <c r="F4669" s="3" t="e">
        <v>#N/A</v>
      </c>
      <c r="G4669" s="3" t="e">
        <v>#N/A</v>
      </c>
      <c r="H4669" s="3" t="e">
        <v>#N/A</v>
      </c>
      <c r="I4669" s="80" t="e">
        <v>#N/A</v>
      </c>
      <c r="J4669" s="80" t="e">
        <v>#N/A</v>
      </c>
      <c r="K4669" s="85" t="e">
        <v>#N/A</v>
      </c>
      <c r="L4669" s="9" t="e">
        <v>#N/A</v>
      </c>
      <c r="M4669" s="93" t="e">
        <v>#N/A</v>
      </c>
      <c r="N4669" s="8" t="e">
        <v>#N/A</v>
      </c>
      <c r="O4669" t="e">
        <v>#N/A</v>
      </c>
      <c r="P4669" t="e">
        <v>#N/A</v>
      </c>
      <c r="Q4669" t="e">
        <v>#N/A</v>
      </c>
      <c r="R4669" s="2" t="e">
        <v>#N/A</v>
      </c>
      <c r="S4669" t="e">
        <v>#N/A</v>
      </c>
      <c r="T4669" s="3" t="e">
        <v>#N/A</v>
      </c>
      <c r="U4669" s="3" t="e">
        <v>#N/A</v>
      </c>
      <c r="V4669" t="e">
        <v>#N/A</v>
      </c>
      <c r="W4669" t="e">
        <v>#N/A</v>
      </c>
      <c r="X4669" t="e">
        <v>#N/A</v>
      </c>
      <c r="Y4669" s="3" t="e">
        <v>#N/A</v>
      </c>
      <c r="Z4669" s="8" t="e">
        <v>#N/A</v>
      </c>
      <c r="AA4669" s="30" t="e">
        <v>#N/A</v>
      </c>
      <c r="AB4669" t="e">
        <v>#N/A</v>
      </c>
      <c r="AC4669" t="e">
        <v>#N/A</v>
      </c>
      <c r="AD4669" t="e">
        <v>#N/A</v>
      </c>
      <c r="AE4669" t="e">
        <v>#N/A</v>
      </c>
      <c r="AF4669" t="e">
        <v>#N/A</v>
      </c>
    </row>
    <row r="4670" spans="1:32" x14ac:dyDescent="0.25">
      <c r="A4670" t="e">
        <v>#N/A</v>
      </c>
      <c r="B4670" s="33" t="e">
        <v>#N/A</v>
      </c>
      <c r="C4670" t="e">
        <v>#N/A</v>
      </c>
      <c r="D4670" t="e">
        <v>#N/A</v>
      </c>
      <c r="E4670" s="69" t="e">
        <v>#N/A</v>
      </c>
      <c r="F4670" s="3" t="e">
        <v>#N/A</v>
      </c>
      <c r="G4670" s="3" t="e">
        <v>#N/A</v>
      </c>
      <c r="H4670" s="3" t="e">
        <v>#N/A</v>
      </c>
      <c r="I4670" s="80" t="e">
        <v>#N/A</v>
      </c>
      <c r="J4670" s="80" t="e">
        <v>#N/A</v>
      </c>
      <c r="K4670" s="85" t="e">
        <v>#N/A</v>
      </c>
      <c r="L4670" s="9" t="e">
        <v>#N/A</v>
      </c>
      <c r="M4670" s="93" t="e">
        <v>#N/A</v>
      </c>
      <c r="N4670" s="8" t="e">
        <v>#N/A</v>
      </c>
      <c r="O4670" t="e">
        <v>#N/A</v>
      </c>
      <c r="P4670" t="e">
        <v>#N/A</v>
      </c>
      <c r="Q4670" t="e">
        <v>#N/A</v>
      </c>
      <c r="R4670" s="2" t="e">
        <v>#N/A</v>
      </c>
      <c r="S4670" t="e">
        <v>#N/A</v>
      </c>
      <c r="T4670" s="3" t="e">
        <v>#N/A</v>
      </c>
      <c r="U4670" s="3" t="e">
        <v>#N/A</v>
      </c>
      <c r="V4670" t="e">
        <v>#N/A</v>
      </c>
      <c r="W4670" t="e">
        <v>#N/A</v>
      </c>
      <c r="X4670" t="e">
        <v>#N/A</v>
      </c>
      <c r="Y4670" s="3" t="e">
        <v>#N/A</v>
      </c>
      <c r="Z4670" s="8" t="e">
        <v>#N/A</v>
      </c>
      <c r="AA4670" s="30" t="e">
        <v>#N/A</v>
      </c>
      <c r="AB4670" t="e">
        <v>#N/A</v>
      </c>
      <c r="AC4670" t="e">
        <v>#N/A</v>
      </c>
      <c r="AD4670" t="e">
        <v>#N/A</v>
      </c>
      <c r="AE4670" t="e">
        <v>#N/A</v>
      </c>
      <c r="AF4670" t="e">
        <v>#N/A</v>
      </c>
    </row>
    <row r="4671" spans="1:32" x14ac:dyDescent="0.25">
      <c r="A4671" t="e">
        <v>#N/A</v>
      </c>
      <c r="B4671" s="33" t="e">
        <v>#N/A</v>
      </c>
      <c r="C4671" t="e">
        <v>#N/A</v>
      </c>
      <c r="D4671" t="e">
        <v>#N/A</v>
      </c>
      <c r="E4671" s="69" t="e">
        <v>#N/A</v>
      </c>
      <c r="F4671" s="3" t="e">
        <v>#N/A</v>
      </c>
      <c r="G4671" s="3" t="e">
        <v>#N/A</v>
      </c>
      <c r="H4671" s="3" t="e">
        <v>#N/A</v>
      </c>
      <c r="I4671" s="80" t="e">
        <v>#N/A</v>
      </c>
      <c r="J4671" s="80" t="e">
        <v>#N/A</v>
      </c>
      <c r="K4671" s="85" t="e">
        <v>#N/A</v>
      </c>
      <c r="L4671" s="9" t="e">
        <v>#N/A</v>
      </c>
      <c r="M4671" s="93" t="e">
        <v>#N/A</v>
      </c>
      <c r="N4671" s="8" t="e">
        <v>#N/A</v>
      </c>
      <c r="O4671" t="e">
        <v>#N/A</v>
      </c>
      <c r="P4671" t="e">
        <v>#N/A</v>
      </c>
      <c r="Q4671" t="e">
        <v>#N/A</v>
      </c>
      <c r="R4671" s="2" t="e">
        <v>#N/A</v>
      </c>
      <c r="S4671" t="e">
        <v>#N/A</v>
      </c>
      <c r="T4671" s="3" t="e">
        <v>#N/A</v>
      </c>
      <c r="U4671" s="3" t="e">
        <v>#N/A</v>
      </c>
      <c r="V4671" t="e">
        <v>#N/A</v>
      </c>
      <c r="W4671" t="e">
        <v>#N/A</v>
      </c>
      <c r="X4671" t="e">
        <v>#N/A</v>
      </c>
      <c r="Y4671" s="3" t="e">
        <v>#N/A</v>
      </c>
      <c r="Z4671" s="8" t="e">
        <v>#N/A</v>
      </c>
      <c r="AA4671" s="30" t="e">
        <v>#N/A</v>
      </c>
      <c r="AB4671" t="e">
        <v>#N/A</v>
      </c>
      <c r="AC4671" t="e">
        <v>#N/A</v>
      </c>
      <c r="AD4671" t="e">
        <v>#N/A</v>
      </c>
      <c r="AE4671" t="e">
        <v>#N/A</v>
      </c>
      <c r="AF4671" t="e">
        <v>#N/A</v>
      </c>
    </row>
    <row r="4672" spans="1:32" x14ac:dyDescent="0.25">
      <c r="A4672" t="e">
        <v>#N/A</v>
      </c>
      <c r="B4672" s="33" t="e">
        <v>#N/A</v>
      </c>
      <c r="C4672" t="e">
        <v>#N/A</v>
      </c>
      <c r="D4672" t="e">
        <v>#N/A</v>
      </c>
      <c r="E4672" s="69" t="e">
        <v>#N/A</v>
      </c>
      <c r="F4672" s="3" t="e">
        <v>#N/A</v>
      </c>
      <c r="G4672" s="3" t="e">
        <v>#N/A</v>
      </c>
      <c r="H4672" s="3" t="e">
        <v>#N/A</v>
      </c>
      <c r="I4672" s="80" t="e">
        <v>#N/A</v>
      </c>
      <c r="J4672" s="80" t="e">
        <v>#N/A</v>
      </c>
      <c r="K4672" s="85" t="e">
        <v>#N/A</v>
      </c>
      <c r="L4672" s="9" t="e">
        <v>#N/A</v>
      </c>
      <c r="M4672" s="93" t="e">
        <v>#N/A</v>
      </c>
      <c r="N4672" s="8" t="e">
        <v>#N/A</v>
      </c>
      <c r="O4672" t="e">
        <v>#N/A</v>
      </c>
      <c r="P4672" t="e">
        <v>#N/A</v>
      </c>
      <c r="Q4672" t="e">
        <v>#N/A</v>
      </c>
      <c r="R4672" s="2" t="e">
        <v>#N/A</v>
      </c>
      <c r="S4672" t="e">
        <v>#N/A</v>
      </c>
      <c r="T4672" s="3" t="e">
        <v>#N/A</v>
      </c>
      <c r="U4672" s="3" t="e">
        <v>#N/A</v>
      </c>
      <c r="V4672" t="e">
        <v>#N/A</v>
      </c>
      <c r="W4672" t="e">
        <v>#N/A</v>
      </c>
      <c r="X4672" t="e">
        <v>#N/A</v>
      </c>
      <c r="Y4672" s="3" t="e">
        <v>#N/A</v>
      </c>
      <c r="Z4672" s="8" t="e">
        <v>#N/A</v>
      </c>
      <c r="AA4672" s="30" t="e">
        <v>#N/A</v>
      </c>
      <c r="AB4672" t="e">
        <v>#N/A</v>
      </c>
      <c r="AC4672" t="e">
        <v>#N/A</v>
      </c>
      <c r="AD4672" t="e">
        <v>#N/A</v>
      </c>
      <c r="AE4672" t="e">
        <v>#N/A</v>
      </c>
      <c r="AF4672" t="e">
        <v>#N/A</v>
      </c>
    </row>
    <row r="4673" spans="1:32" x14ac:dyDescent="0.25">
      <c r="A4673" t="e">
        <v>#N/A</v>
      </c>
      <c r="B4673" s="33" t="e">
        <v>#N/A</v>
      </c>
      <c r="C4673" t="e">
        <v>#N/A</v>
      </c>
      <c r="D4673" t="e">
        <v>#N/A</v>
      </c>
      <c r="E4673" s="69" t="e">
        <v>#N/A</v>
      </c>
      <c r="F4673" s="3" t="e">
        <v>#N/A</v>
      </c>
      <c r="G4673" s="3" t="e">
        <v>#N/A</v>
      </c>
      <c r="H4673" s="3" t="e">
        <v>#N/A</v>
      </c>
      <c r="I4673" s="80" t="e">
        <v>#N/A</v>
      </c>
      <c r="J4673" s="80" t="e">
        <v>#N/A</v>
      </c>
      <c r="K4673" s="85" t="e">
        <v>#N/A</v>
      </c>
      <c r="L4673" s="9" t="e">
        <v>#N/A</v>
      </c>
      <c r="M4673" s="93" t="e">
        <v>#N/A</v>
      </c>
      <c r="N4673" s="8" t="e">
        <v>#N/A</v>
      </c>
      <c r="O4673" t="e">
        <v>#N/A</v>
      </c>
      <c r="P4673" t="e">
        <v>#N/A</v>
      </c>
      <c r="Q4673" t="e">
        <v>#N/A</v>
      </c>
      <c r="R4673" s="2" t="e">
        <v>#N/A</v>
      </c>
      <c r="S4673" t="e">
        <v>#N/A</v>
      </c>
      <c r="T4673" s="3" t="e">
        <v>#N/A</v>
      </c>
      <c r="U4673" s="3" t="e">
        <v>#N/A</v>
      </c>
      <c r="V4673" t="e">
        <v>#N/A</v>
      </c>
      <c r="W4673" t="e">
        <v>#N/A</v>
      </c>
      <c r="X4673" t="e">
        <v>#N/A</v>
      </c>
      <c r="Y4673" s="3" t="e">
        <v>#N/A</v>
      </c>
      <c r="Z4673" s="8" t="e">
        <v>#N/A</v>
      </c>
      <c r="AA4673" s="30" t="e">
        <v>#N/A</v>
      </c>
      <c r="AB4673" t="e">
        <v>#N/A</v>
      </c>
      <c r="AC4673" t="e">
        <v>#N/A</v>
      </c>
      <c r="AD4673" t="e">
        <v>#N/A</v>
      </c>
      <c r="AE4673" t="e">
        <v>#N/A</v>
      </c>
      <c r="AF4673" t="e">
        <v>#N/A</v>
      </c>
    </row>
    <row r="4674" spans="1:32" x14ac:dyDescent="0.25">
      <c r="A4674" t="e">
        <v>#N/A</v>
      </c>
      <c r="B4674" s="33" t="e">
        <v>#N/A</v>
      </c>
      <c r="C4674" t="e">
        <v>#N/A</v>
      </c>
      <c r="D4674" t="e">
        <v>#N/A</v>
      </c>
      <c r="E4674" s="69" t="e">
        <v>#N/A</v>
      </c>
      <c r="F4674" s="3" t="e">
        <v>#N/A</v>
      </c>
      <c r="G4674" s="3" t="e">
        <v>#N/A</v>
      </c>
      <c r="H4674" s="3" t="e">
        <v>#N/A</v>
      </c>
      <c r="I4674" s="80" t="e">
        <v>#N/A</v>
      </c>
      <c r="J4674" s="80" t="e">
        <v>#N/A</v>
      </c>
      <c r="K4674" s="85" t="e">
        <v>#N/A</v>
      </c>
      <c r="L4674" s="9" t="e">
        <v>#N/A</v>
      </c>
      <c r="M4674" s="93" t="e">
        <v>#N/A</v>
      </c>
      <c r="N4674" s="8" t="e">
        <v>#N/A</v>
      </c>
      <c r="O4674" t="e">
        <v>#N/A</v>
      </c>
      <c r="P4674" t="e">
        <v>#N/A</v>
      </c>
      <c r="Q4674" t="e">
        <v>#N/A</v>
      </c>
      <c r="R4674" s="2" t="e">
        <v>#N/A</v>
      </c>
      <c r="S4674" t="e">
        <v>#N/A</v>
      </c>
      <c r="T4674" s="3" t="e">
        <v>#N/A</v>
      </c>
      <c r="U4674" s="3" t="e">
        <v>#N/A</v>
      </c>
      <c r="V4674" t="e">
        <v>#N/A</v>
      </c>
      <c r="W4674" t="e">
        <v>#N/A</v>
      </c>
      <c r="X4674" t="e">
        <v>#N/A</v>
      </c>
      <c r="Y4674" s="3" t="e">
        <v>#N/A</v>
      </c>
      <c r="Z4674" s="8" t="e">
        <v>#N/A</v>
      </c>
      <c r="AA4674" s="30" t="e">
        <v>#N/A</v>
      </c>
      <c r="AB4674" t="e">
        <v>#N/A</v>
      </c>
      <c r="AC4674" t="e">
        <v>#N/A</v>
      </c>
      <c r="AD4674" t="e">
        <v>#N/A</v>
      </c>
      <c r="AE4674" t="e">
        <v>#N/A</v>
      </c>
      <c r="AF4674" t="e">
        <v>#N/A</v>
      </c>
    </row>
    <row r="4675" spans="1:32" x14ac:dyDescent="0.25">
      <c r="A4675" t="e">
        <v>#N/A</v>
      </c>
      <c r="B4675" s="33" t="e">
        <v>#N/A</v>
      </c>
      <c r="C4675" t="e">
        <v>#N/A</v>
      </c>
      <c r="D4675" t="e">
        <v>#N/A</v>
      </c>
      <c r="E4675" s="69" t="e">
        <v>#N/A</v>
      </c>
      <c r="F4675" s="3" t="e">
        <v>#N/A</v>
      </c>
      <c r="G4675" s="3" t="e">
        <v>#N/A</v>
      </c>
      <c r="H4675" s="3" t="e">
        <v>#N/A</v>
      </c>
      <c r="I4675" s="80" t="e">
        <v>#N/A</v>
      </c>
      <c r="J4675" s="80" t="e">
        <v>#N/A</v>
      </c>
      <c r="K4675" s="85" t="e">
        <v>#N/A</v>
      </c>
      <c r="L4675" s="9" t="e">
        <v>#N/A</v>
      </c>
      <c r="M4675" s="93" t="e">
        <v>#N/A</v>
      </c>
      <c r="N4675" s="8" t="e">
        <v>#N/A</v>
      </c>
      <c r="O4675" t="e">
        <v>#N/A</v>
      </c>
      <c r="P4675" t="e">
        <v>#N/A</v>
      </c>
      <c r="Q4675" t="e">
        <v>#N/A</v>
      </c>
      <c r="R4675" s="2" t="e">
        <v>#N/A</v>
      </c>
      <c r="S4675" t="e">
        <v>#N/A</v>
      </c>
      <c r="T4675" s="3" t="e">
        <v>#N/A</v>
      </c>
      <c r="U4675" s="3" t="e">
        <v>#N/A</v>
      </c>
      <c r="V4675" t="e">
        <v>#N/A</v>
      </c>
      <c r="W4675" t="e">
        <v>#N/A</v>
      </c>
      <c r="X4675" t="e">
        <v>#N/A</v>
      </c>
      <c r="Y4675" s="3" t="e">
        <v>#N/A</v>
      </c>
      <c r="Z4675" s="8" t="e">
        <v>#N/A</v>
      </c>
      <c r="AA4675" s="30" t="e">
        <v>#N/A</v>
      </c>
      <c r="AB4675" t="e">
        <v>#N/A</v>
      </c>
      <c r="AC4675" t="e">
        <v>#N/A</v>
      </c>
      <c r="AD4675" t="e">
        <v>#N/A</v>
      </c>
      <c r="AE4675" t="e">
        <v>#N/A</v>
      </c>
      <c r="AF4675" t="e">
        <v>#N/A</v>
      </c>
    </row>
    <row r="4676" spans="1:32" x14ac:dyDescent="0.25">
      <c r="A4676" t="e">
        <v>#N/A</v>
      </c>
      <c r="B4676" s="33" t="e">
        <v>#N/A</v>
      </c>
      <c r="C4676" t="e">
        <v>#N/A</v>
      </c>
      <c r="D4676" t="e">
        <v>#N/A</v>
      </c>
      <c r="E4676" s="69" t="e">
        <v>#N/A</v>
      </c>
      <c r="F4676" s="3" t="e">
        <v>#N/A</v>
      </c>
      <c r="G4676" s="3" t="e">
        <v>#N/A</v>
      </c>
      <c r="H4676" s="3" t="e">
        <v>#N/A</v>
      </c>
      <c r="I4676" s="80" t="e">
        <v>#N/A</v>
      </c>
      <c r="J4676" s="80" t="e">
        <v>#N/A</v>
      </c>
      <c r="K4676" s="85" t="e">
        <v>#N/A</v>
      </c>
      <c r="L4676" s="9" t="e">
        <v>#N/A</v>
      </c>
      <c r="M4676" s="93" t="e">
        <v>#N/A</v>
      </c>
      <c r="N4676" s="8" t="e">
        <v>#N/A</v>
      </c>
      <c r="O4676" t="e">
        <v>#N/A</v>
      </c>
      <c r="P4676" t="e">
        <v>#N/A</v>
      </c>
      <c r="Q4676" t="e">
        <v>#N/A</v>
      </c>
      <c r="R4676" s="2" t="e">
        <v>#N/A</v>
      </c>
      <c r="S4676" t="e">
        <v>#N/A</v>
      </c>
      <c r="T4676" s="3" t="e">
        <v>#N/A</v>
      </c>
      <c r="U4676" s="3" t="e">
        <v>#N/A</v>
      </c>
      <c r="V4676" t="e">
        <v>#N/A</v>
      </c>
      <c r="W4676" t="e">
        <v>#N/A</v>
      </c>
      <c r="X4676" t="e">
        <v>#N/A</v>
      </c>
      <c r="Y4676" s="3" t="e">
        <v>#N/A</v>
      </c>
      <c r="Z4676" s="8" t="e">
        <v>#N/A</v>
      </c>
      <c r="AA4676" s="30" t="e">
        <v>#N/A</v>
      </c>
      <c r="AB4676" t="e">
        <v>#N/A</v>
      </c>
      <c r="AC4676" t="e">
        <v>#N/A</v>
      </c>
      <c r="AD4676" t="e">
        <v>#N/A</v>
      </c>
      <c r="AE4676" t="e">
        <v>#N/A</v>
      </c>
      <c r="AF4676" t="e">
        <v>#N/A</v>
      </c>
    </row>
    <row r="4677" spans="1:32" x14ac:dyDescent="0.25">
      <c r="A4677" t="e">
        <v>#N/A</v>
      </c>
      <c r="B4677" s="33" t="e">
        <v>#N/A</v>
      </c>
      <c r="C4677" t="e">
        <v>#N/A</v>
      </c>
      <c r="D4677" t="e">
        <v>#N/A</v>
      </c>
      <c r="E4677" s="69" t="e">
        <v>#N/A</v>
      </c>
      <c r="F4677" s="3" t="e">
        <v>#N/A</v>
      </c>
      <c r="G4677" s="3" t="e">
        <v>#N/A</v>
      </c>
      <c r="H4677" s="3" t="e">
        <v>#N/A</v>
      </c>
      <c r="I4677" s="80" t="e">
        <v>#N/A</v>
      </c>
      <c r="J4677" s="80" t="e">
        <v>#N/A</v>
      </c>
      <c r="K4677" s="85" t="e">
        <v>#N/A</v>
      </c>
      <c r="L4677" s="9" t="e">
        <v>#N/A</v>
      </c>
      <c r="M4677" s="93" t="e">
        <v>#N/A</v>
      </c>
      <c r="N4677" s="8" t="e">
        <v>#N/A</v>
      </c>
      <c r="O4677" t="e">
        <v>#N/A</v>
      </c>
      <c r="P4677" t="e">
        <v>#N/A</v>
      </c>
      <c r="Q4677" t="e">
        <v>#N/A</v>
      </c>
      <c r="R4677" s="2" t="e">
        <v>#N/A</v>
      </c>
      <c r="S4677" t="e">
        <v>#N/A</v>
      </c>
      <c r="T4677" s="3" t="e">
        <v>#N/A</v>
      </c>
      <c r="U4677" s="3" t="e">
        <v>#N/A</v>
      </c>
      <c r="V4677" t="e">
        <v>#N/A</v>
      </c>
      <c r="W4677" t="e">
        <v>#N/A</v>
      </c>
      <c r="X4677" t="e">
        <v>#N/A</v>
      </c>
      <c r="Y4677" s="3" t="e">
        <v>#N/A</v>
      </c>
      <c r="Z4677" s="8" t="e">
        <v>#N/A</v>
      </c>
      <c r="AA4677" s="30" t="e">
        <v>#N/A</v>
      </c>
      <c r="AB4677" t="e">
        <v>#N/A</v>
      </c>
      <c r="AC4677" t="e">
        <v>#N/A</v>
      </c>
      <c r="AD4677" t="e">
        <v>#N/A</v>
      </c>
      <c r="AE4677" t="e">
        <v>#N/A</v>
      </c>
      <c r="AF4677" t="e">
        <v>#N/A</v>
      </c>
    </row>
    <row r="4678" spans="1:32" x14ac:dyDescent="0.25">
      <c r="A4678" t="e">
        <v>#N/A</v>
      </c>
      <c r="B4678" s="33" t="e">
        <v>#N/A</v>
      </c>
      <c r="C4678" t="e">
        <v>#N/A</v>
      </c>
      <c r="D4678" t="e">
        <v>#N/A</v>
      </c>
      <c r="E4678" s="69" t="e">
        <v>#N/A</v>
      </c>
      <c r="F4678" s="3" t="e">
        <v>#N/A</v>
      </c>
      <c r="G4678" s="3" t="e">
        <v>#N/A</v>
      </c>
      <c r="H4678" s="3" t="e">
        <v>#N/A</v>
      </c>
      <c r="I4678" s="80" t="e">
        <v>#N/A</v>
      </c>
      <c r="J4678" s="80" t="e">
        <v>#N/A</v>
      </c>
      <c r="K4678" s="85" t="e">
        <v>#N/A</v>
      </c>
      <c r="L4678" s="9" t="e">
        <v>#N/A</v>
      </c>
      <c r="M4678" s="93" t="e">
        <v>#N/A</v>
      </c>
      <c r="N4678" s="8" t="e">
        <v>#N/A</v>
      </c>
      <c r="O4678" t="e">
        <v>#N/A</v>
      </c>
      <c r="P4678" t="e">
        <v>#N/A</v>
      </c>
      <c r="Q4678" t="e">
        <v>#N/A</v>
      </c>
      <c r="R4678" s="2" t="e">
        <v>#N/A</v>
      </c>
      <c r="S4678" t="e">
        <v>#N/A</v>
      </c>
      <c r="T4678" s="3" t="e">
        <v>#N/A</v>
      </c>
      <c r="U4678" s="3" t="e">
        <v>#N/A</v>
      </c>
      <c r="V4678" t="e">
        <v>#N/A</v>
      </c>
      <c r="W4678" t="e">
        <v>#N/A</v>
      </c>
      <c r="X4678" t="e">
        <v>#N/A</v>
      </c>
      <c r="Y4678" s="3" t="e">
        <v>#N/A</v>
      </c>
      <c r="Z4678" s="8" t="e">
        <v>#N/A</v>
      </c>
      <c r="AA4678" s="30" t="e">
        <v>#N/A</v>
      </c>
      <c r="AB4678" t="e">
        <v>#N/A</v>
      </c>
      <c r="AC4678" t="e">
        <v>#N/A</v>
      </c>
      <c r="AD4678" t="e">
        <v>#N/A</v>
      </c>
      <c r="AE4678" t="e">
        <v>#N/A</v>
      </c>
      <c r="AF4678" t="e">
        <v>#N/A</v>
      </c>
    </row>
    <row r="4679" spans="1:32" x14ac:dyDescent="0.25">
      <c r="A4679" t="e">
        <v>#N/A</v>
      </c>
      <c r="B4679" s="33" t="e">
        <v>#N/A</v>
      </c>
      <c r="C4679" t="e">
        <v>#N/A</v>
      </c>
      <c r="D4679" t="e">
        <v>#N/A</v>
      </c>
      <c r="E4679" s="69" t="e">
        <v>#N/A</v>
      </c>
      <c r="F4679" s="3" t="e">
        <v>#N/A</v>
      </c>
      <c r="G4679" s="3" t="e">
        <v>#N/A</v>
      </c>
      <c r="H4679" s="3" t="e">
        <v>#N/A</v>
      </c>
      <c r="I4679" s="80" t="e">
        <v>#N/A</v>
      </c>
      <c r="J4679" s="80" t="e">
        <v>#N/A</v>
      </c>
      <c r="K4679" s="85" t="e">
        <v>#N/A</v>
      </c>
      <c r="L4679" s="9" t="e">
        <v>#N/A</v>
      </c>
      <c r="M4679" s="93" t="e">
        <v>#N/A</v>
      </c>
      <c r="N4679" s="8" t="e">
        <v>#N/A</v>
      </c>
      <c r="O4679" t="e">
        <v>#N/A</v>
      </c>
      <c r="P4679" t="e">
        <v>#N/A</v>
      </c>
      <c r="Q4679" t="e">
        <v>#N/A</v>
      </c>
      <c r="R4679" s="2" t="e">
        <v>#N/A</v>
      </c>
      <c r="S4679" t="e">
        <v>#N/A</v>
      </c>
      <c r="T4679" s="3" t="e">
        <v>#N/A</v>
      </c>
      <c r="U4679" s="3" t="e">
        <v>#N/A</v>
      </c>
      <c r="V4679" t="e">
        <v>#N/A</v>
      </c>
      <c r="W4679" t="e">
        <v>#N/A</v>
      </c>
      <c r="X4679" t="e">
        <v>#N/A</v>
      </c>
      <c r="Y4679" s="3" t="e">
        <v>#N/A</v>
      </c>
      <c r="Z4679" s="8" t="e">
        <v>#N/A</v>
      </c>
      <c r="AA4679" s="30" t="e">
        <v>#N/A</v>
      </c>
      <c r="AB4679" t="e">
        <v>#N/A</v>
      </c>
      <c r="AC4679" t="e">
        <v>#N/A</v>
      </c>
      <c r="AD4679" t="e">
        <v>#N/A</v>
      </c>
      <c r="AE4679" t="e">
        <v>#N/A</v>
      </c>
      <c r="AF4679" t="e">
        <v>#N/A</v>
      </c>
    </row>
    <row r="4680" spans="1:32" x14ac:dyDescent="0.25">
      <c r="A4680" t="e">
        <v>#N/A</v>
      </c>
      <c r="B4680" s="33" t="e">
        <v>#N/A</v>
      </c>
      <c r="C4680" t="e">
        <v>#N/A</v>
      </c>
      <c r="D4680" t="e">
        <v>#N/A</v>
      </c>
      <c r="E4680" s="69" t="e">
        <v>#N/A</v>
      </c>
      <c r="F4680" s="3" t="e">
        <v>#N/A</v>
      </c>
      <c r="G4680" s="3" t="e">
        <v>#N/A</v>
      </c>
      <c r="H4680" s="3" t="e">
        <v>#N/A</v>
      </c>
      <c r="I4680" s="80" t="e">
        <v>#N/A</v>
      </c>
      <c r="J4680" s="80" t="e">
        <v>#N/A</v>
      </c>
      <c r="K4680" s="85" t="e">
        <v>#N/A</v>
      </c>
      <c r="L4680" s="9" t="e">
        <v>#N/A</v>
      </c>
      <c r="M4680" s="93" t="e">
        <v>#N/A</v>
      </c>
      <c r="N4680" s="8" t="e">
        <v>#N/A</v>
      </c>
      <c r="O4680" t="e">
        <v>#N/A</v>
      </c>
      <c r="P4680" t="e">
        <v>#N/A</v>
      </c>
      <c r="Q4680" t="e">
        <v>#N/A</v>
      </c>
      <c r="R4680" s="2" t="e">
        <v>#N/A</v>
      </c>
      <c r="S4680" t="e">
        <v>#N/A</v>
      </c>
      <c r="T4680" s="3" t="e">
        <v>#N/A</v>
      </c>
      <c r="U4680" s="3" t="e">
        <v>#N/A</v>
      </c>
      <c r="V4680" t="e">
        <v>#N/A</v>
      </c>
      <c r="W4680" t="e">
        <v>#N/A</v>
      </c>
      <c r="X4680" t="e">
        <v>#N/A</v>
      </c>
      <c r="Y4680" s="3" t="e">
        <v>#N/A</v>
      </c>
      <c r="Z4680" s="8" t="e">
        <v>#N/A</v>
      </c>
      <c r="AA4680" s="30" t="e">
        <v>#N/A</v>
      </c>
      <c r="AB4680" t="e">
        <v>#N/A</v>
      </c>
      <c r="AC4680" t="e">
        <v>#N/A</v>
      </c>
      <c r="AD4680" t="e">
        <v>#N/A</v>
      </c>
      <c r="AE4680" t="e">
        <v>#N/A</v>
      </c>
      <c r="AF4680" t="e">
        <v>#N/A</v>
      </c>
    </row>
    <row r="4681" spans="1:32" x14ac:dyDescent="0.25">
      <c r="A4681" t="e">
        <v>#N/A</v>
      </c>
      <c r="B4681" s="33" t="e">
        <v>#N/A</v>
      </c>
      <c r="C4681" t="e">
        <v>#N/A</v>
      </c>
      <c r="D4681" t="e">
        <v>#N/A</v>
      </c>
      <c r="E4681" s="69" t="e">
        <v>#N/A</v>
      </c>
      <c r="F4681" s="3" t="e">
        <v>#N/A</v>
      </c>
      <c r="G4681" s="3" t="e">
        <v>#N/A</v>
      </c>
      <c r="H4681" s="3" t="e">
        <v>#N/A</v>
      </c>
      <c r="I4681" s="80" t="e">
        <v>#N/A</v>
      </c>
      <c r="J4681" s="80" t="e">
        <v>#N/A</v>
      </c>
      <c r="K4681" s="85" t="e">
        <v>#N/A</v>
      </c>
      <c r="L4681" s="9" t="e">
        <v>#N/A</v>
      </c>
      <c r="M4681" s="93" t="e">
        <v>#N/A</v>
      </c>
      <c r="N4681" s="8" t="e">
        <v>#N/A</v>
      </c>
      <c r="O4681" t="e">
        <v>#N/A</v>
      </c>
      <c r="P4681" t="e">
        <v>#N/A</v>
      </c>
      <c r="Q4681" t="e">
        <v>#N/A</v>
      </c>
      <c r="R4681" s="2" t="e">
        <v>#N/A</v>
      </c>
      <c r="S4681" t="e">
        <v>#N/A</v>
      </c>
      <c r="T4681" s="3" t="e">
        <v>#N/A</v>
      </c>
      <c r="U4681" s="3" t="e">
        <v>#N/A</v>
      </c>
      <c r="V4681" t="e">
        <v>#N/A</v>
      </c>
      <c r="W4681" t="e">
        <v>#N/A</v>
      </c>
      <c r="X4681" t="e">
        <v>#N/A</v>
      </c>
      <c r="Y4681" s="3" t="e">
        <v>#N/A</v>
      </c>
      <c r="Z4681" s="8" t="e">
        <v>#N/A</v>
      </c>
      <c r="AA4681" s="30" t="e">
        <v>#N/A</v>
      </c>
      <c r="AB4681" t="e">
        <v>#N/A</v>
      </c>
      <c r="AC4681" t="e">
        <v>#N/A</v>
      </c>
      <c r="AD4681" t="e">
        <v>#N/A</v>
      </c>
      <c r="AE4681" t="e">
        <v>#N/A</v>
      </c>
      <c r="AF4681" t="e">
        <v>#N/A</v>
      </c>
    </row>
    <row r="4682" spans="1:32" x14ac:dyDescent="0.25">
      <c r="A4682" t="e">
        <v>#N/A</v>
      </c>
      <c r="B4682" s="33" t="e">
        <v>#N/A</v>
      </c>
      <c r="C4682" t="e">
        <v>#N/A</v>
      </c>
      <c r="D4682" t="e">
        <v>#N/A</v>
      </c>
      <c r="E4682" s="69" t="e">
        <v>#N/A</v>
      </c>
      <c r="F4682" s="3" t="e">
        <v>#N/A</v>
      </c>
      <c r="G4682" s="3" t="e">
        <v>#N/A</v>
      </c>
      <c r="H4682" s="3" t="e">
        <v>#N/A</v>
      </c>
      <c r="I4682" s="80" t="e">
        <v>#N/A</v>
      </c>
      <c r="J4682" s="80" t="e">
        <v>#N/A</v>
      </c>
      <c r="K4682" s="85" t="e">
        <v>#N/A</v>
      </c>
      <c r="L4682" s="9" t="e">
        <v>#N/A</v>
      </c>
      <c r="M4682" s="93" t="e">
        <v>#N/A</v>
      </c>
      <c r="N4682" s="8" t="e">
        <v>#N/A</v>
      </c>
      <c r="O4682" t="e">
        <v>#N/A</v>
      </c>
      <c r="P4682" t="e">
        <v>#N/A</v>
      </c>
      <c r="Q4682" t="e">
        <v>#N/A</v>
      </c>
      <c r="R4682" s="2" t="e">
        <v>#N/A</v>
      </c>
      <c r="S4682" t="e">
        <v>#N/A</v>
      </c>
      <c r="T4682" s="3" t="e">
        <v>#N/A</v>
      </c>
      <c r="U4682" s="3" t="e">
        <v>#N/A</v>
      </c>
      <c r="V4682" t="e">
        <v>#N/A</v>
      </c>
      <c r="W4682" t="e">
        <v>#N/A</v>
      </c>
      <c r="X4682" t="e">
        <v>#N/A</v>
      </c>
      <c r="Y4682" s="3" t="e">
        <v>#N/A</v>
      </c>
      <c r="Z4682" s="8" t="e">
        <v>#N/A</v>
      </c>
      <c r="AA4682" s="30" t="e">
        <v>#N/A</v>
      </c>
      <c r="AB4682" t="e">
        <v>#N/A</v>
      </c>
      <c r="AC4682" t="e">
        <v>#N/A</v>
      </c>
      <c r="AD4682" t="e">
        <v>#N/A</v>
      </c>
      <c r="AE4682" t="e">
        <v>#N/A</v>
      </c>
      <c r="AF4682" t="e">
        <v>#N/A</v>
      </c>
    </row>
    <row r="4683" spans="1:32" x14ac:dyDescent="0.25">
      <c r="A4683" t="e">
        <v>#N/A</v>
      </c>
      <c r="B4683" s="33" t="e">
        <v>#N/A</v>
      </c>
      <c r="C4683" t="e">
        <v>#N/A</v>
      </c>
      <c r="D4683" t="e">
        <v>#N/A</v>
      </c>
      <c r="E4683" s="69" t="e">
        <v>#N/A</v>
      </c>
      <c r="F4683" s="3" t="e">
        <v>#N/A</v>
      </c>
      <c r="G4683" s="3" t="e">
        <v>#N/A</v>
      </c>
      <c r="H4683" s="3" t="e">
        <v>#N/A</v>
      </c>
      <c r="I4683" s="80" t="e">
        <v>#N/A</v>
      </c>
      <c r="J4683" s="80" t="e">
        <v>#N/A</v>
      </c>
      <c r="K4683" s="85" t="e">
        <v>#N/A</v>
      </c>
      <c r="L4683" s="9" t="e">
        <v>#N/A</v>
      </c>
      <c r="M4683" s="93" t="e">
        <v>#N/A</v>
      </c>
      <c r="N4683" s="8" t="e">
        <v>#N/A</v>
      </c>
      <c r="O4683" t="e">
        <v>#N/A</v>
      </c>
      <c r="P4683" t="e">
        <v>#N/A</v>
      </c>
      <c r="Q4683" t="e">
        <v>#N/A</v>
      </c>
      <c r="R4683" s="2" t="e">
        <v>#N/A</v>
      </c>
      <c r="S4683" t="e">
        <v>#N/A</v>
      </c>
      <c r="T4683" s="3" t="e">
        <v>#N/A</v>
      </c>
      <c r="U4683" s="3" t="e">
        <v>#N/A</v>
      </c>
      <c r="V4683" t="e">
        <v>#N/A</v>
      </c>
      <c r="W4683" t="e">
        <v>#N/A</v>
      </c>
      <c r="X4683" t="e">
        <v>#N/A</v>
      </c>
      <c r="Y4683" s="3" t="e">
        <v>#N/A</v>
      </c>
      <c r="Z4683" s="8" t="e">
        <v>#N/A</v>
      </c>
      <c r="AA4683" s="30" t="e">
        <v>#N/A</v>
      </c>
      <c r="AB4683" t="e">
        <v>#N/A</v>
      </c>
      <c r="AC4683" t="e">
        <v>#N/A</v>
      </c>
      <c r="AD4683" t="e">
        <v>#N/A</v>
      </c>
      <c r="AE4683" t="e">
        <v>#N/A</v>
      </c>
      <c r="AF4683" t="e">
        <v>#N/A</v>
      </c>
    </row>
    <row r="4684" spans="1:32" x14ac:dyDescent="0.25">
      <c r="A4684" t="e">
        <v>#N/A</v>
      </c>
      <c r="B4684" s="33" t="e">
        <v>#N/A</v>
      </c>
      <c r="C4684" t="e">
        <v>#N/A</v>
      </c>
      <c r="D4684" t="e">
        <v>#N/A</v>
      </c>
      <c r="E4684" s="69" t="e">
        <v>#N/A</v>
      </c>
      <c r="F4684" s="3" t="e">
        <v>#N/A</v>
      </c>
      <c r="G4684" s="3" t="e">
        <v>#N/A</v>
      </c>
      <c r="H4684" s="3" t="e">
        <v>#N/A</v>
      </c>
      <c r="I4684" s="80" t="e">
        <v>#N/A</v>
      </c>
      <c r="J4684" s="80" t="e">
        <v>#N/A</v>
      </c>
      <c r="K4684" s="85" t="e">
        <v>#N/A</v>
      </c>
      <c r="L4684" s="9" t="e">
        <v>#N/A</v>
      </c>
      <c r="M4684" s="93" t="e">
        <v>#N/A</v>
      </c>
      <c r="N4684" s="8" t="e">
        <v>#N/A</v>
      </c>
      <c r="O4684" t="e">
        <v>#N/A</v>
      </c>
      <c r="P4684" t="e">
        <v>#N/A</v>
      </c>
      <c r="Q4684" t="e">
        <v>#N/A</v>
      </c>
      <c r="R4684" s="2" t="e">
        <v>#N/A</v>
      </c>
      <c r="S4684" t="e">
        <v>#N/A</v>
      </c>
      <c r="T4684" s="3" t="e">
        <v>#N/A</v>
      </c>
      <c r="U4684" s="3" t="e">
        <v>#N/A</v>
      </c>
      <c r="V4684" t="e">
        <v>#N/A</v>
      </c>
      <c r="W4684" t="e">
        <v>#N/A</v>
      </c>
      <c r="X4684" t="e">
        <v>#N/A</v>
      </c>
      <c r="Y4684" s="3" t="e">
        <v>#N/A</v>
      </c>
      <c r="Z4684" s="8" t="e">
        <v>#N/A</v>
      </c>
      <c r="AA4684" s="30" t="e">
        <v>#N/A</v>
      </c>
      <c r="AB4684" t="e">
        <v>#N/A</v>
      </c>
      <c r="AC4684" t="e">
        <v>#N/A</v>
      </c>
      <c r="AD4684" t="e">
        <v>#N/A</v>
      </c>
      <c r="AE4684" t="e">
        <v>#N/A</v>
      </c>
      <c r="AF4684" t="e">
        <v>#N/A</v>
      </c>
    </row>
    <row r="4685" spans="1:32" x14ac:dyDescent="0.25">
      <c r="A4685" t="e">
        <v>#N/A</v>
      </c>
      <c r="B4685" s="33" t="e">
        <v>#N/A</v>
      </c>
      <c r="C4685" t="e">
        <v>#N/A</v>
      </c>
      <c r="D4685" t="e">
        <v>#N/A</v>
      </c>
      <c r="E4685" s="69" t="e">
        <v>#N/A</v>
      </c>
      <c r="F4685" s="3" t="e">
        <v>#N/A</v>
      </c>
      <c r="G4685" s="3" t="e">
        <v>#N/A</v>
      </c>
      <c r="H4685" s="3" t="e">
        <v>#N/A</v>
      </c>
      <c r="I4685" s="80" t="e">
        <v>#N/A</v>
      </c>
      <c r="J4685" s="80" t="e">
        <v>#N/A</v>
      </c>
      <c r="K4685" s="85" t="e">
        <v>#N/A</v>
      </c>
      <c r="L4685" s="9" t="e">
        <v>#N/A</v>
      </c>
      <c r="M4685" s="93" t="e">
        <v>#N/A</v>
      </c>
      <c r="N4685" s="8" t="e">
        <v>#N/A</v>
      </c>
      <c r="O4685" t="e">
        <v>#N/A</v>
      </c>
      <c r="P4685" t="e">
        <v>#N/A</v>
      </c>
      <c r="Q4685" t="e">
        <v>#N/A</v>
      </c>
      <c r="R4685" s="2" t="e">
        <v>#N/A</v>
      </c>
      <c r="S4685" t="e">
        <v>#N/A</v>
      </c>
      <c r="T4685" s="3" t="e">
        <v>#N/A</v>
      </c>
      <c r="U4685" s="3" t="e">
        <v>#N/A</v>
      </c>
      <c r="V4685" t="e">
        <v>#N/A</v>
      </c>
      <c r="W4685" t="e">
        <v>#N/A</v>
      </c>
      <c r="X4685" t="e">
        <v>#N/A</v>
      </c>
      <c r="Y4685" s="3" t="e">
        <v>#N/A</v>
      </c>
      <c r="Z4685" s="8" t="e">
        <v>#N/A</v>
      </c>
      <c r="AA4685" s="30" t="e">
        <v>#N/A</v>
      </c>
      <c r="AB4685" t="e">
        <v>#N/A</v>
      </c>
      <c r="AC4685" t="e">
        <v>#N/A</v>
      </c>
      <c r="AD4685" t="e">
        <v>#N/A</v>
      </c>
      <c r="AE4685" t="e">
        <v>#N/A</v>
      </c>
      <c r="AF4685" t="e">
        <v>#N/A</v>
      </c>
    </row>
    <row r="4686" spans="1:32" x14ac:dyDescent="0.25">
      <c r="A4686" t="e">
        <v>#N/A</v>
      </c>
      <c r="B4686" s="33" t="e">
        <v>#N/A</v>
      </c>
      <c r="C4686" t="e">
        <v>#N/A</v>
      </c>
      <c r="D4686" t="e">
        <v>#N/A</v>
      </c>
      <c r="E4686" s="69" t="e">
        <v>#N/A</v>
      </c>
      <c r="F4686" s="3" t="e">
        <v>#N/A</v>
      </c>
      <c r="G4686" s="3" t="e">
        <v>#N/A</v>
      </c>
      <c r="H4686" s="3" t="e">
        <v>#N/A</v>
      </c>
      <c r="I4686" s="80" t="e">
        <v>#N/A</v>
      </c>
      <c r="J4686" s="80" t="e">
        <v>#N/A</v>
      </c>
      <c r="K4686" s="85" t="e">
        <v>#N/A</v>
      </c>
      <c r="L4686" s="9" t="e">
        <v>#N/A</v>
      </c>
      <c r="M4686" s="93" t="e">
        <v>#N/A</v>
      </c>
      <c r="N4686" s="8" t="e">
        <v>#N/A</v>
      </c>
      <c r="O4686" t="e">
        <v>#N/A</v>
      </c>
      <c r="P4686" t="e">
        <v>#N/A</v>
      </c>
      <c r="Q4686" t="e">
        <v>#N/A</v>
      </c>
      <c r="R4686" s="2" t="e">
        <v>#N/A</v>
      </c>
      <c r="S4686" t="e">
        <v>#N/A</v>
      </c>
      <c r="T4686" s="3" t="e">
        <v>#N/A</v>
      </c>
      <c r="U4686" s="3" t="e">
        <v>#N/A</v>
      </c>
      <c r="V4686" t="e">
        <v>#N/A</v>
      </c>
      <c r="W4686" t="e">
        <v>#N/A</v>
      </c>
      <c r="X4686" t="e">
        <v>#N/A</v>
      </c>
      <c r="Y4686" s="3" t="e">
        <v>#N/A</v>
      </c>
      <c r="Z4686" s="8" t="e">
        <v>#N/A</v>
      </c>
      <c r="AA4686" s="30" t="e">
        <v>#N/A</v>
      </c>
      <c r="AB4686" t="e">
        <v>#N/A</v>
      </c>
      <c r="AC4686" t="e">
        <v>#N/A</v>
      </c>
      <c r="AD4686" t="e">
        <v>#N/A</v>
      </c>
      <c r="AE4686" t="e">
        <v>#N/A</v>
      </c>
      <c r="AF4686" t="e">
        <v>#N/A</v>
      </c>
    </row>
    <row r="4687" spans="1:32" x14ac:dyDescent="0.25">
      <c r="A4687" t="e">
        <v>#N/A</v>
      </c>
      <c r="B4687" s="33" t="e">
        <v>#N/A</v>
      </c>
      <c r="C4687" t="e">
        <v>#N/A</v>
      </c>
      <c r="D4687" t="e">
        <v>#N/A</v>
      </c>
      <c r="E4687" s="69" t="e">
        <v>#N/A</v>
      </c>
      <c r="F4687" s="3" t="e">
        <v>#N/A</v>
      </c>
      <c r="G4687" s="3" t="e">
        <v>#N/A</v>
      </c>
      <c r="H4687" s="3" t="e">
        <v>#N/A</v>
      </c>
      <c r="I4687" s="80" t="e">
        <v>#N/A</v>
      </c>
      <c r="J4687" s="80" t="e">
        <v>#N/A</v>
      </c>
      <c r="K4687" s="85" t="e">
        <v>#N/A</v>
      </c>
      <c r="L4687" s="9" t="e">
        <v>#N/A</v>
      </c>
      <c r="M4687" s="93" t="e">
        <v>#N/A</v>
      </c>
      <c r="N4687" s="8" t="e">
        <v>#N/A</v>
      </c>
      <c r="O4687" t="e">
        <v>#N/A</v>
      </c>
      <c r="P4687" t="e">
        <v>#N/A</v>
      </c>
      <c r="Q4687" t="e">
        <v>#N/A</v>
      </c>
      <c r="R4687" s="2" t="e">
        <v>#N/A</v>
      </c>
      <c r="S4687" t="e">
        <v>#N/A</v>
      </c>
      <c r="T4687" s="3" t="e">
        <v>#N/A</v>
      </c>
      <c r="U4687" s="3" t="e">
        <v>#N/A</v>
      </c>
      <c r="V4687" t="e">
        <v>#N/A</v>
      </c>
      <c r="W4687" t="e">
        <v>#N/A</v>
      </c>
      <c r="X4687" t="e">
        <v>#N/A</v>
      </c>
      <c r="Y4687" s="3" t="e">
        <v>#N/A</v>
      </c>
      <c r="Z4687" s="8" t="e">
        <v>#N/A</v>
      </c>
      <c r="AA4687" s="30" t="e">
        <v>#N/A</v>
      </c>
      <c r="AB4687" t="e">
        <v>#N/A</v>
      </c>
      <c r="AC4687" t="e">
        <v>#N/A</v>
      </c>
      <c r="AD4687" t="e">
        <v>#N/A</v>
      </c>
      <c r="AE4687" t="e">
        <v>#N/A</v>
      </c>
      <c r="AF4687" t="e">
        <v>#N/A</v>
      </c>
    </row>
    <row r="4688" spans="1:32" x14ac:dyDescent="0.25">
      <c r="A4688" t="e">
        <v>#N/A</v>
      </c>
      <c r="B4688" s="33" t="e">
        <v>#N/A</v>
      </c>
      <c r="C4688" t="e">
        <v>#N/A</v>
      </c>
      <c r="D4688" t="e">
        <v>#N/A</v>
      </c>
      <c r="E4688" s="69" t="e">
        <v>#N/A</v>
      </c>
      <c r="F4688" s="3" t="e">
        <v>#N/A</v>
      </c>
      <c r="G4688" s="3" t="e">
        <v>#N/A</v>
      </c>
      <c r="H4688" s="3" t="e">
        <v>#N/A</v>
      </c>
      <c r="I4688" s="80" t="e">
        <v>#N/A</v>
      </c>
      <c r="J4688" s="80" t="e">
        <v>#N/A</v>
      </c>
      <c r="K4688" s="85" t="e">
        <v>#N/A</v>
      </c>
      <c r="L4688" s="9" t="e">
        <v>#N/A</v>
      </c>
      <c r="M4688" s="93" t="e">
        <v>#N/A</v>
      </c>
      <c r="N4688" s="8" t="e">
        <v>#N/A</v>
      </c>
      <c r="O4688" t="e">
        <v>#N/A</v>
      </c>
      <c r="P4688" t="e">
        <v>#N/A</v>
      </c>
      <c r="Q4688" t="e">
        <v>#N/A</v>
      </c>
      <c r="R4688" s="2" t="e">
        <v>#N/A</v>
      </c>
      <c r="S4688" t="e">
        <v>#N/A</v>
      </c>
      <c r="T4688" s="3" t="e">
        <v>#N/A</v>
      </c>
      <c r="U4688" s="3" t="e">
        <v>#N/A</v>
      </c>
      <c r="V4688" t="e">
        <v>#N/A</v>
      </c>
      <c r="W4688" t="e">
        <v>#N/A</v>
      </c>
      <c r="X4688" t="e">
        <v>#N/A</v>
      </c>
      <c r="Y4688" s="3" t="e">
        <v>#N/A</v>
      </c>
      <c r="Z4688" s="8" t="e">
        <v>#N/A</v>
      </c>
      <c r="AA4688" s="30" t="e">
        <v>#N/A</v>
      </c>
      <c r="AB4688" t="e">
        <v>#N/A</v>
      </c>
      <c r="AC4688" t="e">
        <v>#N/A</v>
      </c>
      <c r="AD4688" t="e">
        <v>#N/A</v>
      </c>
      <c r="AE4688" t="e">
        <v>#N/A</v>
      </c>
      <c r="AF4688" t="e">
        <v>#N/A</v>
      </c>
    </row>
    <row r="4689" spans="1:32" x14ac:dyDescent="0.25">
      <c r="A4689" t="e">
        <v>#N/A</v>
      </c>
      <c r="B4689" s="33" t="e">
        <v>#N/A</v>
      </c>
      <c r="C4689" t="e">
        <v>#N/A</v>
      </c>
      <c r="D4689" t="e">
        <v>#N/A</v>
      </c>
      <c r="E4689" s="69" t="e">
        <v>#N/A</v>
      </c>
      <c r="F4689" s="3" t="e">
        <v>#N/A</v>
      </c>
      <c r="G4689" s="3" t="e">
        <v>#N/A</v>
      </c>
      <c r="H4689" s="3" t="e">
        <v>#N/A</v>
      </c>
      <c r="I4689" s="80" t="e">
        <v>#N/A</v>
      </c>
      <c r="J4689" s="80" t="e">
        <v>#N/A</v>
      </c>
      <c r="K4689" s="85" t="e">
        <v>#N/A</v>
      </c>
      <c r="L4689" s="9" t="e">
        <v>#N/A</v>
      </c>
      <c r="M4689" s="93" t="e">
        <v>#N/A</v>
      </c>
      <c r="N4689" s="8" t="e">
        <v>#N/A</v>
      </c>
      <c r="O4689" t="e">
        <v>#N/A</v>
      </c>
      <c r="P4689" t="e">
        <v>#N/A</v>
      </c>
      <c r="Q4689" t="e">
        <v>#N/A</v>
      </c>
      <c r="R4689" s="2" t="e">
        <v>#N/A</v>
      </c>
      <c r="S4689" t="e">
        <v>#N/A</v>
      </c>
      <c r="T4689" s="3" t="e">
        <v>#N/A</v>
      </c>
      <c r="U4689" s="3" t="e">
        <v>#N/A</v>
      </c>
      <c r="V4689" t="e">
        <v>#N/A</v>
      </c>
      <c r="W4689" t="e">
        <v>#N/A</v>
      </c>
      <c r="X4689" t="e">
        <v>#N/A</v>
      </c>
      <c r="Y4689" s="3" t="e">
        <v>#N/A</v>
      </c>
      <c r="Z4689" s="8" t="e">
        <v>#N/A</v>
      </c>
      <c r="AA4689" s="30" t="e">
        <v>#N/A</v>
      </c>
      <c r="AB4689" t="e">
        <v>#N/A</v>
      </c>
      <c r="AC4689" t="e">
        <v>#N/A</v>
      </c>
      <c r="AD4689" t="e">
        <v>#N/A</v>
      </c>
      <c r="AE4689" t="e">
        <v>#N/A</v>
      </c>
      <c r="AF4689" t="e">
        <v>#N/A</v>
      </c>
    </row>
    <row r="4690" spans="1:32" x14ac:dyDescent="0.25">
      <c r="A4690" t="e">
        <v>#N/A</v>
      </c>
      <c r="B4690" s="33" t="e">
        <v>#N/A</v>
      </c>
      <c r="C4690" t="e">
        <v>#N/A</v>
      </c>
      <c r="D4690" t="e">
        <v>#N/A</v>
      </c>
      <c r="E4690" s="69" t="e">
        <v>#N/A</v>
      </c>
      <c r="F4690" s="3" t="e">
        <v>#N/A</v>
      </c>
      <c r="G4690" s="3" t="e">
        <v>#N/A</v>
      </c>
      <c r="H4690" s="3" t="e">
        <v>#N/A</v>
      </c>
      <c r="I4690" s="80" t="e">
        <v>#N/A</v>
      </c>
      <c r="J4690" s="80" t="e">
        <v>#N/A</v>
      </c>
      <c r="K4690" s="85" t="e">
        <v>#N/A</v>
      </c>
      <c r="L4690" s="9" t="e">
        <v>#N/A</v>
      </c>
      <c r="M4690" s="93" t="e">
        <v>#N/A</v>
      </c>
      <c r="N4690" s="8" t="e">
        <v>#N/A</v>
      </c>
      <c r="O4690" t="e">
        <v>#N/A</v>
      </c>
      <c r="P4690" t="e">
        <v>#N/A</v>
      </c>
      <c r="Q4690" t="e">
        <v>#N/A</v>
      </c>
      <c r="R4690" s="2" t="e">
        <v>#N/A</v>
      </c>
      <c r="S4690" t="e">
        <v>#N/A</v>
      </c>
      <c r="T4690" s="3" t="e">
        <v>#N/A</v>
      </c>
      <c r="U4690" s="3" t="e">
        <v>#N/A</v>
      </c>
      <c r="V4690" t="e">
        <v>#N/A</v>
      </c>
      <c r="W4690" t="e">
        <v>#N/A</v>
      </c>
      <c r="X4690" t="e">
        <v>#N/A</v>
      </c>
      <c r="Y4690" s="3" t="e">
        <v>#N/A</v>
      </c>
      <c r="Z4690" s="8" t="e">
        <v>#N/A</v>
      </c>
      <c r="AA4690" s="30" t="e">
        <v>#N/A</v>
      </c>
      <c r="AB4690" t="e">
        <v>#N/A</v>
      </c>
      <c r="AC4690" t="e">
        <v>#N/A</v>
      </c>
      <c r="AD4690" t="e">
        <v>#N/A</v>
      </c>
      <c r="AE4690" t="e">
        <v>#N/A</v>
      </c>
      <c r="AF4690" t="e">
        <v>#N/A</v>
      </c>
    </row>
    <row r="4691" spans="1:32" x14ac:dyDescent="0.25">
      <c r="A4691" t="e">
        <v>#N/A</v>
      </c>
      <c r="B4691" s="33" t="e">
        <v>#N/A</v>
      </c>
      <c r="C4691" t="e">
        <v>#N/A</v>
      </c>
      <c r="D4691" t="e">
        <v>#N/A</v>
      </c>
      <c r="E4691" s="69" t="e">
        <v>#N/A</v>
      </c>
      <c r="F4691" s="3" t="e">
        <v>#N/A</v>
      </c>
      <c r="G4691" s="3" t="e">
        <v>#N/A</v>
      </c>
      <c r="H4691" s="3" t="e">
        <v>#N/A</v>
      </c>
      <c r="I4691" s="80" t="e">
        <v>#N/A</v>
      </c>
      <c r="J4691" s="80" t="e">
        <v>#N/A</v>
      </c>
      <c r="K4691" s="85" t="e">
        <v>#N/A</v>
      </c>
      <c r="L4691" s="9" t="e">
        <v>#N/A</v>
      </c>
      <c r="M4691" s="93" t="e">
        <v>#N/A</v>
      </c>
      <c r="N4691" s="8" t="e">
        <v>#N/A</v>
      </c>
      <c r="O4691" t="e">
        <v>#N/A</v>
      </c>
      <c r="P4691" t="e">
        <v>#N/A</v>
      </c>
      <c r="Q4691" t="e">
        <v>#N/A</v>
      </c>
      <c r="R4691" s="2" t="e">
        <v>#N/A</v>
      </c>
      <c r="S4691" t="e">
        <v>#N/A</v>
      </c>
      <c r="T4691" s="3" t="e">
        <v>#N/A</v>
      </c>
      <c r="U4691" s="3" t="e">
        <v>#N/A</v>
      </c>
      <c r="V4691" t="e">
        <v>#N/A</v>
      </c>
      <c r="W4691" t="e">
        <v>#N/A</v>
      </c>
      <c r="X4691" t="e">
        <v>#N/A</v>
      </c>
      <c r="Y4691" s="3" t="e">
        <v>#N/A</v>
      </c>
      <c r="Z4691" s="8" t="e">
        <v>#N/A</v>
      </c>
      <c r="AA4691" s="30" t="e">
        <v>#N/A</v>
      </c>
      <c r="AB4691" t="e">
        <v>#N/A</v>
      </c>
      <c r="AC4691" t="e">
        <v>#N/A</v>
      </c>
      <c r="AD4691" t="e">
        <v>#N/A</v>
      </c>
      <c r="AE4691" t="e">
        <v>#N/A</v>
      </c>
      <c r="AF4691" t="e">
        <v>#N/A</v>
      </c>
    </row>
    <row r="4692" spans="1:32" x14ac:dyDescent="0.25">
      <c r="A4692" t="e">
        <v>#N/A</v>
      </c>
      <c r="B4692" s="33" t="e">
        <v>#N/A</v>
      </c>
      <c r="C4692" t="e">
        <v>#N/A</v>
      </c>
      <c r="D4692" t="e">
        <v>#N/A</v>
      </c>
      <c r="E4692" s="69" t="e">
        <v>#N/A</v>
      </c>
      <c r="F4692" s="3" t="e">
        <v>#N/A</v>
      </c>
      <c r="G4692" s="3" t="e">
        <v>#N/A</v>
      </c>
      <c r="H4692" s="3" t="e">
        <v>#N/A</v>
      </c>
      <c r="I4692" s="80" t="e">
        <v>#N/A</v>
      </c>
      <c r="J4692" s="80" t="e">
        <v>#N/A</v>
      </c>
      <c r="K4692" s="85" t="e">
        <v>#N/A</v>
      </c>
      <c r="L4692" s="9" t="e">
        <v>#N/A</v>
      </c>
      <c r="M4692" s="93" t="e">
        <v>#N/A</v>
      </c>
      <c r="N4692" s="8" t="e">
        <v>#N/A</v>
      </c>
      <c r="O4692" t="e">
        <v>#N/A</v>
      </c>
      <c r="P4692" t="e">
        <v>#N/A</v>
      </c>
      <c r="Q4692" t="e">
        <v>#N/A</v>
      </c>
      <c r="R4692" s="2" t="e">
        <v>#N/A</v>
      </c>
      <c r="S4692" t="e">
        <v>#N/A</v>
      </c>
      <c r="T4692" s="3" t="e">
        <v>#N/A</v>
      </c>
      <c r="U4692" s="3" t="e">
        <v>#N/A</v>
      </c>
      <c r="V4692" t="e">
        <v>#N/A</v>
      </c>
      <c r="W4692" t="e">
        <v>#N/A</v>
      </c>
      <c r="X4692" t="e">
        <v>#N/A</v>
      </c>
      <c r="Y4692" s="3" t="e">
        <v>#N/A</v>
      </c>
      <c r="Z4692" s="8" t="e">
        <v>#N/A</v>
      </c>
      <c r="AA4692" s="30" t="e">
        <v>#N/A</v>
      </c>
      <c r="AB4692" t="e">
        <v>#N/A</v>
      </c>
      <c r="AC4692" t="e">
        <v>#N/A</v>
      </c>
      <c r="AD4692" t="e">
        <v>#N/A</v>
      </c>
      <c r="AE4692" t="e">
        <v>#N/A</v>
      </c>
      <c r="AF4692" t="e">
        <v>#N/A</v>
      </c>
    </row>
    <row r="4693" spans="1:32" x14ac:dyDescent="0.25">
      <c r="A4693" t="e">
        <v>#N/A</v>
      </c>
      <c r="B4693" s="33" t="e">
        <v>#N/A</v>
      </c>
      <c r="C4693" t="e">
        <v>#N/A</v>
      </c>
      <c r="D4693" t="e">
        <v>#N/A</v>
      </c>
      <c r="E4693" s="69" t="e">
        <v>#N/A</v>
      </c>
      <c r="F4693" s="3" t="e">
        <v>#N/A</v>
      </c>
      <c r="G4693" s="3" t="e">
        <v>#N/A</v>
      </c>
      <c r="H4693" s="3" t="e">
        <v>#N/A</v>
      </c>
      <c r="I4693" s="80" t="e">
        <v>#N/A</v>
      </c>
      <c r="J4693" s="80" t="e">
        <v>#N/A</v>
      </c>
      <c r="K4693" s="85" t="e">
        <v>#N/A</v>
      </c>
      <c r="L4693" s="9" t="e">
        <v>#N/A</v>
      </c>
      <c r="M4693" s="93" t="e">
        <v>#N/A</v>
      </c>
      <c r="N4693" s="8" t="e">
        <v>#N/A</v>
      </c>
      <c r="O4693" t="e">
        <v>#N/A</v>
      </c>
      <c r="P4693" t="e">
        <v>#N/A</v>
      </c>
      <c r="Q4693" t="e">
        <v>#N/A</v>
      </c>
      <c r="R4693" s="2" t="e">
        <v>#N/A</v>
      </c>
      <c r="S4693" t="e">
        <v>#N/A</v>
      </c>
      <c r="T4693" s="3" t="e">
        <v>#N/A</v>
      </c>
      <c r="U4693" s="3" t="e">
        <v>#N/A</v>
      </c>
      <c r="V4693" t="e">
        <v>#N/A</v>
      </c>
      <c r="W4693" t="e">
        <v>#N/A</v>
      </c>
      <c r="X4693" t="e">
        <v>#N/A</v>
      </c>
      <c r="Y4693" s="3" t="e">
        <v>#N/A</v>
      </c>
      <c r="Z4693" s="8" t="e">
        <v>#N/A</v>
      </c>
      <c r="AA4693" s="30" t="e">
        <v>#N/A</v>
      </c>
      <c r="AB4693" t="e">
        <v>#N/A</v>
      </c>
      <c r="AC4693" t="e">
        <v>#N/A</v>
      </c>
      <c r="AD4693" t="e">
        <v>#N/A</v>
      </c>
      <c r="AE4693" t="e">
        <v>#N/A</v>
      </c>
      <c r="AF4693" t="e">
        <v>#N/A</v>
      </c>
    </row>
    <row r="4694" spans="1:32" x14ac:dyDescent="0.25">
      <c r="A4694" t="e">
        <v>#N/A</v>
      </c>
      <c r="B4694" s="33" t="e">
        <v>#N/A</v>
      </c>
      <c r="C4694" t="e">
        <v>#N/A</v>
      </c>
      <c r="D4694" t="e">
        <v>#N/A</v>
      </c>
      <c r="E4694" s="69" t="e">
        <v>#N/A</v>
      </c>
      <c r="F4694" s="3" t="e">
        <v>#N/A</v>
      </c>
      <c r="G4694" s="3" t="e">
        <v>#N/A</v>
      </c>
      <c r="H4694" s="3" t="e">
        <v>#N/A</v>
      </c>
      <c r="I4694" s="80" t="e">
        <v>#N/A</v>
      </c>
      <c r="J4694" s="80" t="e">
        <v>#N/A</v>
      </c>
      <c r="K4694" s="85" t="e">
        <v>#N/A</v>
      </c>
      <c r="L4694" s="9" t="e">
        <v>#N/A</v>
      </c>
      <c r="M4694" s="93" t="e">
        <v>#N/A</v>
      </c>
      <c r="N4694" s="8" t="e">
        <v>#N/A</v>
      </c>
      <c r="O4694" t="e">
        <v>#N/A</v>
      </c>
      <c r="P4694" t="e">
        <v>#N/A</v>
      </c>
      <c r="Q4694" t="e">
        <v>#N/A</v>
      </c>
      <c r="R4694" s="2" t="e">
        <v>#N/A</v>
      </c>
      <c r="S4694" t="e">
        <v>#N/A</v>
      </c>
      <c r="T4694" s="3" t="e">
        <v>#N/A</v>
      </c>
      <c r="U4694" s="3" t="e">
        <v>#N/A</v>
      </c>
      <c r="V4694" t="e">
        <v>#N/A</v>
      </c>
      <c r="W4694" t="e">
        <v>#N/A</v>
      </c>
      <c r="X4694" t="e">
        <v>#N/A</v>
      </c>
      <c r="Y4694" s="3" t="e">
        <v>#N/A</v>
      </c>
      <c r="Z4694" s="8" t="e">
        <v>#N/A</v>
      </c>
      <c r="AA4694" s="30" t="e">
        <v>#N/A</v>
      </c>
      <c r="AB4694" t="e">
        <v>#N/A</v>
      </c>
      <c r="AC4694" t="e">
        <v>#N/A</v>
      </c>
      <c r="AD4694" t="e">
        <v>#N/A</v>
      </c>
      <c r="AE4694" t="e">
        <v>#N/A</v>
      </c>
      <c r="AF4694" t="e">
        <v>#N/A</v>
      </c>
    </row>
    <row r="4695" spans="1:32" x14ac:dyDescent="0.25">
      <c r="A4695" t="e">
        <v>#N/A</v>
      </c>
      <c r="B4695" s="33" t="e">
        <v>#N/A</v>
      </c>
      <c r="C4695" t="e">
        <v>#N/A</v>
      </c>
      <c r="D4695" t="e">
        <v>#N/A</v>
      </c>
      <c r="E4695" s="69" t="e">
        <v>#N/A</v>
      </c>
      <c r="F4695" s="3" t="e">
        <v>#N/A</v>
      </c>
      <c r="G4695" s="3" t="e">
        <v>#N/A</v>
      </c>
      <c r="H4695" s="3" t="e">
        <v>#N/A</v>
      </c>
      <c r="I4695" s="80" t="e">
        <v>#N/A</v>
      </c>
      <c r="J4695" s="80" t="e">
        <v>#N/A</v>
      </c>
      <c r="K4695" s="85" t="e">
        <v>#N/A</v>
      </c>
      <c r="L4695" s="9" t="e">
        <v>#N/A</v>
      </c>
      <c r="M4695" s="93" t="e">
        <v>#N/A</v>
      </c>
      <c r="N4695" s="8" t="e">
        <v>#N/A</v>
      </c>
      <c r="O4695" t="e">
        <v>#N/A</v>
      </c>
      <c r="P4695" t="e">
        <v>#N/A</v>
      </c>
      <c r="Q4695" t="e">
        <v>#N/A</v>
      </c>
      <c r="R4695" s="2" t="e">
        <v>#N/A</v>
      </c>
      <c r="S4695" t="e">
        <v>#N/A</v>
      </c>
      <c r="T4695" s="3" t="e">
        <v>#N/A</v>
      </c>
      <c r="U4695" s="3" t="e">
        <v>#N/A</v>
      </c>
      <c r="V4695" t="e">
        <v>#N/A</v>
      </c>
      <c r="W4695" t="e">
        <v>#N/A</v>
      </c>
      <c r="X4695" t="e">
        <v>#N/A</v>
      </c>
      <c r="Y4695" s="3" t="e">
        <v>#N/A</v>
      </c>
      <c r="Z4695" s="8" t="e">
        <v>#N/A</v>
      </c>
      <c r="AA4695" s="30" t="e">
        <v>#N/A</v>
      </c>
      <c r="AB4695" t="e">
        <v>#N/A</v>
      </c>
      <c r="AC4695" t="e">
        <v>#N/A</v>
      </c>
      <c r="AD4695" t="e">
        <v>#N/A</v>
      </c>
      <c r="AE4695" t="e">
        <v>#N/A</v>
      </c>
      <c r="AF4695" t="e">
        <v>#N/A</v>
      </c>
    </row>
    <row r="4696" spans="1:32" x14ac:dyDescent="0.25">
      <c r="A4696" t="e">
        <v>#N/A</v>
      </c>
      <c r="B4696" s="33" t="e">
        <v>#N/A</v>
      </c>
      <c r="C4696" t="e">
        <v>#N/A</v>
      </c>
      <c r="D4696" t="e">
        <v>#N/A</v>
      </c>
      <c r="E4696" s="69" t="e">
        <v>#N/A</v>
      </c>
      <c r="F4696" s="3" t="e">
        <v>#N/A</v>
      </c>
      <c r="G4696" s="3" t="e">
        <v>#N/A</v>
      </c>
      <c r="H4696" s="3" t="e">
        <v>#N/A</v>
      </c>
      <c r="I4696" s="80" t="e">
        <v>#N/A</v>
      </c>
      <c r="J4696" s="80" t="e">
        <v>#N/A</v>
      </c>
      <c r="K4696" s="85" t="e">
        <v>#N/A</v>
      </c>
      <c r="L4696" s="9" t="e">
        <v>#N/A</v>
      </c>
      <c r="M4696" s="93" t="e">
        <v>#N/A</v>
      </c>
      <c r="N4696" s="8" t="e">
        <v>#N/A</v>
      </c>
      <c r="O4696" t="e">
        <v>#N/A</v>
      </c>
      <c r="P4696" t="e">
        <v>#N/A</v>
      </c>
      <c r="Q4696" t="e">
        <v>#N/A</v>
      </c>
      <c r="R4696" s="2" t="e">
        <v>#N/A</v>
      </c>
      <c r="S4696" t="e">
        <v>#N/A</v>
      </c>
      <c r="T4696" s="3" t="e">
        <v>#N/A</v>
      </c>
      <c r="U4696" s="3" t="e">
        <v>#N/A</v>
      </c>
      <c r="V4696" t="e">
        <v>#N/A</v>
      </c>
      <c r="W4696" t="e">
        <v>#N/A</v>
      </c>
      <c r="X4696" t="e">
        <v>#N/A</v>
      </c>
      <c r="Y4696" s="3" t="e">
        <v>#N/A</v>
      </c>
      <c r="Z4696" s="8" t="e">
        <v>#N/A</v>
      </c>
      <c r="AA4696" s="30" t="e">
        <v>#N/A</v>
      </c>
      <c r="AB4696" t="e">
        <v>#N/A</v>
      </c>
      <c r="AC4696" t="e">
        <v>#N/A</v>
      </c>
      <c r="AD4696" t="e">
        <v>#N/A</v>
      </c>
      <c r="AE4696" t="e">
        <v>#N/A</v>
      </c>
      <c r="AF4696" t="e">
        <v>#N/A</v>
      </c>
    </row>
    <row r="4697" spans="1:32" x14ac:dyDescent="0.25">
      <c r="A4697" t="e">
        <v>#N/A</v>
      </c>
      <c r="B4697" s="33" t="e">
        <v>#N/A</v>
      </c>
      <c r="C4697" t="e">
        <v>#N/A</v>
      </c>
      <c r="D4697" t="e">
        <v>#N/A</v>
      </c>
      <c r="E4697" s="69" t="e">
        <v>#N/A</v>
      </c>
      <c r="F4697" s="3" t="e">
        <v>#N/A</v>
      </c>
      <c r="G4697" s="3" t="e">
        <v>#N/A</v>
      </c>
      <c r="H4697" s="3" t="e">
        <v>#N/A</v>
      </c>
      <c r="I4697" s="80" t="e">
        <v>#N/A</v>
      </c>
      <c r="J4697" s="80" t="e">
        <v>#N/A</v>
      </c>
      <c r="K4697" s="85" t="e">
        <v>#N/A</v>
      </c>
      <c r="L4697" s="9" t="e">
        <v>#N/A</v>
      </c>
      <c r="M4697" s="93" t="e">
        <v>#N/A</v>
      </c>
      <c r="N4697" s="8" t="e">
        <v>#N/A</v>
      </c>
      <c r="O4697" t="e">
        <v>#N/A</v>
      </c>
      <c r="P4697" t="e">
        <v>#N/A</v>
      </c>
      <c r="Q4697" t="e">
        <v>#N/A</v>
      </c>
      <c r="R4697" s="2" t="e">
        <v>#N/A</v>
      </c>
      <c r="S4697" t="e">
        <v>#N/A</v>
      </c>
      <c r="T4697" s="3" t="e">
        <v>#N/A</v>
      </c>
      <c r="U4697" s="3" t="e">
        <v>#N/A</v>
      </c>
      <c r="V4697" t="e">
        <v>#N/A</v>
      </c>
      <c r="W4697" t="e">
        <v>#N/A</v>
      </c>
      <c r="X4697" t="e">
        <v>#N/A</v>
      </c>
      <c r="Y4697" s="3" t="e">
        <v>#N/A</v>
      </c>
      <c r="Z4697" s="8" t="e">
        <v>#N/A</v>
      </c>
      <c r="AA4697" s="30" t="e">
        <v>#N/A</v>
      </c>
      <c r="AB4697" t="e">
        <v>#N/A</v>
      </c>
      <c r="AC4697" t="e">
        <v>#N/A</v>
      </c>
      <c r="AD4697" t="e">
        <v>#N/A</v>
      </c>
      <c r="AE4697" t="e">
        <v>#N/A</v>
      </c>
      <c r="AF4697" t="e">
        <v>#N/A</v>
      </c>
    </row>
    <row r="4698" spans="1:32" x14ac:dyDescent="0.25">
      <c r="A4698" t="e">
        <v>#N/A</v>
      </c>
      <c r="B4698" s="33" t="e">
        <v>#N/A</v>
      </c>
      <c r="C4698" t="e">
        <v>#N/A</v>
      </c>
      <c r="D4698" t="e">
        <v>#N/A</v>
      </c>
      <c r="E4698" s="69" t="e">
        <v>#N/A</v>
      </c>
      <c r="F4698" s="3" t="e">
        <v>#N/A</v>
      </c>
      <c r="G4698" s="3" t="e">
        <v>#N/A</v>
      </c>
      <c r="H4698" s="3" t="e">
        <v>#N/A</v>
      </c>
      <c r="I4698" s="80" t="e">
        <v>#N/A</v>
      </c>
      <c r="J4698" s="80" t="e">
        <v>#N/A</v>
      </c>
      <c r="K4698" s="85" t="e">
        <v>#N/A</v>
      </c>
      <c r="L4698" s="9" t="e">
        <v>#N/A</v>
      </c>
      <c r="M4698" s="93" t="e">
        <v>#N/A</v>
      </c>
      <c r="N4698" s="8" t="e">
        <v>#N/A</v>
      </c>
      <c r="O4698" t="e">
        <v>#N/A</v>
      </c>
      <c r="P4698" t="e">
        <v>#N/A</v>
      </c>
      <c r="Q4698" t="e">
        <v>#N/A</v>
      </c>
      <c r="R4698" s="2" t="e">
        <v>#N/A</v>
      </c>
      <c r="S4698" t="e">
        <v>#N/A</v>
      </c>
      <c r="T4698" s="3" t="e">
        <v>#N/A</v>
      </c>
      <c r="U4698" s="3" t="e">
        <v>#N/A</v>
      </c>
      <c r="V4698" t="e">
        <v>#N/A</v>
      </c>
      <c r="W4698" t="e">
        <v>#N/A</v>
      </c>
      <c r="X4698" t="e">
        <v>#N/A</v>
      </c>
      <c r="Y4698" s="3" t="e">
        <v>#N/A</v>
      </c>
      <c r="Z4698" s="8" t="e">
        <v>#N/A</v>
      </c>
      <c r="AA4698" s="30" t="e">
        <v>#N/A</v>
      </c>
      <c r="AB4698" t="e">
        <v>#N/A</v>
      </c>
      <c r="AC4698" t="e">
        <v>#N/A</v>
      </c>
      <c r="AD4698" t="e">
        <v>#N/A</v>
      </c>
      <c r="AE4698" t="e">
        <v>#N/A</v>
      </c>
      <c r="AF4698" t="e">
        <v>#N/A</v>
      </c>
    </row>
    <row r="4699" spans="1:32" x14ac:dyDescent="0.25">
      <c r="A4699" t="e">
        <v>#N/A</v>
      </c>
      <c r="B4699" s="33" t="e">
        <v>#N/A</v>
      </c>
      <c r="C4699" t="e">
        <v>#N/A</v>
      </c>
      <c r="D4699" t="e">
        <v>#N/A</v>
      </c>
      <c r="E4699" s="69" t="e">
        <v>#N/A</v>
      </c>
      <c r="F4699" s="3" t="e">
        <v>#N/A</v>
      </c>
      <c r="G4699" s="3" t="e">
        <v>#N/A</v>
      </c>
      <c r="H4699" s="3" t="e">
        <v>#N/A</v>
      </c>
      <c r="I4699" s="80" t="e">
        <v>#N/A</v>
      </c>
      <c r="J4699" s="80" t="e">
        <v>#N/A</v>
      </c>
      <c r="K4699" s="85" t="e">
        <v>#N/A</v>
      </c>
      <c r="L4699" s="9" t="e">
        <v>#N/A</v>
      </c>
      <c r="M4699" s="93" t="e">
        <v>#N/A</v>
      </c>
      <c r="N4699" s="8" t="e">
        <v>#N/A</v>
      </c>
      <c r="O4699" t="e">
        <v>#N/A</v>
      </c>
      <c r="P4699" t="e">
        <v>#N/A</v>
      </c>
      <c r="Q4699" t="e">
        <v>#N/A</v>
      </c>
      <c r="R4699" s="2" t="e">
        <v>#N/A</v>
      </c>
      <c r="S4699" t="e">
        <v>#N/A</v>
      </c>
      <c r="T4699" s="3" t="e">
        <v>#N/A</v>
      </c>
      <c r="U4699" s="3" t="e">
        <v>#N/A</v>
      </c>
      <c r="V4699" t="e">
        <v>#N/A</v>
      </c>
      <c r="W4699" t="e">
        <v>#N/A</v>
      </c>
      <c r="X4699" t="e">
        <v>#N/A</v>
      </c>
      <c r="Y4699" s="3" t="e">
        <v>#N/A</v>
      </c>
      <c r="Z4699" s="8" t="e">
        <v>#N/A</v>
      </c>
      <c r="AA4699" s="30" t="e">
        <v>#N/A</v>
      </c>
      <c r="AB4699" t="e">
        <v>#N/A</v>
      </c>
      <c r="AC4699" t="e">
        <v>#N/A</v>
      </c>
      <c r="AD4699" t="e">
        <v>#N/A</v>
      </c>
      <c r="AE4699" t="e">
        <v>#N/A</v>
      </c>
      <c r="AF4699" t="e">
        <v>#N/A</v>
      </c>
    </row>
    <row r="4700" spans="1:32" x14ac:dyDescent="0.25">
      <c r="A4700" t="e">
        <v>#N/A</v>
      </c>
      <c r="B4700" s="33" t="e">
        <v>#N/A</v>
      </c>
      <c r="C4700" t="e">
        <v>#N/A</v>
      </c>
      <c r="D4700" t="e">
        <v>#N/A</v>
      </c>
      <c r="E4700" s="69" t="e">
        <v>#N/A</v>
      </c>
      <c r="F4700" s="3" t="e">
        <v>#N/A</v>
      </c>
      <c r="G4700" s="3" t="e">
        <v>#N/A</v>
      </c>
      <c r="H4700" s="3" t="e">
        <v>#N/A</v>
      </c>
      <c r="I4700" s="80" t="e">
        <v>#N/A</v>
      </c>
      <c r="J4700" s="80" t="e">
        <v>#N/A</v>
      </c>
      <c r="K4700" s="85" t="e">
        <v>#N/A</v>
      </c>
      <c r="L4700" s="9" t="e">
        <v>#N/A</v>
      </c>
      <c r="M4700" s="93" t="e">
        <v>#N/A</v>
      </c>
      <c r="N4700" s="8" t="e">
        <v>#N/A</v>
      </c>
      <c r="O4700" t="e">
        <v>#N/A</v>
      </c>
      <c r="P4700" t="e">
        <v>#N/A</v>
      </c>
      <c r="Q4700" t="e">
        <v>#N/A</v>
      </c>
      <c r="R4700" s="2" t="e">
        <v>#N/A</v>
      </c>
      <c r="S4700" t="e">
        <v>#N/A</v>
      </c>
      <c r="T4700" s="3" t="e">
        <v>#N/A</v>
      </c>
      <c r="U4700" s="3" t="e">
        <v>#N/A</v>
      </c>
      <c r="V4700" t="e">
        <v>#N/A</v>
      </c>
      <c r="W4700" t="e">
        <v>#N/A</v>
      </c>
      <c r="X4700" t="e">
        <v>#N/A</v>
      </c>
      <c r="Y4700" s="3" t="e">
        <v>#N/A</v>
      </c>
      <c r="Z4700" s="8" t="e">
        <v>#N/A</v>
      </c>
      <c r="AA4700" s="30" t="e">
        <v>#N/A</v>
      </c>
      <c r="AB4700" t="e">
        <v>#N/A</v>
      </c>
      <c r="AC4700" t="e">
        <v>#N/A</v>
      </c>
      <c r="AD4700" t="e">
        <v>#N/A</v>
      </c>
      <c r="AE4700" t="e">
        <v>#N/A</v>
      </c>
      <c r="AF4700" t="e">
        <v>#N/A</v>
      </c>
    </row>
    <row r="4701" spans="1:32" x14ac:dyDescent="0.25">
      <c r="A4701" t="e">
        <v>#N/A</v>
      </c>
      <c r="B4701" s="33" t="e">
        <v>#N/A</v>
      </c>
      <c r="C4701" t="e">
        <v>#N/A</v>
      </c>
      <c r="D4701" t="e">
        <v>#N/A</v>
      </c>
      <c r="E4701" s="69" t="e">
        <v>#N/A</v>
      </c>
      <c r="F4701" s="3" t="e">
        <v>#N/A</v>
      </c>
      <c r="G4701" s="3" t="e">
        <v>#N/A</v>
      </c>
      <c r="H4701" s="3" t="e">
        <v>#N/A</v>
      </c>
      <c r="I4701" s="80" t="e">
        <v>#N/A</v>
      </c>
      <c r="J4701" s="80" t="e">
        <v>#N/A</v>
      </c>
      <c r="K4701" s="85" t="e">
        <v>#N/A</v>
      </c>
      <c r="L4701" s="9" t="e">
        <v>#N/A</v>
      </c>
      <c r="M4701" s="93" t="e">
        <v>#N/A</v>
      </c>
      <c r="N4701" s="8" t="e">
        <v>#N/A</v>
      </c>
      <c r="O4701" t="e">
        <v>#N/A</v>
      </c>
      <c r="P4701" t="e">
        <v>#N/A</v>
      </c>
      <c r="Q4701" t="e">
        <v>#N/A</v>
      </c>
      <c r="R4701" s="2" t="e">
        <v>#N/A</v>
      </c>
      <c r="S4701" t="e">
        <v>#N/A</v>
      </c>
      <c r="T4701" s="3" t="e">
        <v>#N/A</v>
      </c>
      <c r="U4701" s="3" t="e">
        <v>#N/A</v>
      </c>
      <c r="V4701" t="e">
        <v>#N/A</v>
      </c>
      <c r="W4701" t="e">
        <v>#N/A</v>
      </c>
      <c r="X4701" t="e">
        <v>#N/A</v>
      </c>
      <c r="Y4701" s="3" t="e">
        <v>#N/A</v>
      </c>
      <c r="Z4701" s="8" t="e">
        <v>#N/A</v>
      </c>
      <c r="AA4701" s="30" t="e">
        <v>#N/A</v>
      </c>
      <c r="AB4701" t="e">
        <v>#N/A</v>
      </c>
      <c r="AC4701" t="e">
        <v>#N/A</v>
      </c>
      <c r="AD4701" t="e">
        <v>#N/A</v>
      </c>
      <c r="AE4701" t="e">
        <v>#N/A</v>
      </c>
      <c r="AF4701" t="e">
        <v>#N/A</v>
      </c>
    </row>
    <row r="4702" spans="1:32" x14ac:dyDescent="0.25">
      <c r="A4702" t="e">
        <v>#N/A</v>
      </c>
      <c r="B4702" s="33" t="e">
        <v>#N/A</v>
      </c>
      <c r="C4702" t="e">
        <v>#N/A</v>
      </c>
      <c r="D4702" t="e">
        <v>#N/A</v>
      </c>
      <c r="E4702" s="69" t="e">
        <v>#N/A</v>
      </c>
      <c r="F4702" s="3" t="e">
        <v>#N/A</v>
      </c>
      <c r="G4702" s="3" t="e">
        <v>#N/A</v>
      </c>
      <c r="H4702" s="3" t="e">
        <v>#N/A</v>
      </c>
      <c r="I4702" s="80" t="e">
        <v>#N/A</v>
      </c>
      <c r="J4702" s="80" t="e">
        <v>#N/A</v>
      </c>
      <c r="K4702" s="85" t="e">
        <v>#N/A</v>
      </c>
      <c r="L4702" s="9" t="e">
        <v>#N/A</v>
      </c>
      <c r="M4702" s="93" t="e">
        <v>#N/A</v>
      </c>
      <c r="N4702" s="8" t="e">
        <v>#N/A</v>
      </c>
      <c r="O4702" t="e">
        <v>#N/A</v>
      </c>
      <c r="P4702" t="e">
        <v>#N/A</v>
      </c>
      <c r="Q4702" t="e">
        <v>#N/A</v>
      </c>
      <c r="R4702" s="2" t="e">
        <v>#N/A</v>
      </c>
      <c r="S4702" t="e">
        <v>#N/A</v>
      </c>
      <c r="T4702" s="3" t="e">
        <v>#N/A</v>
      </c>
      <c r="U4702" s="3" t="e">
        <v>#N/A</v>
      </c>
      <c r="V4702" t="e">
        <v>#N/A</v>
      </c>
      <c r="W4702" t="e">
        <v>#N/A</v>
      </c>
      <c r="X4702" t="e">
        <v>#N/A</v>
      </c>
      <c r="Y4702" s="3" t="e">
        <v>#N/A</v>
      </c>
      <c r="Z4702" s="8" t="e">
        <v>#N/A</v>
      </c>
      <c r="AA4702" s="30" t="e">
        <v>#N/A</v>
      </c>
      <c r="AB4702" t="e">
        <v>#N/A</v>
      </c>
      <c r="AC4702" t="e">
        <v>#N/A</v>
      </c>
      <c r="AD4702" t="e">
        <v>#N/A</v>
      </c>
      <c r="AE4702" t="e">
        <v>#N/A</v>
      </c>
      <c r="AF4702" t="e">
        <v>#N/A</v>
      </c>
    </row>
    <row r="4703" spans="1:32" x14ac:dyDescent="0.25">
      <c r="A4703" t="e">
        <v>#N/A</v>
      </c>
      <c r="B4703" s="33" t="e">
        <v>#N/A</v>
      </c>
      <c r="C4703" t="e">
        <v>#N/A</v>
      </c>
      <c r="D4703" t="e">
        <v>#N/A</v>
      </c>
      <c r="E4703" s="69" t="e">
        <v>#N/A</v>
      </c>
      <c r="F4703" s="3" t="e">
        <v>#N/A</v>
      </c>
      <c r="G4703" s="3" t="e">
        <v>#N/A</v>
      </c>
      <c r="H4703" s="3" t="e">
        <v>#N/A</v>
      </c>
      <c r="I4703" s="80" t="e">
        <v>#N/A</v>
      </c>
      <c r="J4703" s="80" t="e">
        <v>#N/A</v>
      </c>
      <c r="K4703" s="85" t="e">
        <v>#N/A</v>
      </c>
      <c r="L4703" s="9" t="e">
        <v>#N/A</v>
      </c>
      <c r="M4703" s="93" t="e">
        <v>#N/A</v>
      </c>
      <c r="N4703" s="8" t="e">
        <v>#N/A</v>
      </c>
      <c r="O4703" t="e">
        <v>#N/A</v>
      </c>
      <c r="P4703" t="e">
        <v>#N/A</v>
      </c>
      <c r="Q4703" t="e">
        <v>#N/A</v>
      </c>
      <c r="R4703" s="2" t="e">
        <v>#N/A</v>
      </c>
      <c r="S4703" t="e">
        <v>#N/A</v>
      </c>
      <c r="T4703" s="3" t="e">
        <v>#N/A</v>
      </c>
      <c r="U4703" s="3" t="e">
        <v>#N/A</v>
      </c>
      <c r="V4703" t="e">
        <v>#N/A</v>
      </c>
      <c r="W4703" t="e">
        <v>#N/A</v>
      </c>
      <c r="X4703" t="e">
        <v>#N/A</v>
      </c>
      <c r="Y4703" s="3" t="e">
        <v>#N/A</v>
      </c>
      <c r="Z4703" s="8" t="e">
        <v>#N/A</v>
      </c>
      <c r="AA4703" s="30" t="e">
        <v>#N/A</v>
      </c>
      <c r="AB4703" t="e">
        <v>#N/A</v>
      </c>
      <c r="AC4703" t="e">
        <v>#N/A</v>
      </c>
      <c r="AD4703" t="e">
        <v>#N/A</v>
      </c>
      <c r="AE4703" t="e">
        <v>#N/A</v>
      </c>
      <c r="AF4703" t="e">
        <v>#N/A</v>
      </c>
    </row>
    <row r="4704" spans="1:32" x14ac:dyDescent="0.25">
      <c r="A4704" t="e">
        <v>#N/A</v>
      </c>
      <c r="B4704" s="33" t="e">
        <v>#N/A</v>
      </c>
      <c r="C4704" t="e">
        <v>#N/A</v>
      </c>
      <c r="D4704" t="e">
        <v>#N/A</v>
      </c>
      <c r="E4704" s="69" t="e">
        <v>#N/A</v>
      </c>
      <c r="F4704" s="3" t="e">
        <v>#N/A</v>
      </c>
      <c r="G4704" s="3" t="e">
        <v>#N/A</v>
      </c>
      <c r="H4704" s="3" t="e">
        <v>#N/A</v>
      </c>
      <c r="I4704" s="80" t="e">
        <v>#N/A</v>
      </c>
      <c r="J4704" s="80" t="e">
        <v>#N/A</v>
      </c>
      <c r="K4704" s="85" t="e">
        <v>#N/A</v>
      </c>
      <c r="L4704" s="9" t="e">
        <v>#N/A</v>
      </c>
      <c r="M4704" s="93" t="e">
        <v>#N/A</v>
      </c>
      <c r="N4704" s="8" t="e">
        <v>#N/A</v>
      </c>
      <c r="O4704" t="e">
        <v>#N/A</v>
      </c>
      <c r="P4704" t="e">
        <v>#N/A</v>
      </c>
      <c r="Q4704" t="e">
        <v>#N/A</v>
      </c>
      <c r="R4704" s="2" t="e">
        <v>#N/A</v>
      </c>
      <c r="S4704" t="e">
        <v>#N/A</v>
      </c>
      <c r="T4704" s="3" t="e">
        <v>#N/A</v>
      </c>
      <c r="U4704" s="3" t="e">
        <v>#N/A</v>
      </c>
      <c r="V4704" t="e">
        <v>#N/A</v>
      </c>
      <c r="W4704" t="e">
        <v>#N/A</v>
      </c>
      <c r="X4704" t="e">
        <v>#N/A</v>
      </c>
      <c r="Y4704" s="3" t="e">
        <v>#N/A</v>
      </c>
      <c r="Z4704" s="8" t="e">
        <v>#N/A</v>
      </c>
      <c r="AA4704" s="30" t="e">
        <v>#N/A</v>
      </c>
      <c r="AB4704" t="e">
        <v>#N/A</v>
      </c>
      <c r="AC4704" t="e">
        <v>#N/A</v>
      </c>
      <c r="AD4704" t="e">
        <v>#N/A</v>
      </c>
      <c r="AE4704" t="e">
        <v>#N/A</v>
      </c>
      <c r="AF4704" t="e">
        <v>#N/A</v>
      </c>
    </row>
    <row r="4705" spans="1:32" x14ac:dyDescent="0.25">
      <c r="A4705" t="e">
        <v>#N/A</v>
      </c>
      <c r="B4705" s="33" t="e">
        <v>#N/A</v>
      </c>
      <c r="C4705" t="e">
        <v>#N/A</v>
      </c>
      <c r="D4705" t="e">
        <v>#N/A</v>
      </c>
      <c r="E4705" s="69" t="e">
        <v>#N/A</v>
      </c>
      <c r="F4705" s="3" t="e">
        <v>#N/A</v>
      </c>
      <c r="G4705" s="3" t="e">
        <v>#N/A</v>
      </c>
      <c r="H4705" s="3" t="e">
        <v>#N/A</v>
      </c>
      <c r="I4705" s="80" t="e">
        <v>#N/A</v>
      </c>
      <c r="J4705" s="80" t="e">
        <v>#N/A</v>
      </c>
      <c r="K4705" s="85" t="e">
        <v>#N/A</v>
      </c>
      <c r="L4705" s="9" t="e">
        <v>#N/A</v>
      </c>
      <c r="M4705" s="93" t="e">
        <v>#N/A</v>
      </c>
      <c r="N4705" s="8" t="e">
        <v>#N/A</v>
      </c>
      <c r="O4705" t="e">
        <v>#N/A</v>
      </c>
      <c r="P4705" t="e">
        <v>#N/A</v>
      </c>
      <c r="Q4705" t="e">
        <v>#N/A</v>
      </c>
      <c r="R4705" s="2" t="e">
        <v>#N/A</v>
      </c>
      <c r="S4705" t="e">
        <v>#N/A</v>
      </c>
      <c r="T4705" s="3" t="e">
        <v>#N/A</v>
      </c>
      <c r="U4705" s="3" t="e">
        <v>#N/A</v>
      </c>
      <c r="V4705" t="e">
        <v>#N/A</v>
      </c>
      <c r="W4705" t="e">
        <v>#N/A</v>
      </c>
      <c r="X4705" t="e">
        <v>#N/A</v>
      </c>
      <c r="Y4705" s="3" t="e">
        <v>#N/A</v>
      </c>
      <c r="Z4705" s="8" t="e">
        <v>#N/A</v>
      </c>
      <c r="AA4705" s="30" t="e">
        <v>#N/A</v>
      </c>
      <c r="AB4705" t="e">
        <v>#N/A</v>
      </c>
      <c r="AC4705" t="e">
        <v>#N/A</v>
      </c>
      <c r="AD4705" t="e">
        <v>#N/A</v>
      </c>
      <c r="AE4705" t="e">
        <v>#N/A</v>
      </c>
      <c r="AF4705" t="e">
        <v>#N/A</v>
      </c>
    </row>
    <row r="4706" spans="1:32" x14ac:dyDescent="0.25">
      <c r="A4706" t="e">
        <v>#N/A</v>
      </c>
      <c r="B4706" s="33" t="e">
        <v>#N/A</v>
      </c>
      <c r="C4706" t="e">
        <v>#N/A</v>
      </c>
      <c r="D4706" t="e">
        <v>#N/A</v>
      </c>
      <c r="E4706" s="69" t="e">
        <v>#N/A</v>
      </c>
      <c r="F4706" s="3" t="e">
        <v>#N/A</v>
      </c>
      <c r="G4706" s="3" t="e">
        <v>#N/A</v>
      </c>
      <c r="H4706" s="3" t="e">
        <v>#N/A</v>
      </c>
      <c r="I4706" s="80" t="e">
        <v>#N/A</v>
      </c>
      <c r="J4706" s="80" t="e">
        <v>#N/A</v>
      </c>
      <c r="K4706" s="85" t="e">
        <v>#N/A</v>
      </c>
      <c r="L4706" s="9" t="e">
        <v>#N/A</v>
      </c>
      <c r="M4706" s="93" t="e">
        <v>#N/A</v>
      </c>
      <c r="N4706" s="8" t="e">
        <v>#N/A</v>
      </c>
      <c r="O4706" t="e">
        <v>#N/A</v>
      </c>
      <c r="P4706" t="e">
        <v>#N/A</v>
      </c>
      <c r="Q4706" t="e">
        <v>#N/A</v>
      </c>
      <c r="R4706" s="2" t="e">
        <v>#N/A</v>
      </c>
      <c r="S4706" t="e">
        <v>#N/A</v>
      </c>
      <c r="T4706" s="3" t="e">
        <v>#N/A</v>
      </c>
      <c r="U4706" s="3" t="e">
        <v>#N/A</v>
      </c>
      <c r="V4706" t="e">
        <v>#N/A</v>
      </c>
      <c r="W4706" t="e">
        <v>#N/A</v>
      </c>
      <c r="X4706" t="e">
        <v>#N/A</v>
      </c>
      <c r="Y4706" s="3" t="e">
        <v>#N/A</v>
      </c>
      <c r="Z4706" s="8" t="e">
        <v>#N/A</v>
      </c>
      <c r="AA4706" s="30" t="e">
        <v>#N/A</v>
      </c>
      <c r="AB4706" t="e">
        <v>#N/A</v>
      </c>
      <c r="AC4706" t="e">
        <v>#N/A</v>
      </c>
      <c r="AD4706" t="e">
        <v>#N/A</v>
      </c>
      <c r="AE4706" t="e">
        <v>#N/A</v>
      </c>
      <c r="AF4706" t="e">
        <v>#N/A</v>
      </c>
    </row>
    <row r="4707" spans="1:32" x14ac:dyDescent="0.25">
      <c r="A4707" t="e">
        <v>#N/A</v>
      </c>
      <c r="B4707" s="33" t="e">
        <v>#N/A</v>
      </c>
      <c r="C4707" t="e">
        <v>#N/A</v>
      </c>
      <c r="D4707" t="e">
        <v>#N/A</v>
      </c>
      <c r="E4707" s="69" t="e">
        <v>#N/A</v>
      </c>
      <c r="F4707" s="3" t="e">
        <v>#N/A</v>
      </c>
      <c r="G4707" s="3" t="e">
        <v>#N/A</v>
      </c>
      <c r="H4707" s="3" t="e">
        <v>#N/A</v>
      </c>
      <c r="I4707" s="80" t="e">
        <v>#N/A</v>
      </c>
      <c r="J4707" s="80" t="e">
        <v>#N/A</v>
      </c>
      <c r="K4707" s="85" t="e">
        <v>#N/A</v>
      </c>
      <c r="L4707" s="9" t="e">
        <v>#N/A</v>
      </c>
      <c r="M4707" s="93" t="e">
        <v>#N/A</v>
      </c>
      <c r="N4707" s="8" t="e">
        <v>#N/A</v>
      </c>
      <c r="O4707" t="e">
        <v>#N/A</v>
      </c>
      <c r="P4707" t="e">
        <v>#N/A</v>
      </c>
      <c r="Q4707" t="e">
        <v>#N/A</v>
      </c>
      <c r="R4707" s="2" t="e">
        <v>#N/A</v>
      </c>
      <c r="S4707" t="e">
        <v>#N/A</v>
      </c>
      <c r="T4707" s="3" t="e">
        <v>#N/A</v>
      </c>
      <c r="U4707" s="3" t="e">
        <v>#N/A</v>
      </c>
      <c r="V4707" t="e">
        <v>#N/A</v>
      </c>
      <c r="W4707" t="e">
        <v>#N/A</v>
      </c>
      <c r="X4707" t="e">
        <v>#N/A</v>
      </c>
      <c r="Y4707" s="3" t="e">
        <v>#N/A</v>
      </c>
      <c r="Z4707" s="8" t="e">
        <v>#N/A</v>
      </c>
      <c r="AA4707" s="30" t="e">
        <v>#N/A</v>
      </c>
      <c r="AB4707" t="e">
        <v>#N/A</v>
      </c>
      <c r="AC4707" t="e">
        <v>#N/A</v>
      </c>
      <c r="AD4707" t="e">
        <v>#N/A</v>
      </c>
      <c r="AE4707" t="e">
        <v>#N/A</v>
      </c>
      <c r="AF4707" t="e">
        <v>#N/A</v>
      </c>
    </row>
    <row r="4708" spans="1:32" x14ac:dyDescent="0.25">
      <c r="A4708" t="e">
        <v>#N/A</v>
      </c>
      <c r="B4708" s="33" t="e">
        <v>#N/A</v>
      </c>
      <c r="C4708" t="e">
        <v>#N/A</v>
      </c>
      <c r="D4708" t="e">
        <v>#N/A</v>
      </c>
      <c r="E4708" s="69" t="e">
        <v>#N/A</v>
      </c>
      <c r="F4708" s="3" t="e">
        <v>#N/A</v>
      </c>
      <c r="G4708" s="3" t="e">
        <v>#N/A</v>
      </c>
      <c r="H4708" s="3" t="e">
        <v>#N/A</v>
      </c>
      <c r="I4708" s="80" t="e">
        <v>#N/A</v>
      </c>
      <c r="J4708" s="80" t="e">
        <v>#N/A</v>
      </c>
      <c r="K4708" s="85" t="e">
        <v>#N/A</v>
      </c>
      <c r="L4708" s="9" t="e">
        <v>#N/A</v>
      </c>
      <c r="M4708" s="93" t="e">
        <v>#N/A</v>
      </c>
      <c r="N4708" s="8" t="e">
        <v>#N/A</v>
      </c>
      <c r="O4708" t="e">
        <v>#N/A</v>
      </c>
      <c r="P4708" t="e">
        <v>#N/A</v>
      </c>
      <c r="Q4708" t="e">
        <v>#N/A</v>
      </c>
      <c r="R4708" s="2" t="e">
        <v>#N/A</v>
      </c>
      <c r="S4708" t="e">
        <v>#N/A</v>
      </c>
      <c r="T4708" s="3" t="e">
        <v>#N/A</v>
      </c>
      <c r="U4708" s="3" t="e">
        <v>#N/A</v>
      </c>
      <c r="V4708" t="e">
        <v>#N/A</v>
      </c>
      <c r="W4708" t="e">
        <v>#N/A</v>
      </c>
      <c r="X4708" t="e">
        <v>#N/A</v>
      </c>
      <c r="Y4708" s="3" t="e">
        <v>#N/A</v>
      </c>
      <c r="Z4708" s="8" t="e">
        <v>#N/A</v>
      </c>
      <c r="AA4708" s="30" t="e">
        <v>#N/A</v>
      </c>
      <c r="AB4708" t="e">
        <v>#N/A</v>
      </c>
      <c r="AC4708" t="e">
        <v>#N/A</v>
      </c>
      <c r="AD4708" t="e">
        <v>#N/A</v>
      </c>
      <c r="AE4708" t="e">
        <v>#N/A</v>
      </c>
      <c r="AF4708" t="e">
        <v>#N/A</v>
      </c>
    </row>
    <row r="4709" spans="1:32" x14ac:dyDescent="0.25">
      <c r="A4709" t="e">
        <v>#N/A</v>
      </c>
      <c r="B4709" s="33" t="e">
        <v>#N/A</v>
      </c>
      <c r="C4709" t="e">
        <v>#N/A</v>
      </c>
      <c r="D4709" t="e">
        <v>#N/A</v>
      </c>
      <c r="E4709" s="69" t="e">
        <v>#N/A</v>
      </c>
      <c r="F4709" s="3" t="e">
        <v>#N/A</v>
      </c>
      <c r="G4709" s="3" t="e">
        <v>#N/A</v>
      </c>
      <c r="H4709" s="3" t="e">
        <v>#N/A</v>
      </c>
      <c r="I4709" s="80" t="e">
        <v>#N/A</v>
      </c>
      <c r="J4709" s="80" t="e">
        <v>#N/A</v>
      </c>
      <c r="K4709" s="85" t="e">
        <v>#N/A</v>
      </c>
      <c r="L4709" s="9" t="e">
        <v>#N/A</v>
      </c>
      <c r="M4709" s="93" t="e">
        <v>#N/A</v>
      </c>
      <c r="N4709" s="8" t="e">
        <v>#N/A</v>
      </c>
      <c r="O4709" t="e">
        <v>#N/A</v>
      </c>
      <c r="P4709" t="e">
        <v>#N/A</v>
      </c>
      <c r="Q4709" t="e">
        <v>#N/A</v>
      </c>
      <c r="R4709" s="2" t="e">
        <v>#N/A</v>
      </c>
      <c r="S4709" t="e">
        <v>#N/A</v>
      </c>
      <c r="T4709" s="3" t="e">
        <v>#N/A</v>
      </c>
      <c r="U4709" s="3" t="e">
        <v>#N/A</v>
      </c>
      <c r="V4709" t="e">
        <v>#N/A</v>
      </c>
      <c r="W4709" t="e">
        <v>#N/A</v>
      </c>
      <c r="X4709" t="e">
        <v>#N/A</v>
      </c>
      <c r="Y4709" s="3" t="e">
        <v>#N/A</v>
      </c>
      <c r="Z4709" s="8" t="e">
        <v>#N/A</v>
      </c>
      <c r="AA4709" s="30" t="e">
        <v>#N/A</v>
      </c>
      <c r="AB4709" t="e">
        <v>#N/A</v>
      </c>
      <c r="AC4709" t="e">
        <v>#N/A</v>
      </c>
      <c r="AD4709" t="e">
        <v>#N/A</v>
      </c>
      <c r="AE4709" t="e">
        <v>#N/A</v>
      </c>
      <c r="AF4709" t="e">
        <v>#N/A</v>
      </c>
    </row>
    <row r="4710" spans="1:32" x14ac:dyDescent="0.25">
      <c r="A4710" t="e">
        <v>#N/A</v>
      </c>
      <c r="B4710" s="33" t="e">
        <v>#N/A</v>
      </c>
      <c r="C4710" t="e">
        <v>#N/A</v>
      </c>
      <c r="D4710" t="e">
        <v>#N/A</v>
      </c>
      <c r="E4710" s="69" t="e">
        <v>#N/A</v>
      </c>
      <c r="F4710" s="3" t="e">
        <v>#N/A</v>
      </c>
      <c r="G4710" s="3" t="e">
        <v>#N/A</v>
      </c>
      <c r="H4710" s="3" t="e">
        <v>#N/A</v>
      </c>
      <c r="I4710" s="80" t="e">
        <v>#N/A</v>
      </c>
      <c r="J4710" s="80" t="e">
        <v>#N/A</v>
      </c>
      <c r="K4710" s="85" t="e">
        <v>#N/A</v>
      </c>
      <c r="L4710" s="9" t="e">
        <v>#N/A</v>
      </c>
      <c r="M4710" s="93" t="e">
        <v>#N/A</v>
      </c>
      <c r="N4710" s="8" t="e">
        <v>#N/A</v>
      </c>
      <c r="O4710" t="e">
        <v>#N/A</v>
      </c>
      <c r="P4710" t="e">
        <v>#N/A</v>
      </c>
      <c r="Q4710" t="e">
        <v>#N/A</v>
      </c>
      <c r="R4710" s="2" t="e">
        <v>#N/A</v>
      </c>
      <c r="S4710" t="e">
        <v>#N/A</v>
      </c>
      <c r="T4710" s="3" t="e">
        <v>#N/A</v>
      </c>
      <c r="U4710" s="3" t="e">
        <v>#N/A</v>
      </c>
      <c r="V4710" t="e">
        <v>#N/A</v>
      </c>
      <c r="W4710" t="e">
        <v>#N/A</v>
      </c>
      <c r="X4710" t="e">
        <v>#N/A</v>
      </c>
      <c r="Y4710" s="3" t="e">
        <v>#N/A</v>
      </c>
      <c r="Z4710" s="8" t="e">
        <v>#N/A</v>
      </c>
      <c r="AA4710" s="30" t="e">
        <v>#N/A</v>
      </c>
      <c r="AB4710" t="e">
        <v>#N/A</v>
      </c>
      <c r="AC4710" t="e">
        <v>#N/A</v>
      </c>
      <c r="AD4710" t="e">
        <v>#N/A</v>
      </c>
      <c r="AE4710" t="e">
        <v>#N/A</v>
      </c>
      <c r="AF4710" t="e">
        <v>#N/A</v>
      </c>
    </row>
    <row r="4711" spans="1:32" x14ac:dyDescent="0.25">
      <c r="A4711" t="e">
        <v>#N/A</v>
      </c>
      <c r="B4711" s="33" t="e">
        <v>#N/A</v>
      </c>
      <c r="C4711" t="e">
        <v>#N/A</v>
      </c>
      <c r="D4711" t="e">
        <v>#N/A</v>
      </c>
      <c r="E4711" s="69" t="e">
        <v>#N/A</v>
      </c>
      <c r="F4711" s="3" t="e">
        <v>#N/A</v>
      </c>
      <c r="G4711" s="3" t="e">
        <v>#N/A</v>
      </c>
      <c r="H4711" s="3" t="e">
        <v>#N/A</v>
      </c>
      <c r="I4711" s="80" t="e">
        <v>#N/A</v>
      </c>
      <c r="J4711" s="80" t="e">
        <v>#N/A</v>
      </c>
      <c r="K4711" s="85" t="e">
        <v>#N/A</v>
      </c>
      <c r="L4711" s="9" t="e">
        <v>#N/A</v>
      </c>
      <c r="M4711" s="93" t="e">
        <v>#N/A</v>
      </c>
      <c r="N4711" s="8" t="e">
        <v>#N/A</v>
      </c>
      <c r="O4711" t="e">
        <v>#N/A</v>
      </c>
      <c r="P4711" t="e">
        <v>#N/A</v>
      </c>
      <c r="Q4711" t="e">
        <v>#N/A</v>
      </c>
      <c r="R4711" s="2" t="e">
        <v>#N/A</v>
      </c>
      <c r="S4711" t="e">
        <v>#N/A</v>
      </c>
      <c r="T4711" s="3" t="e">
        <v>#N/A</v>
      </c>
      <c r="U4711" s="3" t="e">
        <v>#N/A</v>
      </c>
      <c r="V4711" t="e">
        <v>#N/A</v>
      </c>
      <c r="W4711" t="e">
        <v>#N/A</v>
      </c>
      <c r="X4711" t="e">
        <v>#N/A</v>
      </c>
      <c r="Y4711" s="3" t="e">
        <v>#N/A</v>
      </c>
      <c r="Z4711" s="8" t="e">
        <v>#N/A</v>
      </c>
      <c r="AA4711" s="30" t="e">
        <v>#N/A</v>
      </c>
      <c r="AB4711" t="e">
        <v>#N/A</v>
      </c>
      <c r="AC4711" t="e">
        <v>#N/A</v>
      </c>
      <c r="AD4711" t="e">
        <v>#N/A</v>
      </c>
      <c r="AE4711" t="e">
        <v>#N/A</v>
      </c>
      <c r="AF4711" t="e">
        <v>#N/A</v>
      </c>
    </row>
    <row r="4712" spans="1:32" x14ac:dyDescent="0.25">
      <c r="A4712" t="e">
        <v>#N/A</v>
      </c>
      <c r="B4712" s="33" t="e">
        <v>#N/A</v>
      </c>
      <c r="C4712" t="e">
        <v>#N/A</v>
      </c>
      <c r="D4712" t="e">
        <v>#N/A</v>
      </c>
      <c r="E4712" s="69" t="e">
        <v>#N/A</v>
      </c>
      <c r="F4712" s="3" t="e">
        <v>#N/A</v>
      </c>
      <c r="G4712" s="3" t="e">
        <v>#N/A</v>
      </c>
      <c r="H4712" s="3" t="e">
        <v>#N/A</v>
      </c>
      <c r="I4712" s="80" t="e">
        <v>#N/A</v>
      </c>
      <c r="J4712" s="80" t="e">
        <v>#N/A</v>
      </c>
      <c r="K4712" s="85" t="e">
        <v>#N/A</v>
      </c>
      <c r="L4712" s="9" t="e">
        <v>#N/A</v>
      </c>
      <c r="M4712" s="93" t="e">
        <v>#N/A</v>
      </c>
      <c r="N4712" s="8" t="e">
        <v>#N/A</v>
      </c>
      <c r="O4712" t="e">
        <v>#N/A</v>
      </c>
      <c r="P4712" t="e">
        <v>#N/A</v>
      </c>
      <c r="Q4712" t="e">
        <v>#N/A</v>
      </c>
      <c r="R4712" s="2" t="e">
        <v>#N/A</v>
      </c>
      <c r="S4712" t="e">
        <v>#N/A</v>
      </c>
      <c r="T4712" s="3" t="e">
        <v>#N/A</v>
      </c>
      <c r="U4712" s="3" t="e">
        <v>#N/A</v>
      </c>
      <c r="V4712" t="e">
        <v>#N/A</v>
      </c>
      <c r="W4712" t="e">
        <v>#N/A</v>
      </c>
      <c r="X4712" t="e">
        <v>#N/A</v>
      </c>
      <c r="Y4712" s="3" t="e">
        <v>#N/A</v>
      </c>
      <c r="Z4712" s="8" t="e">
        <v>#N/A</v>
      </c>
      <c r="AA4712" s="30" t="e">
        <v>#N/A</v>
      </c>
      <c r="AB4712" t="e">
        <v>#N/A</v>
      </c>
      <c r="AC4712" t="e">
        <v>#N/A</v>
      </c>
      <c r="AD4712" t="e">
        <v>#N/A</v>
      </c>
      <c r="AE4712" t="e">
        <v>#N/A</v>
      </c>
      <c r="AF4712" t="e">
        <v>#N/A</v>
      </c>
    </row>
    <row r="4713" spans="1:32" x14ac:dyDescent="0.25">
      <c r="A4713" t="e">
        <v>#N/A</v>
      </c>
      <c r="B4713" s="33" t="e">
        <v>#N/A</v>
      </c>
      <c r="C4713" t="e">
        <v>#N/A</v>
      </c>
      <c r="D4713" t="e">
        <v>#N/A</v>
      </c>
      <c r="E4713" s="69" t="e">
        <v>#N/A</v>
      </c>
      <c r="F4713" s="3" t="e">
        <v>#N/A</v>
      </c>
      <c r="G4713" s="3" t="e">
        <v>#N/A</v>
      </c>
      <c r="H4713" s="3" t="e">
        <v>#N/A</v>
      </c>
      <c r="I4713" s="80" t="e">
        <v>#N/A</v>
      </c>
      <c r="J4713" s="80" t="e">
        <v>#N/A</v>
      </c>
      <c r="K4713" s="85" t="e">
        <v>#N/A</v>
      </c>
      <c r="L4713" s="9" t="e">
        <v>#N/A</v>
      </c>
      <c r="M4713" s="93" t="e">
        <v>#N/A</v>
      </c>
      <c r="N4713" s="8" t="e">
        <v>#N/A</v>
      </c>
      <c r="O4713" t="e">
        <v>#N/A</v>
      </c>
      <c r="P4713" t="e">
        <v>#N/A</v>
      </c>
      <c r="Q4713" t="e">
        <v>#N/A</v>
      </c>
      <c r="R4713" s="2" t="e">
        <v>#N/A</v>
      </c>
      <c r="S4713" t="e">
        <v>#N/A</v>
      </c>
      <c r="T4713" s="3" t="e">
        <v>#N/A</v>
      </c>
      <c r="U4713" s="3" t="e">
        <v>#N/A</v>
      </c>
      <c r="V4713" t="e">
        <v>#N/A</v>
      </c>
      <c r="W4713" t="e">
        <v>#N/A</v>
      </c>
      <c r="X4713" t="e">
        <v>#N/A</v>
      </c>
      <c r="Y4713" s="3" t="e">
        <v>#N/A</v>
      </c>
      <c r="Z4713" s="8" t="e">
        <v>#N/A</v>
      </c>
      <c r="AA4713" s="30" t="e">
        <v>#N/A</v>
      </c>
      <c r="AB4713" t="e">
        <v>#N/A</v>
      </c>
      <c r="AC4713" t="e">
        <v>#N/A</v>
      </c>
      <c r="AD4713" t="e">
        <v>#N/A</v>
      </c>
      <c r="AE4713" t="e">
        <v>#N/A</v>
      </c>
      <c r="AF4713" t="e">
        <v>#N/A</v>
      </c>
    </row>
    <row r="4714" spans="1:32" x14ac:dyDescent="0.25">
      <c r="A4714" t="e">
        <v>#N/A</v>
      </c>
      <c r="B4714" s="33" t="e">
        <v>#N/A</v>
      </c>
      <c r="C4714" t="e">
        <v>#N/A</v>
      </c>
      <c r="D4714" t="e">
        <v>#N/A</v>
      </c>
      <c r="E4714" s="69" t="e">
        <v>#N/A</v>
      </c>
      <c r="F4714" s="3" t="e">
        <v>#N/A</v>
      </c>
      <c r="G4714" s="3" t="e">
        <v>#N/A</v>
      </c>
      <c r="H4714" s="3" t="e">
        <v>#N/A</v>
      </c>
      <c r="I4714" s="80" t="e">
        <v>#N/A</v>
      </c>
      <c r="J4714" s="80" t="e">
        <v>#N/A</v>
      </c>
      <c r="K4714" s="85" t="e">
        <v>#N/A</v>
      </c>
      <c r="L4714" s="9" t="e">
        <v>#N/A</v>
      </c>
      <c r="M4714" s="93" t="e">
        <v>#N/A</v>
      </c>
      <c r="N4714" s="8" t="e">
        <v>#N/A</v>
      </c>
      <c r="O4714" t="e">
        <v>#N/A</v>
      </c>
      <c r="P4714" t="e">
        <v>#N/A</v>
      </c>
      <c r="Q4714" t="e">
        <v>#N/A</v>
      </c>
      <c r="R4714" s="2" t="e">
        <v>#N/A</v>
      </c>
      <c r="S4714" t="e">
        <v>#N/A</v>
      </c>
      <c r="T4714" s="3" t="e">
        <v>#N/A</v>
      </c>
      <c r="U4714" s="3" t="e">
        <v>#N/A</v>
      </c>
      <c r="V4714" t="e">
        <v>#N/A</v>
      </c>
      <c r="W4714" t="e">
        <v>#N/A</v>
      </c>
      <c r="X4714" t="e">
        <v>#N/A</v>
      </c>
      <c r="Y4714" s="3" t="e">
        <v>#N/A</v>
      </c>
      <c r="Z4714" s="8" t="e">
        <v>#N/A</v>
      </c>
      <c r="AA4714" s="30" t="e">
        <v>#N/A</v>
      </c>
      <c r="AB4714" t="e">
        <v>#N/A</v>
      </c>
      <c r="AC4714" t="e">
        <v>#N/A</v>
      </c>
      <c r="AD4714" t="e">
        <v>#N/A</v>
      </c>
      <c r="AE4714" t="e">
        <v>#N/A</v>
      </c>
      <c r="AF4714" t="e">
        <v>#N/A</v>
      </c>
    </row>
    <row r="4715" spans="1:32" x14ac:dyDescent="0.25">
      <c r="A4715" t="e">
        <v>#N/A</v>
      </c>
      <c r="B4715" s="33" t="e">
        <v>#N/A</v>
      </c>
      <c r="C4715" t="e">
        <v>#N/A</v>
      </c>
      <c r="D4715" t="e">
        <v>#N/A</v>
      </c>
      <c r="E4715" s="69" t="e">
        <v>#N/A</v>
      </c>
      <c r="F4715" s="3" t="e">
        <v>#N/A</v>
      </c>
      <c r="G4715" s="3" t="e">
        <v>#N/A</v>
      </c>
      <c r="H4715" s="3" t="e">
        <v>#N/A</v>
      </c>
      <c r="I4715" s="80" t="e">
        <v>#N/A</v>
      </c>
      <c r="J4715" s="80" t="e">
        <v>#N/A</v>
      </c>
      <c r="K4715" s="85" t="e">
        <v>#N/A</v>
      </c>
      <c r="L4715" s="9" t="e">
        <v>#N/A</v>
      </c>
      <c r="M4715" s="93" t="e">
        <v>#N/A</v>
      </c>
      <c r="N4715" s="8" t="e">
        <v>#N/A</v>
      </c>
      <c r="O4715" t="e">
        <v>#N/A</v>
      </c>
      <c r="P4715" t="e">
        <v>#N/A</v>
      </c>
      <c r="Q4715" t="e">
        <v>#N/A</v>
      </c>
      <c r="R4715" s="2" t="e">
        <v>#N/A</v>
      </c>
      <c r="S4715" t="e">
        <v>#N/A</v>
      </c>
      <c r="T4715" s="3" t="e">
        <v>#N/A</v>
      </c>
      <c r="U4715" s="3" t="e">
        <v>#N/A</v>
      </c>
      <c r="V4715" t="e">
        <v>#N/A</v>
      </c>
      <c r="W4715" t="e">
        <v>#N/A</v>
      </c>
      <c r="X4715" t="e">
        <v>#N/A</v>
      </c>
      <c r="Y4715" s="3" t="e">
        <v>#N/A</v>
      </c>
      <c r="Z4715" s="8" t="e">
        <v>#N/A</v>
      </c>
      <c r="AA4715" s="30" t="e">
        <v>#N/A</v>
      </c>
      <c r="AB4715" t="e">
        <v>#N/A</v>
      </c>
      <c r="AC4715" t="e">
        <v>#N/A</v>
      </c>
      <c r="AD4715" t="e">
        <v>#N/A</v>
      </c>
      <c r="AE4715" t="e">
        <v>#N/A</v>
      </c>
      <c r="AF4715" t="e">
        <v>#N/A</v>
      </c>
    </row>
    <row r="4716" spans="1:32" x14ac:dyDescent="0.25">
      <c r="A4716" t="e">
        <v>#N/A</v>
      </c>
      <c r="B4716" s="33" t="e">
        <v>#N/A</v>
      </c>
      <c r="C4716" t="e">
        <v>#N/A</v>
      </c>
      <c r="D4716" t="e">
        <v>#N/A</v>
      </c>
      <c r="E4716" s="69" t="e">
        <v>#N/A</v>
      </c>
      <c r="F4716" s="3" t="e">
        <v>#N/A</v>
      </c>
      <c r="G4716" s="3" t="e">
        <v>#N/A</v>
      </c>
      <c r="H4716" s="3" t="e">
        <v>#N/A</v>
      </c>
      <c r="I4716" s="80" t="e">
        <v>#N/A</v>
      </c>
      <c r="J4716" s="80" t="e">
        <v>#N/A</v>
      </c>
      <c r="K4716" s="85" t="e">
        <v>#N/A</v>
      </c>
      <c r="L4716" s="9" t="e">
        <v>#N/A</v>
      </c>
      <c r="M4716" s="93" t="e">
        <v>#N/A</v>
      </c>
      <c r="N4716" s="8" t="e">
        <v>#N/A</v>
      </c>
      <c r="O4716" t="e">
        <v>#N/A</v>
      </c>
      <c r="P4716" t="e">
        <v>#N/A</v>
      </c>
      <c r="Q4716" t="e">
        <v>#N/A</v>
      </c>
      <c r="R4716" s="2" t="e">
        <v>#N/A</v>
      </c>
      <c r="S4716" t="e">
        <v>#N/A</v>
      </c>
      <c r="T4716" s="3" t="e">
        <v>#N/A</v>
      </c>
      <c r="U4716" s="3" t="e">
        <v>#N/A</v>
      </c>
      <c r="V4716" t="e">
        <v>#N/A</v>
      </c>
      <c r="W4716" t="e">
        <v>#N/A</v>
      </c>
      <c r="X4716" t="e">
        <v>#N/A</v>
      </c>
      <c r="Y4716" s="3" t="e">
        <v>#N/A</v>
      </c>
      <c r="Z4716" s="8" t="e">
        <v>#N/A</v>
      </c>
      <c r="AA4716" s="30" t="e">
        <v>#N/A</v>
      </c>
      <c r="AB4716" t="e">
        <v>#N/A</v>
      </c>
      <c r="AC4716" t="e">
        <v>#N/A</v>
      </c>
      <c r="AD4716" t="e">
        <v>#N/A</v>
      </c>
      <c r="AE4716" t="e">
        <v>#N/A</v>
      </c>
      <c r="AF4716" t="e">
        <v>#N/A</v>
      </c>
    </row>
    <row r="4717" spans="1:32" x14ac:dyDescent="0.25">
      <c r="A4717" t="e">
        <v>#N/A</v>
      </c>
      <c r="B4717" s="33" t="e">
        <v>#N/A</v>
      </c>
      <c r="C4717" t="e">
        <v>#N/A</v>
      </c>
      <c r="D4717" t="e">
        <v>#N/A</v>
      </c>
      <c r="E4717" s="69" t="e">
        <v>#N/A</v>
      </c>
      <c r="F4717" s="3" t="e">
        <v>#N/A</v>
      </c>
      <c r="G4717" s="3" t="e">
        <v>#N/A</v>
      </c>
      <c r="H4717" s="3" t="e">
        <v>#N/A</v>
      </c>
      <c r="I4717" s="80" t="e">
        <v>#N/A</v>
      </c>
      <c r="J4717" s="80" t="e">
        <v>#N/A</v>
      </c>
      <c r="K4717" s="85" t="e">
        <v>#N/A</v>
      </c>
      <c r="L4717" s="9" t="e">
        <v>#N/A</v>
      </c>
      <c r="M4717" s="93" t="e">
        <v>#N/A</v>
      </c>
      <c r="N4717" s="8" t="e">
        <v>#N/A</v>
      </c>
      <c r="O4717" t="e">
        <v>#N/A</v>
      </c>
      <c r="P4717" t="e">
        <v>#N/A</v>
      </c>
      <c r="Q4717" t="e">
        <v>#N/A</v>
      </c>
      <c r="R4717" s="2" t="e">
        <v>#N/A</v>
      </c>
      <c r="S4717" t="e">
        <v>#N/A</v>
      </c>
      <c r="T4717" s="3" t="e">
        <v>#N/A</v>
      </c>
      <c r="U4717" s="3" t="e">
        <v>#N/A</v>
      </c>
      <c r="V4717" t="e">
        <v>#N/A</v>
      </c>
      <c r="W4717" t="e">
        <v>#N/A</v>
      </c>
      <c r="X4717" t="e">
        <v>#N/A</v>
      </c>
      <c r="Y4717" s="3" t="e">
        <v>#N/A</v>
      </c>
      <c r="Z4717" s="8" t="e">
        <v>#N/A</v>
      </c>
      <c r="AA4717" s="30" t="e">
        <v>#N/A</v>
      </c>
      <c r="AB4717" t="e">
        <v>#N/A</v>
      </c>
      <c r="AC4717" t="e">
        <v>#N/A</v>
      </c>
      <c r="AD4717" t="e">
        <v>#N/A</v>
      </c>
      <c r="AE4717" t="e">
        <v>#N/A</v>
      </c>
      <c r="AF4717" t="e">
        <v>#N/A</v>
      </c>
    </row>
    <row r="4718" spans="1:32" x14ac:dyDescent="0.25">
      <c r="A4718" t="e">
        <v>#N/A</v>
      </c>
      <c r="B4718" s="33" t="e">
        <v>#N/A</v>
      </c>
      <c r="C4718" t="e">
        <v>#N/A</v>
      </c>
      <c r="D4718" t="e">
        <v>#N/A</v>
      </c>
      <c r="E4718" s="69" t="e">
        <v>#N/A</v>
      </c>
      <c r="F4718" s="3" t="e">
        <v>#N/A</v>
      </c>
      <c r="G4718" s="3" t="e">
        <v>#N/A</v>
      </c>
      <c r="H4718" s="3" t="e">
        <v>#N/A</v>
      </c>
      <c r="I4718" s="80" t="e">
        <v>#N/A</v>
      </c>
      <c r="J4718" s="80" t="e">
        <v>#N/A</v>
      </c>
      <c r="K4718" s="85" t="e">
        <v>#N/A</v>
      </c>
      <c r="L4718" s="9" t="e">
        <v>#N/A</v>
      </c>
      <c r="M4718" s="93" t="e">
        <v>#N/A</v>
      </c>
      <c r="N4718" s="8" t="e">
        <v>#N/A</v>
      </c>
      <c r="O4718" t="e">
        <v>#N/A</v>
      </c>
      <c r="P4718" t="e">
        <v>#N/A</v>
      </c>
      <c r="Q4718" t="e">
        <v>#N/A</v>
      </c>
      <c r="R4718" s="2" t="e">
        <v>#N/A</v>
      </c>
      <c r="S4718" t="e">
        <v>#N/A</v>
      </c>
      <c r="T4718" s="3" t="e">
        <v>#N/A</v>
      </c>
      <c r="U4718" s="3" t="e">
        <v>#N/A</v>
      </c>
      <c r="V4718" t="e">
        <v>#N/A</v>
      </c>
      <c r="W4718" t="e">
        <v>#N/A</v>
      </c>
      <c r="X4718" t="e">
        <v>#N/A</v>
      </c>
      <c r="Y4718" s="3" t="e">
        <v>#N/A</v>
      </c>
      <c r="Z4718" s="8" t="e">
        <v>#N/A</v>
      </c>
      <c r="AA4718" s="30" t="e">
        <v>#N/A</v>
      </c>
      <c r="AB4718" t="e">
        <v>#N/A</v>
      </c>
      <c r="AC4718" t="e">
        <v>#N/A</v>
      </c>
      <c r="AD4718" t="e">
        <v>#N/A</v>
      </c>
      <c r="AE4718" t="e">
        <v>#N/A</v>
      </c>
      <c r="AF4718" t="e">
        <v>#N/A</v>
      </c>
    </row>
    <row r="4719" spans="1:32" x14ac:dyDescent="0.25">
      <c r="A4719" t="e">
        <v>#N/A</v>
      </c>
      <c r="B4719" s="33" t="e">
        <v>#N/A</v>
      </c>
      <c r="C4719" t="e">
        <v>#N/A</v>
      </c>
      <c r="D4719" t="e">
        <v>#N/A</v>
      </c>
      <c r="E4719" s="69" t="e">
        <v>#N/A</v>
      </c>
      <c r="F4719" s="3" t="e">
        <v>#N/A</v>
      </c>
      <c r="G4719" s="3" t="e">
        <v>#N/A</v>
      </c>
      <c r="H4719" s="3" t="e">
        <v>#N/A</v>
      </c>
      <c r="I4719" s="80" t="e">
        <v>#N/A</v>
      </c>
      <c r="J4719" s="80" t="e">
        <v>#N/A</v>
      </c>
      <c r="K4719" s="85" t="e">
        <v>#N/A</v>
      </c>
      <c r="L4719" s="9" t="e">
        <v>#N/A</v>
      </c>
      <c r="M4719" s="93" t="e">
        <v>#N/A</v>
      </c>
      <c r="N4719" s="8" t="e">
        <v>#N/A</v>
      </c>
      <c r="O4719" t="e">
        <v>#N/A</v>
      </c>
      <c r="P4719" t="e">
        <v>#N/A</v>
      </c>
      <c r="Q4719" t="e">
        <v>#N/A</v>
      </c>
      <c r="R4719" s="2" t="e">
        <v>#N/A</v>
      </c>
      <c r="S4719" t="e">
        <v>#N/A</v>
      </c>
      <c r="T4719" s="3" t="e">
        <v>#N/A</v>
      </c>
      <c r="U4719" s="3" t="e">
        <v>#N/A</v>
      </c>
      <c r="V4719" t="e">
        <v>#N/A</v>
      </c>
      <c r="W4719" t="e">
        <v>#N/A</v>
      </c>
      <c r="X4719" t="e">
        <v>#N/A</v>
      </c>
      <c r="Y4719" s="3" t="e">
        <v>#N/A</v>
      </c>
      <c r="Z4719" s="8" t="e">
        <v>#N/A</v>
      </c>
      <c r="AA4719" s="30" t="e">
        <v>#N/A</v>
      </c>
      <c r="AB4719" t="e">
        <v>#N/A</v>
      </c>
      <c r="AC4719" t="e">
        <v>#N/A</v>
      </c>
      <c r="AD4719" t="e">
        <v>#N/A</v>
      </c>
      <c r="AE4719" t="e">
        <v>#N/A</v>
      </c>
      <c r="AF4719" t="e">
        <v>#N/A</v>
      </c>
    </row>
    <row r="4720" spans="1:32" x14ac:dyDescent="0.25">
      <c r="A4720" t="e">
        <v>#N/A</v>
      </c>
      <c r="B4720" s="33" t="e">
        <v>#N/A</v>
      </c>
      <c r="C4720" t="e">
        <v>#N/A</v>
      </c>
      <c r="D4720" t="e">
        <v>#N/A</v>
      </c>
      <c r="E4720" s="69" t="e">
        <v>#N/A</v>
      </c>
      <c r="F4720" s="3" t="e">
        <v>#N/A</v>
      </c>
      <c r="G4720" s="3" t="e">
        <v>#N/A</v>
      </c>
      <c r="H4720" s="3" t="e">
        <v>#N/A</v>
      </c>
      <c r="I4720" s="80" t="e">
        <v>#N/A</v>
      </c>
      <c r="J4720" s="80" t="e">
        <v>#N/A</v>
      </c>
      <c r="K4720" s="85" t="e">
        <v>#N/A</v>
      </c>
      <c r="L4720" s="9" t="e">
        <v>#N/A</v>
      </c>
      <c r="M4720" s="93" t="e">
        <v>#N/A</v>
      </c>
      <c r="N4720" s="8" t="e">
        <v>#N/A</v>
      </c>
      <c r="O4720" t="e">
        <v>#N/A</v>
      </c>
      <c r="P4720" t="e">
        <v>#N/A</v>
      </c>
      <c r="Q4720" t="e">
        <v>#N/A</v>
      </c>
      <c r="R4720" s="2" t="e">
        <v>#N/A</v>
      </c>
      <c r="S4720" t="e">
        <v>#N/A</v>
      </c>
      <c r="T4720" s="3" t="e">
        <v>#N/A</v>
      </c>
      <c r="U4720" s="3" t="e">
        <v>#N/A</v>
      </c>
      <c r="V4720" t="e">
        <v>#N/A</v>
      </c>
      <c r="W4720" t="e">
        <v>#N/A</v>
      </c>
      <c r="X4720" t="e">
        <v>#N/A</v>
      </c>
      <c r="Y4720" s="3" t="e">
        <v>#N/A</v>
      </c>
      <c r="Z4720" s="8" t="e">
        <v>#N/A</v>
      </c>
      <c r="AA4720" s="30" t="e">
        <v>#N/A</v>
      </c>
      <c r="AB4720" t="e">
        <v>#N/A</v>
      </c>
      <c r="AC4720" t="e">
        <v>#N/A</v>
      </c>
      <c r="AD4720" t="e">
        <v>#N/A</v>
      </c>
      <c r="AE4720" t="e">
        <v>#N/A</v>
      </c>
      <c r="AF4720" t="e">
        <v>#N/A</v>
      </c>
    </row>
    <row r="4721" spans="1:32" x14ac:dyDescent="0.25">
      <c r="A4721" t="e">
        <v>#N/A</v>
      </c>
      <c r="B4721" s="33" t="e">
        <v>#N/A</v>
      </c>
      <c r="C4721" t="e">
        <v>#N/A</v>
      </c>
      <c r="D4721" t="e">
        <v>#N/A</v>
      </c>
      <c r="E4721" s="69" t="e">
        <v>#N/A</v>
      </c>
      <c r="F4721" s="3" t="e">
        <v>#N/A</v>
      </c>
      <c r="G4721" s="3" t="e">
        <v>#N/A</v>
      </c>
      <c r="H4721" s="3" t="e">
        <v>#N/A</v>
      </c>
      <c r="I4721" s="80" t="e">
        <v>#N/A</v>
      </c>
      <c r="J4721" s="80" t="e">
        <v>#N/A</v>
      </c>
      <c r="K4721" s="85" t="e">
        <v>#N/A</v>
      </c>
      <c r="L4721" s="9" t="e">
        <v>#N/A</v>
      </c>
      <c r="M4721" s="93" t="e">
        <v>#N/A</v>
      </c>
      <c r="N4721" s="8" t="e">
        <v>#N/A</v>
      </c>
      <c r="O4721" t="e">
        <v>#N/A</v>
      </c>
      <c r="P4721" t="e">
        <v>#N/A</v>
      </c>
      <c r="Q4721" t="e">
        <v>#N/A</v>
      </c>
      <c r="R4721" s="2" t="e">
        <v>#N/A</v>
      </c>
      <c r="S4721" t="e">
        <v>#N/A</v>
      </c>
      <c r="T4721" s="3" t="e">
        <v>#N/A</v>
      </c>
      <c r="U4721" s="3" t="e">
        <v>#N/A</v>
      </c>
      <c r="V4721" t="e">
        <v>#N/A</v>
      </c>
      <c r="W4721" t="e">
        <v>#N/A</v>
      </c>
      <c r="X4721" t="e">
        <v>#N/A</v>
      </c>
      <c r="Y4721" s="3" t="e">
        <v>#N/A</v>
      </c>
      <c r="Z4721" s="8" t="e">
        <v>#N/A</v>
      </c>
      <c r="AA4721" s="30" t="e">
        <v>#N/A</v>
      </c>
      <c r="AB4721" t="e">
        <v>#N/A</v>
      </c>
      <c r="AC4721" t="e">
        <v>#N/A</v>
      </c>
      <c r="AD4721" t="e">
        <v>#N/A</v>
      </c>
      <c r="AE4721" t="e">
        <v>#N/A</v>
      </c>
      <c r="AF4721" t="e">
        <v>#N/A</v>
      </c>
    </row>
    <row r="4722" spans="1:32" x14ac:dyDescent="0.25">
      <c r="A4722" t="e">
        <v>#N/A</v>
      </c>
      <c r="B4722" s="33" t="e">
        <v>#N/A</v>
      </c>
      <c r="C4722" t="e">
        <v>#N/A</v>
      </c>
      <c r="D4722" t="e">
        <v>#N/A</v>
      </c>
      <c r="E4722" s="69" t="e">
        <v>#N/A</v>
      </c>
      <c r="F4722" s="3" t="e">
        <v>#N/A</v>
      </c>
      <c r="G4722" s="3" t="e">
        <v>#N/A</v>
      </c>
      <c r="H4722" s="3" t="e">
        <v>#N/A</v>
      </c>
      <c r="I4722" s="80" t="e">
        <v>#N/A</v>
      </c>
      <c r="J4722" s="80" t="e">
        <v>#N/A</v>
      </c>
      <c r="K4722" s="85" t="e">
        <v>#N/A</v>
      </c>
      <c r="L4722" s="9" t="e">
        <v>#N/A</v>
      </c>
      <c r="M4722" s="93" t="e">
        <v>#N/A</v>
      </c>
      <c r="N4722" s="8" t="e">
        <v>#N/A</v>
      </c>
      <c r="O4722" t="e">
        <v>#N/A</v>
      </c>
      <c r="P4722" t="e">
        <v>#N/A</v>
      </c>
      <c r="Q4722" t="e">
        <v>#N/A</v>
      </c>
      <c r="R4722" s="2" t="e">
        <v>#N/A</v>
      </c>
      <c r="S4722" t="e">
        <v>#N/A</v>
      </c>
      <c r="T4722" s="3" t="e">
        <v>#N/A</v>
      </c>
      <c r="U4722" s="3" t="e">
        <v>#N/A</v>
      </c>
      <c r="V4722" t="e">
        <v>#N/A</v>
      </c>
      <c r="W4722" t="e">
        <v>#N/A</v>
      </c>
      <c r="X4722" t="e">
        <v>#N/A</v>
      </c>
      <c r="Y4722" s="3" t="e">
        <v>#N/A</v>
      </c>
      <c r="Z4722" s="8" t="e">
        <v>#N/A</v>
      </c>
      <c r="AA4722" s="30" t="e">
        <v>#N/A</v>
      </c>
      <c r="AB4722" t="e">
        <v>#N/A</v>
      </c>
      <c r="AC4722" t="e">
        <v>#N/A</v>
      </c>
      <c r="AD4722" t="e">
        <v>#N/A</v>
      </c>
      <c r="AE4722" t="e">
        <v>#N/A</v>
      </c>
      <c r="AF4722" t="e">
        <v>#N/A</v>
      </c>
    </row>
    <row r="4723" spans="1:32" x14ac:dyDescent="0.25">
      <c r="A4723" t="e">
        <v>#N/A</v>
      </c>
      <c r="B4723" s="33" t="e">
        <v>#N/A</v>
      </c>
      <c r="C4723" t="e">
        <v>#N/A</v>
      </c>
      <c r="D4723" t="e">
        <v>#N/A</v>
      </c>
      <c r="E4723" s="69" t="e">
        <v>#N/A</v>
      </c>
      <c r="F4723" s="3" t="e">
        <v>#N/A</v>
      </c>
      <c r="G4723" s="3" t="e">
        <v>#N/A</v>
      </c>
      <c r="H4723" s="3" t="e">
        <v>#N/A</v>
      </c>
      <c r="I4723" s="80" t="e">
        <v>#N/A</v>
      </c>
      <c r="J4723" s="80" t="e">
        <v>#N/A</v>
      </c>
      <c r="K4723" s="85" t="e">
        <v>#N/A</v>
      </c>
      <c r="L4723" s="9" t="e">
        <v>#N/A</v>
      </c>
      <c r="M4723" s="93" t="e">
        <v>#N/A</v>
      </c>
      <c r="N4723" s="8" t="e">
        <v>#N/A</v>
      </c>
      <c r="O4723" t="e">
        <v>#N/A</v>
      </c>
      <c r="P4723" t="e">
        <v>#N/A</v>
      </c>
      <c r="Q4723" t="e">
        <v>#N/A</v>
      </c>
      <c r="R4723" s="2" t="e">
        <v>#N/A</v>
      </c>
      <c r="S4723" t="e">
        <v>#N/A</v>
      </c>
      <c r="T4723" s="3" t="e">
        <v>#N/A</v>
      </c>
      <c r="U4723" s="3" t="e">
        <v>#N/A</v>
      </c>
      <c r="V4723" t="e">
        <v>#N/A</v>
      </c>
      <c r="W4723" t="e">
        <v>#N/A</v>
      </c>
      <c r="X4723" t="e">
        <v>#N/A</v>
      </c>
      <c r="Y4723" s="3" t="e">
        <v>#N/A</v>
      </c>
      <c r="Z4723" s="8" t="e">
        <v>#N/A</v>
      </c>
      <c r="AA4723" s="30" t="e">
        <v>#N/A</v>
      </c>
      <c r="AB4723" t="e">
        <v>#N/A</v>
      </c>
      <c r="AC4723" t="e">
        <v>#N/A</v>
      </c>
      <c r="AD4723" t="e">
        <v>#N/A</v>
      </c>
      <c r="AE4723" t="e">
        <v>#N/A</v>
      </c>
      <c r="AF4723" t="e">
        <v>#N/A</v>
      </c>
    </row>
    <row r="4724" spans="1:32" x14ac:dyDescent="0.25">
      <c r="A4724" t="e">
        <v>#N/A</v>
      </c>
      <c r="B4724" s="33" t="e">
        <v>#N/A</v>
      </c>
      <c r="C4724" t="e">
        <v>#N/A</v>
      </c>
      <c r="D4724" t="e">
        <v>#N/A</v>
      </c>
      <c r="E4724" s="69" t="e">
        <v>#N/A</v>
      </c>
      <c r="F4724" s="3" t="e">
        <v>#N/A</v>
      </c>
      <c r="G4724" s="3" t="e">
        <v>#N/A</v>
      </c>
      <c r="H4724" s="3" t="e">
        <v>#N/A</v>
      </c>
      <c r="I4724" s="80" t="e">
        <v>#N/A</v>
      </c>
      <c r="J4724" s="80" t="e">
        <v>#N/A</v>
      </c>
      <c r="K4724" s="85" t="e">
        <v>#N/A</v>
      </c>
      <c r="L4724" s="9" t="e">
        <v>#N/A</v>
      </c>
      <c r="M4724" s="93" t="e">
        <v>#N/A</v>
      </c>
      <c r="N4724" s="8" t="e">
        <v>#N/A</v>
      </c>
      <c r="O4724" t="e">
        <v>#N/A</v>
      </c>
      <c r="P4724" t="e">
        <v>#N/A</v>
      </c>
      <c r="Q4724" t="e">
        <v>#N/A</v>
      </c>
      <c r="R4724" s="2" t="e">
        <v>#N/A</v>
      </c>
      <c r="S4724" t="e">
        <v>#N/A</v>
      </c>
      <c r="T4724" s="3" t="e">
        <v>#N/A</v>
      </c>
      <c r="U4724" s="3" t="e">
        <v>#N/A</v>
      </c>
      <c r="V4724" t="e">
        <v>#N/A</v>
      </c>
      <c r="W4724" t="e">
        <v>#N/A</v>
      </c>
      <c r="X4724" t="e">
        <v>#N/A</v>
      </c>
      <c r="Y4724" s="3" t="e">
        <v>#N/A</v>
      </c>
      <c r="Z4724" s="8" t="e">
        <v>#N/A</v>
      </c>
      <c r="AA4724" s="30" t="e">
        <v>#N/A</v>
      </c>
      <c r="AB4724" t="e">
        <v>#N/A</v>
      </c>
      <c r="AC4724" t="e">
        <v>#N/A</v>
      </c>
      <c r="AD4724" t="e">
        <v>#N/A</v>
      </c>
      <c r="AE4724" t="e">
        <v>#N/A</v>
      </c>
      <c r="AF4724" t="e">
        <v>#N/A</v>
      </c>
    </row>
    <row r="4725" spans="1:32" x14ac:dyDescent="0.25">
      <c r="A4725" t="e">
        <v>#N/A</v>
      </c>
      <c r="B4725" s="33" t="e">
        <v>#N/A</v>
      </c>
      <c r="C4725" t="e">
        <v>#N/A</v>
      </c>
      <c r="D4725" t="e">
        <v>#N/A</v>
      </c>
      <c r="E4725" s="69" t="e">
        <v>#N/A</v>
      </c>
      <c r="F4725" s="3" t="e">
        <v>#N/A</v>
      </c>
      <c r="G4725" s="3" t="e">
        <v>#N/A</v>
      </c>
      <c r="H4725" s="3" t="e">
        <v>#N/A</v>
      </c>
      <c r="I4725" s="80" t="e">
        <v>#N/A</v>
      </c>
      <c r="J4725" s="80" t="e">
        <v>#N/A</v>
      </c>
      <c r="K4725" s="85" t="e">
        <v>#N/A</v>
      </c>
      <c r="L4725" s="9" t="e">
        <v>#N/A</v>
      </c>
      <c r="M4725" s="93" t="e">
        <v>#N/A</v>
      </c>
      <c r="N4725" s="8" t="e">
        <v>#N/A</v>
      </c>
      <c r="O4725" t="e">
        <v>#N/A</v>
      </c>
      <c r="P4725" t="e">
        <v>#N/A</v>
      </c>
      <c r="Q4725" t="e">
        <v>#N/A</v>
      </c>
      <c r="R4725" s="2" t="e">
        <v>#N/A</v>
      </c>
      <c r="S4725" t="e">
        <v>#N/A</v>
      </c>
      <c r="T4725" s="3" t="e">
        <v>#N/A</v>
      </c>
      <c r="U4725" s="3" t="e">
        <v>#N/A</v>
      </c>
      <c r="V4725" t="e">
        <v>#N/A</v>
      </c>
      <c r="W4725" t="e">
        <v>#N/A</v>
      </c>
      <c r="X4725" t="e">
        <v>#N/A</v>
      </c>
      <c r="Y4725" s="3" t="e">
        <v>#N/A</v>
      </c>
      <c r="Z4725" s="8" t="e">
        <v>#N/A</v>
      </c>
      <c r="AA4725" s="30" t="e">
        <v>#N/A</v>
      </c>
      <c r="AB4725" t="e">
        <v>#N/A</v>
      </c>
      <c r="AC4725" t="e">
        <v>#N/A</v>
      </c>
      <c r="AD4725" t="e">
        <v>#N/A</v>
      </c>
      <c r="AE4725" t="e">
        <v>#N/A</v>
      </c>
      <c r="AF4725" t="e">
        <v>#N/A</v>
      </c>
    </row>
    <row r="4726" spans="1:32" x14ac:dyDescent="0.25">
      <c r="A4726" t="e">
        <v>#N/A</v>
      </c>
      <c r="B4726" s="33" t="e">
        <v>#N/A</v>
      </c>
      <c r="C4726" t="e">
        <v>#N/A</v>
      </c>
      <c r="D4726" t="e">
        <v>#N/A</v>
      </c>
      <c r="E4726" s="69" t="e">
        <v>#N/A</v>
      </c>
      <c r="F4726" s="3" t="e">
        <v>#N/A</v>
      </c>
      <c r="G4726" s="3" t="e">
        <v>#N/A</v>
      </c>
      <c r="H4726" s="3" t="e">
        <v>#N/A</v>
      </c>
      <c r="I4726" s="80" t="e">
        <v>#N/A</v>
      </c>
      <c r="J4726" s="80" t="e">
        <v>#N/A</v>
      </c>
      <c r="K4726" s="85" t="e">
        <v>#N/A</v>
      </c>
      <c r="L4726" s="9" t="e">
        <v>#N/A</v>
      </c>
      <c r="M4726" s="93" t="e">
        <v>#N/A</v>
      </c>
      <c r="N4726" s="8" t="e">
        <v>#N/A</v>
      </c>
      <c r="O4726" t="e">
        <v>#N/A</v>
      </c>
      <c r="P4726" t="e">
        <v>#N/A</v>
      </c>
      <c r="Q4726" t="e">
        <v>#N/A</v>
      </c>
      <c r="R4726" s="2" t="e">
        <v>#N/A</v>
      </c>
      <c r="S4726" t="e">
        <v>#N/A</v>
      </c>
      <c r="T4726" s="3" t="e">
        <v>#N/A</v>
      </c>
      <c r="U4726" s="3" t="e">
        <v>#N/A</v>
      </c>
      <c r="V4726" t="e">
        <v>#N/A</v>
      </c>
      <c r="W4726" t="e">
        <v>#N/A</v>
      </c>
      <c r="X4726" t="e">
        <v>#N/A</v>
      </c>
      <c r="Y4726" s="3" t="e">
        <v>#N/A</v>
      </c>
      <c r="Z4726" s="8" t="e">
        <v>#N/A</v>
      </c>
      <c r="AA4726" s="30" t="e">
        <v>#N/A</v>
      </c>
      <c r="AB4726" t="e">
        <v>#N/A</v>
      </c>
      <c r="AC4726" t="e">
        <v>#N/A</v>
      </c>
      <c r="AD4726" t="e">
        <v>#N/A</v>
      </c>
      <c r="AE4726" t="e">
        <v>#N/A</v>
      </c>
      <c r="AF4726" t="e">
        <v>#N/A</v>
      </c>
    </row>
    <row r="4727" spans="1:32" x14ac:dyDescent="0.25">
      <c r="A4727" t="e">
        <v>#N/A</v>
      </c>
      <c r="B4727" s="33" t="e">
        <v>#N/A</v>
      </c>
      <c r="C4727" t="e">
        <v>#N/A</v>
      </c>
      <c r="D4727" t="e">
        <v>#N/A</v>
      </c>
      <c r="E4727" s="69" t="e">
        <v>#N/A</v>
      </c>
      <c r="F4727" s="3" t="e">
        <v>#N/A</v>
      </c>
      <c r="G4727" s="3" t="e">
        <v>#N/A</v>
      </c>
      <c r="H4727" s="3" t="e">
        <v>#N/A</v>
      </c>
      <c r="I4727" s="80" t="e">
        <v>#N/A</v>
      </c>
      <c r="J4727" s="80" t="e">
        <v>#N/A</v>
      </c>
      <c r="K4727" s="85" t="e">
        <v>#N/A</v>
      </c>
      <c r="L4727" s="9" t="e">
        <v>#N/A</v>
      </c>
      <c r="M4727" s="93" t="e">
        <v>#N/A</v>
      </c>
      <c r="N4727" s="8" t="e">
        <v>#N/A</v>
      </c>
      <c r="O4727" t="e">
        <v>#N/A</v>
      </c>
      <c r="P4727" t="e">
        <v>#N/A</v>
      </c>
      <c r="Q4727" t="e">
        <v>#N/A</v>
      </c>
      <c r="R4727" s="2" t="e">
        <v>#N/A</v>
      </c>
      <c r="S4727" t="e">
        <v>#N/A</v>
      </c>
      <c r="T4727" s="3" t="e">
        <v>#N/A</v>
      </c>
      <c r="U4727" s="3" t="e">
        <v>#N/A</v>
      </c>
      <c r="V4727" t="e">
        <v>#N/A</v>
      </c>
      <c r="W4727" t="e">
        <v>#N/A</v>
      </c>
      <c r="X4727" t="e">
        <v>#N/A</v>
      </c>
      <c r="Y4727" s="3" t="e">
        <v>#N/A</v>
      </c>
      <c r="Z4727" s="8" t="e">
        <v>#N/A</v>
      </c>
      <c r="AA4727" s="30" t="e">
        <v>#N/A</v>
      </c>
      <c r="AB4727" t="e">
        <v>#N/A</v>
      </c>
      <c r="AC4727" t="e">
        <v>#N/A</v>
      </c>
      <c r="AD4727" t="e">
        <v>#N/A</v>
      </c>
      <c r="AE4727" t="e">
        <v>#N/A</v>
      </c>
      <c r="AF4727" t="e">
        <v>#N/A</v>
      </c>
    </row>
    <row r="4728" spans="1:32" x14ac:dyDescent="0.25">
      <c r="A4728" t="e">
        <v>#N/A</v>
      </c>
      <c r="B4728" s="33" t="e">
        <v>#N/A</v>
      </c>
      <c r="C4728" t="e">
        <v>#N/A</v>
      </c>
      <c r="D4728" t="e">
        <v>#N/A</v>
      </c>
      <c r="E4728" s="69" t="e">
        <v>#N/A</v>
      </c>
      <c r="F4728" s="3" t="e">
        <v>#N/A</v>
      </c>
      <c r="G4728" s="3" t="e">
        <v>#N/A</v>
      </c>
      <c r="H4728" s="3" t="e">
        <v>#N/A</v>
      </c>
      <c r="I4728" s="80" t="e">
        <v>#N/A</v>
      </c>
      <c r="J4728" s="80" t="e">
        <v>#N/A</v>
      </c>
      <c r="K4728" s="85" t="e">
        <v>#N/A</v>
      </c>
      <c r="L4728" s="9" t="e">
        <v>#N/A</v>
      </c>
      <c r="M4728" s="93" t="e">
        <v>#N/A</v>
      </c>
      <c r="N4728" s="8" t="e">
        <v>#N/A</v>
      </c>
      <c r="O4728" t="e">
        <v>#N/A</v>
      </c>
      <c r="P4728" t="e">
        <v>#N/A</v>
      </c>
      <c r="Q4728" t="e">
        <v>#N/A</v>
      </c>
      <c r="R4728" s="2" t="e">
        <v>#N/A</v>
      </c>
      <c r="S4728" t="e">
        <v>#N/A</v>
      </c>
      <c r="T4728" s="3" t="e">
        <v>#N/A</v>
      </c>
      <c r="U4728" s="3" t="e">
        <v>#N/A</v>
      </c>
      <c r="V4728" t="e">
        <v>#N/A</v>
      </c>
      <c r="W4728" t="e">
        <v>#N/A</v>
      </c>
      <c r="X4728" t="e">
        <v>#N/A</v>
      </c>
      <c r="Y4728" s="3" t="e">
        <v>#N/A</v>
      </c>
      <c r="Z4728" s="8" t="e">
        <v>#N/A</v>
      </c>
      <c r="AA4728" s="30" t="e">
        <v>#N/A</v>
      </c>
      <c r="AB4728" t="e">
        <v>#N/A</v>
      </c>
      <c r="AC4728" t="e">
        <v>#N/A</v>
      </c>
      <c r="AD4728" t="e">
        <v>#N/A</v>
      </c>
      <c r="AE4728" t="e">
        <v>#N/A</v>
      </c>
      <c r="AF4728" t="e">
        <v>#N/A</v>
      </c>
    </row>
    <row r="4729" spans="1:32" x14ac:dyDescent="0.25">
      <c r="A4729" t="e">
        <v>#N/A</v>
      </c>
      <c r="B4729" s="33" t="e">
        <v>#N/A</v>
      </c>
      <c r="C4729" t="e">
        <v>#N/A</v>
      </c>
      <c r="D4729" t="e">
        <v>#N/A</v>
      </c>
      <c r="E4729" s="69" t="e">
        <v>#N/A</v>
      </c>
      <c r="F4729" s="3" t="e">
        <v>#N/A</v>
      </c>
      <c r="G4729" s="3" t="e">
        <v>#N/A</v>
      </c>
      <c r="H4729" s="3" t="e">
        <v>#N/A</v>
      </c>
      <c r="I4729" s="80" t="e">
        <v>#N/A</v>
      </c>
      <c r="J4729" s="80" t="e">
        <v>#N/A</v>
      </c>
      <c r="K4729" s="85" t="e">
        <v>#N/A</v>
      </c>
      <c r="L4729" s="9" t="e">
        <v>#N/A</v>
      </c>
      <c r="M4729" s="93" t="e">
        <v>#N/A</v>
      </c>
      <c r="N4729" s="8" t="e">
        <v>#N/A</v>
      </c>
      <c r="O4729" t="e">
        <v>#N/A</v>
      </c>
      <c r="P4729" t="e">
        <v>#N/A</v>
      </c>
      <c r="Q4729" t="e">
        <v>#N/A</v>
      </c>
      <c r="R4729" s="2" t="e">
        <v>#N/A</v>
      </c>
      <c r="S4729" t="e">
        <v>#N/A</v>
      </c>
      <c r="T4729" s="3" t="e">
        <v>#N/A</v>
      </c>
      <c r="U4729" s="3" t="e">
        <v>#N/A</v>
      </c>
      <c r="V4729" t="e">
        <v>#N/A</v>
      </c>
      <c r="W4729" t="e">
        <v>#N/A</v>
      </c>
      <c r="X4729" t="e">
        <v>#N/A</v>
      </c>
      <c r="Y4729" s="3" t="e">
        <v>#N/A</v>
      </c>
      <c r="Z4729" s="8" t="e">
        <v>#N/A</v>
      </c>
      <c r="AA4729" s="30" t="e">
        <v>#N/A</v>
      </c>
      <c r="AB4729" t="e">
        <v>#N/A</v>
      </c>
      <c r="AC4729" t="e">
        <v>#N/A</v>
      </c>
      <c r="AD4729" t="e">
        <v>#N/A</v>
      </c>
      <c r="AE4729" t="e">
        <v>#N/A</v>
      </c>
      <c r="AF4729" t="e">
        <v>#N/A</v>
      </c>
    </row>
    <row r="4730" spans="1:32" x14ac:dyDescent="0.25">
      <c r="A4730" t="e">
        <v>#N/A</v>
      </c>
      <c r="B4730" s="33" t="e">
        <v>#N/A</v>
      </c>
      <c r="C4730" t="e">
        <v>#N/A</v>
      </c>
      <c r="D4730" t="e">
        <v>#N/A</v>
      </c>
      <c r="E4730" s="69" t="e">
        <v>#N/A</v>
      </c>
      <c r="F4730" s="3" t="e">
        <v>#N/A</v>
      </c>
      <c r="G4730" s="3" t="e">
        <v>#N/A</v>
      </c>
      <c r="H4730" s="3" t="e">
        <v>#N/A</v>
      </c>
      <c r="I4730" s="80" t="e">
        <v>#N/A</v>
      </c>
      <c r="J4730" s="80" t="e">
        <v>#N/A</v>
      </c>
      <c r="K4730" s="85" t="e">
        <v>#N/A</v>
      </c>
      <c r="L4730" s="9" t="e">
        <v>#N/A</v>
      </c>
      <c r="M4730" s="93" t="e">
        <v>#N/A</v>
      </c>
      <c r="N4730" s="8" t="e">
        <v>#N/A</v>
      </c>
      <c r="O4730" t="e">
        <v>#N/A</v>
      </c>
      <c r="P4730" t="e">
        <v>#N/A</v>
      </c>
      <c r="Q4730" t="e">
        <v>#N/A</v>
      </c>
      <c r="R4730" s="2" t="e">
        <v>#N/A</v>
      </c>
      <c r="S4730" t="e">
        <v>#N/A</v>
      </c>
      <c r="T4730" s="3" t="e">
        <v>#N/A</v>
      </c>
      <c r="U4730" s="3" t="e">
        <v>#N/A</v>
      </c>
      <c r="V4730" t="e">
        <v>#N/A</v>
      </c>
      <c r="W4730" t="e">
        <v>#N/A</v>
      </c>
      <c r="X4730" t="e">
        <v>#N/A</v>
      </c>
      <c r="Y4730" s="3" t="e">
        <v>#N/A</v>
      </c>
      <c r="Z4730" s="8" t="e">
        <v>#N/A</v>
      </c>
      <c r="AA4730" s="30" t="e">
        <v>#N/A</v>
      </c>
      <c r="AB4730" t="e">
        <v>#N/A</v>
      </c>
      <c r="AC4730" t="e">
        <v>#N/A</v>
      </c>
      <c r="AD4730" t="e">
        <v>#N/A</v>
      </c>
      <c r="AE4730" t="e">
        <v>#N/A</v>
      </c>
      <c r="AF4730" t="e">
        <v>#N/A</v>
      </c>
    </row>
    <row r="4731" spans="1:32" x14ac:dyDescent="0.25">
      <c r="A4731" t="e">
        <v>#N/A</v>
      </c>
      <c r="B4731" s="33" t="e">
        <v>#N/A</v>
      </c>
      <c r="C4731" t="e">
        <v>#N/A</v>
      </c>
      <c r="D4731" t="e">
        <v>#N/A</v>
      </c>
      <c r="E4731" s="69" t="e">
        <v>#N/A</v>
      </c>
      <c r="F4731" s="3" t="e">
        <v>#N/A</v>
      </c>
      <c r="G4731" s="3" t="e">
        <v>#N/A</v>
      </c>
      <c r="H4731" s="3" t="e">
        <v>#N/A</v>
      </c>
      <c r="I4731" s="80" t="e">
        <v>#N/A</v>
      </c>
      <c r="J4731" s="80" t="e">
        <v>#N/A</v>
      </c>
      <c r="K4731" s="85" t="e">
        <v>#N/A</v>
      </c>
      <c r="L4731" s="9" t="e">
        <v>#N/A</v>
      </c>
      <c r="M4731" s="93" t="e">
        <v>#N/A</v>
      </c>
      <c r="N4731" s="8" t="e">
        <v>#N/A</v>
      </c>
      <c r="O4731" t="e">
        <v>#N/A</v>
      </c>
      <c r="P4731" t="e">
        <v>#N/A</v>
      </c>
      <c r="Q4731" t="e">
        <v>#N/A</v>
      </c>
      <c r="R4731" s="2" t="e">
        <v>#N/A</v>
      </c>
      <c r="S4731" t="e">
        <v>#N/A</v>
      </c>
      <c r="T4731" s="3" t="e">
        <v>#N/A</v>
      </c>
      <c r="U4731" s="3" t="e">
        <v>#N/A</v>
      </c>
      <c r="V4731" t="e">
        <v>#N/A</v>
      </c>
      <c r="W4731" t="e">
        <v>#N/A</v>
      </c>
      <c r="X4731" t="e">
        <v>#N/A</v>
      </c>
      <c r="Y4731" s="3" t="e">
        <v>#N/A</v>
      </c>
      <c r="Z4731" s="8" t="e">
        <v>#N/A</v>
      </c>
      <c r="AA4731" s="30" t="e">
        <v>#N/A</v>
      </c>
      <c r="AB4731" t="e">
        <v>#N/A</v>
      </c>
      <c r="AC4731" t="e">
        <v>#N/A</v>
      </c>
      <c r="AD4731" t="e">
        <v>#N/A</v>
      </c>
      <c r="AE4731" t="e">
        <v>#N/A</v>
      </c>
      <c r="AF4731" t="e">
        <v>#N/A</v>
      </c>
    </row>
    <row r="4732" spans="1:32" x14ac:dyDescent="0.25">
      <c r="A4732" t="e">
        <v>#N/A</v>
      </c>
      <c r="B4732" s="33" t="e">
        <v>#N/A</v>
      </c>
      <c r="C4732" t="e">
        <v>#N/A</v>
      </c>
      <c r="D4732" t="e">
        <v>#N/A</v>
      </c>
      <c r="E4732" s="69" t="e">
        <v>#N/A</v>
      </c>
      <c r="F4732" s="3" t="e">
        <v>#N/A</v>
      </c>
      <c r="G4732" s="3" t="e">
        <v>#N/A</v>
      </c>
      <c r="H4732" s="3" t="e">
        <v>#N/A</v>
      </c>
      <c r="I4732" s="80" t="e">
        <v>#N/A</v>
      </c>
      <c r="J4732" s="80" t="e">
        <v>#N/A</v>
      </c>
      <c r="K4732" s="85" t="e">
        <v>#N/A</v>
      </c>
      <c r="L4732" s="9" t="e">
        <v>#N/A</v>
      </c>
      <c r="M4732" s="93" t="e">
        <v>#N/A</v>
      </c>
      <c r="N4732" s="8" t="e">
        <v>#N/A</v>
      </c>
      <c r="O4732" t="e">
        <v>#N/A</v>
      </c>
      <c r="P4732" t="e">
        <v>#N/A</v>
      </c>
      <c r="Q4732" t="e">
        <v>#N/A</v>
      </c>
      <c r="R4732" s="2" t="e">
        <v>#N/A</v>
      </c>
      <c r="S4732" t="e">
        <v>#N/A</v>
      </c>
      <c r="T4732" s="3" t="e">
        <v>#N/A</v>
      </c>
      <c r="U4732" s="3" t="e">
        <v>#N/A</v>
      </c>
      <c r="V4732" t="e">
        <v>#N/A</v>
      </c>
      <c r="W4732" t="e">
        <v>#N/A</v>
      </c>
      <c r="X4732" t="e">
        <v>#N/A</v>
      </c>
      <c r="Y4732" s="3" t="e">
        <v>#N/A</v>
      </c>
      <c r="Z4732" s="8" t="e">
        <v>#N/A</v>
      </c>
      <c r="AA4732" s="30" t="e">
        <v>#N/A</v>
      </c>
      <c r="AB4732" t="e">
        <v>#N/A</v>
      </c>
      <c r="AC4732" t="e">
        <v>#N/A</v>
      </c>
      <c r="AD4732" t="e">
        <v>#N/A</v>
      </c>
      <c r="AE4732" t="e">
        <v>#N/A</v>
      </c>
      <c r="AF4732" t="e">
        <v>#N/A</v>
      </c>
    </row>
    <row r="4733" spans="1:32" x14ac:dyDescent="0.25">
      <c r="A4733" t="e">
        <v>#N/A</v>
      </c>
      <c r="B4733" s="33" t="e">
        <v>#N/A</v>
      </c>
      <c r="C4733" t="e">
        <v>#N/A</v>
      </c>
      <c r="D4733" t="e">
        <v>#N/A</v>
      </c>
      <c r="E4733" s="69" t="e">
        <v>#N/A</v>
      </c>
      <c r="F4733" s="3" t="e">
        <v>#N/A</v>
      </c>
      <c r="G4733" s="3" t="e">
        <v>#N/A</v>
      </c>
      <c r="H4733" s="3" t="e">
        <v>#N/A</v>
      </c>
      <c r="I4733" s="80" t="e">
        <v>#N/A</v>
      </c>
      <c r="J4733" s="80" t="e">
        <v>#N/A</v>
      </c>
      <c r="K4733" s="85" t="e">
        <v>#N/A</v>
      </c>
      <c r="L4733" s="9" t="e">
        <v>#N/A</v>
      </c>
      <c r="M4733" s="93" t="e">
        <v>#N/A</v>
      </c>
      <c r="N4733" s="8" t="e">
        <v>#N/A</v>
      </c>
      <c r="O4733" t="e">
        <v>#N/A</v>
      </c>
      <c r="P4733" t="e">
        <v>#N/A</v>
      </c>
      <c r="Q4733" t="e">
        <v>#N/A</v>
      </c>
      <c r="R4733" s="2" t="e">
        <v>#N/A</v>
      </c>
      <c r="S4733" t="e">
        <v>#N/A</v>
      </c>
      <c r="T4733" s="3" t="e">
        <v>#N/A</v>
      </c>
      <c r="U4733" s="3" t="e">
        <v>#N/A</v>
      </c>
      <c r="V4733" t="e">
        <v>#N/A</v>
      </c>
      <c r="W4733" t="e">
        <v>#N/A</v>
      </c>
      <c r="X4733" t="e">
        <v>#N/A</v>
      </c>
      <c r="Y4733" s="3" t="e">
        <v>#N/A</v>
      </c>
      <c r="Z4733" s="8" t="e">
        <v>#N/A</v>
      </c>
      <c r="AA4733" s="30" t="e">
        <v>#N/A</v>
      </c>
      <c r="AB4733" t="e">
        <v>#N/A</v>
      </c>
      <c r="AC4733" t="e">
        <v>#N/A</v>
      </c>
      <c r="AD4733" t="e">
        <v>#N/A</v>
      </c>
      <c r="AE4733" t="e">
        <v>#N/A</v>
      </c>
      <c r="AF4733" t="e">
        <v>#N/A</v>
      </c>
    </row>
    <row r="4734" spans="1:32" x14ac:dyDescent="0.25">
      <c r="A4734" t="e">
        <v>#N/A</v>
      </c>
      <c r="B4734" s="33" t="e">
        <v>#N/A</v>
      </c>
      <c r="C4734" t="e">
        <v>#N/A</v>
      </c>
      <c r="D4734" t="e">
        <v>#N/A</v>
      </c>
      <c r="E4734" s="69" t="e">
        <v>#N/A</v>
      </c>
      <c r="F4734" s="3" t="e">
        <v>#N/A</v>
      </c>
      <c r="G4734" s="3" t="e">
        <v>#N/A</v>
      </c>
      <c r="H4734" s="3" t="e">
        <v>#N/A</v>
      </c>
      <c r="I4734" s="80" t="e">
        <v>#N/A</v>
      </c>
      <c r="J4734" s="80" t="e">
        <v>#N/A</v>
      </c>
      <c r="K4734" s="85" t="e">
        <v>#N/A</v>
      </c>
      <c r="L4734" s="9" t="e">
        <v>#N/A</v>
      </c>
      <c r="M4734" s="93" t="e">
        <v>#N/A</v>
      </c>
      <c r="N4734" s="8" t="e">
        <v>#N/A</v>
      </c>
      <c r="O4734" t="e">
        <v>#N/A</v>
      </c>
      <c r="P4734" t="e">
        <v>#N/A</v>
      </c>
      <c r="Q4734" t="e">
        <v>#N/A</v>
      </c>
      <c r="R4734" s="2" t="e">
        <v>#N/A</v>
      </c>
      <c r="S4734" t="e">
        <v>#N/A</v>
      </c>
      <c r="T4734" s="3" t="e">
        <v>#N/A</v>
      </c>
      <c r="U4734" s="3" t="e">
        <v>#N/A</v>
      </c>
      <c r="V4734" t="e">
        <v>#N/A</v>
      </c>
      <c r="W4734" t="e">
        <v>#N/A</v>
      </c>
      <c r="X4734" t="e">
        <v>#N/A</v>
      </c>
      <c r="Y4734" s="3" t="e">
        <v>#N/A</v>
      </c>
      <c r="Z4734" s="8" t="e">
        <v>#N/A</v>
      </c>
      <c r="AA4734" s="30" t="e">
        <v>#N/A</v>
      </c>
      <c r="AB4734" t="e">
        <v>#N/A</v>
      </c>
      <c r="AC4734" t="e">
        <v>#N/A</v>
      </c>
      <c r="AD4734" t="e">
        <v>#N/A</v>
      </c>
      <c r="AE4734" t="e">
        <v>#N/A</v>
      </c>
      <c r="AF4734" t="e">
        <v>#N/A</v>
      </c>
    </row>
    <row r="4735" spans="1:32" x14ac:dyDescent="0.25">
      <c r="A4735" t="e">
        <v>#N/A</v>
      </c>
      <c r="B4735" s="33" t="e">
        <v>#N/A</v>
      </c>
      <c r="C4735" t="e">
        <v>#N/A</v>
      </c>
      <c r="D4735" t="e">
        <v>#N/A</v>
      </c>
      <c r="E4735" s="69" t="e">
        <v>#N/A</v>
      </c>
      <c r="F4735" s="3" t="e">
        <v>#N/A</v>
      </c>
      <c r="G4735" s="3" t="e">
        <v>#N/A</v>
      </c>
      <c r="H4735" s="3" t="e">
        <v>#N/A</v>
      </c>
      <c r="I4735" s="80" t="e">
        <v>#N/A</v>
      </c>
      <c r="J4735" s="80" t="e">
        <v>#N/A</v>
      </c>
      <c r="K4735" s="85" t="e">
        <v>#N/A</v>
      </c>
      <c r="L4735" s="9" t="e">
        <v>#N/A</v>
      </c>
      <c r="M4735" s="93" t="e">
        <v>#N/A</v>
      </c>
      <c r="N4735" s="8" t="e">
        <v>#N/A</v>
      </c>
      <c r="O4735" t="e">
        <v>#N/A</v>
      </c>
      <c r="P4735" t="e">
        <v>#N/A</v>
      </c>
      <c r="Q4735" t="e">
        <v>#N/A</v>
      </c>
      <c r="R4735" s="2" t="e">
        <v>#N/A</v>
      </c>
      <c r="S4735" t="e">
        <v>#N/A</v>
      </c>
      <c r="T4735" s="3" t="e">
        <v>#N/A</v>
      </c>
      <c r="U4735" s="3" t="e">
        <v>#N/A</v>
      </c>
      <c r="V4735" t="e">
        <v>#N/A</v>
      </c>
      <c r="W4735" t="e">
        <v>#N/A</v>
      </c>
      <c r="X4735" t="e">
        <v>#N/A</v>
      </c>
      <c r="Y4735" s="3" t="e">
        <v>#N/A</v>
      </c>
      <c r="Z4735" s="8" t="e">
        <v>#N/A</v>
      </c>
      <c r="AA4735" s="30" t="e">
        <v>#N/A</v>
      </c>
      <c r="AB4735" t="e">
        <v>#N/A</v>
      </c>
      <c r="AC4735" t="e">
        <v>#N/A</v>
      </c>
      <c r="AD4735" t="e">
        <v>#N/A</v>
      </c>
      <c r="AE4735" t="e">
        <v>#N/A</v>
      </c>
      <c r="AF4735" t="e">
        <v>#N/A</v>
      </c>
    </row>
    <row r="4736" spans="1:32" x14ac:dyDescent="0.25">
      <c r="A4736" t="e">
        <v>#N/A</v>
      </c>
      <c r="B4736" s="33" t="e">
        <v>#N/A</v>
      </c>
      <c r="C4736" t="e">
        <v>#N/A</v>
      </c>
      <c r="D4736" t="e">
        <v>#N/A</v>
      </c>
      <c r="E4736" s="69" t="e">
        <v>#N/A</v>
      </c>
      <c r="F4736" s="3" t="e">
        <v>#N/A</v>
      </c>
      <c r="G4736" s="3" t="e">
        <v>#N/A</v>
      </c>
      <c r="H4736" s="3" t="e">
        <v>#N/A</v>
      </c>
      <c r="I4736" s="80" t="e">
        <v>#N/A</v>
      </c>
      <c r="J4736" s="80" t="e">
        <v>#N/A</v>
      </c>
      <c r="K4736" s="85" t="e">
        <v>#N/A</v>
      </c>
      <c r="L4736" s="9" t="e">
        <v>#N/A</v>
      </c>
      <c r="M4736" s="93" t="e">
        <v>#N/A</v>
      </c>
      <c r="N4736" s="8" t="e">
        <v>#N/A</v>
      </c>
      <c r="O4736" t="e">
        <v>#N/A</v>
      </c>
      <c r="P4736" t="e">
        <v>#N/A</v>
      </c>
      <c r="Q4736" t="e">
        <v>#N/A</v>
      </c>
      <c r="R4736" s="2" t="e">
        <v>#N/A</v>
      </c>
      <c r="S4736" t="e">
        <v>#N/A</v>
      </c>
      <c r="T4736" s="3" t="e">
        <v>#N/A</v>
      </c>
      <c r="U4736" s="3" t="e">
        <v>#N/A</v>
      </c>
      <c r="V4736" t="e">
        <v>#N/A</v>
      </c>
      <c r="W4736" t="e">
        <v>#N/A</v>
      </c>
      <c r="X4736" t="e">
        <v>#N/A</v>
      </c>
      <c r="Y4736" s="3" t="e">
        <v>#N/A</v>
      </c>
      <c r="Z4736" s="8" t="e">
        <v>#N/A</v>
      </c>
      <c r="AA4736" s="30" t="e">
        <v>#N/A</v>
      </c>
      <c r="AB4736" t="e">
        <v>#N/A</v>
      </c>
      <c r="AC4736" t="e">
        <v>#N/A</v>
      </c>
      <c r="AD4736" t="e">
        <v>#N/A</v>
      </c>
      <c r="AE4736" t="e">
        <v>#N/A</v>
      </c>
      <c r="AF4736" t="e">
        <v>#N/A</v>
      </c>
    </row>
    <row r="4737" spans="1:32" x14ac:dyDescent="0.25">
      <c r="A4737" t="e">
        <v>#N/A</v>
      </c>
      <c r="B4737" s="33" t="e">
        <v>#N/A</v>
      </c>
      <c r="C4737" t="e">
        <v>#N/A</v>
      </c>
      <c r="D4737" t="e">
        <v>#N/A</v>
      </c>
      <c r="E4737" s="69" t="e">
        <v>#N/A</v>
      </c>
      <c r="F4737" s="3" t="e">
        <v>#N/A</v>
      </c>
      <c r="G4737" s="3" t="e">
        <v>#N/A</v>
      </c>
      <c r="H4737" s="3" t="e">
        <v>#N/A</v>
      </c>
      <c r="I4737" s="80" t="e">
        <v>#N/A</v>
      </c>
      <c r="J4737" s="80" t="e">
        <v>#N/A</v>
      </c>
      <c r="K4737" s="85" t="e">
        <v>#N/A</v>
      </c>
      <c r="L4737" s="9" t="e">
        <v>#N/A</v>
      </c>
      <c r="M4737" s="93" t="e">
        <v>#N/A</v>
      </c>
      <c r="N4737" s="8" t="e">
        <v>#N/A</v>
      </c>
      <c r="O4737" t="e">
        <v>#N/A</v>
      </c>
      <c r="P4737" t="e">
        <v>#N/A</v>
      </c>
      <c r="Q4737" t="e">
        <v>#N/A</v>
      </c>
      <c r="R4737" s="2" t="e">
        <v>#N/A</v>
      </c>
      <c r="S4737" t="e">
        <v>#N/A</v>
      </c>
      <c r="T4737" s="3" t="e">
        <v>#N/A</v>
      </c>
      <c r="U4737" s="3" t="e">
        <v>#N/A</v>
      </c>
      <c r="V4737" t="e">
        <v>#N/A</v>
      </c>
      <c r="W4737" t="e">
        <v>#N/A</v>
      </c>
      <c r="X4737" t="e">
        <v>#N/A</v>
      </c>
      <c r="Y4737" s="3" t="e">
        <v>#N/A</v>
      </c>
      <c r="Z4737" s="8" t="e">
        <v>#N/A</v>
      </c>
      <c r="AA4737" s="30" t="e">
        <v>#N/A</v>
      </c>
      <c r="AB4737" t="e">
        <v>#N/A</v>
      </c>
      <c r="AC4737" t="e">
        <v>#N/A</v>
      </c>
      <c r="AD4737" t="e">
        <v>#N/A</v>
      </c>
      <c r="AE4737" t="e">
        <v>#N/A</v>
      </c>
      <c r="AF4737" t="e">
        <v>#N/A</v>
      </c>
    </row>
    <row r="4738" spans="1:32" x14ac:dyDescent="0.25">
      <c r="A4738" t="e">
        <v>#N/A</v>
      </c>
      <c r="B4738" s="33" t="e">
        <v>#N/A</v>
      </c>
      <c r="C4738" t="e">
        <v>#N/A</v>
      </c>
      <c r="D4738" t="e">
        <v>#N/A</v>
      </c>
      <c r="E4738" s="69" t="e">
        <v>#N/A</v>
      </c>
      <c r="F4738" s="3" t="e">
        <v>#N/A</v>
      </c>
      <c r="G4738" s="3" t="e">
        <v>#N/A</v>
      </c>
      <c r="H4738" s="3" t="e">
        <v>#N/A</v>
      </c>
      <c r="I4738" s="80" t="e">
        <v>#N/A</v>
      </c>
      <c r="J4738" s="80" t="e">
        <v>#N/A</v>
      </c>
      <c r="K4738" s="85" t="e">
        <v>#N/A</v>
      </c>
      <c r="L4738" s="9" t="e">
        <v>#N/A</v>
      </c>
      <c r="M4738" s="93" t="e">
        <v>#N/A</v>
      </c>
      <c r="N4738" s="8" t="e">
        <v>#N/A</v>
      </c>
      <c r="O4738" t="e">
        <v>#N/A</v>
      </c>
      <c r="P4738" t="e">
        <v>#N/A</v>
      </c>
      <c r="Q4738" t="e">
        <v>#N/A</v>
      </c>
      <c r="R4738" s="2" t="e">
        <v>#N/A</v>
      </c>
      <c r="S4738" t="e">
        <v>#N/A</v>
      </c>
      <c r="T4738" s="3" t="e">
        <v>#N/A</v>
      </c>
      <c r="U4738" s="3" t="e">
        <v>#N/A</v>
      </c>
      <c r="V4738" t="e">
        <v>#N/A</v>
      </c>
      <c r="W4738" t="e">
        <v>#N/A</v>
      </c>
      <c r="X4738" t="e">
        <v>#N/A</v>
      </c>
      <c r="Y4738" s="3" t="e">
        <v>#N/A</v>
      </c>
      <c r="Z4738" s="8" t="e">
        <v>#N/A</v>
      </c>
      <c r="AA4738" s="30" t="e">
        <v>#N/A</v>
      </c>
      <c r="AB4738" t="e">
        <v>#N/A</v>
      </c>
      <c r="AC4738" t="e">
        <v>#N/A</v>
      </c>
      <c r="AD4738" t="e">
        <v>#N/A</v>
      </c>
      <c r="AE4738" t="e">
        <v>#N/A</v>
      </c>
      <c r="AF4738" t="e">
        <v>#N/A</v>
      </c>
    </row>
    <row r="4739" spans="1:32" x14ac:dyDescent="0.25">
      <c r="A4739" t="e">
        <v>#N/A</v>
      </c>
      <c r="B4739" s="33" t="e">
        <v>#N/A</v>
      </c>
      <c r="C4739" t="e">
        <v>#N/A</v>
      </c>
      <c r="D4739" t="e">
        <v>#N/A</v>
      </c>
      <c r="E4739" s="69" t="e">
        <v>#N/A</v>
      </c>
      <c r="F4739" s="3" t="e">
        <v>#N/A</v>
      </c>
      <c r="G4739" s="3" t="e">
        <v>#N/A</v>
      </c>
      <c r="H4739" s="3" t="e">
        <v>#N/A</v>
      </c>
      <c r="I4739" s="80" t="e">
        <v>#N/A</v>
      </c>
      <c r="J4739" s="80" t="e">
        <v>#N/A</v>
      </c>
      <c r="K4739" s="85" t="e">
        <v>#N/A</v>
      </c>
      <c r="L4739" s="9" t="e">
        <v>#N/A</v>
      </c>
      <c r="M4739" s="93" t="e">
        <v>#N/A</v>
      </c>
      <c r="N4739" s="8" t="e">
        <v>#N/A</v>
      </c>
      <c r="O4739" t="e">
        <v>#N/A</v>
      </c>
      <c r="P4739" t="e">
        <v>#N/A</v>
      </c>
      <c r="Q4739" t="e">
        <v>#N/A</v>
      </c>
      <c r="R4739" s="2" t="e">
        <v>#N/A</v>
      </c>
      <c r="S4739" t="e">
        <v>#N/A</v>
      </c>
      <c r="T4739" s="3" t="e">
        <v>#N/A</v>
      </c>
      <c r="U4739" s="3" t="e">
        <v>#N/A</v>
      </c>
      <c r="V4739" t="e">
        <v>#N/A</v>
      </c>
      <c r="W4739" t="e">
        <v>#N/A</v>
      </c>
      <c r="X4739" t="e">
        <v>#N/A</v>
      </c>
      <c r="Y4739" s="3" t="e">
        <v>#N/A</v>
      </c>
      <c r="Z4739" s="8" t="e">
        <v>#N/A</v>
      </c>
      <c r="AA4739" s="30" t="e">
        <v>#N/A</v>
      </c>
      <c r="AB4739" t="e">
        <v>#N/A</v>
      </c>
      <c r="AC4739" t="e">
        <v>#N/A</v>
      </c>
      <c r="AD4739" t="e">
        <v>#N/A</v>
      </c>
      <c r="AE4739" t="e">
        <v>#N/A</v>
      </c>
      <c r="AF4739" t="e">
        <v>#N/A</v>
      </c>
    </row>
    <row r="4740" spans="1:32" x14ac:dyDescent="0.25">
      <c r="A4740" t="e">
        <v>#N/A</v>
      </c>
      <c r="B4740" s="33" t="e">
        <v>#N/A</v>
      </c>
      <c r="C4740" t="e">
        <v>#N/A</v>
      </c>
      <c r="D4740" t="e">
        <v>#N/A</v>
      </c>
      <c r="E4740" s="69" t="e">
        <v>#N/A</v>
      </c>
      <c r="F4740" s="3" t="e">
        <v>#N/A</v>
      </c>
      <c r="G4740" s="3" t="e">
        <v>#N/A</v>
      </c>
      <c r="H4740" s="3" t="e">
        <v>#N/A</v>
      </c>
      <c r="I4740" s="80" t="e">
        <v>#N/A</v>
      </c>
      <c r="J4740" s="80" t="e">
        <v>#N/A</v>
      </c>
      <c r="K4740" s="85" t="e">
        <v>#N/A</v>
      </c>
      <c r="L4740" s="9" t="e">
        <v>#N/A</v>
      </c>
      <c r="M4740" s="93" t="e">
        <v>#N/A</v>
      </c>
      <c r="N4740" s="8" t="e">
        <v>#N/A</v>
      </c>
      <c r="O4740" t="e">
        <v>#N/A</v>
      </c>
      <c r="P4740" t="e">
        <v>#N/A</v>
      </c>
      <c r="Q4740" t="e">
        <v>#N/A</v>
      </c>
      <c r="R4740" s="2" t="e">
        <v>#N/A</v>
      </c>
      <c r="S4740" t="e">
        <v>#N/A</v>
      </c>
      <c r="T4740" s="3" t="e">
        <v>#N/A</v>
      </c>
      <c r="U4740" s="3" t="e">
        <v>#N/A</v>
      </c>
      <c r="V4740" t="e">
        <v>#N/A</v>
      </c>
      <c r="W4740" t="e">
        <v>#N/A</v>
      </c>
      <c r="X4740" t="e">
        <v>#N/A</v>
      </c>
      <c r="Y4740" s="3" t="e">
        <v>#N/A</v>
      </c>
      <c r="Z4740" s="8" t="e">
        <v>#N/A</v>
      </c>
      <c r="AA4740" s="30" t="e">
        <v>#N/A</v>
      </c>
      <c r="AB4740" t="e">
        <v>#N/A</v>
      </c>
      <c r="AC4740" t="e">
        <v>#N/A</v>
      </c>
      <c r="AD4740" t="e">
        <v>#N/A</v>
      </c>
      <c r="AE4740" t="e">
        <v>#N/A</v>
      </c>
      <c r="AF4740" t="e">
        <v>#N/A</v>
      </c>
    </row>
    <row r="4741" spans="1:32" x14ac:dyDescent="0.25">
      <c r="A4741" t="e">
        <v>#N/A</v>
      </c>
      <c r="B4741" s="33" t="e">
        <v>#N/A</v>
      </c>
      <c r="C4741" t="e">
        <v>#N/A</v>
      </c>
      <c r="D4741" t="e">
        <v>#N/A</v>
      </c>
      <c r="E4741" s="69" t="e">
        <v>#N/A</v>
      </c>
      <c r="F4741" s="3" t="e">
        <v>#N/A</v>
      </c>
      <c r="G4741" s="3" t="e">
        <v>#N/A</v>
      </c>
      <c r="H4741" s="3" t="e">
        <v>#N/A</v>
      </c>
      <c r="I4741" s="80" t="e">
        <v>#N/A</v>
      </c>
      <c r="J4741" s="80" t="e">
        <v>#N/A</v>
      </c>
      <c r="K4741" s="85" t="e">
        <v>#N/A</v>
      </c>
      <c r="L4741" s="9" t="e">
        <v>#N/A</v>
      </c>
      <c r="M4741" s="93" t="e">
        <v>#N/A</v>
      </c>
      <c r="N4741" s="8" t="e">
        <v>#N/A</v>
      </c>
      <c r="O4741" t="e">
        <v>#N/A</v>
      </c>
      <c r="P4741" t="e">
        <v>#N/A</v>
      </c>
      <c r="Q4741" t="e">
        <v>#N/A</v>
      </c>
      <c r="R4741" s="2" t="e">
        <v>#N/A</v>
      </c>
      <c r="S4741" t="e">
        <v>#N/A</v>
      </c>
      <c r="T4741" s="3" t="e">
        <v>#N/A</v>
      </c>
      <c r="U4741" s="3" t="e">
        <v>#N/A</v>
      </c>
      <c r="V4741" t="e">
        <v>#N/A</v>
      </c>
      <c r="W4741" t="e">
        <v>#N/A</v>
      </c>
      <c r="X4741" t="e">
        <v>#N/A</v>
      </c>
      <c r="Y4741" s="3" t="e">
        <v>#N/A</v>
      </c>
      <c r="Z4741" s="8" t="e">
        <v>#N/A</v>
      </c>
      <c r="AA4741" s="30" t="e">
        <v>#N/A</v>
      </c>
      <c r="AB4741" t="e">
        <v>#N/A</v>
      </c>
      <c r="AC4741" t="e">
        <v>#N/A</v>
      </c>
      <c r="AD4741" t="e">
        <v>#N/A</v>
      </c>
      <c r="AE4741" t="e">
        <v>#N/A</v>
      </c>
      <c r="AF4741" t="e">
        <v>#N/A</v>
      </c>
    </row>
    <row r="4742" spans="1:32" x14ac:dyDescent="0.25">
      <c r="A4742" t="e">
        <v>#N/A</v>
      </c>
      <c r="B4742" s="33" t="e">
        <v>#N/A</v>
      </c>
      <c r="C4742" t="e">
        <v>#N/A</v>
      </c>
      <c r="D4742" t="e">
        <v>#N/A</v>
      </c>
      <c r="E4742" s="69" t="e">
        <v>#N/A</v>
      </c>
      <c r="F4742" s="3" t="e">
        <v>#N/A</v>
      </c>
      <c r="G4742" s="3" t="e">
        <v>#N/A</v>
      </c>
      <c r="H4742" s="3" t="e">
        <v>#N/A</v>
      </c>
      <c r="I4742" s="80" t="e">
        <v>#N/A</v>
      </c>
      <c r="J4742" s="80" t="e">
        <v>#N/A</v>
      </c>
      <c r="K4742" s="85" t="e">
        <v>#N/A</v>
      </c>
      <c r="L4742" s="9" t="e">
        <v>#N/A</v>
      </c>
      <c r="M4742" s="93" t="e">
        <v>#N/A</v>
      </c>
      <c r="N4742" s="8" t="e">
        <v>#N/A</v>
      </c>
      <c r="O4742" t="e">
        <v>#N/A</v>
      </c>
      <c r="P4742" t="e">
        <v>#N/A</v>
      </c>
      <c r="Q4742" t="e">
        <v>#N/A</v>
      </c>
      <c r="R4742" s="2" t="e">
        <v>#N/A</v>
      </c>
      <c r="S4742" t="e">
        <v>#N/A</v>
      </c>
      <c r="T4742" s="3" t="e">
        <v>#N/A</v>
      </c>
      <c r="U4742" s="3" t="e">
        <v>#N/A</v>
      </c>
      <c r="V4742" t="e">
        <v>#N/A</v>
      </c>
      <c r="W4742" t="e">
        <v>#N/A</v>
      </c>
      <c r="X4742" t="e">
        <v>#N/A</v>
      </c>
      <c r="Y4742" s="3" t="e">
        <v>#N/A</v>
      </c>
      <c r="Z4742" s="8" t="e">
        <v>#N/A</v>
      </c>
      <c r="AA4742" s="30" t="e">
        <v>#N/A</v>
      </c>
      <c r="AB4742" t="e">
        <v>#N/A</v>
      </c>
      <c r="AC4742" t="e">
        <v>#N/A</v>
      </c>
      <c r="AD4742" t="e">
        <v>#N/A</v>
      </c>
      <c r="AE4742" t="e">
        <v>#N/A</v>
      </c>
      <c r="AF4742" t="e">
        <v>#N/A</v>
      </c>
    </row>
    <row r="4743" spans="1:32" x14ac:dyDescent="0.25">
      <c r="A4743" t="e">
        <v>#N/A</v>
      </c>
      <c r="B4743" s="33" t="e">
        <v>#N/A</v>
      </c>
      <c r="C4743" t="e">
        <v>#N/A</v>
      </c>
      <c r="D4743" t="e">
        <v>#N/A</v>
      </c>
      <c r="E4743" s="69" t="e">
        <v>#N/A</v>
      </c>
      <c r="F4743" s="3" t="e">
        <v>#N/A</v>
      </c>
      <c r="G4743" s="3" t="e">
        <v>#N/A</v>
      </c>
      <c r="H4743" s="3" t="e">
        <v>#N/A</v>
      </c>
      <c r="I4743" s="80" t="e">
        <v>#N/A</v>
      </c>
      <c r="J4743" s="80" t="e">
        <v>#N/A</v>
      </c>
      <c r="K4743" s="85" t="e">
        <v>#N/A</v>
      </c>
      <c r="L4743" s="9" t="e">
        <v>#N/A</v>
      </c>
      <c r="M4743" s="93" t="e">
        <v>#N/A</v>
      </c>
      <c r="N4743" s="8" t="e">
        <v>#N/A</v>
      </c>
      <c r="O4743" t="e">
        <v>#N/A</v>
      </c>
      <c r="P4743" t="e">
        <v>#N/A</v>
      </c>
      <c r="Q4743" t="e">
        <v>#N/A</v>
      </c>
      <c r="R4743" s="2" t="e">
        <v>#N/A</v>
      </c>
      <c r="S4743" t="e">
        <v>#N/A</v>
      </c>
      <c r="T4743" s="3" t="e">
        <v>#N/A</v>
      </c>
      <c r="U4743" s="3" t="e">
        <v>#N/A</v>
      </c>
      <c r="V4743" t="e">
        <v>#N/A</v>
      </c>
      <c r="W4743" t="e">
        <v>#N/A</v>
      </c>
      <c r="X4743" t="e">
        <v>#N/A</v>
      </c>
      <c r="Y4743" s="3" t="e">
        <v>#N/A</v>
      </c>
      <c r="Z4743" s="8" t="e">
        <v>#N/A</v>
      </c>
      <c r="AA4743" s="30" t="e">
        <v>#N/A</v>
      </c>
      <c r="AB4743" t="e">
        <v>#N/A</v>
      </c>
      <c r="AC4743" t="e">
        <v>#N/A</v>
      </c>
      <c r="AD4743" t="e">
        <v>#N/A</v>
      </c>
      <c r="AE4743" t="e">
        <v>#N/A</v>
      </c>
      <c r="AF4743" t="e">
        <v>#N/A</v>
      </c>
    </row>
    <row r="4744" spans="1:32" x14ac:dyDescent="0.25">
      <c r="A4744" t="e">
        <v>#N/A</v>
      </c>
      <c r="B4744" s="33" t="e">
        <v>#N/A</v>
      </c>
      <c r="C4744" t="e">
        <v>#N/A</v>
      </c>
      <c r="D4744" t="e">
        <v>#N/A</v>
      </c>
      <c r="E4744" s="69" t="e">
        <v>#N/A</v>
      </c>
      <c r="F4744" s="3" t="e">
        <v>#N/A</v>
      </c>
      <c r="G4744" s="3" t="e">
        <v>#N/A</v>
      </c>
      <c r="H4744" s="3" t="e">
        <v>#N/A</v>
      </c>
      <c r="I4744" s="80" t="e">
        <v>#N/A</v>
      </c>
      <c r="J4744" s="80" t="e">
        <v>#N/A</v>
      </c>
      <c r="K4744" s="85" t="e">
        <v>#N/A</v>
      </c>
      <c r="L4744" s="9" t="e">
        <v>#N/A</v>
      </c>
      <c r="M4744" s="93" t="e">
        <v>#N/A</v>
      </c>
      <c r="N4744" s="8" t="e">
        <v>#N/A</v>
      </c>
      <c r="O4744" t="e">
        <v>#N/A</v>
      </c>
      <c r="P4744" t="e">
        <v>#N/A</v>
      </c>
      <c r="Q4744" t="e">
        <v>#N/A</v>
      </c>
      <c r="R4744" s="2" t="e">
        <v>#N/A</v>
      </c>
      <c r="S4744" t="e">
        <v>#N/A</v>
      </c>
      <c r="T4744" s="3" t="e">
        <v>#N/A</v>
      </c>
      <c r="U4744" s="3" t="e">
        <v>#N/A</v>
      </c>
      <c r="V4744" t="e">
        <v>#N/A</v>
      </c>
      <c r="W4744" t="e">
        <v>#N/A</v>
      </c>
      <c r="X4744" t="e">
        <v>#N/A</v>
      </c>
      <c r="Y4744" s="3" t="e">
        <v>#N/A</v>
      </c>
      <c r="Z4744" s="8" t="e">
        <v>#N/A</v>
      </c>
      <c r="AA4744" s="30" t="e">
        <v>#N/A</v>
      </c>
      <c r="AB4744" t="e">
        <v>#N/A</v>
      </c>
      <c r="AC4744" t="e">
        <v>#N/A</v>
      </c>
      <c r="AD4744" t="e">
        <v>#N/A</v>
      </c>
      <c r="AE4744" t="e">
        <v>#N/A</v>
      </c>
      <c r="AF4744" t="e">
        <v>#N/A</v>
      </c>
    </row>
    <row r="4745" spans="1:32" x14ac:dyDescent="0.25">
      <c r="A4745" t="e">
        <v>#N/A</v>
      </c>
      <c r="B4745" s="33" t="e">
        <v>#N/A</v>
      </c>
      <c r="C4745" t="e">
        <v>#N/A</v>
      </c>
      <c r="D4745" t="e">
        <v>#N/A</v>
      </c>
      <c r="E4745" s="69" t="e">
        <v>#N/A</v>
      </c>
      <c r="F4745" s="3" t="e">
        <v>#N/A</v>
      </c>
      <c r="G4745" s="3" t="e">
        <v>#N/A</v>
      </c>
      <c r="H4745" s="3" t="e">
        <v>#N/A</v>
      </c>
      <c r="I4745" s="80" t="e">
        <v>#N/A</v>
      </c>
      <c r="J4745" s="80" t="e">
        <v>#N/A</v>
      </c>
      <c r="K4745" s="85" t="e">
        <v>#N/A</v>
      </c>
      <c r="L4745" s="9" t="e">
        <v>#N/A</v>
      </c>
      <c r="M4745" s="93" t="e">
        <v>#N/A</v>
      </c>
      <c r="N4745" s="8" t="e">
        <v>#N/A</v>
      </c>
      <c r="O4745" t="e">
        <v>#N/A</v>
      </c>
      <c r="P4745" t="e">
        <v>#N/A</v>
      </c>
      <c r="Q4745" t="e">
        <v>#N/A</v>
      </c>
      <c r="R4745" s="2" t="e">
        <v>#N/A</v>
      </c>
      <c r="S4745" t="e">
        <v>#N/A</v>
      </c>
      <c r="T4745" s="3" t="e">
        <v>#N/A</v>
      </c>
      <c r="U4745" s="3" t="e">
        <v>#N/A</v>
      </c>
      <c r="V4745" t="e">
        <v>#N/A</v>
      </c>
      <c r="W4745" t="e">
        <v>#N/A</v>
      </c>
      <c r="X4745" t="e">
        <v>#N/A</v>
      </c>
      <c r="Y4745" s="3" t="e">
        <v>#N/A</v>
      </c>
      <c r="Z4745" s="8" t="e">
        <v>#N/A</v>
      </c>
      <c r="AA4745" s="30" t="e">
        <v>#N/A</v>
      </c>
      <c r="AB4745" t="e">
        <v>#N/A</v>
      </c>
      <c r="AC4745" t="e">
        <v>#N/A</v>
      </c>
      <c r="AD4745" t="e">
        <v>#N/A</v>
      </c>
      <c r="AE4745" t="e">
        <v>#N/A</v>
      </c>
      <c r="AF4745" t="e">
        <v>#N/A</v>
      </c>
    </row>
    <row r="4746" spans="1:32" x14ac:dyDescent="0.25">
      <c r="A4746" t="e">
        <v>#N/A</v>
      </c>
      <c r="B4746" s="33" t="e">
        <v>#N/A</v>
      </c>
      <c r="C4746" t="e">
        <v>#N/A</v>
      </c>
      <c r="D4746" t="e">
        <v>#N/A</v>
      </c>
      <c r="E4746" s="69" t="e">
        <v>#N/A</v>
      </c>
      <c r="F4746" s="3" t="e">
        <v>#N/A</v>
      </c>
      <c r="G4746" s="3" t="e">
        <v>#N/A</v>
      </c>
      <c r="H4746" s="3" t="e">
        <v>#N/A</v>
      </c>
      <c r="I4746" s="80" t="e">
        <v>#N/A</v>
      </c>
      <c r="J4746" s="80" t="e">
        <v>#N/A</v>
      </c>
      <c r="K4746" s="85" t="e">
        <v>#N/A</v>
      </c>
      <c r="L4746" s="9" t="e">
        <v>#N/A</v>
      </c>
      <c r="M4746" s="93" t="e">
        <v>#N/A</v>
      </c>
      <c r="N4746" s="8" t="e">
        <v>#N/A</v>
      </c>
      <c r="O4746" t="e">
        <v>#N/A</v>
      </c>
      <c r="P4746" t="e">
        <v>#N/A</v>
      </c>
      <c r="Q4746" t="e">
        <v>#N/A</v>
      </c>
      <c r="R4746" s="2" t="e">
        <v>#N/A</v>
      </c>
      <c r="S4746" t="e">
        <v>#N/A</v>
      </c>
      <c r="T4746" s="3" t="e">
        <v>#N/A</v>
      </c>
      <c r="U4746" s="3" t="e">
        <v>#N/A</v>
      </c>
      <c r="V4746" t="e">
        <v>#N/A</v>
      </c>
      <c r="W4746" t="e">
        <v>#N/A</v>
      </c>
      <c r="X4746" t="e">
        <v>#N/A</v>
      </c>
      <c r="Y4746" s="3" t="e">
        <v>#N/A</v>
      </c>
      <c r="Z4746" s="8" t="e">
        <v>#N/A</v>
      </c>
      <c r="AA4746" s="30" t="e">
        <v>#N/A</v>
      </c>
      <c r="AB4746" t="e">
        <v>#N/A</v>
      </c>
      <c r="AC4746" t="e">
        <v>#N/A</v>
      </c>
      <c r="AD4746" t="e">
        <v>#N/A</v>
      </c>
      <c r="AE4746" t="e">
        <v>#N/A</v>
      </c>
      <c r="AF4746" t="e">
        <v>#N/A</v>
      </c>
    </row>
    <row r="4747" spans="1:32" x14ac:dyDescent="0.25">
      <c r="A4747" t="e">
        <v>#N/A</v>
      </c>
      <c r="B4747" s="33" t="e">
        <v>#N/A</v>
      </c>
      <c r="C4747" t="e">
        <v>#N/A</v>
      </c>
      <c r="D4747" t="e">
        <v>#N/A</v>
      </c>
      <c r="E4747" s="69" t="e">
        <v>#N/A</v>
      </c>
      <c r="F4747" s="3" t="e">
        <v>#N/A</v>
      </c>
      <c r="G4747" s="3" t="e">
        <v>#N/A</v>
      </c>
      <c r="H4747" s="3" t="e">
        <v>#N/A</v>
      </c>
      <c r="I4747" s="80" t="e">
        <v>#N/A</v>
      </c>
      <c r="J4747" s="80" t="e">
        <v>#N/A</v>
      </c>
      <c r="K4747" s="85" t="e">
        <v>#N/A</v>
      </c>
      <c r="L4747" s="9" t="e">
        <v>#N/A</v>
      </c>
      <c r="M4747" s="93" t="e">
        <v>#N/A</v>
      </c>
      <c r="N4747" s="8" t="e">
        <v>#N/A</v>
      </c>
      <c r="O4747" t="e">
        <v>#N/A</v>
      </c>
      <c r="P4747" t="e">
        <v>#N/A</v>
      </c>
      <c r="Q4747" t="e">
        <v>#N/A</v>
      </c>
      <c r="R4747" s="2" t="e">
        <v>#N/A</v>
      </c>
      <c r="S4747" t="e">
        <v>#N/A</v>
      </c>
      <c r="T4747" s="3" t="e">
        <v>#N/A</v>
      </c>
      <c r="U4747" s="3" t="e">
        <v>#N/A</v>
      </c>
      <c r="V4747" t="e">
        <v>#N/A</v>
      </c>
      <c r="W4747" t="e">
        <v>#N/A</v>
      </c>
      <c r="X4747" t="e">
        <v>#N/A</v>
      </c>
      <c r="Y4747" s="3" t="e">
        <v>#N/A</v>
      </c>
      <c r="Z4747" s="8" t="e">
        <v>#N/A</v>
      </c>
      <c r="AA4747" s="30" t="e">
        <v>#N/A</v>
      </c>
      <c r="AB4747" t="e">
        <v>#N/A</v>
      </c>
      <c r="AC4747" t="e">
        <v>#N/A</v>
      </c>
      <c r="AD4747" t="e">
        <v>#N/A</v>
      </c>
      <c r="AE4747" t="e">
        <v>#N/A</v>
      </c>
      <c r="AF4747" t="e">
        <v>#N/A</v>
      </c>
    </row>
    <row r="4748" spans="1:32" x14ac:dyDescent="0.25">
      <c r="A4748" t="e">
        <v>#N/A</v>
      </c>
      <c r="B4748" s="33" t="e">
        <v>#N/A</v>
      </c>
      <c r="C4748" t="e">
        <v>#N/A</v>
      </c>
      <c r="D4748" t="e">
        <v>#N/A</v>
      </c>
      <c r="E4748" s="69" t="e">
        <v>#N/A</v>
      </c>
      <c r="F4748" s="3" t="e">
        <v>#N/A</v>
      </c>
      <c r="G4748" s="3" t="e">
        <v>#N/A</v>
      </c>
      <c r="H4748" s="3" t="e">
        <v>#N/A</v>
      </c>
      <c r="I4748" s="80" t="e">
        <v>#N/A</v>
      </c>
      <c r="J4748" s="80" t="e">
        <v>#N/A</v>
      </c>
      <c r="K4748" s="85" t="e">
        <v>#N/A</v>
      </c>
      <c r="L4748" s="9" t="e">
        <v>#N/A</v>
      </c>
      <c r="M4748" s="93" t="e">
        <v>#N/A</v>
      </c>
      <c r="N4748" s="8" t="e">
        <v>#N/A</v>
      </c>
      <c r="O4748" t="e">
        <v>#N/A</v>
      </c>
      <c r="P4748" t="e">
        <v>#N/A</v>
      </c>
      <c r="Q4748" t="e">
        <v>#N/A</v>
      </c>
      <c r="R4748" s="2" t="e">
        <v>#N/A</v>
      </c>
      <c r="S4748" t="e">
        <v>#N/A</v>
      </c>
      <c r="T4748" s="3" t="e">
        <v>#N/A</v>
      </c>
      <c r="U4748" s="3" t="e">
        <v>#N/A</v>
      </c>
      <c r="V4748" t="e">
        <v>#N/A</v>
      </c>
      <c r="W4748" t="e">
        <v>#N/A</v>
      </c>
      <c r="X4748" t="e">
        <v>#N/A</v>
      </c>
      <c r="Y4748" s="3" t="e">
        <v>#N/A</v>
      </c>
      <c r="Z4748" s="8" t="e">
        <v>#N/A</v>
      </c>
      <c r="AA4748" s="30" t="e">
        <v>#N/A</v>
      </c>
      <c r="AB4748" t="e">
        <v>#N/A</v>
      </c>
      <c r="AC4748" t="e">
        <v>#N/A</v>
      </c>
      <c r="AD4748" t="e">
        <v>#N/A</v>
      </c>
      <c r="AE4748" t="e">
        <v>#N/A</v>
      </c>
      <c r="AF4748" t="e">
        <v>#N/A</v>
      </c>
    </row>
    <row r="4749" spans="1:32" x14ac:dyDescent="0.25">
      <c r="A4749" t="e">
        <v>#N/A</v>
      </c>
      <c r="B4749" s="33" t="e">
        <v>#N/A</v>
      </c>
      <c r="C4749" t="e">
        <v>#N/A</v>
      </c>
      <c r="D4749" t="e">
        <v>#N/A</v>
      </c>
      <c r="E4749" s="69" t="e">
        <v>#N/A</v>
      </c>
      <c r="F4749" s="3" t="e">
        <v>#N/A</v>
      </c>
      <c r="G4749" s="3" t="e">
        <v>#N/A</v>
      </c>
      <c r="H4749" s="3" t="e">
        <v>#N/A</v>
      </c>
      <c r="I4749" s="80" t="e">
        <v>#N/A</v>
      </c>
      <c r="J4749" s="80" t="e">
        <v>#N/A</v>
      </c>
      <c r="K4749" s="85" t="e">
        <v>#N/A</v>
      </c>
      <c r="L4749" s="9" t="e">
        <v>#N/A</v>
      </c>
      <c r="M4749" s="93" t="e">
        <v>#N/A</v>
      </c>
      <c r="N4749" s="8" t="e">
        <v>#N/A</v>
      </c>
      <c r="O4749" t="e">
        <v>#N/A</v>
      </c>
      <c r="P4749" t="e">
        <v>#N/A</v>
      </c>
      <c r="Q4749" t="e">
        <v>#N/A</v>
      </c>
      <c r="R4749" s="2" t="e">
        <v>#N/A</v>
      </c>
      <c r="S4749" t="e">
        <v>#N/A</v>
      </c>
      <c r="T4749" s="3" t="e">
        <v>#N/A</v>
      </c>
      <c r="U4749" s="3" t="e">
        <v>#N/A</v>
      </c>
      <c r="V4749" t="e">
        <v>#N/A</v>
      </c>
      <c r="W4749" t="e">
        <v>#N/A</v>
      </c>
      <c r="X4749" t="e">
        <v>#N/A</v>
      </c>
      <c r="Y4749" s="3" t="e">
        <v>#N/A</v>
      </c>
      <c r="Z4749" s="8" t="e">
        <v>#N/A</v>
      </c>
      <c r="AA4749" s="30" t="e">
        <v>#N/A</v>
      </c>
      <c r="AB4749" t="e">
        <v>#N/A</v>
      </c>
      <c r="AC4749" t="e">
        <v>#N/A</v>
      </c>
      <c r="AD4749" t="e">
        <v>#N/A</v>
      </c>
      <c r="AE4749" t="e">
        <v>#N/A</v>
      </c>
      <c r="AF4749" t="e">
        <v>#N/A</v>
      </c>
    </row>
    <row r="4750" spans="1:32" x14ac:dyDescent="0.25">
      <c r="A4750" t="e">
        <v>#N/A</v>
      </c>
      <c r="B4750" s="33" t="e">
        <v>#N/A</v>
      </c>
      <c r="C4750" t="e">
        <v>#N/A</v>
      </c>
      <c r="D4750" t="e">
        <v>#N/A</v>
      </c>
      <c r="E4750" s="69" t="e">
        <v>#N/A</v>
      </c>
      <c r="F4750" s="3" t="e">
        <v>#N/A</v>
      </c>
      <c r="G4750" s="3" t="e">
        <v>#N/A</v>
      </c>
      <c r="H4750" s="3" t="e">
        <v>#N/A</v>
      </c>
      <c r="I4750" s="80" t="e">
        <v>#N/A</v>
      </c>
      <c r="J4750" s="80" t="e">
        <v>#N/A</v>
      </c>
      <c r="K4750" s="85" t="e">
        <v>#N/A</v>
      </c>
      <c r="L4750" s="9" t="e">
        <v>#N/A</v>
      </c>
      <c r="M4750" s="93" t="e">
        <v>#N/A</v>
      </c>
      <c r="N4750" s="8" t="e">
        <v>#N/A</v>
      </c>
      <c r="O4750" t="e">
        <v>#N/A</v>
      </c>
      <c r="P4750" t="e">
        <v>#N/A</v>
      </c>
      <c r="Q4750" t="e">
        <v>#N/A</v>
      </c>
      <c r="R4750" s="2" t="e">
        <v>#N/A</v>
      </c>
      <c r="S4750" t="e">
        <v>#N/A</v>
      </c>
      <c r="T4750" s="3" t="e">
        <v>#N/A</v>
      </c>
      <c r="U4750" s="3" t="e">
        <v>#N/A</v>
      </c>
      <c r="V4750" t="e">
        <v>#N/A</v>
      </c>
      <c r="W4750" t="e">
        <v>#N/A</v>
      </c>
      <c r="X4750" t="e">
        <v>#N/A</v>
      </c>
      <c r="Y4750" s="3" t="e">
        <v>#N/A</v>
      </c>
      <c r="Z4750" s="8" t="e">
        <v>#N/A</v>
      </c>
      <c r="AA4750" s="30" t="e">
        <v>#N/A</v>
      </c>
      <c r="AB4750" t="e">
        <v>#N/A</v>
      </c>
      <c r="AC4750" t="e">
        <v>#N/A</v>
      </c>
      <c r="AD4750" t="e">
        <v>#N/A</v>
      </c>
      <c r="AE4750" t="e">
        <v>#N/A</v>
      </c>
      <c r="AF4750" t="e">
        <v>#N/A</v>
      </c>
    </row>
    <row r="4751" spans="1:32" x14ac:dyDescent="0.25">
      <c r="A4751" t="e">
        <v>#N/A</v>
      </c>
      <c r="B4751" s="33" t="e">
        <v>#N/A</v>
      </c>
      <c r="C4751" t="e">
        <v>#N/A</v>
      </c>
      <c r="D4751" t="e">
        <v>#N/A</v>
      </c>
      <c r="E4751" s="69" t="e">
        <v>#N/A</v>
      </c>
      <c r="F4751" s="3" t="e">
        <v>#N/A</v>
      </c>
      <c r="G4751" s="3" t="e">
        <v>#N/A</v>
      </c>
      <c r="H4751" s="3" t="e">
        <v>#N/A</v>
      </c>
      <c r="I4751" s="80" t="e">
        <v>#N/A</v>
      </c>
      <c r="J4751" s="80" t="e">
        <v>#N/A</v>
      </c>
      <c r="K4751" s="85" t="e">
        <v>#N/A</v>
      </c>
      <c r="L4751" s="9" t="e">
        <v>#N/A</v>
      </c>
      <c r="M4751" s="93" t="e">
        <v>#N/A</v>
      </c>
      <c r="N4751" s="8" t="e">
        <v>#N/A</v>
      </c>
      <c r="O4751" t="e">
        <v>#N/A</v>
      </c>
      <c r="P4751" t="e">
        <v>#N/A</v>
      </c>
      <c r="Q4751" t="e">
        <v>#N/A</v>
      </c>
      <c r="R4751" s="2" t="e">
        <v>#N/A</v>
      </c>
      <c r="S4751" t="e">
        <v>#N/A</v>
      </c>
      <c r="T4751" s="3" t="e">
        <v>#N/A</v>
      </c>
      <c r="U4751" s="3" t="e">
        <v>#N/A</v>
      </c>
      <c r="V4751" t="e">
        <v>#N/A</v>
      </c>
      <c r="W4751" t="e">
        <v>#N/A</v>
      </c>
      <c r="X4751" t="e">
        <v>#N/A</v>
      </c>
      <c r="Y4751" s="3" t="e">
        <v>#N/A</v>
      </c>
      <c r="Z4751" s="8" t="e">
        <v>#N/A</v>
      </c>
      <c r="AA4751" s="30" t="e">
        <v>#N/A</v>
      </c>
      <c r="AB4751" t="e">
        <v>#N/A</v>
      </c>
      <c r="AC4751" t="e">
        <v>#N/A</v>
      </c>
      <c r="AD4751" t="e">
        <v>#N/A</v>
      </c>
      <c r="AE4751" t="e">
        <v>#N/A</v>
      </c>
      <c r="AF4751" t="e">
        <v>#N/A</v>
      </c>
    </row>
    <row r="4752" spans="1:32" x14ac:dyDescent="0.25">
      <c r="A4752" t="e">
        <v>#N/A</v>
      </c>
      <c r="B4752" s="33" t="e">
        <v>#N/A</v>
      </c>
      <c r="C4752" t="e">
        <v>#N/A</v>
      </c>
      <c r="D4752" t="e">
        <v>#N/A</v>
      </c>
      <c r="E4752" s="69" t="e">
        <v>#N/A</v>
      </c>
      <c r="F4752" s="3" t="e">
        <v>#N/A</v>
      </c>
      <c r="G4752" s="3" t="e">
        <v>#N/A</v>
      </c>
      <c r="H4752" s="3" t="e">
        <v>#N/A</v>
      </c>
      <c r="I4752" s="80" t="e">
        <v>#N/A</v>
      </c>
      <c r="J4752" s="80" t="e">
        <v>#N/A</v>
      </c>
      <c r="K4752" s="85" t="e">
        <v>#N/A</v>
      </c>
      <c r="L4752" s="9" t="e">
        <v>#N/A</v>
      </c>
      <c r="M4752" s="93" t="e">
        <v>#N/A</v>
      </c>
      <c r="N4752" s="8" t="e">
        <v>#N/A</v>
      </c>
      <c r="O4752" t="e">
        <v>#N/A</v>
      </c>
      <c r="P4752" t="e">
        <v>#N/A</v>
      </c>
      <c r="Q4752" t="e">
        <v>#N/A</v>
      </c>
      <c r="R4752" s="2" t="e">
        <v>#N/A</v>
      </c>
      <c r="S4752" t="e">
        <v>#N/A</v>
      </c>
      <c r="T4752" s="3" t="e">
        <v>#N/A</v>
      </c>
      <c r="U4752" s="3" t="e">
        <v>#N/A</v>
      </c>
      <c r="V4752" t="e">
        <v>#N/A</v>
      </c>
      <c r="W4752" t="e">
        <v>#N/A</v>
      </c>
      <c r="X4752" t="e">
        <v>#N/A</v>
      </c>
      <c r="Y4752" s="3" t="e">
        <v>#N/A</v>
      </c>
      <c r="Z4752" s="8" t="e">
        <v>#N/A</v>
      </c>
      <c r="AA4752" s="30" t="e">
        <v>#N/A</v>
      </c>
      <c r="AB4752" t="e">
        <v>#N/A</v>
      </c>
      <c r="AC4752" t="e">
        <v>#N/A</v>
      </c>
      <c r="AD4752" t="e">
        <v>#N/A</v>
      </c>
      <c r="AE4752" t="e">
        <v>#N/A</v>
      </c>
      <c r="AF4752" t="e">
        <v>#N/A</v>
      </c>
    </row>
    <row r="4753" spans="1:32" x14ac:dyDescent="0.25">
      <c r="A4753" t="e">
        <v>#N/A</v>
      </c>
      <c r="B4753" s="33" t="e">
        <v>#N/A</v>
      </c>
      <c r="C4753" t="e">
        <v>#N/A</v>
      </c>
      <c r="D4753" t="e">
        <v>#N/A</v>
      </c>
      <c r="E4753" s="69" t="e">
        <v>#N/A</v>
      </c>
      <c r="F4753" s="3" t="e">
        <v>#N/A</v>
      </c>
      <c r="G4753" s="3" t="e">
        <v>#N/A</v>
      </c>
      <c r="H4753" s="3" t="e">
        <v>#N/A</v>
      </c>
      <c r="I4753" s="80" t="e">
        <v>#N/A</v>
      </c>
      <c r="J4753" s="80" t="e">
        <v>#N/A</v>
      </c>
      <c r="K4753" s="85" t="e">
        <v>#N/A</v>
      </c>
      <c r="L4753" s="9" t="e">
        <v>#N/A</v>
      </c>
      <c r="M4753" s="93" t="e">
        <v>#N/A</v>
      </c>
      <c r="N4753" s="8" t="e">
        <v>#N/A</v>
      </c>
      <c r="O4753" t="e">
        <v>#N/A</v>
      </c>
      <c r="P4753" t="e">
        <v>#N/A</v>
      </c>
      <c r="Q4753" t="e">
        <v>#N/A</v>
      </c>
      <c r="R4753" s="2" t="e">
        <v>#N/A</v>
      </c>
      <c r="S4753" t="e">
        <v>#N/A</v>
      </c>
      <c r="T4753" s="3" t="e">
        <v>#N/A</v>
      </c>
      <c r="U4753" s="3" t="e">
        <v>#N/A</v>
      </c>
      <c r="V4753" t="e">
        <v>#N/A</v>
      </c>
      <c r="W4753" t="e">
        <v>#N/A</v>
      </c>
      <c r="X4753" t="e">
        <v>#N/A</v>
      </c>
      <c r="Y4753" s="3" t="e">
        <v>#N/A</v>
      </c>
      <c r="Z4753" s="8" t="e">
        <v>#N/A</v>
      </c>
      <c r="AA4753" s="30" t="e">
        <v>#N/A</v>
      </c>
      <c r="AB4753" t="e">
        <v>#N/A</v>
      </c>
      <c r="AC4753" t="e">
        <v>#N/A</v>
      </c>
      <c r="AD4753" t="e">
        <v>#N/A</v>
      </c>
      <c r="AE4753" t="e">
        <v>#N/A</v>
      </c>
      <c r="AF4753" t="e">
        <v>#N/A</v>
      </c>
    </row>
    <row r="4754" spans="1:32" x14ac:dyDescent="0.25">
      <c r="A4754" t="e">
        <v>#N/A</v>
      </c>
      <c r="B4754" s="33" t="e">
        <v>#N/A</v>
      </c>
      <c r="C4754" t="e">
        <v>#N/A</v>
      </c>
      <c r="D4754" t="e">
        <v>#N/A</v>
      </c>
      <c r="E4754" s="69" t="e">
        <v>#N/A</v>
      </c>
      <c r="F4754" s="3" t="e">
        <v>#N/A</v>
      </c>
      <c r="G4754" s="3" t="e">
        <v>#N/A</v>
      </c>
      <c r="H4754" s="3" t="e">
        <v>#N/A</v>
      </c>
      <c r="I4754" s="80" t="e">
        <v>#N/A</v>
      </c>
      <c r="J4754" s="80" t="e">
        <v>#N/A</v>
      </c>
      <c r="K4754" s="85" t="e">
        <v>#N/A</v>
      </c>
      <c r="L4754" s="9" t="e">
        <v>#N/A</v>
      </c>
      <c r="M4754" s="93" t="e">
        <v>#N/A</v>
      </c>
      <c r="N4754" s="8" t="e">
        <v>#N/A</v>
      </c>
      <c r="O4754" t="e">
        <v>#N/A</v>
      </c>
      <c r="P4754" t="e">
        <v>#N/A</v>
      </c>
      <c r="Q4754" t="e">
        <v>#N/A</v>
      </c>
      <c r="R4754" s="2" t="e">
        <v>#N/A</v>
      </c>
      <c r="S4754" t="e">
        <v>#N/A</v>
      </c>
      <c r="T4754" s="3" t="e">
        <v>#N/A</v>
      </c>
      <c r="U4754" s="3" t="e">
        <v>#N/A</v>
      </c>
      <c r="V4754" t="e">
        <v>#N/A</v>
      </c>
      <c r="W4754" t="e">
        <v>#N/A</v>
      </c>
      <c r="X4754" t="e">
        <v>#N/A</v>
      </c>
      <c r="Y4754" s="3" t="e">
        <v>#N/A</v>
      </c>
      <c r="Z4754" s="8" t="e">
        <v>#N/A</v>
      </c>
      <c r="AA4754" s="30" t="e">
        <v>#N/A</v>
      </c>
      <c r="AB4754" t="e">
        <v>#N/A</v>
      </c>
      <c r="AC4754" t="e">
        <v>#N/A</v>
      </c>
      <c r="AD4754" t="e">
        <v>#N/A</v>
      </c>
      <c r="AE4754" t="e">
        <v>#N/A</v>
      </c>
      <c r="AF4754" t="e">
        <v>#N/A</v>
      </c>
    </row>
    <row r="4755" spans="1:32" x14ac:dyDescent="0.25">
      <c r="A4755" t="e">
        <v>#N/A</v>
      </c>
      <c r="B4755" s="33" t="e">
        <v>#N/A</v>
      </c>
      <c r="C4755" t="e">
        <v>#N/A</v>
      </c>
      <c r="D4755" t="e">
        <v>#N/A</v>
      </c>
      <c r="E4755" s="69" t="e">
        <v>#N/A</v>
      </c>
      <c r="F4755" s="3" t="e">
        <v>#N/A</v>
      </c>
      <c r="G4755" s="3" t="e">
        <v>#N/A</v>
      </c>
      <c r="H4755" s="3" t="e">
        <v>#N/A</v>
      </c>
      <c r="I4755" s="80" t="e">
        <v>#N/A</v>
      </c>
      <c r="J4755" s="80" t="e">
        <v>#N/A</v>
      </c>
      <c r="K4755" s="85" t="e">
        <v>#N/A</v>
      </c>
      <c r="L4755" s="9" t="e">
        <v>#N/A</v>
      </c>
      <c r="M4755" s="93" t="e">
        <v>#N/A</v>
      </c>
      <c r="N4755" s="8" t="e">
        <v>#N/A</v>
      </c>
      <c r="O4755" t="e">
        <v>#N/A</v>
      </c>
      <c r="P4755" t="e">
        <v>#N/A</v>
      </c>
      <c r="Q4755" t="e">
        <v>#N/A</v>
      </c>
      <c r="R4755" s="2" t="e">
        <v>#N/A</v>
      </c>
      <c r="S4755" t="e">
        <v>#N/A</v>
      </c>
      <c r="T4755" s="3" t="e">
        <v>#N/A</v>
      </c>
      <c r="U4755" s="3" t="e">
        <v>#N/A</v>
      </c>
      <c r="V4755" t="e">
        <v>#N/A</v>
      </c>
      <c r="W4755" t="e">
        <v>#N/A</v>
      </c>
      <c r="X4755" t="e">
        <v>#N/A</v>
      </c>
      <c r="Y4755" s="3" t="e">
        <v>#N/A</v>
      </c>
      <c r="Z4755" s="8" t="e">
        <v>#N/A</v>
      </c>
      <c r="AA4755" s="30" t="e">
        <v>#N/A</v>
      </c>
      <c r="AB4755" t="e">
        <v>#N/A</v>
      </c>
      <c r="AC4755" t="e">
        <v>#N/A</v>
      </c>
      <c r="AD4755" t="e">
        <v>#N/A</v>
      </c>
      <c r="AE4755" t="e">
        <v>#N/A</v>
      </c>
      <c r="AF4755" t="e">
        <v>#N/A</v>
      </c>
    </row>
    <row r="4756" spans="1:32" x14ac:dyDescent="0.25">
      <c r="A4756" t="e">
        <v>#N/A</v>
      </c>
      <c r="B4756" s="33" t="e">
        <v>#N/A</v>
      </c>
      <c r="C4756" t="e">
        <v>#N/A</v>
      </c>
      <c r="D4756" t="e">
        <v>#N/A</v>
      </c>
      <c r="E4756" s="69" t="e">
        <v>#N/A</v>
      </c>
      <c r="F4756" s="3" t="e">
        <v>#N/A</v>
      </c>
      <c r="G4756" s="3" t="e">
        <v>#N/A</v>
      </c>
      <c r="H4756" s="3" t="e">
        <v>#N/A</v>
      </c>
      <c r="I4756" s="80" t="e">
        <v>#N/A</v>
      </c>
      <c r="J4756" s="80" t="e">
        <v>#N/A</v>
      </c>
      <c r="K4756" s="85" t="e">
        <v>#N/A</v>
      </c>
      <c r="L4756" s="9" t="e">
        <v>#N/A</v>
      </c>
      <c r="M4756" s="93" t="e">
        <v>#N/A</v>
      </c>
      <c r="N4756" s="8" t="e">
        <v>#N/A</v>
      </c>
      <c r="O4756" t="e">
        <v>#N/A</v>
      </c>
      <c r="P4756" t="e">
        <v>#N/A</v>
      </c>
      <c r="Q4756" t="e">
        <v>#N/A</v>
      </c>
      <c r="R4756" s="2" t="e">
        <v>#N/A</v>
      </c>
      <c r="S4756" t="e">
        <v>#N/A</v>
      </c>
      <c r="T4756" s="3" t="e">
        <v>#N/A</v>
      </c>
      <c r="U4756" s="3" t="e">
        <v>#N/A</v>
      </c>
      <c r="V4756" t="e">
        <v>#N/A</v>
      </c>
      <c r="W4756" t="e">
        <v>#N/A</v>
      </c>
      <c r="X4756" t="e">
        <v>#N/A</v>
      </c>
      <c r="Y4756" s="3" t="e">
        <v>#N/A</v>
      </c>
      <c r="Z4756" s="8" t="e">
        <v>#N/A</v>
      </c>
      <c r="AA4756" s="30" t="e">
        <v>#N/A</v>
      </c>
      <c r="AB4756" t="e">
        <v>#N/A</v>
      </c>
      <c r="AC4756" t="e">
        <v>#N/A</v>
      </c>
      <c r="AD4756" t="e">
        <v>#N/A</v>
      </c>
      <c r="AE4756" t="e">
        <v>#N/A</v>
      </c>
      <c r="AF4756" t="e">
        <v>#N/A</v>
      </c>
    </row>
    <row r="4757" spans="1:32" x14ac:dyDescent="0.25">
      <c r="A4757" t="e">
        <v>#N/A</v>
      </c>
      <c r="B4757" s="33" t="e">
        <v>#N/A</v>
      </c>
      <c r="C4757" t="e">
        <v>#N/A</v>
      </c>
      <c r="D4757" t="e">
        <v>#N/A</v>
      </c>
      <c r="E4757" s="69" t="e">
        <v>#N/A</v>
      </c>
      <c r="F4757" s="3" t="e">
        <v>#N/A</v>
      </c>
      <c r="G4757" s="3" t="e">
        <v>#N/A</v>
      </c>
      <c r="H4757" s="3" t="e">
        <v>#N/A</v>
      </c>
      <c r="I4757" s="80" t="e">
        <v>#N/A</v>
      </c>
      <c r="J4757" s="80" t="e">
        <v>#N/A</v>
      </c>
      <c r="K4757" s="85" t="e">
        <v>#N/A</v>
      </c>
      <c r="L4757" s="9" t="e">
        <v>#N/A</v>
      </c>
      <c r="M4757" s="93" t="e">
        <v>#N/A</v>
      </c>
      <c r="N4757" s="8" t="e">
        <v>#N/A</v>
      </c>
      <c r="O4757" t="e">
        <v>#N/A</v>
      </c>
      <c r="P4757" t="e">
        <v>#N/A</v>
      </c>
      <c r="Q4757" t="e">
        <v>#N/A</v>
      </c>
      <c r="R4757" s="2" t="e">
        <v>#N/A</v>
      </c>
      <c r="S4757" t="e">
        <v>#N/A</v>
      </c>
      <c r="T4757" s="3" t="e">
        <v>#N/A</v>
      </c>
      <c r="U4757" s="3" t="e">
        <v>#N/A</v>
      </c>
      <c r="V4757" t="e">
        <v>#N/A</v>
      </c>
      <c r="W4757" t="e">
        <v>#N/A</v>
      </c>
      <c r="X4757" t="e">
        <v>#N/A</v>
      </c>
      <c r="Y4757" s="3" t="e">
        <v>#N/A</v>
      </c>
      <c r="Z4757" s="8" t="e">
        <v>#N/A</v>
      </c>
      <c r="AA4757" s="30" t="e">
        <v>#N/A</v>
      </c>
      <c r="AB4757" t="e">
        <v>#N/A</v>
      </c>
      <c r="AC4757" t="e">
        <v>#N/A</v>
      </c>
      <c r="AD4757" t="e">
        <v>#N/A</v>
      </c>
      <c r="AE4757" t="e">
        <v>#N/A</v>
      </c>
      <c r="AF4757" t="e">
        <v>#N/A</v>
      </c>
    </row>
    <row r="4758" spans="1:32" x14ac:dyDescent="0.25">
      <c r="A4758" t="e">
        <v>#N/A</v>
      </c>
      <c r="B4758" s="33" t="e">
        <v>#N/A</v>
      </c>
      <c r="C4758" t="e">
        <v>#N/A</v>
      </c>
      <c r="D4758" t="e">
        <v>#N/A</v>
      </c>
      <c r="E4758" s="69" t="e">
        <v>#N/A</v>
      </c>
      <c r="F4758" s="3" t="e">
        <v>#N/A</v>
      </c>
      <c r="G4758" s="3" t="e">
        <v>#N/A</v>
      </c>
      <c r="H4758" s="3" t="e">
        <v>#N/A</v>
      </c>
      <c r="I4758" s="80" t="e">
        <v>#N/A</v>
      </c>
      <c r="J4758" s="80" t="e">
        <v>#N/A</v>
      </c>
      <c r="K4758" s="85" t="e">
        <v>#N/A</v>
      </c>
      <c r="L4758" s="9" t="e">
        <v>#N/A</v>
      </c>
      <c r="M4758" s="93" t="e">
        <v>#N/A</v>
      </c>
      <c r="N4758" s="8" t="e">
        <v>#N/A</v>
      </c>
      <c r="O4758" t="e">
        <v>#N/A</v>
      </c>
      <c r="P4758" t="e">
        <v>#N/A</v>
      </c>
      <c r="Q4758" t="e">
        <v>#N/A</v>
      </c>
      <c r="R4758" s="2" t="e">
        <v>#N/A</v>
      </c>
      <c r="S4758" t="e">
        <v>#N/A</v>
      </c>
      <c r="T4758" s="3" t="e">
        <v>#N/A</v>
      </c>
      <c r="U4758" s="3" t="e">
        <v>#N/A</v>
      </c>
      <c r="V4758" t="e">
        <v>#N/A</v>
      </c>
      <c r="W4758" t="e">
        <v>#N/A</v>
      </c>
      <c r="X4758" t="e">
        <v>#N/A</v>
      </c>
      <c r="Y4758" s="3" t="e">
        <v>#N/A</v>
      </c>
      <c r="Z4758" s="8" t="e">
        <v>#N/A</v>
      </c>
      <c r="AA4758" s="30" t="e">
        <v>#N/A</v>
      </c>
      <c r="AB4758" t="e">
        <v>#N/A</v>
      </c>
      <c r="AC4758" t="e">
        <v>#N/A</v>
      </c>
      <c r="AD4758" t="e">
        <v>#N/A</v>
      </c>
      <c r="AE4758" t="e">
        <v>#N/A</v>
      </c>
      <c r="AF4758" t="e">
        <v>#N/A</v>
      </c>
    </row>
    <row r="4759" spans="1:32" x14ac:dyDescent="0.25">
      <c r="A4759" t="e">
        <v>#N/A</v>
      </c>
      <c r="B4759" s="33" t="e">
        <v>#N/A</v>
      </c>
      <c r="C4759" t="e">
        <v>#N/A</v>
      </c>
      <c r="D4759" t="e">
        <v>#N/A</v>
      </c>
      <c r="E4759" s="69" t="e">
        <v>#N/A</v>
      </c>
      <c r="F4759" s="3" t="e">
        <v>#N/A</v>
      </c>
      <c r="G4759" s="3" t="e">
        <v>#N/A</v>
      </c>
      <c r="H4759" s="3" t="e">
        <v>#N/A</v>
      </c>
      <c r="I4759" s="80" t="e">
        <v>#N/A</v>
      </c>
      <c r="J4759" s="80" t="e">
        <v>#N/A</v>
      </c>
      <c r="K4759" s="85" t="e">
        <v>#N/A</v>
      </c>
      <c r="L4759" s="9" t="e">
        <v>#N/A</v>
      </c>
      <c r="M4759" s="93" t="e">
        <v>#N/A</v>
      </c>
      <c r="N4759" s="8" t="e">
        <v>#N/A</v>
      </c>
      <c r="O4759" t="e">
        <v>#N/A</v>
      </c>
      <c r="P4759" t="e">
        <v>#N/A</v>
      </c>
      <c r="Q4759" t="e">
        <v>#N/A</v>
      </c>
      <c r="R4759" s="2" t="e">
        <v>#N/A</v>
      </c>
      <c r="S4759" t="e">
        <v>#N/A</v>
      </c>
      <c r="T4759" s="3" t="e">
        <v>#N/A</v>
      </c>
      <c r="U4759" s="3" t="e">
        <v>#N/A</v>
      </c>
      <c r="V4759" t="e">
        <v>#N/A</v>
      </c>
      <c r="W4759" t="e">
        <v>#N/A</v>
      </c>
      <c r="X4759" t="e">
        <v>#N/A</v>
      </c>
      <c r="Y4759" s="3" t="e">
        <v>#N/A</v>
      </c>
      <c r="Z4759" s="8" t="e">
        <v>#N/A</v>
      </c>
      <c r="AA4759" s="30" t="e">
        <v>#N/A</v>
      </c>
      <c r="AB4759" t="e">
        <v>#N/A</v>
      </c>
      <c r="AC4759" t="e">
        <v>#N/A</v>
      </c>
      <c r="AD4759" t="e">
        <v>#N/A</v>
      </c>
      <c r="AE4759" t="e">
        <v>#N/A</v>
      </c>
      <c r="AF4759" t="e">
        <v>#N/A</v>
      </c>
    </row>
    <row r="4760" spans="1:32" x14ac:dyDescent="0.25">
      <c r="A4760" t="e">
        <v>#N/A</v>
      </c>
      <c r="B4760" s="33" t="e">
        <v>#N/A</v>
      </c>
      <c r="C4760" t="e">
        <v>#N/A</v>
      </c>
      <c r="D4760" t="e">
        <v>#N/A</v>
      </c>
      <c r="E4760" s="69" t="e">
        <v>#N/A</v>
      </c>
      <c r="F4760" s="3" t="e">
        <v>#N/A</v>
      </c>
      <c r="G4760" s="3" t="e">
        <v>#N/A</v>
      </c>
      <c r="H4760" s="3" t="e">
        <v>#N/A</v>
      </c>
      <c r="I4760" s="80" t="e">
        <v>#N/A</v>
      </c>
      <c r="J4760" s="80" t="e">
        <v>#N/A</v>
      </c>
      <c r="K4760" s="85" t="e">
        <v>#N/A</v>
      </c>
      <c r="L4760" s="9" t="e">
        <v>#N/A</v>
      </c>
      <c r="M4760" s="93" t="e">
        <v>#N/A</v>
      </c>
      <c r="N4760" s="8" t="e">
        <v>#N/A</v>
      </c>
      <c r="O4760" t="e">
        <v>#N/A</v>
      </c>
      <c r="P4760" t="e">
        <v>#N/A</v>
      </c>
      <c r="Q4760" t="e">
        <v>#N/A</v>
      </c>
      <c r="R4760" s="2" t="e">
        <v>#N/A</v>
      </c>
      <c r="S4760" t="e">
        <v>#N/A</v>
      </c>
      <c r="T4760" s="3" t="e">
        <v>#N/A</v>
      </c>
      <c r="U4760" s="3" t="e">
        <v>#N/A</v>
      </c>
      <c r="V4760" t="e">
        <v>#N/A</v>
      </c>
      <c r="W4760" t="e">
        <v>#N/A</v>
      </c>
      <c r="X4760" t="e">
        <v>#N/A</v>
      </c>
      <c r="Y4760" s="3" t="e">
        <v>#N/A</v>
      </c>
      <c r="Z4760" s="8" t="e">
        <v>#N/A</v>
      </c>
      <c r="AA4760" s="30" t="e">
        <v>#N/A</v>
      </c>
      <c r="AB4760" t="e">
        <v>#N/A</v>
      </c>
      <c r="AC4760" t="e">
        <v>#N/A</v>
      </c>
      <c r="AD4760" t="e">
        <v>#N/A</v>
      </c>
      <c r="AE4760" t="e">
        <v>#N/A</v>
      </c>
      <c r="AF4760" t="e">
        <v>#N/A</v>
      </c>
    </row>
    <row r="4761" spans="1:32" x14ac:dyDescent="0.25">
      <c r="A4761" t="e">
        <v>#N/A</v>
      </c>
      <c r="B4761" s="33" t="e">
        <v>#N/A</v>
      </c>
      <c r="C4761" t="e">
        <v>#N/A</v>
      </c>
      <c r="D4761" t="e">
        <v>#N/A</v>
      </c>
      <c r="E4761" s="69" t="e">
        <v>#N/A</v>
      </c>
      <c r="F4761" s="3" t="e">
        <v>#N/A</v>
      </c>
      <c r="G4761" s="3" t="e">
        <v>#N/A</v>
      </c>
      <c r="H4761" s="3" t="e">
        <v>#N/A</v>
      </c>
      <c r="I4761" s="80" t="e">
        <v>#N/A</v>
      </c>
      <c r="J4761" s="80" t="e">
        <v>#N/A</v>
      </c>
      <c r="K4761" s="85" t="e">
        <v>#N/A</v>
      </c>
      <c r="L4761" s="9" t="e">
        <v>#N/A</v>
      </c>
      <c r="M4761" s="93" t="e">
        <v>#N/A</v>
      </c>
      <c r="N4761" s="8" t="e">
        <v>#N/A</v>
      </c>
      <c r="O4761" t="e">
        <v>#N/A</v>
      </c>
      <c r="P4761" t="e">
        <v>#N/A</v>
      </c>
      <c r="Q4761" t="e">
        <v>#N/A</v>
      </c>
      <c r="R4761" s="2" t="e">
        <v>#N/A</v>
      </c>
      <c r="S4761" t="e">
        <v>#N/A</v>
      </c>
      <c r="T4761" s="3" t="e">
        <v>#N/A</v>
      </c>
      <c r="U4761" s="3" t="e">
        <v>#N/A</v>
      </c>
      <c r="V4761" t="e">
        <v>#N/A</v>
      </c>
      <c r="W4761" t="e">
        <v>#N/A</v>
      </c>
      <c r="X4761" t="e">
        <v>#N/A</v>
      </c>
      <c r="Y4761" s="3" t="e">
        <v>#N/A</v>
      </c>
      <c r="Z4761" s="8" t="e">
        <v>#N/A</v>
      </c>
      <c r="AA4761" s="30" t="e">
        <v>#N/A</v>
      </c>
      <c r="AB4761" t="e">
        <v>#N/A</v>
      </c>
      <c r="AC4761" t="e">
        <v>#N/A</v>
      </c>
      <c r="AD4761" t="e">
        <v>#N/A</v>
      </c>
      <c r="AE4761" t="e">
        <v>#N/A</v>
      </c>
      <c r="AF4761" t="e">
        <v>#N/A</v>
      </c>
    </row>
    <row r="4762" spans="1:32" x14ac:dyDescent="0.25">
      <c r="A4762" t="e">
        <v>#N/A</v>
      </c>
      <c r="B4762" s="33" t="e">
        <v>#N/A</v>
      </c>
      <c r="C4762" t="e">
        <v>#N/A</v>
      </c>
      <c r="D4762" t="e">
        <v>#N/A</v>
      </c>
      <c r="E4762" s="69" t="e">
        <v>#N/A</v>
      </c>
      <c r="F4762" s="3" t="e">
        <v>#N/A</v>
      </c>
      <c r="G4762" s="3" t="e">
        <v>#N/A</v>
      </c>
      <c r="H4762" s="3" t="e">
        <v>#N/A</v>
      </c>
      <c r="I4762" s="80" t="e">
        <v>#N/A</v>
      </c>
      <c r="J4762" s="80" t="e">
        <v>#N/A</v>
      </c>
      <c r="K4762" s="85" t="e">
        <v>#N/A</v>
      </c>
      <c r="L4762" s="9" t="e">
        <v>#N/A</v>
      </c>
      <c r="M4762" s="93" t="e">
        <v>#N/A</v>
      </c>
      <c r="N4762" s="8" t="e">
        <v>#N/A</v>
      </c>
      <c r="O4762" t="e">
        <v>#N/A</v>
      </c>
      <c r="P4762" t="e">
        <v>#N/A</v>
      </c>
      <c r="Q4762" t="e">
        <v>#N/A</v>
      </c>
      <c r="R4762" s="2" t="e">
        <v>#N/A</v>
      </c>
      <c r="S4762" t="e">
        <v>#N/A</v>
      </c>
      <c r="T4762" s="3" t="e">
        <v>#N/A</v>
      </c>
      <c r="U4762" s="3" t="e">
        <v>#N/A</v>
      </c>
      <c r="V4762" t="e">
        <v>#N/A</v>
      </c>
      <c r="W4762" t="e">
        <v>#N/A</v>
      </c>
      <c r="X4762" t="e">
        <v>#N/A</v>
      </c>
      <c r="Y4762" s="3" t="e">
        <v>#N/A</v>
      </c>
      <c r="Z4762" s="8" t="e">
        <v>#N/A</v>
      </c>
      <c r="AA4762" s="30" t="e">
        <v>#N/A</v>
      </c>
      <c r="AB4762" t="e">
        <v>#N/A</v>
      </c>
      <c r="AC4762" t="e">
        <v>#N/A</v>
      </c>
      <c r="AD4762" t="e">
        <v>#N/A</v>
      </c>
      <c r="AE4762" t="e">
        <v>#N/A</v>
      </c>
      <c r="AF4762" t="e">
        <v>#N/A</v>
      </c>
    </row>
    <row r="4763" spans="1:32" x14ac:dyDescent="0.25">
      <c r="A4763" t="e">
        <v>#N/A</v>
      </c>
      <c r="B4763" s="33" t="e">
        <v>#N/A</v>
      </c>
      <c r="C4763" t="e">
        <v>#N/A</v>
      </c>
      <c r="D4763" t="e">
        <v>#N/A</v>
      </c>
      <c r="E4763" s="69" t="e">
        <v>#N/A</v>
      </c>
      <c r="F4763" s="3" t="e">
        <v>#N/A</v>
      </c>
      <c r="G4763" s="3" t="e">
        <v>#N/A</v>
      </c>
      <c r="H4763" s="3" t="e">
        <v>#N/A</v>
      </c>
      <c r="I4763" s="80" t="e">
        <v>#N/A</v>
      </c>
      <c r="J4763" s="80" t="e">
        <v>#N/A</v>
      </c>
      <c r="K4763" s="85" t="e">
        <v>#N/A</v>
      </c>
      <c r="L4763" s="9" t="e">
        <v>#N/A</v>
      </c>
      <c r="M4763" s="93" t="e">
        <v>#N/A</v>
      </c>
      <c r="N4763" s="8" t="e">
        <v>#N/A</v>
      </c>
      <c r="O4763" t="e">
        <v>#N/A</v>
      </c>
      <c r="P4763" t="e">
        <v>#N/A</v>
      </c>
      <c r="Q4763" t="e">
        <v>#N/A</v>
      </c>
      <c r="R4763" s="2" t="e">
        <v>#N/A</v>
      </c>
      <c r="S4763" t="e">
        <v>#N/A</v>
      </c>
      <c r="T4763" s="3" t="e">
        <v>#N/A</v>
      </c>
      <c r="U4763" s="3" t="e">
        <v>#N/A</v>
      </c>
      <c r="V4763" t="e">
        <v>#N/A</v>
      </c>
      <c r="W4763" t="e">
        <v>#N/A</v>
      </c>
      <c r="X4763" t="e">
        <v>#N/A</v>
      </c>
      <c r="Y4763" s="3" t="e">
        <v>#N/A</v>
      </c>
      <c r="Z4763" s="8" t="e">
        <v>#N/A</v>
      </c>
      <c r="AA4763" s="30" t="e">
        <v>#N/A</v>
      </c>
      <c r="AB4763" t="e">
        <v>#N/A</v>
      </c>
      <c r="AC4763" t="e">
        <v>#N/A</v>
      </c>
      <c r="AD4763" t="e">
        <v>#N/A</v>
      </c>
      <c r="AE4763" t="e">
        <v>#N/A</v>
      </c>
      <c r="AF4763" t="e">
        <v>#N/A</v>
      </c>
    </row>
    <row r="4764" spans="1:32" x14ac:dyDescent="0.25">
      <c r="A4764" t="e">
        <v>#N/A</v>
      </c>
      <c r="B4764" s="33" t="e">
        <v>#N/A</v>
      </c>
      <c r="C4764" t="e">
        <v>#N/A</v>
      </c>
      <c r="D4764" t="e">
        <v>#N/A</v>
      </c>
      <c r="E4764" s="69" t="e">
        <v>#N/A</v>
      </c>
      <c r="F4764" s="3" t="e">
        <v>#N/A</v>
      </c>
      <c r="G4764" s="3" t="e">
        <v>#N/A</v>
      </c>
      <c r="H4764" s="3" t="e">
        <v>#N/A</v>
      </c>
      <c r="I4764" s="80" t="e">
        <v>#N/A</v>
      </c>
      <c r="J4764" s="80" t="e">
        <v>#N/A</v>
      </c>
      <c r="K4764" s="85" t="e">
        <v>#N/A</v>
      </c>
      <c r="L4764" s="9" t="e">
        <v>#N/A</v>
      </c>
      <c r="M4764" s="93" t="e">
        <v>#N/A</v>
      </c>
      <c r="N4764" s="8" t="e">
        <v>#N/A</v>
      </c>
      <c r="O4764" t="e">
        <v>#N/A</v>
      </c>
      <c r="P4764" t="e">
        <v>#N/A</v>
      </c>
      <c r="Q4764" t="e">
        <v>#N/A</v>
      </c>
      <c r="R4764" s="2" t="e">
        <v>#N/A</v>
      </c>
      <c r="S4764" t="e">
        <v>#N/A</v>
      </c>
      <c r="T4764" s="3" t="e">
        <v>#N/A</v>
      </c>
      <c r="U4764" s="3" t="e">
        <v>#N/A</v>
      </c>
      <c r="V4764" t="e">
        <v>#N/A</v>
      </c>
      <c r="W4764" t="e">
        <v>#N/A</v>
      </c>
      <c r="X4764" t="e">
        <v>#N/A</v>
      </c>
      <c r="Y4764" s="3" t="e">
        <v>#N/A</v>
      </c>
      <c r="Z4764" s="8" t="e">
        <v>#N/A</v>
      </c>
      <c r="AA4764" s="30" t="e">
        <v>#N/A</v>
      </c>
      <c r="AB4764" t="e">
        <v>#N/A</v>
      </c>
      <c r="AC4764" t="e">
        <v>#N/A</v>
      </c>
      <c r="AD4764" t="e">
        <v>#N/A</v>
      </c>
      <c r="AE4764" t="e">
        <v>#N/A</v>
      </c>
      <c r="AF4764" t="e">
        <v>#N/A</v>
      </c>
    </row>
    <row r="4765" spans="1:32" x14ac:dyDescent="0.25">
      <c r="A4765" t="e">
        <v>#N/A</v>
      </c>
      <c r="B4765" s="33" t="e">
        <v>#N/A</v>
      </c>
      <c r="C4765" t="e">
        <v>#N/A</v>
      </c>
      <c r="D4765" t="e">
        <v>#N/A</v>
      </c>
      <c r="E4765" s="69" t="e">
        <v>#N/A</v>
      </c>
      <c r="F4765" s="3" t="e">
        <v>#N/A</v>
      </c>
      <c r="G4765" s="3" t="e">
        <v>#N/A</v>
      </c>
      <c r="H4765" s="3" t="e">
        <v>#N/A</v>
      </c>
      <c r="I4765" s="80" t="e">
        <v>#N/A</v>
      </c>
      <c r="J4765" s="80" t="e">
        <v>#N/A</v>
      </c>
      <c r="K4765" s="85" t="e">
        <v>#N/A</v>
      </c>
      <c r="L4765" s="9" t="e">
        <v>#N/A</v>
      </c>
      <c r="M4765" s="93" t="e">
        <v>#N/A</v>
      </c>
      <c r="N4765" s="8" t="e">
        <v>#N/A</v>
      </c>
      <c r="O4765" t="e">
        <v>#N/A</v>
      </c>
      <c r="P4765" t="e">
        <v>#N/A</v>
      </c>
      <c r="Q4765" t="e">
        <v>#N/A</v>
      </c>
      <c r="R4765" s="2" t="e">
        <v>#N/A</v>
      </c>
      <c r="S4765" t="e">
        <v>#N/A</v>
      </c>
      <c r="T4765" s="3" t="e">
        <v>#N/A</v>
      </c>
      <c r="U4765" s="3" t="e">
        <v>#N/A</v>
      </c>
      <c r="V4765" t="e">
        <v>#N/A</v>
      </c>
      <c r="W4765" t="e">
        <v>#N/A</v>
      </c>
      <c r="X4765" t="e">
        <v>#N/A</v>
      </c>
      <c r="Y4765" s="3" t="e">
        <v>#N/A</v>
      </c>
      <c r="Z4765" s="8" t="e">
        <v>#N/A</v>
      </c>
      <c r="AA4765" s="30" t="e">
        <v>#N/A</v>
      </c>
      <c r="AB4765" t="e">
        <v>#N/A</v>
      </c>
      <c r="AC4765" t="e">
        <v>#N/A</v>
      </c>
      <c r="AD4765" t="e">
        <v>#N/A</v>
      </c>
      <c r="AE4765" t="e">
        <v>#N/A</v>
      </c>
      <c r="AF4765" t="e">
        <v>#N/A</v>
      </c>
    </row>
    <row r="4766" spans="1:32" x14ac:dyDescent="0.25">
      <c r="A4766" t="e">
        <v>#N/A</v>
      </c>
      <c r="B4766" s="33" t="e">
        <v>#N/A</v>
      </c>
      <c r="C4766" t="e">
        <v>#N/A</v>
      </c>
      <c r="D4766" t="e">
        <v>#N/A</v>
      </c>
      <c r="E4766" s="69" t="e">
        <v>#N/A</v>
      </c>
      <c r="F4766" s="3" t="e">
        <v>#N/A</v>
      </c>
      <c r="G4766" s="3" t="e">
        <v>#N/A</v>
      </c>
      <c r="H4766" s="3" t="e">
        <v>#N/A</v>
      </c>
      <c r="I4766" s="80" t="e">
        <v>#N/A</v>
      </c>
      <c r="J4766" s="80" t="e">
        <v>#N/A</v>
      </c>
      <c r="K4766" s="85" t="e">
        <v>#N/A</v>
      </c>
      <c r="L4766" s="9" t="e">
        <v>#N/A</v>
      </c>
      <c r="M4766" s="93" t="e">
        <v>#N/A</v>
      </c>
      <c r="N4766" s="8" t="e">
        <v>#N/A</v>
      </c>
      <c r="O4766" t="e">
        <v>#N/A</v>
      </c>
      <c r="P4766" t="e">
        <v>#N/A</v>
      </c>
      <c r="Q4766" t="e">
        <v>#N/A</v>
      </c>
      <c r="R4766" s="2" t="e">
        <v>#N/A</v>
      </c>
      <c r="S4766" t="e">
        <v>#N/A</v>
      </c>
      <c r="T4766" s="3" t="e">
        <v>#N/A</v>
      </c>
      <c r="U4766" s="3" t="e">
        <v>#N/A</v>
      </c>
      <c r="V4766" t="e">
        <v>#N/A</v>
      </c>
      <c r="W4766" t="e">
        <v>#N/A</v>
      </c>
      <c r="X4766" t="e">
        <v>#N/A</v>
      </c>
      <c r="Y4766" s="3" t="e">
        <v>#N/A</v>
      </c>
      <c r="Z4766" s="8" t="e">
        <v>#N/A</v>
      </c>
      <c r="AA4766" s="30" t="e">
        <v>#N/A</v>
      </c>
      <c r="AB4766" t="e">
        <v>#N/A</v>
      </c>
      <c r="AC4766" t="e">
        <v>#N/A</v>
      </c>
      <c r="AD4766" t="e">
        <v>#N/A</v>
      </c>
      <c r="AE4766" t="e">
        <v>#N/A</v>
      </c>
      <c r="AF4766" t="e">
        <v>#N/A</v>
      </c>
    </row>
    <row r="4767" spans="1:32" x14ac:dyDescent="0.25">
      <c r="A4767" t="e">
        <v>#N/A</v>
      </c>
      <c r="B4767" s="33" t="e">
        <v>#N/A</v>
      </c>
      <c r="C4767" t="e">
        <v>#N/A</v>
      </c>
      <c r="D4767" t="e">
        <v>#N/A</v>
      </c>
      <c r="E4767" s="69" t="e">
        <v>#N/A</v>
      </c>
      <c r="F4767" s="3" t="e">
        <v>#N/A</v>
      </c>
      <c r="G4767" s="3" t="e">
        <v>#N/A</v>
      </c>
      <c r="H4767" s="3" t="e">
        <v>#N/A</v>
      </c>
      <c r="I4767" s="80" t="e">
        <v>#N/A</v>
      </c>
      <c r="J4767" s="80" t="e">
        <v>#N/A</v>
      </c>
      <c r="K4767" s="85" t="e">
        <v>#N/A</v>
      </c>
      <c r="L4767" s="9" t="e">
        <v>#N/A</v>
      </c>
      <c r="M4767" s="93" t="e">
        <v>#N/A</v>
      </c>
      <c r="N4767" s="8" t="e">
        <v>#N/A</v>
      </c>
      <c r="O4767" t="e">
        <v>#N/A</v>
      </c>
      <c r="P4767" t="e">
        <v>#N/A</v>
      </c>
      <c r="Q4767" t="e">
        <v>#N/A</v>
      </c>
      <c r="R4767" s="2" t="e">
        <v>#N/A</v>
      </c>
      <c r="S4767" t="e">
        <v>#N/A</v>
      </c>
      <c r="T4767" s="3" t="e">
        <v>#N/A</v>
      </c>
      <c r="U4767" s="3" t="e">
        <v>#N/A</v>
      </c>
      <c r="V4767" t="e">
        <v>#N/A</v>
      </c>
      <c r="W4767" t="e">
        <v>#N/A</v>
      </c>
      <c r="X4767" t="e">
        <v>#N/A</v>
      </c>
      <c r="Y4767" s="3" t="e">
        <v>#N/A</v>
      </c>
      <c r="Z4767" s="8" t="e">
        <v>#N/A</v>
      </c>
      <c r="AA4767" s="30" t="e">
        <v>#N/A</v>
      </c>
      <c r="AB4767" t="e">
        <v>#N/A</v>
      </c>
      <c r="AC4767" t="e">
        <v>#N/A</v>
      </c>
      <c r="AD4767" t="e">
        <v>#N/A</v>
      </c>
      <c r="AE4767" t="e">
        <v>#N/A</v>
      </c>
      <c r="AF4767" t="e">
        <v>#N/A</v>
      </c>
    </row>
    <row r="4768" spans="1:32" x14ac:dyDescent="0.25">
      <c r="A4768" t="e">
        <v>#N/A</v>
      </c>
      <c r="B4768" s="33" t="e">
        <v>#N/A</v>
      </c>
      <c r="C4768" t="e">
        <v>#N/A</v>
      </c>
      <c r="D4768" t="e">
        <v>#N/A</v>
      </c>
      <c r="E4768" s="69" t="e">
        <v>#N/A</v>
      </c>
      <c r="F4768" s="3" t="e">
        <v>#N/A</v>
      </c>
      <c r="G4768" s="3" t="e">
        <v>#N/A</v>
      </c>
      <c r="H4768" s="3" t="e">
        <v>#N/A</v>
      </c>
      <c r="I4768" s="80" t="e">
        <v>#N/A</v>
      </c>
      <c r="J4768" s="80" t="e">
        <v>#N/A</v>
      </c>
      <c r="K4768" s="85" t="e">
        <v>#N/A</v>
      </c>
      <c r="L4768" s="9" t="e">
        <v>#N/A</v>
      </c>
      <c r="M4768" s="93" t="e">
        <v>#N/A</v>
      </c>
      <c r="N4768" s="8" t="e">
        <v>#N/A</v>
      </c>
      <c r="O4768" t="e">
        <v>#N/A</v>
      </c>
      <c r="P4768" t="e">
        <v>#N/A</v>
      </c>
      <c r="Q4768" t="e">
        <v>#N/A</v>
      </c>
      <c r="R4768" s="2" t="e">
        <v>#N/A</v>
      </c>
      <c r="S4768" t="e">
        <v>#N/A</v>
      </c>
      <c r="T4768" s="3" t="e">
        <v>#N/A</v>
      </c>
      <c r="U4768" s="3" t="e">
        <v>#N/A</v>
      </c>
      <c r="V4768" t="e">
        <v>#N/A</v>
      </c>
      <c r="W4768" t="e">
        <v>#N/A</v>
      </c>
      <c r="X4768" t="e">
        <v>#N/A</v>
      </c>
      <c r="Y4768" s="3" t="e">
        <v>#N/A</v>
      </c>
      <c r="Z4768" s="8" t="e">
        <v>#N/A</v>
      </c>
      <c r="AA4768" s="30" t="e">
        <v>#N/A</v>
      </c>
      <c r="AB4768" t="e">
        <v>#N/A</v>
      </c>
      <c r="AC4768" t="e">
        <v>#N/A</v>
      </c>
      <c r="AD4768" t="e">
        <v>#N/A</v>
      </c>
      <c r="AE4768" t="e">
        <v>#N/A</v>
      </c>
      <c r="AF4768" t="e">
        <v>#N/A</v>
      </c>
    </row>
    <row r="4769" spans="1:32" x14ac:dyDescent="0.25">
      <c r="A4769" t="e">
        <v>#N/A</v>
      </c>
      <c r="B4769" s="33" t="e">
        <v>#N/A</v>
      </c>
      <c r="C4769" t="e">
        <v>#N/A</v>
      </c>
      <c r="D4769" t="e">
        <v>#N/A</v>
      </c>
      <c r="E4769" s="69" t="e">
        <v>#N/A</v>
      </c>
      <c r="F4769" s="3" t="e">
        <v>#N/A</v>
      </c>
      <c r="G4769" s="3" t="e">
        <v>#N/A</v>
      </c>
      <c r="H4769" s="3" t="e">
        <v>#N/A</v>
      </c>
      <c r="I4769" s="80" t="e">
        <v>#N/A</v>
      </c>
      <c r="J4769" s="80" t="e">
        <v>#N/A</v>
      </c>
      <c r="K4769" s="85" t="e">
        <v>#N/A</v>
      </c>
      <c r="L4769" s="9" t="e">
        <v>#N/A</v>
      </c>
      <c r="M4769" s="93" t="e">
        <v>#N/A</v>
      </c>
      <c r="N4769" s="8" t="e">
        <v>#N/A</v>
      </c>
      <c r="O4769" t="e">
        <v>#N/A</v>
      </c>
      <c r="P4769" t="e">
        <v>#N/A</v>
      </c>
      <c r="Q4769" t="e">
        <v>#N/A</v>
      </c>
      <c r="R4769" s="2" t="e">
        <v>#N/A</v>
      </c>
      <c r="S4769" t="e">
        <v>#N/A</v>
      </c>
      <c r="T4769" s="3" t="e">
        <v>#N/A</v>
      </c>
      <c r="U4769" s="3" t="e">
        <v>#N/A</v>
      </c>
      <c r="V4769" t="e">
        <v>#N/A</v>
      </c>
      <c r="W4769" t="e">
        <v>#N/A</v>
      </c>
      <c r="X4769" t="e">
        <v>#N/A</v>
      </c>
      <c r="Y4769" s="3" t="e">
        <v>#N/A</v>
      </c>
      <c r="Z4769" s="8" t="e">
        <v>#N/A</v>
      </c>
      <c r="AA4769" s="30" t="e">
        <v>#N/A</v>
      </c>
      <c r="AB4769" t="e">
        <v>#N/A</v>
      </c>
      <c r="AC4769" t="e">
        <v>#N/A</v>
      </c>
      <c r="AD4769" t="e">
        <v>#N/A</v>
      </c>
      <c r="AE4769" t="e">
        <v>#N/A</v>
      </c>
      <c r="AF4769" t="e">
        <v>#N/A</v>
      </c>
    </row>
    <row r="4770" spans="1:32" x14ac:dyDescent="0.25">
      <c r="A4770" t="e">
        <v>#N/A</v>
      </c>
      <c r="B4770" s="33" t="e">
        <v>#N/A</v>
      </c>
      <c r="C4770" t="e">
        <v>#N/A</v>
      </c>
      <c r="D4770" t="e">
        <v>#N/A</v>
      </c>
      <c r="E4770" s="69" t="e">
        <v>#N/A</v>
      </c>
      <c r="F4770" s="3" t="e">
        <v>#N/A</v>
      </c>
      <c r="G4770" s="3" t="e">
        <v>#N/A</v>
      </c>
      <c r="H4770" s="3" t="e">
        <v>#N/A</v>
      </c>
      <c r="I4770" s="80" t="e">
        <v>#N/A</v>
      </c>
      <c r="J4770" s="80" t="e">
        <v>#N/A</v>
      </c>
      <c r="K4770" s="85" t="e">
        <v>#N/A</v>
      </c>
      <c r="L4770" s="9" t="e">
        <v>#N/A</v>
      </c>
      <c r="M4770" s="93" t="e">
        <v>#N/A</v>
      </c>
      <c r="N4770" s="8" t="e">
        <v>#N/A</v>
      </c>
      <c r="O4770" t="e">
        <v>#N/A</v>
      </c>
      <c r="P4770" t="e">
        <v>#N/A</v>
      </c>
      <c r="Q4770" t="e">
        <v>#N/A</v>
      </c>
      <c r="R4770" s="2" t="e">
        <v>#N/A</v>
      </c>
      <c r="S4770" t="e">
        <v>#N/A</v>
      </c>
      <c r="T4770" s="3" t="e">
        <v>#N/A</v>
      </c>
      <c r="U4770" s="3" t="e">
        <v>#N/A</v>
      </c>
      <c r="V4770" t="e">
        <v>#N/A</v>
      </c>
      <c r="W4770" t="e">
        <v>#N/A</v>
      </c>
      <c r="X4770" t="e">
        <v>#N/A</v>
      </c>
      <c r="Y4770" s="3" t="e">
        <v>#N/A</v>
      </c>
      <c r="Z4770" s="8" t="e">
        <v>#N/A</v>
      </c>
      <c r="AA4770" s="30" t="e">
        <v>#N/A</v>
      </c>
      <c r="AB4770" t="e">
        <v>#N/A</v>
      </c>
      <c r="AC4770" t="e">
        <v>#N/A</v>
      </c>
      <c r="AD4770" t="e">
        <v>#N/A</v>
      </c>
      <c r="AE4770" t="e">
        <v>#N/A</v>
      </c>
      <c r="AF4770" t="e">
        <v>#N/A</v>
      </c>
    </row>
    <row r="4771" spans="1:32" x14ac:dyDescent="0.25">
      <c r="A4771" t="e">
        <v>#N/A</v>
      </c>
      <c r="B4771" s="33" t="e">
        <v>#N/A</v>
      </c>
      <c r="C4771" t="e">
        <v>#N/A</v>
      </c>
      <c r="D4771" t="e">
        <v>#N/A</v>
      </c>
      <c r="E4771" s="69" t="e">
        <v>#N/A</v>
      </c>
      <c r="F4771" s="3" t="e">
        <v>#N/A</v>
      </c>
      <c r="G4771" s="3" t="e">
        <v>#N/A</v>
      </c>
      <c r="H4771" s="3" t="e">
        <v>#N/A</v>
      </c>
      <c r="I4771" s="80" t="e">
        <v>#N/A</v>
      </c>
      <c r="J4771" s="80" t="e">
        <v>#N/A</v>
      </c>
      <c r="K4771" s="85" t="e">
        <v>#N/A</v>
      </c>
      <c r="L4771" s="9" t="e">
        <v>#N/A</v>
      </c>
      <c r="M4771" s="93" t="e">
        <v>#N/A</v>
      </c>
      <c r="N4771" s="8" t="e">
        <v>#N/A</v>
      </c>
      <c r="O4771" t="e">
        <v>#N/A</v>
      </c>
      <c r="P4771" t="e">
        <v>#N/A</v>
      </c>
      <c r="Q4771" t="e">
        <v>#N/A</v>
      </c>
      <c r="R4771" s="2" t="e">
        <v>#N/A</v>
      </c>
      <c r="S4771" t="e">
        <v>#N/A</v>
      </c>
      <c r="T4771" s="3" t="e">
        <v>#N/A</v>
      </c>
      <c r="U4771" s="3" t="e">
        <v>#N/A</v>
      </c>
      <c r="V4771" t="e">
        <v>#N/A</v>
      </c>
      <c r="W4771" t="e">
        <v>#N/A</v>
      </c>
      <c r="X4771" t="e">
        <v>#N/A</v>
      </c>
      <c r="Y4771" s="3" t="e">
        <v>#N/A</v>
      </c>
      <c r="Z4771" s="8" t="e">
        <v>#N/A</v>
      </c>
      <c r="AA4771" s="30" t="e">
        <v>#N/A</v>
      </c>
      <c r="AB4771" t="e">
        <v>#N/A</v>
      </c>
      <c r="AC4771" t="e">
        <v>#N/A</v>
      </c>
      <c r="AD4771" t="e">
        <v>#N/A</v>
      </c>
      <c r="AE4771" t="e">
        <v>#N/A</v>
      </c>
      <c r="AF4771" t="e">
        <v>#N/A</v>
      </c>
    </row>
    <row r="4772" spans="1:32" x14ac:dyDescent="0.25">
      <c r="A4772" t="e">
        <v>#N/A</v>
      </c>
      <c r="B4772" s="33" t="e">
        <v>#N/A</v>
      </c>
      <c r="C4772" t="e">
        <v>#N/A</v>
      </c>
      <c r="D4772" t="e">
        <v>#N/A</v>
      </c>
      <c r="E4772" s="69" t="e">
        <v>#N/A</v>
      </c>
      <c r="F4772" s="3" t="e">
        <v>#N/A</v>
      </c>
      <c r="G4772" s="3" t="e">
        <v>#N/A</v>
      </c>
      <c r="H4772" s="3" t="e">
        <v>#N/A</v>
      </c>
      <c r="I4772" s="80" t="e">
        <v>#N/A</v>
      </c>
      <c r="J4772" s="80" t="e">
        <v>#N/A</v>
      </c>
      <c r="K4772" s="85" t="e">
        <v>#N/A</v>
      </c>
      <c r="L4772" s="9" t="e">
        <v>#N/A</v>
      </c>
      <c r="M4772" s="93" t="e">
        <v>#N/A</v>
      </c>
      <c r="N4772" s="8" t="e">
        <v>#N/A</v>
      </c>
      <c r="O4772" t="e">
        <v>#N/A</v>
      </c>
      <c r="P4772" t="e">
        <v>#N/A</v>
      </c>
      <c r="Q4772" t="e">
        <v>#N/A</v>
      </c>
      <c r="R4772" s="2" t="e">
        <v>#N/A</v>
      </c>
      <c r="S4772" t="e">
        <v>#N/A</v>
      </c>
      <c r="T4772" s="3" t="e">
        <v>#N/A</v>
      </c>
      <c r="U4772" s="3" t="e">
        <v>#N/A</v>
      </c>
      <c r="V4772" t="e">
        <v>#N/A</v>
      </c>
      <c r="W4772" t="e">
        <v>#N/A</v>
      </c>
      <c r="X4772" t="e">
        <v>#N/A</v>
      </c>
      <c r="Y4772" s="3" t="e">
        <v>#N/A</v>
      </c>
      <c r="Z4772" s="8" t="e">
        <v>#N/A</v>
      </c>
      <c r="AA4772" s="30" t="e">
        <v>#N/A</v>
      </c>
      <c r="AB4772" t="e">
        <v>#N/A</v>
      </c>
      <c r="AC4772" t="e">
        <v>#N/A</v>
      </c>
      <c r="AD4772" t="e">
        <v>#N/A</v>
      </c>
      <c r="AE4772" t="e">
        <v>#N/A</v>
      </c>
      <c r="AF4772" t="e">
        <v>#N/A</v>
      </c>
    </row>
    <row r="4773" spans="1:32" x14ac:dyDescent="0.25">
      <c r="A4773" t="e">
        <v>#N/A</v>
      </c>
      <c r="B4773" s="33" t="e">
        <v>#N/A</v>
      </c>
      <c r="C4773" t="e">
        <v>#N/A</v>
      </c>
      <c r="D4773" t="e">
        <v>#N/A</v>
      </c>
      <c r="E4773" s="69" t="e">
        <v>#N/A</v>
      </c>
      <c r="F4773" s="3" t="e">
        <v>#N/A</v>
      </c>
      <c r="G4773" s="3" t="e">
        <v>#N/A</v>
      </c>
      <c r="H4773" s="3" t="e">
        <v>#N/A</v>
      </c>
      <c r="I4773" s="80" t="e">
        <v>#N/A</v>
      </c>
      <c r="J4773" s="80" t="e">
        <v>#N/A</v>
      </c>
      <c r="K4773" s="85" t="e">
        <v>#N/A</v>
      </c>
      <c r="L4773" s="9" t="e">
        <v>#N/A</v>
      </c>
      <c r="M4773" s="93" t="e">
        <v>#N/A</v>
      </c>
      <c r="N4773" s="8" t="e">
        <v>#N/A</v>
      </c>
      <c r="O4773" t="e">
        <v>#N/A</v>
      </c>
      <c r="P4773" t="e">
        <v>#N/A</v>
      </c>
      <c r="Q4773" t="e">
        <v>#N/A</v>
      </c>
      <c r="R4773" s="2" t="e">
        <v>#N/A</v>
      </c>
      <c r="S4773" t="e">
        <v>#N/A</v>
      </c>
      <c r="T4773" s="3" t="e">
        <v>#N/A</v>
      </c>
      <c r="U4773" s="3" t="e">
        <v>#N/A</v>
      </c>
      <c r="V4773" t="e">
        <v>#N/A</v>
      </c>
      <c r="W4773" t="e">
        <v>#N/A</v>
      </c>
      <c r="X4773" t="e">
        <v>#N/A</v>
      </c>
      <c r="Y4773" s="3" t="e">
        <v>#N/A</v>
      </c>
      <c r="Z4773" s="8" t="e">
        <v>#N/A</v>
      </c>
      <c r="AA4773" s="30" t="e">
        <v>#N/A</v>
      </c>
      <c r="AB4773" t="e">
        <v>#N/A</v>
      </c>
      <c r="AC4773" t="e">
        <v>#N/A</v>
      </c>
      <c r="AD4773" t="e">
        <v>#N/A</v>
      </c>
      <c r="AE4773" t="e">
        <v>#N/A</v>
      </c>
      <c r="AF4773" t="e">
        <v>#N/A</v>
      </c>
    </row>
    <row r="4774" spans="1:32" x14ac:dyDescent="0.25">
      <c r="A4774" t="e">
        <v>#N/A</v>
      </c>
      <c r="B4774" s="33" t="e">
        <v>#N/A</v>
      </c>
      <c r="C4774" t="e">
        <v>#N/A</v>
      </c>
      <c r="D4774" t="e">
        <v>#N/A</v>
      </c>
      <c r="E4774" s="69" t="e">
        <v>#N/A</v>
      </c>
      <c r="F4774" s="3" t="e">
        <v>#N/A</v>
      </c>
      <c r="G4774" s="3" t="e">
        <v>#N/A</v>
      </c>
      <c r="H4774" s="3" t="e">
        <v>#N/A</v>
      </c>
      <c r="I4774" s="80" t="e">
        <v>#N/A</v>
      </c>
      <c r="J4774" s="80" t="e">
        <v>#N/A</v>
      </c>
      <c r="K4774" s="85" t="e">
        <v>#N/A</v>
      </c>
      <c r="L4774" s="9" t="e">
        <v>#N/A</v>
      </c>
      <c r="M4774" s="93" t="e">
        <v>#N/A</v>
      </c>
      <c r="N4774" s="8" t="e">
        <v>#N/A</v>
      </c>
      <c r="O4774" t="e">
        <v>#N/A</v>
      </c>
      <c r="P4774" t="e">
        <v>#N/A</v>
      </c>
      <c r="Q4774" t="e">
        <v>#N/A</v>
      </c>
      <c r="R4774" s="2" t="e">
        <v>#N/A</v>
      </c>
      <c r="S4774" t="e">
        <v>#N/A</v>
      </c>
      <c r="T4774" s="3" t="e">
        <v>#N/A</v>
      </c>
      <c r="U4774" s="3" t="e">
        <v>#N/A</v>
      </c>
      <c r="V4774" t="e">
        <v>#N/A</v>
      </c>
      <c r="W4774" t="e">
        <v>#N/A</v>
      </c>
      <c r="X4774" t="e">
        <v>#N/A</v>
      </c>
      <c r="Y4774" s="3" t="e">
        <v>#N/A</v>
      </c>
      <c r="Z4774" s="8" t="e">
        <v>#N/A</v>
      </c>
      <c r="AA4774" s="30" t="e">
        <v>#N/A</v>
      </c>
      <c r="AB4774" t="e">
        <v>#N/A</v>
      </c>
      <c r="AC4774" t="e">
        <v>#N/A</v>
      </c>
      <c r="AD4774" t="e">
        <v>#N/A</v>
      </c>
      <c r="AE4774" t="e">
        <v>#N/A</v>
      </c>
      <c r="AF4774" t="e">
        <v>#N/A</v>
      </c>
    </row>
    <row r="4775" spans="1:32" x14ac:dyDescent="0.25">
      <c r="A4775" t="e">
        <v>#N/A</v>
      </c>
      <c r="B4775" s="33" t="e">
        <v>#N/A</v>
      </c>
      <c r="C4775" t="e">
        <v>#N/A</v>
      </c>
      <c r="D4775" t="e">
        <v>#N/A</v>
      </c>
      <c r="E4775" s="69" t="e">
        <v>#N/A</v>
      </c>
      <c r="F4775" s="3" t="e">
        <v>#N/A</v>
      </c>
      <c r="G4775" s="3" t="e">
        <v>#N/A</v>
      </c>
      <c r="H4775" s="3" t="e">
        <v>#N/A</v>
      </c>
      <c r="I4775" s="80" t="e">
        <v>#N/A</v>
      </c>
      <c r="J4775" s="80" t="e">
        <v>#N/A</v>
      </c>
      <c r="K4775" s="85" t="e">
        <v>#N/A</v>
      </c>
      <c r="L4775" s="9" t="e">
        <v>#N/A</v>
      </c>
      <c r="M4775" s="93" t="e">
        <v>#N/A</v>
      </c>
      <c r="N4775" s="8" t="e">
        <v>#N/A</v>
      </c>
      <c r="O4775" t="e">
        <v>#N/A</v>
      </c>
      <c r="P4775" t="e">
        <v>#N/A</v>
      </c>
      <c r="Q4775" t="e">
        <v>#N/A</v>
      </c>
      <c r="R4775" s="2" t="e">
        <v>#N/A</v>
      </c>
      <c r="S4775" t="e">
        <v>#N/A</v>
      </c>
      <c r="T4775" s="3" t="e">
        <v>#N/A</v>
      </c>
      <c r="U4775" s="3" t="e">
        <v>#N/A</v>
      </c>
      <c r="V4775" t="e">
        <v>#N/A</v>
      </c>
      <c r="W4775" t="e">
        <v>#N/A</v>
      </c>
      <c r="X4775" t="e">
        <v>#N/A</v>
      </c>
      <c r="Y4775" s="3" t="e">
        <v>#N/A</v>
      </c>
      <c r="Z4775" s="8" t="e">
        <v>#N/A</v>
      </c>
      <c r="AA4775" s="30" t="e">
        <v>#N/A</v>
      </c>
      <c r="AB4775" t="e">
        <v>#N/A</v>
      </c>
      <c r="AC4775" t="e">
        <v>#N/A</v>
      </c>
      <c r="AD4775" t="e">
        <v>#N/A</v>
      </c>
      <c r="AE4775" t="e">
        <v>#N/A</v>
      </c>
      <c r="AF4775" t="e">
        <v>#N/A</v>
      </c>
    </row>
    <row r="4776" spans="1:32" x14ac:dyDescent="0.25">
      <c r="A4776" t="e">
        <v>#N/A</v>
      </c>
      <c r="B4776" s="33" t="e">
        <v>#N/A</v>
      </c>
      <c r="C4776" t="e">
        <v>#N/A</v>
      </c>
      <c r="D4776" t="e">
        <v>#N/A</v>
      </c>
      <c r="E4776" s="69" t="e">
        <v>#N/A</v>
      </c>
      <c r="F4776" s="3" t="e">
        <v>#N/A</v>
      </c>
      <c r="G4776" s="3" t="e">
        <v>#N/A</v>
      </c>
      <c r="H4776" s="3" t="e">
        <v>#N/A</v>
      </c>
      <c r="I4776" s="80" t="e">
        <v>#N/A</v>
      </c>
      <c r="J4776" s="80" t="e">
        <v>#N/A</v>
      </c>
      <c r="K4776" s="85" t="e">
        <v>#N/A</v>
      </c>
      <c r="L4776" s="9" t="e">
        <v>#N/A</v>
      </c>
      <c r="M4776" s="93" t="e">
        <v>#N/A</v>
      </c>
      <c r="N4776" s="8" t="e">
        <v>#N/A</v>
      </c>
      <c r="O4776" t="e">
        <v>#N/A</v>
      </c>
      <c r="P4776" t="e">
        <v>#N/A</v>
      </c>
      <c r="Q4776" t="e">
        <v>#N/A</v>
      </c>
      <c r="R4776" s="2" t="e">
        <v>#N/A</v>
      </c>
      <c r="S4776" t="e">
        <v>#N/A</v>
      </c>
      <c r="T4776" s="3" t="e">
        <v>#N/A</v>
      </c>
      <c r="U4776" s="3" t="e">
        <v>#N/A</v>
      </c>
      <c r="V4776" t="e">
        <v>#N/A</v>
      </c>
      <c r="W4776" t="e">
        <v>#N/A</v>
      </c>
      <c r="X4776" t="e">
        <v>#N/A</v>
      </c>
      <c r="Y4776" s="3" t="e">
        <v>#N/A</v>
      </c>
      <c r="Z4776" s="8" t="e">
        <v>#N/A</v>
      </c>
      <c r="AA4776" s="30" t="e">
        <v>#N/A</v>
      </c>
      <c r="AB4776" t="e">
        <v>#N/A</v>
      </c>
      <c r="AC4776" t="e">
        <v>#N/A</v>
      </c>
      <c r="AD4776" t="e">
        <v>#N/A</v>
      </c>
      <c r="AE4776" t="e">
        <v>#N/A</v>
      </c>
      <c r="AF4776" t="e">
        <v>#N/A</v>
      </c>
    </row>
    <row r="4777" spans="1:32" x14ac:dyDescent="0.25">
      <c r="A4777" t="e">
        <v>#N/A</v>
      </c>
      <c r="B4777" s="33" t="e">
        <v>#N/A</v>
      </c>
      <c r="C4777" t="e">
        <v>#N/A</v>
      </c>
      <c r="D4777" t="e">
        <v>#N/A</v>
      </c>
      <c r="E4777" s="69" t="e">
        <v>#N/A</v>
      </c>
      <c r="F4777" s="3" t="e">
        <v>#N/A</v>
      </c>
      <c r="G4777" s="3" t="e">
        <v>#N/A</v>
      </c>
      <c r="H4777" s="3" t="e">
        <v>#N/A</v>
      </c>
      <c r="I4777" s="80" t="e">
        <v>#N/A</v>
      </c>
      <c r="J4777" s="80" t="e">
        <v>#N/A</v>
      </c>
      <c r="K4777" s="85" t="e">
        <v>#N/A</v>
      </c>
      <c r="L4777" s="9" t="e">
        <v>#N/A</v>
      </c>
      <c r="M4777" s="93" t="e">
        <v>#N/A</v>
      </c>
      <c r="N4777" s="8" t="e">
        <v>#N/A</v>
      </c>
      <c r="O4777" t="e">
        <v>#N/A</v>
      </c>
      <c r="P4777" t="e">
        <v>#N/A</v>
      </c>
      <c r="Q4777" t="e">
        <v>#N/A</v>
      </c>
      <c r="R4777" s="2" t="e">
        <v>#N/A</v>
      </c>
      <c r="S4777" t="e">
        <v>#N/A</v>
      </c>
      <c r="T4777" s="3" t="e">
        <v>#N/A</v>
      </c>
      <c r="U4777" s="3" t="e">
        <v>#N/A</v>
      </c>
      <c r="V4777" t="e">
        <v>#N/A</v>
      </c>
      <c r="W4777" t="e">
        <v>#N/A</v>
      </c>
      <c r="X4777" t="e">
        <v>#N/A</v>
      </c>
      <c r="Y4777" s="3" t="e">
        <v>#N/A</v>
      </c>
      <c r="Z4777" s="8" t="e">
        <v>#N/A</v>
      </c>
      <c r="AA4777" s="30" t="e">
        <v>#N/A</v>
      </c>
      <c r="AB4777" t="e">
        <v>#N/A</v>
      </c>
      <c r="AC4777" t="e">
        <v>#N/A</v>
      </c>
      <c r="AD4777" t="e">
        <v>#N/A</v>
      </c>
      <c r="AE4777" t="e">
        <v>#N/A</v>
      </c>
      <c r="AF4777" t="e">
        <v>#N/A</v>
      </c>
    </row>
    <row r="4778" spans="1:32" x14ac:dyDescent="0.25">
      <c r="A4778" t="e">
        <v>#N/A</v>
      </c>
      <c r="B4778" s="33" t="e">
        <v>#N/A</v>
      </c>
      <c r="C4778" t="e">
        <v>#N/A</v>
      </c>
      <c r="D4778" t="e">
        <v>#N/A</v>
      </c>
      <c r="E4778" s="69" t="e">
        <v>#N/A</v>
      </c>
      <c r="F4778" s="3" t="e">
        <v>#N/A</v>
      </c>
      <c r="G4778" s="3" t="e">
        <v>#N/A</v>
      </c>
      <c r="H4778" s="3" t="e">
        <v>#N/A</v>
      </c>
      <c r="I4778" s="80" t="e">
        <v>#N/A</v>
      </c>
      <c r="J4778" s="80" t="e">
        <v>#N/A</v>
      </c>
      <c r="K4778" s="85" t="e">
        <v>#N/A</v>
      </c>
      <c r="L4778" s="9" t="e">
        <v>#N/A</v>
      </c>
      <c r="M4778" s="93" t="e">
        <v>#N/A</v>
      </c>
      <c r="N4778" s="8" t="e">
        <v>#N/A</v>
      </c>
      <c r="O4778" t="e">
        <v>#N/A</v>
      </c>
      <c r="P4778" t="e">
        <v>#N/A</v>
      </c>
      <c r="Q4778" t="e">
        <v>#N/A</v>
      </c>
      <c r="R4778" s="2" t="e">
        <v>#N/A</v>
      </c>
      <c r="S4778" t="e">
        <v>#N/A</v>
      </c>
      <c r="T4778" s="3" t="e">
        <v>#N/A</v>
      </c>
      <c r="U4778" s="3" t="e">
        <v>#N/A</v>
      </c>
      <c r="V4778" t="e">
        <v>#N/A</v>
      </c>
      <c r="W4778" t="e">
        <v>#N/A</v>
      </c>
      <c r="X4778" t="e">
        <v>#N/A</v>
      </c>
      <c r="Y4778" s="3" t="e">
        <v>#N/A</v>
      </c>
      <c r="Z4778" s="8" t="e">
        <v>#N/A</v>
      </c>
      <c r="AA4778" s="30" t="e">
        <v>#N/A</v>
      </c>
      <c r="AB4778" t="e">
        <v>#N/A</v>
      </c>
      <c r="AC4778" t="e">
        <v>#N/A</v>
      </c>
      <c r="AD4778" t="e">
        <v>#N/A</v>
      </c>
      <c r="AE4778" t="e">
        <v>#N/A</v>
      </c>
      <c r="AF4778" t="e">
        <v>#N/A</v>
      </c>
    </row>
    <row r="4779" spans="1:32" x14ac:dyDescent="0.25">
      <c r="A4779" t="e">
        <v>#N/A</v>
      </c>
      <c r="B4779" s="33" t="e">
        <v>#N/A</v>
      </c>
      <c r="C4779" t="e">
        <v>#N/A</v>
      </c>
      <c r="D4779" t="e">
        <v>#N/A</v>
      </c>
      <c r="E4779" s="69" t="e">
        <v>#N/A</v>
      </c>
      <c r="F4779" s="3" t="e">
        <v>#N/A</v>
      </c>
      <c r="G4779" s="3" t="e">
        <v>#N/A</v>
      </c>
      <c r="H4779" s="3" t="e">
        <v>#N/A</v>
      </c>
      <c r="I4779" s="80" t="e">
        <v>#N/A</v>
      </c>
      <c r="J4779" s="80" t="e">
        <v>#N/A</v>
      </c>
      <c r="K4779" s="85" t="e">
        <v>#N/A</v>
      </c>
      <c r="L4779" s="9" t="e">
        <v>#N/A</v>
      </c>
      <c r="M4779" s="93" t="e">
        <v>#N/A</v>
      </c>
      <c r="N4779" s="8" t="e">
        <v>#N/A</v>
      </c>
      <c r="O4779" t="e">
        <v>#N/A</v>
      </c>
      <c r="P4779" t="e">
        <v>#N/A</v>
      </c>
      <c r="Q4779" t="e">
        <v>#N/A</v>
      </c>
      <c r="R4779" s="2" t="e">
        <v>#N/A</v>
      </c>
      <c r="S4779" t="e">
        <v>#N/A</v>
      </c>
      <c r="T4779" s="3" t="e">
        <v>#N/A</v>
      </c>
      <c r="U4779" s="3" t="e">
        <v>#N/A</v>
      </c>
      <c r="V4779" t="e">
        <v>#N/A</v>
      </c>
      <c r="W4779" t="e">
        <v>#N/A</v>
      </c>
      <c r="X4779" t="e">
        <v>#N/A</v>
      </c>
      <c r="Y4779" s="3" t="e">
        <v>#N/A</v>
      </c>
      <c r="Z4779" s="8" t="e">
        <v>#N/A</v>
      </c>
      <c r="AA4779" s="30" t="e">
        <v>#N/A</v>
      </c>
      <c r="AB4779" t="e">
        <v>#N/A</v>
      </c>
      <c r="AC4779" t="e">
        <v>#N/A</v>
      </c>
      <c r="AD4779" t="e">
        <v>#N/A</v>
      </c>
      <c r="AE4779" t="e">
        <v>#N/A</v>
      </c>
      <c r="AF4779" t="e">
        <v>#N/A</v>
      </c>
    </row>
    <row r="4780" spans="1:32" x14ac:dyDescent="0.25">
      <c r="A4780" t="e">
        <v>#N/A</v>
      </c>
      <c r="B4780" s="33" t="e">
        <v>#N/A</v>
      </c>
      <c r="C4780" t="e">
        <v>#N/A</v>
      </c>
      <c r="D4780" t="e">
        <v>#N/A</v>
      </c>
      <c r="E4780" s="69" t="e">
        <v>#N/A</v>
      </c>
      <c r="F4780" s="3" t="e">
        <v>#N/A</v>
      </c>
      <c r="G4780" s="3" t="e">
        <v>#N/A</v>
      </c>
      <c r="H4780" s="3" t="e">
        <v>#N/A</v>
      </c>
      <c r="I4780" s="80" t="e">
        <v>#N/A</v>
      </c>
      <c r="J4780" s="80" t="e">
        <v>#N/A</v>
      </c>
      <c r="K4780" s="85" t="e">
        <v>#N/A</v>
      </c>
      <c r="L4780" s="9" t="e">
        <v>#N/A</v>
      </c>
      <c r="M4780" s="93" t="e">
        <v>#N/A</v>
      </c>
      <c r="N4780" s="8" t="e">
        <v>#N/A</v>
      </c>
      <c r="O4780" t="e">
        <v>#N/A</v>
      </c>
      <c r="P4780" t="e">
        <v>#N/A</v>
      </c>
      <c r="Q4780" t="e">
        <v>#N/A</v>
      </c>
      <c r="R4780" s="2" t="e">
        <v>#N/A</v>
      </c>
      <c r="S4780" t="e">
        <v>#N/A</v>
      </c>
      <c r="T4780" s="3" t="e">
        <v>#N/A</v>
      </c>
      <c r="U4780" s="3" t="e">
        <v>#N/A</v>
      </c>
      <c r="V4780" t="e">
        <v>#N/A</v>
      </c>
      <c r="W4780" t="e">
        <v>#N/A</v>
      </c>
      <c r="X4780" t="e">
        <v>#N/A</v>
      </c>
      <c r="Y4780" s="3" t="e">
        <v>#N/A</v>
      </c>
      <c r="Z4780" s="8" t="e">
        <v>#N/A</v>
      </c>
      <c r="AA4780" s="30" t="e">
        <v>#N/A</v>
      </c>
      <c r="AB4780" t="e">
        <v>#N/A</v>
      </c>
      <c r="AC4780" t="e">
        <v>#N/A</v>
      </c>
      <c r="AD4780" t="e">
        <v>#N/A</v>
      </c>
      <c r="AE4780" t="e">
        <v>#N/A</v>
      </c>
      <c r="AF4780" t="e">
        <v>#N/A</v>
      </c>
    </row>
    <row r="4781" spans="1:32" x14ac:dyDescent="0.25">
      <c r="A4781" t="e">
        <v>#N/A</v>
      </c>
      <c r="B4781" s="33" t="e">
        <v>#N/A</v>
      </c>
      <c r="C4781" t="e">
        <v>#N/A</v>
      </c>
      <c r="D4781" t="e">
        <v>#N/A</v>
      </c>
      <c r="E4781" s="69" t="e">
        <v>#N/A</v>
      </c>
      <c r="F4781" s="3" t="e">
        <v>#N/A</v>
      </c>
      <c r="G4781" s="3" t="e">
        <v>#N/A</v>
      </c>
      <c r="H4781" s="3" t="e">
        <v>#N/A</v>
      </c>
      <c r="I4781" s="80" t="e">
        <v>#N/A</v>
      </c>
      <c r="J4781" s="80" t="e">
        <v>#N/A</v>
      </c>
      <c r="K4781" s="85" t="e">
        <v>#N/A</v>
      </c>
      <c r="L4781" s="9" t="e">
        <v>#N/A</v>
      </c>
      <c r="M4781" s="93" t="e">
        <v>#N/A</v>
      </c>
      <c r="N4781" s="8" t="e">
        <v>#N/A</v>
      </c>
      <c r="O4781" t="e">
        <v>#N/A</v>
      </c>
      <c r="P4781" t="e">
        <v>#N/A</v>
      </c>
      <c r="Q4781" t="e">
        <v>#N/A</v>
      </c>
      <c r="R4781" s="2" t="e">
        <v>#N/A</v>
      </c>
      <c r="S4781" t="e">
        <v>#N/A</v>
      </c>
      <c r="T4781" s="3" t="e">
        <v>#N/A</v>
      </c>
      <c r="U4781" s="3" t="e">
        <v>#N/A</v>
      </c>
      <c r="V4781" t="e">
        <v>#N/A</v>
      </c>
      <c r="W4781" t="e">
        <v>#N/A</v>
      </c>
      <c r="X4781" t="e">
        <v>#N/A</v>
      </c>
      <c r="Y4781" s="3" t="e">
        <v>#N/A</v>
      </c>
      <c r="Z4781" s="8" t="e">
        <v>#N/A</v>
      </c>
      <c r="AA4781" s="30" t="e">
        <v>#N/A</v>
      </c>
      <c r="AB4781" t="e">
        <v>#N/A</v>
      </c>
      <c r="AC4781" t="e">
        <v>#N/A</v>
      </c>
      <c r="AD4781" t="e">
        <v>#N/A</v>
      </c>
      <c r="AE4781" t="e">
        <v>#N/A</v>
      </c>
      <c r="AF4781" t="e">
        <v>#N/A</v>
      </c>
    </row>
    <row r="4782" spans="1:32" x14ac:dyDescent="0.25">
      <c r="A4782" t="e">
        <v>#N/A</v>
      </c>
      <c r="B4782" s="33" t="e">
        <v>#N/A</v>
      </c>
      <c r="C4782" t="e">
        <v>#N/A</v>
      </c>
      <c r="D4782" t="e">
        <v>#N/A</v>
      </c>
      <c r="E4782" s="69" t="e">
        <v>#N/A</v>
      </c>
      <c r="F4782" s="3" t="e">
        <v>#N/A</v>
      </c>
      <c r="G4782" s="3" t="e">
        <v>#N/A</v>
      </c>
      <c r="H4782" s="3" t="e">
        <v>#N/A</v>
      </c>
      <c r="I4782" s="80" t="e">
        <v>#N/A</v>
      </c>
      <c r="J4782" s="80" t="e">
        <v>#N/A</v>
      </c>
      <c r="K4782" s="85" t="e">
        <v>#N/A</v>
      </c>
      <c r="L4782" s="9" t="e">
        <v>#N/A</v>
      </c>
      <c r="M4782" s="93" t="e">
        <v>#N/A</v>
      </c>
      <c r="N4782" s="8" t="e">
        <v>#N/A</v>
      </c>
      <c r="O4782" t="e">
        <v>#N/A</v>
      </c>
      <c r="P4782" t="e">
        <v>#N/A</v>
      </c>
      <c r="Q4782" t="e">
        <v>#N/A</v>
      </c>
      <c r="R4782" s="2" t="e">
        <v>#N/A</v>
      </c>
      <c r="S4782" t="e">
        <v>#N/A</v>
      </c>
      <c r="T4782" s="3" t="e">
        <v>#N/A</v>
      </c>
      <c r="U4782" s="3" t="e">
        <v>#N/A</v>
      </c>
      <c r="V4782" t="e">
        <v>#N/A</v>
      </c>
      <c r="W4782" t="e">
        <v>#N/A</v>
      </c>
      <c r="X4782" t="e">
        <v>#N/A</v>
      </c>
      <c r="Y4782" s="3" t="e">
        <v>#N/A</v>
      </c>
      <c r="Z4782" s="8" t="e">
        <v>#N/A</v>
      </c>
      <c r="AA4782" s="30" t="e">
        <v>#N/A</v>
      </c>
      <c r="AB4782" t="e">
        <v>#N/A</v>
      </c>
      <c r="AC4782" t="e">
        <v>#N/A</v>
      </c>
      <c r="AD4782" t="e">
        <v>#N/A</v>
      </c>
      <c r="AE4782" t="e">
        <v>#N/A</v>
      </c>
      <c r="AF4782" t="e">
        <v>#N/A</v>
      </c>
    </row>
    <row r="4783" spans="1:32" x14ac:dyDescent="0.25">
      <c r="A4783" t="e">
        <v>#N/A</v>
      </c>
      <c r="B4783" s="33" t="e">
        <v>#N/A</v>
      </c>
      <c r="C4783" t="e">
        <v>#N/A</v>
      </c>
      <c r="D4783" t="e">
        <v>#N/A</v>
      </c>
      <c r="E4783" s="69" t="e">
        <v>#N/A</v>
      </c>
      <c r="F4783" s="3" t="e">
        <v>#N/A</v>
      </c>
      <c r="G4783" s="3" t="e">
        <v>#N/A</v>
      </c>
      <c r="H4783" s="3" t="e">
        <v>#N/A</v>
      </c>
      <c r="I4783" s="80" t="e">
        <v>#N/A</v>
      </c>
      <c r="J4783" s="80" t="e">
        <v>#N/A</v>
      </c>
      <c r="K4783" s="85" t="e">
        <v>#N/A</v>
      </c>
      <c r="L4783" s="9" t="e">
        <v>#N/A</v>
      </c>
      <c r="M4783" s="93" t="e">
        <v>#N/A</v>
      </c>
      <c r="N4783" s="8" t="e">
        <v>#N/A</v>
      </c>
      <c r="O4783" t="e">
        <v>#N/A</v>
      </c>
      <c r="P4783" t="e">
        <v>#N/A</v>
      </c>
      <c r="Q4783" t="e">
        <v>#N/A</v>
      </c>
      <c r="R4783" s="2" t="e">
        <v>#N/A</v>
      </c>
      <c r="S4783" t="e">
        <v>#N/A</v>
      </c>
      <c r="T4783" s="3" t="e">
        <v>#N/A</v>
      </c>
      <c r="U4783" s="3" t="e">
        <v>#N/A</v>
      </c>
      <c r="V4783" t="e">
        <v>#N/A</v>
      </c>
      <c r="W4783" t="e">
        <v>#N/A</v>
      </c>
      <c r="X4783" t="e">
        <v>#N/A</v>
      </c>
      <c r="Y4783" s="3" t="e">
        <v>#N/A</v>
      </c>
      <c r="Z4783" s="8" t="e">
        <v>#N/A</v>
      </c>
      <c r="AA4783" s="30" t="e">
        <v>#N/A</v>
      </c>
      <c r="AB4783" t="e">
        <v>#N/A</v>
      </c>
      <c r="AC4783" t="e">
        <v>#N/A</v>
      </c>
      <c r="AD4783" t="e">
        <v>#N/A</v>
      </c>
      <c r="AE4783" t="e">
        <v>#N/A</v>
      </c>
      <c r="AF4783" t="e">
        <v>#N/A</v>
      </c>
    </row>
    <row r="4784" spans="1:32" x14ac:dyDescent="0.25">
      <c r="A4784" t="e">
        <v>#N/A</v>
      </c>
      <c r="B4784" s="33" t="e">
        <v>#N/A</v>
      </c>
      <c r="C4784" t="e">
        <v>#N/A</v>
      </c>
      <c r="D4784" t="e">
        <v>#N/A</v>
      </c>
      <c r="E4784" s="69" t="e">
        <v>#N/A</v>
      </c>
      <c r="F4784" s="3" t="e">
        <v>#N/A</v>
      </c>
      <c r="G4784" s="3" t="e">
        <v>#N/A</v>
      </c>
      <c r="H4784" s="3" t="e">
        <v>#N/A</v>
      </c>
      <c r="I4784" s="80" t="e">
        <v>#N/A</v>
      </c>
      <c r="J4784" s="80" t="e">
        <v>#N/A</v>
      </c>
      <c r="K4784" s="85" t="e">
        <v>#N/A</v>
      </c>
      <c r="L4784" s="9" t="e">
        <v>#N/A</v>
      </c>
      <c r="M4784" s="93" t="e">
        <v>#N/A</v>
      </c>
      <c r="N4784" s="8" t="e">
        <v>#N/A</v>
      </c>
      <c r="O4784" t="e">
        <v>#N/A</v>
      </c>
      <c r="P4784" t="e">
        <v>#N/A</v>
      </c>
      <c r="Q4784" t="e">
        <v>#N/A</v>
      </c>
      <c r="R4784" s="2" t="e">
        <v>#N/A</v>
      </c>
      <c r="S4784" t="e">
        <v>#N/A</v>
      </c>
      <c r="T4784" s="3" t="e">
        <v>#N/A</v>
      </c>
      <c r="U4784" s="3" t="e">
        <v>#N/A</v>
      </c>
      <c r="V4784" t="e">
        <v>#N/A</v>
      </c>
      <c r="W4784" t="e">
        <v>#N/A</v>
      </c>
      <c r="X4784" t="e">
        <v>#N/A</v>
      </c>
      <c r="Y4784" s="3" t="e">
        <v>#N/A</v>
      </c>
      <c r="Z4784" s="8" t="e">
        <v>#N/A</v>
      </c>
      <c r="AA4784" s="30" t="e">
        <v>#N/A</v>
      </c>
      <c r="AB4784" t="e">
        <v>#N/A</v>
      </c>
      <c r="AC4784" t="e">
        <v>#N/A</v>
      </c>
      <c r="AD4784" t="e">
        <v>#N/A</v>
      </c>
      <c r="AE4784" t="e">
        <v>#N/A</v>
      </c>
      <c r="AF4784" t="e">
        <v>#N/A</v>
      </c>
    </row>
    <row r="4785" spans="1:32" x14ac:dyDescent="0.25">
      <c r="A4785" t="e">
        <v>#N/A</v>
      </c>
      <c r="B4785" s="33" t="e">
        <v>#N/A</v>
      </c>
      <c r="C4785" t="e">
        <v>#N/A</v>
      </c>
      <c r="D4785" t="e">
        <v>#N/A</v>
      </c>
      <c r="E4785" s="69" t="e">
        <v>#N/A</v>
      </c>
      <c r="F4785" s="3" t="e">
        <v>#N/A</v>
      </c>
      <c r="G4785" s="3" t="e">
        <v>#N/A</v>
      </c>
      <c r="H4785" s="3" t="e">
        <v>#N/A</v>
      </c>
      <c r="I4785" s="80" t="e">
        <v>#N/A</v>
      </c>
      <c r="J4785" s="80" t="e">
        <v>#N/A</v>
      </c>
      <c r="K4785" s="85" t="e">
        <v>#N/A</v>
      </c>
      <c r="L4785" s="9" t="e">
        <v>#N/A</v>
      </c>
      <c r="M4785" s="93" t="e">
        <v>#N/A</v>
      </c>
      <c r="N4785" s="8" t="e">
        <v>#N/A</v>
      </c>
      <c r="O4785" t="e">
        <v>#N/A</v>
      </c>
      <c r="P4785" t="e">
        <v>#N/A</v>
      </c>
      <c r="Q4785" t="e">
        <v>#N/A</v>
      </c>
      <c r="R4785" s="2" t="e">
        <v>#N/A</v>
      </c>
      <c r="S4785" t="e">
        <v>#N/A</v>
      </c>
      <c r="T4785" s="3" t="e">
        <v>#N/A</v>
      </c>
      <c r="U4785" s="3" t="e">
        <v>#N/A</v>
      </c>
      <c r="V4785" t="e">
        <v>#N/A</v>
      </c>
      <c r="W4785" t="e">
        <v>#N/A</v>
      </c>
      <c r="X4785" t="e">
        <v>#N/A</v>
      </c>
      <c r="Y4785" s="3" t="e">
        <v>#N/A</v>
      </c>
      <c r="Z4785" s="8" t="e">
        <v>#N/A</v>
      </c>
      <c r="AA4785" s="30" t="e">
        <v>#N/A</v>
      </c>
      <c r="AB4785" t="e">
        <v>#N/A</v>
      </c>
      <c r="AC4785" t="e">
        <v>#N/A</v>
      </c>
      <c r="AD4785" t="e">
        <v>#N/A</v>
      </c>
      <c r="AE4785" t="e">
        <v>#N/A</v>
      </c>
      <c r="AF4785" t="e">
        <v>#N/A</v>
      </c>
    </row>
    <row r="4786" spans="1:32" x14ac:dyDescent="0.25">
      <c r="A4786" t="e">
        <v>#N/A</v>
      </c>
      <c r="B4786" s="33" t="e">
        <v>#N/A</v>
      </c>
      <c r="C4786" t="e">
        <v>#N/A</v>
      </c>
      <c r="D4786" t="e">
        <v>#N/A</v>
      </c>
      <c r="E4786" s="69" t="e">
        <v>#N/A</v>
      </c>
      <c r="F4786" s="3" t="e">
        <v>#N/A</v>
      </c>
      <c r="G4786" s="3" t="e">
        <v>#N/A</v>
      </c>
      <c r="H4786" s="3" t="e">
        <v>#N/A</v>
      </c>
      <c r="I4786" s="80" t="e">
        <v>#N/A</v>
      </c>
      <c r="J4786" s="80" t="e">
        <v>#N/A</v>
      </c>
      <c r="K4786" s="85" t="e">
        <v>#N/A</v>
      </c>
      <c r="L4786" s="9" t="e">
        <v>#N/A</v>
      </c>
      <c r="M4786" s="93" t="e">
        <v>#N/A</v>
      </c>
      <c r="N4786" s="8" t="e">
        <v>#N/A</v>
      </c>
      <c r="O4786" t="e">
        <v>#N/A</v>
      </c>
      <c r="P4786" t="e">
        <v>#N/A</v>
      </c>
      <c r="Q4786" t="e">
        <v>#N/A</v>
      </c>
      <c r="R4786" s="2" t="e">
        <v>#N/A</v>
      </c>
      <c r="S4786" t="e">
        <v>#N/A</v>
      </c>
      <c r="T4786" s="3" t="e">
        <v>#N/A</v>
      </c>
      <c r="U4786" s="3" t="e">
        <v>#N/A</v>
      </c>
      <c r="V4786" t="e">
        <v>#N/A</v>
      </c>
      <c r="W4786" t="e">
        <v>#N/A</v>
      </c>
      <c r="X4786" t="e">
        <v>#N/A</v>
      </c>
      <c r="Y4786" s="3" t="e">
        <v>#N/A</v>
      </c>
      <c r="Z4786" s="8" t="e">
        <v>#N/A</v>
      </c>
      <c r="AA4786" s="30" t="e">
        <v>#N/A</v>
      </c>
      <c r="AB4786" t="e">
        <v>#N/A</v>
      </c>
      <c r="AC4786" t="e">
        <v>#N/A</v>
      </c>
      <c r="AD4786" t="e">
        <v>#N/A</v>
      </c>
      <c r="AE4786" t="e">
        <v>#N/A</v>
      </c>
      <c r="AF4786" t="e">
        <v>#N/A</v>
      </c>
    </row>
    <row r="4787" spans="1:32" x14ac:dyDescent="0.25">
      <c r="A4787" t="e">
        <v>#N/A</v>
      </c>
      <c r="B4787" s="33" t="e">
        <v>#N/A</v>
      </c>
      <c r="C4787" t="e">
        <v>#N/A</v>
      </c>
      <c r="D4787" t="e">
        <v>#N/A</v>
      </c>
      <c r="E4787" s="69" t="e">
        <v>#N/A</v>
      </c>
      <c r="F4787" s="3" t="e">
        <v>#N/A</v>
      </c>
      <c r="G4787" s="3" t="e">
        <v>#N/A</v>
      </c>
      <c r="H4787" s="3" t="e">
        <v>#N/A</v>
      </c>
      <c r="I4787" s="80" t="e">
        <v>#N/A</v>
      </c>
      <c r="J4787" s="80" t="e">
        <v>#N/A</v>
      </c>
      <c r="K4787" s="85" t="e">
        <v>#N/A</v>
      </c>
      <c r="L4787" s="9" t="e">
        <v>#N/A</v>
      </c>
      <c r="M4787" s="93" t="e">
        <v>#N/A</v>
      </c>
      <c r="N4787" s="8" t="e">
        <v>#N/A</v>
      </c>
      <c r="O4787" t="e">
        <v>#N/A</v>
      </c>
      <c r="P4787" t="e">
        <v>#N/A</v>
      </c>
      <c r="Q4787" t="e">
        <v>#N/A</v>
      </c>
      <c r="R4787" s="2" t="e">
        <v>#N/A</v>
      </c>
      <c r="S4787" t="e">
        <v>#N/A</v>
      </c>
      <c r="T4787" s="3" t="e">
        <v>#N/A</v>
      </c>
      <c r="U4787" s="3" t="e">
        <v>#N/A</v>
      </c>
      <c r="V4787" t="e">
        <v>#N/A</v>
      </c>
      <c r="W4787" t="e">
        <v>#N/A</v>
      </c>
      <c r="X4787" t="e">
        <v>#N/A</v>
      </c>
      <c r="Y4787" s="3" t="e">
        <v>#N/A</v>
      </c>
      <c r="Z4787" s="8" t="e">
        <v>#N/A</v>
      </c>
      <c r="AA4787" s="30" t="e">
        <v>#N/A</v>
      </c>
      <c r="AB4787" t="e">
        <v>#N/A</v>
      </c>
      <c r="AC4787" t="e">
        <v>#N/A</v>
      </c>
      <c r="AD4787" t="e">
        <v>#N/A</v>
      </c>
      <c r="AE4787" t="e">
        <v>#N/A</v>
      </c>
      <c r="AF4787" t="e">
        <v>#N/A</v>
      </c>
    </row>
    <row r="4788" spans="1:32" x14ac:dyDescent="0.25">
      <c r="A4788" t="e">
        <v>#N/A</v>
      </c>
      <c r="B4788" s="33" t="e">
        <v>#N/A</v>
      </c>
      <c r="C4788" t="e">
        <v>#N/A</v>
      </c>
      <c r="D4788" t="e">
        <v>#N/A</v>
      </c>
      <c r="E4788" s="69" t="e">
        <v>#N/A</v>
      </c>
      <c r="F4788" s="3" t="e">
        <v>#N/A</v>
      </c>
      <c r="G4788" s="3" t="e">
        <v>#N/A</v>
      </c>
      <c r="H4788" s="3" t="e">
        <v>#N/A</v>
      </c>
      <c r="I4788" s="80" t="e">
        <v>#N/A</v>
      </c>
      <c r="J4788" s="80" t="e">
        <v>#N/A</v>
      </c>
      <c r="K4788" s="85" t="e">
        <v>#N/A</v>
      </c>
      <c r="L4788" s="9" t="e">
        <v>#N/A</v>
      </c>
      <c r="M4788" s="93" t="e">
        <v>#N/A</v>
      </c>
      <c r="N4788" s="8" t="e">
        <v>#N/A</v>
      </c>
      <c r="O4788" t="e">
        <v>#N/A</v>
      </c>
      <c r="P4788" t="e">
        <v>#N/A</v>
      </c>
      <c r="Q4788" t="e">
        <v>#N/A</v>
      </c>
      <c r="R4788" s="2" t="e">
        <v>#N/A</v>
      </c>
      <c r="S4788" t="e">
        <v>#N/A</v>
      </c>
      <c r="T4788" s="3" t="e">
        <v>#N/A</v>
      </c>
      <c r="U4788" s="3" t="e">
        <v>#N/A</v>
      </c>
      <c r="V4788" t="e">
        <v>#N/A</v>
      </c>
      <c r="W4788" t="e">
        <v>#N/A</v>
      </c>
      <c r="X4788" t="e">
        <v>#N/A</v>
      </c>
      <c r="Y4788" s="3" t="e">
        <v>#N/A</v>
      </c>
      <c r="Z4788" s="8" t="e">
        <v>#N/A</v>
      </c>
      <c r="AA4788" s="30" t="e">
        <v>#N/A</v>
      </c>
      <c r="AB4788" t="e">
        <v>#N/A</v>
      </c>
      <c r="AC4788" t="e">
        <v>#N/A</v>
      </c>
      <c r="AD4788" t="e">
        <v>#N/A</v>
      </c>
      <c r="AE4788" t="e">
        <v>#N/A</v>
      </c>
      <c r="AF4788" t="e">
        <v>#N/A</v>
      </c>
    </row>
    <row r="4789" spans="1:32" x14ac:dyDescent="0.25">
      <c r="A4789" t="e">
        <v>#N/A</v>
      </c>
      <c r="B4789" s="33" t="e">
        <v>#N/A</v>
      </c>
      <c r="C4789" t="e">
        <v>#N/A</v>
      </c>
      <c r="D4789" t="e">
        <v>#N/A</v>
      </c>
      <c r="E4789" s="69" t="e">
        <v>#N/A</v>
      </c>
      <c r="F4789" s="3" t="e">
        <v>#N/A</v>
      </c>
      <c r="G4789" s="3" t="e">
        <v>#N/A</v>
      </c>
      <c r="H4789" s="3" t="e">
        <v>#N/A</v>
      </c>
      <c r="I4789" s="80" t="e">
        <v>#N/A</v>
      </c>
      <c r="J4789" s="80" t="e">
        <v>#N/A</v>
      </c>
      <c r="K4789" s="85" t="e">
        <v>#N/A</v>
      </c>
      <c r="L4789" s="9" t="e">
        <v>#N/A</v>
      </c>
      <c r="M4789" s="93" t="e">
        <v>#N/A</v>
      </c>
      <c r="N4789" s="8" t="e">
        <v>#N/A</v>
      </c>
      <c r="O4789" t="e">
        <v>#N/A</v>
      </c>
      <c r="P4789" t="e">
        <v>#N/A</v>
      </c>
      <c r="Q4789" t="e">
        <v>#N/A</v>
      </c>
      <c r="R4789" s="2" t="e">
        <v>#N/A</v>
      </c>
      <c r="S4789" t="e">
        <v>#N/A</v>
      </c>
      <c r="T4789" s="3" t="e">
        <v>#N/A</v>
      </c>
      <c r="U4789" s="3" t="e">
        <v>#N/A</v>
      </c>
      <c r="V4789" t="e">
        <v>#N/A</v>
      </c>
      <c r="W4789" t="e">
        <v>#N/A</v>
      </c>
      <c r="X4789" t="e">
        <v>#N/A</v>
      </c>
      <c r="Y4789" s="3" t="e">
        <v>#N/A</v>
      </c>
      <c r="Z4789" s="8" t="e">
        <v>#N/A</v>
      </c>
      <c r="AA4789" s="30" t="e">
        <v>#N/A</v>
      </c>
      <c r="AB4789" t="e">
        <v>#N/A</v>
      </c>
      <c r="AC4789" t="e">
        <v>#N/A</v>
      </c>
      <c r="AD4789" t="e">
        <v>#N/A</v>
      </c>
      <c r="AE4789" t="e">
        <v>#N/A</v>
      </c>
      <c r="AF4789" t="e">
        <v>#N/A</v>
      </c>
    </row>
    <row r="4790" spans="1:32" x14ac:dyDescent="0.25">
      <c r="A4790" t="e">
        <v>#N/A</v>
      </c>
      <c r="B4790" s="33" t="e">
        <v>#N/A</v>
      </c>
      <c r="C4790" t="e">
        <v>#N/A</v>
      </c>
      <c r="D4790" t="e">
        <v>#N/A</v>
      </c>
      <c r="E4790" s="69" t="e">
        <v>#N/A</v>
      </c>
      <c r="F4790" s="3" t="e">
        <v>#N/A</v>
      </c>
      <c r="G4790" s="3" t="e">
        <v>#N/A</v>
      </c>
      <c r="H4790" s="3" t="e">
        <v>#N/A</v>
      </c>
      <c r="I4790" s="80" t="e">
        <v>#N/A</v>
      </c>
      <c r="J4790" s="80" t="e">
        <v>#N/A</v>
      </c>
      <c r="K4790" s="85" t="e">
        <v>#N/A</v>
      </c>
      <c r="L4790" s="9" t="e">
        <v>#N/A</v>
      </c>
      <c r="M4790" s="93" t="e">
        <v>#N/A</v>
      </c>
      <c r="N4790" s="8" t="e">
        <v>#N/A</v>
      </c>
      <c r="O4790" t="e">
        <v>#N/A</v>
      </c>
      <c r="P4790" t="e">
        <v>#N/A</v>
      </c>
      <c r="Q4790" t="e">
        <v>#N/A</v>
      </c>
      <c r="R4790" s="2" t="e">
        <v>#N/A</v>
      </c>
      <c r="S4790" t="e">
        <v>#N/A</v>
      </c>
      <c r="T4790" s="3" t="e">
        <v>#N/A</v>
      </c>
      <c r="U4790" s="3" t="e">
        <v>#N/A</v>
      </c>
      <c r="V4790" t="e">
        <v>#N/A</v>
      </c>
      <c r="W4790" t="e">
        <v>#N/A</v>
      </c>
      <c r="X4790" t="e">
        <v>#N/A</v>
      </c>
      <c r="Y4790" s="3" t="e">
        <v>#N/A</v>
      </c>
      <c r="Z4790" s="8" t="e">
        <v>#N/A</v>
      </c>
      <c r="AA4790" s="30" t="e">
        <v>#N/A</v>
      </c>
      <c r="AB4790" t="e">
        <v>#N/A</v>
      </c>
      <c r="AC4790" t="e">
        <v>#N/A</v>
      </c>
      <c r="AD4790" t="e">
        <v>#N/A</v>
      </c>
      <c r="AE4790" t="e">
        <v>#N/A</v>
      </c>
      <c r="AF4790" t="e">
        <v>#N/A</v>
      </c>
    </row>
    <row r="4791" spans="1:32" x14ac:dyDescent="0.25">
      <c r="A4791" t="e">
        <v>#N/A</v>
      </c>
      <c r="B4791" s="33" t="e">
        <v>#N/A</v>
      </c>
      <c r="C4791" t="e">
        <v>#N/A</v>
      </c>
      <c r="D4791" t="e">
        <v>#N/A</v>
      </c>
      <c r="E4791" s="69" t="e">
        <v>#N/A</v>
      </c>
      <c r="F4791" s="3" t="e">
        <v>#N/A</v>
      </c>
      <c r="G4791" s="3" t="e">
        <v>#N/A</v>
      </c>
      <c r="H4791" s="3" t="e">
        <v>#N/A</v>
      </c>
      <c r="I4791" s="80" t="e">
        <v>#N/A</v>
      </c>
      <c r="J4791" s="80" t="e">
        <v>#N/A</v>
      </c>
      <c r="K4791" s="85" t="e">
        <v>#N/A</v>
      </c>
      <c r="L4791" s="9" t="e">
        <v>#N/A</v>
      </c>
      <c r="M4791" s="93" t="e">
        <v>#N/A</v>
      </c>
      <c r="N4791" s="8" t="e">
        <v>#N/A</v>
      </c>
      <c r="O4791" t="e">
        <v>#N/A</v>
      </c>
      <c r="P4791" t="e">
        <v>#N/A</v>
      </c>
      <c r="Q4791" t="e">
        <v>#N/A</v>
      </c>
      <c r="R4791" s="2" t="e">
        <v>#N/A</v>
      </c>
      <c r="S4791" t="e">
        <v>#N/A</v>
      </c>
      <c r="T4791" s="3" t="e">
        <v>#N/A</v>
      </c>
      <c r="U4791" s="3" t="e">
        <v>#N/A</v>
      </c>
      <c r="V4791" t="e">
        <v>#N/A</v>
      </c>
      <c r="W4791" t="e">
        <v>#N/A</v>
      </c>
      <c r="X4791" t="e">
        <v>#N/A</v>
      </c>
      <c r="Y4791" s="3" t="e">
        <v>#N/A</v>
      </c>
      <c r="Z4791" s="8" t="e">
        <v>#N/A</v>
      </c>
      <c r="AA4791" s="30" t="e">
        <v>#N/A</v>
      </c>
      <c r="AB4791" t="e">
        <v>#N/A</v>
      </c>
      <c r="AC4791" t="e">
        <v>#N/A</v>
      </c>
      <c r="AD4791" t="e">
        <v>#N/A</v>
      </c>
      <c r="AE4791" t="e">
        <v>#N/A</v>
      </c>
      <c r="AF4791" t="e">
        <v>#N/A</v>
      </c>
    </row>
    <row r="4792" spans="1:32" x14ac:dyDescent="0.25">
      <c r="A4792" t="e">
        <v>#N/A</v>
      </c>
      <c r="B4792" s="33" t="e">
        <v>#N/A</v>
      </c>
      <c r="C4792" t="e">
        <v>#N/A</v>
      </c>
      <c r="D4792" t="e">
        <v>#N/A</v>
      </c>
      <c r="E4792" s="69" t="e">
        <v>#N/A</v>
      </c>
      <c r="F4792" s="3" t="e">
        <v>#N/A</v>
      </c>
      <c r="G4792" s="3" t="e">
        <v>#N/A</v>
      </c>
      <c r="H4792" s="3" t="e">
        <v>#N/A</v>
      </c>
      <c r="I4792" s="80" t="e">
        <v>#N/A</v>
      </c>
      <c r="J4792" s="80" t="e">
        <v>#N/A</v>
      </c>
      <c r="K4792" s="85" t="e">
        <v>#N/A</v>
      </c>
      <c r="L4792" s="9" t="e">
        <v>#N/A</v>
      </c>
      <c r="M4792" s="93" t="e">
        <v>#N/A</v>
      </c>
      <c r="N4792" s="8" t="e">
        <v>#N/A</v>
      </c>
      <c r="O4792" t="e">
        <v>#N/A</v>
      </c>
      <c r="P4792" t="e">
        <v>#N/A</v>
      </c>
      <c r="Q4792" t="e">
        <v>#N/A</v>
      </c>
      <c r="R4792" s="2" t="e">
        <v>#N/A</v>
      </c>
      <c r="S4792" t="e">
        <v>#N/A</v>
      </c>
      <c r="T4792" s="3" t="e">
        <v>#N/A</v>
      </c>
      <c r="U4792" s="3" t="e">
        <v>#N/A</v>
      </c>
      <c r="V4792" t="e">
        <v>#N/A</v>
      </c>
      <c r="W4792" t="e">
        <v>#N/A</v>
      </c>
      <c r="X4792" t="e">
        <v>#N/A</v>
      </c>
      <c r="Y4792" s="3" t="e">
        <v>#N/A</v>
      </c>
      <c r="Z4792" s="8" t="e">
        <v>#N/A</v>
      </c>
      <c r="AA4792" s="30" t="e">
        <v>#N/A</v>
      </c>
      <c r="AB4792" t="e">
        <v>#N/A</v>
      </c>
      <c r="AC4792" t="e">
        <v>#N/A</v>
      </c>
      <c r="AD4792" t="e">
        <v>#N/A</v>
      </c>
      <c r="AE4792" t="e">
        <v>#N/A</v>
      </c>
      <c r="AF4792" t="e">
        <v>#N/A</v>
      </c>
    </row>
    <row r="4793" spans="1:32" x14ac:dyDescent="0.25">
      <c r="A4793" t="e">
        <v>#N/A</v>
      </c>
      <c r="B4793" s="33" t="e">
        <v>#N/A</v>
      </c>
      <c r="C4793" t="e">
        <v>#N/A</v>
      </c>
      <c r="D4793" t="e">
        <v>#N/A</v>
      </c>
      <c r="E4793" s="69" t="e">
        <v>#N/A</v>
      </c>
      <c r="F4793" s="3" t="e">
        <v>#N/A</v>
      </c>
      <c r="G4793" s="3" t="e">
        <v>#N/A</v>
      </c>
      <c r="H4793" s="3" t="e">
        <v>#N/A</v>
      </c>
      <c r="I4793" s="80" t="e">
        <v>#N/A</v>
      </c>
      <c r="J4793" s="80" t="e">
        <v>#N/A</v>
      </c>
      <c r="K4793" s="85" t="e">
        <v>#N/A</v>
      </c>
      <c r="L4793" s="9" t="e">
        <v>#N/A</v>
      </c>
      <c r="M4793" s="93" t="e">
        <v>#N/A</v>
      </c>
      <c r="N4793" s="8" t="e">
        <v>#N/A</v>
      </c>
      <c r="O4793" t="e">
        <v>#N/A</v>
      </c>
      <c r="P4793" t="e">
        <v>#N/A</v>
      </c>
      <c r="Q4793" t="e">
        <v>#N/A</v>
      </c>
      <c r="R4793" s="2" t="e">
        <v>#N/A</v>
      </c>
      <c r="S4793" t="e">
        <v>#N/A</v>
      </c>
      <c r="T4793" s="3" t="e">
        <v>#N/A</v>
      </c>
      <c r="U4793" s="3" t="e">
        <v>#N/A</v>
      </c>
      <c r="V4793" t="e">
        <v>#N/A</v>
      </c>
      <c r="W4793" t="e">
        <v>#N/A</v>
      </c>
      <c r="X4793" t="e">
        <v>#N/A</v>
      </c>
      <c r="Y4793" s="3" t="e">
        <v>#N/A</v>
      </c>
      <c r="Z4793" s="8" t="e">
        <v>#N/A</v>
      </c>
      <c r="AA4793" s="30" t="e">
        <v>#N/A</v>
      </c>
      <c r="AB4793" t="e">
        <v>#N/A</v>
      </c>
      <c r="AC4793" t="e">
        <v>#N/A</v>
      </c>
      <c r="AD4793" t="e">
        <v>#N/A</v>
      </c>
      <c r="AE4793" t="e">
        <v>#N/A</v>
      </c>
      <c r="AF4793" t="e">
        <v>#N/A</v>
      </c>
    </row>
    <row r="4794" spans="1:32" x14ac:dyDescent="0.25">
      <c r="A4794" t="e">
        <v>#N/A</v>
      </c>
      <c r="B4794" s="33" t="e">
        <v>#N/A</v>
      </c>
      <c r="C4794" t="e">
        <v>#N/A</v>
      </c>
      <c r="D4794" t="e">
        <v>#N/A</v>
      </c>
      <c r="E4794" s="69" t="e">
        <v>#N/A</v>
      </c>
      <c r="F4794" s="3" t="e">
        <v>#N/A</v>
      </c>
      <c r="G4794" s="3" t="e">
        <v>#N/A</v>
      </c>
      <c r="H4794" s="3" t="e">
        <v>#N/A</v>
      </c>
      <c r="I4794" s="80" t="e">
        <v>#N/A</v>
      </c>
      <c r="J4794" s="80" t="e">
        <v>#N/A</v>
      </c>
      <c r="K4794" s="85" t="e">
        <v>#N/A</v>
      </c>
      <c r="L4794" s="9" t="e">
        <v>#N/A</v>
      </c>
      <c r="M4794" s="93" t="e">
        <v>#N/A</v>
      </c>
      <c r="N4794" s="8" t="e">
        <v>#N/A</v>
      </c>
      <c r="O4794" t="e">
        <v>#N/A</v>
      </c>
      <c r="P4794" t="e">
        <v>#N/A</v>
      </c>
      <c r="Q4794" t="e">
        <v>#N/A</v>
      </c>
      <c r="R4794" s="2" t="e">
        <v>#N/A</v>
      </c>
      <c r="S4794" t="e">
        <v>#N/A</v>
      </c>
      <c r="T4794" s="3" t="e">
        <v>#N/A</v>
      </c>
      <c r="U4794" s="3" t="e">
        <v>#N/A</v>
      </c>
      <c r="V4794" t="e">
        <v>#N/A</v>
      </c>
      <c r="W4794" t="e">
        <v>#N/A</v>
      </c>
      <c r="X4794" t="e">
        <v>#N/A</v>
      </c>
      <c r="Y4794" s="3" t="e">
        <v>#N/A</v>
      </c>
      <c r="Z4794" s="8" t="e">
        <v>#N/A</v>
      </c>
      <c r="AA4794" s="30" t="e">
        <v>#N/A</v>
      </c>
      <c r="AB4794" t="e">
        <v>#N/A</v>
      </c>
      <c r="AC4794" t="e">
        <v>#N/A</v>
      </c>
      <c r="AD4794" t="e">
        <v>#N/A</v>
      </c>
      <c r="AE4794" t="e">
        <v>#N/A</v>
      </c>
      <c r="AF4794" t="e">
        <v>#N/A</v>
      </c>
    </row>
    <row r="4795" spans="1:32" x14ac:dyDescent="0.25">
      <c r="A4795" t="e">
        <v>#N/A</v>
      </c>
      <c r="B4795" s="33" t="e">
        <v>#N/A</v>
      </c>
      <c r="C4795" t="e">
        <v>#N/A</v>
      </c>
      <c r="D4795" t="e">
        <v>#N/A</v>
      </c>
      <c r="E4795" s="69" t="e">
        <v>#N/A</v>
      </c>
      <c r="F4795" s="3" t="e">
        <v>#N/A</v>
      </c>
      <c r="G4795" s="3" t="e">
        <v>#N/A</v>
      </c>
      <c r="H4795" s="3" t="e">
        <v>#N/A</v>
      </c>
      <c r="I4795" s="80" t="e">
        <v>#N/A</v>
      </c>
      <c r="J4795" s="80" t="e">
        <v>#N/A</v>
      </c>
      <c r="K4795" s="85" t="e">
        <v>#N/A</v>
      </c>
      <c r="L4795" s="9" t="e">
        <v>#N/A</v>
      </c>
      <c r="M4795" s="93" t="e">
        <v>#N/A</v>
      </c>
      <c r="N4795" s="8" t="e">
        <v>#N/A</v>
      </c>
      <c r="O4795" t="e">
        <v>#N/A</v>
      </c>
      <c r="P4795" t="e">
        <v>#N/A</v>
      </c>
      <c r="Q4795" t="e">
        <v>#N/A</v>
      </c>
      <c r="R4795" s="2" t="e">
        <v>#N/A</v>
      </c>
      <c r="S4795" t="e">
        <v>#N/A</v>
      </c>
      <c r="T4795" s="3" t="e">
        <v>#N/A</v>
      </c>
      <c r="U4795" s="3" t="e">
        <v>#N/A</v>
      </c>
      <c r="V4795" t="e">
        <v>#N/A</v>
      </c>
      <c r="W4795" t="e">
        <v>#N/A</v>
      </c>
      <c r="X4795" t="e">
        <v>#N/A</v>
      </c>
      <c r="Y4795" s="3" t="e">
        <v>#N/A</v>
      </c>
      <c r="Z4795" s="8" t="e">
        <v>#N/A</v>
      </c>
      <c r="AA4795" s="30" t="e">
        <v>#N/A</v>
      </c>
      <c r="AB4795" t="e">
        <v>#N/A</v>
      </c>
      <c r="AC4795" t="e">
        <v>#N/A</v>
      </c>
      <c r="AD4795" t="e">
        <v>#N/A</v>
      </c>
      <c r="AE4795" t="e">
        <v>#N/A</v>
      </c>
      <c r="AF4795" t="e">
        <v>#N/A</v>
      </c>
    </row>
    <row r="4796" spans="1:32" x14ac:dyDescent="0.25">
      <c r="A4796" t="e">
        <v>#N/A</v>
      </c>
      <c r="B4796" s="33" t="e">
        <v>#N/A</v>
      </c>
      <c r="C4796" t="e">
        <v>#N/A</v>
      </c>
      <c r="D4796" t="e">
        <v>#N/A</v>
      </c>
      <c r="E4796" s="69" t="e">
        <v>#N/A</v>
      </c>
      <c r="F4796" s="3" t="e">
        <v>#N/A</v>
      </c>
      <c r="G4796" s="3" t="e">
        <v>#N/A</v>
      </c>
      <c r="H4796" s="3" t="e">
        <v>#N/A</v>
      </c>
      <c r="I4796" s="80" t="e">
        <v>#N/A</v>
      </c>
      <c r="J4796" s="80" t="e">
        <v>#N/A</v>
      </c>
      <c r="K4796" s="85" t="e">
        <v>#N/A</v>
      </c>
      <c r="L4796" s="9" t="e">
        <v>#N/A</v>
      </c>
      <c r="M4796" s="93" t="e">
        <v>#N/A</v>
      </c>
      <c r="N4796" s="8" t="e">
        <v>#N/A</v>
      </c>
      <c r="O4796" t="e">
        <v>#N/A</v>
      </c>
      <c r="P4796" t="e">
        <v>#N/A</v>
      </c>
      <c r="Q4796" t="e">
        <v>#N/A</v>
      </c>
      <c r="R4796" s="2" t="e">
        <v>#N/A</v>
      </c>
      <c r="S4796" t="e">
        <v>#N/A</v>
      </c>
      <c r="T4796" s="3" t="e">
        <v>#N/A</v>
      </c>
      <c r="U4796" s="3" t="e">
        <v>#N/A</v>
      </c>
      <c r="V4796" t="e">
        <v>#N/A</v>
      </c>
      <c r="W4796" t="e">
        <v>#N/A</v>
      </c>
      <c r="X4796" t="e">
        <v>#N/A</v>
      </c>
      <c r="Y4796" s="3" t="e">
        <v>#N/A</v>
      </c>
      <c r="Z4796" s="8" t="e">
        <v>#N/A</v>
      </c>
      <c r="AA4796" s="30" t="e">
        <v>#N/A</v>
      </c>
      <c r="AB4796" t="e">
        <v>#N/A</v>
      </c>
      <c r="AC4796" t="e">
        <v>#N/A</v>
      </c>
      <c r="AD4796" t="e">
        <v>#N/A</v>
      </c>
      <c r="AE4796" t="e">
        <v>#N/A</v>
      </c>
      <c r="AF4796" t="e">
        <v>#N/A</v>
      </c>
    </row>
    <row r="4797" spans="1:32" x14ac:dyDescent="0.25">
      <c r="A4797" t="e">
        <v>#N/A</v>
      </c>
      <c r="B4797" s="33" t="e">
        <v>#N/A</v>
      </c>
      <c r="C4797" t="e">
        <v>#N/A</v>
      </c>
      <c r="D4797" t="e">
        <v>#N/A</v>
      </c>
      <c r="E4797" s="69" t="e">
        <v>#N/A</v>
      </c>
      <c r="F4797" s="3" t="e">
        <v>#N/A</v>
      </c>
      <c r="G4797" s="3" t="e">
        <v>#N/A</v>
      </c>
      <c r="H4797" s="3" t="e">
        <v>#N/A</v>
      </c>
      <c r="I4797" s="80" t="e">
        <v>#N/A</v>
      </c>
      <c r="J4797" s="80" t="e">
        <v>#N/A</v>
      </c>
      <c r="K4797" s="85" t="e">
        <v>#N/A</v>
      </c>
      <c r="L4797" s="9" t="e">
        <v>#N/A</v>
      </c>
      <c r="M4797" s="93" t="e">
        <v>#N/A</v>
      </c>
      <c r="N4797" s="8" t="e">
        <v>#N/A</v>
      </c>
      <c r="O4797" t="e">
        <v>#N/A</v>
      </c>
      <c r="P4797" t="e">
        <v>#N/A</v>
      </c>
      <c r="Q4797" t="e">
        <v>#N/A</v>
      </c>
      <c r="R4797" s="2" t="e">
        <v>#N/A</v>
      </c>
      <c r="S4797" t="e">
        <v>#N/A</v>
      </c>
      <c r="T4797" s="3" t="e">
        <v>#N/A</v>
      </c>
      <c r="U4797" s="3" t="e">
        <v>#N/A</v>
      </c>
      <c r="V4797" t="e">
        <v>#N/A</v>
      </c>
      <c r="W4797" t="e">
        <v>#N/A</v>
      </c>
      <c r="X4797" t="e">
        <v>#N/A</v>
      </c>
      <c r="Y4797" s="3" t="e">
        <v>#N/A</v>
      </c>
      <c r="Z4797" s="8" t="e">
        <v>#N/A</v>
      </c>
      <c r="AA4797" s="30" t="e">
        <v>#N/A</v>
      </c>
      <c r="AB4797" t="e">
        <v>#N/A</v>
      </c>
      <c r="AC4797" t="e">
        <v>#N/A</v>
      </c>
      <c r="AD4797" t="e">
        <v>#N/A</v>
      </c>
      <c r="AE4797" t="e">
        <v>#N/A</v>
      </c>
      <c r="AF4797" t="e">
        <v>#N/A</v>
      </c>
    </row>
    <row r="4798" spans="1:32" x14ac:dyDescent="0.25">
      <c r="A4798" t="e">
        <v>#N/A</v>
      </c>
      <c r="B4798" s="33" t="e">
        <v>#N/A</v>
      </c>
      <c r="C4798" t="e">
        <v>#N/A</v>
      </c>
      <c r="D4798" t="e">
        <v>#N/A</v>
      </c>
      <c r="E4798" s="69" t="e">
        <v>#N/A</v>
      </c>
      <c r="F4798" s="3" t="e">
        <v>#N/A</v>
      </c>
      <c r="G4798" s="3" t="e">
        <v>#N/A</v>
      </c>
      <c r="H4798" s="3" t="e">
        <v>#N/A</v>
      </c>
      <c r="I4798" s="80" t="e">
        <v>#N/A</v>
      </c>
      <c r="J4798" s="80" t="e">
        <v>#N/A</v>
      </c>
      <c r="K4798" s="85" t="e">
        <v>#N/A</v>
      </c>
      <c r="L4798" s="9" t="e">
        <v>#N/A</v>
      </c>
      <c r="M4798" s="93" t="e">
        <v>#N/A</v>
      </c>
      <c r="N4798" s="8" t="e">
        <v>#N/A</v>
      </c>
      <c r="O4798" t="e">
        <v>#N/A</v>
      </c>
      <c r="P4798" t="e">
        <v>#N/A</v>
      </c>
      <c r="Q4798" t="e">
        <v>#N/A</v>
      </c>
      <c r="R4798" s="2" t="e">
        <v>#N/A</v>
      </c>
      <c r="S4798" t="e">
        <v>#N/A</v>
      </c>
      <c r="T4798" s="3" t="e">
        <v>#N/A</v>
      </c>
      <c r="U4798" s="3" t="e">
        <v>#N/A</v>
      </c>
      <c r="V4798" t="e">
        <v>#N/A</v>
      </c>
      <c r="W4798" t="e">
        <v>#N/A</v>
      </c>
      <c r="X4798" t="e">
        <v>#N/A</v>
      </c>
      <c r="Y4798" s="3" t="e">
        <v>#N/A</v>
      </c>
      <c r="Z4798" s="8" t="e">
        <v>#N/A</v>
      </c>
      <c r="AA4798" s="30" t="e">
        <v>#N/A</v>
      </c>
      <c r="AB4798" t="e">
        <v>#N/A</v>
      </c>
      <c r="AC4798" t="e">
        <v>#N/A</v>
      </c>
      <c r="AD4798" t="e">
        <v>#N/A</v>
      </c>
      <c r="AE4798" t="e">
        <v>#N/A</v>
      </c>
      <c r="AF4798" t="e">
        <v>#N/A</v>
      </c>
    </row>
    <row r="4799" spans="1:32" x14ac:dyDescent="0.25">
      <c r="A4799" t="e">
        <v>#N/A</v>
      </c>
      <c r="B4799" s="33" t="e">
        <v>#N/A</v>
      </c>
      <c r="C4799" t="e">
        <v>#N/A</v>
      </c>
      <c r="D4799" t="e">
        <v>#N/A</v>
      </c>
      <c r="E4799" s="69" t="e">
        <v>#N/A</v>
      </c>
      <c r="F4799" s="3" t="e">
        <v>#N/A</v>
      </c>
      <c r="G4799" s="3" t="e">
        <v>#N/A</v>
      </c>
      <c r="H4799" s="3" t="e">
        <v>#N/A</v>
      </c>
      <c r="I4799" s="80" t="e">
        <v>#N/A</v>
      </c>
      <c r="J4799" s="80" t="e">
        <v>#N/A</v>
      </c>
      <c r="K4799" s="85" t="e">
        <v>#N/A</v>
      </c>
      <c r="L4799" s="9" t="e">
        <v>#N/A</v>
      </c>
      <c r="M4799" s="93" t="e">
        <v>#N/A</v>
      </c>
      <c r="N4799" s="8" t="e">
        <v>#N/A</v>
      </c>
      <c r="O4799" t="e">
        <v>#N/A</v>
      </c>
      <c r="P4799" t="e">
        <v>#N/A</v>
      </c>
      <c r="Q4799" t="e">
        <v>#N/A</v>
      </c>
      <c r="R4799" s="2" t="e">
        <v>#N/A</v>
      </c>
      <c r="S4799" t="e">
        <v>#N/A</v>
      </c>
      <c r="T4799" s="3" t="e">
        <v>#N/A</v>
      </c>
      <c r="U4799" s="3" t="e">
        <v>#N/A</v>
      </c>
      <c r="V4799" t="e">
        <v>#N/A</v>
      </c>
      <c r="W4799" t="e">
        <v>#N/A</v>
      </c>
      <c r="X4799" t="e">
        <v>#N/A</v>
      </c>
      <c r="Y4799" s="3" t="e">
        <v>#N/A</v>
      </c>
      <c r="Z4799" s="8" t="e">
        <v>#N/A</v>
      </c>
      <c r="AA4799" s="30" t="e">
        <v>#N/A</v>
      </c>
      <c r="AB4799" t="e">
        <v>#N/A</v>
      </c>
      <c r="AC4799" t="e">
        <v>#N/A</v>
      </c>
      <c r="AD4799" t="e">
        <v>#N/A</v>
      </c>
      <c r="AE4799" t="e">
        <v>#N/A</v>
      </c>
      <c r="AF4799" t="e">
        <v>#N/A</v>
      </c>
    </row>
    <row r="4800" spans="1:32" x14ac:dyDescent="0.25">
      <c r="A4800" t="e">
        <v>#N/A</v>
      </c>
      <c r="B4800" s="33" t="e">
        <v>#N/A</v>
      </c>
      <c r="C4800" t="e">
        <v>#N/A</v>
      </c>
      <c r="D4800" t="e">
        <v>#N/A</v>
      </c>
      <c r="E4800" s="69" t="e">
        <v>#N/A</v>
      </c>
      <c r="F4800" s="3" t="e">
        <v>#N/A</v>
      </c>
      <c r="G4800" s="3" t="e">
        <v>#N/A</v>
      </c>
      <c r="H4800" s="3" t="e">
        <v>#N/A</v>
      </c>
      <c r="I4800" s="80" t="e">
        <v>#N/A</v>
      </c>
      <c r="J4800" s="80" t="e">
        <v>#N/A</v>
      </c>
      <c r="K4800" s="85" t="e">
        <v>#N/A</v>
      </c>
      <c r="L4800" s="9" t="e">
        <v>#N/A</v>
      </c>
      <c r="M4800" s="93" t="e">
        <v>#N/A</v>
      </c>
      <c r="N4800" s="8" t="e">
        <v>#N/A</v>
      </c>
      <c r="O4800" t="e">
        <v>#N/A</v>
      </c>
      <c r="P4800" t="e">
        <v>#N/A</v>
      </c>
      <c r="Q4800" t="e">
        <v>#N/A</v>
      </c>
      <c r="R4800" s="2" t="e">
        <v>#N/A</v>
      </c>
      <c r="S4800" t="e">
        <v>#N/A</v>
      </c>
      <c r="T4800" s="3" t="e">
        <v>#N/A</v>
      </c>
      <c r="U4800" s="3" t="e">
        <v>#N/A</v>
      </c>
      <c r="V4800" t="e">
        <v>#N/A</v>
      </c>
      <c r="W4800" t="e">
        <v>#N/A</v>
      </c>
      <c r="X4800" t="e">
        <v>#N/A</v>
      </c>
      <c r="Y4800" s="3" t="e">
        <v>#N/A</v>
      </c>
      <c r="Z4800" s="8" t="e">
        <v>#N/A</v>
      </c>
      <c r="AA4800" s="30" t="e">
        <v>#N/A</v>
      </c>
      <c r="AB4800" t="e">
        <v>#N/A</v>
      </c>
      <c r="AC4800" t="e">
        <v>#N/A</v>
      </c>
      <c r="AD4800" t="e">
        <v>#N/A</v>
      </c>
      <c r="AE4800" t="e">
        <v>#N/A</v>
      </c>
      <c r="AF4800" t="e">
        <v>#N/A</v>
      </c>
    </row>
    <row r="4801" spans="1:32" x14ac:dyDescent="0.25">
      <c r="A4801" t="e">
        <v>#N/A</v>
      </c>
      <c r="B4801" s="33" t="e">
        <v>#N/A</v>
      </c>
      <c r="C4801" t="e">
        <v>#N/A</v>
      </c>
      <c r="D4801" t="e">
        <v>#N/A</v>
      </c>
      <c r="E4801" s="69" t="e">
        <v>#N/A</v>
      </c>
      <c r="F4801" s="3" t="e">
        <v>#N/A</v>
      </c>
      <c r="G4801" s="3" t="e">
        <v>#N/A</v>
      </c>
      <c r="H4801" s="3" t="e">
        <v>#N/A</v>
      </c>
      <c r="I4801" s="80" t="e">
        <v>#N/A</v>
      </c>
      <c r="J4801" s="80" t="e">
        <v>#N/A</v>
      </c>
      <c r="K4801" s="85" t="e">
        <v>#N/A</v>
      </c>
      <c r="L4801" s="9" t="e">
        <v>#N/A</v>
      </c>
      <c r="M4801" s="93" t="e">
        <v>#N/A</v>
      </c>
      <c r="N4801" s="8" t="e">
        <v>#N/A</v>
      </c>
      <c r="O4801" t="e">
        <v>#N/A</v>
      </c>
      <c r="P4801" t="e">
        <v>#N/A</v>
      </c>
      <c r="Q4801" t="e">
        <v>#N/A</v>
      </c>
      <c r="R4801" s="2" t="e">
        <v>#N/A</v>
      </c>
      <c r="S4801" t="e">
        <v>#N/A</v>
      </c>
      <c r="T4801" s="3" t="e">
        <v>#N/A</v>
      </c>
      <c r="U4801" s="3" t="e">
        <v>#N/A</v>
      </c>
      <c r="V4801" t="e">
        <v>#N/A</v>
      </c>
      <c r="W4801" t="e">
        <v>#N/A</v>
      </c>
      <c r="X4801" t="e">
        <v>#N/A</v>
      </c>
      <c r="Y4801" s="3" t="e">
        <v>#N/A</v>
      </c>
      <c r="Z4801" s="8" t="e">
        <v>#N/A</v>
      </c>
      <c r="AA4801" s="30" t="e">
        <v>#N/A</v>
      </c>
      <c r="AB4801" t="e">
        <v>#N/A</v>
      </c>
      <c r="AC4801" t="e">
        <v>#N/A</v>
      </c>
      <c r="AD4801" t="e">
        <v>#N/A</v>
      </c>
      <c r="AE4801" t="e">
        <v>#N/A</v>
      </c>
      <c r="AF4801" t="e">
        <v>#N/A</v>
      </c>
    </row>
    <row r="4802" spans="1:32" x14ac:dyDescent="0.25">
      <c r="A4802" t="e">
        <v>#N/A</v>
      </c>
      <c r="B4802" s="33" t="e">
        <v>#N/A</v>
      </c>
      <c r="C4802" t="e">
        <v>#N/A</v>
      </c>
      <c r="D4802" t="e">
        <v>#N/A</v>
      </c>
      <c r="E4802" s="69" t="e">
        <v>#N/A</v>
      </c>
      <c r="F4802" s="3" t="e">
        <v>#N/A</v>
      </c>
      <c r="G4802" s="3" t="e">
        <v>#N/A</v>
      </c>
      <c r="H4802" s="3" t="e">
        <v>#N/A</v>
      </c>
      <c r="I4802" s="80" t="e">
        <v>#N/A</v>
      </c>
      <c r="J4802" s="80" t="e">
        <v>#N/A</v>
      </c>
      <c r="K4802" s="85" t="e">
        <v>#N/A</v>
      </c>
      <c r="L4802" s="9" t="e">
        <v>#N/A</v>
      </c>
      <c r="M4802" s="93" t="e">
        <v>#N/A</v>
      </c>
      <c r="N4802" s="8" t="e">
        <v>#N/A</v>
      </c>
      <c r="O4802" t="e">
        <v>#N/A</v>
      </c>
      <c r="P4802" t="e">
        <v>#N/A</v>
      </c>
      <c r="Q4802" t="e">
        <v>#N/A</v>
      </c>
      <c r="R4802" s="2" t="e">
        <v>#N/A</v>
      </c>
      <c r="S4802" t="e">
        <v>#N/A</v>
      </c>
      <c r="T4802" s="3" t="e">
        <v>#N/A</v>
      </c>
      <c r="U4802" s="3" t="e">
        <v>#N/A</v>
      </c>
      <c r="V4802" t="e">
        <v>#N/A</v>
      </c>
      <c r="W4802" t="e">
        <v>#N/A</v>
      </c>
      <c r="X4802" t="e">
        <v>#N/A</v>
      </c>
      <c r="Y4802" s="3" t="e">
        <v>#N/A</v>
      </c>
      <c r="Z4802" s="8" t="e">
        <v>#N/A</v>
      </c>
      <c r="AA4802" s="30" t="e">
        <v>#N/A</v>
      </c>
      <c r="AB4802" t="e">
        <v>#N/A</v>
      </c>
      <c r="AC4802" t="e">
        <v>#N/A</v>
      </c>
      <c r="AD4802" t="e">
        <v>#N/A</v>
      </c>
      <c r="AE4802" t="e">
        <v>#N/A</v>
      </c>
      <c r="AF4802" t="e">
        <v>#N/A</v>
      </c>
    </row>
    <row r="4803" spans="1:32" x14ac:dyDescent="0.25">
      <c r="A4803" t="e">
        <v>#N/A</v>
      </c>
      <c r="B4803" s="33" t="e">
        <v>#N/A</v>
      </c>
      <c r="C4803" t="e">
        <v>#N/A</v>
      </c>
      <c r="D4803" t="e">
        <v>#N/A</v>
      </c>
      <c r="E4803" s="69" t="e">
        <v>#N/A</v>
      </c>
      <c r="F4803" s="3" t="e">
        <v>#N/A</v>
      </c>
      <c r="G4803" s="3" t="e">
        <v>#N/A</v>
      </c>
      <c r="H4803" s="3" t="e">
        <v>#N/A</v>
      </c>
      <c r="I4803" s="80" t="e">
        <v>#N/A</v>
      </c>
      <c r="J4803" s="80" t="e">
        <v>#N/A</v>
      </c>
      <c r="K4803" s="85" t="e">
        <v>#N/A</v>
      </c>
      <c r="L4803" s="9" t="e">
        <v>#N/A</v>
      </c>
      <c r="M4803" s="93" t="e">
        <v>#N/A</v>
      </c>
      <c r="N4803" s="8" t="e">
        <v>#N/A</v>
      </c>
      <c r="O4803" t="e">
        <v>#N/A</v>
      </c>
      <c r="P4803" t="e">
        <v>#N/A</v>
      </c>
      <c r="Q4803" t="e">
        <v>#N/A</v>
      </c>
      <c r="R4803" s="2" t="e">
        <v>#N/A</v>
      </c>
      <c r="S4803" t="e">
        <v>#N/A</v>
      </c>
      <c r="T4803" s="3" t="e">
        <v>#N/A</v>
      </c>
      <c r="U4803" s="3" t="e">
        <v>#N/A</v>
      </c>
      <c r="V4803" t="e">
        <v>#N/A</v>
      </c>
      <c r="W4803" t="e">
        <v>#N/A</v>
      </c>
      <c r="X4803" t="e">
        <v>#N/A</v>
      </c>
      <c r="Y4803" s="3" t="e">
        <v>#N/A</v>
      </c>
      <c r="Z4803" s="8" t="e">
        <v>#N/A</v>
      </c>
      <c r="AA4803" s="30" t="e">
        <v>#N/A</v>
      </c>
      <c r="AB4803" t="e">
        <v>#N/A</v>
      </c>
      <c r="AC4803" t="e">
        <v>#N/A</v>
      </c>
      <c r="AD4803" t="e">
        <v>#N/A</v>
      </c>
      <c r="AE4803" t="e">
        <v>#N/A</v>
      </c>
      <c r="AF4803" t="e">
        <v>#N/A</v>
      </c>
    </row>
    <row r="4804" spans="1:32" x14ac:dyDescent="0.25">
      <c r="A4804" t="e">
        <v>#N/A</v>
      </c>
      <c r="B4804" s="33" t="e">
        <v>#N/A</v>
      </c>
      <c r="C4804" t="e">
        <v>#N/A</v>
      </c>
      <c r="D4804" t="e">
        <v>#N/A</v>
      </c>
      <c r="E4804" s="69" t="e">
        <v>#N/A</v>
      </c>
      <c r="F4804" s="3" t="e">
        <v>#N/A</v>
      </c>
      <c r="G4804" s="3" t="e">
        <v>#N/A</v>
      </c>
      <c r="H4804" s="3" t="e">
        <v>#N/A</v>
      </c>
      <c r="I4804" s="80" t="e">
        <v>#N/A</v>
      </c>
      <c r="J4804" s="80" t="e">
        <v>#N/A</v>
      </c>
      <c r="K4804" s="85" t="e">
        <v>#N/A</v>
      </c>
      <c r="L4804" s="9" t="e">
        <v>#N/A</v>
      </c>
      <c r="M4804" s="93" t="e">
        <v>#N/A</v>
      </c>
      <c r="N4804" s="8" t="e">
        <v>#N/A</v>
      </c>
      <c r="O4804" t="e">
        <v>#N/A</v>
      </c>
      <c r="P4804" t="e">
        <v>#N/A</v>
      </c>
      <c r="Q4804" t="e">
        <v>#N/A</v>
      </c>
      <c r="R4804" s="2" t="e">
        <v>#N/A</v>
      </c>
      <c r="S4804" t="e">
        <v>#N/A</v>
      </c>
      <c r="T4804" s="3" t="e">
        <v>#N/A</v>
      </c>
      <c r="U4804" s="3" t="e">
        <v>#N/A</v>
      </c>
      <c r="V4804" t="e">
        <v>#N/A</v>
      </c>
      <c r="W4804" t="e">
        <v>#N/A</v>
      </c>
      <c r="X4804" t="e">
        <v>#N/A</v>
      </c>
      <c r="Y4804" s="3" t="e">
        <v>#N/A</v>
      </c>
      <c r="Z4804" s="8" t="e">
        <v>#N/A</v>
      </c>
      <c r="AA4804" s="30" t="e">
        <v>#N/A</v>
      </c>
      <c r="AB4804" t="e">
        <v>#N/A</v>
      </c>
      <c r="AC4804" t="e">
        <v>#N/A</v>
      </c>
      <c r="AD4804" t="e">
        <v>#N/A</v>
      </c>
      <c r="AE4804" t="e">
        <v>#N/A</v>
      </c>
      <c r="AF4804" t="e">
        <v>#N/A</v>
      </c>
    </row>
    <row r="4805" spans="1:32" x14ac:dyDescent="0.25">
      <c r="A4805" t="e">
        <v>#N/A</v>
      </c>
      <c r="B4805" s="33" t="e">
        <v>#N/A</v>
      </c>
      <c r="C4805" t="e">
        <v>#N/A</v>
      </c>
      <c r="D4805" t="e">
        <v>#N/A</v>
      </c>
      <c r="E4805" s="69" t="e">
        <v>#N/A</v>
      </c>
      <c r="F4805" s="3" t="e">
        <v>#N/A</v>
      </c>
      <c r="G4805" s="3" t="e">
        <v>#N/A</v>
      </c>
      <c r="H4805" s="3" t="e">
        <v>#N/A</v>
      </c>
      <c r="I4805" s="80" t="e">
        <v>#N/A</v>
      </c>
      <c r="J4805" s="80" t="e">
        <v>#N/A</v>
      </c>
      <c r="K4805" s="85" t="e">
        <v>#N/A</v>
      </c>
      <c r="L4805" s="9" t="e">
        <v>#N/A</v>
      </c>
      <c r="M4805" s="93" t="e">
        <v>#N/A</v>
      </c>
      <c r="N4805" s="8" t="e">
        <v>#N/A</v>
      </c>
      <c r="O4805" t="e">
        <v>#N/A</v>
      </c>
      <c r="P4805" t="e">
        <v>#N/A</v>
      </c>
      <c r="Q4805" t="e">
        <v>#N/A</v>
      </c>
      <c r="R4805" s="2" t="e">
        <v>#N/A</v>
      </c>
      <c r="S4805" t="e">
        <v>#N/A</v>
      </c>
      <c r="T4805" s="3" t="e">
        <v>#N/A</v>
      </c>
      <c r="U4805" s="3" t="e">
        <v>#N/A</v>
      </c>
      <c r="V4805" t="e">
        <v>#N/A</v>
      </c>
      <c r="W4805" t="e">
        <v>#N/A</v>
      </c>
      <c r="X4805" t="e">
        <v>#N/A</v>
      </c>
      <c r="Y4805" s="3" t="e">
        <v>#N/A</v>
      </c>
      <c r="Z4805" s="8" t="e">
        <v>#N/A</v>
      </c>
      <c r="AA4805" s="30" t="e">
        <v>#N/A</v>
      </c>
      <c r="AB4805" t="e">
        <v>#N/A</v>
      </c>
      <c r="AC4805" t="e">
        <v>#N/A</v>
      </c>
      <c r="AD4805" t="e">
        <v>#N/A</v>
      </c>
      <c r="AE4805" t="e">
        <v>#N/A</v>
      </c>
      <c r="AF4805" t="e">
        <v>#N/A</v>
      </c>
    </row>
    <row r="4806" spans="1:32" x14ac:dyDescent="0.25">
      <c r="A4806" t="e">
        <v>#N/A</v>
      </c>
      <c r="B4806" s="33" t="e">
        <v>#N/A</v>
      </c>
      <c r="C4806" t="e">
        <v>#N/A</v>
      </c>
      <c r="D4806" t="e">
        <v>#N/A</v>
      </c>
      <c r="E4806" s="69" t="e">
        <v>#N/A</v>
      </c>
      <c r="F4806" s="3" t="e">
        <v>#N/A</v>
      </c>
      <c r="G4806" s="3" t="e">
        <v>#N/A</v>
      </c>
      <c r="H4806" s="3" t="e">
        <v>#N/A</v>
      </c>
      <c r="I4806" s="80" t="e">
        <v>#N/A</v>
      </c>
      <c r="J4806" s="80" t="e">
        <v>#N/A</v>
      </c>
      <c r="K4806" s="85" t="e">
        <v>#N/A</v>
      </c>
      <c r="L4806" s="9" t="e">
        <v>#N/A</v>
      </c>
      <c r="M4806" s="93" t="e">
        <v>#N/A</v>
      </c>
      <c r="N4806" s="8" t="e">
        <v>#N/A</v>
      </c>
      <c r="O4806" t="e">
        <v>#N/A</v>
      </c>
      <c r="P4806" t="e">
        <v>#N/A</v>
      </c>
      <c r="Q4806" t="e">
        <v>#N/A</v>
      </c>
      <c r="R4806" s="2" t="e">
        <v>#N/A</v>
      </c>
      <c r="S4806" t="e">
        <v>#N/A</v>
      </c>
      <c r="T4806" s="3" t="e">
        <v>#N/A</v>
      </c>
      <c r="U4806" s="3" t="e">
        <v>#N/A</v>
      </c>
      <c r="V4806" t="e">
        <v>#N/A</v>
      </c>
      <c r="W4806" t="e">
        <v>#N/A</v>
      </c>
      <c r="X4806" t="e">
        <v>#N/A</v>
      </c>
      <c r="Y4806" s="3" t="e">
        <v>#N/A</v>
      </c>
      <c r="Z4806" s="8" t="e">
        <v>#N/A</v>
      </c>
      <c r="AA4806" s="30" t="e">
        <v>#N/A</v>
      </c>
      <c r="AB4806" t="e">
        <v>#N/A</v>
      </c>
      <c r="AC4806" t="e">
        <v>#N/A</v>
      </c>
      <c r="AD4806" t="e">
        <v>#N/A</v>
      </c>
      <c r="AE4806" t="e">
        <v>#N/A</v>
      </c>
      <c r="AF4806" t="e">
        <v>#N/A</v>
      </c>
    </row>
    <row r="4807" spans="1:32" x14ac:dyDescent="0.25">
      <c r="A4807" t="e">
        <v>#N/A</v>
      </c>
      <c r="B4807" s="33" t="e">
        <v>#N/A</v>
      </c>
      <c r="C4807" t="e">
        <v>#N/A</v>
      </c>
      <c r="D4807" t="e">
        <v>#N/A</v>
      </c>
      <c r="E4807" s="69" t="e">
        <v>#N/A</v>
      </c>
      <c r="F4807" s="3" t="e">
        <v>#N/A</v>
      </c>
      <c r="G4807" s="3" t="e">
        <v>#N/A</v>
      </c>
      <c r="H4807" s="3" t="e">
        <v>#N/A</v>
      </c>
      <c r="I4807" s="80" t="e">
        <v>#N/A</v>
      </c>
      <c r="J4807" s="80" t="e">
        <v>#N/A</v>
      </c>
      <c r="K4807" s="85" t="e">
        <v>#N/A</v>
      </c>
      <c r="L4807" s="9" t="e">
        <v>#N/A</v>
      </c>
      <c r="M4807" s="93" t="e">
        <v>#N/A</v>
      </c>
      <c r="N4807" s="8" t="e">
        <v>#N/A</v>
      </c>
      <c r="O4807" t="e">
        <v>#N/A</v>
      </c>
      <c r="P4807" t="e">
        <v>#N/A</v>
      </c>
      <c r="Q4807" t="e">
        <v>#N/A</v>
      </c>
      <c r="R4807" s="2" t="e">
        <v>#N/A</v>
      </c>
      <c r="S4807" t="e">
        <v>#N/A</v>
      </c>
      <c r="T4807" s="3" t="e">
        <v>#N/A</v>
      </c>
      <c r="U4807" s="3" t="e">
        <v>#N/A</v>
      </c>
      <c r="V4807" t="e">
        <v>#N/A</v>
      </c>
      <c r="W4807" t="e">
        <v>#N/A</v>
      </c>
      <c r="X4807" t="e">
        <v>#N/A</v>
      </c>
      <c r="Y4807" s="3" t="e">
        <v>#N/A</v>
      </c>
      <c r="Z4807" s="8" t="e">
        <v>#N/A</v>
      </c>
      <c r="AA4807" s="30" t="e">
        <v>#N/A</v>
      </c>
      <c r="AB4807" t="e">
        <v>#N/A</v>
      </c>
      <c r="AC4807" t="e">
        <v>#N/A</v>
      </c>
      <c r="AD4807" t="e">
        <v>#N/A</v>
      </c>
      <c r="AE4807" t="e">
        <v>#N/A</v>
      </c>
      <c r="AF4807" t="e">
        <v>#N/A</v>
      </c>
    </row>
    <row r="4808" spans="1:32" x14ac:dyDescent="0.25">
      <c r="A4808" t="e">
        <v>#N/A</v>
      </c>
      <c r="B4808" s="33" t="e">
        <v>#N/A</v>
      </c>
      <c r="C4808" t="e">
        <v>#N/A</v>
      </c>
      <c r="D4808" t="e">
        <v>#N/A</v>
      </c>
      <c r="E4808" s="69" t="e">
        <v>#N/A</v>
      </c>
      <c r="F4808" s="3" t="e">
        <v>#N/A</v>
      </c>
      <c r="G4808" s="3" t="e">
        <v>#N/A</v>
      </c>
      <c r="H4808" s="3" t="e">
        <v>#N/A</v>
      </c>
      <c r="I4808" s="80" t="e">
        <v>#N/A</v>
      </c>
      <c r="J4808" s="80" t="e">
        <v>#N/A</v>
      </c>
      <c r="K4808" s="85" t="e">
        <v>#N/A</v>
      </c>
      <c r="L4808" s="9" t="e">
        <v>#N/A</v>
      </c>
      <c r="M4808" s="93" t="e">
        <v>#N/A</v>
      </c>
      <c r="N4808" s="8" t="e">
        <v>#N/A</v>
      </c>
      <c r="O4808" t="e">
        <v>#N/A</v>
      </c>
      <c r="P4808" t="e">
        <v>#N/A</v>
      </c>
      <c r="Q4808" t="e">
        <v>#N/A</v>
      </c>
      <c r="R4808" s="2" t="e">
        <v>#N/A</v>
      </c>
      <c r="S4808" t="e">
        <v>#N/A</v>
      </c>
      <c r="T4808" s="3" t="e">
        <v>#N/A</v>
      </c>
      <c r="U4808" s="3" t="e">
        <v>#N/A</v>
      </c>
      <c r="V4808" t="e">
        <v>#N/A</v>
      </c>
      <c r="W4808" t="e">
        <v>#N/A</v>
      </c>
      <c r="X4808" t="e">
        <v>#N/A</v>
      </c>
      <c r="Y4808" s="3" t="e">
        <v>#N/A</v>
      </c>
      <c r="Z4808" s="8" t="e">
        <v>#N/A</v>
      </c>
      <c r="AA4808" s="30" t="e">
        <v>#N/A</v>
      </c>
      <c r="AB4808" t="e">
        <v>#N/A</v>
      </c>
      <c r="AC4808" t="e">
        <v>#N/A</v>
      </c>
      <c r="AD4808" t="e">
        <v>#N/A</v>
      </c>
      <c r="AE4808" t="e">
        <v>#N/A</v>
      </c>
      <c r="AF4808" t="e">
        <v>#N/A</v>
      </c>
    </row>
    <row r="4809" spans="1:32" x14ac:dyDescent="0.25">
      <c r="A4809" t="e">
        <v>#N/A</v>
      </c>
      <c r="B4809" s="33" t="e">
        <v>#N/A</v>
      </c>
      <c r="C4809" t="e">
        <v>#N/A</v>
      </c>
      <c r="D4809" t="e">
        <v>#N/A</v>
      </c>
      <c r="E4809" s="69" t="e">
        <v>#N/A</v>
      </c>
      <c r="F4809" s="3" t="e">
        <v>#N/A</v>
      </c>
      <c r="G4809" s="3" t="e">
        <v>#N/A</v>
      </c>
      <c r="H4809" s="3" t="e">
        <v>#N/A</v>
      </c>
      <c r="I4809" s="80" t="e">
        <v>#N/A</v>
      </c>
      <c r="J4809" s="80" t="e">
        <v>#N/A</v>
      </c>
      <c r="K4809" s="85" t="e">
        <v>#N/A</v>
      </c>
      <c r="L4809" s="9" t="e">
        <v>#N/A</v>
      </c>
      <c r="M4809" s="93" t="e">
        <v>#N/A</v>
      </c>
      <c r="N4809" s="8" t="e">
        <v>#N/A</v>
      </c>
      <c r="O4809" t="e">
        <v>#N/A</v>
      </c>
      <c r="P4809" t="e">
        <v>#N/A</v>
      </c>
      <c r="Q4809" t="e">
        <v>#N/A</v>
      </c>
      <c r="R4809" s="2" t="e">
        <v>#N/A</v>
      </c>
      <c r="S4809" t="e">
        <v>#N/A</v>
      </c>
      <c r="T4809" s="3" t="e">
        <v>#N/A</v>
      </c>
      <c r="U4809" s="3" t="e">
        <v>#N/A</v>
      </c>
      <c r="V4809" t="e">
        <v>#N/A</v>
      </c>
      <c r="W4809" t="e">
        <v>#N/A</v>
      </c>
      <c r="X4809" t="e">
        <v>#N/A</v>
      </c>
      <c r="Y4809" s="3" t="e">
        <v>#N/A</v>
      </c>
      <c r="Z4809" s="8" t="e">
        <v>#N/A</v>
      </c>
      <c r="AA4809" s="30" t="e">
        <v>#N/A</v>
      </c>
      <c r="AB4809" t="e">
        <v>#N/A</v>
      </c>
      <c r="AC4809" t="e">
        <v>#N/A</v>
      </c>
      <c r="AD4809" t="e">
        <v>#N/A</v>
      </c>
      <c r="AE4809" t="e">
        <v>#N/A</v>
      </c>
      <c r="AF4809" t="e">
        <v>#N/A</v>
      </c>
    </row>
    <row r="4810" spans="1:32" x14ac:dyDescent="0.25">
      <c r="A4810" t="e">
        <v>#N/A</v>
      </c>
      <c r="B4810" s="33" t="e">
        <v>#N/A</v>
      </c>
      <c r="C4810" t="e">
        <v>#N/A</v>
      </c>
      <c r="D4810" t="e">
        <v>#N/A</v>
      </c>
      <c r="E4810" s="69" t="e">
        <v>#N/A</v>
      </c>
      <c r="F4810" s="3" t="e">
        <v>#N/A</v>
      </c>
      <c r="G4810" s="3" t="e">
        <v>#N/A</v>
      </c>
      <c r="H4810" s="3" t="e">
        <v>#N/A</v>
      </c>
      <c r="I4810" s="80" t="e">
        <v>#N/A</v>
      </c>
      <c r="J4810" s="80" t="e">
        <v>#N/A</v>
      </c>
      <c r="K4810" s="85" t="e">
        <v>#N/A</v>
      </c>
      <c r="L4810" s="9" t="e">
        <v>#N/A</v>
      </c>
      <c r="M4810" s="93" t="e">
        <v>#N/A</v>
      </c>
      <c r="N4810" s="8" t="e">
        <v>#N/A</v>
      </c>
      <c r="O4810" t="e">
        <v>#N/A</v>
      </c>
      <c r="P4810" t="e">
        <v>#N/A</v>
      </c>
      <c r="Q4810" t="e">
        <v>#N/A</v>
      </c>
      <c r="R4810" s="2" t="e">
        <v>#N/A</v>
      </c>
      <c r="S4810" t="e">
        <v>#N/A</v>
      </c>
      <c r="T4810" s="3" t="e">
        <v>#N/A</v>
      </c>
      <c r="U4810" s="3" t="e">
        <v>#N/A</v>
      </c>
      <c r="V4810" t="e">
        <v>#N/A</v>
      </c>
      <c r="W4810" t="e">
        <v>#N/A</v>
      </c>
      <c r="X4810" t="e">
        <v>#N/A</v>
      </c>
      <c r="Y4810" s="3" t="e">
        <v>#N/A</v>
      </c>
      <c r="Z4810" s="8" t="e">
        <v>#N/A</v>
      </c>
      <c r="AA4810" s="30" t="e">
        <v>#N/A</v>
      </c>
      <c r="AB4810" t="e">
        <v>#N/A</v>
      </c>
      <c r="AC4810" t="e">
        <v>#N/A</v>
      </c>
      <c r="AD4810" t="e">
        <v>#N/A</v>
      </c>
      <c r="AE4810" t="e">
        <v>#N/A</v>
      </c>
      <c r="AF4810" t="e">
        <v>#N/A</v>
      </c>
    </row>
    <row r="4811" spans="1:32" x14ac:dyDescent="0.25">
      <c r="A4811" t="e">
        <v>#N/A</v>
      </c>
      <c r="B4811" s="33" t="e">
        <v>#N/A</v>
      </c>
      <c r="C4811" t="e">
        <v>#N/A</v>
      </c>
      <c r="D4811" t="e">
        <v>#N/A</v>
      </c>
      <c r="E4811" s="69" t="e">
        <v>#N/A</v>
      </c>
      <c r="F4811" s="3" t="e">
        <v>#N/A</v>
      </c>
      <c r="G4811" s="3" t="e">
        <v>#N/A</v>
      </c>
      <c r="H4811" s="3" t="e">
        <v>#N/A</v>
      </c>
      <c r="I4811" s="80" t="e">
        <v>#N/A</v>
      </c>
      <c r="J4811" s="80" t="e">
        <v>#N/A</v>
      </c>
      <c r="K4811" s="85" t="e">
        <v>#N/A</v>
      </c>
      <c r="L4811" s="9" t="e">
        <v>#N/A</v>
      </c>
      <c r="M4811" s="93" t="e">
        <v>#N/A</v>
      </c>
      <c r="N4811" s="8" t="e">
        <v>#N/A</v>
      </c>
      <c r="O4811" t="e">
        <v>#N/A</v>
      </c>
      <c r="P4811" t="e">
        <v>#N/A</v>
      </c>
      <c r="Q4811" t="e">
        <v>#N/A</v>
      </c>
      <c r="R4811" s="2" t="e">
        <v>#N/A</v>
      </c>
      <c r="S4811" t="e">
        <v>#N/A</v>
      </c>
      <c r="T4811" s="3" t="e">
        <v>#N/A</v>
      </c>
      <c r="U4811" s="3" t="e">
        <v>#N/A</v>
      </c>
      <c r="V4811" t="e">
        <v>#N/A</v>
      </c>
      <c r="W4811" t="e">
        <v>#N/A</v>
      </c>
      <c r="X4811" t="e">
        <v>#N/A</v>
      </c>
      <c r="Y4811" s="3" t="e">
        <v>#N/A</v>
      </c>
      <c r="Z4811" s="8" t="e">
        <v>#N/A</v>
      </c>
      <c r="AA4811" s="30" t="e">
        <v>#N/A</v>
      </c>
      <c r="AB4811" t="e">
        <v>#N/A</v>
      </c>
      <c r="AC4811" t="e">
        <v>#N/A</v>
      </c>
      <c r="AD4811" t="e">
        <v>#N/A</v>
      </c>
      <c r="AE4811" t="e">
        <v>#N/A</v>
      </c>
      <c r="AF4811" t="e">
        <v>#N/A</v>
      </c>
    </row>
    <row r="4812" spans="1:32" x14ac:dyDescent="0.25">
      <c r="A4812" t="e">
        <v>#N/A</v>
      </c>
      <c r="B4812" s="33" t="e">
        <v>#N/A</v>
      </c>
      <c r="C4812" t="e">
        <v>#N/A</v>
      </c>
      <c r="D4812" t="e">
        <v>#N/A</v>
      </c>
      <c r="E4812" s="69" t="e">
        <v>#N/A</v>
      </c>
      <c r="F4812" s="3" t="e">
        <v>#N/A</v>
      </c>
      <c r="G4812" s="3" t="e">
        <v>#N/A</v>
      </c>
      <c r="H4812" s="3" t="e">
        <v>#N/A</v>
      </c>
      <c r="I4812" s="80" t="e">
        <v>#N/A</v>
      </c>
      <c r="J4812" s="80" t="e">
        <v>#N/A</v>
      </c>
      <c r="K4812" s="85" t="e">
        <v>#N/A</v>
      </c>
      <c r="L4812" s="9" t="e">
        <v>#N/A</v>
      </c>
      <c r="M4812" s="93" t="e">
        <v>#N/A</v>
      </c>
      <c r="N4812" s="8" t="e">
        <v>#N/A</v>
      </c>
      <c r="O4812" t="e">
        <v>#N/A</v>
      </c>
      <c r="P4812" t="e">
        <v>#N/A</v>
      </c>
      <c r="Q4812" t="e">
        <v>#N/A</v>
      </c>
      <c r="R4812" s="2" t="e">
        <v>#N/A</v>
      </c>
      <c r="S4812" t="e">
        <v>#N/A</v>
      </c>
      <c r="T4812" s="3" t="e">
        <v>#N/A</v>
      </c>
      <c r="U4812" s="3" t="e">
        <v>#N/A</v>
      </c>
      <c r="V4812" t="e">
        <v>#N/A</v>
      </c>
      <c r="W4812" t="e">
        <v>#N/A</v>
      </c>
      <c r="X4812" t="e">
        <v>#N/A</v>
      </c>
      <c r="Y4812" s="3" t="e">
        <v>#N/A</v>
      </c>
      <c r="Z4812" s="8" t="e">
        <v>#N/A</v>
      </c>
      <c r="AA4812" s="30" t="e">
        <v>#N/A</v>
      </c>
      <c r="AB4812" t="e">
        <v>#N/A</v>
      </c>
      <c r="AC4812" t="e">
        <v>#N/A</v>
      </c>
      <c r="AD4812" t="e">
        <v>#N/A</v>
      </c>
      <c r="AE4812" t="e">
        <v>#N/A</v>
      </c>
      <c r="AF4812" t="e">
        <v>#N/A</v>
      </c>
    </row>
    <row r="4813" spans="1:32" x14ac:dyDescent="0.25">
      <c r="A4813" t="e">
        <v>#N/A</v>
      </c>
      <c r="B4813" s="33" t="e">
        <v>#N/A</v>
      </c>
      <c r="C4813" t="e">
        <v>#N/A</v>
      </c>
      <c r="D4813" t="e">
        <v>#N/A</v>
      </c>
      <c r="E4813" s="69" t="e">
        <v>#N/A</v>
      </c>
      <c r="F4813" s="3" t="e">
        <v>#N/A</v>
      </c>
      <c r="G4813" s="3" t="e">
        <v>#N/A</v>
      </c>
      <c r="H4813" s="3" t="e">
        <v>#N/A</v>
      </c>
      <c r="I4813" s="80" t="e">
        <v>#N/A</v>
      </c>
      <c r="J4813" s="80" t="e">
        <v>#N/A</v>
      </c>
      <c r="K4813" s="85" t="e">
        <v>#N/A</v>
      </c>
      <c r="L4813" s="9" t="e">
        <v>#N/A</v>
      </c>
      <c r="M4813" s="93" t="e">
        <v>#N/A</v>
      </c>
      <c r="N4813" s="8" t="e">
        <v>#N/A</v>
      </c>
      <c r="O4813" t="e">
        <v>#N/A</v>
      </c>
      <c r="P4813" t="e">
        <v>#N/A</v>
      </c>
      <c r="Q4813" t="e">
        <v>#N/A</v>
      </c>
      <c r="R4813" s="2" t="e">
        <v>#N/A</v>
      </c>
      <c r="S4813" t="e">
        <v>#N/A</v>
      </c>
      <c r="T4813" s="3" t="e">
        <v>#N/A</v>
      </c>
      <c r="U4813" s="3" t="e">
        <v>#N/A</v>
      </c>
      <c r="V4813" t="e">
        <v>#N/A</v>
      </c>
      <c r="W4813" t="e">
        <v>#N/A</v>
      </c>
      <c r="X4813" t="e">
        <v>#N/A</v>
      </c>
      <c r="Y4813" s="3" t="e">
        <v>#N/A</v>
      </c>
      <c r="Z4813" s="8" t="e">
        <v>#N/A</v>
      </c>
      <c r="AA4813" s="30" t="e">
        <v>#N/A</v>
      </c>
      <c r="AB4813" t="e">
        <v>#N/A</v>
      </c>
      <c r="AC4813" t="e">
        <v>#N/A</v>
      </c>
      <c r="AD4813" t="e">
        <v>#N/A</v>
      </c>
      <c r="AE4813" t="e">
        <v>#N/A</v>
      </c>
      <c r="AF4813" t="e">
        <v>#N/A</v>
      </c>
    </row>
    <row r="4814" spans="1:32" x14ac:dyDescent="0.25">
      <c r="A4814" t="e">
        <v>#N/A</v>
      </c>
      <c r="B4814" s="33" t="e">
        <v>#N/A</v>
      </c>
      <c r="C4814" t="e">
        <v>#N/A</v>
      </c>
      <c r="D4814" t="e">
        <v>#N/A</v>
      </c>
      <c r="E4814" s="69" t="e">
        <v>#N/A</v>
      </c>
      <c r="F4814" s="3" t="e">
        <v>#N/A</v>
      </c>
      <c r="G4814" s="3" t="e">
        <v>#N/A</v>
      </c>
      <c r="H4814" s="3" t="e">
        <v>#N/A</v>
      </c>
      <c r="I4814" s="80" t="e">
        <v>#N/A</v>
      </c>
      <c r="J4814" s="80" t="e">
        <v>#N/A</v>
      </c>
      <c r="K4814" s="85" t="e">
        <v>#N/A</v>
      </c>
      <c r="L4814" s="9" t="e">
        <v>#N/A</v>
      </c>
      <c r="M4814" s="93" t="e">
        <v>#N/A</v>
      </c>
      <c r="N4814" s="8" t="e">
        <v>#N/A</v>
      </c>
      <c r="O4814" t="e">
        <v>#N/A</v>
      </c>
      <c r="P4814" t="e">
        <v>#N/A</v>
      </c>
      <c r="Q4814" t="e">
        <v>#N/A</v>
      </c>
      <c r="R4814" s="2" t="e">
        <v>#N/A</v>
      </c>
      <c r="S4814" t="e">
        <v>#N/A</v>
      </c>
      <c r="T4814" s="3" t="e">
        <v>#N/A</v>
      </c>
      <c r="U4814" s="3" t="e">
        <v>#N/A</v>
      </c>
      <c r="V4814" t="e">
        <v>#N/A</v>
      </c>
      <c r="W4814" t="e">
        <v>#N/A</v>
      </c>
      <c r="X4814" t="e">
        <v>#N/A</v>
      </c>
      <c r="Y4814" s="3" t="e">
        <v>#N/A</v>
      </c>
      <c r="Z4814" s="8" t="e">
        <v>#N/A</v>
      </c>
      <c r="AA4814" s="30" t="e">
        <v>#N/A</v>
      </c>
      <c r="AB4814" t="e">
        <v>#N/A</v>
      </c>
      <c r="AC4814" t="e">
        <v>#N/A</v>
      </c>
      <c r="AD4814" t="e">
        <v>#N/A</v>
      </c>
      <c r="AE4814" t="e">
        <v>#N/A</v>
      </c>
      <c r="AF4814" t="e">
        <v>#N/A</v>
      </c>
    </row>
    <row r="4815" spans="1:32" x14ac:dyDescent="0.25">
      <c r="A4815" t="e">
        <v>#N/A</v>
      </c>
      <c r="B4815" s="33" t="e">
        <v>#N/A</v>
      </c>
      <c r="C4815" t="e">
        <v>#N/A</v>
      </c>
      <c r="D4815" t="e">
        <v>#N/A</v>
      </c>
      <c r="E4815" s="69" t="e">
        <v>#N/A</v>
      </c>
      <c r="F4815" s="3" t="e">
        <v>#N/A</v>
      </c>
      <c r="G4815" s="3" t="e">
        <v>#N/A</v>
      </c>
      <c r="H4815" s="3" t="e">
        <v>#N/A</v>
      </c>
      <c r="I4815" s="80" t="e">
        <v>#N/A</v>
      </c>
      <c r="J4815" s="80" t="e">
        <v>#N/A</v>
      </c>
      <c r="K4815" s="85" t="e">
        <v>#N/A</v>
      </c>
      <c r="L4815" s="9" t="e">
        <v>#N/A</v>
      </c>
      <c r="M4815" s="93" t="e">
        <v>#N/A</v>
      </c>
      <c r="N4815" s="8" t="e">
        <v>#N/A</v>
      </c>
      <c r="O4815" t="e">
        <v>#N/A</v>
      </c>
      <c r="P4815" t="e">
        <v>#N/A</v>
      </c>
      <c r="Q4815" t="e">
        <v>#N/A</v>
      </c>
      <c r="R4815" s="2" t="e">
        <v>#N/A</v>
      </c>
      <c r="S4815" t="e">
        <v>#N/A</v>
      </c>
      <c r="T4815" s="3" t="e">
        <v>#N/A</v>
      </c>
      <c r="U4815" s="3" t="e">
        <v>#N/A</v>
      </c>
      <c r="V4815" t="e">
        <v>#N/A</v>
      </c>
      <c r="W4815" t="e">
        <v>#N/A</v>
      </c>
      <c r="X4815" t="e">
        <v>#N/A</v>
      </c>
      <c r="Y4815" s="3" t="e">
        <v>#N/A</v>
      </c>
      <c r="Z4815" s="8" t="e">
        <v>#N/A</v>
      </c>
      <c r="AA4815" s="30" t="e">
        <v>#N/A</v>
      </c>
      <c r="AB4815" t="e">
        <v>#N/A</v>
      </c>
      <c r="AC4815" t="e">
        <v>#N/A</v>
      </c>
      <c r="AD4815" t="e">
        <v>#N/A</v>
      </c>
      <c r="AE4815" t="e">
        <v>#N/A</v>
      </c>
      <c r="AF4815" t="e">
        <v>#N/A</v>
      </c>
    </row>
    <row r="4816" spans="1:32" x14ac:dyDescent="0.25">
      <c r="A4816" t="e">
        <v>#N/A</v>
      </c>
      <c r="B4816" s="33" t="e">
        <v>#N/A</v>
      </c>
      <c r="C4816" t="e">
        <v>#N/A</v>
      </c>
      <c r="D4816" t="e">
        <v>#N/A</v>
      </c>
      <c r="E4816" s="69" t="e">
        <v>#N/A</v>
      </c>
      <c r="F4816" s="3" t="e">
        <v>#N/A</v>
      </c>
      <c r="G4816" s="3" t="e">
        <v>#N/A</v>
      </c>
      <c r="H4816" s="3" t="e">
        <v>#N/A</v>
      </c>
      <c r="I4816" s="80" t="e">
        <v>#N/A</v>
      </c>
      <c r="J4816" s="80" t="e">
        <v>#N/A</v>
      </c>
      <c r="K4816" s="85" t="e">
        <v>#N/A</v>
      </c>
      <c r="L4816" s="9" t="e">
        <v>#N/A</v>
      </c>
      <c r="M4816" s="93" t="e">
        <v>#N/A</v>
      </c>
      <c r="N4816" s="8" t="e">
        <v>#N/A</v>
      </c>
      <c r="O4816" t="e">
        <v>#N/A</v>
      </c>
      <c r="P4816" t="e">
        <v>#N/A</v>
      </c>
      <c r="Q4816" t="e">
        <v>#N/A</v>
      </c>
      <c r="R4816" s="2" t="e">
        <v>#N/A</v>
      </c>
      <c r="S4816" t="e">
        <v>#N/A</v>
      </c>
      <c r="T4816" s="3" t="e">
        <v>#N/A</v>
      </c>
      <c r="U4816" s="3" t="e">
        <v>#N/A</v>
      </c>
      <c r="V4816" t="e">
        <v>#N/A</v>
      </c>
      <c r="W4816" t="e">
        <v>#N/A</v>
      </c>
      <c r="X4816" t="e">
        <v>#N/A</v>
      </c>
      <c r="Y4816" s="3" t="e">
        <v>#N/A</v>
      </c>
      <c r="Z4816" s="8" t="e">
        <v>#N/A</v>
      </c>
      <c r="AA4816" s="30" t="e">
        <v>#N/A</v>
      </c>
      <c r="AB4816" t="e">
        <v>#N/A</v>
      </c>
      <c r="AC4816" t="e">
        <v>#N/A</v>
      </c>
      <c r="AD4816" t="e">
        <v>#N/A</v>
      </c>
      <c r="AE4816" t="e">
        <v>#N/A</v>
      </c>
      <c r="AF4816" t="e">
        <v>#N/A</v>
      </c>
    </row>
    <row r="4817" spans="1:32" x14ac:dyDescent="0.25">
      <c r="A4817" t="e">
        <v>#N/A</v>
      </c>
      <c r="B4817" s="33" t="e">
        <v>#N/A</v>
      </c>
      <c r="C4817" t="e">
        <v>#N/A</v>
      </c>
      <c r="D4817" t="e">
        <v>#N/A</v>
      </c>
      <c r="E4817" s="69" t="e">
        <v>#N/A</v>
      </c>
      <c r="F4817" s="3" t="e">
        <v>#N/A</v>
      </c>
      <c r="G4817" s="3" t="e">
        <v>#N/A</v>
      </c>
      <c r="H4817" s="3" t="e">
        <v>#N/A</v>
      </c>
      <c r="I4817" s="80" t="e">
        <v>#N/A</v>
      </c>
      <c r="J4817" s="80" t="e">
        <v>#N/A</v>
      </c>
      <c r="K4817" s="85" t="e">
        <v>#N/A</v>
      </c>
      <c r="L4817" s="9" t="e">
        <v>#N/A</v>
      </c>
      <c r="M4817" s="93" t="e">
        <v>#N/A</v>
      </c>
      <c r="N4817" s="8" t="e">
        <v>#N/A</v>
      </c>
      <c r="O4817" t="e">
        <v>#N/A</v>
      </c>
      <c r="P4817" t="e">
        <v>#N/A</v>
      </c>
      <c r="Q4817" t="e">
        <v>#N/A</v>
      </c>
      <c r="R4817" s="2" t="e">
        <v>#N/A</v>
      </c>
      <c r="S4817" t="e">
        <v>#N/A</v>
      </c>
      <c r="T4817" s="3" t="e">
        <v>#N/A</v>
      </c>
      <c r="U4817" s="3" t="e">
        <v>#N/A</v>
      </c>
      <c r="V4817" t="e">
        <v>#N/A</v>
      </c>
      <c r="W4817" t="e">
        <v>#N/A</v>
      </c>
      <c r="X4817" t="e">
        <v>#N/A</v>
      </c>
      <c r="Y4817" s="3" t="e">
        <v>#N/A</v>
      </c>
      <c r="Z4817" s="8" t="e">
        <v>#N/A</v>
      </c>
      <c r="AA4817" s="30" t="e">
        <v>#N/A</v>
      </c>
      <c r="AB4817" t="e">
        <v>#N/A</v>
      </c>
      <c r="AC4817" t="e">
        <v>#N/A</v>
      </c>
      <c r="AD4817" t="e">
        <v>#N/A</v>
      </c>
      <c r="AE4817" t="e">
        <v>#N/A</v>
      </c>
      <c r="AF4817" t="e">
        <v>#N/A</v>
      </c>
    </row>
    <row r="4818" spans="1:32" x14ac:dyDescent="0.25">
      <c r="A4818" t="e">
        <v>#N/A</v>
      </c>
      <c r="B4818" s="33" t="e">
        <v>#N/A</v>
      </c>
      <c r="C4818" t="e">
        <v>#N/A</v>
      </c>
      <c r="D4818" t="e">
        <v>#N/A</v>
      </c>
      <c r="E4818" s="69" t="e">
        <v>#N/A</v>
      </c>
      <c r="F4818" s="3" t="e">
        <v>#N/A</v>
      </c>
      <c r="G4818" s="3" t="e">
        <v>#N/A</v>
      </c>
      <c r="H4818" s="3" t="e">
        <v>#N/A</v>
      </c>
      <c r="I4818" s="80" t="e">
        <v>#N/A</v>
      </c>
      <c r="J4818" s="80" t="e">
        <v>#N/A</v>
      </c>
      <c r="K4818" s="85" t="e">
        <v>#N/A</v>
      </c>
      <c r="L4818" s="9" t="e">
        <v>#N/A</v>
      </c>
      <c r="M4818" s="93" t="e">
        <v>#N/A</v>
      </c>
      <c r="N4818" s="8" t="e">
        <v>#N/A</v>
      </c>
      <c r="O4818" t="e">
        <v>#N/A</v>
      </c>
      <c r="P4818" t="e">
        <v>#N/A</v>
      </c>
      <c r="Q4818" t="e">
        <v>#N/A</v>
      </c>
      <c r="R4818" s="2" t="e">
        <v>#N/A</v>
      </c>
      <c r="S4818" t="e">
        <v>#N/A</v>
      </c>
      <c r="T4818" s="3" t="e">
        <v>#N/A</v>
      </c>
      <c r="U4818" s="3" t="e">
        <v>#N/A</v>
      </c>
      <c r="V4818" t="e">
        <v>#N/A</v>
      </c>
      <c r="W4818" t="e">
        <v>#N/A</v>
      </c>
      <c r="X4818" t="e">
        <v>#N/A</v>
      </c>
      <c r="Y4818" s="3" t="e">
        <v>#N/A</v>
      </c>
      <c r="Z4818" s="8" t="e">
        <v>#N/A</v>
      </c>
      <c r="AA4818" s="30" t="e">
        <v>#N/A</v>
      </c>
      <c r="AB4818" t="e">
        <v>#N/A</v>
      </c>
      <c r="AC4818" t="e">
        <v>#N/A</v>
      </c>
      <c r="AD4818" t="e">
        <v>#N/A</v>
      </c>
      <c r="AE4818" t="e">
        <v>#N/A</v>
      </c>
      <c r="AF4818" t="e">
        <v>#N/A</v>
      </c>
    </row>
    <row r="4819" spans="1:32" x14ac:dyDescent="0.25">
      <c r="A4819" t="e">
        <v>#N/A</v>
      </c>
      <c r="B4819" s="33" t="e">
        <v>#N/A</v>
      </c>
      <c r="C4819" t="e">
        <v>#N/A</v>
      </c>
      <c r="D4819" t="e">
        <v>#N/A</v>
      </c>
      <c r="E4819" s="69" t="e">
        <v>#N/A</v>
      </c>
      <c r="F4819" s="3" t="e">
        <v>#N/A</v>
      </c>
      <c r="G4819" s="3" t="e">
        <v>#N/A</v>
      </c>
      <c r="H4819" s="3" t="e">
        <v>#N/A</v>
      </c>
      <c r="I4819" s="80" t="e">
        <v>#N/A</v>
      </c>
      <c r="J4819" s="80" t="e">
        <v>#N/A</v>
      </c>
      <c r="K4819" s="85" t="e">
        <v>#N/A</v>
      </c>
      <c r="L4819" s="9" t="e">
        <v>#N/A</v>
      </c>
      <c r="M4819" s="93" t="e">
        <v>#N/A</v>
      </c>
      <c r="N4819" s="8" t="e">
        <v>#N/A</v>
      </c>
      <c r="O4819" t="e">
        <v>#N/A</v>
      </c>
      <c r="P4819" t="e">
        <v>#N/A</v>
      </c>
      <c r="Q4819" t="e">
        <v>#N/A</v>
      </c>
      <c r="R4819" s="2" t="e">
        <v>#N/A</v>
      </c>
      <c r="S4819" t="e">
        <v>#N/A</v>
      </c>
      <c r="T4819" s="3" t="e">
        <v>#N/A</v>
      </c>
      <c r="U4819" s="3" t="e">
        <v>#N/A</v>
      </c>
      <c r="V4819" t="e">
        <v>#N/A</v>
      </c>
      <c r="W4819" t="e">
        <v>#N/A</v>
      </c>
      <c r="X4819" t="e">
        <v>#N/A</v>
      </c>
      <c r="Y4819" s="3" t="e">
        <v>#N/A</v>
      </c>
      <c r="Z4819" s="8" t="e">
        <v>#N/A</v>
      </c>
      <c r="AA4819" s="30" t="e">
        <v>#N/A</v>
      </c>
      <c r="AB4819" t="e">
        <v>#N/A</v>
      </c>
      <c r="AC4819" t="e">
        <v>#N/A</v>
      </c>
      <c r="AD4819" t="e">
        <v>#N/A</v>
      </c>
      <c r="AE4819" t="e">
        <v>#N/A</v>
      </c>
      <c r="AF4819" t="e">
        <v>#N/A</v>
      </c>
    </row>
    <row r="4820" spans="1:32" x14ac:dyDescent="0.25">
      <c r="A4820" t="e">
        <v>#N/A</v>
      </c>
      <c r="B4820" s="33" t="e">
        <v>#N/A</v>
      </c>
      <c r="C4820" t="e">
        <v>#N/A</v>
      </c>
      <c r="D4820" t="e">
        <v>#N/A</v>
      </c>
      <c r="E4820" s="69" t="e">
        <v>#N/A</v>
      </c>
      <c r="F4820" s="3" t="e">
        <v>#N/A</v>
      </c>
      <c r="G4820" s="3" t="e">
        <v>#N/A</v>
      </c>
      <c r="H4820" s="3" t="e">
        <v>#N/A</v>
      </c>
      <c r="I4820" s="80" t="e">
        <v>#N/A</v>
      </c>
      <c r="J4820" s="80" t="e">
        <v>#N/A</v>
      </c>
      <c r="K4820" s="85" t="e">
        <v>#N/A</v>
      </c>
      <c r="L4820" s="9" t="e">
        <v>#N/A</v>
      </c>
      <c r="M4820" s="93" t="e">
        <v>#N/A</v>
      </c>
      <c r="N4820" s="8" t="e">
        <v>#N/A</v>
      </c>
      <c r="O4820" t="e">
        <v>#N/A</v>
      </c>
      <c r="P4820" t="e">
        <v>#N/A</v>
      </c>
      <c r="Q4820" t="e">
        <v>#N/A</v>
      </c>
      <c r="R4820" s="2" t="e">
        <v>#N/A</v>
      </c>
      <c r="S4820" t="e">
        <v>#N/A</v>
      </c>
      <c r="T4820" s="3" t="e">
        <v>#N/A</v>
      </c>
      <c r="U4820" s="3" t="e">
        <v>#N/A</v>
      </c>
      <c r="V4820" t="e">
        <v>#N/A</v>
      </c>
      <c r="W4820" t="e">
        <v>#N/A</v>
      </c>
      <c r="X4820" t="e">
        <v>#N/A</v>
      </c>
      <c r="Y4820" s="3" t="e">
        <v>#N/A</v>
      </c>
      <c r="Z4820" s="8" t="e">
        <v>#N/A</v>
      </c>
      <c r="AA4820" s="30" t="e">
        <v>#N/A</v>
      </c>
      <c r="AB4820" t="e">
        <v>#N/A</v>
      </c>
      <c r="AC4820" t="e">
        <v>#N/A</v>
      </c>
      <c r="AD4820" t="e">
        <v>#N/A</v>
      </c>
      <c r="AE4820" t="e">
        <v>#N/A</v>
      </c>
      <c r="AF4820" t="e">
        <v>#N/A</v>
      </c>
    </row>
    <row r="4821" spans="1:32" x14ac:dyDescent="0.25">
      <c r="A4821" t="e">
        <v>#N/A</v>
      </c>
      <c r="B4821" s="33" t="e">
        <v>#N/A</v>
      </c>
      <c r="C4821" t="e">
        <v>#N/A</v>
      </c>
      <c r="D4821" t="e">
        <v>#N/A</v>
      </c>
      <c r="E4821" s="69" t="e">
        <v>#N/A</v>
      </c>
      <c r="F4821" s="3" t="e">
        <v>#N/A</v>
      </c>
      <c r="G4821" s="3" t="e">
        <v>#N/A</v>
      </c>
      <c r="H4821" s="3" t="e">
        <v>#N/A</v>
      </c>
      <c r="I4821" s="80" t="e">
        <v>#N/A</v>
      </c>
      <c r="J4821" s="80" t="e">
        <v>#N/A</v>
      </c>
      <c r="K4821" s="85" t="e">
        <v>#N/A</v>
      </c>
      <c r="L4821" s="9" t="e">
        <v>#N/A</v>
      </c>
      <c r="M4821" s="93" t="e">
        <v>#N/A</v>
      </c>
      <c r="N4821" s="8" t="e">
        <v>#N/A</v>
      </c>
      <c r="O4821" t="e">
        <v>#N/A</v>
      </c>
      <c r="P4821" t="e">
        <v>#N/A</v>
      </c>
      <c r="Q4821" t="e">
        <v>#N/A</v>
      </c>
      <c r="R4821" s="2" t="e">
        <v>#N/A</v>
      </c>
      <c r="S4821" t="e">
        <v>#N/A</v>
      </c>
      <c r="T4821" s="3" t="e">
        <v>#N/A</v>
      </c>
      <c r="U4821" s="3" t="e">
        <v>#N/A</v>
      </c>
      <c r="V4821" t="e">
        <v>#N/A</v>
      </c>
      <c r="W4821" t="e">
        <v>#N/A</v>
      </c>
      <c r="X4821" t="e">
        <v>#N/A</v>
      </c>
      <c r="Y4821" s="3" t="e">
        <v>#N/A</v>
      </c>
      <c r="Z4821" s="8" t="e">
        <v>#N/A</v>
      </c>
      <c r="AA4821" s="30" t="e">
        <v>#N/A</v>
      </c>
      <c r="AB4821" t="e">
        <v>#N/A</v>
      </c>
      <c r="AC4821" t="e">
        <v>#N/A</v>
      </c>
      <c r="AD4821" t="e">
        <v>#N/A</v>
      </c>
      <c r="AE4821" t="e">
        <v>#N/A</v>
      </c>
      <c r="AF4821" t="e">
        <v>#N/A</v>
      </c>
    </row>
    <row r="4822" spans="1:32" x14ac:dyDescent="0.25">
      <c r="A4822" t="e">
        <v>#N/A</v>
      </c>
      <c r="B4822" s="33" t="e">
        <v>#N/A</v>
      </c>
      <c r="C4822" t="e">
        <v>#N/A</v>
      </c>
      <c r="D4822" t="e">
        <v>#N/A</v>
      </c>
      <c r="E4822" s="69" t="e">
        <v>#N/A</v>
      </c>
      <c r="F4822" s="3" t="e">
        <v>#N/A</v>
      </c>
      <c r="G4822" s="3" t="e">
        <v>#N/A</v>
      </c>
      <c r="H4822" s="3" t="e">
        <v>#N/A</v>
      </c>
      <c r="I4822" s="80" t="e">
        <v>#N/A</v>
      </c>
      <c r="J4822" s="80" t="e">
        <v>#N/A</v>
      </c>
      <c r="K4822" s="85" t="e">
        <v>#N/A</v>
      </c>
      <c r="L4822" s="9" t="e">
        <v>#N/A</v>
      </c>
      <c r="M4822" s="93" t="e">
        <v>#N/A</v>
      </c>
      <c r="N4822" s="8" t="e">
        <v>#N/A</v>
      </c>
      <c r="O4822" t="e">
        <v>#N/A</v>
      </c>
      <c r="P4822" t="e">
        <v>#N/A</v>
      </c>
      <c r="Q4822" t="e">
        <v>#N/A</v>
      </c>
      <c r="R4822" s="2" t="e">
        <v>#N/A</v>
      </c>
      <c r="S4822" t="e">
        <v>#N/A</v>
      </c>
      <c r="T4822" s="3" t="e">
        <v>#N/A</v>
      </c>
      <c r="U4822" s="3" t="e">
        <v>#N/A</v>
      </c>
      <c r="V4822" t="e">
        <v>#N/A</v>
      </c>
      <c r="W4822" t="e">
        <v>#N/A</v>
      </c>
      <c r="X4822" t="e">
        <v>#N/A</v>
      </c>
      <c r="Y4822" s="3" t="e">
        <v>#N/A</v>
      </c>
      <c r="Z4822" s="8" t="e">
        <v>#N/A</v>
      </c>
      <c r="AA4822" s="30" t="e">
        <v>#N/A</v>
      </c>
      <c r="AB4822" t="e">
        <v>#N/A</v>
      </c>
      <c r="AC4822" t="e">
        <v>#N/A</v>
      </c>
      <c r="AD4822" t="e">
        <v>#N/A</v>
      </c>
      <c r="AE4822" t="e">
        <v>#N/A</v>
      </c>
      <c r="AF4822" t="e">
        <v>#N/A</v>
      </c>
    </row>
    <row r="4823" spans="1:32" x14ac:dyDescent="0.25">
      <c r="A4823" t="e">
        <v>#N/A</v>
      </c>
      <c r="B4823" s="33" t="e">
        <v>#N/A</v>
      </c>
      <c r="C4823" t="e">
        <v>#N/A</v>
      </c>
      <c r="D4823" t="e">
        <v>#N/A</v>
      </c>
      <c r="E4823" s="69" t="e">
        <v>#N/A</v>
      </c>
      <c r="F4823" s="3" t="e">
        <v>#N/A</v>
      </c>
      <c r="G4823" s="3" t="e">
        <v>#N/A</v>
      </c>
      <c r="H4823" s="3" t="e">
        <v>#N/A</v>
      </c>
      <c r="I4823" s="80" t="e">
        <v>#N/A</v>
      </c>
      <c r="J4823" s="80" t="e">
        <v>#N/A</v>
      </c>
      <c r="K4823" s="85" t="e">
        <v>#N/A</v>
      </c>
      <c r="L4823" s="9" t="e">
        <v>#N/A</v>
      </c>
      <c r="M4823" s="93" t="e">
        <v>#N/A</v>
      </c>
      <c r="N4823" s="8" t="e">
        <v>#N/A</v>
      </c>
      <c r="O4823" t="e">
        <v>#N/A</v>
      </c>
      <c r="P4823" t="e">
        <v>#N/A</v>
      </c>
      <c r="Q4823" t="e">
        <v>#N/A</v>
      </c>
      <c r="R4823" s="2" t="e">
        <v>#N/A</v>
      </c>
      <c r="S4823" t="e">
        <v>#N/A</v>
      </c>
      <c r="T4823" s="3" t="e">
        <v>#N/A</v>
      </c>
      <c r="U4823" s="3" t="e">
        <v>#N/A</v>
      </c>
      <c r="V4823" t="e">
        <v>#N/A</v>
      </c>
      <c r="W4823" t="e">
        <v>#N/A</v>
      </c>
      <c r="X4823" t="e">
        <v>#N/A</v>
      </c>
      <c r="Y4823" s="3" t="e">
        <v>#N/A</v>
      </c>
      <c r="Z4823" s="8" t="e">
        <v>#N/A</v>
      </c>
      <c r="AA4823" s="30" t="e">
        <v>#N/A</v>
      </c>
      <c r="AB4823" t="e">
        <v>#N/A</v>
      </c>
      <c r="AC4823" t="e">
        <v>#N/A</v>
      </c>
      <c r="AD4823" t="e">
        <v>#N/A</v>
      </c>
      <c r="AE4823" t="e">
        <v>#N/A</v>
      </c>
      <c r="AF4823" t="e">
        <v>#N/A</v>
      </c>
    </row>
    <row r="4824" spans="1:32" x14ac:dyDescent="0.25">
      <c r="A4824" t="e">
        <v>#N/A</v>
      </c>
      <c r="B4824" s="33" t="e">
        <v>#N/A</v>
      </c>
      <c r="C4824" t="e">
        <v>#N/A</v>
      </c>
      <c r="D4824" t="e">
        <v>#N/A</v>
      </c>
      <c r="E4824" s="69" t="e">
        <v>#N/A</v>
      </c>
      <c r="F4824" s="3" t="e">
        <v>#N/A</v>
      </c>
      <c r="G4824" s="3" t="e">
        <v>#N/A</v>
      </c>
      <c r="H4824" s="3" t="e">
        <v>#N/A</v>
      </c>
      <c r="I4824" s="80" t="e">
        <v>#N/A</v>
      </c>
      <c r="J4824" s="80" t="e">
        <v>#N/A</v>
      </c>
      <c r="K4824" s="85" t="e">
        <v>#N/A</v>
      </c>
      <c r="L4824" s="9" t="e">
        <v>#N/A</v>
      </c>
      <c r="M4824" s="93" t="e">
        <v>#N/A</v>
      </c>
      <c r="N4824" s="8" t="e">
        <v>#N/A</v>
      </c>
      <c r="O4824" t="e">
        <v>#N/A</v>
      </c>
      <c r="P4824" t="e">
        <v>#N/A</v>
      </c>
      <c r="Q4824" t="e">
        <v>#N/A</v>
      </c>
      <c r="R4824" s="2" t="e">
        <v>#N/A</v>
      </c>
      <c r="S4824" t="e">
        <v>#N/A</v>
      </c>
      <c r="T4824" s="3" t="e">
        <v>#N/A</v>
      </c>
      <c r="U4824" s="3" t="e">
        <v>#N/A</v>
      </c>
      <c r="V4824" t="e">
        <v>#N/A</v>
      </c>
      <c r="W4824" t="e">
        <v>#N/A</v>
      </c>
      <c r="X4824" t="e">
        <v>#N/A</v>
      </c>
      <c r="Y4824" s="3" t="e">
        <v>#N/A</v>
      </c>
      <c r="Z4824" s="8" t="e">
        <v>#N/A</v>
      </c>
      <c r="AA4824" s="30" t="e">
        <v>#N/A</v>
      </c>
      <c r="AB4824" t="e">
        <v>#N/A</v>
      </c>
      <c r="AC4824" t="e">
        <v>#N/A</v>
      </c>
      <c r="AD4824" t="e">
        <v>#N/A</v>
      </c>
      <c r="AE4824" t="e">
        <v>#N/A</v>
      </c>
      <c r="AF4824" t="e">
        <v>#N/A</v>
      </c>
    </row>
    <row r="4825" spans="1:32" x14ac:dyDescent="0.25">
      <c r="A4825" t="e">
        <v>#N/A</v>
      </c>
      <c r="B4825" s="33" t="e">
        <v>#N/A</v>
      </c>
      <c r="C4825" t="e">
        <v>#N/A</v>
      </c>
      <c r="D4825" t="e">
        <v>#N/A</v>
      </c>
      <c r="E4825" s="69" t="e">
        <v>#N/A</v>
      </c>
      <c r="F4825" s="3" t="e">
        <v>#N/A</v>
      </c>
      <c r="G4825" s="3" t="e">
        <v>#N/A</v>
      </c>
      <c r="H4825" s="3" t="e">
        <v>#N/A</v>
      </c>
      <c r="I4825" s="80" t="e">
        <v>#N/A</v>
      </c>
      <c r="J4825" s="80" t="e">
        <v>#N/A</v>
      </c>
      <c r="K4825" s="85" t="e">
        <v>#N/A</v>
      </c>
      <c r="L4825" s="9" t="e">
        <v>#N/A</v>
      </c>
      <c r="M4825" s="93" t="e">
        <v>#N/A</v>
      </c>
      <c r="N4825" s="8" t="e">
        <v>#N/A</v>
      </c>
      <c r="O4825" t="e">
        <v>#N/A</v>
      </c>
      <c r="P4825" t="e">
        <v>#N/A</v>
      </c>
      <c r="Q4825" t="e">
        <v>#N/A</v>
      </c>
      <c r="R4825" s="2" t="e">
        <v>#N/A</v>
      </c>
      <c r="S4825" t="e">
        <v>#N/A</v>
      </c>
      <c r="T4825" s="3" t="e">
        <v>#N/A</v>
      </c>
      <c r="U4825" s="3" t="e">
        <v>#N/A</v>
      </c>
      <c r="V4825" t="e">
        <v>#N/A</v>
      </c>
      <c r="W4825" t="e">
        <v>#N/A</v>
      </c>
      <c r="X4825" t="e">
        <v>#N/A</v>
      </c>
      <c r="Y4825" s="3" t="e">
        <v>#N/A</v>
      </c>
      <c r="Z4825" s="8" t="e">
        <v>#N/A</v>
      </c>
      <c r="AA4825" s="30" t="e">
        <v>#N/A</v>
      </c>
      <c r="AB4825" t="e">
        <v>#N/A</v>
      </c>
      <c r="AC4825" t="e">
        <v>#N/A</v>
      </c>
      <c r="AD4825" t="e">
        <v>#N/A</v>
      </c>
      <c r="AE4825" t="e">
        <v>#N/A</v>
      </c>
      <c r="AF4825" t="e">
        <v>#N/A</v>
      </c>
    </row>
    <row r="4826" spans="1:32" x14ac:dyDescent="0.25">
      <c r="A4826" t="e">
        <v>#N/A</v>
      </c>
      <c r="B4826" s="33" t="e">
        <v>#N/A</v>
      </c>
      <c r="C4826" t="e">
        <v>#N/A</v>
      </c>
      <c r="D4826" t="e">
        <v>#N/A</v>
      </c>
      <c r="E4826" s="69" t="e">
        <v>#N/A</v>
      </c>
      <c r="F4826" s="3" t="e">
        <v>#N/A</v>
      </c>
      <c r="G4826" s="3" t="e">
        <v>#N/A</v>
      </c>
      <c r="H4826" s="3" t="e">
        <v>#N/A</v>
      </c>
      <c r="I4826" s="80" t="e">
        <v>#N/A</v>
      </c>
      <c r="J4826" s="80" t="e">
        <v>#N/A</v>
      </c>
      <c r="K4826" s="85" t="e">
        <v>#N/A</v>
      </c>
      <c r="L4826" s="9" t="e">
        <v>#N/A</v>
      </c>
      <c r="M4826" s="93" t="e">
        <v>#N/A</v>
      </c>
      <c r="N4826" s="8" t="e">
        <v>#N/A</v>
      </c>
      <c r="O4826" t="e">
        <v>#N/A</v>
      </c>
      <c r="P4826" t="e">
        <v>#N/A</v>
      </c>
      <c r="Q4826" t="e">
        <v>#N/A</v>
      </c>
      <c r="R4826" s="2" t="e">
        <v>#N/A</v>
      </c>
      <c r="S4826" t="e">
        <v>#N/A</v>
      </c>
      <c r="T4826" s="3" t="e">
        <v>#N/A</v>
      </c>
      <c r="U4826" s="3" t="e">
        <v>#N/A</v>
      </c>
      <c r="V4826" t="e">
        <v>#N/A</v>
      </c>
      <c r="W4826" t="e">
        <v>#N/A</v>
      </c>
      <c r="X4826" t="e">
        <v>#N/A</v>
      </c>
      <c r="Y4826" s="3" t="e">
        <v>#N/A</v>
      </c>
      <c r="Z4826" s="8" t="e">
        <v>#N/A</v>
      </c>
      <c r="AA4826" s="30" t="e">
        <v>#N/A</v>
      </c>
      <c r="AB4826" t="e">
        <v>#N/A</v>
      </c>
      <c r="AC4826" t="e">
        <v>#N/A</v>
      </c>
      <c r="AD4826" t="e">
        <v>#N/A</v>
      </c>
      <c r="AE4826" t="e">
        <v>#N/A</v>
      </c>
      <c r="AF4826" t="e">
        <v>#N/A</v>
      </c>
    </row>
    <row r="4827" spans="1:32" x14ac:dyDescent="0.25">
      <c r="A4827" t="e">
        <v>#N/A</v>
      </c>
      <c r="B4827" s="33" t="e">
        <v>#N/A</v>
      </c>
      <c r="C4827" t="e">
        <v>#N/A</v>
      </c>
      <c r="D4827" t="e">
        <v>#N/A</v>
      </c>
      <c r="E4827" s="69" t="e">
        <v>#N/A</v>
      </c>
      <c r="F4827" s="3" t="e">
        <v>#N/A</v>
      </c>
      <c r="G4827" s="3" t="e">
        <v>#N/A</v>
      </c>
      <c r="H4827" s="3" t="e">
        <v>#N/A</v>
      </c>
      <c r="I4827" s="80" t="e">
        <v>#N/A</v>
      </c>
      <c r="J4827" s="80" t="e">
        <v>#N/A</v>
      </c>
      <c r="K4827" s="85" t="e">
        <v>#N/A</v>
      </c>
      <c r="L4827" s="9" t="e">
        <v>#N/A</v>
      </c>
      <c r="M4827" s="93" t="e">
        <v>#N/A</v>
      </c>
      <c r="N4827" s="8" t="e">
        <v>#N/A</v>
      </c>
      <c r="O4827" t="e">
        <v>#N/A</v>
      </c>
      <c r="P4827" t="e">
        <v>#N/A</v>
      </c>
      <c r="Q4827" t="e">
        <v>#N/A</v>
      </c>
      <c r="R4827" s="2" t="e">
        <v>#N/A</v>
      </c>
      <c r="S4827" t="e">
        <v>#N/A</v>
      </c>
      <c r="T4827" s="3" t="e">
        <v>#N/A</v>
      </c>
      <c r="U4827" s="3" t="e">
        <v>#N/A</v>
      </c>
      <c r="V4827" t="e">
        <v>#N/A</v>
      </c>
      <c r="W4827" t="e">
        <v>#N/A</v>
      </c>
      <c r="X4827" t="e">
        <v>#N/A</v>
      </c>
      <c r="Y4827" s="3" t="e">
        <v>#N/A</v>
      </c>
      <c r="Z4827" s="8" t="e">
        <v>#N/A</v>
      </c>
      <c r="AA4827" s="30" t="e">
        <v>#N/A</v>
      </c>
      <c r="AB4827" t="e">
        <v>#N/A</v>
      </c>
      <c r="AC4827" t="e">
        <v>#N/A</v>
      </c>
      <c r="AD4827" t="e">
        <v>#N/A</v>
      </c>
      <c r="AE4827" t="e">
        <v>#N/A</v>
      </c>
      <c r="AF4827" t="e">
        <v>#N/A</v>
      </c>
    </row>
    <row r="4828" spans="1:32" x14ac:dyDescent="0.25">
      <c r="A4828" t="e">
        <v>#N/A</v>
      </c>
      <c r="B4828" s="33" t="e">
        <v>#N/A</v>
      </c>
      <c r="C4828" t="e">
        <v>#N/A</v>
      </c>
      <c r="D4828" t="e">
        <v>#N/A</v>
      </c>
      <c r="E4828" s="69" t="e">
        <v>#N/A</v>
      </c>
      <c r="F4828" s="3" t="e">
        <v>#N/A</v>
      </c>
      <c r="G4828" s="3" t="e">
        <v>#N/A</v>
      </c>
      <c r="H4828" s="3" t="e">
        <v>#N/A</v>
      </c>
      <c r="I4828" s="80" t="e">
        <v>#N/A</v>
      </c>
      <c r="J4828" s="80" t="e">
        <v>#N/A</v>
      </c>
      <c r="K4828" s="85" t="e">
        <v>#N/A</v>
      </c>
      <c r="L4828" s="9" t="e">
        <v>#N/A</v>
      </c>
      <c r="M4828" s="93" t="e">
        <v>#N/A</v>
      </c>
      <c r="N4828" s="8" t="e">
        <v>#N/A</v>
      </c>
      <c r="O4828" t="e">
        <v>#N/A</v>
      </c>
      <c r="P4828" t="e">
        <v>#N/A</v>
      </c>
      <c r="Q4828" t="e">
        <v>#N/A</v>
      </c>
      <c r="R4828" s="2" t="e">
        <v>#N/A</v>
      </c>
      <c r="S4828" t="e">
        <v>#N/A</v>
      </c>
      <c r="T4828" s="3" t="e">
        <v>#N/A</v>
      </c>
      <c r="U4828" s="3" t="e">
        <v>#N/A</v>
      </c>
      <c r="V4828" t="e">
        <v>#N/A</v>
      </c>
      <c r="W4828" t="e">
        <v>#N/A</v>
      </c>
      <c r="X4828" t="e">
        <v>#N/A</v>
      </c>
      <c r="Y4828" s="3" t="e">
        <v>#N/A</v>
      </c>
      <c r="Z4828" s="8" t="e">
        <v>#N/A</v>
      </c>
      <c r="AA4828" s="30" t="e">
        <v>#N/A</v>
      </c>
      <c r="AB4828" t="e">
        <v>#N/A</v>
      </c>
      <c r="AC4828" t="e">
        <v>#N/A</v>
      </c>
      <c r="AD4828" t="e">
        <v>#N/A</v>
      </c>
      <c r="AE4828" t="e">
        <v>#N/A</v>
      </c>
      <c r="AF4828" t="e">
        <v>#N/A</v>
      </c>
    </row>
    <row r="4829" spans="1:32" x14ac:dyDescent="0.25">
      <c r="A4829" t="e">
        <v>#N/A</v>
      </c>
      <c r="B4829" s="33" t="e">
        <v>#N/A</v>
      </c>
      <c r="C4829" t="e">
        <v>#N/A</v>
      </c>
      <c r="D4829" t="e">
        <v>#N/A</v>
      </c>
      <c r="E4829" s="69" t="e">
        <v>#N/A</v>
      </c>
      <c r="F4829" s="3" t="e">
        <v>#N/A</v>
      </c>
      <c r="G4829" s="3" t="e">
        <v>#N/A</v>
      </c>
      <c r="H4829" s="3" t="e">
        <v>#N/A</v>
      </c>
      <c r="I4829" s="80" t="e">
        <v>#N/A</v>
      </c>
      <c r="J4829" s="80" t="e">
        <v>#N/A</v>
      </c>
      <c r="K4829" s="85" t="e">
        <v>#N/A</v>
      </c>
      <c r="L4829" s="9" t="e">
        <v>#N/A</v>
      </c>
      <c r="M4829" s="93" t="e">
        <v>#N/A</v>
      </c>
      <c r="N4829" s="8" t="e">
        <v>#N/A</v>
      </c>
      <c r="O4829" t="e">
        <v>#N/A</v>
      </c>
      <c r="P4829" t="e">
        <v>#N/A</v>
      </c>
      <c r="Q4829" t="e">
        <v>#N/A</v>
      </c>
      <c r="R4829" s="2" t="e">
        <v>#N/A</v>
      </c>
      <c r="S4829" t="e">
        <v>#N/A</v>
      </c>
      <c r="T4829" s="3" t="e">
        <v>#N/A</v>
      </c>
      <c r="U4829" s="3" t="e">
        <v>#N/A</v>
      </c>
      <c r="V4829" t="e">
        <v>#N/A</v>
      </c>
      <c r="W4829" t="e">
        <v>#N/A</v>
      </c>
      <c r="X4829" t="e">
        <v>#N/A</v>
      </c>
      <c r="Y4829" s="3" t="e">
        <v>#N/A</v>
      </c>
      <c r="Z4829" s="8" t="e">
        <v>#N/A</v>
      </c>
      <c r="AA4829" s="30" t="e">
        <v>#N/A</v>
      </c>
      <c r="AB4829" t="e">
        <v>#N/A</v>
      </c>
      <c r="AC4829" t="e">
        <v>#N/A</v>
      </c>
      <c r="AD4829" t="e">
        <v>#N/A</v>
      </c>
      <c r="AE4829" t="e">
        <v>#N/A</v>
      </c>
      <c r="AF4829" t="e">
        <v>#N/A</v>
      </c>
    </row>
    <row r="4830" spans="1:32" x14ac:dyDescent="0.25">
      <c r="A4830" t="e">
        <v>#N/A</v>
      </c>
      <c r="B4830" s="33" t="e">
        <v>#N/A</v>
      </c>
      <c r="C4830" t="e">
        <v>#N/A</v>
      </c>
      <c r="D4830" t="e">
        <v>#N/A</v>
      </c>
      <c r="E4830" s="69" t="e">
        <v>#N/A</v>
      </c>
      <c r="F4830" s="3" t="e">
        <v>#N/A</v>
      </c>
      <c r="G4830" s="3" t="e">
        <v>#N/A</v>
      </c>
      <c r="H4830" s="3" t="e">
        <v>#N/A</v>
      </c>
      <c r="I4830" s="80" t="e">
        <v>#N/A</v>
      </c>
      <c r="J4830" s="80" t="e">
        <v>#N/A</v>
      </c>
      <c r="K4830" s="85" t="e">
        <v>#N/A</v>
      </c>
      <c r="L4830" s="9" t="e">
        <v>#N/A</v>
      </c>
      <c r="M4830" s="93" t="e">
        <v>#N/A</v>
      </c>
      <c r="N4830" s="8" t="e">
        <v>#N/A</v>
      </c>
      <c r="O4830" t="e">
        <v>#N/A</v>
      </c>
      <c r="P4830" t="e">
        <v>#N/A</v>
      </c>
      <c r="Q4830" t="e">
        <v>#N/A</v>
      </c>
      <c r="R4830" s="2" t="e">
        <v>#N/A</v>
      </c>
      <c r="S4830" t="e">
        <v>#N/A</v>
      </c>
      <c r="T4830" s="3" t="e">
        <v>#N/A</v>
      </c>
      <c r="U4830" s="3" t="e">
        <v>#N/A</v>
      </c>
      <c r="V4830" t="e">
        <v>#N/A</v>
      </c>
      <c r="W4830" t="e">
        <v>#N/A</v>
      </c>
      <c r="X4830" t="e">
        <v>#N/A</v>
      </c>
      <c r="Y4830" s="3" t="e">
        <v>#N/A</v>
      </c>
      <c r="Z4830" s="8" t="e">
        <v>#N/A</v>
      </c>
      <c r="AA4830" s="30" t="e">
        <v>#N/A</v>
      </c>
      <c r="AB4830" t="e">
        <v>#N/A</v>
      </c>
      <c r="AC4830" t="e">
        <v>#N/A</v>
      </c>
      <c r="AD4830" t="e">
        <v>#N/A</v>
      </c>
      <c r="AE4830" t="e">
        <v>#N/A</v>
      </c>
      <c r="AF4830" t="e">
        <v>#N/A</v>
      </c>
    </row>
    <row r="4831" spans="1:32" x14ac:dyDescent="0.25">
      <c r="A4831" t="e">
        <v>#N/A</v>
      </c>
      <c r="B4831" s="33" t="e">
        <v>#N/A</v>
      </c>
      <c r="C4831" t="e">
        <v>#N/A</v>
      </c>
      <c r="D4831" t="e">
        <v>#N/A</v>
      </c>
      <c r="E4831" s="69" t="e">
        <v>#N/A</v>
      </c>
      <c r="F4831" s="3" t="e">
        <v>#N/A</v>
      </c>
      <c r="G4831" s="3" t="e">
        <v>#N/A</v>
      </c>
      <c r="H4831" s="3" t="e">
        <v>#N/A</v>
      </c>
      <c r="I4831" s="80" t="e">
        <v>#N/A</v>
      </c>
      <c r="J4831" s="80" t="e">
        <v>#N/A</v>
      </c>
      <c r="K4831" s="85" t="e">
        <v>#N/A</v>
      </c>
      <c r="L4831" s="9" t="e">
        <v>#N/A</v>
      </c>
      <c r="M4831" s="93" t="e">
        <v>#N/A</v>
      </c>
      <c r="N4831" s="8" t="e">
        <v>#N/A</v>
      </c>
      <c r="O4831" t="e">
        <v>#N/A</v>
      </c>
      <c r="P4831" t="e">
        <v>#N/A</v>
      </c>
      <c r="Q4831" t="e">
        <v>#N/A</v>
      </c>
      <c r="R4831" s="2" t="e">
        <v>#N/A</v>
      </c>
      <c r="S4831" t="e">
        <v>#N/A</v>
      </c>
      <c r="T4831" s="3" t="e">
        <v>#N/A</v>
      </c>
      <c r="U4831" s="3" t="e">
        <v>#N/A</v>
      </c>
      <c r="V4831" t="e">
        <v>#N/A</v>
      </c>
      <c r="W4831" t="e">
        <v>#N/A</v>
      </c>
      <c r="X4831" t="e">
        <v>#N/A</v>
      </c>
      <c r="Y4831" s="3" t="e">
        <v>#N/A</v>
      </c>
      <c r="Z4831" s="8" t="e">
        <v>#N/A</v>
      </c>
      <c r="AA4831" s="30" t="e">
        <v>#N/A</v>
      </c>
      <c r="AB4831" t="e">
        <v>#N/A</v>
      </c>
      <c r="AC4831" t="e">
        <v>#N/A</v>
      </c>
      <c r="AD4831" t="e">
        <v>#N/A</v>
      </c>
      <c r="AE4831" t="e">
        <v>#N/A</v>
      </c>
      <c r="AF4831" t="e">
        <v>#N/A</v>
      </c>
    </row>
    <row r="4832" spans="1:32" x14ac:dyDescent="0.25">
      <c r="A4832" t="e">
        <v>#N/A</v>
      </c>
      <c r="B4832" s="33" t="e">
        <v>#N/A</v>
      </c>
      <c r="C4832" t="e">
        <v>#N/A</v>
      </c>
      <c r="D4832" t="e">
        <v>#N/A</v>
      </c>
      <c r="E4832" s="69" t="e">
        <v>#N/A</v>
      </c>
      <c r="F4832" s="3" t="e">
        <v>#N/A</v>
      </c>
      <c r="G4832" s="3" t="e">
        <v>#N/A</v>
      </c>
      <c r="H4832" s="3" t="e">
        <v>#N/A</v>
      </c>
      <c r="I4832" s="80" t="e">
        <v>#N/A</v>
      </c>
      <c r="J4832" s="80" t="e">
        <v>#N/A</v>
      </c>
      <c r="K4832" s="85" t="e">
        <v>#N/A</v>
      </c>
      <c r="L4832" s="9" t="e">
        <v>#N/A</v>
      </c>
      <c r="M4832" s="93" t="e">
        <v>#N/A</v>
      </c>
      <c r="N4832" s="8" t="e">
        <v>#N/A</v>
      </c>
      <c r="O4832" t="e">
        <v>#N/A</v>
      </c>
      <c r="P4832" t="e">
        <v>#N/A</v>
      </c>
      <c r="Q4832" t="e">
        <v>#N/A</v>
      </c>
      <c r="R4832" s="2" t="e">
        <v>#N/A</v>
      </c>
      <c r="S4832" t="e">
        <v>#N/A</v>
      </c>
      <c r="T4832" s="3" t="e">
        <v>#N/A</v>
      </c>
      <c r="U4832" s="3" t="e">
        <v>#N/A</v>
      </c>
      <c r="V4832" t="e">
        <v>#N/A</v>
      </c>
      <c r="W4832" t="e">
        <v>#N/A</v>
      </c>
      <c r="X4832" t="e">
        <v>#N/A</v>
      </c>
      <c r="Y4832" s="3" t="e">
        <v>#N/A</v>
      </c>
      <c r="Z4832" s="8" t="e">
        <v>#N/A</v>
      </c>
      <c r="AA4832" s="30" t="e">
        <v>#N/A</v>
      </c>
      <c r="AB4832" t="e">
        <v>#N/A</v>
      </c>
      <c r="AC4832" t="e">
        <v>#N/A</v>
      </c>
      <c r="AD4832" t="e">
        <v>#N/A</v>
      </c>
      <c r="AE4832" t="e">
        <v>#N/A</v>
      </c>
      <c r="AF4832" t="e">
        <v>#N/A</v>
      </c>
    </row>
    <row r="4833" spans="1:32" x14ac:dyDescent="0.25">
      <c r="A4833" t="e">
        <v>#N/A</v>
      </c>
      <c r="B4833" s="33" t="e">
        <v>#N/A</v>
      </c>
      <c r="C4833" t="e">
        <v>#N/A</v>
      </c>
      <c r="D4833" t="e">
        <v>#N/A</v>
      </c>
      <c r="E4833" s="69" t="e">
        <v>#N/A</v>
      </c>
      <c r="F4833" s="3" t="e">
        <v>#N/A</v>
      </c>
      <c r="G4833" s="3" t="e">
        <v>#N/A</v>
      </c>
      <c r="H4833" s="3" t="e">
        <v>#N/A</v>
      </c>
      <c r="I4833" s="80" t="e">
        <v>#N/A</v>
      </c>
      <c r="J4833" s="80" t="e">
        <v>#N/A</v>
      </c>
      <c r="K4833" s="85" t="e">
        <v>#N/A</v>
      </c>
      <c r="L4833" s="9" t="e">
        <v>#N/A</v>
      </c>
      <c r="M4833" s="93" t="e">
        <v>#N/A</v>
      </c>
      <c r="N4833" s="8" t="e">
        <v>#N/A</v>
      </c>
      <c r="O4833" t="e">
        <v>#N/A</v>
      </c>
      <c r="P4833" t="e">
        <v>#N/A</v>
      </c>
      <c r="Q4833" t="e">
        <v>#N/A</v>
      </c>
      <c r="R4833" s="2" t="e">
        <v>#N/A</v>
      </c>
      <c r="S4833" t="e">
        <v>#N/A</v>
      </c>
      <c r="T4833" s="3" t="e">
        <v>#N/A</v>
      </c>
      <c r="U4833" s="3" t="e">
        <v>#N/A</v>
      </c>
      <c r="V4833" t="e">
        <v>#N/A</v>
      </c>
      <c r="W4833" t="e">
        <v>#N/A</v>
      </c>
      <c r="X4833" t="e">
        <v>#N/A</v>
      </c>
      <c r="Y4833" s="3" t="e">
        <v>#N/A</v>
      </c>
      <c r="Z4833" s="8" t="e">
        <v>#N/A</v>
      </c>
      <c r="AA4833" s="30" t="e">
        <v>#N/A</v>
      </c>
      <c r="AB4833" t="e">
        <v>#N/A</v>
      </c>
      <c r="AC4833" t="e">
        <v>#N/A</v>
      </c>
      <c r="AD4833" t="e">
        <v>#N/A</v>
      </c>
      <c r="AE4833" t="e">
        <v>#N/A</v>
      </c>
      <c r="AF4833" t="e">
        <v>#N/A</v>
      </c>
    </row>
    <row r="4834" spans="1:32" x14ac:dyDescent="0.25">
      <c r="A4834" t="e">
        <v>#N/A</v>
      </c>
      <c r="B4834" s="33" t="e">
        <v>#N/A</v>
      </c>
      <c r="C4834" t="e">
        <v>#N/A</v>
      </c>
      <c r="D4834" t="e">
        <v>#N/A</v>
      </c>
      <c r="E4834" s="69" t="e">
        <v>#N/A</v>
      </c>
      <c r="F4834" s="3" t="e">
        <v>#N/A</v>
      </c>
      <c r="G4834" s="3" t="e">
        <v>#N/A</v>
      </c>
      <c r="H4834" s="3" t="e">
        <v>#N/A</v>
      </c>
      <c r="I4834" s="80" t="e">
        <v>#N/A</v>
      </c>
      <c r="J4834" s="80" t="e">
        <v>#N/A</v>
      </c>
      <c r="K4834" s="85" t="e">
        <v>#N/A</v>
      </c>
      <c r="L4834" s="9" t="e">
        <v>#N/A</v>
      </c>
      <c r="M4834" s="93" t="e">
        <v>#N/A</v>
      </c>
      <c r="N4834" s="8" t="e">
        <v>#N/A</v>
      </c>
      <c r="O4834" t="e">
        <v>#N/A</v>
      </c>
      <c r="P4834" t="e">
        <v>#N/A</v>
      </c>
      <c r="Q4834" t="e">
        <v>#N/A</v>
      </c>
      <c r="R4834" s="2" t="e">
        <v>#N/A</v>
      </c>
      <c r="S4834" t="e">
        <v>#N/A</v>
      </c>
      <c r="T4834" s="3" t="e">
        <v>#N/A</v>
      </c>
      <c r="U4834" s="3" t="e">
        <v>#N/A</v>
      </c>
      <c r="V4834" t="e">
        <v>#N/A</v>
      </c>
      <c r="W4834" t="e">
        <v>#N/A</v>
      </c>
      <c r="X4834" t="e">
        <v>#N/A</v>
      </c>
      <c r="Y4834" s="3" t="e">
        <v>#N/A</v>
      </c>
      <c r="Z4834" s="8" t="e">
        <v>#N/A</v>
      </c>
      <c r="AA4834" s="30" t="e">
        <v>#N/A</v>
      </c>
      <c r="AB4834" t="e">
        <v>#N/A</v>
      </c>
      <c r="AC4834" t="e">
        <v>#N/A</v>
      </c>
      <c r="AD4834" t="e">
        <v>#N/A</v>
      </c>
      <c r="AE4834" t="e">
        <v>#N/A</v>
      </c>
      <c r="AF4834" t="e">
        <v>#N/A</v>
      </c>
    </row>
    <row r="4835" spans="1:32" x14ac:dyDescent="0.25">
      <c r="A4835" t="e">
        <v>#N/A</v>
      </c>
      <c r="B4835" s="33" t="e">
        <v>#N/A</v>
      </c>
      <c r="C4835" t="e">
        <v>#N/A</v>
      </c>
      <c r="D4835" t="e">
        <v>#N/A</v>
      </c>
      <c r="E4835" s="69" t="e">
        <v>#N/A</v>
      </c>
      <c r="F4835" s="3" t="e">
        <v>#N/A</v>
      </c>
      <c r="G4835" s="3" t="e">
        <v>#N/A</v>
      </c>
      <c r="H4835" s="3" t="e">
        <v>#N/A</v>
      </c>
      <c r="I4835" s="80" t="e">
        <v>#N/A</v>
      </c>
      <c r="J4835" s="80" t="e">
        <v>#N/A</v>
      </c>
      <c r="K4835" s="85" t="e">
        <v>#N/A</v>
      </c>
      <c r="L4835" s="9" t="e">
        <v>#N/A</v>
      </c>
      <c r="M4835" s="93" t="e">
        <v>#N/A</v>
      </c>
      <c r="N4835" s="8" t="e">
        <v>#N/A</v>
      </c>
      <c r="O4835" t="e">
        <v>#N/A</v>
      </c>
      <c r="P4835" t="e">
        <v>#N/A</v>
      </c>
      <c r="Q4835" t="e">
        <v>#N/A</v>
      </c>
      <c r="R4835" s="2" t="e">
        <v>#N/A</v>
      </c>
      <c r="S4835" t="e">
        <v>#N/A</v>
      </c>
      <c r="T4835" s="3" t="e">
        <v>#N/A</v>
      </c>
      <c r="U4835" s="3" t="e">
        <v>#N/A</v>
      </c>
      <c r="V4835" t="e">
        <v>#N/A</v>
      </c>
      <c r="W4835" t="e">
        <v>#N/A</v>
      </c>
      <c r="X4835" t="e">
        <v>#N/A</v>
      </c>
      <c r="Y4835" s="3" t="e">
        <v>#N/A</v>
      </c>
      <c r="Z4835" s="8" t="e">
        <v>#N/A</v>
      </c>
      <c r="AA4835" s="30" t="e">
        <v>#N/A</v>
      </c>
      <c r="AB4835" t="e">
        <v>#N/A</v>
      </c>
      <c r="AC4835" t="e">
        <v>#N/A</v>
      </c>
      <c r="AD4835" t="e">
        <v>#N/A</v>
      </c>
      <c r="AE4835" t="e">
        <v>#N/A</v>
      </c>
      <c r="AF4835" t="e">
        <v>#N/A</v>
      </c>
    </row>
    <row r="4836" spans="1:32" x14ac:dyDescent="0.25">
      <c r="A4836" t="e">
        <v>#N/A</v>
      </c>
      <c r="B4836" s="33" t="e">
        <v>#N/A</v>
      </c>
      <c r="C4836" t="e">
        <v>#N/A</v>
      </c>
      <c r="D4836" t="e">
        <v>#N/A</v>
      </c>
      <c r="E4836" s="69" t="e">
        <v>#N/A</v>
      </c>
      <c r="F4836" s="3" t="e">
        <v>#N/A</v>
      </c>
      <c r="G4836" s="3" t="e">
        <v>#N/A</v>
      </c>
      <c r="H4836" s="3" t="e">
        <v>#N/A</v>
      </c>
      <c r="I4836" s="80" t="e">
        <v>#N/A</v>
      </c>
      <c r="J4836" s="80" t="e">
        <v>#N/A</v>
      </c>
      <c r="K4836" s="85" t="e">
        <v>#N/A</v>
      </c>
      <c r="L4836" s="9" t="e">
        <v>#N/A</v>
      </c>
      <c r="M4836" s="93" t="e">
        <v>#N/A</v>
      </c>
      <c r="N4836" s="8" t="e">
        <v>#N/A</v>
      </c>
      <c r="O4836" t="e">
        <v>#N/A</v>
      </c>
      <c r="P4836" t="e">
        <v>#N/A</v>
      </c>
      <c r="Q4836" t="e">
        <v>#N/A</v>
      </c>
      <c r="R4836" s="2" t="e">
        <v>#N/A</v>
      </c>
      <c r="S4836" t="e">
        <v>#N/A</v>
      </c>
      <c r="T4836" s="3" t="e">
        <v>#N/A</v>
      </c>
      <c r="U4836" s="3" t="e">
        <v>#N/A</v>
      </c>
      <c r="V4836" t="e">
        <v>#N/A</v>
      </c>
      <c r="W4836" t="e">
        <v>#N/A</v>
      </c>
      <c r="X4836" t="e">
        <v>#N/A</v>
      </c>
      <c r="Y4836" s="3" t="e">
        <v>#N/A</v>
      </c>
      <c r="Z4836" s="8" t="e">
        <v>#N/A</v>
      </c>
      <c r="AA4836" s="30" t="e">
        <v>#N/A</v>
      </c>
      <c r="AB4836" t="e">
        <v>#N/A</v>
      </c>
      <c r="AC4836" t="e">
        <v>#N/A</v>
      </c>
      <c r="AD4836" t="e">
        <v>#N/A</v>
      </c>
      <c r="AE4836" t="e">
        <v>#N/A</v>
      </c>
      <c r="AF4836" t="e">
        <v>#N/A</v>
      </c>
    </row>
    <row r="4837" spans="1:32" x14ac:dyDescent="0.25">
      <c r="A4837" t="e">
        <v>#N/A</v>
      </c>
      <c r="B4837" s="33" t="e">
        <v>#N/A</v>
      </c>
      <c r="C4837" t="e">
        <v>#N/A</v>
      </c>
      <c r="D4837" t="e">
        <v>#N/A</v>
      </c>
      <c r="E4837" s="69" t="e">
        <v>#N/A</v>
      </c>
      <c r="F4837" s="3" t="e">
        <v>#N/A</v>
      </c>
      <c r="G4837" s="3" t="e">
        <v>#N/A</v>
      </c>
      <c r="H4837" s="3" t="e">
        <v>#N/A</v>
      </c>
      <c r="I4837" s="80" t="e">
        <v>#N/A</v>
      </c>
      <c r="J4837" s="80" t="e">
        <v>#N/A</v>
      </c>
      <c r="K4837" s="85" t="e">
        <v>#N/A</v>
      </c>
      <c r="L4837" s="9" t="e">
        <v>#N/A</v>
      </c>
      <c r="M4837" s="93" t="e">
        <v>#N/A</v>
      </c>
      <c r="N4837" s="8" t="e">
        <v>#N/A</v>
      </c>
      <c r="O4837" t="e">
        <v>#N/A</v>
      </c>
      <c r="P4837" t="e">
        <v>#N/A</v>
      </c>
      <c r="Q4837" t="e">
        <v>#N/A</v>
      </c>
      <c r="R4837" s="2" t="e">
        <v>#N/A</v>
      </c>
      <c r="S4837" t="e">
        <v>#N/A</v>
      </c>
      <c r="T4837" s="3" t="e">
        <v>#N/A</v>
      </c>
      <c r="U4837" s="3" t="e">
        <v>#N/A</v>
      </c>
      <c r="V4837" t="e">
        <v>#N/A</v>
      </c>
      <c r="W4837" t="e">
        <v>#N/A</v>
      </c>
      <c r="X4837" t="e">
        <v>#N/A</v>
      </c>
      <c r="Y4837" s="3" t="e">
        <v>#N/A</v>
      </c>
      <c r="Z4837" s="8" t="e">
        <v>#N/A</v>
      </c>
      <c r="AA4837" s="30" t="e">
        <v>#N/A</v>
      </c>
      <c r="AB4837" t="e">
        <v>#N/A</v>
      </c>
      <c r="AC4837" t="e">
        <v>#N/A</v>
      </c>
      <c r="AD4837" t="e">
        <v>#N/A</v>
      </c>
      <c r="AE4837" t="e">
        <v>#N/A</v>
      </c>
      <c r="AF4837" t="e">
        <v>#N/A</v>
      </c>
    </row>
    <row r="4838" spans="1:32" x14ac:dyDescent="0.25">
      <c r="A4838" t="e">
        <v>#N/A</v>
      </c>
      <c r="B4838" s="33" t="e">
        <v>#N/A</v>
      </c>
      <c r="C4838" t="e">
        <v>#N/A</v>
      </c>
      <c r="D4838" t="e">
        <v>#N/A</v>
      </c>
      <c r="E4838" s="69" t="e">
        <v>#N/A</v>
      </c>
      <c r="F4838" s="3" t="e">
        <v>#N/A</v>
      </c>
      <c r="G4838" s="3" t="e">
        <v>#N/A</v>
      </c>
      <c r="H4838" s="3" t="e">
        <v>#N/A</v>
      </c>
      <c r="I4838" s="80" t="e">
        <v>#N/A</v>
      </c>
      <c r="J4838" s="80" t="e">
        <v>#N/A</v>
      </c>
      <c r="K4838" s="85" t="e">
        <v>#N/A</v>
      </c>
      <c r="L4838" s="9" t="e">
        <v>#N/A</v>
      </c>
      <c r="M4838" s="93" t="e">
        <v>#N/A</v>
      </c>
      <c r="N4838" s="8" t="e">
        <v>#N/A</v>
      </c>
      <c r="O4838" t="e">
        <v>#N/A</v>
      </c>
      <c r="P4838" t="e">
        <v>#N/A</v>
      </c>
      <c r="Q4838" t="e">
        <v>#N/A</v>
      </c>
      <c r="R4838" s="2" t="e">
        <v>#N/A</v>
      </c>
      <c r="S4838" t="e">
        <v>#N/A</v>
      </c>
      <c r="T4838" s="3" t="e">
        <v>#N/A</v>
      </c>
      <c r="U4838" s="3" t="e">
        <v>#N/A</v>
      </c>
      <c r="V4838" t="e">
        <v>#N/A</v>
      </c>
      <c r="W4838" t="e">
        <v>#N/A</v>
      </c>
      <c r="X4838" t="e">
        <v>#N/A</v>
      </c>
      <c r="Y4838" s="3" t="e">
        <v>#N/A</v>
      </c>
      <c r="Z4838" s="8" t="e">
        <v>#N/A</v>
      </c>
      <c r="AA4838" s="30" t="e">
        <v>#N/A</v>
      </c>
      <c r="AB4838" t="e">
        <v>#N/A</v>
      </c>
      <c r="AC4838" t="e">
        <v>#N/A</v>
      </c>
      <c r="AD4838" t="e">
        <v>#N/A</v>
      </c>
      <c r="AE4838" t="e">
        <v>#N/A</v>
      </c>
      <c r="AF4838" t="e">
        <v>#N/A</v>
      </c>
    </row>
    <row r="4839" spans="1:32" x14ac:dyDescent="0.25">
      <c r="A4839" t="e">
        <v>#N/A</v>
      </c>
      <c r="B4839" s="33" t="e">
        <v>#N/A</v>
      </c>
      <c r="C4839" t="e">
        <v>#N/A</v>
      </c>
      <c r="D4839" t="e">
        <v>#N/A</v>
      </c>
      <c r="E4839" s="69" t="e">
        <v>#N/A</v>
      </c>
      <c r="F4839" s="3" t="e">
        <v>#N/A</v>
      </c>
      <c r="G4839" s="3" t="e">
        <v>#N/A</v>
      </c>
      <c r="H4839" s="3" t="e">
        <v>#N/A</v>
      </c>
      <c r="I4839" s="80" t="e">
        <v>#N/A</v>
      </c>
      <c r="J4839" s="80" t="e">
        <v>#N/A</v>
      </c>
      <c r="K4839" s="85" t="e">
        <v>#N/A</v>
      </c>
      <c r="L4839" s="9" t="e">
        <v>#N/A</v>
      </c>
      <c r="M4839" s="93" t="e">
        <v>#N/A</v>
      </c>
      <c r="N4839" s="8" t="e">
        <v>#N/A</v>
      </c>
      <c r="O4839" t="e">
        <v>#N/A</v>
      </c>
      <c r="P4839" t="e">
        <v>#N/A</v>
      </c>
      <c r="Q4839" t="e">
        <v>#N/A</v>
      </c>
      <c r="R4839" s="2" t="e">
        <v>#N/A</v>
      </c>
      <c r="S4839" t="e">
        <v>#N/A</v>
      </c>
      <c r="T4839" s="3" t="e">
        <v>#N/A</v>
      </c>
      <c r="U4839" s="3" t="e">
        <v>#N/A</v>
      </c>
      <c r="V4839" t="e">
        <v>#N/A</v>
      </c>
      <c r="W4839" t="e">
        <v>#N/A</v>
      </c>
      <c r="X4839" t="e">
        <v>#N/A</v>
      </c>
      <c r="Y4839" s="3" t="e">
        <v>#N/A</v>
      </c>
      <c r="Z4839" s="8" t="e">
        <v>#N/A</v>
      </c>
      <c r="AA4839" s="30" t="e">
        <v>#N/A</v>
      </c>
      <c r="AB4839" t="e">
        <v>#N/A</v>
      </c>
      <c r="AC4839" t="e">
        <v>#N/A</v>
      </c>
      <c r="AD4839" t="e">
        <v>#N/A</v>
      </c>
      <c r="AE4839" t="e">
        <v>#N/A</v>
      </c>
      <c r="AF4839" t="e">
        <v>#N/A</v>
      </c>
    </row>
    <row r="4840" spans="1:32" x14ac:dyDescent="0.25">
      <c r="A4840" t="e">
        <v>#N/A</v>
      </c>
      <c r="B4840" s="33" t="e">
        <v>#N/A</v>
      </c>
      <c r="C4840" t="e">
        <v>#N/A</v>
      </c>
      <c r="D4840" t="e">
        <v>#N/A</v>
      </c>
      <c r="E4840" s="69" t="e">
        <v>#N/A</v>
      </c>
      <c r="F4840" s="3" t="e">
        <v>#N/A</v>
      </c>
      <c r="G4840" s="3" t="e">
        <v>#N/A</v>
      </c>
      <c r="H4840" s="3" t="e">
        <v>#N/A</v>
      </c>
      <c r="I4840" s="80" t="e">
        <v>#N/A</v>
      </c>
      <c r="J4840" s="80" t="e">
        <v>#N/A</v>
      </c>
      <c r="K4840" s="85" t="e">
        <v>#N/A</v>
      </c>
      <c r="L4840" s="9" t="e">
        <v>#N/A</v>
      </c>
      <c r="M4840" s="93" t="e">
        <v>#N/A</v>
      </c>
      <c r="N4840" s="8" t="e">
        <v>#N/A</v>
      </c>
      <c r="O4840" t="e">
        <v>#N/A</v>
      </c>
      <c r="P4840" t="e">
        <v>#N/A</v>
      </c>
      <c r="Q4840" t="e">
        <v>#N/A</v>
      </c>
      <c r="R4840" s="2" t="e">
        <v>#N/A</v>
      </c>
      <c r="S4840" t="e">
        <v>#N/A</v>
      </c>
      <c r="T4840" s="3" t="e">
        <v>#N/A</v>
      </c>
      <c r="U4840" s="3" t="e">
        <v>#N/A</v>
      </c>
      <c r="V4840" t="e">
        <v>#N/A</v>
      </c>
      <c r="W4840" t="e">
        <v>#N/A</v>
      </c>
      <c r="X4840" t="e">
        <v>#N/A</v>
      </c>
      <c r="Y4840" s="3" t="e">
        <v>#N/A</v>
      </c>
      <c r="Z4840" s="8" t="e">
        <v>#N/A</v>
      </c>
      <c r="AA4840" s="30" t="e">
        <v>#N/A</v>
      </c>
      <c r="AB4840" t="e">
        <v>#N/A</v>
      </c>
      <c r="AC4840" t="e">
        <v>#N/A</v>
      </c>
      <c r="AD4840" t="e">
        <v>#N/A</v>
      </c>
      <c r="AE4840" t="e">
        <v>#N/A</v>
      </c>
      <c r="AF4840" t="e">
        <v>#N/A</v>
      </c>
    </row>
    <row r="4841" spans="1:32" x14ac:dyDescent="0.25">
      <c r="A4841" t="e">
        <v>#N/A</v>
      </c>
      <c r="B4841" s="33" t="e">
        <v>#N/A</v>
      </c>
      <c r="C4841" t="e">
        <v>#N/A</v>
      </c>
      <c r="D4841" t="e">
        <v>#N/A</v>
      </c>
      <c r="E4841" s="69" t="e">
        <v>#N/A</v>
      </c>
      <c r="F4841" s="3" t="e">
        <v>#N/A</v>
      </c>
      <c r="G4841" s="3" t="e">
        <v>#N/A</v>
      </c>
      <c r="H4841" s="3" t="e">
        <v>#N/A</v>
      </c>
      <c r="I4841" s="80" t="e">
        <v>#N/A</v>
      </c>
      <c r="J4841" s="80" t="e">
        <v>#N/A</v>
      </c>
      <c r="K4841" s="85" t="e">
        <v>#N/A</v>
      </c>
      <c r="L4841" s="9" t="e">
        <v>#N/A</v>
      </c>
      <c r="M4841" s="93" t="e">
        <v>#N/A</v>
      </c>
      <c r="N4841" s="8" t="e">
        <v>#N/A</v>
      </c>
      <c r="O4841" t="e">
        <v>#N/A</v>
      </c>
      <c r="P4841" t="e">
        <v>#N/A</v>
      </c>
      <c r="Q4841" t="e">
        <v>#N/A</v>
      </c>
      <c r="R4841" s="2" t="e">
        <v>#N/A</v>
      </c>
      <c r="S4841" t="e">
        <v>#N/A</v>
      </c>
      <c r="T4841" s="3" t="e">
        <v>#N/A</v>
      </c>
      <c r="U4841" s="3" t="e">
        <v>#N/A</v>
      </c>
      <c r="V4841" t="e">
        <v>#N/A</v>
      </c>
      <c r="W4841" t="e">
        <v>#N/A</v>
      </c>
      <c r="X4841" t="e">
        <v>#N/A</v>
      </c>
      <c r="Y4841" s="3" t="e">
        <v>#N/A</v>
      </c>
      <c r="Z4841" s="8" t="e">
        <v>#N/A</v>
      </c>
      <c r="AA4841" s="30" t="e">
        <v>#N/A</v>
      </c>
      <c r="AB4841" t="e">
        <v>#N/A</v>
      </c>
      <c r="AC4841" t="e">
        <v>#N/A</v>
      </c>
      <c r="AD4841" t="e">
        <v>#N/A</v>
      </c>
      <c r="AE4841" t="e">
        <v>#N/A</v>
      </c>
      <c r="AF4841" t="e">
        <v>#N/A</v>
      </c>
    </row>
    <row r="4842" spans="1:32" x14ac:dyDescent="0.25">
      <c r="A4842" t="e">
        <v>#N/A</v>
      </c>
      <c r="B4842" s="33" t="e">
        <v>#N/A</v>
      </c>
      <c r="C4842" t="e">
        <v>#N/A</v>
      </c>
      <c r="D4842" t="e">
        <v>#N/A</v>
      </c>
      <c r="E4842" s="69" t="e">
        <v>#N/A</v>
      </c>
      <c r="F4842" s="3" t="e">
        <v>#N/A</v>
      </c>
      <c r="G4842" s="3" t="e">
        <v>#N/A</v>
      </c>
      <c r="H4842" s="3" t="e">
        <v>#N/A</v>
      </c>
      <c r="I4842" s="80" t="e">
        <v>#N/A</v>
      </c>
      <c r="J4842" s="80" t="e">
        <v>#N/A</v>
      </c>
      <c r="K4842" s="85" t="e">
        <v>#N/A</v>
      </c>
      <c r="L4842" s="9" t="e">
        <v>#N/A</v>
      </c>
      <c r="M4842" s="93" t="e">
        <v>#N/A</v>
      </c>
      <c r="N4842" s="8" t="e">
        <v>#N/A</v>
      </c>
      <c r="O4842" t="e">
        <v>#N/A</v>
      </c>
      <c r="P4842" t="e">
        <v>#N/A</v>
      </c>
      <c r="Q4842" t="e">
        <v>#N/A</v>
      </c>
      <c r="R4842" s="2" t="e">
        <v>#N/A</v>
      </c>
      <c r="S4842" t="e">
        <v>#N/A</v>
      </c>
      <c r="T4842" s="3" t="e">
        <v>#N/A</v>
      </c>
      <c r="U4842" s="3" t="e">
        <v>#N/A</v>
      </c>
      <c r="V4842" t="e">
        <v>#N/A</v>
      </c>
      <c r="W4842" t="e">
        <v>#N/A</v>
      </c>
      <c r="X4842" t="e">
        <v>#N/A</v>
      </c>
      <c r="Y4842" s="3" t="e">
        <v>#N/A</v>
      </c>
      <c r="Z4842" s="8" t="e">
        <v>#N/A</v>
      </c>
      <c r="AA4842" s="30" t="e">
        <v>#N/A</v>
      </c>
      <c r="AB4842" t="e">
        <v>#N/A</v>
      </c>
      <c r="AC4842" t="e">
        <v>#N/A</v>
      </c>
      <c r="AD4842" t="e">
        <v>#N/A</v>
      </c>
      <c r="AE4842" t="e">
        <v>#N/A</v>
      </c>
      <c r="AF4842" t="e">
        <v>#N/A</v>
      </c>
    </row>
    <row r="4843" spans="1:32" x14ac:dyDescent="0.25">
      <c r="A4843" t="e">
        <v>#N/A</v>
      </c>
      <c r="B4843" s="33" t="e">
        <v>#N/A</v>
      </c>
      <c r="C4843" t="e">
        <v>#N/A</v>
      </c>
      <c r="D4843" t="e">
        <v>#N/A</v>
      </c>
      <c r="E4843" s="69" t="e">
        <v>#N/A</v>
      </c>
      <c r="F4843" s="3" t="e">
        <v>#N/A</v>
      </c>
      <c r="G4843" s="3" t="e">
        <v>#N/A</v>
      </c>
      <c r="H4843" s="3" t="e">
        <v>#N/A</v>
      </c>
      <c r="I4843" s="80" t="e">
        <v>#N/A</v>
      </c>
      <c r="J4843" s="80" t="e">
        <v>#N/A</v>
      </c>
      <c r="K4843" s="85" t="e">
        <v>#N/A</v>
      </c>
      <c r="L4843" s="9" t="e">
        <v>#N/A</v>
      </c>
      <c r="M4843" s="93" t="e">
        <v>#N/A</v>
      </c>
      <c r="N4843" s="8" t="e">
        <v>#N/A</v>
      </c>
      <c r="O4843" t="e">
        <v>#N/A</v>
      </c>
      <c r="P4843" t="e">
        <v>#N/A</v>
      </c>
      <c r="Q4843" t="e">
        <v>#N/A</v>
      </c>
      <c r="R4843" s="2" t="e">
        <v>#N/A</v>
      </c>
      <c r="S4843" t="e">
        <v>#N/A</v>
      </c>
      <c r="T4843" s="3" t="e">
        <v>#N/A</v>
      </c>
      <c r="U4843" s="3" t="e">
        <v>#N/A</v>
      </c>
      <c r="V4843" t="e">
        <v>#N/A</v>
      </c>
      <c r="W4843" t="e">
        <v>#N/A</v>
      </c>
      <c r="X4843" t="e">
        <v>#N/A</v>
      </c>
      <c r="Y4843" s="3" t="e">
        <v>#N/A</v>
      </c>
      <c r="Z4843" s="8" t="e">
        <v>#N/A</v>
      </c>
      <c r="AA4843" s="30" t="e">
        <v>#N/A</v>
      </c>
      <c r="AB4843" t="e">
        <v>#N/A</v>
      </c>
      <c r="AC4843" t="e">
        <v>#N/A</v>
      </c>
      <c r="AD4843" t="e">
        <v>#N/A</v>
      </c>
      <c r="AE4843" t="e">
        <v>#N/A</v>
      </c>
      <c r="AF4843" t="e">
        <v>#N/A</v>
      </c>
    </row>
    <row r="4844" spans="1:32" x14ac:dyDescent="0.25">
      <c r="A4844" t="e">
        <v>#N/A</v>
      </c>
      <c r="B4844" s="33" t="e">
        <v>#N/A</v>
      </c>
      <c r="C4844" t="e">
        <v>#N/A</v>
      </c>
      <c r="D4844" t="e">
        <v>#N/A</v>
      </c>
      <c r="E4844" s="69" t="e">
        <v>#N/A</v>
      </c>
      <c r="F4844" s="3" t="e">
        <v>#N/A</v>
      </c>
      <c r="G4844" s="3" t="e">
        <v>#N/A</v>
      </c>
      <c r="H4844" s="3" t="e">
        <v>#N/A</v>
      </c>
      <c r="I4844" s="80" t="e">
        <v>#N/A</v>
      </c>
      <c r="J4844" s="80" t="e">
        <v>#N/A</v>
      </c>
      <c r="K4844" s="85" t="e">
        <v>#N/A</v>
      </c>
      <c r="L4844" s="9" t="e">
        <v>#N/A</v>
      </c>
      <c r="M4844" s="93" t="e">
        <v>#N/A</v>
      </c>
      <c r="N4844" s="8" t="e">
        <v>#N/A</v>
      </c>
      <c r="O4844" t="e">
        <v>#N/A</v>
      </c>
      <c r="P4844" t="e">
        <v>#N/A</v>
      </c>
      <c r="Q4844" t="e">
        <v>#N/A</v>
      </c>
      <c r="R4844" s="2" t="e">
        <v>#N/A</v>
      </c>
      <c r="S4844" t="e">
        <v>#N/A</v>
      </c>
      <c r="T4844" s="3" t="e">
        <v>#N/A</v>
      </c>
      <c r="U4844" s="3" t="e">
        <v>#N/A</v>
      </c>
      <c r="V4844" t="e">
        <v>#N/A</v>
      </c>
      <c r="W4844" t="e">
        <v>#N/A</v>
      </c>
      <c r="X4844" t="e">
        <v>#N/A</v>
      </c>
      <c r="Y4844" s="3" t="e">
        <v>#N/A</v>
      </c>
      <c r="Z4844" s="8" t="e">
        <v>#N/A</v>
      </c>
      <c r="AA4844" s="30" t="e">
        <v>#N/A</v>
      </c>
      <c r="AB4844" t="e">
        <v>#N/A</v>
      </c>
      <c r="AC4844" t="e">
        <v>#N/A</v>
      </c>
      <c r="AD4844" t="e">
        <v>#N/A</v>
      </c>
      <c r="AE4844" t="e">
        <v>#N/A</v>
      </c>
      <c r="AF4844" t="e">
        <v>#N/A</v>
      </c>
    </row>
    <row r="4845" spans="1:32" x14ac:dyDescent="0.25">
      <c r="A4845" t="e">
        <v>#N/A</v>
      </c>
      <c r="B4845" s="33" t="e">
        <v>#N/A</v>
      </c>
      <c r="C4845" t="e">
        <v>#N/A</v>
      </c>
      <c r="D4845" t="e">
        <v>#N/A</v>
      </c>
      <c r="E4845" s="69" t="e">
        <v>#N/A</v>
      </c>
      <c r="F4845" s="3" t="e">
        <v>#N/A</v>
      </c>
      <c r="G4845" s="3" t="e">
        <v>#N/A</v>
      </c>
      <c r="H4845" s="3" t="e">
        <v>#N/A</v>
      </c>
      <c r="I4845" s="80" t="e">
        <v>#N/A</v>
      </c>
      <c r="J4845" s="80" t="e">
        <v>#N/A</v>
      </c>
      <c r="K4845" s="85" t="e">
        <v>#N/A</v>
      </c>
      <c r="L4845" s="9" t="e">
        <v>#N/A</v>
      </c>
      <c r="M4845" s="93" t="e">
        <v>#N/A</v>
      </c>
      <c r="N4845" s="8" t="e">
        <v>#N/A</v>
      </c>
      <c r="O4845" t="e">
        <v>#N/A</v>
      </c>
      <c r="P4845" t="e">
        <v>#N/A</v>
      </c>
      <c r="Q4845" t="e">
        <v>#N/A</v>
      </c>
      <c r="R4845" s="2" t="e">
        <v>#N/A</v>
      </c>
      <c r="S4845" t="e">
        <v>#N/A</v>
      </c>
      <c r="T4845" s="3" t="e">
        <v>#N/A</v>
      </c>
      <c r="U4845" s="3" t="e">
        <v>#N/A</v>
      </c>
      <c r="V4845" t="e">
        <v>#N/A</v>
      </c>
      <c r="W4845" t="e">
        <v>#N/A</v>
      </c>
      <c r="X4845" t="e">
        <v>#N/A</v>
      </c>
      <c r="Y4845" s="3" t="e">
        <v>#N/A</v>
      </c>
      <c r="Z4845" s="8" t="e">
        <v>#N/A</v>
      </c>
      <c r="AA4845" s="30" t="e">
        <v>#N/A</v>
      </c>
      <c r="AB4845" t="e">
        <v>#N/A</v>
      </c>
      <c r="AC4845" t="e">
        <v>#N/A</v>
      </c>
      <c r="AD4845" t="e">
        <v>#N/A</v>
      </c>
      <c r="AE4845" t="e">
        <v>#N/A</v>
      </c>
      <c r="AF4845" t="e">
        <v>#N/A</v>
      </c>
    </row>
    <row r="4846" spans="1:32" x14ac:dyDescent="0.25">
      <c r="A4846" t="e">
        <v>#N/A</v>
      </c>
      <c r="B4846" s="33" t="e">
        <v>#N/A</v>
      </c>
      <c r="C4846" t="e">
        <v>#N/A</v>
      </c>
      <c r="D4846" t="e">
        <v>#N/A</v>
      </c>
      <c r="E4846" s="69" t="e">
        <v>#N/A</v>
      </c>
      <c r="F4846" s="3" t="e">
        <v>#N/A</v>
      </c>
      <c r="G4846" s="3" t="e">
        <v>#N/A</v>
      </c>
      <c r="H4846" s="3" t="e">
        <v>#N/A</v>
      </c>
      <c r="I4846" s="80" t="e">
        <v>#N/A</v>
      </c>
      <c r="J4846" s="80" t="e">
        <v>#N/A</v>
      </c>
      <c r="K4846" s="85" t="e">
        <v>#N/A</v>
      </c>
      <c r="L4846" s="9" t="e">
        <v>#N/A</v>
      </c>
      <c r="M4846" s="93" t="e">
        <v>#N/A</v>
      </c>
      <c r="N4846" s="8" t="e">
        <v>#N/A</v>
      </c>
      <c r="O4846" t="e">
        <v>#N/A</v>
      </c>
      <c r="P4846" t="e">
        <v>#N/A</v>
      </c>
      <c r="Q4846" t="e">
        <v>#N/A</v>
      </c>
      <c r="R4846" s="2" t="e">
        <v>#N/A</v>
      </c>
      <c r="S4846" t="e">
        <v>#N/A</v>
      </c>
      <c r="T4846" s="3" t="e">
        <v>#N/A</v>
      </c>
      <c r="U4846" s="3" t="e">
        <v>#N/A</v>
      </c>
      <c r="V4846" t="e">
        <v>#N/A</v>
      </c>
      <c r="W4846" t="e">
        <v>#N/A</v>
      </c>
      <c r="X4846" t="e">
        <v>#N/A</v>
      </c>
      <c r="Y4846" s="3" t="e">
        <v>#N/A</v>
      </c>
      <c r="Z4846" s="8" t="e">
        <v>#N/A</v>
      </c>
      <c r="AA4846" s="30" t="e">
        <v>#N/A</v>
      </c>
      <c r="AB4846" t="e">
        <v>#N/A</v>
      </c>
      <c r="AC4846" t="e">
        <v>#N/A</v>
      </c>
      <c r="AD4846" t="e">
        <v>#N/A</v>
      </c>
      <c r="AE4846" t="e">
        <v>#N/A</v>
      </c>
      <c r="AF4846" t="e">
        <v>#N/A</v>
      </c>
    </row>
    <row r="4847" spans="1:32" x14ac:dyDescent="0.25">
      <c r="A4847" t="e">
        <v>#N/A</v>
      </c>
      <c r="B4847" s="33" t="e">
        <v>#N/A</v>
      </c>
      <c r="C4847" t="e">
        <v>#N/A</v>
      </c>
      <c r="D4847" t="e">
        <v>#N/A</v>
      </c>
      <c r="E4847" s="69" t="e">
        <v>#N/A</v>
      </c>
      <c r="F4847" s="3" t="e">
        <v>#N/A</v>
      </c>
      <c r="G4847" s="3" t="e">
        <v>#N/A</v>
      </c>
      <c r="H4847" s="3" t="e">
        <v>#N/A</v>
      </c>
      <c r="I4847" s="80" t="e">
        <v>#N/A</v>
      </c>
      <c r="J4847" s="80" t="e">
        <v>#N/A</v>
      </c>
      <c r="K4847" s="85" t="e">
        <v>#N/A</v>
      </c>
      <c r="L4847" s="9" t="e">
        <v>#N/A</v>
      </c>
      <c r="M4847" s="93" t="e">
        <v>#N/A</v>
      </c>
      <c r="N4847" s="8" t="e">
        <v>#N/A</v>
      </c>
      <c r="O4847" t="e">
        <v>#N/A</v>
      </c>
      <c r="P4847" t="e">
        <v>#N/A</v>
      </c>
      <c r="Q4847" t="e">
        <v>#N/A</v>
      </c>
      <c r="R4847" s="2" t="e">
        <v>#N/A</v>
      </c>
      <c r="S4847" t="e">
        <v>#N/A</v>
      </c>
      <c r="T4847" s="3" t="e">
        <v>#N/A</v>
      </c>
      <c r="U4847" s="3" t="e">
        <v>#N/A</v>
      </c>
      <c r="V4847" t="e">
        <v>#N/A</v>
      </c>
      <c r="W4847" t="e">
        <v>#N/A</v>
      </c>
      <c r="X4847" t="e">
        <v>#N/A</v>
      </c>
      <c r="Y4847" s="3" t="e">
        <v>#N/A</v>
      </c>
      <c r="Z4847" s="8" t="e">
        <v>#N/A</v>
      </c>
      <c r="AA4847" s="30" t="e">
        <v>#N/A</v>
      </c>
      <c r="AB4847" t="e">
        <v>#N/A</v>
      </c>
      <c r="AC4847" t="e">
        <v>#N/A</v>
      </c>
      <c r="AD4847" t="e">
        <v>#N/A</v>
      </c>
      <c r="AE4847" t="e">
        <v>#N/A</v>
      </c>
      <c r="AF4847" t="e">
        <v>#N/A</v>
      </c>
    </row>
    <row r="4848" spans="1:32" x14ac:dyDescent="0.25">
      <c r="A4848" t="e">
        <v>#N/A</v>
      </c>
      <c r="B4848" s="33" t="e">
        <v>#N/A</v>
      </c>
      <c r="C4848" t="e">
        <v>#N/A</v>
      </c>
      <c r="D4848" t="e">
        <v>#N/A</v>
      </c>
      <c r="E4848" s="69" t="e">
        <v>#N/A</v>
      </c>
      <c r="F4848" s="3" t="e">
        <v>#N/A</v>
      </c>
      <c r="G4848" s="3" t="e">
        <v>#N/A</v>
      </c>
      <c r="H4848" s="3" t="e">
        <v>#N/A</v>
      </c>
      <c r="I4848" s="80" t="e">
        <v>#N/A</v>
      </c>
      <c r="J4848" s="80" t="e">
        <v>#N/A</v>
      </c>
      <c r="K4848" s="85" t="e">
        <v>#N/A</v>
      </c>
      <c r="L4848" s="9" t="e">
        <v>#N/A</v>
      </c>
      <c r="M4848" s="93" t="e">
        <v>#N/A</v>
      </c>
      <c r="N4848" s="8" t="e">
        <v>#N/A</v>
      </c>
      <c r="O4848" t="e">
        <v>#N/A</v>
      </c>
      <c r="P4848" t="e">
        <v>#N/A</v>
      </c>
      <c r="Q4848" t="e">
        <v>#N/A</v>
      </c>
      <c r="R4848" s="2" t="e">
        <v>#N/A</v>
      </c>
      <c r="S4848" t="e">
        <v>#N/A</v>
      </c>
      <c r="T4848" s="3" t="e">
        <v>#N/A</v>
      </c>
      <c r="U4848" s="3" t="e">
        <v>#N/A</v>
      </c>
      <c r="V4848" t="e">
        <v>#N/A</v>
      </c>
      <c r="W4848" t="e">
        <v>#N/A</v>
      </c>
      <c r="X4848" t="e">
        <v>#N/A</v>
      </c>
      <c r="Y4848" s="3" t="e">
        <v>#N/A</v>
      </c>
      <c r="Z4848" s="8" t="e">
        <v>#N/A</v>
      </c>
      <c r="AA4848" s="30" t="e">
        <v>#N/A</v>
      </c>
      <c r="AB4848" t="e">
        <v>#N/A</v>
      </c>
      <c r="AC4848" t="e">
        <v>#N/A</v>
      </c>
      <c r="AD4848" t="e">
        <v>#N/A</v>
      </c>
      <c r="AE4848" t="e">
        <v>#N/A</v>
      </c>
      <c r="AF4848" t="e">
        <v>#N/A</v>
      </c>
    </row>
    <row r="4849" spans="1:32" x14ac:dyDescent="0.25">
      <c r="A4849" t="e">
        <v>#N/A</v>
      </c>
      <c r="B4849" s="33" t="e">
        <v>#N/A</v>
      </c>
      <c r="C4849" t="e">
        <v>#N/A</v>
      </c>
      <c r="D4849" t="e">
        <v>#N/A</v>
      </c>
      <c r="E4849" s="69" t="e">
        <v>#N/A</v>
      </c>
      <c r="F4849" s="3" t="e">
        <v>#N/A</v>
      </c>
      <c r="G4849" s="3" t="e">
        <v>#N/A</v>
      </c>
      <c r="H4849" s="3" t="e">
        <v>#N/A</v>
      </c>
      <c r="I4849" s="80" t="e">
        <v>#N/A</v>
      </c>
      <c r="J4849" s="80" t="e">
        <v>#N/A</v>
      </c>
      <c r="K4849" s="85" t="e">
        <v>#N/A</v>
      </c>
      <c r="L4849" s="9" t="e">
        <v>#N/A</v>
      </c>
      <c r="M4849" s="93" t="e">
        <v>#N/A</v>
      </c>
      <c r="N4849" s="8" t="e">
        <v>#N/A</v>
      </c>
      <c r="O4849" t="e">
        <v>#N/A</v>
      </c>
      <c r="P4849" t="e">
        <v>#N/A</v>
      </c>
      <c r="Q4849" t="e">
        <v>#N/A</v>
      </c>
      <c r="R4849" s="2" t="e">
        <v>#N/A</v>
      </c>
      <c r="S4849" t="e">
        <v>#N/A</v>
      </c>
      <c r="T4849" s="3" t="e">
        <v>#N/A</v>
      </c>
      <c r="U4849" s="3" t="e">
        <v>#N/A</v>
      </c>
      <c r="V4849" t="e">
        <v>#N/A</v>
      </c>
      <c r="W4849" t="e">
        <v>#N/A</v>
      </c>
      <c r="X4849" t="e">
        <v>#N/A</v>
      </c>
      <c r="Y4849" s="3" t="e">
        <v>#N/A</v>
      </c>
      <c r="Z4849" s="8" t="e">
        <v>#N/A</v>
      </c>
      <c r="AA4849" s="30" t="e">
        <v>#N/A</v>
      </c>
      <c r="AB4849" t="e">
        <v>#N/A</v>
      </c>
      <c r="AC4849" t="e">
        <v>#N/A</v>
      </c>
      <c r="AD4849" t="e">
        <v>#N/A</v>
      </c>
      <c r="AE4849" t="e">
        <v>#N/A</v>
      </c>
      <c r="AF4849" t="e">
        <v>#N/A</v>
      </c>
    </row>
    <row r="4850" spans="1:32" x14ac:dyDescent="0.25">
      <c r="A4850" t="e">
        <v>#N/A</v>
      </c>
      <c r="B4850" s="33" t="e">
        <v>#N/A</v>
      </c>
      <c r="C4850" t="e">
        <v>#N/A</v>
      </c>
      <c r="D4850" t="e">
        <v>#N/A</v>
      </c>
      <c r="E4850" s="69" t="e">
        <v>#N/A</v>
      </c>
      <c r="F4850" s="3" t="e">
        <v>#N/A</v>
      </c>
      <c r="G4850" s="3" t="e">
        <v>#N/A</v>
      </c>
      <c r="H4850" s="3" t="e">
        <v>#N/A</v>
      </c>
      <c r="I4850" s="80" t="e">
        <v>#N/A</v>
      </c>
      <c r="J4850" s="80" t="e">
        <v>#N/A</v>
      </c>
      <c r="K4850" s="85" t="e">
        <v>#N/A</v>
      </c>
      <c r="L4850" s="9" t="e">
        <v>#N/A</v>
      </c>
      <c r="M4850" s="93" t="e">
        <v>#N/A</v>
      </c>
      <c r="N4850" s="8" t="e">
        <v>#N/A</v>
      </c>
      <c r="O4850" t="e">
        <v>#N/A</v>
      </c>
      <c r="P4850" t="e">
        <v>#N/A</v>
      </c>
      <c r="Q4850" t="e">
        <v>#N/A</v>
      </c>
      <c r="R4850" s="2" t="e">
        <v>#N/A</v>
      </c>
      <c r="S4850" t="e">
        <v>#N/A</v>
      </c>
      <c r="T4850" s="3" t="e">
        <v>#N/A</v>
      </c>
      <c r="U4850" s="3" t="e">
        <v>#N/A</v>
      </c>
      <c r="V4850" t="e">
        <v>#N/A</v>
      </c>
      <c r="W4850" t="e">
        <v>#N/A</v>
      </c>
      <c r="X4850" t="e">
        <v>#N/A</v>
      </c>
      <c r="Y4850" s="3" t="e">
        <v>#N/A</v>
      </c>
      <c r="Z4850" s="8" t="e">
        <v>#N/A</v>
      </c>
      <c r="AA4850" s="30" t="e">
        <v>#N/A</v>
      </c>
      <c r="AB4850" t="e">
        <v>#N/A</v>
      </c>
      <c r="AC4850" t="e">
        <v>#N/A</v>
      </c>
      <c r="AD4850" t="e">
        <v>#N/A</v>
      </c>
      <c r="AE4850" t="e">
        <v>#N/A</v>
      </c>
      <c r="AF4850" t="e">
        <v>#N/A</v>
      </c>
    </row>
    <row r="4851" spans="1:32" x14ac:dyDescent="0.25">
      <c r="A4851" t="e">
        <v>#N/A</v>
      </c>
      <c r="B4851" s="33" t="e">
        <v>#N/A</v>
      </c>
      <c r="C4851" t="e">
        <v>#N/A</v>
      </c>
      <c r="D4851" t="e">
        <v>#N/A</v>
      </c>
      <c r="E4851" s="69" t="e">
        <v>#N/A</v>
      </c>
      <c r="F4851" s="3" t="e">
        <v>#N/A</v>
      </c>
      <c r="G4851" s="3" t="e">
        <v>#N/A</v>
      </c>
      <c r="H4851" s="3" t="e">
        <v>#N/A</v>
      </c>
      <c r="I4851" s="80" t="e">
        <v>#N/A</v>
      </c>
      <c r="J4851" s="80" t="e">
        <v>#N/A</v>
      </c>
      <c r="K4851" s="85" t="e">
        <v>#N/A</v>
      </c>
      <c r="L4851" s="9" t="e">
        <v>#N/A</v>
      </c>
      <c r="M4851" s="93" t="e">
        <v>#N/A</v>
      </c>
      <c r="N4851" s="8" t="e">
        <v>#N/A</v>
      </c>
      <c r="O4851" t="e">
        <v>#N/A</v>
      </c>
      <c r="P4851" t="e">
        <v>#N/A</v>
      </c>
      <c r="Q4851" t="e">
        <v>#N/A</v>
      </c>
      <c r="R4851" s="2" t="e">
        <v>#N/A</v>
      </c>
      <c r="S4851" t="e">
        <v>#N/A</v>
      </c>
      <c r="T4851" s="3" t="e">
        <v>#N/A</v>
      </c>
      <c r="U4851" s="3" t="e">
        <v>#N/A</v>
      </c>
      <c r="V4851" t="e">
        <v>#N/A</v>
      </c>
      <c r="W4851" t="e">
        <v>#N/A</v>
      </c>
      <c r="X4851" t="e">
        <v>#N/A</v>
      </c>
      <c r="Y4851" s="3" t="e">
        <v>#N/A</v>
      </c>
      <c r="Z4851" s="8" t="e">
        <v>#N/A</v>
      </c>
      <c r="AA4851" s="30" t="e">
        <v>#N/A</v>
      </c>
      <c r="AB4851" t="e">
        <v>#N/A</v>
      </c>
      <c r="AC4851" t="e">
        <v>#N/A</v>
      </c>
      <c r="AD4851" t="e">
        <v>#N/A</v>
      </c>
      <c r="AE4851" t="e">
        <v>#N/A</v>
      </c>
      <c r="AF4851" t="e">
        <v>#N/A</v>
      </c>
    </row>
    <row r="4852" spans="1:32" x14ac:dyDescent="0.25">
      <c r="A4852" t="e">
        <v>#N/A</v>
      </c>
      <c r="B4852" s="33" t="e">
        <v>#N/A</v>
      </c>
      <c r="C4852" t="e">
        <v>#N/A</v>
      </c>
      <c r="D4852" t="e">
        <v>#N/A</v>
      </c>
      <c r="E4852" s="69" t="e">
        <v>#N/A</v>
      </c>
      <c r="F4852" s="3" t="e">
        <v>#N/A</v>
      </c>
      <c r="G4852" s="3" t="e">
        <v>#N/A</v>
      </c>
      <c r="H4852" s="3" t="e">
        <v>#N/A</v>
      </c>
      <c r="I4852" s="80" t="e">
        <v>#N/A</v>
      </c>
      <c r="J4852" s="80" t="e">
        <v>#N/A</v>
      </c>
      <c r="K4852" s="85" t="e">
        <v>#N/A</v>
      </c>
      <c r="L4852" s="9" t="e">
        <v>#N/A</v>
      </c>
      <c r="M4852" s="93" t="e">
        <v>#N/A</v>
      </c>
      <c r="N4852" s="8" t="e">
        <v>#N/A</v>
      </c>
      <c r="O4852" t="e">
        <v>#N/A</v>
      </c>
      <c r="P4852" t="e">
        <v>#N/A</v>
      </c>
      <c r="Q4852" t="e">
        <v>#N/A</v>
      </c>
      <c r="R4852" s="2" t="e">
        <v>#N/A</v>
      </c>
      <c r="S4852" t="e">
        <v>#N/A</v>
      </c>
      <c r="T4852" s="3" t="e">
        <v>#N/A</v>
      </c>
      <c r="U4852" s="3" t="e">
        <v>#N/A</v>
      </c>
      <c r="V4852" t="e">
        <v>#N/A</v>
      </c>
      <c r="W4852" t="e">
        <v>#N/A</v>
      </c>
      <c r="X4852" t="e">
        <v>#N/A</v>
      </c>
      <c r="Y4852" s="3" t="e">
        <v>#N/A</v>
      </c>
      <c r="Z4852" s="8" t="e">
        <v>#N/A</v>
      </c>
      <c r="AA4852" s="30" t="e">
        <v>#N/A</v>
      </c>
      <c r="AB4852" t="e">
        <v>#N/A</v>
      </c>
      <c r="AC4852" t="e">
        <v>#N/A</v>
      </c>
      <c r="AD4852" t="e">
        <v>#N/A</v>
      </c>
      <c r="AE4852" t="e">
        <v>#N/A</v>
      </c>
      <c r="AF4852" t="e">
        <v>#N/A</v>
      </c>
    </row>
    <row r="4853" spans="1:32" x14ac:dyDescent="0.25">
      <c r="A4853" t="e">
        <v>#N/A</v>
      </c>
      <c r="B4853" s="33" t="e">
        <v>#N/A</v>
      </c>
      <c r="C4853" t="e">
        <v>#N/A</v>
      </c>
      <c r="D4853" t="e">
        <v>#N/A</v>
      </c>
      <c r="E4853" s="69" t="e">
        <v>#N/A</v>
      </c>
      <c r="F4853" s="3" t="e">
        <v>#N/A</v>
      </c>
      <c r="G4853" s="3" t="e">
        <v>#N/A</v>
      </c>
      <c r="H4853" s="3" t="e">
        <v>#N/A</v>
      </c>
      <c r="I4853" s="80" t="e">
        <v>#N/A</v>
      </c>
      <c r="J4853" s="80" t="e">
        <v>#N/A</v>
      </c>
      <c r="K4853" s="85" t="e">
        <v>#N/A</v>
      </c>
      <c r="L4853" s="9" t="e">
        <v>#N/A</v>
      </c>
      <c r="M4853" s="93" t="e">
        <v>#N/A</v>
      </c>
      <c r="N4853" s="8" t="e">
        <v>#N/A</v>
      </c>
      <c r="O4853" t="e">
        <v>#N/A</v>
      </c>
      <c r="P4853" t="e">
        <v>#N/A</v>
      </c>
      <c r="Q4853" t="e">
        <v>#N/A</v>
      </c>
      <c r="R4853" s="2" t="e">
        <v>#N/A</v>
      </c>
      <c r="S4853" t="e">
        <v>#N/A</v>
      </c>
      <c r="T4853" s="3" t="e">
        <v>#N/A</v>
      </c>
      <c r="U4853" s="3" t="e">
        <v>#N/A</v>
      </c>
      <c r="V4853" t="e">
        <v>#N/A</v>
      </c>
      <c r="W4853" t="e">
        <v>#N/A</v>
      </c>
      <c r="X4853" t="e">
        <v>#N/A</v>
      </c>
      <c r="Y4853" s="3" t="e">
        <v>#N/A</v>
      </c>
      <c r="Z4853" s="8" t="e">
        <v>#N/A</v>
      </c>
      <c r="AA4853" s="30" t="e">
        <v>#N/A</v>
      </c>
      <c r="AB4853" t="e">
        <v>#N/A</v>
      </c>
      <c r="AC4853" t="e">
        <v>#N/A</v>
      </c>
      <c r="AD4853" t="e">
        <v>#N/A</v>
      </c>
      <c r="AE4853" t="e">
        <v>#N/A</v>
      </c>
      <c r="AF4853" t="e">
        <v>#N/A</v>
      </c>
    </row>
    <row r="4854" spans="1:32" x14ac:dyDescent="0.25">
      <c r="A4854" t="e">
        <v>#N/A</v>
      </c>
      <c r="B4854" s="33" t="e">
        <v>#N/A</v>
      </c>
      <c r="C4854" t="e">
        <v>#N/A</v>
      </c>
      <c r="D4854" t="e">
        <v>#N/A</v>
      </c>
      <c r="E4854" s="69" t="e">
        <v>#N/A</v>
      </c>
      <c r="F4854" s="3" t="e">
        <v>#N/A</v>
      </c>
      <c r="G4854" s="3" t="e">
        <v>#N/A</v>
      </c>
      <c r="H4854" s="3" t="e">
        <v>#N/A</v>
      </c>
      <c r="I4854" s="80" t="e">
        <v>#N/A</v>
      </c>
      <c r="J4854" s="80" t="e">
        <v>#N/A</v>
      </c>
      <c r="K4854" s="85" t="e">
        <v>#N/A</v>
      </c>
      <c r="L4854" s="9" t="e">
        <v>#N/A</v>
      </c>
      <c r="M4854" s="93" t="e">
        <v>#N/A</v>
      </c>
      <c r="N4854" s="8" t="e">
        <v>#N/A</v>
      </c>
      <c r="O4854" t="e">
        <v>#N/A</v>
      </c>
      <c r="P4854" t="e">
        <v>#N/A</v>
      </c>
      <c r="Q4854" t="e">
        <v>#N/A</v>
      </c>
      <c r="R4854" s="2" t="e">
        <v>#N/A</v>
      </c>
      <c r="S4854" t="e">
        <v>#N/A</v>
      </c>
      <c r="T4854" s="3" t="e">
        <v>#N/A</v>
      </c>
      <c r="U4854" s="3" t="e">
        <v>#N/A</v>
      </c>
      <c r="V4854" t="e">
        <v>#N/A</v>
      </c>
      <c r="W4854" t="e">
        <v>#N/A</v>
      </c>
      <c r="X4854" t="e">
        <v>#N/A</v>
      </c>
      <c r="Y4854" s="3" t="e">
        <v>#N/A</v>
      </c>
      <c r="Z4854" s="8" t="e">
        <v>#N/A</v>
      </c>
      <c r="AA4854" s="30" t="e">
        <v>#N/A</v>
      </c>
      <c r="AB4854" t="e">
        <v>#N/A</v>
      </c>
      <c r="AC4854" t="e">
        <v>#N/A</v>
      </c>
      <c r="AD4854" t="e">
        <v>#N/A</v>
      </c>
      <c r="AE4854" t="e">
        <v>#N/A</v>
      </c>
      <c r="AF4854" t="e">
        <v>#N/A</v>
      </c>
    </row>
    <row r="4855" spans="1:32" x14ac:dyDescent="0.25">
      <c r="A4855" t="e">
        <v>#N/A</v>
      </c>
      <c r="B4855" s="33" t="e">
        <v>#N/A</v>
      </c>
      <c r="C4855" t="e">
        <v>#N/A</v>
      </c>
      <c r="D4855" t="e">
        <v>#N/A</v>
      </c>
      <c r="E4855" s="69" t="e">
        <v>#N/A</v>
      </c>
      <c r="F4855" s="3" t="e">
        <v>#N/A</v>
      </c>
      <c r="G4855" s="3" t="e">
        <v>#N/A</v>
      </c>
      <c r="H4855" s="3" t="e">
        <v>#N/A</v>
      </c>
      <c r="I4855" s="80" t="e">
        <v>#N/A</v>
      </c>
      <c r="J4855" s="80" t="e">
        <v>#N/A</v>
      </c>
      <c r="K4855" s="85" t="e">
        <v>#N/A</v>
      </c>
      <c r="L4855" s="9" t="e">
        <v>#N/A</v>
      </c>
      <c r="M4855" s="93" t="e">
        <v>#N/A</v>
      </c>
      <c r="N4855" s="8" t="e">
        <v>#N/A</v>
      </c>
      <c r="O4855" t="e">
        <v>#N/A</v>
      </c>
      <c r="P4855" t="e">
        <v>#N/A</v>
      </c>
      <c r="Q4855" t="e">
        <v>#N/A</v>
      </c>
      <c r="R4855" s="2" t="e">
        <v>#N/A</v>
      </c>
      <c r="S4855" t="e">
        <v>#N/A</v>
      </c>
      <c r="T4855" s="3" t="e">
        <v>#N/A</v>
      </c>
      <c r="U4855" s="3" t="e">
        <v>#N/A</v>
      </c>
      <c r="V4855" t="e">
        <v>#N/A</v>
      </c>
      <c r="W4855" t="e">
        <v>#N/A</v>
      </c>
      <c r="X4855" t="e">
        <v>#N/A</v>
      </c>
      <c r="Y4855" s="3" t="e">
        <v>#N/A</v>
      </c>
      <c r="Z4855" s="8" t="e">
        <v>#N/A</v>
      </c>
      <c r="AA4855" s="30" t="e">
        <v>#N/A</v>
      </c>
      <c r="AB4855" t="e">
        <v>#N/A</v>
      </c>
      <c r="AC4855" t="e">
        <v>#N/A</v>
      </c>
      <c r="AD4855" t="e">
        <v>#N/A</v>
      </c>
      <c r="AE4855" t="e">
        <v>#N/A</v>
      </c>
      <c r="AF4855" t="e">
        <v>#N/A</v>
      </c>
    </row>
    <row r="4856" spans="1:32" x14ac:dyDescent="0.25">
      <c r="A4856" t="e">
        <v>#N/A</v>
      </c>
      <c r="B4856" s="33" t="e">
        <v>#N/A</v>
      </c>
      <c r="C4856" t="e">
        <v>#N/A</v>
      </c>
      <c r="D4856" t="e">
        <v>#N/A</v>
      </c>
      <c r="E4856" s="69" t="e">
        <v>#N/A</v>
      </c>
      <c r="F4856" s="3" t="e">
        <v>#N/A</v>
      </c>
      <c r="G4856" s="3" t="e">
        <v>#N/A</v>
      </c>
      <c r="H4856" s="3" t="e">
        <v>#N/A</v>
      </c>
      <c r="I4856" s="80" t="e">
        <v>#N/A</v>
      </c>
      <c r="J4856" s="80" t="e">
        <v>#N/A</v>
      </c>
      <c r="K4856" s="85" t="e">
        <v>#N/A</v>
      </c>
      <c r="L4856" s="9" t="e">
        <v>#N/A</v>
      </c>
      <c r="M4856" s="93" t="e">
        <v>#N/A</v>
      </c>
      <c r="N4856" s="8" t="e">
        <v>#N/A</v>
      </c>
      <c r="O4856" t="e">
        <v>#N/A</v>
      </c>
      <c r="P4856" t="e">
        <v>#N/A</v>
      </c>
      <c r="Q4856" t="e">
        <v>#N/A</v>
      </c>
      <c r="R4856" s="2" t="e">
        <v>#N/A</v>
      </c>
      <c r="S4856" t="e">
        <v>#N/A</v>
      </c>
      <c r="T4856" s="3" t="e">
        <v>#N/A</v>
      </c>
      <c r="U4856" s="3" t="e">
        <v>#N/A</v>
      </c>
      <c r="V4856" t="e">
        <v>#N/A</v>
      </c>
      <c r="W4856" t="e">
        <v>#N/A</v>
      </c>
      <c r="X4856" t="e">
        <v>#N/A</v>
      </c>
      <c r="Y4856" s="3" t="e">
        <v>#N/A</v>
      </c>
      <c r="Z4856" s="8" t="e">
        <v>#N/A</v>
      </c>
      <c r="AA4856" s="30" t="e">
        <v>#N/A</v>
      </c>
      <c r="AB4856" t="e">
        <v>#N/A</v>
      </c>
      <c r="AC4856" t="e">
        <v>#N/A</v>
      </c>
      <c r="AD4856" t="e">
        <v>#N/A</v>
      </c>
      <c r="AE4856" t="e">
        <v>#N/A</v>
      </c>
      <c r="AF4856" t="e">
        <v>#N/A</v>
      </c>
    </row>
    <row r="4857" spans="1:32" x14ac:dyDescent="0.25">
      <c r="A4857" t="e">
        <v>#N/A</v>
      </c>
      <c r="B4857" s="33" t="e">
        <v>#N/A</v>
      </c>
      <c r="C4857" t="e">
        <v>#N/A</v>
      </c>
      <c r="D4857" t="e">
        <v>#N/A</v>
      </c>
      <c r="E4857" s="69" t="e">
        <v>#N/A</v>
      </c>
      <c r="F4857" s="3" t="e">
        <v>#N/A</v>
      </c>
      <c r="G4857" s="3" t="e">
        <v>#N/A</v>
      </c>
      <c r="H4857" s="3" t="e">
        <v>#N/A</v>
      </c>
      <c r="I4857" s="80" t="e">
        <v>#N/A</v>
      </c>
      <c r="J4857" s="80" t="e">
        <v>#N/A</v>
      </c>
      <c r="K4857" s="85" t="e">
        <v>#N/A</v>
      </c>
      <c r="L4857" s="9" t="e">
        <v>#N/A</v>
      </c>
      <c r="M4857" s="93" t="e">
        <v>#N/A</v>
      </c>
      <c r="N4857" s="8" t="e">
        <v>#N/A</v>
      </c>
      <c r="O4857" t="e">
        <v>#N/A</v>
      </c>
      <c r="P4857" t="e">
        <v>#N/A</v>
      </c>
      <c r="Q4857" t="e">
        <v>#N/A</v>
      </c>
      <c r="R4857" s="2" t="e">
        <v>#N/A</v>
      </c>
      <c r="S4857" t="e">
        <v>#N/A</v>
      </c>
      <c r="T4857" s="3" t="e">
        <v>#N/A</v>
      </c>
      <c r="U4857" s="3" t="e">
        <v>#N/A</v>
      </c>
      <c r="V4857" t="e">
        <v>#N/A</v>
      </c>
      <c r="W4857" t="e">
        <v>#N/A</v>
      </c>
      <c r="X4857" t="e">
        <v>#N/A</v>
      </c>
      <c r="Y4857" s="3" t="e">
        <v>#N/A</v>
      </c>
      <c r="Z4857" s="8" t="e">
        <v>#N/A</v>
      </c>
      <c r="AA4857" s="30" t="e">
        <v>#N/A</v>
      </c>
      <c r="AB4857" t="e">
        <v>#N/A</v>
      </c>
      <c r="AC4857" t="e">
        <v>#N/A</v>
      </c>
      <c r="AD4857" t="e">
        <v>#N/A</v>
      </c>
      <c r="AE4857" t="e">
        <v>#N/A</v>
      </c>
      <c r="AF4857" t="e">
        <v>#N/A</v>
      </c>
    </row>
    <row r="4858" spans="1:32" x14ac:dyDescent="0.25">
      <c r="A4858" t="e">
        <v>#N/A</v>
      </c>
      <c r="B4858" s="33" t="e">
        <v>#N/A</v>
      </c>
      <c r="C4858" t="e">
        <v>#N/A</v>
      </c>
      <c r="D4858" t="e">
        <v>#N/A</v>
      </c>
      <c r="E4858" s="69" t="e">
        <v>#N/A</v>
      </c>
      <c r="F4858" s="3" t="e">
        <v>#N/A</v>
      </c>
      <c r="G4858" s="3" t="e">
        <v>#N/A</v>
      </c>
      <c r="H4858" s="3" t="e">
        <v>#N/A</v>
      </c>
      <c r="I4858" s="80" t="e">
        <v>#N/A</v>
      </c>
      <c r="J4858" s="80" t="e">
        <v>#N/A</v>
      </c>
      <c r="K4858" s="85" t="e">
        <v>#N/A</v>
      </c>
      <c r="L4858" s="9" t="e">
        <v>#N/A</v>
      </c>
      <c r="M4858" s="93" t="e">
        <v>#N/A</v>
      </c>
      <c r="N4858" s="8" t="e">
        <v>#N/A</v>
      </c>
      <c r="O4858" t="e">
        <v>#N/A</v>
      </c>
      <c r="P4858" t="e">
        <v>#N/A</v>
      </c>
      <c r="Q4858" t="e">
        <v>#N/A</v>
      </c>
      <c r="R4858" s="2" t="e">
        <v>#N/A</v>
      </c>
      <c r="S4858" t="e">
        <v>#N/A</v>
      </c>
      <c r="T4858" s="3" t="e">
        <v>#N/A</v>
      </c>
      <c r="U4858" s="3" t="e">
        <v>#N/A</v>
      </c>
      <c r="V4858" t="e">
        <v>#N/A</v>
      </c>
      <c r="W4858" t="e">
        <v>#N/A</v>
      </c>
      <c r="X4858" t="e">
        <v>#N/A</v>
      </c>
      <c r="Y4858" s="3" t="e">
        <v>#N/A</v>
      </c>
      <c r="Z4858" s="8" t="e">
        <v>#N/A</v>
      </c>
      <c r="AA4858" s="30" t="e">
        <v>#N/A</v>
      </c>
      <c r="AB4858" t="e">
        <v>#N/A</v>
      </c>
      <c r="AC4858" t="e">
        <v>#N/A</v>
      </c>
      <c r="AD4858" t="e">
        <v>#N/A</v>
      </c>
      <c r="AE4858" t="e">
        <v>#N/A</v>
      </c>
      <c r="AF4858" t="e">
        <v>#N/A</v>
      </c>
    </row>
    <row r="4859" spans="1:32" x14ac:dyDescent="0.25">
      <c r="A4859" t="e">
        <v>#N/A</v>
      </c>
      <c r="B4859" s="33" t="e">
        <v>#N/A</v>
      </c>
      <c r="C4859" t="e">
        <v>#N/A</v>
      </c>
      <c r="D4859" t="e">
        <v>#N/A</v>
      </c>
      <c r="E4859" s="69" t="e">
        <v>#N/A</v>
      </c>
      <c r="F4859" s="3" t="e">
        <v>#N/A</v>
      </c>
      <c r="G4859" s="3" t="e">
        <v>#N/A</v>
      </c>
      <c r="H4859" s="3" t="e">
        <v>#N/A</v>
      </c>
      <c r="I4859" s="80" t="e">
        <v>#N/A</v>
      </c>
      <c r="J4859" s="80" t="e">
        <v>#N/A</v>
      </c>
      <c r="K4859" s="85" t="e">
        <v>#N/A</v>
      </c>
      <c r="L4859" s="9" t="e">
        <v>#N/A</v>
      </c>
      <c r="M4859" s="93" t="e">
        <v>#N/A</v>
      </c>
      <c r="N4859" s="8" t="e">
        <v>#N/A</v>
      </c>
      <c r="O4859" t="e">
        <v>#N/A</v>
      </c>
      <c r="P4859" t="e">
        <v>#N/A</v>
      </c>
      <c r="Q4859" t="e">
        <v>#N/A</v>
      </c>
      <c r="R4859" s="2" t="e">
        <v>#N/A</v>
      </c>
      <c r="S4859" t="e">
        <v>#N/A</v>
      </c>
      <c r="T4859" s="3" t="e">
        <v>#N/A</v>
      </c>
      <c r="U4859" s="3" t="e">
        <v>#N/A</v>
      </c>
      <c r="V4859" t="e">
        <v>#N/A</v>
      </c>
      <c r="W4859" t="e">
        <v>#N/A</v>
      </c>
      <c r="X4859" t="e">
        <v>#N/A</v>
      </c>
      <c r="Y4859" s="3" t="e">
        <v>#N/A</v>
      </c>
      <c r="Z4859" s="8" t="e">
        <v>#N/A</v>
      </c>
      <c r="AA4859" s="30" t="e">
        <v>#N/A</v>
      </c>
      <c r="AB4859" t="e">
        <v>#N/A</v>
      </c>
      <c r="AC4859" t="e">
        <v>#N/A</v>
      </c>
      <c r="AD4859" t="e">
        <v>#N/A</v>
      </c>
      <c r="AE4859" t="e">
        <v>#N/A</v>
      </c>
      <c r="AF4859" t="e">
        <v>#N/A</v>
      </c>
    </row>
    <row r="4860" spans="1:32" x14ac:dyDescent="0.25">
      <c r="A4860" t="e">
        <v>#N/A</v>
      </c>
      <c r="B4860" s="33" t="e">
        <v>#N/A</v>
      </c>
      <c r="C4860" t="e">
        <v>#N/A</v>
      </c>
      <c r="D4860" t="e">
        <v>#N/A</v>
      </c>
      <c r="E4860" s="69" t="e">
        <v>#N/A</v>
      </c>
      <c r="F4860" s="3" t="e">
        <v>#N/A</v>
      </c>
      <c r="G4860" s="3" t="e">
        <v>#N/A</v>
      </c>
      <c r="H4860" s="3" t="e">
        <v>#N/A</v>
      </c>
      <c r="I4860" s="80" t="e">
        <v>#N/A</v>
      </c>
      <c r="J4860" s="80" t="e">
        <v>#N/A</v>
      </c>
      <c r="K4860" s="85" t="e">
        <v>#N/A</v>
      </c>
      <c r="L4860" s="9" t="e">
        <v>#N/A</v>
      </c>
      <c r="M4860" s="93" t="e">
        <v>#N/A</v>
      </c>
      <c r="N4860" s="8" t="e">
        <v>#N/A</v>
      </c>
      <c r="O4860" t="e">
        <v>#N/A</v>
      </c>
      <c r="P4860" t="e">
        <v>#N/A</v>
      </c>
      <c r="Q4860" t="e">
        <v>#N/A</v>
      </c>
      <c r="R4860" s="2" t="e">
        <v>#N/A</v>
      </c>
      <c r="S4860" t="e">
        <v>#N/A</v>
      </c>
      <c r="T4860" s="3" t="e">
        <v>#N/A</v>
      </c>
      <c r="U4860" s="3" t="e">
        <v>#N/A</v>
      </c>
      <c r="V4860" t="e">
        <v>#N/A</v>
      </c>
      <c r="W4860" t="e">
        <v>#N/A</v>
      </c>
      <c r="X4860" t="e">
        <v>#N/A</v>
      </c>
      <c r="Y4860" s="3" t="e">
        <v>#N/A</v>
      </c>
      <c r="Z4860" s="8" t="e">
        <v>#N/A</v>
      </c>
      <c r="AA4860" s="30" t="e">
        <v>#N/A</v>
      </c>
      <c r="AB4860" t="e">
        <v>#N/A</v>
      </c>
      <c r="AC4860" t="e">
        <v>#N/A</v>
      </c>
      <c r="AD4860" t="e">
        <v>#N/A</v>
      </c>
      <c r="AE4860" t="e">
        <v>#N/A</v>
      </c>
      <c r="AF4860" t="e">
        <v>#N/A</v>
      </c>
    </row>
    <row r="4861" spans="1:32" x14ac:dyDescent="0.25">
      <c r="A4861" t="e">
        <v>#N/A</v>
      </c>
      <c r="B4861" s="33" t="e">
        <v>#N/A</v>
      </c>
      <c r="C4861" t="e">
        <v>#N/A</v>
      </c>
      <c r="D4861" t="e">
        <v>#N/A</v>
      </c>
      <c r="E4861" s="69" t="e">
        <v>#N/A</v>
      </c>
      <c r="F4861" s="3" t="e">
        <v>#N/A</v>
      </c>
      <c r="G4861" s="3" t="e">
        <v>#N/A</v>
      </c>
      <c r="H4861" s="3" t="e">
        <v>#N/A</v>
      </c>
      <c r="I4861" s="80" t="e">
        <v>#N/A</v>
      </c>
      <c r="J4861" s="80" t="e">
        <v>#N/A</v>
      </c>
      <c r="K4861" s="85" t="e">
        <v>#N/A</v>
      </c>
      <c r="L4861" s="9" t="e">
        <v>#N/A</v>
      </c>
      <c r="M4861" s="93" t="e">
        <v>#N/A</v>
      </c>
      <c r="N4861" s="8" t="e">
        <v>#N/A</v>
      </c>
      <c r="O4861" t="e">
        <v>#N/A</v>
      </c>
      <c r="P4861" t="e">
        <v>#N/A</v>
      </c>
      <c r="Q4861" t="e">
        <v>#N/A</v>
      </c>
      <c r="R4861" s="2" t="e">
        <v>#N/A</v>
      </c>
      <c r="S4861" t="e">
        <v>#N/A</v>
      </c>
      <c r="T4861" s="3" t="e">
        <v>#N/A</v>
      </c>
      <c r="U4861" s="3" t="e">
        <v>#N/A</v>
      </c>
      <c r="V4861" t="e">
        <v>#N/A</v>
      </c>
      <c r="W4861" t="e">
        <v>#N/A</v>
      </c>
      <c r="X4861" t="e">
        <v>#N/A</v>
      </c>
      <c r="Y4861" s="3" t="e">
        <v>#N/A</v>
      </c>
      <c r="Z4861" s="8" t="e">
        <v>#N/A</v>
      </c>
      <c r="AA4861" s="30" t="e">
        <v>#N/A</v>
      </c>
      <c r="AB4861" t="e">
        <v>#N/A</v>
      </c>
      <c r="AC4861" t="e">
        <v>#N/A</v>
      </c>
      <c r="AD4861" t="e">
        <v>#N/A</v>
      </c>
      <c r="AE4861" t="e">
        <v>#N/A</v>
      </c>
      <c r="AF4861" t="e">
        <v>#N/A</v>
      </c>
    </row>
    <row r="4862" spans="1:32" x14ac:dyDescent="0.25">
      <c r="A4862" t="e">
        <v>#N/A</v>
      </c>
      <c r="B4862" s="33" t="e">
        <v>#N/A</v>
      </c>
      <c r="C4862" t="e">
        <v>#N/A</v>
      </c>
      <c r="D4862" t="e">
        <v>#N/A</v>
      </c>
      <c r="E4862" s="69" t="e">
        <v>#N/A</v>
      </c>
      <c r="F4862" s="3" t="e">
        <v>#N/A</v>
      </c>
      <c r="G4862" s="3" t="e">
        <v>#N/A</v>
      </c>
      <c r="H4862" s="3" t="e">
        <v>#N/A</v>
      </c>
      <c r="I4862" s="80" t="e">
        <v>#N/A</v>
      </c>
      <c r="J4862" s="80" t="e">
        <v>#N/A</v>
      </c>
      <c r="K4862" s="85" t="e">
        <v>#N/A</v>
      </c>
      <c r="L4862" s="9" t="e">
        <v>#N/A</v>
      </c>
      <c r="M4862" s="93" t="e">
        <v>#N/A</v>
      </c>
      <c r="N4862" s="8" t="e">
        <v>#N/A</v>
      </c>
      <c r="O4862" t="e">
        <v>#N/A</v>
      </c>
      <c r="P4862" t="e">
        <v>#N/A</v>
      </c>
      <c r="Q4862" t="e">
        <v>#N/A</v>
      </c>
      <c r="R4862" s="2" t="e">
        <v>#N/A</v>
      </c>
      <c r="S4862" t="e">
        <v>#N/A</v>
      </c>
      <c r="T4862" s="3" t="e">
        <v>#N/A</v>
      </c>
      <c r="U4862" s="3" t="e">
        <v>#N/A</v>
      </c>
      <c r="V4862" t="e">
        <v>#N/A</v>
      </c>
      <c r="W4862" t="e">
        <v>#N/A</v>
      </c>
      <c r="X4862" t="e">
        <v>#N/A</v>
      </c>
      <c r="Y4862" s="3" t="e">
        <v>#N/A</v>
      </c>
      <c r="Z4862" s="8" t="e">
        <v>#N/A</v>
      </c>
      <c r="AA4862" s="30" t="e">
        <v>#N/A</v>
      </c>
      <c r="AB4862" t="e">
        <v>#N/A</v>
      </c>
      <c r="AC4862" t="e">
        <v>#N/A</v>
      </c>
      <c r="AD4862" t="e">
        <v>#N/A</v>
      </c>
      <c r="AE4862" t="e">
        <v>#N/A</v>
      </c>
      <c r="AF4862" t="e">
        <v>#N/A</v>
      </c>
    </row>
    <row r="4863" spans="1:32" x14ac:dyDescent="0.25">
      <c r="A4863" t="e">
        <v>#N/A</v>
      </c>
      <c r="B4863" s="33" t="e">
        <v>#N/A</v>
      </c>
      <c r="C4863" t="e">
        <v>#N/A</v>
      </c>
      <c r="D4863" t="e">
        <v>#N/A</v>
      </c>
      <c r="E4863" s="69" t="e">
        <v>#N/A</v>
      </c>
      <c r="F4863" s="3" t="e">
        <v>#N/A</v>
      </c>
      <c r="G4863" s="3" t="e">
        <v>#N/A</v>
      </c>
      <c r="H4863" s="3" t="e">
        <v>#N/A</v>
      </c>
      <c r="I4863" s="80" t="e">
        <v>#N/A</v>
      </c>
      <c r="J4863" s="80" t="e">
        <v>#N/A</v>
      </c>
      <c r="K4863" s="85" t="e">
        <v>#N/A</v>
      </c>
      <c r="L4863" s="9" t="e">
        <v>#N/A</v>
      </c>
      <c r="M4863" s="93" t="e">
        <v>#N/A</v>
      </c>
      <c r="N4863" s="8" t="e">
        <v>#N/A</v>
      </c>
      <c r="O4863" t="e">
        <v>#N/A</v>
      </c>
      <c r="P4863" t="e">
        <v>#N/A</v>
      </c>
      <c r="Q4863" t="e">
        <v>#N/A</v>
      </c>
      <c r="R4863" s="2" t="e">
        <v>#N/A</v>
      </c>
      <c r="S4863" t="e">
        <v>#N/A</v>
      </c>
      <c r="T4863" s="3" t="e">
        <v>#N/A</v>
      </c>
      <c r="U4863" s="3" t="e">
        <v>#N/A</v>
      </c>
      <c r="V4863" t="e">
        <v>#N/A</v>
      </c>
      <c r="W4863" t="e">
        <v>#N/A</v>
      </c>
      <c r="X4863" t="e">
        <v>#N/A</v>
      </c>
      <c r="Y4863" s="3" t="e">
        <v>#N/A</v>
      </c>
      <c r="Z4863" s="8" t="e">
        <v>#N/A</v>
      </c>
      <c r="AA4863" s="30" t="e">
        <v>#N/A</v>
      </c>
      <c r="AB4863" t="e">
        <v>#N/A</v>
      </c>
      <c r="AC4863" t="e">
        <v>#N/A</v>
      </c>
      <c r="AD4863" t="e">
        <v>#N/A</v>
      </c>
      <c r="AE4863" t="e">
        <v>#N/A</v>
      </c>
      <c r="AF4863" t="e">
        <v>#N/A</v>
      </c>
    </row>
    <row r="4864" spans="1:32" x14ac:dyDescent="0.25">
      <c r="A4864" t="e">
        <v>#N/A</v>
      </c>
      <c r="B4864" s="33" t="e">
        <v>#N/A</v>
      </c>
      <c r="C4864" t="e">
        <v>#N/A</v>
      </c>
      <c r="D4864" t="e">
        <v>#N/A</v>
      </c>
      <c r="E4864" s="69" t="e">
        <v>#N/A</v>
      </c>
      <c r="F4864" s="3" t="e">
        <v>#N/A</v>
      </c>
      <c r="G4864" s="3" t="e">
        <v>#N/A</v>
      </c>
      <c r="H4864" s="3" t="e">
        <v>#N/A</v>
      </c>
      <c r="I4864" s="80" t="e">
        <v>#N/A</v>
      </c>
      <c r="J4864" s="80" t="e">
        <v>#N/A</v>
      </c>
      <c r="K4864" s="85" t="e">
        <v>#N/A</v>
      </c>
      <c r="L4864" s="9" t="e">
        <v>#N/A</v>
      </c>
      <c r="M4864" s="93" t="e">
        <v>#N/A</v>
      </c>
      <c r="N4864" s="8" t="e">
        <v>#N/A</v>
      </c>
      <c r="O4864" t="e">
        <v>#N/A</v>
      </c>
      <c r="P4864" t="e">
        <v>#N/A</v>
      </c>
      <c r="Q4864" t="e">
        <v>#N/A</v>
      </c>
      <c r="R4864" s="2" t="e">
        <v>#N/A</v>
      </c>
      <c r="S4864" t="e">
        <v>#N/A</v>
      </c>
      <c r="T4864" s="3" t="e">
        <v>#N/A</v>
      </c>
      <c r="U4864" s="3" t="e">
        <v>#N/A</v>
      </c>
      <c r="V4864" t="e">
        <v>#N/A</v>
      </c>
      <c r="W4864" t="e">
        <v>#N/A</v>
      </c>
      <c r="X4864" t="e">
        <v>#N/A</v>
      </c>
      <c r="Y4864" s="3" t="e">
        <v>#N/A</v>
      </c>
      <c r="Z4864" s="8" t="e">
        <v>#N/A</v>
      </c>
      <c r="AA4864" s="30" t="e">
        <v>#N/A</v>
      </c>
      <c r="AB4864" t="e">
        <v>#N/A</v>
      </c>
      <c r="AC4864" t="e">
        <v>#N/A</v>
      </c>
      <c r="AD4864" t="e">
        <v>#N/A</v>
      </c>
      <c r="AE4864" t="e">
        <v>#N/A</v>
      </c>
      <c r="AF4864" t="e">
        <v>#N/A</v>
      </c>
    </row>
    <row r="4865" spans="1:32" x14ac:dyDescent="0.25">
      <c r="A4865" t="e">
        <v>#N/A</v>
      </c>
      <c r="B4865" s="33" t="e">
        <v>#N/A</v>
      </c>
      <c r="C4865" t="e">
        <v>#N/A</v>
      </c>
      <c r="D4865" t="e">
        <v>#N/A</v>
      </c>
      <c r="E4865" s="69" t="e">
        <v>#N/A</v>
      </c>
      <c r="F4865" s="3" t="e">
        <v>#N/A</v>
      </c>
      <c r="G4865" s="3" t="e">
        <v>#N/A</v>
      </c>
      <c r="H4865" s="3" t="e">
        <v>#N/A</v>
      </c>
      <c r="I4865" s="80" t="e">
        <v>#N/A</v>
      </c>
      <c r="J4865" s="80" t="e">
        <v>#N/A</v>
      </c>
      <c r="K4865" s="85" t="e">
        <v>#N/A</v>
      </c>
      <c r="L4865" s="9" t="e">
        <v>#N/A</v>
      </c>
      <c r="M4865" s="93" t="e">
        <v>#N/A</v>
      </c>
      <c r="N4865" s="8" t="e">
        <v>#N/A</v>
      </c>
      <c r="O4865" t="e">
        <v>#N/A</v>
      </c>
      <c r="P4865" t="e">
        <v>#N/A</v>
      </c>
      <c r="Q4865" t="e">
        <v>#N/A</v>
      </c>
      <c r="R4865" s="2" t="e">
        <v>#N/A</v>
      </c>
      <c r="S4865" t="e">
        <v>#N/A</v>
      </c>
      <c r="T4865" s="3" t="e">
        <v>#N/A</v>
      </c>
      <c r="U4865" s="3" t="e">
        <v>#N/A</v>
      </c>
      <c r="V4865" t="e">
        <v>#N/A</v>
      </c>
      <c r="W4865" t="e">
        <v>#N/A</v>
      </c>
      <c r="X4865" t="e">
        <v>#N/A</v>
      </c>
      <c r="Y4865" s="3" t="e">
        <v>#N/A</v>
      </c>
      <c r="Z4865" s="8" t="e">
        <v>#N/A</v>
      </c>
      <c r="AA4865" s="30" t="e">
        <v>#N/A</v>
      </c>
      <c r="AB4865" t="e">
        <v>#N/A</v>
      </c>
      <c r="AC4865" t="e">
        <v>#N/A</v>
      </c>
      <c r="AD4865" t="e">
        <v>#N/A</v>
      </c>
      <c r="AE4865" t="e">
        <v>#N/A</v>
      </c>
      <c r="AF4865" t="e">
        <v>#N/A</v>
      </c>
    </row>
    <row r="4866" spans="1:32" x14ac:dyDescent="0.25">
      <c r="A4866" t="e">
        <v>#N/A</v>
      </c>
      <c r="B4866" s="33" t="e">
        <v>#N/A</v>
      </c>
      <c r="C4866" t="e">
        <v>#N/A</v>
      </c>
      <c r="D4866" t="e">
        <v>#N/A</v>
      </c>
      <c r="E4866" s="69" t="e">
        <v>#N/A</v>
      </c>
      <c r="F4866" s="3" t="e">
        <v>#N/A</v>
      </c>
      <c r="G4866" s="3" t="e">
        <v>#N/A</v>
      </c>
      <c r="H4866" s="3" t="e">
        <v>#N/A</v>
      </c>
      <c r="I4866" s="80" t="e">
        <v>#N/A</v>
      </c>
      <c r="J4866" s="80" t="e">
        <v>#N/A</v>
      </c>
      <c r="K4866" s="85" t="e">
        <v>#N/A</v>
      </c>
      <c r="L4866" s="9" t="e">
        <v>#N/A</v>
      </c>
      <c r="M4866" s="93" t="e">
        <v>#N/A</v>
      </c>
      <c r="N4866" s="8" t="e">
        <v>#N/A</v>
      </c>
      <c r="O4866" t="e">
        <v>#N/A</v>
      </c>
      <c r="P4866" t="e">
        <v>#N/A</v>
      </c>
      <c r="Q4866" t="e">
        <v>#N/A</v>
      </c>
      <c r="R4866" s="2" t="e">
        <v>#N/A</v>
      </c>
      <c r="S4866" t="e">
        <v>#N/A</v>
      </c>
      <c r="T4866" s="3" t="e">
        <v>#N/A</v>
      </c>
      <c r="U4866" s="3" t="e">
        <v>#N/A</v>
      </c>
      <c r="V4866" t="e">
        <v>#N/A</v>
      </c>
      <c r="W4866" t="e">
        <v>#N/A</v>
      </c>
      <c r="X4866" t="e">
        <v>#N/A</v>
      </c>
      <c r="Y4866" s="3" t="e">
        <v>#N/A</v>
      </c>
      <c r="Z4866" s="8" t="e">
        <v>#N/A</v>
      </c>
      <c r="AA4866" s="30" t="e">
        <v>#N/A</v>
      </c>
      <c r="AB4866" t="e">
        <v>#N/A</v>
      </c>
      <c r="AC4866" t="e">
        <v>#N/A</v>
      </c>
      <c r="AD4866" t="e">
        <v>#N/A</v>
      </c>
      <c r="AE4866" t="e">
        <v>#N/A</v>
      </c>
      <c r="AF4866" t="e">
        <v>#N/A</v>
      </c>
    </row>
    <row r="4867" spans="1:32" x14ac:dyDescent="0.25">
      <c r="A4867" t="e">
        <v>#N/A</v>
      </c>
      <c r="B4867" s="33" t="e">
        <v>#N/A</v>
      </c>
      <c r="C4867" t="e">
        <v>#N/A</v>
      </c>
      <c r="D4867" t="e">
        <v>#N/A</v>
      </c>
      <c r="E4867" s="69" t="e">
        <v>#N/A</v>
      </c>
      <c r="F4867" s="3" t="e">
        <v>#N/A</v>
      </c>
      <c r="G4867" s="3" t="e">
        <v>#N/A</v>
      </c>
      <c r="H4867" s="3" t="e">
        <v>#N/A</v>
      </c>
      <c r="I4867" s="80" t="e">
        <v>#N/A</v>
      </c>
      <c r="J4867" s="80" t="e">
        <v>#N/A</v>
      </c>
      <c r="K4867" s="85" t="e">
        <v>#N/A</v>
      </c>
      <c r="L4867" s="9" t="e">
        <v>#N/A</v>
      </c>
      <c r="M4867" s="93" t="e">
        <v>#N/A</v>
      </c>
      <c r="N4867" s="8" t="e">
        <v>#N/A</v>
      </c>
      <c r="O4867" t="e">
        <v>#N/A</v>
      </c>
      <c r="P4867" t="e">
        <v>#N/A</v>
      </c>
      <c r="Q4867" t="e">
        <v>#N/A</v>
      </c>
      <c r="R4867" s="2" t="e">
        <v>#N/A</v>
      </c>
      <c r="S4867" t="e">
        <v>#N/A</v>
      </c>
      <c r="T4867" s="3" t="e">
        <v>#N/A</v>
      </c>
      <c r="U4867" s="3" t="e">
        <v>#N/A</v>
      </c>
      <c r="V4867" t="e">
        <v>#N/A</v>
      </c>
      <c r="W4867" t="e">
        <v>#N/A</v>
      </c>
      <c r="X4867" t="e">
        <v>#N/A</v>
      </c>
      <c r="Y4867" s="3" t="e">
        <v>#N/A</v>
      </c>
      <c r="Z4867" s="8" t="e">
        <v>#N/A</v>
      </c>
      <c r="AA4867" s="30" t="e">
        <v>#N/A</v>
      </c>
      <c r="AB4867" t="e">
        <v>#N/A</v>
      </c>
      <c r="AC4867" t="e">
        <v>#N/A</v>
      </c>
      <c r="AD4867" t="e">
        <v>#N/A</v>
      </c>
      <c r="AE4867" t="e">
        <v>#N/A</v>
      </c>
      <c r="AF4867" t="e">
        <v>#N/A</v>
      </c>
    </row>
    <row r="4868" spans="1:32" x14ac:dyDescent="0.25">
      <c r="A4868" t="e">
        <v>#N/A</v>
      </c>
      <c r="B4868" s="33" t="e">
        <v>#N/A</v>
      </c>
      <c r="C4868" t="e">
        <v>#N/A</v>
      </c>
      <c r="D4868" t="e">
        <v>#N/A</v>
      </c>
      <c r="E4868" s="69" t="e">
        <v>#N/A</v>
      </c>
      <c r="F4868" s="3" t="e">
        <v>#N/A</v>
      </c>
      <c r="G4868" s="3" t="e">
        <v>#N/A</v>
      </c>
      <c r="H4868" s="3" t="e">
        <v>#N/A</v>
      </c>
      <c r="I4868" s="80" t="e">
        <v>#N/A</v>
      </c>
      <c r="J4868" s="80" t="e">
        <v>#N/A</v>
      </c>
      <c r="K4868" s="85" t="e">
        <v>#N/A</v>
      </c>
      <c r="L4868" s="9" t="e">
        <v>#N/A</v>
      </c>
      <c r="M4868" s="93" t="e">
        <v>#N/A</v>
      </c>
      <c r="N4868" s="8" t="e">
        <v>#N/A</v>
      </c>
      <c r="O4868" t="e">
        <v>#N/A</v>
      </c>
      <c r="P4868" t="e">
        <v>#N/A</v>
      </c>
      <c r="Q4868" t="e">
        <v>#N/A</v>
      </c>
      <c r="R4868" s="2" t="e">
        <v>#N/A</v>
      </c>
      <c r="S4868" t="e">
        <v>#N/A</v>
      </c>
      <c r="T4868" s="3" t="e">
        <v>#N/A</v>
      </c>
      <c r="U4868" s="3" t="e">
        <v>#N/A</v>
      </c>
      <c r="V4868" t="e">
        <v>#N/A</v>
      </c>
      <c r="W4868" t="e">
        <v>#N/A</v>
      </c>
      <c r="X4868" t="e">
        <v>#N/A</v>
      </c>
      <c r="Y4868" s="3" t="e">
        <v>#N/A</v>
      </c>
      <c r="Z4868" s="8" t="e">
        <v>#N/A</v>
      </c>
      <c r="AA4868" s="30" t="e">
        <v>#N/A</v>
      </c>
      <c r="AB4868" t="e">
        <v>#N/A</v>
      </c>
      <c r="AC4868" t="e">
        <v>#N/A</v>
      </c>
      <c r="AD4868" t="e">
        <v>#N/A</v>
      </c>
      <c r="AE4868" t="e">
        <v>#N/A</v>
      </c>
      <c r="AF4868" t="e">
        <v>#N/A</v>
      </c>
    </row>
    <row r="4869" spans="1:32" x14ac:dyDescent="0.25">
      <c r="A4869" t="e">
        <v>#N/A</v>
      </c>
      <c r="B4869" s="33" t="e">
        <v>#N/A</v>
      </c>
      <c r="C4869" t="e">
        <v>#N/A</v>
      </c>
      <c r="D4869" t="e">
        <v>#N/A</v>
      </c>
      <c r="E4869" s="69" t="e">
        <v>#N/A</v>
      </c>
      <c r="F4869" s="3" t="e">
        <v>#N/A</v>
      </c>
      <c r="G4869" s="3" t="e">
        <v>#N/A</v>
      </c>
      <c r="H4869" s="3" t="e">
        <v>#N/A</v>
      </c>
      <c r="I4869" s="80" t="e">
        <v>#N/A</v>
      </c>
      <c r="J4869" s="80" t="e">
        <v>#N/A</v>
      </c>
      <c r="K4869" s="85" t="e">
        <v>#N/A</v>
      </c>
      <c r="L4869" s="9" t="e">
        <v>#N/A</v>
      </c>
      <c r="M4869" s="93" t="e">
        <v>#N/A</v>
      </c>
      <c r="N4869" s="8" t="e">
        <v>#N/A</v>
      </c>
      <c r="O4869" t="e">
        <v>#N/A</v>
      </c>
      <c r="P4869" t="e">
        <v>#N/A</v>
      </c>
      <c r="Q4869" t="e">
        <v>#N/A</v>
      </c>
      <c r="R4869" s="2" t="e">
        <v>#N/A</v>
      </c>
      <c r="S4869" t="e">
        <v>#N/A</v>
      </c>
      <c r="T4869" s="3" t="e">
        <v>#N/A</v>
      </c>
      <c r="U4869" s="3" t="e">
        <v>#N/A</v>
      </c>
      <c r="V4869" t="e">
        <v>#N/A</v>
      </c>
      <c r="W4869" t="e">
        <v>#N/A</v>
      </c>
      <c r="X4869" t="e">
        <v>#N/A</v>
      </c>
      <c r="Y4869" s="3" t="e">
        <v>#N/A</v>
      </c>
      <c r="Z4869" s="8" t="e">
        <v>#N/A</v>
      </c>
      <c r="AA4869" s="30" t="e">
        <v>#N/A</v>
      </c>
      <c r="AB4869" t="e">
        <v>#N/A</v>
      </c>
      <c r="AC4869" t="e">
        <v>#N/A</v>
      </c>
      <c r="AD4869" t="e">
        <v>#N/A</v>
      </c>
      <c r="AE4869" t="e">
        <v>#N/A</v>
      </c>
      <c r="AF4869" t="e">
        <v>#N/A</v>
      </c>
    </row>
    <row r="4870" spans="1:32" x14ac:dyDescent="0.25">
      <c r="A4870" t="e">
        <v>#N/A</v>
      </c>
      <c r="B4870" s="33" t="e">
        <v>#N/A</v>
      </c>
      <c r="C4870" t="e">
        <v>#N/A</v>
      </c>
      <c r="D4870" t="e">
        <v>#N/A</v>
      </c>
      <c r="E4870" s="69" t="e">
        <v>#N/A</v>
      </c>
      <c r="F4870" s="3" t="e">
        <v>#N/A</v>
      </c>
      <c r="G4870" s="3" t="e">
        <v>#N/A</v>
      </c>
      <c r="H4870" s="3" t="e">
        <v>#N/A</v>
      </c>
      <c r="I4870" s="80" t="e">
        <v>#N/A</v>
      </c>
      <c r="J4870" s="80" t="e">
        <v>#N/A</v>
      </c>
      <c r="K4870" s="85" t="e">
        <v>#N/A</v>
      </c>
      <c r="L4870" s="9" t="e">
        <v>#N/A</v>
      </c>
      <c r="M4870" s="93" t="e">
        <v>#N/A</v>
      </c>
      <c r="N4870" s="8" t="e">
        <v>#N/A</v>
      </c>
      <c r="O4870" t="e">
        <v>#N/A</v>
      </c>
      <c r="P4870" t="e">
        <v>#N/A</v>
      </c>
      <c r="Q4870" t="e">
        <v>#N/A</v>
      </c>
      <c r="R4870" s="2" t="e">
        <v>#N/A</v>
      </c>
      <c r="S4870" t="e">
        <v>#N/A</v>
      </c>
      <c r="T4870" s="3" t="e">
        <v>#N/A</v>
      </c>
      <c r="U4870" s="3" t="e">
        <v>#N/A</v>
      </c>
      <c r="V4870" t="e">
        <v>#N/A</v>
      </c>
      <c r="W4870" t="e">
        <v>#N/A</v>
      </c>
      <c r="X4870" t="e">
        <v>#N/A</v>
      </c>
      <c r="Y4870" s="3" t="e">
        <v>#N/A</v>
      </c>
      <c r="Z4870" s="8" t="e">
        <v>#N/A</v>
      </c>
      <c r="AA4870" s="30" t="e">
        <v>#N/A</v>
      </c>
      <c r="AB4870" t="e">
        <v>#N/A</v>
      </c>
      <c r="AC4870" t="e">
        <v>#N/A</v>
      </c>
      <c r="AD4870" t="e">
        <v>#N/A</v>
      </c>
      <c r="AE4870" t="e">
        <v>#N/A</v>
      </c>
      <c r="AF4870" t="e">
        <v>#N/A</v>
      </c>
    </row>
    <row r="4871" spans="1:32" x14ac:dyDescent="0.25">
      <c r="A4871" t="e">
        <v>#N/A</v>
      </c>
      <c r="B4871" s="33" t="e">
        <v>#N/A</v>
      </c>
      <c r="C4871" t="e">
        <v>#N/A</v>
      </c>
      <c r="D4871" t="e">
        <v>#N/A</v>
      </c>
      <c r="E4871" s="69" t="e">
        <v>#N/A</v>
      </c>
      <c r="F4871" s="3" t="e">
        <v>#N/A</v>
      </c>
      <c r="G4871" s="3" t="e">
        <v>#N/A</v>
      </c>
      <c r="H4871" s="3" t="e">
        <v>#N/A</v>
      </c>
      <c r="I4871" s="80" t="e">
        <v>#N/A</v>
      </c>
      <c r="J4871" s="80" t="e">
        <v>#N/A</v>
      </c>
      <c r="K4871" s="85" t="e">
        <v>#N/A</v>
      </c>
      <c r="L4871" s="9" t="e">
        <v>#N/A</v>
      </c>
      <c r="M4871" s="93" t="e">
        <v>#N/A</v>
      </c>
      <c r="N4871" s="8" t="e">
        <v>#N/A</v>
      </c>
      <c r="O4871" t="e">
        <v>#N/A</v>
      </c>
      <c r="P4871" t="e">
        <v>#N/A</v>
      </c>
      <c r="Q4871" t="e">
        <v>#N/A</v>
      </c>
      <c r="R4871" s="2" t="e">
        <v>#N/A</v>
      </c>
      <c r="S4871" t="e">
        <v>#N/A</v>
      </c>
      <c r="T4871" s="3" t="e">
        <v>#N/A</v>
      </c>
      <c r="U4871" s="3" t="e">
        <v>#N/A</v>
      </c>
      <c r="V4871" t="e">
        <v>#N/A</v>
      </c>
      <c r="W4871" t="e">
        <v>#N/A</v>
      </c>
      <c r="X4871" t="e">
        <v>#N/A</v>
      </c>
      <c r="Y4871" s="3" t="e">
        <v>#N/A</v>
      </c>
      <c r="Z4871" s="8" t="e">
        <v>#N/A</v>
      </c>
      <c r="AA4871" s="30" t="e">
        <v>#N/A</v>
      </c>
      <c r="AB4871" t="e">
        <v>#N/A</v>
      </c>
      <c r="AC4871" t="e">
        <v>#N/A</v>
      </c>
      <c r="AD4871" t="e">
        <v>#N/A</v>
      </c>
      <c r="AE4871" t="e">
        <v>#N/A</v>
      </c>
      <c r="AF4871" t="e">
        <v>#N/A</v>
      </c>
    </row>
    <row r="4872" spans="1:32" x14ac:dyDescent="0.25">
      <c r="A4872" t="e">
        <v>#N/A</v>
      </c>
      <c r="B4872" s="33" t="e">
        <v>#N/A</v>
      </c>
      <c r="C4872" t="e">
        <v>#N/A</v>
      </c>
      <c r="D4872" t="e">
        <v>#N/A</v>
      </c>
      <c r="E4872" s="69" t="e">
        <v>#N/A</v>
      </c>
      <c r="F4872" s="3" t="e">
        <v>#N/A</v>
      </c>
      <c r="G4872" s="3" t="e">
        <v>#N/A</v>
      </c>
      <c r="H4872" s="3" t="e">
        <v>#N/A</v>
      </c>
      <c r="I4872" s="80" t="e">
        <v>#N/A</v>
      </c>
      <c r="J4872" s="80" t="e">
        <v>#N/A</v>
      </c>
      <c r="K4872" s="85" t="e">
        <v>#N/A</v>
      </c>
      <c r="L4872" s="9" t="e">
        <v>#N/A</v>
      </c>
      <c r="M4872" s="93" t="e">
        <v>#N/A</v>
      </c>
      <c r="N4872" s="8" t="e">
        <v>#N/A</v>
      </c>
      <c r="O4872" t="e">
        <v>#N/A</v>
      </c>
      <c r="P4872" t="e">
        <v>#N/A</v>
      </c>
      <c r="Q4872" t="e">
        <v>#N/A</v>
      </c>
      <c r="R4872" s="2" t="e">
        <v>#N/A</v>
      </c>
      <c r="S4872" t="e">
        <v>#N/A</v>
      </c>
      <c r="T4872" s="3" t="e">
        <v>#N/A</v>
      </c>
      <c r="U4872" s="3" t="e">
        <v>#N/A</v>
      </c>
      <c r="V4872" t="e">
        <v>#N/A</v>
      </c>
      <c r="W4872" t="e">
        <v>#N/A</v>
      </c>
      <c r="X4872" t="e">
        <v>#N/A</v>
      </c>
      <c r="Y4872" s="3" t="e">
        <v>#N/A</v>
      </c>
      <c r="Z4872" s="8" t="e">
        <v>#N/A</v>
      </c>
      <c r="AA4872" s="30" t="e">
        <v>#N/A</v>
      </c>
      <c r="AB4872" t="e">
        <v>#N/A</v>
      </c>
      <c r="AC4872" t="e">
        <v>#N/A</v>
      </c>
      <c r="AD4872" t="e">
        <v>#N/A</v>
      </c>
      <c r="AE4872" t="e">
        <v>#N/A</v>
      </c>
      <c r="AF4872" t="e">
        <v>#N/A</v>
      </c>
    </row>
    <row r="4873" spans="1:32" x14ac:dyDescent="0.25">
      <c r="A4873" t="e">
        <v>#N/A</v>
      </c>
      <c r="B4873" s="33" t="e">
        <v>#N/A</v>
      </c>
      <c r="C4873" t="e">
        <v>#N/A</v>
      </c>
      <c r="D4873" t="e">
        <v>#N/A</v>
      </c>
      <c r="E4873" s="69" t="e">
        <v>#N/A</v>
      </c>
      <c r="F4873" s="3" t="e">
        <v>#N/A</v>
      </c>
      <c r="G4873" s="3" t="e">
        <v>#N/A</v>
      </c>
      <c r="H4873" s="3" t="e">
        <v>#N/A</v>
      </c>
      <c r="I4873" s="80" t="e">
        <v>#N/A</v>
      </c>
      <c r="J4873" s="80" t="e">
        <v>#N/A</v>
      </c>
      <c r="K4873" s="85" t="e">
        <v>#N/A</v>
      </c>
      <c r="L4873" s="9" t="e">
        <v>#N/A</v>
      </c>
      <c r="M4873" s="93" t="e">
        <v>#N/A</v>
      </c>
      <c r="N4873" s="8" t="e">
        <v>#N/A</v>
      </c>
      <c r="O4873" t="e">
        <v>#N/A</v>
      </c>
      <c r="P4873" t="e">
        <v>#N/A</v>
      </c>
      <c r="Q4873" t="e">
        <v>#N/A</v>
      </c>
      <c r="R4873" s="2" t="e">
        <v>#N/A</v>
      </c>
      <c r="S4873" t="e">
        <v>#N/A</v>
      </c>
      <c r="T4873" s="3" t="e">
        <v>#N/A</v>
      </c>
      <c r="U4873" s="3" t="e">
        <v>#N/A</v>
      </c>
      <c r="V4873" t="e">
        <v>#N/A</v>
      </c>
      <c r="W4873" t="e">
        <v>#N/A</v>
      </c>
      <c r="X4873" t="e">
        <v>#N/A</v>
      </c>
      <c r="Y4873" s="3" t="e">
        <v>#N/A</v>
      </c>
      <c r="Z4873" s="8" t="e">
        <v>#N/A</v>
      </c>
      <c r="AA4873" s="30" t="e">
        <v>#N/A</v>
      </c>
      <c r="AB4873" t="e">
        <v>#N/A</v>
      </c>
      <c r="AC4873" t="e">
        <v>#N/A</v>
      </c>
      <c r="AD4873" t="e">
        <v>#N/A</v>
      </c>
      <c r="AE4873" t="e">
        <v>#N/A</v>
      </c>
      <c r="AF4873" t="e">
        <v>#N/A</v>
      </c>
    </row>
    <row r="4874" spans="1:32" x14ac:dyDescent="0.25">
      <c r="A4874" t="e">
        <v>#N/A</v>
      </c>
      <c r="B4874" s="33" t="e">
        <v>#N/A</v>
      </c>
      <c r="C4874" t="e">
        <v>#N/A</v>
      </c>
      <c r="D4874" t="e">
        <v>#N/A</v>
      </c>
      <c r="E4874" s="69" t="e">
        <v>#N/A</v>
      </c>
      <c r="F4874" s="3" t="e">
        <v>#N/A</v>
      </c>
      <c r="G4874" s="3" t="e">
        <v>#N/A</v>
      </c>
      <c r="H4874" s="3" t="e">
        <v>#N/A</v>
      </c>
      <c r="I4874" s="80" t="e">
        <v>#N/A</v>
      </c>
      <c r="J4874" s="80" t="e">
        <v>#N/A</v>
      </c>
      <c r="K4874" s="85" t="e">
        <v>#N/A</v>
      </c>
      <c r="L4874" s="9" t="e">
        <v>#N/A</v>
      </c>
      <c r="M4874" s="93" t="e">
        <v>#N/A</v>
      </c>
      <c r="N4874" s="8" t="e">
        <v>#N/A</v>
      </c>
      <c r="O4874" t="e">
        <v>#N/A</v>
      </c>
      <c r="P4874" t="e">
        <v>#N/A</v>
      </c>
      <c r="Q4874" t="e">
        <v>#N/A</v>
      </c>
      <c r="R4874" s="2" t="e">
        <v>#N/A</v>
      </c>
      <c r="S4874" t="e">
        <v>#N/A</v>
      </c>
      <c r="T4874" s="3" t="e">
        <v>#N/A</v>
      </c>
      <c r="U4874" s="3" t="e">
        <v>#N/A</v>
      </c>
      <c r="V4874" t="e">
        <v>#N/A</v>
      </c>
      <c r="W4874" t="e">
        <v>#N/A</v>
      </c>
      <c r="X4874" t="e">
        <v>#N/A</v>
      </c>
      <c r="Y4874" s="3" t="e">
        <v>#N/A</v>
      </c>
      <c r="Z4874" s="8" t="e">
        <v>#N/A</v>
      </c>
      <c r="AA4874" s="30" t="e">
        <v>#N/A</v>
      </c>
      <c r="AB4874" t="e">
        <v>#N/A</v>
      </c>
      <c r="AC4874" t="e">
        <v>#N/A</v>
      </c>
      <c r="AD4874" t="e">
        <v>#N/A</v>
      </c>
      <c r="AE4874" t="e">
        <v>#N/A</v>
      </c>
      <c r="AF4874" t="e">
        <v>#N/A</v>
      </c>
    </row>
    <row r="4875" spans="1:32" x14ac:dyDescent="0.25">
      <c r="A4875" t="e">
        <v>#N/A</v>
      </c>
      <c r="B4875" s="33" t="e">
        <v>#N/A</v>
      </c>
      <c r="C4875" t="e">
        <v>#N/A</v>
      </c>
      <c r="D4875" t="e">
        <v>#N/A</v>
      </c>
      <c r="E4875" s="69" t="e">
        <v>#N/A</v>
      </c>
      <c r="F4875" s="3" t="e">
        <v>#N/A</v>
      </c>
      <c r="G4875" s="3" t="e">
        <v>#N/A</v>
      </c>
      <c r="H4875" s="3" t="e">
        <v>#N/A</v>
      </c>
      <c r="I4875" s="80" t="e">
        <v>#N/A</v>
      </c>
      <c r="J4875" s="80" t="e">
        <v>#N/A</v>
      </c>
      <c r="K4875" s="85" t="e">
        <v>#N/A</v>
      </c>
      <c r="L4875" s="9" t="e">
        <v>#N/A</v>
      </c>
      <c r="M4875" s="93" t="e">
        <v>#N/A</v>
      </c>
      <c r="N4875" s="8" t="e">
        <v>#N/A</v>
      </c>
      <c r="O4875" t="e">
        <v>#N/A</v>
      </c>
      <c r="P4875" t="e">
        <v>#N/A</v>
      </c>
      <c r="Q4875" t="e">
        <v>#N/A</v>
      </c>
      <c r="R4875" s="2" t="e">
        <v>#N/A</v>
      </c>
      <c r="S4875" t="e">
        <v>#N/A</v>
      </c>
      <c r="T4875" s="3" t="e">
        <v>#N/A</v>
      </c>
      <c r="U4875" s="3" t="e">
        <v>#N/A</v>
      </c>
      <c r="V4875" t="e">
        <v>#N/A</v>
      </c>
      <c r="W4875" t="e">
        <v>#N/A</v>
      </c>
      <c r="X4875" t="e">
        <v>#N/A</v>
      </c>
      <c r="Y4875" s="3" t="e">
        <v>#N/A</v>
      </c>
      <c r="Z4875" s="8" t="e">
        <v>#N/A</v>
      </c>
      <c r="AA4875" s="30" t="e">
        <v>#N/A</v>
      </c>
      <c r="AB4875" t="e">
        <v>#N/A</v>
      </c>
      <c r="AC4875" t="e">
        <v>#N/A</v>
      </c>
      <c r="AD4875" t="e">
        <v>#N/A</v>
      </c>
      <c r="AE4875" t="e">
        <v>#N/A</v>
      </c>
      <c r="AF4875" t="e">
        <v>#N/A</v>
      </c>
    </row>
    <row r="4876" spans="1:32" x14ac:dyDescent="0.25">
      <c r="A4876" t="e">
        <v>#N/A</v>
      </c>
      <c r="B4876" s="33" t="e">
        <v>#N/A</v>
      </c>
      <c r="C4876" t="e">
        <v>#N/A</v>
      </c>
      <c r="D4876" t="e">
        <v>#N/A</v>
      </c>
      <c r="E4876" s="69" t="e">
        <v>#N/A</v>
      </c>
      <c r="F4876" s="3" t="e">
        <v>#N/A</v>
      </c>
      <c r="G4876" s="3" t="e">
        <v>#N/A</v>
      </c>
      <c r="H4876" s="3" t="e">
        <v>#N/A</v>
      </c>
      <c r="I4876" s="80" t="e">
        <v>#N/A</v>
      </c>
      <c r="J4876" s="80" t="e">
        <v>#N/A</v>
      </c>
      <c r="K4876" s="85" t="e">
        <v>#N/A</v>
      </c>
      <c r="L4876" s="9" t="e">
        <v>#N/A</v>
      </c>
      <c r="M4876" s="93" t="e">
        <v>#N/A</v>
      </c>
      <c r="N4876" s="8" t="e">
        <v>#N/A</v>
      </c>
      <c r="O4876" t="e">
        <v>#N/A</v>
      </c>
      <c r="P4876" t="e">
        <v>#N/A</v>
      </c>
      <c r="Q4876" t="e">
        <v>#N/A</v>
      </c>
      <c r="R4876" s="2" t="e">
        <v>#N/A</v>
      </c>
      <c r="S4876" t="e">
        <v>#N/A</v>
      </c>
      <c r="T4876" s="3" t="e">
        <v>#N/A</v>
      </c>
      <c r="U4876" s="3" t="e">
        <v>#N/A</v>
      </c>
      <c r="V4876" t="e">
        <v>#N/A</v>
      </c>
      <c r="W4876" t="e">
        <v>#N/A</v>
      </c>
      <c r="X4876" t="e">
        <v>#N/A</v>
      </c>
      <c r="Y4876" s="3" t="e">
        <v>#N/A</v>
      </c>
      <c r="Z4876" s="8" t="e">
        <v>#N/A</v>
      </c>
      <c r="AA4876" s="30" t="e">
        <v>#N/A</v>
      </c>
      <c r="AB4876" t="e">
        <v>#N/A</v>
      </c>
      <c r="AC4876" t="e">
        <v>#N/A</v>
      </c>
      <c r="AD4876" t="e">
        <v>#N/A</v>
      </c>
      <c r="AE4876" t="e">
        <v>#N/A</v>
      </c>
      <c r="AF4876" t="e">
        <v>#N/A</v>
      </c>
    </row>
    <row r="4877" spans="1:32" x14ac:dyDescent="0.25">
      <c r="A4877" t="e">
        <v>#N/A</v>
      </c>
      <c r="B4877" s="33" t="e">
        <v>#N/A</v>
      </c>
      <c r="C4877" t="e">
        <v>#N/A</v>
      </c>
      <c r="D4877" t="e">
        <v>#N/A</v>
      </c>
      <c r="E4877" s="69" t="e">
        <v>#N/A</v>
      </c>
      <c r="F4877" s="3" t="e">
        <v>#N/A</v>
      </c>
      <c r="G4877" s="3" t="e">
        <v>#N/A</v>
      </c>
      <c r="H4877" s="3" t="e">
        <v>#N/A</v>
      </c>
      <c r="I4877" s="80" t="e">
        <v>#N/A</v>
      </c>
      <c r="J4877" s="80" t="e">
        <v>#N/A</v>
      </c>
      <c r="K4877" s="85" t="e">
        <v>#N/A</v>
      </c>
      <c r="L4877" s="9" t="e">
        <v>#N/A</v>
      </c>
      <c r="M4877" s="93" t="e">
        <v>#N/A</v>
      </c>
      <c r="N4877" s="8" t="e">
        <v>#N/A</v>
      </c>
      <c r="O4877" t="e">
        <v>#N/A</v>
      </c>
      <c r="P4877" t="e">
        <v>#N/A</v>
      </c>
      <c r="Q4877" t="e">
        <v>#N/A</v>
      </c>
      <c r="R4877" s="2" t="e">
        <v>#N/A</v>
      </c>
      <c r="S4877" t="e">
        <v>#N/A</v>
      </c>
      <c r="T4877" s="3" t="e">
        <v>#N/A</v>
      </c>
      <c r="U4877" s="3" t="e">
        <v>#N/A</v>
      </c>
      <c r="V4877" t="e">
        <v>#N/A</v>
      </c>
      <c r="W4877" t="e">
        <v>#N/A</v>
      </c>
      <c r="X4877" t="e">
        <v>#N/A</v>
      </c>
      <c r="Y4877" s="3" t="e">
        <v>#N/A</v>
      </c>
      <c r="Z4877" s="8" t="e">
        <v>#N/A</v>
      </c>
      <c r="AA4877" s="30" t="e">
        <v>#N/A</v>
      </c>
      <c r="AB4877" t="e">
        <v>#N/A</v>
      </c>
      <c r="AC4877" t="e">
        <v>#N/A</v>
      </c>
      <c r="AD4877" t="e">
        <v>#N/A</v>
      </c>
      <c r="AE4877" t="e">
        <v>#N/A</v>
      </c>
      <c r="AF4877" t="e">
        <v>#N/A</v>
      </c>
    </row>
    <row r="4878" spans="1:32" x14ac:dyDescent="0.25">
      <c r="A4878" t="e">
        <v>#N/A</v>
      </c>
      <c r="B4878" s="33" t="e">
        <v>#N/A</v>
      </c>
      <c r="C4878" t="e">
        <v>#N/A</v>
      </c>
      <c r="D4878" t="e">
        <v>#N/A</v>
      </c>
      <c r="E4878" s="69" t="e">
        <v>#N/A</v>
      </c>
      <c r="F4878" s="3" t="e">
        <v>#N/A</v>
      </c>
      <c r="G4878" s="3" t="e">
        <v>#N/A</v>
      </c>
      <c r="H4878" s="3" t="e">
        <v>#N/A</v>
      </c>
      <c r="I4878" s="80" t="e">
        <v>#N/A</v>
      </c>
      <c r="J4878" s="80" t="e">
        <v>#N/A</v>
      </c>
      <c r="K4878" s="85" t="e">
        <v>#N/A</v>
      </c>
      <c r="L4878" s="9" t="e">
        <v>#N/A</v>
      </c>
      <c r="M4878" s="93" t="e">
        <v>#N/A</v>
      </c>
      <c r="N4878" s="8" t="e">
        <v>#N/A</v>
      </c>
      <c r="O4878" t="e">
        <v>#N/A</v>
      </c>
      <c r="P4878" t="e">
        <v>#N/A</v>
      </c>
      <c r="Q4878" t="e">
        <v>#N/A</v>
      </c>
      <c r="R4878" s="2" t="e">
        <v>#N/A</v>
      </c>
      <c r="S4878" t="e">
        <v>#N/A</v>
      </c>
      <c r="T4878" s="3" t="e">
        <v>#N/A</v>
      </c>
      <c r="U4878" s="3" t="e">
        <v>#N/A</v>
      </c>
      <c r="V4878" t="e">
        <v>#N/A</v>
      </c>
      <c r="W4878" t="e">
        <v>#N/A</v>
      </c>
      <c r="X4878" t="e">
        <v>#N/A</v>
      </c>
      <c r="Y4878" s="3" t="e">
        <v>#N/A</v>
      </c>
      <c r="Z4878" s="8" t="e">
        <v>#N/A</v>
      </c>
      <c r="AA4878" s="30" t="e">
        <v>#N/A</v>
      </c>
      <c r="AB4878" t="e">
        <v>#N/A</v>
      </c>
      <c r="AC4878" t="e">
        <v>#N/A</v>
      </c>
      <c r="AD4878" t="e">
        <v>#N/A</v>
      </c>
      <c r="AE4878" t="e">
        <v>#N/A</v>
      </c>
      <c r="AF4878" t="e">
        <v>#N/A</v>
      </c>
    </row>
    <row r="4879" spans="1:32" x14ac:dyDescent="0.25">
      <c r="A4879" t="e">
        <v>#N/A</v>
      </c>
      <c r="B4879" s="33" t="e">
        <v>#N/A</v>
      </c>
      <c r="C4879" t="e">
        <v>#N/A</v>
      </c>
      <c r="D4879" t="e">
        <v>#N/A</v>
      </c>
      <c r="E4879" s="69" t="e">
        <v>#N/A</v>
      </c>
      <c r="F4879" s="3" t="e">
        <v>#N/A</v>
      </c>
      <c r="G4879" s="3" t="e">
        <v>#N/A</v>
      </c>
      <c r="H4879" s="3" t="e">
        <v>#N/A</v>
      </c>
      <c r="I4879" s="80" t="e">
        <v>#N/A</v>
      </c>
      <c r="J4879" s="80" t="e">
        <v>#N/A</v>
      </c>
      <c r="K4879" s="85" t="e">
        <v>#N/A</v>
      </c>
      <c r="L4879" s="9" t="e">
        <v>#N/A</v>
      </c>
      <c r="M4879" s="93" t="e">
        <v>#N/A</v>
      </c>
      <c r="N4879" s="8" t="e">
        <v>#N/A</v>
      </c>
      <c r="O4879" t="e">
        <v>#N/A</v>
      </c>
      <c r="P4879" t="e">
        <v>#N/A</v>
      </c>
      <c r="Q4879" t="e">
        <v>#N/A</v>
      </c>
      <c r="R4879" s="2" t="e">
        <v>#N/A</v>
      </c>
      <c r="S4879" t="e">
        <v>#N/A</v>
      </c>
      <c r="T4879" s="3" t="e">
        <v>#N/A</v>
      </c>
      <c r="U4879" s="3" t="e">
        <v>#N/A</v>
      </c>
      <c r="V4879" t="e">
        <v>#N/A</v>
      </c>
      <c r="W4879" t="e">
        <v>#N/A</v>
      </c>
      <c r="X4879" t="e">
        <v>#N/A</v>
      </c>
      <c r="Y4879" s="3" t="e">
        <v>#N/A</v>
      </c>
      <c r="Z4879" s="8" t="e">
        <v>#N/A</v>
      </c>
      <c r="AA4879" s="30" t="e">
        <v>#N/A</v>
      </c>
      <c r="AB4879" t="e">
        <v>#N/A</v>
      </c>
      <c r="AC4879" t="e">
        <v>#N/A</v>
      </c>
      <c r="AD4879" t="e">
        <v>#N/A</v>
      </c>
      <c r="AE4879" t="e">
        <v>#N/A</v>
      </c>
      <c r="AF4879" t="e">
        <v>#N/A</v>
      </c>
    </row>
    <row r="4880" spans="1:32" x14ac:dyDescent="0.25">
      <c r="A4880" t="e">
        <v>#N/A</v>
      </c>
      <c r="B4880" s="33" t="e">
        <v>#N/A</v>
      </c>
      <c r="C4880" t="e">
        <v>#N/A</v>
      </c>
      <c r="D4880" t="e">
        <v>#N/A</v>
      </c>
      <c r="E4880" s="69" t="e">
        <v>#N/A</v>
      </c>
      <c r="F4880" s="3" t="e">
        <v>#N/A</v>
      </c>
      <c r="G4880" s="3" t="e">
        <v>#N/A</v>
      </c>
      <c r="H4880" s="3" t="e">
        <v>#N/A</v>
      </c>
      <c r="I4880" s="80" t="e">
        <v>#N/A</v>
      </c>
      <c r="J4880" s="80" t="e">
        <v>#N/A</v>
      </c>
      <c r="K4880" s="85" t="e">
        <v>#N/A</v>
      </c>
      <c r="L4880" s="9" t="e">
        <v>#N/A</v>
      </c>
      <c r="M4880" s="93" t="e">
        <v>#N/A</v>
      </c>
      <c r="N4880" s="8" t="e">
        <v>#N/A</v>
      </c>
      <c r="O4880" t="e">
        <v>#N/A</v>
      </c>
      <c r="P4880" t="e">
        <v>#N/A</v>
      </c>
      <c r="Q4880" t="e">
        <v>#N/A</v>
      </c>
      <c r="R4880" s="2" t="e">
        <v>#N/A</v>
      </c>
      <c r="S4880" t="e">
        <v>#N/A</v>
      </c>
      <c r="T4880" s="3" t="e">
        <v>#N/A</v>
      </c>
      <c r="U4880" s="3" t="e">
        <v>#N/A</v>
      </c>
      <c r="V4880" t="e">
        <v>#N/A</v>
      </c>
      <c r="W4880" t="e">
        <v>#N/A</v>
      </c>
      <c r="X4880" t="e">
        <v>#N/A</v>
      </c>
      <c r="Y4880" s="3" t="e">
        <v>#N/A</v>
      </c>
      <c r="Z4880" s="8" t="e">
        <v>#N/A</v>
      </c>
      <c r="AA4880" s="30" t="e">
        <v>#N/A</v>
      </c>
      <c r="AB4880" t="e">
        <v>#N/A</v>
      </c>
      <c r="AC4880" t="e">
        <v>#N/A</v>
      </c>
      <c r="AD4880" t="e">
        <v>#N/A</v>
      </c>
      <c r="AE4880" t="e">
        <v>#N/A</v>
      </c>
      <c r="AF4880" t="e">
        <v>#N/A</v>
      </c>
    </row>
    <row r="4881" spans="1:32" x14ac:dyDescent="0.25">
      <c r="A4881" t="e">
        <v>#N/A</v>
      </c>
      <c r="B4881" s="33" t="e">
        <v>#N/A</v>
      </c>
      <c r="C4881" t="e">
        <v>#N/A</v>
      </c>
      <c r="D4881" t="e">
        <v>#N/A</v>
      </c>
      <c r="E4881" s="69" t="e">
        <v>#N/A</v>
      </c>
      <c r="F4881" s="3" t="e">
        <v>#N/A</v>
      </c>
      <c r="G4881" s="3" t="e">
        <v>#N/A</v>
      </c>
      <c r="H4881" s="3" t="e">
        <v>#N/A</v>
      </c>
      <c r="I4881" s="80" t="e">
        <v>#N/A</v>
      </c>
      <c r="J4881" s="80" t="e">
        <v>#N/A</v>
      </c>
      <c r="K4881" s="85" t="e">
        <v>#N/A</v>
      </c>
      <c r="L4881" s="9" t="e">
        <v>#N/A</v>
      </c>
      <c r="M4881" s="93" t="e">
        <v>#N/A</v>
      </c>
      <c r="N4881" s="8" t="e">
        <v>#N/A</v>
      </c>
      <c r="O4881" t="e">
        <v>#N/A</v>
      </c>
      <c r="P4881" t="e">
        <v>#N/A</v>
      </c>
      <c r="Q4881" t="e">
        <v>#N/A</v>
      </c>
      <c r="R4881" s="2" t="e">
        <v>#N/A</v>
      </c>
      <c r="S4881" t="e">
        <v>#N/A</v>
      </c>
      <c r="T4881" s="3" t="e">
        <v>#N/A</v>
      </c>
      <c r="U4881" s="3" t="e">
        <v>#N/A</v>
      </c>
      <c r="V4881" t="e">
        <v>#N/A</v>
      </c>
      <c r="W4881" t="e">
        <v>#N/A</v>
      </c>
      <c r="X4881" t="e">
        <v>#N/A</v>
      </c>
      <c r="Y4881" s="3" t="e">
        <v>#N/A</v>
      </c>
      <c r="Z4881" s="8" t="e">
        <v>#N/A</v>
      </c>
      <c r="AA4881" s="30" t="e">
        <v>#N/A</v>
      </c>
      <c r="AB4881" t="e">
        <v>#N/A</v>
      </c>
      <c r="AC4881" t="e">
        <v>#N/A</v>
      </c>
      <c r="AD4881" t="e">
        <v>#N/A</v>
      </c>
      <c r="AE4881" t="e">
        <v>#N/A</v>
      </c>
      <c r="AF4881" t="e">
        <v>#N/A</v>
      </c>
    </row>
    <row r="4882" spans="1:32" x14ac:dyDescent="0.25">
      <c r="A4882" t="e">
        <v>#N/A</v>
      </c>
      <c r="B4882" s="33" t="e">
        <v>#N/A</v>
      </c>
      <c r="C4882" t="e">
        <v>#N/A</v>
      </c>
      <c r="D4882" t="e">
        <v>#N/A</v>
      </c>
      <c r="E4882" s="69" t="e">
        <v>#N/A</v>
      </c>
      <c r="F4882" s="3" t="e">
        <v>#N/A</v>
      </c>
      <c r="G4882" s="3" t="e">
        <v>#N/A</v>
      </c>
      <c r="H4882" s="3" t="e">
        <v>#N/A</v>
      </c>
      <c r="I4882" s="80" t="e">
        <v>#N/A</v>
      </c>
      <c r="J4882" s="80" t="e">
        <v>#N/A</v>
      </c>
      <c r="K4882" s="85" t="e">
        <v>#N/A</v>
      </c>
      <c r="L4882" s="9" t="e">
        <v>#N/A</v>
      </c>
      <c r="M4882" s="93" t="e">
        <v>#N/A</v>
      </c>
      <c r="N4882" s="8" t="e">
        <v>#N/A</v>
      </c>
      <c r="O4882" t="e">
        <v>#N/A</v>
      </c>
      <c r="P4882" t="e">
        <v>#N/A</v>
      </c>
      <c r="Q4882" t="e">
        <v>#N/A</v>
      </c>
      <c r="R4882" s="2" t="e">
        <v>#N/A</v>
      </c>
      <c r="S4882" t="e">
        <v>#N/A</v>
      </c>
      <c r="T4882" s="3" t="e">
        <v>#N/A</v>
      </c>
      <c r="U4882" s="3" t="e">
        <v>#N/A</v>
      </c>
      <c r="V4882" t="e">
        <v>#N/A</v>
      </c>
      <c r="W4882" t="e">
        <v>#N/A</v>
      </c>
      <c r="X4882" t="e">
        <v>#N/A</v>
      </c>
      <c r="Y4882" s="3" t="e">
        <v>#N/A</v>
      </c>
      <c r="Z4882" s="8" t="e">
        <v>#N/A</v>
      </c>
      <c r="AA4882" s="30" t="e">
        <v>#N/A</v>
      </c>
      <c r="AB4882" t="e">
        <v>#N/A</v>
      </c>
      <c r="AC4882" t="e">
        <v>#N/A</v>
      </c>
      <c r="AD4882" t="e">
        <v>#N/A</v>
      </c>
      <c r="AE4882" t="e">
        <v>#N/A</v>
      </c>
      <c r="AF4882" t="e">
        <v>#N/A</v>
      </c>
    </row>
    <row r="4883" spans="1:32" x14ac:dyDescent="0.25">
      <c r="A4883" t="e">
        <v>#N/A</v>
      </c>
      <c r="B4883" s="33" t="e">
        <v>#N/A</v>
      </c>
      <c r="C4883" t="e">
        <v>#N/A</v>
      </c>
      <c r="D4883" t="e">
        <v>#N/A</v>
      </c>
      <c r="E4883" s="69" t="e">
        <v>#N/A</v>
      </c>
      <c r="F4883" s="3" t="e">
        <v>#N/A</v>
      </c>
      <c r="G4883" s="3" t="e">
        <v>#N/A</v>
      </c>
      <c r="H4883" s="3" t="e">
        <v>#N/A</v>
      </c>
      <c r="I4883" s="80" t="e">
        <v>#N/A</v>
      </c>
      <c r="J4883" s="80" t="e">
        <v>#N/A</v>
      </c>
      <c r="K4883" s="85" t="e">
        <v>#N/A</v>
      </c>
      <c r="L4883" s="9" t="e">
        <v>#N/A</v>
      </c>
      <c r="M4883" s="93" t="e">
        <v>#N/A</v>
      </c>
      <c r="N4883" s="8" t="e">
        <v>#N/A</v>
      </c>
      <c r="O4883" t="e">
        <v>#N/A</v>
      </c>
      <c r="P4883" t="e">
        <v>#N/A</v>
      </c>
      <c r="Q4883" t="e">
        <v>#N/A</v>
      </c>
      <c r="R4883" s="2" t="e">
        <v>#N/A</v>
      </c>
      <c r="S4883" t="e">
        <v>#N/A</v>
      </c>
      <c r="T4883" s="3" t="e">
        <v>#N/A</v>
      </c>
      <c r="U4883" s="3" t="e">
        <v>#N/A</v>
      </c>
      <c r="V4883" t="e">
        <v>#N/A</v>
      </c>
      <c r="W4883" t="e">
        <v>#N/A</v>
      </c>
      <c r="X4883" t="e">
        <v>#N/A</v>
      </c>
      <c r="Y4883" s="3" t="e">
        <v>#N/A</v>
      </c>
      <c r="Z4883" s="8" t="e">
        <v>#N/A</v>
      </c>
      <c r="AA4883" s="30" t="e">
        <v>#N/A</v>
      </c>
      <c r="AB4883" t="e">
        <v>#N/A</v>
      </c>
      <c r="AC4883" t="e">
        <v>#N/A</v>
      </c>
      <c r="AD4883" t="e">
        <v>#N/A</v>
      </c>
      <c r="AE4883" t="e">
        <v>#N/A</v>
      </c>
      <c r="AF4883" t="e">
        <v>#N/A</v>
      </c>
    </row>
    <row r="4884" spans="1:32" x14ac:dyDescent="0.25">
      <c r="A4884" t="e">
        <v>#N/A</v>
      </c>
      <c r="B4884" s="33" t="e">
        <v>#N/A</v>
      </c>
      <c r="C4884" t="e">
        <v>#N/A</v>
      </c>
      <c r="D4884" t="e">
        <v>#N/A</v>
      </c>
      <c r="E4884" s="69" t="e">
        <v>#N/A</v>
      </c>
      <c r="F4884" s="3" t="e">
        <v>#N/A</v>
      </c>
      <c r="G4884" s="3" t="e">
        <v>#N/A</v>
      </c>
      <c r="H4884" s="3" t="e">
        <v>#N/A</v>
      </c>
      <c r="I4884" s="80" t="e">
        <v>#N/A</v>
      </c>
      <c r="J4884" s="80" t="e">
        <v>#N/A</v>
      </c>
      <c r="K4884" s="85" t="e">
        <v>#N/A</v>
      </c>
      <c r="L4884" s="9" t="e">
        <v>#N/A</v>
      </c>
      <c r="M4884" s="93" t="e">
        <v>#N/A</v>
      </c>
      <c r="N4884" s="8" t="e">
        <v>#N/A</v>
      </c>
      <c r="O4884" t="e">
        <v>#N/A</v>
      </c>
      <c r="P4884" t="e">
        <v>#N/A</v>
      </c>
      <c r="Q4884" t="e">
        <v>#N/A</v>
      </c>
      <c r="R4884" s="2" t="e">
        <v>#N/A</v>
      </c>
      <c r="S4884" t="e">
        <v>#N/A</v>
      </c>
      <c r="T4884" s="3" t="e">
        <v>#N/A</v>
      </c>
      <c r="U4884" s="3" t="e">
        <v>#N/A</v>
      </c>
      <c r="V4884" t="e">
        <v>#N/A</v>
      </c>
      <c r="W4884" t="e">
        <v>#N/A</v>
      </c>
      <c r="X4884" t="e">
        <v>#N/A</v>
      </c>
      <c r="Y4884" s="3" t="e">
        <v>#N/A</v>
      </c>
      <c r="Z4884" s="8" t="e">
        <v>#N/A</v>
      </c>
      <c r="AA4884" s="30" t="e">
        <v>#N/A</v>
      </c>
      <c r="AB4884" t="e">
        <v>#N/A</v>
      </c>
      <c r="AC4884" t="e">
        <v>#N/A</v>
      </c>
      <c r="AD4884" t="e">
        <v>#N/A</v>
      </c>
      <c r="AE4884" t="e">
        <v>#N/A</v>
      </c>
      <c r="AF4884" t="e">
        <v>#N/A</v>
      </c>
    </row>
    <row r="4885" spans="1:32" x14ac:dyDescent="0.25">
      <c r="A4885" t="e">
        <v>#N/A</v>
      </c>
      <c r="B4885" s="33" t="e">
        <v>#N/A</v>
      </c>
      <c r="C4885" t="e">
        <v>#N/A</v>
      </c>
      <c r="D4885" t="e">
        <v>#N/A</v>
      </c>
      <c r="E4885" s="69" t="e">
        <v>#N/A</v>
      </c>
      <c r="F4885" s="3" t="e">
        <v>#N/A</v>
      </c>
      <c r="G4885" s="3" t="e">
        <v>#N/A</v>
      </c>
      <c r="H4885" s="3" t="e">
        <v>#N/A</v>
      </c>
      <c r="I4885" s="80" t="e">
        <v>#N/A</v>
      </c>
      <c r="J4885" s="80" t="e">
        <v>#N/A</v>
      </c>
      <c r="K4885" s="85" t="e">
        <v>#N/A</v>
      </c>
      <c r="L4885" s="9" t="e">
        <v>#N/A</v>
      </c>
      <c r="M4885" s="93" t="e">
        <v>#N/A</v>
      </c>
      <c r="N4885" s="8" t="e">
        <v>#N/A</v>
      </c>
      <c r="O4885" t="e">
        <v>#N/A</v>
      </c>
      <c r="P4885" t="e">
        <v>#N/A</v>
      </c>
      <c r="Q4885" t="e">
        <v>#N/A</v>
      </c>
      <c r="R4885" s="2" t="e">
        <v>#N/A</v>
      </c>
      <c r="S4885" t="e">
        <v>#N/A</v>
      </c>
      <c r="T4885" s="3" t="e">
        <v>#N/A</v>
      </c>
      <c r="U4885" s="3" t="e">
        <v>#N/A</v>
      </c>
      <c r="V4885" t="e">
        <v>#N/A</v>
      </c>
      <c r="W4885" t="e">
        <v>#N/A</v>
      </c>
      <c r="X4885" t="e">
        <v>#N/A</v>
      </c>
      <c r="Y4885" s="3" t="e">
        <v>#N/A</v>
      </c>
      <c r="Z4885" s="8" t="e">
        <v>#N/A</v>
      </c>
      <c r="AA4885" s="30" t="e">
        <v>#N/A</v>
      </c>
      <c r="AB4885" t="e">
        <v>#N/A</v>
      </c>
      <c r="AC4885" t="e">
        <v>#N/A</v>
      </c>
      <c r="AD4885" t="e">
        <v>#N/A</v>
      </c>
      <c r="AE4885" t="e">
        <v>#N/A</v>
      </c>
      <c r="AF4885" t="e">
        <v>#N/A</v>
      </c>
    </row>
    <row r="4886" spans="1:32" x14ac:dyDescent="0.25">
      <c r="A4886" t="e">
        <v>#N/A</v>
      </c>
      <c r="B4886" s="33" t="e">
        <v>#N/A</v>
      </c>
      <c r="C4886" t="e">
        <v>#N/A</v>
      </c>
      <c r="D4886" t="e">
        <v>#N/A</v>
      </c>
      <c r="E4886" s="69" t="e">
        <v>#N/A</v>
      </c>
      <c r="F4886" s="3" t="e">
        <v>#N/A</v>
      </c>
      <c r="G4886" s="3" t="e">
        <v>#N/A</v>
      </c>
      <c r="H4886" s="3" t="e">
        <v>#N/A</v>
      </c>
      <c r="I4886" s="80" t="e">
        <v>#N/A</v>
      </c>
      <c r="J4886" s="80" t="e">
        <v>#N/A</v>
      </c>
      <c r="K4886" s="85" t="e">
        <v>#N/A</v>
      </c>
      <c r="L4886" s="9" t="e">
        <v>#N/A</v>
      </c>
      <c r="M4886" s="93" t="e">
        <v>#N/A</v>
      </c>
      <c r="N4886" s="8" t="e">
        <v>#N/A</v>
      </c>
      <c r="O4886" t="e">
        <v>#N/A</v>
      </c>
      <c r="P4886" t="e">
        <v>#N/A</v>
      </c>
      <c r="Q4886" t="e">
        <v>#N/A</v>
      </c>
      <c r="R4886" s="2" t="e">
        <v>#N/A</v>
      </c>
      <c r="S4886" t="e">
        <v>#N/A</v>
      </c>
      <c r="T4886" s="3" t="e">
        <v>#N/A</v>
      </c>
      <c r="U4886" s="3" t="e">
        <v>#N/A</v>
      </c>
      <c r="V4886" t="e">
        <v>#N/A</v>
      </c>
      <c r="W4886" t="e">
        <v>#N/A</v>
      </c>
      <c r="X4886" t="e">
        <v>#N/A</v>
      </c>
      <c r="Y4886" s="3" t="e">
        <v>#N/A</v>
      </c>
      <c r="Z4886" s="8" t="e">
        <v>#N/A</v>
      </c>
      <c r="AA4886" s="30" t="e">
        <v>#N/A</v>
      </c>
      <c r="AB4886" t="e">
        <v>#N/A</v>
      </c>
      <c r="AC4886" t="e">
        <v>#N/A</v>
      </c>
      <c r="AD4886" t="e">
        <v>#N/A</v>
      </c>
      <c r="AE4886" t="e">
        <v>#N/A</v>
      </c>
      <c r="AF4886" t="e">
        <v>#N/A</v>
      </c>
    </row>
    <row r="4887" spans="1:32" x14ac:dyDescent="0.25">
      <c r="A4887" t="e">
        <v>#N/A</v>
      </c>
      <c r="B4887" s="33" t="e">
        <v>#N/A</v>
      </c>
      <c r="C4887" t="e">
        <v>#N/A</v>
      </c>
      <c r="D4887" t="e">
        <v>#N/A</v>
      </c>
      <c r="E4887" s="69" t="e">
        <v>#N/A</v>
      </c>
      <c r="F4887" s="3" t="e">
        <v>#N/A</v>
      </c>
      <c r="G4887" s="3" t="e">
        <v>#N/A</v>
      </c>
      <c r="H4887" s="3" t="e">
        <v>#N/A</v>
      </c>
      <c r="I4887" s="80" t="e">
        <v>#N/A</v>
      </c>
      <c r="J4887" s="80" t="e">
        <v>#N/A</v>
      </c>
      <c r="K4887" s="85" t="e">
        <v>#N/A</v>
      </c>
      <c r="L4887" s="9" t="e">
        <v>#N/A</v>
      </c>
      <c r="M4887" s="93" t="e">
        <v>#N/A</v>
      </c>
      <c r="N4887" s="8" t="e">
        <v>#N/A</v>
      </c>
      <c r="O4887" t="e">
        <v>#N/A</v>
      </c>
      <c r="P4887" t="e">
        <v>#N/A</v>
      </c>
      <c r="Q4887" t="e">
        <v>#N/A</v>
      </c>
      <c r="R4887" s="2" t="e">
        <v>#N/A</v>
      </c>
      <c r="S4887" t="e">
        <v>#N/A</v>
      </c>
      <c r="T4887" s="3" t="e">
        <v>#N/A</v>
      </c>
      <c r="U4887" s="3" t="e">
        <v>#N/A</v>
      </c>
      <c r="V4887" t="e">
        <v>#N/A</v>
      </c>
      <c r="W4887" t="e">
        <v>#N/A</v>
      </c>
      <c r="X4887" t="e">
        <v>#N/A</v>
      </c>
      <c r="Y4887" s="3" t="e">
        <v>#N/A</v>
      </c>
      <c r="Z4887" s="8" t="e">
        <v>#N/A</v>
      </c>
      <c r="AA4887" s="30" t="e">
        <v>#N/A</v>
      </c>
      <c r="AB4887" t="e">
        <v>#N/A</v>
      </c>
      <c r="AC4887" t="e">
        <v>#N/A</v>
      </c>
      <c r="AD4887" t="e">
        <v>#N/A</v>
      </c>
      <c r="AE4887" t="e">
        <v>#N/A</v>
      </c>
      <c r="AF4887" t="e">
        <v>#N/A</v>
      </c>
    </row>
    <row r="4888" spans="1:32" x14ac:dyDescent="0.25">
      <c r="A4888" t="e">
        <v>#N/A</v>
      </c>
      <c r="B4888" s="33" t="e">
        <v>#N/A</v>
      </c>
      <c r="C4888" t="e">
        <v>#N/A</v>
      </c>
      <c r="D4888" t="e">
        <v>#N/A</v>
      </c>
      <c r="E4888" s="69" t="e">
        <v>#N/A</v>
      </c>
      <c r="F4888" s="3" t="e">
        <v>#N/A</v>
      </c>
      <c r="G4888" s="3" t="e">
        <v>#N/A</v>
      </c>
      <c r="H4888" s="3" t="e">
        <v>#N/A</v>
      </c>
      <c r="I4888" s="80" t="e">
        <v>#N/A</v>
      </c>
      <c r="J4888" s="80" t="e">
        <v>#N/A</v>
      </c>
      <c r="K4888" s="85" t="e">
        <v>#N/A</v>
      </c>
      <c r="L4888" s="9" t="e">
        <v>#N/A</v>
      </c>
      <c r="M4888" s="93" t="e">
        <v>#N/A</v>
      </c>
      <c r="N4888" s="8" t="e">
        <v>#N/A</v>
      </c>
      <c r="O4888" t="e">
        <v>#N/A</v>
      </c>
      <c r="P4888" t="e">
        <v>#N/A</v>
      </c>
      <c r="Q4888" t="e">
        <v>#N/A</v>
      </c>
      <c r="R4888" s="2" t="e">
        <v>#N/A</v>
      </c>
      <c r="S4888" t="e">
        <v>#N/A</v>
      </c>
      <c r="T4888" s="3" t="e">
        <v>#N/A</v>
      </c>
      <c r="U4888" s="3" t="e">
        <v>#N/A</v>
      </c>
      <c r="V4888" t="e">
        <v>#N/A</v>
      </c>
      <c r="W4888" t="e">
        <v>#N/A</v>
      </c>
      <c r="X4888" t="e">
        <v>#N/A</v>
      </c>
      <c r="Y4888" s="3" t="e">
        <v>#N/A</v>
      </c>
      <c r="Z4888" s="8" t="e">
        <v>#N/A</v>
      </c>
      <c r="AA4888" s="30" t="e">
        <v>#N/A</v>
      </c>
      <c r="AB4888" t="e">
        <v>#N/A</v>
      </c>
      <c r="AC4888" t="e">
        <v>#N/A</v>
      </c>
      <c r="AD4888" t="e">
        <v>#N/A</v>
      </c>
      <c r="AE4888" t="e">
        <v>#N/A</v>
      </c>
      <c r="AF4888" t="e">
        <v>#N/A</v>
      </c>
    </row>
    <row r="4889" spans="1:32" x14ac:dyDescent="0.25">
      <c r="A4889" t="e">
        <v>#N/A</v>
      </c>
      <c r="B4889" s="33" t="e">
        <v>#N/A</v>
      </c>
      <c r="C4889" t="e">
        <v>#N/A</v>
      </c>
      <c r="D4889" t="e">
        <v>#N/A</v>
      </c>
      <c r="E4889" s="69" t="e">
        <v>#N/A</v>
      </c>
      <c r="F4889" s="3" t="e">
        <v>#N/A</v>
      </c>
      <c r="G4889" s="3" t="e">
        <v>#N/A</v>
      </c>
      <c r="H4889" s="3" t="e">
        <v>#N/A</v>
      </c>
      <c r="I4889" s="80" t="e">
        <v>#N/A</v>
      </c>
      <c r="J4889" s="80" t="e">
        <v>#N/A</v>
      </c>
      <c r="K4889" s="85" t="e">
        <v>#N/A</v>
      </c>
      <c r="L4889" s="9" t="e">
        <v>#N/A</v>
      </c>
      <c r="M4889" s="93" t="e">
        <v>#N/A</v>
      </c>
      <c r="N4889" s="8" t="e">
        <v>#N/A</v>
      </c>
      <c r="O4889" t="e">
        <v>#N/A</v>
      </c>
      <c r="P4889" t="e">
        <v>#N/A</v>
      </c>
      <c r="Q4889" t="e">
        <v>#N/A</v>
      </c>
      <c r="R4889" s="2" t="e">
        <v>#N/A</v>
      </c>
      <c r="S4889" t="e">
        <v>#N/A</v>
      </c>
      <c r="T4889" s="3" t="e">
        <v>#N/A</v>
      </c>
      <c r="U4889" s="3" t="e">
        <v>#N/A</v>
      </c>
      <c r="V4889" t="e">
        <v>#N/A</v>
      </c>
      <c r="W4889" t="e">
        <v>#N/A</v>
      </c>
      <c r="X4889" t="e">
        <v>#N/A</v>
      </c>
      <c r="Y4889" s="3" t="e">
        <v>#N/A</v>
      </c>
      <c r="Z4889" s="8" t="e">
        <v>#N/A</v>
      </c>
      <c r="AA4889" s="30" t="e">
        <v>#N/A</v>
      </c>
      <c r="AB4889" t="e">
        <v>#N/A</v>
      </c>
      <c r="AC4889" t="e">
        <v>#N/A</v>
      </c>
      <c r="AD4889" t="e">
        <v>#N/A</v>
      </c>
      <c r="AE4889" t="e">
        <v>#N/A</v>
      </c>
      <c r="AF4889" t="e">
        <v>#N/A</v>
      </c>
    </row>
    <row r="4890" spans="1:32" x14ac:dyDescent="0.25">
      <c r="A4890" t="e">
        <v>#N/A</v>
      </c>
      <c r="B4890" s="33" t="e">
        <v>#N/A</v>
      </c>
      <c r="C4890" t="e">
        <v>#N/A</v>
      </c>
      <c r="D4890" t="e">
        <v>#N/A</v>
      </c>
      <c r="E4890" s="69" t="e">
        <v>#N/A</v>
      </c>
      <c r="F4890" s="3" t="e">
        <v>#N/A</v>
      </c>
      <c r="G4890" s="3" t="e">
        <v>#N/A</v>
      </c>
      <c r="H4890" s="3" t="e">
        <v>#N/A</v>
      </c>
      <c r="I4890" s="80" t="e">
        <v>#N/A</v>
      </c>
      <c r="J4890" s="80" t="e">
        <v>#N/A</v>
      </c>
      <c r="K4890" s="85" t="e">
        <v>#N/A</v>
      </c>
      <c r="L4890" s="9" t="e">
        <v>#N/A</v>
      </c>
      <c r="M4890" s="93" t="e">
        <v>#N/A</v>
      </c>
      <c r="N4890" s="8" t="e">
        <v>#N/A</v>
      </c>
      <c r="O4890" t="e">
        <v>#N/A</v>
      </c>
      <c r="P4890" t="e">
        <v>#N/A</v>
      </c>
      <c r="Q4890" t="e">
        <v>#N/A</v>
      </c>
      <c r="R4890" s="2" t="e">
        <v>#N/A</v>
      </c>
      <c r="S4890" t="e">
        <v>#N/A</v>
      </c>
      <c r="T4890" s="3" t="e">
        <v>#N/A</v>
      </c>
      <c r="U4890" s="3" t="e">
        <v>#N/A</v>
      </c>
      <c r="V4890" t="e">
        <v>#N/A</v>
      </c>
      <c r="W4890" t="e">
        <v>#N/A</v>
      </c>
      <c r="X4890" t="e">
        <v>#N/A</v>
      </c>
      <c r="Y4890" s="3" t="e">
        <v>#N/A</v>
      </c>
      <c r="Z4890" s="8" t="e">
        <v>#N/A</v>
      </c>
      <c r="AA4890" s="30" t="e">
        <v>#N/A</v>
      </c>
      <c r="AB4890" t="e">
        <v>#N/A</v>
      </c>
      <c r="AC4890" t="e">
        <v>#N/A</v>
      </c>
      <c r="AD4890" t="e">
        <v>#N/A</v>
      </c>
      <c r="AE4890" t="e">
        <v>#N/A</v>
      </c>
      <c r="AF4890" t="e">
        <v>#N/A</v>
      </c>
    </row>
    <row r="4891" spans="1:32" x14ac:dyDescent="0.25">
      <c r="A4891" t="e">
        <v>#N/A</v>
      </c>
      <c r="B4891" s="33" t="e">
        <v>#N/A</v>
      </c>
      <c r="C4891" t="e">
        <v>#N/A</v>
      </c>
      <c r="D4891" t="e">
        <v>#N/A</v>
      </c>
      <c r="E4891" s="69" t="e">
        <v>#N/A</v>
      </c>
      <c r="F4891" s="3" t="e">
        <v>#N/A</v>
      </c>
      <c r="G4891" s="3" t="e">
        <v>#N/A</v>
      </c>
      <c r="H4891" s="3" t="e">
        <v>#N/A</v>
      </c>
      <c r="I4891" s="80" t="e">
        <v>#N/A</v>
      </c>
      <c r="J4891" s="80" t="e">
        <v>#N/A</v>
      </c>
      <c r="K4891" s="85" t="e">
        <v>#N/A</v>
      </c>
      <c r="L4891" s="9" t="e">
        <v>#N/A</v>
      </c>
      <c r="M4891" s="93" t="e">
        <v>#N/A</v>
      </c>
      <c r="N4891" s="8" t="e">
        <v>#N/A</v>
      </c>
      <c r="O4891" t="e">
        <v>#N/A</v>
      </c>
      <c r="P4891" t="e">
        <v>#N/A</v>
      </c>
      <c r="Q4891" t="e">
        <v>#N/A</v>
      </c>
      <c r="R4891" s="2" t="e">
        <v>#N/A</v>
      </c>
      <c r="S4891" t="e">
        <v>#N/A</v>
      </c>
      <c r="T4891" s="3" t="e">
        <v>#N/A</v>
      </c>
      <c r="U4891" s="3" t="e">
        <v>#N/A</v>
      </c>
      <c r="V4891" t="e">
        <v>#N/A</v>
      </c>
      <c r="W4891" t="e">
        <v>#N/A</v>
      </c>
      <c r="X4891" t="e">
        <v>#N/A</v>
      </c>
      <c r="Y4891" s="3" t="e">
        <v>#N/A</v>
      </c>
      <c r="Z4891" s="8" t="e">
        <v>#N/A</v>
      </c>
      <c r="AA4891" s="30" t="e">
        <v>#N/A</v>
      </c>
      <c r="AB4891" t="e">
        <v>#N/A</v>
      </c>
      <c r="AC4891" t="e">
        <v>#N/A</v>
      </c>
      <c r="AD4891" t="e">
        <v>#N/A</v>
      </c>
      <c r="AE4891" t="e">
        <v>#N/A</v>
      </c>
      <c r="AF4891" t="e">
        <v>#N/A</v>
      </c>
    </row>
    <row r="4892" spans="1:32" x14ac:dyDescent="0.25">
      <c r="A4892" t="e">
        <v>#N/A</v>
      </c>
      <c r="B4892" s="33" t="e">
        <v>#N/A</v>
      </c>
      <c r="C4892" t="e">
        <v>#N/A</v>
      </c>
      <c r="D4892" t="e">
        <v>#N/A</v>
      </c>
      <c r="E4892" s="69" t="e">
        <v>#N/A</v>
      </c>
      <c r="F4892" s="3" t="e">
        <v>#N/A</v>
      </c>
      <c r="G4892" s="3" t="e">
        <v>#N/A</v>
      </c>
      <c r="H4892" s="3" t="e">
        <v>#N/A</v>
      </c>
      <c r="I4892" s="80" t="e">
        <v>#N/A</v>
      </c>
      <c r="J4892" s="80" t="e">
        <v>#N/A</v>
      </c>
      <c r="K4892" s="85" t="e">
        <v>#N/A</v>
      </c>
      <c r="L4892" s="9" t="e">
        <v>#N/A</v>
      </c>
      <c r="M4892" s="93" t="e">
        <v>#N/A</v>
      </c>
      <c r="N4892" s="8" t="e">
        <v>#N/A</v>
      </c>
      <c r="O4892" t="e">
        <v>#N/A</v>
      </c>
      <c r="P4892" t="e">
        <v>#N/A</v>
      </c>
      <c r="Q4892" t="e">
        <v>#N/A</v>
      </c>
      <c r="R4892" s="2" t="e">
        <v>#N/A</v>
      </c>
      <c r="S4892" t="e">
        <v>#N/A</v>
      </c>
      <c r="T4892" s="3" t="e">
        <v>#N/A</v>
      </c>
      <c r="U4892" s="3" t="e">
        <v>#N/A</v>
      </c>
      <c r="V4892" t="e">
        <v>#N/A</v>
      </c>
      <c r="W4892" t="e">
        <v>#N/A</v>
      </c>
      <c r="X4892" t="e">
        <v>#N/A</v>
      </c>
      <c r="Y4892" s="3" t="e">
        <v>#N/A</v>
      </c>
      <c r="Z4892" s="8" t="e">
        <v>#N/A</v>
      </c>
      <c r="AA4892" s="30" t="e">
        <v>#N/A</v>
      </c>
      <c r="AB4892" t="e">
        <v>#N/A</v>
      </c>
      <c r="AC4892" t="e">
        <v>#N/A</v>
      </c>
      <c r="AD4892" t="e">
        <v>#N/A</v>
      </c>
      <c r="AE4892" t="e">
        <v>#N/A</v>
      </c>
      <c r="AF4892" t="e">
        <v>#N/A</v>
      </c>
    </row>
    <row r="4893" spans="1:32" x14ac:dyDescent="0.25">
      <c r="A4893" t="e">
        <v>#N/A</v>
      </c>
      <c r="B4893" s="33" t="e">
        <v>#N/A</v>
      </c>
      <c r="C4893" t="e">
        <v>#N/A</v>
      </c>
      <c r="D4893" t="e">
        <v>#N/A</v>
      </c>
      <c r="E4893" s="69" t="e">
        <v>#N/A</v>
      </c>
      <c r="F4893" s="3" t="e">
        <v>#N/A</v>
      </c>
      <c r="G4893" s="3" t="e">
        <v>#N/A</v>
      </c>
      <c r="H4893" s="3" t="e">
        <v>#N/A</v>
      </c>
      <c r="I4893" s="80" t="e">
        <v>#N/A</v>
      </c>
      <c r="J4893" s="80" t="e">
        <v>#N/A</v>
      </c>
      <c r="K4893" s="85" t="e">
        <v>#N/A</v>
      </c>
      <c r="L4893" s="9" t="e">
        <v>#N/A</v>
      </c>
      <c r="M4893" s="93" t="e">
        <v>#N/A</v>
      </c>
      <c r="N4893" s="8" t="e">
        <v>#N/A</v>
      </c>
      <c r="O4893" t="e">
        <v>#N/A</v>
      </c>
      <c r="P4893" t="e">
        <v>#N/A</v>
      </c>
      <c r="Q4893" t="e">
        <v>#N/A</v>
      </c>
      <c r="R4893" s="2" t="e">
        <v>#N/A</v>
      </c>
      <c r="S4893" t="e">
        <v>#N/A</v>
      </c>
      <c r="T4893" s="3" t="e">
        <v>#N/A</v>
      </c>
      <c r="U4893" s="3" t="e">
        <v>#N/A</v>
      </c>
      <c r="V4893" t="e">
        <v>#N/A</v>
      </c>
      <c r="W4893" t="e">
        <v>#N/A</v>
      </c>
      <c r="X4893" t="e">
        <v>#N/A</v>
      </c>
      <c r="Y4893" s="3" t="e">
        <v>#N/A</v>
      </c>
      <c r="Z4893" s="8" t="e">
        <v>#N/A</v>
      </c>
      <c r="AA4893" s="30" t="e">
        <v>#N/A</v>
      </c>
      <c r="AB4893" t="e">
        <v>#N/A</v>
      </c>
      <c r="AC4893" t="e">
        <v>#N/A</v>
      </c>
      <c r="AD4893" t="e">
        <v>#N/A</v>
      </c>
      <c r="AE4893" t="e">
        <v>#N/A</v>
      </c>
      <c r="AF4893" t="e">
        <v>#N/A</v>
      </c>
    </row>
    <row r="4894" spans="1:32" x14ac:dyDescent="0.25">
      <c r="A4894" t="e">
        <v>#N/A</v>
      </c>
      <c r="B4894" s="33" t="e">
        <v>#N/A</v>
      </c>
      <c r="C4894" t="e">
        <v>#N/A</v>
      </c>
      <c r="D4894" t="e">
        <v>#N/A</v>
      </c>
      <c r="E4894" s="69" t="e">
        <v>#N/A</v>
      </c>
      <c r="F4894" s="3" t="e">
        <v>#N/A</v>
      </c>
      <c r="G4894" s="3" t="e">
        <v>#N/A</v>
      </c>
      <c r="H4894" s="3" t="e">
        <v>#N/A</v>
      </c>
      <c r="I4894" s="80" t="e">
        <v>#N/A</v>
      </c>
      <c r="J4894" s="80" t="e">
        <v>#N/A</v>
      </c>
      <c r="K4894" s="85" t="e">
        <v>#N/A</v>
      </c>
      <c r="L4894" s="9" t="e">
        <v>#N/A</v>
      </c>
      <c r="M4894" s="93" t="e">
        <v>#N/A</v>
      </c>
      <c r="N4894" s="8" t="e">
        <v>#N/A</v>
      </c>
      <c r="O4894" t="e">
        <v>#N/A</v>
      </c>
      <c r="P4894" t="e">
        <v>#N/A</v>
      </c>
      <c r="Q4894" t="e">
        <v>#N/A</v>
      </c>
      <c r="R4894" s="2" t="e">
        <v>#N/A</v>
      </c>
      <c r="S4894" t="e">
        <v>#N/A</v>
      </c>
      <c r="T4894" s="3" t="e">
        <v>#N/A</v>
      </c>
      <c r="U4894" s="3" t="e">
        <v>#N/A</v>
      </c>
      <c r="V4894" t="e">
        <v>#N/A</v>
      </c>
      <c r="W4894" t="e">
        <v>#N/A</v>
      </c>
      <c r="X4894" t="e">
        <v>#N/A</v>
      </c>
      <c r="Y4894" s="3" t="e">
        <v>#N/A</v>
      </c>
      <c r="Z4894" s="8" t="e">
        <v>#N/A</v>
      </c>
      <c r="AA4894" s="30" t="e">
        <v>#N/A</v>
      </c>
      <c r="AB4894" t="e">
        <v>#N/A</v>
      </c>
      <c r="AC4894" t="e">
        <v>#N/A</v>
      </c>
      <c r="AD4894" t="e">
        <v>#N/A</v>
      </c>
      <c r="AE4894" t="e">
        <v>#N/A</v>
      </c>
      <c r="AF4894" t="e">
        <v>#N/A</v>
      </c>
    </row>
    <row r="4895" spans="1:32" x14ac:dyDescent="0.25">
      <c r="A4895" t="e">
        <v>#N/A</v>
      </c>
      <c r="B4895" s="33" t="e">
        <v>#N/A</v>
      </c>
      <c r="C4895" t="e">
        <v>#N/A</v>
      </c>
      <c r="D4895" t="e">
        <v>#N/A</v>
      </c>
      <c r="E4895" s="69" t="e">
        <v>#N/A</v>
      </c>
      <c r="F4895" s="3" t="e">
        <v>#N/A</v>
      </c>
      <c r="G4895" s="3" t="e">
        <v>#N/A</v>
      </c>
      <c r="H4895" s="3" t="e">
        <v>#N/A</v>
      </c>
      <c r="I4895" s="80" t="e">
        <v>#N/A</v>
      </c>
      <c r="J4895" s="80" t="e">
        <v>#N/A</v>
      </c>
      <c r="K4895" s="85" t="e">
        <v>#N/A</v>
      </c>
      <c r="L4895" s="9" t="e">
        <v>#N/A</v>
      </c>
      <c r="M4895" s="93" t="e">
        <v>#N/A</v>
      </c>
      <c r="N4895" s="8" t="e">
        <v>#N/A</v>
      </c>
      <c r="O4895" t="e">
        <v>#N/A</v>
      </c>
      <c r="P4895" t="e">
        <v>#N/A</v>
      </c>
      <c r="Q4895" t="e">
        <v>#N/A</v>
      </c>
      <c r="R4895" s="2" t="e">
        <v>#N/A</v>
      </c>
      <c r="S4895" t="e">
        <v>#N/A</v>
      </c>
      <c r="T4895" s="3" t="e">
        <v>#N/A</v>
      </c>
      <c r="U4895" s="3" t="e">
        <v>#N/A</v>
      </c>
      <c r="V4895" t="e">
        <v>#N/A</v>
      </c>
      <c r="W4895" t="e">
        <v>#N/A</v>
      </c>
      <c r="X4895" t="e">
        <v>#N/A</v>
      </c>
      <c r="Y4895" s="3" t="e">
        <v>#N/A</v>
      </c>
      <c r="Z4895" s="8" t="e">
        <v>#N/A</v>
      </c>
      <c r="AA4895" s="30" t="e">
        <v>#N/A</v>
      </c>
      <c r="AB4895" t="e">
        <v>#N/A</v>
      </c>
      <c r="AC4895" t="e">
        <v>#N/A</v>
      </c>
      <c r="AD4895" t="e">
        <v>#N/A</v>
      </c>
      <c r="AE4895" t="e">
        <v>#N/A</v>
      </c>
      <c r="AF4895" t="e">
        <v>#N/A</v>
      </c>
    </row>
    <row r="4896" spans="1:32" x14ac:dyDescent="0.25">
      <c r="A4896" t="e">
        <v>#N/A</v>
      </c>
      <c r="B4896" s="33" t="e">
        <v>#N/A</v>
      </c>
      <c r="C4896" t="e">
        <v>#N/A</v>
      </c>
      <c r="D4896" t="e">
        <v>#N/A</v>
      </c>
      <c r="E4896" s="69" t="e">
        <v>#N/A</v>
      </c>
      <c r="F4896" s="3" t="e">
        <v>#N/A</v>
      </c>
      <c r="G4896" s="3" t="e">
        <v>#N/A</v>
      </c>
      <c r="H4896" s="3" t="e">
        <v>#N/A</v>
      </c>
      <c r="I4896" s="80" t="e">
        <v>#N/A</v>
      </c>
      <c r="J4896" s="80" t="e">
        <v>#N/A</v>
      </c>
      <c r="K4896" s="85" t="e">
        <v>#N/A</v>
      </c>
      <c r="L4896" s="9" t="e">
        <v>#N/A</v>
      </c>
      <c r="M4896" s="93" t="e">
        <v>#N/A</v>
      </c>
      <c r="N4896" s="8" t="e">
        <v>#N/A</v>
      </c>
      <c r="O4896" t="e">
        <v>#N/A</v>
      </c>
      <c r="P4896" t="e">
        <v>#N/A</v>
      </c>
      <c r="Q4896" t="e">
        <v>#N/A</v>
      </c>
      <c r="R4896" s="2" t="e">
        <v>#N/A</v>
      </c>
      <c r="S4896" t="e">
        <v>#N/A</v>
      </c>
      <c r="T4896" s="3" t="e">
        <v>#N/A</v>
      </c>
      <c r="U4896" s="3" t="e">
        <v>#N/A</v>
      </c>
      <c r="V4896" t="e">
        <v>#N/A</v>
      </c>
      <c r="W4896" t="e">
        <v>#N/A</v>
      </c>
      <c r="X4896" t="e">
        <v>#N/A</v>
      </c>
      <c r="Y4896" s="3" t="e">
        <v>#N/A</v>
      </c>
      <c r="Z4896" s="8" t="e">
        <v>#N/A</v>
      </c>
      <c r="AA4896" s="30" t="e">
        <v>#N/A</v>
      </c>
      <c r="AB4896" t="e">
        <v>#N/A</v>
      </c>
      <c r="AC4896" t="e">
        <v>#N/A</v>
      </c>
      <c r="AD4896" t="e">
        <v>#N/A</v>
      </c>
      <c r="AE4896" t="e">
        <v>#N/A</v>
      </c>
      <c r="AF4896" t="e">
        <v>#N/A</v>
      </c>
    </row>
    <row r="4897" spans="1:32" x14ac:dyDescent="0.25">
      <c r="A4897" t="e">
        <v>#N/A</v>
      </c>
      <c r="B4897" s="33" t="e">
        <v>#N/A</v>
      </c>
      <c r="C4897" t="e">
        <v>#N/A</v>
      </c>
      <c r="D4897" t="e">
        <v>#N/A</v>
      </c>
      <c r="E4897" s="69" t="e">
        <v>#N/A</v>
      </c>
      <c r="F4897" s="3" t="e">
        <v>#N/A</v>
      </c>
      <c r="G4897" s="3" t="e">
        <v>#N/A</v>
      </c>
      <c r="H4897" s="3" t="e">
        <v>#N/A</v>
      </c>
      <c r="I4897" s="80" t="e">
        <v>#N/A</v>
      </c>
      <c r="J4897" s="80" t="e">
        <v>#N/A</v>
      </c>
      <c r="K4897" s="85" t="e">
        <v>#N/A</v>
      </c>
      <c r="L4897" s="9" t="e">
        <v>#N/A</v>
      </c>
      <c r="M4897" s="93" t="e">
        <v>#N/A</v>
      </c>
      <c r="N4897" s="8" t="e">
        <v>#N/A</v>
      </c>
      <c r="O4897" t="e">
        <v>#N/A</v>
      </c>
      <c r="P4897" t="e">
        <v>#N/A</v>
      </c>
      <c r="Q4897" t="e">
        <v>#N/A</v>
      </c>
      <c r="R4897" s="2" t="e">
        <v>#N/A</v>
      </c>
      <c r="S4897" t="e">
        <v>#N/A</v>
      </c>
      <c r="T4897" s="3" t="e">
        <v>#N/A</v>
      </c>
      <c r="U4897" s="3" t="e">
        <v>#N/A</v>
      </c>
      <c r="V4897" t="e">
        <v>#N/A</v>
      </c>
      <c r="W4897" t="e">
        <v>#N/A</v>
      </c>
      <c r="X4897" t="e">
        <v>#N/A</v>
      </c>
      <c r="Y4897" s="3" t="e">
        <v>#N/A</v>
      </c>
      <c r="Z4897" s="8" t="e">
        <v>#N/A</v>
      </c>
      <c r="AA4897" s="30" t="e">
        <v>#N/A</v>
      </c>
      <c r="AB4897" t="e">
        <v>#N/A</v>
      </c>
      <c r="AC4897" t="e">
        <v>#N/A</v>
      </c>
      <c r="AD4897" t="e">
        <v>#N/A</v>
      </c>
      <c r="AE4897" t="e">
        <v>#N/A</v>
      </c>
      <c r="AF4897" t="e">
        <v>#N/A</v>
      </c>
    </row>
    <row r="4898" spans="1:32" x14ac:dyDescent="0.25">
      <c r="A4898" t="e">
        <v>#N/A</v>
      </c>
      <c r="B4898" s="33" t="e">
        <v>#N/A</v>
      </c>
      <c r="C4898" t="e">
        <v>#N/A</v>
      </c>
      <c r="D4898" t="e">
        <v>#N/A</v>
      </c>
      <c r="E4898" s="69" t="e">
        <v>#N/A</v>
      </c>
      <c r="F4898" s="3" t="e">
        <v>#N/A</v>
      </c>
      <c r="G4898" s="3" t="e">
        <v>#N/A</v>
      </c>
      <c r="H4898" s="3" t="e">
        <v>#N/A</v>
      </c>
      <c r="I4898" s="80" t="e">
        <v>#N/A</v>
      </c>
      <c r="J4898" s="80" t="e">
        <v>#N/A</v>
      </c>
      <c r="K4898" s="85" t="e">
        <v>#N/A</v>
      </c>
      <c r="L4898" s="9" t="e">
        <v>#N/A</v>
      </c>
      <c r="M4898" s="93" t="e">
        <v>#N/A</v>
      </c>
      <c r="N4898" s="8" t="e">
        <v>#N/A</v>
      </c>
      <c r="O4898" t="e">
        <v>#N/A</v>
      </c>
      <c r="P4898" t="e">
        <v>#N/A</v>
      </c>
      <c r="Q4898" t="e">
        <v>#N/A</v>
      </c>
      <c r="R4898" s="2" t="e">
        <v>#N/A</v>
      </c>
      <c r="S4898" t="e">
        <v>#N/A</v>
      </c>
      <c r="T4898" s="3" t="e">
        <v>#N/A</v>
      </c>
      <c r="U4898" s="3" t="e">
        <v>#N/A</v>
      </c>
      <c r="V4898" t="e">
        <v>#N/A</v>
      </c>
      <c r="W4898" t="e">
        <v>#N/A</v>
      </c>
      <c r="X4898" t="e">
        <v>#N/A</v>
      </c>
      <c r="Y4898" s="3" t="e">
        <v>#N/A</v>
      </c>
      <c r="Z4898" s="8" t="e">
        <v>#N/A</v>
      </c>
      <c r="AA4898" s="30" t="e">
        <v>#N/A</v>
      </c>
      <c r="AB4898" t="e">
        <v>#N/A</v>
      </c>
      <c r="AC4898" t="e">
        <v>#N/A</v>
      </c>
      <c r="AD4898" t="e">
        <v>#N/A</v>
      </c>
      <c r="AE4898" t="e">
        <v>#N/A</v>
      </c>
      <c r="AF4898" t="e">
        <v>#N/A</v>
      </c>
    </row>
    <row r="4899" spans="1:32" x14ac:dyDescent="0.25">
      <c r="A4899" t="e">
        <v>#N/A</v>
      </c>
      <c r="B4899" s="33" t="e">
        <v>#N/A</v>
      </c>
      <c r="C4899" t="e">
        <v>#N/A</v>
      </c>
      <c r="D4899" t="e">
        <v>#N/A</v>
      </c>
      <c r="E4899" s="69" t="e">
        <v>#N/A</v>
      </c>
      <c r="F4899" s="3" t="e">
        <v>#N/A</v>
      </c>
      <c r="G4899" s="3" t="e">
        <v>#N/A</v>
      </c>
      <c r="H4899" s="3" t="e">
        <v>#N/A</v>
      </c>
      <c r="I4899" s="80" t="e">
        <v>#N/A</v>
      </c>
      <c r="J4899" s="80" t="e">
        <v>#N/A</v>
      </c>
      <c r="K4899" s="85" t="e">
        <v>#N/A</v>
      </c>
      <c r="L4899" s="9" t="e">
        <v>#N/A</v>
      </c>
      <c r="M4899" s="93" t="e">
        <v>#N/A</v>
      </c>
      <c r="N4899" s="8" t="e">
        <v>#N/A</v>
      </c>
      <c r="O4899" t="e">
        <v>#N/A</v>
      </c>
      <c r="P4899" t="e">
        <v>#N/A</v>
      </c>
      <c r="Q4899" t="e">
        <v>#N/A</v>
      </c>
      <c r="R4899" s="2" t="e">
        <v>#N/A</v>
      </c>
      <c r="S4899" t="e">
        <v>#N/A</v>
      </c>
      <c r="T4899" s="3" t="e">
        <v>#N/A</v>
      </c>
      <c r="U4899" s="3" t="e">
        <v>#N/A</v>
      </c>
      <c r="V4899" t="e">
        <v>#N/A</v>
      </c>
      <c r="W4899" t="e">
        <v>#N/A</v>
      </c>
      <c r="X4899" t="e">
        <v>#N/A</v>
      </c>
      <c r="Y4899" s="3" t="e">
        <v>#N/A</v>
      </c>
      <c r="Z4899" s="8" t="e">
        <v>#N/A</v>
      </c>
      <c r="AA4899" s="30" t="e">
        <v>#N/A</v>
      </c>
      <c r="AB4899" t="e">
        <v>#N/A</v>
      </c>
      <c r="AC4899" t="e">
        <v>#N/A</v>
      </c>
      <c r="AD4899" t="e">
        <v>#N/A</v>
      </c>
      <c r="AE4899" t="e">
        <v>#N/A</v>
      </c>
      <c r="AF4899" t="e">
        <v>#N/A</v>
      </c>
    </row>
    <row r="4900" spans="1:32" x14ac:dyDescent="0.25">
      <c r="A4900" t="e">
        <v>#N/A</v>
      </c>
      <c r="B4900" s="33" t="e">
        <v>#N/A</v>
      </c>
      <c r="C4900" t="e">
        <v>#N/A</v>
      </c>
      <c r="D4900" t="e">
        <v>#N/A</v>
      </c>
      <c r="E4900" s="69" t="e">
        <v>#N/A</v>
      </c>
      <c r="F4900" s="3" t="e">
        <v>#N/A</v>
      </c>
      <c r="G4900" s="3" t="e">
        <v>#N/A</v>
      </c>
      <c r="H4900" s="3" t="e">
        <v>#N/A</v>
      </c>
      <c r="I4900" s="80" t="e">
        <v>#N/A</v>
      </c>
      <c r="J4900" s="80" t="e">
        <v>#N/A</v>
      </c>
      <c r="K4900" s="85" t="e">
        <v>#N/A</v>
      </c>
      <c r="L4900" s="9" t="e">
        <v>#N/A</v>
      </c>
      <c r="M4900" s="93" t="e">
        <v>#N/A</v>
      </c>
      <c r="N4900" s="8" t="e">
        <v>#N/A</v>
      </c>
      <c r="O4900" t="e">
        <v>#N/A</v>
      </c>
      <c r="P4900" t="e">
        <v>#N/A</v>
      </c>
      <c r="Q4900" t="e">
        <v>#N/A</v>
      </c>
      <c r="R4900" s="2" t="e">
        <v>#N/A</v>
      </c>
      <c r="S4900" t="e">
        <v>#N/A</v>
      </c>
      <c r="T4900" s="3" t="e">
        <v>#N/A</v>
      </c>
      <c r="U4900" s="3" t="e">
        <v>#N/A</v>
      </c>
      <c r="V4900" t="e">
        <v>#N/A</v>
      </c>
      <c r="W4900" t="e">
        <v>#N/A</v>
      </c>
      <c r="X4900" t="e">
        <v>#N/A</v>
      </c>
      <c r="Y4900" s="3" t="e">
        <v>#N/A</v>
      </c>
      <c r="Z4900" s="8" t="e">
        <v>#N/A</v>
      </c>
      <c r="AA4900" s="30" t="e">
        <v>#N/A</v>
      </c>
      <c r="AB4900" t="e">
        <v>#N/A</v>
      </c>
      <c r="AC4900" t="e">
        <v>#N/A</v>
      </c>
      <c r="AD4900" t="e">
        <v>#N/A</v>
      </c>
      <c r="AE4900" t="e">
        <v>#N/A</v>
      </c>
      <c r="AF4900" t="e">
        <v>#N/A</v>
      </c>
    </row>
    <row r="4901" spans="1:32" x14ac:dyDescent="0.25">
      <c r="A4901" t="e">
        <v>#N/A</v>
      </c>
      <c r="B4901" s="33" t="e">
        <v>#N/A</v>
      </c>
      <c r="C4901" t="e">
        <v>#N/A</v>
      </c>
      <c r="D4901" t="e">
        <v>#N/A</v>
      </c>
      <c r="E4901" s="69" t="e">
        <v>#N/A</v>
      </c>
      <c r="F4901" s="3" t="e">
        <v>#N/A</v>
      </c>
      <c r="G4901" s="3" t="e">
        <v>#N/A</v>
      </c>
      <c r="H4901" s="3" t="e">
        <v>#N/A</v>
      </c>
      <c r="I4901" s="80" t="e">
        <v>#N/A</v>
      </c>
      <c r="J4901" s="80" t="e">
        <v>#N/A</v>
      </c>
      <c r="K4901" s="85" t="e">
        <v>#N/A</v>
      </c>
      <c r="L4901" s="9" t="e">
        <v>#N/A</v>
      </c>
      <c r="M4901" s="93" t="e">
        <v>#N/A</v>
      </c>
      <c r="N4901" s="8" t="e">
        <v>#N/A</v>
      </c>
      <c r="O4901" t="e">
        <v>#N/A</v>
      </c>
      <c r="P4901" t="e">
        <v>#N/A</v>
      </c>
      <c r="Q4901" t="e">
        <v>#N/A</v>
      </c>
      <c r="R4901" s="2" t="e">
        <v>#N/A</v>
      </c>
      <c r="S4901" t="e">
        <v>#N/A</v>
      </c>
      <c r="T4901" s="3" t="e">
        <v>#N/A</v>
      </c>
      <c r="U4901" s="3" t="e">
        <v>#N/A</v>
      </c>
      <c r="V4901" t="e">
        <v>#N/A</v>
      </c>
      <c r="W4901" t="e">
        <v>#N/A</v>
      </c>
      <c r="X4901" t="e">
        <v>#N/A</v>
      </c>
      <c r="Y4901" s="3" t="e">
        <v>#N/A</v>
      </c>
      <c r="Z4901" s="8" t="e">
        <v>#N/A</v>
      </c>
      <c r="AA4901" s="30" t="e">
        <v>#N/A</v>
      </c>
      <c r="AB4901" t="e">
        <v>#N/A</v>
      </c>
      <c r="AC4901" t="e">
        <v>#N/A</v>
      </c>
      <c r="AD4901" t="e">
        <v>#N/A</v>
      </c>
      <c r="AE4901" t="e">
        <v>#N/A</v>
      </c>
      <c r="AF4901" t="e">
        <v>#N/A</v>
      </c>
    </row>
    <row r="4902" spans="1:32" x14ac:dyDescent="0.25">
      <c r="A4902" t="e">
        <v>#N/A</v>
      </c>
      <c r="B4902" s="33" t="e">
        <v>#N/A</v>
      </c>
      <c r="C4902" t="e">
        <v>#N/A</v>
      </c>
      <c r="D4902" t="e">
        <v>#N/A</v>
      </c>
      <c r="E4902" s="69" t="e">
        <v>#N/A</v>
      </c>
      <c r="F4902" s="3" t="e">
        <v>#N/A</v>
      </c>
      <c r="G4902" s="3" t="e">
        <v>#N/A</v>
      </c>
      <c r="H4902" s="3" t="e">
        <v>#N/A</v>
      </c>
      <c r="I4902" s="80" t="e">
        <v>#N/A</v>
      </c>
      <c r="J4902" s="80" t="e">
        <v>#N/A</v>
      </c>
      <c r="K4902" s="85" t="e">
        <v>#N/A</v>
      </c>
      <c r="L4902" s="9" t="e">
        <v>#N/A</v>
      </c>
      <c r="M4902" s="93" t="e">
        <v>#N/A</v>
      </c>
      <c r="N4902" s="8" t="e">
        <v>#N/A</v>
      </c>
      <c r="O4902" t="e">
        <v>#N/A</v>
      </c>
      <c r="P4902" t="e">
        <v>#N/A</v>
      </c>
      <c r="Q4902" t="e">
        <v>#N/A</v>
      </c>
      <c r="R4902" s="2" t="e">
        <v>#N/A</v>
      </c>
      <c r="S4902" t="e">
        <v>#N/A</v>
      </c>
      <c r="T4902" s="3" t="e">
        <v>#N/A</v>
      </c>
      <c r="U4902" s="3" t="e">
        <v>#N/A</v>
      </c>
      <c r="V4902" t="e">
        <v>#N/A</v>
      </c>
      <c r="W4902" t="e">
        <v>#N/A</v>
      </c>
      <c r="X4902" t="e">
        <v>#N/A</v>
      </c>
      <c r="Y4902" s="3" t="e">
        <v>#N/A</v>
      </c>
      <c r="Z4902" s="8" t="e">
        <v>#N/A</v>
      </c>
      <c r="AA4902" s="30" t="e">
        <v>#N/A</v>
      </c>
      <c r="AB4902" t="e">
        <v>#N/A</v>
      </c>
      <c r="AC4902" t="e">
        <v>#N/A</v>
      </c>
      <c r="AD4902" t="e">
        <v>#N/A</v>
      </c>
      <c r="AE4902" t="e">
        <v>#N/A</v>
      </c>
      <c r="AF4902" t="e">
        <v>#N/A</v>
      </c>
    </row>
    <row r="4903" spans="1:32" x14ac:dyDescent="0.25">
      <c r="A4903" t="e">
        <v>#N/A</v>
      </c>
      <c r="B4903" s="33" t="e">
        <v>#N/A</v>
      </c>
      <c r="C4903" t="e">
        <v>#N/A</v>
      </c>
      <c r="D4903" t="e">
        <v>#N/A</v>
      </c>
      <c r="E4903" s="69" t="e">
        <v>#N/A</v>
      </c>
      <c r="F4903" s="3" t="e">
        <v>#N/A</v>
      </c>
      <c r="G4903" s="3" t="e">
        <v>#N/A</v>
      </c>
      <c r="H4903" s="3" t="e">
        <v>#N/A</v>
      </c>
      <c r="I4903" s="80" t="e">
        <v>#N/A</v>
      </c>
      <c r="J4903" s="80" t="e">
        <v>#N/A</v>
      </c>
      <c r="K4903" s="85" t="e">
        <v>#N/A</v>
      </c>
      <c r="L4903" s="9" t="e">
        <v>#N/A</v>
      </c>
      <c r="M4903" s="93" t="e">
        <v>#N/A</v>
      </c>
      <c r="N4903" s="8" t="e">
        <v>#N/A</v>
      </c>
      <c r="O4903" t="e">
        <v>#N/A</v>
      </c>
      <c r="P4903" t="e">
        <v>#N/A</v>
      </c>
      <c r="Q4903" t="e">
        <v>#N/A</v>
      </c>
      <c r="R4903" s="2" t="e">
        <v>#N/A</v>
      </c>
      <c r="S4903" t="e">
        <v>#N/A</v>
      </c>
      <c r="T4903" s="3" t="e">
        <v>#N/A</v>
      </c>
      <c r="U4903" s="3" t="e">
        <v>#N/A</v>
      </c>
      <c r="V4903" t="e">
        <v>#N/A</v>
      </c>
      <c r="W4903" t="e">
        <v>#N/A</v>
      </c>
      <c r="X4903" t="e">
        <v>#N/A</v>
      </c>
      <c r="Y4903" s="3" t="e">
        <v>#N/A</v>
      </c>
      <c r="Z4903" s="8" t="e">
        <v>#N/A</v>
      </c>
      <c r="AA4903" s="30" t="e">
        <v>#N/A</v>
      </c>
      <c r="AB4903" t="e">
        <v>#N/A</v>
      </c>
      <c r="AC4903" t="e">
        <v>#N/A</v>
      </c>
      <c r="AD4903" t="e">
        <v>#N/A</v>
      </c>
      <c r="AE4903" t="e">
        <v>#N/A</v>
      </c>
      <c r="AF4903" t="e">
        <v>#N/A</v>
      </c>
    </row>
    <row r="4904" spans="1:32" x14ac:dyDescent="0.25">
      <c r="A4904" t="e">
        <v>#N/A</v>
      </c>
      <c r="B4904" s="33" t="e">
        <v>#N/A</v>
      </c>
      <c r="C4904" t="e">
        <v>#N/A</v>
      </c>
      <c r="D4904" t="e">
        <v>#N/A</v>
      </c>
      <c r="E4904" s="69" t="e">
        <v>#N/A</v>
      </c>
      <c r="F4904" s="3" t="e">
        <v>#N/A</v>
      </c>
      <c r="G4904" s="3" t="e">
        <v>#N/A</v>
      </c>
      <c r="H4904" s="3" t="e">
        <v>#N/A</v>
      </c>
      <c r="I4904" s="80" t="e">
        <v>#N/A</v>
      </c>
      <c r="J4904" s="80" t="e">
        <v>#N/A</v>
      </c>
      <c r="K4904" s="85" t="e">
        <v>#N/A</v>
      </c>
      <c r="L4904" s="9" t="e">
        <v>#N/A</v>
      </c>
      <c r="M4904" s="93" t="e">
        <v>#N/A</v>
      </c>
      <c r="N4904" s="8" t="e">
        <v>#N/A</v>
      </c>
      <c r="O4904" t="e">
        <v>#N/A</v>
      </c>
      <c r="P4904" t="e">
        <v>#N/A</v>
      </c>
      <c r="Q4904" t="e">
        <v>#N/A</v>
      </c>
      <c r="R4904" s="2" t="e">
        <v>#N/A</v>
      </c>
      <c r="S4904" t="e">
        <v>#N/A</v>
      </c>
      <c r="T4904" s="3" t="e">
        <v>#N/A</v>
      </c>
      <c r="U4904" s="3" t="e">
        <v>#N/A</v>
      </c>
      <c r="V4904" t="e">
        <v>#N/A</v>
      </c>
      <c r="W4904" t="e">
        <v>#N/A</v>
      </c>
      <c r="X4904" t="e">
        <v>#N/A</v>
      </c>
      <c r="Y4904" s="3" t="e">
        <v>#N/A</v>
      </c>
      <c r="Z4904" s="8" t="e">
        <v>#N/A</v>
      </c>
      <c r="AA4904" s="30" t="e">
        <v>#N/A</v>
      </c>
      <c r="AB4904" t="e">
        <v>#N/A</v>
      </c>
      <c r="AC4904" t="e">
        <v>#N/A</v>
      </c>
      <c r="AD4904" t="e">
        <v>#N/A</v>
      </c>
      <c r="AE4904" t="e">
        <v>#N/A</v>
      </c>
      <c r="AF4904" t="e">
        <v>#N/A</v>
      </c>
    </row>
    <row r="4905" spans="1:32" x14ac:dyDescent="0.25">
      <c r="A4905" t="e">
        <v>#N/A</v>
      </c>
      <c r="B4905" s="33" t="e">
        <v>#N/A</v>
      </c>
      <c r="C4905" t="e">
        <v>#N/A</v>
      </c>
      <c r="D4905" t="e">
        <v>#N/A</v>
      </c>
      <c r="E4905" s="69" t="e">
        <v>#N/A</v>
      </c>
      <c r="F4905" s="3" t="e">
        <v>#N/A</v>
      </c>
      <c r="G4905" s="3" t="e">
        <v>#N/A</v>
      </c>
      <c r="H4905" s="3" t="e">
        <v>#N/A</v>
      </c>
      <c r="I4905" s="80" t="e">
        <v>#N/A</v>
      </c>
      <c r="J4905" s="80" t="e">
        <v>#N/A</v>
      </c>
      <c r="K4905" s="85" t="e">
        <v>#N/A</v>
      </c>
      <c r="L4905" s="9" t="e">
        <v>#N/A</v>
      </c>
      <c r="M4905" s="93" t="e">
        <v>#N/A</v>
      </c>
      <c r="N4905" s="8" t="e">
        <v>#N/A</v>
      </c>
      <c r="O4905" t="e">
        <v>#N/A</v>
      </c>
      <c r="P4905" t="e">
        <v>#N/A</v>
      </c>
      <c r="Q4905" t="e">
        <v>#N/A</v>
      </c>
      <c r="R4905" s="2" t="e">
        <v>#N/A</v>
      </c>
      <c r="S4905" t="e">
        <v>#N/A</v>
      </c>
      <c r="T4905" s="3" t="e">
        <v>#N/A</v>
      </c>
      <c r="U4905" s="3" t="e">
        <v>#N/A</v>
      </c>
      <c r="V4905" t="e">
        <v>#N/A</v>
      </c>
      <c r="W4905" t="e">
        <v>#N/A</v>
      </c>
      <c r="X4905" t="e">
        <v>#N/A</v>
      </c>
      <c r="Y4905" s="3" t="e">
        <v>#N/A</v>
      </c>
      <c r="Z4905" s="8" t="e">
        <v>#N/A</v>
      </c>
      <c r="AA4905" s="30" t="e">
        <v>#N/A</v>
      </c>
      <c r="AB4905" t="e">
        <v>#N/A</v>
      </c>
      <c r="AC4905" t="e">
        <v>#N/A</v>
      </c>
      <c r="AD4905" t="e">
        <v>#N/A</v>
      </c>
      <c r="AE4905" t="e">
        <v>#N/A</v>
      </c>
      <c r="AF4905" t="e">
        <v>#N/A</v>
      </c>
    </row>
    <row r="4906" spans="1:32" x14ac:dyDescent="0.25">
      <c r="A4906" t="e">
        <v>#N/A</v>
      </c>
      <c r="B4906" s="33" t="e">
        <v>#N/A</v>
      </c>
      <c r="C4906" t="e">
        <v>#N/A</v>
      </c>
      <c r="D4906" t="e">
        <v>#N/A</v>
      </c>
      <c r="E4906" s="69" t="e">
        <v>#N/A</v>
      </c>
      <c r="F4906" s="3" t="e">
        <v>#N/A</v>
      </c>
      <c r="G4906" s="3" t="e">
        <v>#N/A</v>
      </c>
      <c r="H4906" s="3" t="e">
        <v>#N/A</v>
      </c>
      <c r="I4906" s="80" t="e">
        <v>#N/A</v>
      </c>
      <c r="J4906" s="80" t="e">
        <v>#N/A</v>
      </c>
      <c r="K4906" s="85" t="e">
        <v>#N/A</v>
      </c>
      <c r="L4906" s="9" t="e">
        <v>#N/A</v>
      </c>
      <c r="M4906" s="93" t="e">
        <v>#N/A</v>
      </c>
      <c r="N4906" s="8" t="e">
        <v>#N/A</v>
      </c>
      <c r="O4906" t="e">
        <v>#N/A</v>
      </c>
      <c r="P4906" t="e">
        <v>#N/A</v>
      </c>
      <c r="Q4906" t="e">
        <v>#N/A</v>
      </c>
      <c r="R4906" s="2" t="e">
        <v>#N/A</v>
      </c>
      <c r="S4906" t="e">
        <v>#N/A</v>
      </c>
      <c r="T4906" s="3" t="e">
        <v>#N/A</v>
      </c>
      <c r="U4906" s="3" t="e">
        <v>#N/A</v>
      </c>
      <c r="V4906" t="e">
        <v>#N/A</v>
      </c>
      <c r="W4906" t="e">
        <v>#N/A</v>
      </c>
      <c r="X4906" t="e">
        <v>#N/A</v>
      </c>
      <c r="Y4906" s="3" t="e">
        <v>#N/A</v>
      </c>
      <c r="Z4906" s="8" t="e">
        <v>#N/A</v>
      </c>
      <c r="AA4906" s="30" t="e">
        <v>#N/A</v>
      </c>
      <c r="AB4906" t="e">
        <v>#N/A</v>
      </c>
      <c r="AC4906" t="e">
        <v>#N/A</v>
      </c>
      <c r="AD4906" t="e">
        <v>#N/A</v>
      </c>
      <c r="AE4906" t="e">
        <v>#N/A</v>
      </c>
      <c r="AF4906" t="e">
        <v>#N/A</v>
      </c>
    </row>
    <row r="4907" spans="1:32" x14ac:dyDescent="0.25">
      <c r="A4907" t="e">
        <v>#N/A</v>
      </c>
      <c r="B4907" s="33" t="e">
        <v>#N/A</v>
      </c>
      <c r="C4907" t="e">
        <v>#N/A</v>
      </c>
      <c r="D4907" t="e">
        <v>#N/A</v>
      </c>
      <c r="E4907" s="69" t="e">
        <v>#N/A</v>
      </c>
      <c r="F4907" s="3" t="e">
        <v>#N/A</v>
      </c>
      <c r="G4907" s="3" t="e">
        <v>#N/A</v>
      </c>
      <c r="H4907" s="3" t="e">
        <v>#N/A</v>
      </c>
      <c r="I4907" s="80" t="e">
        <v>#N/A</v>
      </c>
      <c r="J4907" s="80" t="e">
        <v>#N/A</v>
      </c>
      <c r="K4907" s="85" t="e">
        <v>#N/A</v>
      </c>
      <c r="L4907" s="9" t="e">
        <v>#N/A</v>
      </c>
      <c r="M4907" s="93" t="e">
        <v>#N/A</v>
      </c>
      <c r="N4907" s="8" t="e">
        <v>#N/A</v>
      </c>
      <c r="O4907" t="e">
        <v>#N/A</v>
      </c>
      <c r="P4907" t="e">
        <v>#N/A</v>
      </c>
      <c r="Q4907" t="e">
        <v>#N/A</v>
      </c>
      <c r="R4907" s="2" t="e">
        <v>#N/A</v>
      </c>
      <c r="S4907" t="e">
        <v>#N/A</v>
      </c>
      <c r="T4907" s="3" t="e">
        <v>#N/A</v>
      </c>
      <c r="U4907" s="3" t="e">
        <v>#N/A</v>
      </c>
      <c r="V4907" t="e">
        <v>#N/A</v>
      </c>
      <c r="W4907" t="e">
        <v>#N/A</v>
      </c>
      <c r="X4907" t="e">
        <v>#N/A</v>
      </c>
      <c r="Y4907" s="3" t="e">
        <v>#N/A</v>
      </c>
      <c r="Z4907" s="8" t="e">
        <v>#N/A</v>
      </c>
      <c r="AA4907" s="30" t="e">
        <v>#N/A</v>
      </c>
      <c r="AB4907" t="e">
        <v>#N/A</v>
      </c>
      <c r="AC4907" t="e">
        <v>#N/A</v>
      </c>
      <c r="AD4907" t="e">
        <v>#N/A</v>
      </c>
      <c r="AE4907" t="e">
        <v>#N/A</v>
      </c>
      <c r="AF4907" t="e">
        <v>#N/A</v>
      </c>
    </row>
    <row r="4908" spans="1:32" x14ac:dyDescent="0.25">
      <c r="A4908" t="e">
        <v>#N/A</v>
      </c>
      <c r="B4908" s="33" t="e">
        <v>#N/A</v>
      </c>
      <c r="C4908" t="e">
        <v>#N/A</v>
      </c>
      <c r="D4908" t="e">
        <v>#N/A</v>
      </c>
      <c r="E4908" s="69" t="e">
        <v>#N/A</v>
      </c>
      <c r="F4908" s="3" t="e">
        <v>#N/A</v>
      </c>
      <c r="G4908" s="3" t="e">
        <v>#N/A</v>
      </c>
      <c r="H4908" s="3" t="e">
        <v>#N/A</v>
      </c>
      <c r="I4908" s="80" t="e">
        <v>#N/A</v>
      </c>
      <c r="J4908" s="80" t="e">
        <v>#N/A</v>
      </c>
      <c r="K4908" s="85" t="e">
        <v>#N/A</v>
      </c>
      <c r="L4908" s="9" t="e">
        <v>#N/A</v>
      </c>
      <c r="M4908" s="93" t="e">
        <v>#N/A</v>
      </c>
      <c r="N4908" s="8" t="e">
        <v>#N/A</v>
      </c>
      <c r="O4908" t="e">
        <v>#N/A</v>
      </c>
      <c r="P4908" t="e">
        <v>#N/A</v>
      </c>
      <c r="Q4908" t="e">
        <v>#N/A</v>
      </c>
      <c r="R4908" s="2" t="e">
        <v>#N/A</v>
      </c>
      <c r="S4908" t="e">
        <v>#N/A</v>
      </c>
      <c r="T4908" s="3" t="e">
        <v>#N/A</v>
      </c>
      <c r="U4908" s="3" t="e">
        <v>#N/A</v>
      </c>
      <c r="V4908" t="e">
        <v>#N/A</v>
      </c>
      <c r="W4908" t="e">
        <v>#N/A</v>
      </c>
      <c r="X4908" t="e">
        <v>#N/A</v>
      </c>
      <c r="Y4908" s="3" t="e">
        <v>#N/A</v>
      </c>
      <c r="Z4908" s="8" t="e">
        <v>#N/A</v>
      </c>
      <c r="AA4908" s="30" t="e">
        <v>#N/A</v>
      </c>
      <c r="AB4908" t="e">
        <v>#N/A</v>
      </c>
      <c r="AC4908" t="e">
        <v>#N/A</v>
      </c>
      <c r="AD4908" t="e">
        <v>#N/A</v>
      </c>
      <c r="AE4908" t="e">
        <v>#N/A</v>
      </c>
      <c r="AF4908" t="e">
        <v>#N/A</v>
      </c>
    </row>
    <row r="4909" spans="1:32" x14ac:dyDescent="0.25">
      <c r="A4909" t="e">
        <v>#N/A</v>
      </c>
      <c r="B4909" s="33" t="e">
        <v>#N/A</v>
      </c>
      <c r="C4909" t="e">
        <v>#N/A</v>
      </c>
      <c r="D4909" t="e">
        <v>#N/A</v>
      </c>
      <c r="E4909" s="69" t="e">
        <v>#N/A</v>
      </c>
      <c r="F4909" s="3" t="e">
        <v>#N/A</v>
      </c>
      <c r="G4909" s="3" t="e">
        <v>#N/A</v>
      </c>
      <c r="H4909" s="3" t="e">
        <v>#N/A</v>
      </c>
      <c r="I4909" s="80" t="e">
        <v>#N/A</v>
      </c>
      <c r="J4909" s="80" t="e">
        <v>#N/A</v>
      </c>
      <c r="K4909" s="85" t="e">
        <v>#N/A</v>
      </c>
      <c r="L4909" s="9" t="e">
        <v>#N/A</v>
      </c>
      <c r="M4909" s="93" t="e">
        <v>#N/A</v>
      </c>
      <c r="N4909" s="8" t="e">
        <v>#N/A</v>
      </c>
      <c r="O4909" t="e">
        <v>#N/A</v>
      </c>
      <c r="P4909" t="e">
        <v>#N/A</v>
      </c>
      <c r="Q4909" t="e">
        <v>#N/A</v>
      </c>
      <c r="R4909" s="2" t="e">
        <v>#N/A</v>
      </c>
      <c r="S4909" t="e">
        <v>#N/A</v>
      </c>
      <c r="T4909" s="3" t="e">
        <v>#N/A</v>
      </c>
      <c r="U4909" s="3" t="e">
        <v>#N/A</v>
      </c>
      <c r="V4909" t="e">
        <v>#N/A</v>
      </c>
      <c r="W4909" t="e">
        <v>#N/A</v>
      </c>
      <c r="X4909" t="e">
        <v>#N/A</v>
      </c>
      <c r="Y4909" s="3" t="e">
        <v>#N/A</v>
      </c>
      <c r="Z4909" s="8" t="e">
        <v>#N/A</v>
      </c>
      <c r="AA4909" s="30" t="e">
        <v>#N/A</v>
      </c>
      <c r="AB4909" t="e">
        <v>#N/A</v>
      </c>
      <c r="AC4909" t="e">
        <v>#N/A</v>
      </c>
      <c r="AD4909" t="e">
        <v>#N/A</v>
      </c>
      <c r="AE4909" t="e">
        <v>#N/A</v>
      </c>
      <c r="AF4909" t="e">
        <v>#N/A</v>
      </c>
    </row>
    <row r="4910" spans="1:32" x14ac:dyDescent="0.25">
      <c r="A4910" t="e">
        <v>#N/A</v>
      </c>
      <c r="B4910" s="33" t="e">
        <v>#N/A</v>
      </c>
      <c r="C4910" t="e">
        <v>#N/A</v>
      </c>
      <c r="D4910" t="e">
        <v>#N/A</v>
      </c>
      <c r="E4910" s="69" t="e">
        <v>#N/A</v>
      </c>
      <c r="F4910" s="3" t="e">
        <v>#N/A</v>
      </c>
      <c r="G4910" s="3" t="e">
        <v>#N/A</v>
      </c>
      <c r="H4910" s="3" t="e">
        <v>#N/A</v>
      </c>
      <c r="I4910" s="80" t="e">
        <v>#N/A</v>
      </c>
      <c r="J4910" s="80" t="e">
        <v>#N/A</v>
      </c>
      <c r="K4910" s="85" t="e">
        <v>#N/A</v>
      </c>
      <c r="L4910" s="9" t="e">
        <v>#N/A</v>
      </c>
      <c r="M4910" s="93" t="e">
        <v>#N/A</v>
      </c>
      <c r="N4910" s="8" t="e">
        <v>#N/A</v>
      </c>
      <c r="O4910" t="e">
        <v>#N/A</v>
      </c>
      <c r="P4910" t="e">
        <v>#N/A</v>
      </c>
      <c r="Q4910" t="e">
        <v>#N/A</v>
      </c>
      <c r="R4910" s="2" t="e">
        <v>#N/A</v>
      </c>
      <c r="S4910" t="e">
        <v>#N/A</v>
      </c>
      <c r="T4910" s="3" t="e">
        <v>#N/A</v>
      </c>
      <c r="U4910" s="3" t="e">
        <v>#N/A</v>
      </c>
      <c r="V4910" t="e">
        <v>#N/A</v>
      </c>
      <c r="W4910" t="e">
        <v>#N/A</v>
      </c>
      <c r="X4910" t="e">
        <v>#N/A</v>
      </c>
      <c r="Y4910" s="3" t="e">
        <v>#N/A</v>
      </c>
      <c r="Z4910" s="8" t="e">
        <v>#N/A</v>
      </c>
      <c r="AA4910" s="30" t="e">
        <v>#N/A</v>
      </c>
      <c r="AB4910" t="e">
        <v>#N/A</v>
      </c>
      <c r="AC4910" t="e">
        <v>#N/A</v>
      </c>
      <c r="AD4910" t="e">
        <v>#N/A</v>
      </c>
      <c r="AE4910" t="e">
        <v>#N/A</v>
      </c>
      <c r="AF4910" t="e">
        <v>#N/A</v>
      </c>
    </row>
    <row r="4911" spans="1:32" x14ac:dyDescent="0.25">
      <c r="A4911" t="e">
        <v>#N/A</v>
      </c>
      <c r="B4911" s="33" t="e">
        <v>#N/A</v>
      </c>
      <c r="C4911" t="e">
        <v>#N/A</v>
      </c>
      <c r="D4911" t="e">
        <v>#N/A</v>
      </c>
      <c r="E4911" s="69" t="e">
        <v>#N/A</v>
      </c>
      <c r="F4911" s="3" t="e">
        <v>#N/A</v>
      </c>
      <c r="G4911" s="3" t="e">
        <v>#N/A</v>
      </c>
      <c r="H4911" s="3" t="e">
        <v>#N/A</v>
      </c>
      <c r="I4911" s="80" t="e">
        <v>#N/A</v>
      </c>
      <c r="J4911" s="80" t="e">
        <v>#N/A</v>
      </c>
      <c r="K4911" s="85" t="e">
        <v>#N/A</v>
      </c>
      <c r="L4911" s="9" t="e">
        <v>#N/A</v>
      </c>
      <c r="M4911" s="93" t="e">
        <v>#N/A</v>
      </c>
      <c r="N4911" s="8" t="e">
        <v>#N/A</v>
      </c>
      <c r="O4911" t="e">
        <v>#N/A</v>
      </c>
      <c r="P4911" t="e">
        <v>#N/A</v>
      </c>
      <c r="Q4911" t="e">
        <v>#N/A</v>
      </c>
      <c r="R4911" s="2" t="e">
        <v>#N/A</v>
      </c>
      <c r="S4911" t="e">
        <v>#N/A</v>
      </c>
      <c r="T4911" s="3" t="e">
        <v>#N/A</v>
      </c>
      <c r="U4911" s="3" t="e">
        <v>#N/A</v>
      </c>
      <c r="V4911" t="e">
        <v>#N/A</v>
      </c>
      <c r="W4911" t="e">
        <v>#N/A</v>
      </c>
      <c r="X4911" t="e">
        <v>#N/A</v>
      </c>
      <c r="Y4911" s="3" t="e">
        <v>#N/A</v>
      </c>
      <c r="Z4911" s="8" t="e">
        <v>#N/A</v>
      </c>
      <c r="AA4911" s="30" t="e">
        <v>#N/A</v>
      </c>
      <c r="AB4911" t="e">
        <v>#N/A</v>
      </c>
      <c r="AC4911" t="e">
        <v>#N/A</v>
      </c>
      <c r="AD4911" t="e">
        <v>#N/A</v>
      </c>
      <c r="AE4911" t="e">
        <v>#N/A</v>
      </c>
      <c r="AF4911" t="e">
        <v>#N/A</v>
      </c>
    </row>
    <row r="4912" spans="1:32" x14ac:dyDescent="0.25">
      <c r="A4912" t="e">
        <v>#N/A</v>
      </c>
      <c r="B4912" s="33" t="e">
        <v>#N/A</v>
      </c>
      <c r="C4912" t="e">
        <v>#N/A</v>
      </c>
      <c r="D4912" t="e">
        <v>#N/A</v>
      </c>
      <c r="E4912" s="69" t="e">
        <v>#N/A</v>
      </c>
      <c r="F4912" s="3" t="e">
        <v>#N/A</v>
      </c>
      <c r="G4912" s="3" t="e">
        <v>#N/A</v>
      </c>
      <c r="H4912" s="3" t="e">
        <v>#N/A</v>
      </c>
      <c r="I4912" s="80" t="e">
        <v>#N/A</v>
      </c>
      <c r="J4912" s="80" t="e">
        <v>#N/A</v>
      </c>
      <c r="K4912" s="85" t="e">
        <v>#N/A</v>
      </c>
      <c r="L4912" s="9" t="e">
        <v>#N/A</v>
      </c>
      <c r="M4912" s="93" t="e">
        <v>#N/A</v>
      </c>
      <c r="N4912" s="8" t="e">
        <v>#N/A</v>
      </c>
      <c r="O4912" t="e">
        <v>#N/A</v>
      </c>
      <c r="P4912" t="e">
        <v>#N/A</v>
      </c>
      <c r="Q4912" t="e">
        <v>#N/A</v>
      </c>
      <c r="R4912" s="2" t="e">
        <v>#N/A</v>
      </c>
      <c r="S4912" t="e">
        <v>#N/A</v>
      </c>
      <c r="T4912" s="3" t="e">
        <v>#N/A</v>
      </c>
      <c r="U4912" s="3" t="e">
        <v>#N/A</v>
      </c>
      <c r="V4912" t="e">
        <v>#N/A</v>
      </c>
      <c r="W4912" t="e">
        <v>#N/A</v>
      </c>
      <c r="X4912" t="e">
        <v>#N/A</v>
      </c>
      <c r="Y4912" s="3" t="e">
        <v>#N/A</v>
      </c>
      <c r="Z4912" s="8" t="e">
        <v>#N/A</v>
      </c>
      <c r="AA4912" s="30" t="e">
        <v>#N/A</v>
      </c>
      <c r="AB4912" t="e">
        <v>#N/A</v>
      </c>
      <c r="AC4912" t="e">
        <v>#N/A</v>
      </c>
      <c r="AD4912" t="e">
        <v>#N/A</v>
      </c>
      <c r="AE4912" t="e">
        <v>#N/A</v>
      </c>
      <c r="AF4912" t="e">
        <v>#N/A</v>
      </c>
    </row>
    <row r="4913" spans="1:32" x14ac:dyDescent="0.25">
      <c r="A4913" t="e">
        <v>#N/A</v>
      </c>
      <c r="B4913" s="33" t="e">
        <v>#N/A</v>
      </c>
      <c r="C4913" t="e">
        <v>#N/A</v>
      </c>
      <c r="D4913" t="e">
        <v>#N/A</v>
      </c>
      <c r="E4913" s="69" t="e">
        <v>#N/A</v>
      </c>
      <c r="F4913" s="3" t="e">
        <v>#N/A</v>
      </c>
      <c r="G4913" s="3" t="e">
        <v>#N/A</v>
      </c>
      <c r="H4913" s="3" t="e">
        <v>#N/A</v>
      </c>
      <c r="I4913" s="80" t="e">
        <v>#N/A</v>
      </c>
      <c r="J4913" s="80" t="e">
        <v>#N/A</v>
      </c>
      <c r="K4913" s="85" t="e">
        <v>#N/A</v>
      </c>
      <c r="L4913" s="9" t="e">
        <v>#N/A</v>
      </c>
      <c r="M4913" s="93" t="e">
        <v>#N/A</v>
      </c>
      <c r="N4913" s="8" t="e">
        <v>#N/A</v>
      </c>
      <c r="O4913" t="e">
        <v>#N/A</v>
      </c>
      <c r="P4913" t="e">
        <v>#N/A</v>
      </c>
      <c r="Q4913" t="e">
        <v>#N/A</v>
      </c>
      <c r="R4913" s="2" t="e">
        <v>#N/A</v>
      </c>
      <c r="S4913" t="e">
        <v>#N/A</v>
      </c>
      <c r="T4913" s="3" t="e">
        <v>#N/A</v>
      </c>
      <c r="U4913" s="3" t="e">
        <v>#N/A</v>
      </c>
      <c r="V4913" t="e">
        <v>#N/A</v>
      </c>
      <c r="W4913" t="e">
        <v>#N/A</v>
      </c>
      <c r="X4913" t="e">
        <v>#N/A</v>
      </c>
      <c r="Y4913" s="3" t="e">
        <v>#N/A</v>
      </c>
      <c r="Z4913" s="8" t="e">
        <v>#N/A</v>
      </c>
      <c r="AA4913" s="30" t="e">
        <v>#N/A</v>
      </c>
      <c r="AB4913" t="e">
        <v>#N/A</v>
      </c>
      <c r="AC4913" t="e">
        <v>#N/A</v>
      </c>
      <c r="AD4913" t="e">
        <v>#N/A</v>
      </c>
      <c r="AE4913" t="e">
        <v>#N/A</v>
      </c>
      <c r="AF4913" t="e">
        <v>#N/A</v>
      </c>
    </row>
    <row r="4914" spans="1:32" x14ac:dyDescent="0.25">
      <c r="A4914" t="e">
        <v>#N/A</v>
      </c>
      <c r="B4914" s="33" t="e">
        <v>#N/A</v>
      </c>
      <c r="C4914" t="e">
        <v>#N/A</v>
      </c>
      <c r="D4914" t="e">
        <v>#N/A</v>
      </c>
      <c r="E4914" s="69" t="e">
        <v>#N/A</v>
      </c>
      <c r="F4914" s="3" t="e">
        <v>#N/A</v>
      </c>
      <c r="G4914" s="3" t="e">
        <v>#N/A</v>
      </c>
      <c r="H4914" s="3" t="e">
        <v>#N/A</v>
      </c>
      <c r="I4914" s="80" t="e">
        <v>#N/A</v>
      </c>
      <c r="J4914" s="80" t="e">
        <v>#N/A</v>
      </c>
      <c r="K4914" s="85" t="e">
        <v>#N/A</v>
      </c>
      <c r="L4914" s="9" t="e">
        <v>#N/A</v>
      </c>
      <c r="M4914" s="93" t="e">
        <v>#N/A</v>
      </c>
      <c r="N4914" s="8" t="e">
        <v>#N/A</v>
      </c>
      <c r="O4914" t="e">
        <v>#N/A</v>
      </c>
      <c r="P4914" t="e">
        <v>#N/A</v>
      </c>
      <c r="Q4914" t="e">
        <v>#N/A</v>
      </c>
      <c r="R4914" s="2" t="e">
        <v>#N/A</v>
      </c>
      <c r="S4914" t="e">
        <v>#N/A</v>
      </c>
      <c r="T4914" s="3" t="e">
        <v>#N/A</v>
      </c>
      <c r="U4914" s="3" t="e">
        <v>#N/A</v>
      </c>
      <c r="V4914" t="e">
        <v>#N/A</v>
      </c>
      <c r="W4914" t="e">
        <v>#N/A</v>
      </c>
      <c r="X4914" t="e">
        <v>#N/A</v>
      </c>
      <c r="Y4914" s="3" t="e">
        <v>#N/A</v>
      </c>
      <c r="Z4914" s="8" t="e">
        <v>#N/A</v>
      </c>
      <c r="AA4914" s="30" t="e">
        <v>#N/A</v>
      </c>
      <c r="AB4914" t="e">
        <v>#N/A</v>
      </c>
      <c r="AC4914" t="e">
        <v>#N/A</v>
      </c>
      <c r="AD4914" t="e">
        <v>#N/A</v>
      </c>
      <c r="AE4914" t="e">
        <v>#N/A</v>
      </c>
      <c r="AF4914" t="e">
        <v>#N/A</v>
      </c>
    </row>
    <row r="4915" spans="1:32" x14ac:dyDescent="0.25">
      <c r="A4915" t="e">
        <v>#N/A</v>
      </c>
      <c r="B4915" s="33" t="e">
        <v>#N/A</v>
      </c>
      <c r="C4915" t="e">
        <v>#N/A</v>
      </c>
      <c r="D4915" t="e">
        <v>#N/A</v>
      </c>
      <c r="E4915" s="69" t="e">
        <v>#N/A</v>
      </c>
      <c r="F4915" s="3" t="e">
        <v>#N/A</v>
      </c>
      <c r="G4915" s="3" t="e">
        <v>#N/A</v>
      </c>
      <c r="H4915" s="3" t="e">
        <v>#N/A</v>
      </c>
      <c r="I4915" s="80" t="e">
        <v>#N/A</v>
      </c>
      <c r="J4915" s="80" t="e">
        <v>#N/A</v>
      </c>
      <c r="K4915" s="85" t="e">
        <v>#N/A</v>
      </c>
      <c r="L4915" s="9" t="e">
        <v>#N/A</v>
      </c>
      <c r="M4915" s="93" t="e">
        <v>#N/A</v>
      </c>
      <c r="N4915" s="8" t="e">
        <v>#N/A</v>
      </c>
      <c r="O4915" t="e">
        <v>#N/A</v>
      </c>
      <c r="P4915" t="e">
        <v>#N/A</v>
      </c>
      <c r="Q4915" t="e">
        <v>#N/A</v>
      </c>
      <c r="R4915" s="2" t="e">
        <v>#N/A</v>
      </c>
      <c r="S4915" t="e">
        <v>#N/A</v>
      </c>
      <c r="T4915" s="3" t="e">
        <v>#N/A</v>
      </c>
      <c r="U4915" s="3" t="e">
        <v>#N/A</v>
      </c>
      <c r="V4915" t="e">
        <v>#N/A</v>
      </c>
      <c r="W4915" t="e">
        <v>#N/A</v>
      </c>
      <c r="X4915" t="e">
        <v>#N/A</v>
      </c>
      <c r="Y4915" s="3" t="e">
        <v>#N/A</v>
      </c>
      <c r="Z4915" s="8" t="e">
        <v>#N/A</v>
      </c>
      <c r="AA4915" s="30" t="e">
        <v>#N/A</v>
      </c>
      <c r="AB4915" t="e">
        <v>#N/A</v>
      </c>
      <c r="AC4915" t="e">
        <v>#N/A</v>
      </c>
      <c r="AD4915" t="e">
        <v>#N/A</v>
      </c>
      <c r="AE4915" t="e">
        <v>#N/A</v>
      </c>
      <c r="AF4915" t="e">
        <v>#N/A</v>
      </c>
    </row>
    <row r="4916" spans="1:32" x14ac:dyDescent="0.25">
      <c r="A4916" t="e">
        <v>#N/A</v>
      </c>
      <c r="B4916" s="33" t="e">
        <v>#N/A</v>
      </c>
      <c r="C4916" t="e">
        <v>#N/A</v>
      </c>
      <c r="D4916" t="e">
        <v>#N/A</v>
      </c>
      <c r="E4916" s="69" t="e">
        <v>#N/A</v>
      </c>
      <c r="F4916" s="3" t="e">
        <v>#N/A</v>
      </c>
      <c r="G4916" s="3" t="e">
        <v>#N/A</v>
      </c>
      <c r="H4916" s="3" t="e">
        <v>#N/A</v>
      </c>
      <c r="I4916" s="80" t="e">
        <v>#N/A</v>
      </c>
      <c r="J4916" s="80" t="e">
        <v>#N/A</v>
      </c>
      <c r="K4916" s="85" t="e">
        <v>#N/A</v>
      </c>
      <c r="L4916" s="9" t="e">
        <v>#N/A</v>
      </c>
      <c r="M4916" s="93" t="e">
        <v>#N/A</v>
      </c>
      <c r="N4916" s="8" t="e">
        <v>#N/A</v>
      </c>
      <c r="O4916" t="e">
        <v>#N/A</v>
      </c>
      <c r="P4916" t="e">
        <v>#N/A</v>
      </c>
      <c r="Q4916" t="e">
        <v>#N/A</v>
      </c>
      <c r="R4916" s="2" t="e">
        <v>#N/A</v>
      </c>
      <c r="S4916" t="e">
        <v>#N/A</v>
      </c>
      <c r="T4916" s="3" t="e">
        <v>#N/A</v>
      </c>
      <c r="U4916" s="3" t="e">
        <v>#N/A</v>
      </c>
      <c r="V4916" t="e">
        <v>#N/A</v>
      </c>
      <c r="W4916" t="e">
        <v>#N/A</v>
      </c>
      <c r="X4916" t="e">
        <v>#N/A</v>
      </c>
      <c r="Y4916" s="3" t="e">
        <v>#N/A</v>
      </c>
      <c r="Z4916" s="8" t="e">
        <v>#N/A</v>
      </c>
      <c r="AA4916" s="30" t="e">
        <v>#N/A</v>
      </c>
      <c r="AB4916" t="e">
        <v>#N/A</v>
      </c>
      <c r="AC4916" t="e">
        <v>#N/A</v>
      </c>
      <c r="AD4916" t="e">
        <v>#N/A</v>
      </c>
      <c r="AE4916" t="e">
        <v>#N/A</v>
      </c>
      <c r="AF4916" t="e">
        <v>#N/A</v>
      </c>
    </row>
    <row r="4917" spans="1:32" x14ac:dyDescent="0.25">
      <c r="A4917" t="e">
        <v>#N/A</v>
      </c>
      <c r="B4917" s="33" t="e">
        <v>#N/A</v>
      </c>
      <c r="C4917" t="e">
        <v>#N/A</v>
      </c>
      <c r="D4917" t="e">
        <v>#N/A</v>
      </c>
      <c r="E4917" s="69" t="e">
        <v>#N/A</v>
      </c>
      <c r="F4917" s="3" t="e">
        <v>#N/A</v>
      </c>
      <c r="G4917" s="3" t="e">
        <v>#N/A</v>
      </c>
      <c r="H4917" s="3" t="e">
        <v>#N/A</v>
      </c>
      <c r="I4917" s="80" t="e">
        <v>#N/A</v>
      </c>
      <c r="J4917" s="80" t="e">
        <v>#N/A</v>
      </c>
      <c r="K4917" s="85" t="e">
        <v>#N/A</v>
      </c>
      <c r="L4917" s="9" t="e">
        <v>#N/A</v>
      </c>
      <c r="M4917" s="93" t="e">
        <v>#N/A</v>
      </c>
      <c r="N4917" s="8" t="e">
        <v>#N/A</v>
      </c>
      <c r="O4917" t="e">
        <v>#N/A</v>
      </c>
      <c r="P4917" t="e">
        <v>#N/A</v>
      </c>
      <c r="Q4917" t="e">
        <v>#N/A</v>
      </c>
      <c r="R4917" s="2" t="e">
        <v>#N/A</v>
      </c>
      <c r="S4917" t="e">
        <v>#N/A</v>
      </c>
      <c r="T4917" s="3" t="e">
        <v>#N/A</v>
      </c>
      <c r="U4917" s="3" t="e">
        <v>#N/A</v>
      </c>
      <c r="V4917" t="e">
        <v>#N/A</v>
      </c>
      <c r="W4917" t="e">
        <v>#N/A</v>
      </c>
      <c r="X4917" t="e">
        <v>#N/A</v>
      </c>
      <c r="Y4917" s="3" t="e">
        <v>#N/A</v>
      </c>
      <c r="Z4917" s="8" t="e">
        <v>#N/A</v>
      </c>
      <c r="AA4917" s="30" t="e">
        <v>#N/A</v>
      </c>
      <c r="AB4917" t="e">
        <v>#N/A</v>
      </c>
      <c r="AC4917" t="e">
        <v>#N/A</v>
      </c>
      <c r="AD4917" t="e">
        <v>#N/A</v>
      </c>
      <c r="AE4917" t="e">
        <v>#N/A</v>
      </c>
      <c r="AF4917" t="e">
        <v>#N/A</v>
      </c>
    </row>
    <row r="4918" spans="1:32" x14ac:dyDescent="0.25">
      <c r="A4918" t="e">
        <v>#N/A</v>
      </c>
      <c r="B4918" s="33" t="e">
        <v>#N/A</v>
      </c>
      <c r="C4918" t="e">
        <v>#N/A</v>
      </c>
      <c r="D4918" t="e">
        <v>#N/A</v>
      </c>
      <c r="E4918" s="69" t="e">
        <v>#N/A</v>
      </c>
      <c r="F4918" s="3" t="e">
        <v>#N/A</v>
      </c>
      <c r="G4918" s="3" t="e">
        <v>#N/A</v>
      </c>
      <c r="H4918" s="3" t="e">
        <v>#N/A</v>
      </c>
      <c r="I4918" s="80" t="e">
        <v>#N/A</v>
      </c>
      <c r="J4918" s="80" t="e">
        <v>#N/A</v>
      </c>
      <c r="K4918" s="85" t="e">
        <v>#N/A</v>
      </c>
      <c r="L4918" s="9" t="e">
        <v>#N/A</v>
      </c>
      <c r="M4918" s="93" t="e">
        <v>#N/A</v>
      </c>
      <c r="N4918" s="8" t="e">
        <v>#N/A</v>
      </c>
      <c r="O4918" t="e">
        <v>#N/A</v>
      </c>
      <c r="P4918" t="e">
        <v>#N/A</v>
      </c>
      <c r="Q4918" t="e">
        <v>#N/A</v>
      </c>
      <c r="R4918" s="2" t="e">
        <v>#N/A</v>
      </c>
      <c r="S4918" t="e">
        <v>#N/A</v>
      </c>
      <c r="T4918" s="3" t="e">
        <v>#N/A</v>
      </c>
      <c r="U4918" s="3" t="e">
        <v>#N/A</v>
      </c>
      <c r="V4918" t="e">
        <v>#N/A</v>
      </c>
      <c r="W4918" t="e">
        <v>#N/A</v>
      </c>
      <c r="X4918" t="e">
        <v>#N/A</v>
      </c>
      <c r="Y4918" s="3" t="e">
        <v>#N/A</v>
      </c>
      <c r="Z4918" s="8" t="e">
        <v>#N/A</v>
      </c>
      <c r="AA4918" s="30" t="e">
        <v>#N/A</v>
      </c>
      <c r="AB4918" t="e">
        <v>#N/A</v>
      </c>
      <c r="AC4918" t="e">
        <v>#N/A</v>
      </c>
      <c r="AD4918" t="e">
        <v>#N/A</v>
      </c>
      <c r="AE4918" t="e">
        <v>#N/A</v>
      </c>
      <c r="AF4918" t="e">
        <v>#N/A</v>
      </c>
    </row>
    <row r="4919" spans="1:32" x14ac:dyDescent="0.25">
      <c r="A4919" t="e">
        <v>#N/A</v>
      </c>
      <c r="B4919" s="33" t="e">
        <v>#N/A</v>
      </c>
      <c r="C4919" t="e">
        <v>#N/A</v>
      </c>
      <c r="D4919" t="e">
        <v>#N/A</v>
      </c>
      <c r="E4919" s="69" t="e">
        <v>#N/A</v>
      </c>
      <c r="F4919" s="3" t="e">
        <v>#N/A</v>
      </c>
      <c r="G4919" s="3" t="e">
        <v>#N/A</v>
      </c>
      <c r="H4919" s="3" t="e">
        <v>#N/A</v>
      </c>
      <c r="I4919" s="80" t="e">
        <v>#N/A</v>
      </c>
      <c r="J4919" s="80" t="e">
        <v>#N/A</v>
      </c>
      <c r="K4919" s="85" t="e">
        <v>#N/A</v>
      </c>
      <c r="L4919" s="9" t="e">
        <v>#N/A</v>
      </c>
      <c r="M4919" s="93" t="e">
        <v>#N/A</v>
      </c>
      <c r="N4919" s="8" t="e">
        <v>#N/A</v>
      </c>
      <c r="O4919" t="e">
        <v>#N/A</v>
      </c>
      <c r="P4919" t="e">
        <v>#N/A</v>
      </c>
      <c r="Q4919" t="e">
        <v>#N/A</v>
      </c>
      <c r="R4919" s="2" t="e">
        <v>#N/A</v>
      </c>
      <c r="S4919" t="e">
        <v>#N/A</v>
      </c>
      <c r="T4919" s="3" t="e">
        <v>#N/A</v>
      </c>
      <c r="U4919" s="3" t="e">
        <v>#N/A</v>
      </c>
      <c r="V4919" t="e">
        <v>#N/A</v>
      </c>
      <c r="W4919" t="e">
        <v>#N/A</v>
      </c>
      <c r="X4919" t="e">
        <v>#N/A</v>
      </c>
      <c r="Y4919" s="3" t="e">
        <v>#N/A</v>
      </c>
      <c r="Z4919" s="8" t="e">
        <v>#N/A</v>
      </c>
      <c r="AA4919" s="30" t="e">
        <v>#N/A</v>
      </c>
      <c r="AB4919" t="e">
        <v>#N/A</v>
      </c>
      <c r="AC4919" t="e">
        <v>#N/A</v>
      </c>
      <c r="AD4919" t="e">
        <v>#N/A</v>
      </c>
      <c r="AE4919" t="e">
        <v>#N/A</v>
      </c>
      <c r="AF4919" t="e">
        <v>#N/A</v>
      </c>
    </row>
    <row r="4920" spans="1:32" x14ac:dyDescent="0.25">
      <c r="A4920" t="e">
        <v>#N/A</v>
      </c>
      <c r="B4920" s="33" t="e">
        <v>#N/A</v>
      </c>
      <c r="C4920" t="e">
        <v>#N/A</v>
      </c>
      <c r="D4920" t="e">
        <v>#N/A</v>
      </c>
      <c r="E4920" s="69" t="e">
        <v>#N/A</v>
      </c>
      <c r="F4920" s="3" t="e">
        <v>#N/A</v>
      </c>
      <c r="G4920" s="3" t="e">
        <v>#N/A</v>
      </c>
      <c r="H4920" s="3" t="e">
        <v>#N/A</v>
      </c>
      <c r="I4920" s="80" t="e">
        <v>#N/A</v>
      </c>
      <c r="J4920" s="80" t="e">
        <v>#N/A</v>
      </c>
      <c r="K4920" s="85" t="e">
        <v>#N/A</v>
      </c>
      <c r="L4920" s="9" t="e">
        <v>#N/A</v>
      </c>
      <c r="M4920" s="93" t="e">
        <v>#N/A</v>
      </c>
      <c r="N4920" s="8" t="e">
        <v>#N/A</v>
      </c>
      <c r="O4920" t="e">
        <v>#N/A</v>
      </c>
      <c r="P4920" t="e">
        <v>#N/A</v>
      </c>
      <c r="Q4920" t="e">
        <v>#N/A</v>
      </c>
      <c r="R4920" s="2" t="e">
        <v>#N/A</v>
      </c>
      <c r="S4920" t="e">
        <v>#N/A</v>
      </c>
      <c r="T4920" s="3" t="e">
        <v>#N/A</v>
      </c>
      <c r="U4920" s="3" t="e">
        <v>#N/A</v>
      </c>
      <c r="V4920" t="e">
        <v>#N/A</v>
      </c>
      <c r="W4920" t="e">
        <v>#N/A</v>
      </c>
      <c r="X4920" t="e">
        <v>#N/A</v>
      </c>
      <c r="Y4920" s="3" t="e">
        <v>#N/A</v>
      </c>
      <c r="Z4920" s="8" t="e">
        <v>#N/A</v>
      </c>
      <c r="AA4920" s="30" t="e">
        <v>#N/A</v>
      </c>
      <c r="AB4920" t="e">
        <v>#N/A</v>
      </c>
      <c r="AC4920" t="e">
        <v>#N/A</v>
      </c>
      <c r="AD4920" t="e">
        <v>#N/A</v>
      </c>
      <c r="AE4920" t="e">
        <v>#N/A</v>
      </c>
      <c r="AF4920" t="e">
        <v>#N/A</v>
      </c>
    </row>
    <row r="4921" spans="1:32" x14ac:dyDescent="0.25">
      <c r="A4921" t="e">
        <v>#N/A</v>
      </c>
      <c r="B4921" s="33" t="e">
        <v>#N/A</v>
      </c>
      <c r="C4921" t="e">
        <v>#N/A</v>
      </c>
      <c r="D4921" t="e">
        <v>#N/A</v>
      </c>
      <c r="E4921" s="69" t="e">
        <v>#N/A</v>
      </c>
      <c r="F4921" s="3" t="e">
        <v>#N/A</v>
      </c>
      <c r="G4921" s="3" t="e">
        <v>#N/A</v>
      </c>
      <c r="H4921" s="3" t="e">
        <v>#N/A</v>
      </c>
      <c r="I4921" s="80" t="e">
        <v>#N/A</v>
      </c>
      <c r="J4921" s="80" t="e">
        <v>#N/A</v>
      </c>
      <c r="K4921" s="85" t="e">
        <v>#N/A</v>
      </c>
      <c r="L4921" s="9" t="e">
        <v>#N/A</v>
      </c>
      <c r="M4921" s="93" t="e">
        <v>#N/A</v>
      </c>
      <c r="N4921" s="8" t="e">
        <v>#N/A</v>
      </c>
      <c r="O4921" t="e">
        <v>#N/A</v>
      </c>
      <c r="P4921" t="e">
        <v>#N/A</v>
      </c>
      <c r="Q4921" t="e">
        <v>#N/A</v>
      </c>
      <c r="R4921" s="2" t="e">
        <v>#N/A</v>
      </c>
      <c r="S4921" t="e">
        <v>#N/A</v>
      </c>
      <c r="T4921" s="3" t="e">
        <v>#N/A</v>
      </c>
      <c r="U4921" s="3" t="e">
        <v>#N/A</v>
      </c>
      <c r="V4921" t="e">
        <v>#N/A</v>
      </c>
      <c r="W4921" t="e">
        <v>#N/A</v>
      </c>
      <c r="X4921" t="e">
        <v>#N/A</v>
      </c>
      <c r="Y4921" s="3" t="e">
        <v>#N/A</v>
      </c>
      <c r="Z4921" s="8" t="e">
        <v>#N/A</v>
      </c>
      <c r="AA4921" s="30" t="e">
        <v>#N/A</v>
      </c>
      <c r="AB4921" t="e">
        <v>#N/A</v>
      </c>
      <c r="AC4921" t="e">
        <v>#N/A</v>
      </c>
      <c r="AD4921" t="e">
        <v>#N/A</v>
      </c>
      <c r="AE4921" t="e">
        <v>#N/A</v>
      </c>
      <c r="AF4921" t="e">
        <v>#N/A</v>
      </c>
    </row>
    <row r="4922" spans="1:32" x14ac:dyDescent="0.25">
      <c r="A4922" t="e">
        <v>#N/A</v>
      </c>
      <c r="B4922" s="33" t="e">
        <v>#N/A</v>
      </c>
      <c r="C4922" t="e">
        <v>#N/A</v>
      </c>
      <c r="D4922" t="e">
        <v>#N/A</v>
      </c>
      <c r="E4922" s="69" t="e">
        <v>#N/A</v>
      </c>
      <c r="F4922" s="3" t="e">
        <v>#N/A</v>
      </c>
      <c r="G4922" s="3" t="e">
        <v>#N/A</v>
      </c>
      <c r="H4922" s="3" t="e">
        <v>#N/A</v>
      </c>
      <c r="I4922" s="80" t="e">
        <v>#N/A</v>
      </c>
      <c r="J4922" s="80" t="e">
        <v>#N/A</v>
      </c>
      <c r="K4922" s="85" t="e">
        <v>#N/A</v>
      </c>
      <c r="L4922" s="9" t="e">
        <v>#N/A</v>
      </c>
      <c r="M4922" s="93" t="e">
        <v>#N/A</v>
      </c>
      <c r="N4922" s="8" t="e">
        <v>#N/A</v>
      </c>
      <c r="O4922" t="e">
        <v>#N/A</v>
      </c>
      <c r="P4922" t="e">
        <v>#N/A</v>
      </c>
      <c r="Q4922" t="e">
        <v>#N/A</v>
      </c>
      <c r="R4922" s="2" t="e">
        <v>#N/A</v>
      </c>
      <c r="S4922" t="e">
        <v>#N/A</v>
      </c>
      <c r="T4922" s="3" t="e">
        <v>#N/A</v>
      </c>
      <c r="U4922" s="3" t="e">
        <v>#N/A</v>
      </c>
      <c r="V4922" t="e">
        <v>#N/A</v>
      </c>
      <c r="W4922" t="e">
        <v>#N/A</v>
      </c>
      <c r="X4922" t="e">
        <v>#N/A</v>
      </c>
      <c r="Y4922" s="3" t="e">
        <v>#N/A</v>
      </c>
      <c r="Z4922" s="8" t="e">
        <v>#N/A</v>
      </c>
      <c r="AA4922" s="30" t="e">
        <v>#N/A</v>
      </c>
      <c r="AB4922" t="e">
        <v>#N/A</v>
      </c>
      <c r="AC4922" t="e">
        <v>#N/A</v>
      </c>
      <c r="AD4922" t="e">
        <v>#N/A</v>
      </c>
      <c r="AE4922" t="e">
        <v>#N/A</v>
      </c>
      <c r="AF4922" t="e">
        <v>#N/A</v>
      </c>
    </row>
    <row r="4923" spans="1:32" x14ac:dyDescent="0.25">
      <c r="A4923" t="e">
        <v>#N/A</v>
      </c>
      <c r="B4923" s="33" t="e">
        <v>#N/A</v>
      </c>
      <c r="C4923" t="e">
        <v>#N/A</v>
      </c>
      <c r="D4923" t="e">
        <v>#N/A</v>
      </c>
      <c r="E4923" s="69" t="e">
        <v>#N/A</v>
      </c>
      <c r="F4923" s="3" t="e">
        <v>#N/A</v>
      </c>
      <c r="G4923" s="3" t="e">
        <v>#N/A</v>
      </c>
      <c r="H4923" s="3" t="e">
        <v>#N/A</v>
      </c>
      <c r="I4923" s="80" t="e">
        <v>#N/A</v>
      </c>
      <c r="J4923" s="80" t="e">
        <v>#N/A</v>
      </c>
      <c r="K4923" s="85" t="e">
        <v>#N/A</v>
      </c>
      <c r="L4923" s="9" t="e">
        <v>#N/A</v>
      </c>
      <c r="M4923" s="93" t="e">
        <v>#N/A</v>
      </c>
      <c r="N4923" s="8" t="e">
        <v>#N/A</v>
      </c>
      <c r="O4923" t="e">
        <v>#N/A</v>
      </c>
      <c r="P4923" t="e">
        <v>#N/A</v>
      </c>
      <c r="Q4923" t="e">
        <v>#N/A</v>
      </c>
      <c r="R4923" s="2" t="e">
        <v>#N/A</v>
      </c>
      <c r="S4923" t="e">
        <v>#N/A</v>
      </c>
      <c r="T4923" s="3" t="e">
        <v>#N/A</v>
      </c>
      <c r="U4923" s="3" t="e">
        <v>#N/A</v>
      </c>
      <c r="V4923" t="e">
        <v>#N/A</v>
      </c>
      <c r="W4923" t="e">
        <v>#N/A</v>
      </c>
      <c r="X4923" t="e">
        <v>#N/A</v>
      </c>
      <c r="Y4923" s="3" t="e">
        <v>#N/A</v>
      </c>
      <c r="Z4923" s="8" t="e">
        <v>#N/A</v>
      </c>
      <c r="AA4923" s="30" t="e">
        <v>#N/A</v>
      </c>
      <c r="AB4923" t="e">
        <v>#N/A</v>
      </c>
      <c r="AC4923" t="e">
        <v>#N/A</v>
      </c>
      <c r="AD4923" t="e">
        <v>#N/A</v>
      </c>
      <c r="AE4923" t="e">
        <v>#N/A</v>
      </c>
      <c r="AF4923" t="e">
        <v>#N/A</v>
      </c>
    </row>
    <row r="4924" spans="1:32" x14ac:dyDescent="0.25">
      <c r="A4924" t="e">
        <v>#N/A</v>
      </c>
      <c r="B4924" s="33" t="e">
        <v>#N/A</v>
      </c>
      <c r="C4924" t="e">
        <v>#N/A</v>
      </c>
      <c r="D4924" t="e">
        <v>#N/A</v>
      </c>
      <c r="E4924" s="69" t="e">
        <v>#N/A</v>
      </c>
      <c r="F4924" s="3" t="e">
        <v>#N/A</v>
      </c>
      <c r="G4924" s="3" t="e">
        <v>#N/A</v>
      </c>
      <c r="H4924" s="3" t="e">
        <v>#N/A</v>
      </c>
      <c r="I4924" s="80" t="e">
        <v>#N/A</v>
      </c>
      <c r="J4924" s="80" t="e">
        <v>#N/A</v>
      </c>
      <c r="K4924" s="85" t="e">
        <v>#N/A</v>
      </c>
      <c r="L4924" s="9" t="e">
        <v>#N/A</v>
      </c>
      <c r="M4924" s="93" t="e">
        <v>#N/A</v>
      </c>
      <c r="N4924" s="8" t="e">
        <v>#N/A</v>
      </c>
      <c r="O4924" t="e">
        <v>#N/A</v>
      </c>
      <c r="P4924" t="e">
        <v>#N/A</v>
      </c>
      <c r="Q4924" t="e">
        <v>#N/A</v>
      </c>
      <c r="R4924" s="2" t="e">
        <v>#N/A</v>
      </c>
      <c r="S4924" t="e">
        <v>#N/A</v>
      </c>
      <c r="T4924" s="3" t="e">
        <v>#N/A</v>
      </c>
      <c r="U4924" s="3" t="e">
        <v>#N/A</v>
      </c>
      <c r="V4924" t="e">
        <v>#N/A</v>
      </c>
      <c r="W4924" t="e">
        <v>#N/A</v>
      </c>
      <c r="X4924" t="e">
        <v>#N/A</v>
      </c>
      <c r="Y4924" s="3" t="e">
        <v>#N/A</v>
      </c>
      <c r="Z4924" s="8" t="e">
        <v>#N/A</v>
      </c>
      <c r="AA4924" s="30" t="e">
        <v>#N/A</v>
      </c>
      <c r="AB4924" t="e">
        <v>#N/A</v>
      </c>
      <c r="AC4924" t="e">
        <v>#N/A</v>
      </c>
      <c r="AD4924" t="e">
        <v>#N/A</v>
      </c>
      <c r="AE4924" t="e">
        <v>#N/A</v>
      </c>
      <c r="AF4924" t="e">
        <v>#N/A</v>
      </c>
    </row>
    <row r="4925" spans="1:32" x14ac:dyDescent="0.25">
      <c r="A4925" t="e">
        <v>#N/A</v>
      </c>
      <c r="B4925" s="33" t="e">
        <v>#N/A</v>
      </c>
      <c r="C4925" t="e">
        <v>#N/A</v>
      </c>
      <c r="D4925" t="e">
        <v>#N/A</v>
      </c>
      <c r="E4925" s="69" t="e">
        <v>#N/A</v>
      </c>
      <c r="F4925" s="3" t="e">
        <v>#N/A</v>
      </c>
      <c r="G4925" s="3" t="e">
        <v>#N/A</v>
      </c>
      <c r="H4925" s="3" t="e">
        <v>#N/A</v>
      </c>
      <c r="I4925" s="80" t="e">
        <v>#N/A</v>
      </c>
      <c r="J4925" s="80" t="e">
        <v>#N/A</v>
      </c>
      <c r="K4925" s="85" t="e">
        <v>#N/A</v>
      </c>
      <c r="L4925" s="9" t="e">
        <v>#N/A</v>
      </c>
      <c r="M4925" s="93" t="e">
        <v>#N/A</v>
      </c>
      <c r="N4925" s="8" t="e">
        <v>#N/A</v>
      </c>
      <c r="O4925" t="e">
        <v>#N/A</v>
      </c>
      <c r="P4925" t="e">
        <v>#N/A</v>
      </c>
      <c r="Q4925" t="e">
        <v>#N/A</v>
      </c>
      <c r="R4925" s="2" t="e">
        <v>#N/A</v>
      </c>
      <c r="S4925" t="e">
        <v>#N/A</v>
      </c>
      <c r="T4925" s="3" t="e">
        <v>#N/A</v>
      </c>
      <c r="U4925" s="3" t="e">
        <v>#N/A</v>
      </c>
      <c r="V4925" t="e">
        <v>#N/A</v>
      </c>
      <c r="W4925" t="e">
        <v>#N/A</v>
      </c>
      <c r="X4925" t="e">
        <v>#N/A</v>
      </c>
      <c r="Y4925" s="3" t="e">
        <v>#N/A</v>
      </c>
      <c r="Z4925" s="8" t="e">
        <v>#N/A</v>
      </c>
      <c r="AA4925" s="30" t="e">
        <v>#N/A</v>
      </c>
      <c r="AB4925" t="e">
        <v>#N/A</v>
      </c>
      <c r="AC4925" t="e">
        <v>#N/A</v>
      </c>
      <c r="AD4925" t="e">
        <v>#N/A</v>
      </c>
      <c r="AE4925" t="e">
        <v>#N/A</v>
      </c>
      <c r="AF4925" t="e">
        <v>#N/A</v>
      </c>
    </row>
    <row r="4926" spans="1:32" x14ac:dyDescent="0.25">
      <c r="A4926" t="e">
        <v>#N/A</v>
      </c>
      <c r="B4926" s="33" t="e">
        <v>#N/A</v>
      </c>
      <c r="C4926" t="e">
        <v>#N/A</v>
      </c>
      <c r="D4926" t="e">
        <v>#N/A</v>
      </c>
      <c r="E4926" s="69" t="e">
        <v>#N/A</v>
      </c>
      <c r="F4926" s="3" t="e">
        <v>#N/A</v>
      </c>
      <c r="G4926" s="3" t="e">
        <v>#N/A</v>
      </c>
      <c r="H4926" s="3" t="e">
        <v>#N/A</v>
      </c>
      <c r="I4926" s="80" t="e">
        <v>#N/A</v>
      </c>
      <c r="J4926" s="80" t="e">
        <v>#N/A</v>
      </c>
      <c r="K4926" s="85" t="e">
        <v>#N/A</v>
      </c>
      <c r="L4926" s="9" t="e">
        <v>#N/A</v>
      </c>
      <c r="M4926" s="93" t="e">
        <v>#N/A</v>
      </c>
      <c r="N4926" s="8" t="e">
        <v>#N/A</v>
      </c>
      <c r="O4926" t="e">
        <v>#N/A</v>
      </c>
      <c r="P4926" t="e">
        <v>#N/A</v>
      </c>
      <c r="Q4926" t="e">
        <v>#N/A</v>
      </c>
      <c r="R4926" s="2" t="e">
        <v>#N/A</v>
      </c>
      <c r="S4926" t="e">
        <v>#N/A</v>
      </c>
      <c r="T4926" s="3" t="e">
        <v>#N/A</v>
      </c>
      <c r="U4926" s="3" t="e">
        <v>#N/A</v>
      </c>
      <c r="V4926" t="e">
        <v>#N/A</v>
      </c>
      <c r="W4926" t="e">
        <v>#N/A</v>
      </c>
      <c r="X4926" t="e">
        <v>#N/A</v>
      </c>
      <c r="Y4926" s="3" t="e">
        <v>#N/A</v>
      </c>
      <c r="Z4926" s="8" t="e">
        <v>#N/A</v>
      </c>
      <c r="AA4926" s="30" t="e">
        <v>#N/A</v>
      </c>
      <c r="AB4926" t="e">
        <v>#N/A</v>
      </c>
      <c r="AC4926" t="e">
        <v>#N/A</v>
      </c>
      <c r="AD4926" t="e">
        <v>#N/A</v>
      </c>
      <c r="AE4926" t="e">
        <v>#N/A</v>
      </c>
      <c r="AF4926" t="e">
        <v>#N/A</v>
      </c>
    </row>
    <row r="4927" spans="1:32" x14ac:dyDescent="0.25">
      <c r="A4927" t="e">
        <v>#N/A</v>
      </c>
      <c r="B4927" s="33" t="e">
        <v>#N/A</v>
      </c>
      <c r="C4927" t="e">
        <v>#N/A</v>
      </c>
      <c r="D4927" t="e">
        <v>#N/A</v>
      </c>
      <c r="E4927" s="69" t="e">
        <v>#N/A</v>
      </c>
      <c r="F4927" s="3" t="e">
        <v>#N/A</v>
      </c>
      <c r="G4927" s="3" t="e">
        <v>#N/A</v>
      </c>
      <c r="H4927" s="3" t="e">
        <v>#N/A</v>
      </c>
      <c r="I4927" s="80" t="e">
        <v>#N/A</v>
      </c>
      <c r="J4927" s="80" t="e">
        <v>#N/A</v>
      </c>
      <c r="K4927" s="85" t="e">
        <v>#N/A</v>
      </c>
      <c r="L4927" s="9" t="e">
        <v>#N/A</v>
      </c>
      <c r="M4927" s="93" t="e">
        <v>#N/A</v>
      </c>
      <c r="N4927" s="8" t="e">
        <v>#N/A</v>
      </c>
      <c r="O4927" t="e">
        <v>#N/A</v>
      </c>
      <c r="P4927" t="e">
        <v>#N/A</v>
      </c>
      <c r="Q4927" t="e">
        <v>#N/A</v>
      </c>
      <c r="R4927" s="2" t="e">
        <v>#N/A</v>
      </c>
      <c r="S4927" t="e">
        <v>#N/A</v>
      </c>
      <c r="T4927" s="3" t="e">
        <v>#N/A</v>
      </c>
      <c r="U4927" s="3" t="e">
        <v>#N/A</v>
      </c>
      <c r="V4927" t="e">
        <v>#N/A</v>
      </c>
      <c r="W4927" t="e">
        <v>#N/A</v>
      </c>
      <c r="X4927" t="e">
        <v>#N/A</v>
      </c>
      <c r="Y4927" s="3" t="e">
        <v>#N/A</v>
      </c>
      <c r="Z4927" s="8" t="e">
        <v>#N/A</v>
      </c>
      <c r="AA4927" s="30" t="e">
        <v>#N/A</v>
      </c>
      <c r="AB4927" t="e">
        <v>#N/A</v>
      </c>
      <c r="AC4927" t="e">
        <v>#N/A</v>
      </c>
      <c r="AD4927" t="e">
        <v>#N/A</v>
      </c>
      <c r="AE4927" t="e">
        <v>#N/A</v>
      </c>
      <c r="AF4927" t="e">
        <v>#N/A</v>
      </c>
    </row>
    <row r="4928" spans="1:32" x14ac:dyDescent="0.25">
      <c r="A4928" t="e">
        <v>#N/A</v>
      </c>
      <c r="B4928" s="33" t="e">
        <v>#N/A</v>
      </c>
      <c r="C4928" t="e">
        <v>#N/A</v>
      </c>
      <c r="D4928" t="e">
        <v>#N/A</v>
      </c>
      <c r="E4928" s="69" t="e">
        <v>#N/A</v>
      </c>
      <c r="F4928" s="3" t="e">
        <v>#N/A</v>
      </c>
      <c r="G4928" s="3" t="e">
        <v>#N/A</v>
      </c>
      <c r="H4928" s="3" t="e">
        <v>#N/A</v>
      </c>
      <c r="I4928" s="80" t="e">
        <v>#N/A</v>
      </c>
      <c r="J4928" s="80" t="e">
        <v>#N/A</v>
      </c>
      <c r="K4928" s="85" t="e">
        <v>#N/A</v>
      </c>
      <c r="L4928" s="9" t="e">
        <v>#N/A</v>
      </c>
      <c r="M4928" s="93" t="e">
        <v>#N/A</v>
      </c>
      <c r="N4928" s="8" t="e">
        <v>#N/A</v>
      </c>
      <c r="O4928" t="e">
        <v>#N/A</v>
      </c>
      <c r="P4928" t="e">
        <v>#N/A</v>
      </c>
      <c r="Q4928" t="e">
        <v>#N/A</v>
      </c>
      <c r="R4928" s="2" t="e">
        <v>#N/A</v>
      </c>
      <c r="S4928" t="e">
        <v>#N/A</v>
      </c>
      <c r="T4928" s="3" t="e">
        <v>#N/A</v>
      </c>
      <c r="U4928" s="3" t="e">
        <v>#N/A</v>
      </c>
      <c r="V4928" t="e">
        <v>#N/A</v>
      </c>
      <c r="W4928" t="e">
        <v>#N/A</v>
      </c>
      <c r="X4928" t="e">
        <v>#N/A</v>
      </c>
      <c r="Y4928" s="3" t="e">
        <v>#N/A</v>
      </c>
      <c r="Z4928" s="8" t="e">
        <v>#N/A</v>
      </c>
      <c r="AA4928" s="30" t="e">
        <v>#N/A</v>
      </c>
      <c r="AB4928" t="e">
        <v>#N/A</v>
      </c>
      <c r="AC4928" t="e">
        <v>#N/A</v>
      </c>
      <c r="AD4928" t="e">
        <v>#N/A</v>
      </c>
      <c r="AE4928" t="e">
        <v>#N/A</v>
      </c>
      <c r="AF4928" t="e">
        <v>#N/A</v>
      </c>
    </row>
    <row r="4929" spans="1:32" x14ac:dyDescent="0.25">
      <c r="A4929" t="e">
        <v>#N/A</v>
      </c>
      <c r="B4929" s="33" t="e">
        <v>#N/A</v>
      </c>
      <c r="C4929" t="e">
        <v>#N/A</v>
      </c>
      <c r="D4929" t="e">
        <v>#N/A</v>
      </c>
      <c r="E4929" s="69" t="e">
        <v>#N/A</v>
      </c>
      <c r="F4929" s="3" t="e">
        <v>#N/A</v>
      </c>
      <c r="G4929" s="3" t="e">
        <v>#N/A</v>
      </c>
      <c r="H4929" s="3" t="e">
        <v>#N/A</v>
      </c>
      <c r="I4929" s="80" t="e">
        <v>#N/A</v>
      </c>
      <c r="J4929" s="80" t="e">
        <v>#N/A</v>
      </c>
      <c r="K4929" s="85" t="e">
        <v>#N/A</v>
      </c>
      <c r="L4929" s="9" t="e">
        <v>#N/A</v>
      </c>
      <c r="M4929" s="93" t="e">
        <v>#N/A</v>
      </c>
      <c r="N4929" s="8" t="e">
        <v>#N/A</v>
      </c>
      <c r="O4929" t="e">
        <v>#N/A</v>
      </c>
      <c r="P4929" t="e">
        <v>#N/A</v>
      </c>
      <c r="Q4929" t="e">
        <v>#N/A</v>
      </c>
      <c r="R4929" s="2" t="e">
        <v>#N/A</v>
      </c>
      <c r="S4929" t="e">
        <v>#N/A</v>
      </c>
      <c r="T4929" s="3" t="e">
        <v>#N/A</v>
      </c>
      <c r="U4929" s="3" t="e">
        <v>#N/A</v>
      </c>
      <c r="V4929" t="e">
        <v>#N/A</v>
      </c>
      <c r="W4929" t="e">
        <v>#N/A</v>
      </c>
      <c r="X4929" t="e">
        <v>#N/A</v>
      </c>
      <c r="Y4929" s="3" t="e">
        <v>#N/A</v>
      </c>
      <c r="Z4929" s="8" t="e">
        <v>#N/A</v>
      </c>
      <c r="AA4929" s="30" t="e">
        <v>#N/A</v>
      </c>
      <c r="AB4929" t="e">
        <v>#N/A</v>
      </c>
      <c r="AC4929" t="e">
        <v>#N/A</v>
      </c>
      <c r="AD4929" t="e">
        <v>#N/A</v>
      </c>
      <c r="AE4929" t="e">
        <v>#N/A</v>
      </c>
      <c r="AF4929" t="e">
        <v>#N/A</v>
      </c>
    </row>
    <row r="4930" spans="1:32" x14ac:dyDescent="0.25">
      <c r="A4930" t="e">
        <v>#N/A</v>
      </c>
      <c r="B4930" s="33" t="e">
        <v>#N/A</v>
      </c>
      <c r="C4930" t="e">
        <v>#N/A</v>
      </c>
      <c r="D4930" t="e">
        <v>#N/A</v>
      </c>
      <c r="E4930" s="69" t="e">
        <v>#N/A</v>
      </c>
      <c r="F4930" s="3" t="e">
        <v>#N/A</v>
      </c>
      <c r="G4930" s="3" t="e">
        <v>#N/A</v>
      </c>
      <c r="H4930" s="3" t="e">
        <v>#N/A</v>
      </c>
      <c r="I4930" s="80" t="e">
        <v>#N/A</v>
      </c>
      <c r="J4930" s="80" t="e">
        <v>#N/A</v>
      </c>
      <c r="K4930" s="85" t="e">
        <v>#N/A</v>
      </c>
      <c r="L4930" s="9" t="e">
        <v>#N/A</v>
      </c>
      <c r="M4930" s="93" t="e">
        <v>#N/A</v>
      </c>
      <c r="N4930" s="8" t="e">
        <v>#N/A</v>
      </c>
      <c r="O4930" t="e">
        <v>#N/A</v>
      </c>
      <c r="P4930" t="e">
        <v>#N/A</v>
      </c>
      <c r="Q4930" t="e">
        <v>#N/A</v>
      </c>
      <c r="R4930" s="2" t="e">
        <v>#N/A</v>
      </c>
      <c r="S4930" t="e">
        <v>#N/A</v>
      </c>
      <c r="T4930" s="3" t="e">
        <v>#N/A</v>
      </c>
      <c r="U4930" s="3" t="e">
        <v>#N/A</v>
      </c>
      <c r="V4930" t="e">
        <v>#N/A</v>
      </c>
      <c r="W4930" t="e">
        <v>#N/A</v>
      </c>
      <c r="X4930" t="e">
        <v>#N/A</v>
      </c>
      <c r="Y4930" s="3" t="e">
        <v>#N/A</v>
      </c>
      <c r="Z4930" s="8" t="e">
        <v>#N/A</v>
      </c>
      <c r="AA4930" s="30" t="e">
        <v>#N/A</v>
      </c>
      <c r="AB4930" t="e">
        <v>#N/A</v>
      </c>
      <c r="AC4930" t="e">
        <v>#N/A</v>
      </c>
      <c r="AD4930" t="e">
        <v>#N/A</v>
      </c>
      <c r="AE4930" t="e">
        <v>#N/A</v>
      </c>
      <c r="AF4930" t="e">
        <v>#N/A</v>
      </c>
    </row>
    <row r="4931" spans="1:32" x14ac:dyDescent="0.25">
      <c r="A4931" t="e">
        <v>#N/A</v>
      </c>
      <c r="B4931" s="33" t="e">
        <v>#N/A</v>
      </c>
      <c r="C4931" t="e">
        <v>#N/A</v>
      </c>
      <c r="D4931" t="e">
        <v>#N/A</v>
      </c>
      <c r="E4931" s="69" t="e">
        <v>#N/A</v>
      </c>
      <c r="F4931" s="3" t="e">
        <v>#N/A</v>
      </c>
      <c r="G4931" s="3" t="e">
        <v>#N/A</v>
      </c>
      <c r="H4931" s="3" t="e">
        <v>#N/A</v>
      </c>
      <c r="I4931" s="80" t="e">
        <v>#N/A</v>
      </c>
      <c r="J4931" s="80" t="e">
        <v>#N/A</v>
      </c>
      <c r="K4931" s="85" t="e">
        <v>#N/A</v>
      </c>
      <c r="L4931" s="9" t="e">
        <v>#N/A</v>
      </c>
      <c r="M4931" s="93" t="e">
        <v>#N/A</v>
      </c>
      <c r="N4931" s="8" t="e">
        <v>#N/A</v>
      </c>
      <c r="O4931" t="e">
        <v>#N/A</v>
      </c>
      <c r="P4931" t="e">
        <v>#N/A</v>
      </c>
      <c r="Q4931" t="e">
        <v>#N/A</v>
      </c>
      <c r="R4931" s="2" t="e">
        <v>#N/A</v>
      </c>
      <c r="S4931" t="e">
        <v>#N/A</v>
      </c>
      <c r="T4931" s="3" t="e">
        <v>#N/A</v>
      </c>
      <c r="U4931" s="3" t="e">
        <v>#N/A</v>
      </c>
      <c r="V4931" t="e">
        <v>#N/A</v>
      </c>
      <c r="W4931" t="e">
        <v>#N/A</v>
      </c>
      <c r="X4931" t="e">
        <v>#N/A</v>
      </c>
      <c r="Y4931" s="3" t="e">
        <v>#N/A</v>
      </c>
      <c r="Z4931" s="8" t="e">
        <v>#N/A</v>
      </c>
      <c r="AA4931" s="30" t="e">
        <v>#N/A</v>
      </c>
      <c r="AB4931" t="e">
        <v>#N/A</v>
      </c>
      <c r="AC4931" t="e">
        <v>#N/A</v>
      </c>
      <c r="AD4931" t="e">
        <v>#N/A</v>
      </c>
      <c r="AE4931" t="e">
        <v>#N/A</v>
      </c>
      <c r="AF4931" t="e">
        <v>#N/A</v>
      </c>
    </row>
    <row r="4932" spans="1:32" x14ac:dyDescent="0.25">
      <c r="A4932" t="e">
        <v>#N/A</v>
      </c>
      <c r="B4932" s="33" t="e">
        <v>#N/A</v>
      </c>
      <c r="C4932" t="e">
        <v>#N/A</v>
      </c>
      <c r="D4932" t="e">
        <v>#N/A</v>
      </c>
      <c r="E4932" s="69" t="e">
        <v>#N/A</v>
      </c>
      <c r="F4932" s="3" t="e">
        <v>#N/A</v>
      </c>
      <c r="G4932" s="3" t="e">
        <v>#N/A</v>
      </c>
      <c r="H4932" s="3" t="e">
        <v>#N/A</v>
      </c>
      <c r="I4932" s="80" t="e">
        <v>#N/A</v>
      </c>
      <c r="J4932" s="80" t="e">
        <v>#N/A</v>
      </c>
      <c r="K4932" s="85" t="e">
        <v>#N/A</v>
      </c>
      <c r="L4932" s="9" t="e">
        <v>#N/A</v>
      </c>
      <c r="M4932" s="93" t="e">
        <v>#N/A</v>
      </c>
      <c r="N4932" s="8" t="e">
        <v>#N/A</v>
      </c>
      <c r="O4932" t="e">
        <v>#N/A</v>
      </c>
      <c r="P4932" t="e">
        <v>#N/A</v>
      </c>
      <c r="Q4932" t="e">
        <v>#N/A</v>
      </c>
      <c r="R4932" s="2" t="e">
        <v>#N/A</v>
      </c>
      <c r="S4932" t="e">
        <v>#N/A</v>
      </c>
      <c r="T4932" s="3" t="e">
        <v>#N/A</v>
      </c>
      <c r="U4932" s="3" t="e">
        <v>#N/A</v>
      </c>
      <c r="V4932" t="e">
        <v>#N/A</v>
      </c>
      <c r="W4932" t="e">
        <v>#N/A</v>
      </c>
      <c r="X4932" t="e">
        <v>#N/A</v>
      </c>
      <c r="Y4932" s="3" t="e">
        <v>#N/A</v>
      </c>
      <c r="Z4932" s="8" t="e">
        <v>#N/A</v>
      </c>
      <c r="AA4932" s="30" t="e">
        <v>#N/A</v>
      </c>
      <c r="AB4932" t="e">
        <v>#N/A</v>
      </c>
      <c r="AC4932" t="e">
        <v>#N/A</v>
      </c>
      <c r="AD4932" t="e">
        <v>#N/A</v>
      </c>
      <c r="AE4932" t="e">
        <v>#N/A</v>
      </c>
      <c r="AF4932" t="e">
        <v>#N/A</v>
      </c>
    </row>
    <row r="4933" spans="1:32" x14ac:dyDescent="0.25">
      <c r="A4933" t="e">
        <v>#N/A</v>
      </c>
      <c r="B4933" s="33" t="e">
        <v>#N/A</v>
      </c>
      <c r="C4933" t="e">
        <v>#N/A</v>
      </c>
      <c r="D4933" t="e">
        <v>#N/A</v>
      </c>
      <c r="E4933" s="69" t="e">
        <v>#N/A</v>
      </c>
      <c r="F4933" s="3" t="e">
        <v>#N/A</v>
      </c>
      <c r="G4933" s="3" t="e">
        <v>#N/A</v>
      </c>
      <c r="H4933" s="3" t="e">
        <v>#N/A</v>
      </c>
      <c r="I4933" s="80" t="e">
        <v>#N/A</v>
      </c>
      <c r="J4933" s="80" t="e">
        <v>#N/A</v>
      </c>
      <c r="K4933" s="85" t="e">
        <v>#N/A</v>
      </c>
      <c r="L4933" s="9" t="e">
        <v>#N/A</v>
      </c>
      <c r="M4933" s="93" t="e">
        <v>#N/A</v>
      </c>
      <c r="N4933" s="8" t="e">
        <v>#N/A</v>
      </c>
      <c r="O4933" t="e">
        <v>#N/A</v>
      </c>
      <c r="P4933" t="e">
        <v>#N/A</v>
      </c>
      <c r="Q4933" t="e">
        <v>#N/A</v>
      </c>
      <c r="R4933" s="2" t="e">
        <v>#N/A</v>
      </c>
      <c r="S4933" t="e">
        <v>#N/A</v>
      </c>
      <c r="T4933" s="3" t="e">
        <v>#N/A</v>
      </c>
      <c r="U4933" s="3" t="e">
        <v>#N/A</v>
      </c>
      <c r="V4933" t="e">
        <v>#N/A</v>
      </c>
      <c r="W4933" t="e">
        <v>#N/A</v>
      </c>
      <c r="X4933" t="e">
        <v>#N/A</v>
      </c>
      <c r="Y4933" s="3" t="e">
        <v>#N/A</v>
      </c>
      <c r="Z4933" s="8" t="e">
        <v>#N/A</v>
      </c>
      <c r="AA4933" s="30" t="e">
        <v>#N/A</v>
      </c>
      <c r="AB4933" t="e">
        <v>#N/A</v>
      </c>
      <c r="AC4933" t="e">
        <v>#N/A</v>
      </c>
      <c r="AD4933" t="e">
        <v>#N/A</v>
      </c>
      <c r="AE4933" t="e">
        <v>#N/A</v>
      </c>
      <c r="AF4933" t="e">
        <v>#N/A</v>
      </c>
    </row>
    <row r="4934" spans="1:32" x14ac:dyDescent="0.25">
      <c r="A4934" t="e">
        <v>#N/A</v>
      </c>
      <c r="B4934" s="33" t="e">
        <v>#N/A</v>
      </c>
      <c r="C4934" t="e">
        <v>#N/A</v>
      </c>
      <c r="D4934" t="e">
        <v>#N/A</v>
      </c>
      <c r="E4934" s="69" t="e">
        <v>#N/A</v>
      </c>
      <c r="F4934" s="3" t="e">
        <v>#N/A</v>
      </c>
      <c r="G4934" s="3" t="e">
        <v>#N/A</v>
      </c>
      <c r="H4934" s="3" t="e">
        <v>#N/A</v>
      </c>
      <c r="I4934" s="80" t="e">
        <v>#N/A</v>
      </c>
      <c r="J4934" s="80" t="e">
        <v>#N/A</v>
      </c>
      <c r="K4934" s="85" t="e">
        <v>#N/A</v>
      </c>
      <c r="L4934" s="9" t="e">
        <v>#N/A</v>
      </c>
      <c r="M4934" s="93" t="e">
        <v>#N/A</v>
      </c>
      <c r="N4934" s="8" t="e">
        <v>#N/A</v>
      </c>
      <c r="O4934" t="e">
        <v>#N/A</v>
      </c>
      <c r="P4934" t="e">
        <v>#N/A</v>
      </c>
      <c r="Q4934" t="e">
        <v>#N/A</v>
      </c>
      <c r="R4934" s="2" t="e">
        <v>#N/A</v>
      </c>
      <c r="S4934" t="e">
        <v>#N/A</v>
      </c>
      <c r="T4934" s="3" t="e">
        <v>#N/A</v>
      </c>
      <c r="U4934" s="3" t="e">
        <v>#N/A</v>
      </c>
      <c r="V4934" t="e">
        <v>#N/A</v>
      </c>
      <c r="W4934" t="e">
        <v>#N/A</v>
      </c>
      <c r="X4934" t="e">
        <v>#N/A</v>
      </c>
      <c r="Y4934" s="3" t="e">
        <v>#N/A</v>
      </c>
      <c r="Z4934" s="8" t="e">
        <v>#N/A</v>
      </c>
      <c r="AA4934" s="30" t="e">
        <v>#N/A</v>
      </c>
      <c r="AB4934" t="e">
        <v>#N/A</v>
      </c>
      <c r="AC4934" t="e">
        <v>#N/A</v>
      </c>
      <c r="AD4934" t="e">
        <v>#N/A</v>
      </c>
      <c r="AE4934" t="e">
        <v>#N/A</v>
      </c>
      <c r="AF4934" t="e">
        <v>#N/A</v>
      </c>
    </row>
    <row r="4935" spans="1:32" x14ac:dyDescent="0.25">
      <c r="A4935" t="e">
        <v>#N/A</v>
      </c>
      <c r="B4935" s="33" t="e">
        <v>#N/A</v>
      </c>
      <c r="C4935" t="e">
        <v>#N/A</v>
      </c>
      <c r="D4935" t="e">
        <v>#N/A</v>
      </c>
      <c r="E4935" s="69" t="e">
        <v>#N/A</v>
      </c>
      <c r="F4935" s="3" t="e">
        <v>#N/A</v>
      </c>
      <c r="G4935" s="3" t="e">
        <v>#N/A</v>
      </c>
      <c r="H4935" s="3" t="e">
        <v>#N/A</v>
      </c>
      <c r="I4935" s="80" t="e">
        <v>#N/A</v>
      </c>
      <c r="J4935" s="80" t="e">
        <v>#N/A</v>
      </c>
      <c r="K4935" s="85" t="e">
        <v>#N/A</v>
      </c>
      <c r="L4935" s="9" t="e">
        <v>#N/A</v>
      </c>
      <c r="M4935" s="93" t="e">
        <v>#N/A</v>
      </c>
      <c r="N4935" s="8" t="e">
        <v>#N/A</v>
      </c>
      <c r="O4935" t="e">
        <v>#N/A</v>
      </c>
      <c r="P4935" t="e">
        <v>#N/A</v>
      </c>
      <c r="Q4935" t="e">
        <v>#N/A</v>
      </c>
      <c r="R4935" s="2" t="e">
        <v>#N/A</v>
      </c>
      <c r="S4935" t="e">
        <v>#N/A</v>
      </c>
      <c r="T4935" s="3" t="e">
        <v>#N/A</v>
      </c>
      <c r="U4935" s="3" t="e">
        <v>#N/A</v>
      </c>
      <c r="V4935" t="e">
        <v>#N/A</v>
      </c>
      <c r="W4935" t="e">
        <v>#N/A</v>
      </c>
      <c r="X4935" t="e">
        <v>#N/A</v>
      </c>
      <c r="Y4935" s="3" t="e">
        <v>#N/A</v>
      </c>
      <c r="Z4935" s="8" t="e">
        <v>#N/A</v>
      </c>
      <c r="AA4935" s="30" t="e">
        <v>#N/A</v>
      </c>
      <c r="AB4935" t="e">
        <v>#N/A</v>
      </c>
      <c r="AC4935" t="e">
        <v>#N/A</v>
      </c>
      <c r="AD4935" t="e">
        <v>#N/A</v>
      </c>
      <c r="AE4935" t="e">
        <v>#N/A</v>
      </c>
      <c r="AF4935" t="e">
        <v>#N/A</v>
      </c>
    </row>
    <row r="4936" spans="1:32" x14ac:dyDescent="0.25">
      <c r="A4936" t="e">
        <v>#N/A</v>
      </c>
      <c r="B4936" s="33" t="e">
        <v>#N/A</v>
      </c>
      <c r="C4936" t="e">
        <v>#N/A</v>
      </c>
      <c r="D4936" t="e">
        <v>#N/A</v>
      </c>
      <c r="E4936" s="69" t="e">
        <v>#N/A</v>
      </c>
      <c r="F4936" s="3" t="e">
        <v>#N/A</v>
      </c>
      <c r="G4936" s="3" t="e">
        <v>#N/A</v>
      </c>
      <c r="H4936" s="3" t="e">
        <v>#N/A</v>
      </c>
      <c r="I4936" s="80" t="e">
        <v>#N/A</v>
      </c>
      <c r="J4936" s="80" t="e">
        <v>#N/A</v>
      </c>
      <c r="K4936" s="85" t="e">
        <v>#N/A</v>
      </c>
      <c r="L4936" s="9" t="e">
        <v>#N/A</v>
      </c>
      <c r="M4936" s="93" t="e">
        <v>#N/A</v>
      </c>
      <c r="N4936" s="8" t="e">
        <v>#N/A</v>
      </c>
      <c r="O4936" t="e">
        <v>#N/A</v>
      </c>
      <c r="P4936" t="e">
        <v>#N/A</v>
      </c>
      <c r="Q4936" t="e">
        <v>#N/A</v>
      </c>
      <c r="R4936" s="2" t="e">
        <v>#N/A</v>
      </c>
      <c r="S4936" t="e">
        <v>#N/A</v>
      </c>
      <c r="T4936" s="3" t="e">
        <v>#N/A</v>
      </c>
      <c r="U4936" s="3" t="e">
        <v>#N/A</v>
      </c>
      <c r="V4936" t="e">
        <v>#N/A</v>
      </c>
      <c r="W4936" t="e">
        <v>#N/A</v>
      </c>
      <c r="X4936" t="e">
        <v>#N/A</v>
      </c>
      <c r="Y4936" s="3" t="e">
        <v>#N/A</v>
      </c>
      <c r="Z4936" s="8" t="e">
        <v>#N/A</v>
      </c>
      <c r="AA4936" s="30" t="e">
        <v>#N/A</v>
      </c>
      <c r="AB4936" t="e">
        <v>#N/A</v>
      </c>
      <c r="AC4936" t="e">
        <v>#N/A</v>
      </c>
      <c r="AD4936" t="e">
        <v>#N/A</v>
      </c>
      <c r="AE4936" t="e">
        <v>#N/A</v>
      </c>
      <c r="AF4936" t="e">
        <v>#N/A</v>
      </c>
    </row>
    <row r="4937" spans="1:32" x14ac:dyDescent="0.25">
      <c r="A4937" t="e">
        <v>#N/A</v>
      </c>
      <c r="B4937" s="33" t="e">
        <v>#N/A</v>
      </c>
      <c r="C4937" t="e">
        <v>#N/A</v>
      </c>
      <c r="D4937" t="e">
        <v>#N/A</v>
      </c>
      <c r="E4937" s="69" t="e">
        <v>#N/A</v>
      </c>
      <c r="F4937" s="3" t="e">
        <v>#N/A</v>
      </c>
      <c r="G4937" s="3" t="e">
        <v>#N/A</v>
      </c>
      <c r="H4937" s="3" t="e">
        <v>#N/A</v>
      </c>
      <c r="I4937" s="80" t="e">
        <v>#N/A</v>
      </c>
      <c r="J4937" s="80" t="e">
        <v>#N/A</v>
      </c>
      <c r="K4937" s="85" t="e">
        <v>#N/A</v>
      </c>
      <c r="L4937" s="9" t="e">
        <v>#N/A</v>
      </c>
      <c r="M4937" s="93" t="e">
        <v>#N/A</v>
      </c>
      <c r="N4937" s="8" t="e">
        <v>#N/A</v>
      </c>
      <c r="O4937" t="e">
        <v>#N/A</v>
      </c>
      <c r="P4937" t="e">
        <v>#N/A</v>
      </c>
      <c r="Q4937" t="e">
        <v>#N/A</v>
      </c>
      <c r="R4937" s="2" t="e">
        <v>#N/A</v>
      </c>
      <c r="S4937" t="e">
        <v>#N/A</v>
      </c>
      <c r="T4937" s="3" t="e">
        <v>#N/A</v>
      </c>
      <c r="U4937" s="3" t="e">
        <v>#N/A</v>
      </c>
      <c r="V4937" t="e">
        <v>#N/A</v>
      </c>
      <c r="W4937" t="e">
        <v>#N/A</v>
      </c>
      <c r="X4937" t="e">
        <v>#N/A</v>
      </c>
      <c r="Y4937" s="3" t="e">
        <v>#N/A</v>
      </c>
      <c r="Z4937" s="8" t="e">
        <v>#N/A</v>
      </c>
      <c r="AA4937" s="30" t="e">
        <v>#N/A</v>
      </c>
      <c r="AB4937" t="e">
        <v>#N/A</v>
      </c>
      <c r="AC4937" t="e">
        <v>#N/A</v>
      </c>
      <c r="AD4937" t="e">
        <v>#N/A</v>
      </c>
      <c r="AE4937" t="e">
        <v>#N/A</v>
      </c>
      <c r="AF4937" t="e">
        <v>#N/A</v>
      </c>
    </row>
    <row r="4938" spans="1:32" x14ac:dyDescent="0.25">
      <c r="A4938" t="e">
        <v>#N/A</v>
      </c>
      <c r="B4938" s="33" t="e">
        <v>#N/A</v>
      </c>
      <c r="C4938" t="e">
        <v>#N/A</v>
      </c>
      <c r="D4938" t="e">
        <v>#N/A</v>
      </c>
      <c r="E4938" s="69" t="e">
        <v>#N/A</v>
      </c>
      <c r="F4938" s="3" t="e">
        <v>#N/A</v>
      </c>
      <c r="G4938" s="3" t="e">
        <v>#N/A</v>
      </c>
      <c r="H4938" s="3" t="e">
        <v>#N/A</v>
      </c>
      <c r="I4938" s="80" t="e">
        <v>#N/A</v>
      </c>
      <c r="J4938" s="80" t="e">
        <v>#N/A</v>
      </c>
      <c r="K4938" s="85" t="e">
        <v>#N/A</v>
      </c>
      <c r="L4938" s="9" t="e">
        <v>#N/A</v>
      </c>
      <c r="M4938" s="93" t="e">
        <v>#N/A</v>
      </c>
      <c r="N4938" s="8" t="e">
        <v>#N/A</v>
      </c>
      <c r="O4938" t="e">
        <v>#N/A</v>
      </c>
      <c r="P4938" t="e">
        <v>#N/A</v>
      </c>
      <c r="Q4938" t="e">
        <v>#N/A</v>
      </c>
      <c r="R4938" s="2" t="e">
        <v>#N/A</v>
      </c>
      <c r="S4938" t="e">
        <v>#N/A</v>
      </c>
      <c r="T4938" s="3" t="e">
        <v>#N/A</v>
      </c>
      <c r="U4938" s="3" t="e">
        <v>#N/A</v>
      </c>
      <c r="V4938" t="e">
        <v>#N/A</v>
      </c>
      <c r="W4938" t="e">
        <v>#N/A</v>
      </c>
      <c r="X4938" t="e">
        <v>#N/A</v>
      </c>
      <c r="Y4938" s="3" t="e">
        <v>#N/A</v>
      </c>
      <c r="Z4938" s="8" t="e">
        <v>#N/A</v>
      </c>
      <c r="AA4938" s="30" t="e">
        <v>#N/A</v>
      </c>
      <c r="AB4938" t="e">
        <v>#N/A</v>
      </c>
      <c r="AC4938" t="e">
        <v>#N/A</v>
      </c>
      <c r="AD4938" t="e">
        <v>#N/A</v>
      </c>
      <c r="AE4938" t="e">
        <v>#N/A</v>
      </c>
      <c r="AF4938" t="e">
        <v>#N/A</v>
      </c>
    </row>
    <row r="4939" spans="1:32" x14ac:dyDescent="0.25">
      <c r="A4939" t="e">
        <v>#N/A</v>
      </c>
      <c r="B4939" s="33" t="e">
        <v>#N/A</v>
      </c>
      <c r="C4939" t="e">
        <v>#N/A</v>
      </c>
      <c r="D4939" t="e">
        <v>#N/A</v>
      </c>
      <c r="E4939" s="69" t="e">
        <v>#N/A</v>
      </c>
      <c r="F4939" s="3" t="e">
        <v>#N/A</v>
      </c>
      <c r="G4939" s="3" t="e">
        <v>#N/A</v>
      </c>
      <c r="H4939" s="3" t="e">
        <v>#N/A</v>
      </c>
      <c r="I4939" s="80" t="e">
        <v>#N/A</v>
      </c>
      <c r="J4939" s="80" t="e">
        <v>#N/A</v>
      </c>
      <c r="K4939" s="85" t="e">
        <v>#N/A</v>
      </c>
      <c r="L4939" s="9" t="e">
        <v>#N/A</v>
      </c>
      <c r="M4939" s="93" t="e">
        <v>#N/A</v>
      </c>
      <c r="N4939" s="8" t="e">
        <v>#N/A</v>
      </c>
      <c r="O4939" t="e">
        <v>#N/A</v>
      </c>
      <c r="P4939" t="e">
        <v>#N/A</v>
      </c>
      <c r="Q4939" t="e">
        <v>#N/A</v>
      </c>
      <c r="R4939" s="2" t="e">
        <v>#N/A</v>
      </c>
      <c r="S4939" t="e">
        <v>#N/A</v>
      </c>
      <c r="T4939" s="3" t="e">
        <v>#N/A</v>
      </c>
      <c r="U4939" s="3" t="e">
        <v>#N/A</v>
      </c>
      <c r="V4939" t="e">
        <v>#N/A</v>
      </c>
      <c r="W4939" t="e">
        <v>#N/A</v>
      </c>
      <c r="X4939" t="e">
        <v>#N/A</v>
      </c>
      <c r="Y4939" s="3" t="e">
        <v>#N/A</v>
      </c>
      <c r="Z4939" s="8" t="e">
        <v>#N/A</v>
      </c>
      <c r="AA4939" s="30" t="e">
        <v>#N/A</v>
      </c>
      <c r="AB4939" t="e">
        <v>#N/A</v>
      </c>
      <c r="AC4939" t="e">
        <v>#N/A</v>
      </c>
      <c r="AD4939" t="e">
        <v>#N/A</v>
      </c>
      <c r="AE4939" t="e">
        <v>#N/A</v>
      </c>
      <c r="AF4939" t="e">
        <v>#N/A</v>
      </c>
    </row>
    <row r="4940" spans="1:32" x14ac:dyDescent="0.25">
      <c r="A4940" t="e">
        <v>#N/A</v>
      </c>
      <c r="B4940" s="33" t="e">
        <v>#N/A</v>
      </c>
      <c r="C4940" t="e">
        <v>#N/A</v>
      </c>
      <c r="D4940" t="e">
        <v>#N/A</v>
      </c>
      <c r="E4940" s="69" t="e">
        <v>#N/A</v>
      </c>
      <c r="F4940" s="3" t="e">
        <v>#N/A</v>
      </c>
      <c r="G4940" s="3" t="e">
        <v>#N/A</v>
      </c>
      <c r="H4940" s="3" t="e">
        <v>#N/A</v>
      </c>
      <c r="I4940" s="80" t="e">
        <v>#N/A</v>
      </c>
      <c r="J4940" s="80" t="e">
        <v>#N/A</v>
      </c>
      <c r="K4940" s="85" t="e">
        <v>#N/A</v>
      </c>
      <c r="L4940" s="9" t="e">
        <v>#N/A</v>
      </c>
      <c r="M4940" s="93" t="e">
        <v>#N/A</v>
      </c>
      <c r="N4940" s="8" t="e">
        <v>#N/A</v>
      </c>
      <c r="O4940" t="e">
        <v>#N/A</v>
      </c>
      <c r="P4940" t="e">
        <v>#N/A</v>
      </c>
      <c r="Q4940" t="e">
        <v>#N/A</v>
      </c>
      <c r="R4940" s="2" t="e">
        <v>#N/A</v>
      </c>
      <c r="S4940" t="e">
        <v>#N/A</v>
      </c>
      <c r="T4940" s="3" t="e">
        <v>#N/A</v>
      </c>
      <c r="U4940" s="3" t="e">
        <v>#N/A</v>
      </c>
      <c r="V4940" t="e">
        <v>#N/A</v>
      </c>
      <c r="W4940" t="e">
        <v>#N/A</v>
      </c>
      <c r="X4940" t="e">
        <v>#N/A</v>
      </c>
      <c r="Y4940" s="3" t="e">
        <v>#N/A</v>
      </c>
      <c r="Z4940" s="8" t="e">
        <v>#N/A</v>
      </c>
      <c r="AA4940" s="30" t="e">
        <v>#N/A</v>
      </c>
      <c r="AB4940" t="e">
        <v>#N/A</v>
      </c>
      <c r="AC4940" t="e">
        <v>#N/A</v>
      </c>
      <c r="AD4940" t="e">
        <v>#N/A</v>
      </c>
      <c r="AE4940" t="e">
        <v>#N/A</v>
      </c>
      <c r="AF4940" t="e">
        <v>#N/A</v>
      </c>
    </row>
    <row r="4941" spans="1:32" x14ac:dyDescent="0.25">
      <c r="A4941" t="e">
        <v>#N/A</v>
      </c>
      <c r="B4941" s="33" t="e">
        <v>#N/A</v>
      </c>
      <c r="C4941" t="e">
        <v>#N/A</v>
      </c>
      <c r="D4941" t="e">
        <v>#N/A</v>
      </c>
      <c r="E4941" s="69" t="e">
        <v>#N/A</v>
      </c>
      <c r="F4941" s="3" t="e">
        <v>#N/A</v>
      </c>
      <c r="G4941" s="3" t="e">
        <v>#N/A</v>
      </c>
      <c r="H4941" s="3" t="e">
        <v>#N/A</v>
      </c>
      <c r="I4941" s="80" t="e">
        <v>#N/A</v>
      </c>
      <c r="J4941" s="80" t="e">
        <v>#N/A</v>
      </c>
      <c r="K4941" s="85" t="e">
        <v>#N/A</v>
      </c>
      <c r="L4941" s="9" t="e">
        <v>#N/A</v>
      </c>
      <c r="M4941" s="93" t="e">
        <v>#N/A</v>
      </c>
      <c r="N4941" s="8" t="e">
        <v>#N/A</v>
      </c>
      <c r="O4941" t="e">
        <v>#N/A</v>
      </c>
      <c r="P4941" t="e">
        <v>#N/A</v>
      </c>
      <c r="Q4941" t="e">
        <v>#N/A</v>
      </c>
      <c r="R4941" s="2" t="e">
        <v>#N/A</v>
      </c>
      <c r="S4941" t="e">
        <v>#N/A</v>
      </c>
      <c r="T4941" s="3" t="e">
        <v>#N/A</v>
      </c>
      <c r="U4941" s="3" t="e">
        <v>#N/A</v>
      </c>
      <c r="V4941" t="e">
        <v>#N/A</v>
      </c>
      <c r="W4941" t="e">
        <v>#N/A</v>
      </c>
      <c r="X4941" t="e">
        <v>#N/A</v>
      </c>
      <c r="Y4941" s="3" t="e">
        <v>#N/A</v>
      </c>
      <c r="Z4941" s="8" t="e">
        <v>#N/A</v>
      </c>
      <c r="AA4941" s="30" t="e">
        <v>#N/A</v>
      </c>
      <c r="AB4941" t="e">
        <v>#N/A</v>
      </c>
      <c r="AC4941" t="e">
        <v>#N/A</v>
      </c>
      <c r="AD4941" t="e">
        <v>#N/A</v>
      </c>
      <c r="AE4941" t="e">
        <v>#N/A</v>
      </c>
      <c r="AF4941" t="e">
        <v>#N/A</v>
      </c>
    </row>
    <row r="4942" spans="1:32" x14ac:dyDescent="0.25">
      <c r="A4942" t="e">
        <v>#N/A</v>
      </c>
      <c r="B4942" s="33" t="e">
        <v>#N/A</v>
      </c>
      <c r="C4942" t="e">
        <v>#N/A</v>
      </c>
      <c r="D4942" t="e">
        <v>#N/A</v>
      </c>
      <c r="E4942" s="69" t="e">
        <v>#N/A</v>
      </c>
      <c r="F4942" s="3" t="e">
        <v>#N/A</v>
      </c>
      <c r="G4942" s="3" t="e">
        <v>#N/A</v>
      </c>
      <c r="H4942" s="3" t="e">
        <v>#N/A</v>
      </c>
      <c r="I4942" s="80" t="e">
        <v>#N/A</v>
      </c>
      <c r="J4942" s="80" t="e">
        <v>#N/A</v>
      </c>
      <c r="K4942" s="85" t="e">
        <v>#N/A</v>
      </c>
      <c r="L4942" s="9" t="e">
        <v>#N/A</v>
      </c>
      <c r="M4942" s="93" t="e">
        <v>#N/A</v>
      </c>
      <c r="N4942" s="8" t="e">
        <v>#N/A</v>
      </c>
      <c r="O4942" t="e">
        <v>#N/A</v>
      </c>
      <c r="P4942" t="e">
        <v>#N/A</v>
      </c>
      <c r="Q4942" t="e">
        <v>#N/A</v>
      </c>
      <c r="R4942" s="2" t="e">
        <v>#N/A</v>
      </c>
      <c r="S4942" t="e">
        <v>#N/A</v>
      </c>
      <c r="T4942" s="3" t="e">
        <v>#N/A</v>
      </c>
      <c r="U4942" s="3" t="e">
        <v>#N/A</v>
      </c>
      <c r="V4942" t="e">
        <v>#N/A</v>
      </c>
      <c r="W4942" t="e">
        <v>#N/A</v>
      </c>
      <c r="X4942" t="e">
        <v>#N/A</v>
      </c>
      <c r="Y4942" s="3" t="e">
        <v>#N/A</v>
      </c>
      <c r="Z4942" s="8" t="e">
        <v>#N/A</v>
      </c>
      <c r="AA4942" s="30" t="e">
        <v>#N/A</v>
      </c>
      <c r="AB4942" t="e">
        <v>#N/A</v>
      </c>
      <c r="AC4942" t="e">
        <v>#N/A</v>
      </c>
      <c r="AD4942" t="e">
        <v>#N/A</v>
      </c>
      <c r="AE4942" t="e">
        <v>#N/A</v>
      </c>
      <c r="AF4942" t="e">
        <v>#N/A</v>
      </c>
    </row>
    <row r="4943" spans="1:32" x14ac:dyDescent="0.25">
      <c r="A4943" t="e">
        <v>#N/A</v>
      </c>
      <c r="B4943" s="33" t="e">
        <v>#N/A</v>
      </c>
      <c r="C4943" t="e">
        <v>#N/A</v>
      </c>
      <c r="D4943" t="e">
        <v>#N/A</v>
      </c>
      <c r="E4943" s="69" t="e">
        <v>#N/A</v>
      </c>
      <c r="F4943" s="3" t="e">
        <v>#N/A</v>
      </c>
      <c r="G4943" s="3" t="e">
        <v>#N/A</v>
      </c>
      <c r="H4943" s="3" t="e">
        <v>#N/A</v>
      </c>
      <c r="I4943" s="80" t="e">
        <v>#N/A</v>
      </c>
      <c r="J4943" s="80" t="e">
        <v>#N/A</v>
      </c>
      <c r="K4943" s="85" t="e">
        <v>#N/A</v>
      </c>
      <c r="L4943" s="9" t="e">
        <v>#N/A</v>
      </c>
      <c r="M4943" s="93" t="e">
        <v>#N/A</v>
      </c>
      <c r="N4943" s="8" t="e">
        <v>#N/A</v>
      </c>
      <c r="O4943" t="e">
        <v>#N/A</v>
      </c>
      <c r="P4943" t="e">
        <v>#N/A</v>
      </c>
      <c r="Q4943" t="e">
        <v>#N/A</v>
      </c>
      <c r="R4943" s="2" t="e">
        <v>#N/A</v>
      </c>
      <c r="S4943" t="e">
        <v>#N/A</v>
      </c>
      <c r="T4943" s="3" t="e">
        <v>#N/A</v>
      </c>
      <c r="U4943" s="3" t="e">
        <v>#N/A</v>
      </c>
      <c r="V4943" t="e">
        <v>#N/A</v>
      </c>
      <c r="W4943" t="e">
        <v>#N/A</v>
      </c>
      <c r="X4943" t="e">
        <v>#N/A</v>
      </c>
      <c r="Y4943" s="3" t="e">
        <v>#N/A</v>
      </c>
      <c r="Z4943" s="8" t="e">
        <v>#N/A</v>
      </c>
      <c r="AA4943" s="30" t="e">
        <v>#N/A</v>
      </c>
      <c r="AB4943" t="e">
        <v>#N/A</v>
      </c>
      <c r="AC4943" t="e">
        <v>#N/A</v>
      </c>
      <c r="AD4943" t="e">
        <v>#N/A</v>
      </c>
      <c r="AE4943" t="e">
        <v>#N/A</v>
      </c>
      <c r="AF4943" t="e">
        <v>#N/A</v>
      </c>
    </row>
    <row r="4944" spans="1:32" x14ac:dyDescent="0.25">
      <c r="A4944" t="e">
        <v>#N/A</v>
      </c>
      <c r="B4944" s="33" t="e">
        <v>#N/A</v>
      </c>
      <c r="C4944" t="e">
        <v>#N/A</v>
      </c>
      <c r="D4944" t="e">
        <v>#N/A</v>
      </c>
      <c r="E4944" s="69" t="e">
        <v>#N/A</v>
      </c>
      <c r="F4944" s="3" t="e">
        <v>#N/A</v>
      </c>
      <c r="G4944" s="3" t="e">
        <v>#N/A</v>
      </c>
      <c r="H4944" s="3" t="e">
        <v>#N/A</v>
      </c>
      <c r="I4944" s="80" t="e">
        <v>#N/A</v>
      </c>
      <c r="J4944" s="80" t="e">
        <v>#N/A</v>
      </c>
      <c r="K4944" s="85" t="e">
        <v>#N/A</v>
      </c>
      <c r="L4944" s="9" t="e">
        <v>#N/A</v>
      </c>
      <c r="M4944" s="93" t="e">
        <v>#N/A</v>
      </c>
      <c r="N4944" s="8" t="e">
        <v>#N/A</v>
      </c>
      <c r="O4944" t="e">
        <v>#N/A</v>
      </c>
      <c r="P4944" t="e">
        <v>#N/A</v>
      </c>
      <c r="Q4944" t="e">
        <v>#N/A</v>
      </c>
      <c r="R4944" s="2" t="e">
        <v>#N/A</v>
      </c>
      <c r="S4944" t="e">
        <v>#N/A</v>
      </c>
      <c r="T4944" s="3" t="e">
        <v>#N/A</v>
      </c>
      <c r="U4944" s="3" t="e">
        <v>#N/A</v>
      </c>
      <c r="V4944" t="e">
        <v>#N/A</v>
      </c>
      <c r="W4944" t="e">
        <v>#N/A</v>
      </c>
      <c r="X4944" t="e">
        <v>#N/A</v>
      </c>
      <c r="Y4944" s="3" t="e">
        <v>#N/A</v>
      </c>
      <c r="Z4944" s="8" t="e">
        <v>#N/A</v>
      </c>
      <c r="AA4944" s="30" t="e">
        <v>#N/A</v>
      </c>
      <c r="AB4944" t="e">
        <v>#N/A</v>
      </c>
      <c r="AC4944" t="e">
        <v>#N/A</v>
      </c>
      <c r="AD4944" t="e">
        <v>#N/A</v>
      </c>
      <c r="AE4944" t="e">
        <v>#N/A</v>
      </c>
      <c r="AF4944" t="e">
        <v>#N/A</v>
      </c>
    </row>
    <row r="4945" spans="1:32" x14ac:dyDescent="0.25">
      <c r="A4945" t="e">
        <v>#N/A</v>
      </c>
      <c r="B4945" s="33" t="e">
        <v>#N/A</v>
      </c>
      <c r="C4945" t="e">
        <v>#N/A</v>
      </c>
      <c r="D4945" t="e">
        <v>#N/A</v>
      </c>
      <c r="E4945" s="69" t="e">
        <v>#N/A</v>
      </c>
      <c r="F4945" s="3" t="e">
        <v>#N/A</v>
      </c>
      <c r="G4945" s="3" t="e">
        <v>#N/A</v>
      </c>
      <c r="H4945" s="3" t="e">
        <v>#N/A</v>
      </c>
      <c r="I4945" s="80" t="e">
        <v>#N/A</v>
      </c>
      <c r="J4945" s="80" t="e">
        <v>#N/A</v>
      </c>
      <c r="K4945" s="85" t="e">
        <v>#N/A</v>
      </c>
      <c r="L4945" s="9" t="e">
        <v>#N/A</v>
      </c>
      <c r="M4945" s="93" t="e">
        <v>#N/A</v>
      </c>
      <c r="N4945" s="8" t="e">
        <v>#N/A</v>
      </c>
      <c r="O4945" t="e">
        <v>#N/A</v>
      </c>
      <c r="P4945" t="e">
        <v>#N/A</v>
      </c>
      <c r="Q4945" t="e">
        <v>#N/A</v>
      </c>
      <c r="R4945" s="2" t="e">
        <v>#N/A</v>
      </c>
      <c r="S4945" t="e">
        <v>#N/A</v>
      </c>
      <c r="T4945" s="3" t="e">
        <v>#N/A</v>
      </c>
      <c r="U4945" s="3" t="e">
        <v>#N/A</v>
      </c>
      <c r="V4945" t="e">
        <v>#N/A</v>
      </c>
      <c r="W4945" t="e">
        <v>#N/A</v>
      </c>
      <c r="X4945" t="e">
        <v>#N/A</v>
      </c>
      <c r="Y4945" s="3" t="e">
        <v>#N/A</v>
      </c>
      <c r="Z4945" s="8" t="e">
        <v>#N/A</v>
      </c>
      <c r="AA4945" s="30" t="e">
        <v>#N/A</v>
      </c>
      <c r="AB4945" t="e">
        <v>#N/A</v>
      </c>
      <c r="AC4945" t="e">
        <v>#N/A</v>
      </c>
      <c r="AD4945" t="e">
        <v>#N/A</v>
      </c>
      <c r="AE4945" t="e">
        <v>#N/A</v>
      </c>
      <c r="AF4945" t="e">
        <v>#N/A</v>
      </c>
    </row>
    <row r="4946" spans="1:32" x14ac:dyDescent="0.25">
      <c r="A4946" t="e">
        <v>#N/A</v>
      </c>
      <c r="B4946" s="33" t="e">
        <v>#N/A</v>
      </c>
      <c r="C4946" t="e">
        <v>#N/A</v>
      </c>
      <c r="D4946" t="e">
        <v>#N/A</v>
      </c>
      <c r="E4946" s="69" t="e">
        <v>#N/A</v>
      </c>
      <c r="F4946" s="3" t="e">
        <v>#N/A</v>
      </c>
      <c r="G4946" s="3" t="e">
        <v>#N/A</v>
      </c>
      <c r="H4946" s="3" t="e">
        <v>#N/A</v>
      </c>
      <c r="I4946" s="80" t="e">
        <v>#N/A</v>
      </c>
      <c r="J4946" s="80" t="e">
        <v>#N/A</v>
      </c>
      <c r="K4946" s="85" t="e">
        <v>#N/A</v>
      </c>
      <c r="L4946" s="9" t="e">
        <v>#N/A</v>
      </c>
      <c r="M4946" s="93" t="e">
        <v>#N/A</v>
      </c>
      <c r="N4946" s="8" t="e">
        <v>#N/A</v>
      </c>
      <c r="O4946" t="e">
        <v>#N/A</v>
      </c>
      <c r="P4946" t="e">
        <v>#N/A</v>
      </c>
      <c r="Q4946" t="e">
        <v>#N/A</v>
      </c>
      <c r="R4946" s="2" t="e">
        <v>#N/A</v>
      </c>
      <c r="S4946" t="e">
        <v>#N/A</v>
      </c>
      <c r="T4946" s="3" t="e">
        <v>#N/A</v>
      </c>
      <c r="U4946" s="3" t="e">
        <v>#N/A</v>
      </c>
      <c r="V4946" t="e">
        <v>#N/A</v>
      </c>
      <c r="W4946" t="e">
        <v>#N/A</v>
      </c>
      <c r="X4946" t="e">
        <v>#N/A</v>
      </c>
      <c r="Y4946" s="3" t="e">
        <v>#N/A</v>
      </c>
      <c r="Z4946" s="8" t="e">
        <v>#N/A</v>
      </c>
      <c r="AA4946" s="30" t="e">
        <v>#N/A</v>
      </c>
      <c r="AB4946" t="e">
        <v>#N/A</v>
      </c>
      <c r="AC4946" t="e">
        <v>#N/A</v>
      </c>
      <c r="AD4946" t="e">
        <v>#N/A</v>
      </c>
      <c r="AE4946" t="e">
        <v>#N/A</v>
      </c>
      <c r="AF4946" t="e">
        <v>#N/A</v>
      </c>
    </row>
    <row r="4947" spans="1:32" x14ac:dyDescent="0.25">
      <c r="A4947" t="e">
        <v>#N/A</v>
      </c>
      <c r="B4947" s="33" t="e">
        <v>#N/A</v>
      </c>
      <c r="C4947" t="e">
        <v>#N/A</v>
      </c>
      <c r="D4947" t="e">
        <v>#N/A</v>
      </c>
      <c r="E4947" s="69" t="e">
        <v>#N/A</v>
      </c>
      <c r="F4947" s="3" t="e">
        <v>#N/A</v>
      </c>
      <c r="G4947" s="3" t="e">
        <v>#N/A</v>
      </c>
      <c r="H4947" s="3" t="e">
        <v>#N/A</v>
      </c>
      <c r="I4947" s="80" t="e">
        <v>#N/A</v>
      </c>
      <c r="J4947" s="80" t="e">
        <v>#N/A</v>
      </c>
      <c r="K4947" s="85" t="e">
        <v>#N/A</v>
      </c>
      <c r="L4947" s="9" t="e">
        <v>#N/A</v>
      </c>
      <c r="M4947" s="93" t="e">
        <v>#N/A</v>
      </c>
      <c r="N4947" s="8" t="e">
        <v>#N/A</v>
      </c>
      <c r="O4947" t="e">
        <v>#N/A</v>
      </c>
      <c r="P4947" t="e">
        <v>#N/A</v>
      </c>
      <c r="Q4947" t="e">
        <v>#N/A</v>
      </c>
      <c r="R4947" s="2" t="e">
        <v>#N/A</v>
      </c>
      <c r="S4947" t="e">
        <v>#N/A</v>
      </c>
      <c r="T4947" s="3" t="e">
        <v>#N/A</v>
      </c>
      <c r="U4947" s="3" t="e">
        <v>#N/A</v>
      </c>
      <c r="V4947" t="e">
        <v>#N/A</v>
      </c>
      <c r="W4947" t="e">
        <v>#N/A</v>
      </c>
      <c r="X4947" t="e">
        <v>#N/A</v>
      </c>
      <c r="Y4947" s="3" t="e">
        <v>#N/A</v>
      </c>
      <c r="Z4947" s="8" t="e">
        <v>#N/A</v>
      </c>
      <c r="AA4947" s="30" t="e">
        <v>#N/A</v>
      </c>
      <c r="AB4947" t="e">
        <v>#N/A</v>
      </c>
      <c r="AC4947" t="e">
        <v>#N/A</v>
      </c>
      <c r="AD4947" t="e">
        <v>#N/A</v>
      </c>
      <c r="AE4947" t="e">
        <v>#N/A</v>
      </c>
      <c r="AF4947" t="e">
        <v>#N/A</v>
      </c>
    </row>
    <row r="4948" spans="1:32" x14ac:dyDescent="0.25">
      <c r="A4948" t="e">
        <v>#N/A</v>
      </c>
      <c r="B4948" s="33" t="e">
        <v>#N/A</v>
      </c>
      <c r="C4948" t="e">
        <v>#N/A</v>
      </c>
      <c r="D4948" t="e">
        <v>#N/A</v>
      </c>
      <c r="E4948" s="69" t="e">
        <v>#N/A</v>
      </c>
      <c r="F4948" s="3" t="e">
        <v>#N/A</v>
      </c>
      <c r="G4948" s="3" t="e">
        <v>#N/A</v>
      </c>
      <c r="H4948" s="3" t="e">
        <v>#N/A</v>
      </c>
      <c r="I4948" s="80" t="e">
        <v>#N/A</v>
      </c>
      <c r="J4948" s="80" t="e">
        <v>#N/A</v>
      </c>
      <c r="K4948" s="85" t="e">
        <v>#N/A</v>
      </c>
      <c r="L4948" s="9" t="e">
        <v>#N/A</v>
      </c>
      <c r="M4948" s="93" t="e">
        <v>#N/A</v>
      </c>
      <c r="N4948" s="8" t="e">
        <v>#N/A</v>
      </c>
      <c r="O4948" t="e">
        <v>#N/A</v>
      </c>
      <c r="P4948" t="e">
        <v>#N/A</v>
      </c>
      <c r="Q4948" t="e">
        <v>#N/A</v>
      </c>
      <c r="R4948" s="2" t="e">
        <v>#N/A</v>
      </c>
      <c r="S4948" t="e">
        <v>#N/A</v>
      </c>
      <c r="T4948" s="3" t="e">
        <v>#N/A</v>
      </c>
      <c r="U4948" s="3" t="e">
        <v>#N/A</v>
      </c>
      <c r="V4948" t="e">
        <v>#N/A</v>
      </c>
      <c r="W4948" t="e">
        <v>#N/A</v>
      </c>
      <c r="X4948" t="e">
        <v>#N/A</v>
      </c>
      <c r="Y4948" s="3" t="e">
        <v>#N/A</v>
      </c>
      <c r="Z4948" s="8" t="e">
        <v>#N/A</v>
      </c>
      <c r="AA4948" s="30" t="e">
        <v>#N/A</v>
      </c>
      <c r="AB4948" t="e">
        <v>#N/A</v>
      </c>
      <c r="AC4948" t="e">
        <v>#N/A</v>
      </c>
      <c r="AD4948" t="e">
        <v>#N/A</v>
      </c>
      <c r="AE4948" t="e">
        <v>#N/A</v>
      </c>
      <c r="AF4948" t="e">
        <v>#N/A</v>
      </c>
    </row>
    <row r="4949" spans="1:32" x14ac:dyDescent="0.25">
      <c r="A4949" t="e">
        <v>#N/A</v>
      </c>
      <c r="B4949" s="33" t="e">
        <v>#N/A</v>
      </c>
      <c r="C4949" t="e">
        <v>#N/A</v>
      </c>
      <c r="D4949" t="e">
        <v>#N/A</v>
      </c>
      <c r="E4949" s="69" t="e">
        <v>#N/A</v>
      </c>
      <c r="F4949" s="3" t="e">
        <v>#N/A</v>
      </c>
      <c r="G4949" s="3" t="e">
        <v>#N/A</v>
      </c>
      <c r="H4949" s="3" t="e">
        <v>#N/A</v>
      </c>
      <c r="I4949" s="80" t="e">
        <v>#N/A</v>
      </c>
      <c r="J4949" s="80" t="e">
        <v>#N/A</v>
      </c>
      <c r="K4949" s="85" t="e">
        <v>#N/A</v>
      </c>
      <c r="L4949" s="9" t="e">
        <v>#N/A</v>
      </c>
      <c r="M4949" s="93" t="e">
        <v>#N/A</v>
      </c>
      <c r="N4949" s="8" t="e">
        <v>#N/A</v>
      </c>
      <c r="O4949" t="e">
        <v>#N/A</v>
      </c>
      <c r="P4949" t="e">
        <v>#N/A</v>
      </c>
      <c r="Q4949" t="e">
        <v>#N/A</v>
      </c>
      <c r="R4949" s="2" t="e">
        <v>#N/A</v>
      </c>
      <c r="S4949" t="e">
        <v>#N/A</v>
      </c>
      <c r="T4949" s="3" t="e">
        <v>#N/A</v>
      </c>
      <c r="U4949" s="3" t="e">
        <v>#N/A</v>
      </c>
      <c r="V4949" t="e">
        <v>#N/A</v>
      </c>
      <c r="W4949" t="e">
        <v>#N/A</v>
      </c>
      <c r="X4949" t="e">
        <v>#N/A</v>
      </c>
      <c r="Y4949" s="3" t="e">
        <v>#N/A</v>
      </c>
      <c r="Z4949" s="8" t="e">
        <v>#N/A</v>
      </c>
      <c r="AA4949" s="30" t="e">
        <v>#N/A</v>
      </c>
      <c r="AB4949" t="e">
        <v>#N/A</v>
      </c>
      <c r="AC4949" t="e">
        <v>#N/A</v>
      </c>
      <c r="AD4949" t="e">
        <v>#N/A</v>
      </c>
      <c r="AE4949" t="e">
        <v>#N/A</v>
      </c>
      <c r="AF4949" t="e">
        <v>#N/A</v>
      </c>
    </row>
    <row r="4950" spans="1:32" x14ac:dyDescent="0.25">
      <c r="A4950" t="e">
        <v>#N/A</v>
      </c>
      <c r="B4950" s="33" t="e">
        <v>#N/A</v>
      </c>
      <c r="C4950" t="e">
        <v>#N/A</v>
      </c>
      <c r="D4950" t="e">
        <v>#N/A</v>
      </c>
      <c r="E4950" s="69" t="e">
        <v>#N/A</v>
      </c>
      <c r="F4950" s="3" t="e">
        <v>#N/A</v>
      </c>
      <c r="G4950" s="3" t="e">
        <v>#N/A</v>
      </c>
      <c r="H4950" s="3" t="e">
        <v>#N/A</v>
      </c>
      <c r="I4950" s="80" t="e">
        <v>#N/A</v>
      </c>
      <c r="J4950" s="80" t="e">
        <v>#N/A</v>
      </c>
      <c r="K4950" s="85" t="e">
        <v>#N/A</v>
      </c>
      <c r="L4950" s="9" t="e">
        <v>#N/A</v>
      </c>
      <c r="M4950" s="93" t="e">
        <v>#N/A</v>
      </c>
      <c r="N4950" s="8" t="e">
        <v>#N/A</v>
      </c>
      <c r="O4950" t="e">
        <v>#N/A</v>
      </c>
      <c r="P4950" t="e">
        <v>#N/A</v>
      </c>
      <c r="Q4950" t="e">
        <v>#N/A</v>
      </c>
      <c r="R4950" s="2" t="e">
        <v>#N/A</v>
      </c>
      <c r="S4950" t="e">
        <v>#N/A</v>
      </c>
      <c r="T4950" s="3" t="e">
        <v>#N/A</v>
      </c>
      <c r="U4950" s="3" t="e">
        <v>#N/A</v>
      </c>
      <c r="V4950" t="e">
        <v>#N/A</v>
      </c>
      <c r="W4950" t="e">
        <v>#N/A</v>
      </c>
      <c r="X4950" t="e">
        <v>#N/A</v>
      </c>
      <c r="Y4950" s="3" t="e">
        <v>#N/A</v>
      </c>
      <c r="Z4950" s="8" t="e">
        <v>#N/A</v>
      </c>
      <c r="AA4950" s="30" t="e">
        <v>#N/A</v>
      </c>
      <c r="AB4950" t="e">
        <v>#N/A</v>
      </c>
      <c r="AC4950" t="e">
        <v>#N/A</v>
      </c>
      <c r="AD4950" t="e">
        <v>#N/A</v>
      </c>
      <c r="AE4950" t="e">
        <v>#N/A</v>
      </c>
      <c r="AF4950" t="e">
        <v>#N/A</v>
      </c>
    </row>
    <row r="4951" spans="1:32" x14ac:dyDescent="0.25">
      <c r="A4951" t="e">
        <v>#N/A</v>
      </c>
      <c r="B4951" s="33" t="e">
        <v>#N/A</v>
      </c>
      <c r="C4951" t="e">
        <v>#N/A</v>
      </c>
      <c r="D4951" t="e">
        <v>#N/A</v>
      </c>
      <c r="E4951" s="69" t="e">
        <v>#N/A</v>
      </c>
      <c r="F4951" s="3" t="e">
        <v>#N/A</v>
      </c>
      <c r="G4951" s="3" t="e">
        <v>#N/A</v>
      </c>
      <c r="H4951" s="3" t="e">
        <v>#N/A</v>
      </c>
      <c r="I4951" s="80" t="e">
        <v>#N/A</v>
      </c>
      <c r="J4951" s="80" t="e">
        <v>#N/A</v>
      </c>
      <c r="K4951" s="85" t="e">
        <v>#N/A</v>
      </c>
      <c r="L4951" s="9" t="e">
        <v>#N/A</v>
      </c>
      <c r="M4951" s="93" t="e">
        <v>#N/A</v>
      </c>
      <c r="N4951" s="8" t="e">
        <v>#N/A</v>
      </c>
      <c r="O4951" t="e">
        <v>#N/A</v>
      </c>
      <c r="P4951" t="e">
        <v>#N/A</v>
      </c>
      <c r="Q4951" t="e">
        <v>#N/A</v>
      </c>
      <c r="R4951" s="2" t="e">
        <v>#N/A</v>
      </c>
      <c r="S4951" t="e">
        <v>#N/A</v>
      </c>
      <c r="T4951" s="3" t="e">
        <v>#N/A</v>
      </c>
      <c r="U4951" s="3" t="e">
        <v>#N/A</v>
      </c>
      <c r="V4951" t="e">
        <v>#N/A</v>
      </c>
      <c r="W4951" t="e">
        <v>#N/A</v>
      </c>
      <c r="X4951" t="e">
        <v>#N/A</v>
      </c>
      <c r="Y4951" s="3" t="e">
        <v>#N/A</v>
      </c>
      <c r="Z4951" s="8" t="e">
        <v>#N/A</v>
      </c>
      <c r="AA4951" s="30" t="e">
        <v>#N/A</v>
      </c>
      <c r="AB4951" t="e">
        <v>#N/A</v>
      </c>
      <c r="AC4951" t="e">
        <v>#N/A</v>
      </c>
      <c r="AD4951" t="e">
        <v>#N/A</v>
      </c>
      <c r="AE4951" t="e">
        <v>#N/A</v>
      </c>
      <c r="AF4951" t="e">
        <v>#N/A</v>
      </c>
    </row>
    <row r="4952" spans="1:32" x14ac:dyDescent="0.25">
      <c r="A4952" t="e">
        <v>#N/A</v>
      </c>
      <c r="B4952" s="33" t="e">
        <v>#N/A</v>
      </c>
      <c r="C4952" t="e">
        <v>#N/A</v>
      </c>
      <c r="D4952" t="e">
        <v>#N/A</v>
      </c>
      <c r="E4952" s="69" t="e">
        <v>#N/A</v>
      </c>
      <c r="F4952" s="3" t="e">
        <v>#N/A</v>
      </c>
      <c r="G4952" s="3" t="e">
        <v>#N/A</v>
      </c>
      <c r="H4952" s="3" t="e">
        <v>#N/A</v>
      </c>
      <c r="I4952" s="80" t="e">
        <v>#N/A</v>
      </c>
      <c r="J4952" s="80" t="e">
        <v>#N/A</v>
      </c>
      <c r="K4952" s="85" t="e">
        <v>#N/A</v>
      </c>
      <c r="L4952" s="9" t="e">
        <v>#N/A</v>
      </c>
      <c r="M4952" s="93" t="e">
        <v>#N/A</v>
      </c>
      <c r="N4952" s="8" t="e">
        <v>#N/A</v>
      </c>
      <c r="O4952" t="e">
        <v>#N/A</v>
      </c>
      <c r="P4952" t="e">
        <v>#N/A</v>
      </c>
      <c r="Q4952" t="e">
        <v>#N/A</v>
      </c>
      <c r="R4952" s="2" t="e">
        <v>#N/A</v>
      </c>
      <c r="S4952" t="e">
        <v>#N/A</v>
      </c>
      <c r="T4952" s="3" t="e">
        <v>#N/A</v>
      </c>
      <c r="U4952" s="3" t="e">
        <v>#N/A</v>
      </c>
      <c r="V4952" t="e">
        <v>#N/A</v>
      </c>
      <c r="W4952" t="e">
        <v>#N/A</v>
      </c>
      <c r="X4952" t="e">
        <v>#N/A</v>
      </c>
      <c r="Y4952" s="3" t="e">
        <v>#N/A</v>
      </c>
      <c r="Z4952" s="8" t="e">
        <v>#N/A</v>
      </c>
      <c r="AA4952" s="30" t="e">
        <v>#N/A</v>
      </c>
      <c r="AB4952" t="e">
        <v>#N/A</v>
      </c>
      <c r="AC4952" t="e">
        <v>#N/A</v>
      </c>
      <c r="AD4952" t="e">
        <v>#N/A</v>
      </c>
      <c r="AE4952" t="e">
        <v>#N/A</v>
      </c>
      <c r="AF4952" t="e">
        <v>#N/A</v>
      </c>
    </row>
    <row r="4953" spans="1:32" x14ac:dyDescent="0.25">
      <c r="A4953" t="e">
        <v>#N/A</v>
      </c>
      <c r="B4953" s="33" t="e">
        <v>#N/A</v>
      </c>
      <c r="C4953" t="e">
        <v>#N/A</v>
      </c>
      <c r="D4953" t="e">
        <v>#N/A</v>
      </c>
      <c r="E4953" s="69" t="e">
        <v>#N/A</v>
      </c>
      <c r="F4953" s="3" t="e">
        <v>#N/A</v>
      </c>
      <c r="G4953" s="3" t="e">
        <v>#N/A</v>
      </c>
      <c r="H4953" s="3" t="e">
        <v>#N/A</v>
      </c>
      <c r="I4953" s="80" t="e">
        <v>#N/A</v>
      </c>
      <c r="J4953" s="80" t="e">
        <v>#N/A</v>
      </c>
      <c r="K4953" s="85" t="e">
        <v>#N/A</v>
      </c>
      <c r="L4953" s="9" t="e">
        <v>#N/A</v>
      </c>
      <c r="M4953" s="93" t="e">
        <v>#N/A</v>
      </c>
      <c r="N4953" s="8" t="e">
        <v>#N/A</v>
      </c>
      <c r="O4953" t="e">
        <v>#N/A</v>
      </c>
      <c r="P4953" t="e">
        <v>#N/A</v>
      </c>
      <c r="Q4953" t="e">
        <v>#N/A</v>
      </c>
      <c r="R4953" s="2" t="e">
        <v>#N/A</v>
      </c>
      <c r="S4953" t="e">
        <v>#N/A</v>
      </c>
      <c r="T4953" s="3" t="e">
        <v>#N/A</v>
      </c>
      <c r="U4953" s="3" t="e">
        <v>#N/A</v>
      </c>
      <c r="V4953" t="e">
        <v>#N/A</v>
      </c>
      <c r="W4953" t="e">
        <v>#N/A</v>
      </c>
      <c r="X4953" t="e">
        <v>#N/A</v>
      </c>
      <c r="Y4953" s="3" t="e">
        <v>#N/A</v>
      </c>
      <c r="Z4953" s="8" t="e">
        <v>#N/A</v>
      </c>
      <c r="AA4953" s="30" t="e">
        <v>#N/A</v>
      </c>
      <c r="AB4953" t="e">
        <v>#N/A</v>
      </c>
      <c r="AC4953" t="e">
        <v>#N/A</v>
      </c>
      <c r="AD4953" t="e">
        <v>#N/A</v>
      </c>
      <c r="AE4953" t="e">
        <v>#N/A</v>
      </c>
      <c r="AF4953" t="e">
        <v>#N/A</v>
      </c>
    </row>
    <row r="4954" spans="1:32" x14ac:dyDescent="0.25">
      <c r="A4954" t="e">
        <v>#N/A</v>
      </c>
      <c r="B4954" s="33" t="e">
        <v>#N/A</v>
      </c>
      <c r="C4954" t="e">
        <v>#N/A</v>
      </c>
      <c r="D4954" t="e">
        <v>#N/A</v>
      </c>
      <c r="E4954" s="69" t="e">
        <v>#N/A</v>
      </c>
      <c r="F4954" s="3" t="e">
        <v>#N/A</v>
      </c>
      <c r="G4954" s="3" t="e">
        <v>#N/A</v>
      </c>
      <c r="H4954" s="3" t="e">
        <v>#N/A</v>
      </c>
      <c r="I4954" s="80" t="e">
        <v>#N/A</v>
      </c>
      <c r="J4954" s="80" t="e">
        <v>#N/A</v>
      </c>
      <c r="K4954" s="85" t="e">
        <v>#N/A</v>
      </c>
      <c r="L4954" s="9" t="e">
        <v>#N/A</v>
      </c>
      <c r="M4954" s="93" t="e">
        <v>#N/A</v>
      </c>
      <c r="N4954" s="8" t="e">
        <v>#N/A</v>
      </c>
      <c r="O4954" t="e">
        <v>#N/A</v>
      </c>
      <c r="P4954" t="e">
        <v>#N/A</v>
      </c>
      <c r="Q4954" t="e">
        <v>#N/A</v>
      </c>
      <c r="R4954" s="2" t="e">
        <v>#N/A</v>
      </c>
      <c r="S4954" t="e">
        <v>#N/A</v>
      </c>
      <c r="T4954" s="3" t="e">
        <v>#N/A</v>
      </c>
      <c r="U4954" s="3" t="e">
        <v>#N/A</v>
      </c>
      <c r="V4954" t="e">
        <v>#N/A</v>
      </c>
      <c r="W4954" t="e">
        <v>#N/A</v>
      </c>
      <c r="X4954" t="e">
        <v>#N/A</v>
      </c>
      <c r="Y4954" s="3" t="e">
        <v>#N/A</v>
      </c>
      <c r="Z4954" s="8" t="e">
        <v>#N/A</v>
      </c>
      <c r="AA4954" s="30" t="e">
        <v>#N/A</v>
      </c>
      <c r="AB4954" t="e">
        <v>#N/A</v>
      </c>
      <c r="AC4954" t="e">
        <v>#N/A</v>
      </c>
      <c r="AD4954" t="e">
        <v>#N/A</v>
      </c>
      <c r="AE4954" t="e">
        <v>#N/A</v>
      </c>
      <c r="AF4954" t="e">
        <v>#N/A</v>
      </c>
    </row>
    <row r="4955" spans="1:32" x14ac:dyDescent="0.25">
      <c r="A4955" t="e">
        <v>#N/A</v>
      </c>
      <c r="B4955" s="33" t="e">
        <v>#N/A</v>
      </c>
      <c r="C4955" t="e">
        <v>#N/A</v>
      </c>
      <c r="D4955" t="e">
        <v>#N/A</v>
      </c>
      <c r="E4955" s="69" t="e">
        <v>#N/A</v>
      </c>
      <c r="F4955" s="3" t="e">
        <v>#N/A</v>
      </c>
      <c r="G4955" s="3" t="e">
        <v>#N/A</v>
      </c>
      <c r="H4955" s="3" t="e">
        <v>#N/A</v>
      </c>
      <c r="I4955" s="80" t="e">
        <v>#N/A</v>
      </c>
      <c r="J4955" s="80" t="e">
        <v>#N/A</v>
      </c>
      <c r="K4955" s="85" t="e">
        <v>#N/A</v>
      </c>
      <c r="L4955" s="9" t="e">
        <v>#N/A</v>
      </c>
      <c r="M4955" s="93" t="e">
        <v>#N/A</v>
      </c>
      <c r="N4955" s="8" t="e">
        <v>#N/A</v>
      </c>
      <c r="O4955" t="e">
        <v>#N/A</v>
      </c>
      <c r="P4955" t="e">
        <v>#N/A</v>
      </c>
      <c r="Q4955" t="e">
        <v>#N/A</v>
      </c>
      <c r="R4955" s="2" t="e">
        <v>#N/A</v>
      </c>
      <c r="S4955" t="e">
        <v>#N/A</v>
      </c>
      <c r="T4955" s="3" t="e">
        <v>#N/A</v>
      </c>
      <c r="U4955" s="3" t="e">
        <v>#N/A</v>
      </c>
      <c r="V4955" t="e">
        <v>#N/A</v>
      </c>
      <c r="W4955" t="e">
        <v>#N/A</v>
      </c>
      <c r="X4955" t="e">
        <v>#N/A</v>
      </c>
      <c r="Y4955" s="3" t="e">
        <v>#N/A</v>
      </c>
      <c r="Z4955" s="8" t="e">
        <v>#N/A</v>
      </c>
      <c r="AA4955" s="30" t="e">
        <v>#N/A</v>
      </c>
      <c r="AB4955" t="e">
        <v>#N/A</v>
      </c>
      <c r="AC4955" t="e">
        <v>#N/A</v>
      </c>
      <c r="AD4955" t="e">
        <v>#N/A</v>
      </c>
      <c r="AE4955" t="e">
        <v>#N/A</v>
      </c>
      <c r="AF4955" t="e">
        <v>#N/A</v>
      </c>
    </row>
    <row r="4956" spans="1:32" x14ac:dyDescent="0.25">
      <c r="A4956" t="e">
        <v>#N/A</v>
      </c>
      <c r="B4956" s="33" t="e">
        <v>#N/A</v>
      </c>
      <c r="C4956" t="e">
        <v>#N/A</v>
      </c>
      <c r="D4956" t="e">
        <v>#N/A</v>
      </c>
      <c r="E4956" s="69" t="e">
        <v>#N/A</v>
      </c>
      <c r="F4956" s="3" t="e">
        <v>#N/A</v>
      </c>
      <c r="G4956" s="3" t="e">
        <v>#N/A</v>
      </c>
      <c r="H4956" s="3" t="e">
        <v>#N/A</v>
      </c>
      <c r="I4956" s="80" t="e">
        <v>#N/A</v>
      </c>
      <c r="J4956" s="80" t="e">
        <v>#N/A</v>
      </c>
      <c r="K4956" s="85" t="e">
        <v>#N/A</v>
      </c>
      <c r="L4956" s="9" t="e">
        <v>#N/A</v>
      </c>
      <c r="M4956" s="93" t="e">
        <v>#N/A</v>
      </c>
      <c r="N4956" s="8" t="e">
        <v>#N/A</v>
      </c>
      <c r="O4956" t="e">
        <v>#N/A</v>
      </c>
      <c r="P4956" t="e">
        <v>#N/A</v>
      </c>
      <c r="Q4956" t="e">
        <v>#N/A</v>
      </c>
      <c r="R4956" s="2" t="e">
        <v>#N/A</v>
      </c>
      <c r="S4956" t="e">
        <v>#N/A</v>
      </c>
      <c r="T4956" s="3" t="e">
        <v>#N/A</v>
      </c>
      <c r="U4956" s="3" t="e">
        <v>#N/A</v>
      </c>
      <c r="V4956" t="e">
        <v>#N/A</v>
      </c>
      <c r="W4956" t="e">
        <v>#N/A</v>
      </c>
      <c r="X4956" t="e">
        <v>#N/A</v>
      </c>
      <c r="Y4956" s="3" t="e">
        <v>#N/A</v>
      </c>
      <c r="Z4956" s="8" t="e">
        <v>#N/A</v>
      </c>
      <c r="AA4956" s="30" t="e">
        <v>#N/A</v>
      </c>
      <c r="AB4956" t="e">
        <v>#N/A</v>
      </c>
      <c r="AC4956" t="e">
        <v>#N/A</v>
      </c>
      <c r="AD4956" t="e">
        <v>#N/A</v>
      </c>
      <c r="AE4956" t="e">
        <v>#N/A</v>
      </c>
      <c r="AF4956" t="e">
        <v>#N/A</v>
      </c>
    </row>
    <row r="4957" spans="1:32" x14ac:dyDescent="0.25">
      <c r="A4957" t="e">
        <v>#N/A</v>
      </c>
      <c r="B4957" s="33" t="e">
        <v>#N/A</v>
      </c>
      <c r="C4957" t="e">
        <v>#N/A</v>
      </c>
      <c r="D4957" t="e">
        <v>#N/A</v>
      </c>
      <c r="E4957" s="69" t="e">
        <v>#N/A</v>
      </c>
      <c r="F4957" s="3" t="e">
        <v>#N/A</v>
      </c>
      <c r="G4957" s="3" t="e">
        <v>#N/A</v>
      </c>
      <c r="H4957" s="3" t="e">
        <v>#N/A</v>
      </c>
      <c r="I4957" s="80" t="e">
        <v>#N/A</v>
      </c>
      <c r="J4957" s="80" t="e">
        <v>#N/A</v>
      </c>
      <c r="K4957" s="85" t="e">
        <v>#N/A</v>
      </c>
      <c r="L4957" s="9" t="e">
        <v>#N/A</v>
      </c>
      <c r="M4957" s="93" t="e">
        <v>#N/A</v>
      </c>
      <c r="N4957" s="8" t="e">
        <v>#N/A</v>
      </c>
      <c r="O4957" t="e">
        <v>#N/A</v>
      </c>
      <c r="P4957" t="e">
        <v>#N/A</v>
      </c>
      <c r="Q4957" t="e">
        <v>#N/A</v>
      </c>
      <c r="R4957" s="2" t="e">
        <v>#N/A</v>
      </c>
      <c r="S4957" t="e">
        <v>#N/A</v>
      </c>
      <c r="T4957" s="3" t="e">
        <v>#N/A</v>
      </c>
      <c r="U4957" s="3" t="e">
        <v>#N/A</v>
      </c>
      <c r="V4957" t="e">
        <v>#N/A</v>
      </c>
      <c r="W4957" t="e">
        <v>#N/A</v>
      </c>
      <c r="X4957" t="e">
        <v>#N/A</v>
      </c>
      <c r="Y4957" s="3" t="e">
        <v>#N/A</v>
      </c>
      <c r="Z4957" s="8" t="e">
        <v>#N/A</v>
      </c>
      <c r="AA4957" s="30" t="e">
        <v>#N/A</v>
      </c>
      <c r="AB4957" t="e">
        <v>#N/A</v>
      </c>
      <c r="AC4957" t="e">
        <v>#N/A</v>
      </c>
      <c r="AD4957" t="e">
        <v>#N/A</v>
      </c>
      <c r="AE4957" t="e">
        <v>#N/A</v>
      </c>
      <c r="AF4957" t="e">
        <v>#N/A</v>
      </c>
    </row>
    <row r="4958" spans="1:32" x14ac:dyDescent="0.25">
      <c r="A4958" t="e">
        <v>#N/A</v>
      </c>
      <c r="B4958" s="33" t="e">
        <v>#N/A</v>
      </c>
      <c r="C4958" t="e">
        <v>#N/A</v>
      </c>
      <c r="D4958" t="e">
        <v>#N/A</v>
      </c>
      <c r="E4958" s="69" t="e">
        <v>#N/A</v>
      </c>
      <c r="F4958" s="3" t="e">
        <v>#N/A</v>
      </c>
      <c r="G4958" s="3" t="e">
        <v>#N/A</v>
      </c>
      <c r="H4958" s="3" t="e">
        <v>#N/A</v>
      </c>
      <c r="I4958" s="80" t="e">
        <v>#N/A</v>
      </c>
      <c r="J4958" s="80" t="e">
        <v>#N/A</v>
      </c>
      <c r="K4958" s="85" t="e">
        <v>#N/A</v>
      </c>
      <c r="L4958" s="9" t="e">
        <v>#N/A</v>
      </c>
      <c r="M4958" s="93" t="e">
        <v>#N/A</v>
      </c>
      <c r="N4958" s="8" t="e">
        <v>#N/A</v>
      </c>
      <c r="O4958" t="e">
        <v>#N/A</v>
      </c>
      <c r="P4958" t="e">
        <v>#N/A</v>
      </c>
      <c r="Q4958" t="e">
        <v>#N/A</v>
      </c>
      <c r="R4958" s="2" t="e">
        <v>#N/A</v>
      </c>
      <c r="S4958" t="e">
        <v>#N/A</v>
      </c>
      <c r="T4958" s="3" t="e">
        <v>#N/A</v>
      </c>
      <c r="U4958" s="3" t="e">
        <v>#N/A</v>
      </c>
      <c r="V4958" t="e">
        <v>#N/A</v>
      </c>
      <c r="W4958" t="e">
        <v>#N/A</v>
      </c>
      <c r="X4958" t="e">
        <v>#N/A</v>
      </c>
      <c r="Y4958" s="3" t="e">
        <v>#N/A</v>
      </c>
      <c r="Z4958" s="8" t="e">
        <v>#N/A</v>
      </c>
      <c r="AA4958" s="30" t="e">
        <v>#N/A</v>
      </c>
      <c r="AB4958" t="e">
        <v>#N/A</v>
      </c>
      <c r="AC4958" t="e">
        <v>#N/A</v>
      </c>
      <c r="AD4958" t="e">
        <v>#N/A</v>
      </c>
      <c r="AE4958" t="e">
        <v>#N/A</v>
      </c>
      <c r="AF4958" t="e">
        <v>#N/A</v>
      </c>
    </row>
    <row r="4959" spans="1:32" x14ac:dyDescent="0.25">
      <c r="A4959" t="e">
        <v>#N/A</v>
      </c>
      <c r="B4959" s="33" t="e">
        <v>#N/A</v>
      </c>
      <c r="C4959" t="e">
        <v>#N/A</v>
      </c>
      <c r="D4959" t="e">
        <v>#N/A</v>
      </c>
      <c r="E4959" s="69" t="e">
        <v>#N/A</v>
      </c>
      <c r="F4959" s="3" t="e">
        <v>#N/A</v>
      </c>
      <c r="G4959" s="3" t="e">
        <v>#N/A</v>
      </c>
      <c r="H4959" s="3" t="e">
        <v>#N/A</v>
      </c>
      <c r="I4959" s="80" t="e">
        <v>#N/A</v>
      </c>
      <c r="J4959" s="80" t="e">
        <v>#N/A</v>
      </c>
      <c r="K4959" s="85" t="e">
        <v>#N/A</v>
      </c>
      <c r="L4959" s="9" t="e">
        <v>#N/A</v>
      </c>
      <c r="M4959" s="93" t="e">
        <v>#N/A</v>
      </c>
      <c r="N4959" s="8" t="e">
        <v>#N/A</v>
      </c>
      <c r="O4959" t="e">
        <v>#N/A</v>
      </c>
      <c r="P4959" t="e">
        <v>#N/A</v>
      </c>
      <c r="Q4959" t="e">
        <v>#N/A</v>
      </c>
      <c r="R4959" s="2" t="e">
        <v>#N/A</v>
      </c>
      <c r="S4959" t="e">
        <v>#N/A</v>
      </c>
      <c r="T4959" s="3" t="e">
        <v>#N/A</v>
      </c>
      <c r="U4959" s="3" t="e">
        <v>#N/A</v>
      </c>
      <c r="V4959" t="e">
        <v>#N/A</v>
      </c>
      <c r="W4959" t="e">
        <v>#N/A</v>
      </c>
      <c r="X4959" t="e">
        <v>#N/A</v>
      </c>
      <c r="Y4959" s="3" t="e">
        <v>#N/A</v>
      </c>
      <c r="Z4959" s="8" t="e">
        <v>#N/A</v>
      </c>
      <c r="AA4959" s="30" t="e">
        <v>#N/A</v>
      </c>
      <c r="AB4959" t="e">
        <v>#N/A</v>
      </c>
      <c r="AC4959" t="e">
        <v>#N/A</v>
      </c>
      <c r="AD4959" t="e">
        <v>#N/A</v>
      </c>
      <c r="AE4959" t="e">
        <v>#N/A</v>
      </c>
      <c r="AF4959" t="e">
        <v>#N/A</v>
      </c>
    </row>
    <row r="4960" spans="1:32" x14ac:dyDescent="0.25">
      <c r="A4960" t="e">
        <v>#N/A</v>
      </c>
      <c r="B4960" s="33" t="e">
        <v>#N/A</v>
      </c>
      <c r="C4960" t="e">
        <v>#N/A</v>
      </c>
      <c r="D4960" t="e">
        <v>#N/A</v>
      </c>
      <c r="E4960" s="69" t="e">
        <v>#N/A</v>
      </c>
      <c r="F4960" s="3" t="e">
        <v>#N/A</v>
      </c>
      <c r="G4960" s="3" t="e">
        <v>#N/A</v>
      </c>
      <c r="H4960" s="3" t="e">
        <v>#N/A</v>
      </c>
      <c r="I4960" s="80" t="e">
        <v>#N/A</v>
      </c>
      <c r="J4960" s="80" t="e">
        <v>#N/A</v>
      </c>
      <c r="K4960" s="85" t="e">
        <v>#N/A</v>
      </c>
      <c r="L4960" s="9" t="e">
        <v>#N/A</v>
      </c>
      <c r="M4960" s="93" t="e">
        <v>#N/A</v>
      </c>
      <c r="N4960" s="8" t="e">
        <v>#N/A</v>
      </c>
      <c r="O4960" t="e">
        <v>#N/A</v>
      </c>
      <c r="P4960" t="e">
        <v>#N/A</v>
      </c>
      <c r="Q4960" t="e">
        <v>#N/A</v>
      </c>
      <c r="R4960" s="2" t="e">
        <v>#N/A</v>
      </c>
      <c r="S4960" t="e">
        <v>#N/A</v>
      </c>
      <c r="T4960" s="3" t="e">
        <v>#N/A</v>
      </c>
      <c r="U4960" s="3" t="e">
        <v>#N/A</v>
      </c>
      <c r="V4960" t="e">
        <v>#N/A</v>
      </c>
      <c r="W4960" t="e">
        <v>#N/A</v>
      </c>
      <c r="X4960" t="e">
        <v>#N/A</v>
      </c>
      <c r="Y4960" s="3" t="e">
        <v>#N/A</v>
      </c>
      <c r="Z4960" s="8" t="e">
        <v>#N/A</v>
      </c>
      <c r="AA4960" s="30" t="e">
        <v>#N/A</v>
      </c>
      <c r="AB4960" t="e">
        <v>#N/A</v>
      </c>
      <c r="AC4960" t="e">
        <v>#N/A</v>
      </c>
      <c r="AD4960" t="e">
        <v>#N/A</v>
      </c>
      <c r="AE4960" t="e">
        <v>#N/A</v>
      </c>
      <c r="AF4960" t="e">
        <v>#N/A</v>
      </c>
    </row>
    <row r="4961" spans="1:32" x14ac:dyDescent="0.25">
      <c r="A4961" t="e">
        <v>#N/A</v>
      </c>
      <c r="B4961" s="33" t="e">
        <v>#N/A</v>
      </c>
      <c r="C4961" t="e">
        <v>#N/A</v>
      </c>
      <c r="D4961" t="e">
        <v>#N/A</v>
      </c>
      <c r="E4961" s="69" t="e">
        <v>#N/A</v>
      </c>
      <c r="F4961" s="3" t="e">
        <v>#N/A</v>
      </c>
      <c r="G4961" s="3" t="e">
        <v>#N/A</v>
      </c>
      <c r="H4961" s="3" t="e">
        <v>#N/A</v>
      </c>
      <c r="I4961" s="80" t="e">
        <v>#N/A</v>
      </c>
      <c r="J4961" s="80" t="e">
        <v>#N/A</v>
      </c>
      <c r="K4961" s="85" t="e">
        <v>#N/A</v>
      </c>
      <c r="L4961" s="9" t="e">
        <v>#N/A</v>
      </c>
      <c r="M4961" s="93" t="e">
        <v>#N/A</v>
      </c>
      <c r="N4961" s="8" t="e">
        <v>#N/A</v>
      </c>
      <c r="O4961" t="e">
        <v>#N/A</v>
      </c>
      <c r="P4961" t="e">
        <v>#N/A</v>
      </c>
      <c r="Q4961" t="e">
        <v>#N/A</v>
      </c>
      <c r="R4961" s="2" t="e">
        <v>#N/A</v>
      </c>
      <c r="S4961" t="e">
        <v>#N/A</v>
      </c>
      <c r="T4961" s="3" t="e">
        <v>#N/A</v>
      </c>
      <c r="U4961" s="3" t="e">
        <v>#N/A</v>
      </c>
      <c r="V4961" t="e">
        <v>#N/A</v>
      </c>
      <c r="W4961" t="e">
        <v>#N/A</v>
      </c>
      <c r="X4961" t="e">
        <v>#N/A</v>
      </c>
      <c r="Y4961" s="3" t="e">
        <v>#N/A</v>
      </c>
      <c r="Z4961" s="8" t="e">
        <v>#N/A</v>
      </c>
      <c r="AA4961" s="30" t="e">
        <v>#N/A</v>
      </c>
      <c r="AB4961" t="e">
        <v>#N/A</v>
      </c>
      <c r="AC4961" t="e">
        <v>#N/A</v>
      </c>
      <c r="AD4961" t="e">
        <v>#N/A</v>
      </c>
      <c r="AE4961" t="e">
        <v>#N/A</v>
      </c>
      <c r="AF4961" t="e">
        <v>#N/A</v>
      </c>
    </row>
    <row r="4962" spans="1:32" x14ac:dyDescent="0.25">
      <c r="A4962" t="e">
        <v>#N/A</v>
      </c>
      <c r="B4962" s="33" t="e">
        <v>#N/A</v>
      </c>
      <c r="C4962" t="e">
        <v>#N/A</v>
      </c>
      <c r="D4962" t="e">
        <v>#N/A</v>
      </c>
      <c r="E4962" s="69" t="e">
        <v>#N/A</v>
      </c>
      <c r="F4962" s="3" t="e">
        <v>#N/A</v>
      </c>
      <c r="G4962" s="3" t="e">
        <v>#N/A</v>
      </c>
      <c r="H4962" s="3" t="e">
        <v>#N/A</v>
      </c>
      <c r="I4962" s="80" t="e">
        <v>#N/A</v>
      </c>
      <c r="J4962" s="80" t="e">
        <v>#N/A</v>
      </c>
      <c r="K4962" s="85" t="e">
        <v>#N/A</v>
      </c>
      <c r="L4962" s="9" t="e">
        <v>#N/A</v>
      </c>
      <c r="M4962" s="93" t="e">
        <v>#N/A</v>
      </c>
      <c r="N4962" s="8" t="e">
        <v>#N/A</v>
      </c>
      <c r="O4962" t="e">
        <v>#N/A</v>
      </c>
      <c r="P4962" t="e">
        <v>#N/A</v>
      </c>
      <c r="Q4962" t="e">
        <v>#N/A</v>
      </c>
      <c r="R4962" s="2" t="e">
        <v>#N/A</v>
      </c>
      <c r="S4962" t="e">
        <v>#N/A</v>
      </c>
      <c r="T4962" s="3" t="e">
        <v>#N/A</v>
      </c>
      <c r="U4962" s="3" t="e">
        <v>#N/A</v>
      </c>
      <c r="V4962" t="e">
        <v>#N/A</v>
      </c>
      <c r="W4962" t="e">
        <v>#N/A</v>
      </c>
      <c r="X4962" t="e">
        <v>#N/A</v>
      </c>
      <c r="Y4962" s="3" t="e">
        <v>#N/A</v>
      </c>
      <c r="Z4962" s="8" t="e">
        <v>#N/A</v>
      </c>
      <c r="AA4962" s="30" t="e">
        <v>#N/A</v>
      </c>
      <c r="AB4962" t="e">
        <v>#N/A</v>
      </c>
      <c r="AC4962" t="e">
        <v>#N/A</v>
      </c>
      <c r="AD4962" t="e">
        <v>#N/A</v>
      </c>
      <c r="AE4962" t="e">
        <v>#N/A</v>
      </c>
      <c r="AF4962" t="e">
        <v>#N/A</v>
      </c>
    </row>
    <row r="4963" spans="1:32" x14ac:dyDescent="0.25">
      <c r="A4963" t="e">
        <v>#N/A</v>
      </c>
      <c r="B4963" s="33" t="e">
        <v>#N/A</v>
      </c>
      <c r="C4963" t="e">
        <v>#N/A</v>
      </c>
      <c r="D4963" t="e">
        <v>#N/A</v>
      </c>
      <c r="E4963" s="69" t="e">
        <v>#N/A</v>
      </c>
      <c r="F4963" s="3" t="e">
        <v>#N/A</v>
      </c>
      <c r="G4963" s="3" t="e">
        <v>#N/A</v>
      </c>
      <c r="H4963" s="3" t="e">
        <v>#N/A</v>
      </c>
      <c r="I4963" s="80" t="e">
        <v>#N/A</v>
      </c>
      <c r="J4963" s="80" t="e">
        <v>#N/A</v>
      </c>
      <c r="K4963" s="85" t="e">
        <v>#N/A</v>
      </c>
      <c r="L4963" s="9" t="e">
        <v>#N/A</v>
      </c>
      <c r="M4963" s="93" t="e">
        <v>#N/A</v>
      </c>
      <c r="N4963" s="8" t="e">
        <v>#N/A</v>
      </c>
      <c r="O4963" t="e">
        <v>#N/A</v>
      </c>
      <c r="P4963" t="e">
        <v>#N/A</v>
      </c>
      <c r="Q4963" t="e">
        <v>#N/A</v>
      </c>
      <c r="R4963" s="2" t="e">
        <v>#N/A</v>
      </c>
      <c r="S4963" t="e">
        <v>#N/A</v>
      </c>
      <c r="T4963" s="3" t="e">
        <v>#N/A</v>
      </c>
      <c r="U4963" s="3" t="e">
        <v>#N/A</v>
      </c>
      <c r="V4963" t="e">
        <v>#N/A</v>
      </c>
      <c r="W4963" t="e">
        <v>#N/A</v>
      </c>
      <c r="X4963" t="e">
        <v>#N/A</v>
      </c>
      <c r="Y4963" s="3" t="e">
        <v>#N/A</v>
      </c>
      <c r="Z4963" s="8" t="e">
        <v>#N/A</v>
      </c>
      <c r="AA4963" s="30" t="e">
        <v>#N/A</v>
      </c>
      <c r="AB4963" t="e">
        <v>#N/A</v>
      </c>
      <c r="AC4963" t="e">
        <v>#N/A</v>
      </c>
      <c r="AD4963" t="e">
        <v>#N/A</v>
      </c>
      <c r="AE4963" t="e">
        <v>#N/A</v>
      </c>
      <c r="AF4963" t="e">
        <v>#N/A</v>
      </c>
    </row>
    <row r="4964" spans="1:32" x14ac:dyDescent="0.25">
      <c r="A4964" t="e">
        <v>#N/A</v>
      </c>
      <c r="B4964" s="33" t="e">
        <v>#N/A</v>
      </c>
      <c r="C4964" t="e">
        <v>#N/A</v>
      </c>
      <c r="D4964" t="e">
        <v>#N/A</v>
      </c>
      <c r="E4964" s="69" t="e">
        <v>#N/A</v>
      </c>
      <c r="F4964" s="3" t="e">
        <v>#N/A</v>
      </c>
      <c r="G4964" s="3" t="e">
        <v>#N/A</v>
      </c>
      <c r="H4964" s="3" t="e">
        <v>#N/A</v>
      </c>
      <c r="I4964" s="80" t="e">
        <v>#N/A</v>
      </c>
      <c r="J4964" s="80" t="e">
        <v>#N/A</v>
      </c>
      <c r="K4964" s="85" t="e">
        <v>#N/A</v>
      </c>
      <c r="L4964" s="9" t="e">
        <v>#N/A</v>
      </c>
      <c r="M4964" s="93" t="e">
        <v>#N/A</v>
      </c>
      <c r="N4964" s="8" t="e">
        <v>#N/A</v>
      </c>
      <c r="O4964" t="e">
        <v>#N/A</v>
      </c>
      <c r="P4964" t="e">
        <v>#N/A</v>
      </c>
      <c r="Q4964" t="e">
        <v>#N/A</v>
      </c>
      <c r="R4964" s="2" t="e">
        <v>#N/A</v>
      </c>
      <c r="S4964" t="e">
        <v>#N/A</v>
      </c>
      <c r="T4964" s="3" t="e">
        <v>#N/A</v>
      </c>
      <c r="U4964" s="3" t="e">
        <v>#N/A</v>
      </c>
      <c r="V4964" t="e">
        <v>#N/A</v>
      </c>
      <c r="W4964" t="e">
        <v>#N/A</v>
      </c>
      <c r="X4964" t="e">
        <v>#N/A</v>
      </c>
      <c r="Y4964" s="3" t="e">
        <v>#N/A</v>
      </c>
      <c r="Z4964" s="8" t="e">
        <v>#N/A</v>
      </c>
      <c r="AA4964" s="30" t="e">
        <v>#N/A</v>
      </c>
      <c r="AB4964" t="e">
        <v>#N/A</v>
      </c>
      <c r="AC4964" t="e">
        <v>#N/A</v>
      </c>
      <c r="AD4964" t="e">
        <v>#N/A</v>
      </c>
      <c r="AE4964" t="e">
        <v>#N/A</v>
      </c>
      <c r="AF4964" t="e">
        <v>#N/A</v>
      </c>
    </row>
    <row r="4965" spans="1:32" x14ac:dyDescent="0.25">
      <c r="A4965" t="e">
        <v>#N/A</v>
      </c>
      <c r="B4965" s="33" t="e">
        <v>#N/A</v>
      </c>
      <c r="C4965" t="e">
        <v>#N/A</v>
      </c>
      <c r="D4965" t="e">
        <v>#N/A</v>
      </c>
      <c r="E4965" s="69" t="e">
        <v>#N/A</v>
      </c>
      <c r="F4965" s="3" t="e">
        <v>#N/A</v>
      </c>
      <c r="G4965" s="3" t="e">
        <v>#N/A</v>
      </c>
      <c r="H4965" s="3" t="e">
        <v>#N/A</v>
      </c>
      <c r="I4965" s="80" t="e">
        <v>#N/A</v>
      </c>
      <c r="J4965" s="80" t="e">
        <v>#N/A</v>
      </c>
      <c r="K4965" s="85" t="e">
        <v>#N/A</v>
      </c>
      <c r="L4965" s="9" t="e">
        <v>#N/A</v>
      </c>
      <c r="M4965" s="93" t="e">
        <v>#N/A</v>
      </c>
      <c r="N4965" s="8" t="e">
        <v>#N/A</v>
      </c>
      <c r="O4965" t="e">
        <v>#N/A</v>
      </c>
      <c r="P4965" t="e">
        <v>#N/A</v>
      </c>
      <c r="Q4965" t="e">
        <v>#N/A</v>
      </c>
      <c r="R4965" s="2" t="e">
        <v>#N/A</v>
      </c>
      <c r="S4965" t="e">
        <v>#N/A</v>
      </c>
      <c r="T4965" s="3" t="e">
        <v>#N/A</v>
      </c>
      <c r="U4965" s="3" t="e">
        <v>#N/A</v>
      </c>
      <c r="V4965" t="e">
        <v>#N/A</v>
      </c>
      <c r="W4965" t="e">
        <v>#N/A</v>
      </c>
      <c r="X4965" t="e">
        <v>#N/A</v>
      </c>
      <c r="Y4965" s="3" t="e">
        <v>#N/A</v>
      </c>
      <c r="Z4965" s="8" t="e">
        <v>#N/A</v>
      </c>
      <c r="AA4965" s="30" t="e">
        <v>#N/A</v>
      </c>
      <c r="AB4965" t="e">
        <v>#N/A</v>
      </c>
      <c r="AC4965" t="e">
        <v>#N/A</v>
      </c>
      <c r="AD4965" t="e">
        <v>#N/A</v>
      </c>
      <c r="AE4965" t="e">
        <v>#N/A</v>
      </c>
      <c r="AF4965" t="e">
        <v>#N/A</v>
      </c>
    </row>
    <row r="4966" spans="1:32" x14ac:dyDescent="0.25">
      <c r="A4966" t="e">
        <v>#N/A</v>
      </c>
      <c r="B4966" s="33" t="e">
        <v>#N/A</v>
      </c>
      <c r="C4966" t="e">
        <v>#N/A</v>
      </c>
      <c r="D4966" t="e">
        <v>#N/A</v>
      </c>
      <c r="E4966" s="69" t="e">
        <v>#N/A</v>
      </c>
      <c r="F4966" s="3" t="e">
        <v>#N/A</v>
      </c>
      <c r="G4966" s="3" t="e">
        <v>#N/A</v>
      </c>
      <c r="H4966" s="3" t="e">
        <v>#N/A</v>
      </c>
      <c r="I4966" s="80" t="e">
        <v>#N/A</v>
      </c>
      <c r="J4966" s="80" t="e">
        <v>#N/A</v>
      </c>
      <c r="K4966" s="85" t="e">
        <v>#N/A</v>
      </c>
      <c r="L4966" s="9" t="e">
        <v>#N/A</v>
      </c>
      <c r="M4966" s="93" t="e">
        <v>#N/A</v>
      </c>
      <c r="N4966" s="8" t="e">
        <v>#N/A</v>
      </c>
      <c r="O4966" t="e">
        <v>#N/A</v>
      </c>
      <c r="P4966" t="e">
        <v>#N/A</v>
      </c>
      <c r="Q4966" t="e">
        <v>#N/A</v>
      </c>
      <c r="R4966" s="2" t="e">
        <v>#N/A</v>
      </c>
      <c r="S4966" t="e">
        <v>#N/A</v>
      </c>
      <c r="T4966" s="3" t="e">
        <v>#N/A</v>
      </c>
      <c r="U4966" s="3" t="e">
        <v>#N/A</v>
      </c>
      <c r="V4966" t="e">
        <v>#N/A</v>
      </c>
      <c r="W4966" t="e">
        <v>#N/A</v>
      </c>
      <c r="X4966" t="e">
        <v>#N/A</v>
      </c>
      <c r="Y4966" s="3" t="e">
        <v>#N/A</v>
      </c>
      <c r="Z4966" s="8" t="e">
        <v>#N/A</v>
      </c>
      <c r="AA4966" s="30" t="e">
        <v>#N/A</v>
      </c>
      <c r="AB4966" t="e">
        <v>#N/A</v>
      </c>
      <c r="AC4966" t="e">
        <v>#N/A</v>
      </c>
      <c r="AD4966" t="e">
        <v>#N/A</v>
      </c>
      <c r="AE4966" t="e">
        <v>#N/A</v>
      </c>
      <c r="AF4966" t="e">
        <v>#N/A</v>
      </c>
    </row>
    <row r="4967" spans="1:32" x14ac:dyDescent="0.25">
      <c r="A4967" t="e">
        <v>#N/A</v>
      </c>
      <c r="B4967" s="33" t="e">
        <v>#N/A</v>
      </c>
      <c r="C4967" t="e">
        <v>#N/A</v>
      </c>
      <c r="D4967" t="e">
        <v>#N/A</v>
      </c>
      <c r="E4967" s="69" t="e">
        <v>#N/A</v>
      </c>
      <c r="F4967" s="3" t="e">
        <v>#N/A</v>
      </c>
      <c r="G4967" s="3" t="e">
        <v>#N/A</v>
      </c>
      <c r="H4967" s="3" t="e">
        <v>#N/A</v>
      </c>
      <c r="I4967" s="80" t="e">
        <v>#N/A</v>
      </c>
      <c r="J4967" s="80" t="e">
        <v>#N/A</v>
      </c>
      <c r="K4967" s="85" t="e">
        <v>#N/A</v>
      </c>
      <c r="L4967" s="9" t="e">
        <v>#N/A</v>
      </c>
      <c r="M4967" s="93" t="e">
        <v>#N/A</v>
      </c>
      <c r="N4967" s="8" t="e">
        <v>#N/A</v>
      </c>
      <c r="O4967" t="e">
        <v>#N/A</v>
      </c>
      <c r="P4967" t="e">
        <v>#N/A</v>
      </c>
      <c r="Q4967" t="e">
        <v>#N/A</v>
      </c>
      <c r="R4967" s="2" t="e">
        <v>#N/A</v>
      </c>
      <c r="S4967" t="e">
        <v>#N/A</v>
      </c>
      <c r="T4967" s="3" t="e">
        <v>#N/A</v>
      </c>
      <c r="U4967" s="3" t="e">
        <v>#N/A</v>
      </c>
      <c r="V4967" t="e">
        <v>#N/A</v>
      </c>
      <c r="W4967" t="e">
        <v>#N/A</v>
      </c>
      <c r="X4967" t="e">
        <v>#N/A</v>
      </c>
      <c r="Y4967" s="3" t="e">
        <v>#N/A</v>
      </c>
      <c r="Z4967" s="8" t="e">
        <v>#N/A</v>
      </c>
      <c r="AA4967" s="30" t="e">
        <v>#N/A</v>
      </c>
      <c r="AB4967" t="e">
        <v>#N/A</v>
      </c>
      <c r="AC4967" t="e">
        <v>#N/A</v>
      </c>
      <c r="AD4967" t="e">
        <v>#N/A</v>
      </c>
      <c r="AE4967" t="e">
        <v>#N/A</v>
      </c>
      <c r="AF4967" t="e">
        <v>#N/A</v>
      </c>
    </row>
    <row r="4968" spans="1:32" x14ac:dyDescent="0.25">
      <c r="A4968" t="e">
        <v>#N/A</v>
      </c>
      <c r="B4968" s="33" t="e">
        <v>#N/A</v>
      </c>
      <c r="C4968" t="e">
        <v>#N/A</v>
      </c>
      <c r="D4968" t="e">
        <v>#N/A</v>
      </c>
      <c r="E4968" s="69" t="e">
        <v>#N/A</v>
      </c>
      <c r="F4968" s="3" t="e">
        <v>#N/A</v>
      </c>
      <c r="G4968" s="3" t="e">
        <v>#N/A</v>
      </c>
      <c r="H4968" s="3" t="e">
        <v>#N/A</v>
      </c>
      <c r="I4968" s="80" t="e">
        <v>#N/A</v>
      </c>
      <c r="J4968" s="80" t="e">
        <v>#N/A</v>
      </c>
      <c r="K4968" s="85" t="e">
        <v>#N/A</v>
      </c>
      <c r="L4968" s="9" t="e">
        <v>#N/A</v>
      </c>
      <c r="M4968" s="93" t="e">
        <v>#N/A</v>
      </c>
      <c r="N4968" s="8" t="e">
        <v>#N/A</v>
      </c>
      <c r="O4968" t="e">
        <v>#N/A</v>
      </c>
      <c r="P4968" t="e">
        <v>#N/A</v>
      </c>
      <c r="Q4968" t="e">
        <v>#N/A</v>
      </c>
      <c r="R4968" s="2" t="e">
        <v>#N/A</v>
      </c>
      <c r="S4968" t="e">
        <v>#N/A</v>
      </c>
      <c r="T4968" s="3" t="e">
        <v>#N/A</v>
      </c>
      <c r="U4968" s="3" t="e">
        <v>#N/A</v>
      </c>
      <c r="V4968" t="e">
        <v>#N/A</v>
      </c>
      <c r="W4968" t="e">
        <v>#N/A</v>
      </c>
      <c r="X4968" t="e">
        <v>#N/A</v>
      </c>
      <c r="Y4968" s="3" t="e">
        <v>#N/A</v>
      </c>
      <c r="Z4968" s="8" t="e">
        <v>#N/A</v>
      </c>
      <c r="AA4968" s="30" t="e">
        <v>#N/A</v>
      </c>
      <c r="AB4968" t="e">
        <v>#N/A</v>
      </c>
      <c r="AC4968" t="e">
        <v>#N/A</v>
      </c>
      <c r="AD4968" t="e">
        <v>#N/A</v>
      </c>
      <c r="AE4968" t="e">
        <v>#N/A</v>
      </c>
      <c r="AF4968" t="e">
        <v>#N/A</v>
      </c>
    </row>
    <row r="4969" spans="1:32" x14ac:dyDescent="0.25">
      <c r="A4969" t="e">
        <v>#N/A</v>
      </c>
      <c r="B4969" s="33" t="e">
        <v>#N/A</v>
      </c>
      <c r="C4969" t="e">
        <v>#N/A</v>
      </c>
      <c r="D4969" t="e">
        <v>#N/A</v>
      </c>
      <c r="E4969" s="69" t="e">
        <v>#N/A</v>
      </c>
      <c r="F4969" s="3" t="e">
        <v>#N/A</v>
      </c>
      <c r="G4969" s="3" t="e">
        <v>#N/A</v>
      </c>
      <c r="H4969" s="3" t="e">
        <v>#N/A</v>
      </c>
      <c r="I4969" s="80" t="e">
        <v>#N/A</v>
      </c>
      <c r="J4969" s="80" t="e">
        <v>#N/A</v>
      </c>
      <c r="K4969" s="85" t="e">
        <v>#N/A</v>
      </c>
      <c r="L4969" s="9" t="e">
        <v>#N/A</v>
      </c>
      <c r="M4969" s="93" t="e">
        <v>#N/A</v>
      </c>
      <c r="N4969" s="8" t="e">
        <v>#N/A</v>
      </c>
      <c r="O4969" t="e">
        <v>#N/A</v>
      </c>
      <c r="P4969" t="e">
        <v>#N/A</v>
      </c>
      <c r="Q4969" t="e">
        <v>#N/A</v>
      </c>
      <c r="R4969" s="2" t="e">
        <v>#N/A</v>
      </c>
      <c r="S4969" t="e">
        <v>#N/A</v>
      </c>
      <c r="T4969" s="3" t="e">
        <v>#N/A</v>
      </c>
      <c r="U4969" s="3" t="e">
        <v>#N/A</v>
      </c>
      <c r="V4969" t="e">
        <v>#N/A</v>
      </c>
      <c r="W4969" t="e">
        <v>#N/A</v>
      </c>
      <c r="X4969" t="e">
        <v>#N/A</v>
      </c>
      <c r="Y4969" s="3" t="e">
        <v>#N/A</v>
      </c>
      <c r="Z4969" s="8" t="e">
        <v>#N/A</v>
      </c>
      <c r="AA4969" s="30" t="e">
        <v>#N/A</v>
      </c>
      <c r="AB4969" t="e">
        <v>#N/A</v>
      </c>
      <c r="AC4969" t="e">
        <v>#N/A</v>
      </c>
      <c r="AD4969" t="e">
        <v>#N/A</v>
      </c>
      <c r="AE4969" t="e">
        <v>#N/A</v>
      </c>
      <c r="AF4969" t="e">
        <v>#N/A</v>
      </c>
    </row>
    <row r="4970" spans="1:32" x14ac:dyDescent="0.25">
      <c r="A4970" t="e">
        <v>#N/A</v>
      </c>
      <c r="B4970" s="33" t="e">
        <v>#N/A</v>
      </c>
      <c r="C4970" t="e">
        <v>#N/A</v>
      </c>
      <c r="D4970" t="e">
        <v>#N/A</v>
      </c>
      <c r="E4970" s="69" t="e">
        <v>#N/A</v>
      </c>
      <c r="F4970" s="3" t="e">
        <v>#N/A</v>
      </c>
      <c r="G4970" s="3" t="e">
        <v>#N/A</v>
      </c>
      <c r="H4970" s="3" t="e">
        <v>#N/A</v>
      </c>
      <c r="I4970" s="80" t="e">
        <v>#N/A</v>
      </c>
      <c r="J4970" s="80" t="e">
        <v>#N/A</v>
      </c>
      <c r="K4970" s="85" t="e">
        <v>#N/A</v>
      </c>
      <c r="L4970" s="9" t="e">
        <v>#N/A</v>
      </c>
      <c r="M4970" s="93" t="e">
        <v>#N/A</v>
      </c>
      <c r="N4970" s="8" t="e">
        <v>#N/A</v>
      </c>
      <c r="O4970" t="e">
        <v>#N/A</v>
      </c>
      <c r="P4970" t="e">
        <v>#N/A</v>
      </c>
      <c r="Q4970" t="e">
        <v>#N/A</v>
      </c>
      <c r="R4970" s="2" t="e">
        <v>#N/A</v>
      </c>
      <c r="S4970" t="e">
        <v>#N/A</v>
      </c>
      <c r="T4970" s="3" t="e">
        <v>#N/A</v>
      </c>
      <c r="U4970" s="3" t="e">
        <v>#N/A</v>
      </c>
      <c r="V4970" t="e">
        <v>#N/A</v>
      </c>
      <c r="W4970" t="e">
        <v>#N/A</v>
      </c>
      <c r="X4970" t="e">
        <v>#N/A</v>
      </c>
      <c r="Y4970" s="3" t="e">
        <v>#N/A</v>
      </c>
      <c r="Z4970" s="8" t="e">
        <v>#N/A</v>
      </c>
      <c r="AA4970" s="30" t="e">
        <v>#N/A</v>
      </c>
      <c r="AB4970" t="e">
        <v>#N/A</v>
      </c>
      <c r="AC4970" t="e">
        <v>#N/A</v>
      </c>
      <c r="AD4970" t="e">
        <v>#N/A</v>
      </c>
      <c r="AE4970" t="e">
        <v>#N/A</v>
      </c>
      <c r="AF4970" t="e">
        <v>#N/A</v>
      </c>
    </row>
    <row r="4971" spans="1:32" x14ac:dyDescent="0.25">
      <c r="A4971" t="e">
        <v>#N/A</v>
      </c>
      <c r="B4971" s="33" t="e">
        <v>#N/A</v>
      </c>
      <c r="C4971" t="e">
        <v>#N/A</v>
      </c>
      <c r="D4971" t="e">
        <v>#N/A</v>
      </c>
      <c r="E4971" s="69" t="e">
        <v>#N/A</v>
      </c>
      <c r="F4971" s="3" t="e">
        <v>#N/A</v>
      </c>
      <c r="G4971" s="3" t="e">
        <v>#N/A</v>
      </c>
      <c r="H4971" s="3" t="e">
        <v>#N/A</v>
      </c>
      <c r="I4971" s="80" t="e">
        <v>#N/A</v>
      </c>
      <c r="J4971" s="80" t="e">
        <v>#N/A</v>
      </c>
      <c r="K4971" s="85" t="e">
        <v>#N/A</v>
      </c>
      <c r="L4971" s="9" t="e">
        <v>#N/A</v>
      </c>
      <c r="M4971" s="93" t="e">
        <v>#N/A</v>
      </c>
      <c r="N4971" s="8" t="e">
        <v>#N/A</v>
      </c>
      <c r="O4971" t="e">
        <v>#N/A</v>
      </c>
      <c r="P4971" t="e">
        <v>#N/A</v>
      </c>
      <c r="Q4971" t="e">
        <v>#N/A</v>
      </c>
      <c r="R4971" s="2" t="e">
        <v>#N/A</v>
      </c>
      <c r="S4971" t="e">
        <v>#N/A</v>
      </c>
      <c r="T4971" s="3" t="e">
        <v>#N/A</v>
      </c>
      <c r="U4971" s="3" t="e">
        <v>#N/A</v>
      </c>
      <c r="V4971" t="e">
        <v>#N/A</v>
      </c>
      <c r="W4971" t="e">
        <v>#N/A</v>
      </c>
      <c r="X4971" t="e">
        <v>#N/A</v>
      </c>
      <c r="Y4971" s="3" t="e">
        <v>#N/A</v>
      </c>
      <c r="Z4971" s="8" t="e">
        <v>#N/A</v>
      </c>
      <c r="AA4971" s="30" t="e">
        <v>#N/A</v>
      </c>
      <c r="AB4971" t="e">
        <v>#N/A</v>
      </c>
      <c r="AC4971" t="e">
        <v>#N/A</v>
      </c>
      <c r="AD4971" t="e">
        <v>#N/A</v>
      </c>
      <c r="AE4971" t="e">
        <v>#N/A</v>
      </c>
      <c r="AF4971" t="e">
        <v>#N/A</v>
      </c>
    </row>
    <row r="4972" spans="1:32" x14ac:dyDescent="0.25">
      <c r="A4972" t="e">
        <v>#N/A</v>
      </c>
      <c r="B4972" s="33" t="e">
        <v>#N/A</v>
      </c>
      <c r="C4972" t="e">
        <v>#N/A</v>
      </c>
      <c r="D4972" t="e">
        <v>#N/A</v>
      </c>
      <c r="E4972" s="69" t="e">
        <v>#N/A</v>
      </c>
      <c r="F4972" s="3" t="e">
        <v>#N/A</v>
      </c>
      <c r="G4972" s="3" t="e">
        <v>#N/A</v>
      </c>
      <c r="H4972" s="3" t="e">
        <v>#N/A</v>
      </c>
      <c r="I4972" s="80" t="e">
        <v>#N/A</v>
      </c>
      <c r="J4972" s="80" t="e">
        <v>#N/A</v>
      </c>
      <c r="K4972" s="85" t="e">
        <v>#N/A</v>
      </c>
      <c r="L4972" s="9" t="e">
        <v>#N/A</v>
      </c>
      <c r="M4972" s="93" t="e">
        <v>#N/A</v>
      </c>
      <c r="N4972" s="8" t="e">
        <v>#N/A</v>
      </c>
      <c r="O4972" t="e">
        <v>#N/A</v>
      </c>
      <c r="P4972" t="e">
        <v>#N/A</v>
      </c>
      <c r="Q4972" t="e">
        <v>#N/A</v>
      </c>
      <c r="R4972" s="2" t="e">
        <v>#N/A</v>
      </c>
      <c r="S4972" t="e">
        <v>#N/A</v>
      </c>
      <c r="T4972" s="3" t="e">
        <v>#N/A</v>
      </c>
      <c r="U4972" s="3" t="e">
        <v>#N/A</v>
      </c>
      <c r="V4972" t="e">
        <v>#N/A</v>
      </c>
      <c r="W4972" t="e">
        <v>#N/A</v>
      </c>
      <c r="X4972" t="e">
        <v>#N/A</v>
      </c>
      <c r="Y4972" s="3" t="e">
        <v>#N/A</v>
      </c>
      <c r="Z4972" s="8" t="e">
        <v>#N/A</v>
      </c>
      <c r="AA4972" s="30" t="e">
        <v>#N/A</v>
      </c>
      <c r="AB4972" t="e">
        <v>#N/A</v>
      </c>
      <c r="AC4972" t="e">
        <v>#N/A</v>
      </c>
      <c r="AD4972" t="e">
        <v>#N/A</v>
      </c>
      <c r="AE4972" t="e">
        <v>#N/A</v>
      </c>
      <c r="AF4972" t="e">
        <v>#N/A</v>
      </c>
    </row>
    <row r="4973" spans="1:32" x14ac:dyDescent="0.25">
      <c r="A4973" t="e">
        <v>#N/A</v>
      </c>
      <c r="B4973" s="33" t="e">
        <v>#N/A</v>
      </c>
      <c r="C4973" t="e">
        <v>#N/A</v>
      </c>
      <c r="D4973" t="e">
        <v>#N/A</v>
      </c>
      <c r="E4973" s="69" t="e">
        <v>#N/A</v>
      </c>
      <c r="F4973" s="3" t="e">
        <v>#N/A</v>
      </c>
      <c r="G4973" s="3" t="e">
        <v>#N/A</v>
      </c>
      <c r="H4973" s="3" t="e">
        <v>#N/A</v>
      </c>
      <c r="I4973" s="80" t="e">
        <v>#N/A</v>
      </c>
      <c r="J4973" s="80" t="e">
        <v>#N/A</v>
      </c>
      <c r="K4973" s="85" t="e">
        <v>#N/A</v>
      </c>
      <c r="L4973" s="9" t="e">
        <v>#N/A</v>
      </c>
      <c r="M4973" s="93" t="e">
        <v>#N/A</v>
      </c>
      <c r="N4973" s="8" t="e">
        <v>#N/A</v>
      </c>
      <c r="O4973" t="e">
        <v>#N/A</v>
      </c>
      <c r="P4973" t="e">
        <v>#N/A</v>
      </c>
      <c r="Q4973" t="e">
        <v>#N/A</v>
      </c>
      <c r="R4973" s="2" t="e">
        <v>#N/A</v>
      </c>
      <c r="S4973" t="e">
        <v>#N/A</v>
      </c>
      <c r="T4973" s="3" t="e">
        <v>#N/A</v>
      </c>
      <c r="U4973" s="3" t="e">
        <v>#N/A</v>
      </c>
      <c r="V4973" t="e">
        <v>#N/A</v>
      </c>
      <c r="W4973" t="e">
        <v>#N/A</v>
      </c>
      <c r="X4973" t="e">
        <v>#N/A</v>
      </c>
      <c r="Y4973" s="3" t="e">
        <v>#N/A</v>
      </c>
      <c r="Z4973" s="8" t="e">
        <v>#N/A</v>
      </c>
      <c r="AA4973" s="30" t="e">
        <v>#N/A</v>
      </c>
      <c r="AB4973" t="e">
        <v>#N/A</v>
      </c>
      <c r="AC4973" t="e">
        <v>#N/A</v>
      </c>
      <c r="AD4973" t="e">
        <v>#N/A</v>
      </c>
      <c r="AE4973" t="e">
        <v>#N/A</v>
      </c>
      <c r="AF4973" t="e">
        <v>#N/A</v>
      </c>
    </row>
    <row r="4974" spans="1:32" x14ac:dyDescent="0.25">
      <c r="A4974" t="e">
        <v>#N/A</v>
      </c>
      <c r="B4974" s="33" t="e">
        <v>#N/A</v>
      </c>
      <c r="C4974" t="e">
        <v>#N/A</v>
      </c>
      <c r="D4974" t="e">
        <v>#N/A</v>
      </c>
      <c r="E4974" s="69" t="e">
        <v>#N/A</v>
      </c>
      <c r="F4974" s="3" t="e">
        <v>#N/A</v>
      </c>
      <c r="G4974" s="3" t="e">
        <v>#N/A</v>
      </c>
      <c r="H4974" s="3" t="e">
        <v>#N/A</v>
      </c>
      <c r="I4974" s="80" t="e">
        <v>#N/A</v>
      </c>
      <c r="J4974" s="80" t="e">
        <v>#N/A</v>
      </c>
      <c r="K4974" s="85" t="e">
        <v>#N/A</v>
      </c>
      <c r="L4974" s="9" t="e">
        <v>#N/A</v>
      </c>
      <c r="M4974" s="93" t="e">
        <v>#N/A</v>
      </c>
      <c r="N4974" s="8" t="e">
        <v>#N/A</v>
      </c>
      <c r="O4974" t="e">
        <v>#N/A</v>
      </c>
      <c r="P4974" t="e">
        <v>#N/A</v>
      </c>
      <c r="Q4974" t="e">
        <v>#N/A</v>
      </c>
      <c r="R4974" s="2" t="e">
        <v>#N/A</v>
      </c>
      <c r="S4974" t="e">
        <v>#N/A</v>
      </c>
      <c r="T4974" s="3" t="e">
        <v>#N/A</v>
      </c>
      <c r="U4974" s="3" t="e">
        <v>#N/A</v>
      </c>
      <c r="V4974" t="e">
        <v>#N/A</v>
      </c>
      <c r="W4974" t="e">
        <v>#N/A</v>
      </c>
      <c r="X4974" t="e">
        <v>#N/A</v>
      </c>
      <c r="Y4974" s="3" t="e">
        <v>#N/A</v>
      </c>
      <c r="Z4974" s="8" t="e">
        <v>#N/A</v>
      </c>
      <c r="AA4974" s="30" t="e">
        <v>#N/A</v>
      </c>
      <c r="AB4974" t="e">
        <v>#N/A</v>
      </c>
      <c r="AC4974" t="e">
        <v>#N/A</v>
      </c>
      <c r="AD4974" t="e">
        <v>#N/A</v>
      </c>
      <c r="AE4974" t="e">
        <v>#N/A</v>
      </c>
      <c r="AF4974" t="e">
        <v>#N/A</v>
      </c>
    </row>
    <row r="4975" spans="1:32" x14ac:dyDescent="0.25">
      <c r="A4975" t="e">
        <v>#N/A</v>
      </c>
      <c r="B4975" s="33" t="e">
        <v>#N/A</v>
      </c>
      <c r="C4975" t="e">
        <v>#N/A</v>
      </c>
      <c r="D4975" t="e">
        <v>#N/A</v>
      </c>
      <c r="E4975" s="69" t="e">
        <v>#N/A</v>
      </c>
      <c r="F4975" s="3" t="e">
        <v>#N/A</v>
      </c>
      <c r="G4975" s="3" t="e">
        <v>#N/A</v>
      </c>
      <c r="H4975" s="3" t="e">
        <v>#N/A</v>
      </c>
      <c r="I4975" s="80" t="e">
        <v>#N/A</v>
      </c>
      <c r="J4975" s="80" t="e">
        <v>#N/A</v>
      </c>
      <c r="K4975" s="85" t="e">
        <v>#N/A</v>
      </c>
      <c r="L4975" s="9" t="e">
        <v>#N/A</v>
      </c>
      <c r="M4975" s="93" t="e">
        <v>#N/A</v>
      </c>
      <c r="N4975" s="8" t="e">
        <v>#N/A</v>
      </c>
      <c r="O4975" t="e">
        <v>#N/A</v>
      </c>
      <c r="P4975" t="e">
        <v>#N/A</v>
      </c>
      <c r="Q4975" t="e">
        <v>#N/A</v>
      </c>
      <c r="R4975" s="2" t="e">
        <v>#N/A</v>
      </c>
      <c r="S4975" t="e">
        <v>#N/A</v>
      </c>
      <c r="T4975" s="3" t="e">
        <v>#N/A</v>
      </c>
      <c r="U4975" s="3" t="e">
        <v>#N/A</v>
      </c>
      <c r="V4975" t="e">
        <v>#N/A</v>
      </c>
      <c r="W4975" t="e">
        <v>#N/A</v>
      </c>
      <c r="X4975" t="e">
        <v>#N/A</v>
      </c>
      <c r="Y4975" s="3" t="e">
        <v>#N/A</v>
      </c>
      <c r="Z4975" s="8" t="e">
        <v>#N/A</v>
      </c>
      <c r="AA4975" s="30" t="e">
        <v>#N/A</v>
      </c>
      <c r="AB4975" t="e">
        <v>#N/A</v>
      </c>
      <c r="AC4975" t="e">
        <v>#N/A</v>
      </c>
      <c r="AD4975" t="e">
        <v>#N/A</v>
      </c>
      <c r="AE4975" t="e">
        <v>#N/A</v>
      </c>
      <c r="AF4975" t="e">
        <v>#N/A</v>
      </c>
    </row>
    <row r="4976" spans="1:32" x14ac:dyDescent="0.25">
      <c r="A4976" t="e">
        <v>#N/A</v>
      </c>
      <c r="B4976" s="33" t="e">
        <v>#N/A</v>
      </c>
      <c r="C4976" t="e">
        <v>#N/A</v>
      </c>
      <c r="D4976" t="e">
        <v>#N/A</v>
      </c>
      <c r="E4976" s="69" t="e">
        <v>#N/A</v>
      </c>
      <c r="F4976" s="3" t="e">
        <v>#N/A</v>
      </c>
      <c r="G4976" s="3" t="e">
        <v>#N/A</v>
      </c>
      <c r="H4976" s="3" t="e">
        <v>#N/A</v>
      </c>
      <c r="I4976" s="80" t="e">
        <v>#N/A</v>
      </c>
      <c r="J4976" s="80" t="e">
        <v>#N/A</v>
      </c>
      <c r="K4976" s="85" t="e">
        <v>#N/A</v>
      </c>
      <c r="L4976" s="9" t="e">
        <v>#N/A</v>
      </c>
      <c r="M4976" s="93" t="e">
        <v>#N/A</v>
      </c>
      <c r="N4976" s="8" t="e">
        <v>#N/A</v>
      </c>
      <c r="O4976" t="e">
        <v>#N/A</v>
      </c>
      <c r="P4976" t="e">
        <v>#N/A</v>
      </c>
      <c r="Q4976" t="e">
        <v>#N/A</v>
      </c>
      <c r="R4976" s="2" t="e">
        <v>#N/A</v>
      </c>
      <c r="S4976" t="e">
        <v>#N/A</v>
      </c>
      <c r="T4976" s="3" t="e">
        <v>#N/A</v>
      </c>
      <c r="U4976" s="3" t="e">
        <v>#N/A</v>
      </c>
      <c r="V4976" t="e">
        <v>#N/A</v>
      </c>
      <c r="W4976" t="e">
        <v>#N/A</v>
      </c>
      <c r="X4976" t="e">
        <v>#N/A</v>
      </c>
      <c r="Y4976" s="3" t="e">
        <v>#N/A</v>
      </c>
      <c r="Z4976" s="8" t="e">
        <v>#N/A</v>
      </c>
      <c r="AA4976" s="30" t="e">
        <v>#N/A</v>
      </c>
      <c r="AB4976" t="e">
        <v>#N/A</v>
      </c>
      <c r="AC4976" t="e">
        <v>#N/A</v>
      </c>
      <c r="AD4976" t="e">
        <v>#N/A</v>
      </c>
      <c r="AE4976" t="e">
        <v>#N/A</v>
      </c>
      <c r="AF4976" t="e">
        <v>#N/A</v>
      </c>
    </row>
    <row r="4977" spans="1:32" x14ac:dyDescent="0.25">
      <c r="A4977" t="e">
        <v>#N/A</v>
      </c>
      <c r="B4977" s="33" t="e">
        <v>#N/A</v>
      </c>
      <c r="C4977" t="e">
        <v>#N/A</v>
      </c>
      <c r="D4977" t="e">
        <v>#N/A</v>
      </c>
      <c r="E4977" s="69" t="e">
        <v>#N/A</v>
      </c>
      <c r="F4977" s="3" t="e">
        <v>#N/A</v>
      </c>
      <c r="G4977" s="3" t="e">
        <v>#N/A</v>
      </c>
      <c r="H4977" s="3" t="e">
        <v>#N/A</v>
      </c>
      <c r="I4977" s="80" t="e">
        <v>#N/A</v>
      </c>
      <c r="J4977" s="80" t="e">
        <v>#N/A</v>
      </c>
      <c r="K4977" s="85" t="e">
        <v>#N/A</v>
      </c>
      <c r="L4977" s="9" t="e">
        <v>#N/A</v>
      </c>
      <c r="M4977" s="93" t="e">
        <v>#N/A</v>
      </c>
      <c r="N4977" s="8" t="e">
        <v>#N/A</v>
      </c>
      <c r="O4977" t="e">
        <v>#N/A</v>
      </c>
      <c r="P4977" t="e">
        <v>#N/A</v>
      </c>
      <c r="Q4977" t="e">
        <v>#N/A</v>
      </c>
      <c r="R4977" s="2" t="e">
        <v>#N/A</v>
      </c>
      <c r="S4977" t="e">
        <v>#N/A</v>
      </c>
      <c r="T4977" s="3" t="e">
        <v>#N/A</v>
      </c>
      <c r="U4977" s="3" t="e">
        <v>#N/A</v>
      </c>
      <c r="V4977" t="e">
        <v>#N/A</v>
      </c>
      <c r="W4977" t="e">
        <v>#N/A</v>
      </c>
      <c r="X4977" t="e">
        <v>#N/A</v>
      </c>
      <c r="Y4977" s="3" t="e">
        <v>#N/A</v>
      </c>
      <c r="Z4977" s="8" t="e">
        <v>#N/A</v>
      </c>
      <c r="AA4977" s="30" t="e">
        <v>#N/A</v>
      </c>
      <c r="AB4977" t="e">
        <v>#N/A</v>
      </c>
      <c r="AC4977" t="e">
        <v>#N/A</v>
      </c>
      <c r="AD4977" t="e">
        <v>#N/A</v>
      </c>
      <c r="AE4977" t="e">
        <v>#N/A</v>
      </c>
      <c r="AF4977" t="e">
        <v>#N/A</v>
      </c>
    </row>
    <row r="4978" spans="1:32" x14ac:dyDescent="0.25">
      <c r="A4978" t="e">
        <v>#N/A</v>
      </c>
      <c r="B4978" s="33" t="e">
        <v>#N/A</v>
      </c>
      <c r="C4978" t="e">
        <v>#N/A</v>
      </c>
      <c r="D4978" t="e">
        <v>#N/A</v>
      </c>
      <c r="E4978" s="69" t="e">
        <v>#N/A</v>
      </c>
      <c r="F4978" s="3" t="e">
        <v>#N/A</v>
      </c>
      <c r="G4978" s="3" t="e">
        <v>#N/A</v>
      </c>
      <c r="H4978" s="3" t="e">
        <v>#N/A</v>
      </c>
      <c r="I4978" s="80" t="e">
        <v>#N/A</v>
      </c>
      <c r="J4978" s="80" t="e">
        <v>#N/A</v>
      </c>
      <c r="K4978" s="85" t="e">
        <v>#N/A</v>
      </c>
      <c r="L4978" s="9" t="e">
        <v>#N/A</v>
      </c>
      <c r="M4978" s="93" t="e">
        <v>#N/A</v>
      </c>
      <c r="N4978" s="8" t="e">
        <v>#N/A</v>
      </c>
      <c r="O4978" t="e">
        <v>#N/A</v>
      </c>
      <c r="P4978" t="e">
        <v>#N/A</v>
      </c>
      <c r="Q4978" t="e">
        <v>#N/A</v>
      </c>
      <c r="R4978" s="2" t="e">
        <v>#N/A</v>
      </c>
      <c r="S4978" t="e">
        <v>#N/A</v>
      </c>
      <c r="T4978" s="3" t="e">
        <v>#N/A</v>
      </c>
      <c r="U4978" s="3" t="e">
        <v>#N/A</v>
      </c>
      <c r="V4978" t="e">
        <v>#N/A</v>
      </c>
      <c r="W4978" t="e">
        <v>#N/A</v>
      </c>
      <c r="X4978" t="e">
        <v>#N/A</v>
      </c>
      <c r="Y4978" s="3" t="e">
        <v>#N/A</v>
      </c>
      <c r="Z4978" s="8" t="e">
        <v>#N/A</v>
      </c>
      <c r="AA4978" s="30" t="e">
        <v>#N/A</v>
      </c>
      <c r="AB4978" t="e">
        <v>#N/A</v>
      </c>
      <c r="AC4978" t="e">
        <v>#N/A</v>
      </c>
      <c r="AD4978" t="e">
        <v>#N/A</v>
      </c>
      <c r="AE4978" t="e">
        <v>#N/A</v>
      </c>
      <c r="AF4978" t="e">
        <v>#N/A</v>
      </c>
    </row>
    <row r="4979" spans="1:32" x14ac:dyDescent="0.25">
      <c r="A4979" t="e">
        <v>#N/A</v>
      </c>
      <c r="B4979" s="33" t="e">
        <v>#N/A</v>
      </c>
      <c r="C4979" t="e">
        <v>#N/A</v>
      </c>
      <c r="D4979" t="e">
        <v>#N/A</v>
      </c>
      <c r="E4979" s="69" t="e">
        <v>#N/A</v>
      </c>
      <c r="F4979" s="3" t="e">
        <v>#N/A</v>
      </c>
      <c r="G4979" s="3" t="e">
        <v>#N/A</v>
      </c>
      <c r="H4979" s="3" t="e">
        <v>#N/A</v>
      </c>
      <c r="I4979" s="80" t="e">
        <v>#N/A</v>
      </c>
      <c r="J4979" s="80" t="e">
        <v>#N/A</v>
      </c>
      <c r="K4979" s="85" t="e">
        <v>#N/A</v>
      </c>
      <c r="L4979" s="9" t="e">
        <v>#N/A</v>
      </c>
      <c r="M4979" s="93" t="e">
        <v>#N/A</v>
      </c>
      <c r="N4979" s="8" t="e">
        <v>#N/A</v>
      </c>
      <c r="O4979" t="e">
        <v>#N/A</v>
      </c>
      <c r="P4979" t="e">
        <v>#N/A</v>
      </c>
      <c r="Q4979" t="e">
        <v>#N/A</v>
      </c>
      <c r="R4979" s="2" t="e">
        <v>#N/A</v>
      </c>
      <c r="S4979" t="e">
        <v>#N/A</v>
      </c>
      <c r="T4979" s="3" t="e">
        <v>#N/A</v>
      </c>
      <c r="U4979" s="3" t="e">
        <v>#N/A</v>
      </c>
      <c r="V4979" t="e">
        <v>#N/A</v>
      </c>
      <c r="W4979" t="e">
        <v>#N/A</v>
      </c>
      <c r="X4979" t="e">
        <v>#N/A</v>
      </c>
      <c r="Y4979" s="3" t="e">
        <v>#N/A</v>
      </c>
      <c r="Z4979" s="8" t="e">
        <v>#N/A</v>
      </c>
      <c r="AA4979" s="30" t="e">
        <v>#N/A</v>
      </c>
      <c r="AB4979" t="e">
        <v>#N/A</v>
      </c>
      <c r="AC4979" t="e">
        <v>#N/A</v>
      </c>
      <c r="AD4979" t="e">
        <v>#N/A</v>
      </c>
      <c r="AE4979" t="e">
        <v>#N/A</v>
      </c>
      <c r="AF4979" t="e">
        <v>#N/A</v>
      </c>
    </row>
    <row r="4980" spans="1:32" x14ac:dyDescent="0.25">
      <c r="A4980" t="e">
        <v>#N/A</v>
      </c>
      <c r="B4980" s="33" t="e">
        <v>#N/A</v>
      </c>
      <c r="C4980" t="e">
        <v>#N/A</v>
      </c>
      <c r="D4980" t="e">
        <v>#N/A</v>
      </c>
      <c r="E4980" s="69" t="e">
        <v>#N/A</v>
      </c>
      <c r="F4980" s="3" t="e">
        <v>#N/A</v>
      </c>
      <c r="G4980" s="3" t="e">
        <v>#N/A</v>
      </c>
      <c r="H4980" s="3" t="e">
        <v>#N/A</v>
      </c>
      <c r="I4980" s="80" t="e">
        <v>#N/A</v>
      </c>
      <c r="J4980" s="80" t="e">
        <v>#N/A</v>
      </c>
      <c r="K4980" s="85" t="e">
        <v>#N/A</v>
      </c>
      <c r="L4980" s="9" t="e">
        <v>#N/A</v>
      </c>
      <c r="M4980" s="93" t="e">
        <v>#N/A</v>
      </c>
      <c r="N4980" s="8" t="e">
        <v>#N/A</v>
      </c>
      <c r="O4980" t="e">
        <v>#N/A</v>
      </c>
      <c r="P4980" t="e">
        <v>#N/A</v>
      </c>
      <c r="Q4980" t="e">
        <v>#N/A</v>
      </c>
      <c r="R4980" s="2" t="e">
        <v>#N/A</v>
      </c>
      <c r="S4980" t="e">
        <v>#N/A</v>
      </c>
      <c r="T4980" s="3" t="e">
        <v>#N/A</v>
      </c>
      <c r="U4980" s="3" t="e">
        <v>#N/A</v>
      </c>
      <c r="V4980" t="e">
        <v>#N/A</v>
      </c>
      <c r="W4980" t="e">
        <v>#N/A</v>
      </c>
      <c r="X4980" t="e">
        <v>#N/A</v>
      </c>
      <c r="Y4980" s="3" t="e">
        <v>#N/A</v>
      </c>
      <c r="Z4980" s="8" t="e">
        <v>#N/A</v>
      </c>
      <c r="AA4980" s="30" t="e">
        <v>#N/A</v>
      </c>
      <c r="AB4980" t="e">
        <v>#N/A</v>
      </c>
      <c r="AC4980" t="e">
        <v>#N/A</v>
      </c>
      <c r="AD4980" t="e">
        <v>#N/A</v>
      </c>
      <c r="AE4980" t="e">
        <v>#N/A</v>
      </c>
      <c r="AF4980" t="e">
        <v>#N/A</v>
      </c>
    </row>
    <row r="4981" spans="1:32" x14ac:dyDescent="0.25">
      <c r="A4981" t="e">
        <v>#N/A</v>
      </c>
      <c r="B4981" s="33" t="e">
        <v>#N/A</v>
      </c>
      <c r="C4981" t="e">
        <v>#N/A</v>
      </c>
      <c r="D4981" t="e">
        <v>#N/A</v>
      </c>
      <c r="E4981" s="69" t="e">
        <v>#N/A</v>
      </c>
      <c r="F4981" s="3" t="e">
        <v>#N/A</v>
      </c>
      <c r="G4981" s="3" t="e">
        <v>#N/A</v>
      </c>
      <c r="H4981" s="3" t="e">
        <v>#N/A</v>
      </c>
      <c r="I4981" s="80" t="e">
        <v>#N/A</v>
      </c>
      <c r="J4981" s="80" t="e">
        <v>#N/A</v>
      </c>
      <c r="K4981" s="85" t="e">
        <v>#N/A</v>
      </c>
      <c r="L4981" s="9" t="e">
        <v>#N/A</v>
      </c>
      <c r="M4981" s="93" t="e">
        <v>#N/A</v>
      </c>
      <c r="N4981" s="8" t="e">
        <v>#N/A</v>
      </c>
      <c r="O4981" t="e">
        <v>#N/A</v>
      </c>
      <c r="P4981" t="e">
        <v>#N/A</v>
      </c>
      <c r="Q4981" t="e">
        <v>#N/A</v>
      </c>
      <c r="R4981" s="2" t="e">
        <v>#N/A</v>
      </c>
      <c r="S4981" t="e">
        <v>#N/A</v>
      </c>
      <c r="T4981" s="3" t="e">
        <v>#N/A</v>
      </c>
      <c r="U4981" s="3" t="e">
        <v>#N/A</v>
      </c>
      <c r="V4981" t="e">
        <v>#N/A</v>
      </c>
      <c r="W4981" t="e">
        <v>#N/A</v>
      </c>
      <c r="X4981" t="e">
        <v>#N/A</v>
      </c>
      <c r="Y4981" s="3" t="e">
        <v>#N/A</v>
      </c>
      <c r="Z4981" s="8" t="e">
        <v>#N/A</v>
      </c>
      <c r="AA4981" s="30" t="e">
        <v>#N/A</v>
      </c>
      <c r="AB4981" t="e">
        <v>#N/A</v>
      </c>
      <c r="AC4981" t="e">
        <v>#N/A</v>
      </c>
      <c r="AD4981" t="e">
        <v>#N/A</v>
      </c>
      <c r="AE4981" t="e">
        <v>#N/A</v>
      </c>
      <c r="AF4981" t="e">
        <v>#N/A</v>
      </c>
    </row>
    <row r="4982" spans="1:32" x14ac:dyDescent="0.25">
      <c r="A4982" t="e">
        <v>#N/A</v>
      </c>
      <c r="B4982" s="33" t="e">
        <v>#N/A</v>
      </c>
      <c r="C4982" t="e">
        <v>#N/A</v>
      </c>
      <c r="D4982" t="e">
        <v>#N/A</v>
      </c>
      <c r="E4982" s="69" t="e">
        <v>#N/A</v>
      </c>
      <c r="F4982" s="3" t="e">
        <v>#N/A</v>
      </c>
      <c r="G4982" s="3" t="e">
        <v>#N/A</v>
      </c>
      <c r="H4982" s="3" t="e">
        <v>#N/A</v>
      </c>
      <c r="I4982" s="80" t="e">
        <v>#N/A</v>
      </c>
      <c r="J4982" s="80" t="e">
        <v>#N/A</v>
      </c>
      <c r="K4982" s="85" t="e">
        <v>#N/A</v>
      </c>
      <c r="L4982" s="9" t="e">
        <v>#N/A</v>
      </c>
      <c r="M4982" s="93" t="e">
        <v>#N/A</v>
      </c>
      <c r="N4982" s="8" t="e">
        <v>#N/A</v>
      </c>
      <c r="O4982" t="e">
        <v>#N/A</v>
      </c>
      <c r="P4982" t="e">
        <v>#N/A</v>
      </c>
      <c r="Q4982" t="e">
        <v>#N/A</v>
      </c>
      <c r="R4982" s="2" t="e">
        <v>#N/A</v>
      </c>
      <c r="S4982" t="e">
        <v>#N/A</v>
      </c>
      <c r="T4982" s="3" t="e">
        <v>#N/A</v>
      </c>
      <c r="U4982" s="3" t="e">
        <v>#N/A</v>
      </c>
      <c r="V4982" t="e">
        <v>#N/A</v>
      </c>
      <c r="W4982" t="e">
        <v>#N/A</v>
      </c>
      <c r="X4982" t="e">
        <v>#N/A</v>
      </c>
      <c r="Y4982" s="3" t="e">
        <v>#N/A</v>
      </c>
      <c r="Z4982" s="8" t="e">
        <v>#N/A</v>
      </c>
      <c r="AA4982" s="30" t="e">
        <v>#N/A</v>
      </c>
      <c r="AB4982" t="e">
        <v>#N/A</v>
      </c>
      <c r="AC4982" t="e">
        <v>#N/A</v>
      </c>
      <c r="AD4982" t="e">
        <v>#N/A</v>
      </c>
      <c r="AE4982" t="e">
        <v>#N/A</v>
      </c>
      <c r="AF4982" t="e">
        <v>#N/A</v>
      </c>
    </row>
    <row r="4983" spans="1:32" x14ac:dyDescent="0.25">
      <c r="A4983" t="e">
        <v>#N/A</v>
      </c>
      <c r="B4983" s="33" t="e">
        <v>#N/A</v>
      </c>
      <c r="C4983" t="e">
        <v>#N/A</v>
      </c>
      <c r="D4983" t="e">
        <v>#N/A</v>
      </c>
      <c r="E4983" s="69" t="e">
        <v>#N/A</v>
      </c>
      <c r="F4983" s="3" t="e">
        <v>#N/A</v>
      </c>
      <c r="G4983" s="3" t="e">
        <v>#N/A</v>
      </c>
      <c r="H4983" s="3" t="e">
        <v>#N/A</v>
      </c>
      <c r="I4983" s="80" t="e">
        <v>#N/A</v>
      </c>
      <c r="J4983" s="80" t="e">
        <v>#N/A</v>
      </c>
      <c r="K4983" s="85" t="e">
        <v>#N/A</v>
      </c>
      <c r="L4983" s="9" t="e">
        <v>#N/A</v>
      </c>
      <c r="M4983" s="93" t="e">
        <v>#N/A</v>
      </c>
      <c r="N4983" s="8" t="e">
        <v>#N/A</v>
      </c>
      <c r="O4983" t="e">
        <v>#N/A</v>
      </c>
      <c r="P4983" t="e">
        <v>#N/A</v>
      </c>
      <c r="Q4983" t="e">
        <v>#N/A</v>
      </c>
      <c r="R4983" s="2" t="e">
        <v>#N/A</v>
      </c>
      <c r="S4983" t="e">
        <v>#N/A</v>
      </c>
      <c r="T4983" s="3" t="e">
        <v>#N/A</v>
      </c>
      <c r="U4983" s="3" t="e">
        <v>#N/A</v>
      </c>
      <c r="V4983" t="e">
        <v>#N/A</v>
      </c>
      <c r="W4983" t="e">
        <v>#N/A</v>
      </c>
      <c r="X4983" t="e">
        <v>#N/A</v>
      </c>
      <c r="Y4983" s="3" t="e">
        <v>#N/A</v>
      </c>
      <c r="Z4983" s="8" t="e">
        <v>#N/A</v>
      </c>
      <c r="AA4983" s="30" t="e">
        <v>#N/A</v>
      </c>
      <c r="AB4983" t="e">
        <v>#N/A</v>
      </c>
      <c r="AC4983" t="e">
        <v>#N/A</v>
      </c>
      <c r="AD4983" t="e">
        <v>#N/A</v>
      </c>
      <c r="AE4983" t="e">
        <v>#N/A</v>
      </c>
      <c r="AF4983" t="e">
        <v>#N/A</v>
      </c>
    </row>
    <row r="4984" spans="1:32" x14ac:dyDescent="0.25">
      <c r="A4984" t="e">
        <v>#N/A</v>
      </c>
      <c r="B4984" s="33" t="e">
        <v>#N/A</v>
      </c>
      <c r="C4984" t="e">
        <v>#N/A</v>
      </c>
      <c r="D4984" t="e">
        <v>#N/A</v>
      </c>
      <c r="E4984" s="69" t="e">
        <v>#N/A</v>
      </c>
      <c r="F4984" s="3" t="e">
        <v>#N/A</v>
      </c>
      <c r="G4984" s="3" t="e">
        <v>#N/A</v>
      </c>
      <c r="H4984" s="3" t="e">
        <v>#N/A</v>
      </c>
      <c r="I4984" s="80" t="e">
        <v>#N/A</v>
      </c>
      <c r="J4984" s="80" t="e">
        <v>#N/A</v>
      </c>
      <c r="K4984" s="85" t="e">
        <v>#N/A</v>
      </c>
      <c r="L4984" s="9" t="e">
        <v>#N/A</v>
      </c>
      <c r="M4984" s="93" t="e">
        <v>#N/A</v>
      </c>
      <c r="N4984" s="8" t="e">
        <v>#N/A</v>
      </c>
      <c r="O4984" t="e">
        <v>#N/A</v>
      </c>
      <c r="P4984" t="e">
        <v>#N/A</v>
      </c>
      <c r="Q4984" t="e">
        <v>#N/A</v>
      </c>
      <c r="R4984" s="2" t="e">
        <v>#N/A</v>
      </c>
      <c r="S4984" t="e">
        <v>#N/A</v>
      </c>
      <c r="T4984" s="3" t="e">
        <v>#N/A</v>
      </c>
      <c r="U4984" s="3" t="e">
        <v>#N/A</v>
      </c>
      <c r="V4984" t="e">
        <v>#N/A</v>
      </c>
      <c r="W4984" t="e">
        <v>#N/A</v>
      </c>
      <c r="X4984" t="e">
        <v>#N/A</v>
      </c>
      <c r="Y4984" s="3" t="e">
        <v>#N/A</v>
      </c>
      <c r="Z4984" s="8" t="e">
        <v>#N/A</v>
      </c>
      <c r="AA4984" s="30" t="e">
        <v>#N/A</v>
      </c>
      <c r="AB4984" t="e">
        <v>#N/A</v>
      </c>
      <c r="AC4984" t="e">
        <v>#N/A</v>
      </c>
      <c r="AD4984" t="e">
        <v>#N/A</v>
      </c>
      <c r="AE4984" t="e">
        <v>#N/A</v>
      </c>
      <c r="AF4984" t="e">
        <v>#N/A</v>
      </c>
    </row>
    <row r="4985" spans="1:32" x14ac:dyDescent="0.25">
      <c r="A4985" t="e">
        <v>#N/A</v>
      </c>
      <c r="B4985" s="33" t="e">
        <v>#N/A</v>
      </c>
      <c r="C4985" t="e">
        <v>#N/A</v>
      </c>
      <c r="D4985" t="e">
        <v>#N/A</v>
      </c>
      <c r="E4985" s="69" t="e">
        <v>#N/A</v>
      </c>
      <c r="F4985" s="3" t="e">
        <v>#N/A</v>
      </c>
      <c r="G4985" s="3" t="e">
        <v>#N/A</v>
      </c>
      <c r="H4985" s="3" t="e">
        <v>#N/A</v>
      </c>
      <c r="I4985" s="80" t="e">
        <v>#N/A</v>
      </c>
      <c r="J4985" s="80" t="e">
        <v>#N/A</v>
      </c>
      <c r="K4985" s="85" t="e">
        <v>#N/A</v>
      </c>
      <c r="L4985" s="9" t="e">
        <v>#N/A</v>
      </c>
      <c r="M4985" s="93" t="e">
        <v>#N/A</v>
      </c>
      <c r="N4985" s="8" t="e">
        <v>#N/A</v>
      </c>
      <c r="O4985" t="e">
        <v>#N/A</v>
      </c>
      <c r="P4985" t="e">
        <v>#N/A</v>
      </c>
      <c r="Q4985" t="e">
        <v>#N/A</v>
      </c>
      <c r="R4985" s="2" t="e">
        <v>#N/A</v>
      </c>
      <c r="S4985" t="e">
        <v>#N/A</v>
      </c>
      <c r="T4985" s="3" t="e">
        <v>#N/A</v>
      </c>
      <c r="U4985" s="3" t="e">
        <v>#N/A</v>
      </c>
      <c r="V4985" t="e">
        <v>#N/A</v>
      </c>
      <c r="W4985" t="e">
        <v>#N/A</v>
      </c>
      <c r="X4985" t="e">
        <v>#N/A</v>
      </c>
      <c r="Y4985" s="3" t="e">
        <v>#N/A</v>
      </c>
      <c r="Z4985" s="8" t="e">
        <v>#N/A</v>
      </c>
      <c r="AA4985" s="30" t="e">
        <v>#N/A</v>
      </c>
      <c r="AB4985" t="e">
        <v>#N/A</v>
      </c>
      <c r="AC4985" t="e">
        <v>#N/A</v>
      </c>
      <c r="AD4985" t="e">
        <v>#N/A</v>
      </c>
      <c r="AE4985" t="e">
        <v>#N/A</v>
      </c>
      <c r="AF4985" t="e">
        <v>#N/A</v>
      </c>
    </row>
    <row r="4986" spans="1:32" x14ac:dyDescent="0.25">
      <c r="A4986" t="e">
        <v>#N/A</v>
      </c>
      <c r="B4986" s="33" t="e">
        <v>#N/A</v>
      </c>
      <c r="C4986" t="e">
        <v>#N/A</v>
      </c>
      <c r="D4986" t="e">
        <v>#N/A</v>
      </c>
      <c r="E4986" s="69" t="e">
        <v>#N/A</v>
      </c>
      <c r="F4986" s="3" t="e">
        <v>#N/A</v>
      </c>
      <c r="G4986" s="3" t="e">
        <v>#N/A</v>
      </c>
      <c r="H4986" s="3" t="e">
        <v>#N/A</v>
      </c>
      <c r="I4986" s="80" t="e">
        <v>#N/A</v>
      </c>
      <c r="J4986" s="80" t="e">
        <v>#N/A</v>
      </c>
      <c r="K4986" s="85" t="e">
        <v>#N/A</v>
      </c>
      <c r="L4986" s="9" t="e">
        <v>#N/A</v>
      </c>
      <c r="M4986" s="93" t="e">
        <v>#N/A</v>
      </c>
      <c r="N4986" s="8" t="e">
        <v>#N/A</v>
      </c>
      <c r="O4986" t="e">
        <v>#N/A</v>
      </c>
      <c r="P4986" t="e">
        <v>#N/A</v>
      </c>
      <c r="Q4986" t="e">
        <v>#N/A</v>
      </c>
      <c r="R4986" s="2" t="e">
        <v>#N/A</v>
      </c>
      <c r="S4986" t="e">
        <v>#N/A</v>
      </c>
      <c r="T4986" s="3" t="e">
        <v>#N/A</v>
      </c>
      <c r="U4986" s="3" t="e">
        <v>#N/A</v>
      </c>
      <c r="V4986" t="e">
        <v>#N/A</v>
      </c>
      <c r="W4986" t="e">
        <v>#N/A</v>
      </c>
      <c r="X4986" t="e">
        <v>#N/A</v>
      </c>
      <c r="Y4986" s="3" t="e">
        <v>#N/A</v>
      </c>
      <c r="Z4986" s="8" t="e">
        <v>#N/A</v>
      </c>
      <c r="AA4986" s="30" t="e">
        <v>#N/A</v>
      </c>
      <c r="AB4986" t="e">
        <v>#N/A</v>
      </c>
      <c r="AC4986" t="e">
        <v>#N/A</v>
      </c>
      <c r="AD4986" t="e">
        <v>#N/A</v>
      </c>
      <c r="AE4986" t="e">
        <v>#N/A</v>
      </c>
      <c r="AF4986" t="e">
        <v>#N/A</v>
      </c>
    </row>
    <row r="4987" spans="1:32" x14ac:dyDescent="0.25">
      <c r="A4987" t="e">
        <v>#N/A</v>
      </c>
      <c r="B4987" s="33" t="e">
        <v>#N/A</v>
      </c>
      <c r="C4987" t="e">
        <v>#N/A</v>
      </c>
      <c r="D4987" t="e">
        <v>#N/A</v>
      </c>
      <c r="E4987" s="69" t="e">
        <v>#N/A</v>
      </c>
      <c r="F4987" s="3" t="e">
        <v>#N/A</v>
      </c>
      <c r="G4987" s="3" t="e">
        <v>#N/A</v>
      </c>
      <c r="H4987" s="3" t="e">
        <v>#N/A</v>
      </c>
      <c r="I4987" s="80" t="e">
        <v>#N/A</v>
      </c>
      <c r="J4987" s="80" t="e">
        <v>#N/A</v>
      </c>
      <c r="K4987" s="85" t="e">
        <v>#N/A</v>
      </c>
      <c r="L4987" s="9" t="e">
        <v>#N/A</v>
      </c>
      <c r="M4987" s="93" t="e">
        <v>#N/A</v>
      </c>
      <c r="N4987" s="8" t="e">
        <v>#N/A</v>
      </c>
      <c r="O4987" t="e">
        <v>#N/A</v>
      </c>
      <c r="P4987" t="e">
        <v>#N/A</v>
      </c>
      <c r="Q4987" t="e">
        <v>#N/A</v>
      </c>
      <c r="R4987" s="2" t="e">
        <v>#N/A</v>
      </c>
      <c r="S4987" t="e">
        <v>#N/A</v>
      </c>
      <c r="T4987" s="3" t="e">
        <v>#N/A</v>
      </c>
      <c r="U4987" s="3" t="e">
        <v>#N/A</v>
      </c>
      <c r="V4987" t="e">
        <v>#N/A</v>
      </c>
      <c r="W4987" t="e">
        <v>#N/A</v>
      </c>
      <c r="X4987" t="e">
        <v>#N/A</v>
      </c>
      <c r="Y4987" s="3" t="e">
        <v>#N/A</v>
      </c>
      <c r="Z4987" s="8" t="e">
        <v>#N/A</v>
      </c>
      <c r="AA4987" s="30" t="e">
        <v>#N/A</v>
      </c>
      <c r="AB4987" t="e">
        <v>#N/A</v>
      </c>
      <c r="AC4987" t="e">
        <v>#N/A</v>
      </c>
      <c r="AD4987" t="e">
        <v>#N/A</v>
      </c>
      <c r="AE4987" t="e">
        <v>#N/A</v>
      </c>
      <c r="AF4987" t="e">
        <v>#N/A</v>
      </c>
    </row>
    <row r="4988" spans="1:32" x14ac:dyDescent="0.25">
      <c r="A4988" t="e">
        <v>#N/A</v>
      </c>
      <c r="B4988" s="33" t="e">
        <v>#N/A</v>
      </c>
      <c r="C4988" t="e">
        <v>#N/A</v>
      </c>
      <c r="D4988" t="e">
        <v>#N/A</v>
      </c>
      <c r="E4988" s="69" t="e">
        <v>#N/A</v>
      </c>
      <c r="F4988" s="3" t="e">
        <v>#N/A</v>
      </c>
      <c r="G4988" s="3" t="e">
        <v>#N/A</v>
      </c>
      <c r="H4988" s="3" t="e">
        <v>#N/A</v>
      </c>
      <c r="I4988" s="80" t="e">
        <v>#N/A</v>
      </c>
      <c r="J4988" s="80" t="e">
        <v>#N/A</v>
      </c>
      <c r="K4988" s="85" t="e">
        <v>#N/A</v>
      </c>
      <c r="L4988" s="9" t="e">
        <v>#N/A</v>
      </c>
      <c r="M4988" s="93" t="e">
        <v>#N/A</v>
      </c>
      <c r="N4988" s="8" t="e">
        <v>#N/A</v>
      </c>
      <c r="O4988" t="e">
        <v>#N/A</v>
      </c>
      <c r="P4988" t="e">
        <v>#N/A</v>
      </c>
      <c r="Q4988" t="e">
        <v>#N/A</v>
      </c>
      <c r="R4988" s="2" t="e">
        <v>#N/A</v>
      </c>
      <c r="S4988" t="e">
        <v>#N/A</v>
      </c>
      <c r="T4988" s="3" t="e">
        <v>#N/A</v>
      </c>
      <c r="U4988" s="3" t="e">
        <v>#N/A</v>
      </c>
      <c r="V4988" t="e">
        <v>#N/A</v>
      </c>
      <c r="W4988" t="e">
        <v>#N/A</v>
      </c>
      <c r="X4988" t="e">
        <v>#N/A</v>
      </c>
      <c r="Y4988" s="3" t="e">
        <v>#N/A</v>
      </c>
      <c r="Z4988" s="8" t="e">
        <v>#N/A</v>
      </c>
      <c r="AA4988" s="30" t="e">
        <v>#N/A</v>
      </c>
      <c r="AB4988" t="e">
        <v>#N/A</v>
      </c>
      <c r="AC4988" t="e">
        <v>#N/A</v>
      </c>
      <c r="AD4988" t="e">
        <v>#N/A</v>
      </c>
      <c r="AE4988" t="e">
        <v>#N/A</v>
      </c>
      <c r="AF4988" t="e">
        <v>#N/A</v>
      </c>
    </row>
    <row r="4989" spans="1:32" x14ac:dyDescent="0.25">
      <c r="A4989" t="e">
        <v>#N/A</v>
      </c>
      <c r="B4989" s="33" t="e">
        <v>#N/A</v>
      </c>
      <c r="C4989" t="e">
        <v>#N/A</v>
      </c>
      <c r="D4989" t="e">
        <v>#N/A</v>
      </c>
      <c r="E4989" s="69" t="e">
        <v>#N/A</v>
      </c>
      <c r="F4989" s="3" t="e">
        <v>#N/A</v>
      </c>
      <c r="G4989" s="3" t="e">
        <v>#N/A</v>
      </c>
      <c r="H4989" s="3" t="e">
        <v>#N/A</v>
      </c>
      <c r="I4989" s="80" t="e">
        <v>#N/A</v>
      </c>
      <c r="J4989" s="80" t="e">
        <v>#N/A</v>
      </c>
      <c r="K4989" s="85" t="e">
        <v>#N/A</v>
      </c>
      <c r="L4989" s="9" t="e">
        <v>#N/A</v>
      </c>
      <c r="M4989" s="93" t="e">
        <v>#N/A</v>
      </c>
      <c r="N4989" s="8" t="e">
        <v>#N/A</v>
      </c>
      <c r="O4989" t="e">
        <v>#N/A</v>
      </c>
      <c r="P4989" t="e">
        <v>#N/A</v>
      </c>
      <c r="Q4989" t="e">
        <v>#N/A</v>
      </c>
      <c r="R4989" s="2" t="e">
        <v>#N/A</v>
      </c>
      <c r="S4989" t="e">
        <v>#N/A</v>
      </c>
      <c r="T4989" s="3" t="e">
        <v>#N/A</v>
      </c>
      <c r="U4989" s="3" t="e">
        <v>#N/A</v>
      </c>
      <c r="V4989" t="e">
        <v>#N/A</v>
      </c>
      <c r="W4989" t="e">
        <v>#N/A</v>
      </c>
      <c r="X4989" t="e">
        <v>#N/A</v>
      </c>
      <c r="Y4989" s="3" t="e">
        <v>#N/A</v>
      </c>
      <c r="Z4989" s="8" t="e">
        <v>#N/A</v>
      </c>
      <c r="AA4989" s="30" t="e">
        <v>#N/A</v>
      </c>
      <c r="AB4989" t="e">
        <v>#N/A</v>
      </c>
      <c r="AC4989" t="e">
        <v>#N/A</v>
      </c>
      <c r="AD4989" t="e">
        <v>#N/A</v>
      </c>
      <c r="AE4989" t="e">
        <v>#N/A</v>
      </c>
      <c r="AF4989" t="e">
        <v>#N/A</v>
      </c>
    </row>
    <row r="4990" spans="1:32" x14ac:dyDescent="0.25">
      <c r="A4990" t="e">
        <v>#N/A</v>
      </c>
      <c r="B4990" s="33" t="e">
        <v>#N/A</v>
      </c>
      <c r="C4990" t="e">
        <v>#N/A</v>
      </c>
      <c r="D4990" t="e">
        <v>#N/A</v>
      </c>
      <c r="E4990" s="69" t="e">
        <v>#N/A</v>
      </c>
      <c r="F4990" s="3" t="e">
        <v>#N/A</v>
      </c>
      <c r="G4990" s="3" t="e">
        <v>#N/A</v>
      </c>
      <c r="H4990" s="3" t="e">
        <v>#N/A</v>
      </c>
      <c r="I4990" s="80" t="e">
        <v>#N/A</v>
      </c>
      <c r="J4990" s="80" t="e">
        <v>#N/A</v>
      </c>
      <c r="K4990" s="85" t="e">
        <v>#N/A</v>
      </c>
      <c r="L4990" s="9" t="e">
        <v>#N/A</v>
      </c>
      <c r="M4990" s="93" t="e">
        <v>#N/A</v>
      </c>
      <c r="N4990" s="8" t="e">
        <v>#N/A</v>
      </c>
      <c r="O4990" t="e">
        <v>#N/A</v>
      </c>
      <c r="P4990" t="e">
        <v>#N/A</v>
      </c>
      <c r="Q4990" t="e">
        <v>#N/A</v>
      </c>
      <c r="R4990" s="2" t="e">
        <v>#N/A</v>
      </c>
      <c r="S4990" t="e">
        <v>#N/A</v>
      </c>
      <c r="T4990" s="3" t="e">
        <v>#N/A</v>
      </c>
      <c r="U4990" s="3" t="e">
        <v>#N/A</v>
      </c>
      <c r="V4990" t="e">
        <v>#N/A</v>
      </c>
      <c r="W4990" t="e">
        <v>#N/A</v>
      </c>
      <c r="X4990" t="e">
        <v>#N/A</v>
      </c>
      <c r="Y4990" s="3" t="e">
        <v>#N/A</v>
      </c>
      <c r="Z4990" s="8" t="e">
        <v>#N/A</v>
      </c>
      <c r="AA4990" s="30" t="e">
        <v>#N/A</v>
      </c>
      <c r="AB4990" t="e">
        <v>#N/A</v>
      </c>
      <c r="AC4990" t="e">
        <v>#N/A</v>
      </c>
      <c r="AD4990" t="e">
        <v>#N/A</v>
      </c>
      <c r="AE4990" t="e">
        <v>#N/A</v>
      </c>
      <c r="AF4990" t="e">
        <v>#N/A</v>
      </c>
    </row>
    <row r="4991" spans="1:32" x14ac:dyDescent="0.25">
      <c r="A4991" t="e">
        <v>#N/A</v>
      </c>
      <c r="B4991" s="33" t="e">
        <v>#N/A</v>
      </c>
      <c r="C4991" t="e">
        <v>#N/A</v>
      </c>
      <c r="D4991" t="e">
        <v>#N/A</v>
      </c>
      <c r="E4991" s="69" t="e">
        <v>#N/A</v>
      </c>
      <c r="F4991" s="3" t="e">
        <v>#N/A</v>
      </c>
      <c r="G4991" s="3" t="e">
        <v>#N/A</v>
      </c>
      <c r="H4991" s="3" t="e">
        <v>#N/A</v>
      </c>
      <c r="I4991" s="80" t="e">
        <v>#N/A</v>
      </c>
      <c r="J4991" s="80" t="e">
        <v>#N/A</v>
      </c>
      <c r="K4991" s="85" t="e">
        <v>#N/A</v>
      </c>
      <c r="L4991" s="9" t="e">
        <v>#N/A</v>
      </c>
      <c r="M4991" s="93" t="e">
        <v>#N/A</v>
      </c>
      <c r="N4991" s="8" t="e">
        <v>#N/A</v>
      </c>
      <c r="O4991" t="e">
        <v>#N/A</v>
      </c>
      <c r="P4991" t="e">
        <v>#N/A</v>
      </c>
      <c r="Q4991" t="e">
        <v>#N/A</v>
      </c>
      <c r="R4991" s="2" t="e">
        <v>#N/A</v>
      </c>
      <c r="S4991" t="e">
        <v>#N/A</v>
      </c>
      <c r="T4991" s="3" t="e">
        <v>#N/A</v>
      </c>
      <c r="U4991" s="3" t="e">
        <v>#N/A</v>
      </c>
      <c r="V4991" t="e">
        <v>#N/A</v>
      </c>
      <c r="W4991" t="e">
        <v>#N/A</v>
      </c>
      <c r="X4991" t="e">
        <v>#N/A</v>
      </c>
      <c r="Y4991" s="3" t="e">
        <v>#N/A</v>
      </c>
      <c r="Z4991" s="8" t="e">
        <v>#N/A</v>
      </c>
      <c r="AA4991" s="30" t="e">
        <v>#N/A</v>
      </c>
      <c r="AB4991" t="e">
        <v>#N/A</v>
      </c>
      <c r="AC4991" t="e">
        <v>#N/A</v>
      </c>
      <c r="AD4991" t="e">
        <v>#N/A</v>
      </c>
      <c r="AE4991" t="e">
        <v>#N/A</v>
      </c>
      <c r="AF4991" t="e">
        <v>#N/A</v>
      </c>
    </row>
    <row r="4992" spans="1:32" x14ac:dyDescent="0.25">
      <c r="A4992" t="e">
        <v>#N/A</v>
      </c>
      <c r="B4992" s="33" t="e">
        <v>#N/A</v>
      </c>
      <c r="C4992" t="e">
        <v>#N/A</v>
      </c>
      <c r="D4992" t="e">
        <v>#N/A</v>
      </c>
      <c r="E4992" s="69" t="e">
        <v>#N/A</v>
      </c>
      <c r="F4992" s="3" t="e">
        <v>#N/A</v>
      </c>
      <c r="G4992" s="3" t="e">
        <v>#N/A</v>
      </c>
      <c r="H4992" s="3" t="e">
        <v>#N/A</v>
      </c>
      <c r="I4992" s="80" t="e">
        <v>#N/A</v>
      </c>
      <c r="J4992" s="80" t="e">
        <v>#N/A</v>
      </c>
      <c r="K4992" s="85" t="e">
        <v>#N/A</v>
      </c>
      <c r="L4992" s="9" t="e">
        <v>#N/A</v>
      </c>
      <c r="M4992" s="93" t="e">
        <v>#N/A</v>
      </c>
      <c r="N4992" s="8" t="e">
        <v>#N/A</v>
      </c>
      <c r="O4992" t="e">
        <v>#N/A</v>
      </c>
      <c r="P4992" t="e">
        <v>#N/A</v>
      </c>
      <c r="Q4992" t="e">
        <v>#N/A</v>
      </c>
      <c r="R4992" s="2" t="e">
        <v>#N/A</v>
      </c>
      <c r="S4992" t="e">
        <v>#N/A</v>
      </c>
      <c r="T4992" s="3" t="e">
        <v>#N/A</v>
      </c>
      <c r="U4992" s="3" t="e">
        <v>#N/A</v>
      </c>
      <c r="V4992" t="e">
        <v>#N/A</v>
      </c>
      <c r="W4992" t="e">
        <v>#N/A</v>
      </c>
      <c r="X4992" t="e">
        <v>#N/A</v>
      </c>
      <c r="Y4992" s="3" t="e">
        <v>#N/A</v>
      </c>
      <c r="Z4992" s="8" t="e">
        <v>#N/A</v>
      </c>
      <c r="AA4992" s="30" t="e">
        <v>#N/A</v>
      </c>
      <c r="AB4992" t="e">
        <v>#N/A</v>
      </c>
      <c r="AC4992" t="e">
        <v>#N/A</v>
      </c>
      <c r="AD4992" t="e">
        <v>#N/A</v>
      </c>
      <c r="AE4992" t="e">
        <v>#N/A</v>
      </c>
      <c r="AF4992" t="e">
        <v>#N/A</v>
      </c>
    </row>
    <row r="4993" spans="1:32" x14ac:dyDescent="0.25">
      <c r="A4993" t="e">
        <v>#N/A</v>
      </c>
      <c r="B4993" s="33" t="e">
        <v>#N/A</v>
      </c>
      <c r="C4993" t="e">
        <v>#N/A</v>
      </c>
      <c r="D4993" t="e">
        <v>#N/A</v>
      </c>
      <c r="E4993" s="69" t="e">
        <v>#N/A</v>
      </c>
      <c r="F4993" s="3" t="e">
        <v>#N/A</v>
      </c>
      <c r="G4993" s="3" t="e">
        <v>#N/A</v>
      </c>
      <c r="H4993" s="3" t="e">
        <v>#N/A</v>
      </c>
      <c r="I4993" s="80" t="e">
        <v>#N/A</v>
      </c>
      <c r="J4993" s="80" t="e">
        <v>#N/A</v>
      </c>
      <c r="K4993" s="85" t="e">
        <v>#N/A</v>
      </c>
      <c r="L4993" s="9" t="e">
        <v>#N/A</v>
      </c>
      <c r="M4993" s="93" t="e">
        <v>#N/A</v>
      </c>
      <c r="N4993" s="8" t="e">
        <v>#N/A</v>
      </c>
      <c r="O4993" t="e">
        <v>#N/A</v>
      </c>
      <c r="P4993" t="e">
        <v>#N/A</v>
      </c>
      <c r="Q4993" t="e">
        <v>#N/A</v>
      </c>
      <c r="R4993" s="2" t="e">
        <v>#N/A</v>
      </c>
      <c r="S4993" t="e">
        <v>#N/A</v>
      </c>
      <c r="T4993" s="3" t="e">
        <v>#N/A</v>
      </c>
      <c r="U4993" s="3" t="e">
        <v>#N/A</v>
      </c>
      <c r="V4993" t="e">
        <v>#N/A</v>
      </c>
      <c r="W4993" t="e">
        <v>#N/A</v>
      </c>
      <c r="X4993" t="e">
        <v>#N/A</v>
      </c>
      <c r="Y4993" s="3" t="e">
        <v>#N/A</v>
      </c>
      <c r="Z4993" s="8" t="e">
        <v>#N/A</v>
      </c>
      <c r="AA4993" s="30" t="e">
        <v>#N/A</v>
      </c>
      <c r="AB4993" t="e">
        <v>#N/A</v>
      </c>
      <c r="AC4993" t="e">
        <v>#N/A</v>
      </c>
      <c r="AD4993" t="e">
        <v>#N/A</v>
      </c>
      <c r="AE4993" t="e">
        <v>#N/A</v>
      </c>
      <c r="AF4993" t="e">
        <v>#N/A</v>
      </c>
    </row>
    <row r="4994" spans="1:32" x14ac:dyDescent="0.25">
      <c r="A4994" t="e">
        <v>#N/A</v>
      </c>
      <c r="B4994" s="33" t="e">
        <v>#N/A</v>
      </c>
      <c r="C4994" t="e">
        <v>#N/A</v>
      </c>
      <c r="D4994" t="e">
        <v>#N/A</v>
      </c>
      <c r="E4994" s="69" t="e">
        <v>#N/A</v>
      </c>
      <c r="F4994" s="3" t="e">
        <v>#N/A</v>
      </c>
      <c r="G4994" s="3" t="e">
        <v>#N/A</v>
      </c>
      <c r="H4994" s="3" t="e">
        <v>#N/A</v>
      </c>
      <c r="I4994" s="80" t="e">
        <v>#N/A</v>
      </c>
      <c r="J4994" s="80" t="e">
        <v>#N/A</v>
      </c>
      <c r="K4994" s="85" t="e">
        <v>#N/A</v>
      </c>
      <c r="L4994" s="9" t="e">
        <v>#N/A</v>
      </c>
      <c r="M4994" s="93" t="e">
        <v>#N/A</v>
      </c>
      <c r="N4994" s="8" t="e">
        <v>#N/A</v>
      </c>
      <c r="O4994" t="e">
        <v>#N/A</v>
      </c>
      <c r="P4994" t="e">
        <v>#N/A</v>
      </c>
      <c r="Q4994" t="e">
        <v>#N/A</v>
      </c>
      <c r="R4994" s="2" t="e">
        <v>#N/A</v>
      </c>
      <c r="S4994" t="e">
        <v>#N/A</v>
      </c>
      <c r="T4994" s="3" t="e">
        <v>#N/A</v>
      </c>
      <c r="U4994" s="3" t="e">
        <v>#N/A</v>
      </c>
      <c r="V4994" t="e">
        <v>#N/A</v>
      </c>
      <c r="W4994" t="e">
        <v>#N/A</v>
      </c>
      <c r="X4994" t="e">
        <v>#N/A</v>
      </c>
      <c r="Y4994" s="3" t="e">
        <v>#N/A</v>
      </c>
      <c r="Z4994" s="8" t="e">
        <v>#N/A</v>
      </c>
      <c r="AA4994" s="30" t="e">
        <v>#N/A</v>
      </c>
      <c r="AB4994" t="e">
        <v>#N/A</v>
      </c>
      <c r="AC4994" t="e">
        <v>#N/A</v>
      </c>
      <c r="AD4994" t="e">
        <v>#N/A</v>
      </c>
      <c r="AE4994" t="e">
        <v>#N/A</v>
      </c>
      <c r="AF4994" t="e">
        <v>#N/A</v>
      </c>
    </row>
    <row r="4995" spans="1:32" x14ac:dyDescent="0.25">
      <c r="A4995" t="e">
        <v>#N/A</v>
      </c>
      <c r="B4995" s="33" t="e">
        <v>#N/A</v>
      </c>
      <c r="C4995" t="e">
        <v>#N/A</v>
      </c>
      <c r="D4995" t="e">
        <v>#N/A</v>
      </c>
      <c r="E4995" s="69" t="e">
        <v>#N/A</v>
      </c>
      <c r="F4995" s="3" t="e">
        <v>#N/A</v>
      </c>
      <c r="G4995" s="3" t="e">
        <v>#N/A</v>
      </c>
      <c r="H4995" s="3" t="e">
        <v>#N/A</v>
      </c>
      <c r="I4995" s="80" t="e">
        <v>#N/A</v>
      </c>
      <c r="J4995" s="80" t="e">
        <v>#N/A</v>
      </c>
      <c r="K4995" s="85" t="e">
        <v>#N/A</v>
      </c>
      <c r="L4995" s="9" t="e">
        <v>#N/A</v>
      </c>
      <c r="M4995" s="93" t="e">
        <v>#N/A</v>
      </c>
      <c r="N4995" s="8" t="e">
        <v>#N/A</v>
      </c>
      <c r="O4995" t="e">
        <v>#N/A</v>
      </c>
      <c r="P4995" t="e">
        <v>#N/A</v>
      </c>
      <c r="Q4995" t="e">
        <v>#N/A</v>
      </c>
      <c r="R4995" s="2" t="e">
        <v>#N/A</v>
      </c>
      <c r="S4995" t="e">
        <v>#N/A</v>
      </c>
      <c r="T4995" s="3" t="e">
        <v>#N/A</v>
      </c>
      <c r="U4995" s="3" t="e">
        <v>#N/A</v>
      </c>
      <c r="V4995" t="e">
        <v>#N/A</v>
      </c>
      <c r="W4995" t="e">
        <v>#N/A</v>
      </c>
      <c r="X4995" t="e">
        <v>#N/A</v>
      </c>
      <c r="Y4995" s="3" t="e">
        <v>#N/A</v>
      </c>
      <c r="Z4995" s="8" t="e">
        <v>#N/A</v>
      </c>
      <c r="AA4995" s="30" t="e">
        <v>#N/A</v>
      </c>
      <c r="AB4995" t="e">
        <v>#N/A</v>
      </c>
      <c r="AC4995" t="e">
        <v>#N/A</v>
      </c>
      <c r="AD4995" t="e">
        <v>#N/A</v>
      </c>
      <c r="AE4995" t="e">
        <v>#N/A</v>
      </c>
      <c r="AF4995" t="e">
        <v>#N/A</v>
      </c>
    </row>
    <row r="4996" spans="1:32" x14ac:dyDescent="0.25">
      <c r="A4996" t="e">
        <v>#N/A</v>
      </c>
      <c r="B4996" s="33" t="e">
        <v>#N/A</v>
      </c>
      <c r="C4996" t="e">
        <v>#N/A</v>
      </c>
      <c r="D4996" t="e">
        <v>#N/A</v>
      </c>
      <c r="E4996" s="69" t="e">
        <v>#N/A</v>
      </c>
      <c r="F4996" s="3" t="e">
        <v>#N/A</v>
      </c>
      <c r="G4996" s="3" t="e">
        <v>#N/A</v>
      </c>
      <c r="H4996" s="3" t="e">
        <v>#N/A</v>
      </c>
      <c r="I4996" s="80" t="e">
        <v>#N/A</v>
      </c>
      <c r="J4996" s="80" t="e">
        <v>#N/A</v>
      </c>
      <c r="K4996" s="85" t="e">
        <v>#N/A</v>
      </c>
      <c r="L4996" s="9" t="e">
        <v>#N/A</v>
      </c>
      <c r="M4996" s="93" t="e">
        <v>#N/A</v>
      </c>
      <c r="N4996" s="8" t="e">
        <v>#N/A</v>
      </c>
      <c r="O4996" t="e">
        <v>#N/A</v>
      </c>
      <c r="P4996" t="e">
        <v>#N/A</v>
      </c>
      <c r="Q4996" t="e">
        <v>#N/A</v>
      </c>
      <c r="R4996" s="2" t="e">
        <v>#N/A</v>
      </c>
      <c r="S4996" t="e">
        <v>#N/A</v>
      </c>
      <c r="T4996" s="3" t="e">
        <v>#N/A</v>
      </c>
      <c r="U4996" s="3" t="e">
        <v>#N/A</v>
      </c>
      <c r="V4996" t="e">
        <v>#N/A</v>
      </c>
      <c r="W4996" t="e">
        <v>#N/A</v>
      </c>
      <c r="X4996" t="e">
        <v>#N/A</v>
      </c>
      <c r="Y4996" s="3" t="e">
        <v>#N/A</v>
      </c>
      <c r="Z4996" s="8" t="e">
        <v>#N/A</v>
      </c>
      <c r="AA4996" s="30" t="e">
        <v>#N/A</v>
      </c>
      <c r="AB4996" t="e">
        <v>#N/A</v>
      </c>
      <c r="AC4996" t="e">
        <v>#N/A</v>
      </c>
      <c r="AD4996" t="e">
        <v>#N/A</v>
      </c>
      <c r="AE4996" t="e">
        <v>#N/A</v>
      </c>
      <c r="AF4996" t="e">
        <v>#N/A</v>
      </c>
    </row>
    <row r="4997" spans="1:32" x14ac:dyDescent="0.25">
      <c r="A4997" t="e">
        <v>#N/A</v>
      </c>
      <c r="B4997" s="33" t="e">
        <v>#N/A</v>
      </c>
      <c r="C4997" t="e">
        <v>#N/A</v>
      </c>
      <c r="D4997" t="e">
        <v>#N/A</v>
      </c>
      <c r="E4997" s="69" t="e">
        <v>#N/A</v>
      </c>
      <c r="F4997" s="3" t="e">
        <v>#N/A</v>
      </c>
      <c r="G4997" s="3" t="e">
        <v>#N/A</v>
      </c>
      <c r="H4997" s="3" t="e">
        <v>#N/A</v>
      </c>
      <c r="I4997" s="80" t="e">
        <v>#N/A</v>
      </c>
      <c r="J4997" s="80" t="e">
        <v>#N/A</v>
      </c>
      <c r="K4997" s="85" t="e">
        <v>#N/A</v>
      </c>
      <c r="L4997" s="9" t="e">
        <v>#N/A</v>
      </c>
      <c r="M4997" s="93" t="e">
        <v>#N/A</v>
      </c>
      <c r="N4997" s="8" t="e">
        <v>#N/A</v>
      </c>
      <c r="O4997" t="e">
        <v>#N/A</v>
      </c>
      <c r="P4997" t="e">
        <v>#N/A</v>
      </c>
      <c r="Q4997" t="e">
        <v>#N/A</v>
      </c>
      <c r="R4997" s="2" t="e">
        <v>#N/A</v>
      </c>
      <c r="S4997" t="e">
        <v>#N/A</v>
      </c>
      <c r="T4997" s="3" t="e">
        <v>#N/A</v>
      </c>
      <c r="U4997" s="3" t="e">
        <v>#N/A</v>
      </c>
      <c r="V4997" t="e">
        <v>#N/A</v>
      </c>
      <c r="W4997" t="e">
        <v>#N/A</v>
      </c>
      <c r="X4997" t="e">
        <v>#N/A</v>
      </c>
      <c r="Y4997" s="3" t="e">
        <v>#N/A</v>
      </c>
      <c r="Z4997" s="8" t="e">
        <v>#N/A</v>
      </c>
      <c r="AA4997" s="30" t="e">
        <v>#N/A</v>
      </c>
      <c r="AB4997" t="e">
        <v>#N/A</v>
      </c>
      <c r="AC4997" t="e">
        <v>#N/A</v>
      </c>
      <c r="AD4997" t="e">
        <v>#N/A</v>
      </c>
      <c r="AE4997" t="e">
        <v>#N/A</v>
      </c>
      <c r="AF4997" t="e">
        <v>#N/A</v>
      </c>
    </row>
    <row r="4998" spans="1:32" x14ac:dyDescent="0.25">
      <c r="A4998" t="e">
        <v>#N/A</v>
      </c>
      <c r="B4998" s="33" t="e">
        <v>#N/A</v>
      </c>
      <c r="C4998" t="e">
        <v>#N/A</v>
      </c>
      <c r="D4998" t="e">
        <v>#N/A</v>
      </c>
      <c r="E4998" s="69" t="e">
        <v>#N/A</v>
      </c>
      <c r="F4998" s="3" t="e">
        <v>#N/A</v>
      </c>
      <c r="G4998" s="3" t="e">
        <v>#N/A</v>
      </c>
      <c r="H4998" s="3" t="e">
        <v>#N/A</v>
      </c>
      <c r="I4998" s="80" t="e">
        <v>#N/A</v>
      </c>
      <c r="J4998" s="80" t="e">
        <v>#N/A</v>
      </c>
      <c r="K4998" s="85" t="e">
        <v>#N/A</v>
      </c>
      <c r="L4998" s="9" t="e">
        <v>#N/A</v>
      </c>
      <c r="M4998" s="93" t="e">
        <v>#N/A</v>
      </c>
      <c r="N4998" s="8" t="e">
        <v>#N/A</v>
      </c>
      <c r="O4998" t="e">
        <v>#N/A</v>
      </c>
      <c r="P4998" t="e">
        <v>#N/A</v>
      </c>
      <c r="Q4998" t="e">
        <v>#N/A</v>
      </c>
      <c r="R4998" s="2" t="e">
        <v>#N/A</v>
      </c>
      <c r="S4998" t="e">
        <v>#N/A</v>
      </c>
      <c r="T4998" s="3" t="e">
        <v>#N/A</v>
      </c>
      <c r="U4998" s="3" t="e">
        <v>#N/A</v>
      </c>
      <c r="V4998" t="e">
        <v>#N/A</v>
      </c>
      <c r="W4998" t="e">
        <v>#N/A</v>
      </c>
      <c r="X4998" t="e">
        <v>#N/A</v>
      </c>
      <c r="Y4998" s="3" t="e">
        <v>#N/A</v>
      </c>
      <c r="Z4998" s="8" t="e">
        <v>#N/A</v>
      </c>
      <c r="AA4998" s="30" t="e">
        <v>#N/A</v>
      </c>
      <c r="AB4998" t="e">
        <v>#N/A</v>
      </c>
      <c r="AC4998" t="e">
        <v>#N/A</v>
      </c>
      <c r="AD4998" t="e">
        <v>#N/A</v>
      </c>
      <c r="AE4998" t="e">
        <v>#N/A</v>
      </c>
      <c r="AF4998" t="e">
        <v>#N/A</v>
      </c>
    </row>
    <row r="4999" spans="1:32" x14ac:dyDescent="0.25">
      <c r="A4999" t="e">
        <v>#N/A</v>
      </c>
      <c r="B4999" s="33" t="e">
        <v>#N/A</v>
      </c>
      <c r="C4999" t="e">
        <v>#N/A</v>
      </c>
      <c r="D4999" t="e">
        <v>#N/A</v>
      </c>
      <c r="E4999" s="69" t="e">
        <v>#N/A</v>
      </c>
      <c r="F4999" s="3" t="e">
        <v>#N/A</v>
      </c>
      <c r="G4999" s="3" t="e">
        <v>#N/A</v>
      </c>
      <c r="H4999" s="3" t="e">
        <v>#N/A</v>
      </c>
      <c r="I4999" s="80" t="e">
        <v>#N/A</v>
      </c>
      <c r="J4999" s="80" t="e">
        <v>#N/A</v>
      </c>
      <c r="K4999" s="85" t="e">
        <v>#N/A</v>
      </c>
      <c r="L4999" s="9" t="e">
        <v>#N/A</v>
      </c>
      <c r="M4999" s="93" t="e">
        <v>#N/A</v>
      </c>
      <c r="N4999" s="8" t="e">
        <v>#N/A</v>
      </c>
      <c r="O4999" t="e">
        <v>#N/A</v>
      </c>
      <c r="P4999" t="e">
        <v>#N/A</v>
      </c>
      <c r="Q4999" t="e">
        <v>#N/A</v>
      </c>
      <c r="R4999" s="2" t="e">
        <v>#N/A</v>
      </c>
      <c r="S4999" t="e">
        <v>#N/A</v>
      </c>
      <c r="T4999" s="3" t="e">
        <v>#N/A</v>
      </c>
      <c r="U4999" s="3" t="e">
        <v>#N/A</v>
      </c>
      <c r="V4999" t="e">
        <v>#N/A</v>
      </c>
      <c r="W4999" t="e">
        <v>#N/A</v>
      </c>
      <c r="X4999" t="e">
        <v>#N/A</v>
      </c>
      <c r="Y4999" s="3" t="e">
        <v>#N/A</v>
      </c>
      <c r="Z4999" s="8" t="e">
        <v>#N/A</v>
      </c>
      <c r="AA4999" s="30" t="e">
        <v>#N/A</v>
      </c>
      <c r="AB4999" t="e">
        <v>#N/A</v>
      </c>
      <c r="AC4999" t="e">
        <v>#N/A</v>
      </c>
      <c r="AD4999" t="e">
        <v>#N/A</v>
      </c>
      <c r="AE4999" t="e">
        <v>#N/A</v>
      </c>
      <c r="AF4999" t="e">
        <v>#N/A</v>
      </c>
    </row>
    <row r="5000" spans="1:32" x14ac:dyDescent="0.25">
      <c r="A5000" t="e">
        <v>#N/A</v>
      </c>
      <c r="B5000" s="33" t="e">
        <v>#N/A</v>
      </c>
      <c r="C5000" t="e">
        <v>#N/A</v>
      </c>
      <c r="D5000" t="e">
        <v>#N/A</v>
      </c>
      <c r="E5000" s="69" t="e">
        <v>#N/A</v>
      </c>
      <c r="F5000" s="3" t="e">
        <v>#N/A</v>
      </c>
      <c r="G5000" s="3" t="e">
        <v>#N/A</v>
      </c>
      <c r="H5000" s="3" t="e">
        <v>#N/A</v>
      </c>
      <c r="I5000" s="80" t="e">
        <v>#N/A</v>
      </c>
      <c r="J5000" s="80" t="e">
        <v>#N/A</v>
      </c>
      <c r="K5000" s="85" t="e">
        <v>#N/A</v>
      </c>
      <c r="L5000" s="9" t="e">
        <v>#N/A</v>
      </c>
      <c r="M5000" s="93" t="e">
        <v>#N/A</v>
      </c>
      <c r="N5000" s="8" t="e">
        <v>#N/A</v>
      </c>
      <c r="O5000" t="e">
        <v>#N/A</v>
      </c>
      <c r="P5000" t="e">
        <v>#N/A</v>
      </c>
      <c r="Q5000" t="e">
        <v>#N/A</v>
      </c>
      <c r="R5000" s="2" t="e">
        <v>#N/A</v>
      </c>
      <c r="S5000" t="e">
        <v>#N/A</v>
      </c>
      <c r="T5000" s="3" t="e">
        <v>#N/A</v>
      </c>
      <c r="U5000" s="3" t="e">
        <v>#N/A</v>
      </c>
      <c r="V5000" t="e">
        <v>#N/A</v>
      </c>
      <c r="W5000" t="e">
        <v>#N/A</v>
      </c>
      <c r="X5000" t="e">
        <v>#N/A</v>
      </c>
      <c r="Y5000" s="3" t="e">
        <v>#N/A</v>
      </c>
      <c r="Z5000" s="8" t="e">
        <v>#N/A</v>
      </c>
      <c r="AA5000" s="30" t="e">
        <v>#N/A</v>
      </c>
      <c r="AB5000" t="e">
        <v>#N/A</v>
      </c>
      <c r="AC5000" t="e">
        <v>#N/A</v>
      </c>
      <c r="AD5000" t="e">
        <v>#N/A</v>
      </c>
      <c r="AE5000" t="e">
        <v>#N/A</v>
      </c>
      <c r="AF5000" t="e">
        <v>#N/A</v>
      </c>
    </row>
    <row r="5001" spans="1:32" x14ac:dyDescent="0.25">
      <c r="A5001" t="e">
        <v>#N/A</v>
      </c>
      <c r="B5001" s="33" t="e">
        <v>#N/A</v>
      </c>
      <c r="C5001" t="e">
        <v>#N/A</v>
      </c>
      <c r="D5001" t="e">
        <v>#N/A</v>
      </c>
      <c r="E5001" s="69" t="e">
        <v>#N/A</v>
      </c>
      <c r="F5001" s="3" t="e">
        <v>#N/A</v>
      </c>
      <c r="G5001" s="3" t="e">
        <v>#N/A</v>
      </c>
      <c r="H5001" s="3" t="e">
        <v>#N/A</v>
      </c>
      <c r="I5001" s="80" t="e">
        <v>#N/A</v>
      </c>
      <c r="J5001" s="80" t="e">
        <v>#N/A</v>
      </c>
      <c r="K5001" s="85" t="e">
        <v>#N/A</v>
      </c>
      <c r="L5001" s="9" t="e">
        <v>#N/A</v>
      </c>
      <c r="M5001" s="93" t="e">
        <v>#N/A</v>
      </c>
      <c r="N5001" s="8" t="e">
        <v>#N/A</v>
      </c>
      <c r="O5001" t="e">
        <v>#N/A</v>
      </c>
      <c r="P5001" t="e">
        <v>#N/A</v>
      </c>
      <c r="Q5001" t="e">
        <v>#N/A</v>
      </c>
      <c r="R5001" s="2" t="e">
        <v>#N/A</v>
      </c>
      <c r="S5001" t="e">
        <v>#N/A</v>
      </c>
      <c r="T5001" s="3" t="e">
        <v>#N/A</v>
      </c>
      <c r="U5001" s="3" t="e">
        <v>#N/A</v>
      </c>
      <c r="V5001" t="e">
        <v>#N/A</v>
      </c>
      <c r="W5001" t="e">
        <v>#N/A</v>
      </c>
      <c r="X5001" t="e">
        <v>#N/A</v>
      </c>
      <c r="Y5001" s="3" t="e">
        <v>#N/A</v>
      </c>
      <c r="Z5001" s="8" t="e">
        <v>#N/A</v>
      </c>
      <c r="AA5001" s="30" t="e">
        <v>#N/A</v>
      </c>
      <c r="AB5001" t="e">
        <v>#N/A</v>
      </c>
      <c r="AC5001" t="e">
        <v>#N/A</v>
      </c>
      <c r="AD5001" t="e">
        <v>#N/A</v>
      </c>
      <c r="AE5001" t="e">
        <v>#N/A</v>
      </c>
      <c r="AF5001" t="e">
        <v>#N/A</v>
      </c>
    </row>
    <row r="5002" spans="1:32" x14ac:dyDescent="0.25">
      <c r="A5002" t="e">
        <v>#N/A</v>
      </c>
      <c r="B5002" s="33" t="e">
        <v>#N/A</v>
      </c>
      <c r="C5002" t="e">
        <v>#N/A</v>
      </c>
      <c r="D5002" t="e">
        <v>#N/A</v>
      </c>
      <c r="E5002" s="69" t="e">
        <v>#N/A</v>
      </c>
      <c r="F5002" s="3" t="e">
        <v>#N/A</v>
      </c>
      <c r="G5002" s="3" t="e">
        <v>#N/A</v>
      </c>
      <c r="H5002" s="3" t="e">
        <v>#N/A</v>
      </c>
      <c r="I5002" s="80" t="e">
        <v>#N/A</v>
      </c>
      <c r="J5002" s="80" t="e">
        <v>#N/A</v>
      </c>
      <c r="K5002" s="85" t="e">
        <v>#N/A</v>
      </c>
      <c r="L5002" s="9" t="e">
        <v>#N/A</v>
      </c>
      <c r="M5002" s="93" t="e">
        <v>#N/A</v>
      </c>
      <c r="N5002" s="8" t="e">
        <v>#N/A</v>
      </c>
      <c r="O5002" t="e">
        <v>#N/A</v>
      </c>
      <c r="P5002" t="e">
        <v>#N/A</v>
      </c>
      <c r="Q5002" t="e">
        <v>#N/A</v>
      </c>
      <c r="R5002" s="2" t="e">
        <v>#N/A</v>
      </c>
      <c r="S5002" t="e">
        <v>#N/A</v>
      </c>
      <c r="T5002" s="3" t="e">
        <v>#N/A</v>
      </c>
      <c r="U5002" s="3" t="e">
        <v>#N/A</v>
      </c>
      <c r="V5002" t="e">
        <v>#N/A</v>
      </c>
      <c r="W5002" t="e">
        <v>#N/A</v>
      </c>
      <c r="X5002" t="e">
        <v>#N/A</v>
      </c>
      <c r="Y5002" s="3" t="e">
        <v>#N/A</v>
      </c>
      <c r="Z5002" s="8" t="e">
        <v>#N/A</v>
      </c>
      <c r="AA5002" s="30" t="e">
        <v>#N/A</v>
      </c>
      <c r="AB5002" t="e">
        <v>#N/A</v>
      </c>
      <c r="AC5002" t="e">
        <v>#N/A</v>
      </c>
      <c r="AD5002" t="e">
        <v>#N/A</v>
      </c>
      <c r="AE5002" t="e">
        <v>#N/A</v>
      </c>
      <c r="AF5002" t="e">
        <v>#N/A</v>
      </c>
    </row>
    <row r="5003" spans="1:32" x14ac:dyDescent="0.25">
      <c r="A5003" t="e">
        <v>#N/A</v>
      </c>
      <c r="B5003" s="33" t="e">
        <v>#N/A</v>
      </c>
      <c r="C5003" t="e">
        <v>#N/A</v>
      </c>
      <c r="D5003" t="e">
        <v>#N/A</v>
      </c>
      <c r="E5003" s="69" t="e">
        <v>#N/A</v>
      </c>
      <c r="F5003" s="3" t="e">
        <v>#N/A</v>
      </c>
      <c r="G5003" s="3" t="e">
        <v>#N/A</v>
      </c>
      <c r="H5003" s="3" t="e">
        <v>#N/A</v>
      </c>
      <c r="I5003" s="80" t="e">
        <v>#N/A</v>
      </c>
      <c r="J5003" s="80" t="e">
        <v>#N/A</v>
      </c>
      <c r="K5003" s="85" t="e">
        <v>#N/A</v>
      </c>
      <c r="L5003" s="9" t="e">
        <v>#N/A</v>
      </c>
      <c r="M5003" s="93" t="e">
        <v>#N/A</v>
      </c>
      <c r="N5003" s="8" t="e">
        <v>#N/A</v>
      </c>
      <c r="O5003" t="e">
        <v>#N/A</v>
      </c>
      <c r="P5003" t="e">
        <v>#N/A</v>
      </c>
      <c r="Q5003" t="e">
        <v>#N/A</v>
      </c>
      <c r="R5003" s="2" t="e">
        <v>#N/A</v>
      </c>
      <c r="S5003" t="e">
        <v>#N/A</v>
      </c>
      <c r="T5003" s="3" t="e">
        <v>#N/A</v>
      </c>
      <c r="U5003" s="3" t="e">
        <v>#N/A</v>
      </c>
      <c r="V5003" t="e">
        <v>#N/A</v>
      </c>
      <c r="W5003" t="e">
        <v>#N/A</v>
      </c>
      <c r="X5003" t="e">
        <v>#N/A</v>
      </c>
      <c r="Y5003" s="3" t="e">
        <v>#N/A</v>
      </c>
      <c r="Z5003" s="8" t="e">
        <v>#N/A</v>
      </c>
      <c r="AA5003" s="30" t="e">
        <v>#N/A</v>
      </c>
      <c r="AB5003" t="e">
        <v>#N/A</v>
      </c>
      <c r="AC5003" t="e">
        <v>#N/A</v>
      </c>
      <c r="AD5003" t="e">
        <v>#N/A</v>
      </c>
      <c r="AE5003" t="e">
        <v>#N/A</v>
      </c>
      <c r="AF5003" t="e">
        <v>#N/A</v>
      </c>
    </row>
    <row r="5004" spans="1:32" x14ac:dyDescent="0.25">
      <c r="A5004" t="e">
        <v>#N/A</v>
      </c>
      <c r="B5004" s="33" t="e">
        <v>#N/A</v>
      </c>
      <c r="C5004" t="e">
        <v>#N/A</v>
      </c>
      <c r="D5004" t="e">
        <v>#N/A</v>
      </c>
      <c r="E5004" s="69" t="e">
        <v>#N/A</v>
      </c>
      <c r="F5004" s="3" t="e">
        <v>#N/A</v>
      </c>
      <c r="G5004" s="3" t="e">
        <v>#N/A</v>
      </c>
      <c r="H5004" s="3" t="e">
        <v>#N/A</v>
      </c>
      <c r="I5004" s="80" t="e">
        <v>#N/A</v>
      </c>
      <c r="J5004" s="80" t="e">
        <v>#N/A</v>
      </c>
      <c r="K5004" s="85" t="e">
        <v>#N/A</v>
      </c>
      <c r="L5004" s="9" t="e">
        <v>#N/A</v>
      </c>
      <c r="M5004" s="93" t="e">
        <v>#N/A</v>
      </c>
      <c r="N5004" s="8" t="e">
        <v>#N/A</v>
      </c>
      <c r="O5004" t="e">
        <v>#N/A</v>
      </c>
      <c r="P5004" t="e">
        <v>#N/A</v>
      </c>
      <c r="Q5004" t="e">
        <v>#N/A</v>
      </c>
      <c r="R5004" s="2" t="e">
        <v>#N/A</v>
      </c>
      <c r="S5004" t="e">
        <v>#N/A</v>
      </c>
      <c r="T5004" s="3" t="e">
        <v>#N/A</v>
      </c>
      <c r="U5004" s="3" t="e">
        <v>#N/A</v>
      </c>
      <c r="V5004" t="e">
        <v>#N/A</v>
      </c>
      <c r="W5004" t="e">
        <v>#N/A</v>
      </c>
      <c r="X5004" t="e">
        <v>#N/A</v>
      </c>
      <c r="Y5004" s="3" t="e">
        <v>#N/A</v>
      </c>
      <c r="Z5004" s="8" t="e">
        <v>#N/A</v>
      </c>
      <c r="AA5004" s="30" t="e">
        <v>#N/A</v>
      </c>
      <c r="AB5004" t="e">
        <v>#N/A</v>
      </c>
      <c r="AC5004" t="e">
        <v>#N/A</v>
      </c>
      <c r="AD5004" t="e">
        <v>#N/A</v>
      </c>
      <c r="AE5004" t="e">
        <v>#N/A</v>
      </c>
      <c r="AF5004" t="e">
        <v>#N/A</v>
      </c>
    </row>
    <row r="5005" spans="1:32" x14ac:dyDescent="0.25">
      <c r="A5005" t="e">
        <v>#N/A</v>
      </c>
      <c r="B5005" s="33" t="e">
        <v>#N/A</v>
      </c>
      <c r="C5005" t="e">
        <v>#N/A</v>
      </c>
      <c r="D5005" t="e">
        <v>#N/A</v>
      </c>
      <c r="E5005" s="69" t="e">
        <v>#N/A</v>
      </c>
      <c r="F5005" s="3" t="e">
        <v>#N/A</v>
      </c>
      <c r="G5005" s="3" t="e">
        <v>#N/A</v>
      </c>
      <c r="H5005" s="3" t="e">
        <v>#N/A</v>
      </c>
      <c r="I5005" s="80" t="e">
        <v>#N/A</v>
      </c>
      <c r="J5005" s="80" t="e">
        <v>#N/A</v>
      </c>
      <c r="K5005" s="85" t="e">
        <v>#N/A</v>
      </c>
      <c r="L5005" s="9" t="e">
        <v>#N/A</v>
      </c>
      <c r="M5005" s="93" t="e">
        <v>#N/A</v>
      </c>
      <c r="N5005" s="8" t="e">
        <v>#N/A</v>
      </c>
      <c r="O5005" t="e">
        <v>#N/A</v>
      </c>
      <c r="P5005" t="e">
        <v>#N/A</v>
      </c>
      <c r="Q5005" t="e">
        <v>#N/A</v>
      </c>
      <c r="R5005" s="2" t="e">
        <v>#N/A</v>
      </c>
      <c r="S5005" t="e">
        <v>#N/A</v>
      </c>
      <c r="T5005" s="3" t="e">
        <v>#N/A</v>
      </c>
      <c r="U5005" s="3" t="e">
        <v>#N/A</v>
      </c>
      <c r="V5005" t="e">
        <v>#N/A</v>
      </c>
      <c r="W5005" t="e">
        <v>#N/A</v>
      </c>
      <c r="X5005" t="e">
        <v>#N/A</v>
      </c>
      <c r="Y5005" s="3" t="e">
        <v>#N/A</v>
      </c>
      <c r="Z5005" s="8" t="e">
        <v>#N/A</v>
      </c>
      <c r="AA5005" s="30" t="e">
        <v>#N/A</v>
      </c>
      <c r="AB5005" t="e">
        <v>#N/A</v>
      </c>
      <c r="AC5005" t="e">
        <v>#N/A</v>
      </c>
      <c r="AD5005" t="e">
        <v>#N/A</v>
      </c>
      <c r="AE5005" t="e">
        <v>#N/A</v>
      </c>
      <c r="AF5005" t="e">
        <v>#N/A</v>
      </c>
    </row>
    <row r="5006" spans="1:32" x14ac:dyDescent="0.25">
      <c r="A5006" t="e">
        <v>#N/A</v>
      </c>
      <c r="B5006" s="33" t="e">
        <v>#N/A</v>
      </c>
      <c r="C5006" t="e">
        <v>#N/A</v>
      </c>
      <c r="D5006" t="e">
        <v>#N/A</v>
      </c>
      <c r="E5006" s="69" t="e">
        <v>#N/A</v>
      </c>
      <c r="F5006" s="3" t="e">
        <v>#N/A</v>
      </c>
      <c r="G5006" s="3" t="e">
        <v>#N/A</v>
      </c>
      <c r="H5006" s="3" t="e">
        <v>#N/A</v>
      </c>
      <c r="I5006" s="80" t="e">
        <v>#N/A</v>
      </c>
      <c r="J5006" s="80" t="e">
        <v>#N/A</v>
      </c>
      <c r="K5006" s="85" t="e">
        <v>#N/A</v>
      </c>
      <c r="L5006" s="9" t="e">
        <v>#N/A</v>
      </c>
      <c r="M5006" s="93" t="e">
        <v>#N/A</v>
      </c>
      <c r="N5006" s="8" t="e">
        <v>#N/A</v>
      </c>
      <c r="O5006" t="e">
        <v>#N/A</v>
      </c>
      <c r="P5006" t="e">
        <v>#N/A</v>
      </c>
      <c r="Q5006" t="e">
        <v>#N/A</v>
      </c>
      <c r="R5006" s="2" t="e">
        <v>#N/A</v>
      </c>
      <c r="S5006" t="e">
        <v>#N/A</v>
      </c>
      <c r="T5006" s="3" t="e">
        <v>#N/A</v>
      </c>
      <c r="U5006" s="3" t="e">
        <v>#N/A</v>
      </c>
      <c r="V5006" t="e">
        <v>#N/A</v>
      </c>
      <c r="W5006" t="e">
        <v>#N/A</v>
      </c>
      <c r="X5006" t="e">
        <v>#N/A</v>
      </c>
      <c r="Y5006" s="3" t="e">
        <v>#N/A</v>
      </c>
      <c r="Z5006" s="8" t="e">
        <v>#N/A</v>
      </c>
      <c r="AA5006" s="30" t="e">
        <v>#N/A</v>
      </c>
      <c r="AB5006" t="e">
        <v>#N/A</v>
      </c>
      <c r="AC5006" t="e">
        <v>#N/A</v>
      </c>
      <c r="AD5006" t="e">
        <v>#N/A</v>
      </c>
      <c r="AE5006" t="e">
        <v>#N/A</v>
      </c>
      <c r="AF5006" t="e">
        <v>#N/A</v>
      </c>
    </row>
    <row r="5007" spans="1:32" x14ac:dyDescent="0.25">
      <c r="A5007" t="e">
        <v>#N/A</v>
      </c>
      <c r="B5007" s="33" t="e">
        <v>#N/A</v>
      </c>
      <c r="C5007" t="e">
        <v>#N/A</v>
      </c>
      <c r="D5007" t="e">
        <v>#N/A</v>
      </c>
      <c r="E5007" s="69" t="e">
        <v>#N/A</v>
      </c>
      <c r="F5007" s="3" t="e">
        <v>#N/A</v>
      </c>
      <c r="G5007" s="3" t="e">
        <v>#N/A</v>
      </c>
      <c r="H5007" s="3" t="e">
        <v>#N/A</v>
      </c>
      <c r="I5007" s="80" t="e">
        <v>#N/A</v>
      </c>
      <c r="J5007" s="80" t="e">
        <v>#N/A</v>
      </c>
      <c r="K5007" s="85" t="e">
        <v>#N/A</v>
      </c>
      <c r="L5007" s="9" t="e">
        <v>#N/A</v>
      </c>
      <c r="M5007" s="93" t="e">
        <v>#N/A</v>
      </c>
      <c r="N5007" s="8" t="e">
        <v>#N/A</v>
      </c>
      <c r="O5007" t="e">
        <v>#N/A</v>
      </c>
      <c r="P5007" t="e">
        <v>#N/A</v>
      </c>
      <c r="Q5007" t="e">
        <v>#N/A</v>
      </c>
      <c r="R5007" s="2" t="e">
        <v>#N/A</v>
      </c>
      <c r="S5007" t="e">
        <v>#N/A</v>
      </c>
      <c r="T5007" s="3" t="e">
        <v>#N/A</v>
      </c>
      <c r="U5007" s="3" t="e">
        <v>#N/A</v>
      </c>
      <c r="V5007" t="e">
        <v>#N/A</v>
      </c>
      <c r="W5007" t="e">
        <v>#N/A</v>
      </c>
      <c r="X5007" t="e">
        <v>#N/A</v>
      </c>
      <c r="Y5007" s="3" t="e">
        <v>#N/A</v>
      </c>
      <c r="Z5007" s="8" t="e">
        <v>#N/A</v>
      </c>
      <c r="AA5007" s="30" t="e">
        <v>#N/A</v>
      </c>
      <c r="AB5007" t="e">
        <v>#N/A</v>
      </c>
      <c r="AC5007" t="e">
        <v>#N/A</v>
      </c>
      <c r="AD5007" t="e">
        <v>#N/A</v>
      </c>
      <c r="AE5007" t="e">
        <v>#N/A</v>
      </c>
      <c r="AF5007" t="e">
        <v>#N/A</v>
      </c>
    </row>
    <row r="5008" spans="1:32" x14ac:dyDescent="0.25">
      <c r="A5008" t="e">
        <v>#N/A</v>
      </c>
      <c r="B5008" s="33" t="e">
        <v>#N/A</v>
      </c>
      <c r="C5008" t="e">
        <v>#N/A</v>
      </c>
      <c r="D5008" t="e">
        <v>#N/A</v>
      </c>
      <c r="E5008" s="69" t="e">
        <v>#N/A</v>
      </c>
      <c r="F5008" s="3" t="e">
        <v>#N/A</v>
      </c>
      <c r="G5008" s="3" t="e">
        <v>#N/A</v>
      </c>
      <c r="H5008" s="3" t="e">
        <v>#N/A</v>
      </c>
      <c r="I5008" s="80" t="e">
        <v>#N/A</v>
      </c>
      <c r="J5008" s="80" t="e">
        <v>#N/A</v>
      </c>
      <c r="K5008" s="85" t="e">
        <v>#N/A</v>
      </c>
      <c r="L5008" s="9" t="e">
        <v>#N/A</v>
      </c>
      <c r="M5008" s="93" t="e">
        <v>#N/A</v>
      </c>
      <c r="N5008" s="8" t="e">
        <v>#N/A</v>
      </c>
      <c r="O5008" t="e">
        <v>#N/A</v>
      </c>
      <c r="P5008" t="e">
        <v>#N/A</v>
      </c>
      <c r="Q5008" t="e">
        <v>#N/A</v>
      </c>
      <c r="R5008" s="2" t="e">
        <v>#N/A</v>
      </c>
      <c r="S5008" t="e">
        <v>#N/A</v>
      </c>
      <c r="T5008" s="3" t="e">
        <v>#N/A</v>
      </c>
      <c r="U5008" s="3" t="e">
        <v>#N/A</v>
      </c>
      <c r="V5008" t="e">
        <v>#N/A</v>
      </c>
      <c r="W5008" t="e">
        <v>#N/A</v>
      </c>
      <c r="X5008" t="e">
        <v>#N/A</v>
      </c>
      <c r="Y5008" s="3" t="e">
        <v>#N/A</v>
      </c>
      <c r="Z5008" s="8" t="e">
        <v>#N/A</v>
      </c>
      <c r="AA5008" s="30" t="e">
        <v>#N/A</v>
      </c>
      <c r="AB5008" t="e">
        <v>#N/A</v>
      </c>
      <c r="AC5008" t="e">
        <v>#N/A</v>
      </c>
      <c r="AD5008" t="e">
        <v>#N/A</v>
      </c>
      <c r="AE5008" t="e">
        <v>#N/A</v>
      </c>
      <c r="AF5008" t="e">
        <v>#N/A</v>
      </c>
    </row>
    <row r="5009" spans="1:32" x14ac:dyDescent="0.25">
      <c r="A5009" t="e">
        <v>#N/A</v>
      </c>
      <c r="B5009" s="33" t="e">
        <v>#N/A</v>
      </c>
      <c r="C5009" t="e">
        <v>#N/A</v>
      </c>
      <c r="D5009" t="e">
        <v>#N/A</v>
      </c>
      <c r="E5009" s="69" t="e">
        <v>#N/A</v>
      </c>
      <c r="F5009" s="3" t="e">
        <v>#N/A</v>
      </c>
      <c r="G5009" s="3" t="e">
        <v>#N/A</v>
      </c>
      <c r="H5009" s="3" t="e">
        <v>#N/A</v>
      </c>
      <c r="I5009" s="80" t="e">
        <v>#N/A</v>
      </c>
      <c r="J5009" s="80" t="e">
        <v>#N/A</v>
      </c>
      <c r="K5009" s="85" t="e">
        <v>#N/A</v>
      </c>
      <c r="L5009" s="9" t="e">
        <v>#N/A</v>
      </c>
      <c r="M5009" s="93" t="e">
        <v>#N/A</v>
      </c>
      <c r="N5009" s="8" t="e">
        <v>#N/A</v>
      </c>
      <c r="O5009" t="e">
        <v>#N/A</v>
      </c>
      <c r="P5009" t="e">
        <v>#N/A</v>
      </c>
      <c r="Q5009" t="e">
        <v>#N/A</v>
      </c>
      <c r="R5009" s="2" t="e">
        <v>#N/A</v>
      </c>
      <c r="S5009" t="e">
        <v>#N/A</v>
      </c>
      <c r="T5009" s="3" t="e">
        <v>#N/A</v>
      </c>
      <c r="U5009" s="3" t="e">
        <v>#N/A</v>
      </c>
      <c r="V5009" t="e">
        <v>#N/A</v>
      </c>
      <c r="W5009" t="e">
        <v>#N/A</v>
      </c>
      <c r="X5009" t="e">
        <v>#N/A</v>
      </c>
      <c r="Y5009" s="3" t="e">
        <v>#N/A</v>
      </c>
      <c r="Z5009" s="8" t="e">
        <v>#N/A</v>
      </c>
      <c r="AA5009" s="30" t="e">
        <v>#N/A</v>
      </c>
      <c r="AB5009" t="e">
        <v>#N/A</v>
      </c>
      <c r="AC5009" t="e">
        <v>#N/A</v>
      </c>
      <c r="AD5009" t="e">
        <v>#N/A</v>
      </c>
      <c r="AE5009" t="e">
        <v>#N/A</v>
      </c>
      <c r="AF5009" t="e">
        <v>#N/A</v>
      </c>
    </row>
    <row r="5010" spans="1:32" x14ac:dyDescent="0.25">
      <c r="A5010" t="e">
        <v>#N/A</v>
      </c>
      <c r="B5010" s="33" t="e">
        <v>#N/A</v>
      </c>
      <c r="C5010" t="e">
        <v>#N/A</v>
      </c>
      <c r="D5010" t="e">
        <v>#N/A</v>
      </c>
      <c r="E5010" s="69" t="e">
        <v>#N/A</v>
      </c>
      <c r="F5010" s="3" t="e">
        <v>#N/A</v>
      </c>
      <c r="G5010" s="3" t="e">
        <v>#N/A</v>
      </c>
      <c r="H5010" s="3" t="e">
        <v>#N/A</v>
      </c>
      <c r="I5010" s="80" t="e">
        <v>#N/A</v>
      </c>
      <c r="J5010" s="80" t="e">
        <v>#N/A</v>
      </c>
      <c r="K5010" s="85" t="e">
        <v>#N/A</v>
      </c>
      <c r="L5010" s="9" t="e">
        <v>#N/A</v>
      </c>
      <c r="M5010" s="93" t="e">
        <v>#N/A</v>
      </c>
      <c r="N5010" s="8" t="e">
        <v>#N/A</v>
      </c>
      <c r="O5010" t="e">
        <v>#N/A</v>
      </c>
      <c r="P5010" t="e">
        <v>#N/A</v>
      </c>
      <c r="Q5010" t="e">
        <v>#N/A</v>
      </c>
      <c r="R5010" s="2" t="e">
        <v>#N/A</v>
      </c>
      <c r="S5010" t="e">
        <v>#N/A</v>
      </c>
      <c r="T5010" s="3" t="e">
        <v>#N/A</v>
      </c>
      <c r="U5010" s="3" t="e">
        <v>#N/A</v>
      </c>
      <c r="V5010" t="e">
        <v>#N/A</v>
      </c>
      <c r="W5010" t="e">
        <v>#N/A</v>
      </c>
      <c r="X5010" t="e">
        <v>#N/A</v>
      </c>
      <c r="Y5010" s="3" t="e">
        <v>#N/A</v>
      </c>
      <c r="Z5010" s="8" t="e">
        <v>#N/A</v>
      </c>
      <c r="AA5010" s="30" t="e">
        <v>#N/A</v>
      </c>
      <c r="AB5010" t="e">
        <v>#N/A</v>
      </c>
      <c r="AC5010" t="e">
        <v>#N/A</v>
      </c>
      <c r="AD5010" t="e">
        <v>#N/A</v>
      </c>
      <c r="AE5010" t="e">
        <v>#N/A</v>
      </c>
      <c r="AF5010" t="e">
        <v>#N/A</v>
      </c>
    </row>
    <row r="5011" spans="1:32" x14ac:dyDescent="0.25">
      <c r="A5011" t="e">
        <v>#N/A</v>
      </c>
      <c r="B5011" s="33" t="e">
        <v>#N/A</v>
      </c>
      <c r="C5011" t="e">
        <v>#N/A</v>
      </c>
      <c r="D5011" t="e">
        <v>#N/A</v>
      </c>
      <c r="E5011" s="69" t="e">
        <v>#N/A</v>
      </c>
      <c r="F5011" s="3" t="e">
        <v>#N/A</v>
      </c>
      <c r="G5011" s="3" t="e">
        <v>#N/A</v>
      </c>
      <c r="H5011" s="3" t="e">
        <v>#N/A</v>
      </c>
      <c r="I5011" s="80" t="e">
        <v>#N/A</v>
      </c>
      <c r="J5011" s="80" t="e">
        <v>#N/A</v>
      </c>
      <c r="K5011" s="85" t="e">
        <v>#N/A</v>
      </c>
      <c r="L5011" s="9" t="e">
        <v>#N/A</v>
      </c>
      <c r="M5011" s="93" t="e">
        <v>#N/A</v>
      </c>
      <c r="N5011" s="8" t="e">
        <v>#N/A</v>
      </c>
      <c r="O5011" t="e">
        <v>#N/A</v>
      </c>
      <c r="P5011" t="e">
        <v>#N/A</v>
      </c>
      <c r="Q5011" t="e">
        <v>#N/A</v>
      </c>
      <c r="R5011" s="2" t="e">
        <v>#N/A</v>
      </c>
      <c r="S5011" t="e">
        <v>#N/A</v>
      </c>
      <c r="T5011" s="3" t="e">
        <v>#N/A</v>
      </c>
      <c r="U5011" s="3" t="e">
        <v>#N/A</v>
      </c>
      <c r="V5011" t="e">
        <v>#N/A</v>
      </c>
      <c r="W5011" t="e">
        <v>#N/A</v>
      </c>
      <c r="X5011" t="e">
        <v>#N/A</v>
      </c>
      <c r="Y5011" s="3" t="e">
        <v>#N/A</v>
      </c>
      <c r="Z5011" s="8" t="e">
        <v>#N/A</v>
      </c>
      <c r="AA5011" s="30" t="e">
        <v>#N/A</v>
      </c>
      <c r="AB5011" t="e">
        <v>#N/A</v>
      </c>
      <c r="AC5011" t="e">
        <v>#N/A</v>
      </c>
      <c r="AD5011" t="e">
        <v>#N/A</v>
      </c>
      <c r="AE5011" t="e">
        <v>#N/A</v>
      </c>
      <c r="AF5011" t="e">
        <v>#N/A</v>
      </c>
    </row>
    <row r="5012" spans="1:32" x14ac:dyDescent="0.25">
      <c r="A5012" t="e">
        <v>#N/A</v>
      </c>
      <c r="B5012" s="33" t="e">
        <v>#N/A</v>
      </c>
      <c r="C5012" t="e">
        <v>#N/A</v>
      </c>
      <c r="D5012" t="e">
        <v>#N/A</v>
      </c>
      <c r="E5012" s="69" t="e">
        <v>#N/A</v>
      </c>
      <c r="F5012" s="3" t="e">
        <v>#N/A</v>
      </c>
      <c r="G5012" s="3" t="e">
        <v>#N/A</v>
      </c>
      <c r="H5012" s="3" t="e">
        <v>#N/A</v>
      </c>
      <c r="I5012" s="80" t="e">
        <v>#N/A</v>
      </c>
      <c r="J5012" s="80" t="e">
        <v>#N/A</v>
      </c>
      <c r="K5012" s="85" t="e">
        <v>#N/A</v>
      </c>
      <c r="L5012" s="9" t="e">
        <v>#N/A</v>
      </c>
      <c r="M5012" s="93" t="e">
        <v>#N/A</v>
      </c>
      <c r="N5012" s="8" t="e">
        <v>#N/A</v>
      </c>
      <c r="O5012" t="e">
        <v>#N/A</v>
      </c>
      <c r="P5012" t="e">
        <v>#N/A</v>
      </c>
      <c r="Q5012" t="e">
        <v>#N/A</v>
      </c>
      <c r="R5012" s="2" t="e">
        <v>#N/A</v>
      </c>
      <c r="S5012" t="e">
        <v>#N/A</v>
      </c>
      <c r="T5012" s="3" t="e">
        <v>#N/A</v>
      </c>
      <c r="U5012" s="3" t="e">
        <v>#N/A</v>
      </c>
      <c r="V5012" t="e">
        <v>#N/A</v>
      </c>
      <c r="W5012" t="e">
        <v>#N/A</v>
      </c>
      <c r="X5012" t="e">
        <v>#N/A</v>
      </c>
      <c r="Y5012" s="3" t="e">
        <v>#N/A</v>
      </c>
      <c r="Z5012" s="8" t="e">
        <v>#N/A</v>
      </c>
      <c r="AA5012" s="30" t="e">
        <v>#N/A</v>
      </c>
      <c r="AB5012" t="e">
        <v>#N/A</v>
      </c>
      <c r="AC5012" t="e">
        <v>#N/A</v>
      </c>
      <c r="AD5012" t="e">
        <v>#N/A</v>
      </c>
      <c r="AE5012" t="e">
        <v>#N/A</v>
      </c>
      <c r="AF5012" t="e">
        <v>#N/A</v>
      </c>
    </row>
    <row r="5013" spans="1:32" x14ac:dyDescent="0.25">
      <c r="A5013" t="e">
        <v>#N/A</v>
      </c>
      <c r="B5013" s="33" t="e">
        <v>#N/A</v>
      </c>
      <c r="C5013" t="e">
        <v>#N/A</v>
      </c>
      <c r="D5013" t="e">
        <v>#N/A</v>
      </c>
      <c r="E5013" s="69" t="e">
        <v>#N/A</v>
      </c>
      <c r="F5013" s="3" t="e">
        <v>#N/A</v>
      </c>
      <c r="G5013" s="3" t="e">
        <v>#N/A</v>
      </c>
      <c r="H5013" s="3" t="e">
        <v>#N/A</v>
      </c>
      <c r="I5013" s="80" t="e">
        <v>#N/A</v>
      </c>
      <c r="J5013" s="80" t="e">
        <v>#N/A</v>
      </c>
      <c r="K5013" s="85" t="e">
        <v>#N/A</v>
      </c>
      <c r="L5013" s="9" t="e">
        <v>#N/A</v>
      </c>
      <c r="M5013" s="93" t="e">
        <v>#N/A</v>
      </c>
      <c r="N5013" s="8" t="e">
        <v>#N/A</v>
      </c>
      <c r="O5013" t="e">
        <v>#N/A</v>
      </c>
      <c r="P5013" t="e">
        <v>#N/A</v>
      </c>
      <c r="Q5013" t="e">
        <v>#N/A</v>
      </c>
      <c r="R5013" s="2" t="e">
        <v>#N/A</v>
      </c>
      <c r="S5013" t="e">
        <v>#N/A</v>
      </c>
      <c r="T5013" s="3" t="e">
        <v>#N/A</v>
      </c>
      <c r="U5013" s="3" t="e">
        <v>#N/A</v>
      </c>
      <c r="V5013" t="e">
        <v>#N/A</v>
      </c>
      <c r="W5013" t="e">
        <v>#N/A</v>
      </c>
      <c r="X5013" t="e">
        <v>#N/A</v>
      </c>
      <c r="Y5013" s="3" t="e">
        <v>#N/A</v>
      </c>
      <c r="Z5013" s="8" t="e">
        <v>#N/A</v>
      </c>
      <c r="AA5013" s="30" t="e">
        <v>#N/A</v>
      </c>
      <c r="AB5013" t="e">
        <v>#N/A</v>
      </c>
      <c r="AC5013" t="e">
        <v>#N/A</v>
      </c>
      <c r="AD5013" t="e">
        <v>#N/A</v>
      </c>
      <c r="AE5013" t="e">
        <v>#N/A</v>
      </c>
      <c r="AF5013" t="e">
        <v>#N/A</v>
      </c>
    </row>
    <row r="5014" spans="1:32" x14ac:dyDescent="0.25">
      <c r="A5014" t="e">
        <v>#N/A</v>
      </c>
      <c r="B5014" s="33" t="e">
        <v>#N/A</v>
      </c>
      <c r="C5014" t="e">
        <v>#N/A</v>
      </c>
      <c r="D5014" t="e">
        <v>#N/A</v>
      </c>
      <c r="E5014" s="69" t="e">
        <v>#N/A</v>
      </c>
      <c r="F5014" s="3" t="e">
        <v>#N/A</v>
      </c>
      <c r="G5014" s="3" t="e">
        <v>#N/A</v>
      </c>
      <c r="H5014" s="3" t="e">
        <v>#N/A</v>
      </c>
      <c r="I5014" s="80" t="e">
        <v>#N/A</v>
      </c>
      <c r="J5014" s="80" t="e">
        <v>#N/A</v>
      </c>
      <c r="K5014" s="85" t="e">
        <v>#N/A</v>
      </c>
      <c r="L5014" s="9" t="e">
        <v>#N/A</v>
      </c>
      <c r="M5014" s="93" t="e">
        <v>#N/A</v>
      </c>
      <c r="N5014" s="8" t="e">
        <v>#N/A</v>
      </c>
      <c r="O5014" t="e">
        <v>#N/A</v>
      </c>
      <c r="P5014" t="e">
        <v>#N/A</v>
      </c>
      <c r="Q5014" t="e">
        <v>#N/A</v>
      </c>
      <c r="R5014" s="2" t="e">
        <v>#N/A</v>
      </c>
      <c r="S5014" t="e">
        <v>#N/A</v>
      </c>
      <c r="T5014" s="3" t="e">
        <v>#N/A</v>
      </c>
      <c r="U5014" s="3" t="e">
        <v>#N/A</v>
      </c>
      <c r="V5014" t="e">
        <v>#N/A</v>
      </c>
      <c r="W5014" t="e">
        <v>#N/A</v>
      </c>
      <c r="X5014" t="e">
        <v>#N/A</v>
      </c>
      <c r="Y5014" s="3" t="e">
        <v>#N/A</v>
      </c>
      <c r="Z5014" s="8" t="e">
        <v>#N/A</v>
      </c>
      <c r="AA5014" s="30" t="e">
        <v>#N/A</v>
      </c>
      <c r="AB5014" t="e">
        <v>#N/A</v>
      </c>
      <c r="AC5014" t="e">
        <v>#N/A</v>
      </c>
      <c r="AD5014" t="e">
        <v>#N/A</v>
      </c>
      <c r="AE5014" t="e">
        <v>#N/A</v>
      </c>
      <c r="AF5014" t="e">
        <v>#N/A</v>
      </c>
    </row>
    <row r="5015" spans="1:32" x14ac:dyDescent="0.25">
      <c r="A5015" t="e">
        <v>#N/A</v>
      </c>
      <c r="B5015" s="33" t="e">
        <v>#N/A</v>
      </c>
      <c r="C5015" t="e">
        <v>#N/A</v>
      </c>
      <c r="D5015" t="e">
        <v>#N/A</v>
      </c>
      <c r="E5015" s="69" t="e">
        <v>#N/A</v>
      </c>
      <c r="F5015" s="3" t="e">
        <v>#N/A</v>
      </c>
      <c r="G5015" s="3" t="e">
        <v>#N/A</v>
      </c>
      <c r="H5015" s="3" t="e">
        <v>#N/A</v>
      </c>
      <c r="I5015" s="80" t="e">
        <v>#N/A</v>
      </c>
      <c r="J5015" s="80" t="e">
        <v>#N/A</v>
      </c>
      <c r="K5015" s="85" t="e">
        <v>#N/A</v>
      </c>
      <c r="L5015" s="9" t="e">
        <v>#N/A</v>
      </c>
      <c r="M5015" s="93" t="e">
        <v>#N/A</v>
      </c>
      <c r="N5015" s="8" t="e">
        <v>#N/A</v>
      </c>
      <c r="O5015" t="e">
        <v>#N/A</v>
      </c>
      <c r="P5015" t="e">
        <v>#N/A</v>
      </c>
      <c r="Q5015" t="e">
        <v>#N/A</v>
      </c>
      <c r="R5015" s="2" t="e">
        <v>#N/A</v>
      </c>
      <c r="S5015" t="e">
        <v>#N/A</v>
      </c>
      <c r="T5015" s="3" t="e">
        <v>#N/A</v>
      </c>
      <c r="U5015" s="3" t="e">
        <v>#N/A</v>
      </c>
      <c r="V5015" t="e">
        <v>#N/A</v>
      </c>
      <c r="W5015" t="e">
        <v>#N/A</v>
      </c>
      <c r="X5015" t="e">
        <v>#N/A</v>
      </c>
      <c r="Y5015" s="3" t="e">
        <v>#N/A</v>
      </c>
      <c r="Z5015" s="8" t="e">
        <v>#N/A</v>
      </c>
      <c r="AA5015" s="30" t="e">
        <v>#N/A</v>
      </c>
      <c r="AB5015" t="e">
        <v>#N/A</v>
      </c>
      <c r="AC5015" t="e">
        <v>#N/A</v>
      </c>
      <c r="AD5015" t="e">
        <v>#N/A</v>
      </c>
      <c r="AE5015" t="e">
        <v>#N/A</v>
      </c>
      <c r="AF5015" t="e">
        <v>#N/A</v>
      </c>
    </row>
    <row r="5016" spans="1:32" x14ac:dyDescent="0.25">
      <c r="A5016" t="e">
        <v>#N/A</v>
      </c>
      <c r="B5016" s="33" t="e">
        <v>#N/A</v>
      </c>
      <c r="C5016" t="e">
        <v>#N/A</v>
      </c>
      <c r="D5016" t="e">
        <v>#N/A</v>
      </c>
      <c r="E5016" s="69" t="e">
        <v>#N/A</v>
      </c>
      <c r="F5016" s="3" t="e">
        <v>#N/A</v>
      </c>
      <c r="G5016" s="3" t="e">
        <v>#N/A</v>
      </c>
      <c r="H5016" s="3" t="e">
        <v>#N/A</v>
      </c>
      <c r="I5016" s="80" t="e">
        <v>#N/A</v>
      </c>
      <c r="J5016" s="80" t="e">
        <v>#N/A</v>
      </c>
      <c r="K5016" s="85" t="e">
        <v>#N/A</v>
      </c>
      <c r="L5016" s="9" t="e">
        <v>#N/A</v>
      </c>
      <c r="M5016" s="93" t="e">
        <v>#N/A</v>
      </c>
      <c r="N5016" s="8" t="e">
        <v>#N/A</v>
      </c>
      <c r="O5016" t="e">
        <v>#N/A</v>
      </c>
      <c r="P5016" t="e">
        <v>#N/A</v>
      </c>
      <c r="Q5016" t="e">
        <v>#N/A</v>
      </c>
      <c r="R5016" s="2" t="e">
        <v>#N/A</v>
      </c>
      <c r="S5016" t="e">
        <v>#N/A</v>
      </c>
      <c r="T5016" s="3" t="e">
        <v>#N/A</v>
      </c>
      <c r="U5016" s="3" t="e">
        <v>#N/A</v>
      </c>
      <c r="V5016" t="e">
        <v>#N/A</v>
      </c>
      <c r="W5016" t="e">
        <v>#N/A</v>
      </c>
      <c r="X5016" t="e">
        <v>#N/A</v>
      </c>
      <c r="Y5016" s="3" t="e">
        <v>#N/A</v>
      </c>
      <c r="Z5016" s="8" t="e">
        <v>#N/A</v>
      </c>
      <c r="AA5016" s="30" t="e">
        <v>#N/A</v>
      </c>
      <c r="AB5016" t="e">
        <v>#N/A</v>
      </c>
      <c r="AC5016" t="e">
        <v>#N/A</v>
      </c>
      <c r="AD5016" t="e">
        <v>#N/A</v>
      </c>
      <c r="AE5016" t="e">
        <v>#N/A</v>
      </c>
      <c r="AF5016" t="e">
        <v>#N/A</v>
      </c>
    </row>
    <row r="5017" spans="1:32" x14ac:dyDescent="0.25">
      <c r="A5017" t="e">
        <v>#N/A</v>
      </c>
      <c r="B5017" s="33" t="e">
        <v>#N/A</v>
      </c>
      <c r="C5017" t="e">
        <v>#N/A</v>
      </c>
      <c r="D5017" t="e">
        <v>#N/A</v>
      </c>
      <c r="E5017" s="69" t="e">
        <v>#N/A</v>
      </c>
      <c r="F5017" s="3" t="e">
        <v>#N/A</v>
      </c>
      <c r="G5017" s="3" t="e">
        <v>#N/A</v>
      </c>
      <c r="H5017" s="3" t="e">
        <v>#N/A</v>
      </c>
      <c r="I5017" s="80" t="e">
        <v>#N/A</v>
      </c>
      <c r="J5017" s="80" t="e">
        <v>#N/A</v>
      </c>
      <c r="K5017" s="85" t="e">
        <v>#N/A</v>
      </c>
      <c r="L5017" s="9" t="e">
        <v>#N/A</v>
      </c>
      <c r="M5017" s="93" t="e">
        <v>#N/A</v>
      </c>
      <c r="N5017" s="8" t="e">
        <v>#N/A</v>
      </c>
      <c r="O5017" t="e">
        <v>#N/A</v>
      </c>
      <c r="P5017" t="e">
        <v>#N/A</v>
      </c>
      <c r="Q5017" t="e">
        <v>#N/A</v>
      </c>
      <c r="R5017" s="2" t="e">
        <v>#N/A</v>
      </c>
      <c r="S5017" t="e">
        <v>#N/A</v>
      </c>
      <c r="T5017" s="3" t="e">
        <v>#N/A</v>
      </c>
      <c r="U5017" s="3" t="e">
        <v>#N/A</v>
      </c>
      <c r="V5017" t="e">
        <v>#N/A</v>
      </c>
      <c r="W5017" t="e">
        <v>#N/A</v>
      </c>
      <c r="X5017" t="e">
        <v>#N/A</v>
      </c>
      <c r="Y5017" s="3" t="e">
        <v>#N/A</v>
      </c>
      <c r="Z5017" s="8" t="e">
        <v>#N/A</v>
      </c>
      <c r="AA5017" s="30" t="e">
        <v>#N/A</v>
      </c>
      <c r="AB5017" t="e">
        <v>#N/A</v>
      </c>
      <c r="AC5017" t="e">
        <v>#N/A</v>
      </c>
      <c r="AD5017" t="e">
        <v>#N/A</v>
      </c>
      <c r="AE5017" t="e">
        <v>#N/A</v>
      </c>
      <c r="AF5017" t="e">
        <v>#N/A</v>
      </c>
    </row>
    <row r="5018" spans="1:32" x14ac:dyDescent="0.25">
      <c r="A5018" t="e">
        <v>#N/A</v>
      </c>
      <c r="B5018" s="33" t="e">
        <v>#N/A</v>
      </c>
      <c r="C5018" t="e">
        <v>#N/A</v>
      </c>
      <c r="D5018" t="e">
        <v>#N/A</v>
      </c>
      <c r="E5018" s="69" t="e">
        <v>#N/A</v>
      </c>
      <c r="F5018" s="3" t="e">
        <v>#N/A</v>
      </c>
      <c r="G5018" s="3" t="e">
        <v>#N/A</v>
      </c>
      <c r="H5018" s="3" t="e">
        <v>#N/A</v>
      </c>
      <c r="I5018" s="80" t="e">
        <v>#N/A</v>
      </c>
      <c r="J5018" s="80" t="e">
        <v>#N/A</v>
      </c>
      <c r="K5018" s="85" t="e">
        <v>#N/A</v>
      </c>
      <c r="L5018" s="9" t="e">
        <v>#N/A</v>
      </c>
      <c r="M5018" s="93" t="e">
        <v>#N/A</v>
      </c>
      <c r="N5018" s="8" t="e">
        <v>#N/A</v>
      </c>
      <c r="O5018" t="e">
        <v>#N/A</v>
      </c>
      <c r="P5018" t="e">
        <v>#N/A</v>
      </c>
      <c r="Q5018" t="e">
        <v>#N/A</v>
      </c>
      <c r="R5018" s="2" t="e">
        <v>#N/A</v>
      </c>
      <c r="S5018" t="e">
        <v>#N/A</v>
      </c>
      <c r="T5018" s="3" t="e">
        <v>#N/A</v>
      </c>
      <c r="U5018" s="3" t="e">
        <v>#N/A</v>
      </c>
      <c r="V5018" t="e">
        <v>#N/A</v>
      </c>
      <c r="W5018" t="e">
        <v>#N/A</v>
      </c>
      <c r="X5018" t="e">
        <v>#N/A</v>
      </c>
      <c r="Y5018" s="3" t="e">
        <v>#N/A</v>
      </c>
      <c r="Z5018" s="8" t="e">
        <v>#N/A</v>
      </c>
      <c r="AA5018" s="30" t="e">
        <v>#N/A</v>
      </c>
      <c r="AB5018" t="e">
        <v>#N/A</v>
      </c>
      <c r="AC5018" t="e">
        <v>#N/A</v>
      </c>
      <c r="AD5018" t="e">
        <v>#N/A</v>
      </c>
      <c r="AE5018" t="e">
        <v>#N/A</v>
      </c>
      <c r="AF5018" t="e">
        <v>#N/A</v>
      </c>
    </row>
    <row r="5019" spans="1:32" x14ac:dyDescent="0.25">
      <c r="A5019" t="e">
        <v>#N/A</v>
      </c>
      <c r="B5019" s="33" t="e">
        <v>#N/A</v>
      </c>
      <c r="C5019" t="e">
        <v>#N/A</v>
      </c>
      <c r="D5019" t="e">
        <v>#N/A</v>
      </c>
      <c r="E5019" s="69" t="e">
        <v>#N/A</v>
      </c>
      <c r="F5019" s="3" t="e">
        <v>#N/A</v>
      </c>
      <c r="G5019" s="3" t="e">
        <v>#N/A</v>
      </c>
      <c r="H5019" s="3" t="e">
        <v>#N/A</v>
      </c>
      <c r="I5019" s="80" t="e">
        <v>#N/A</v>
      </c>
      <c r="J5019" s="80" t="e">
        <v>#N/A</v>
      </c>
      <c r="K5019" s="85" t="e">
        <v>#N/A</v>
      </c>
      <c r="L5019" s="9" t="e">
        <v>#N/A</v>
      </c>
      <c r="M5019" s="93" t="e">
        <v>#N/A</v>
      </c>
      <c r="N5019" s="8" t="e">
        <v>#N/A</v>
      </c>
      <c r="O5019" t="e">
        <v>#N/A</v>
      </c>
      <c r="P5019" t="e">
        <v>#N/A</v>
      </c>
      <c r="Q5019" t="e">
        <v>#N/A</v>
      </c>
      <c r="R5019" s="2" t="e">
        <v>#N/A</v>
      </c>
      <c r="S5019" t="e">
        <v>#N/A</v>
      </c>
      <c r="T5019" s="3" t="e">
        <v>#N/A</v>
      </c>
      <c r="U5019" s="3" t="e">
        <v>#N/A</v>
      </c>
      <c r="V5019" t="e">
        <v>#N/A</v>
      </c>
      <c r="W5019" t="e">
        <v>#N/A</v>
      </c>
      <c r="X5019" t="e">
        <v>#N/A</v>
      </c>
      <c r="Y5019" s="3" t="e">
        <v>#N/A</v>
      </c>
      <c r="Z5019" s="8" t="e">
        <v>#N/A</v>
      </c>
      <c r="AA5019" s="30" t="e">
        <v>#N/A</v>
      </c>
      <c r="AB5019" t="e">
        <v>#N/A</v>
      </c>
      <c r="AC5019" t="e">
        <v>#N/A</v>
      </c>
      <c r="AD5019" t="e">
        <v>#N/A</v>
      </c>
      <c r="AE5019" t="e">
        <v>#N/A</v>
      </c>
      <c r="AF5019" t="e">
        <v>#N/A</v>
      </c>
    </row>
    <row r="5020" spans="1:32" x14ac:dyDescent="0.25">
      <c r="A5020" t="e">
        <v>#N/A</v>
      </c>
      <c r="B5020" s="33" t="e">
        <v>#N/A</v>
      </c>
      <c r="C5020" t="e">
        <v>#N/A</v>
      </c>
      <c r="D5020" t="e">
        <v>#N/A</v>
      </c>
      <c r="E5020" s="69" t="e">
        <v>#N/A</v>
      </c>
      <c r="F5020" s="3" t="e">
        <v>#N/A</v>
      </c>
      <c r="G5020" s="3" t="e">
        <v>#N/A</v>
      </c>
      <c r="H5020" s="3" t="e">
        <v>#N/A</v>
      </c>
      <c r="I5020" s="80" t="e">
        <v>#N/A</v>
      </c>
      <c r="J5020" s="80" t="e">
        <v>#N/A</v>
      </c>
      <c r="K5020" s="85" t="e">
        <v>#N/A</v>
      </c>
      <c r="L5020" s="9" t="e">
        <v>#N/A</v>
      </c>
      <c r="M5020" s="93" t="e">
        <v>#N/A</v>
      </c>
      <c r="N5020" s="8" t="e">
        <v>#N/A</v>
      </c>
      <c r="O5020" t="e">
        <v>#N/A</v>
      </c>
      <c r="P5020" t="e">
        <v>#N/A</v>
      </c>
      <c r="Q5020" t="e">
        <v>#N/A</v>
      </c>
      <c r="R5020" s="2" t="e">
        <v>#N/A</v>
      </c>
      <c r="S5020" t="e">
        <v>#N/A</v>
      </c>
      <c r="T5020" s="3" t="e">
        <v>#N/A</v>
      </c>
      <c r="U5020" s="3" t="e">
        <v>#N/A</v>
      </c>
      <c r="V5020" t="e">
        <v>#N/A</v>
      </c>
      <c r="W5020" t="e">
        <v>#N/A</v>
      </c>
      <c r="X5020" t="e">
        <v>#N/A</v>
      </c>
      <c r="Y5020" s="3" t="e">
        <v>#N/A</v>
      </c>
      <c r="Z5020" s="8" t="e">
        <v>#N/A</v>
      </c>
      <c r="AA5020" s="30" t="e">
        <v>#N/A</v>
      </c>
      <c r="AB5020" t="e">
        <v>#N/A</v>
      </c>
      <c r="AC5020" t="e">
        <v>#N/A</v>
      </c>
      <c r="AD5020" t="e">
        <v>#N/A</v>
      </c>
      <c r="AE5020" t="e">
        <v>#N/A</v>
      </c>
      <c r="AF5020" t="e">
        <v>#N/A</v>
      </c>
    </row>
    <row r="5021" spans="1:32" x14ac:dyDescent="0.25">
      <c r="A5021" t="e">
        <v>#N/A</v>
      </c>
      <c r="B5021" s="33" t="e">
        <v>#N/A</v>
      </c>
      <c r="C5021" t="e">
        <v>#N/A</v>
      </c>
      <c r="D5021" t="e">
        <v>#N/A</v>
      </c>
      <c r="E5021" s="69" t="e">
        <v>#N/A</v>
      </c>
      <c r="F5021" s="3" t="e">
        <v>#N/A</v>
      </c>
      <c r="G5021" s="3" t="e">
        <v>#N/A</v>
      </c>
      <c r="H5021" s="3" t="e">
        <v>#N/A</v>
      </c>
      <c r="I5021" s="80" t="e">
        <v>#N/A</v>
      </c>
      <c r="J5021" s="80" t="e">
        <v>#N/A</v>
      </c>
      <c r="K5021" s="85" t="e">
        <v>#N/A</v>
      </c>
      <c r="L5021" s="9" t="e">
        <v>#N/A</v>
      </c>
      <c r="M5021" s="93" t="e">
        <v>#N/A</v>
      </c>
      <c r="N5021" s="8" t="e">
        <v>#N/A</v>
      </c>
      <c r="O5021" t="e">
        <v>#N/A</v>
      </c>
      <c r="P5021" t="e">
        <v>#N/A</v>
      </c>
      <c r="Q5021" t="e">
        <v>#N/A</v>
      </c>
      <c r="R5021" s="2" t="e">
        <v>#N/A</v>
      </c>
      <c r="S5021" t="e">
        <v>#N/A</v>
      </c>
      <c r="T5021" s="3" t="e">
        <v>#N/A</v>
      </c>
      <c r="U5021" s="3" t="e">
        <v>#N/A</v>
      </c>
      <c r="V5021" t="e">
        <v>#N/A</v>
      </c>
      <c r="W5021" t="e">
        <v>#N/A</v>
      </c>
      <c r="X5021" t="e">
        <v>#N/A</v>
      </c>
      <c r="Y5021" s="3" t="e">
        <v>#N/A</v>
      </c>
      <c r="Z5021" s="8" t="e">
        <v>#N/A</v>
      </c>
      <c r="AA5021" s="30" t="e">
        <v>#N/A</v>
      </c>
      <c r="AB5021" t="e">
        <v>#N/A</v>
      </c>
      <c r="AC5021" t="e">
        <v>#N/A</v>
      </c>
      <c r="AD5021" t="e">
        <v>#N/A</v>
      </c>
      <c r="AE5021" t="e">
        <v>#N/A</v>
      </c>
      <c r="AF5021" t="e">
        <v>#N/A</v>
      </c>
    </row>
    <row r="5022" spans="1:32" x14ac:dyDescent="0.25">
      <c r="A5022" t="e">
        <v>#N/A</v>
      </c>
      <c r="B5022" s="33" t="e">
        <v>#N/A</v>
      </c>
      <c r="C5022" t="e">
        <v>#N/A</v>
      </c>
      <c r="D5022" t="e">
        <v>#N/A</v>
      </c>
      <c r="E5022" s="69" t="e">
        <v>#N/A</v>
      </c>
      <c r="F5022" s="3" t="e">
        <v>#N/A</v>
      </c>
      <c r="G5022" s="3" t="e">
        <v>#N/A</v>
      </c>
      <c r="H5022" s="3" t="e">
        <v>#N/A</v>
      </c>
      <c r="I5022" s="80" t="e">
        <v>#N/A</v>
      </c>
      <c r="J5022" s="80" t="e">
        <v>#N/A</v>
      </c>
      <c r="K5022" s="85" t="e">
        <v>#N/A</v>
      </c>
      <c r="L5022" s="9" t="e">
        <v>#N/A</v>
      </c>
      <c r="M5022" s="93" t="e">
        <v>#N/A</v>
      </c>
      <c r="N5022" s="8" t="e">
        <v>#N/A</v>
      </c>
      <c r="O5022" t="e">
        <v>#N/A</v>
      </c>
      <c r="P5022" t="e">
        <v>#N/A</v>
      </c>
      <c r="Q5022" t="e">
        <v>#N/A</v>
      </c>
      <c r="R5022" s="2" t="e">
        <v>#N/A</v>
      </c>
      <c r="S5022" t="e">
        <v>#N/A</v>
      </c>
      <c r="T5022" s="3" t="e">
        <v>#N/A</v>
      </c>
      <c r="U5022" s="3" t="e">
        <v>#N/A</v>
      </c>
      <c r="V5022" t="e">
        <v>#N/A</v>
      </c>
      <c r="W5022" t="e">
        <v>#N/A</v>
      </c>
      <c r="X5022" t="e">
        <v>#N/A</v>
      </c>
      <c r="Y5022" s="3" t="e">
        <v>#N/A</v>
      </c>
      <c r="Z5022" s="8" t="e">
        <v>#N/A</v>
      </c>
      <c r="AA5022" s="30" t="e">
        <v>#N/A</v>
      </c>
      <c r="AB5022" t="e">
        <v>#N/A</v>
      </c>
      <c r="AC5022" t="e">
        <v>#N/A</v>
      </c>
      <c r="AD5022" t="e">
        <v>#N/A</v>
      </c>
      <c r="AE5022" t="e">
        <v>#N/A</v>
      </c>
      <c r="AF5022" t="e">
        <v>#N/A</v>
      </c>
    </row>
    <row r="5023" spans="1:32" x14ac:dyDescent="0.25">
      <c r="A5023" t="e">
        <v>#N/A</v>
      </c>
      <c r="B5023" s="33" t="e">
        <v>#N/A</v>
      </c>
      <c r="C5023" t="e">
        <v>#N/A</v>
      </c>
      <c r="D5023" t="e">
        <v>#N/A</v>
      </c>
      <c r="E5023" s="69" t="e">
        <v>#N/A</v>
      </c>
      <c r="F5023" s="3" t="e">
        <v>#N/A</v>
      </c>
      <c r="G5023" s="3" t="e">
        <v>#N/A</v>
      </c>
      <c r="H5023" s="3" t="e">
        <v>#N/A</v>
      </c>
      <c r="I5023" s="80" t="e">
        <v>#N/A</v>
      </c>
      <c r="J5023" s="80" t="e">
        <v>#N/A</v>
      </c>
      <c r="K5023" s="85" t="e">
        <v>#N/A</v>
      </c>
      <c r="L5023" s="9" t="e">
        <v>#N/A</v>
      </c>
      <c r="M5023" s="93" t="e">
        <v>#N/A</v>
      </c>
      <c r="N5023" s="8" t="e">
        <v>#N/A</v>
      </c>
      <c r="O5023" t="e">
        <v>#N/A</v>
      </c>
      <c r="P5023" t="e">
        <v>#N/A</v>
      </c>
      <c r="Q5023" t="e">
        <v>#N/A</v>
      </c>
      <c r="R5023" s="2" t="e">
        <v>#N/A</v>
      </c>
      <c r="S5023" t="e">
        <v>#N/A</v>
      </c>
      <c r="T5023" s="3" t="e">
        <v>#N/A</v>
      </c>
      <c r="U5023" s="3" t="e">
        <v>#N/A</v>
      </c>
      <c r="V5023" t="e">
        <v>#N/A</v>
      </c>
      <c r="W5023" t="e">
        <v>#N/A</v>
      </c>
      <c r="X5023" t="e">
        <v>#N/A</v>
      </c>
      <c r="Y5023" s="3" t="e">
        <v>#N/A</v>
      </c>
      <c r="Z5023" s="8" t="e">
        <v>#N/A</v>
      </c>
      <c r="AA5023" s="30" t="e">
        <v>#N/A</v>
      </c>
      <c r="AB5023" t="e">
        <v>#N/A</v>
      </c>
      <c r="AC5023" t="e">
        <v>#N/A</v>
      </c>
      <c r="AD5023" t="e">
        <v>#N/A</v>
      </c>
      <c r="AE5023" t="e">
        <v>#N/A</v>
      </c>
      <c r="AF5023" t="e">
        <v>#N/A</v>
      </c>
    </row>
    <row r="5024" spans="1:32" x14ac:dyDescent="0.25">
      <c r="A5024" t="e">
        <v>#N/A</v>
      </c>
      <c r="B5024" s="33" t="e">
        <v>#N/A</v>
      </c>
      <c r="C5024" t="e">
        <v>#N/A</v>
      </c>
      <c r="D5024" t="e">
        <v>#N/A</v>
      </c>
      <c r="E5024" s="69" t="e">
        <v>#N/A</v>
      </c>
      <c r="F5024" s="3" t="e">
        <v>#N/A</v>
      </c>
      <c r="G5024" s="3" t="e">
        <v>#N/A</v>
      </c>
      <c r="H5024" s="3" t="e">
        <v>#N/A</v>
      </c>
      <c r="I5024" s="80" t="e">
        <v>#N/A</v>
      </c>
      <c r="J5024" s="80" t="e">
        <v>#N/A</v>
      </c>
      <c r="K5024" s="85" t="e">
        <v>#N/A</v>
      </c>
      <c r="L5024" s="9" t="e">
        <v>#N/A</v>
      </c>
      <c r="M5024" s="93" t="e">
        <v>#N/A</v>
      </c>
      <c r="N5024" s="8" t="e">
        <v>#N/A</v>
      </c>
      <c r="O5024" t="e">
        <v>#N/A</v>
      </c>
      <c r="P5024" t="e">
        <v>#N/A</v>
      </c>
      <c r="Q5024" t="e">
        <v>#N/A</v>
      </c>
      <c r="R5024" s="2" t="e">
        <v>#N/A</v>
      </c>
      <c r="S5024" t="e">
        <v>#N/A</v>
      </c>
      <c r="T5024" s="3" t="e">
        <v>#N/A</v>
      </c>
      <c r="U5024" s="3" t="e">
        <v>#N/A</v>
      </c>
      <c r="V5024" t="e">
        <v>#N/A</v>
      </c>
      <c r="W5024" t="e">
        <v>#N/A</v>
      </c>
      <c r="X5024" t="e">
        <v>#N/A</v>
      </c>
      <c r="Y5024" s="3" t="e">
        <v>#N/A</v>
      </c>
      <c r="Z5024" s="8" t="e">
        <v>#N/A</v>
      </c>
      <c r="AA5024" s="30" t="e">
        <v>#N/A</v>
      </c>
      <c r="AB5024" t="e">
        <v>#N/A</v>
      </c>
      <c r="AC5024" t="e">
        <v>#N/A</v>
      </c>
      <c r="AD5024" t="e">
        <v>#N/A</v>
      </c>
      <c r="AE5024" t="e">
        <v>#N/A</v>
      </c>
      <c r="AF5024" t="e">
        <v>#N/A</v>
      </c>
    </row>
    <row r="5025" spans="1:32" x14ac:dyDescent="0.25">
      <c r="A5025" t="e">
        <v>#N/A</v>
      </c>
      <c r="B5025" s="33" t="e">
        <v>#N/A</v>
      </c>
      <c r="C5025" t="e">
        <v>#N/A</v>
      </c>
      <c r="D5025" t="e">
        <v>#N/A</v>
      </c>
      <c r="E5025" s="69" t="e">
        <v>#N/A</v>
      </c>
      <c r="F5025" s="3" t="e">
        <v>#N/A</v>
      </c>
      <c r="G5025" s="3" t="e">
        <v>#N/A</v>
      </c>
      <c r="H5025" s="3" t="e">
        <v>#N/A</v>
      </c>
      <c r="I5025" s="80" t="e">
        <v>#N/A</v>
      </c>
      <c r="J5025" s="80" t="e">
        <v>#N/A</v>
      </c>
      <c r="K5025" s="85" t="e">
        <v>#N/A</v>
      </c>
      <c r="L5025" s="9" t="e">
        <v>#N/A</v>
      </c>
      <c r="M5025" s="93" t="e">
        <v>#N/A</v>
      </c>
      <c r="N5025" s="8" t="e">
        <v>#N/A</v>
      </c>
      <c r="O5025" t="e">
        <v>#N/A</v>
      </c>
      <c r="P5025" t="e">
        <v>#N/A</v>
      </c>
      <c r="Q5025" t="e">
        <v>#N/A</v>
      </c>
      <c r="R5025" s="2" t="e">
        <v>#N/A</v>
      </c>
      <c r="S5025" t="e">
        <v>#N/A</v>
      </c>
      <c r="T5025" s="3" t="e">
        <v>#N/A</v>
      </c>
      <c r="U5025" s="3" t="e">
        <v>#N/A</v>
      </c>
      <c r="V5025" t="e">
        <v>#N/A</v>
      </c>
      <c r="W5025" t="e">
        <v>#N/A</v>
      </c>
      <c r="X5025" t="e">
        <v>#N/A</v>
      </c>
      <c r="Y5025" s="3" t="e">
        <v>#N/A</v>
      </c>
      <c r="Z5025" s="8" t="e">
        <v>#N/A</v>
      </c>
      <c r="AA5025" s="30" t="e">
        <v>#N/A</v>
      </c>
      <c r="AB5025" t="e">
        <v>#N/A</v>
      </c>
      <c r="AC5025" t="e">
        <v>#N/A</v>
      </c>
      <c r="AD5025" t="e">
        <v>#N/A</v>
      </c>
      <c r="AE5025" t="e">
        <v>#N/A</v>
      </c>
      <c r="AF5025" t="e">
        <v>#N/A</v>
      </c>
    </row>
    <row r="5026" spans="1:32" x14ac:dyDescent="0.25">
      <c r="A5026" t="e">
        <v>#N/A</v>
      </c>
      <c r="B5026" s="33" t="e">
        <v>#N/A</v>
      </c>
      <c r="C5026" t="e">
        <v>#N/A</v>
      </c>
      <c r="D5026" t="e">
        <v>#N/A</v>
      </c>
      <c r="E5026" s="69" t="e">
        <v>#N/A</v>
      </c>
      <c r="F5026" s="3" t="e">
        <v>#N/A</v>
      </c>
      <c r="G5026" s="3" t="e">
        <v>#N/A</v>
      </c>
      <c r="H5026" s="3" t="e">
        <v>#N/A</v>
      </c>
      <c r="I5026" s="80" t="e">
        <v>#N/A</v>
      </c>
      <c r="J5026" s="80" t="e">
        <v>#N/A</v>
      </c>
      <c r="K5026" s="85" t="e">
        <v>#N/A</v>
      </c>
      <c r="L5026" s="9" t="e">
        <v>#N/A</v>
      </c>
      <c r="M5026" s="93" t="e">
        <v>#N/A</v>
      </c>
      <c r="N5026" s="8" t="e">
        <v>#N/A</v>
      </c>
      <c r="O5026" t="e">
        <v>#N/A</v>
      </c>
      <c r="P5026" t="e">
        <v>#N/A</v>
      </c>
      <c r="Q5026" t="e">
        <v>#N/A</v>
      </c>
      <c r="R5026" s="2" t="e">
        <v>#N/A</v>
      </c>
      <c r="S5026" t="e">
        <v>#N/A</v>
      </c>
      <c r="T5026" s="3" t="e">
        <v>#N/A</v>
      </c>
      <c r="U5026" s="3" t="e">
        <v>#N/A</v>
      </c>
      <c r="V5026" t="e">
        <v>#N/A</v>
      </c>
      <c r="W5026" t="e">
        <v>#N/A</v>
      </c>
      <c r="X5026" t="e">
        <v>#N/A</v>
      </c>
      <c r="Y5026" s="3" t="e">
        <v>#N/A</v>
      </c>
      <c r="Z5026" s="8" t="e">
        <v>#N/A</v>
      </c>
      <c r="AA5026" s="30" t="e">
        <v>#N/A</v>
      </c>
      <c r="AB5026" t="e">
        <v>#N/A</v>
      </c>
      <c r="AC5026" t="e">
        <v>#N/A</v>
      </c>
      <c r="AD5026" t="e">
        <v>#N/A</v>
      </c>
      <c r="AE5026" t="e">
        <v>#N/A</v>
      </c>
      <c r="AF5026" t="e">
        <v>#N/A</v>
      </c>
    </row>
    <row r="5027" spans="1:32" x14ac:dyDescent="0.25">
      <c r="A5027" t="e">
        <v>#N/A</v>
      </c>
      <c r="B5027" s="33" t="e">
        <v>#N/A</v>
      </c>
      <c r="C5027" t="e">
        <v>#N/A</v>
      </c>
      <c r="D5027" t="e">
        <v>#N/A</v>
      </c>
      <c r="E5027" s="69" t="e">
        <v>#N/A</v>
      </c>
      <c r="F5027" s="3" t="e">
        <v>#N/A</v>
      </c>
      <c r="G5027" s="3" t="e">
        <v>#N/A</v>
      </c>
      <c r="H5027" s="3" t="e">
        <v>#N/A</v>
      </c>
      <c r="I5027" s="80" t="e">
        <v>#N/A</v>
      </c>
      <c r="J5027" s="80" t="e">
        <v>#N/A</v>
      </c>
      <c r="K5027" s="85" t="e">
        <v>#N/A</v>
      </c>
      <c r="L5027" s="9" t="e">
        <v>#N/A</v>
      </c>
      <c r="M5027" s="93" t="e">
        <v>#N/A</v>
      </c>
      <c r="N5027" s="8" t="e">
        <v>#N/A</v>
      </c>
      <c r="O5027" t="e">
        <v>#N/A</v>
      </c>
      <c r="P5027" t="e">
        <v>#N/A</v>
      </c>
      <c r="Q5027" t="e">
        <v>#N/A</v>
      </c>
      <c r="R5027" s="2" t="e">
        <v>#N/A</v>
      </c>
      <c r="S5027" t="e">
        <v>#N/A</v>
      </c>
      <c r="T5027" s="3" t="e">
        <v>#N/A</v>
      </c>
      <c r="U5027" s="3" t="e">
        <v>#N/A</v>
      </c>
      <c r="V5027" t="e">
        <v>#N/A</v>
      </c>
      <c r="W5027" t="e">
        <v>#N/A</v>
      </c>
      <c r="X5027" t="e">
        <v>#N/A</v>
      </c>
      <c r="Y5027" s="3" t="e">
        <v>#N/A</v>
      </c>
      <c r="Z5027" s="8" t="e">
        <v>#N/A</v>
      </c>
      <c r="AA5027" s="30" t="e">
        <v>#N/A</v>
      </c>
      <c r="AB5027" t="e">
        <v>#N/A</v>
      </c>
      <c r="AC5027" t="e">
        <v>#N/A</v>
      </c>
      <c r="AD5027" t="e">
        <v>#N/A</v>
      </c>
      <c r="AE5027" t="e">
        <v>#N/A</v>
      </c>
      <c r="AF5027" t="e">
        <v>#N/A</v>
      </c>
    </row>
    <row r="5028" spans="1:32" x14ac:dyDescent="0.25">
      <c r="A5028" t="e">
        <v>#N/A</v>
      </c>
      <c r="B5028" s="33" t="e">
        <v>#N/A</v>
      </c>
      <c r="C5028" t="e">
        <v>#N/A</v>
      </c>
      <c r="D5028" t="e">
        <v>#N/A</v>
      </c>
      <c r="E5028" s="69" t="e">
        <v>#N/A</v>
      </c>
      <c r="F5028" s="3" t="e">
        <v>#N/A</v>
      </c>
      <c r="G5028" s="3" t="e">
        <v>#N/A</v>
      </c>
      <c r="H5028" s="3" t="e">
        <v>#N/A</v>
      </c>
      <c r="I5028" s="80" t="e">
        <v>#N/A</v>
      </c>
      <c r="J5028" s="80" t="e">
        <v>#N/A</v>
      </c>
      <c r="K5028" s="85" t="e">
        <v>#N/A</v>
      </c>
      <c r="L5028" s="9" t="e">
        <v>#N/A</v>
      </c>
      <c r="M5028" s="93" t="e">
        <v>#N/A</v>
      </c>
      <c r="N5028" s="8" t="e">
        <v>#N/A</v>
      </c>
      <c r="O5028" t="e">
        <v>#N/A</v>
      </c>
      <c r="P5028" t="e">
        <v>#N/A</v>
      </c>
      <c r="Q5028" t="e">
        <v>#N/A</v>
      </c>
      <c r="R5028" s="2" t="e">
        <v>#N/A</v>
      </c>
      <c r="S5028" t="e">
        <v>#N/A</v>
      </c>
      <c r="T5028" s="3" t="e">
        <v>#N/A</v>
      </c>
      <c r="U5028" s="3" t="e">
        <v>#N/A</v>
      </c>
      <c r="V5028" t="e">
        <v>#N/A</v>
      </c>
      <c r="W5028" t="e">
        <v>#N/A</v>
      </c>
      <c r="X5028" t="e">
        <v>#N/A</v>
      </c>
      <c r="Y5028" s="3" t="e">
        <v>#N/A</v>
      </c>
      <c r="Z5028" s="8" t="e">
        <v>#N/A</v>
      </c>
      <c r="AA5028" s="30" t="e">
        <v>#N/A</v>
      </c>
      <c r="AB5028" t="e">
        <v>#N/A</v>
      </c>
      <c r="AC5028" t="e">
        <v>#N/A</v>
      </c>
      <c r="AD5028" t="e">
        <v>#N/A</v>
      </c>
      <c r="AE5028" t="e">
        <v>#N/A</v>
      </c>
      <c r="AF5028" t="e">
        <v>#N/A</v>
      </c>
    </row>
    <row r="5029" spans="1:32" x14ac:dyDescent="0.25">
      <c r="A5029" t="e">
        <v>#N/A</v>
      </c>
      <c r="B5029" s="33" t="e">
        <v>#N/A</v>
      </c>
      <c r="C5029" t="e">
        <v>#N/A</v>
      </c>
      <c r="D5029" t="e">
        <v>#N/A</v>
      </c>
      <c r="E5029" s="69" t="e">
        <v>#N/A</v>
      </c>
      <c r="F5029" s="3" t="e">
        <v>#N/A</v>
      </c>
      <c r="G5029" s="3" t="e">
        <v>#N/A</v>
      </c>
      <c r="H5029" s="3" t="e">
        <v>#N/A</v>
      </c>
      <c r="I5029" s="80" t="e">
        <v>#N/A</v>
      </c>
      <c r="J5029" s="80" t="e">
        <v>#N/A</v>
      </c>
      <c r="K5029" s="85" t="e">
        <v>#N/A</v>
      </c>
      <c r="L5029" s="9" t="e">
        <v>#N/A</v>
      </c>
      <c r="M5029" s="93" t="e">
        <v>#N/A</v>
      </c>
      <c r="N5029" s="8" t="e">
        <v>#N/A</v>
      </c>
      <c r="O5029" t="e">
        <v>#N/A</v>
      </c>
      <c r="P5029" t="e">
        <v>#N/A</v>
      </c>
      <c r="Q5029" t="e">
        <v>#N/A</v>
      </c>
      <c r="R5029" s="2" t="e">
        <v>#N/A</v>
      </c>
      <c r="S5029" t="e">
        <v>#N/A</v>
      </c>
      <c r="T5029" s="3" t="e">
        <v>#N/A</v>
      </c>
      <c r="U5029" s="3" t="e">
        <v>#N/A</v>
      </c>
      <c r="V5029" t="e">
        <v>#N/A</v>
      </c>
      <c r="W5029" t="e">
        <v>#N/A</v>
      </c>
      <c r="X5029" t="e">
        <v>#N/A</v>
      </c>
      <c r="Y5029" s="3" t="e">
        <v>#N/A</v>
      </c>
      <c r="Z5029" s="8" t="e">
        <v>#N/A</v>
      </c>
      <c r="AA5029" s="30" t="e">
        <v>#N/A</v>
      </c>
      <c r="AB5029" t="e">
        <v>#N/A</v>
      </c>
      <c r="AC5029" t="e">
        <v>#N/A</v>
      </c>
      <c r="AD5029" t="e">
        <v>#N/A</v>
      </c>
      <c r="AE5029" t="e">
        <v>#N/A</v>
      </c>
      <c r="AF5029" t="e">
        <v>#N/A</v>
      </c>
    </row>
    <row r="5030" spans="1:32" x14ac:dyDescent="0.25">
      <c r="A5030" t="e">
        <v>#N/A</v>
      </c>
      <c r="B5030" s="33" t="e">
        <v>#N/A</v>
      </c>
      <c r="C5030" t="e">
        <v>#N/A</v>
      </c>
      <c r="D5030" t="e">
        <v>#N/A</v>
      </c>
      <c r="E5030" s="69" t="e">
        <v>#N/A</v>
      </c>
      <c r="F5030" s="3" t="e">
        <v>#N/A</v>
      </c>
      <c r="G5030" s="3" t="e">
        <v>#N/A</v>
      </c>
      <c r="H5030" s="3" t="e">
        <v>#N/A</v>
      </c>
      <c r="I5030" s="80" t="e">
        <v>#N/A</v>
      </c>
      <c r="J5030" s="80" t="e">
        <v>#N/A</v>
      </c>
      <c r="K5030" s="85" t="e">
        <v>#N/A</v>
      </c>
      <c r="L5030" s="9" t="e">
        <v>#N/A</v>
      </c>
      <c r="M5030" s="93" t="e">
        <v>#N/A</v>
      </c>
      <c r="N5030" s="8" t="e">
        <v>#N/A</v>
      </c>
      <c r="O5030" t="e">
        <v>#N/A</v>
      </c>
      <c r="P5030" t="e">
        <v>#N/A</v>
      </c>
      <c r="Q5030" t="e">
        <v>#N/A</v>
      </c>
      <c r="R5030" s="2" t="e">
        <v>#N/A</v>
      </c>
      <c r="S5030" t="e">
        <v>#N/A</v>
      </c>
      <c r="T5030" s="3" t="e">
        <v>#N/A</v>
      </c>
      <c r="U5030" s="3" t="e">
        <v>#N/A</v>
      </c>
      <c r="V5030" t="e">
        <v>#N/A</v>
      </c>
      <c r="W5030" t="e">
        <v>#N/A</v>
      </c>
      <c r="X5030" t="e">
        <v>#N/A</v>
      </c>
      <c r="Y5030" s="3" t="e">
        <v>#N/A</v>
      </c>
      <c r="Z5030" s="8" t="e">
        <v>#N/A</v>
      </c>
      <c r="AA5030" s="30" t="e">
        <v>#N/A</v>
      </c>
      <c r="AB5030" t="e">
        <v>#N/A</v>
      </c>
      <c r="AC5030" t="e">
        <v>#N/A</v>
      </c>
      <c r="AD5030" t="e">
        <v>#N/A</v>
      </c>
      <c r="AE5030" t="e">
        <v>#N/A</v>
      </c>
      <c r="AF5030" t="e">
        <v>#N/A</v>
      </c>
    </row>
    <row r="5031" spans="1:32" x14ac:dyDescent="0.25">
      <c r="A5031" t="e">
        <v>#N/A</v>
      </c>
      <c r="B5031" s="33" t="e">
        <v>#N/A</v>
      </c>
      <c r="C5031" t="e">
        <v>#N/A</v>
      </c>
      <c r="D5031" t="e">
        <v>#N/A</v>
      </c>
      <c r="E5031" s="69" t="e">
        <v>#N/A</v>
      </c>
      <c r="F5031" s="3" t="e">
        <v>#N/A</v>
      </c>
      <c r="G5031" s="3" t="e">
        <v>#N/A</v>
      </c>
      <c r="H5031" s="3" t="e">
        <v>#N/A</v>
      </c>
      <c r="I5031" s="80" t="e">
        <v>#N/A</v>
      </c>
      <c r="J5031" s="80" t="e">
        <v>#N/A</v>
      </c>
      <c r="K5031" s="85" t="e">
        <v>#N/A</v>
      </c>
      <c r="L5031" s="9" t="e">
        <v>#N/A</v>
      </c>
      <c r="M5031" s="93" t="e">
        <v>#N/A</v>
      </c>
      <c r="N5031" s="8" t="e">
        <v>#N/A</v>
      </c>
      <c r="O5031" t="e">
        <v>#N/A</v>
      </c>
      <c r="P5031" t="e">
        <v>#N/A</v>
      </c>
      <c r="Q5031" t="e">
        <v>#N/A</v>
      </c>
      <c r="R5031" s="2" t="e">
        <v>#N/A</v>
      </c>
      <c r="S5031" t="e">
        <v>#N/A</v>
      </c>
      <c r="T5031" s="3" t="e">
        <v>#N/A</v>
      </c>
      <c r="U5031" s="3" t="e">
        <v>#N/A</v>
      </c>
      <c r="V5031" t="e">
        <v>#N/A</v>
      </c>
      <c r="W5031" t="e">
        <v>#N/A</v>
      </c>
      <c r="X5031" t="e">
        <v>#N/A</v>
      </c>
      <c r="Y5031" s="3" t="e">
        <v>#N/A</v>
      </c>
      <c r="Z5031" s="8" t="e">
        <v>#N/A</v>
      </c>
      <c r="AA5031" s="30" t="e">
        <v>#N/A</v>
      </c>
      <c r="AB5031" t="e">
        <v>#N/A</v>
      </c>
      <c r="AC5031" t="e">
        <v>#N/A</v>
      </c>
      <c r="AD5031" t="e">
        <v>#N/A</v>
      </c>
      <c r="AE5031" t="e">
        <v>#N/A</v>
      </c>
      <c r="AF5031" t="e">
        <v>#N/A</v>
      </c>
    </row>
    <row r="5032" spans="1:32" x14ac:dyDescent="0.25">
      <c r="A5032" t="e">
        <v>#N/A</v>
      </c>
      <c r="B5032" s="33" t="e">
        <v>#N/A</v>
      </c>
      <c r="C5032" t="e">
        <v>#N/A</v>
      </c>
      <c r="D5032" t="e">
        <v>#N/A</v>
      </c>
      <c r="E5032" s="69" t="e">
        <v>#N/A</v>
      </c>
      <c r="F5032" s="3" t="e">
        <v>#N/A</v>
      </c>
      <c r="G5032" s="3" t="e">
        <v>#N/A</v>
      </c>
      <c r="H5032" s="3" t="e">
        <v>#N/A</v>
      </c>
      <c r="I5032" s="80" t="e">
        <v>#N/A</v>
      </c>
      <c r="J5032" s="80" t="e">
        <v>#N/A</v>
      </c>
      <c r="K5032" s="85" t="e">
        <v>#N/A</v>
      </c>
      <c r="L5032" s="9" t="e">
        <v>#N/A</v>
      </c>
      <c r="M5032" s="93" t="e">
        <v>#N/A</v>
      </c>
      <c r="N5032" s="8" t="e">
        <v>#N/A</v>
      </c>
      <c r="O5032" t="e">
        <v>#N/A</v>
      </c>
      <c r="P5032" t="e">
        <v>#N/A</v>
      </c>
      <c r="Q5032" t="e">
        <v>#N/A</v>
      </c>
      <c r="R5032" s="2" t="e">
        <v>#N/A</v>
      </c>
      <c r="S5032" t="e">
        <v>#N/A</v>
      </c>
      <c r="T5032" s="3" t="e">
        <v>#N/A</v>
      </c>
      <c r="U5032" s="3" t="e">
        <v>#N/A</v>
      </c>
      <c r="V5032" t="e">
        <v>#N/A</v>
      </c>
      <c r="W5032" t="e">
        <v>#N/A</v>
      </c>
      <c r="X5032" t="e">
        <v>#N/A</v>
      </c>
      <c r="Y5032" s="3" t="e">
        <v>#N/A</v>
      </c>
      <c r="Z5032" s="8" t="e">
        <v>#N/A</v>
      </c>
      <c r="AA5032" s="30" t="e">
        <v>#N/A</v>
      </c>
      <c r="AB5032" t="e">
        <v>#N/A</v>
      </c>
      <c r="AC5032" t="e">
        <v>#N/A</v>
      </c>
      <c r="AD5032" t="e">
        <v>#N/A</v>
      </c>
      <c r="AE5032" t="e">
        <v>#N/A</v>
      </c>
      <c r="AF5032" t="e">
        <v>#N/A</v>
      </c>
    </row>
    <row r="5033" spans="1:32" x14ac:dyDescent="0.25">
      <c r="A5033" t="e">
        <v>#N/A</v>
      </c>
      <c r="B5033" s="33" t="e">
        <v>#N/A</v>
      </c>
      <c r="C5033" t="e">
        <v>#N/A</v>
      </c>
      <c r="D5033" t="e">
        <v>#N/A</v>
      </c>
      <c r="E5033" s="69" t="e">
        <v>#N/A</v>
      </c>
      <c r="F5033" s="3" t="e">
        <v>#N/A</v>
      </c>
      <c r="G5033" s="3" t="e">
        <v>#N/A</v>
      </c>
      <c r="H5033" s="3" t="e">
        <v>#N/A</v>
      </c>
      <c r="I5033" s="80" t="e">
        <v>#N/A</v>
      </c>
      <c r="J5033" s="80" t="e">
        <v>#N/A</v>
      </c>
      <c r="K5033" s="85" t="e">
        <v>#N/A</v>
      </c>
      <c r="L5033" s="9" t="e">
        <v>#N/A</v>
      </c>
      <c r="M5033" s="93" t="e">
        <v>#N/A</v>
      </c>
      <c r="N5033" s="8" t="e">
        <v>#N/A</v>
      </c>
      <c r="O5033" t="e">
        <v>#N/A</v>
      </c>
      <c r="P5033" t="e">
        <v>#N/A</v>
      </c>
      <c r="Q5033" t="e">
        <v>#N/A</v>
      </c>
      <c r="R5033" s="2" t="e">
        <v>#N/A</v>
      </c>
      <c r="S5033" t="e">
        <v>#N/A</v>
      </c>
      <c r="T5033" s="3" t="e">
        <v>#N/A</v>
      </c>
      <c r="U5033" s="3" t="e">
        <v>#N/A</v>
      </c>
      <c r="V5033" t="e">
        <v>#N/A</v>
      </c>
      <c r="W5033" t="e">
        <v>#N/A</v>
      </c>
      <c r="X5033" t="e">
        <v>#N/A</v>
      </c>
      <c r="Y5033" s="3" t="e">
        <v>#N/A</v>
      </c>
      <c r="Z5033" s="8" t="e">
        <v>#N/A</v>
      </c>
      <c r="AA5033" s="30" t="e">
        <v>#N/A</v>
      </c>
      <c r="AB5033" t="e">
        <v>#N/A</v>
      </c>
      <c r="AC5033" t="e">
        <v>#N/A</v>
      </c>
      <c r="AD5033" t="e">
        <v>#N/A</v>
      </c>
      <c r="AE5033" t="e">
        <v>#N/A</v>
      </c>
      <c r="AF5033" t="e">
        <v>#N/A</v>
      </c>
    </row>
    <row r="5034" spans="1:32" x14ac:dyDescent="0.25">
      <c r="A5034" t="e">
        <v>#N/A</v>
      </c>
      <c r="B5034" s="33" t="e">
        <v>#N/A</v>
      </c>
      <c r="C5034" t="e">
        <v>#N/A</v>
      </c>
      <c r="D5034" t="e">
        <v>#N/A</v>
      </c>
      <c r="E5034" s="69" t="e">
        <v>#N/A</v>
      </c>
      <c r="F5034" s="3" t="e">
        <v>#N/A</v>
      </c>
      <c r="G5034" s="3" t="e">
        <v>#N/A</v>
      </c>
      <c r="H5034" s="3" t="e">
        <v>#N/A</v>
      </c>
      <c r="I5034" s="80" t="e">
        <v>#N/A</v>
      </c>
      <c r="J5034" s="80" t="e">
        <v>#N/A</v>
      </c>
      <c r="K5034" s="85" t="e">
        <v>#N/A</v>
      </c>
      <c r="L5034" s="9" t="e">
        <v>#N/A</v>
      </c>
      <c r="M5034" s="93" t="e">
        <v>#N/A</v>
      </c>
      <c r="N5034" s="8" t="e">
        <v>#N/A</v>
      </c>
      <c r="O5034" t="e">
        <v>#N/A</v>
      </c>
      <c r="P5034" t="e">
        <v>#N/A</v>
      </c>
      <c r="Q5034" t="e">
        <v>#N/A</v>
      </c>
      <c r="R5034" s="2" t="e">
        <v>#N/A</v>
      </c>
      <c r="S5034" t="e">
        <v>#N/A</v>
      </c>
      <c r="T5034" s="3" t="e">
        <v>#N/A</v>
      </c>
      <c r="U5034" s="3" t="e">
        <v>#N/A</v>
      </c>
      <c r="V5034" t="e">
        <v>#N/A</v>
      </c>
      <c r="W5034" t="e">
        <v>#N/A</v>
      </c>
      <c r="X5034" t="e">
        <v>#N/A</v>
      </c>
      <c r="Y5034" s="3" t="e">
        <v>#N/A</v>
      </c>
      <c r="Z5034" s="8" t="e">
        <v>#N/A</v>
      </c>
      <c r="AA5034" s="30" t="e">
        <v>#N/A</v>
      </c>
      <c r="AB5034" t="e">
        <v>#N/A</v>
      </c>
      <c r="AC5034" t="e">
        <v>#N/A</v>
      </c>
      <c r="AD5034" t="e">
        <v>#N/A</v>
      </c>
      <c r="AE5034" t="e">
        <v>#N/A</v>
      </c>
      <c r="AF5034" t="e">
        <v>#N/A</v>
      </c>
    </row>
    <row r="5035" spans="1:32" x14ac:dyDescent="0.25">
      <c r="A5035" t="e">
        <v>#N/A</v>
      </c>
      <c r="B5035" s="33" t="e">
        <v>#N/A</v>
      </c>
      <c r="C5035" t="e">
        <v>#N/A</v>
      </c>
      <c r="D5035" t="e">
        <v>#N/A</v>
      </c>
      <c r="E5035" s="69" t="e">
        <v>#N/A</v>
      </c>
      <c r="F5035" s="3" t="e">
        <v>#N/A</v>
      </c>
      <c r="G5035" s="3" t="e">
        <v>#N/A</v>
      </c>
      <c r="H5035" s="3" t="e">
        <v>#N/A</v>
      </c>
      <c r="I5035" s="80" t="e">
        <v>#N/A</v>
      </c>
      <c r="J5035" s="80" t="e">
        <v>#N/A</v>
      </c>
      <c r="K5035" s="85" t="e">
        <v>#N/A</v>
      </c>
      <c r="L5035" s="9" t="e">
        <v>#N/A</v>
      </c>
      <c r="M5035" s="93" t="e">
        <v>#N/A</v>
      </c>
      <c r="N5035" s="8" t="e">
        <v>#N/A</v>
      </c>
      <c r="O5035" t="e">
        <v>#N/A</v>
      </c>
      <c r="P5035" t="e">
        <v>#N/A</v>
      </c>
      <c r="Q5035" t="e">
        <v>#N/A</v>
      </c>
      <c r="R5035" s="2" t="e">
        <v>#N/A</v>
      </c>
      <c r="S5035" t="e">
        <v>#N/A</v>
      </c>
      <c r="T5035" s="3" t="e">
        <v>#N/A</v>
      </c>
      <c r="U5035" s="3" t="e">
        <v>#N/A</v>
      </c>
      <c r="V5035" t="e">
        <v>#N/A</v>
      </c>
      <c r="W5035" t="e">
        <v>#N/A</v>
      </c>
      <c r="X5035" t="e">
        <v>#N/A</v>
      </c>
      <c r="Y5035" s="3" t="e">
        <v>#N/A</v>
      </c>
      <c r="Z5035" s="8" t="e">
        <v>#N/A</v>
      </c>
      <c r="AA5035" s="30" t="e">
        <v>#N/A</v>
      </c>
      <c r="AB5035" t="e">
        <v>#N/A</v>
      </c>
      <c r="AC5035" t="e">
        <v>#N/A</v>
      </c>
      <c r="AD5035" t="e">
        <v>#N/A</v>
      </c>
      <c r="AE5035" t="e">
        <v>#N/A</v>
      </c>
      <c r="AF5035" t="e">
        <v>#N/A</v>
      </c>
    </row>
    <row r="5036" spans="1:32" x14ac:dyDescent="0.25">
      <c r="A5036" t="e">
        <v>#N/A</v>
      </c>
      <c r="B5036" s="33" t="e">
        <v>#N/A</v>
      </c>
      <c r="C5036" t="e">
        <v>#N/A</v>
      </c>
      <c r="D5036" t="e">
        <v>#N/A</v>
      </c>
      <c r="E5036" s="69" t="e">
        <v>#N/A</v>
      </c>
      <c r="F5036" s="3" t="e">
        <v>#N/A</v>
      </c>
      <c r="G5036" s="3" t="e">
        <v>#N/A</v>
      </c>
      <c r="H5036" s="3" t="e">
        <v>#N/A</v>
      </c>
      <c r="I5036" s="80" t="e">
        <v>#N/A</v>
      </c>
      <c r="J5036" s="80" t="e">
        <v>#N/A</v>
      </c>
      <c r="K5036" s="85" t="e">
        <v>#N/A</v>
      </c>
      <c r="L5036" s="9" t="e">
        <v>#N/A</v>
      </c>
      <c r="M5036" s="93" t="e">
        <v>#N/A</v>
      </c>
      <c r="N5036" s="8" t="e">
        <v>#N/A</v>
      </c>
      <c r="O5036" t="e">
        <v>#N/A</v>
      </c>
      <c r="P5036" t="e">
        <v>#N/A</v>
      </c>
      <c r="Q5036" t="e">
        <v>#N/A</v>
      </c>
      <c r="R5036" s="2" t="e">
        <v>#N/A</v>
      </c>
      <c r="S5036" t="e">
        <v>#N/A</v>
      </c>
      <c r="T5036" s="3" t="e">
        <v>#N/A</v>
      </c>
      <c r="U5036" s="3" t="e">
        <v>#N/A</v>
      </c>
      <c r="V5036" t="e">
        <v>#N/A</v>
      </c>
      <c r="W5036" t="e">
        <v>#N/A</v>
      </c>
      <c r="X5036" t="e">
        <v>#N/A</v>
      </c>
      <c r="Y5036" s="3" t="e">
        <v>#N/A</v>
      </c>
      <c r="Z5036" s="8" t="e">
        <v>#N/A</v>
      </c>
      <c r="AA5036" s="30" t="e">
        <v>#N/A</v>
      </c>
      <c r="AB5036" t="e">
        <v>#N/A</v>
      </c>
      <c r="AC5036" t="e">
        <v>#N/A</v>
      </c>
      <c r="AD5036" t="e">
        <v>#N/A</v>
      </c>
      <c r="AE5036" t="e">
        <v>#N/A</v>
      </c>
      <c r="AF5036" t="e">
        <v>#N/A</v>
      </c>
    </row>
    <row r="5037" spans="1:32" x14ac:dyDescent="0.25">
      <c r="A5037" t="e">
        <v>#N/A</v>
      </c>
      <c r="B5037" s="33" t="e">
        <v>#N/A</v>
      </c>
      <c r="C5037" t="e">
        <v>#N/A</v>
      </c>
      <c r="D5037" t="e">
        <v>#N/A</v>
      </c>
      <c r="E5037" s="69" t="e">
        <v>#N/A</v>
      </c>
      <c r="F5037" s="3" t="e">
        <v>#N/A</v>
      </c>
      <c r="G5037" s="3" t="e">
        <v>#N/A</v>
      </c>
      <c r="H5037" s="3" t="e">
        <v>#N/A</v>
      </c>
      <c r="I5037" s="80" t="e">
        <v>#N/A</v>
      </c>
      <c r="J5037" s="80" t="e">
        <v>#N/A</v>
      </c>
      <c r="K5037" s="85" t="e">
        <v>#N/A</v>
      </c>
      <c r="L5037" s="9" t="e">
        <v>#N/A</v>
      </c>
      <c r="M5037" s="93" t="e">
        <v>#N/A</v>
      </c>
      <c r="N5037" s="8" t="e">
        <v>#N/A</v>
      </c>
      <c r="O5037" t="e">
        <v>#N/A</v>
      </c>
      <c r="P5037" t="e">
        <v>#N/A</v>
      </c>
      <c r="Q5037" t="e">
        <v>#N/A</v>
      </c>
      <c r="R5037" s="2" t="e">
        <v>#N/A</v>
      </c>
      <c r="S5037" t="e">
        <v>#N/A</v>
      </c>
      <c r="T5037" s="3" t="e">
        <v>#N/A</v>
      </c>
      <c r="U5037" s="3" t="e">
        <v>#N/A</v>
      </c>
      <c r="V5037" t="e">
        <v>#N/A</v>
      </c>
      <c r="W5037" t="e">
        <v>#N/A</v>
      </c>
      <c r="X5037" t="e">
        <v>#N/A</v>
      </c>
      <c r="Y5037" s="3" t="e">
        <v>#N/A</v>
      </c>
      <c r="Z5037" s="8" t="e">
        <v>#N/A</v>
      </c>
      <c r="AA5037" s="30" t="e">
        <v>#N/A</v>
      </c>
      <c r="AB5037" t="e">
        <v>#N/A</v>
      </c>
      <c r="AC5037" t="e">
        <v>#N/A</v>
      </c>
      <c r="AD5037" t="e">
        <v>#N/A</v>
      </c>
      <c r="AE5037" t="e">
        <v>#N/A</v>
      </c>
      <c r="AF5037" t="e">
        <v>#N/A</v>
      </c>
    </row>
    <row r="5038" spans="1:32" x14ac:dyDescent="0.25">
      <c r="A5038" t="e">
        <v>#N/A</v>
      </c>
      <c r="B5038" s="33" t="e">
        <v>#N/A</v>
      </c>
      <c r="C5038" t="e">
        <v>#N/A</v>
      </c>
      <c r="D5038" t="e">
        <v>#N/A</v>
      </c>
      <c r="E5038" s="69" t="e">
        <v>#N/A</v>
      </c>
      <c r="F5038" s="3" t="e">
        <v>#N/A</v>
      </c>
      <c r="G5038" s="3" t="e">
        <v>#N/A</v>
      </c>
      <c r="H5038" s="3" t="e">
        <v>#N/A</v>
      </c>
      <c r="I5038" s="80" t="e">
        <v>#N/A</v>
      </c>
      <c r="J5038" s="80" t="e">
        <v>#N/A</v>
      </c>
      <c r="K5038" s="85" t="e">
        <v>#N/A</v>
      </c>
      <c r="L5038" s="9" t="e">
        <v>#N/A</v>
      </c>
      <c r="M5038" s="93" t="e">
        <v>#N/A</v>
      </c>
      <c r="N5038" s="8" t="e">
        <v>#N/A</v>
      </c>
      <c r="O5038" t="e">
        <v>#N/A</v>
      </c>
      <c r="P5038" t="e">
        <v>#N/A</v>
      </c>
      <c r="Q5038" t="e">
        <v>#N/A</v>
      </c>
      <c r="R5038" s="2" t="e">
        <v>#N/A</v>
      </c>
      <c r="S5038" t="e">
        <v>#N/A</v>
      </c>
      <c r="T5038" s="3" t="e">
        <v>#N/A</v>
      </c>
      <c r="U5038" s="3" t="e">
        <v>#N/A</v>
      </c>
      <c r="V5038" t="e">
        <v>#N/A</v>
      </c>
      <c r="W5038" t="e">
        <v>#N/A</v>
      </c>
      <c r="X5038" t="e">
        <v>#N/A</v>
      </c>
      <c r="Y5038" s="3" t="e">
        <v>#N/A</v>
      </c>
      <c r="Z5038" s="8" t="e">
        <v>#N/A</v>
      </c>
      <c r="AA5038" s="30" t="e">
        <v>#N/A</v>
      </c>
      <c r="AB5038" t="e">
        <v>#N/A</v>
      </c>
      <c r="AC5038" t="e">
        <v>#N/A</v>
      </c>
      <c r="AD5038" t="e">
        <v>#N/A</v>
      </c>
      <c r="AE5038" t="e">
        <v>#N/A</v>
      </c>
      <c r="AF5038" t="e">
        <v>#N/A</v>
      </c>
    </row>
    <row r="5039" spans="1:32" x14ac:dyDescent="0.25">
      <c r="A5039" t="e">
        <v>#N/A</v>
      </c>
      <c r="B5039" s="33" t="e">
        <v>#N/A</v>
      </c>
      <c r="C5039" t="e">
        <v>#N/A</v>
      </c>
      <c r="D5039" t="e">
        <v>#N/A</v>
      </c>
      <c r="E5039" s="69" t="e">
        <v>#N/A</v>
      </c>
      <c r="F5039" s="3" t="e">
        <v>#N/A</v>
      </c>
      <c r="G5039" s="3" t="e">
        <v>#N/A</v>
      </c>
      <c r="H5039" s="3" t="e">
        <v>#N/A</v>
      </c>
      <c r="I5039" s="80" t="e">
        <v>#N/A</v>
      </c>
      <c r="J5039" s="80" t="e">
        <v>#N/A</v>
      </c>
      <c r="K5039" s="85" t="e">
        <v>#N/A</v>
      </c>
      <c r="L5039" s="9" t="e">
        <v>#N/A</v>
      </c>
      <c r="M5039" s="93" t="e">
        <v>#N/A</v>
      </c>
      <c r="N5039" s="8" t="e">
        <v>#N/A</v>
      </c>
      <c r="O5039" t="e">
        <v>#N/A</v>
      </c>
      <c r="P5039" t="e">
        <v>#N/A</v>
      </c>
      <c r="Q5039" t="e">
        <v>#N/A</v>
      </c>
      <c r="R5039" s="2" t="e">
        <v>#N/A</v>
      </c>
      <c r="S5039" t="e">
        <v>#N/A</v>
      </c>
      <c r="T5039" s="3" t="e">
        <v>#N/A</v>
      </c>
      <c r="U5039" s="3" t="e">
        <v>#N/A</v>
      </c>
      <c r="V5039" t="e">
        <v>#N/A</v>
      </c>
      <c r="W5039" t="e">
        <v>#N/A</v>
      </c>
      <c r="X5039" t="e">
        <v>#N/A</v>
      </c>
      <c r="Y5039" s="3" t="e">
        <v>#N/A</v>
      </c>
      <c r="Z5039" s="8" t="e">
        <v>#N/A</v>
      </c>
      <c r="AA5039" s="30" t="e">
        <v>#N/A</v>
      </c>
      <c r="AB5039" t="e">
        <v>#N/A</v>
      </c>
      <c r="AC5039" t="e">
        <v>#N/A</v>
      </c>
      <c r="AD5039" t="e">
        <v>#N/A</v>
      </c>
      <c r="AE5039" t="e">
        <v>#N/A</v>
      </c>
      <c r="AF5039" t="e">
        <v>#N/A</v>
      </c>
    </row>
    <row r="5040" spans="1:32" x14ac:dyDescent="0.25">
      <c r="A5040" t="e">
        <v>#N/A</v>
      </c>
      <c r="B5040" s="33" t="e">
        <v>#N/A</v>
      </c>
      <c r="C5040" t="e">
        <v>#N/A</v>
      </c>
      <c r="D5040" t="e">
        <v>#N/A</v>
      </c>
      <c r="E5040" s="69" t="e">
        <v>#N/A</v>
      </c>
      <c r="F5040" s="3" t="e">
        <v>#N/A</v>
      </c>
      <c r="G5040" s="3" t="e">
        <v>#N/A</v>
      </c>
      <c r="H5040" s="3" t="e">
        <v>#N/A</v>
      </c>
      <c r="I5040" s="80" t="e">
        <v>#N/A</v>
      </c>
      <c r="J5040" s="80" t="e">
        <v>#N/A</v>
      </c>
      <c r="K5040" s="85" t="e">
        <v>#N/A</v>
      </c>
      <c r="L5040" s="9" t="e">
        <v>#N/A</v>
      </c>
      <c r="M5040" s="93" t="e">
        <v>#N/A</v>
      </c>
      <c r="N5040" s="8" t="e">
        <v>#N/A</v>
      </c>
      <c r="O5040" t="e">
        <v>#N/A</v>
      </c>
      <c r="P5040" t="e">
        <v>#N/A</v>
      </c>
      <c r="Q5040" t="e">
        <v>#N/A</v>
      </c>
      <c r="R5040" s="2" t="e">
        <v>#N/A</v>
      </c>
      <c r="S5040" t="e">
        <v>#N/A</v>
      </c>
      <c r="T5040" s="3" t="e">
        <v>#N/A</v>
      </c>
      <c r="U5040" s="3" t="e">
        <v>#N/A</v>
      </c>
      <c r="V5040" t="e">
        <v>#N/A</v>
      </c>
      <c r="W5040" t="e">
        <v>#N/A</v>
      </c>
      <c r="X5040" t="e">
        <v>#N/A</v>
      </c>
      <c r="Y5040" s="3" t="e">
        <v>#N/A</v>
      </c>
      <c r="Z5040" s="8" t="e">
        <v>#N/A</v>
      </c>
      <c r="AA5040" s="30" t="e">
        <v>#N/A</v>
      </c>
      <c r="AB5040" t="e">
        <v>#N/A</v>
      </c>
      <c r="AC5040" t="e">
        <v>#N/A</v>
      </c>
      <c r="AD5040" t="e">
        <v>#N/A</v>
      </c>
      <c r="AE5040" t="e">
        <v>#N/A</v>
      </c>
      <c r="AF5040" t="e">
        <v>#N/A</v>
      </c>
    </row>
    <row r="5041" spans="1:32" x14ac:dyDescent="0.25">
      <c r="A5041" t="e">
        <v>#N/A</v>
      </c>
      <c r="B5041" s="33" t="e">
        <v>#N/A</v>
      </c>
      <c r="C5041" t="e">
        <v>#N/A</v>
      </c>
      <c r="D5041" t="e">
        <v>#N/A</v>
      </c>
      <c r="E5041" s="69" t="e">
        <v>#N/A</v>
      </c>
      <c r="F5041" s="3" t="e">
        <v>#N/A</v>
      </c>
      <c r="G5041" s="3" t="e">
        <v>#N/A</v>
      </c>
      <c r="H5041" s="3" t="e">
        <v>#N/A</v>
      </c>
      <c r="I5041" s="80" t="e">
        <v>#N/A</v>
      </c>
      <c r="J5041" s="80" t="e">
        <v>#N/A</v>
      </c>
      <c r="K5041" s="85" t="e">
        <v>#N/A</v>
      </c>
      <c r="L5041" s="9" t="e">
        <v>#N/A</v>
      </c>
      <c r="M5041" s="93" t="e">
        <v>#N/A</v>
      </c>
      <c r="N5041" s="8" t="e">
        <v>#N/A</v>
      </c>
      <c r="O5041" t="e">
        <v>#N/A</v>
      </c>
      <c r="P5041" t="e">
        <v>#N/A</v>
      </c>
      <c r="Q5041" t="e">
        <v>#N/A</v>
      </c>
      <c r="R5041" s="2" t="e">
        <v>#N/A</v>
      </c>
      <c r="S5041" t="e">
        <v>#N/A</v>
      </c>
      <c r="T5041" s="3" t="e">
        <v>#N/A</v>
      </c>
      <c r="U5041" s="3" t="e">
        <v>#N/A</v>
      </c>
      <c r="V5041" t="e">
        <v>#N/A</v>
      </c>
      <c r="W5041" t="e">
        <v>#N/A</v>
      </c>
      <c r="X5041" t="e">
        <v>#N/A</v>
      </c>
      <c r="Y5041" s="3" t="e">
        <v>#N/A</v>
      </c>
      <c r="Z5041" s="8" t="e">
        <v>#N/A</v>
      </c>
      <c r="AA5041" s="30" t="e">
        <v>#N/A</v>
      </c>
      <c r="AB5041" t="e">
        <v>#N/A</v>
      </c>
      <c r="AC5041" t="e">
        <v>#N/A</v>
      </c>
      <c r="AD5041" t="e">
        <v>#N/A</v>
      </c>
      <c r="AE5041" t="e">
        <v>#N/A</v>
      </c>
      <c r="AF5041" t="e">
        <v>#N/A</v>
      </c>
    </row>
    <row r="5042" spans="1:32" x14ac:dyDescent="0.25">
      <c r="A5042" t="e">
        <v>#N/A</v>
      </c>
      <c r="B5042" s="33" t="e">
        <v>#N/A</v>
      </c>
      <c r="C5042" t="e">
        <v>#N/A</v>
      </c>
      <c r="D5042" t="e">
        <v>#N/A</v>
      </c>
      <c r="E5042" s="69" t="e">
        <v>#N/A</v>
      </c>
      <c r="F5042" s="3" t="e">
        <v>#N/A</v>
      </c>
      <c r="G5042" s="3" t="e">
        <v>#N/A</v>
      </c>
      <c r="H5042" s="3" t="e">
        <v>#N/A</v>
      </c>
      <c r="I5042" s="80" t="e">
        <v>#N/A</v>
      </c>
      <c r="J5042" s="80" t="e">
        <v>#N/A</v>
      </c>
      <c r="K5042" s="85" t="e">
        <v>#N/A</v>
      </c>
      <c r="L5042" s="9" t="e">
        <v>#N/A</v>
      </c>
      <c r="M5042" s="93" t="e">
        <v>#N/A</v>
      </c>
      <c r="N5042" s="8" t="e">
        <v>#N/A</v>
      </c>
      <c r="O5042" t="e">
        <v>#N/A</v>
      </c>
      <c r="P5042" t="e">
        <v>#N/A</v>
      </c>
      <c r="Q5042" t="e">
        <v>#N/A</v>
      </c>
      <c r="R5042" s="2" t="e">
        <v>#N/A</v>
      </c>
      <c r="S5042" t="e">
        <v>#N/A</v>
      </c>
      <c r="T5042" s="3" t="e">
        <v>#N/A</v>
      </c>
      <c r="U5042" s="3" t="e">
        <v>#N/A</v>
      </c>
      <c r="V5042" t="e">
        <v>#N/A</v>
      </c>
      <c r="W5042" t="e">
        <v>#N/A</v>
      </c>
      <c r="X5042" t="e">
        <v>#N/A</v>
      </c>
      <c r="Y5042" s="3" t="e">
        <v>#N/A</v>
      </c>
      <c r="Z5042" s="8" t="e">
        <v>#N/A</v>
      </c>
      <c r="AA5042" s="30" t="e">
        <v>#N/A</v>
      </c>
      <c r="AB5042" t="e">
        <v>#N/A</v>
      </c>
      <c r="AC5042" t="e">
        <v>#N/A</v>
      </c>
      <c r="AD5042" t="e">
        <v>#N/A</v>
      </c>
      <c r="AE5042" t="e">
        <v>#N/A</v>
      </c>
      <c r="AF5042" t="e">
        <v>#N/A</v>
      </c>
    </row>
    <row r="5043" spans="1:32" x14ac:dyDescent="0.25">
      <c r="A5043" t="e">
        <v>#N/A</v>
      </c>
      <c r="B5043" s="33" t="e">
        <v>#N/A</v>
      </c>
      <c r="C5043" t="e">
        <v>#N/A</v>
      </c>
      <c r="D5043" t="e">
        <v>#N/A</v>
      </c>
      <c r="E5043" s="69" t="e">
        <v>#N/A</v>
      </c>
      <c r="F5043" s="3" t="e">
        <v>#N/A</v>
      </c>
      <c r="G5043" s="3" t="e">
        <v>#N/A</v>
      </c>
      <c r="H5043" s="3" t="e">
        <v>#N/A</v>
      </c>
      <c r="I5043" s="80" t="e">
        <v>#N/A</v>
      </c>
      <c r="J5043" s="80" t="e">
        <v>#N/A</v>
      </c>
      <c r="K5043" s="85" t="e">
        <v>#N/A</v>
      </c>
      <c r="L5043" s="9" t="e">
        <v>#N/A</v>
      </c>
      <c r="M5043" s="93" t="e">
        <v>#N/A</v>
      </c>
      <c r="N5043" s="8" t="e">
        <v>#N/A</v>
      </c>
      <c r="O5043" t="e">
        <v>#N/A</v>
      </c>
      <c r="P5043" t="e">
        <v>#N/A</v>
      </c>
      <c r="Q5043" t="e">
        <v>#N/A</v>
      </c>
      <c r="R5043" s="2" t="e">
        <v>#N/A</v>
      </c>
      <c r="S5043" t="e">
        <v>#N/A</v>
      </c>
      <c r="T5043" s="3" t="e">
        <v>#N/A</v>
      </c>
      <c r="U5043" s="3" t="e">
        <v>#N/A</v>
      </c>
      <c r="V5043" t="e">
        <v>#N/A</v>
      </c>
      <c r="W5043" t="e">
        <v>#N/A</v>
      </c>
      <c r="X5043" t="e">
        <v>#N/A</v>
      </c>
      <c r="Y5043" s="3" t="e">
        <v>#N/A</v>
      </c>
      <c r="Z5043" s="8" t="e">
        <v>#N/A</v>
      </c>
      <c r="AA5043" s="30" t="e">
        <v>#N/A</v>
      </c>
      <c r="AB5043" t="e">
        <v>#N/A</v>
      </c>
      <c r="AC5043" t="e">
        <v>#N/A</v>
      </c>
      <c r="AD5043" t="e">
        <v>#N/A</v>
      </c>
      <c r="AE5043" t="e">
        <v>#N/A</v>
      </c>
      <c r="AF5043" t="e">
        <v>#N/A</v>
      </c>
    </row>
    <row r="5044" spans="1:32" x14ac:dyDescent="0.25">
      <c r="A5044" t="e">
        <v>#N/A</v>
      </c>
      <c r="B5044" s="33" t="e">
        <v>#N/A</v>
      </c>
      <c r="C5044" t="e">
        <v>#N/A</v>
      </c>
      <c r="D5044" t="e">
        <v>#N/A</v>
      </c>
      <c r="E5044" s="69" t="e">
        <v>#N/A</v>
      </c>
      <c r="F5044" s="3" t="e">
        <v>#N/A</v>
      </c>
      <c r="G5044" s="3" t="e">
        <v>#N/A</v>
      </c>
      <c r="H5044" s="3" t="e">
        <v>#N/A</v>
      </c>
      <c r="I5044" s="80" t="e">
        <v>#N/A</v>
      </c>
      <c r="J5044" s="80" t="e">
        <v>#N/A</v>
      </c>
      <c r="K5044" s="85" t="e">
        <v>#N/A</v>
      </c>
      <c r="L5044" s="9" t="e">
        <v>#N/A</v>
      </c>
      <c r="M5044" s="93" t="e">
        <v>#N/A</v>
      </c>
      <c r="N5044" s="8" t="e">
        <v>#N/A</v>
      </c>
      <c r="O5044" t="e">
        <v>#N/A</v>
      </c>
      <c r="P5044" t="e">
        <v>#N/A</v>
      </c>
      <c r="Q5044" t="e">
        <v>#N/A</v>
      </c>
      <c r="R5044" s="2" t="e">
        <v>#N/A</v>
      </c>
      <c r="S5044" t="e">
        <v>#N/A</v>
      </c>
      <c r="T5044" s="3" t="e">
        <v>#N/A</v>
      </c>
      <c r="U5044" s="3" t="e">
        <v>#N/A</v>
      </c>
      <c r="V5044" t="e">
        <v>#N/A</v>
      </c>
      <c r="W5044" t="e">
        <v>#N/A</v>
      </c>
      <c r="X5044" t="e">
        <v>#N/A</v>
      </c>
      <c r="Y5044" s="3" t="e">
        <v>#N/A</v>
      </c>
      <c r="Z5044" s="8" t="e">
        <v>#N/A</v>
      </c>
      <c r="AA5044" s="30" t="e">
        <v>#N/A</v>
      </c>
      <c r="AB5044" t="e">
        <v>#N/A</v>
      </c>
      <c r="AC5044" t="e">
        <v>#N/A</v>
      </c>
      <c r="AD5044" t="e">
        <v>#N/A</v>
      </c>
      <c r="AE5044" t="e">
        <v>#N/A</v>
      </c>
      <c r="AF5044" t="e">
        <v>#N/A</v>
      </c>
    </row>
    <row r="5045" spans="1:32" x14ac:dyDescent="0.25">
      <c r="A5045" t="e">
        <v>#N/A</v>
      </c>
      <c r="B5045" s="33" t="e">
        <v>#N/A</v>
      </c>
      <c r="C5045" t="e">
        <v>#N/A</v>
      </c>
      <c r="D5045" t="e">
        <v>#N/A</v>
      </c>
      <c r="E5045" s="69" t="e">
        <v>#N/A</v>
      </c>
      <c r="F5045" s="3" t="e">
        <v>#N/A</v>
      </c>
      <c r="G5045" s="3" t="e">
        <v>#N/A</v>
      </c>
      <c r="H5045" s="3" t="e">
        <v>#N/A</v>
      </c>
      <c r="I5045" s="80" t="e">
        <v>#N/A</v>
      </c>
      <c r="J5045" s="80" t="e">
        <v>#N/A</v>
      </c>
      <c r="K5045" s="85" t="e">
        <v>#N/A</v>
      </c>
      <c r="L5045" s="9" t="e">
        <v>#N/A</v>
      </c>
      <c r="M5045" s="93" t="e">
        <v>#N/A</v>
      </c>
      <c r="N5045" s="8" t="e">
        <v>#N/A</v>
      </c>
      <c r="O5045" t="e">
        <v>#N/A</v>
      </c>
      <c r="P5045" t="e">
        <v>#N/A</v>
      </c>
      <c r="Q5045" t="e">
        <v>#N/A</v>
      </c>
      <c r="R5045" s="2" t="e">
        <v>#N/A</v>
      </c>
      <c r="S5045" t="e">
        <v>#N/A</v>
      </c>
      <c r="T5045" s="3" t="e">
        <v>#N/A</v>
      </c>
      <c r="U5045" s="3" t="e">
        <v>#N/A</v>
      </c>
      <c r="V5045" t="e">
        <v>#N/A</v>
      </c>
      <c r="W5045" t="e">
        <v>#N/A</v>
      </c>
      <c r="X5045" t="e">
        <v>#N/A</v>
      </c>
      <c r="Y5045" s="3" t="e">
        <v>#N/A</v>
      </c>
      <c r="Z5045" s="8" t="e">
        <v>#N/A</v>
      </c>
      <c r="AA5045" s="30" t="e">
        <v>#N/A</v>
      </c>
      <c r="AB5045" t="e">
        <v>#N/A</v>
      </c>
      <c r="AC5045" t="e">
        <v>#N/A</v>
      </c>
      <c r="AD5045" t="e">
        <v>#N/A</v>
      </c>
      <c r="AE5045" t="e">
        <v>#N/A</v>
      </c>
      <c r="AF5045" t="e">
        <v>#N/A</v>
      </c>
    </row>
    <row r="5046" spans="1:32" x14ac:dyDescent="0.25">
      <c r="A5046" t="e">
        <v>#N/A</v>
      </c>
      <c r="B5046" s="33" t="e">
        <v>#N/A</v>
      </c>
      <c r="C5046" t="e">
        <v>#N/A</v>
      </c>
      <c r="D5046" t="e">
        <v>#N/A</v>
      </c>
      <c r="E5046" s="69" t="e">
        <v>#N/A</v>
      </c>
      <c r="F5046" s="3" t="e">
        <v>#N/A</v>
      </c>
      <c r="G5046" s="3" t="e">
        <v>#N/A</v>
      </c>
      <c r="H5046" s="3" t="e">
        <v>#N/A</v>
      </c>
      <c r="I5046" s="80" t="e">
        <v>#N/A</v>
      </c>
      <c r="J5046" s="80" t="e">
        <v>#N/A</v>
      </c>
      <c r="K5046" s="85" t="e">
        <v>#N/A</v>
      </c>
      <c r="L5046" s="9" t="e">
        <v>#N/A</v>
      </c>
      <c r="M5046" s="93" t="e">
        <v>#N/A</v>
      </c>
      <c r="N5046" s="8" t="e">
        <v>#N/A</v>
      </c>
      <c r="O5046" t="e">
        <v>#N/A</v>
      </c>
      <c r="P5046" t="e">
        <v>#N/A</v>
      </c>
      <c r="Q5046" t="e">
        <v>#N/A</v>
      </c>
      <c r="R5046" s="2" t="e">
        <v>#N/A</v>
      </c>
      <c r="S5046" t="e">
        <v>#N/A</v>
      </c>
      <c r="T5046" s="3" t="e">
        <v>#N/A</v>
      </c>
      <c r="U5046" s="3" t="e">
        <v>#N/A</v>
      </c>
      <c r="V5046" t="e">
        <v>#N/A</v>
      </c>
      <c r="W5046" t="e">
        <v>#N/A</v>
      </c>
      <c r="X5046" t="e">
        <v>#N/A</v>
      </c>
      <c r="Y5046" s="3" t="e">
        <v>#N/A</v>
      </c>
      <c r="Z5046" s="8" t="e">
        <v>#N/A</v>
      </c>
      <c r="AA5046" s="30" t="e">
        <v>#N/A</v>
      </c>
      <c r="AB5046" t="e">
        <v>#N/A</v>
      </c>
      <c r="AC5046" t="e">
        <v>#N/A</v>
      </c>
      <c r="AD5046" t="e">
        <v>#N/A</v>
      </c>
      <c r="AE5046" t="e">
        <v>#N/A</v>
      </c>
      <c r="AF5046" t="e">
        <v>#N/A</v>
      </c>
    </row>
    <row r="5047" spans="1:32" x14ac:dyDescent="0.25">
      <c r="A5047" t="e">
        <v>#N/A</v>
      </c>
      <c r="B5047" s="33" t="e">
        <v>#N/A</v>
      </c>
      <c r="C5047" t="e">
        <v>#N/A</v>
      </c>
      <c r="D5047" t="e">
        <v>#N/A</v>
      </c>
      <c r="E5047" s="69" t="e">
        <v>#N/A</v>
      </c>
      <c r="F5047" s="3" t="e">
        <v>#N/A</v>
      </c>
      <c r="G5047" s="3" t="e">
        <v>#N/A</v>
      </c>
      <c r="H5047" s="3" t="e">
        <v>#N/A</v>
      </c>
      <c r="I5047" s="80" t="e">
        <v>#N/A</v>
      </c>
      <c r="J5047" s="80" t="e">
        <v>#N/A</v>
      </c>
      <c r="K5047" s="85" t="e">
        <v>#N/A</v>
      </c>
      <c r="L5047" s="9" t="e">
        <v>#N/A</v>
      </c>
      <c r="M5047" s="93" t="e">
        <v>#N/A</v>
      </c>
      <c r="N5047" s="8" t="e">
        <v>#N/A</v>
      </c>
      <c r="O5047" t="e">
        <v>#N/A</v>
      </c>
      <c r="P5047" t="e">
        <v>#N/A</v>
      </c>
      <c r="Q5047" t="e">
        <v>#N/A</v>
      </c>
      <c r="R5047" s="2" t="e">
        <v>#N/A</v>
      </c>
      <c r="S5047" t="e">
        <v>#N/A</v>
      </c>
      <c r="T5047" s="3" t="e">
        <v>#N/A</v>
      </c>
      <c r="U5047" s="3" t="e">
        <v>#N/A</v>
      </c>
      <c r="V5047" t="e">
        <v>#N/A</v>
      </c>
      <c r="W5047" t="e">
        <v>#N/A</v>
      </c>
      <c r="X5047" t="e">
        <v>#N/A</v>
      </c>
      <c r="Y5047" s="3" t="e">
        <v>#N/A</v>
      </c>
      <c r="Z5047" s="8" t="e">
        <v>#N/A</v>
      </c>
      <c r="AA5047" s="30" t="e">
        <v>#N/A</v>
      </c>
      <c r="AB5047" t="e">
        <v>#N/A</v>
      </c>
      <c r="AC5047" t="e">
        <v>#N/A</v>
      </c>
      <c r="AD5047" t="e">
        <v>#N/A</v>
      </c>
      <c r="AE5047" t="e">
        <v>#N/A</v>
      </c>
      <c r="AF5047" t="e">
        <v>#N/A</v>
      </c>
    </row>
    <row r="5048" spans="1:32" x14ac:dyDescent="0.25">
      <c r="A5048" t="e">
        <v>#N/A</v>
      </c>
      <c r="B5048" s="33" t="e">
        <v>#N/A</v>
      </c>
      <c r="C5048" t="e">
        <v>#N/A</v>
      </c>
      <c r="D5048" t="e">
        <v>#N/A</v>
      </c>
      <c r="E5048" s="69" t="e">
        <v>#N/A</v>
      </c>
      <c r="F5048" s="3" t="e">
        <v>#N/A</v>
      </c>
      <c r="G5048" s="3" t="e">
        <v>#N/A</v>
      </c>
      <c r="H5048" s="3" t="e">
        <v>#N/A</v>
      </c>
      <c r="I5048" s="80" t="e">
        <v>#N/A</v>
      </c>
      <c r="J5048" s="80" t="e">
        <v>#N/A</v>
      </c>
      <c r="K5048" s="85" t="e">
        <v>#N/A</v>
      </c>
      <c r="L5048" s="9" t="e">
        <v>#N/A</v>
      </c>
      <c r="M5048" s="93" t="e">
        <v>#N/A</v>
      </c>
      <c r="N5048" s="8" t="e">
        <v>#N/A</v>
      </c>
      <c r="O5048" t="e">
        <v>#N/A</v>
      </c>
      <c r="P5048" t="e">
        <v>#N/A</v>
      </c>
      <c r="Q5048" t="e">
        <v>#N/A</v>
      </c>
      <c r="R5048" s="2" t="e">
        <v>#N/A</v>
      </c>
      <c r="S5048" t="e">
        <v>#N/A</v>
      </c>
      <c r="T5048" s="3" t="e">
        <v>#N/A</v>
      </c>
      <c r="U5048" s="3" t="e">
        <v>#N/A</v>
      </c>
      <c r="V5048" t="e">
        <v>#N/A</v>
      </c>
      <c r="W5048" t="e">
        <v>#N/A</v>
      </c>
      <c r="X5048" t="e">
        <v>#N/A</v>
      </c>
      <c r="Y5048" s="3" t="e">
        <v>#N/A</v>
      </c>
      <c r="Z5048" s="8" t="e">
        <v>#N/A</v>
      </c>
      <c r="AA5048" s="30" t="e">
        <v>#N/A</v>
      </c>
      <c r="AB5048" t="e">
        <v>#N/A</v>
      </c>
      <c r="AC5048" t="e">
        <v>#N/A</v>
      </c>
      <c r="AD5048" t="e">
        <v>#N/A</v>
      </c>
      <c r="AE5048" t="e">
        <v>#N/A</v>
      </c>
      <c r="AF5048" t="e">
        <v>#N/A</v>
      </c>
    </row>
    <row r="5049" spans="1:32" x14ac:dyDescent="0.25">
      <c r="A5049" t="e">
        <v>#N/A</v>
      </c>
      <c r="B5049" s="33" t="e">
        <v>#N/A</v>
      </c>
      <c r="C5049" t="e">
        <v>#N/A</v>
      </c>
      <c r="D5049" t="e">
        <v>#N/A</v>
      </c>
      <c r="E5049" s="69" t="e">
        <v>#N/A</v>
      </c>
      <c r="F5049" s="3" t="e">
        <v>#N/A</v>
      </c>
      <c r="G5049" s="3" t="e">
        <v>#N/A</v>
      </c>
      <c r="H5049" s="3" t="e">
        <v>#N/A</v>
      </c>
      <c r="I5049" s="80" t="e">
        <v>#N/A</v>
      </c>
      <c r="J5049" s="80" t="e">
        <v>#N/A</v>
      </c>
      <c r="K5049" s="85" t="e">
        <v>#N/A</v>
      </c>
      <c r="L5049" s="9" t="e">
        <v>#N/A</v>
      </c>
      <c r="M5049" s="93" t="e">
        <v>#N/A</v>
      </c>
      <c r="N5049" s="8" t="e">
        <v>#N/A</v>
      </c>
      <c r="O5049" t="e">
        <v>#N/A</v>
      </c>
      <c r="P5049" t="e">
        <v>#N/A</v>
      </c>
      <c r="Q5049" t="e">
        <v>#N/A</v>
      </c>
      <c r="R5049" s="2" t="e">
        <v>#N/A</v>
      </c>
      <c r="S5049" t="e">
        <v>#N/A</v>
      </c>
      <c r="T5049" s="3" t="e">
        <v>#N/A</v>
      </c>
      <c r="U5049" s="3" t="e">
        <v>#N/A</v>
      </c>
      <c r="V5049" t="e">
        <v>#N/A</v>
      </c>
      <c r="W5049" t="e">
        <v>#N/A</v>
      </c>
      <c r="X5049" t="e">
        <v>#N/A</v>
      </c>
      <c r="Y5049" s="3" t="e">
        <v>#N/A</v>
      </c>
      <c r="Z5049" s="8" t="e">
        <v>#N/A</v>
      </c>
      <c r="AA5049" s="30" t="e">
        <v>#N/A</v>
      </c>
      <c r="AB5049" t="e">
        <v>#N/A</v>
      </c>
      <c r="AC5049" t="e">
        <v>#N/A</v>
      </c>
      <c r="AD5049" t="e">
        <v>#N/A</v>
      </c>
      <c r="AE5049" t="e">
        <v>#N/A</v>
      </c>
      <c r="AF5049" t="e">
        <v>#N/A</v>
      </c>
    </row>
    <row r="5050" spans="1:32" x14ac:dyDescent="0.25">
      <c r="A5050" t="e">
        <v>#N/A</v>
      </c>
      <c r="B5050" s="33" t="e">
        <v>#N/A</v>
      </c>
      <c r="C5050" t="e">
        <v>#N/A</v>
      </c>
      <c r="D5050" t="e">
        <v>#N/A</v>
      </c>
      <c r="E5050" s="69" t="e">
        <v>#N/A</v>
      </c>
      <c r="F5050" s="3" t="e">
        <v>#N/A</v>
      </c>
      <c r="G5050" s="3" t="e">
        <v>#N/A</v>
      </c>
      <c r="H5050" s="3" t="e">
        <v>#N/A</v>
      </c>
      <c r="I5050" s="80" t="e">
        <v>#N/A</v>
      </c>
      <c r="J5050" s="80" t="e">
        <v>#N/A</v>
      </c>
      <c r="K5050" s="85" t="e">
        <v>#N/A</v>
      </c>
      <c r="L5050" s="9" t="e">
        <v>#N/A</v>
      </c>
      <c r="M5050" s="93" t="e">
        <v>#N/A</v>
      </c>
      <c r="N5050" s="8" t="e">
        <v>#N/A</v>
      </c>
      <c r="O5050" t="e">
        <v>#N/A</v>
      </c>
      <c r="P5050" t="e">
        <v>#N/A</v>
      </c>
      <c r="Q5050" t="e">
        <v>#N/A</v>
      </c>
      <c r="R5050" s="2" t="e">
        <v>#N/A</v>
      </c>
      <c r="S5050" t="e">
        <v>#N/A</v>
      </c>
      <c r="T5050" s="3" t="e">
        <v>#N/A</v>
      </c>
      <c r="U5050" s="3" t="e">
        <v>#N/A</v>
      </c>
      <c r="V5050" t="e">
        <v>#N/A</v>
      </c>
      <c r="W5050" t="e">
        <v>#N/A</v>
      </c>
      <c r="X5050" t="e">
        <v>#N/A</v>
      </c>
      <c r="Y5050" s="3" t="e">
        <v>#N/A</v>
      </c>
      <c r="Z5050" s="8" t="e">
        <v>#N/A</v>
      </c>
      <c r="AA5050" s="30" t="e">
        <v>#N/A</v>
      </c>
      <c r="AB5050" t="e">
        <v>#N/A</v>
      </c>
      <c r="AC5050" t="e">
        <v>#N/A</v>
      </c>
      <c r="AD5050" t="e">
        <v>#N/A</v>
      </c>
      <c r="AE5050" t="e">
        <v>#N/A</v>
      </c>
      <c r="AF5050" t="e">
        <v>#N/A</v>
      </c>
    </row>
    <row r="5051" spans="1:32" x14ac:dyDescent="0.25">
      <c r="A5051" t="e">
        <v>#N/A</v>
      </c>
      <c r="B5051" s="33" t="e">
        <v>#N/A</v>
      </c>
      <c r="C5051" t="e">
        <v>#N/A</v>
      </c>
      <c r="D5051" t="e">
        <v>#N/A</v>
      </c>
      <c r="E5051" s="69" t="e">
        <v>#N/A</v>
      </c>
      <c r="F5051" s="3" t="e">
        <v>#N/A</v>
      </c>
      <c r="G5051" s="3" t="e">
        <v>#N/A</v>
      </c>
      <c r="H5051" s="3" t="e">
        <v>#N/A</v>
      </c>
      <c r="I5051" s="80" t="e">
        <v>#N/A</v>
      </c>
      <c r="J5051" s="80" t="e">
        <v>#N/A</v>
      </c>
      <c r="K5051" s="85" t="e">
        <v>#N/A</v>
      </c>
      <c r="L5051" s="9" t="e">
        <v>#N/A</v>
      </c>
      <c r="M5051" s="93" t="e">
        <v>#N/A</v>
      </c>
      <c r="N5051" s="8" t="e">
        <v>#N/A</v>
      </c>
      <c r="O5051" t="e">
        <v>#N/A</v>
      </c>
      <c r="P5051" t="e">
        <v>#N/A</v>
      </c>
      <c r="Q5051" t="e">
        <v>#N/A</v>
      </c>
      <c r="R5051" s="2" t="e">
        <v>#N/A</v>
      </c>
      <c r="S5051" t="e">
        <v>#N/A</v>
      </c>
      <c r="T5051" s="3" t="e">
        <v>#N/A</v>
      </c>
      <c r="U5051" s="3" t="e">
        <v>#N/A</v>
      </c>
      <c r="V5051" t="e">
        <v>#N/A</v>
      </c>
      <c r="W5051" t="e">
        <v>#N/A</v>
      </c>
      <c r="X5051" t="e">
        <v>#N/A</v>
      </c>
      <c r="Y5051" s="3" t="e">
        <v>#N/A</v>
      </c>
      <c r="Z5051" s="8" t="e">
        <v>#N/A</v>
      </c>
      <c r="AA5051" s="30" t="e">
        <v>#N/A</v>
      </c>
      <c r="AB5051" t="e">
        <v>#N/A</v>
      </c>
      <c r="AC5051" t="e">
        <v>#N/A</v>
      </c>
      <c r="AD5051" t="e">
        <v>#N/A</v>
      </c>
      <c r="AE5051" t="e">
        <v>#N/A</v>
      </c>
      <c r="AF5051" t="e">
        <v>#N/A</v>
      </c>
    </row>
    <row r="5052" spans="1:32" x14ac:dyDescent="0.25">
      <c r="A5052" t="e">
        <v>#N/A</v>
      </c>
      <c r="B5052" s="33" t="e">
        <v>#N/A</v>
      </c>
      <c r="C5052" t="e">
        <v>#N/A</v>
      </c>
      <c r="D5052" t="e">
        <v>#N/A</v>
      </c>
      <c r="E5052" s="69" t="e">
        <v>#N/A</v>
      </c>
      <c r="F5052" s="3" t="e">
        <v>#N/A</v>
      </c>
      <c r="G5052" s="3" t="e">
        <v>#N/A</v>
      </c>
      <c r="H5052" s="3" t="e">
        <v>#N/A</v>
      </c>
      <c r="I5052" s="80" t="e">
        <v>#N/A</v>
      </c>
      <c r="J5052" s="80" t="e">
        <v>#N/A</v>
      </c>
      <c r="K5052" s="85" t="e">
        <v>#N/A</v>
      </c>
      <c r="L5052" s="9" t="e">
        <v>#N/A</v>
      </c>
      <c r="M5052" s="93" t="e">
        <v>#N/A</v>
      </c>
      <c r="N5052" s="8" t="e">
        <v>#N/A</v>
      </c>
      <c r="O5052" t="e">
        <v>#N/A</v>
      </c>
      <c r="P5052" t="e">
        <v>#N/A</v>
      </c>
      <c r="Q5052" t="e">
        <v>#N/A</v>
      </c>
      <c r="R5052" s="2" t="e">
        <v>#N/A</v>
      </c>
      <c r="S5052" t="e">
        <v>#N/A</v>
      </c>
      <c r="T5052" s="3" t="e">
        <v>#N/A</v>
      </c>
      <c r="U5052" s="3" t="e">
        <v>#N/A</v>
      </c>
      <c r="V5052" t="e">
        <v>#N/A</v>
      </c>
      <c r="W5052" t="e">
        <v>#N/A</v>
      </c>
      <c r="X5052" t="e">
        <v>#N/A</v>
      </c>
      <c r="Y5052" s="3" t="e">
        <v>#N/A</v>
      </c>
      <c r="Z5052" s="8" t="e">
        <v>#N/A</v>
      </c>
      <c r="AA5052" s="30" t="e">
        <v>#N/A</v>
      </c>
      <c r="AB5052" t="e">
        <v>#N/A</v>
      </c>
      <c r="AC5052" t="e">
        <v>#N/A</v>
      </c>
      <c r="AD5052" t="e">
        <v>#N/A</v>
      </c>
      <c r="AE5052" t="e">
        <v>#N/A</v>
      </c>
      <c r="AF5052" t="e">
        <v>#N/A</v>
      </c>
    </row>
    <row r="5053" spans="1:32" x14ac:dyDescent="0.25">
      <c r="A5053" t="e">
        <v>#N/A</v>
      </c>
      <c r="B5053" s="33" t="e">
        <v>#N/A</v>
      </c>
      <c r="C5053" t="e">
        <v>#N/A</v>
      </c>
      <c r="D5053" t="e">
        <v>#N/A</v>
      </c>
      <c r="E5053" s="69" t="e">
        <v>#N/A</v>
      </c>
      <c r="F5053" s="3" t="e">
        <v>#N/A</v>
      </c>
      <c r="G5053" s="3" t="e">
        <v>#N/A</v>
      </c>
      <c r="H5053" s="3" t="e">
        <v>#N/A</v>
      </c>
      <c r="I5053" s="80" t="e">
        <v>#N/A</v>
      </c>
      <c r="J5053" s="80" t="e">
        <v>#N/A</v>
      </c>
      <c r="K5053" s="85" t="e">
        <v>#N/A</v>
      </c>
      <c r="L5053" s="9" t="e">
        <v>#N/A</v>
      </c>
      <c r="M5053" s="93" t="e">
        <v>#N/A</v>
      </c>
      <c r="N5053" s="8" t="e">
        <v>#N/A</v>
      </c>
      <c r="O5053" t="e">
        <v>#N/A</v>
      </c>
      <c r="P5053" t="e">
        <v>#N/A</v>
      </c>
      <c r="Q5053" t="e">
        <v>#N/A</v>
      </c>
      <c r="R5053" s="2" t="e">
        <v>#N/A</v>
      </c>
      <c r="S5053" t="e">
        <v>#N/A</v>
      </c>
      <c r="T5053" s="3" t="e">
        <v>#N/A</v>
      </c>
      <c r="U5053" s="3" t="e">
        <v>#N/A</v>
      </c>
      <c r="V5053" t="e">
        <v>#N/A</v>
      </c>
      <c r="W5053" t="e">
        <v>#N/A</v>
      </c>
      <c r="X5053" t="e">
        <v>#N/A</v>
      </c>
      <c r="Y5053" s="3" t="e">
        <v>#N/A</v>
      </c>
      <c r="Z5053" s="8" t="e">
        <v>#N/A</v>
      </c>
      <c r="AA5053" s="30" t="e">
        <v>#N/A</v>
      </c>
      <c r="AB5053" t="e">
        <v>#N/A</v>
      </c>
      <c r="AC5053" t="e">
        <v>#N/A</v>
      </c>
      <c r="AD5053" t="e">
        <v>#N/A</v>
      </c>
      <c r="AE5053" t="e">
        <v>#N/A</v>
      </c>
      <c r="AF5053" t="e">
        <v>#N/A</v>
      </c>
    </row>
    <row r="5054" spans="1:32" x14ac:dyDescent="0.25">
      <c r="A5054" t="e">
        <v>#N/A</v>
      </c>
      <c r="B5054" s="33" t="e">
        <v>#N/A</v>
      </c>
      <c r="C5054" t="e">
        <v>#N/A</v>
      </c>
      <c r="D5054" t="e">
        <v>#N/A</v>
      </c>
      <c r="E5054" s="69" t="e">
        <v>#N/A</v>
      </c>
      <c r="F5054" s="3" t="e">
        <v>#N/A</v>
      </c>
      <c r="G5054" s="3" t="e">
        <v>#N/A</v>
      </c>
      <c r="H5054" s="3" t="e">
        <v>#N/A</v>
      </c>
      <c r="I5054" s="80" t="e">
        <v>#N/A</v>
      </c>
      <c r="J5054" s="80" t="e">
        <v>#N/A</v>
      </c>
      <c r="K5054" s="85" t="e">
        <v>#N/A</v>
      </c>
      <c r="L5054" s="9" t="e">
        <v>#N/A</v>
      </c>
      <c r="M5054" s="93" t="e">
        <v>#N/A</v>
      </c>
      <c r="N5054" s="8" t="e">
        <v>#N/A</v>
      </c>
      <c r="O5054" t="e">
        <v>#N/A</v>
      </c>
      <c r="P5054" t="e">
        <v>#N/A</v>
      </c>
      <c r="Q5054" t="e">
        <v>#N/A</v>
      </c>
      <c r="R5054" s="2" t="e">
        <v>#N/A</v>
      </c>
      <c r="S5054" t="e">
        <v>#N/A</v>
      </c>
      <c r="T5054" s="3" t="e">
        <v>#N/A</v>
      </c>
      <c r="U5054" s="3" t="e">
        <v>#N/A</v>
      </c>
      <c r="V5054" t="e">
        <v>#N/A</v>
      </c>
      <c r="W5054" t="e">
        <v>#N/A</v>
      </c>
      <c r="X5054" t="e">
        <v>#N/A</v>
      </c>
      <c r="Y5054" s="3" t="e">
        <v>#N/A</v>
      </c>
      <c r="Z5054" s="8" t="e">
        <v>#N/A</v>
      </c>
      <c r="AA5054" s="30" t="e">
        <v>#N/A</v>
      </c>
      <c r="AB5054" t="e">
        <v>#N/A</v>
      </c>
      <c r="AC5054" t="e">
        <v>#N/A</v>
      </c>
      <c r="AD5054" t="e">
        <v>#N/A</v>
      </c>
      <c r="AE5054" t="e">
        <v>#N/A</v>
      </c>
      <c r="AF5054" t="e">
        <v>#N/A</v>
      </c>
    </row>
    <row r="5055" spans="1:32" x14ac:dyDescent="0.25">
      <c r="A5055" t="e">
        <v>#N/A</v>
      </c>
      <c r="B5055" s="33" t="e">
        <v>#N/A</v>
      </c>
      <c r="C5055" t="e">
        <v>#N/A</v>
      </c>
      <c r="D5055" t="e">
        <v>#N/A</v>
      </c>
      <c r="E5055" s="69" t="e">
        <v>#N/A</v>
      </c>
      <c r="F5055" s="3" t="e">
        <v>#N/A</v>
      </c>
      <c r="G5055" s="3" t="e">
        <v>#N/A</v>
      </c>
      <c r="H5055" s="3" t="e">
        <v>#N/A</v>
      </c>
      <c r="I5055" s="80" t="e">
        <v>#N/A</v>
      </c>
      <c r="J5055" s="80" t="e">
        <v>#N/A</v>
      </c>
      <c r="K5055" s="85" t="e">
        <v>#N/A</v>
      </c>
      <c r="L5055" s="9" t="e">
        <v>#N/A</v>
      </c>
      <c r="M5055" s="93" t="e">
        <v>#N/A</v>
      </c>
      <c r="N5055" s="8" t="e">
        <v>#N/A</v>
      </c>
      <c r="O5055" t="e">
        <v>#N/A</v>
      </c>
      <c r="P5055" t="e">
        <v>#N/A</v>
      </c>
      <c r="Q5055" t="e">
        <v>#N/A</v>
      </c>
      <c r="R5055" s="2" t="e">
        <v>#N/A</v>
      </c>
      <c r="S5055" t="e">
        <v>#N/A</v>
      </c>
      <c r="T5055" s="3" t="e">
        <v>#N/A</v>
      </c>
      <c r="U5055" s="3" t="e">
        <v>#N/A</v>
      </c>
      <c r="V5055" t="e">
        <v>#N/A</v>
      </c>
      <c r="W5055" t="e">
        <v>#N/A</v>
      </c>
      <c r="X5055" t="e">
        <v>#N/A</v>
      </c>
      <c r="Y5055" s="3" t="e">
        <v>#N/A</v>
      </c>
      <c r="Z5055" s="8" t="e">
        <v>#N/A</v>
      </c>
      <c r="AA5055" s="30" t="e">
        <v>#N/A</v>
      </c>
      <c r="AB5055" t="e">
        <v>#N/A</v>
      </c>
      <c r="AC5055" t="e">
        <v>#N/A</v>
      </c>
      <c r="AD5055" t="e">
        <v>#N/A</v>
      </c>
      <c r="AE5055" t="e">
        <v>#N/A</v>
      </c>
      <c r="AF5055" t="e">
        <v>#N/A</v>
      </c>
    </row>
    <row r="5056" spans="1:32" x14ac:dyDescent="0.25">
      <c r="A5056" t="e">
        <v>#N/A</v>
      </c>
      <c r="B5056" s="33" t="e">
        <v>#N/A</v>
      </c>
      <c r="C5056" t="e">
        <v>#N/A</v>
      </c>
      <c r="D5056" t="e">
        <v>#N/A</v>
      </c>
      <c r="E5056" s="69" t="e">
        <v>#N/A</v>
      </c>
      <c r="F5056" s="3" t="e">
        <v>#N/A</v>
      </c>
      <c r="G5056" s="3" t="e">
        <v>#N/A</v>
      </c>
      <c r="H5056" s="3" t="e">
        <v>#N/A</v>
      </c>
      <c r="I5056" s="80" t="e">
        <v>#N/A</v>
      </c>
      <c r="J5056" s="80" t="e">
        <v>#N/A</v>
      </c>
      <c r="K5056" s="85" t="e">
        <v>#N/A</v>
      </c>
      <c r="L5056" s="9" t="e">
        <v>#N/A</v>
      </c>
      <c r="M5056" s="93" t="e">
        <v>#N/A</v>
      </c>
      <c r="N5056" s="8" t="e">
        <v>#N/A</v>
      </c>
      <c r="O5056" t="e">
        <v>#N/A</v>
      </c>
      <c r="P5056" t="e">
        <v>#N/A</v>
      </c>
      <c r="Q5056" t="e">
        <v>#N/A</v>
      </c>
      <c r="R5056" s="2" t="e">
        <v>#N/A</v>
      </c>
      <c r="S5056" t="e">
        <v>#N/A</v>
      </c>
      <c r="T5056" s="3" t="e">
        <v>#N/A</v>
      </c>
      <c r="U5056" s="3" t="e">
        <v>#N/A</v>
      </c>
      <c r="V5056" t="e">
        <v>#N/A</v>
      </c>
      <c r="W5056" t="e">
        <v>#N/A</v>
      </c>
      <c r="X5056" t="e">
        <v>#N/A</v>
      </c>
      <c r="Y5056" s="3" t="e">
        <v>#N/A</v>
      </c>
      <c r="Z5056" s="8" t="e">
        <v>#N/A</v>
      </c>
      <c r="AA5056" s="30" t="e">
        <v>#N/A</v>
      </c>
      <c r="AB5056" t="e">
        <v>#N/A</v>
      </c>
      <c r="AC5056" t="e">
        <v>#N/A</v>
      </c>
      <c r="AD5056" t="e">
        <v>#N/A</v>
      </c>
      <c r="AE5056" t="e">
        <v>#N/A</v>
      </c>
      <c r="AF5056" t="e">
        <v>#N/A</v>
      </c>
    </row>
    <row r="5057" spans="1:32" x14ac:dyDescent="0.25">
      <c r="A5057" t="e">
        <v>#N/A</v>
      </c>
      <c r="B5057" s="33" t="e">
        <v>#N/A</v>
      </c>
      <c r="C5057" t="e">
        <v>#N/A</v>
      </c>
      <c r="D5057" t="e">
        <v>#N/A</v>
      </c>
      <c r="E5057" s="69" t="e">
        <v>#N/A</v>
      </c>
      <c r="F5057" s="3" t="e">
        <v>#N/A</v>
      </c>
      <c r="G5057" s="3" t="e">
        <v>#N/A</v>
      </c>
      <c r="H5057" s="3" t="e">
        <v>#N/A</v>
      </c>
      <c r="I5057" s="80" t="e">
        <v>#N/A</v>
      </c>
      <c r="J5057" s="80" t="e">
        <v>#N/A</v>
      </c>
      <c r="K5057" s="85" t="e">
        <v>#N/A</v>
      </c>
      <c r="L5057" s="9" t="e">
        <v>#N/A</v>
      </c>
      <c r="M5057" s="93" t="e">
        <v>#N/A</v>
      </c>
      <c r="N5057" s="8" t="e">
        <v>#N/A</v>
      </c>
      <c r="O5057" t="e">
        <v>#N/A</v>
      </c>
      <c r="P5057" t="e">
        <v>#N/A</v>
      </c>
      <c r="Q5057" t="e">
        <v>#N/A</v>
      </c>
      <c r="R5057" s="2" t="e">
        <v>#N/A</v>
      </c>
      <c r="S5057" t="e">
        <v>#N/A</v>
      </c>
      <c r="T5057" s="3" t="e">
        <v>#N/A</v>
      </c>
      <c r="U5057" s="3" t="e">
        <v>#N/A</v>
      </c>
      <c r="V5057" t="e">
        <v>#N/A</v>
      </c>
      <c r="W5057" t="e">
        <v>#N/A</v>
      </c>
      <c r="X5057" t="e">
        <v>#N/A</v>
      </c>
      <c r="Y5057" s="3" t="e">
        <v>#N/A</v>
      </c>
      <c r="Z5057" s="8" t="e">
        <v>#N/A</v>
      </c>
      <c r="AA5057" s="30" t="e">
        <v>#N/A</v>
      </c>
      <c r="AB5057" t="e">
        <v>#N/A</v>
      </c>
      <c r="AC5057" t="e">
        <v>#N/A</v>
      </c>
      <c r="AD5057" t="e">
        <v>#N/A</v>
      </c>
      <c r="AE5057" t="e">
        <v>#N/A</v>
      </c>
      <c r="AF5057" t="e">
        <v>#N/A</v>
      </c>
    </row>
    <row r="5058" spans="1:32" x14ac:dyDescent="0.25">
      <c r="A5058" t="e">
        <v>#N/A</v>
      </c>
      <c r="B5058" s="33" t="e">
        <v>#N/A</v>
      </c>
      <c r="C5058" t="e">
        <v>#N/A</v>
      </c>
      <c r="D5058" t="e">
        <v>#N/A</v>
      </c>
      <c r="E5058" s="69" t="e">
        <v>#N/A</v>
      </c>
      <c r="F5058" s="3" t="e">
        <v>#N/A</v>
      </c>
      <c r="G5058" s="3" t="e">
        <v>#N/A</v>
      </c>
      <c r="H5058" s="3" t="e">
        <v>#N/A</v>
      </c>
      <c r="I5058" s="80" t="e">
        <v>#N/A</v>
      </c>
      <c r="J5058" s="80" t="e">
        <v>#N/A</v>
      </c>
      <c r="K5058" s="85" t="e">
        <v>#N/A</v>
      </c>
      <c r="L5058" s="9" t="e">
        <v>#N/A</v>
      </c>
      <c r="M5058" s="93" t="e">
        <v>#N/A</v>
      </c>
      <c r="N5058" s="8" t="e">
        <v>#N/A</v>
      </c>
      <c r="O5058" t="e">
        <v>#N/A</v>
      </c>
      <c r="P5058" t="e">
        <v>#N/A</v>
      </c>
      <c r="Q5058" t="e">
        <v>#N/A</v>
      </c>
      <c r="R5058" s="2" t="e">
        <v>#N/A</v>
      </c>
      <c r="S5058" t="e">
        <v>#N/A</v>
      </c>
      <c r="T5058" s="3" t="e">
        <v>#N/A</v>
      </c>
      <c r="U5058" s="3" t="e">
        <v>#N/A</v>
      </c>
      <c r="V5058" t="e">
        <v>#N/A</v>
      </c>
      <c r="W5058" t="e">
        <v>#N/A</v>
      </c>
      <c r="X5058" t="e">
        <v>#N/A</v>
      </c>
      <c r="Y5058" s="3" t="e">
        <v>#N/A</v>
      </c>
      <c r="Z5058" s="8" t="e">
        <v>#N/A</v>
      </c>
      <c r="AA5058" s="30" t="e">
        <v>#N/A</v>
      </c>
      <c r="AB5058" t="e">
        <v>#N/A</v>
      </c>
      <c r="AC5058" t="e">
        <v>#N/A</v>
      </c>
      <c r="AD5058" t="e">
        <v>#N/A</v>
      </c>
      <c r="AE5058" t="e">
        <v>#N/A</v>
      </c>
      <c r="AF5058" t="e">
        <v>#N/A</v>
      </c>
    </row>
    <row r="5059" spans="1:32" x14ac:dyDescent="0.25">
      <c r="A5059" t="e">
        <v>#N/A</v>
      </c>
      <c r="B5059" s="33" t="e">
        <v>#N/A</v>
      </c>
      <c r="C5059" t="e">
        <v>#N/A</v>
      </c>
      <c r="D5059" t="e">
        <v>#N/A</v>
      </c>
      <c r="E5059" s="69" t="e">
        <v>#N/A</v>
      </c>
      <c r="F5059" s="3" t="e">
        <v>#N/A</v>
      </c>
      <c r="G5059" s="3" t="e">
        <v>#N/A</v>
      </c>
      <c r="H5059" s="3" t="e">
        <v>#N/A</v>
      </c>
      <c r="I5059" s="80" t="e">
        <v>#N/A</v>
      </c>
      <c r="J5059" s="80" t="e">
        <v>#N/A</v>
      </c>
      <c r="K5059" s="85" t="e">
        <v>#N/A</v>
      </c>
      <c r="L5059" s="9" t="e">
        <v>#N/A</v>
      </c>
      <c r="M5059" s="93" t="e">
        <v>#N/A</v>
      </c>
      <c r="N5059" s="8" t="e">
        <v>#N/A</v>
      </c>
      <c r="O5059" t="e">
        <v>#N/A</v>
      </c>
      <c r="P5059" t="e">
        <v>#N/A</v>
      </c>
      <c r="Q5059" t="e">
        <v>#N/A</v>
      </c>
      <c r="R5059" s="2" t="e">
        <v>#N/A</v>
      </c>
      <c r="S5059" t="e">
        <v>#N/A</v>
      </c>
      <c r="T5059" s="3" t="e">
        <v>#N/A</v>
      </c>
      <c r="U5059" s="3" t="e">
        <v>#N/A</v>
      </c>
      <c r="V5059" t="e">
        <v>#N/A</v>
      </c>
      <c r="W5059" t="e">
        <v>#N/A</v>
      </c>
      <c r="X5059" t="e">
        <v>#N/A</v>
      </c>
      <c r="Y5059" s="3" t="e">
        <v>#N/A</v>
      </c>
      <c r="Z5059" s="8" t="e">
        <v>#N/A</v>
      </c>
      <c r="AA5059" s="30" t="e">
        <v>#N/A</v>
      </c>
      <c r="AB5059" t="e">
        <v>#N/A</v>
      </c>
      <c r="AC5059" t="e">
        <v>#N/A</v>
      </c>
      <c r="AD5059" t="e">
        <v>#N/A</v>
      </c>
      <c r="AE5059" t="e">
        <v>#N/A</v>
      </c>
      <c r="AF5059" t="e">
        <v>#N/A</v>
      </c>
    </row>
    <row r="5060" spans="1:32" x14ac:dyDescent="0.25">
      <c r="A5060" t="e">
        <v>#N/A</v>
      </c>
      <c r="B5060" s="33" t="e">
        <v>#N/A</v>
      </c>
      <c r="C5060" t="e">
        <v>#N/A</v>
      </c>
      <c r="D5060" t="e">
        <v>#N/A</v>
      </c>
      <c r="E5060" s="69" t="e">
        <v>#N/A</v>
      </c>
      <c r="F5060" s="3" t="e">
        <v>#N/A</v>
      </c>
      <c r="G5060" s="3" t="e">
        <v>#N/A</v>
      </c>
      <c r="H5060" s="3" t="e">
        <v>#N/A</v>
      </c>
      <c r="I5060" s="80" t="e">
        <v>#N/A</v>
      </c>
      <c r="J5060" s="80" t="e">
        <v>#N/A</v>
      </c>
      <c r="K5060" s="85" t="e">
        <v>#N/A</v>
      </c>
      <c r="L5060" s="9" t="e">
        <v>#N/A</v>
      </c>
      <c r="M5060" s="93" t="e">
        <v>#N/A</v>
      </c>
      <c r="N5060" s="8" t="e">
        <v>#N/A</v>
      </c>
      <c r="O5060" t="e">
        <v>#N/A</v>
      </c>
      <c r="P5060" t="e">
        <v>#N/A</v>
      </c>
      <c r="Q5060" t="e">
        <v>#N/A</v>
      </c>
      <c r="R5060" s="2" t="e">
        <v>#N/A</v>
      </c>
      <c r="S5060" t="e">
        <v>#N/A</v>
      </c>
      <c r="T5060" s="3" t="e">
        <v>#N/A</v>
      </c>
      <c r="U5060" s="3" t="e">
        <v>#N/A</v>
      </c>
      <c r="V5060" t="e">
        <v>#N/A</v>
      </c>
      <c r="W5060" t="e">
        <v>#N/A</v>
      </c>
      <c r="X5060" t="e">
        <v>#N/A</v>
      </c>
      <c r="Y5060" s="3" t="e">
        <v>#N/A</v>
      </c>
      <c r="Z5060" s="8" t="e">
        <v>#N/A</v>
      </c>
      <c r="AA5060" s="30" t="e">
        <v>#N/A</v>
      </c>
      <c r="AB5060" t="e">
        <v>#N/A</v>
      </c>
      <c r="AC5060" t="e">
        <v>#N/A</v>
      </c>
      <c r="AD5060" t="e">
        <v>#N/A</v>
      </c>
      <c r="AE5060" t="e">
        <v>#N/A</v>
      </c>
      <c r="AF5060" t="e">
        <v>#N/A</v>
      </c>
    </row>
    <row r="5061" spans="1:32" x14ac:dyDescent="0.25">
      <c r="A5061" t="e">
        <v>#N/A</v>
      </c>
      <c r="B5061" s="33" t="e">
        <v>#N/A</v>
      </c>
      <c r="C5061" t="e">
        <v>#N/A</v>
      </c>
      <c r="D5061" t="e">
        <v>#N/A</v>
      </c>
      <c r="E5061" s="69" t="e">
        <v>#N/A</v>
      </c>
      <c r="F5061" s="3" t="e">
        <v>#N/A</v>
      </c>
      <c r="G5061" s="3" t="e">
        <v>#N/A</v>
      </c>
      <c r="H5061" s="3" t="e">
        <v>#N/A</v>
      </c>
      <c r="I5061" s="80" t="e">
        <v>#N/A</v>
      </c>
      <c r="J5061" s="80" t="e">
        <v>#N/A</v>
      </c>
      <c r="K5061" s="85" t="e">
        <v>#N/A</v>
      </c>
      <c r="L5061" s="9" t="e">
        <v>#N/A</v>
      </c>
      <c r="M5061" s="93" t="e">
        <v>#N/A</v>
      </c>
      <c r="N5061" s="8" t="e">
        <v>#N/A</v>
      </c>
      <c r="O5061" t="e">
        <v>#N/A</v>
      </c>
      <c r="P5061" t="e">
        <v>#N/A</v>
      </c>
      <c r="Q5061" t="e">
        <v>#N/A</v>
      </c>
      <c r="R5061" s="2" t="e">
        <v>#N/A</v>
      </c>
      <c r="S5061" t="e">
        <v>#N/A</v>
      </c>
      <c r="T5061" s="3" t="e">
        <v>#N/A</v>
      </c>
      <c r="U5061" s="3" t="e">
        <v>#N/A</v>
      </c>
      <c r="V5061" t="e">
        <v>#N/A</v>
      </c>
      <c r="W5061" t="e">
        <v>#N/A</v>
      </c>
      <c r="X5061" t="e">
        <v>#N/A</v>
      </c>
      <c r="Y5061" s="3" t="e">
        <v>#N/A</v>
      </c>
      <c r="Z5061" s="8" t="e">
        <v>#N/A</v>
      </c>
      <c r="AA5061" s="30" t="e">
        <v>#N/A</v>
      </c>
      <c r="AB5061" t="e">
        <v>#N/A</v>
      </c>
      <c r="AC5061" t="e">
        <v>#N/A</v>
      </c>
      <c r="AD5061" t="e">
        <v>#N/A</v>
      </c>
      <c r="AE5061" t="e">
        <v>#N/A</v>
      </c>
      <c r="AF5061" t="e">
        <v>#N/A</v>
      </c>
    </row>
    <row r="5062" spans="1:32" x14ac:dyDescent="0.25">
      <c r="A5062" t="e">
        <v>#N/A</v>
      </c>
      <c r="B5062" s="33" t="e">
        <v>#N/A</v>
      </c>
      <c r="C5062" t="e">
        <v>#N/A</v>
      </c>
      <c r="D5062" t="e">
        <v>#N/A</v>
      </c>
      <c r="E5062" s="69" t="e">
        <v>#N/A</v>
      </c>
      <c r="F5062" s="3" t="e">
        <v>#N/A</v>
      </c>
      <c r="G5062" s="3" t="e">
        <v>#N/A</v>
      </c>
      <c r="H5062" s="3" t="e">
        <v>#N/A</v>
      </c>
      <c r="I5062" s="80" t="e">
        <v>#N/A</v>
      </c>
      <c r="J5062" s="80" t="e">
        <v>#N/A</v>
      </c>
      <c r="K5062" s="85" t="e">
        <v>#N/A</v>
      </c>
      <c r="L5062" s="9" t="e">
        <v>#N/A</v>
      </c>
      <c r="M5062" s="93" t="e">
        <v>#N/A</v>
      </c>
      <c r="N5062" s="8" t="e">
        <v>#N/A</v>
      </c>
      <c r="O5062" t="e">
        <v>#N/A</v>
      </c>
      <c r="P5062" t="e">
        <v>#N/A</v>
      </c>
      <c r="Q5062" t="e">
        <v>#N/A</v>
      </c>
      <c r="R5062" s="2" t="e">
        <v>#N/A</v>
      </c>
      <c r="S5062" t="e">
        <v>#N/A</v>
      </c>
      <c r="T5062" s="3" t="e">
        <v>#N/A</v>
      </c>
      <c r="U5062" s="3" t="e">
        <v>#N/A</v>
      </c>
      <c r="V5062" t="e">
        <v>#N/A</v>
      </c>
      <c r="W5062" t="e">
        <v>#N/A</v>
      </c>
      <c r="X5062" t="e">
        <v>#N/A</v>
      </c>
      <c r="Y5062" s="3" t="e">
        <v>#N/A</v>
      </c>
      <c r="Z5062" s="8" t="e">
        <v>#N/A</v>
      </c>
      <c r="AA5062" s="30" t="e">
        <v>#N/A</v>
      </c>
      <c r="AB5062" t="e">
        <v>#N/A</v>
      </c>
      <c r="AC5062" t="e">
        <v>#N/A</v>
      </c>
      <c r="AD5062" t="e">
        <v>#N/A</v>
      </c>
      <c r="AE5062" t="e">
        <v>#N/A</v>
      </c>
      <c r="AF5062" t="e">
        <v>#N/A</v>
      </c>
    </row>
    <row r="5063" spans="1:32" x14ac:dyDescent="0.25">
      <c r="A5063" t="e">
        <v>#N/A</v>
      </c>
      <c r="B5063" s="33" t="e">
        <v>#N/A</v>
      </c>
      <c r="C5063" t="e">
        <v>#N/A</v>
      </c>
      <c r="D5063" t="e">
        <v>#N/A</v>
      </c>
      <c r="E5063" s="69" t="e">
        <v>#N/A</v>
      </c>
      <c r="F5063" s="3" t="e">
        <v>#N/A</v>
      </c>
      <c r="G5063" s="3" t="e">
        <v>#N/A</v>
      </c>
      <c r="H5063" s="3" t="e">
        <v>#N/A</v>
      </c>
      <c r="I5063" s="80" t="e">
        <v>#N/A</v>
      </c>
      <c r="J5063" s="80" t="e">
        <v>#N/A</v>
      </c>
      <c r="K5063" s="85" t="e">
        <v>#N/A</v>
      </c>
      <c r="L5063" s="9" t="e">
        <v>#N/A</v>
      </c>
      <c r="M5063" s="93" t="e">
        <v>#N/A</v>
      </c>
      <c r="N5063" s="8" t="e">
        <v>#N/A</v>
      </c>
      <c r="O5063" t="e">
        <v>#N/A</v>
      </c>
      <c r="P5063" t="e">
        <v>#N/A</v>
      </c>
      <c r="Q5063" t="e">
        <v>#N/A</v>
      </c>
      <c r="R5063" s="2" t="e">
        <v>#N/A</v>
      </c>
      <c r="S5063" t="e">
        <v>#N/A</v>
      </c>
      <c r="T5063" s="3" t="e">
        <v>#N/A</v>
      </c>
      <c r="U5063" s="3" t="e">
        <v>#N/A</v>
      </c>
      <c r="V5063" t="e">
        <v>#N/A</v>
      </c>
      <c r="W5063" t="e">
        <v>#N/A</v>
      </c>
      <c r="X5063" t="e">
        <v>#N/A</v>
      </c>
      <c r="Y5063" s="3" t="e">
        <v>#N/A</v>
      </c>
      <c r="Z5063" s="8" t="e">
        <v>#N/A</v>
      </c>
      <c r="AA5063" s="30" t="e">
        <v>#N/A</v>
      </c>
      <c r="AB5063" t="e">
        <v>#N/A</v>
      </c>
      <c r="AC5063" t="e">
        <v>#N/A</v>
      </c>
      <c r="AD5063" t="e">
        <v>#N/A</v>
      </c>
      <c r="AE5063" t="e">
        <v>#N/A</v>
      </c>
      <c r="AF5063" t="e">
        <v>#N/A</v>
      </c>
    </row>
    <row r="5064" spans="1:32" x14ac:dyDescent="0.25">
      <c r="A5064" t="e">
        <v>#N/A</v>
      </c>
      <c r="B5064" s="33" t="e">
        <v>#N/A</v>
      </c>
      <c r="C5064" t="e">
        <v>#N/A</v>
      </c>
      <c r="D5064" t="e">
        <v>#N/A</v>
      </c>
      <c r="E5064" s="69" t="e">
        <v>#N/A</v>
      </c>
      <c r="F5064" s="3" t="e">
        <v>#N/A</v>
      </c>
      <c r="G5064" s="3" t="e">
        <v>#N/A</v>
      </c>
      <c r="H5064" s="3" t="e">
        <v>#N/A</v>
      </c>
      <c r="I5064" s="80" t="e">
        <v>#N/A</v>
      </c>
      <c r="J5064" s="80" t="e">
        <v>#N/A</v>
      </c>
      <c r="K5064" s="85" t="e">
        <v>#N/A</v>
      </c>
      <c r="L5064" s="9" t="e">
        <v>#N/A</v>
      </c>
      <c r="M5064" s="93" t="e">
        <v>#N/A</v>
      </c>
      <c r="N5064" s="8" t="e">
        <v>#N/A</v>
      </c>
      <c r="O5064" t="e">
        <v>#N/A</v>
      </c>
      <c r="P5064" t="e">
        <v>#N/A</v>
      </c>
      <c r="Q5064" t="e">
        <v>#N/A</v>
      </c>
      <c r="R5064" s="2" t="e">
        <v>#N/A</v>
      </c>
      <c r="S5064" t="e">
        <v>#N/A</v>
      </c>
      <c r="T5064" s="3" t="e">
        <v>#N/A</v>
      </c>
      <c r="U5064" s="3" t="e">
        <v>#N/A</v>
      </c>
      <c r="V5064" t="e">
        <v>#N/A</v>
      </c>
      <c r="W5064" t="e">
        <v>#N/A</v>
      </c>
      <c r="X5064" t="e">
        <v>#N/A</v>
      </c>
      <c r="Y5064" s="3" t="e">
        <v>#N/A</v>
      </c>
      <c r="Z5064" s="8" t="e">
        <v>#N/A</v>
      </c>
      <c r="AA5064" s="30" t="e">
        <v>#N/A</v>
      </c>
      <c r="AB5064" t="e">
        <v>#N/A</v>
      </c>
      <c r="AC5064" t="e">
        <v>#N/A</v>
      </c>
      <c r="AD5064" t="e">
        <v>#N/A</v>
      </c>
      <c r="AE5064" t="e">
        <v>#N/A</v>
      </c>
      <c r="AF5064" t="e">
        <v>#N/A</v>
      </c>
    </row>
    <row r="5065" spans="1:32" x14ac:dyDescent="0.25">
      <c r="A5065" t="e">
        <v>#N/A</v>
      </c>
      <c r="B5065" s="33" t="e">
        <v>#N/A</v>
      </c>
      <c r="C5065" t="e">
        <v>#N/A</v>
      </c>
      <c r="D5065" t="e">
        <v>#N/A</v>
      </c>
      <c r="E5065" s="69" t="e">
        <v>#N/A</v>
      </c>
      <c r="F5065" s="3" t="e">
        <v>#N/A</v>
      </c>
      <c r="G5065" s="3" t="e">
        <v>#N/A</v>
      </c>
      <c r="H5065" s="3" t="e">
        <v>#N/A</v>
      </c>
      <c r="I5065" s="80" t="e">
        <v>#N/A</v>
      </c>
      <c r="J5065" s="80" t="e">
        <v>#N/A</v>
      </c>
      <c r="K5065" s="85" t="e">
        <v>#N/A</v>
      </c>
      <c r="L5065" s="9" t="e">
        <v>#N/A</v>
      </c>
      <c r="M5065" s="93" t="e">
        <v>#N/A</v>
      </c>
      <c r="N5065" s="8" t="e">
        <v>#N/A</v>
      </c>
      <c r="O5065" t="e">
        <v>#N/A</v>
      </c>
      <c r="P5065" t="e">
        <v>#N/A</v>
      </c>
      <c r="Q5065" t="e">
        <v>#N/A</v>
      </c>
      <c r="R5065" s="2" t="e">
        <v>#N/A</v>
      </c>
      <c r="S5065" t="e">
        <v>#N/A</v>
      </c>
      <c r="T5065" s="3" t="e">
        <v>#N/A</v>
      </c>
      <c r="U5065" s="3" t="e">
        <v>#N/A</v>
      </c>
      <c r="V5065" t="e">
        <v>#N/A</v>
      </c>
      <c r="W5065" t="e">
        <v>#N/A</v>
      </c>
      <c r="X5065" t="e">
        <v>#N/A</v>
      </c>
      <c r="Y5065" s="3" t="e">
        <v>#N/A</v>
      </c>
      <c r="Z5065" s="8" t="e">
        <v>#N/A</v>
      </c>
      <c r="AA5065" s="30" t="e">
        <v>#N/A</v>
      </c>
      <c r="AB5065" t="e">
        <v>#N/A</v>
      </c>
      <c r="AC5065" t="e">
        <v>#N/A</v>
      </c>
      <c r="AD5065" t="e">
        <v>#N/A</v>
      </c>
      <c r="AE5065" t="e">
        <v>#N/A</v>
      </c>
      <c r="AF5065" t="e">
        <v>#N/A</v>
      </c>
    </row>
    <row r="5066" spans="1:32" x14ac:dyDescent="0.25">
      <c r="A5066" t="e">
        <v>#N/A</v>
      </c>
      <c r="B5066" s="33" t="e">
        <v>#N/A</v>
      </c>
      <c r="C5066" t="e">
        <v>#N/A</v>
      </c>
      <c r="D5066" t="e">
        <v>#N/A</v>
      </c>
      <c r="E5066" s="69" t="e">
        <v>#N/A</v>
      </c>
      <c r="F5066" s="3" t="e">
        <v>#N/A</v>
      </c>
      <c r="G5066" s="3" t="e">
        <v>#N/A</v>
      </c>
      <c r="H5066" s="3" t="e">
        <v>#N/A</v>
      </c>
      <c r="I5066" s="80" t="e">
        <v>#N/A</v>
      </c>
      <c r="J5066" s="80" t="e">
        <v>#N/A</v>
      </c>
      <c r="K5066" s="85" t="e">
        <v>#N/A</v>
      </c>
      <c r="L5066" s="9" t="e">
        <v>#N/A</v>
      </c>
      <c r="M5066" s="93" t="e">
        <v>#N/A</v>
      </c>
      <c r="N5066" s="8" t="e">
        <v>#N/A</v>
      </c>
      <c r="O5066" t="e">
        <v>#N/A</v>
      </c>
      <c r="P5066" t="e">
        <v>#N/A</v>
      </c>
      <c r="Q5066" t="e">
        <v>#N/A</v>
      </c>
      <c r="R5066" s="2" t="e">
        <v>#N/A</v>
      </c>
      <c r="S5066" t="e">
        <v>#N/A</v>
      </c>
      <c r="T5066" s="3" t="e">
        <v>#N/A</v>
      </c>
      <c r="U5066" s="3" t="e">
        <v>#N/A</v>
      </c>
      <c r="V5066" t="e">
        <v>#N/A</v>
      </c>
      <c r="W5066" t="e">
        <v>#N/A</v>
      </c>
      <c r="X5066" t="e">
        <v>#N/A</v>
      </c>
      <c r="Y5066" s="3" t="e">
        <v>#N/A</v>
      </c>
      <c r="Z5066" s="8" t="e">
        <v>#N/A</v>
      </c>
      <c r="AA5066" s="30" t="e">
        <v>#N/A</v>
      </c>
      <c r="AB5066" t="e">
        <v>#N/A</v>
      </c>
      <c r="AC5066" t="e">
        <v>#N/A</v>
      </c>
      <c r="AD5066" t="e">
        <v>#N/A</v>
      </c>
      <c r="AE5066" t="e">
        <v>#N/A</v>
      </c>
      <c r="AF5066" t="e">
        <v>#N/A</v>
      </c>
    </row>
    <row r="5067" spans="1:32" x14ac:dyDescent="0.25">
      <c r="A5067" t="e">
        <v>#N/A</v>
      </c>
      <c r="B5067" s="33" t="e">
        <v>#N/A</v>
      </c>
      <c r="C5067" t="e">
        <v>#N/A</v>
      </c>
      <c r="D5067" t="e">
        <v>#N/A</v>
      </c>
      <c r="E5067" s="69" t="e">
        <v>#N/A</v>
      </c>
      <c r="F5067" s="3" t="e">
        <v>#N/A</v>
      </c>
      <c r="G5067" s="3" t="e">
        <v>#N/A</v>
      </c>
      <c r="H5067" s="3" t="e">
        <v>#N/A</v>
      </c>
      <c r="I5067" s="80" t="e">
        <v>#N/A</v>
      </c>
      <c r="J5067" s="80" t="e">
        <v>#N/A</v>
      </c>
      <c r="K5067" s="85" t="e">
        <v>#N/A</v>
      </c>
      <c r="L5067" s="9" t="e">
        <v>#N/A</v>
      </c>
      <c r="M5067" s="93" t="e">
        <v>#N/A</v>
      </c>
      <c r="N5067" s="8" t="e">
        <v>#N/A</v>
      </c>
      <c r="O5067" t="e">
        <v>#N/A</v>
      </c>
      <c r="P5067" t="e">
        <v>#N/A</v>
      </c>
      <c r="Q5067" t="e">
        <v>#N/A</v>
      </c>
      <c r="R5067" s="2" t="e">
        <v>#N/A</v>
      </c>
      <c r="S5067" t="e">
        <v>#N/A</v>
      </c>
      <c r="T5067" s="3" t="e">
        <v>#N/A</v>
      </c>
      <c r="U5067" s="3" t="e">
        <v>#N/A</v>
      </c>
      <c r="V5067" t="e">
        <v>#N/A</v>
      </c>
      <c r="W5067" t="e">
        <v>#N/A</v>
      </c>
      <c r="X5067" t="e">
        <v>#N/A</v>
      </c>
      <c r="Y5067" s="3" t="e">
        <v>#N/A</v>
      </c>
      <c r="Z5067" s="8" t="e">
        <v>#N/A</v>
      </c>
      <c r="AA5067" s="30" t="e">
        <v>#N/A</v>
      </c>
      <c r="AB5067" t="e">
        <v>#N/A</v>
      </c>
      <c r="AC5067" t="e">
        <v>#N/A</v>
      </c>
      <c r="AD5067" t="e">
        <v>#N/A</v>
      </c>
      <c r="AE5067" t="e">
        <v>#N/A</v>
      </c>
      <c r="AF5067" t="e">
        <v>#N/A</v>
      </c>
    </row>
    <row r="5068" spans="1:32" x14ac:dyDescent="0.25">
      <c r="A5068" t="e">
        <v>#N/A</v>
      </c>
      <c r="B5068" s="33" t="e">
        <v>#N/A</v>
      </c>
      <c r="C5068" t="e">
        <v>#N/A</v>
      </c>
      <c r="D5068" t="e">
        <v>#N/A</v>
      </c>
      <c r="E5068" s="69" t="e">
        <v>#N/A</v>
      </c>
      <c r="F5068" s="3" t="e">
        <v>#N/A</v>
      </c>
      <c r="G5068" s="3" t="e">
        <v>#N/A</v>
      </c>
      <c r="H5068" s="3" t="e">
        <v>#N/A</v>
      </c>
      <c r="I5068" s="80" t="e">
        <v>#N/A</v>
      </c>
      <c r="J5068" s="80" t="e">
        <v>#N/A</v>
      </c>
      <c r="K5068" s="85" t="e">
        <v>#N/A</v>
      </c>
      <c r="L5068" s="9" t="e">
        <v>#N/A</v>
      </c>
      <c r="M5068" s="93" t="e">
        <v>#N/A</v>
      </c>
      <c r="N5068" s="8" t="e">
        <v>#N/A</v>
      </c>
      <c r="O5068" t="e">
        <v>#N/A</v>
      </c>
      <c r="P5068" t="e">
        <v>#N/A</v>
      </c>
      <c r="Q5068" t="e">
        <v>#N/A</v>
      </c>
      <c r="R5068" s="2" t="e">
        <v>#N/A</v>
      </c>
      <c r="S5068" t="e">
        <v>#N/A</v>
      </c>
      <c r="T5068" s="3" t="e">
        <v>#N/A</v>
      </c>
      <c r="U5068" s="3" t="e">
        <v>#N/A</v>
      </c>
      <c r="V5068" t="e">
        <v>#N/A</v>
      </c>
      <c r="W5068" t="e">
        <v>#N/A</v>
      </c>
      <c r="X5068" t="e">
        <v>#N/A</v>
      </c>
      <c r="Y5068" s="3" t="e">
        <v>#N/A</v>
      </c>
      <c r="Z5068" s="8" t="e">
        <v>#N/A</v>
      </c>
      <c r="AA5068" s="30" t="e">
        <v>#N/A</v>
      </c>
      <c r="AB5068" t="e">
        <v>#N/A</v>
      </c>
      <c r="AC5068" t="e">
        <v>#N/A</v>
      </c>
      <c r="AD5068" t="e">
        <v>#N/A</v>
      </c>
      <c r="AE5068" t="e">
        <v>#N/A</v>
      </c>
      <c r="AF5068" t="e">
        <v>#N/A</v>
      </c>
    </row>
    <row r="5069" spans="1:32" x14ac:dyDescent="0.25">
      <c r="A5069" t="e">
        <v>#N/A</v>
      </c>
      <c r="B5069" s="33" t="e">
        <v>#N/A</v>
      </c>
      <c r="C5069" t="e">
        <v>#N/A</v>
      </c>
      <c r="D5069" t="e">
        <v>#N/A</v>
      </c>
      <c r="E5069" s="69" t="e">
        <v>#N/A</v>
      </c>
      <c r="F5069" s="3" t="e">
        <v>#N/A</v>
      </c>
      <c r="G5069" s="3" t="e">
        <v>#N/A</v>
      </c>
      <c r="H5069" s="3" t="e">
        <v>#N/A</v>
      </c>
      <c r="I5069" s="80" t="e">
        <v>#N/A</v>
      </c>
      <c r="J5069" s="80" t="e">
        <v>#N/A</v>
      </c>
      <c r="K5069" s="85" t="e">
        <v>#N/A</v>
      </c>
      <c r="L5069" s="9" t="e">
        <v>#N/A</v>
      </c>
      <c r="M5069" s="93" t="e">
        <v>#N/A</v>
      </c>
      <c r="N5069" s="8" t="e">
        <v>#N/A</v>
      </c>
      <c r="O5069" t="e">
        <v>#N/A</v>
      </c>
      <c r="P5069" t="e">
        <v>#N/A</v>
      </c>
      <c r="Q5069" t="e">
        <v>#N/A</v>
      </c>
      <c r="R5069" s="2" t="e">
        <v>#N/A</v>
      </c>
      <c r="S5069" t="e">
        <v>#N/A</v>
      </c>
      <c r="T5069" s="3" t="e">
        <v>#N/A</v>
      </c>
      <c r="U5069" s="3" t="e">
        <v>#N/A</v>
      </c>
      <c r="V5069" t="e">
        <v>#N/A</v>
      </c>
      <c r="W5069" t="e">
        <v>#N/A</v>
      </c>
      <c r="X5069" t="e">
        <v>#N/A</v>
      </c>
      <c r="Y5069" s="3" t="e">
        <v>#N/A</v>
      </c>
      <c r="Z5069" s="8" t="e">
        <v>#N/A</v>
      </c>
      <c r="AA5069" s="30" t="e">
        <v>#N/A</v>
      </c>
      <c r="AB5069" t="e">
        <v>#N/A</v>
      </c>
      <c r="AC5069" t="e">
        <v>#N/A</v>
      </c>
      <c r="AD5069" t="e">
        <v>#N/A</v>
      </c>
      <c r="AE5069" t="e">
        <v>#N/A</v>
      </c>
      <c r="AF5069" t="e">
        <v>#N/A</v>
      </c>
    </row>
    <row r="5070" spans="1:32" x14ac:dyDescent="0.25">
      <c r="A5070" t="e">
        <v>#N/A</v>
      </c>
      <c r="B5070" s="33" t="e">
        <v>#N/A</v>
      </c>
      <c r="C5070" t="e">
        <v>#N/A</v>
      </c>
      <c r="D5070" t="e">
        <v>#N/A</v>
      </c>
      <c r="E5070" s="69" t="e">
        <v>#N/A</v>
      </c>
      <c r="F5070" s="3" t="e">
        <v>#N/A</v>
      </c>
      <c r="G5070" s="3" t="e">
        <v>#N/A</v>
      </c>
      <c r="H5070" s="3" t="e">
        <v>#N/A</v>
      </c>
      <c r="I5070" s="80" t="e">
        <v>#N/A</v>
      </c>
      <c r="J5070" s="80" t="e">
        <v>#N/A</v>
      </c>
      <c r="K5070" s="85" t="e">
        <v>#N/A</v>
      </c>
      <c r="L5070" s="9" t="e">
        <v>#N/A</v>
      </c>
      <c r="M5070" s="93" t="e">
        <v>#N/A</v>
      </c>
      <c r="N5070" s="8" t="e">
        <v>#N/A</v>
      </c>
      <c r="O5070" t="e">
        <v>#N/A</v>
      </c>
      <c r="P5070" t="e">
        <v>#N/A</v>
      </c>
      <c r="Q5070" t="e">
        <v>#N/A</v>
      </c>
      <c r="R5070" s="2" t="e">
        <v>#N/A</v>
      </c>
      <c r="S5070" t="e">
        <v>#N/A</v>
      </c>
      <c r="T5070" s="3" t="e">
        <v>#N/A</v>
      </c>
      <c r="U5070" s="3" t="e">
        <v>#N/A</v>
      </c>
      <c r="V5070" t="e">
        <v>#N/A</v>
      </c>
      <c r="W5070" t="e">
        <v>#N/A</v>
      </c>
      <c r="X5070" t="e">
        <v>#N/A</v>
      </c>
      <c r="Y5070" s="3" t="e">
        <v>#N/A</v>
      </c>
      <c r="Z5070" s="8" t="e">
        <v>#N/A</v>
      </c>
      <c r="AA5070" s="30" t="e">
        <v>#N/A</v>
      </c>
      <c r="AB5070" t="e">
        <v>#N/A</v>
      </c>
      <c r="AC5070" t="e">
        <v>#N/A</v>
      </c>
      <c r="AD5070" t="e">
        <v>#N/A</v>
      </c>
      <c r="AE5070" t="e">
        <v>#N/A</v>
      </c>
      <c r="AF5070" t="e">
        <v>#N/A</v>
      </c>
    </row>
    <row r="5071" spans="1:32" x14ac:dyDescent="0.25">
      <c r="A5071" t="e">
        <v>#N/A</v>
      </c>
      <c r="B5071" s="33" t="e">
        <v>#N/A</v>
      </c>
      <c r="C5071" t="e">
        <v>#N/A</v>
      </c>
      <c r="D5071" t="e">
        <v>#N/A</v>
      </c>
      <c r="E5071" s="69" t="e">
        <v>#N/A</v>
      </c>
      <c r="F5071" s="3" t="e">
        <v>#N/A</v>
      </c>
      <c r="G5071" s="3" t="e">
        <v>#N/A</v>
      </c>
      <c r="H5071" s="3" t="e">
        <v>#N/A</v>
      </c>
      <c r="I5071" s="80" t="e">
        <v>#N/A</v>
      </c>
      <c r="J5071" s="80" t="e">
        <v>#N/A</v>
      </c>
      <c r="K5071" s="85" t="e">
        <v>#N/A</v>
      </c>
      <c r="L5071" s="9" t="e">
        <v>#N/A</v>
      </c>
      <c r="M5071" s="93" t="e">
        <v>#N/A</v>
      </c>
      <c r="N5071" s="8" t="e">
        <v>#N/A</v>
      </c>
      <c r="O5071" t="e">
        <v>#N/A</v>
      </c>
      <c r="P5071" t="e">
        <v>#N/A</v>
      </c>
      <c r="Q5071" t="e">
        <v>#N/A</v>
      </c>
      <c r="R5071" s="2" t="e">
        <v>#N/A</v>
      </c>
      <c r="S5071" t="e">
        <v>#N/A</v>
      </c>
      <c r="T5071" s="3" t="e">
        <v>#N/A</v>
      </c>
      <c r="U5071" s="3" t="e">
        <v>#N/A</v>
      </c>
      <c r="V5071" t="e">
        <v>#N/A</v>
      </c>
      <c r="W5071" t="e">
        <v>#N/A</v>
      </c>
      <c r="X5071" t="e">
        <v>#N/A</v>
      </c>
      <c r="Y5071" s="3" t="e">
        <v>#N/A</v>
      </c>
      <c r="Z5071" s="8" t="e">
        <v>#N/A</v>
      </c>
      <c r="AA5071" s="30" t="e">
        <v>#N/A</v>
      </c>
      <c r="AB5071" t="e">
        <v>#N/A</v>
      </c>
      <c r="AC5071" t="e">
        <v>#N/A</v>
      </c>
      <c r="AD5071" t="e">
        <v>#N/A</v>
      </c>
      <c r="AE5071" t="e">
        <v>#N/A</v>
      </c>
      <c r="AF5071" t="e">
        <v>#N/A</v>
      </c>
    </row>
    <row r="5072" spans="1:32" x14ac:dyDescent="0.25">
      <c r="A5072" t="e">
        <v>#N/A</v>
      </c>
      <c r="B5072" s="33" t="e">
        <v>#N/A</v>
      </c>
      <c r="C5072" t="e">
        <v>#N/A</v>
      </c>
      <c r="D5072" t="e">
        <v>#N/A</v>
      </c>
      <c r="E5072" s="69" t="e">
        <v>#N/A</v>
      </c>
      <c r="F5072" s="3" t="e">
        <v>#N/A</v>
      </c>
      <c r="G5072" s="3" t="e">
        <v>#N/A</v>
      </c>
      <c r="H5072" s="3" t="e">
        <v>#N/A</v>
      </c>
      <c r="I5072" s="80" t="e">
        <v>#N/A</v>
      </c>
      <c r="J5072" s="80" t="e">
        <v>#N/A</v>
      </c>
      <c r="K5072" s="85" t="e">
        <v>#N/A</v>
      </c>
      <c r="L5072" s="9" t="e">
        <v>#N/A</v>
      </c>
      <c r="M5072" s="93" t="e">
        <v>#N/A</v>
      </c>
      <c r="N5072" s="8" t="e">
        <v>#N/A</v>
      </c>
      <c r="O5072" t="e">
        <v>#N/A</v>
      </c>
      <c r="P5072" t="e">
        <v>#N/A</v>
      </c>
      <c r="Q5072" t="e">
        <v>#N/A</v>
      </c>
      <c r="R5072" s="2" t="e">
        <v>#N/A</v>
      </c>
      <c r="S5072" t="e">
        <v>#N/A</v>
      </c>
      <c r="T5072" s="3" t="e">
        <v>#N/A</v>
      </c>
      <c r="U5072" s="3" t="e">
        <v>#N/A</v>
      </c>
      <c r="V5072" t="e">
        <v>#N/A</v>
      </c>
      <c r="W5072" t="e">
        <v>#N/A</v>
      </c>
      <c r="X5072" t="e">
        <v>#N/A</v>
      </c>
      <c r="Y5072" s="3" t="e">
        <v>#N/A</v>
      </c>
      <c r="Z5072" s="8" t="e">
        <v>#N/A</v>
      </c>
      <c r="AA5072" s="30" t="e">
        <v>#N/A</v>
      </c>
      <c r="AB5072" t="e">
        <v>#N/A</v>
      </c>
      <c r="AC5072" t="e">
        <v>#N/A</v>
      </c>
      <c r="AD5072" t="e">
        <v>#N/A</v>
      </c>
      <c r="AE5072" t="e">
        <v>#N/A</v>
      </c>
      <c r="AF5072" t="e">
        <v>#N/A</v>
      </c>
    </row>
    <row r="5073" spans="1:32" x14ac:dyDescent="0.25">
      <c r="A5073" t="e">
        <v>#N/A</v>
      </c>
      <c r="B5073" s="33" t="e">
        <v>#N/A</v>
      </c>
      <c r="C5073" t="e">
        <v>#N/A</v>
      </c>
      <c r="D5073" t="e">
        <v>#N/A</v>
      </c>
      <c r="E5073" s="69" t="e">
        <v>#N/A</v>
      </c>
      <c r="F5073" s="3" t="e">
        <v>#N/A</v>
      </c>
      <c r="G5073" s="3" t="e">
        <v>#N/A</v>
      </c>
      <c r="H5073" s="3" t="e">
        <v>#N/A</v>
      </c>
      <c r="I5073" s="80" t="e">
        <v>#N/A</v>
      </c>
      <c r="J5073" s="80" t="e">
        <v>#N/A</v>
      </c>
      <c r="K5073" s="85" t="e">
        <v>#N/A</v>
      </c>
      <c r="L5073" s="9" t="e">
        <v>#N/A</v>
      </c>
      <c r="M5073" s="93" t="e">
        <v>#N/A</v>
      </c>
      <c r="N5073" s="8" t="e">
        <v>#N/A</v>
      </c>
      <c r="O5073" t="e">
        <v>#N/A</v>
      </c>
      <c r="P5073" t="e">
        <v>#N/A</v>
      </c>
      <c r="Q5073" t="e">
        <v>#N/A</v>
      </c>
      <c r="R5073" s="2" t="e">
        <v>#N/A</v>
      </c>
      <c r="S5073" t="e">
        <v>#N/A</v>
      </c>
      <c r="T5073" s="3" t="e">
        <v>#N/A</v>
      </c>
      <c r="U5073" s="3" t="e">
        <v>#N/A</v>
      </c>
      <c r="V5073" t="e">
        <v>#N/A</v>
      </c>
      <c r="W5073" t="e">
        <v>#N/A</v>
      </c>
      <c r="X5073" t="e">
        <v>#N/A</v>
      </c>
      <c r="Y5073" s="3" t="e">
        <v>#N/A</v>
      </c>
      <c r="Z5073" s="8" t="e">
        <v>#N/A</v>
      </c>
      <c r="AA5073" s="30" t="e">
        <v>#N/A</v>
      </c>
      <c r="AB5073" t="e">
        <v>#N/A</v>
      </c>
      <c r="AC5073" t="e">
        <v>#N/A</v>
      </c>
      <c r="AD5073" t="e">
        <v>#N/A</v>
      </c>
      <c r="AE5073" t="e">
        <v>#N/A</v>
      </c>
      <c r="AF5073" t="e">
        <v>#N/A</v>
      </c>
    </row>
    <row r="5074" spans="1:32" x14ac:dyDescent="0.25">
      <c r="A5074" t="e">
        <v>#N/A</v>
      </c>
      <c r="B5074" s="33" t="e">
        <v>#N/A</v>
      </c>
      <c r="C5074" t="e">
        <v>#N/A</v>
      </c>
      <c r="D5074" t="e">
        <v>#N/A</v>
      </c>
      <c r="E5074" s="69" t="e">
        <v>#N/A</v>
      </c>
      <c r="F5074" s="3" t="e">
        <v>#N/A</v>
      </c>
      <c r="G5074" s="3" t="e">
        <v>#N/A</v>
      </c>
      <c r="H5074" s="3" t="e">
        <v>#N/A</v>
      </c>
      <c r="I5074" s="80" t="e">
        <v>#N/A</v>
      </c>
      <c r="J5074" s="80" t="e">
        <v>#N/A</v>
      </c>
      <c r="K5074" s="85" t="e">
        <v>#N/A</v>
      </c>
      <c r="L5074" s="9" t="e">
        <v>#N/A</v>
      </c>
      <c r="M5074" s="93" t="e">
        <v>#N/A</v>
      </c>
      <c r="N5074" s="8" t="e">
        <v>#N/A</v>
      </c>
      <c r="O5074" t="e">
        <v>#N/A</v>
      </c>
      <c r="P5074" t="e">
        <v>#N/A</v>
      </c>
      <c r="Q5074" t="e">
        <v>#N/A</v>
      </c>
      <c r="R5074" s="2" t="e">
        <v>#N/A</v>
      </c>
      <c r="S5074" t="e">
        <v>#N/A</v>
      </c>
      <c r="T5074" s="3" t="e">
        <v>#N/A</v>
      </c>
      <c r="U5074" s="3" t="e">
        <v>#N/A</v>
      </c>
      <c r="V5074" t="e">
        <v>#N/A</v>
      </c>
      <c r="W5074" t="e">
        <v>#N/A</v>
      </c>
      <c r="X5074" t="e">
        <v>#N/A</v>
      </c>
      <c r="Y5074" s="3" t="e">
        <v>#N/A</v>
      </c>
      <c r="Z5074" s="8" t="e">
        <v>#N/A</v>
      </c>
      <c r="AA5074" s="30" t="e">
        <v>#N/A</v>
      </c>
      <c r="AB5074" t="e">
        <v>#N/A</v>
      </c>
      <c r="AC5074" t="e">
        <v>#N/A</v>
      </c>
      <c r="AD5074" t="e">
        <v>#N/A</v>
      </c>
      <c r="AE5074" t="e">
        <v>#N/A</v>
      </c>
      <c r="AF5074" t="e">
        <v>#N/A</v>
      </c>
    </row>
    <row r="5075" spans="1:32" x14ac:dyDescent="0.25">
      <c r="A5075" t="e">
        <v>#N/A</v>
      </c>
      <c r="B5075" s="33" t="e">
        <v>#N/A</v>
      </c>
      <c r="C5075" t="e">
        <v>#N/A</v>
      </c>
      <c r="D5075" t="e">
        <v>#N/A</v>
      </c>
      <c r="E5075" s="69" t="e">
        <v>#N/A</v>
      </c>
      <c r="F5075" s="3" t="e">
        <v>#N/A</v>
      </c>
      <c r="G5075" s="3" t="e">
        <v>#N/A</v>
      </c>
      <c r="H5075" s="3" t="e">
        <v>#N/A</v>
      </c>
      <c r="I5075" s="80" t="e">
        <v>#N/A</v>
      </c>
      <c r="J5075" s="80" t="e">
        <v>#N/A</v>
      </c>
      <c r="K5075" s="85" t="e">
        <v>#N/A</v>
      </c>
      <c r="L5075" s="9" t="e">
        <v>#N/A</v>
      </c>
      <c r="M5075" s="93" t="e">
        <v>#N/A</v>
      </c>
      <c r="N5075" s="8" t="e">
        <v>#N/A</v>
      </c>
      <c r="O5075" t="e">
        <v>#N/A</v>
      </c>
      <c r="P5075" t="e">
        <v>#N/A</v>
      </c>
      <c r="Q5075" t="e">
        <v>#N/A</v>
      </c>
      <c r="R5075" s="2" t="e">
        <v>#N/A</v>
      </c>
      <c r="S5075" t="e">
        <v>#N/A</v>
      </c>
      <c r="T5075" s="3" t="e">
        <v>#N/A</v>
      </c>
      <c r="U5075" s="3" t="e">
        <v>#N/A</v>
      </c>
      <c r="V5075" t="e">
        <v>#N/A</v>
      </c>
      <c r="W5075" t="e">
        <v>#N/A</v>
      </c>
      <c r="X5075" t="e">
        <v>#N/A</v>
      </c>
      <c r="Y5075" s="3" t="e">
        <v>#N/A</v>
      </c>
      <c r="Z5075" s="8" t="e">
        <v>#N/A</v>
      </c>
      <c r="AA5075" s="30" t="e">
        <v>#N/A</v>
      </c>
      <c r="AB5075" t="e">
        <v>#N/A</v>
      </c>
      <c r="AC5075" t="e">
        <v>#N/A</v>
      </c>
      <c r="AD5075" t="e">
        <v>#N/A</v>
      </c>
      <c r="AE5075" t="e">
        <v>#N/A</v>
      </c>
      <c r="AF5075" t="e">
        <v>#N/A</v>
      </c>
    </row>
    <row r="5076" spans="1:32" x14ac:dyDescent="0.25">
      <c r="A5076" t="e">
        <v>#N/A</v>
      </c>
      <c r="B5076" s="33" t="e">
        <v>#N/A</v>
      </c>
      <c r="C5076" t="e">
        <v>#N/A</v>
      </c>
      <c r="D5076" t="e">
        <v>#N/A</v>
      </c>
      <c r="E5076" s="69" t="e">
        <v>#N/A</v>
      </c>
      <c r="F5076" s="3" t="e">
        <v>#N/A</v>
      </c>
      <c r="G5076" s="3" t="e">
        <v>#N/A</v>
      </c>
      <c r="H5076" s="3" t="e">
        <v>#N/A</v>
      </c>
      <c r="I5076" s="80" t="e">
        <v>#N/A</v>
      </c>
      <c r="J5076" s="80" t="e">
        <v>#N/A</v>
      </c>
      <c r="K5076" s="85" t="e">
        <v>#N/A</v>
      </c>
      <c r="L5076" s="9" t="e">
        <v>#N/A</v>
      </c>
      <c r="M5076" s="93" t="e">
        <v>#N/A</v>
      </c>
      <c r="N5076" s="8" t="e">
        <v>#N/A</v>
      </c>
      <c r="O5076" t="e">
        <v>#N/A</v>
      </c>
      <c r="P5076" t="e">
        <v>#N/A</v>
      </c>
      <c r="Q5076" t="e">
        <v>#N/A</v>
      </c>
      <c r="R5076" s="2" t="e">
        <v>#N/A</v>
      </c>
      <c r="S5076" t="e">
        <v>#N/A</v>
      </c>
      <c r="T5076" s="3" t="e">
        <v>#N/A</v>
      </c>
      <c r="U5076" s="3" t="e">
        <v>#N/A</v>
      </c>
      <c r="V5076" t="e">
        <v>#N/A</v>
      </c>
      <c r="W5076" t="e">
        <v>#N/A</v>
      </c>
      <c r="X5076" t="e">
        <v>#N/A</v>
      </c>
      <c r="Y5076" s="3" t="e">
        <v>#N/A</v>
      </c>
      <c r="Z5076" s="8" t="e">
        <v>#N/A</v>
      </c>
      <c r="AA5076" s="30" t="e">
        <v>#N/A</v>
      </c>
      <c r="AB5076" t="e">
        <v>#N/A</v>
      </c>
      <c r="AC5076" t="e">
        <v>#N/A</v>
      </c>
      <c r="AD5076" t="e">
        <v>#N/A</v>
      </c>
      <c r="AE5076" t="e">
        <v>#N/A</v>
      </c>
      <c r="AF5076" t="e">
        <v>#N/A</v>
      </c>
    </row>
    <row r="5077" spans="1:32" x14ac:dyDescent="0.25">
      <c r="A5077" t="e">
        <v>#N/A</v>
      </c>
      <c r="B5077" s="33" t="e">
        <v>#N/A</v>
      </c>
      <c r="C5077" t="e">
        <v>#N/A</v>
      </c>
      <c r="D5077" t="e">
        <v>#N/A</v>
      </c>
      <c r="E5077" s="69" t="e">
        <v>#N/A</v>
      </c>
      <c r="F5077" s="3" t="e">
        <v>#N/A</v>
      </c>
      <c r="G5077" s="3" t="e">
        <v>#N/A</v>
      </c>
      <c r="H5077" s="3" t="e">
        <v>#N/A</v>
      </c>
      <c r="I5077" s="80" t="e">
        <v>#N/A</v>
      </c>
      <c r="J5077" s="80" t="e">
        <v>#N/A</v>
      </c>
      <c r="K5077" s="85" t="e">
        <v>#N/A</v>
      </c>
      <c r="L5077" s="9" t="e">
        <v>#N/A</v>
      </c>
      <c r="M5077" s="93" t="e">
        <v>#N/A</v>
      </c>
      <c r="N5077" s="8" t="e">
        <v>#N/A</v>
      </c>
      <c r="O5077" t="e">
        <v>#N/A</v>
      </c>
      <c r="P5077" t="e">
        <v>#N/A</v>
      </c>
      <c r="Q5077" t="e">
        <v>#N/A</v>
      </c>
      <c r="R5077" s="2" t="e">
        <v>#N/A</v>
      </c>
      <c r="S5077" t="e">
        <v>#N/A</v>
      </c>
      <c r="T5077" s="3" t="e">
        <v>#N/A</v>
      </c>
      <c r="U5077" s="3" t="e">
        <v>#N/A</v>
      </c>
      <c r="V5077" t="e">
        <v>#N/A</v>
      </c>
      <c r="W5077" t="e">
        <v>#N/A</v>
      </c>
      <c r="X5077" t="e">
        <v>#N/A</v>
      </c>
      <c r="Y5077" s="3" t="e">
        <v>#N/A</v>
      </c>
      <c r="Z5077" s="8" t="e">
        <v>#N/A</v>
      </c>
      <c r="AA5077" s="30" t="e">
        <v>#N/A</v>
      </c>
      <c r="AB5077" t="e">
        <v>#N/A</v>
      </c>
      <c r="AC5077" t="e">
        <v>#N/A</v>
      </c>
      <c r="AD5077" t="e">
        <v>#N/A</v>
      </c>
      <c r="AE5077" t="e">
        <v>#N/A</v>
      </c>
      <c r="AF5077" t="e">
        <v>#N/A</v>
      </c>
    </row>
    <row r="5078" spans="1:32" x14ac:dyDescent="0.25">
      <c r="A5078" t="e">
        <v>#N/A</v>
      </c>
      <c r="B5078" s="33" t="e">
        <v>#N/A</v>
      </c>
      <c r="C5078" t="e">
        <v>#N/A</v>
      </c>
      <c r="D5078" t="e">
        <v>#N/A</v>
      </c>
      <c r="E5078" s="69" t="e">
        <v>#N/A</v>
      </c>
      <c r="F5078" s="3" t="e">
        <v>#N/A</v>
      </c>
      <c r="G5078" s="3" t="e">
        <v>#N/A</v>
      </c>
      <c r="H5078" s="3" t="e">
        <v>#N/A</v>
      </c>
      <c r="I5078" s="80" t="e">
        <v>#N/A</v>
      </c>
      <c r="J5078" s="80" t="e">
        <v>#N/A</v>
      </c>
      <c r="K5078" s="85" t="e">
        <v>#N/A</v>
      </c>
      <c r="L5078" s="9" t="e">
        <v>#N/A</v>
      </c>
      <c r="M5078" s="93" t="e">
        <v>#N/A</v>
      </c>
      <c r="N5078" s="8" t="e">
        <v>#N/A</v>
      </c>
      <c r="O5078" t="e">
        <v>#N/A</v>
      </c>
      <c r="P5078" t="e">
        <v>#N/A</v>
      </c>
      <c r="Q5078" t="e">
        <v>#N/A</v>
      </c>
      <c r="R5078" s="2" t="e">
        <v>#N/A</v>
      </c>
      <c r="S5078" t="e">
        <v>#N/A</v>
      </c>
      <c r="T5078" s="3" t="e">
        <v>#N/A</v>
      </c>
      <c r="U5078" s="3" t="e">
        <v>#N/A</v>
      </c>
      <c r="V5078" t="e">
        <v>#N/A</v>
      </c>
      <c r="W5078" t="e">
        <v>#N/A</v>
      </c>
      <c r="X5078" t="e">
        <v>#N/A</v>
      </c>
      <c r="Y5078" s="3" t="e">
        <v>#N/A</v>
      </c>
      <c r="Z5078" s="8" t="e">
        <v>#N/A</v>
      </c>
      <c r="AA5078" s="30" t="e">
        <v>#N/A</v>
      </c>
      <c r="AB5078" t="e">
        <v>#N/A</v>
      </c>
      <c r="AC5078" t="e">
        <v>#N/A</v>
      </c>
      <c r="AD5078" t="e">
        <v>#N/A</v>
      </c>
      <c r="AE5078" t="e">
        <v>#N/A</v>
      </c>
      <c r="AF5078" t="e">
        <v>#N/A</v>
      </c>
    </row>
    <row r="5079" spans="1:32" x14ac:dyDescent="0.25">
      <c r="A5079" t="e">
        <v>#N/A</v>
      </c>
      <c r="B5079" s="33" t="e">
        <v>#N/A</v>
      </c>
      <c r="C5079" t="e">
        <v>#N/A</v>
      </c>
      <c r="D5079" t="e">
        <v>#N/A</v>
      </c>
      <c r="E5079" s="69" t="e">
        <v>#N/A</v>
      </c>
      <c r="F5079" s="3" t="e">
        <v>#N/A</v>
      </c>
      <c r="G5079" s="3" t="e">
        <v>#N/A</v>
      </c>
      <c r="H5079" s="3" t="e">
        <v>#N/A</v>
      </c>
      <c r="I5079" s="80" t="e">
        <v>#N/A</v>
      </c>
      <c r="J5079" s="80" t="e">
        <v>#N/A</v>
      </c>
      <c r="K5079" s="85" t="e">
        <v>#N/A</v>
      </c>
      <c r="L5079" s="9" t="e">
        <v>#N/A</v>
      </c>
      <c r="M5079" s="93" t="e">
        <v>#N/A</v>
      </c>
      <c r="N5079" s="8" t="e">
        <v>#N/A</v>
      </c>
      <c r="O5079" t="e">
        <v>#N/A</v>
      </c>
      <c r="P5079" t="e">
        <v>#N/A</v>
      </c>
      <c r="Q5079" t="e">
        <v>#N/A</v>
      </c>
      <c r="R5079" s="2" t="e">
        <v>#N/A</v>
      </c>
      <c r="S5079" t="e">
        <v>#N/A</v>
      </c>
      <c r="T5079" s="3" t="e">
        <v>#N/A</v>
      </c>
      <c r="U5079" s="3" t="e">
        <v>#N/A</v>
      </c>
      <c r="V5079" t="e">
        <v>#N/A</v>
      </c>
      <c r="W5079" t="e">
        <v>#N/A</v>
      </c>
      <c r="X5079" t="e">
        <v>#N/A</v>
      </c>
      <c r="Y5079" s="3" t="e">
        <v>#N/A</v>
      </c>
      <c r="Z5079" s="8" t="e">
        <v>#N/A</v>
      </c>
      <c r="AA5079" s="30" t="e">
        <v>#N/A</v>
      </c>
      <c r="AB5079" t="e">
        <v>#N/A</v>
      </c>
      <c r="AC5079" t="e">
        <v>#N/A</v>
      </c>
      <c r="AD5079" t="e">
        <v>#N/A</v>
      </c>
      <c r="AE5079" t="e">
        <v>#N/A</v>
      </c>
      <c r="AF5079" t="e">
        <v>#N/A</v>
      </c>
    </row>
    <row r="5080" spans="1:32" x14ac:dyDescent="0.25">
      <c r="A5080" t="e">
        <v>#N/A</v>
      </c>
      <c r="B5080" s="33" t="e">
        <v>#N/A</v>
      </c>
      <c r="C5080" t="e">
        <v>#N/A</v>
      </c>
      <c r="D5080" t="e">
        <v>#N/A</v>
      </c>
      <c r="E5080" s="69" t="e">
        <v>#N/A</v>
      </c>
      <c r="F5080" s="3" t="e">
        <v>#N/A</v>
      </c>
      <c r="G5080" s="3" t="e">
        <v>#N/A</v>
      </c>
      <c r="H5080" s="3" t="e">
        <v>#N/A</v>
      </c>
      <c r="I5080" s="80" t="e">
        <v>#N/A</v>
      </c>
      <c r="J5080" s="80" t="e">
        <v>#N/A</v>
      </c>
      <c r="K5080" s="85" t="e">
        <v>#N/A</v>
      </c>
      <c r="L5080" s="9" t="e">
        <v>#N/A</v>
      </c>
      <c r="M5080" s="93" t="e">
        <v>#N/A</v>
      </c>
      <c r="N5080" s="8" t="e">
        <v>#N/A</v>
      </c>
      <c r="O5080" t="e">
        <v>#N/A</v>
      </c>
      <c r="P5080" t="e">
        <v>#N/A</v>
      </c>
      <c r="Q5080" t="e">
        <v>#N/A</v>
      </c>
      <c r="R5080" s="2" t="e">
        <v>#N/A</v>
      </c>
      <c r="S5080" t="e">
        <v>#N/A</v>
      </c>
      <c r="T5080" s="3" t="e">
        <v>#N/A</v>
      </c>
      <c r="U5080" s="3" t="e">
        <v>#N/A</v>
      </c>
      <c r="V5080" t="e">
        <v>#N/A</v>
      </c>
      <c r="W5080" t="e">
        <v>#N/A</v>
      </c>
      <c r="X5080" t="e">
        <v>#N/A</v>
      </c>
      <c r="Y5080" s="3" t="e">
        <v>#N/A</v>
      </c>
      <c r="Z5080" s="8" t="e">
        <v>#N/A</v>
      </c>
      <c r="AA5080" s="30" t="e">
        <v>#N/A</v>
      </c>
      <c r="AB5080" t="e">
        <v>#N/A</v>
      </c>
      <c r="AC5080" t="e">
        <v>#N/A</v>
      </c>
      <c r="AD5080" t="e">
        <v>#N/A</v>
      </c>
      <c r="AE5080" t="e">
        <v>#N/A</v>
      </c>
      <c r="AF5080" t="e">
        <v>#N/A</v>
      </c>
    </row>
    <row r="5081" spans="1:32" x14ac:dyDescent="0.25">
      <c r="A5081" t="e">
        <v>#N/A</v>
      </c>
      <c r="B5081" s="33" t="e">
        <v>#N/A</v>
      </c>
      <c r="C5081" t="e">
        <v>#N/A</v>
      </c>
      <c r="D5081" t="e">
        <v>#N/A</v>
      </c>
      <c r="E5081" s="69" t="e">
        <v>#N/A</v>
      </c>
      <c r="F5081" s="3" t="e">
        <v>#N/A</v>
      </c>
      <c r="G5081" s="3" t="e">
        <v>#N/A</v>
      </c>
      <c r="H5081" s="3" t="e">
        <v>#N/A</v>
      </c>
      <c r="I5081" s="80" t="e">
        <v>#N/A</v>
      </c>
      <c r="J5081" s="80" t="e">
        <v>#N/A</v>
      </c>
      <c r="K5081" s="85" t="e">
        <v>#N/A</v>
      </c>
      <c r="L5081" s="9" t="e">
        <v>#N/A</v>
      </c>
      <c r="M5081" s="93" t="e">
        <v>#N/A</v>
      </c>
      <c r="N5081" s="8" t="e">
        <v>#N/A</v>
      </c>
      <c r="O5081" t="e">
        <v>#N/A</v>
      </c>
      <c r="P5081" t="e">
        <v>#N/A</v>
      </c>
      <c r="Q5081" t="e">
        <v>#N/A</v>
      </c>
      <c r="R5081" s="2" t="e">
        <v>#N/A</v>
      </c>
      <c r="S5081" t="e">
        <v>#N/A</v>
      </c>
      <c r="T5081" s="3" t="e">
        <v>#N/A</v>
      </c>
      <c r="U5081" s="3" t="e">
        <v>#N/A</v>
      </c>
      <c r="V5081" t="e">
        <v>#N/A</v>
      </c>
      <c r="W5081" t="e">
        <v>#N/A</v>
      </c>
      <c r="X5081" t="e">
        <v>#N/A</v>
      </c>
      <c r="Y5081" s="3" t="e">
        <v>#N/A</v>
      </c>
      <c r="Z5081" s="8" t="e">
        <v>#N/A</v>
      </c>
      <c r="AA5081" s="30" t="e">
        <v>#N/A</v>
      </c>
      <c r="AB5081" t="e">
        <v>#N/A</v>
      </c>
      <c r="AC5081" t="e">
        <v>#N/A</v>
      </c>
      <c r="AD5081" t="e">
        <v>#N/A</v>
      </c>
      <c r="AE5081" t="e">
        <v>#N/A</v>
      </c>
      <c r="AF5081" t="e">
        <v>#N/A</v>
      </c>
    </row>
    <row r="5082" spans="1:32" x14ac:dyDescent="0.25">
      <c r="A5082" t="e">
        <v>#N/A</v>
      </c>
      <c r="B5082" s="33" t="e">
        <v>#N/A</v>
      </c>
      <c r="C5082" t="e">
        <v>#N/A</v>
      </c>
      <c r="D5082" t="e">
        <v>#N/A</v>
      </c>
      <c r="E5082" s="69" t="e">
        <v>#N/A</v>
      </c>
      <c r="F5082" s="3" t="e">
        <v>#N/A</v>
      </c>
      <c r="G5082" s="3" t="e">
        <v>#N/A</v>
      </c>
      <c r="H5082" s="3" t="e">
        <v>#N/A</v>
      </c>
      <c r="I5082" s="80" t="e">
        <v>#N/A</v>
      </c>
      <c r="J5082" s="80" t="e">
        <v>#N/A</v>
      </c>
      <c r="K5082" s="85" t="e">
        <v>#N/A</v>
      </c>
      <c r="L5082" s="9" t="e">
        <v>#N/A</v>
      </c>
      <c r="M5082" s="93" t="e">
        <v>#N/A</v>
      </c>
      <c r="N5082" s="8" t="e">
        <v>#N/A</v>
      </c>
      <c r="O5082" t="e">
        <v>#N/A</v>
      </c>
      <c r="P5082" t="e">
        <v>#N/A</v>
      </c>
      <c r="Q5082" t="e">
        <v>#N/A</v>
      </c>
      <c r="R5082" s="2" t="e">
        <v>#N/A</v>
      </c>
      <c r="S5082" t="e">
        <v>#N/A</v>
      </c>
      <c r="T5082" s="3" t="e">
        <v>#N/A</v>
      </c>
      <c r="U5082" s="3" t="e">
        <v>#N/A</v>
      </c>
      <c r="V5082" t="e">
        <v>#N/A</v>
      </c>
      <c r="W5082" t="e">
        <v>#N/A</v>
      </c>
      <c r="X5082" t="e">
        <v>#N/A</v>
      </c>
      <c r="Y5082" s="3" t="e">
        <v>#N/A</v>
      </c>
      <c r="Z5082" s="8" t="e">
        <v>#N/A</v>
      </c>
      <c r="AA5082" s="30" t="e">
        <v>#N/A</v>
      </c>
      <c r="AB5082" t="e">
        <v>#N/A</v>
      </c>
      <c r="AC5082" t="e">
        <v>#N/A</v>
      </c>
      <c r="AD5082" t="e">
        <v>#N/A</v>
      </c>
      <c r="AE5082" t="e">
        <v>#N/A</v>
      </c>
      <c r="AF5082" t="e">
        <v>#N/A</v>
      </c>
    </row>
    <row r="5083" spans="1:32" x14ac:dyDescent="0.25">
      <c r="A5083" t="e">
        <v>#N/A</v>
      </c>
      <c r="B5083" s="33" t="e">
        <v>#N/A</v>
      </c>
      <c r="C5083" t="e">
        <v>#N/A</v>
      </c>
      <c r="D5083" t="e">
        <v>#N/A</v>
      </c>
      <c r="E5083" s="69" t="e">
        <v>#N/A</v>
      </c>
      <c r="F5083" s="3" t="e">
        <v>#N/A</v>
      </c>
      <c r="G5083" s="3" t="e">
        <v>#N/A</v>
      </c>
      <c r="H5083" s="3" t="e">
        <v>#N/A</v>
      </c>
      <c r="I5083" s="80" t="e">
        <v>#N/A</v>
      </c>
      <c r="J5083" s="80" t="e">
        <v>#N/A</v>
      </c>
      <c r="K5083" s="85" t="e">
        <v>#N/A</v>
      </c>
      <c r="L5083" s="9" t="e">
        <v>#N/A</v>
      </c>
      <c r="M5083" s="93" t="e">
        <v>#N/A</v>
      </c>
      <c r="N5083" s="8" t="e">
        <v>#N/A</v>
      </c>
      <c r="O5083" t="e">
        <v>#N/A</v>
      </c>
      <c r="P5083" t="e">
        <v>#N/A</v>
      </c>
      <c r="Q5083" t="e">
        <v>#N/A</v>
      </c>
      <c r="R5083" s="2" t="e">
        <v>#N/A</v>
      </c>
      <c r="S5083" t="e">
        <v>#N/A</v>
      </c>
      <c r="T5083" s="3" t="e">
        <v>#N/A</v>
      </c>
      <c r="U5083" s="3" t="e">
        <v>#N/A</v>
      </c>
      <c r="V5083" t="e">
        <v>#N/A</v>
      </c>
      <c r="W5083" t="e">
        <v>#N/A</v>
      </c>
      <c r="X5083" t="e">
        <v>#N/A</v>
      </c>
      <c r="Y5083" s="3" t="e">
        <v>#N/A</v>
      </c>
      <c r="Z5083" s="8" t="e">
        <v>#N/A</v>
      </c>
      <c r="AA5083" s="30" t="e">
        <v>#N/A</v>
      </c>
      <c r="AB5083" t="e">
        <v>#N/A</v>
      </c>
      <c r="AC5083" t="e">
        <v>#N/A</v>
      </c>
      <c r="AD5083" t="e">
        <v>#N/A</v>
      </c>
      <c r="AE5083" t="e">
        <v>#N/A</v>
      </c>
      <c r="AF5083" t="e">
        <v>#N/A</v>
      </c>
    </row>
    <row r="5084" spans="1:32" x14ac:dyDescent="0.25">
      <c r="A5084" t="e">
        <v>#N/A</v>
      </c>
      <c r="B5084" s="33" t="e">
        <v>#N/A</v>
      </c>
      <c r="C5084" t="e">
        <v>#N/A</v>
      </c>
      <c r="D5084" t="e">
        <v>#N/A</v>
      </c>
      <c r="E5084" s="69" t="e">
        <v>#N/A</v>
      </c>
      <c r="F5084" s="3" t="e">
        <v>#N/A</v>
      </c>
      <c r="G5084" s="3" t="e">
        <v>#N/A</v>
      </c>
      <c r="H5084" s="3" t="e">
        <v>#N/A</v>
      </c>
      <c r="I5084" s="80" t="e">
        <v>#N/A</v>
      </c>
      <c r="J5084" s="80" t="e">
        <v>#N/A</v>
      </c>
      <c r="K5084" s="85" t="e">
        <v>#N/A</v>
      </c>
      <c r="L5084" s="9" t="e">
        <v>#N/A</v>
      </c>
      <c r="M5084" s="93" t="e">
        <v>#N/A</v>
      </c>
      <c r="N5084" s="8" t="e">
        <v>#N/A</v>
      </c>
      <c r="O5084" t="e">
        <v>#N/A</v>
      </c>
      <c r="P5084" t="e">
        <v>#N/A</v>
      </c>
      <c r="Q5084" t="e">
        <v>#N/A</v>
      </c>
      <c r="R5084" s="2" t="e">
        <v>#N/A</v>
      </c>
      <c r="S5084" t="e">
        <v>#N/A</v>
      </c>
      <c r="T5084" s="3" t="e">
        <v>#N/A</v>
      </c>
      <c r="U5084" s="3" t="e">
        <v>#N/A</v>
      </c>
      <c r="V5084" t="e">
        <v>#N/A</v>
      </c>
      <c r="W5084" t="e">
        <v>#N/A</v>
      </c>
      <c r="X5084" t="e">
        <v>#N/A</v>
      </c>
      <c r="Y5084" s="3" t="e">
        <v>#N/A</v>
      </c>
      <c r="Z5084" s="8" t="e">
        <v>#N/A</v>
      </c>
      <c r="AA5084" s="30" t="e">
        <v>#N/A</v>
      </c>
      <c r="AB5084" t="e">
        <v>#N/A</v>
      </c>
      <c r="AC5084" t="e">
        <v>#N/A</v>
      </c>
      <c r="AD5084" t="e">
        <v>#N/A</v>
      </c>
      <c r="AE5084" t="e">
        <v>#N/A</v>
      </c>
      <c r="AF5084" t="e">
        <v>#N/A</v>
      </c>
    </row>
    <row r="5085" spans="1:32" x14ac:dyDescent="0.25">
      <c r="A5085" t="e">
        <v>#N/A</v>
      </c>
      <c r="B5085" s="33" t="e">
        <v>#N/A</v>
      </c>
      <c r="C5085" t="e">
        <v>#N/A</v>
      </c>
      <c r="D5085" t="e">
        <v>#N/A</v>
      </c>
      <c r="E5085" s="69" t="e">
        <v>#N/A</v>
      </c>
      <c r="F5085" s="3" t="e">
        <v>#N/A</v>
      </c>
      <c r="G5085" s="3" t="e">
        <v>#N/A</v>
      </c>
      <c r="H5085" s="3" t="e">
        <v>#N/A</v>
      </c>
      <c r="I5085" s="80" t="e">
        <v>#N/A</v>
      </c>
      <c r="J5085" s="80" t="e">
        <v>#N/A</v>
      </c>
      <c r="K5085" s="85" t="e">
        <v>#N/A</v>
      </c>
      <c r="L5085" s="9" t="e">
        <v>#N/A</v>
      </c>
      <c r="M5085" s="93" t="e">
        <v>#N/A</v>
      </c>
      <c r="N5085" s="8" t="e">
        <v>#N/A</v>
      </c>
      <c r="O5085" t="e">
        <v>#N/A</v>
      </c>
      <c r="P5085" t="e">
        <v>#N/A</v>
      </c>
      <c r="Q5085" t="e">
        <v>#N/A</v>
      </c>
      <c r="R5085" s="2" t="e">
        <v>#N/A</v>
      </c>
      <c r="S5085" t="e">
        <v>#N/A</v>
      </c>
      <c r="T5085" s="3" t="e">
        <v>#N/A</v>
      </c>
      <c r="U5085" s="3" t="e">
        <v>#N/A</v>
      </c>
      <c r="V5085" t="e">
        <v>#N/A</v>
      </c>
      <c r="W5085" t="e">
        <v>#N/A</v>
      </c>
      <c r="X5085" t="e">
        <v>#N/A</v>
      </c>
      <c r="Y5085" s="3" t="e">
        <v>#N/A</v>
      </c>
      <c r="Z5085" s="8" t="e">
        <v>#N/A</v>
      </c>
      <c r="AA5085" s="30" t="e">
        <v>#N/A</v>
      </c>
      <c r="AB5085" t="e">
        <v>#N/A</v>
      </c>
      <c r="AC5085" t="e">
        <v>#N/A</v>
      </c>
      <c r="AD5085" t="e">
        <v>#N/A</v>
      </c>
      <c r="AE5085" t="e">
        <v>#N/A</v>
      </c>
      <c r="AF5085" t="e">
        <v>#N/A</v>
      </c>
    </row>
    <row r="5086" spans="1:32" x14ac:dyDescent="0.25">
      <c r="A5086" t="e">
        <v>#N/A</v>
      </c>
      <c r="B5086" s="33" t="e">
        <v>#N/A</v>
      </c>
      <c r="C5086" t="e">
        <v>#N/A</v>
      </c>
      <c r="D5086" t="e">
        <v>#N/A</v>
      </c>
      <c r="E5086" s="69" t="e">
        <v>#N/A</v>
      </c>
      <c r="F5086" s="3" t="e">
        <v>#N/A</v>
      </c>
      <c r="G5086" s="3" t="e">
        <v>#N/A</v>
      </c>
      <c r="H5086" s="3" t="e">
        <v>#N/A</v>
      </c>
      <c r="I5086" s="80" t="e">
        <v>#N/A</v>
      </c>
      <c r="J5086" s="80" t="e">
        <v>#N/A</v>
      </c>
      <c r="K5086" s="85" t="e">
        <v>#N/A</v>
      </c>
      <c r="L5086" s="9" t="e">
        <v>#N/A</v>
      </c>
      <c r="M5086" s="93" t="e">
        <v>#N/A</v>
      </c>
      <c r="N5086" s="8" t="e">
        <v>#N/A</v>
      </c>
      <c r="O5086" t="e">
        <v>#N/A</v>
      </c>
      <c r="P5086" t="e">
        <v>#N/A</v>
      </c>
      <c r="Q5086" t="e">
        <v>#N/A</v>
      </c>
      <c r="R5086" s="2" t="e">
        <v>#N/A</v>
      </c>
      <c r="S5086" t="e">
        <v>#N/A</v>
      </c>
      <c r="T5086" s="3" t="e">
        <v>#N/A</v>
      </c>
      <c r="U5086" s="3" t="e">
        <v>#N/A</v>
      </c>
      <c r="V5086" t="e">
        <v>#N/A</v>
      </c>
      <c r="W5086" t="e">
        <v>#N/A</v>
      </c>
      <c r="X5086" t="e">
        <v>#N/A</v>
      </c>
      <c r="Y5086" s="3" t="e">
        <v>#N/A</v>
      </c>
      <c r="Z5086" s="8" t="e">
        <v>#N/A</v>
      </c>
      <c r="AA5086" s="30" t="e">
        <v>#N/A</v>
      </c>
      <c r="AB5086" t="e">
        <v>#N/A</v>
      </c>
      <c r="AC5086" t="e">
        <v>#N/A</v>
      </c>
      <c r="AD5086" t="e">
        <v>#N/A</v>
      </c>
      <c r="AE5086" t="e">
        <v>#N/A</v>
      </c>
      <c r="AF5086" t="e">
        <v>#N/A</v>
      </c>
    </row>
    <row r="5087" spans="1:32" x14ac:dyDescent="0.25">
      <c r="A5087" t="e">
        <v>#N/A</v>
      </c>
      <c r="B5087" s="33" t="e">
        <v>#N/A</v>
      </c>
      <c r="C5087" t="e">
        <v>#N/A</v>
      </c>
      <c r="D5087" t="e">
        <v>#N/A</v>
      </c>
      <c r="E5087" s="69" t="e">
        <v>#N/A</v>
      </c>
      <c r="F5087" s="3" t="e">
        <v>#N/A</v>
      </c>
      <c r="G5087" s="3" t="e">
        <v>#N/A</v>
      </c>
      <c r="H5087" s="3" t="e">
        <v>#N/A</v>
      </c>
      <c r="I5087" s="80" t="e">
        <v>#N/A</v>
      </c>
      <c r="J5087" s="80" t="e">
        <v>#N/A</v>
      </c>
      <c r="K5087" s="85" t="e">
        <v>#N/A</v>
      </c>
      <c r="L5087" s="9" t="e">
        <v>#N/A</v>
      </c>
      <c r="M5087" s="93" t="e">
        <v>#N/A</v>
      </c>
      <c r="N5087" s="8" t="e">
        <v>#N/A</v>
      </c>
      <c r="O5087" t="e">
        <v>#N/A</v>
      </c>
      <c r="P5087" t="e">
        <v>#N/A</v>
      </c>
      <c r="Q5087" t="e">
        <v>#N/A</v>
      </c>
      <c r="R5087" s="2" t="e">
        <v>#N/A</v>
      </c>
      <c r="S5087" t="e">
        <v>#N/A</v>
      </c>
      <c r="T5087" s="3" t="e">
        <v>#N/A</v>
      </c>
      <c r="U5087" s="3" t="e">
        <v>#N/A</v>
      </c>
      <c r="V5087" t="e">
        <v>#N/A</v>
      </c>
      <c r="W5087" t="e">
        <v>#N/A</v>
      </c>
      <c r="X5087" t="e">
        <v>#N/A</v>
      </c>
      <c r="Y5087" s="3" t="e">
        <v>#N/A</v>
      </c>
      <c r="Z5087" s="8" t="e">
        <v>#N/A</v>
      </c>
      <c r="AA5087" s="30" t="e">
        <v>#N/A</v>
      </c>
      <c r="AB5087" t="e">
        <v>#N/A</v>
      </c>
      <c r="AC5087" t="e">
        <v>#N/A</v>
      </c>
      <c r="AD5087" t="e">
        <v>#N/A</v>
      </c>
      <c r="AE5087" t="e">
        <v>#N/A</v>
      </c>
      <c r="AF5087" t="e">
        <v>#N/A</v>
      </c>
    </row>
    <row r="5088" spans="1:32" x14ac:dyDescent="0.25">
      <c r="A5088" t="e">
        <v>#N/A</v>
      </c>
      <c r="B5088" s="33" t="e">
        <v>#N/A</v>
      </c>
      <c r="C5088" t="e">
        <v>#N/A</v>
      </c>
      <c r="D5088" t="e">
        <v>#N/A</v>
      </c>
      <c r="E5088" s="69" t="e">
        <v>#N/A</v>
      </c>
      <c r="F5088" s="3" t="e">
        <v>#N/A</v>
      </c>
      <c r="G5088" s="3" t="e">
        <v>#N/A</v>
      </c>
      <c r="H5088" s="3" t="e">
        <v>#N/A</v>
      </c>
      <c r="I5088" s="80" t="e">
        <v>#N/A</v>
      </c>
      <c r="J5088" s="80" t="e">
        <v>#N/A</v>
      </c>
      <c r="K5088" s="85" t="e">
        <v>#N/A</v>
      </c>
      <c r="L5088" s="9" t="e">
        <v>#N/A</v>
      </c>
      <c r="M5088" s="93" t="e">
        <v>#N/A</v>
      </c>
      <c r="N5088" s="8" t="e">
        <v>#N/A</v>
      </c>
      <c r="O5088" t="e">
        <v>#N/A</v>
      </c>
      <c r="P5088" t="e">
        <v>#N/A</v>
      </c>
      <c r="Q5088" t="e">
        <v>#N/A</v>
      </c>
      <c r="R5088" s="2" t="e">
        <v>#N/A</v>
      </c>
      <c r="S5088" t="e">
        <v>#N/A</v>
      </c>
      <c r="T5088" s="3" t="e">
        <v>#N/A</v>
      </c>
      <c r="U5088" s="3" t="e">
        <v>#N/A</v>
      </c>
      <c r="V5088" t="e">
        <v>#N/A</v>
      </c>
      <c r="W5088" t="e">
        <v>#N/A</v>
      </c>
      <c r="X5088" t="e">
        <v>#N/A</v>
      </c>
      <c r="Y5088" s="3" t="e">
        <v>#N/A</v>
      </c>
      <c r="Z5088" s="8" t="e">
        <v>#N/A</v>
      </c>
      <c r="AA5088" s="30" t="e">
        <v>#N/A</v>
      </c>
      <c r="AB5088" t="e">
        <v>#N/A</v>
      </c>
      <c r="AC5088" t="e">
        <v>#N/A</v>
      </c>
      <c r="AD5088" t="e">
        <v>#N/A</v>
      </c>
      <c r="AE5088" t="e">
        <v>#N/A</v>
      </c>
      <c r="AF5088" t="e">
        <v>#N/A</v>
      </c>
    </row>
    <row r="5089" spans="1:32" x14ac:dyDescent="0.25">
      <c r="A5089" t="e">
        <v>#N/A</v>
      </c>
      <c r="B5089" s="33" t="e">
        <v>#N/A</v>
      </c>
      <c r="C5089" t="e">
        <v>#N/A</v>
      </c>
      <c r="D5089" t="e">
        <v>#N/A</v>
      </c>
      <c r="E5089" s="69" t="e">
        <v>#N/A</v>
      </c>
      <c r="F5089" s="3" t="e">
        <v>#N/A</v>
      </c>
      <c r="G5089" s="3" t="e">
        <v>#N/A</v>
      </c>
      <c r="H5089" s="3" t="e">
        <v>#N/A</v>
      </c>
      <c r="I5089" s="80" t="e">
        <v>#N/A</v>
      </c>
      <c r="J5089" s="80" t="e">
        <v>#N/A</v>
      </c>
      <c r="K5089" s="85" t="e">
        <v>#N/A</v>
      </c>
      <c r="L5089" s="9" t="e">
        <v>#N/A</v>
      </c>
      <c r="M5089" s="93" t="e">
        <v>#N/A</v>
      </c>
      <c r="N5089" s="8" t="e">
        <v>#N/A</v>
      </c>
      <c r="O5089" t="e">
        <v>#N/A</v>
      </c>
      <c r="P5089" t="e">
        <v>#N/A</v>
      </c>
      <c r="Q5089" t="e">
        <v>#N/A</v>
      </c>
      <c r="R5089" s="2" t="e">
        <v>#N/A</v>
      </c>
      <c r="S5089" t="e">
        <v>#N/A</v>
      </c>
      <c r="T5089" s="3" t="e">
        <v>#N/A</v>
      </c>
      <c r="U5089" s="3" t="e">
        <v>#N/A</v>
      </c>
      <c r="V5089" t="e">
        <v>#N/A</v>
      </c>
      <c r="W5089" t="e">
        <v>#N/A</v>
      </c>
      <c r="X5089" t="e">
        <v>#N/A</v>
      </c>
      <c r="Y5089" s="3" t="e">
        <v>#N/A</v>
      </c>
      <c r="Z5089" s="8" t="e">
        <v>#N/A</v>
      </c>
      <c r="AA5089" s="30" t="e">
        <v>#N/A</v>
      </c>
      <c r="AB5089" t="e">
        <v>#N/A</v>
      </c>
      <c r="AC5089" t="e">
        <v>#N/A</v>
      </c>
      <c r="AD5089" t="e">
        <v>#N/A</v>
      </c>
      <c r="AE5089" t="e">
        <v>#N/A</v>
      </c>
      <c r="AF5089" t="e">
        <v>#N/A</v>
      </c>
    </row>
    <row r="5090" spans="1:32" x14ac:dyDescent="0.25">
      <c r="A5090" t="e">
        <v>#N/A</v>
      </c>
      <c r="B5090" s="33" t="e">
        <v>#N/A</v>
      </c>
      <c r="C5090" t="e">
        <v>#N/A</v>
      </c>
      <c r="D5090" t="e">
        <v>#N/A</v>
      </c>
      <c r="E5090" s="69" t="e">
        <v>#N/A</v>
      </c>
      <c r="F5090" s="3" t="e">
        <v>#N/A</v>
      </c>
      <c r="G5090" s="3" t="e">
        <v>#N/A</v>
      </c>
      <c r="H5090" s="3" t="e">
        <v>#N/A</v>
      </c>
      <c r="I5090" s="80" t="e">
        <v>#N/A</v>
      </c>
      <c r="J5090" s="80" t="e">
        <v>#N/A</v>
      </c>
      <c r="K5090" s="85" t="e">
        <v>#N/A</v>
      </c>
      <c r="L5090" s="9" t="e">
        <v>#N/A</v>
      </c>
      <c r="M5090" s="93" t="e">
        <v>#N/A</v>
      </c>
      <c r="N5090" s="8" t="e">
        <v>#N/A</v>
      </c>
      <c r="O5090" t="e">
        <v>#N/A</v>
      </c>
      <c r="P5090" t="e">
        <v>#N/A</v>
      </c>
      <c r="Q5090" t="e">
        <v>#N/A</v>
      </c>
      <c r="R5090" s="2" t="e">
        <v>#N/A</v>
      </c>
      <c r="S5090" t="e">
        <v>#N/A</v>
      </c>
      <c r="T5090" s="3" t="e">
        <v>#N/A</v>
      </c>
      <c r="U5090" s="3" t="e">
        <v>#N/A</v>
      </c>
      <c r="V5090" t="e">
        <v>#N/A</v>
      </c>
      <c r="W5090" t="e">
        <v>#N/A</v>
      </c>
      <c r="X5090" t="e">
        <v>#N/A</v>
      </c>
      <c r="Y5090" s="3" t="e">
        <v>#N/A</v>
      </c>
      <c r="Z5090" s="8" t="e">
        <v>#N/A</v>
      </c>
      <c r="AA5090" s="30" t="e">
        <v>#N/A</v>
      </c>
      <c r="AB5090" t="e">
        <v>#N/A</v>
      </c>
      <c r="AC5090" t="e">
        <v>#N/A</v>
      </c>
      <c r="AD5090" t="e">
        <v>#N/A</v>
      </c>
      <c r="AE5090" t="e">
        <v>#N/A</v>
      </c>
      <c r="AF5090" t="e">
        <v>#N/A</v>
      </c>
    </row>
    <row r="5091" spans="1:32" x14ac:dyDescent="0.25">
      <c r="A5091" t="e">
        <v>#N/A</v>
      </c>
      <c r="B5091" s="33" t="e">
        <v>#N/A</v>
      </c>
      <c r="C5091" t="e">
        <v>#N/A</v>
      </c>
      <c r="D5091" t="e">
        <v>#N/A</v>
      </c>
      <c r="E5091" s="69" t="e">
        <v>#N/A</v>
      </c>
      <c r="F5091" s="3" t="e">
        <v>#N/A</v>
      </c>
      <c r="G5091" s="3" t="e">
        <v>#N/A</v>
      </c>
      <c r="H5091" s="3" t="e">
        <v>#N/A</v>
      </c>
      <c r="I5091" s="80" t="e">
        <v>#N/A</v>
      </c>
      <c r="J5091" s="80" t="e">
        <v>#N/A</v>
      </c>
      <c r="K5091" s="85" t="e">
        <v>#N/A</v>
      </c>
      <c r="L5091" s="9" t="e">
        <v>#N/A</v>
      </c>
      <c r="M5091" s="93" t="e">
        <v>#N/A</v>
      </c>
      <c r="N5091" s="8" t="e">
        <v>#N/A</v>
      </c>
      <c r="O5091" t="e">
        <v>#N/A</v>
      </c>
      <c r="P5091" t="e">
        <v>#N/A</v>
      </c>
      <c r="Q5091" t="e">
        <v>#N/A</v>
      </c>
      <c r="R5091" s="2" t="e">
        <v>#N/A</v>
      </c>
      <c r="S5091" t="e">
        <v>#N/A</v>
      </c>
      <c r="T5091" s="3" t="e">
        <v>#N/A</v>
      </c>
      <c r="U5091" s="3" t="e">
        <v>#N/A</v>
      </c>
      <c r="V5091" t="e">
        <v>#N/A</v>
      </c>
      <c r="W5091" t="e">
        <v>#N/A</v>
      </c>
      <c r="X5091" t="e">
        <v>#N/A</v>
      </c>
      <c r="Y5091" s="3" t="e">
        <v>#N/A</v>
      </c>
      <c r="Z5091" s="8" t="e">
        <v>#N/A</v>
      </c>
      <c r="AA5091" s="30" t="e">
        <v>#N/A</v>
      </c>
      <c r="AB5091" t="e">
        <v>#N/A</v>
      </c>
      <c r="AC5091" t="e">
        <v>#N/A</v>
      </c>
      <c r="AD5091" t="e">
        <v>#N/A</v>
      </c>
      <c r="AE5091" t="e">
        <v>#N/A</v>
      </c>
      <c r="AF5091" t="e">
        <v>#N/A</v>
      </c>
    </row>
    <row r="5092" spans="1:32" x14ac:dyDescent="0.25">
      <c r="A5092" t="e">
        <v>#N/A</v>
      </c>
      <c r="B5092" s="33" t="e">
        <v>#N/A</v>
      </c>
      <c r="C5092" t="e">
        <v>#N/A</v>
      </c>
      <c r="D5092" t="e">
        <v>#N/A</v>
      </c>
      <c r="E5092" s="69" t="e">
        <v>#N/A</v>
      </c>
      <c r="F5092" s="3" t="e">
        <v>#N/A</v>
      </c>
      <c r="G5092" s="3" t="e">
        <v>#N/A</v>
      </c>
      <c r="H5092" s="3" t="e">
        <v>#N/A</v>
      </c>
      <c r="I5092" s="80" t="e">
        <v>#N/A</v>
      </c>
      <c r="J5092" s="80" t="e">
        <v>#N/A</v>
      </c>
      <c r="K5092" s="85" t="e">
        <v>#N/A</v>
      </c>
      <c r="L5092" s="9" t="e">
        <v>#N/A</v>
      </c>
      <c r="M5092" s="93" t="e">
        <v>#N/A</v>
      </c>
      <c r="N5092" s="8" t="e">
        <v>#N/A</v>
      </c>
      <c r="O5092" t="e">
        <v>#N/A</v>
      </c>
      <c r="P5092" t="e">
        <v>#N/A</v>
      </c>
      <c r="Q5092" t="e">
        <v>#N/A</v>
      </c>
      <c r="R5092" s="2" t="e">
        <v>#N/A</v>
      </c>
      <c r="S5092" t="e">
        <v>#N/A</v>
      </c>
      <c r="T5092" s="3" t="e">
        <v>#N/A</v>
      </c>
      <c r="U5092" s="3" t="e">
        <v>#N/A</v>
      </c>
      <c r="V5092" t="e">
        <v>#N/A</v>
      </c>
      <c r="W5092" t="e">
        <v>#N/A</v>
      </c>
      <c r="X5092" t="e">
        <v>#N/A</v>
      </c>
      <c r="Y5092" s="3" t="e">
        <v>#N/A</v>
      </c>
      <c r="Z5092" s="8" t="e">
        <v>#N/A</v>
      </c>
      <c r="AA5092" s="30" t="e">
        <v>#N/A</v>
      </c>
      <c r="AB5092" t="e">
        <v>#N/A</v>
      </c>
      <c r="AC5092" t="e">
        <v>#N/A</v>
      </c>
      <c r="AD5092" t="e">
        <v>#N/A</v>
      </c>
      <c r="AE5092" t="e">
        <v>#N/A</v>
      </c>
      <c r="AF5092" t="e">
        <v>#N/A</v>
      </c>
    </row>
    <row r="5093" spans="1:32" x14ac:dyDescent="0.25">
      <c r="A5093" t="e">
        <v>#N/A</v>
      </c>
      <c r="B5093" s="33" t="e">
        <v>#N/A</v>
      </c>
      <c r="C5093" t="e">
        <v>#N/A</v>
      </c>
      <c r="D5093" t="e">
        <v>#N/A</v>
      </c>
      <c r="E5093" s="69" t="e">
        <v>#N/A</v>
      </c>
      <c r="F5093" s="3" t="e">
        <v>#N/A</v>
      </c>
      <c r="G5093" s="3" t="e">
        <v>#N/A</v>
      </c>
      <c r="H5093" s="3" t="e">
        <v>#N/A</v>
      </c>
      <c r="I5093" s="80" t="e">
        <v>#N/A</v>
      </c>
      <c r="J5093" s="80" t="e">
        <v>#N/A</v>
      </c>
      <c r="K5093" s="85" t="e">
        <v>#N/A</v>
      </c>
      <c r="L5093" s="9" t="e">
        <v>#N/A</v>
      </c>
      <c r="M5093" s="93" t="e">
        <v>#N/A</v>
      </c>
      <c r="N5093" s="8" t="e">
        <v>#N/A</v>
      </c>
      <c r="O5093" t="e">
        <v>#N/A</v>
      </c>
      <c r="P5093" t="e">
        <v>#N/A</v>
      </c>
      <c r="Q5093" t="e">
        <v>#N/A</v>
      </c>
      <c r="R5093" s="2" t="e">
        <v>#N/A</v>
      </c>
      <c r="S5093" t="e">
        <v>#N/A</v>
      </c>
      <c r="T5093" s="3" t="e">
        <v>#N/A</v>
      </c>
      <c r="U5093" s="3" t="e">
        <v>#N/A</v>
      </c>
      <c r="V5093" t="e">
        <v>#N/A</v>
      </c>
      <c r="W5093" t="e">
        <v>#N/A</v>
      </c>
      <c r="X5093" t="e">
        <v>#N/A</v>
      </c>
      <c r="Y5093" s="3" t="e">
        <v>#N/A</v>
      </c>
      <c r="Z5093" s="8" t="e">
        <v>#N/A</v>
      </c>
      <c r="AA5093" s="30" t="e">
        <v>#N/A</v>
      </c>
      <c r="AB5093" t="e">
        <v>#N/A</v>
      </c>
      <c r="AC5093" t="e">
        <v>#N/A</v>
      </c>
      <c r="AD5093" t="e">
        <v>#N/A</v>
      </c>
      <c r="AE5093" t="e">
        <v>#N/A</v>
      </c>
      <c r="AF5093" t="e">
        <v>#N/A</v>
      </c>
    </row>
    <row r="5094" spans="1:32" x14ac:dyDescent="0.25">
      <c r="A5094" t="e">
        <v>#N/A</v>
      </c>
      <c r="B5094" s="33" t="e">
        <v>#N/A</v>
      </c>
      <c r="C5094" t="e">
        <v>#N/A</v>
      </c>
      <c r="D5094" t="e">
        <v>#N/A</v>
      </c>
      <c r="E5094" s="69" t="e">
        <v>#N/A</v>
      </c>
      <c r="F5094" s="3" t="e">
        <v>#N/A</v>
      </c>
      <c r="G5094" s="3" t="e">
        <v>#N/A</v>
      </c>
      <c r="H5094" s="3" t="e">
        <v>#N/A</v>
      </c>
      <c r="I5094" s="80" t="e">
        <v>#N/A</v>
      </c>
      <c r="J5094" s="80" t="e">
        <v>#N/A</v>
      </c>
      <c r="K5094" s="85" t="e">
        <v>#N/A</v>
      </c>
      <c r="L5094" s="9" t="e">
        <v>#N/A</v>
      </c>
      <c r="M5094" s="93" t="e">
        <v>#N/A</v>
      </c>
      <c r="N5094" s="8" t="e">
        <v>#N/A</v>
      </c>
      <c r="O5094" t="e">
        <v>#N/A</v>
      </c>
      <c r="P5094" t="e">
        <v>#N/A</v>
      </c>
      <c r="Q5094" t="e">
        <v>#N/A</v>
      </c>
      <c r="R5094" s="2" t="e">
        <v>#N/A</v>
      </c>
      <c r="S5094" t="e">
        <v>#N/A</v>
      </c>
      <c r="T5094" s="3" t="e">
        <v>#N/A</v>
      </c>
      <c r="U5094" s="3" t="e">
        <v>#N/A</v>
      </c>
      <c r="V5094" t="e">
        <v>#N/A</v>
      </c>
      <c r="W5094" t="e">
        <v>#N/A</v>
      </c>
      <c r="X5094" t="e">
        <v>#N/A</v>
      </c>
      <c r="Y5094" s="3" t="e">
        <v>#N/A</v>
      </c>
      <c r="Z5094" s="8" t="e">
        <v>#N/A</v>
      </c>
      <c r="AA5094" s="30" t="e">
        <v>#N/A</v>
      </c>
      <c r="AB5094" t="e">
        <v>#N/A</v>
      </c>
      <c r="AC5094" t="e">
        <v>#N/A</v>
      </c>
      <c r="AD5094" t="e">
        <v>#N/A</v>
      </c>
      <c r="AE5094" t="e">
        <v>#N/A</v>
      </c>
      <c r="AF5094" t="e">
        <v>#N/A</v>
      </c>
    </row>
    <row r="5095" spans="1:32" x14ac:dyDescent="0.25">
      <c r="A5095" t="e">
        <v>#N/A</v>
      </c>
      <c r="B5095" s="33" t="e">
        <v>#N/A</v>
      </c>
      <c r="C5095" t="e">
        <v>#N/A</v>
      </c>
      <c r="D5095" t="e">
        <v>#N/A</v>
      </c>
      <c r="E5095" s="69" t="e">
        <v>#N/A</v>
      </c>
      <c r="F5095" s="3" t="e">
        <v>#N/A</v>
      </c>
      <c r="G5095" s="3" t="e">
        <v>#N/A</v>
      </c>
      <c r="H5095" s="3" t="e">
        <v>#N/A</v>
      </c>
      <c r="I5095" s="80" t="e">
        <v>#N/A</v>
      </c>
      <c r="J5095" s="80" t="e">
        <v>#N/A</v>
      </c>
      <c r="K5095" s="85" t="e">
        <v>#N/A</v>
      </c>
      <c r="L5095" s="9" t="e">
        <v>#N/A</v>
      </c>
      <c r="M5095" s="93" t="e">
        <v>#N/A</v>
      </c>
      <c r="N5095" s="8" t="e">
        <v>#N/A</v>
      </c>
      <c r="O5095" t="e">
        <v>#N/A</v>
      </c>
      <c r="P5095" t="e">
        <v>#N/A</v>
      </c>
      <c r="Q5095" t="e">
        <v>#N/A</v>
      </c>
      <c r="R5095" s="2" t="e">
        <v>#N/A</v>
      </c>
      <c r="S5095" t="e">
        <v>#N/A</v>
      </c>
      <c r="T5095" s="3" t="e">
        <v>#N/A</v>
      </c>
      <c r="U5095" s="3" t="e">
        <v>#N/A</v>
      </c>
      <c r="V5095" t="e">
        <v>#N/A</v>
      </c>
      <c r="W5095" t="e">
        <v>#N/A</v>
      </c>
      <c r="X5095" t="e">
        <v>#N/A</v>
      </c>
      <c r="Y5095" s="3" t="e">
        <v>#N/A</v>
      </c>
      <c r="Z5095" s="8" t="e">
        <v>#N/A</v>
      </c>
      <c r="AA5095" s="30" t="e">
        <v>#N/A</v>
      </c>
      <c r="AB5095" t="e">
        <v>#N/A</v>
      </c>
      <c r="AC5095" t="e">
        <v>#N/A</v>
      </c>
      <c r="AD5095" t="e">
        <v>#N/A</v>
      </c>
      <c r="AE5095" t="e">
        <v>#N/A</v>
      </c>
      <c r="AF5095" t="e">
        <v>#N/A</v>
      </c>
    </row>
    <row r="5096" spans="1:32" x14ac:dyDescent="0.25">
      <c r="A5096" t="e">
        <v>#N/A</v>
      </c>
      <c r="B5096" s="33" t="e">
        <v>#N/A</v>
      </c>
      <c r="C5096" t="e">
        <v>#N/A</v>
      </c>
      <c r="D5096" t="e">
        <v>#N/A</v>
      </c>
      <c r="E5096" s="69" t="e">
        <v>#N/A</v>
      </c>
      <c r="F5096" s="3" t="e">
        <v>#N/A</v>
      </c>
      <c r="G5096" s="3" t="e">
        <v>#N/A</v>
      </c>
      <c r="H5096" s="3" t="e">
        <v>#N/A</v>
      </c>
      <c r="I5096" s="80" t="e">
        <v>#N/A</v>
      </c>
      <c r="J5096" s="80" t="e">
        <v>#N/A</v>
      </c>
      <c r="K5096" s="85" t="e">
        <v>#N/A</v>
      </c>
      <c r="L5096" s="9" t="e">
        <v>#N/A</v>
      </c>
      <c r="M5096" s="93" t="e">
        <v>#N/A</v>
      </c>
      <c r="N5096" s="8" t="e">
        <v>#N/A</v>
      </c>
      <c r="O5096" t="e">
        <v>#N/A</v>
      </c>
      <c r="P5096" t="e">
        <v>#N/A</v>
      </c>
      <c r="Q5096" t="e">
        <v>#N/A</v>
      </c>
      <c r="R5096" s="2" t="e">
        <v>#N/A</v>
      </c>
      <c r="S5096" t="e">
        <v>#N/A</v>
      </c>
      <c r="T5096" s="3" t="e">
        <v>#N/A</v>
      </c>
      <c r="U5096" s="3" t="e">
        <v>#N/A</v>
      </c>
      <c r="V5096" t="e">
        <v>#N/A</v>
      </c>
      <c r="W5096" t="e">
        <v>#N/A</v>
      </c>
      <c r="X5096" t="e">
        <v>#N/A</v>
      </c>
      <c r="Y5096" s="3" t="e">
        <v>#N/A</v>
      </c>
      <c r="Z5096" s="8" t="e">
        <v>#N/A</v>
      </c>
      <c r="AA5096" s="30" t="e">
        <v>#N/A</v>
      </c>
      <c r="AB5096" t="e">
        <v>#N/A</v>
      </c>
      <c r="AC5096" t="e">
        <v>#N/A</v>
      </c>
      <c r="AD5096" t="e">
        <v>#N/A</v>
      </c>
      <c r="AE5096" t="e">
        <v>#N/A</v>
      </c>
      <c r="AF5096" t="e">
        <v>#N/A</v>
      </c>
    </row>
    <row r="5097" spans="1:32" x14ac:dyDescent="0.25">
      <c r="A5097" t="e">
        <v>#N/A</v>
      </c>
      <c r="B5097" s="33" t="e">
        <v>#N/A</v>
      </c>
      <c r="C5097" t="e">
        <v>#N/A</v>
      </c>
      <c r="D5097" t="e">
        <v>#N/A</v>
      </c>
      <c r="E5097" s="69" t="e">
        <v>#N/A</v>
      </c>
      <c r="F5097" s="3" t="e">
        <v>#N/A</v>
      </c>
      <c r="G5097" s="3" t="e">
        <v>#N/A</v>
      </c>
      <c r="H5097" s="3" t="e">
        <v>#N/A</v>
      </c>
      <c r="I5097" s="80" t="e">
        <v>#N/A</v>
      </c>
      <c r="J5097" s="80" t="e">
        <v>#N/A</v>
      </c>
      <c r="K5097" s="85" t="e">
        <v>#N/A</v>
      </c>
      <c r="L5097" s="9" t="e">
        <v>#N/A</v>
      </c>
      <c r="M5097" s="93" t="e">
        <v>#N/A</v>
      </c>
      <c r="N5097" s="8" t="e">
        <v>#N/A</v>
      </c>
      <c r="O5097" t="e">
        <v>#N/A</v>
      </c>
      <c r="P5097" t="e">
        <v>#N/A</v>
      </c>
      <c r="Q5097" t="e">
        <v>#N/A</v>
      </c>
      <c r="R5097" s="2" t="e">
        <v>#N/A</v>
      </c>
      <c r="S5097" t="e">
        <v>#N/A</v>
      </c>
      <c r="T5097" s="3" t="e">
        <v>#N/A</v>
      </c>
      <c r="U5097" s="3" t="e">
        <v>#N/A</v>
      </c>
      <c r="V5097" t="e">
        <v>#N/A</v>
      </c>
      <c r="W5097" t="e">
        <v>#N/A</v>
      </c>
      <c r="X5097" t="e">
        <v>#N/A</v>
      </c>
      <c r="Y5097" s="3" t="e">
        <v>#N/A</v>
      </c>
      <c r="Z5097" s="8" t="e">
        <v>#N/A</v>
      </c>
      <c r="AA5097" s="30" t="e">
        <v>#N/A</v>
      </c>
      <c r="AB5097" t="e">
        <v>#N/A</v>
      </c>
      <c r="AC5097" t="e">
        <v>#N/A</v>
      </c>
      <c r="AD5097" t="e">
        <v>#N/A</v>
      </c>
      <c r="AE5097" t="e">
        <v>#N/A</v>
      </c>
      <c r="AF5097" t="e">
        <v>#N/A</v>
      </c>
    </row>
    <row r="5098" spans="1:32" x14ac:dyDescent="0.25">
      <c r="A5098" t="e">
        <v>#N/A</v>
      </c>
      <c r="B5098" s="33" t="e">
        <v>#N/A</v>
      </c>
      <c r="C5098" t="e">
        <v>#N/A</v>
      </c>
      <c r="D5098" t="e">
        <v>#N/A</v>
      </c>
      <c r="E5098" s="69" t="e">
        <v>#N/A</v>
      </c>
      <c r="F5098" s="3" t="e">
        <v>#N/A</v>
      </c>
      <c r="G5098" s="3" t="e">
        <v>#N/A</v>
      </c>
      <c r="H5098" s="3" t="e">
        <v>#N/A</v>
      </c>
      <c r="I5098" s="80" t="e">
        <v>#N/A</v>
      </c>
      <c r="J5098" s="80" t="e">
        <v>#N/A</v>
      </c>
      <c r="K5098" s="85" t="e">
        <v>#N/A</v>
      </c>
      <c r="L5098" s="9" t="e">
        <v>#N/A</v>
      </c>
      <c r="M5098" s="93" t="e">
        <v>#N/A</v>
      </c>
      <c r="N5098" s="8" t="e">
        <v>#N/A</v>
      </c>
      <c r="O5098" t="e">
        <v>#N/A</v>
      </c>
      <c r="P5098" t="e">
        <v>#N/A</v>
      </c>
      <c r="Q5098" t="e">
        <v>#N/A</v>
      </c>
      <c r="R5098" s="2" t="e">
        <v>#N/A</v>
      </c>
      <c r="S5098" t="e">
        <v>#N/A</v>
      </c>
      <c r="T5098" s="3" t="e">
        <v>#N/A</v>
      </c>
      <c r="U5098" s="3" t="e">
        <v>#N/A</v>
      </c>
      <c r="V5098" t="e">
        <v>#N/A</v>
      </c>
      <c r="W5098" t="e">
        <v>#N/A</v>
      </c>
      <c r="X5098" t="e">
        <v>#N/A</v>
      </c>
      <c r="Y5098" s="3" t="e">
        <v>#N/A</v>
      </c>
      <c r="Z5098" s="8" t="e">
        <v>#N/A</v>
      </c>
      <c r="AA5098" s="30" t="e">
        <v>#N/A</v>
      </c>
      <c r="AB5098" t="e">
        <v>#N/A</v>
      </c>
      <c r="AC5098" t="e">
        <v>#N/A</v>
      </c>
      <c r="AD5098" t="e">
        <v>#N/A</v>
      </c>
      <c r="AE5098" t="e">
        <v>#N/A</v>
      </c>
      <c r="AF5098" t="e">
        <v>#N/A</v>
      </c>
    </row>
    <row r="5099" spans="1:32" x14ac:dyDescent="0.25">
      <c r="A5099" t="e">
        <v>#N/A</v>
      </c>
      <c r="B5099" s="33" t="e">
        <v>#N/A</v>
      </c>
      <c r="C5099" t="e">
        <v>#N/A</v>
      </c>
      <c r="D5099" t="e">
        <v>#N/A</v>
      </c>
      <c r="E5099" s="69" t="e">
        <v>#N/A</v>
      </c>
      <c r="F5099" s="3" t="e">
        <v>#N/A</v>
      </c>
      <c r="G5099" s="3" t="e">
        <v>#N/A</v>
      </c>
      <c r="H5099" s="3" t="e">
        <v>#N/A</v>
      </c>
      <c r="I5099" s="80" t="e">
        <v>#N/A</v>
      </c>
      <c r="J5099" s="80" t="e">
        <v>#N/A</v>
      </c>
      <c r="K5099" s="85" t="e">
        <v>#N/A</v>
      </c>
      <c r="L5099" s="9" t="e">
        <v>#N/A</v>
      </c>
      <c r="M5099" s="93" t="e">
        <v>#N/A</v>
      </c>
      <c r="N5099" s="8" t="e">
        <v>#N/A</v>
      </c>
      <c r="O5099" t="e">
        <v>#N/A</v>
      </c>
      <c r="P5099" t="e">
        <v>#N/A</v>
      </c>
      <c r="Q5099" t="e">
        <v>#N/A</v>
      </c>
      <c r="R5099" s="2" t="e">
        <v>#N/A</v>
      </c>
      <c r="S5099" t="e">
        <v>#N/A</v>
      </c>
      <c r="T5099" s="3" t="e">
        <v>#N/A</v>
      </c>
      <c r="U5099" s="3" t="e">
        <v>#N/A</v>
      </c>
      <c r="V5099" t="e">
        <v>#N/A</v>
      </c>
      <c r="W5099" t="e">
        <v>#N/A</v>
      </c>
      <c r="X5099" t="e">
        <v>#N/A</v>
      </c>
      <c r="Y5099" s="3" t="e">
        <v>#N/A</v>
      </c>
      <c r="Z5099" s="8" t="e">
        <v>#N/A</v>
      </c>
      <c r="AA5099" s="30" t="e">
        <v>#N/A</v>
      </c>
      <c r="AB5099" t="e">
        <v>#N/A</v>
      </c>
      <c r="AC5099" t="e">
        <v>#N/A</v>
      </c>
      <c r="AD5099" t="e">
        <v>#N/A</v>
      </c>
      <c r="AE5099" t="e">
        <v>#N/A</v>
      </c>
      <c r="AF5099" t="e">
        <v>#N/A</v>
      </c>
    </row>
    <row r="5100" spans="1:32" x14ac:dyDescent="0.25">
      <c r="A5100" t="e">
        <v>#N/A</v>
      </c>
      <c r="B5100" s="33" t="e">
        <v>#N/A</v>
      </c>
      <c r="C5100" t="e">
        <v>#N/A</v>
      </c>
      <c r="D5100" t="e">
        <v>#N/A</v>
      </c>
      <c r="E5100" s="69" t="e">
        <v>#N/A</v>
      </c>
      <c r="F5100" s="3" t="e">
        <v>#N/A</v>
      </c>
      <c r="G5100" s="3" t="e">
        <v>#N/A</v>
      </c>
      <c r="H5100" s="3" t="e">
        <v>#N/A</v>
      </c>
      <c r="I5100" s="80" t="e">
        <v>#N/A</v>
      </c>
      <c r="J5100" s="80" t="e">
        <v>#N/A</v>
      </c>
      <c r="K5100" s="85" t="e">
        <v>#N/A</v>
      </c>
      <c r="L5100" s="9" t="e">
        <v>#N/A</v>
      </c>
      <c r="M5100" s="93" t="e">
        <v>#N/A</v>
      </c>
      <c r="N5100" s="8" t="e">
        <v>#N/A</v>
      </c>
      <c r="O5100" t="e">
        <v>#N/A</v>
      </c>
      <c r="P5100" t="e">
        <v>#N/A</v>
      </c>
      <c r="Q5100" t="e">
        <v>#N/A</v>
      </c>
      <c r="R5100" s="2" t="e">
        <v>#N/A</v>
      </c>
      <c r="S5100" t="e">
        <v>#N/A</v>
      </c>
      <c r="T5100" s="3" t="e">
        <v>#N/A</v>
      </c>
      <c r="U5100" s="3" t="e">
        <v>#N/A</v>
      </c>
      <c r="V5100" t="e">
        <v>#N/A</v>
      </c>
      <c r="W5100" t="e">
        <v>#N/A</v>
      </c>
      <c r="X5100" t="e">
        <v>#N/A</v>
      </c>
      <c r="Y5100" s="3" t="e">
        <v>#N/A</v>
      </c>
      <c r="Z5100" s="8" t="e">
        <v>#N/A</v>
      </c>
      <c r="AA5100" s="30" t="e">
        <v>#N/A</v>
      </c>
      <c r="AB5100" t="e">
        <v>#N/A</v>
      </c>
      <c r="AC5100" t="e">
        <v>#N/A</v>
      </c>
      <c r="AD5100" t="e">
        <v>#N/A</v>
      </c>
      <c r="AE5100" t="e">
        <v>#N/A</v>
      </c>
      <c r="AF5100" t="e">
        <v>#N/A</v>
      </c>
    </row>
    <row r="5101" spans="1:32" x14ac:dyDescent="0.25">
      <c r="A5101" t="e">
        <v>#N/A</v>
      </c>
      <c r="B5101" s="33" t="e">
        <v>#N/A</v>
      </c>
      <c r="C5101" t="e">
        <v>#N/A</v>
      </c>
      <c r="D5101" t="e">
        <v>#N/A</v>
      </c>
      <c r="E5101" s="69" t="e">
        <v>#N/A</v>
      </c>
      <c r="F5101" s="3" t="e">
        <v>#N/A</v>
      </c>
      <c r="G5101" s="3" t="e">
        <v>#N/A</v>
      </c>
      <c r="H5101" s="3" t="e">
        <v>#N/A</v>
      </c>
      <c r="I5101" s="80" t="e">
        <v>#N/A</v>
      </c>
      <c r="J5101" s="80" t="e">
        <v>#N/A</v>
      </c>
      <c r="K5101" s="85" t="e">
        <v>#N/A</v>
      </c>
      <c r="L5101" s="9" t="e">
        <v>#N/A</v>
      </c>
      <c r="M5101" s="93" t="e">
        <v>#N/A</v>
      </c>
      <c r="N5101" s="8" t="e">
        <v>#N/A</v>
      </c>
      <c r="O5101" t="e">
        <v>#N/A</v>
      </c>
      <c r="P5101" t="e">
        <v>#N/A</v>
      </c>
      <c r="Q5101" t="e">
        <v>#N/A</v>
      </c>
      <c r="R5101" s="2" t="e">
        <v>#N/A</v>
      </c>
      <c r="S5101" t="e">
        <v>#N/A</v>
      </c>
      <c r="T5101" s="3" t="e">
        <v>#N/A</v>
      </c>
      <c r="U5101" s="3" t="e">
        <v>#N/A</v>
      </c>
      <c r="V5101" t="e">
        <v>#N/A</v>
      </c>
      <c r="W5101" t="e">
        <v>#N/A</v>
      </c>
      <c r="X5101" t="e">
        <v>#N/A</v>
      </c>
      <c r="Y5101" s="3" t="e">
        <v>#N/A</v>
      </c>
      <c r="Z5101" s="8" t="e">
        <v>#N/A</v>
      </c>
      <c r="AA5101" s="30" t="e">
        <v>#N/A</v>
      </c>
      <c r="AB5101" t="e">
        <v>#N/A</v>
      </c>
      <c r="AC5101" t="e">
        <v>#N/A</v>
      </c>
      <c r="AD5101" t="e">
        <v>#N/A</v>
      </c>
      <c r="AE5101" t="e">
        <v>#N/A</v>
      </c>
      <c r="AF5101" t="e">
        <v>#N/A</v>
      </c>
    </row>
    <row r="5102" spans="1:32" x14ac:dyDescent="0.25">
      <c r="A5102" t="e">
        <v>#N/A</v>
      </c>
      <c r="B5102" s="33" t="e">
        <v>#N/A</v>
      </c>
      <c r="C5102" t="e">
        <v>#N/A</v>
      </c>
      <c r="D5102" t="e">
        <v>#N/A</v>
      </c>
      <c r="E5102" s="69" t="e">
        <v>#N/A</v>
      </c>
      <c r="F5102" s="3" t="e">
        <v>#N/A</v>
      </c>
      <c r="G5102" s="3" t="e">
        <v>#N/A</v>
      </c>
      <c r="H5102" s="3" t="e">
        <v>#N/A</v>
      </c>
      <c r="I5102" s="80" t="e">
        <v>#N/A</v>
      </c>
      <c r="J5102" s="80" t="e">
        <v>#N/A</v>
      </c>
      <c r="K5102" s="85" t="e">
        <v>#N/A</v>
      </c>
      <c r="L5102" s="9" t="e">
        <v>#N/A</v>
      </c>
      <c r="M5102" s="93" t="e">
        <v>#N/A</v>
      </c>
      <c r="N5102" s="8" t="e">
        <v>#N/A</v>
      </c>
      <c r="O5102" t="e">
        <v>#N/A</v>
      </c>
      <c r="P5102" t="e">
        <v>#N/A</v>
      </c>
      <c r="Q5102" t="e">
        <v>#N/A</v>
      </c>
      <c r="R5102" s="2" t="e">
        <v>#N/A</v>
      </c>
      <c r="S5102" t="e">
        <v>#N/A</v>
      </c>
      <c r="T5102" s="3" t="e">
        <v>#N/A</v>
      </c>
      <c r="U5102" s="3" t="e">
        <v>#N/A</v>
      </c>
      <c r="V5102" t="e">
        <v>#N/A</v>
      </c>
      <c r="W5102" t="e">
        <v>#N/A</v>
      </c>
      <c r="X5102" t="e">
        <v>#N/A</v>
      </c>
      <c r="Y5102" s="3" t="e">
        <v>#N/A</v>
      </c>
      <c r="Z5102" s="8" t="e">
        <v>#N/A</v>
      </c>
      <c r="AA5102" s="30" t="e">
        <v>#N/A</v>
      </c>
      <c r="AB5102" t="e">
        <v>#N/A</v>
      </c>
      <c r="AC5102" t="e">
        <v>#N/A</v>
      </c>
      <c r="AD5102" t="e">
        <v>#N/A</v>
      </c>
      <c r="AE5102" t="e">
        <v>#N/A</v>
      </c>
      <c r="AF5102" t="e">
        <v>#N/A</v>
      </c>
    </row>
    <row r="5103" spans="1:32" x14ac:dyDescent="0.25">
      <c r="A5103" t="e">
        <v>#N/A</v>
      </c>
      <c r="B5103" s="33" t="e">
        <v>#N/A</v>
      </c>
      <c r="C5103" t="e">
        <v>#N/A</v>
      </c>
      <c r="D5103" t="e">
        <v>#N/A</v>
      </c>
      <c r="E5103" s="69" t="e">
        <v>#N/A</v>
      </c>
      <c r="F5103" s="3" t="e">
        <v>#N/A</v>
      </c>
      <c r="G5103" s="3" t="e">
        <v>#N/A</v>
      </c>
      <c r="H5103" s="3" t="e">
        <v>#N/A</v>
      </c>
      <c r="I5103" s="80" t="e">
        <v>#N/A</v>
      </c>
      <c r="J5103" s="80" t="e">
        <v>#N/A</v>
      </c>
      <c r="K5103" s="85" t="e">
        <v>#N/A</v>
      </c>
      <c r="L5103" s="9" t="e">
        <v>#N/A</v>
      </c>
      <c r="M5103" s="93" t="e">
        <v>#N/A</v>
      </c>
      <c r="N5103" s="8" t="e">
        <v>#N/A</v>
      </c>
      <c r="O5103" t="e">
        <v>#N/A</v>
      </c>
      <c r="P5103" t="e">
        <v>#N/A</v>
      </c>
      <c r="Q5103" t="e">
        <v>#N/A</v>
      </c>
      <c r="R5103" s="2" t="e">
        <v>#N/A</v>
      </c>
      <c r="S5103" t="e">
        <v>#N/A</v>
      </c>
      <c r="T5103" s="3" t="e">
        <v>#N/A</v>
      </c>
      <c r="U5103" s="3" t="e">
        <v>#N/A</v>
      </c>
      <c r="V5103" t="e">
        <v>#N/A</v>
      </c>
      <c r="W5103" t="e">
        <v>#N/A</v>
      </c>
      <c r="X5103" t="e">
        <v>#N/A</v>
      </c>
      <c r="Y5103" s="3" t="e">
        <v>#N/A</v>
      </c>
      <c r="Z5103" s="8" t="e">
        <v>#N/A</v>
      </c>
      <c r="AA5103" s="30" t="e">
        <v>#N/A</v>
      </c>
      <c r="AB5103" t="e">
        <v>#N/A</v>
      </c>
      <c r="AC5103" t="e">
        <v>#N/A</v>
      </c>
      <c r="AD5103" t="e">
        <v>#N/A</v>
      </c>
      <c r="AE5103" t="e">
        <v>#N/A</v>
      </c>
      <c r="AF5103" t="e">
        <v>#N/A</v>
      </c>
    </row>
    <row r="5104" spans="1:32" x14ac:dyDescent="0.25">
      <c r="A5104" t="e">
        <v>#N/A</v>
      </c>
      <c r="B5104" s="33" t="e">
        <v>#N/A</v>
      </c>
      <c r="C5104" t="e">
        <v>#N/A</v>
      </c>
      <c r="D5104" t="e">
        <v>#N/A</v>
      </c>
      <c r="E5104" s="69" t="e">
        <v>#N/A</v>
      </c>
      <c r="F5104" s="3" t="e">
        <v>#N/A</v>
      </c>
      <c r="G5104" s="3" t="e">
        <v>#N/A</v>
      </c>
      <c r="H5104" s="3" t="e">
        <v>#N/A</v>
      </c>
      <c r="I5104" s="80" t="e">
        <v>#N/A</v>
      </c>
      <c r="J5104" s="80" t="e">
        <v>#N/A</v>
      </c>
      <c r="K5104" s="85" t="e">
        <v>#N/A</v>
      </c>
      <c r="L5104" s="9" t="e">
        <v>#N/A</v>
      </c>
      <c r="M5104" s="93" t="e">
        <v>#N/A</v>
      </c>
      <c r="N5104" s="8" t="e">
        <v>#N/A</v>
      </c>
      <c r="O5104" t="e">
        <v>#N/A</v>
      </c>
      <c r="P5104" t="e">
        <v>#N/A</v>
      </c>
      <c r="Q5104" t="e">
        <v>#N/A</v>
      </c>
      <c r="R5104" s="2" t="e">
        <v>#N/A</v>
      </c>
      <c r="S5104" t="e">
        <v>#N/A</v>
      </c>
      <c r="T5104" s="3" t="e">
        <v>#N/A</v>
      </c>
      <c r="U5104" s="3" t="e">
        <v>#N/A</v>
      </c>
      <c r="V5104" t="e">
        <v>#N/A</v>
      </c>
      <c r="W5104" t="e">
        <v>#N/A</v>
      </c>
      <c r="X5104" t="e">
        <v>#N/A</v>
      </c>
      <c r="Y5104" s="3" t="e">
        <v>#N/A</v>
      </c>
      <c r="Z5104" s="8" t="e">
        <v>#N/A</v>
      </c>
      <c r="AA5104" s="30" t="e">
        <v>#N/A</v>
      </c>
      <c r="AB5104" t="e">
        <v>#N/A</v>
      </c>
      <c r="AC5104" t="e">
        <v>#N/A</v>
      </c>
      <c r="AD5104" t="e">
        <v>#N/A</v>
      </c>
      <c r="AE5104" t="e">
        <v>#N/A</v>
      </c>
      <c r="AF5104" t="e">
        <v>#N/A</v>
      </c>
    </row>
    <row r="5105" spans="1:32" x14ac:dyDescent="0.25">
      <c r="A5105" t="e">
        <v>#N/A</v>
      </c>
      <c r="B5105" s="33" t="e">
        <v>#N/A</v>
      </c>
      <c r="C5105" t="e">
        <v>#N/A</v>
      </c>
      <c r="D5105" t="e">
        <v>#N/A</v>
      </c>
      <c r="E5105" s="69" t="e">
        <v>#N/A</v>
      </c>
      <c r="F5105" s="3" t="e">
        <v>#N/A</v>
      </c>
      <c r="G5105" s="3" t="e">
        <v>#N/A</v>
      </c>
      <c r="H5105" s="3" t="e">
        <v>#N/A</v>
      </c>
      <c r="I5105" s="80" t="e">
        <v>#N/A</v>
      </c>
      <c r="J5105" s="80" t="e">
        <v>#N/A</v>
      </c>
      <c r="K5105" s="85" t="e">
        <v>#N/A</v>
      </c>
      <c r="L5105" s="9" t="e">
        <v>#N/A</v>
      </c>
      <c r="M5105" s="93" t="e">
        <v>#N/A</v>
      </c>
      <c r="N5105" s="8" t="e">
        <v>#N/A</v>
      </c>
      <c r="O5105" t="e">
        <v>#N/A</v>
      </c>
      <c r="P5105" t="e">
        <v>#N/A</v>
      </c>
      <c r="Q5105" t="e">
        <v>#N/A</v>
      </c>
      <c r="R5105" s="2" t="e">
        <v>#N/A</v>
      </c>
      <c r="S5105" t="e">
        <v>#N/A</v>
      </c>
      <c r="T5105" s="3" t="e">
        <v>#N/A</v>
      </c>
      <c r="U5105" s="3" t="e">
        <v>#N/A</v>
      </c>
      <c r="V5105" t="e">
        <v>#N/A</v>
      </c>
      <c r="W5105" t="e">
        <v>#N/A</v>
      </c>
      <c r="X5105" t="e">
        <v>#N/A</v>
      </c>
      <c r="Y5105" s="3" t="e">
        <v>#N/A</v>
      </c>
      <c r="Z5105" s="8" t="e">
        <v>#N/A</v>
      </c>
      <c r="AA5105" s="30" t="e">
        <v>#N/A</v>
      </c>
      <c r="AB5105" t="e">
        <v>#N/A</v>
      </c>
      <c r="AC5105" t="e">
        <v>#N/A</v>
      </c>
      <c r="AD5105" t="e">
        <v>#N/A</v>
      </c>
      <c r="AE5105" t="e">
        <v>#N/A</v>
      </c>
      <c r="AF5105" t="e">
        <v>#N/A</v>
      </c>
    </row>
    <row r="5106" spans="1:32" x14ac:dyDescent="0.25">
      <c r="A5106" t="e">
        <v>#N/A</v>
      </c>
      <c r="B5106" s="33" t="e">
        <v>#N/A</v>
      </c>
      <c r="C5106" t="e">
        <v>#N/A</v>
      </c>
      <c r="D5106" t="e">
        <v>#N/A</v>
      </c>
      <c r="E5106" s="69" t="e">
        <v>#N/A</v>
      </c>
      <c r="F5106" s="3" t="e">
        <v>#N/A</v>
      </c>
      <c r="G5106" s="3" t="e">
        <v>#N/A</v>
      </c>
      <c r="H5106" s="3" t="e">
        <v>#N/A</v>
      </c>
      <c r="I5106" s="80" t="e">
        <v>#N/A</v>
      </c>
      <c r="J5106" s="80" t="e">
        <v>#N/A</v>
      </c>
      <c r="K5106" s="85" t="e">
        <v>#N/A</v>
      </c>
      <c r="L5106" s="9" t="e">
        <v>#N/A</v>
      </c>
      <c r="M5106" s="93" t="e">
        <v>#N/A</v>
      </c>
      <c r="N5106" s="8" t="e">
        <v>#N/A</v>
      </c>
      <c r="O5106" t="e">
        <v>#N/A</v>
      </c>
      <c r="P5106" t="e">
        <v>#N/A</v>
      </c>
      <c r="Q5106" t="e">
        <v>#N/A</v>
      </c>
      <c r="R5106" s="2" t="e">
        <v>#N/A</v>
      </c>
      <c r="S5106" t="e">
        <v>#N/A</v>
      </c>
      <c r="T5106" s="3" t="e">
        <v>#N/A</v>
      </c>
      <c r="U5106" s="3" t="e">
        <v>#N/A</v>
      </c>
      <c r="V5106" t="e">
        <v>#N/A</v>
      </c>
      <c r="W5106" t="e">
        <v>#N/A</v>
      </c>
      <c r="X5106" t="e">
        <v>#N/A</v>
      </c>
      <c r="Y5106" s="3" t="e">
        <v>#N/A</v>
      </c>
      <c r="Z5106" s="8" t="e">
        <v>#N/A</v>
      </c>
      <c r="AA5106" s="30" t="e">
        <v>#N/A</v>
      </c>
      <c r="AB5106" t="e">
        <v>#N/A</v>
      </c>
      <c r="AC5106" t="e">
        <v>#N/A</v>
      </c>
      <c r="AD5106" t="e">
        <v>#N/A</v>
      </c>
      <c r="AE5106" t="e">
        <v>#N/A</v>
      </c>
      <c r="AF5106" t="e">
        <v>#N/A</v>
      </c>
    </row>
    <row r="5107" spans="1:32" x14ac:dyDescent="0.25">
      <c r="A5107" t="e">
        <v>#N/A</v>
      </c>
      <c r="B5107" s="33" t="e">
        <v>#N/A</v>
      </c>
      <c r="C5107" t="e">
        <v>#N/A</v>
      </c>
      <c r="D5107" t="e">
        <v>#N/A</v>
      </c>
      <c r="E5107" s="69" t="e">
        <v>#N/A</v>
      </c>
      <c r="F5107" s="3" t="e">
        <v>#N/A</v>
      </c>
      <c r="G5107" s="3" t="e">
        <v>#N/A</v>
      </c>
      <c r="H5107" s="3" t="e">
        <v>#N/A</v>
      </c>
      <c r="I5107" s="80" t="e">
        <v>#N/A</v>
      </c>
      <c r="J5107" s="80" t="e">
        <v>#N/A</v>
      </c>
      <c r="K5107" s="85" t="e">
        <v>#N/A</v>
      </c>
      <c r="L5107" s="9" t="e">
        <v>#N/A</v>
      </c>
      <c r="M5107" s="93" t="e">
        <v>#N/A</v>
      </c>
      <c r="N5107" s="8" t="e">
        <v>#N/A</v>
      </c>
      <c r="O5107" t="e">
        <v>#N/A</v>
      </c>
      <c r="P5107" t="e">
        <v>#N/A</v>
      </c>
      <c r="Q5107" t="e">
        <v>#N/A</v>
      </c>
      <c r="R5107" s="2" t="e">
        <v>#N/A</v>
      </c>
      <c r="S5107" t="e">
        <v>#N/A</v>
      </c>
      <c r="T5107" s="3" t="e">
        <v>#N/A</v>
      </c>
      <c r="U5107" s="3" t="e">
        <v>#N/A</v>
      </c>
      <c r="V5107" t="e">
        <v>#N/A</v>
      </c>
      <c r="W5107" t="e">
        <v>#N/A</v>
      </c>
      <c r="X5107" t="e">
        <v>#N/A</v>
      </c>
      <c r="Y5107" s="3" t="e">
        <v>#N/A</v>
      </c>
      <c r="Z5107" s="8" t="e">
        <v>#N/A</v>
      </c>
      <c r="AA5107" s="30" t="e">
        <v>#N/A</v>
      </c>
      <c r="AB5107" t="e">
        <v>#N/A</v>
      </c>
      <c r="AC5107" t="e">
        <v>#N/A</v>
      </c>
      <c r="AD5107" t="e">
        <v>#N/A</v>
      </c>
      <c r="AE5107" t="e">
        <v>#N/A</v>
      </c>
      <c r="AF5107" t="e">
        <v>#N/A</v>
      </c>
    </row>
    <row r="5108" spans="1:32" x14ac:dyDescent="0.25">
      <c r="A5108" t="e">
        <v>#N/A</v>
      </c>
      <c r="B5108" s="33" t="e">
        <v>#N/A</v>
      </c>
      <c r="C5108" t="e">
        <v>#N/A</v>
      </c>
      <c r="D5108" t="e">
        <v>#N/A</v>
      </c>
      <c r="E5108" s="69" t="e">
        <v>#N/A</v>
      </c>
      <c r="F5108" s="3" t="e">
        <v>#N/A</v>
      </c>
      <c r="G5108" s="3" t="e">
        <v>#N/A</v>
      </c>
      <c r="H5108" s="3" t="e">
        <v>#N/A</v>
      </c>
      <c r="I5108" s="80" t="e">
        <v>#N/A</v>
      </c>
      <c r="J5108" s="80" t="e">
        <v>#N/A</v>
      </c>
      <c r="K5108" s="85" t="e">
        <v>#N/A</v>
      </c>
      <c r="L5108" s="9" t="e">
        <v>#N/A</v>
      </c>
      <c r="M5108" s="93" t="e">
        <v>#N/A</v>
      </c>
      <c r="N5108" s="8" t="e">
        <v>#N/A</v>
      </c>
      <c r="O5108" t="e">
        <v>#N/A</v>
      </c>
      <c r="P5108" t="e">
        <v>#N/A</v>
      </c>
      <c r="Q5108" t="e">
        <v>#N/A</v>
      </c>
      <c r="R5108" s="2" t="e">
        <v>#N/A</v>
      </c>
      <c r="S5108" t="e">
        <v>#N/A</v>
      </c>
      <c r="T5108" s="3" t="e">
        <v>#N/A</v>
      </c>
      <c r="U5108" s="3" t="e">
        <v>#N/A</v>
      </c>
      <c r="V5108" t="e">
        <v>#N/A</v>
      </c>
      <c r="W5108" t="e">
        <v>#N/A</v>
      </c>
      <c r="X5108" t="e">
        <v>#N/A</v>
      </c>
      <c r="Y5108" s="3" t="e">
        <v>#N/A</v>
      </c>
      <c r="Z5108" s="8" t="e">
        <v>#N/A</v>
      </c>
      <c r="AA5108" s="30" t="e">
        <v>#N/A</v>
      </c>
      <c r="AB5108" t="e">
        <v>#N/A</v>
      </c>
      <c r="AC5108" t="e">
        <v>#N/A</v>
      </c>
      <c r="AD5108" t="e">
        <v>#N/A</v>
      </c>
      <c r="AE5108" t="e">
        <v>#N/A</v>
      </c>
      <c r="AF5108" t="e">
        <v>#N/A</v>
      </c>
    </row>
    <row r="5109" spans="1:32" x14ac:dyDescent="0.25">
      <c r="A5109" t="e">
        <v>#N/A</v>
      </c>
      <c r="B5109" s="33" t="e">
        <v>#N/A</v>
      </c>
      <c r="C5109" t="e">
        <v>#N/A</v>
      </c>
      <c r="D5109" t="e">
        <v>#N/A</v>
      </c>
      <c r="E5109" s="69" t="e">
        <v>#N/A</v>
      </c>
      <c r="F5109" s="3" t="e">
        <v>#N/A</v>
      </c>
      <c r="G5109" s="3" t="e">
        <v>#N/A</v>
      </c>
      <c r="H5109" s="3" t="e">
        <v>#N/A</v>
      </c>
      <c r="I5109" s="80" t="e">
        <v>#N/A</v>
      </c>
      <c r="J5109" s="80" t="e">
        <v>#N/A</v>
      </c>
      <c r="K5109" s="85" t="e">
        <v>#N/A</v>
      </c>
      <c r="L5109" s="9" t="e">
        <v>#N/A</v>
      </c>
      <c r="M5109" s="93" t="e">
        <v>#N/A</v>
      </c>
      <c r="N5109" s="8" t="e">
        <v>#N/A</v>
      </c>
      <c r="O5109" t="e">
        <v>#N/A</v>
      </c>
      <c r="P5109" t="e">
        <v>#N/A</v>
      </c>
      <c r="Q5109" t="e">
        <v>#N/A</v>
      </c>
      <c r="R5109" s="2" t="e">
        <v>#N/A</v>
      </c>
      <c r="S5109" t="e">
        <v>#N/A</v>
      </c>
      <c r="T5109" s="3" t="e">
        <v>#N/A</v>
      </c>
      <c r="U5109" s="3" t="e">
        <v>#N/A</v>
      </c>
      <c r="V5109" t="e">
        <v>#N/A</v>
      </c>
      <c r="W5109" t="e">
        <v>#N/A</v>
      </c>
      <c r="X5109" t="e">
        <v>#N/A</v>
      </c>
      <c r="Y5109" s="3" t="e">
        <v>#N/A</v>
      </c>
      <c r="Z5109" s="8" t="e">
        <v>#N/A</v>
      </c>
      <c r="AA5109" s="30" t="e">
        <v>#N/A</v>
      </c>
      <c r="AB5109" t="e">
        <v>#N/A</v>
      </c>
      <c r="AC5109" t="e">
        <v>#N/A</v>
      </c>
      <c r="AD5109" t="e">
        <v>#N/A</v>
      </c>
      <c r="AE5109" t="e">
        <v>#N/A</v>
      </c>
      <c r="AF5109" t="e">
        <v>#N/A</v>
      </c>
    </row>
    <row r="5110" spans="1:32" x14ac:dyDescent="0.25">
      <c r="A5110" t="e">
        <v>#N/A</v>
      </c>
      <c r="B5110" s="33" t="e">
        <v>#N/A</v>
      </c>
      <c r="C5110" t="e">
        <v>#N/A</v>
      </c>
      <c r="D5110" t="e">
        <v>#N/A</v>
      </c>
      <c r="E5110" s="69" t="e">
        <v>#N/A</v>
      </c>
      <c r="F5110" s="3" t="e">
        <v>#N/A</v>
      </c>
      <c r="G5110" s="3" t="e">
        <v>#N/A</v>
      </c>
      <c r="H5110" s="3" t="e">
        <v>#N/A</v>
      </c>
      <c r="I5110" s="80" t="e">
        <v>#N/A</v>
      </c>
      <c r="J5110" s="80" t="e">
        <v>#N/A</v>
      </c>
      <c r="K5110" s="85" t="e">
        <v>#N/A</v>
      </c>
      <c r="L5110" s="9" t="e">
        <v>#N/A</v>
      </c>
      <c r="M5110" s="93" t="e">
        <v>#N/A</v>
      </c>
      <c r="N5110" s="8" t="e">
        <v>#N/A</v>
      </c>
      <c r="O5110" t="e">
        <v>#N/A</v>
      </c>
      <c r="P5110" t="e">
        <v>#N/A</v>
      </c>
      <c r="Q5110" t="e">
        <v>#N/A</v>
      </c>
      <c r="R5110" s="2" t="e">
        <v>#N/A</v>
      </c>
      <c r="S5110" t="e">
        <v>#N/A</v>
      </c>
      <c r="T5110" s="3" t="e">
        <v>#N/A</v>
      </c>
      <c r="U5110" s="3" t="e">
        <v>#N/A</v>
      </c>
      <c r="V5110" t="e">
        <v>#N/A</v>
      </c>
      <c r="W5110" t="e">
        <v>#N/A</v>
      </c>
      <c r="X5110" t="e">
        <v>#N/A</v>
      </c>
      <c r="Y5110" s="3" t="e">
        <v>#N/A</v>
      </c>
      <c r="Z5110" s="8" t="e">
        <v>#N/A</v>
      </c>
      <c r="AA5110" s="30" t="e">
        <v>#N/A</v>
      </c>
      <c r="AB5110" t="e">
        <v>#N/A</v>
      </c>
      <c r="AC5110" t="e">
        <v>#N/A</v>
      </c>
      <c r="AD5110" t="e">
        <v>#N/A</v>
      </c>
      <c r="AE5110" t="e">
        <v>#N/A</v>
      </c>
      <c r="AF5110" t="e">
        <v>#N/A</v>
      </c>
    </row>
    <row r="5111" spans="1:32" x14ac:dyDescent="0.25">
      <c r="A5111" t="e">
        <v>#N/A</v>
      </c>
      <c r="B5111" s="33" t="e">
        <v>#N/A</v>
      </c>
      <c r="C5111" t="e">
        <v>#N/A</v>
      </c>
      <c r="D5111" t="e">
        <v>#N/A</v>
      </c>
      <c r="E5111" s="69" t="e">
        <v>#N/A</v>
      </c>
      <c r="F5111" s="3" t="e">
        <v>#N/A</v>
      </c>
      <c r="G5111" s="3" t="e">
        <v>#N/A</v>
      </c>
      <c r="H5111" s="3" t="e">
        <v>#N/A</v>
      </c>
      <c r="I5111" s="80" t="e">
        <v>#N/A</v>
      </c>
      <c r="J5111" s="80" t="e">
        <v>#N/A</v>
      </c>
      <c r="K5111" s="85" t="e">
        <v>#N/A</v>
      </c>
      <c r="L5111" s="9" t="e">
        <v>#N/A</v>
      </c>
      <c r="M5111" s="93" t="e">
        <v>#N/A</v>
      </c>
      <c r="N5111" s="8" t="e">
        <v>#N/A</v>
      </c>
      <c r="O5111" t="e">
        <v>#N/A</v>
      </c>
      <c r="P5111" t="e">
        <v>#N/A</v>
      </c>
      <c r="Q5111" t="e">
        <v>#N/A</v>
      </c>
      <c r="R5111" s="2" t="e">
        <v>#N/A</v>
      </c>
      <c r="S5111" t="e">
        <v>#N/A</v>
      </c>
      <c r="T5111" s="3" t="e">
        <v>#N/A</v>
      </c>
      <c r="U5111" s="3" t="e">
        <v>#N/A</v>
      </c>
      <c r="V5111" t="e">
        <v>#N/A</v>
      </c>
      <c r="W5111" t="e">
        <v>#N/A</v>
      </c>
      <c r="X5111" t="e">
        <v>#N/A</v>
      </c>
      <c r="Y5111" s="3" t="e">
        <v>#N/A</v>
      </c>
      <c r="Z5111" s="8" t="e">
        <v>#N/A</v>
      </c>
      <c r="AA5111" s="30" t="e">
        <v>#N/A</v>
      </c>
      <c r="AB5111" t="e">
        <v>#N/A</v>
      </c>
      <c r="AC5111" t="e">
        <v>#N/A</v>
      </c>
      <c r="AD5111" t="e">
        <v>#N/A</v>
      </c>
      <c r="AE5111" t="e">
        <v>#N/A</v>
      </c>
      <c r="AF5111" t="e">
        <v>#N/A</v>
      </c>
    </row>
    <row r="5112" spans="1:32" x14ac:dyDescent="0.25">
      <c r="A5112" t="e">
        <v>#N/A</v>
      </c>
      <c r="B5112" s="33" t="e">
        <v>#N/A</v>
      </c>
      <c r="C5112" t="e">
        <v>#N/A</v>
      </c>
      <c r="D5112" t="e">
        <v>#N/A</v>
      </c>
      <c r="E5112" s="69" t="e">
        <v>#N/A</v>
      </c>
      <c r="F5112" s="3" t="e">
        <v>#N/A</v>
      </c>
      <c r="G5112" s="3" t="e">
        <v>#N/A</v>
      </c>
      <c r="H5112" s="3" t="e">
        <v>#N/A</v>
      </c>
      <c r="I5112" s="80" t="e">
        <v>#N/A</v>
      </c>
      <c r="J5112" s="80" t="e">
        <v>#N/A</v>
      </c>
      <c r="K5112" s="85" t="e">
        <v>#N/A</v>
      </c>
      <c r="L5112" s="9" t="e">
        <v>#N/A</v>
      </c>
      <c r="M5112" s="93" t="e">
        <v>#N/A</v>
      </c>
      <c r="N5112" s="8" t="e">
        <v>#N/A</v>
      </c>
      <c r="O5112" t="e">
        <v>#N/A</v>
      </c>
      <c r="P5112" t="e">
        <v>#N/A</v>
      </c>
      <c r="Q5112" t="e">
        <v>#N/A</v>
      </c>
      <c r="R5112" s="2" t="e">
        <v>#N/A</v>
      </c>
      <c r="S5112" t="e">
        <v>#N/A</v>
      </c>
      <c r="T5112" s="3" t="e">
        <v>#N/A</v>
      </c>
      <c r="U5112" s="3" t="e">
        <v>#N/A</v>
      </c>
      <c r="V5112" t="e">
        <v>#N/A</v>
      </c>
      <c r="W5112" t="e">
        <v>#N/A</v>
      </c>
      <c r="X5112" t="e">
        <v>#N/A</v>
      </c>
      <c r="Y5112" s="3" t="e">
        <v>#N/A</v>
      </c>
      <c r="Z5112" s="8" t="e">
        <v>#N/A</v>
      </c>
      <c r="AA5112" s="30" t="e">
        <v>#N/A</v>
      </c>
      <c r="AB5112" t="e">
        <v>#N/A</v>
      </c>
      <c r="AC5112" t="e">
        <v>#N/A</v>
      </c>
      <c r="AD5112" t="e">
        <v>#N/A</v>
      </c>
      <c r="AE5112" t="e">
        <v>#N/A</v>
      </c>
      <c r="AF5112" t="e">
        <v>#N/A</v>
      </c>
    </row>
    <row r="5113" spans="1:32" x14ac:dyDescent="0.25">
      <c r="A5113" t="e">
        <v>#N/A</v>
      </c>
      <c r="B5113" s="33" t="e">
        <v>#N/A</v>
      </c>
      <c r="C5113" t="e">
        <v>#N/A</v>
      </c>
      <c r="D5113" t="e">
        <v>#N/A</v>
      </c>
      <c r="E5113" s="69" t="e">
        <v>#N/A</v>
      </c>
      <c r="F5113" s="3" t="e">
        <v>#N/A</v>
      </c>
      <c r="G5113" s="3" t="e">
        <v>#N/A</v>
      </c>
      <c r="H5113" s="3" t="e">
        <v>#N/A</v>
      </c>
      <c r="I5113" s="80" t="e">
        <v>#N/A</v>
      </c>
      <c r="J5113" s="80" t="e">
        <v>#N/A</v>
      </c>
      <c r="K5113" s="85" t="e">
        <v>#N/A</v>
      </c>
      <c r="L5113" s="9" t="e">
        <v>#N/A</v>
      </c>
      <c r="M5113" s="93" t="e">
        <v>#N/A</v>
      </c>
      <c r="N5113" s="8" t="e">
        <v>#N/A</v>
      </c>
      <c r="O5113" t="e">
        <v>#N/A</v>
      </c>
      <c r="P5113" t="e">
        <v>#N/A</v>
      </c>
      <c r="Q5113" t="e">
        <v>#N/A</v>
      </c>
      <c r="R5113" s="2" t="e">
        <v>#N/A</v>
      </c>
      <c r="S5113" t="e">
        <v>#N/A</v>
      </c>
      <c r="T5113" s="3" t="e">
        <v>#N/A</v>
      </c>
      <c r="U5113" s="3" t="e">
        <v>#N/A</v>
      </c>
      <c r="V5113" t="e">
        <v>#N/A</v>
      </c>
      <c r="W5113" t="e">
        <v>#N/A</v>
      </c>
      <c r="X5113" t="e">
        <v>#N/A</v>
      </c>
      <c r="Y5113" s="3" t="e">
        <v>#N/A</v>
      </c>
      <c r="Z5113" s="8" t="e">
        <v>#N/A</v>
      </c>
      <c r="AA5113" s="30" t="e">
        <v>#N/A</v>
      </c>
      <c r="AB5113" t="e">
        <v>#N/A</v>
      </c>
      <c r="AC5113" t="e">
        <v>#N/A</v>
      </c>
      <c r="AD5113" t="e">
        <v>#N/A</v>
      </c>
      <c r="AE5113" t="e">
        <v>#N/A</v>
      </c>
      <c r="AF5113" t="e">
        <v>#N/A</v>
      </c>
    </row>
    <row r="5114" spans="1:32" x14ac:dyDescent="0.25">
      <c r="A5114" t="e">
        <v>#N/A</v>
      </c>
      <c r="B5114" s="33" t="e">
        <v>#N/A</v>
      </c>
      <c r="C5114" t="e">
        <v>#N/A</v>
      </c>
      <c r="D5114" t="e">
        <v>#N/A</v>
      </c>
      <c r="E5114" s="69" t="e">
        <v>#N/A</v>
      </c>
      <c r="F5114" s="3" t="e">
        <v>#N/A</v>
      </c>
      <c r="G5114" s="3" t="e">
        <v>#N/A</v>
      </c>
      <c r="H5114" s="3" t="e">
        <v>#N/A</v>
      </c>
      <c r="I5114" s="80" t="e">
        <v>#N/A</v>
      </c>
      <c r="J5114" s="80" t="e">
        <v>#N/A</v>
      </c>
      <c r="K5114" s="85" t="e">
        <v>#N/A</v>
      </c>
      <c r="L5114" s="9" t="e">
        <v>#N/A</v>
      </c>
      <c r="M5114" s="93" t="e">
        <v>#N/A</v>
      </c>
      <c r="N5114" s="8" t="e">
        <v>#N/A</v>
      </c>
      <c r="O5114" t="e">
        <v>#N/A</v>
      </c>
      <c r="P5114" t="e">
        <v>#N/A</v>
      </c>
      <c r="Q5114" t="e">
        <v>#N/A</v>
      </c>
      <c r="R5114" s="2" t="e">
        <v>#N/A</v>
      </c>
      <c r="S5114" t="e">
        <v>#N/A</v>
      </c>
      <c r="T5114" s="3" t="e">
        <v>#N/A</v>
      </c>
      <c r="U5114" s="3" t="e">
        <v>#N/A</v>
      </c>
      <c r="V5114" t="e">
        <v>#N/A</v>
      </c>
      <c r="W5114" t="e">
        <v>#N/A</v>
      </c>
      <c r="X5114" t="e">
        <v>#N/A</v>
      </c>
      <c r="Y5114" s="3" t="e">
        <v>#N/A</v>
      </c>
      <c r="Z5114" s="8" t="e">
        <v>#N/A</v>
      </c>
      <c r="AA5114" s="30" t="e">
        <v>#N/A</v>
      </c>
      <c r="AB5114" t="e">
        <v>#N/A</v>
      </c>
      <c r="AC5114" t="e">
        <v>#N/A</v>
      </c>
      <c r="AD5114" t="e">
        <v>#N/A</v>
      </c>
      <c r="AE5114" t="e">
        <v>#N/A</v>
      </c>
      <c r="AF5114" t="e">
        <v>#N/A</v>
      </c>
    </row>
    <row r="5115" spans="1:32" x14ac:dyDescent="0.25">
      <c r="A5115" t="e">
        <v>#N/A</v>
      </c>
      <c r="B5115" s="33" t="e">
        <v>#N/A</v>
      </c>
      <c r="C5115" t="e">
        <v>#N/A</v>
      </c>
      <c r="D5115" t="e">
        <v>#N/A</v>
      </c>
      <c r="E5115" s="69" t="e">
        <v>#N/A</v>
      </c>
      <c r="F5115" s="3" t="e">
        <v>#N/A</v>
      </c>
      <c r="G5115" s="3" t="e">
        <v>#N/A</v>
      </c>
      <c r="H5115" s="3" t="e">
        <v>#N/A</v>
      </c>
      <c r="I5115" s="80" t="e">
        <v>#N/A</v>
      </c>
      <c r="J5115" s="80" t="e">
        <v>#N/A</v>
      </c>
      <c r="K5115" s="85" t="e">
        <v>#N/A</v>
      </c>
      <c r="L5115" s="9" t="e">
        <v>#N/A</v>
      </c>
      <c r="M5115" s="93" t="e">
        <v>#N/A</v>
      </c>
      <c r="N5115" s="8" t="e">
        <v>#N/A</v>
      </c>
      <c r="O5115" t="e">
        <v>#N/A</v>
      </c>
      <c r="P5115" t="e">
        <v>#N/A</v>
      </c>
      <c r="Q5115" t="e">
        <v>#N/A</v>
      </c>
      <c r="R5115" s="2" t="e">
        <v>#N/A</v>
      </c>
      <c r="S5115" t="e">
        <v>#N/A</v>
      </c>
      <c r="T5115" s="3" t="e">
        <v>#N/A</v>
      </c>
      <c r="U5115" s="3" t="e">
        <v>#N/A</v>
      </c>
      <c r="V5115" t="e">
        <v>#N/A</v>
      </c>
      <c r="W5115" t="e">
        <v>#N/A</v>
      </c>
      <c r="X5115" t="e">
        <v>#N/A</v>
      </c>
      <c r="Y5115" s="3" t="e">
        <v>#N/A</v>
      </c>
      <c r="Z5115" s="8" t="e">
        <v>#N/A</v>
      </c>
      <c r="AA5115" s="30" t="e">
        <v>#N/A</v>
      </c>
      <c r="AB5115" t="e">
        <v>#N/A</v>
      </c>
      <c r="AC5115" t="e">
        <v>#N/A</v>
      </c>
      <c r="AD5115" t="e">
        <v>#N/A</v>
      </c>
      <c r="AE5115" t="e">
        <v>#N/A</v>
      </c>
      <c r="AF5115" t="e">
        <v>#N/A</v>
      </c>
    </row>
    <row r="5116" spans="1:32" x14ac:dyDescent="0.25">
      <c r="A5116" t="e">
        <v>#N/A</v>
      </c>
      <c r="B5116" s="33" t="e">
        <v>#N/A</v>
      </c>
      <c r="C5116" t="e">
        <v>#N/A</v>
      </c>
      <c r="D5116" t="e">
        <v>#N/A</v>
      </c>
      <c r="E5116" s="69" t="e">
        <v>#N/A</v>
      </c>
      <c r="F5116" s="3" t="e">
        <v>#N/A</v>
      </c>
      <c r="G5116" s="3" t="e">
        <v>#N/A</v>
      </c>
      <c r="H5116" s="3" t="e">
        <v>#N/A</v>
      </c>
      <c r="I5116" s="80" t="e">
        <v>#N/A</v>
      </c>
      <c r="J5116" s="80" t="e">
        <v>#N/A</v>
      </c>
      <c r="K5116" s="85" t="e">
        <v>#N/A</v>
      </c>
      <c r="L5116" s="9" t="e">
        <v>#N/A</v>
      </c>
      <c r="M5116" s="93" t="e">
        <v>#N/A</v>
      </c>
      <c r="N5116" s="8" t="e">
        <v>#N/A</v>
      </c>
      <c r="O5116" t="e">
        <v>#N/A</v>
      </c>
      <c r="P5116" t="e">
        <v>#N/A</v>
      </c>
      <c r="Q5116" t="e">
        <v>#N/A</v>
      </c>
      <c r="R5116" s="2" t="e">
        <v>#N/A</v>
      </c>
      <c r="S5116" t="e">
        <v>#N/A</v>
      </c>
      <c r="T5116" s="3" t="e">
        <v>#N/A</v>
      </c>
      <c r="U5116" s="3" t="e">
        <v>#N/A</v>
      </c>
      <c r="V5116" t="e">
        <v>#N/A</v>
      </c>
      <c r="W5116" t="e">
        <v>#N/A</v>
      </c>
      <c r="X5116" t="e">
        <v>#N/A</v>
      </c>
      <c r="Y5116" s="3" t="e">
        <v>#N/A</v>
      </c>
      <c r="Z5116" s="8" t="e">
        <v>#N/A</v>
      </c>
      <c r="AA5116" s="30" t="e">
        <v>#N/A</v>
      </c>
      <c r="AB5116" t="e">
        <v>#N/A</v>
      </c>
      <c r="AC5116" t="e">
        <v>#N/A</v>
      </c>
      <c r="AD5116" t="e">
        <v>#N/A</v>
      </c>
      <c r="AE5116" t="e">
        <v>#N/A</v>
      </c>
      <c r="AF5116" t="e">
        <v>#N/A</v>
      </c>
    </row>
    <row r="5117" spans="1:32" x14ac:dyDescent="0.25">
      <c r="A5117" t="e">
        <v>#N/A</v>
      </c>
      <c r="B5117" s="33" t="e">
        <v>#N/A</v>
      </c>
      <c r="C5117" t="e">
        <v>#N/A</v>
      </c>
      <c r="D5117" t="e">
        <v>#N/A</v>
      </c>
      <c r="E5117" s="69" t="e">
        <v>#N/A</v>
      </c>
      <c r="F5117" s="3" t="e">
        <v>#N/A</v>
      </c>
      <c r="G5117" s="3" t="e">
        <v>#N/A</v>
      </c>
      <c r="H5117" s="3" t="e">
        <v>#N/A</v>
      </c>
      <c r="I5117" s="80" t="e">
        <v>#N/A</v>
      </c>
      <c r="J5117" s="80" t="e">
        <v>#N/A</v>
      </c>
      <c r="K5117" s="85" t="e">
        <v>#N/A</v>
      </c>
      <c r="L5117" s="9" t="e">
        <v>#N/A</v>
      </c>
      <c r="M5117" s="93" t="e">
        <v>#N/A</v>
      </c>
      <c r="N5117" s="8" t="e">
        <v>#N/A</v>
      </c>
      <c r="O5117" t="e">
        <v>#N/A</v>
      </c>
      <c r="P5117" t="e">
        <v>#N/A</v>
      </c>
      <c r="Q5117" t="e">
        <v>#N/A</v>
      </c>
      <c r="R5117" s="2" t="e">
        <v>#N/A</v>
      </c>
      <c r="S5117" t="e">
        <v>#N/A</v>
      </c>
      <c r="T5117" s="3" t="e">
        <v>#N/A</v>
      </c>
      <c r="U5117" s="3" t="e">
        <v>#N/A</v>
      </c>
      <c r="V5117" t="e">
        <v>#N/A</v>
      </c>
      <c r="W5117" t="e">
        <v>#N/A</v>
      </c>
      <c r="X5117" t="e">
        <v>#N/A</v>
      </c>
      <c r="Y5117" s="3" t="e">
        <v>#N/A</v>
      </c>
      <c r="Z5117" s="8" t="e">
        <v>#N/A</v>
      </c>
      <c r="AA5117" s="30" t="e">
        <v>#N/A</v>
      </c>
      <c r="AB5117" t="e">
        <v>#N/A</v>
      </c>
      <c r="AC5117" t="e">
        <v>#N/A</v>
      </c>
      <c r="AD5117" t="e">
        <v>#N/A</v>
      </c>
      <c r="AE5117" t="e">
        <v>#N/A</v>
      </c>
      <c r="AF5117" t="e">
        <v>#N/A</v>
      </c>
    </row>
    <row r="5118" spans="1:32" x14ac:dyDescent="0.25">
      <c r="A5118" t="e">
        <v>#N/A</v>
      </c>
      <c r="B5118" s="33" t="e">
        <v>#N/A</v>
      </c>
      <c r="C5118" t="e">
        <v>#N/A</v>
      </c>
      <c r="D5118" t="e">
        <v>#N/A</v>
      </c>
      <c r="E5118" s="69" t="e">
        <v>#N/A</v>
      </c>
      <c r="F5118" s="3" t="e">
        <v>#N/A</v>
      </c>
      <c r="G5118" s="3" t="e">
        <v>#N/A</v>
      </c>
      <c r="H5118" s="3" t="e">
        <v>#N/A</v>
      </c>
      <c r="I5118" s="80" t="e">
        <v>#N/A</v>
      </c>
      <c r="J5118" s="80" t="e">
        <v>#N/A</v>
      </c>
      <c r="K5118" s="85" t="e">
        <v>#N/A</v>
      </c>
      <c r="L5118" s="9" t="e">
        <v>#N/A</v>
      </c>
      <c r="M5118" s="93" t="e">
        <v>#N/A</v>
      </c>
      <c r="N5118" s="8" t="e">
        <v>#N/A</v>
      </c>
      <c r="O5118" t="e">
        <v>#N/A</v>
      </c>
      <c r="P5118" t="e">
        <v>#N/A</v>
      </c>
      <c r="Q5118" t="e">
        <v>#N/A</v>
      </c>
      <c r="R5118" s="2" t="e">
        <v>#N/A</v>
      </c>
      <c r="S5118" t="e">
        <v>#N/A</v>
      </c>
      <c r="T5118" s="3" t="e">
        <v>#N/A</v>
      </c>
      <c r="U5118" s="3" t="e">
        <v>#N/A</v>
      </c>
      <c r="V5118" t="e">
        <v>#N/A</v>
      </c>
      <c r="W5118" t="e">
        <v>#N/A</v>
      </c>
      <c r="X5118" t="e">
        <v>#N/A</v>
      </c>
      <c r="Y5118" s="3" t="e">
        <v>#N/A</v>
      </c>
      <c r="Z5118" s="8" t="e">
        <v>#N/A</v>
      </c>
      <c r="AA5118" s="30" t="e">
        <v>#N/A</v>
      </c>
      <c r="AB5118" t="e">
        <v>#N/A</v>
      </c>
      <c r="AC5118" t="e">
        <v>#N/A</v>
      </c>
      <c r="AD5118" t="e">
        <v>#N/A</v>
      </c>
      <c r="AE5118" t="e">
        <v>#N/A</v>
      </c>
      <c r="AF5118" t="e">
        <v>#N/A</v>
      </c>
    </row>
    <row r="5119" spans="1:32" x14ac:dyDescent="0.25">
      <c r="A5119" t="e">
        <v>#N/A</v>
      </c>
      <c r="B5119" s="33" t="e">
        <v>#N/A</v>
      </c>
      <c r="C5119" t="e">
        <v>#N/A</v>
      </c>
      <c r="D5119" t="e">
        <v>#N/A</v>
      </c>
      <c r="E5119" s="69" t="e">
        <v>#N/A</v>
      </c>
      <c r="F5119" s="3" t="e">
        <v>#N/A</v>
      </c>
      <c r="G5119" s="3" t="e">
        <v>#N/A</v>
      </c>
      <c r="H5119" s="3" t="e">
        <v>#N/A</v>
      </c>
      <c r="I5119" s="80" t="e">
        <v>#N/A</v>
      </c>
      <c r="J5119" s="80" t="e">
        <v>#N/A</v>
      </c>
      <c r="K5119" s="85" t="e">
        <v>#N/A</v>
      </c>
      <c r="L5119" s="9" t="e">
        <v>#N/A</v>
      </c>
      <c r="M5119" s="93" t="e">
        <v>#N/A</v>
      </c>
      <c r="N5119" s="8" t="e">
        <v>#N/A</v>
      </c>
      <c r="O5119" t="e">
        <v>#N/A</v>
      </c>
      <c r="P5119" t="e">
        <v>#N/A</v>
      </c>
      <c r="Q5119" t="e">
        <v>#N/A</v>
      </c>
      <c r="R5119" s="2" t="e">
        <v>#N/A</v>
      </c>
      <c r="S5119" t="e">
        <v>#N/A</v>
      </c>
      <c r="T5119" s="3" t="e">
        <v>#N/A</v>
      </c>
      <c r="U5119" s="3" t="e">
        <v>#N/A</v>
      </c>
      <c r="V5119" t="e">
        <v>#N/A</v>
      </c>
      <c r="W5119" t="e">
        <v>#N/A</v>
      </c>
      <c r="X5119" t="e">
        <v>#N/A</v>
      </c>
      <c r="Y5119" s="3" t="e">
        <v>#N/A</v>
      </c>
      <c r="Z5119" s="8" t="e">
        <v>#N/A</v>
      </c>
      <c r="AA5119" s="30" t="e">
        <v>#N/A</v>
      </c>
      <c r="AB5119" t="e">
        <v>#N/A</v>
      </c>
      <c r="AC5119" t="e">
        <v>#N/A</v>
      </c>
      <c r="AD5119" t="e">
        <v>#N/A</v>
      </c>
      <c r="AE5119" t="e">
        <v>#N/A</v>
      </c>
      <c r="AF5119" t="e">
        <v>#N/A</v>
      </c>
    </row>
    <row r="5120" spans="1:32" x14ac:dyDescent="0.25">
      <c r="A5120" t="e">
        <v>#N/A</v>
      </c>
      <c r="B5120" s="33" t="e">
        <v>#N/A</v>
      </c>
      <c r="C5120" t="e">
        <v>#N/A</v>
      </c>
      <c r="D5120" t="e">
        <v>#N/A</v>
      </c>
      <c r="E5120" s="69" t="e">
        <v>#N/A</v>
      </c>
      <c r="F5120" s="3" t="e">
        <v>#N/A</v>
      </c>
      <c r="G5120" s="3" t="e">
        <v>#N/A</v>
      </c>
      <c r="H5120" s="3" t="e">
        <v>#N/A</v>
      </c>
      <c r="I5120" s="80" t="e">
        <v>#N/A</v>
      </c>
      <c r="J5120" s="80" t="e">
        <v>#N/A</v>
      </c>
      <c r="K5120" s="85" t="e">
        <v>#N/A</v>
      </c>
      <c r="L5120" s="9" t="e">
        <v>#N/A</v>
      </c>
      <c r="M5120" s="93" t="e">
        <v>#N/A</v>
      </c>
      <c r="N5120" s="8" t="e">
        <v>#N/A</v>
      </c>
      <c r="O5120" t="e">
        <v>#N/A</v>
      </c>
      <c r="P5120" t="e">
        <v>#N/A</v>
      </c>
      <c r="Q5120" t="e">
        <v>#N/A</v>
      </c>
      <c r="R5120" s="2" t="e">
        <v>#N/A</v>
      </c>
      <c r="S5120" t="e">
        <v>#N/A</v>
      </c>
      <c r="T5120" s="3" t="e">
        <v>#N/A</v>
      </c>
      <c r="U5120" s="3" t="e">
        <v>#N/A</v>
      </c>
      <c r="V5120" t="e">
        <v>#N/A</v>
      </c>
      <c r="W5120" t="e">
        <v>#N/A</v>
      </c>
      <c r="X5120" t="e">
        <v>#N/A</v>
      </c>
      <c r="Y5120" s="3" t="e">
        <v>#N/A</v>
      </c>
      <c r="Z5120" s="8" t="e">
        <v>#N/A</v>
      </c>
      <c r="AA5120" s="30" t="e">
        <v>#N/A</v>
      </c>
      <c r="AB5120" t="e">
        <v>#N/A</v>
      </c>
      <c r="AC5120" t="e">
        <v>#N/A</v>
      </c>
      <c r="AD5120" t="e">
        <v>#N/A</v>
      </c>
      <c r="AE5120" t="e">
        <v>#N/A</v>
      </c>
      <c r="AF5120" t="e">
        <v>#N/A</v>
      </c>
    </row>
    <row r="5121" spans="1:32" x14ac:dyDescent="0.25">
      <c r="A5121" t="e">
        <v>#N/A</v>
      </c>
      <c r="B5121" s="33" t="e">
        <v>#N/A</v>
      </c>
      <c r="C5121" t="e">
        <v>#N/A</v>
      </c>
      <c r="D5121" t="e">
        <v>#N/A</v>
      </c>
      <c r="E5121" s="69" t="e">
        <v>#N/A</v>
      </c>
      <c r="F5121" s="3" t="e">
        <v>#N/A</v>
      </c>
      <c r="G5121" s="3" t="e">
        <v>#N/A</v>
      </c>
      <c r="H5121" s="3" t="e">
        <v>#N/A</v>
      </c>
      <c r="I5121" s="80" t="e">
        <v>#N/A</v>
      </c>
      <c r="J5121" s="80" t="e">
        <v>#N/A</v>
      </c>
      <c r="K5121" s="85" t="e">
        <v>#N/A</v>
      </c>
      <c r="L5121" s="9" t="e">
        <v>#N/A</v>
      </c>
      <c r="M5121" s="93" t="e">
        <v>#N/A</v>
      </c>
      <c r="N5121" s="8" t="e">
        <v>#N/A</v>
      </c>
      <c r="O5121" t="e">
        <v>#N/A</v>
      </c>
      <c r="P5121" t="e">
        <v>#N/A</v>
      </c>
      <c r="Q5121" t="e">
        <v>#N/A</v>
      </c>
      <c r="R5121" s="2" t="e">
        <v>#N/A</v>
      </c>
      <c r="S5121" t="e">
        <v>#N/A</v>
      </c>
      <c r="T5121" s="3" t="e">
        <v>#N/A</v>
      </c>
      <c r="U5121" s="3" t="e">
        <v>#N/A</v>
      </c>
      <c r="V5121" t="e">
        <v>#N/A</v>
      </c>
      <c r="W5121" t="e">
        <v>#N/A</v>
      </c>
      <c r="X5121" t="e">
        <v>#N/A</v>
      </c>
      <c r="Y5121" s="3" t="e">
        <v>#N/A</v>
      </c>
      <c r="Z5121" s="8" t="e">
        <v>#N/A</v>
      </c>
      <c r="AA5121" s="30" t="e">
        <v>#N/A</v>
      </c>
      <c r="AB5121" t="e">
        <v>#N/A</v>
      </c>
      <c r="AC5121" t="e">
        <v>#N/A</v>
      </c>
      <c r="AD5121" t="e">
        <v>#N/A</v>
      </c>
      <c r="AE5121" t="e">
        <v>#N/A</v>
      </c>
      <c r="AF5121" t="e">
        <v>#N/A</v>
      </c>
    </row>
    <row r="5122" spans="1:32" x14ac:dyDescent="0.25">
      <c r="A5122" t="e">
        <v>#N/A</v>
      </c>
      <c r="B5122" s="33" t="e">
        <v>#N/A</v>
      </c>
      <c r="C5122" t="e">
        <v>#N/A</v>
      </c>
      <c r="D5122" t="e">
        <v>#N/A</v>
      </c>
      <c r="E5122" s="69" t="e">
        <v>#N/A</v>
      </c>
      <c r="F5122" s="3" t="e">
        <v>#N/A</v>
      </c>
      <c r="G5122" s="3" t="e">
        <v>#N/A</v>
      </c>
      <c r="H5122" s="3" t="e">
        <v>#N/A</v>
      </c>
      <c r="I5122" s="80" t="e">
        <v>#N/A</v>
      </c>
      <c r="J5122" s="80" t="e">
        <v>#N/A</v>
      </c>
      <c r="K5122" s="85" t="e">
        <v>#N/A</v>
      </c>
      <c r="L5122" s="9" t="e">
        <v>#N/A</v>
      </c>
      <c r="M5122" s="93" t="e">
        <v>#N/A</v>
      </c>
      <c r="N5122" s="8" t="e">
        <v>#N/A</v>
      </c>
      <c r="O5122" t="e">
        <v>#N/A</v>
      </c>
      <c r="P5122" t="e">
        <v>#N/A</v>
      </c>
      <c r="Q5122" t="e">
        <v>#N/A</v>
      </c>
      <c r="R5122" s="2" t="e">
        <v>#N/A</v>
      </c>
      <c r="S5122" t="e">
        <v>#N/A</v>
      </c>
      <c r="T5122" s="3" t="e">
        <v>#N/A</v>
      </c>
      <c r="U5122" s="3" t="e">
        <v>#N/A</v>
      </c>
      <c r="V5122" t="e">
        <v>#N/A</v>
      </c>
      <c r="W5122" t="e">
        <v>#N/A</v>
      </c>
      <c r="X5122" t="e">
        <v>#N/A</v>
      </c>
      <c r="Y5122" s="3" t="e">
        <v>#N/A</v>
      </c>
      <c r="Z5122" s="8" t="e">
        <v>#N/A</v>
      </c>
      <c r="AA5122" s="30" t="e">
        <v>#N/A</v>
      </c>
      <c r="AB5122" t="e">
        <v>#N/A</v>
      </c>
      <c r="AC5122" t="e">
        <v>#N/A</v>
      </c>
      <c r="AD5122" t="e">
        <v>#N/A</v>
      </c>
      <c r="AE5122" t="e">
        <v>#N/A</v>
      </c>
      <c r="AF5122" t="e">
        <v>#N/A</v>
      </c>
    </row>
    <row r="5123" spans="1:32" x14ac:dyDescent="0.25">
      <c r="A5123" t="e">
        <v>#N/A</v>
      </c>
      <c r="B5123" s="33" t="e">
        <v>#N/A</v>
      </c>
      <c r="C5123" t="e">
        <v>#N/A</v>
      </c>
      <c r="D5123" t="e">
        <v>#N/A</v>
      </c>
      <c r="E5123" s="69" t="e">
        <v>#N/A</v>
      </c>
      <c r="F5123" s="3" t="e">
        <v>#N/A</v>
      </c>
      <c r="G5123" s="3" t="e">
        <v>#N/A</v>
      </c>
      <c r="H5123" s="3" t="e">
        <v>#N/A</v>
      </c>
      <c r="I5123" s="80" t="e">
        <v>#N/A</v>
      </c>
      <c r="J5123" s="80" t="e">
        <v>#N/A</v>
      </c>
      <c r="K5123" s="85" t="e">
        <v>#N/A</v>
      </c>
      <c r="L5123" s="9" t="e">
        <v>#N/A</v>
      </c>
      <c r="M5123" s="93" t="e">
        <v>#N/A</v>
      </c>
      <c r="N5123" s="8" t="e">
        <v>#N/A</v>
      </c>
      <c r="O5123" t="e">
        <v>#N/A</v>
      </c>
      <c r="P5123" t="e">
        <v>#N/A</v>
      </c>
      <c r="Q5123" t="e">
        <v>#N/A</v>
      </c>
      <c r="R5123" s="2" t="e">
        <v>#N/A</v>
      </c>
      <c r="S5123" t="e">
        <v>#N/A</v>
      </c>
      <c r="T5123" s="3" t="e">
        <v>#N/A</v>
      </c>
      <c r="U5123" s="3" t="e">
        <v>#N/A</v>
      </c>
      <c r="V5123" t="e">
        <v>#N/A</v>
      </c>
      <c r="W5123" t="e">
        <v>#N/A</v>
      </c>
      <c r="X5123" t="e">
        <v>#N/A</v>
      </c>
      <c r="Y5123" s="3" t="e">
        <v>#N/A</v>
      </c>
      <c r="Z5123" s="8" t="e">
        <v>#N/A</v>
      </c>
      <c r="AA5123" s="30" t="e">
        <v>#N/A</v>
      </c>
      <c r="AB5123" t="e">
        <v>#N/A</v>
      </c>
      <c r="AC5123" t="e">
        <v>#N/A</v>
      </c>
      <c r="AD5123" t="e">
        <v>#N/A</v>
      </c>
      <c r="AE5123" t="e">
        <v>#N/A</v>
      </c>
      <c r="AF5123" t="e">
        <v>#N/A</v>
      </c>
    </row>
    <row r="5124" spans="1:32" x14ac:dyDescent="0.25">
      <c r="A5124" t="e">
        <v>#N/A</v>
      </c>
      <c r="B5124" s="33" t="e">
        <v>#N/A</v>
      </c>
      <c r="C5124" t="e">
        <v>#N/A</v>
      </c>
      <c r="D5124" t="e">
        <v>#N/A</v>
      </c>
      <c r="E5124" s="69" t="e">
        <v>#N/A</v>
      </c>
      <c r="F5124" s="3" t="e">
        <v>#N/A</v>
      </c>
      <c r="G5124" s="3" t="e">
        <v>#N/A</v>
      </c>
      <c r="H5124" s="3" t="e">
        <v>#N/A</v>
      </c>
      <c r="I5124" s="80" t="e">
        <v>#N/A</v>
      </c>
      <c r="J5124" s="80" t="e">
        <v>#N/A</v>
      </c>
      <c r="K5124" s="85" t="e">
        <v>#N/A</v>
      </c>
      <c r="L5124" s="9" t="e">
        <v>#N/A</v>
      </c>
      <c r="M5124" s="93" t="e">
        <v>#N/A</v>
      </c>
      <c r="N5124" s="8" t="e">
        <v>#N/A</v>
      </c>
      <c r="O5124" t="e">
        <v>#N/A</v>
      </c>
      <c r="P5124" t="e">
        <v>#N/A</v>
      </c>
      <c r="Q5124" t="e">
        <v>#N/A</v>
      </c>
      <c r="R5124" s="2" t="e">
        <v>#N/A</v>
      </c>
      <c r="S5124" t="e">
        <v>#N/A</v>
      </c>
      <c r="T5124" s="3" t="e">
        <v>#N/A</v>
      </c>
      <c r="U5124" s="3" t="e">
        <v>#N/A</v>
      </c>
      <c r="V5124" t="e">
        <v>#N/A</v>
      </c>
      <c r="W5124" t="e">
        <v>#N/A</v>
      </c>
      <c r="X5124" t="e">
        <v>#N/A</v>
      </c>
      <c r="Y5124" s="3" t="e">
        <v>#N/A</v>
      </c>
      <c r="Z5124" s="8" t="e">
        <v>#N/A</v>
      </c>
      <c r="AA5124" s="30" t="e">
        <v>#N/A</v>
      </c>
      <c r="AB5124" t="e">
        <v>#N/A</v>
      </c>
      <c r="AC5124" t="e">
        <v>#N/A</v>
      </c>
      <c r="AD5124" t="e">
        <v>#N/A</v>
      </c>
      <c r="AE5124" t="e">
        <v>#N/A</v>
      </c>
      <c r="AF5124" t="e">
        <v>#N/A</v>
      </c>
    </row>
    <row r="5125" spans="1:32" x14ac:dyDescent="0.25">
      <c r="A5125" t="e">
        <v>#N/A</v>
      </c>
      <c r="B5125" s="33" t="e">
        <v>#N/A</v>
      </c>
      <c r="C5125" t="e">
        <v>#N/A</v>
      </c>
      <c r="D5125" t="e">
        <v>#N/A</v>
      </c>
      <c r="E5125" s="69" t="e">
        <v>#N/A</v>
      </c>
      <c r="F5125" s="3" t="e">
        <v>#N/A</v>
      </c>
      <c r="G5125" s="3" t="e">
        <v>#N/A</v>
      </c>
      <c r="H5125" s="3" t="e">
        <v>#N/A</v>
      </c>
      <c r="I5125" s="80" t="e">
        <v>#N/A</v>
      </c>
      <c r="J5125" s="80" t="e">
        <v>#N/A</v>
      </c>
      <c r="K5125" s="85" t="e">
        <v>#N/A</v>
      </c>
      <c r="L5125" s="9" t="e">
        <v>#N/A</v>
      </c>
      <c r="M5125" s="93" t="e">
        <v>#N/A</v>
      </c>
      <c r="N5125" s="8" t="e">
        <v>#N/A</v>
      </c>
      <c r="O5125" t="e">
        <v>#N/A</v>
      </c>
      <c r="P5125" t="e">
        <v>#N/A</v>
      </c>
      <c r="Q5125" t="e">
        <v>#N/A</v>
      </c>
      <c r="R5125" s="2" t="e">
        <v>#N/A</v>
      </c>
      <c r="S5125" t="e">
        <v>#N/A</v>
      </c>
      <c r="T5125" s="3" t="e">
        <v>#N/A</v>
      </c>
      <c r="U5125" s="3" t="e">
        <v>#N/A</v>
      </c>
      <c r="V5125" t="e">
        <v>#N/A</v>
      </c>
      <c r="W5125" t="e">
        <v>#N/A</v>
      </c>
      <c r="X5125" t="e">
        <v>#N/A</v>
      </c>
      <c r="Y5125" s="3" t="e">
        <v>#N/A</v>
      </c>
      <c r="Z5125" s="8" t="e">
        <v>#N/A</v>
      </c>
      <c r="AA5125" s="30" t="e">
        <v>#N/A</v>
      </c>
      <c r="AB5125" t="e">
        <v>#N/A</v>
      </c>
      <c r="AC5125" t="e">
        <v>#N/A</v>
      </c>
      <c r="AD5125" t="e">
        <v>#N/A</v>
      </c>
      <c r="AE5125" t="e">
        <v>#N/A</v>
      </c>
      <c r="AF5125" t="e">
        <v>#N/A</v>
      </c>
    </row>
    <row r="5126" spans="1:32" x14ac:dyDescent="0.25">
      <c r="A5126" t="e">
        <v>#N/A</v>
      </c>
      <c r="B5126" s="33" t="e">
        <v>#N/A</v>
      </c>
      <c r="C5126" t="e">
        <v>#N/A</v>
      </c>
      <c r="D5126" t="e">
        <v>#N/A</v>
      </c>
      <c r="E5126" s="69" t="e">
        <v>#N/A</v>
      </c>
      <c r="F5126" s="3" t="e">
        <v>#N/A</v>
      </c>
      <c r="G5126" s="3" t="e">
        <v>#N/A</v>
      </c>
      <c r="H5126" s="3" t="e">
        <v>#N/A</v>
      </c>
      <c r="I5126" s="80" t="e">
        <v>#N/A</v>
      </c>
      <c r="J5126" s="80" t="e">
        <v>#N/A</v>
      </c>
      <c r="K5126" s="85" t="e">
        <v>#N/A</v>
      </c>
      <c r="L5126" s="9" t="e">
        <v>#N/A</v>
      </c>
      <c r="M5126" s="93" t="e">
        <v>#N/A</v>
      </c>
      <c r="N5126" s="8" t="e">
        <v>#N/A</v>
      </c>
      <c r="O5126" t="e">
        <v>#N/A</v>
      </c>
      <c r="P5126" t="e">
        <v>#N/A</v>
      </c>
      <c r="Q5126" t="e">
        <v>#N/A</v>
      </c>
      <c r="R5126" s="2" t="e">
        <v>#N/A</v>
      </c>
      <c r="S5126" t="e">
        <v>#N/A</v>
      </c>
      <c r="T5126" s="3" t="e">
        <v>#N/A</v>
      </c>
      <c r="U5126" s="3" t="e">
        <v>#N/A</v>
      </c>
      <c r="V5126" t="e">
        <v>#N/A</v>
      </c>
      <c r="W5126" t="e">
        <v>#N/A</v>
      </c>
      <c r="X5126" t="e">
        <v>#N/A</v>
      </c>
      <c r="Y5126" s="3" t="e">
        <v>#N/A</v>
      </c>
      <c r="Z5126" s="8" t="e">
        <v>#N/A</v>
      </c>
      <c r="AA5126" s="30" t="e">
        <v>#N/A</v>
      </c>
      <c r="AB5126" t="e">
        <v>#N/A</v>
      </c>
      <c r="AC5126" t="e">
        <v>#N/A</v>
      </c>
      <c r="AD5126" t="e">
        <v>#N/A</v>
      </c>
      <c r="AE5126" t="e">
        <v>#N/A</v>
      </c>
      <c r="AF5126" t="e">
        <v>#N/A</v>
      </c>
    </row>
    <row r="5127" spans="1:32" x14ac:dyDescent="0.25">
      <c r="A5127" t="e">
        <v>#N/A</v>
      </c>
      <c r="B5127" s="33" t="e">
        <v>#N/A</v>
      </c>
      <c r="C5127" t="e">
        <v>#N/A</v>
      </c>
      <c r="D5127" t="e">
        <v>#N/A</v>
      </c>
      <c r="E5127" s="69" t="e">
        <v>#N/A</v>
      </c>
      <c r="F5127" s="3" t="e">
        <v>#N/A</v>
      </c>
      <c r="G5127" s="3" t="e">
        <v>#N/A</v>
      </c>
      <c r="H5127" s="3" t="e">
        <v>#N/A</v>
      </c>
      <c r="I5127" s="80" t="e">
        <v>#N/A</v>
      </c>
      <c r="J5127" s="80" t="e">
        <v>#N/A</v>
      </c>
      <c r="K5127" s="85" t="e">
        <v>#N/A</v>
      </c>
      <c r="L5127" s="9" t="e">
        <v>#N/A</v>
      </c>
      <c r="M5127" s="93" t="e">
        <v>#N/A</v>
      </c>
      <c r="N5127" s="8" t="e">
        <v>#N/A</v>
      </c>
      <c r="O5127" t="e">
        <v>#N/A</v>
      </c>
      <c r="P5127" t="e">
        <v>#N/A</v>
      </c>
      <c r="Q5127" t="e">
        <v>#N/A</v>
      </c>
      <c r="R5127" s="2" t="e">
        <v>#N/A</v>
      </c>
      <c r="S5127" t="e">
        <v>#N/A</v>
      </c>
      <c r="T5127" s="3" t="e">
        <v>#N/A</v>
      </c>
      <c r="U5127" s="3" t="e">
        <v>#N/A</v>
      </c>
      <c r="V5127" t="e">
        <v>#N/A</v>
      </c>
      <c r="W5127" t="e">
        <v>#N/A</v>
      </c>
      <c r="X5127" t="e">
        <v>#N/A</v>
      </c>
      <c r="Y5127" s="3" t="e">
        <v>#N/A</v>
      </c>
      <c r="Z5127" s="8" t="e">
        <v>#N/A</v>
      </c>
      <c r="AA5127" s="30" t="e">
        <v>#N/A</v>
      </c>
      <c r="AB5127" t="e">
        <v>#N/A</v>
      </c>
      <c r="AC5127" t="e">
        <v>#N/A</v>
      </c>
      <c r="AD5127" t="e">
        <v>#N/A</v>
      </c>
      <c r="AE5127" t="e">
        <v>#N/A</v>
      </c>
      <c r="AF5127" t="e">
        <v>#N/A</v>
      </c>
    </row>
    <row r="5128" spans="1:32" x14ac:dyDescent="0.25">
      <c r="A5128" t="e">
        <v>#N/A</v>
      </c>
      <c r="B5128" s="33" t="e">
        <v>#N/A</v>
      </c>
      <c r="C5128" t="e">
        <v>#N/A</v>
      </c>
      <c r="D5128" t="e">
        <v>#N/A</v>
      </c>
      <c r="E5128" s="69" t="e">
        <v>#N/A</v>
      </c>
      <c r="F5128" s="3" t="e">
        <v>#N/A</v>
      </c>
      <c r="G5128" s="3" t="e">
        <v>#N/A</v>
      </c>
      <c r="H5128" s="3" t="e">
        <v>#N/A</v>
      </c>
      <c r="I5128" s="80" t="e">
        <v>#N/A</v>
      </c>
      <c r="J5128" s="80" t="e">
        <v>#N/A</v>
      </c>
      <c r="K5128" s="85" t="e">
        <v>#N/A</v>
      </c>
      <c r="L5128" s="9" t="e">
        <v>#N/A</v>
      </c>
      <c r="M5128" s="93" t="e">
        <v>#N/A</v>
      </c>
      <c r="N5128" s="8" t="e">
        <v>#N/A</v>
      </c>
      <c r="O5128" t="e">
        <v>#N/A</v>
      </c>
      <c r="P5128" t="e">
        <v>#N/A</v>
      </c>
      <c r="Q5128" t="e">
        <v>#N/A</v>
      </c>
      <c r="R5128" s="2" t="e">
        <v>#N/A</v>
      </c>
      <c r="S5128" t="e">
        <v>#N/A</v>
      </c>
      <c r="T5128" s="3" t="e">
        <v>#N/A</v>
      </c>
      <c r="U5128" s="3" t="e">
        <v>#N/A</v>
      </c>
      <c r="V5128" t="e">
        <v>#N/A</v>
      </c>
      <c r="W5128" t="e">
        <v>#N/A</v>
      </c>
      <c r="X5128" t="e">
        <v>#N/A</v>
      </c>
      <c r="Y5128" s="3" t="e">
        <v>#N/A</v>
      </c>
      <c r="Z5128" s="8" t="e">
        <v>#N/A</v>
      </c>
      <c r="AA5128" s="30" t="e">
        <v>#N/A</v>
      </c>
      <c r="AB5128" t="e">
        <v>#N/A</v>
      </c>
      <c r="AC5128" t="e">
        <v>#N/A</v>
      </c>
      <c r="AD5128" t="e">
        <v>#N/A</v>
      </c>
      <c r="AE5128" t="e">
        <v>#N/A</v>
      </c>
      <c r="AF5128" t="e">
        <v>#N/A</v>
      </c>
    </row>
    <row r="5129" spans="1:32" x14ac:dyDescent="0.25">
      <c r="A5129" t="e">
        <v>#N/A</v>
      </c>
      <c r="B5129" s="33" t="e">
        <v>#N/A</v>
      </c>
      <c r="C5129" t="e">
        <v>#N/A</v>
      </c>
      <c r="D5129" t="e">
        <v>#N/A</v>
      </c>
      <c r="E5129" s="69" t="e">
        <v>#N/A</v>
      </c>
      <c r="F5129" s="3" t="e">
        <v>#N/A</v>
      </c>
      <c r="G5129" s="3" t="e">
        <v>#N/A</v>
      </c>
      <c r="H5129" s="3" t="e">
        <v>#N/A</v>
      </c>
      <c r="I5129" s="80" t="e">
        <v>#N/A</v>
      </c>
      <c r="J5129" s="80" t="e">
        <v>#N/A</v>
      </c>
      <c r="K5129" s="85" t="e">
        <v>#N/A</v>
      </c>
      <c r="L5129" s="9" t="e">
        <v>#N/A</v>
      </c>
      <c r="M5129" s="93" t="e">
        <v>#N/A</v>
      </c>
      <c r="N5129" s="8" t="e">
        <v>#N/A</v>
      </c>
      <c r="O5129" t="e">
        <v>#N/A</v>
      </c>
      <c r="P5129" t="e">
        <v>#N/A</v>
      </c>
      <c r="Q5129" t="e">
        <v>#N/A</v>
      </c>
      <c r="R5129" s="2" t="e">
        <v>#N/A</v>
      </c>
      <c r="S5129" t="e">
        <v>#N/A</v>
      </c>
      <c r="T5129" s="3" t="e">
        <v>#N/A</v>
      </c>
      <c r="U5129" s="3" t="e">
        <v>#N/A</v>
      </c>
      <c r="V5129" t="e">
        <v>#N/A</v>
      </c>
      <c r="W5129" t="e">
        <v>#N/A</v>
      </c>
      <c r="X5129" t="e">
        <v>#N/A</v>
      </c>
      <c r="Y5129" s="3" t="e">
        <v>#N/A</v>
      </c>
      <c r="Z5129" s="8" t="e">
        <v>#N/A</v>
      </c>
      <c r="AA5129" s="30" t="e">
        <v>#N/A</v>
      </c>
      <c r="AB5129" t="e">
        <v>#N/A</v>
      </c>
      <c r="AC5129" t="e">
        <v>#N/A</v>
      </c>
      <c r="AD5129" t="e">
        <v>#N/A</v>
      </c>
      <c r="AE5129" t="e">
        <v>#N/A</v>
      </c>
      <c r="AF5129" t="e">
        <v>#N/A</v>
      </c>
    </row>
    <row r="5130" spans="1:32" x14ac:dyDescent="0.25">
      <c r="A5130" t="e">
        <v>#N/A</v>
      </c>
      <c r="B5130" s="33" t="e">
        <v>#N/A</v>
      </c>
      <c r="C5130" t="e">
        <v>#N/A</v>
      </c>
      <c r="D5130" t="e">
        <v>#N/A</v>
      </c>
      <c r="E5130" s="69" t="e">
        <v>#N/A</v>
      </c>
      <c r="F5130" s="3" t="e">
        <v>#N/A</v>
      </c>
      <c r="G5130" s="3" t="e">
        <v>#N/A</v>
      </c>
      <c r="H5130" s="3" t="e">
        <v>#N/A</v>
      </c>
      <c r="I5130" s="80" t="e">
        <v>#N/A</v>
      </c>
      <c r="J5130" s="80" t="e">
        <v>#N/A</v>
      </c>
      <c r="K5130" s="85" t="e">
        <v>#N/A</v>
      </c>
      <c r="L5130" s="9" t="e">
        <v>#N/A</v>
      </c>
      <c r="M5130" s="93" t="e">
        <v>#N/A</v>
      </c>
      <c r="N5130" s="8" t="e">
        <v>#N/A</v>
      </c>
      <c r="O5130" t="e">
        <v>#N/A</v>
      </c>
      <c r="P5130" t="e">
        <v>#N/A</v>
      </c>
      <c r="Q5130" t="e">
        <v>#N/A</v>
      </c>
      <c r="R5130" s="2" t="e">
        <v>#N/A</v>
      </c>
      <c r="S5130" t="e">
        <v>#N/A</v>
      </c>
      <c r="T5130" s="3" t="e">
        <v>#N/A</v>
      </c>
      <c r="U5130" s="3" t="e">
        <v>#N/A</v>
      </c>
      <c r="V5130" t="e">
        <v>#N/A</v>
      </c>
      <c r="W5130" t="e">
        <v>#N/A</v>
      </c>
      <c r="X5130" t="e">
        <v>#N/A</v>
      </c>
      <c r="Y5130" s="3" t="e">
        <v>#N/A</v>
      </c>
      <c r="Z5130" s="8" t="e">
        <v>#N/A</v>
      </c>
      <c r="AA5130" s="30" t="e">
        <v>#N/A</v>
      </c>
      <c r="AB5130" t="e">
        <v>#N/A</v>
      </c>
      <c r="AC5130" t="e">
        <v>#N/A</v>
      </c>
      <c r="AD5130" t="e">
        <v>#N/A</v>
      </c>
      <c r="AE5130" t="e">
        <v>#N/A</v>
      </c>
      <c r="AF5130" t="e">
        <v>#N/A</v>
      </c>
    </row>
    <row r="5131" spans="1:32" x14ac:dyDescent="0.25">
      <c r="A5131" t="e">
        <v>#N/A</v>
      </c>
      <c r="B5131" s="33" t="e">
        <v>#N/A</v>
      </c>
      <c r="C5131" t="e">
        <v>#N/A</v>
      </c>
      <c r="D5131" t="e">
        <v>#N/A</v>
      </c>
      <c r="E5131" s="69" t="e">
        <v>#N/A</v>
      </c>
      <c r="F5131" s="3" t="e">
        <v>#N/A</v>
      </c>
      <c r="G5131" s="3" t="e">
        <v>#N/A</v>
      </c>
      <c r="H5131" s="3" t="e">
        <v>#N/A</v>
      </c>
      <c r="I5131" s="80" t="e">
        <v>#N/A</v>
      </c>
      <c r="J5131" s="80" t="e">
        <v>#N/A</v>
      </c>
      <c r="K5131" s="85" t="e">
        <v>#N/A</v>
      </c>
      <c r="L5131" s="9" t="e">
        <v>#N/A</v>
      </c>
      <c r="M5131" s="93" t="e">
        <v>#N/A</v>
      </c>
      <c r="N5131" s="8" t="e">
        <v>#N/A</v>
      </c>
      <c r="O5131" t="e">
        <v>#N/A</v>
      </c>
      <c r="P5131" t="e">
        <v>#N/A</v>
      </c>
      <c r="Q5131" t="e">
        <v>#N/A</v>
      </c>
      <c r="R5131" s="2" t="e">
        <v>#N/A</v>
      </c>
      <c r="S5131" t="e">
        <v>#N/A</v>
      </c>
      <c r="T5131" s="3" t="e">
        <v>#N/A</v>
      </c>
      <c r="U5131" s="3" t="e">
        <v>#N/A</v>
      </c>
      <c r="V5131" t="e">
        <v>#N/A</v>
      </c>
      <c r="W5131" t="e">
        <v>#N/A</v>
      </c>
      <c r="X5131" t="e">
        <v>#N/A</v>
      </c>
      <c r="Y5131" s="3" t="e">
        <v>#N/A</v>
      </c>
      <c r="Z5131" s="8" t="e">
        <v>#N/A</v>
      </c>
      <c r="AA5131" s="30" t="e">
        <v>#N/A</v>
      </c>
      <c r="AB5131" t="e">
        <v>#N/A</v>
      </c>
      <c r="AC5131" t="e">
        <v>#N/A</v>
      </c>
      <c r="AD5131" t="e">
        <v>#N/A</v>
      </c>
      <c r="AE5131" t="e">
        <v>#N/A</v>
      </c>
      <c r="AF5131" t="e">
        <v>#N/A</v>
      </c>
    </row>
    <row r="5132" spans="1:32" x14ac:dyDescent="0.25">
      <c r="A5132" t="e">
        <v>#N/A</v>
      </c>
      <c r="B5132" s="33" t="e">
        <v>#N/A</v>
      </c>
      <c r="C5132" t="e">
        <v>#N/A</v>
      </c>
      <c r="D5132" t="e">
        <v>#N/A</v>
      </c>
      <c r="E5132" s="69" t="e">
        <v>#N/A</v>
      </c>
      <c r="F5132" s="3" t="e">
        <v>#N/A</v>
      </c>
      <c r="G5132" s="3" t="e">
        <v>#N/A</v>
      </c>
      <c r="H5132" s="3" t="e">
        <v>#N/A</v>
      </c>
      <c r="I5132" s="80" t="e">
        <v>#N/A</v>
      </c>
      <c r="J5132" s="80" t="e">
        <v>#N/A</v>
      </c>
      <c r="K5132" s="85" t="e">
        <v>#N/A</v>
      </c>
      <c r="L5132" s="9" t="e">
        <v>#N/A</v>
      </c>
      <c r="M5132" s="93" t="e">
        <v>#N/A</v>
      </c>
      <c r="N5132" s="8" t="e">
        <v>#N/A</v>
      </c>
      <c r="O5132" t="e">
        <v>#N/A</v>
      </c>
      <c r="P5132" t="e">
        <v>#N/A</v>
      </c>
      <c r="Q5132" t="e">
        <v>#N/A</v>
      </c>
      <c r="R5132" s="2" t="e">
        <v>#N/A</v>
      </c>
      <c r="S5132" t="e">
        <v>#N/A</v>
      </c>
      <c r="T5132" s="3" t="e">
        <v>#N/A</v>
      </c>
      <c r="U5132" s="3" t="e">
        <v>#N/A</v>
      </c>
      <c r="V5132" t="e">
        <v>#N/A</v>
      </c>
      <c r="W5132" t="e">
        <v>#N/A</v>
      </c>
      <c r="X5132" t="e">
        <v>#N/A</v>
      </c>
      <c r="Y5132" s="3" t="e">
        <v>#N/A</v>
      </c>
      <c r="Z5132" s="8" t="e">
        <v>#N/A</v>
      </c>
      <c r="AA5132" s="30" t="e">
        <v>#N/A</v>
      </c>
      <c r="AB5132" t="e">
        <v>#N/A</v>
      </c>
      <c r="AC5132" t="e">
        <v>#N/A</v>
      </c>
      <c r="AD5132" t="e">
        <v>#N/A</v>
      </c>
      <c r="AE5132" t="e">
        <v>#N/A</v>
      </c>
      <c r="AF5132" t="e">
        <v>#N/A</v>
      </c>
    </row>
    <row r="5133" spans="1:32" x14ac:dyDescent="0.25">
      <c r="A5133" t="e">
        <v>#N/A</v>
      </c>
      <c r="B5133" s="33" t="e">
        <v>#N/A</v>
      </c>
      <c r="C5133" t="e">
        <v>#N/A</v>
      </c>
      <c r="D5133" t="e">
        <v>#N/A</v>
      </c>
      <c r="E5133" s="69" t="e">
        <v>#N/A</v>
      </c>
      <c r="F5133" s="3" t="e">
        <v>#N/A</v>
      </c>
      <c r="G5133" s="3" t="e">
        <v>#N/A</v>
      </c>
      <c r="H5133" s="3" t="e">
        <v>#N/A</v>
      </c>
      <c r="I5133" s="80" t="e">
        <v>#N/A</v>
      </c>
      <c r="J5133" s="80" t="e">
        <v>#N/A</v>
      </c>
      <c r="K5133" s="85" t="e">
        <v>#N/A</v>
      </c>
      <c r="L5133" s="9" t="e">
        <v>#N/A</v>
      </c>
      <c r="M5133" s="93" t="e">
        <v>#N/A</v>
      </c>
      <c r="N5133" s="8" t="e">
        <v>#N/A</v>
      </c>
      <c r="O5133" t="e">
        <v>#N/A</v>
      </c>
      <c r="P5133" t="e">
        <v>#N/A</v>
      </c>
      <c r="Q5133" t="e">
        <v>#N/A</v>
      </c>
      <c r="R5133" s="2" t="e">
        <v>#N/A</v>
      </c>
      <c r="S5133" t="e">
        <v>#N/A</v>
      </c>
      <c r="T5133" s="3" t="e">
        <v>#N/A</v>
      </c>
      <c r="U5133" s="3" t="e">
        <v>#N/A</v>
      </c>
      <c r="V5133" t="e">
        <v>#N/A</v>
      </c>
      <c r="W5133" t="e">
        <v>#N/A</v>
      </c>
      <c r="X5133" t="e">
        <v>#N/A</v>
      </c>
      <c r="Y5133" s="3" t="e">
        <v>#N/A</v>
      </c>
      <c r="Z5133" s="8" t="e">
        <v>#N/A</v>
      </c>
      <c r="AA5133" s="30" t="e">
        <v>#N/A</v>
      </c>
      <c r="AB5133" t="e">
        <v>#N/A</v>
      </c>
      <c r="AC5133" t="e">
        <v>#N/A</v>
      </c>
      <c r="AD5133" t="e">
        <v>#N/A</v>
      </c>
      <c r="AE5133" t="e">
        <v>#N/A</v>
      </c>
      <c r="AF5133" t="e">
        <v>#N/A</v>
      </c>
    </row>
    <row r="5134" spans="1:32" x14ac:dyDescent="0.25">
      <c r="A5134" t="e">
        <v>#N/A</v>
      </c>
      <c r="B5134" s="33" t="e">
        <v>#N/A</v>
      </c>
      <c r="C5134" t="e">
        <v>#N/A</v>
      </c>
      <c r="D5134" t="e">
        <v>#N/A</v>
      </c>
      <c r="E5134" s="69" t="e">
        <v>#N/A</v>
      </c>
      <c r="F5134" s="3" t="e">
        <v>#N/A</v>
      </c>
      <c r="G5134" s="3" t="e">
        <v>#N/A</v>
      </c>
      <c r="H5134" s="3" t="e">
        <v>#N/A</v>
      </c>
      <c r="I5134" s="80" t="e">
        <v>#N/A</v>
      </c>
      <c r="J5134" s="80" t="e">
        <v>#N/A</v>
      </c>
      <c r="K5134" s="85" t="e">
        <v>#N/A</v>
      </c>
      <c r="L5134" s="9" t="e">
        <v>#N/A</v>
      </c>
      <c r="M5134" s="93" t="e">
        <v>#N/A</v>
      </c>
      <c r="N5134" s="8" t="e">
        <v>#N/A</v>
      </c>
      <c r="O5134" t="e">
        <v>#N/A</v>
      </c>
      <c r="P5134" t="e">
        <v>#N/A</v>
      </c>
      <c r="Q5134" t="e">
        <v>#N/A</v>
      </c>
      <c r="R5134" s="2" t="e">
        <v>#N/A</v>
      </c>
      <c r="S5134" t="e">
        <v>#N/A</v>
      </c>
      <c r="T5134" s="3" t="e">
        <v>#N/A</v>
      </c>
      <c r="U5134" s="3" t="e">
        <v>#N/A</v>
      </c>
      <c r="V5134" t="e">
        <v>#N/A</v>
      </c>
      <c r="W5134" t="e">
        <v>#N/A</v>
      </c>
      <c r="X5134" t="e">
        <v>#N/A</v>
      </c>
      <c r="Y5134" s="3" t="e">
        <v>#N/A</v>
      </c>
      <c r="Z5134" s="8" t="e">
        <v>#N/A</v>
      </c>
      <c r="AA5134" s="30" t="e">
        <v>#N/A</v>
      </c>
      <c r="AB5134" t="e">
        <v>#N/A</v>
      </c>
      <c r="AC5134" t="e">
        <v>#N/A</v>
      </c>
      <c r="AD5134" t="e">
        <v>#N/A</v>
      </c>
      <c r="AE5134" t="e">
        <v>#N/A</v>
      </c>
      <c r="AF5134" t="e">
        <v>#N/A</v>
      </c>
    </row>
    <row r="5135" spans="1:32" x14ac:dyDescent="0.25">
      <c r="A5135" t="e">
        <v>#N/A</v>
      </c>
      <c r="B5135" s="33" t="e">
        <v>#N/A</v>
      </c>
      <c r="C5135" t="e">
        <v>#N/A</v>
      </c>
      <c r="D5135" t="e">
        <v>#N/A</v>
      </c>
      <c r="E5135" s="69" t="e">
        <v>#N/A</v>
      </c>
      <c r="F5135" s="3" t="e">
        <v>#N/A</v>
      </c>
      <c r="G5135" s="3" t="e">
        <v>#N/A</v>
      </c>
      <c r="H5135" s="3" t="e">
        <v>#N/A</v>
      </c>
      <c r="I5135" s="80" t="e">
        <v>#N/A</v>
      </c>
      <c r="J5135" s="80" t="e">
        <v>#N/A</v>
      </c>
      <c r="K5135" s="85" t="e">
        <v>#N/A</v>
      </c>
      <c r="L5135" s="9" t="e">
        <v>#N/A</v>
      </c>
      <c r="M5135" s="93" t="e">
        <v>#N/A</v>
      </c>
      <c r="N5135" s="8" t="e">
        <v>#N/A</v>
      </c>
      <c r="O5135" t="e">
        <v>#N/A</v>
      </c>
      <c r="P5135" t="e">
        <v>#N/A</v>
      </c>
      <c r="Q5135" t="e">
        <v>#N/A</v>
      </c>
      <c r="R5135" s="2" t="e">
        <v>#N/A</v>
      </c>
      <c r="S5135" t="e">
        <v>#N/A</v>
      </c>
      <c r="T5135" s="3" t="e">
        <v>#N/A</v>
      </c>
      <c r="U5135" s="3" t="e">
        <v>#N/A</v>
      </c>
      <c r="V5135" t="e">
        <v>#N/A</v>
      </c>
      <c r="W5135" t="e">
        <v>#N/A</v>
      </c>
      <c r="X5135" t="e">
        <v>#N/A</v>
      </c>
      <c r="Y5135" s="3" t="e">
        <v>#N/A</v>
      </c>
      <c r="Z5135" s="8" t="e">
        <v>#N/A</v>
      </c>
      <c r="AA5135" s="30" t="e">
        <v>#N/A</v>
      </c>
      <c r="AB5135" t="e">
        <v>#N/A</v>
      </c>
      <c r="AC5135" t="e">
        <v>#N/A</v>
      </c>
      <c r="AD5135" t="e">
        <v>#N/A</v>
      </c>
      <c r="AE5135" t="e">
        <v>#N/A</v>
      </c>
      <c r="AF5135" t="e">
        <v>#N/A</v>
      </c>
    </row>
    <row r="5136" spans="1:32" x14ac:dyDescent="0.25">
      <c r="A5136" t="e">
        <v>#N/A</v>
      </c>
      <c r="B5136" s="33" t="e">
        <v>#N/A</v>
      </c>
      <c r="C5136" t="e">
        <v>#N/A</v>
      </c>
      <c r="D5136" t="e">
        <v>#N/A</v>
      </c>
      <c r="E5136" s="69" t="e">
        <v>#N/A</v>
      </c>
      <c r="F5136" s="3" t="e">
        <v>#N/A</v>
      </c>
      <c r="G5136" s="3" t="e">
        <v>#N/A</v>
      </c>
      <c r="H5136" s="3" t="e">
        <v>#N/A</v>
      </c>
      <c r="I5136" s="80" t="e">
        <v>#N/A</v>
      </c>
      <c r="J5136" s="80" t="e">
        <v>#N/A</v>
      </c>
      <c r="K5136" s="85" t="e">
        <v>#N/A</v>
      </c>
      <c r="L5136" s="9" t="e">
        <v>#N/A</v>
      </c>
      <c r="M5136" s="93" t="e">
        <v>#N/A</v>
      </c>
      <c r="N5136" s="8" t="e">
        <v>#N/A</v>
      </c>
      <c r="O5136" t="e">
        <v>#N/A</v>
      </c>
      <c r="P5136" t="e">
        <v>#N/A</v>
      </c>
      <c r="Q5136" t="e">
        <v>#N/A</v>
      </c>
      <c r="R5136" s="2" t="e">
        <v>#N/A</v>
      </c>
      <c r="S5136" t="e">
        <v>#N/A</v>
      </c>
      <c r="T5136" s="3" t="e">
        <v>#N/A</v>
      </c>
      <c r="U5136" s="3" t="e">
        <v>#N/A</v>
      </c>
      <c r="V5136" t="e">
        <v>#N/A</v>
      </c>
      <c r="W5136" t="e">
        <v>#N/A</v>
      </c>
      <c r="X5136" t="e">
        <v>#N/A</v>
      </c>
      <c r="Y5136" s="3" t="e">
        <v>#N/A</v>
      </c>
      <c r="Z5136" s="8" t="e">
        <v>#N/A</v>
      </c>
      <c r="AA5136" s="30" t="e">
        <v>#N/A</v>
      </c>
      <c r="AB5136" t="e">
        <v>#N/A</v>
      </c>
      <c r="AC5136" t="e">
        <v>#N/A</v>
      </c>
      <c r="AD5136" t="e">
        <v>#N/A</v>
      </c>
      <c r="AE5136" t="e">
        <v>#N/A</v>
      </c>
      <c r="AF5136" t="e">
        <v>#N/A</v>
      </c>
    </row>
    <row r="5137" spans="1:32" x14ac:dyDescent="0.25">
      <c r="A5137" t="e">
        <v>#N/A</v>
      </c>
      <c r="B5137" s="33" t="e">
        <v>#N/A</v>
      </c>
      <c r="C5137" t="e">
        <v>#N/A</v>
      </c>
      <c r="D5137" t="e">
        <v>#N/A</v>
      </c>
      <c r="E5137" s="69" t="e">
        <v>#N/A</v>
      </c>
      <c r="F5137" s="3" t="e">
        <v>#N/A</v>
      </c>
      <c r="G5137" s="3" t="e">
        <v>#N/A</v>
      </c>
      <c r="H5137" s="3" t="e">
        <v>#N/A</v>
      </c>
      <c r="I5137" s="80" t="e">
        <v>#N/A</v>
      </c>
      <c r="J5137" s="80" t="e">
        <v>#N/A</v>
      </c>
      <c r="K5137" s="85" t="e">
        <v>#N/A</v>
      </c>
      <c r="L5137" s="9" t="e">
        <v>#N/A</v>
      </c>
      <c r="M5137" s="93" t="e">
        <v>#N/A</v>
      </c>
      <c r="N5137" s="8" t="e">
        <v>#N/A</v>
      </c>
      <c r="O5137" t="e">
        <v>#N/A</v>
      </c>
      <c r="P5137" t="e">
        <v>#N/A</v>
      </c>
      <c r="Q5137" t="e">
        <v>#N/A</v>
      </c>
      <c r="R5137" s="2" t="e">
        <v>#N/A</v>
      </c>
      <c r="S5137" t="e">
        <v>#N/A</v>
      </c>
      <c r="T5137" s="3" t="e">
        <v>#N/A</v>
      </c>
      <c r="U5137" s="3" t="e">
        <v>#N/A</v>
      </c>
      <c r="V5137" t="e">
        <v>#N/A</v>
      </c>
      <c r="W5137" t="e">
        <v>#N/A</v>
      </c>
      <c r="X5137" t="e">
        <v>#N/A</v>
      </c>
      <c r="Y5137" s="3" t="e">
        <v>#N/A</v>
      </c>
      <c r="Z5137" s="8" t="e">
        <v>#N/A</v>
      </c>
      <c r="AA5137" s="30" t="e">
        <v>#N/A</v>
      </c>
      <c r="AB5137" t="e">
        <v>#N/A</v>
      </c>
      <c r="AC5137" t="e">
        <v>#N/A</v>
      </c>
      <c r="AD5137" t="e">
        <v>#N/A</v>
      </c>
      <c r="AE5137" t="e">
        <v>#N/A</v>
      </c>
      <c r="AF5137" t="e">
        <v>#N/A</v>
      </c>
    </row>
    <row r="5138" spans="1:32" x14ac:dyDescent="0.25">
      <c r="A5138" t="e">
        <v>#N/A</v>
      </c>
      <c r="B5138" s="33" t="e">
        <v>#N/A</v>
      </c>
      <c r="C5138" t="e">
        <v>#N/A</v>
      </c>
      <c r="D5138" t="e">
        <v>#N/A</v>
      </c>
      <c r="E5138" s="69" t="e">
        <v>#N/A</v>
      </c>
      <c r="F5138" s="3" t="e">
        <v>#N/A</v>
      </c>
      <c r="G5138" s="3" t="e">
        <v>#N/A</v>
      </c>
      <c r="H5138" s="3" t="e">
        <v>#N/A</v>
      </c>
      <c r="I5138" s="80" t="e">
        <v>#N/A</v>
      </c>
      <c r="J5138" s="80" t="e">
        <v>#N/A</v>
      </c>
      <c r="K5138" s="85" t="e">
        <v>#N/A</v>
      </c>
      <c r="L5138" s="9" t="e">
        <v>#N/A</v>
      </c>
      <c r="M5138" s="93" t="e">
        <v>#N/A</v>
      </c>
      <c r="N5138" s="8" t="e">
        <v>#N/A</v>
      </c>
      <c r="O5138" t="e">
        <v>#N/A</v>
      </c>
      <c r="P5138" t="e">
        <v>#N/A</v>
      </c>
      <c r="Q5138" t="e">
        <v>#N/A</v>
      </c>
      <c r="R5138" s="2" t="e">
        <v>#N/A</v>
      </c>
      <c r="S5138" t="e">
        <v>#N/A</v>
      </c>
      <c r="T5138" s="3" t="e">
        <v>#N/A</v>
      </c>
      <c r="U5138" s="3" t="e">
        <v>#N/A</v>
      </c>
      <c r="V5138" t="e">
        <v>#N/A</v>
      </c>
      <c r="W5138" t="e">
        <v>#N/A</v>
      </c>
      <c r="X5138" t="e">
        <v>#N/A</v>
      </c>
      <c r="Y5138" s="3" t="e">
        <v>#N/A</v>
      </c>
      <c r="Z5138" s="8" t="e">
        <v>#N/A</v>
      </c>
      <c r="AA5138" s="30" t="e">
        <v>#N/A</v>
      </c>
      <c r="AB5138" t="e">
        <v>#N/A</v>
      </c>
      <c r="AC5138" t="e">
        <v>#N/A</v>
      </c>
      <c r="AD5138" t="e">
        <v>#N/A</v>
      </c>
      <c r="AE5138" t="e">
        <v>#N/A</v>
      </c>
      <c r="AF5138" t="e">
        <v>#N/A</v>
      </c>
    </row>
    <row r="5139" spans="1:32" x14ac:dyDescent="0.25">
      <c r="A5139" t="e">
        <v>#N/A</v>
      </c>
      <c r="B5139" s="33" t="e">
        <v>#N/A</v>
      </c>
      <c r="C5139" t="e">
        <v>#N/A</v>
      </c>
      <c r="D5139" t="e">
        <v>#N/A</v>
      </c>
      <c r="E5139" s="69" t="e">
        <v>#N/A</v>
      </c>
      <c r="F5139" s="3" t="e">
        <v>#N/A</v>
      </c>
      <c r="G5139" s="3" t="e">
        <v>#N/A</v>
      </c>
      <c r="H5139" s="3" t="e">
        <v>#N/A</v>
      </c>
      <c r="I5139" s="80" t="e">
        <v>#N/A</v>
      </c>
      <c r="J5139" s="80" t="e">
        <v>#N/A</v>
      </c>
      <c r="K5139" s="85" t="e">
        <v>#N/A</v>
      </c>
      <c r="L5139" s="9" t="e">
        <v>#N/A</v>
      </c>
      <c r="M5139" s="93" t="e">
        <v>#N/A</v>
      </c>
      <c r="N5139" s="8" t="e">
        <v>#N/A</v>
      </c>
      <c r="O5139" t="e">
        <v>#N/A</v>
      </c>
      <c r="P5139" t="e">
        <v>#N/A</v>
      </c>
      <c r="Q5139" t="e">
        <v>#N/A</v>
      </c>
      <c r="R5139" s="2" t="e">
        <v>#N/A</v>
      </c>
      <c r="S5139" t="e">
        <v>#N/A</v>
      </c>
      <c r="T5139" s="3" t="e">
        <v>#N/A</v>
      </c>
      <c r="U5139" s="3" t="e">
        <v>#N/A</v>
      </c>
      <c r="V5139" t="e">
        <v>#N/A</v>
      </c>
      <c r="W5139" t="e">
        <v>#N/A</v>
      </c>
      <c r="X5139" t="e">
        <v>#N/A</v>
      </c>
      <c r="Y5139" s="3" t="e">
        <v>#N/A</v>
      </c>
      <c r="Z5139" s="8" t="e">
        <v>#N/A</v>
      </c>
      <c r="AA5139" s="30" t="e">
        <v>#N/A</v>
      </c>
      <c r="AB5139" t="e">
        <v>#N/A</v>
      </c>
      <c r="AC5139" t="e">
        <v>#N/A</v>
      </c>
      <c r="AD5139" t="e">
        <v>#N/A</v>
      </c>
      <c r="AE5139" t="e">
        <v>#N/A</v>
      </c>
      <c r="AF5139" t="e">
        <v>#N/A</v>
      </c>
    </row>
    <row r="5140" spans="1:32" x14ac:dyDescent="0.25">
      <c r="A5140" t="e">
        <v>#N/A</v>
      </c>
      <c r="B5140" s="33" t="e">
        <v>#N/A</v>
      </c>
      <c r="C5140" t="e">
        <v>#N/A</v>
      </c>
      <c r="D5140" t="e">
        <v>#N/A</v>
      </c>
      <c r="E5140" s="69" t="e">
        <v>#N/A</v>
      </c>
      <c r="F5140" s="3" t="e">
        <v>#N/A</v>
      </c>
      <c r="G5140" s="3" t="e">
        <v>#N/A</v>
      </c>
      <c r="H5140" s="3" t="e">
        <v>#N/A</v>
      </c>
      <c r="I5140" s="80" t="e">
        <v>#N/A</v>
      </c>
      <c r="J5140" s="80" t="e">
        <v>#N/A</v>
      </c>
      <c r="K5140" s="85" t="e">
        <v>#N/A</v>
      </c>
      <c r="L5140" s="9" t="e">
        <v>#N/A</v>
      </c>
      <c r="M5140" s="93" t="e">
        <v>#N/A</v>
      </c>
      <c r="N5140" s="8" t="e">
        <v>#N/A</v>
      </c>
      <c r="O5140" t="e">
        <v>#N/A</v>
      </c>
      <c r="P5140" t="e">
        <v>#N/A</v>
      </c>
      <c r="Q5140" t="e">
        <v>#N/A</v>
      </c>
      <c r="R5140" s="2" t="e">
        <v>#N/A</v>
      </c>
      <c r="S5140" t="e">
        <v>#N/A</v>
      </c>
      <c r="T5140" s="3" t="e">
        <v>#N/A</v>
      </c>
      <c r="U5140" s="3" t="e">
        <v>#N/A</v>
      </c>
      <c r="V5140" t="e">
        <v>#N/A</v>
      </c>
      <c r="W5140" t="e">
        <v>#N/A</v>
      </c>
      <c r="X5140" t="e">
        <v>#N/A</v>
      </c>
      <c r="Y5140" s="3" t="e">
        <v>#N/A</v>
      </c>
      <c r="Z5140" s="8" t="e">
        <v>#N/A</v>
      </c>
      <c r="AA5140" s="30" t="e">
        <v>#N/A</v>
      </c>
      <c r="AB5140" t="e">
        <v>#N/A</v>
      </c>
      <c r="AC5140" t="e">
        <v>#N/A</v>
      </c>
      <c r="AD5140" t="e">
        <v>#N/A</v>
      </c>
      <c r="AE5140" t="e">
        <v>#N/A</v>
      </c>
      <c r="AF5140" t="e">
        <v>#N/A</v>
      </c>
    </row>
    <row r="5141" spans="1:32" x14ac:dyDescent="0.25">
      <c r="A5141" t="e">
        <v>#N/A</v>
      </c>
      <c r="B5141" s="33" t="e">
        <v>#N/A</v>
      </c>
      <c r="C5141" t="e">
        <v>#N/A</v>
      </c>
      <c r="D5141" t="e">
        <v>#N/A</v>
      </c>
      <c r="E5141" s="69" t="e">
        <v>#N/A</v>
      </c>
      <c r="F5141" s="3" t="e">
        <v>#N/A</v>
      </c>
      <c r="G5141" s="3" t="e">
        <v>#N/A</v>
      </c>
      <c r="H5141" s="3" t="e">
        <v>#N/A</v>
      </c>
      <c r="I5141" s="80" t="e">
        <v>#N/A</v>
      </c>
      <c r="J5141" s="80" t="e">
        <v>#N/A</v>
      </c>
      <c r="K5141" s="85" t="e">
        <v>#N/A</v>
      </c>
      <c r="L5141" s="9" t="e">
        <v>#N/A</v>
      </c>
      <c r="M5141" s="93" t="e">
        <v>#N/A</v>
      </c>
      <c r="N5141" s="8" t="e">
        <v>#N/A</v>
      </c>
      <c r="O5141" t="e">
        <v>#N/A</v>
      </c>
      <c r="P5141" t="e">
        <v>#N/A</v>
      </c>
      <c r="Q5141" t="e">
        <v>#N/A</v>
      </c>
      <c r="R5141" s="2" t="e">
        <v>#N/A</v>
      </c>
      <c r="S5141" t="e">
        <v>#N/A</v>
      </c>
      <c r="T5141" s="3" t="e">
        <v>#N/A</v>
      </c>
      <c r="U5141" s="3" t="e">
        <v>#N/A</v>
      </c>
      <c r="V5141" t="e">
        <v>#N/A</v>
      </c>
      <c r="W5141" t="e">
        <v>#N/A</v>
      </c>
      <c r="X5141" t="e">
        <v>#N/A</v>
      </c>
      <c r="Y5141" s="3" t="e">
        <v>#N/A</v>
      </c>
      <c r="Z5141" s="8" t="e">
        <v>#N/A</v>
      </c>
      <c r="AA5141" s="30" t="e">
        <v>#N/A</v>
      </c>
      <c r="AB5141" t="e">
        <v>#N/A</v>
      </c>
      <c r="AC5141" t="e">
        <v>#N/A</v>
      </c>
      <c r="AD5141" t="e">
        <v>#N/A</v>
      </c>
      <c r="AE5141" t="e">
        <v>#N/A</v>
      </c>
      <c r="AF5141" t="e">
        <v>#N/A</v>
      </c>
    </row>
    <row r="5142" spans="1:32" x14ac:dyDescent="0.25">
      <c r="A5142" t="e">
        <v>#N/A</v>
      </c>
      <c r="B5142" s="33" t="e">
        <v>#N/A</v>
      </c>
      <c r="C5142" t="e">
        <v>#N/A</v>
      </c>
      <c r="D5142" t="e">
        <v>#N/A</v>
      </c>
      <c r="E5142" s="69" t="e">
        <v>#N/A</v>
      </c>
      <c r="F5142" s="3" t="e">
        <v>#N/A</v>
      </c>
      <c r="G5142" s="3" t="e">
        <v>#N/A</v>
      </c>
      <c r="H5142" s="3" t="e">
        <v>#N/A</v>
      </c>
      <c r="I5142" s="80" t="e">
        <v>#N/A</v>
      </c>
      <c r="J5142" s="80" t="e">
        <v>#N/A</v>
      </c>
      <c r="K5142" s="85" t="e">
        <v>#N/A</v>
      </c>
      <c r="L5142" s="9" t="e">
        <v>#N/A</v>
      </c>
      <c r="M5142" s="93" t="e">
        <v>#N/A</v>
      </c>
      <c r="N5142" s="8" t="e">
        <v>#N/A</v>
      </c>
      <c r="O5142" t="e">
        <v>#N/A</v>
      </c>
      <c r="P5142" t="e">
        <v>#N/A</v>
      </c>
      <c r="Q5142" t="e">
        <v>#N/A</v>
      </c>
      <c r="R5142" s="2" t="e">
        <v>#N/A</v>
      </c>
      <c r="S5142" t="e">
        <v>#N/A</v>
      </c>
      <c r="T5142" s="3" t="e">
        <v>#N/A</v>
      </c>
      <c r="U5142" s="3" t="e">
        <v>#N/A</v>
      </c>
      <c r="V5142" t="e">
        <v>#N/A</v>
      </c>
      <c r="W5142" t="e">
        <v>#N/A</v>
      </c>
      <c r="X5142" t="e">
        <v>#N/A</v>
      </c>
      <c r="Y5142" s="3" t="e">
        <v>#N/A</v>
      </c>
      <c r="Z5142" s="8" t="e">
        <v>#N/A</v>
      </c>
      <c r="AA5142" s="30" t="e">
        <v>#N/A</v>
      </c>
      <c r="AB5142" t="e">
        <v>#N/A</v>
      </c>
      <c r="AC5142" t="e">
        <v>#N/A</v>
      </c>
      <c r="AD5142" t="e">
        <v>#N/A</v>
      </c>
      <c r="AE5142" t="e">
        <v>#N/A</v>
      </c>
      <c r="AF5142" t="e">
        <v>#N/A</v>
      </c>
    </row>
    <row r="5143" spans="1:32" x14ac:dyDescent="0.25">
      <c r="A5143" t="e">
        <v>#N/A</v>
      </c>
      <c r="B5143" s="33" t="e">
        <v>#N/A</v>
      </c>
      <c r="C5143" t="e">
        <v>#N/A</v>
      </c>
      <c r="D5143" t="e">
        <v>#N/A</v>
      </c>
      <c r="E5143" s="69" t="e">
        <v>#N/A</v>
      </c>
      <c r="F5143" s="3" t="e">
        <v>#N/A</v>
      </c>
      <c r="G5143" s="3" t="e">
        <v>#N/A</v>
      </c>
      <c r="H5143" s="3" t="e">
        <v>#N/A</v>
      </c>
      <c r="I5143" s="80" t="e">
        <v>#N/A</v>
      </c>
      <c r="J5143" s="80" t="e">
        <v>#N/A</v>
      </c>
      <c r="K5143" s="85" t="e">
        <v>#N/A</v>
      </c>
      <c r="L5143" s="9" t="e">
        <v>#N/A</v>
      </c>
      <c r="M5143" s="93" t="e">
        <v>#N/A</v>
      </c>
      <c r="N5143" s="8" t="e">
        <v>#N/A</v>
      </c>
      <c r="O5143" t="e">
        <v>#N/A</v>
      </c>
      <c r="P5143" t="e">
        <v>#N/A</v>
      </c>
      <c r="Q5143" t="e">
        <v>#N/A</v>
      </c>
      <c r="R5143" s="2" t="e">
        <v>#N/A</v>
      </c>
      <c r="S5143" t="e">
        <v>#N/A</v>
      </c>
      <c r="T5143" s="3" t="e">
        <v>#N/A</v>
      </c>
      <c r="U5143" s="3" t="e">
        <v>#N/A</v>
      </c>
      <c r="V5143" t="e">
        <v>#N/A</v>
      </c>
      <c r="W5143" t="e">
        <v>#N/A</v>
      </c>
      <c r="X5143" t="e">
        <v>#N/A</v>
      </c>
      <c r="Y5143" s="3" t="e">
        <v>#N/A</v>
      </c>
      <c r="Z5143" s="8" t="e">
        <v>#N/A</v>
      </c>
      <c r="AA5143" s="30" t="e">
        <v>#N/A</v>
      </c>
      <c r="AB5143" t="e">
        <v>#N/A</v>
      </c>
      <c r="AC5143" t="e">
        <v>#N/A</v>
      </c>
      <c r="AD5143" t="e">
        <v>#N/A</v>
      </c>
      <c r="AE5143" t="e">
        <v>#N/A</v>
      </c>
      <c r="AF5143" t="e">
        <v>#N/A</v>
      </c>
    </row>
    <row r="5144" spans="1:32" x14ac:dyDescent="0.25">
      <c r="A5144" t="e">
        <v>#N/A</v>
      </c>
      <c r="B5144" s="33" t="e">
        <v>#N/A</v>
      </c>
      <c r="C5144" t="e">
        <v>#N/A</v>
      </c>
      <c r="D5144" t="e">
        <v>#N/A</v>
      </c>
      <c r="E5144" s="69" t="e">
        <v>#N/A</v>
      </c>
      <c r="F5144" s="3" t="e">
        <v>#N/A</v>
      </c>
      <c r="G5144" s="3" t="e">
        <v>#N/A</v>
      </c>
      <c r="H5144" s="3" t="e">
        <v>#N/A</v>
      </c>
      <c r="I5144" s="80" t="e">
        <v>#N/A</v>
      </c>
      <c r="J5144" s="80" t="e">
        <v>#N/A</v>
      </c>
      <c r="K5144" s="85" t="e">
        <v>#N/A</v>
      </c>
      <c r="L5144" s="9" t="e">
        <v>#N/A</v>
      </c>
      <c r="M5144" s="93" t="e">
        <v>#N/A</v>
      </c>
      <c r="N5144" s="8" t="e">
        <v>#N/A</v>
      </c>
      <c r="O5144" t="e">
        <v>#N/A</v>
      </c>
      <c r="P5144" t="e">
        <v>#N/A</v>
      </c>
      <c r="Q5144" t="e">
        <v>#N/A</v>
      </c>
      <c r="R5144" s="2" t="e">
        <v>#N/A</v>
      </c>
      <c r="S5144" t="e">
        <v>#N/A</v>
      </c>
      <c r="T5144" s="3" t="e">
        <v>#N/A</v>
      </c>
      <c r="U5144" s="3" t="e">
        <v>#N/A</v>
      </c>
      <c r="V5144" t="e">
        <v>#N/A</v>
      </c>
      <c r="W5144" t="e">
        <v>#N/A</v>
      </c>
      <c r="X5144" t="e">
        <v>#N/A</v>
      </c>
      <c r="Y5144" s="3" t="e">
        <v>#N/A</v>
      </c>
      <c r="Z5144" s="8" t="e">
        <v>#N/A</v>
      </c>
      <c r="AA5144" s="30" t="e">
        <v>#N/A</v>
      </c>
      <c r="AB5144" t="e">
        <v>#N/A</v>
      </c>
      <c r="AC5144" t="e">
        <v>#N/A</v>
      </c>
      <c r="AD5144" t="e">
        <v>#N/A</v>
      </c>
      <c r="AE5144" t="e">
        <v>#N/A</v>
      </c>
      <c r="AF5144" t="e">
        <v>#N/A</v>
      </c>
    </row>
    <row r="5145" spans="1:32" x14ac:dyDescent="0.25">
      <c r="A5145" t="e">
        <v>#N/A</v>
      </c>
      <c r="B5145" s="33" t="e">
        <v>#N/A</v>
      </c>
      <c r="C5145" t="e">
        <v>#N/A</v>
      </c>
      <c r="D5145" t="e">
        <v>#N/A</v>
      </c>
      <c r="E5145" s="69" t="e">
        <v>#N/A</v>
      </c>
      <c r="F5145" s="3" t="e">
        <v>#N/A</v>
      </c>
      <c r="G5145" s="3" t="e">
        <v>#N/A</v>
      </c>
      <c r="H5145" s="3" t="e">
        <v>#N/A</v>
      </c>
      <c r="I5145" s="80" t="e">
        <v>#N/A</v>
      </c>
      <c r="J5145" s="80" t="e">
        <v>#N/A</v>
      </c>
      <c r="K5145" s="85" t="e">
        <v>#N/A</v>
      </c>
      <c r="L5145" s="9" t="e">
        <v>#N/A</v>
      </c>
      <c r="M5145" s="93" t="e">
        <v>#N/A</v>
      </c>
      <c r="N5145" s="8" t="e">
        <v>#N/A</v>
      </c>
      <c r="O5145" t="e">
        <v>#N/A</v>
      </c>
      <c r="P5145" t="e">
        <v>#N/A</v>
      </c>
      <c r="Q5145" t="e">
        <v>#N/A</v>
      </c>
      <c r="R5145" s="2" t="e">
        <v>#N/A</v>
      </c>
      <c r="S5145" t="e">
        <v>#N/A</v>
      </c>
      <c r="T5145" s="3" t="e">
        <v>#N/A</v>
      </c>
      <c r="U5145" s="3" t="e">
        <v>#N/A</v>
      </c>
      <c r="V5145" t="e">
        <v>#N/A</v>
      </c>
      <c r="W5145" t="e">
        <v>#N/A</v>
      </c>
      <c r="X5145" t="e">
        <v>#N/A</v>
      </c>
      <c r="Y5145" s="3" t="e">
        <v>#N/A</v>
      </c>
      <c r="Z5145" s="8" t="e">
        <v>#N/A</v>
      </c>
      <c r="AA5145" s="30" t="e">
        <v>#N/A</v>
      </c>
      <c r="AB5145" t="e">
        <v>#N/A</v>
      </c>
      <c r="AC5145" t="e">
        <v>#N/A</v>
      </c>
      <c r="AD5145" t="e">
        <v>#N/A</v>
      </c>
      <c r="AE5145" t="e">
        <v>#N/A</v>
      </c>
      <c r="AF5145" t="e">
        <v>#N/A</v>
      </c>
    </row>
    <row r="5146" spans="1:32" x14ac:dyDescent="0.25">
      <c r="A5146" t="e">
        <v>#N/A</v>
      </c>
      <c r="B5146" s="33" t="e">
        <v>#N/A</v>
      </c>
      <c r="C5146" t="e">
        <v>#N/A</v>
      </c>
      <c r="D5146" t="e">
        <v>#N/A</v>
      </c>
      <c r="E5146" s="69" t="e">
        <v>#N/A</v>
      </c>
      <c r="F5146" s="3" t="e">
        <v>#N/A</v>
      </c>
      <c r="G5146" s="3" t="e">
        <v>#N/A</v>
      </c>
      <c r="H5146" s="3" t="e">
        <v>#N/A</v>
      </c>
      <c r="I5146" s="80" t="e">
        <v>#N/A</v>
      </c>
      <c r="J5146" s="80" t="e">
        <v>#N/A</v>
      </c>
      <c r="K5146" s="85" t="e">
        <v>#N/A</v>
      </c>
      <c r="L5146" s="9" t="e">
        <v>#N/A</v>
      </c>
      <c r="M5146" s="93" t="e">
        <v>#N/A</v>
      </c>
      <c r="N5146" s="8" t="e">
        <v>#N/A</v>
      </c>
      <c r="O5146" t="e">
        <v>#N/A</v>
      </c>
      <c r="P5146" t="e">
        <v>#N/A</v>
      </c>
      <c r="Q5146" t="e">
        <v>#N/A</v>
      </c>
      <c r="R5146" s="2" t="e">
        <v>#N/A</v>
      </c>
      <c r="S5146" t="e">
        <v>#N/A</v>
      </c>
      <c r="T5146" s="3" t="e">
        <v>#N/A</v>
      </c>
      <c r="U5146" s="3" t="e">
        <v>#N/A</v>
      </c>
      <c r="V5146" t="e">
        <v>#N/A</v>
      </c>
      <c r="W5146" t="e">
        <v>#N/A</v>
      </c>
      <c r="X5146" t="e">
        <v>#N/A</v>
      </c>
      <c r="Y5146" s="3" t="e">
        <v>#N/A</v>
      </c>
      <c r="Z5146" s="8" t="e">
        <v>#N/A</v>
      </c>
      <c r="AA5146" s="30" t="e">
        <v>#N/A</v>
      </c>
      <c r="AB5146" t="e">
        <v>#N/A</v>
      </c>
      <c r="AC5146" t="e">
        <v>#N/A</v>
      </c>
      <c r="AD5146" t="e">
        <v>#N/A</v>
      </c>
      <c r="AE5146" t="e">
        <v>#N/A</v>
      </c>
      <c r="AF5146" t="e">
        <v>#N/A</v>
      </c>
    </row>
    <row r="5147" spans="1:32" x14ac:dyDescent="0.25">
      <c r="A5147" t="e">
        <v>#N/A</v>
      </c>
      <c r="B5147" s="33" t="e">
        <v>#N/A</v>
      </c>
      <c r="C5147" t="e">
        <v>#N/A</v>
      </c>
      <c r="D5147" t="e">
        <v>#N/A</v>
      </c>
      <c r="E5147" s="69" t="e">
        <v>#N/A</v>
      </c>
      <c r="F5147" s="3" t="e">
        <v>#N/A</v>
      </c>
      <c r="G5147" s="3" t="e">
        <v>#N/A</v>
      </c>
      <c r="H5147" s="3" t="e">
        <v>#N/A</v>
      </c>
      <c r="I5147" s="80" t="e">
        <v>#N/A</v>
      </c>
      <c r="J5147" s="80" t="e">
        <v>#N/A</v>
      </c>
      <c r="K5147" s="85" t="e">
        <v>#N/A</v>
      </c>
      <c r="L5147" s="9" t="e">
        <v>#N/A</v>
      </c>
      <c r="M5147" s="93" t="e">
        <v>#N/A</v>
      </c>
      <c r="N5147" s="8" t="e">
        <v>#N/A</v>
      </c>
      <c r="O5147" t="e">
        <v>#N/A</v>
      </c>
      <c r="P5147" t="e">
        <v>#N/A</v>
      </c>
      <c r="Q5147" t="e">
        <v>#N/A</v>
      </c>
      <c r="R5147" s="2" t="e">
        <v>#N/A</v>
      </c>
      <c r="S5147" t="e">
        <v>#N/A</v>
      </c>
      <c r="T5147" s="3" t="e">
        <v>#N/A</v>
      </c>
      <c r="U5147" s="3" t="e">
        <v>#N/A</v>
      </c>
      <c r="V5147" t="e">
        <v>#N/A</v>
      </c>
      <c r="W5147" t="e">
        <v>#N/A</v>
      </c>
      <c r="X5147" t="e">
        <v>#N/A</v>
      </c>
      <c r="Y5147" s="3" t="e">
        <v>#N/A</v>
      </c>
      <c r="Z5147" s="8" t="e">
        <v>#N/A</v>
      </c>
      <c r="AA5147" s="30" t="e">
        <v>#N/A</v>
      </c>
      <c r="AB5147" t="e">
        <v>#N/A</v>
      </c>
      <c r="AC5147" t="e">
        <v>#N/A</v>
      </c>
      <c r="AD5147" t="e">
        <v>#N/A</v>
      </c>
      <c r="AE5147" t="e">
        <v>#N/A</v>
      </c>
      <c r="AF5147" t="e">
        <v>#N/A</v>
      </c>
    </row>
    <row r="5148" spans="1:32" x14ac:dyDescent="0.25">
      <c r="A5148" t="e">
        <v>#N/A</v>
      </c>
      <c r="B5148" s="33" t="e">
        <v>#N/A</v>
      </c>
      <c r="C5148" t="e">
        <v>#N/A</v>
      </c>
      <c r="D5148" t="e">
        <v>#N/A</v>
      </c>
      <c r="E5148" s="69" t="e">
        <v>#N/A</v>
      </c>
      <c r="F5148" s="3" t="e">
        <v>#N/A</v>
      </c>
      <c r="G5148" s="3" t="e">
        <v>#N/A</v>
      </c>
      <c r="H5148" s="3" t="e">
        <v>#N/A</v>
      </c>
      <c r="I5148" s="80" t="e">
        <v>#N/A</v>
      </c>
      <c r="J5148" s="80" t="e">
        <v>#N/A</v>
      </c>
      <c r="K5148" s="85" t="e">
        <v>#N/A</v>
      </c>
      <c r="L5148" s="9" t="e">
        <v>#N/A</v>
      </c>
      <c r="M5148" s="93" t="e">
        <v>#N/A</v>
      </c>
      <c r="N5148" s="8" t="e">
        <v>#N/A</v>
      </c>
      <c r="O5148" t="e">
        <v>#N/A</v>
      </c>
      <c r="P5148" t="e">
        <v>#N/A</v>
      </c>
      <c r="Q5148" t="e">
        <v>#N/A</v>
      </c>
      <c r="R5148" s="2" t="e">
        <v>#N/A</v>
      </c>
      <c r="S5148" t="e">
        <v>#N/A</v>
      </c>
      <c r="T5148" s="3" t="e">
        <v>#N/A</v>
      </c>
      <c r="U5148" s="3" t="e">
        <v>#N/A</v>
      </c>
      <c r="V5148" t="e">
        <v>#N/A</v>
      </c>
      <c r="W5148" t="e">
        <v>#N/A</v>
      </c>
      <c r="X5148" t="e">
        <v>#N/A</v>
      </c>
      <c r="Y5148" s="3" t="e">
        <v>#N/A</v>
      </c>
      <c r="Z5148" s="8" t="e">
        <v>#N/A</v>
      </c>
      <c r="AA5148" s="30" t="e">
        <v>#N/A</v>
      </c>
      <c r="AB5148" t="e">
        <v>#N/A</v>
      </c>
      <c r="AC5148" t="e">
        <v>#N/A</v>
      </c>
      <c r="AD5148" t="e">
        <v>#N/A</v>
      </c>
      <c r="AE5148" t="e">
        <v>#N/A</v>
      </c>
      <c r="AF5148" t="e">
        <v>#N/A</v>
      </c>
    </row>
    <row r="5149" spans="1:32" x14ac:dyDescent="0.25">
      <c r="A5149" t="e">
        <v>#N/A</v>
      </c>
      <c r="B5149" s="33" t="e">
        <v>#N/A</v>
      </c>
      <c r="C5149" t="e">
        <v>#N/A</v>
      </c>
      <c r="D5149" t="e">
        <v>#N/A</v>
      </c>
      <c r="E5149" s="69" t="e">
        <v>#N/A</v>
      </c>
      <c r="F5149" s="3" t="e">
        <v>#N/A</v>
      </c>
      <c r="G5149" s="3" t="e">
        <v>#N/A</v>
      </c>
      <c r="H5149" s="3" t="e">
        <v>#N/A</v>
      </c>
      <c r="I5149" s="80" t="e">
        <v>#N/A</v>
      </c>
      <c r="J5149" s="80" t="e">
        <v>#N/A</v>
      </c>
      <c r="K5149" s="85" t="e">
        <v>#N/A</v>
      </c>
      <c r="L5149" s="9" t="e">
        <v>#N/A</v>
      </c>
      <c r="M5149" s="93" t="e">
        <v>#N/A</v>
      </c>
      <c r="N5149" s="8" t="e">
        <v>#N/A</v>
      </c>
      <c r="O5149" t="e">
        <v>#N/A</v>
      </c>
      <c r="P5149" t="e">
        <v>#N/A</v>
      </c>
      <c r="Q5149" t="e">
        <v>#N/A</v>
      </c>
      <c r="R5149" s="2" t="e">
        <v>#N/A</v>
      </c>
      <c r="S5149" t="e">
        <v>#N/A</v>
      </c>
      <c r="T5149" s="3" t="e">
        <v>#N/A</v>
      </c>
      <c r="U5149" s="3" t="e">
        <v>#N/A</v>
      </c>
      <c r="V5149" t="e">
        <v>#N/A</v>
      </c>
      <c r="W5149" t="e">
        <v>#N/A</v>
      </c>
      <c r="X5149" t="e">
        <v>#N/A</v>
      </c>
      <c r="Y5149" s="3" t="e">
        <v>#N/A</v>
      </c>
      <c r="Z5149" s="8" t="e">
        <v>#N/A</v>
      </c>
      <c r="AA5149" s="30" t="e">
        <v>#N/A</v>
      </c>
      <c r="AB5149" t="e">
        <v>#N/A</v>
      </c>
      <c r="AC5149" t="e">
        <v>#N/A</v>
      </c>
      <c r="AD5149" t="e">
        <v>#N/A</v>
      </c>
      <c r="AE5149" t="e">
        <v>#N/A</v>
      </c>
      <c r="AF5149" t="e">
        <v>#N/A</v>
      </c>
    </row>
    <row r="5150" spans="1:32" x14ac:dyDescent="0.25">
      <c r="A5150" t="e">
        <v>#N/A</v>
      </c>
      <c r="B5150" s="33" t="e">
        <v>#N/A</v>
      </c>
      <c r="C5150" t="e">
        <v>#N/A</v>
      </c>
      <c r="D5150" t="e">
        <v>#N/A</v>
      </c>
      <c r="E5150" s="69" t="e">
        <v>#N/A</v>
      </c>
      <c r="F5150" s="3" t="e">
        <v>#N/A</v>
      </c>
      <c r="G5150" s="3" t="e">
        <v>#N/A</v>
      </c>
      <c r="H5150" s="3" t="e">
        <v>#N/A</v>
      </c>
      <c r="I5150" s="80" t="e">
        <v>#N/A</v>
      </c>
      <c r="J5150" s="80" t="e">
        <v>#N/A</v>
      </c>
      <c r="K5150" s="85" t="e">
        <v>#N/A</v>
      </c>
      <c r="L5150" s="9" t="e">
        <v>#N/A</v>
      </c>
      <c r="M5150" s="93" t="e">
        <v>#N/A</v>
      </c>
      <c r="N5150" s="8" t="e">
        <v>#N/A</v>
      </c>
      <c r="O5150" t="e">
        <v>#N/A</v>
      </c>
      <c r="P5150" t="e">
        <v>#N/A</v>
      </c>
      <c r="Q5150" t="e">
        <v>#N/A</v>
      </c>
      <c r="R5150" s="2" t="e">
        <v>#N/A</v>
      </c>
      <c r="S5150" t="e">
        <v>#N/A</v>
      </c>
      <c r="T5150" s="3" t="e">
        <v>#N/A</v>
      </c>
      <c r="U5150" s="3" t="e">
        <v>#N/A</v>
      </c>
      <c r="V5150" t="e">
        <v>#N/A</v>
      </c>
      <c r="W5150" t="e">
        <v>#N/A</v>
      </c>
      <c r="X5150" t="e">
        <v>#N/A</v>
      </c>
      <c r="Y5150" s="3" t="e">
        <v>#N/A</v>
      </c>
      <c r="Z5150" s="8" t="e">
        <v>#N/A</v>
      </c>
      <c r="AA5150" s="30" t="e">
        <v>#N/A</v>
      </c>
      <c r="AB5150" t="e">
        <v>#N/A</v>
      </c>
      <c r="AC5150" t="e">
        <v>#N/A</v>
      </c>
      <c r="AD5150" t="e">
        <v>#N/A</v>
      </c>
      <c r="AE5150" t="e">
        <v>#N/A</v>
      </c>
      <c r="AF5150" t="e">
        <v>#N/A</v>
      </c>
    </row>
    <row r="5151" spans="1:32" x14ac:dyDescent="0.25">
      <c r="A5151" t="e">
        <v>#N/A</v>
      </c>
      <c r="B5151" s="33" t="e">
        <v>#N/A</v>
      </c>
      <c r="C5151" t="e">
        <v>#N/A</v>
      </c>
      <c r="D5151" t="e">
        <v>#N/A</v>
      </c>
      <c r="E5151" s="69" t="e">
        <v>#N/A</v>
      </c>
      <c r="F5151" s="3" t="e">
        <v>#N/A</v>
      </c>
      <c r="G5151" s="3" t="e">
        <v>#N/A</v>
      </c>
      <c r="H5151" s="3" t="e">
        <v>#N/A</v>
      </c>
      <c r="I5151" s="80" t="e">
        <v>#N/A</v>
      </c>
      <c r="J5151" s="80" t="e">
        <v>#N/A</v>
      </c>
      <c r="K5151" s="85" t="e">
        <v>#N/A</v>
      </c>
      <c r="L5151" s="9" t="e">
        <v>#N/A</v>
      </c>
      <c r="M5151" s="93" t="e">
        <v>#N/A</v>
      </c>
      <c r="N5151" s="8" t="e">
        <v>#N/A</v>
      </c>
      <c r="O5151" t="e">
        <v>#N/A</v>
      </c>
      <c r="P5151" t="e">
        <v>#N/A</v>
      </c>
      <c r="Q5151" t="e">
        <v>#N/A</v>
      </c>
      <c r="R5151" s="2" t="e">
        <v>#N/A</v>
      </c>
      <c r="S5151" t="e">
        <v>#N/A</v>
      </c>
      <c r="T5151" s="3" t="e">
        <v>#N/A</v>
      </c>
      <c r="U5151" s="3" t="e">
        <v>#N/A</v>
      </c>
      <c r="V5151" t="e">
        <v>#N/A</v>
      </c>
      <c r="W5151" t="e">
        <v>#N/A</v>
      </c>
      <c r="X5151" t="e">
        <v>#N/A</v>
      </c>
      <c r="Y5151" s="3" t="e">
        <v>#N/A</v>
      </c>
      <c r="Z5151" s="8" t="e">
        <v>#N/A</v>
      </c>
      <c r="AA5151" s="30" t="e">
        <v>#N/A</v>
      </c>
      <c r="AB5151" t="e">
        <v>#N/A</v>
      </c>
      <c r="AC5151" t="e">
        <v>#N/A</v>
      </c>
      <c r="AD5151" t="e">
        <v>#N/A</v>
      </c>
      <c r="AE5151" t="e">
        <v>#N/A</v>
      </c>
      <c r="AF5151" t="e">
        <v>#N/A</v>
      </c>
    </row>
    <row r="5152" spans="1:32" x14ac:dyDescent="0.25">
      <c r="A5152" t="e">
        <v>#N/A</v>
      </c>
      <c r="B5152" s="33" t="e">
        <v>#N/A</v>
      </c>
      <c r="C5152" t="e">
        <v>#N/A</v>
      </c>
      <c r="D5152" t="e">
        <v>#N/A</v>
      </c>
      <c r="E5152" s="69" t="e">
        <v>#N/A</v>
      </c>
      <c r="F5152" s="3" t="e">
        <v>#N/A</v>
      </c>
      <c r="G5152" s="3" t="e">
        <v>#N/A</v>
      </c>
      <c r="H5152" s="3" t="e">
        <v>#N/A</v>
      </c>
      <c r="I5152" s="80" t="e">
        <v>#N/A</v>
      </c>
      <c r="J5152" s="80" t="e">
        <v>#N/A</v>
      </c>
      <c r="K5152" s="85" t="e">
        <v>#N/A</v>
      </c>
      <c r="L5152" s="9" t="e">
        <v>#N/A</v>
      </c>
      <c r="M5152" s="93" t="e">
        <v>#N/A</v>
      </c>
      <c r="N5152" s="8" t="e">
        <v>#N/A</v>
      </c>
      <c r="O5152" t="e">
        <v>#N/A</v>
      </c>
      <c r="P5152" t="e">
        <v>#N/A</v>
      </c>
      <c r="Q5152" t="e">
        <v>#N/A</v>
      </c>
      <c r="R5152" s="2" t="e">
        <v>#N/A</v>
      </c>
      <c r="S5152" t="e">
        <v>#N/A</v>
      </c>
      <c r="T5152" s="3" t="e">
        <v>#N/A</v>
      </c>
      <c r="U5152" s="3" t="e">
        <v>#N/A</v>
      </c>
      <c r="V5152" t="e">
        <v>#N/A</v>
      </c>
      <c r="W5152" t="e">
        <v>#N/A</v>
      </c>
      <c r="X5152" t="e">
        <v>#N/A</v>
      </c>
      <c r="Y5152" s="3" t="e">
        <v>#N/A</v>
      </c>
      <c r="Z5152" s="8" t="e">
        <v>#N/A</v>
      </c>
      <c r="AA5152" s="30" t="e">
        <v>#N/A</v>
      </c>
      <c r="AB5152" t="e">
        <v>#N/A</v>
      </c>
      <c r="AC5152" t="e">
        <v>#N/A</v>
      </c>
      <c r="AD5152" t="e">
        <v>#N/A</v>
      </c>
      <c r="AE5152" t="e">
        <v>#N/A</v>
      </c>
      <c r="AF5152" t="e">
        <v>#N/A</v>
      </c>
    </row>
    <row r="5153" spans="1:32" x14ac:dyDescent="0.25">
      <c r="A5153" t="e">
        <v>#N/A</v>
      </c>
      <c r="B5153" s="33" t="e">
        <v>#N/A</v>
      </c>
      <c r="C5153" t="e">
        <v>#N/A</v>
      </c>
      <c r="D5153" t="e">
        <v>#N/A</v>
      </c>
      <c r="E5153" s="69" t="e">
        <v>#N/A</v>
      </c>
      <c r="F5153" s="3" t="e">
        <v>#N/A</v>
      </c>
      <c r="G5153" s="3" t="e">
        <v>#N/A</v>
      </c>
      <c r="H5153" s="3" t="e">
        <v>#N/A</v>
      </c>
      <c r="I5153" s="80" t="e">
        <v>#N/A</v>
      </c>
      <c r="J5153" s="80" t="e">
        <v>#N/A</v>
      </c>
      <c r="K5153" s="85" t="e">
        <v>#N/A</v>
      </c>
      <c r="L5153" s="9" t="e">
        <v>#N/A</v>
      </c>
      <c r="M5153" s="93" t="e">
        <v>#N/A</v>
      </c>
      <c r="N5153" s="8" t="e">
        <v>#N/A</v>
      </c>
      <c r="O5153" t="e">
        <v>#N/A</v>
      </c>
      <c r="P5153" t="e">
        <v>#N/A</v>
      </c>
      <c r="Q5153" t="e">
        <v>#N/A</v>
      </c>
      <c r="R5153" s="2" t="e">
        <v>#N/A</v>
      </c>
      <c r="S5153" t="e">
        <v>#N/A</v>
      </c>
      <c r="T5153" s="3" t="e">
        <v>#N/A</v>
      </c>
      <c r="U5153" s="3" t="e">
        <v>#N/A</v>
      </c>
      <c r="V5153" t="e">
        <v>#N/A</v>
      </c>
      <c r="W5153" t="e">
        <v>#N/A</v>
      </c>
      <c r="X5153" t="e">
        <v>#N/A</v>
      </c>
      <c r="Y5153" s="3" t="e">
        <v>#N/A</v>
      </c>
      <c r="Z5153" s="8" t="e">
        <v>#N/A</v>
      </c>
      <c r="AA5153" s="30" t="e">
        <v>#N/A</v>
      </c>
      <c r="AB5153" t="e">
        <v>#N/A</v>
      </c>
      <c r="AC5153" t="e">
        <v>#N/A</v>
      </c>
      <c r="AD5153" t="e">
        <v>#N/A</v>
      </c>
      <c r="AE5153" t="e">
        <v>#N/A</v>
      </c>
      <c r="AF5153" t="e">
        <v>#N/A</v>
      </c>
    </row>
    <row r="5154" spans="1:32" x14ac:dyDescent="0.25">
      <c r="A5154" t="e">
        <v>#N/A</v>
      </c>
      <c r="B5154" s="33" t="e">
        <v>#N/A</v>
      </c>
      <c r="C5154" t="e">
        <v>#N/A</v>
      </c>
      <c r="D5154" t="e">
        <v>#N/A</v>
      </c>
      <c r="E5154" s="69" t="e">
        <v>#N/A</v>
      </c>
      <c r="F5154" s="3" t="e">
        <v>#N/A</v>
      </c>
      <c r="G5154" s="3" t="e">
        <v>#N/A</v>
      </c>
      <c r="H5154" s="3" t="e">
        <v>#N/A</v>
      </c>
      <c r="I5154" s="80" t="e">
        <v>#N/A</v>
      </c>
      <c r="J5154" s="80" t="e">
        <v>#N/A</v>
      </c>
      <c r="K5154" s="85" t="e">
        <v>#N/A</v>
      </c>
      <c r="L5154" s="9" t="e">
        <v>#N/A</v>
      </c>
      <c r="M5154" s="93" t="e">
        <v>#N/A</v>
      </c>
      <c r="N5154" s="8" t="e">
        <v>#N/A</v>
      </c>
      <c r="O5154" t="e">
        <v>#N/A</v>
      </c>
      <c r="P5154" t="e">
        <v>#N/A</v>
      </c>
      <c r="Q5154" t="e">
        <v>#N/A</v>
      </c>
      <c r="R5154" s="2" t="e">
        <v>#N/A</v>
      </c>
      <c r="S5154" t="e">
        <v>#N/A</v>
      </c>
      <c r="T5154" s="3" t="e">
        <v>#N/A</v>
      </c>
      <c r="U5154" s="3" t="e">
        <v>#N/A</v>
      </c>
      <c r="V5154" t="e">
        <v>#N/A</v>
      </c>
      <c r="W5154" t="e">
        <v>#N/A</v>
      </c>
      <c r="X5154" t="e">
        <v>#N/A</v>
      </c>
      <c r="Y5154" s="3" t="e">
        <v>#N/A</v>
      </c>
      <c r="Z5154" s="8" t="e">
        <v>#N/A</v>
      </c>
      <c r="AA5154" s="30" t="e">
        <v>#N/A</v>
      </c>
      <c r="AB5154" t="e">
        <v>#N/A</v>
      </c>
      <c r="AC5154" t="e">
        <v>#N/A</v>
      </c>
      <c r="AD5154" t="e">
        <v>#N/A</v>
      </c>
      <c r="AE5154" t="e">
        <v>#N/A</v>
      </c>
      <c r="AF5154" t="e">
        <v>#N/A</v>
      </c>
    </row>
    <row r="5155" spans="1:32" x14ac:dyDescent="0.25">
      <c r="A5155" t="e">
        <v>#N/A</v>
      </c>
      <c r="B5155" s="33" t="e">
        <v>#N/A</v>
      </c>
      <c r="C5155" t="e">
        <v>#N/A</v>
      </c>
      <c r="D5155" t="e">
        <v>#N/A</v>
      </c>
      <c r="E5155" s="69" t="e">
        <v>#N/A</v>
      </c>
      <c r="F5155" s="3" t="e">
        <v>#N/A</v>
      </c>
      <c r="G5155" s="3" t="e">
        <v>#N/A</v>
      </c>
      <c r="H5155" s="3" t="e">
        <v>#N/A</v>
      </c>
      <c r="I5155" s="80" t="e">
        <v>#N/A</v>
      </c>
      <c r="J5155" s="80" t="e">
        <v>#N/A</v>
      </c>
      <c r="K5155" s="85" t="e">
        <v>#N/A</v>
      </c>
      <c r="L5155" s="9" t="e">
        <v>#N/A</v>
      </c>
      <c r="M5155" s="93" t="e">
        <v>#N/A</v>
      </c>
      <c r="N5155" s="8" t="e">
        <v>#N/A</v>
      </c>
      <c r="O5155" t="e">
        <v>#N/A</v>
      </c>
      <c r="P5155" t="e">
        <v>#N/A</v>
      </c>
      <c r="Q5155" t="e">
        <v>#N/A</v>
      </c>
      <c r="R5155" s="2" t="e">
        <v>#N/A</v>
      </c>
      <c r="S5155" t="e">
        <v>#N/A</v>
      </c>
      <c r="T5155" s="3" t="e">
        <v>#N/A</v>
      </c>
      <c r="U5155" s="3" t="e">
        <v>#N/A</v>
      </c>
      <c r="V5155" t="e">
        <v>#N/A</v>
      </c>
      <c r="W5155" t="e">
        <v>#N/A</v>
      </c>
      <c r="X5155" t="e">
        <v>#N/A</v>
      </c>
      <c r="Y5155" s="3" t="e">
        <v>#N/A</v>
      </c>
      <c r="Z5155" s="8" t="e">
        <v>#N/A</v>
      </c>
      <c r="AA5155" s="30" t="e">
        <v>#N/A</v>
      </c>
      <c r="AB5155" t="e">
        <v>#N/A</v>
      </c>
      <c r="AC5155" t="e">
        <v>#N/A</v>
      </c>
      <c r="AD5155" t="e">
        <v>#N/A</v>
      </c>
      <c r="AE5155" t="e">
        <v>#N/A</v>
      </c>
      <c r="AF5155" t="e">
        <v>#N/A</v>
      </c>
    </row>
    <row r="5156" spans="1:32" x14ac:dyDescent="0.25">
      <c r="A5156" t="e">
        <v>#N/A</v>
      </c>
      <c r="B5156" s="33" t="e">
        <v>#N/A</v>
      </c>
      <c r="C5156" t="e">
        <v>#N/A</v>
      </c>
      <c r="D5156" t="e">
        <v>#N/A</v>
      </c>
      <c r="E5156" s="69" t="e">
        <v>#N/A</v>
      </c>
      <c r="F5156" s="3" t="e">
        <v>#N/A</v>
      </c>
      <c r="G5156" s="3" t="e">
        <v>#N/A</v>
      </c>
      <c r="H5156" s="3" t="e">
        <v>#N/A</v>
      </c>
      <c r="I5156" s="80" t="e">
        <v>#N/A</v>
      </c>
      <c r="J5156" s="80" t="e">
        <v>#N/A</v>
      </c>
      <c r="K5156" s="85" t="e">
        <v>#N/A</v>
      </c>
      <c r="L5156" s="9" t="e">
        <v>#N/A</v>
      </c>
      <c r="M5156" s="93" t="e">
        <v>#N/A</v>
      </c>
      <c r="N5156" s="8" t="e">
        <v>#N/A</v>
      </c>
      <c r="O5156" t="e">
        <v>#N/A</v>
      </c>
      <c r="P5156" t="e">
        <v>#N/A</v>
      </c>
      <c r="Q5156" t="e">
        <v>#N/A</v>
      </c>
      <c r="R5156" s="2" t="e">
        <v>#N/A</v>
      </c>
      <c r="S5156" t="e">
        <v>#N/A</v>
      </c>
      <c r="T5156" s="3" t="e">
        <v>#N/A</v>
      </c>
      <c r="U5156" s="3" t="e">
        <v>#N/A</v>
      </c>
      <c r="V5156" t="e">
        <v>#N/A</v>
      </c>
      <c r="W5156" t="e">
        <v>#N/A</v>
      </c>
      <c r="X5156" t="e">
        <v>#N/A</v>
      </c>
      <c r="Y5156" s="3" t="e">
        <v>#N/A</v>
      </c>
      <c r="Z5156" s="8" t="e">
        <v>#N/A</v>
      </c>
      <c r="AA5156" s="30" t="e">
        <v>#N/A</v>
      </c>
      <c r="AB5156" t="e">
        <v>#N/A</v>
      </c>
      <c r="AC5156" t="e">
        <v>#N/A</v>
      </c>
      <c r="AD5156" t="e">
        <v>#N/A</v>
      </c>
      <c r="AE5156" t="e">
        <v>#N/A</v>
      </c>
      <c r="AF5156" t="e">
        <v>#N/A</v>
      </c>
    </row>
    <row r="5157" spans="1:32" x14ac:dyDescent="0.25">
      <c r="A5157" t="e">
        <v>#N/A</v>
      </c>
      <c r="B5157" s="33" t="e">
        <v>#N/A</v>
      </c>
      <c r="C5157" t="e">
        <v>#N/A</v>
      </c>
      <c r="D5157" t="e">
        <v>#N/A</v>
      </c>
      <c r="E5157" s="69" t="e">
        <v>#N/A</v>
      </c>
      <c r="F5157" s="3" t="e">
        <v>#N/A</v>
      </c>
      <c r="G5157" s="3" t="e">
        <v>#N/A</v>
      </c>
      <c r="H5157" s="3" t="e">
        <v>#N/A</v>
      </c>
      <c r="I5157" s="80" t="e">
        <v>#N/A</v>
      </c>
      <c r="J5157" s="80" t="e">
        <v>#N/A</v>
      </c>
      <c r="K5157" s="85" t="e">
        <v>#N/A</v>
      </c>
      <c r="L5157" s="9" t="e">
        <v>#N/A</v>
      </c>
      <c r="M5157" s="93" t="e">
        <v>#N/A</v>
      </c>
      <c r="N5157" s="8" t="e">
        <v>#N/A</v>
      </c>
      <c r="O5157" t="e">
        <v>#N/A</v>
      </c>
      <c r="P5157" t="e">
        <v>#N/A</v>
      </c>
      <c r="Q5157" t="e">
        <v>#N/A</v>
      </c>
      <c r="R5157" s="2" t="e">
        <v>#N/A</v>
      </c>
      <c r="S5157" t="e">
        <v>#N/A</v>
      </c>
      <c r="T5157" s="3" t="e">
        <v>#N/A</v>
      </c>
      <c r="U5157" s="3" t="e">
        <v>#N/A</v>
      </c>
      <c r="V5157" t="e">
        <v>#N/A</v>
      </c>
      <c r="W5157" t="e">
        <v>#N/A</v>
      </c>
      <c r="X5157" t="e">
        <v>#N/A</v>
      </c>
      <c r="Y5157" s="3" t="e">
        <v>#N/A</v>
      </c>
      <c r="Z5157" s="8" t="e">
        <v>#N/A</v>
      </c>
      <c r="AA5157" s="30" t="e">
        <v>#N/A</v>
      </c>
      <c r="AB5157" t="e">
        <v>#N/A</v>
      </c>
      <c r="AC5157" t="e">
        <v>#N/A</v>
      </c>
      <c r="AD5157" t="e">
        <v>#N/A</v>
      </c>
      <c r="AE5157" t="e">
        <v>#N/A</v>
      </c>
      <c r="AF5157" t="e">
        <v>#N/A</v>
      </c>
    </row>
    <row r="5158" spans="1:32" x14ac:dyDescent="0.25">
      <c r="A5158" t="e">
        <v>#N/A</v>
      </c>
      <c r="B5158" s="33" t="e">
        <v>#N/A</v>
      </c>
      <c r="C5158" t="e">
        <v>#N/A</v>
      </c>
      <c r="D5158" t="e">
        <v>#N/A</v>
      </c>
      <c r="E5158" s="69" t="e">
        <v>#N/A</v>
      </c>
      <c r="F5158" s="3" t="e">
        <v>#N/A</v>
      </c>
      <c r="G5158" s="3" t="e">
        <v>#N/A</v>
      </c>
      <c r="H5158" s="3" t="e">
        <v>#N/A</v>
      </c>
      <c r="I5158" s="80" t="e">
        <v>#N/A</v>
      </c>
      <c r="J5158" s="80" t="e">
        <v>#N/A</v>
      </c>
      <c r="K5158" s="85" t="e">
        <v>#N/A</v>
      </c>
      <c r="L5158" s="9" t="e">
        <v>#N/A</v>
      </c>
      <c r="M5158" s="93" t="e">
        <v>#N/A</v>
      </c>
      <c r="N5158" s="8" t="e">
        <v>#N/A</v>
      </c>
      <c r="O5158" t="e">
        <v>#N/A</v>
      </c>
      <c r="P5158" t="e">
        <v>#N/A</v>
      </c>
      <c r="Q5158" t="e">
        <v>#N/A</v>
      </c>
      <c r="R5158" s="2" t="e">
        <v>#N/A</v>
      </c>
      <c r="S5158" t="e">
        <v>#N/A</v>
      </c>
      <c r="T5158" s="3" t="e">
        <v>#N/A</v>
      </c>
      <c r="U5158" s="3" t="e">
        <v>#N/A</v>
      </c>
      <c r="V5158" t="e">
        <v>#N/A</v>
      </c>
      <c r="W5158" t="e">
        <v>#N/A</v>
      </c>
      <c r="X5158" t="e">
        <v>#N/A</v>
      </c>
      <c r="Y5158" s="3" t="e">
        <v>#N/A</v>
      </c>
      <c r="Z5158" s="8" t="e">
        <v>#N/A</v>
      </c>
      <c r="AA5158" s="30" t="e">
        <v>#N/A</v>
      </c>
      <c r="AB5158" t="e">
        <v>#N/A</v>
      </c>
      <c r="AC5158" t="e">
        <v>#N/A</v>
      </c>
      <c r="AD5158" t="e">
        <v>#N/A</v>
      </c>
      <c r="AE5158" t="e">
        <v>#N/A</v>
      </c>
      <c r="AF5158" t="e">
        <v>#N/A</v>
      </c>
    </row>
    <row r="5159" spans="1:32" x14ac:dyDescent="0.25">
      <c r="A5159" t="e">
        <v>#N/A</v>
      </c>
      <c r="B5159" s="33" t="e">
        <v>#N/A</v>
      </c>
      <c r="C5159" t="e">
        <v>#N/A</v>
      </c>
      <c r="D5159" t="e">
        <v>#N/A</v>
      </c>
      <c r="E5159" s="69" t="e">
        <v>#N/A</v>
      </c>
      <c r="F5159" s="3" t="e">
        <v>#N/A</v>
      </c>
      <c r="G5159" s="3" t="e">
        <v>#N/A</v>
      </c>
      <c r="H5159" s="3" t="e">
        <v>#N/A</v>
      </c>
      <c r="I5159" s="80" t="e">
        <v>#N/A</v>
      </c>
      <c r="J5159" s="80" t="e">
        <v>#N/A</v>
      </c>
      <c r="K5159" s="85" t="e">
        <v>#N/A</v>
      </c>
      <c r="L5159" s="9" t="e">
        <v>#N/A</v>
      </c>
      <c r="M5159" s="93" t="e">
        <v>#N/A</v>
      </c>
      <c r="N5159" s="8" t="e">
        <v>#N/A</v>
      </c>
      <c r="O5159" t="e">
        <v>#N/A</v>
      </c>
      <c r="P5159" t="e">
        <v>#N/A</v>
      </c>
      <c r="Q5159" t="e">
        <v>#N/A</v>
      </c>
      <c r="R5159" s="2" t="e">
        <v>#N/A</v>
      </c>
      <c r="S5159" t="e">
        <v>#N/A</v>
      </c>
      <c r="T5159" s="3" t="e">
        <v>#N/A</v>
      </c>
      <c r="U5159" s="3" t="e">
        <v>#N/A</v>
      </c>
      <c r="V5159" t="e">
        <v>#N/A</v>
      </c>
      <c r="W5159" t="e">
        <v>#N/A</v>
      </c>
      <c r="X5159" t="e">
        <v>#N/A</v>
      </c>
      <c r="Y5159" s="3" t="e">
        <v>#N/A</v>
      </c>
      <c r="Z5159" s="8" t="e">
        <v>#N/A</v>
      </c>
      <c r="AA5159" s="30" t="e">
        <v>#N/A</v>
      </c>
      <c r="AB5159" t="e">
        <v>#N/A</v>
      </c>
      <c r="AC5159" t="e">
        <v>#N/A</v>
      </c>
      <c r="AD5159" t="e">
        <v>#N/A</v>
      </c>
      <c r="AE5159" t="e">
        <v>#N/A</v>
      </c>
      <c r="AF5159" t="e">
        <v>#N/A</v>
      </c>
    </row>
    <row r="5160" spans="1:32" x14ac:dyDescent="0.25">
      <c r="A5160" t="e">
        <v>#N/A</v>
      </c>
      <c r="B5160" s="33" t="e">
        <v>#N/A</v>
      </c>
      <c r="C5160" t="e">
        <v>#N/A</v>
      </c>
      <c r="D5160" t="e">
        <v>#N/A</v>
      </c>
      <c r="E5160" s="69" t="e">
        <v>#N/A</v>
      </c>
      <c r="F5160" s="3" t="e">
        <v>#N/A</v>
      </c>
      <c r="G5160" s="3" t="e">
        <v>#N/A</v>
      </c>
      <c r="H5160" s="3" t="e">
        <v>#N/A</v>
      </c>
      <c r="I5160" s="80" t="e">
        <v>#N/A</v>
      </c>
      <c r="J5160" s="80" t="e">
        <v>#N/A</v>
      </c>
      <c r="K5160" s="85" t="e">
        <v>#N/A</v>
      </c>
      <c r="L5160" s="9" t="e">
        <v>#N/A</v>
      </c>
      <c r="M5160" s="93" t="e">
        <v>#N/A</v>
      </c>
      <c r="N5160" s="8" t="e">
        <v>#N/A</v>
      </c>
      <c r="O5160" t="e">
        <v>#N/A</v>
      </c>
      <c r="P5160" t="e">
        <v>#N/A</v>
      </c>
      <c r="Q5160" t="e">
        <v>#N/A</v>
      </c>
      <c r="R5160" s="2" t="e">
        <v>#N/A</v>
      </c>
      <c r="S5160" t="e">
        <v>#N/A</v>
      </c>
      <c r="T5160" s="3" t="e">
        <v>#N/A</v>
      </c>
      <c r="U5160" s="3" t="e">
        <v>#N/A</v>
      </c>
      <c r="V5160" t="e">
        <v>#N/A</v>
      </c>
      <c r="W5160" t="e">
        <v>#N/A</v>
      </c>
      <c r="X5160" t="e">
        <v>#N/A</v>
      </c>
      <c r="Y5160" s="3" t="e">
        <v>#N/A</v>
      </c>
      <c r="Z5160" s="8" t="e">
        <v>#N/A</v>
      </c>
      <c r="AA5160" s="30" t="e">
        <v>#N/A</v>
      </c>
      <c r="AB5160" t="e">
        <v>#N/A</v>
      </c>
      <c r="AC5160" t="e">
        <v>#N/A</v>
      </c>
      <c r="AD5160" t="e">
        <v>#N/A</v>
      </c>
      <c r="AE5160" t="e">
        <v>#N/A</v>
      </c>
      <c r="AF5160" t="e">
        <v>#N/A</v>
      </c>
    </row>
    <row r="5161" spans="1:32" x14ac:dyDescent="0.25">
      <c r="A5161" t="e">
        <v>#N/A</v>
      </c>
      <c r="B5161" s="33" t="e">
        <v>#N/A</v>
      </c>
      <c r="C5161" t="e">
        <v>#N/A</v>
      </c>
      <c r="D5161" t="e">
        <v>#N/A</v>
      </c>
      <c r="E5161" s="69" t="e">
        <v>#N/A</v>
      </c>
      <c r="F5161" s="3" t="e">
        <v>#N/A</v>
      </c>
      <c r="G5161" s="3" t="e">
        <v>#N/A</v>
      </c>
      <c r="H5161" s="3" t="e">
        <v>#N/A</v>
      </c>
      <c r="I5161" s="80" t="e">
        <v>#N/A</v>
      </c>
      <c r="J5161" s="80" t="e">
        <v>#N/A</v>
      </c>
      <c r="K5161" s="85" t="e">
        <v>#N/A</v>
      </c>
      <c r="L5161" s="9" t="e">
        <v>#N/A</v>
      </c>
      <c r="M5161" s="93" t="e">
        <v>#N/A</v>
      </c>
      <c r="N5161" s="8" t="e">
        <v>#N/A</v>
      </c>
      <c r="O5161" t="e">
        <v>#N/A</v>
      </c>
      <c r="P5161" t="e">
        <v>#N/A</v>
      </c>
      <c r="Q5161" t="e">
        <v>#N/A</v>
      </c>
      <c r="R5161" s="2" t="e">
        <v>#N/A</v>
      </c>
      <c r="S5161" t="e">
        <v>#N/A</v>
      </c>
      <c r="T5161" s="3" t="e">
        <v>#N/A</v>
      </c>
      <c r="U5161" s="3" t="e">
        <v>#N/A</v>
      </c>
      <c r="V5161" t="e">
        <v>#N/A</v>
      </c>
      <c r="W5161" t="e">
        <v>#N/A</v>
      </c>
      <c r="X5161" t="e">
        <v>#N/A</v>
      </c>
      <c r="Y5161" s="3" t="e">
        <v>#N/A</v>
      </c>
      <c r="Z5161" s="8" t="e">
        <v>#N/A</v>
      </c>
      <c r="AA5161" s="30" t="e">
        <v>#N/A</v>
      </c>
      <c r="AB5161" t="e">
        <v>#N/A</v>
      </c>
      <c r="AC5161" t="e">
        <v>#N/A</v>
      </c>
      <c r="AD5161" t="e">
        <v>#N/A</v>
      </c>
      <c r="AE5161" t="e">
        <v>#N/A</v>
      </c>
      <c r="AF5161" t="e">
        <v>#N/A</v>
      </c>
    </row>
    <row r="5162" spans="1:32" x14ac:dyDescent="0.25">
      <c r="A5162" t="e">
        <v>#N/A</v>
      </c>
      <c r="B5162" s="33" t="e">
        <v>#N/A</v>
      </c>
      <c r="C5162" t="e">
        <v>#N/A</v>
      </c>
      <c r="D5162" t="e">
        <v>#N/A</v>
      </c>
      <c r="E5162" s="69" t="e">
        <v>#N/A</v>
      </c>
      <c r="F5162" s="3" t="e">
        <v>#N/A</v>
      </c>
      <c r="G5162" s="3" t="e">
        <v>#N/A</v>
      </c>
      <c r="H5162" s="3" t="e">
        <v>#N/A</v>
      </c>
      <c r="I5162" s="80" t="e">
        <v>#N/A</v>
      </c>
      <c r="J5162" s="80" t="e">
        <v>#N/A</v>
      </c>
      <c r="K5162" s="85" t="e">
        <v>#N/A</v>
      </c>
      <c r="L5162" s="9" t="e">
        <v>#N/A</v>
      </c>
      <c r="M5162" s="93" t="e">
        <v>#N/A</v>
      </c>
      <c r="N5162" s="8" t="e">
        <v>#N/A</v>
      </c>
      <c r="O5162" t="e">
        <v>#N/A</v>
      </c>
      <c r="P5162" t="e">
        <v>#N/A</v>
      </c>
      <c r="Q5162" t="e">
        <v>#N/A</v>
      </c>
      <c r="R5162" s="2" t="e">
        <v>#N/A</v>
      </c>
      <c r="S5162" t="e">
        <v>#N/A</v>
      </c>
      <c r="T5162" s="3" t="e">
        <v>#N/A</v>
      </c>
      <c r="U5162" s="3" t="e">
        <v>#N/A</v>
      </c>
      <c r="V5162" t="e">
        <v>#N/A</v>
      </c>
      <c r="W5162" t="e">
        <v>#N/A</v>
      </c>
      <c r="X5162" t="e">
        <v>#N/A</v>
      </c>
      <c r="Y5162" s="3" t="e">
        <v>#N/A</v>
      </c>
      <c r="Z5162" s="8" t="e">
        <v>#N/A</v>
      </c>
      <c r="AA5162" s="30" t="e">
        <v>#N/A</v>
      </c>
      <c r="AB5162" t="e">
        <v>#N/A</v>
      </c>
      <c r="AC5162" t="e">
        <v>#N/A</v>
      </c>
      <c r="AD5162" t="e">
        <v>#N/A</v>
      </c>
      <c r="AE5162" t="e">
        <v>#N/A</v>
      </c>
      <c r="AF5162" t="e">
        <v>#N/A</v>
      </c>
    </row>
    <row r="5163" spans="1:32" x14ac:dyDescent="0.25">
      <c r="A5163" t="e">
        <v>#N/A</v>
      </c>
      <c r="B5163" s="33" t="e">
        <v>#N/A</v>
      </c>
      <c r="C5163" t="e">
        <v>#N/A</v>
      </c>
      <c r="D5163" t="e">
        <v>#N/A</v>
      </c>
      <c r="E5163" s="69" t="e">
        <v>#N/A</v>
      </c>
      <c r="F5163" s="3" t="e">
        <v>#N/A</v>
      </c>
      <c r="G5163" s="3" t="e">
        <v>#N/A</v>
      </c>
      <c r="H5163" s="3" t="e">
        <v>#N/A</v>
      </c>
      <c r="I5163" s="80" t="e">
        <v>#N/A</v>
      </c>
      <c r="J5163" s="80" t="e">
        <v>#N/A</v>
      </c>
      <c r="K5163" s="85" t="e">
        <v>#N/A</v>
      </c>
      <c r="L5163" s="9" t="e">
        <v>#N/A</v>
      </c>
      <c r="M5163" s="93" t="e">
        <v>#N/A</v>
      </c>
      <c r="N5163" s="8" t="e">
        <v>#N/A</v>
      </c>
      <c r="O5163" t="e">
        <v>#N/A</v>
      </c>
      <c r="P5163" t="e">
        <v>#N/A</v>
      </c>
      <c r="Q5163" t="e">
        <v>#N/A</v>
      </c>
      <c r="R5163" s="2" t="e">
        <v>#N/A</v>
      </c>
      <c r="S5163" t="e">
        <v>#N/A</v>
      </c>
      <c r="T5163" s="3" t="e">
        <v>#N/A</v>
      </c>
      <c r="U5163" s="3" t="e">
        <v>#N/A</v>
      </c>
      <c r="V5163" t="e">
        <v>#N/A</v>
      </c>
      <c r="W5163" t="e">
        <v>#N/A</v>
      </c>
      <c r="X5163" t="e">
        <v>#N/A</v>
      </c>
      <c r="Y5163" s="3" t="e">
        <v>#N/A</v>
      </c>
      <c r="Z5163" s="8" t="e">
        <v>#N/A</v>
      </c>
      <c r="AA5163" s="30" t="e">
        <v>#N/A</v>
      </c>
      <c r="AB5163" t="e">
        <v>#N/A</v>
      </c>
      <c r="AC5163" t="e">
        <v>#N/A</v>
      </c>
      <c r="AD5163" t="e">
        <v>#N/A</v>
      </c>
      <c r="AE5163" t="e">
        <v>#N/A</v>
      </c>
      <c r="AF5163" t="e">
        <v>#N/A</v>
      </c>
    </row>
    <row r="5164" spans="1:32" x14ac:dyDescent="0.25">
      <c r="A5164" t="e">
        <v>#N/A</v>
      </c>
      <c r="B5164" s="33" t="e">
        <v>#N/A</v>
      </c>
      <c r="C5164" t="e">
        <v>#N/A</v>
      </c>
      <c r="D5164" t="e">
        <v>#N/A</v>
      </c>
      <c r="E5164" s="69" t="e">
        <v>#N/A</v>
      </c>
      <c r="F5164" s="3" t="e">
        <v>#N/A</v>
      </c>
      <c r="G5164" s="3" t="e">
        <v>#N/A</v>
      </c>
      <c r="H5164" s="3" t="e">
        <v>#N/A</v>
      </c>
      <c r="I5164" s="80" t="e">
        <v>#N/A</v>
      </c>
      <c r="J5164" s="80" t="e">
        <v>#N/A</v>
      </c>
      <c r="K5164" s="85" t="e">
        <v>#N/A</v>
      </c>
      <c r="L5164" s="9" t="e">
        <v>#N/A</v>
      </c>
      <c r="M5164" s="93" t="e">
        <v>#N/A</v>
      </c>
      <c r="N5164" s="8" t="e">
        <v>#N/A</v>
      </c>
      <c r="O5164" t="e">
        <v>#N/A</v>
      </c>
      <c r="P5164" t="e">
        <v>#N/A</v>
      </c>
      <c r="Q5164" t="e">
        <v>#N/A</v>
      </c>
      <c r="R5164" s="2" t="e">
        <v>#N/A</v>
      </c>
      <c r="S5164" t="e">
        <v>#N/A</v>
      </c>
      <c r="T5164" s="3" t="e">
        <v>#N/A</v>
      </c>
      <c r="U5164" s="3" t="e">
        <v>#N/A</v>
      </c>
      <c r="V5164" t="e">
        <v>#N/A</v>
      </c>
      <c r="W5164" t="e">
        <v>#N/A</v>
      </c>
      <c r="X5164" t="e">
        <v>#N/A</v>
      </c>
      <c r="Y5164" s="3" t="e">
        <v>#N/A</v>
      </c>
      <c r="Z5164" s="8" t="e">
        <v>#N/A</v>
      </c>
      <c r="AA5164" s="30" t="e">
        <v>#N/A</v>
      </c>
      <c r="AB5164" t="e">
        <v>#N/A</v>
      </c>
      <c r="AC5164" t="e">
        <v>#N/A</v>
      </c>
      <c r="AD5164" t="e">
        <v>#N/A</v>
      </c>
      <c r="AE5164" t="e">
        <v>#N/A</v>
      </c>
      <c r="AF5164" t="e">
        <v>#N/A</v>
      </c>
    </row>
    <row r="5165" spans="1:32" x14ac:dyDescent="0.25">
      <c r="A5165" t="e">
        <v>#N/A</v>
      </c>
      <c r="B5165" s="33" t="e">
        <v>#N/A</v>
      </c>
      <c r="C5165" t="e">
        <v>#N/A</v>
      </c>
      <c r="D5165" t="e">
        <v>#N/A</v>
      </c>
      <c r="E5165" s="69" t="e">
        <v>#N/A</v>
      </c>
      <c r="F5165" s="3" t="e">
        <v>#N/A</v>
      </c>
      <c r="G5165" s="3" t="e">
        <v>#N/A</v>
      </c>
      <c r="H5165" s="3" t="e">
        <v>#N/A</v>
      </c>
      <c r="I5165" s="80" t="e">
        <v>#N/A</v>
      </c>
      <c r="J5165" s="80" t="e">
        <v>#N/A</v>
      </c>
      <c r="K5165" s="85" t="e">
        <v>#N/A</v>
      </c>
      <c r="L5165" s="9" t="e">
        <v>#N/A</v>
      </c>
      <c r="M5165" s="93" t="e">
        <v>#N/A</v>
      </c>
      <c r="N5165" s="8" t="e">
        <v>#N/A</v>
      </c>
      <c r="O5165" t="e">
        <v>#N/A</v>
      </c>
      <c r="P5165" t="e">
        <v>#N/A</v>
      </c>
      <c r="Q5165" t="e">
        <v>#N/A</v>
      </c>
      <c r="R5165" s="2" t="e">
        <v>#N/A</v>
      </c>
      <c r="S5165" t="e">
        <v>#N/A</v>
      </c>
      <c r="T5165" s="3" t="e">
        <v>#N/A</v>
      </c>
      <c r="U5165" s="3" t="e">
        <v>#N/A</v>
      </c>
      <c r="V5165" t="e">
        <v>#N/A</v>
      </c>
      <c r="W5165" t="e">
        <v>#N/A</v>
      </c>
      <c r="X5165" t="e">
        <v>#N/A</v>
      </c>
      <c r="Y5165" s="3" t="e">
        <v>#N/A</v>
      </c>
      <c r="Z5165" s="8" t="e">
        <v>#N/A</v>
      </c>
      <c r="AA5165" s="30" t="e">
        <v>#N/A</v>
      </c>
      <c r="AB5165" t="e">
        <v>#N/A</v>
      </c>
      <c r="AC5165" t="e">
        <v>#N/A</v>
      </c>
      <c r="AD5165" t="e">
        <v>#N/A</v>
      </c>
      <c r="AE5165" t="e">
        <v>#N/A</v>
      </c>
      <c r="AF5165" t="e">
        <v>#N/A</v>
      </c>
    </row>
    <row r="5166" spans="1:32" x14ac:dyDescent="0.25">
      <c r="A5166" t="e">
        <v>#N/A</v>
      </c>
      <c r="B5166" s="33" t="e">
        <v>#N/A</v>
      </c>
      <c r="C5166" t="e">
        <v>#N/A</v>
      </c>
      <c r="D5166" t="e">
        <v>#N/A</v>
      </c>
      <c r="E5166" s="69" t="e">
        <v>#N/A</v>
      </c>
      <c r="F5166" s="3" t="e">
        <v>#N/A</v>
      </c>
      <c r="G5166" s="3" t="e">
        <v>#N/A</v>
      </c>
      <c r="H5166" s="3" t="e">
        <v>#N/A</v>
      </c>
      <c r="I5166" s="80" t="e">
        <v>#N/A</v>
      </c>
      <c r="J5166" s="80" t="e">
        <v>#N/A</v>
      </c>
      <c r="K5166" s="85" t="e">
        <v>#N/A</v>
      </c>
      <c r="L5166" s="9" t="e">
        <v>#N/A</v>
      </c>
      <c r="M5166" s="93" t="e">
        <v>#N/A</v>
      </c>
      <c r="N5166" s="8" t="e">
        <v>#N/A</v>
      </c>
      <c r="O5166" t="e">
        <v>#N/A</v>
      </c>
      <c r="P5166" t="e">
        <v>#N/A</v>
      </c>
      <c r="Q5166" t="e">
        <v>#N/A</v>
      </c>
      <c r="R5166" s="2" t="e">
        <v>#N/A</v>
      </c>
      <c r="S5166" t="e">
        <v>#N/A</v>
      </c>
      <c r="T5166" s="3" t="e">
        <v>#N/A</v>
      </c>
      <c r="U5166" s="3" t="e">
        <v>#N/A</v>
      </c>
      <c r="V5166" t="e">
        <v>#N/A</v>
      </c>
      <c r="W5166" t="e">
        <v>#N/A</v>
      </c>
      <c r="X5166" t="e">
        <v>#N/A</v>
      </c>
      <c r="Y5166" s="3" t="e">
        <v>#N/A</v>
      </c>
      <c r="Z5166" s="8" t="e">
        <v>#N/A</v>
      </c>
      <c r="AA5166" s="30" t="e">
        <v>#N/A</v>
      </c>
      <c r="AB5166" t="e">
        <v>#N/A</v>
      </c>
      <c r="AC5166" t="e">
        <v>#N/A</v>
      </c>
      <c r="AD5166" t="e">
        <v>#N/A</v>
      </c>
      <c r="AE5166" t="e">
        <v>#N/A</v>
      </c>
      <c r="AF5166" t="e">
        <v>#N/A</v>
      </c>
    </row>
    <row r="5167" spans="1:32" x14ac:dyDescent="0.25">
      <c r="A5167" t="e">
        <v>#N/A</v>
      </c>
      <c r="B5167" s="33" t="e">
        <v>#N/A</v>
      </c>
      <c r="C5167" t="e">
        <v>#N/A</v>
      </c>
      <c r="D5167" t="e">
        <v>#N/A</v>
      </c>
      <c r="E5167" s="69" t="e">
        <v>#N/A</v>
      </c>
      <c r="F5167" s="3" t="e">
        <v>#N/A</v>
      </c>
      <c r="G5167" s="3" t="e">
        <v>#N/A</v>
      </c>
      <c r="H5167" s="3" t="e">
        <v>#N/A</v>
      </c>
      <c r="I5167" s="80" t="e">
        <v>#N/A</v>
      </c>
      <c r="J5167" s="80" t="e">
        <v>#N/A</v>
      </c>
      <c r="K5167" s="85" t="e">
        <v>#N/A</v>
      </c>
      <c r="L5167" s="9" t="e">
        <v>#N/A</v>
      </c>
      <c r="M5167" s="93" t="e">
        <v>#N/A</v>
      </c>
      <c r="N5167" s="8" t="e">
        <v>#N/A</v>
      </c>
      <c r="O5167" t="e">
        <v>#N/A</v>
      </c>
      <c r="P5167" t="e">
        <v>#N/A</v>
      </c>
      <c r="Q5167" t="e">
        <v>#N/A</v>
      </c>
      <c r="R5167" s="2" t="e">
        <v>#N/A</v>
      </c>
      <c r="S5167" t="e">
        <v>#N/A</v>
      </c>
      <c r="T5167" s="3" t="e">
        <v>#N/A</v>
      </c>
      <c r="U5167" s="3" t="e">
        <v>#N/A</v>
      </c>
      <c r="V5167" t="e">
        <v>#N/A</v>
      </c>
      <c r="W5167" t="e">
        <v>#N/A</v>
      </c>
      <c r="X5167" t="e">
        <v>#N/A</v>
      </c>
      <c r="Y5167" s="3" t="e">
        <v>#N/A</v>
      </c>
      <c r="Z5167" s="8" t="e">
        <v>#N/A</v>
      </c>
      <c r="AA5167" s="30" t="e">
        <v>#N/A</v>
      </c>
      <c r="AB5167" t="e">
        <v>#N/A</v>
      </c>
      <c r="AC5167" t="e">
        <v>#N/A</v>
      </c>
      <c r="AD5167" t="e">
        <v>#N/A</v>
      </c>
      <c r="AE5167" t="e">
        <v>#N/A</v>
      </c>
      <c r="AF5167" t="e">
        <v>#N/A</v>
      </c>
    </row>
    <row r="5168" spans="1:32" x14ac:dyDescent="0.25">
      <c r="A5168" t="e">
        <v>#N/A</v>
      </c>
      <c r="B5168" s="33" t="e">
        <v>#N/A</v>
      </c>
      <c r="C5168" t="e">
        <v>#N/A</v>
      </c>
      <c r="D5168" t="e">
        <v>#N/A</v>
      </c>
      <c r="E5168" s="69" t="e">
        <v>#N/A</v>
      </c>
      <c r="F5168" s="3" t="e">
        <v>#N/A</v>
      </c>
      <c r="G5168" s="3" t="e">
        <v>#N/A</v>
      </c>
      <c r="H5168" s="3" t="e">
        <v>#N/A</v>
      </c>
      <c r="I5168" s="80" t="e">
        <v>#N/A</v>
      </c>
      <c r="J5168" s="80" t="e">
        <v>#N/A</v>
      </c>
      <c r="K5168" s="85" t="e">
        <v>#N/A</v>
      </c>
      <c r="L5168" s="9" t="e">
        <v>#N/A</v>
      </c>
      <c r="M5168" s="93" t="e">
        <v>#N/A</v>
      </c>
      <c r="N5168" s="8" t="e">
        <v>#N/A</v>
      </c>
      <c r="O5168" t="e">
        <v>#N/A</v>
      </c>
      <c r="P5168" t="e">
        <v>#N/A</v>
      </c>
      <c r="Q5168" t="e">
        <v>#N/A</v>
      </c>
      <c r="R5168" s="2" t="e">
        <v>#N/A</v>
      </c>
      <c r="S5168" t="e">
        <v>#N/A</v>
      </c>
      <c r="T5168" s="3" t="e">
        <v>#N/A</v>
      </c>
      <c r="U5168" s="3" t="e">
        <v>#N/A</v>
      </c>
      <c r="V5168" t="e">
        <v>#N/A</v>
      </c>
      <c r="W5168" t="e">
        <v>#N/A</v>
      </c>
      <c r="X5168" t="e">
        <v>#N/A</v>
      </c>
      <c r="Y5168" s="3" t="e">
        <v>#N/A</v>
      </c>
      <c r="Z5168" s="8" t="e">
        <v>#N/A</v>
      </c>
      <c r="AA5168" s="30" t="e">
        <v>#N/A</v>
      </c>
      <c r="AB5168" t="e">
        <v>#N/A</v>
      </c>
      <c r="AC5168" t="e">
        <v>#N/A</v>
      </c>
      <c r="AD5168" t="e">
        <v>#N/A</v>
      </c>
      <c r="AE5168" t="e">
        <v>#N/A</v>
      </c>
      <c r="AF5168" t="e">
        <v>#N/A</v>
      </c>
    </row>
    <row r="5169" spans="1:32" x14ac:dyDescent="0.25">
      <c r="A5169" t="e">
        <v>#N/A</v>
      </c>
      <c r="B5169" s="33" t="e">
        <v>#N/A</v>
      </c>
      <c r="C5169" t="e">
        <v>#N/A</v>
      </c>
      <c r="D5169" t="e">
        <v>#N/A</v>
      </c>
      <c r="E5169" s="69" t="e">
        <v>#N/A</v>
      </c>
      <c r="F5169" s="3" t="e">
        <v>#N/A</v>
      </c>
      <c r="G5169" s="3" t="e">
        <v>#N/A</v>
      </c>
      <c r="H5169" s="3" t="e">
        <v>#N/A</v>
      </c>
      <c r="I5169" s="80" t="e">
        <v>#N/A</v>
      </c>
      <c r="J5169" s="80" t="e">
        <v>#N/A</v>
      </c>
      <c r="K5169" s="85" t="e">
        <v>#N/A</v>
      </c>
      <c r="L5169" s="9" t="e">
        <v>#N/A</v>
      </c>
      <c r="M5169" s="93" t="e">
        <v>#N/A</v>
      </c>
      <c r="N5169" s="8" t="e">
        <v>#N/A</v>
      </c>
      <c r="O5169" t="e">
        <v>#N/A</v>
      </c>
      <c r="P5169" t="e">
        <v>#N/A</v>
      </c>
      <c r="Q5169" t="e">
        <v>#N/A</v>
      </c>
      <c r="R5169" s="2" t="e">
        <v>#N/A</v>
      </c>
      <c r="S5169" t="e">
        <v>#N/A</v>
      </c>
      <c r="T5169" s="3" t="e">
        <v>#N/A</v>
      </c>
      <c r="U5169" s="3" t="e">
        <v>#N/A</v>
      </c>
      <c r="V5169" t="e">
        <v>#N/A</v>
      </c>
      <c r="W5169" t="e">
        <v>#N/A</v>
      </c>
      <c r="X5169" t="e">
        <v>#N/A</v>
      </c>
      <c r="Y5169" s="3" t="e">
        <v>#N/A</v>
      </c>
      <c r="Z5169" s="8" t="e">
        <v>#N/A</v>
      </c>
      <c r="AA5169" s="30" t="e">
        <v>#N/A</v>
      </c>
      <c r="AB5169" t="e">
        <v>#N/A</v>
      </c>
      <c r="AC5169" t="e">
        <v>#N/A</v>
      </c>
      <c r="AD5169" t="e">
        <v>#N/A</v>
      </c>
      <c r="AE5169" t="e">
        <v>#N/A</v>
      </c>
      <c r="AF5169" t="e">
        <v>#N/A</v>
      </c>
    </row>
    <row r="5170" spans="1:32" x14ac:dyDescent="0.25">
      <c r="A5170" t="e">
        <v>#N/A</v>
      </c>
      <c r="B5170" s="33" t="e">
        <v>#N/A</v>
      </c>
      <c r="C5170" t="e">
        <v>#N/A</v>
      </c>
      <c r="D5170" t="e">
        <v>#N/A</v>
      </c>
      <c r="E5170" s="69" t="e">
        <v>#N/A</v>
      </c>
      <c r="F5170" s="3" t="e">
        <v>#N/A</v>
      </c>
      <c r="G5170" s="3" t="e">
        <v>#N/A</v>
      </c>
      <c r="H5170" s="3" t="e">
        <v>#N/A</v>
      </c>
      <c r="I5170" s="80" t="e">
        <v>#N/A</v>
      </c>
      <c r="J5170" s="80" t="e">
        <v>#N/A</v>
      </c>
      <c r="K5170" s="85" t="e">
        <v>#N/A</v>
      </c>
      <c r="L5170" s="9" t="e">
        <v>#N/A</v>
      </c>
      <c r="M5170" s="93" t="e">
        <v>#N/A</v>
      </c>
      <c r="N5170" s="8" t="e">
        <v>#N/A</v>
      </c>
      <c r="O5170" t="e">
        <v>#N/A</v>
      </c>
      <c r="P5170" t="e">
        <v>#N/A</v>
      </c>
      <c r="Q5170" t="e">
        <v>#N/A</v>
      </c>
      <c r="R5170" s="2" t="e">
        <v>#N/A</v>
      </c>
      <c r="S5170" t="e">
        <v>#N/A</v>
      </c>
      <c r="T5170" s="3" t="e">
        <v>#N/A</v>
      </c>
      <c r="U5170" s="3" t="e">
        <v>#N/A</v>
      </c>
      <c r="V5170" t="e">
        <v>#N/A</v>
      </c>
      <c r="W5170" t="e">
        <v>#N/A</v>
      </c>
      <c r="X5170" t="e">
        <v>#N/A</v>
      </c>
      <c r="Y5170" s="3" t="e">
        <v>#N/A</v>
      </c>
      <c r="Z5170" s="8" t="e">
        <v>#N/A</v>
      </c>
      <c r="AA5170" s="30" t="e">
        <v>#N/A</v>
      </c>
      <c r="AB5170" t="e">
        <v>#N/A</v>
      </c>
      <c r="AC5170" t="e">
        <v>#N/A</v>
      </c>
      <c r="AD5170" t="e">
        <v>#N/A</v>
      </c>
      <c r="AE5170" t="e">
        <v>#N/A</v>
      </c>
      <c r="AF5170" t="e">
        <v>#N/A</v>
      </c>
    </row>
    <row r="5171" spans="1:32" x14ac:dyDescent="0.25">
      <c r="A5171" t="e">
        <v>#N/A</v>
      </c>
      <c r="B5171" s="33" t="e">
        <v>#N/A</v>
      </c>
      <c r="C5171" t="e">
        <v>#N/A</v>
      </c>
      <c r="D5171" t="e">
        <v>#N/A</v>
      </c>
      <c r="E5171" s="69" t="e">
        <v>#N/A</v>
      </c>
      <c r="F5171" s="3" t="e">
        <v>#N/A</v>
      </c>
      <c r="G5171" s="3" t="e">
        <v>#N/A</v>
      </c>
      <c r="H5171" s="3" t="e">
        <v>#N/A</v>
      </c>
      <c r="I5171" s="80" t="e">
        <v>#N/A</v>
      </c>
      <c r="J5171" s="80" t="e">
        <v>#N/A</v>
      </c>
      <c r="K5171" s="85" t="e">
        <v>#N/A</v>
      </c>
      <c r="L5171" s="9" t="e">
        <v>#N/A</v>
      </c>
      <c r="M5171" s="93" t="e">
        <v>#N/A</v>
      </c>
      <c r="N5171" s="8" t="e">
        <v>#N/A</v>
      </c>
      <c r="O5171" t="e">
        <v>#N/A</v>
      </c>
      <c r="P5171" t="e">
        <v>#N/A</v>
      </c>
      <c r="Q5171" t="e">
        <v>#N/A</v>
      </c>
      <c r="R5171" s="2" t="e">
        <v>#N/A</v>
      </c>
      <c r="S5171" t="e">
        <v>#N/A</v>
      </c>
      <c r="T5171" s="3" t="e">
        <v>#N/A</v>
      </c>
      <c r="U5171" s="3" t="e">
        <v>#N/A</v>
      </c>
      <c r="V5171" t="e">
        <v>#N/A</v>
      </c>
      <c r="W5171" t="e">
        <v>#N/A</v>
      </c>
      <c r="X5171" t="e">
        <v>#N/A</v>
      </c>
      <c r="Y5171" s="3" t="e">
        <v>#N/A</v>
      </c>
      <c r="Z5171" s="8" t="e">
        <v>#N/A</v>
      </c>
      <c r="AA5171" s="30" t="e">
        <v>#N/A</v>
      </c>
      <c r="AB5171" t="e">
        <v>#N/A</v>
      </c>
      <c r="AC5171" t="e">
        <v>#N/A</v>
      </c>
      <c r="AD5171" t="e">
        <v>#N/A</v>
      </c>
      <c r="AE5171" t="e">
        <v>#N/A</v>
      </c>
      <c r="AF5171" t="e">
        <v>#N/A</v>
      </c>
    </row>
    <row r="5172" spans="1:32" x14ac:dyDescent="0.25">
      <c r="A5172" t="e">
        <v>#N/A</v>
      </c>
      <c r="B5172" s="33" t="e">
        <v>#N/A</v>
      </c>
      <c r="C5172" t="e">
        <v>#N/A</v>
      </c>
      <c r="D5172" t="e">
        <v>#N/A</v>
      </c>
      <c r="E5172" s="69" t="e">
        <v>#N/A</v>
      </c>
      <c r="F5172" s="3" t="e">
        <v>#N/A</v>
      </c>
      <c r="G5172" s="3" t="e">
        <v>#N/A</v>
      </c>
      <c r="H5172" s="3" t="e">
        <v>#N/A</v>
      </c>
      <c r="I5172" s="80" t="e">
        <v>#N/A</v>
      </c>
      <c r="J5172" s="80" t="e">
        <v>#N/A</v>
      </c>
      <c r="K5172" s="85" t="e">
        <v>#N/A</v>
      </c>
      <c r="L5172" s="9" t="e">
        <v>#N/A</v>
      </c>
      <c r="M5172" s="93" t="e">
        <v>#N/A</v>
      </c>
      <c r="N5172" s="8" t="e">
        <v>#N/A</v>
      </c>
      <c r="O5172" t="e">
        <v>#N/A</v>
      </c>
      <c r="P5172" t="e">
        <v>#N/A</v>
      </c>
      <c r="Q5172" t="e">
        <v>#N/A</v>
      </c>
      <c r="R5172" s="2" t="e">
        <v>#N/A</v>
      </c>
      <c r="S5172" t="e">
        <v>#N/A</v>
      </c>
      <c r="T5172" s="3" t="e">
        <v>#N/A</v>
      </c>
      <c r="U5172" s="3" t="e">
        <v>#N/A</v>
      </c>
      <c r="V5172" t="e">
        <v>#N/A</v>
      </c>
      <c r="W5172" t="e">
        <v>#N/A</v>
      </c>
      <c r="X5172" t="e">
        <v>#N/A</v>
      </c>
      <c r="Y5172" s="3" t="e">
        <v>#N/A</v>
      </c>
      <c r="Z5172" s="8" t="e">
        <v>#N/A</v>
      </c>
      <c r="AA5172" s="30" t="e">
        <v>#N/A</v>
      </c>
      <c r="AB5172" t="e">
        <v>#N/A</v>
      </c>
      <c r="AC5172" t="e">
        <v>#N/A</v>
      </c>
      <c r="AD5172" t="e">
        <v>#N/A</v>
      </c>
      <c r="AE5172" t="e">
        <v>#N/A</v>
      </c>
      <c r="AF5172" t="e">
        <v>#N/A</v>
      </c>
    </row>
    <row r="5173" spans="1:32" x14ac:dyDescent="0.25">
      <c r="A5173" t="e">
        <v>#N/A</v>
      </c>
      <c r="B5173" s="33" t="e">
        <v>#N/A</v>
      </c>
      <c r="C5173" t="e">
        <v>#N/A</v>
      </c>
      <c r="D5173" t="e">
        <v>#N/A</v>
      </c>
      <c r="E5173" s="69" t="e">
        <v>#N/A</v>
      </c>
      <c r="F5173" s="3" t="e">
        <v>#N/A</v>
      </c>
      <c r="G5173" s="3" t="e">
        <v>#N/A</v>
      </c>
      <c r="H5173" s="3" t="e">
        <v>#N/A</v>
      </c>
      <c r="I5173" s="80" t="e">
        <v>#N/A</v>
      </c>
      <c r="J5173" s="80" t="e">
        <v>#N/A</v>
      </c>
      <c r="K5173" s="85" t="e">
        <v>#N/A</v>
      </c>
      <c r="L5173" s="9" t="e">
        <v>#N/A</v>
      </c>
      <c r="M5173" s="93" t="e">
        <v>#N/A</v>
      </c>
      <c r="N5173" s="8" t="e">
        <v>#N/A</v>
      </c>
      <c r="O5173" t="e">
        <v>#N/A</v>
      </c>
      <c r="P5173" t="e">
        <v>#N/A</v>
      </c>
      <c r="Q5173" t="e">
        <v>#N/A</v>
      </c>
      <c r="R5173" s="2" t="e">
        <v>#N/A</v>
      </c>
      <c r="S5173" t="e">
        <v>#N/A</v>
      </c>
      <c r="T5173" s="3" t="e">
        <v>#N/A</v>
      </c>
      <c r="U5173" s="3" t="e">
        <v>#N/A</v>
      </c>
      <c r="V5173" t="e">
        <v>#N/A</v>
      </c>
      <c r="W5173" t="e">
        <v>#N/A</v>
      </c>
      <c r="X5173" t="e">
        <v>#N/A</v>
      </c>
      <c r="Y5173" s="3" t="e">
        <v>#N/A</v>
      </c>
      <c r="Z5173" s="8" t="e">
        <v>#N/A</v>
      </c>
      <c r="AA5173" s="30" t="e">
        <v>#N/A</v>
      </c>
      <c r="AB5173" t="e">
        <v>#N/A</v>
      </c>
      <c r="AC5173" t="e">
        <v>#N/A</v>
      </c>
      <c r="AD5173" t="e">
        <v>#N/A</v>
      </c>
      <c r="AE5173" t="e">
        <v>#N/A</v>
      </c>
      <c r="AF5173" t="e">
        <v>#N/A</v>
      </c>
    </row>
    <row r="5174" spans="1:32" x14ac:dyDescent="0.25">
      <c r="A5174" t="e">
        <v>#N/A</v>
      </c>
      <c r="B5174" s="33" t="e">
        <v>#N/A</v>
      </c>
      <c r="C5174" t="e">
        <v>#N/A</v>
      </c>
      <c r="D5174" t="e">
        <v>#N/A</v>
      </c>
      <c r="E5174" s="69" t="e">
        <v>#N/A</v>
      </c>
      <c r="F5174" s="3" t="e">
        <v>#N/A</v>
      </c>
      <c r="G5174" s="3" t="e">
        <v>#N/A</v>
      </c>
      <c r="H5174" s="3" t="e">
        <v>#N/A</v>
      </c>
      <c r="I5174" s="80" t="e">
        <v>#N/A</v>
      </c>
      <c r="J5174" s="80" t="e">
        <v>#N/A</v>
      </c>
      <c r="K5174" s="85" t="e">
        <v>#N/A</v>
      </c>
      <c r="L5174" s="9" t="e">
        <v>#N/A</v>
      </c>
      <c r="M5174" s="93" t="e">
        <v>#N/A</v>
      </c>
      <c r="N5174" s="8" t="e">
        <v>#N/A</v>
      </c>
      <c r="O5174" t="e">
        <v>#N/A</v>
      </c>
      <c r="P5174" t="e">
        <v>#N/A</v>
      </c>
      <c r="Q5174" t="e">
        <v>#N/A</v>
      </c>
      <c r="R5174" s="2" t="e">
        <v>#N/A</v>
      </c>
      <c r="S5174" t="e">
        <v>#N/A</v>
      </c>
      <c r="T5174" s="3" t="e">
        <v>#N/A</v>
      </c>
      <c r="U5174" s="3" t="e">
        <v>#N/A</v>
      </c>
      <c r="V5174" t="e">
        <v>#N/A</v>
      </c>
      <c r="W5174" t="e">
        <v>#N/A</v>
      </c>
      <c r="X5174" t="e">
        <v>#N/A</v>
      </c>
      <c r="Y5174" s="3" t="e">
        <v>#N/A</v>
      </c>
      <c r="Z5174" s="8" t="e">
        <v>#N/A</v>
      </c>
      <c r="AA5174" s="30" t="e">
        <v>#N/A</v>
      </c>
      <c r="AB5174" t="e">
        <v>#N/A</v>
      </c>
      <c r="AC5174" t="e">
        <v>#N/A</v>
      </c>
      <c r="AD5174" t="e">
        <v>#N/A</v>
      </c>
      <c r="AE5174" t="e">
        <v>#N/A</v>
      </c>
      <c r="AF5174" t="e">
        <v>#N/A</v>
      </c>
    </row>
    <row r="5175" spans="1:32" x14ac:dyDescent="0.25">
      <c r="A5175" t="e">
        <v>#N/A</v>
      </c>
      <c r="B5175" s="33" t="e">
        <v>#N/A</v>
      </c>
      <c r="C5175" t="e">
        <v>#N/A</v>
      </c>
      <c r="D5175" t="e">
        <v>#N/A</v>
      </c>
      <c r="E5175" s="69" t="e">
        <v>#N/A</v>
      </c>
      <c r="F5175" s="3" t="e">
        <v>#N/A</v>
      </c>
      <c r="G5175" s="3" t="e">
        <v>#N/A</v>
      </c>
      <c r="H5175" s="3" t="e">
        <v>#N/A</v>
      </c>
      <c r="I5175" s="80" t="e">
        <v>#N/A</v>
      </c>
      <c r="J5175" s="80" t="e">
        <v>#N/A</v>
      </c>
      <c r="K5175" s="85" t="e">
        <v>#N/A</v>
      </c>
      <c r="L5175" s="9" t="e">
        <v>#N/A</v>
      </c>
      <c r="M5175" s="93" t="e">
        <v>#N/A</v>
      </c>
      <c r="N5175" s="8" t="e">
        <v>#N/A</v>
      </c>
      <c r="O5175" t="e">
        <v>#N/A</v>
      </c>
      <c r="P5175" t="e">
        <v>#N/A</v>
      </c>
      <c r="Q5175" t="e">
        <v>#N/A</v>
      </c>
      <c r="R5175" s="2" t="e">
        <v>#N/A</v>
      </c>
      <c r="S5175" t="e">
        <v>#N/A</v>
      </c>
      <c r="T5175" s="3" t="e">
        <v>#N/A</v>
      </c>
      <c r="U5175" s="3" t="e">
        <v>#N/A</v>
      </c>
      <c r="V5175" t="e">
        <v>#N/A</v>
      </c>
      <c r="W5175" t="e">
        <v>#N/A</v>
      </c>
      <c r="X5175" t="e">
        <v>#N/A</v>
      </c>
      <c r="Y5175" s="3" t="e">
        <v>#N/A</v>
      </c>
      <c r="Z5175" s="8" t="e">
        <v>#N/A</v>
      </c>
      <c r="AA5175" s="30" t="e">
        <v>#N/A</v>
      </c>
      <c r="AB5175" t="e">
        <v>#N/A</v>
      </c>
      <c r="AC5175" t="e">
        <v>#N/A</v>
      </c>
      <c r="AD5175" t="e">
        <v>#N/A</v>
      </c>
      <c r="AE5175" t="e">
        <v>#N/A</v>
      </c>
      <c r="AF5175" t="e">
        <v>#N/A</v>
      </c>
    </row>
    <row r="5176" spans="1:32" x14ac:dyDescent="0.25">
      <c r="A5176" t="e">
        <v>#N/A</v>
      </c>
      <c r="B5176" s="33" t="e">
        <v>#N/A</v>
      </c>
      <c r="C5176" t="e">
        <v>#N/A</v>
      </c>
      <c r="D5176" t="e">
        <v>#N/A</v>
      </c>
      <c r="E5176" s="69" t="e">
        <v>#N/A</v>
      </c>
      <c r="F5176" s="3" t="e">
        <v>#N/A</v>
      </c>
      <c r="G5176" s="3" t="e">
        <v>#N/A</v>
      </c>
      <c r="H5176" s="3" t="e">
        <v>#N/A</v>
      </c>
      <c r="I5176" s="80" t="e">
        <v>#N/A</v>
      </c>
      <c r="J5176" s="80" t="e">
        <v>#N/A</v>
      </c>
      <c r="K5176" s="85" t="e">
        <v>#N/A</v>
      </c>
      <c r="L5176" s="9" t="e">
        <v>#N/A</v>
      </c>
      <c r="M5176" s="93" t="e">
        <v>#N/A</v>
      </c>
      <c r="N5176" s="8" t="e">
        <v>#N/A</v>
      </c>
      <c r="O5176" t="e">
        <v>#N/A</v>
      </c>
      <c r="P5176" t="e">
        <v>#N/A</v>
      </c>
      <c r="Q5176" t="e">
        <v>#N/A</v>
      </c>
      <c r="R5176" s="2" t="e">
        <v>#N/A</v>
      </c>
      <c r="S5176" t="e">
        <v>#N/A</v>
      </c>
      <c r="T5176" s="3" t="e">
        <v>#N/A</v>
      </c>
      <c r="U5176" s="3" t="e">
        <v>#N/A</v>
      </c>
      <c r="V5176" t="e">
        <v>#N/A</v>
      </c>
      <c r="W5176" t="e">
        <v>#N/A</v>
      </c>
      <c r="X5176" t="e">
        <v>#N/A</v>
      </c>
      <c r="Y5176" s="3" t="e">
        <v>#N/A</v>
      </c>
      <c r="Z5176" s="8" t="e">
        <v>#N/A</v>
      </c>
      <c r="AA5176" s="30" t="e">
        <v>#N/A</v>
      </c>
      <c r="AB5176" t="e">
        <v>#N/A</v>
      </c>
      <c r="AC5176" t="e">
        <v>#N/A</v>
      </c>
      <c r="AD5176" t="e">
        <v>#N/A</v>
      </c>
      <c r="AE5176" t="e">
        <v>#N/A</v>
      </c>
      <c r="AF5176" t="e">
        <v>#N/A</v>
      </c>
    </row>
    <row r="5177" spans="1:32" x14ac:dyDescent="0.25">
      <c r="A5177" t="e">
        <v>#N/A</v>
      </c>
      <c r="B5177" s="33" t="e">
        <v>#N/A</v>
      </c>
      <c r="C5177" t="e">
        <v>#N/A</v>
      </c>
      <c r="D5177" t="e">
        <v>#N/A</v>
      </c>
      <c r="E5177" s="69" t="e">
        <v>#N/A</v>
      </c>
      <c r="F5177" s="3" t="e">
        <v>#N/A</v>
      </c>
      <c r="G5177" s="3" t="e">
        <v>#N/A</v>
      </c>
      <c r="H5177" s="3" t="e">
        <v>#N/A</v>
      </c>
      <c r="I5177" s="80" t="e">
        <v>#N/A</v>
      </c>
      <c r="J5177" s="80" t="e">
        <v>#N/A</v>
      </c>
      <c r="K5177" s="85" t="e">
        <v>#N/A</v>
      </c>
      <c r="L5177" s="9" t="e">
        <v>#N/A</v>
      </c>
      <c r="M5177" s="93" t="e">
        <v>#N/A</v>
      </c>
      <c r="N5177" s="8" t="e">
        <v>#N/A</v>
      </c>
      <c r="O5177" t="e">
        <v>#N/A</v>
      </c>
      <c r="P5177" t="e">
        <v>#N/A</v>
      </c>
      <c r="Q5177" t="e">
        <v>#N/A</v>
      </c>
      <c r="R5177" s="2" t="e">
        <v>#N/A</v>
      </c>
      <c r="S5177" t="e">
        <v>#N/A</v>
      </c>
      <c r="T5177" s="3" t="e">
        <v>#N/A</v>
      </c>
      <c r="U5177" s="3" t="e">
        <v>#N/A</v>
      </c>
      <c r="V5177" t="e">
        <v>#N/A</v>
      </c>
      <c r="W5177" t="e">
        <v>#N/A</v>
      </c>
      <c r="X5177" t="e">
        <v>#N/A</v>
      </c>
      <c r="Y5177" s="3" t="e">
        <v>#N/A</v>
      </c>
      <c r="Z5177" s="8" t="e">
        <v>#N/A</v>
      </c>
      <c r="AA5177" s="30" t="e">
        <v>#N/A</v>
      </c>
      <c r="AB5177" t="e">
        <v>#N/A</v>
      </c>
      <c r="AC5177" t="e">
        <v>#N/A</v>
      </c>
      <c r="AD5177" t="e">
        <v>#N/A</v>
      </c>
      <c r="AE5177" t="e">
        <v>#N/A</v>
      </c>
      <c r="AF5177" t="e">
        <v>#N/A</v>
      </c>
    </row>
    <row r="5178" spans="1:32" x14ac:dyDescent="0.25">
      <c r="A5178" t="e">
        <v>#N/A</v>
      </c>
      <c r="B5178" s="33" t="e">
        <v>#N/A</v>
      </c>
      <c r="C5178" t="e">
        <v>#N/A</v>
      </c>
      <c r="D5178" t="e">
        <v>#N/A</v>
      </c>
      <c r="E5178" s="69" t="e">
        <v>#N/A</v>
      </c>
      <c r="F5178" s="3" t="e">
        <v>#N/A</v>
      </c>
      <c r="G5178" s="3" t="e">
        <v>#N/A</v>
      </c>
      <c r="H5178" s="3" t="e">
        <v>#N/A</v>
      </c>
      <c r="I5178" s="80" t="e">
        <v>#N/A</v>
      </c>
      <c r="J5178" s="80" t="e">
        <v>#N/A</v>
      </c>
      <c r="K5178" s="85" t="e">
        <v>#N/A</v>
      </c>
      <c r="L5178" s="9" t="e">
        <v>#N/A</v>
      </c>
      <c r="M5178" s="93" t="e">
        <v>#N/A</v>
      </c>
      <c r="N5178" s="8" t="e">
        <v>#N/A</v>
      </c>
      <c r="O5178" t="e">
        <v>#N/A</v>
      </c>
      <c r="P5178" t="e">
        <v>#N/A</v>
      </c>
      <c r="Q5178" t="e">
        <v>#N/A</v>
      </c>
      <c r="R5178" s="2" t="e">
        <v>#N/A</v>
      </c>
      <c r="S5178" t="e">
        <v>#N/A</v>
      </c>
      <c r="T5178" s="3" t="e">
        <v>#N/A</v>
      </c>
      <c r="U5178" s="3" t="e">
        <v>#N/A</v>
      </c>
      <c r="V5178" t="e">
        <v>#N/A</v>
      </c>
      <c r="W5178" t="e">
        <v>#N/A</v>
      </c>
      <c r="X5178" t="e">
        <v>#N/A</v>
      </c>
      <c r="Y5178" s="3" t="e">
        <v>#N/A</v>
      </c>
      <c r="Z5178" s="8" t="e">
        <v>#N/A</v>
      </c>
      <c r="AA5178" s="30" t="e">
        <v>#N/A</v>
      </c>
      <c r="AB5178" t="e">
        <v>#N/A</v>
      </c>
      <c r="AC5178" t="e">
        <v>#N/A</v>
      </c>
      <c r="AD5178" t="e">
        <v>#N/A</v>
      </c>
      <c r="AE5178" t="e">
        <v>#N/A</v>
      </c>
      <c r="AF5178" t="e">
        <v>#N/A</v>
      </c>
    </row>
    <row r="5179" spans="1:32" x14ac:dyDescent="0.25">
      <c r="A5179" t="e">
        <v>#N/A</v>
      </c>
      <c r="B5179" s="33" t="e">
        <v>#N/A</v>
      </c>
      <c r="C5179" t="e">
        <v>#N/A</v>
      </c>
      <c r="D5179" t="e">
        <v>#N/A</v>
      </c>
      <c r="E5179" s="69" t="e">
        <v>#N/A</v>
      </c>
      <c r="F5179" s="3" t="e">
        <v>#N/A</v>
      </c>
      <c r="G5179" s="3" t="e">
        <v>#N/A</v>
      </c>
      <c r="H5179" s="3" t="e">
        <v>#N/A</v>
      </c>
      <c r="I5179" s="80" t="e">
        <v>#N/A</v>
      </c>
      <c r="J5179" s="80" t="e">
        <v>#N/A</v>
      </c>
      <c r="K5179" s="85" t="e">
        <v>#N/A</v>
      </c>
      <c r="L5179" s="9" t="e">
        <v>#N/A</v>
      </c>
      <c r="M5179" s="93" t="e">
        <v>#N/A</v>
      </c>
      <c r="N5179" s="8" t="e">
        <v>#N/A</v>
      </c>
      <c r="O5179" t="e">
        <v>#N/A</v>
      </c>
      <c r="P5179" t="e">
        <v>#N/A</v>
      </c>
      <c r="Q5179" t="e">
        <v>#N/A</v>
      </c>
      <c r="R5179" s="2" t="e">
        <v>#N/A</v>
      </c>
      <c r="S5179" t="e">
        <v>#N/A</v>
      </c>
      <c r="T5179" s="3" t="e">
        <v>#N/A</v>
      </c>
      <c r="U5179" s="3" t="e">
        <v>#N/A</v>
      </c>
      <c r="V5179" t="e">
        <v>#N/A</v>
      </c>
      <c r="W5179" t="e">
        <v>#N/A</v>
      </c>
      <c r="X5179" t="e">
        <v>#N/A</v>
      </c>
      <c r="Y5179" s="3" t="e">
        <v>#N/A</v>
      </c>
      <c r="Z5179" s="8" t="e">
        <v>#N/A</v>
      </c>
      <c r="AA5179" s="30" t="e">
        <v>#N/A</v>
      </c>
      <c r="AB5179" t="e">
        <v>#N/A</v>
      </c>
      <c r="AC5179" t="e">
        <v>#N/A</v>
      </c>
      <c r="AD5179" t="e">
        <v>#N/A</v>
      </c>
      <c r="AE5179" t="e">
        <v>#N/A</v>
      </c>
      <c r="AF5179" t="e">
        <v>#N/A</v>
      </c>
    </row>
    <row r="5180" spans="1:32" x14ac:dyDescent="0.25">
      <c r="A5180" t="e">
        <v>#N/A</v>
      </c>
      <c r="B5180" s="33" t="e">
        <v>#N/A</v>
      </c>
      <c r="C5180" t="e">
        <v>#N/A</v>
      </c>
      <c r="D5180" t="e">
        <v>#N/A</v>
      </c>
      <c r="E5180" s="69" t="e">
        <v>#N/A</v>
      </c>
      <c r="F5180" s="3" t="e">
        <v>#N/A</v>
      </c>
      <c r="G5180" s="3" t="e">
        <v>#N/A</v>
      </c>
      <c r="H5180" s="3" t="e">
        <v>#N/A</v>
      </c>
      <c r="I5180" s="80" t="e">
        <v>#N/A</v>
      </c>
      <c r="J5180" s="80" t="e">
        <v>#N/A</v>
      </c>
      <c r="K5180" s="85" t="e">
        <v>#N/A</v>
      </c>
      <c r="L5180" s="9" t="e">
        <v>#N/A</v>
      </c>
      <c r="M5180" s="93" t="e">
        <v>#N/A</v>
      </c>
      <c r="N5180" s="8" t="e">
        <v>#N/A</v>
      </c>
      <c r="O5180" t="e">
        <v>#N/A</v>
      </c>
      <c r="P5180" t="e">
        <v>#N/A</v>
      </c>
      <c r="Q5180" t="e">
        <v>#N/A</v>
      </c>
      <c r="R5180" s="2" t="e">
        <v>#N/A</v>
      </c>
      <c r="S5180" t="e">
        <v>#N/A</v>
      </c>
      <c r="T5180" s="3" t="e">
        <v>#N/A</v>
      </c>
      <c r="U5180" s="3" t="e">
        <v>#N/A</v>
      </c>
      <c r="V5180" t="e">
        <v>#N/A</v>
      </c>
      <c r="W5180" t="e">
        <v>#N/A</v>
      </c>
      <c r="X5180" t="e">
        <v>#N/A</v>
      </c>
      <c r="Y5180" s="3" t="e">
        <v>#N/A</v>
      </c>
      <c r="Z5180" s="8" t="e">
        <v>#N/A</v>
      </c>
      <c r="AA5180" s="30" t="e">
        <v>#N/A</v>
      </c>
      <c r="AB5180" t="e">
        <v>#N/A</v>
      </c>
      <c r="AC5180" t="e">
        <v>#N/A</v>
      </c>
      <c r="AD5180" t="e">
        <v>#N/A</v>
      </c>
      <c r="AE5180" t="e">
        <v>#N/A</v>
      </c>
      <c r="AF5180" t="e">
        <v>#N/A</v>
      </c>
    </row>
    <row r="5181" spans="1:32" x14ac:dyDescent="0.25">
      <c r="A5181" t="e">
        <v>#N/A</v>
      </c>
      <c r="B5181" s="33" t="e">
        <v>#N/A</v>
      </c>
      <c r="C5181" t="e">
        <v>#N/A</v>
      </c>
      <c r="D5181" t="e">
        <v>#N/A</v>
      </c>
      <c r="E5181" s="69" t="e">
        <v>#N/A</v>
      </c>
      <c r="F5181" s="3" t="e">
        <v>#N/A</v>
      </c>
      <c r="G5181" s="3" t="e">
        <v>#N/A</v>
      </c>
      <c r="H5181" s="3" t="e">
        <v>#N/A</v>
      </c>
      <c r="I5181" s="80" t="e">
        <v>#N/A</v>
      </c>
      <c r="J5181" s="80" t="e">
        <v>#N/A</v>
      </c>
      <c r="K5181" s="85" t="e">
        <v>#N/A</v>
      </c>
      <c r="L5181" s="9" t="e">
        <v>#N/A</v>
      </c>
      <c r="M5181" s="93" t="e">
        <v>#N/A</v>
      </c>
      <c r="N5181" s="8" t="e">
        <v>#N/A</v>
      </c>
      <c r="O5181" t="e">
        <v>#N/A</v>
      </c>
      <c r="P5181" t="e">
        <v>#N/A</v>
      </c>
      <c r="Q5181" t="e">
        <v>#N/A</v>
      </c>
      <c r="R5181" s="2" t="e">
        <v>#N/A</v>
      </c>
      <c r="S5181" t="e">
        <v>#N/A</v>
      </c>
      <c r="T5181" s="3" t="e">
        <v>#N/A</v>
      </c>
      <c r="U5181" s="3" t="e">
        <v>#N/A</v>
      </c>
      <c r="V5181" t="e">
        <v>#N/A</v>
      </c>
      <c r="W5181" t="e">
        <v>#N/A</v>
      </c>
      <c r="X5181" t="e">
        <v>#N/A</v>
      </c>
      <c r="Y5181" s="3" t="e">
        <v>#N/A</v>
      </c>
      <c r="Z5181" s="8" t="e">
        <v>#N/A</v>
      </c>
      <c r="AA5181" s="30" t="e">
        <v>#N/A</v>
      </c>
      <c r="AB5181" t="e">
        <v>#N/A</v>
      </c>
      <c r="AC5181" t="e">
        <v>#N/A</v>
      </c>
      <c r="AD5181" t="e">
        <v>#N/A</v>
      </c>
      <c r="AE5181" t="e">
        <v>#N/A</v>
      </c>
      <c r="AF5181" t="e">
        <v>#N/A</v>
      </c>
    </row>
    <row r="5182" spans="1:32" x14ac:dyDescent="0.25">
      <c r="A5182" t="e">
        <v>#N/A</v>
      </c>
      <c r="B5182" s="33" t="e">
        <v>#N/A</v>
      </c>
      <c r="C5182" t="e">
        <v>#N/A</v>
      </c>
      <c r="D5182" t="e">
        <v>#N/A</v>
      </c>
      <c r="E5182" s="69" t="e">
        <v>#N/A</v>
      </c>
      <c r="F5182" s="3" t="e">
        <v>#N/A</v>
      </c>
      <c r="G5182" s="3" t="e">
        <v>#N/A</v>
      </c>
      <c r="H5182" s="3" t="e">
        <v>#N/A</v>
      </c>
      <c r="I5182" s="80" t="e">
        <v>#N/A</v>
      </c>
      <c r="J5182" s="80" t="e">
        <v>#N/A</v>
      </c>
      <c r="K5182" s="85" t="e">
        <v>#N/A</v>
      </c>
      <c r="L5182" s="9" t="e">
        <v>#N/A</v>
      </c>
      <c r="M5182" s="93" t="e">
        <v>#N/A</v>
      </c>
      <c r="N5182" s="8" t="e">
        <v>#N/A</v>
      </c>
      <c r="O5182" t="e">
        <v>#N/A</v>
      </c>
      <c r="P5182" t="e">
        <v>#N/A</v>
      </c>
      <c r="Q5182" t="e">
        <v>#N/A</v>
      </c>
      <c r="R5182" s="2" t="e">
        <v>#N/A</v>
      </c>
      <c r="S5182" t="e">
        <v>#N/A</v>
      </c>
      <c r="T5182" s="3" t="e">
        <v>#N/A</v>
      </c>
      <c r="U5182" s="3" t="e">
        <v>#N/A</v>
      </c>
      <c r="V5182" t="e">
        <v>#N/A</v>
      </c>
      <c r="W5182" t="e">
        <v>#N/A</v>
      </c>
      <c r="X5182" t="e">
        <v>#N/A</v>
      </c>
      <c r="Y5182" s="3" t="e">
        <v>#N/A</v>
      </c>
      <c r="Z5182" s="8" t="e">
        <v>#N/A</v>
      </c>
      <c r="AA5182" s="30" t="e">
        <v>#N/A</v>
      </c>
      <c r="AB5182" t="e">
        <v>#N/A</v>
      </c>
      <c r="AC5182" t="e">
        <v>#N/A</v>
      </c>
      <c r="AD5182" t="e">
        <v>#N/A</v>
      </c>
      <c r="AE5182" t="e">
        <v>#N/A</v>
      </c>
      <c r="AF5182" t="e">
        <v>#N/A</v>
      </c>
    </row>
    <row r="5183" spans="1:32" x14ac:dyDescent="0.25">
      <c r="A5183" t="e">
        <v>#N/A</v>
      </c>
      <c r="B5183" s="33" t="e">
        <v>#N/A</v>
      </c>
      <c r="C5183" t="e">
        <v>#N/A</v>
      </c>
      <c r="D5183" t="e">
        <v>#N/A</v>
      </c>
      <c r="E5183" s="69" t="e">
        <v>#N/A</v>
      </c>
      <c r="F5183" s="3" t="e">
        <v>#N/A</v>
      </c>
      <c r="G5183" s="3" t="e">
        <v>#N/A</v>
      </c>
      <c r="H5183" s="3" t="e">
        <v>#N/A</v>
      </c>
      <c r="I5183" s="80" t="e">
        <v>#N/A</v>
      </c>
      <c r="J5183" s="80" t="e">
        <v>#N/A</v>
      </c>
      <c r="K5183" s="85" t="e">
        <v>#N/A</v>
      </c>
      <c r="L5183" s="9" t="e">
        <v>#N/A</v>
      </c>
      <c r="M5183" s="93" t="e">
        <v>#N/A</v>
      </c>
      <c r="N5183" s="8" t="e">
        <v>#N/A</v>
      </c>
      <c r="O5183" t="e">
        <v>#N/A</v>
      </c>
      <c r="P5183" t="e">
        <v>#N/A</v>
      </c>
      <c r="Q5183" t="e">
        <v>#N/A</v>
      </c>
      <c r="R5183" s="2" t="e">
        <v>#N/A</v>
      </c>
      <c r="S5183" t="e">
        <v>#N/A</v>
      </c>
      <c r="T5183" s="3" t="e">
        <v>#N/A</v>
      </c>
      <c r="U5183" s="3" t="e">
        <v>#N/A</v>
      </c>
      <c r="V5183" t="e">
        <v>#N/A</v>
      </c>
      <c r="W5183" t="e">
        <v>#N/A</v>
      </c>
      <c r="X5183" t="e">
        <v>#N/A</v>
      </c>
      <c r="Y5183" s="3" t="e">
        <v>#N/A</v>
      </c>
      <c r="Z5183" s="8" t="e">
        <v>#N/A</v>
      </c>
      <c r="AA5183" s="30" t="e">
        <v>#N/A</v>
      </c>
      <c r="AB5183" t="e">
        <v>#N/A</v>
      </c>
      <c r="AC5183" t="e">
        <v>#N/A</v>
      </c>
      <c r="AD5183" t="e">
        <v>#N/A</v>
      </c>
      <c r="AE5183" t="e">
        <v>#N/A</v>
      </c>
      <c r="AF5183" t="e">
        <v>#N/A</v>
      </c>
    </row>
    <row r="5184" spans="1:32" x14ac:dyDescent="0.25">
      <c r="A5184" t="e">
        <v>#N/A</v>
      </c>
      <c r="B5184" s="33" t="e">
        <v>#N/A</v>
      </c>
      <c r="C5184" t="e">
        <v>#N/A</v>
      </c>
      <c r="D5184" t="e">
        <v>#N/A</v>
      </c>
      <c r="E5184" s="69" t="e">
        <v>#N/A</v>
      </c>
      <c r="F5184" s="3" t="e">
        <v>#N/A</v>
      </c>
      <c r="G5184" s="3" t="e">
        <v>#N/A</v>
      </c>
      <c r="H5184" s="3" t="e">
        <v>#N/A</v>
      </c>
      <c r="I5184" s="80" t="e">
        <v>#N/A</v>
      </c>
      <c r="J5184" s="80" t="e">
        <v>#N/A</v>
      </c>
      <c r="K5184" s="85" t="e">
        <v>#N/A</v>
      </c>
      <c r="L5184" s="9" t="e">
        <v>#N/A</v>
      </c>
      <c r="M5184" s="93" t="e">
        <v>#N/A</v>
      </c>
      <c r="N5184" s="8" t="e">
        <v>#N/A</v>
      </c>
      <c r="O5184" t="e">
        <v>#N/A</v>
      </c>
      <c r="P5184" t="e">
        <v>#N/A</v>
      </c>
      <c r="Q5184" t="e">
        <v>#N/A</v>
      </c>
      <c r="R5184" s="2" t="e">
        <v>#N/A</v>
      </c>
      <c r="S5184" t="e">
        <v>#N/A</v>
      </c>
      <c r="T5184" s="3" t="e">
        <v>#N/A</v>
      </c>
      <c r="U5184" s="3" t="e">
        <v>#N/A</v>
      </c>
      <c r="V5184" t="e">
        <v>#N/A</v>
      </c>
      <c r="W5184" t="e">
        <v>#N/A</v>
      </c>
      <c r="X5184" t="e">
        <v>#N/A</v>
      </c>
      <c r="Y5184" s="3" t="e">
        <v>#N/A</v>
      </c>
      <c r="Z5184" s="8" t="e">
        <v>#N/A</v>
      </c>
      <c r="AA5184" s="30" t="e">
        <v>#N/A</v>
      </c>
      <c r="AB5184" t="e">
        <v>#N/A</v>
      </c>
      <c r="AC5184" t="e">
        <v>#N/A</v>
      </c>
      <c r="AD5184" t="e">
        <v>#N/A</v>
      </c>
      <c r="AE5184" t="e">
        <v>#N/A</v>
      </c>
      <c r="AF5184" t="e">
        <v>#N/A</v>
      </c>
    </row>
    <row r="5185" spans="1:32" x14ac:dyDescent="0.25">
      <c r="A5185" t="e">
        <v>#N/A</v>
      </c>
      <c r="B5185" s="33" t="e">
        <v>#N/A</v>
      </c>
      <c r="C5185" t="e">
        <v>#N/A</v>
      </c>
      <c r="D5185" t="e">
        <v>#N/A</v>
      </c>
      <c r="E5185" s="69" t="e">
        <v>#N/A</v>
      </c>
      <c r="F5185" s="3" t="e">
        <v>#N/A</v>
      </c>
      <c r="G5185" s="3" t="e">
        <v>#N/A</v>
      </c>
      <c r="H5185" s="3" t="e">
        <v>#N/A</v>
      </c>
      <c r="I5185" s="80" t="e">
        <v>#N/A</v>
      </c>
      <c r="J5185" s="80" t="e">
        <v>#N/A</v>
      </c>
      <c r="K5185" s="85" t="e">
        <v>#N/A</v>
      </c>
      <c r="L5185" s="9" t="e">
        <v>#N/A</v>
      </c>
      <c r="M5185" s="93" t="e">
        <v>#N/A</v>
      </c>
      <c r="N5185" s="8" t="e">
        <v>#N/A</v>
      </c>
      <c r="O5185" t="e">
        <v>#N/A</v>
      </c>
      <c r="P5185" t="e">
        <v>#N/A</v>
      </c>
      <c r="Q5185" t="e">
        <v>#N/A</v>
      </c>
      <c r="R5185" s="2" t="e">
        <v>#N/A</v>
      </c>
      <c r="S5185" t="e">
        <v>#N/A</v>
      </c>
      <c r="T5185" s="3" t="e">
        <v>#N/A</v>
      </c>
      <c r="U5185" s="3" t="e">
        <v>#N/A</v>
      </c>
      <c r="V5185" t="e">
        <v>#N/A</v>
      </c>
      <c r="W5185" t="e">
        <v>#N/A</v>
      </c>
      <c r="X5185" t="e">
        <v>#N/A</v>
      </c>
      <c r="Y5185" s="3" t="e">
        <v>#N/A</v>
      </c>
      <c r="Z5185" s="8" t="e">
        <v>#N/A</v>
      </c>
      <c r="AA5185" s="30" t="e">
        <v>#N/A</v>
      </c>
      <c r="AB5185" t="e">
        <v>#N/A</v>
      </c>
      <c r="AC5185" t="e">
        <v>#N/A</v>
      </c>
      <c r="AD5185" t="e">
        <v>#N/A</v>
      </c>
      <c r="AE5185" t="e">
        <v>#N/A</v>
      </c>
      <c r="AF5185" t="e">
        <v>#N/A</v>
      </c>
    </row>
    <row r="5186" spans="1:32" x14ac:dyDescent="0.25">
      <c r="A5186" t="e">
        <v>#N/A</v>
      </c>
      <c r="B5186" s="33" t="e">
        <v>#N/A</v>
      </c>
      <c r="C5186" t="e">
        <v>#N/A</v>
      </c>
      <c r="D5186" t="e">
        <v>#N/A</v>
      </c>
      <c r="E5186" s="69" t="e">
        <v>#N/A</v>
      </c>
      <c r="F5186" s="3" t="e">
        <v>#N/A</v>
      </c>
      <c r="G5186" s="3" t="e">
        <v>#N/A</v>
      </c>
      <c r="H5186" s="3" t="e">
        <v>#N/A</v>
      </c>
      <c r="I5186" s="80" t="e">
        <v>#N/A</v>
      </c>
      <c r="J5186" s="80" t="e">
        <v>#N/A</v>
      </c>
      <c r="K5186" s="85" t="e">
        <v>#N/A</v>
      </c>
      <c r="L5186" s="9" t="e">
        <v>#N/A</v>
      </c>
      <c r="M5186" s="93" t="e">
        <v>#N/A</v>
      </c>
      <c r="N5186" s="8" t="e">
        <v>#N/A</v>
      </c>
      <c r="O5186" t="e">
        <v>#N/A</v>
      </c>
      <c r="P5186" t="e">
        <v>#N/A</v>
      </c>
      <c r="Q5186" t="e">
        <v>#N/A</v>
      </c>
      <c r="R5186" s="2" t="e">
        <v>#N/A</v>
      </c>
      <c r="S5186" t="e">
        <v>#N/A</v>
      </c>
      <c r="T5186" s="3" t="e">
        <v>#N/A</v>
      </c>
      <c r="U5186" s="3" t="e">
        <v>#N/A</v>
      </c>
      <c r="V5186" t="e">
        <v>#N/A</v>
      </c>
      <c r="W5186" t="e">
        <v>#N/A</v>
      </c>
      <c r="X5186" t="e">
        <v>#N/A</v>
      </c>
      <c r="Y5186" s="3" t="e">
        <v>#N/A</v>
      </c>
      <c r="Z5186" s="8" t="e">
        <v>#N/A</v>
      </c>
      <c r="AA5186" s="30" t="e">
        <v>#N/A</v>
      </c>
      <c r="AB5186" t="e">
        <v>#N/A</v>
      </c>
      <c r="AC5186" t="e">
        <v>#N/A</v>
      </c>
      <c r="AD5186" t="e">
        <v>#N/A</v>
      </c>
      <c r="AE5186" t="e">
        <v>#N/A</v>
      </c>
      <c r="AF5186" t="e">
        <v>#N/A</v>
      </c>
    </row>
    <row r="5187" spans="1:32" x14ac:dyDescent="0.25">
      <c r="A5187" t="e">
        <v>#N/A</v>
      </c>
      <c r="B5187" s="33" t="e">
        <v>#N/A</v>
      </c>
      <c r="C5187" t="e">
        <v>#N/A</v>
      </c>
      <c r="D5187" t="e">
        <v>#N/A</v>
      </c>
      <c r="E5187" s="69" t="e">
        <v>#N/A</v>
      </c>
      <c r="F5187" s="3" t="e">
        <v>#N/A</v>
      </c>
      <c r="G5187" s="3" t="e">
        <v>#N/A</v>
      </c>
      <c r="H5187" s="3" t="e">
        <v>#N/A</v>
      </c>
      <c r="I5187" s="80" t="e">
        <v>#N/A</v>
      </c>
      <c r="J5187" s="80" t="e">
        <v>#N/A</v>
      </c>
      <c r="K5187" s="85" t="e">
        <v>#N/A</v>
      </c>
      <c r="L5187" s="9" t="e">
        <v>#N/A</v>
      </c>
      <c r="M5187" s="93" t="e">
        <v>#N/A</v>
      </c>
      <c r="N5187" s="8" t="e">
        <v>#N/A</v>
      </c>
      <c r="O5187" t="e">
        <v>#N/A</v>
      </c>
      <c r="P5187" t="e">
        <v>#N/A</v>
      </c>
      <c r="Q5187" t="e">
        <v>#N/A</v>
      </c>
      <c r="R5187" s="2" t="e">
        <v>#N/A</v>
      </c>
      <c r="S5187" t="e">
        <v>#N/A</v>
      </c>
      <c r="T5187" s="3" t="e">
        <v>#N/A</v>
      </c>
      <c r="U5187" s="3" t="e">
        <v>#N/A</v>
      </c>
      <c r="V5187" t="e">
        <v>#N/A</v>
      </c>
      <c r="W5187" t="e">
        <v>#N/A</v>
      </c>
      <c r="X5187" t="e">
        <v>#N/A</v>
      </c>
      <c r="Y5187" s="3" t="e">
        <v>#N/A</v>
      </c>
      <c r="Z5187" s="8" t="e">
        <v>#N/A</v>
      </c>
      <c r="AA5187" s="30" t="e">
        <v>#N/A</v>
      </c>
      <c r="AB5187" t="e">
        <v>#N/A</v>
      </c>
      <c r="AC5187" t="e">
        <v>#N/A</v>
      </c>
      <c r="AD5187" t="e">
        <v>#N/A</v>
      </c>
      <c r="AE5187" t="e">
        <v>#N/A</v>
      </c>
      <c r="AF5187" t="e">
        <v>#N/A</v>
      </c>
    </row>
    <row r="5188" spans="1:32" x14ac:dyDescent="0.25">
      <c r="A5188" t="e">
        <v>#N/A</v>
      </c>
      <c r="B5188" s="33" t="e">
        <v>#N/A</v>
      </c>
      <c r="C5188" t="e">
        <v>#N/A</v>
      </c>
      <c r="D5188" t="e">
        <v>#N/A</v>
      </c>
      <c r="E5188" s="69" t="e">
        <v>#N/A</v>
      </c>
      <c r="F5188" s="3" t="e">
        <v>#N/A</v>
      </c>
      <c r="G5188" s="3" t="e">
        <v>#N/A</v>
      </c>
      <c r="H5188" s="3" t="e">
        <v>#N/A</v>
      </c>
      <c r="I5188" s="80" t="e">
        <v>#N/A</v>
      </c>
      <c r="J5188" s="80" t="e">
        <v>#N/A</v>
      </c>
      <c r="K5188" s="85" t="e">
        <v>#N/A</v>
      </c>
      <c r="L5188" s="9" t="e">
        <v>#N/A</v>
      </c>
      <c r="M5188" s="93" t="e">
        <v>#N/A</v>
      </c>
      <c r="N5188" s="8" t="e">
        <v>#N/A</v>
      </c>
      <c r="O5188" t="e">
        <v>#N/A</v>
      </c>
      <c r="P5188" t="e">
        <v>#N/A</v>
      </c>
      <c r="Q5188" t="e">
        <v>#N/A</v>
      </c>
      <c r="R5188" s="2" t="e">
        <v>#N/A</v>
      </c>
      <c r="S5188" t="e">
        <v>#N/A</v>
      </c>
      <c r="T5188" s="3" t="e">
        <v>#N/A</v>
      </c>
      <c r="U5188" s="3" t="e">
        <v>#N/A</v>
      </c>
      <c r="V5188" t="e">
        <v>#N/A</v>
      </c>
      <c r="W5188" t="e">
        <v>#N/A</v>
      </c>
      <c r="X5188" t="e">
        <v>#N/A</v>
      </c>
      <c r="Y5188" s="3" t="e">
        <v>#N/A</v>
      </c>
      <c r="Z5188" s="8" t="e">
        <v>#N/A</v>
      </c>
      <c r="AA5188" s="30" t="e">
        <v>#N/A</v>
      </c>
      <c r="AB5188" t="e">
        <v>#N/A</v>
      </c>
      <c r="AC5188" t="e">
        <v>#N/A</v>
      </c>
      <c r="AD5188" t="e">
        <v>#N/A</v>
      </c>
      <c r="AE5188" t="e">
        <v>#N/A</v>
      </c>
      <c r="AF5188" t="e">
        <v>#N/A</v>
      </c>
    </row>
    <row r="5189" spans="1:32" x14ac:dyDescent="0.25">
      <c r="A5189" t="e">
        <v>#N/A</v>
      </c>
      <c r="B5189" s="33" t="e">
        <v>#N/A</v>
      </c>
      <c r="C5189" t="e">
        <v>#N/A</v>
      </c>
      <c r="D5189" t="e">
        <v>#N/A</v>
      </c>
      <c r="E5189" s="69" t="e">
        <v>#N/A</v>
      </c>
      <c r="F5189" s="3" t="e">
        <v>#N/A</v>
      </c>
      <c r="G5189" s="3" t="e">
        <v>#N/A</v>
      </c>
      <c r="H5189" s="3" t="e">
        <v>#N/A</v>
      </c>
      <c r="I5189" s="80" t="e">
        <v>#N/A</v>
      </c>
      <c r="J5189" s="80" t="e">
        <v>#N/A</v>
      </c>
      <c r="K5189" s="85" t="e">
        <v>#N/A</v>
      </c>
      <c r="L5189" s="9" t="e">
        <v>#N/A</v>
      </c>
      <c r="M5189" s="93" t="e">
        <v>#N/A</v>
      </c>
      <c r="N5189" s="8" t="e">
        <v>#N/A</v>
      </c>
      <c r="O5189" t="e">
        <v>#N/A</v>
      </c>
      <c r="P5189" t="e">
        <v>#N/A</v>
      </c>
      <c r="Q5189" t="e">
        <v>#N/A</v>
      </c>
      <c r="R5189" s="2" t="e">
        <v>#N/A</v>
      </c>
      <c r="S5189" t="e">
        <v>#N/A</v>
      </c>
      <c r="T5189" s="3" t="e">
        <v>#N/A</v>
      </c>
      <c r="U5189" s="3" t="e">
        <v>#N/A</v>
      </c>
      <c r="V5189" t="e">
        <v>#N/A</v>
      </c>
      <c r="W5189" t="e">
        <v>#N/A</v>
      </c>
      <c r="X5189" t="e">
        <v>#N/A</v>
      </c>
      <c r="Y5189" s="3" t="e">
        <v>#N/A</v>
      </c>
      <c r="Z5189" s="8" t="e">
        <v>#N/A</v>
      </c>
      <c r="AA5189" s="30" t="e">
        <v>#N/A</v>
      </c>
      <c r="AB5189" t="e">
        <v>#N/A</v>
      </c>
      <c r="AC5189" t="e">
        <v>#N/A</v>
      </c>
      <c r="AD5189" t="e">
        <v>#N/A</v>
      </c>
      <c r="AE5189" t="e">
        <v>#N/A</v>
      </c>
      <c r="AF5189" t="e">
        <v>#N/A</v>
      </c>
    </row>
    <row r="5190" spans="1:32" x14ac:dyDescent="0.25">
      <c r="A5190" t="e">
        <v>#N/A</v>
      </c>
      <c r="B5190" s="33" t="e">
        <v>#N/A</v>
      </c>
      <c r="C5190" t="e">
        <v>#N/A</v>
      </c>
      <c r="D5190" t="e">
        <v>#N/A</v>
      </c>
      <c r="E5190" s="69" t="e">
        <v>#N/A</v>
      </c>
      <c r="F5190" s="3" t="e">
        <v>#N/A</v>
      </c>
      <c r="G5190" s="3" t="e">
        <v>#N/A</v>
      </c>
      <c r="H5190" s="3" t="e">
        <v>#N/A</v>
      </c>
      <c r="I5190" s="80" t="e">
        <v>#N/A</v>
      </c>
      <c r="J5190" s="80" t="e">
        <v>#N/A</v>
      </c>
      <c r="K5190" s="85" t="e">
        <v>#N/A</v>
      </c>
      <c r="L5190" s="9" t="e">
        <v>#N/A</v>
      </c>
      <c r="M5190" s="93" t="e">
        <v>#N/A</v>
      </c>
      <c r="N5190" s="8" t="e">
        <v>#N/A</v>
      </c>
      <c r="O5190" t="e">
        <v>#N/A</v>
      </c>
      <c r="P5190" t="e">
        <v>#N/A</v>
      </c>
      <c r="Q5190" t="e">
        <v>#N/A</v>
      </c>
      <c r="R5190" s="2" t="e">
        <v>#N/A</v>
      </c>
      <c r="S5190" t="e">
        <v>#N/A</v>
      </c>
      <c r="T5190" s="3" t="e">
        <v>#N/A</v>
      </c>
      <c r="U5190" s="3" t="e">
        <v>#N/A</v>
      </c>
      <c r="V5190" t="e">
        <v>#N/A</v>
      </c>
      <c r="W5190" t="e">
        <v>#N/A</v>
      </c>
      <c r="X5190" t="e">
        <v>#N/A</v>
      </c>
      <c r="Y5190" s="3" t="e">
        <v>#N/A</v>
      </c>
      <c r="Z5190" s="8" t="e">
        <v>#N/A</v>
      </c>
      <c r="AA5190" s="30" t="e">
        <v>#N/A</v>
      </c>
      <c r="AB5190" t="e">
        <v>#N/A</v>
      </c>
      <c r="AC5190" t="e">
        <v>#N/A</v>
      </c>
      <c r="AD5190" t="e">
        <v>#N/A</v>
      </c>
      <c r="AE5190" t="e">
        <v>#N/A</v>
      </c>
      <c r="AF5190" t="e">
        <v>#N/A</v>
      </c>
    </row>
    <row r="5191" spans="1:32" x14ac:dyDescent="0.25">
      <c r="A5191" t="e">
        <v>#N/A</v>
      </c>
      <c r="B5191" s="33" t="e">
        <v>#N/A</v>
      </c>
      <c r="C5191" t="e">
        <v>#N/A</v>
      </c>
      <c r="D5191" t="e">
        <v>#N/A</v>
      </c>
      <c r="E5191" s="69" t="e">
        <v>#N/A</v>
      </c>
      <c r="F5191" s="3" t="e">
        <v>#N/A</v>
      </c>
      <c r="G5191" s="3" t="e">
        <v>#N/A</v>
      </c>
      <c r="H5191" s="3" t="e">
        <v>#N/A</v>
      </c>
      <c r="I5191" s="80" t="e">
        <v>#N/A</v>
      </c>
      <c r="J5191" s="80" t="e">
        <v>#N/A</v>
      </c>
      <c r="K5191" s="85" t="e">
        <v>#N/A</v>
      </c>
      <c r="L5191" s="9" t="e">
        <v>#N/A</v>
      </c>
      <c r="M5191" s="93" t="e">
        <v>#N/A</v>
      </c>
      <c r="N5191" s="8" t="e">
        <v>#N/A</v>
      </c>
      <c r="O5191" t="e">
        <v>#N/A</v>
      </c>
      <c r="P5191" t="e">
        <v>#N/A</v>
      </c>
      <c r="Q5191" t="e">
        <v>#N/A</v>
      </c>
      <c r="R5191" s="2" t="e">
        <v>#N/A</v>
      </c>
      <c r="S5191" t="e">
        <v>#N/A</v>
      </c>
      <c r="T5191" s="3" t="e">
        <v>#N/A</v>
      </c>
      <c r="U5191" s="3" t="e">
        <v>#N/A</v>
      </c>
      <c r="V5191" t="e">
        <v>#N/A</v>
      </c>
      <c r="W5191" t="e">
        <v>#N/A</v>
      </c>
      <c r="X5191" t="e">
        <v>#N/A</v>
      </c>
      <c r="Y5191" s="3" t="e">
        <v>#N/A</v>
      </c>
      <c r="Z5191" s="8" t="e">
        <v>#N/A</v>
      </c>
      <c r="AA5191" s="30" t="e">
        <v>#N/A</v>
      </c>
      <c r="AB5191" t="e">
        <v>#N/A</v>
      </c>
      <c r="AC5191" t="e">
        <v>#N/A</v>
      </c>
      <c r="AD5191" t="e">
        <v>#N/A</v>
      </c>
      <c r="AE5191" t="e">
        <v>#N/A</v>
      </c>
      <c r="AF5191" t="e">
        <v>#N/A</v>
      </c>
    </row>
    <row r="5192" spans="1:32" x14ac:dyDescent="0.25">
      <c r="A5192" t="e">
        <v>#N/A</v>
      </c>
      <c r="B5192" s="33" t="e">
        <v>#N/A</v>
      </c>
      <c r="C5192" t="e">
        <v>#N/A</v>
      </c>
      <c r="D5192" t="e">
        <v>#N/A</v>
      </c>
      <c r="E5192" s="69" t="e">
        <v>#N/A</v>
      </c>
      <c r="F5192" s="3" t="e">
        <v>#N/A</v>
      </c>
      <c r="G5192" s="3" t="e">
        <v>#N/A</v>
      </c>
      <c r="H5192" s="3" t="e">
        <v>#N/A</v>
      </c>
      <c r="I5192" s="80" t="e">
        <v>#N/A</v>
      </c>
      <c r="J5192" s="80" t="e">
        <v>#N/A</v>
      </c>
      <c r="K5192" s="85" t="e">
        <v>#N/A</v>
      </c>
      <c r="L5192" s="9" t="e">
        <v>#N/A</v>
      </c>
      <c r="M5192" s="93" t="e">
        <v>#N/A</v>
      </c>
      <c r="N5192" s="8" t="e">
        <v>#N/A</v>
      </c>
      <c r="O5192" t="e">
        <v>#N/A</v>
      </c>
      <c r="P5192" t="e">
        <v>#N/A</v>
      </c>
      <c r="Q5192" t="e">
        <v>#N/A</v>
      </c>
      <c r="R5192" s="2" t="e">
        <v>#N/A</v>
      </c>
      <c r="S5192" t="e">
        <v>#N/A</v>
      </c>
      <c r="T5192" s="3" t="e">
        <v>#N/A</v>
      </c>
      <c r="U5192" s="3" t="e">
        <v>#N/A</v>
      </c>
      <c r="V5192" t="e">
        <v>#N/A</v>
      </c>
      <c r="W5192" t="e">
        <v>#N/A</v>
      </c>
      <c r="X5192" t="e">
        <v>#N/A</v>
      </c>
      <c r="Y5192" s="3" t="e">
        <v>#N/A</v>
      </c>
      <c r="Z5192" s="8" t="e">
        <v>#N/A</v>
      </c>
      <c r="AA5192" s="30" t="e">
        <v>#N/A</v>
      </c>
      <c r="AB5192" t="e">
        <v>#N/A</v>
      </c>
      <c r="AC5192" t="e">
        <v>#N/A</v>
      </c>
      <c r="AD5192" t="e">
        <v>#N/A</v>
      </c>
      <c r="AE5192" t="e">
        <v>#N/A</v>
      </c>
      <c r="AF5192" t="e">
        <v>#N/A</v>
      </c>
    </row>
    <row r="5193" spans="1:32" x14ac:dyDescent="0.25">
      <c r="A5193" t="e">
        <v>#N/A</v>
      </c>
      <c r="B5193" s="33" t="e">
        <v>#N/A</v>
      </c>
      <c r="C5193" t="e">
        <v>#N/A</v>
      </c>
      <c r="D5193" t="e">
        <v>#N/A</v>
      </c>
      <c r="E5193" s="69" t="e">
        <v>#N/A</v>
      </c>
      <c r="F5193" s="3" t="e">
        <v>#N/A</v>
      </c>
      <c r="G5193" s="3" t="e">
        <v>#N/A</v>
      </c>
      <c r="H5193" s="3" t="e">
        <v>#N/A</v>
      </c>
      <c r="I5193" s="80" t="e">
        <v>#N/A</v>
      </c>
      <c r="J5193" s="80" t="e">
        <v>#N/A</v>
      </c>
      <c r="K5193" s="85" t="e">
        <v>#N/A</v>
      </c>
      <c r="L5193" s="9" t="e">
        <v>#N/A</v>
      </c>
      <c r="M5193" s="93" t="e">
        <v>#N/A</v>
      </c>
      <c r="N5193" s="8" t="e">
        <v>#N/A</v>
      </c>
      <c r="O5193" t="e">
        <v>#N/A</v>
      </c>
      <c r="P5193" t="e">
        <v>#N/A</v>
      </c>
      <c r="Q5193" t="e">
        <v>#N/A</v>
      </c>
      <c r="R5193" s="2" t="e">
        <v>#N/A</v>
      </c>
      <c r="S5193" t="e">
        <v>#N/A</v>
      </c>
      <c r="T5193" s="3" t="e">
        <v>#N/A</v>
      </c>
      <c r="U5193" s="3" t="e">
        <v>#N/A</v>
      </c>
      <c r="V5193" t="e">
        <v>#N/A</v>
      </c>
      <c r="W5193" t="e">
        <v>#N/A</v>
      </c>
      <c r="X5193" t="e">
        <v>#N/A</v>
      </c>
      <c r="Y5193" s="3" t="e">
        <v>#N/A</v>
      </c>
      <c r="Z5193" s="8" t="e">
        <v>#N/A</v>
      </c>
      <c r="AA5193" s="30" t="e">
        <v>#N/A</v>
      </c>
      <c r="AB5193" t="e">
        <v>#N/A</v>
      </c>
      <c r="AC5193" t="e">
        <v>#N/A</v>
      </c>
      <c r="AD5193" t="e">
        <v>#N/A</v>
      </c>
      <c r="AE5193" t="e">
        <v>#N/A</v>
      </c>
      <c r="AF5193" t="e">
        <v>#N/A</v>
      </c>
    </row>
    <row r="5194" spans="1:32" x14ac:dyDescent="0.25">
      <c r="A5194" t="e">
        <v>#N/A</v>
      </c>
      <c r="B5194" s="33" t="e">
        <v>#N/A</v>
      </c>
      <c r="C5194" t="e">
        <v>#N/A</v>
      </c>
      <c r="D5194" t="e">
        <v>#N/A</v>
      </c>
      <c r="E5194" s="69" t="e">
        <v>#N/A</v>
      </c>
      <c r="F5194" s="3" t="e">
        <v>#N/A</v>
      </c>
      <c r="G5194" s="3" t="e">
        <v>#N/A</v>
      </c>
      <c r="H5194" s="3" t="e">
        <v>#N/A</v>
      </c>
      <c r="I5194" s="80" t="e">
        <v>#N/A</v>
      </c>
      <c r="J5194" s="80" t="e">
        <v>#N/A</v>
      </c>
      <c r="K5194" s="85" t="e">
        <v>#N/A</v>
      </c>
      <c r="L5194" s="9" t="e">
        <v>#N/A</v>
      </c>
      <c r="M5194" s="93" t="e">
        <v>#N/A</v>
      </c>
      <c r="N5194" s="8" t="e">
        <v>#N/A</v>
      </c>
      <c r="O5194" t="e">
        <v>#N/A</v>
      </c>
      <c r="P5194" t="e">
        <v>#N/A</v>
      </c>
      <c r="Q5194" t="e">
        <v>#N/A</v>
      </c>
      <c r="R5194" s="2" t="e">
        <v>#N/A</v>
      </c>
      <c r="S5194" t="e">
        <v>#N/A</v>
      </c>
      <c r="T5194" s="3" t="e">
        <v>#N/A</v>
      </c>
      <c r="U5194" s="3" t="e">
        <v>#N/A</v>
      </c>
      <c r="V5194" t="e">
        <v>#N/A</v>
      </c>
      <c r="W5194" t="e">
        <v>#N/A</v>
      </c>
      <c r="X5194" t="e">
        <v>#N/A</v>
      </c>
      <c r="Y5194" s="3" t="e">
        <v>#N/A</v>
      </c>
      <c r="Z5194" s="8" t="e">
        <v>#N/A</v>
      </c>
      <c r="AA5194" s="30" t="e">
        <v>#N/A</v>
      </c>
      <c r="AB5194" t="e">
        <v>#N/A</v>
      </c>
      <c r="AC5194" t="e">
        <v>#N/A</v>
      </c>
      <c r="AD5194" t="e">
        <v>#N/A</v>
      </c>
      <c r="AE5194" t="e">
        <v>#N/A</v>
      </c>
      <c r="AF5194" t="e">
        <v>#N/A</v>
      </c>
    </row>
    <row r="5195" spans="1:32" x14ac:dyDescent="0.25">
      <c r="A5195" t="e">
        <v>#N/A</v>
      </c>
      <c r="B5195" s="33" t="e">
        <v>#N/A</v>
      </c>
      <c r="C5195" t="e">
        <v>#N/A</v>
      </c>
      <c r="D5195" t="e">
        <v>#N/A</v>
      </c>
      <c r="E5195" s="69" t="e">
        <v>#N/A</v>
      </c>
      <c r="F5195" s="3" t="e">
        <v>#N/A</v>
      </c>
      <c r="G5195" s="3" t="e">
        <v>#N/A</v>
      </c>
      <c r="H5195" s="3" t="e">
        <v>#N/A</v>
      </c>
      <c r="I5195" s="80" t="e">
        <v>#N/A</v>
      </c>
      <c r="J5195" s="80" t="e">
        <v>#N/A</v>
      </c>
      <c r="K5195" s="85" t="e">
        <v>#N/A</v>
      </c>
      <c r="L5195" s="9" t="e">
        <v>#N/A</v>
      </c>
      <c r="M5195" s="93" t="e">
        <v>#N/A</v>
      </c>
      <c r="N5195" s="8" t="e">
        <v>#N/A</v>
      </c>
      <c r="O5195" t="e">
        <v>#N/A</v>
      </c>
      <c r="P5195" t="e">
        <v>#N/A</v>
      </c>
      <c r="Q5195" t="e">
        <v>#N/A</v>
      </c>
      <c r="R5195" s="2" t="e">
        <v>#N/A</v>
      </c>
      <c r="S5195" t="e">
        <v>#N/A</v>
      </c>
      <c r="T5195" s="3" t="e">
        <v>#N/A</v>
      </c>
      <c r="U5195" s="3" t="e">
        <v>#N/A</v>
      </c>
      <c r="V5195" t="e">
        <v>#N/A</v>
      </c>
      <c r="W5195" t="e">
        <v>#N/A</v>
      </c>
      <c r="X5195" t="e">
        <v>#N/A</v>
      </c>
      <c r="Y5195" s="3" t="e">
        <v>#N/A</v>
      </c>
      <c r="Z5195" s="8" t="e">
        <v>#N/A</v>
      </c>
      <c r="AA5195" s="30" t="e">
        <v>#N/A</v>
      </c>
      <c r="AB5195" t="e">
        <v>#N/A</v>
      </c>
      <c r="AC5195" t="e">
        <v>#N/A</v>
      </c>
      <c r="AD5195" t="e">
        <v>#N/A</v>
      </c>
      <c r="AE5195" t="e">
        <v>#N/A</v>
      </c>
      <c r="AF5195" t="e">
        <v>#N/A</v>
      </c>
    </row>
    <row r="5196" spans="1:32" x14ac:dyDescent="0.25">
      <c r="A5196" t="e">
        <v>#N/A</v>
      </c>
      <c r="B5196" s="33" t="e">
        <v>#N/A</v>
      </c>
      <c r="C5196" t="e">
        <v>#N/A</v>
      </c>
      <c r="D5196" t="e">
        <v>#N/A</v>
      </c>
      <c r="E5196" s="69" t="e">
        <v>#N/A</v>
      </c>
      <c r="F5196" s="3" t="e">
        <v>#N/A</v>
      </c>
      <c r="G5196" s="3" t="e">
        <v>#N/A</v>
      </c>
      <c r="H5196" s="3" t="e">
        <v>#N/A</v>
      </c>
      <c r="I5196" s="80" t="e">
        <v>#N/A</v>
      </c>
      <c r="J5196" s="80" t="e">
        <v>#N/A</v>
      </c>
      <c r="K5196" s="85" t="e">
        <v>#N/A</v>
      </c>
      <c r="L5196" s="9" t="e">
        <v>#N/A</v>
      </c>
      <c r="M5196" s="93" t="e">
        <v>#N/A</v>
      </c>
      <c r="N5196" s="8" t="e">
        <v>#N/A</v>
      </c>
      <c r="O5196" t="e">
        <v>#N/A</v>
      </c>
      <c r="P5196" t="e">
        <v>#N/A</v>
      </c>
      <c r="Q5196" t="e">
        <v>#N/A</v>
      </c>
      <c r="R5196" s="2" t="e">
        <v>#N/A</v>
      </c>
      <c r="S5196" t="e">
        <v>#N/A</v>
      </c>
      <c r="T5196" s="3" t="e">
        <v>#N/A</v>
      </c>
      <c r="U5196" s="3" t="e">
        <v>#N/A</v>
      </c>
      <c r="V5196" t="e">
        <v>#N/A</v>
      </c>
      <c r="W5196" t="e">
        <v>#N/A</v>
      </c>
      <c r="X5196" t="e">
        <v>#N/A</v>
      </c>
      <c r="Y5196" s="3" t="e">
        <v>#N/A</v>
      </c>
      <c r="Z5196" s="8" t="e">
        <v>#N/A</v>
      </c>
      <c r="AA5196" s="30" t="e">
        <v>#N/A</v>
      </c>
      <c r="AB5196" t="e">
        <v>#N/A</v>
      </c>
      <c r="AC5196" t="e">
        <v>#N/A</v>
      </c>
      <c r="AD5196" t="e">
        <v>#N/A</v>
      </c>
      <c r="AE5196" t="e">
        <v>#N/A</v>
      </c>
      <c r="AF5196" t="e">
        <v>#N/A</v>
      </c>
    </row>
    <row r="5197" spans="1:32" x14ac:dyDescent="0.25">
      <c r="A5197" t="e">
        <v>#N/A</v>
      </c>
      <c r="B5197" s="33" t="e">
        <v>#N/A</v>
      </c>
      <c r="C5197" t="e">
        <v>#N/A</v>
      </c>
      <c r="D5197" t="e">
        <v>#N/A</v>
      </c>
      <c r="E5197" s="69" t="e">
        <v>#N/A</v>
      </c>
      <c r="F5197" s="3" t="e">
        <v>#N/A</v>
      </c>
      <c r="G5197" s="3" t="e">
        <v>#N/A</v>
      </c>
      <c r="H5197" s="3" t="e">
        <v>#N/A</v>
      </c>
      <c r="I5197" s="80" t="e">
        <v>#N/A</v>
      </c>
      <c r="J5197" s="80" t="e">
        <v>#N/A</v>
      </c>
      <c r="K5197" s="85" t="e">
        <v>#N/A</v>
      </c>
      <c r="L5197" s="9" t="e">
        <v>#N/A</v>
      </c>
      <c r="M5197" s="93" t="e">
        <v>#N/A</v>
      </c>
      <c r="N5197" s="8" t="e">
        <v>#N/A</v>
      </c>
      <c r="O5197" t="e">
        <v>#N/A</v>
      </c>
      <c r="P5197" t="e">
        <v>#N/A</v>
      </c>
      <c r="Q5197" t="e">
        <v>#N/A</v>
      </c>
      <c r="R5197" s="2" t="e">
        <v>#N/A</v>
      </c>
      <c r="S5197" t="e">
        <v>#N/A</v>
      </c>
      <c r="T5197" s="3" t="e">
        <v>#N/A</v>
      </c>
      <c r="U5197" s="3" t="e">
        <v>#N/A</v>
      </c>
      <c r="V5197" t="e">
        <v>#N/A</v>
      </c>
      <c r="W5197" t="e">
        <v>#N/A</v>
      </c>
      <c r="X5197" t="e">
        <v>#N/A</v>
      </c>
      <c r="Y5197" s="3" t="e">
        <v>#N/A</v>
      </c>
      <c r="Z5197" s="8" t="e">
        <v>#N/A</v>
      </c>
      <c r="AA5197" s="30" t="e">
        <v>#N/A</v>
      </c>
      <c r="AB5197" t="e">
        <v>#N/A</v>
      </c>
      <c r="AC5197" t="e">
        <v>#N/A</v>
      </c>
      <c r="AD5197" t="e">
        <v>#N/A</v>
      </c>
      <c r="AE5197" t="e">
        <v>#N/A</v>
      </c>
      <c r="AF5197" t="e">
        <v>#N/A</v>
      </c>
    </row>
    <row r="5198" spans="1:32" x14ac:dyDescent="0.25">
      <c r="A5198" t="e">
        <v>#N/A</v>
      </c>
      <c r="B5198" s="33" t="e">
        <v>#N/A</v>
      </c>
      <c r="C5198" t="e">
        <v>#N/A</v>
      </c>
      <c r="D5198" t="e">
        <v>#N/A</v>
      </c>
      <c r="E5198" s="69" t="e">
        <v>#N/A</v>
      </c>
      <c r="F5198" s="3" t="e">
        <v>#N/A</v>
      </c>
      <c r="G5198" s="3" t="e">
        <v>#N/A</v>
      </c>
      <c r="H5198" s="3" t="e">
        <v>#N/A</v>
      </c>
      <c r="I5198" s="80" t="e">
        <v>#N/A</v>
      </c>
      <c r="J5198" s="80" t="e">
        <v>#N/A</v>
      </c>
      <c r="K5198" s="85" t="e">
        <v>#N/A</v>
      </c>
      <c r="L5198" s="9" t="e">
        <v>#N/A</v>
      </c>
      <c r="M5198" s="93" t="e">
        <v>#N/A</v>
      </c>
      <c r="N5198" s="8" t="e">
        <v>#N/A</v>
      </c>
      <c r="O5198" t="e">
        <v>#N/A</v>
      </c>
      <c r="P5198" t="e">
        <v>#N/A</v>
      </c>
      <c r="Q5198" t="e">
        <v>#N/A</v>
      </c>
      <c r="R5198" s="2" t="e">
        <v>#N/A</v>
      </c>
      <c r="S5198" t="e">
        <v>#N/A</v>
      </c>
      <c r="T5198" s="3" t="e">
        <v>#N/A</v>
      </c>
      <c r="U5198" s="3" t="e">
        <v>#N/A</v>
      </c>
      <c r="V5198" t="e">
        <v>#N/A</v>
      </c>
      <c r="W5198" t="e">
        <v>#N/A</v>
      </c>
      <c r="X5198" t="e">
        <v>#N/A</v>
      </c>
      <c r="Y5198" s="3" t="e">
        <v>#N/A</v>
      </c>
      <c r="Z5198" s="8" t="e">
        <v>#N/A</v>
      </c>
      <c r="AA5198" s="30" t="e">
        <v>#N/A</v>
      </c>
      <c r="AB5198" t="e">
        <v>#N/A</v>
      </c>
      <c r="AC5198" t="e">
        <v>#N/A</v>
      </c>
      <c r="AD5198" t="e">
        <v>#N/A</v>
      </c>
      <c r="AE5198" t="e">
        <v>#N/A</v>
      </c>
      <c r="AF5198" t="e">
        <v>#N/A</v>
      </c>
    </row>
    <row r="5199" spans="1:32" x14ac:dyDescent="0.25">
      <c r="A5199" t="e">
        <v>#N/A</v>
      </c>
      <c r="B5199" s="33" t="e">
        <v>#N/A</v>
      </c>
      <c r="C5199" t="e">
        <v>#N/A</v>
      </c>
      <c r="D5199" t="e">
        <v>#N/A</v>
      </c>
      <c r="E5199" s="69" t="e">
        <v>#N/A</v>
      </c>
      <c r="F5199" s="3" t="e">
        <v>#N/A</v>
      </c>
      <c r="G5199" s="3" t="e">
        <v>#N/A</v>
      </c>
      <c r="H5199" s="3" t="e">
        <v>#N/A</v>
      </c>
      <c r="I5199" s="80" t="e">
        <v>#N/A</v>
      </c>
      <c r="J5199" s="80" t="e">
        <v>#N/A</v>
      </c>
      <c r="K5199" s="85" t="e">
        <v>#N/A</v>
      </c>
      <c r="L5199" s="9" t="e">
        <v>#N/A</v>
      </c>
      <c r="M5199" s="93" t="e">
        <v>#N/A</v>
      </c>
      <c r="N5199" s="8" t="e">
        <v>#N/A</v>
      </c>
      <c r="O5199" t="e">
        <v>#N/A</v>
      </c>
      <c r="P5199" t="e">
        <v>#N/A</v>
      </c>
      <c r="Q5199" t="e">
        <v>#N/A</v>
      </c>
      <c r="R5199" s="2" t="e">
        <v>#N/A</v>
      </c>
      <c r="S5199" t="e">
        <v>#N/A</v>
      </c>
      <c r="T5199" s="3" t="e">
        <v>#N/A</v>
      </c>
      <c r="U5199" s="3" t="e">
        <v>#N/A</v>
      </c>
      <c r="V5199" t="e">
        <v>#N/A</v>
      </c>
      <c r="W5199" t="e">
        <v>#N/A</v>
      </c>
      <c r="X5199" t="e">
        <v>#N/A</v>
      </c>
      <c r="Y5199" s="3" t="e">
        <v>#N/A</v>
      </c>
      <c r="Z5199" s="8" t="e">
        <v>#N/A</v>
      </c>
      <c r="AA5199" s="30" t="e">
        <v>#N/A</v>
      </c>
      <c r="AB5199" t="e">
        <v>#N/A</v>
      </c>
      <c r="AC5199" t="e">
        <v>#N/A</v>
      </c>
      <c r="AD5199" t="e">
        <v>#N/A</v>
      </c>
      <c r="AE5199" t="e">
        <v>#N/A</v>
      </c>
      <c r="AF5199" t="e">
        <v>#N/A</v>
      </c>
    </row>
    <row r="5200" spans="1:32" x14ac:dyDescent="0.25">
      <c r="A5200" t="e">
        <v>#N/A</v>
      </c>
      <c r="B5200" s="33" t="e">
        <v>#N/A</v>
      </c>
      <c r="C5200" t="e">
        <v>#N/A</v>
      </c>
      <c r="D5200" t="e">
        <v>#N/A</v>
      </c>
      <c r="E5200" s="69" t="e">
        <v>#N/A</v>
      </c>
      <c r="F5200" s="3" t="e">
        <v>#N/A</v>
      </c>
      <c r="G5200" s="3" t="e">
        <v>#N/A</v>
      </c>
      <c r="H5200" s="3" t="e">
        <v>#N/A</v>
      </c>
      <c r="I5200" s="80" t="e">
        <v>#N/A</v>
      </c>
      <c r="J5200" s="80" t="e">
        <v>#N/A</v>
      </c>
      <c r="K5200" s="85" t="e">
        <v>#N/A</v>
      </c>
      <c r="L5200" s="9" t="e">
        <v>#N/A</v>
      </c>
      <c r="M5200" s="93" t="e">
        <v>#N/A</v>
      </c>
      <c r="N5200" s="8" t="e">
        <v>#N/A</v>
      </c>
      <c r="O5200" t="e">
        <v>#N/A</v>
      </c>
      <c r="P5200" t="e">
        <v>#N/A</v>
      </c>
      <c r="Q5200" t="e">
        <v>#N/A</v>
      </c>
      <c r="R5200" s="2" t="e">
        <v>#N/A</v>
      </c>
      <c r="S5200" t="e">
        <v>#N/A</v>
      </c>
      <c r="T5200" s="3" t="e">
        <v>#N/A</v>
      </c>
      <c r="U5200" s="3" t="e">
        <v>#N/A</v>
      </c>
      <c r="V5200" t="e">
        <v>#N/A</v>
      </c>
      <c r="W5200" t="e">
        <v>#N/A</v>
      </c>
      <c r="X5200" t="e">
        <v>#N/A</v>
      </c>
      <c r="Y5200" s="3" t="e">
        <v>#N/A</v>
      </c>
      <c r="Z5200" s="8" t="e">
        <v>#N/A</v>
      </c>
      <c r="AA5200" s="30" t="e">
        <v>#N/A</v>
      </c>
      <c r="AB5200" t="e">
        <v>#N/A</v>
      </c>
      <c r="AC5200" t="e">
        <v>#N/A</v>
      </c>
      <c r="AD5200" t="e">
        <v>#N/A</v>
      </c>
      <c r="AE5200" t="e">
        <v>#N/A</v>
      </c>
      <c r="AF5200" t="e">
        <v>#N/A</v>
      </c>
    </row>
    <row r="5201" spans="1:32" x14ac:dyDescent="0.25">
      <c r="A5201" t="e">
        <v>#N/A</v>
      </c>
      <c r="B5201" s="33" t="e">
        <v>#N/A</v>
      </c>
      <c r="C5201" t="e">
        <v>#N/A</v>
      </c>
      <c r="D5201" t="e">
        <v>#N/A</v>
      </c>
      <c r="E5201" s="69" t="e">
        <v>#N/A</v>
      </c>
      <c r="F5201" s="3" t="e">
        <v>#N/A</v>
      </c>
      <c r="G5201" s="3" t="e">
        <v>#N/A</v>
      </c>
      <c r="H5201" s="3" t="e">
        <v>#N/A</v>
      </c>
      <c r="I5201" s="80" t="e">
        <v>#N/A</v>
      </c>
      <c r="J5201" s="80" t="e">
        <v>#N/A</v>
      </c>
      <c r="K5201" s="85" t="e">
        <v>#N/A</v>
      </c>
      <c r="L5201" s="9" t="e">
        <v>#N/A</v>
      </c>
      <c r="M5201" s="93" t="e">
        <v>#N/A</v>
      </c>
      <c r="N5201" s="8" t="e">
        <v>#N/A</v>
      </c>
      <c r="O5201" t="e">
        <v>#N/A</v>
      </c>
      <c r="P5201" t="e">
        <v>#N/A</v>
      </c>
      <c r="Q5201" t="e">
        <v>#N/A</v>
      </c>
      <c r="R5201" s="2" t="e">
        <v>#N/A</v>
      </c>
      <c r="S5201" t="e">
        <v>#N/A</v>
      </c>
      <c r="T5201" s="3" t="e">
        <v>#N/A</v>
      </c>
      <c r="U5201" s="3" t="e">
        <v>#N/A</v>
      </c>
      <c r="V5201" t="e">
        <v>#N/A</v>
      </c>
      <c r="W5201" t="e">
        <v>#N/A</v>
      </c>
      <c r="X5201" t="e">
        <v>#N/A</v>
      </c>
      <c r="Y5201" s="3" t="e">
        <v>#N/A</v>
      </c>
      <c r="Z5201" s="8" t="e">
        <v>#N/A</v>
      </c>
      <c r="AA5201" s="30" t="e">
        <v>#N/A</v>
      </c>
      <c r="AB5201" t="e">
        <v>#N/A</v>
      </c>
      <c r="AC5201" t="e">
        <v>#N/A</v>
      </c>
      <c r="AD5201" t="e">
        <v>#N/A</v>
      </c>
      <c r="AE5201" t="e">
        <v>#N/A</v>
      </c>
      <c r="AF5201" t="e">
        <v>#N/A</v>
      </c>
    </row>
    <row r="5202" spans="1:32" x14ac:dyDescent="0.25">
      <c r="A5202" t="e">
        <v>#N/A</v>
      </c>
      <c r="B5202" s="33" t="e">
        <v>#N/A</v>
      </c>
      <c r="C5202" t="e">
        <v>#N/A</v>
      </c>
      <c r="D5202" t="e">
        <v>#N/A</v>
      </c>
      <c r="E5202" s="69" t="e">
        <v>#N/A</v>
      </c>
      <c r="F5202" s="3" t="e">
        <v>#N/A</v>
      </c>
      <c r="G5202" s="3" t="e">
        <v>#N/A</v>
      </c>
      <c r="H5202" s="3" t="e">
        <v>#N/A</v>
      </c>
      <c r="I5202" s="80" t="e">
        <v>#N/A</v>
      </c>
      <c r="J5202" s="80" t="e">
        <v>#N/A</v>
      </c>
      <c r="K5202" s="85" t="e">
        <v>#N/A</v>
      </c>
      <c r="L5202" s="9" t="e">
        <v>#N/A</v>
      </c>
      <c r="M5202" s="93" t="e">
        <v>#N/A</v>
      </c>
      <c r="N5202" s="8" t="e">
        <v>#N/A</v>
      </c>
      <c r="O5202" t="e">
        <v>#N/A</v>
      </c>
      <c r="P5202" t="e">
        <v>#N/A</v>
      </c>
      <c r="Q5202" t="e">
        <v>#N/A</v>
      </c>
      <c r="R5202" s="2" t="e">
        <v>#N/A</v>
      </c>
      <c r="S5202" t="e">
        <v>#N/A</v>
      </c>
      <c r="T5202" s="3" t="e">
        <v>#N/A</v>
      </c>
      <c r="U5202" s="3" t="e">
        <v>#N/A</v>
      </c>
      <c r="V5202" t="e">
        <v>#N/A</v>
      </c>
      <c r="W5202" t="e">
        <v>#N/A</v>
      </c>
      <c r="X5202" t="e">
        <v>#N/A</v>
      </c>
      <c r="Y5202" s="3" t="e">
        <v>#N/A</v>
      </c>
      <c r="Z5202" s="8" t="e">
        <v>#N/A</v>
      </c>
      <c r="AA5202" s="30" t="e">
        <v>#N/A</v>
      </c>
      <c r="AB5202" t="e">
        <v>#N/A</v>
      </c>
      <c r="AC5202" t="e">
        <v>#N/A</v>
      </c>
      <c r="AD5202" t="e">
        <v>#N/A</v>
      </c>
      <c r="AE5202" t="e">
        <v>#N/A</v>
      </c>
      <c r="AF5202" t="e">
        <v>#N/A</v>
      </c>
    </row>
    <row r="5203" spans="1:32" x14ac:dyDescent="0.25">
      <c r="A5203" t="e">
        <v>#N/A</v>
      </c>
      <c r="B5203" s="33" t="e">
        <v>#N/A</v>
      </c>
      <c r="C5203" t="e">
        <v>#N/A</v>
      </c>
      <c r="D5203" t="e">
        <v>#N/A</v>
      </c>
      <c r="E5203" s="69" t="e">
        <v>#N/A</v>
      </c>
      <c r="F5203" s="3" t="e">
        <v>#N/A</v>
      </c>
      <c r="G5203" s="3" t="e">
        <v>#N/A</v>
      </c>
      <c r="H5203" s="3" t="e">
        <v>#N/A</v>
      </c>
      <c r="I5203" s="80" t="e">
        <v>#N/A</v>
      </c>
      <c r="J5203" s="80" t="e">
        <v>#N/A</v>
      </c>
      <c r="K5203" s="85" t="e">
        <v>#N/A</v>
      </c>
      <c r="L5203" s="9" t="e">
        <v>#N/A</v>
      </c>
      <c r="M5203" s="93" t="e">
        <v>#N/A</v>
      </c>
      <c r="N5203" s="8" t="e">
        <v>#N/A</v>
      </c>
      <c r="O5203" t="e">
        <v>#N/A</v>
      </c>
      <c r="P5203" t="e">
        <v>#N/A</v>
      </c>
      <c r="Q5203" t="e">
        <v>#N/A</v>
      </c>
      <c r="R5203" s="2" t="e">
        <v>#N/A</v>
      </c>
      <c r="S5203" t="e">
        <v>#N/A</v>
      </c>
      <c r="T5203" s="3" t="e">
        <v>#N/A</v>
      </c>
      <c r="U5203" s="3" t="e">
        <v>#N/A</v>
      </c>
      <c r="V5203" t="e">
        <v>#N/A</v>
      </c>
      <c r="W5203" t="e">
        <v>#N/A</v>
      </c>
      <c r="X5203" t="e">
        <v>#N/A</v>
      </c>
      <c r="Y5203" s="3" t="e">
        <v>#N/A</v>
      </c>
      <c r="Z5203" s="8" t="e">
        <v>#N/A</v>
      </c>
      <c r="AA5203" s="30" t="e">
        <v>#N/A</v>
      </c>
      <c r="AB5203" t="e">
        <v>#N/A</v>
      </c>
      <c r="AC5203" t="e">
        <v>#N/A</v>
      </c>
      <c r="AD5203" t="e">
        <v>#N/A</v>
      </c>
      <c r="AE5203" t="e">
        <v>#N/A</v>
      </c>
      <c r="AF5203" t="e">
        <v>#N/A</v>
      </c>
    </row>
    <row r="5204" spans="1:32" x14ac:dyDescent="0.25">
      <c r="A5204" t="e">
        <v>#N/A</v>
      </c>
      <c r="B5204" s="33" t="e">
        <v>#N/A</v>
      </c>
      <c r="C5204" t="e">
        <v>#N/A</v>
      </c>
      <c r="D5204" t="e">
        <v>#N/A</v>
      </c>
      <c r="E5204" s="69" t="e">
        <v>#N/A</v>
      </c>
      <c r="F5204" s="3" t="e">
        <v>#N/A</v>
      </c>
      <c r="G5204" s="3" t="e">
        <v>#N/A</v>
      </c>
      <c r="H5204" s="3" t="e">
        <v>#N/A</v>
      </c>
      <c r="I5204" s="80" t="e">
        <v>#N/A</v>
      </c>
      <c r="J5204" s="80" t="e">
        <v>#N/A</v>
      </c>
      <c r="K5204" s="85" t="e">
        <v>#N/A</v>
      </c>
      <c r="L5204" s="9" t="e">
        <v>#N/A</v>
      </c>
      <c r="M5204" s="93" t="e">
        <v>#N/A</v>
      </c>
      <c r="N5204" s="8" t="e">
        <v>#N/A</v>
      </c>
      <c r="O5204" t="e">
        <v>#N/A</v>
      </c>
      <c r="P5204" t="e">
        <v>#N/A</v>
      </c>
      <c r="Q5204" t="e">
        <v>#N/A</v>
      </c>
      <c r="R5204" s="2" t="e">
        <v>#N/A</v>
      </c>
      <c r="S5204" t="e">
        <v>#N/A</v>
      </c>
      <c r="T5204" s="3" t="e">
        <v>#N/A</v>
      </c>
      <c r="U5204" s="3" t="e">
        <v>#N/A</v>
      </c>
      <c r="V5204" t="e">
        <v>#N/A</v>
      </c>
      <c r="W5204" t="e">
        <v>#N/A</v>
      </c>
      <c r="X5204" t="e">
        <v>#N/A</v>
      </c>
      <c r="Y5204" s="3" t="e">
        <v>#N/A</v>
      </c>
      <c r="Z5204" s="8" t="e">
        <v>#N/A</v>
      </c>
      <c r="AA5204" s="30" t="e">
        <v>#N/A</v>
      </c>
      <c r="AB5204" t="e">
        <v>#N/A</v>
      </c>
      <c r="AC5204" t="e">
        <v>#N/A</v>
      </c>
      <c r="AD5204" t="e">
        <v>#N/A</v>
      </c>
      <c r="AE5204" t="e">
        <v>#N/A</v>
      </c>
      <c r="AF5204" t="e">
        <v>#N/A</v>
      </c>
    </row>
    <row r="5205" spans="1:32" x14ac:dyDescent="0.25">
      <c r="A5205" t="e">
        <v>#N/A</v>
      </c>
      <c r="B5205" s="33" t="e">
        <v>#N/A</v>
      </c>
      <c r="C5205" t="e">
        <v>#N/A</v>
      </c>
      <c r="D5205" t="e">
        <v>#N/A</v>
      </c>
      <c r="E5205" s="69" t="e">
        <v>#N/A</v>
      </c>
      <c r="F5205" s="3" t="e">
        <v>#N/A</v>
      </c>
      <c r="G5205" s="3" t="e">
        <v>#N/A</v>
      </c>
      <c r="H5205" s="3" t="e">
        <v>#N/A</v>
      </c>
      <c r="I5205" s="80" t="e">
        <v>#N/A</v>
      </c>
      <c r="J5205" s="80" t="e">
        <v>#N/A</v>
      </c>
      <c r="K5205" s="85" t="e">
        <v>#N/A</v>
      </c>
      <c r="L5205" s="9" t="e">
        <v>#N/A</v>
      </c>
      <c r="M5205" s="93" t="e">
        <v>#N/A</v>
      </c>
      <c r="N5205" s="8" t="e">
        <v>#N/A</v>
      </c>
      <c r="O5205" t="e">
        <v>#N/A</v>
      </c>
      <c r="P5205" t="e">
        <v>#N/A</v>
      </c>
      <c r="Q5205" t="e">
        <v>#N/A</v>
      </c>
      <c r="R5205" s="2" t="e">
        <v>#N/A</v>
      </c>
      <c r="S5205" t="e">
        <v>#N/A</v>
      </c>
      <c r="T5205" s="3" t="e">
        <v>#N/A</v>
      </c>
      <c r="U5205" s="3" t="e">
        <v>#N/A</v>
      </c>
      <c r="V5205" t="e">
        <v>#N/A</v>
      </c>
      <c r="W5205" t="e">
        <v>#N/A</v>
      </c>
      <c r="X5205" t="e">
        <v>#N/A</v>
      </c>
      <c r="Y5205" s="3" t="e">
        <v>#N/A</v>
      </c>
      <c r="Z5205" s="8" t="e">
        <v>#N/A</v>
      </c>
      <c r="AA5205" s="30" t="e">
        <v>#N/A</v>
      </c>
      <c r="AB5205" t="e">
        <v>#N/A</v>
      </c>
      <c r="AC5205" t="e">
        <v>#N/A</v>
      </c>
      <c r="AD5205" t="e">
        <v>#N/A</v>
      </c>
      <c r="AE5205" t="e">
        <v>#N/A</v>
      </c>
      <c r="AF5205" t="e">
        <v>#N/A</v>
      </c>
    </row>
    <row r="5206" spans="1:32" x14ac:dyDescent="0.25">
      <c r="A5206" t="e">
        <v>#N/A</v>
      </c>
      <c r="B5206" s="33" t="e">
        <v>#N/A</v>
      </c>
      <c r="C5206" t="e">
        <v>#N/A</v>
      </c>
      <c r="D5206" t="e">
        <v>#N/A</v>
      </c>
      <c r="E5206" s="69" t="e">
        <v>#N/A</v>
      </c>
      <c r="F5206" s="3" t="e">
        <v>#N/A</v>
      </c>
      <c r="G5206" s="3" t="e">
        <v>#N/A</v>
      </c>
      <c r="H5206" s="3" t="e">
        <v>#N/A</v>
      </c>
      <c r="I5206" s="80" t="e">
        <v>#N/A</v>
      </c>
      <c r="J5206" s="80" t="e">
        <v>#N/A</v>
      </c>
      <c r="K5206" s="85" t="e">
        <v>#N/A</v>
      </c>
      <c r="L5206" s="9" t="e">
        <v>#N/A</v>
      </c>
      <c r="M5206" s="93" t="e">
        <v>#N/A</v>
      </c>
      <c r="N5206" s="8" t="e">
        <v>#N/A</v>
      </c>
      <c r="O5206" t="e">
        <v>#N/A</v>
      </c>
      <c r="P5206" t="e">
        <v>#N/A</v>
      </c>
      <c r="Q5206" t="e">
        <v>#N/A</v>
      </c>
      <c r="R5206" s="2" t="e">
        <v>#N/A</v>
      </c>
      <c r="S5206" t="e">
        <v>#N/A</v>
      </c>
      <c r="T5206" s="3" t="e">
        <v>#N/A</v>
      </c>
      <c r="U5206" s="3" t="e">
        <v>#N/A</v>
      </c>
      <c r="V5206" t="e">
        <v>#N/A</v>
      </c>
      <c r="W5206" t="e">
        <v>#N/A</v>
      </c>
      <c r="X5206" t="e">
        <v>#N/A</v>
      </c>
      <c r="Y5206" s="3" t="e">
        <v>#N/A</v>
      </c>
      <c r="Z5206" s="8" t="e">
        <v>#N/A</v>
      </c>
      <c r="AA5206" s="30" t="e">
        <v>#N/A</v>
      </c>
      <c r="AB5206" t="e">
        <v>#N/A</v>
      </c>
      <c r="AC5206" t="e">
        <v>#N/A</v>
      </c>
      <c r="AD5206" t="e">
        <v>#N/A</v>
      </c>
      <c r="AE5206" t="e">
        <v>#N/A</v>
      </c>
      <c r="AF5206" t="e">
        <v>#N/A</v>
      </c>
    </row>
    <row r="5207" spans="1:32" x14ac:dyDescent="0.25">
      <c r="A5207" t="e">
        <v>#N/A</v>
      </c>
      <c r="B5207" s="33" t="e">
        <v>#N/A</v>
      </c>
      <c r="C5207" t="e">
        <v>#N/A</v>
      </c>
      <c r="D5207" t="e">
        <v>#N/A</v>
      </c>
      <c r="E5207" s="69" t="e">
        <v>#N/A</v>
      </c>
      <c r="F5207" s="3" t="e">
        <v>#N/A</v>
      </c>
      <c r="G5207" s="3" t="e">
        <v>#N/A</v>
      </c>
      <c r="H5207" s="3" t="e">
        <v>#N/A</v>
      </c>
      <c r="I5207" s="80" t="e">
        <v>#N/A</v>
      </c>
      <c r="J5207" s="80" t="e">
        <v>#N/A</v>
      </c>
      <c r="K5207" s="85" t="e">
        <v>#N/A</v>
      </c>
      <c r="L5207" s="9" t="e">
        <v>#N/A</v>
      </c>
      <c r="M5207" s="93" t="e">
        <v>#N/A</v>
      </c>
      <c r="N5207" s="8" t="e">
        <v>#N/A</v>
      </c>
      <c r="O5207" t="e">
        <v>#N/A</v>
      </c>
      <c r="P5207" t="e">
        <v>#N/A</v>
      </c>
      <c r="Q5207" t="e">
        <v>#N/A</v>
      </c>
      <c r="R5207" s="2" t="e">
        <v>#N/A</v>
      </c>
      <c r="S5207" t="e">
        <v>#N/A</v>
      </c>
      <c r="T5207" s="3" t="e">
        <v>#N/A</v>
      </c>
      <c r="U5207" s="3" t="e">
        <v>#N/A</v>
      </c>
      <c r="V5207" t="e">
        <v>#N/A</v>
      </c>
      <c r="W5207" t="e">
        <v>#N/A</v>
      </c>
      <c r="X5207" t="e">
        <v>#N/A</v>
      </c>
      <c r="Y5207" s="3" t="e">
        <v>#N/A</v>
      </c>
      <c r="Z5207" s="8" t="e">
        <v>#N/A</v>
      </c>
      <c r="AA5207" s="30" t="e">
        <v>#N/A</v>
      </c>
      <c r="AB5207" t="e">
        <v>#N/A</v>
      </c>
      <c r="AC5207" t="e">
        <v>#N/A</v>
      </c>
      <c r="AD5207" t="e">
        <v>#N/A</v>
      </c>
      <c r="AE5207" t="e">
        <v>#N/A</v>
      </c>
      <c r="AF5207" t="e">
        <v>#N/A</v>
      </c>
    </row>
    <row r="5208" spans="1:32" x14ac:dyDescent="0.25">
      <c r="A5208" t="e">
        <v>#N/A</v>
      </c>
      <c r="B5208" s="33" t="e">
        <v>#N/A</v>
      </c>
      <c r="C5208" t="e">
        <v>#N/A</v>
      </c>
      <c r="D5208" t="e">
        <v>#N/A</v>
      </c>
      <c r="E5208" s="69" t="e">
        <v>#N/A</v>
      </c>
      <c r="F5208" s="3" t="e">
        <v>#N/A</v>
      </c>
      <c r="G5208" s="3" t="e">
        <v>#N/A</v>
      </c>
      <c r="H5208" s="3" t="e">
        <v>#N/A</v>
      </c>
      <c r="I5208" s="80" t="e">
        <v>#N/A</v>
      </c>
      <c r="J5208" s="80" t="e">
        <v>#N/A</v>
      </c>
      <c r="K5208" s="85" t="e">
        <v>#N/A</v>
      </c>
      <c r="L5208" s="9" t="e">
        <v>#N/A</v>
      </c>
      <c r="M5208" s="93" t="e">
        <v>#N/A</v>
      </c>
      <c r="N5208" s="8" t="e">
        <v>#N/A</v>
      </c>
      <c r="O5208" t="e">
        <v>#N/A</v>
      </c>
      <c r="P5208" t="e">
        <v>#N/A</v>
      </c>
      <c r="Q5208" t="e">
        <v>#N/A</v>
      </c>
      <c r="R5208" s="2" t="e">
        <v>#N/A</v>
      </c>
      <c r="S5208" t="e">
        <v>#N/A</v>
      </c>
      <c r="T5208" s="3" t="e">
        <v>#N/A</v>
      </c>
      <c r="U5208" s="3" t="e">
        <v>#N/A</v>
      </c>
      <c r="V5208" t="e">
        <v>#N/A</v>
      </c>
      <c r="W5208" t="e">
        <v>#N/A</v>
      </c>
      <c r="X5208" t="e">
        <v>#N/A</v>
      </c>
      <c r="Y5208" s="3" t="e">
        <v>#N/A</v>
      </c>
      <c r="Z5208" s="8" t="e">
        <v>#N/A</v>
      </c>
      <c r="AA5208" s="30" t="e">
        <v>#N/A</v>
      </c>
      <c r="AB5208" t="e">
        <v>#N/A</v>
      </c>
      <c r="AC5208" t="e">
        <v>#N/A</v>
      </c>
      <c r="AD5208" t="e">
        <v>#N/A</v>
      </c>
      <c r="AE5208" t="e">
        <v>#N/A</v>
      </c>
      <c r="AF5208" t="e">
        <v>#N/A</v>
      </c>
    </row>
    <row r="5209" spans="1:32" x14ac:dyDescent="0.25">
      <c r="A5209" t="e">
        <v>#N/A</v>
      </c>
      <c r="B5209" s="33" t="e">
        <v>#N/A</v>
      </c>
      <c r="C5209" t="e">
        <v>#N/A</v>
      </c>
      <c r="D5209" t="e">
        <v>#N/A</v>
      </c>
      <c r="E5209" s="69" t="e">
        <v>#N/A</v>
      </c>
      <c r="F5209" s="3" t="e">
        <v>#N/A</v>
      </c>
      <c r="G5209" s="3" t="e">
        <v>#N/A</v>
      </c>
      <c r="H5209" s="3" t="e">
        <v>#N/A</v>
      </c>
      <c r="I5209" s="80" t="e">
        <v>#N/A</v>
      </c>
      <c r="J5209" s="80" t="e">
        <v>#N/A</v>
      </c>
      <c r="K5209" s="85" t="e">
        <v>#N/A</v>
      </c>
      <c r="L5209" s="9" t="e">
        <v>#N/A</v>
      </c>
      <c r="M5209" s="93" t="e">
        <v>#N/A</v>
      </c>
      <c r="N5209" s="8" t="e">
        <v>#N/A</v>
      </c>
      <c r="O5209" t="e">
        <v>#N/A</v>
      </c>
      <c r="P5209" t="e">
        <v>#N/A</v>
      </c>
      <c r="Q5209" t="e">
        <v>#N/A</v>
      </c>
      <c r="R5209" s="2" t="e">
        <v>#N/A</v>
      </c>
      <c r="S5209" t="e">
        <v>#N/A</v>
      </c>
      <c r="T5209" s="3" t="e">
        <v>#N/A</v>
      </c>
      <c r="U5209" s="3" t="e">
        <v>#N/A</v>
      </c>
      <c r="V5209" t="e">
        <v>#N/A</v>
      </c>
      <c r="W5209" t="e">
        <v>#N/A</v>
      </c>
      <c r="X5209" t="e">
        <v>#N/A</v>
      </c>
      <c r="Y5209" s="3" t="e">
        <v>#N/A</v>
      </c>
      <c r="Z5209" s="8" t="e">
        <v>#N/A</v>
      </c>
      <c r="AA5209" s="30" t="e">
        <v>#N/A</v>
      </c>
      <c r="AB5209" t="e">
        <v>#N/A</v>
      </c>
      <c r="AC5209" t="e">
        <v>#N/A</v>
      </c>
      <c r="AD5209" t="e">
        <v>#N/A</v>
      </c>
      <c r="AE5209" t="e">
        <v>#N/A</v>
      </c>
      <c r="AF5209" t="e">
        <v>#N/A</v>
      </c>
    </row>
    <row r="5210" spans="1:32" x14ac:dyDescent="0.25">
      <c r="A5210" t="e">
        <v>#N/A</v>
      </c>
      <c r="B5210" s="33" t="e">
        <v>#N/A</v>
      </c>
      <c r="C5210" t="e">
        <v>#N/A</v>
      </c>
      <c r="D5210" t="e">
        <v>#N/A</v>
      </c>
      <c r="E5210" s="69" t="e">
        <v>#N/A</v>
      </c>
      <c r="F5210" s="3" t="e">
        <v>#N/A</v>
      </c>
      <c r="G5210" s="3" t="e">
        <v>#N/A</v>
      </c>
      <c r="H5210" s="3" t="e">
        <v>#N/A</v>
      </c>
      <c r="I5210" s="80" t="e">
        <v>#N/A</v>
      </c>
      <c r="J5210" s="80" t="e">
        <v>#N/A</v>
      </c>
      <c r="K5210" s="85" t="e">
        <v>#N/A</v>
      </c>
      <c r="L5210" s="9" t="e">
        <v>#N/A</v>
      </c>
      <c r="M5210" s="93" t="e">
        <v>#N/A</v>
      </c>
      <c r="N5210" s="8" t="e">
        <v>#N/A</v>
      </c>
      <c r="O5210" t="e">
        <v>#N/A</v>
      </c>
      <c r="P5210" t="e">
        <v>#N/A</v>
      </c>
      <c r="Q5210" t="e">
        <v>#N/A</v>
      </c>
      <c r="R5210" s="2" t="e">
        <v>#N/A</v>
      </c>
      <c r="S5210" t="e">
        <v>#N/A</v>
      </c>
      <c r="T5210" s="3" t="e">
        <v>#N/A</v>
      </c>
      <c r="U5210" s="3" t="e">
        <v>#N/A</v>
      </c>
      <c r="V5210" t="e">
        <v>#N/A</v>
      </c>
      <c r="W5210" t="e">
        <v>#N/A</v>
      </c>
      <c r="X5210" t="e">
        <v>#N/A</v>
      </c>
      <c r="Y5210" s="3" t="e">
        <v>#N/A</v>
      </c>
      <c r="Z5210" s="8" t="e">
        <v>#N/A</v>
      </c>
      <c r="AA5210" s="30" t="e">
        <v>#N/A</v>
      </c>
      <c r="AB5210" t="e">
        <v>#N/A</v>
      </c>
      <c r="AC5210" t="e">
        <v>#N/A</v>
      </c>
      <c r="AD5210" t="e">
        <v>#N/A</v>
      </c>
      <c r="AE5210" t="e">
        <v>#N/A</v>
      </c>
      <c r="AF5210" t="e">
        <v>#N/A</v>
      </c>
    </row>
    <row r="5211" spans="1:32" x14ac:dyDescent="0.25">
      <c r="A5211" t="e">
        <v>#N/A</v>
      </c>
      <c r="B5211" s="33" t="e">
        <v>#N/A</v>
      </c>
      <c r="C5211" t="e">
        <v>#N/A</v>
      </c>
      <c r="D5211" t="e">
        <v>#N/A</v>
      </c>
      <c r="E5211" s="69" t="e">
        <v>#N/A</v>
      </c>
      <c r="F5211" s="3" t="e">
        <v>#N/A</v>
      </c>
      <c r="G5211" s="3" t="e">
        <v>#N/A</v>
      </c>
      <c r="H5211" s="3" t="e">
        <v>#N/A</v>
      </c>
      <c r="I5211" s="80" t="e">
        <v>#N/A</v>
      </c>
      <c r="J5211" s="80" t="e">
        <v>#N/A</v>
      </c>
      <c r="K5211" s="85" t="e">
        <v>#N/A</v>
      </c>
      <c r="L5211" s="9" t="e">
        <v>#N/A</v>
      </c>
      <c r="M5211" s="93" t="e">
        <v>#N/A</v>
      </c>
      <c r="N5211" s="8" t="e">
        <v>#N/A</v>
      </c>
      <c r="O5211" t="e">
        <v>#N/A</v>
      </c>
      <c r="P5211" t="e">
        <v>#N/A</v>
      </c>
      <c r="Q5211" t="e">
        <v>#N/A</v>
      </c>
      <c r="R5211" s="2" t="e">
        <v>#N/A</v>
      </c>
      <c r="S5211" t="e">
        <v>#N/A</v>
      </c>
      <c r="T5211" s="3" t="e">
        <v>#N/A</v>
      </c>
      <c r="U5211" s="3" t="e">
        <v>#N/A</v>
      </c>
      <c r="V5211" t="e">
        <v>#N/A</v>
      </c>
      <c r="W5211" t="e">
        <v>#N/A</v>
      </c>
      <c r="X5211" t="e">
        <v>#N/A</v>
      </c>
      <c r="Y5211" s="3" t="e">
        <v>#N/A</v>
      </c>
      <c r="Z5211" s="8" t="e">
        <v>#N/A</v>
      </c>
      <c r="AA5211" s="30" t="e">
        <v>#N/A</v>
      </c>
      <c r="AB5211" t="e">
        <v>#N/A</v>
      </c>
      <c r="AC5211" t="e">
        <v>#N/A</v>
      </c>
      <c r="AD5211" t="e">
        <v>#N/A</v>
      </c>
      <c r="AE5211" t="e">
        <v>#N/A</v>
      </c>
      <c r="AF5211" t="e">
        <v>#N/A</v>
      </c>
    </row>
    <row r="5212" spans="1:32" x14ac:dyDescent="0.25">
      <c r="A5212" t="e">
        <v>#N/A</v>
      </c>
      <c r="B5212" s="33" t="e">
        <v>#N/A</v>
      </c>
      <c r="C5212" t="e">
        <v>#N/A</v>
      </c>
      <c r="D5212" t="e">
        <v>#N/A</v>
      </c>
      <c r="E5212" s="69" t="e">
        <v>#N/A</v>
      </c>
      <c r="F5212" s="3" t="e">
        <v>#N/A</v>
      </c>
      <c r="G5212" s="3" t="e">
        <v>#N/A</v>
      </c>
      <c r="H5212" s="3" t="e">
        <v>#N/A</v>
      </c>
      <c r="I5212" s="80" t="e">
        <v>#N/A</v>
      </c>
      <c r="J5212" s="80" t="e">
        <v>#N/A</v>
      </c>
      <c r="K5212" s="85" t="e">
        <v>#N/A</v>
      </c>
      <c r="L5212" s="9" t="e">
        <v>#N/A</v>
      </c>
      <c r="M5212" s="93" t="e">
        <v>#N/A</v>
      </c>
      <c r="N5212" s="8" t="e">
        <v>#N/A</v>
      </c>
      <c r="O5212" t="e">
        <v>#N/A</v>
      </c>
      <c r="P5212" t="e">
        <v>#N/A</v>
      </c>
      <c r="Q5212" t="e">
        <v>#N/A</v>
      </c>
      <c r="R5212" s="2" t="e">
        <v>#N/A</v>
      </c>
      <c r="S5212" t="e">
        <v>#N/A</v>
      </c>
      <c r="T5212" s="3" t="e">
        <v>#N/A</v>
      </c>
      <c r="U5212" s="3" t="e">
        <v>#N/A</v>
      </c>
      <c r="V5212" t="e">
        <v>#N/A</v>
      </c>
      <c r="W5212" t="e">
        <v>#N/A</v>
      </c>
      <c r="X5212" t="e">
        <v>#N/A</v>
      </c>
      <c r="Y5212" s="3" t="e">
        <v>#N/A</v>
      </c>
      <c r="Z5212" s="8" t="e">
        <v>#N/A</v>
      </c>
      <c r="AA5212" s="30" t="e">
        <v>#N/A</v>
      </c>
      <c r="AB5212" t="e">
        <v>#N/A</v>
      </c>
      <c r="AC5212" t="e">
        <v>#N/A</v>
      </c>
      <c r="AD5212" t="e">
        <v>#N/A</v>
      </c>
      <c r="AE5212" t="e">
        <v>#N/A</v>
      </c>
      <c r="AF5212" t="e">
        <v>#N/A</v>
      </c>
    </row>
    <row r="5213" spans="1:32" x14ac:dyDescent="0.25">
      <c r="A5213" t="e">
        <v>#N/A</v>
      </c>
      <c r="B5213" s="33" t="e">
        <v>#N/A</v>
      </c>
      <c r="C5213" t="e">
        <v>#N/A</v>
      </c>
      <c r="D5213" t="e">
        <v>#N/A</v>
      </c>
      <c r="E5213" s="69" t="e">
        <v>#N/A</v>
      </c>
      <c r="F5213" s="3" t="e">
        <v>#N/A</v>
      </c>
      <c r="G5213" s="3" t="e">
        <v>#N/A</v>
      </c>
      <c r="H5213" s="3" t="e">
        <v>#N/A</v>
      </c>
      <c r="I5213" s="80" t="e">
        <v>#N/A</v>
      </c>
      <c r="J5213" s="80" t="e">
        <v>#N/A</v>
      </c>
      <c r="K5213" s="85" t="e">
        <v>#N/A</v>
      </c>
      <c r="L5213" s="9" t="e">
        <v>#N/A</v>
      </c>
      <c r="M5213" s="93" t="e">
        <v>#N/A</v>
      </c>
      <c r="N5213" s="8" t="e">
        <v>#N/A</v>
      </c>
      <c r="O5213" t="e">
        <v>#N/A</v>
      </c>
      <c r="P5213" t="e">
        <v>#N/A</v>
      </c>
      <c r="Q5213" t="e">
        <v>#N/A</v>
      </c>
      <c r="R5213" s="2" t="e">
        <v>#N/A</v>
      </c>
      <c r="S5213" t="e">
        <v>#N/A</v>
      </c>
      <c r="T5213" s="3" t="e">
        <v>#N/A</v>
      </c>
      <c r="U5213" s="3" t="e">
        <v>#N/A</v>
      </c>
      <c r="V5213" t="e">
        <v>#N/A</v>
      </c>
      <c r="W5213" t="e">
        <v>#N/A</v>
      </c>
      <c r="X5213" t="e">
        <v>#N/A</v>
      </c>
      <c r="Y5213" s="3" t="e">
        <v>#N/A</v>
      </c>
      <c r="Z5213" s="8" t="e">
        <v>#N/A</v>
      </c>
      <c r="AA5213" s="30" t="e">
        <v>#N/A</v>
      </c>
      <c r="AB5213" t="e">
        <v>#N/A</v>
      </c>
      <c r="AC5213" t="e">
        <v>#N/A</v>
      </c>
      <c r="AD5213" t="e">
        <v>#N/A</v>
      </c>
      <c r="AE5213" t="e">
        <v>#N/A</v>
      </c>
      <c r="AF5213" t="e">
        <v>#N/A</v>
      </c>
    </row>
    <row r="5214" spans="1:32" x14ac:dyDescent="0.25">
      <c r="A5214" t="e">
        <v>#N/A</v>
      </c>
      <c r="B5214" s="33" t="e">
        <v>#N/A</v>
      </c>
      <c r="C5214" t="e">
        <v>#N/A</v>
      </c>
      <c r="D5214" t="e">
        <v>#N/A</v>
      </c>
      <c r="E5214" s="69" t="e">
        <v>#N/A</v>
      </c>
      <c r="F5214" s="3" t="e">
        <v>#N/A</v>
      </c>
      <c r="G5214" s="3" t="e">
        <v>#N/A</v>
      </c>
      <c r="H5214" s="3" t="e">
        <v>#N/A</v>
      </c>
      <c r="I5214" s="80" t="e">
        <v>#N/A</v>
      </c>
      <c r="J5214" s="80" t="e">
        <v>#N/A</v>
      </c>
      <c r="K5214" s="85" t="e">
        <v>#N/A</v>
      </c>
      <c r="L5214" s="9" t="e">
        <v>#N/A</v>
      </c>
      <c r="M5214" s="93" t="e">
        <v>#N/A</v>
      </c>
      <c r="N5214" s="8" t="e">
        <v>#N/A</v>
      </c>
      <c r="O5214" t="e">
        <v>#N/A</v>
      </c>
      <c r="P5214" t="e">
        <v>#N/A</v>
      </c>
      <c r="Q5214" t="e">
        <v>#N/A</v>
      </c>
      <c r="R5214" s="2" t="e">
        <v>#N/A</v>
      </c>
      <c r="S5214" t="e">
        <v>#N/A</v>
      </c>
      <c r="T5214" s="3" t="e">
        <v>#N/A</v>
      </c>
      <c r="U5214" s="3" t="e">
        <v>#N/A</v>
      </c>
      <c r="V5214" t="e">
        <v>#N/A</v>
      </c>
      <c r="W5214" t="e">
        <v>#N/A</v>
      </c>
      <c r="X5214" t="e">
        <v>#N/A</v>
      </c>
      <c r="Y5214" s="3" t="e">
        <v>#N/A</v>
      </c>
      <c r="Z5214" s="8" t="e">
        <v>#N/A</v>
      </c>
      <c r="AA5214" s="30" t="e">
        <v>#N/A</v>
      </c>
      <c r="AB5214" t="e">
        <v>#N/A</v>
      </c>
      <c r="AC5214" t="e">
        <v>#N/A</v>
      </c>
      <c r="AD5214" t="e">
        <v>#N/A</v>
      </c>
      <c r="AE5214" t="e">
        <v>#N/A</v>
      </c>
      <c r="AF5214" t="e">
        <v>#N/A</v>
      </c>
    </row>
    <row r="5215" spans="1:32" x14ac:dyDescent="0.25">
      <c r="A5215" t="e">
        <v>#N/A</v>
      </c>
      <c r="B5215" s="33" t="e">
        <v>#N/A</v>
      </c>
      <c r="C5215" t="e">
        <v>#N/A</v>
      </c>
      <c r="D5215" t="e">
        <v>#N/A</v>
      </c>
      <c r="E5215" s="69" t="e">
        <v>#N/A</v>
      </c>
      <c r="F5215" s="3" t="e">
        <v>#N/A</v>
      </c>
      <c r="G5215" s="3" t="e">
        <v>#N/A</v>
      </c>
      <c r="H5215" s="3" t="e">
        <v>#N/A</v>
      </c>
      <c r="I5215" s="80" t="e">
        <v>#N/A</v>
      </c>
      <c r="J5215" s="80" t="e">
        <v>#N/A</v>
      </c>
      <c r="K5215" s="85" t="e">
        <v>#N/A</v>
      </c>
      <c r="L5215" s="9" t="e">
        <v>#N/A</v>
      </c>
      <c r="M5215" s="93" t="e">
        <v>#N/A</v>
      </c>
      <c r="N5215" s="8" t="e">
        <v>#N/A</v>
      </c>
      <c r="O5215" t="e">
        <v>#N/A</v>
      </c>
      <c r="P5215" t="e">
        <v>#N/A</v>
      </c>
      <c r="Q5215" t="e">
        <v>#N/A</v>
      </c>
      <c r="R5215" s="2" t="e">
        <v>#N/A</v>
      </c>
      <c r="S5215" t="e">
        <v>#N/A</v>
      </c>
      <c r="T5215" s="3" t="e">
        <v>#N/A</v>
      </c>
      <c r="U5215" s="3" t="e">
        <v>#N/A</v>
      </c>
      <c r="V5215" t="e">
        <v>#N/A</v>
      </c>
      <c r="W5215" t="e">
        <v>#N/A</v>
      </c>
      <c r="X5215" t="e">
        <v>#N/A</v>
      </c>
      <c r="Y5215" s="3" t="e">
        <v>#N/A</v>
      </c>
      <c r="Z5215" s="8" t="e">
        <v>#N/A</v>
      </c>
      <c r="AA5215" s="30" t="e">
        <v>#N/A</v>
      </c>
      <c r="AB5215" t="e">
        <v>#N/A</v>
      </c>
      <c r="AC5215" t="e">
        <v>#N/A</v>
      </c>
      <c r="AD5215" t="e">
        <v>#N/A</v>
      </c>
      <c r="AE5215" t="e">
        <v>#N/A</v>
      </c>
      <c r="AF5215" t="e">
        <v>#N/A</v>
      </c>
    </row>
    <row r="5216" spans="1:32" x14ac:dyDescent="0.25">
      <c r="A5216" t="e">
        <v>#N/A</v>
      </c>
      <c r="B5216" s="33" t="e">
        <v>#N/A</v>
      </c>
      <c r="C5216" t="e">
        <v>#N/A</v>
      </c>
      <c r="D5216" t="e">
        <v>#N/A</v>
      </c>
      <c r="E5216" s="69" t="e">
        <v>#N/A</v>
      </c>
      <c r="F5216" s="3" t="e">
        <v>#N/A</v>
      </c>
      <c r="G5216" s="3" t="e">
        <v>#N/A</v>
      </c>
      <c r="H5216" s="3" t="e">
        <v>#N/A</v>
      </c>
      <c r="I5216" s="80" t="e">
        <v>#N/A</v>
      </c>
      <c r="J5216" s="80" t="e">
        <v>#N/A</v>
      </c>
      <c r="K5216" s="85" t="e">
        <v>#N/A</v>
      </c>
      <c r="L5216" s="9" t="e">
        <v>#N/A</v>
      </c>
      <c r="M5216" s="93" t="e">
        <v>#N/A</v>
      </c>
      <c r="N5216" s="8" t="e">
        <v>#N/A</v>
      </c>
      <c r="O5216" t="e">
        <v>#N/A</v>
      </c>
      <c r="P5216" t="e">
        <v>#N/A</v>
      </c>
      <c r="Q5216" t="e">
        <v>#N/A</v>
      </c>
      <c r="R5216" s="2" t="e">
        <v>#N/A</v>
      </c>
      <c r="S5216" t="e">
        <v>#N/A</v>
      </c>
      <c r="T5216" s="3" t="e">
        <v>#N/A</v>
      </c>
      <c r="U5216" s="3" t="e">
        <v>#N/A</v>
      </c>
      <c r="V5216" t="e">
        <v>#N/A</v>
      </c>
      <c r="W5216" t="e">
        <v>#N/A</v>
      </c>
      <c r="X5216" t="e">
        <v>#N/A</v>
      </c>
      <c r="Y5216" s="3" t="e">
        <v>#N/A</v>
      </c>
      <c r="Z5216" s="8" t="e">
        <v>#N/A</v>
      </c>
      <c r="AA5216" s="30" t="e">
        <v>#N/A</v>
      </c>
      <c r="AB5216" t="e">
        <v>#N/A</v>
      </c>
      <c r="AC5216" t="e">
        <v>#N/A</v>
      </c>
      <c r="AD5216" t="e">
        <v>#N/A</v>
      </c>
      <c r="AE5216" t="e">
        <v>#N/A</v>
      </c>
      <c r="AF5216" t="e">
        <v>#N/A</v>
      </c>
    </row>
    <row r="5217" spans="1:32" x14ac:dyDescent="0.25">
      <c r="A5217" t="e">
        <v>#N/A</v>
      </c>
      <c r="B5217" s="33" t="e">
        <v>#N/A</v>
      </c>
      <c r="C5217" t="e">
        <v>#N/A</v>
      </c>
      <c r="D5217" t="e">
        <v>#N/A</v>
      </c>
      <c r="E5217" s="69" t="e">
        <v>#N/A</v>
      </c>
      <c r="F5217" s="3" t="e">
        <v>#N/A</v>
      </c>
      <c r="G5217" s="3" t="e">
        <v>#N/A</v>
      </c>
      <c r="H5217" s="3" t="e">
        <v>#N/A</v>
      </c>
      <c r="I5217" s="80" t="e">
        <v>#N/A</v>
      </c>
      <c r="J5217" s="80" t="e">
        <v>#N/A</v>
      </c>
      <c r="K5217" s="85" t="e">
        <v>#N/A</v>
      </c>
      <c r="L5217" s="9" t="e">
        <v>#N/A</v>
      </c>
      <c r="M5217" s="93" t="e">
        <v>#N/A</v>
      </c>
      <c r="N5217" s="8" t="e">
        <v>#N/A</v>
      </c>
      <c r="O5217" t="e">
        <v>#N/A</v>
      </c>
      <c r="P5217" t="e">
        <v>#N/A</v>
      </c>
      <c r="Q5217" t="e">
        <v>#N/A</v>
      </c>
      <c r="R5217" s="2" t="e">
        <v>#N/A</v>
      </c>
      <c r="S5217" t="e">
        <v>#N/A</v>
      </c>
      <c r="T5217" s="3" t="e">
        <v>#N/A</v>
      </c>
      <c r="U5217" s="3" t="e">
        <v>#N/A</v>
      </c>
      <c r="V5217" t="e">
        <v>#N/A</v>
      </c>
      <c r="W5217" t="e">
        <v>#N/A</v>
      </c>
      <c r="X5217" t="e">
        <v>#N/A</v>
      </c>
      <c r="Y5217" s="3" t="e">
        <v>#N/A</v>
      </c>
      <c r="Z5217" s="8" t="e">
        <v>#N/A</v>
      </c>
      <c r="AA5217" s="30" t="e">
        <v>#N/A</v>
      </c>
      <c r="AB5217" t="e">
        <v>#N/A</v>
      </c>
      <c r="AC5217" t="e">
        <v>#N/A</v>
      </c>
      <c r="AD5217" t="e">
        <v>#N/A</v>
      </c>
      <c r="AE5217" t="e">
        <v>#N/A</v>
      </c>
      <c r="AF5217" t="e">
        <v>#N/A</v>
      </c>
    </row>
    <row r="5218" spans="1:32" x14ac:dyDescent="0.25">
      <c r="A5218" t="e">
        <v>#N/A</v>
      </c>
      <c r="B5218" s="33" t="e">
        <v>#N/A</v>
      </c>
      <c r="C5218" t="e">
        <v>#N/A</v>
      </c>
      <c r="D5218" t="e">
        <v>#N/A</v>
      </c>
      <c r="E5218" s="69" t="e">
        <v>#N/A</v>
      </c>
      <c r="F5218" s="3" t="e">
        <v>#N/A</v>
      </c>
      <c r="G5218" s="3" t="e">
        <v>#N/A</v>
      </c>
      <c r="H5218" s="3" t="e">
        <v>#N/A</v>
      </c>
      <c r="I5218" s="80" t="e">
        <v>#N/A</v>
      </c>
      <c r="J5218" s="80" t="e">
        <v>#N/A</v>
      </c>
      <c r="K5218" s="85" t="e">
        <v>#N/A</v>
      </c>
      <c r="L5218" s="9" t="e">
        <v>#N/A</v>
      </c>
      <c r="M5218" s="93" t="e">
        <v>#N/A</v>
      </c>
      <c r="N5218" s="8" t="e">
        <v>#N/A</v>
      </c>
      <c r="O5218" t="e">
        <v>#N/A</v>
      </c>
      <c r="P5218" t="e">
        <v>#N/A</v>
      </c>
      <c r="Q5218" t="e">
        <v>#N/A</v>
      </c>
      <c r="R5218" s="2" t="e">
        <v>#N/A</v>
      </c>
      <c r="S5218" t="e">
        <v>#N/A</v>
      </c>
      <c r="T5218" s="3" t="e">
        <v>#N/A</v>
      </c>
      <c r="U5218" s="3" t="e">
        <v>#N/A</v>
      </c>
      <c r="V5218" t="e">
        <v>#N/A</v>
      </c>
      <c r="W5218" t="e">
        <v>#N/A</v>
      </c>
      <c r="X5218" t="e">
        <v>#N/A</v>
      </c>
      <c r="Y5218" s="3" t="e">
        <v>#N/A</v>
      </c>
      <c r="Z5218" s="8" t="e">
        <v>#N/A</v>
      </c>
      <c r="AA5218" s="30" t="e">
        <v>#N/A</v>
      </c>
      <c r="AB5218" t="e">
        <v>#N/A</v>
      </c>
      <c r="AC5218" t="e">
        <v>#N/A</v>
      </c>
      <c r="AD5218" t="e">
        <v>#N/A</v>
      </c>
      <c r="AE5218" t="e">
        <v>#N/A</v>
      </c>
      <c r="AF5218" t="e">
        <v>#N/A</v>
      </c>
    </row>
    <row r="5219" spans="1:32" x14ac:dyDescent="0.25">
      <c r="A5219" t="e">
        <v>#N/A</v>
      </c>
      <c r="B5219" s="33" t="e">
        <v>#N/A</v>
      </c>
      <c r="C5219" t="e">
        <v>#N/A</v>
      </c>
      <c r="D5219" t="e">
        <v>#N/A</v>
      </c>
      <c r="E5219" s="69" t="e">
        <v>#N/A</v>
      </c>
      <c r="F5219" s="3" t="e">
        <v>#N/A</v>
      </c>
      <c r="G5219" s="3" t="e">
        <v>#N/A</v>
      </c>
      <c r="H5219" s="3" t="e">
        <v>#N/A</v>
      </c>
      <c r="I5219" s="80" t="e">
        <v>#N/A</v>
      </c>
      <c r="J5219" s="80" t="e">
        <v>#N/A</v>
      </c>
      <c r="K5219" s="85" t="e">
        <v>#N/A</v>
      </c>
      <c r="L5219" s="9" t="e">
        <v>#N/A</v>
      </c>
      <c r="M5219" s="93" t="e">
        <v>#N/A</v>
      </c>
      <c r="N5219" s="8" t="e">
        <v>#N/A</v>
      </c>
      <c r="O5219" t="e">
        <v>#N/A</v>
      </c>
      <c r="P5219" t="e">
        <v>#N/A</v>
      </c>
      <c r="Q5219" t="e">
        <v>#N/A</v>
      </c>
      <c r="R5219" s="2" t="e">
        <v>#N/A</v>
      </c>
      <c r="S5219" t="e">
        <v>#N/A</v>
      </c>
      <c r="T5219" s="3" t="e">
        <v>#N/A</v>
      </c>
      <c r="U5219" s="3" t="e">
        <v>#N/A</v>
      </c>
      <c r="V5219" t="e">
        <v>#N/A</v>
      </c>
      <c r="W5219" t="e">
        <v>#N/A</v>
      </c>
      <c r="X5219" t="e">
        <v>#N/A</v>
      </c>
      <c r="Y5219" s="3" t="e">
        <v>#N/A</v>
      </c>
      <c r="Z5219" s="8" t="e">
        <v>#N/A</v>
      </c>
      <c r="AA5219" s="30" t="e">
        <v>#N/A</v>
      </c>
      <c r="AB5219" t="e">
        <v>#N/A</v>
      </c>
      <c r="AC5219" t="e">
        <v>#N/A</v>
      </c>
      <c r="AD5219" t="e">
        <v>#N/A</v>
      </c>
      <c r="AE5219" t="e">
        <v>#N/A</v>
      </c>
      <c r="AF5219" t="e">
        <v>#N/A</v>
      </c>
    </row>
    <row r="5220" spans="1:32" x14ac:dyDescent="0.25">
      <c r="A5220" t="e">
        <v>#N/A</v>
      </c>
      <c r="B5220" s="33" t="e">
        <v>#N/A</v>
      </c>
      <c r="C5220" t="e">
        <v>#N/A</v>
      </c>
      <c r="D5220" t="e">
        <v>#N/A</v>
      </c>
      <c r="E5220" s="69" t="e">
        <v>#N/A</v>
      </c>
      <c r="F5220" s="3" t="e">
        <v>#N/A</v>
      </c>
      <c r="G5220" s="3" t="e">
        <v>#N/A</v>
      </c>
      <c r="H5220" s="3" t="e">
        <v>#N/A</v>
      </c>
      <c r="I5220" s="80" t="e">
        <v>#N/A</v>
      </c>
      <c r="J5220" s="80" t="e">
        <v>#N/A</v>
      </c>
      <c r="K5220" s="85" t="e">
        <v>#N/A</v>
      </c>
      <c r="L5220" s="9" t="e">
        <v>#N/A</v>
      </c>
      <c r="M5220" s="93" t="e">
        <v>#N/A</v>
      </c>
      <c r="N5220" s="8" t="e">
        <v>#N/A</v>
      </c>
      <c r="O5220" t="e">
        <v>#N/A</v>
      </c>
      <c r="P5220" t="e">
        <v>#N/A</v>
      </c>
      <c r="Q5220" t="e">
        <v>#N/A</v>
      </c>
      <c r="R5220" s="2" t="e">
        <v>#N/A</v>
      </c>
      <c r="S5220" t="e">
        <v>#N/A</v>
      </c>
      <c r="T5220" s="3" t="e">
        <v>#N/A</v>
      </c>
      <c r="U5220" s="3" t="e">
        <v>#N/A</v>
      </c>
      <c r="V5220" t="e">
        <v>#N/A</v>
      </c>
      <c r="W5220" t="e">
        <v>#N/A</v>
      </c>
      <c r="X5220" t="e">
        <v>#N/A</v>
      </c>
      <c r="Y5220" s="3" t="e">
        <v>#N/A</v>
      </c>
      <c r="Z5220" s="8" t="e">
        <v>#N/A</v>
      </c>
      <c r="AA5220" s="30" t="e">
        <v>#N/A</v>
      </c>
      <c r="AB5220" t="e">
        <v>#N/A</v>
      </c>
      <c r="AC5220" t="e">
        <v>#N/A</v>
      </c>
      <c r="AD5220" t="e">
        <v>#N/A</v>
      </c>
      <c r="AE5220" t="e">
        <v>#N/A</v>
      </c>
      <c r="AF5220" t="e">
        <v>#N/A</v>
      </c>
    </row>
    <row r="5221" spans="1:32" x14ac:dyDescent="0.25">
      <c r="A5221" t="e">
        <v>#N/A</v>
      </c>
      <c r="B5221" s="33" t="e">
        <v>#N/A</v>
      </c>
      <c r="C5221" t="e">
        <v>#N/A</v>
      </c>
      <c r="D5221" t="e">
        <v>#N/A</v>
      </c>
      <c r="E5221" s="69" t="e">
        <v>#N/A</v>
      </c>
      <c r="F5221" s="3" t="e">
        <v>#N/A</v>
      </c>
      <c r="G5221" s="3" t="e">
        <v>#N/A</v>
      </c>
      <c r="H5221" s="3" t="e">
        <v>#N/A</v>
      </c>
      <c r="I5221" s="80" t="e">
        <v>#N/A</v>
      </c>
      <c r="J5221" s="80" t="e">
        <v>#N/A</v>
      </c>
      <c r="K5221" s="85" t="e">
        <v>#N/A</v>
      </c>
      <c r="L5221" s="9" t="e">
        <v>#N/A</v>
      </c>
      <c r="M5221" s="93" t="e">
        <v>#N/A</v>
      </c>
      <c r="N5221" s="8" t="e">
        <v>#N/A</v>
      </c>
      <c r="O5221" t="e">
        <v>#N/A</v>
      </c>
      <c r="P5221" t="e">
        <v>#N/A</v>
      </c>
      <c r="Q5221" t="e">
        <v>#N/A</v>
      </c>
      <c r="R5221" s="2" t="e">
        <v>#N/A</v>
      </c>
      <c r="S5221" t="e">
        <v>#N/A</v>
      </c>
      <c r="T5221" s="3" t="e">
        <v>#N/A</v>
      </c>
      <c r="U5221" s="3" t="e">
        <v>#N/A</v>
      </c>
      <c r="V5221" t="e">
        <v>#N/A</v>
      </c>
      <c r="W5221" t="e">
        <v>#N/A</v>
      </c>
      <c r="X5221" t="e">
        <v>#N/A</v>
      </c>
      <c r="Y5221" s="3" t="e">
        <v>#N/A</v>
      </c>
      <c r="Z5221" s="8" t="e">
        <v>#N/A</v>
      </c>
      <c r="AA5221" s="30" t="e">
        <v>#N/A</v>
      </c>
      <c r="AB5221" t="e">
        <v>#N/A</v>
      </c>
      <c r="AC5221" t="e">
        <v>#N/A</v>
      </c>
      <c r="AD5221" t="e">
        <v>#N/A</v>
      </c>
      <c r="AE5221" t="e">
        <v>#N/A</v>
      </c>
      <c r="AF5221" t="e">
        <v>#N/A</v>
      </c>
    </row>
    <row r="5222" spans="1:32" x14ac:dyDescent="0.25">
      <c r="A5222" t="e">
        <v>#N/A</v>
      </c>
      <c r="B5222" s="33" t="e">
        <v>#N/A</v>
      </c>
      <c r="C5222" t="e">
        <v>#N/A</v>
      </c>
      <c r="D5222" t="e">
        <v>#N/A</v>
      </c>
      <c r="E5222" s="69" t="e">
        <v>#N/A</v>
      </c>
      <c r="F5222" s="3" t="e">
        <v>#N/A</v>
      </c>
      <c r="G5222" s="3" t="e">
        <v>#N/A</v>
      </c>
      <c r="H5222" s="3" t="e">
        <v>#N/A</v>
      </c>
      <c r="I5222" s="80" t="e">
        <v>#N/A</v>
      </c>
      <c r="J5222" s="80" t="e">
        <v>#N/A</v>
      </c>
      <c r="K5222" s="85" t="e">
        <v>#N/A</v>
      </c>
      <c r="L5222" s="9" t="e">
        <v>#N/A</v>
      </c>
      <c r="M5222" s="93" t="e">
        <v>#N/A</v>
      </c>
      <c r="N5222" s="8" t="e">
        <v>#N/A</v>
      </c>
      <c r="O5222" t="e">
        <v>#N/A</v>
      </c>
      <c r="P5222" t="e">
        <v>#N/A</v>
      </c>
      <c r="Q5222" t="e">
        <v>#N/A</v>
      </c>
      <c r="R5222" s="2" t="e">
        <v>#N/A</v>
      </c>
      <c r="S5222" t="e">
        <v>#N/A</v>
      </c>
      <c r="T5222" s="3" t="e">
        <v>#N/A</v>
      </c>
      <c r="U5222" s="3" t="e">
        <v>#N/A</v>
      </c>
      <c r="V5222" t="e">
        <v>#N/A</v>
      </c>
      <c r="W5222" t="e">
        <v>#N/A</v>
      </c>
      <c r="X5222" t="e">
        <v>#N/A</v>
      </c>
      <c r="Y5222" s="3" t="e">
        <v>#N/A</v>
      </c>
      <c r="Z5222" s="8" t="e">
        <v>#N/A</v>
      </c>
      <c r="AA5222" s="30" t="e">
        <v>#N/A</v>
      </c>
      <c r="AB5222" t="e">
        <v>#N/A</v>
      </c>
      <c r="AC5222" t="e">
        <v>#N/A</v>
      </c>
      <c r="AD5222" t="e">
        <v>#N/A</v>
      </c>
      <c r="AE5222" t="e">
        <v>#N/A</v>
      </c>
      <c r="AF5222" t="e">
        <v>#N/A</v>
      </c>
    </row>
    <row r="5223" spans="1:32" x14ac:dyDescent="0.25">
      <c r="A5223" t="e">
        <v>#N/A</v>
      </c>
      <c r="B5223" s="33" t="e">
        <v>#N/A</v>
      </c>
      <c r="C5223" t="e">
        <v>#N/A</v>
      </c>
      <c r="D5223" t="e">
        <v>#N/A</v>
      </c>
      <c r="E5223" s="69" t="e">
        <v>#N/A</v>
      </c>
      <c r="F5223" s="3" t="e">
        <v>#N/A</v>
      </c>
      <c r="G5223" s="3" t="e">
        <v>#N/A</v>
      </c>
      <c r="H5223" s="3" t="e">
        <v>#N/A</v>
      </c>
      <c r="I5223" s="80" t="e">
        <v>#N/A</v>
      </c>
      <c r="J5223" s="80" t="e">
        <v>#N/A</v>
      </c>
      <c r="K5223" s="85" t="e">
        <v>#N/A</v>
      </c>
      <c r="L5223" s="9" t="e">
        <v>#N/A</v>
      </c>
      <c r="M5223" s="93" t="e">
        <v>#N/A</v>
      </c>
      <c r="N5223" s="8" t="e">
        <v>#N/A</v>
      </c>
      <c r="O5223" t="e">
        <v>#N/A</v>
      </c>
      <c r="P5223" t="e">
        <v>#N/A</v>
      </c>
      <c r="Q5223" t="e">
        <v>#N/A</v>
      </c>
      <c r="R5223" s="2" t="e">
        <v>#N/A</v>
      </c>
      <c r="S5223" t="e">
        <v>#N/A</v>
      </c>
      <c r="T5223" s="3" t="e">
        <v>#N/A</v>
      </c>
      <c r="U5223" s="3" t="e">
        <v>#N/A</v>
      </c>
      <c r="V5223" t="e">
        <v>#N/A</v>
      </c>
      <c r="W5223" t="e">
        <v>#N/A</v>
      </c>
      <c r="X5223" t="e">
        <v>#N/A</v>
      </c>
      <c r="Y5223" s="3" t="e">
        <v>#N/A</v>
      </c>
      <c r="Z5223" s="8" t="e">
        <v>#N/A</v>
      </c>
      <c r="AA5223" s="30" t="e">
        <v>#N/A</v>
      </c>
      <c r="AB5223" t="e">
        <v>#N/A</v>
      </c>
      <c r="AC5223" t="e">
        <v>#N/A</v>
      </c>
      <c r="AD5223" t="e">
        <v>#N/A</v>
      </c>
      <c r="AE5223" t="e">
        <v>#N/A</v>
      </c>
      <c r="AF5223" t="e">
        <v>#N/A</v>
      </c>
    </row>
    <row r="5224" spans="1:32" x14ac:dyDescent="0.25">
      <c r="A5224" t="e">
        <v>#N/A</v>
      </c>
      <c r="B5224" s="33" t="e">
        <v>#N/A</v>
      </c>
      <c r="C5224" t="e">
        <v>#N/A</v>
      </c>
      <c r="D5224" t="e">
        <v>#N/A</v>
      </c>
      <c r="E5224" s="69" t="e">
        <v>#N/A</v>
      </c>
      <c r="F5224" s="3" t="e">
        <v>#N/A</v>
      </c>
      <c r="G5224" s="3" t="e">
        <v>#N/A</v>
      </c>
      <c r="H5224" s="3" t="e">
        <v>#N/A</v>
      </c>
      <c r="I5224" s="80" t="e">
        <v>#N/A</v>
      </c>
      <c r="J5224" s="80" t="e">
        <v>#N/A</v>
      </c>
      <c r="K5224" s="85" t="e">
        <v>#N/A</v>
      </c>
      <c r="L5224" s="9" t="e">
        <v>#N/A</v>
      </c>
      <c r="M5224" s="93" t="e">
        <v>#N/A</v>
      </c>
      <c r="N5224" s="8" t="e">
        <v>#N/A</v>
      </c>
      <c r="O5224" t="e">
        <v>#N/A</v>
      </c>
      <c r="P5224" t="e">
        <v>#N/A</v>
      </c>
      <c r="Q5224" t="e">
        <v>#N/A</v>
      </c>
      <c r="R5224" s="2" t="e">
        <v>#N/A</v>
      </c>
      <c r="S5224" t="e">
        <v>#N/A</v>
      </c>
      <c r="T5224" s="3" t="e">
        <v>#N/A</v>
      </c>
      <c r="U5224" s="3" t="e">
        <v>#N/A</v>
      </c>
      <c r="V5224" t="e">
        <v>#N/A</v>
      </c>
      <c r="W5224" t="e">
        <v>#N/A</v>
      </c>
      <c r="X5224" t="e">
        <v>#N/A</v>
      </c>
      <c r="Y5224" s="3" t="e">
        <v>#N/A</v>
      </c>
      <c r="Z5224" s="8" t="e">
        <v>#N/A</v>
      </c>
      <c r="AA5224" s="30" t="e">
        <v>#N/A</v>
      </c>
      <c r="AB5224" t="e">
        <v>#N/A</v>
      </c>
      <c r="AC5224" t="e">
        <v>#N/A</v>
      </c>
      <c r="AD5224" t="e">
        <v>#N/A</v>
      </c>
      <c r="AE5224" t="e">
        <v>#N/A</v>
      </c>
      <c r="AF5224" t="e">
        <v>#N/A</v>
      </c>
    </row>
    <row r="5225" spans="1:32" x14ac:dyDescent="0.25">
      <c r="A5225" t="e">
        <v>#N/A</v>
      </c>
      <c r="B5225" s="33" t="e">
        <v>#N/A</v>
      </c>
      <c r="C5225" t="e">
        <v>#N/A</v>
      </c>
      <c r="D5225" t="e">
        <v>#N/A</v>
      </c>
      <c r="E5225" s="69" t="e">
        <v>#N/A</v>
      </c>
      <c r="F5225" s="3" t="e">
        <v>#N/A</v>
      </c>
      <c r="G5225" s="3" t="e">
        <v>#N/A</v>
      </c>
      <c r="H5225" s="3" t="e">
        <v>#N/A</v>
      </c>
      <c r="I5225" s="80" t="e">
        <v>#N/A</v>
      </c>
      <c r="J5225" s="80" t="e">
        <v>#N/A</v>
      </c>
      <c r="K5225" s="85" t="e">
        <v>#N/A</v>
      </c>
      <c r="L5225" s="9" t="e">
        <v>#N/A</v>
      </c>
      <c r="M5225" s="93" t="e">
        <v>#N/A</v>
      </c>
      <c r="N5225" s="8" t="e">
        <v>#N/A</v>
      </c>
      <c r="O5225" t="e">
        <v>#N/A</v>
      </c>
      <c r="P5225" t="e">
        <v>#N/A</v>
      </c>
      <c r="Q5225" t="e">
        <v>#N/A</v>
      </c>
      <c r="R5225" s="2" t="e">
        <v>#N/A</v>
      </c>
      <c r="S5225" t="e">
        <v>#N/A</v>
      </c>
      <c r="T5225" s="3" t="e">
        <v>#N/A</v>
      </c>
      <c r="U5225" s="3" t="e">
        <v>#N/A</v>
      </c>
      <c r="V5225" t="e">
        <v>#N/A</v>
      </c>
      <c r="W5225" t="e">
        <v>#N/A</v>
      </c>
      <c r="X5225" t="e">
        <v>#N/A</v>
      </c>
      <c r="Y5225" s="3" t="e">
        <v>#N/A</v>
      </c>
      <c r="Z5225" s="8" t="e">
        <v>#N/A</v>
      </c>
      <c r="AA5225" s="30" t="e">
        <v>#N/A</v>
      </c>
      <c r="AB5225" t="e">
        <v>#N/A</v>
      </c>
      <c r="AC5225" t="e">
        <v>#N/A</v>
      </c>
      <c r="AD5225" t="e">
        <v>#N/A</v>
      </c>
      <c r="AE5225" t="e">
        <v>#N/A</v>
      </c>
      <c r="AF5225" t="e">
        <v>#N/A</v>
      </c>
    </row>
    <row r="5226" spans="1:32" x14ac:dyDescent="0.25">
      <c r="A5226" t="e">
        <v>#N/A</v>
      </c>
      <c r="B5226" s="33" t="e">
        <v>#N/A</v>
      </c>
      <c r="C5226" t="e">
        <v>#N/A</v>
      </c>
      <c r="D5226" t="e">
        <v>#N/A</v>
      </c>
      <c r="E5226" s="69" t="e">
        <v>#N/A</v>
      </c>
      <c r="F5226" s="3" t="e">
        <v>#N/A</v>
      </c>
      <c r="G5226" s="3" t="e">
        <v>#N/A</v>
      </c>
      <c r="H5226" s="3" t="e">
        <v>#N/A</v>
      </c>
      <c r="I5226" s="80" t="e">
        <v>#N/A</v>
      </c>
      <c r="J5226" s="80" t="e">
        <v>#N/A</v>
      </c>
      <c r="K5226" s="85" t="e">
        <v>#N/A</v>
      </c>
      <c r="L5226" s="9" t="e">
        <v>#N/A</v>
      </c>
      <c r="M5226" s="93" t="e">
        <v>#N/A</v>
      </c>
      <c r="N5226" s="8" t="e">
        <v>#N/A</v>
      </c>
      <c r="O5226" t="e">
        <v>#N/A</v>
      </c>
      <c r="P5226" t="e">
        <v>#N/A</v>
      </c>
      <c r="Q5226" t="e">
        <v>#N/A</v>
      </c>
      <c r="R5226" s="2" t="e">
        <v>#N/A</v>
      </c>
      <c r="S5226" t="e">
        <v>#N/A</v>
      </c>
      <c r="T5226" s="3" t="e">
        <v>#N/A</v>
      </c>
      <c r="U5226" s="3" t="e">
        <v>#N/A</v>
      </c>
      <c r="V5226" t="e">
        <v>#N/A</v>
      </c>
      <c r="W5226" t="e">
        <v>#N/A</v>
      </c>
      <c r="X5226" t="e">
        <v>#N/A</v>
      </c>
      <c r="Y5226" s="3" t="e">
        <v>#N/A</v>
      </c>
      <c r="Z5226" s="8" t="e">
        <v>#N/A</v>
      </c>
      <c r="AA5226" s="30" t="e">
        <v>#N/A</v>
      </c>
      <c r="AB5226" t="e">
        <v>#N/A</v>
      </c>
      <c r="AC5226" t="e">
        <v>#N/A</v>
      </c>
      <c r="AD5226" t="e">
        <v>#N/A</v>
      </c>
      <c r="AE5226" t="e">
        <v>#N/A</v>
      </c>
      <c r="AF5226" t="e">
        <v>#N/A</v>
      </c>
    </row>
    <row r="5227" spans="1:32" x14ac:dyDescent="0.25">
      <c r="A5227" t="e">
        <v>#N/A</v>
      </c>
      <c r="B5227" s="33" t="e">
        <v>#N/A</v>
      </c>
      <c r="C5227" t="e">
        <v>#N/A</v>
      </c>
      <c r="D5227" t="e">
        <v>#N/A</v>
      </c>
      <c r="E5227" s="69" t="e">
        <v>#N/A</v>
      </c>
      <c r="F5227" s="3" t="e">
        <v>#N/A</v>
      </c>
      <c r="G5227" s="3" t="e">
        <v>#N/A</v>
      </c>
      <c r="H5227" s="3" t="e">
        <v>#N/A</v>
      </c>
      <c r="I5227" s="80" t="e">
        <v>#N/A</v>
      </c>
      <c r="J5227" s="80" t="e">
        <v>#N/A</v>
      </c>
      <c r="K5227" s="85" t="e">
        <v>#N/A</v>
      </c>
      <c r="L5227" s="9" t="e">
        <v>#N/A</v>
      </c>
      <c r="M5227" s="93" t="e">
        <v>#N/A</v>
      </c>
      <c r="N5227" s="8" t="e">
        <v>#N/A</v>
      </c>
      <c r="O5227" t="e">
        <v>#N/A</v>
      </c>
      <c r="P5227" t="e">
        <v>#N/A</v>
      </c>
      <c r="Q5227" t="e">
        <v>#N/A</v>
      </c>
      <c r="R5227" s="2" t="e">
        <v>#N/A</v>
      </c>
      <c r="S5227" t="e">
        <v>#N/A</v>
      </c>
      <c r="T5227" s="3" t="e">
        <v>#N/A</v>
      </c>
      <c r="U5227" s="3" t="e">
        <v>#N/A</v>
      </c>
      <c r="V5227" t="e">
        <v>#N/A</v>
      </c>
      <c r="W5227" t="e">
        <v>#N/A</v>
      </c>
      <c r="X5227" t="e">
        <v>#N/A</v>
      </c>
      <c r="Y5227" s="3" t="e">
        <v>#N/A</v>
      </c>
      <c r="Z5227" s="8" t="e">
        <v>#N/A</v>
      </c>
      <c r="AA5227" s="30" t="e">
        <v>#N/A</v>
      </c>
      <c r="AB5227" t="e">
        <v>#N/A</v>
      </c>
      <c r="AC5227" t="e">
        <v>#N/A</v>
      </c>
      <c r="AD5227" t="e">
        <v>#N/A</v>
      </c>
      <c r="AE5227" t="e">
        <v>#N/A</v>
      </c>
      <c r="AF5227" t="e">
        <v>#N/A</v>
      </c>
    </row>
    <row r="5228" spans="1:32" x14ac:dyDescent="0.25">
      <c r="A5228" t="e">
        <v>#N/A</v>
      </c>
      <c r="B5228" s="33" t="e">
        <v>#N/A</v>
      </c>
      <c r="C5228" t="e">
        <v>#N/A</v>
      </c>
      <c r="D5228" t="e">
        <v>#N/A</v>
      </c>
      <c r="E5228" s="69" t="e">
        <v>#N/A</v>
      </c>
      <c r="F5228" s="3" t="e">
        <v>#N/A</v>
      </c>
      <c r="G5228" s="3" t="e">
        <v>#N/A</v>
      </c>
      <c r="H5228" s="3" t="e">
        <v>#N/A</v>
      </c>
      <c r="I5228" s="80" t="e">
        <v>#N/A</v>
      </c>
      <c r="J5228" s="80" t="e">
        <v>#N/A</v>
      </c>
      <c r="K5228" s="85" t="e">
        <v>#N/A</v>
      </c>
      <c r="L5228" s="9" t="e">
        <v>#N/A</v>
      </c>
      <c r="M5228" s="93" t="e">
        <v>#N/A</v>
      </c>
      <c r="N5228" s="8" t="e">
        <v>#N/A</v>
      </c>
      <c r="O5228" t="e">
        <v>#N/A</v>
      </c>
      <c r="P5228" t="e">
        <v>#N/A</v>
      </c>
      <c r="Q5228" t="e">
        <v>#N/A</v>
      </c>
      <c r="R5228" s="2" t="e">
        <v>#N/A</v>
      </c>
      <c r="S5228" t="e">
        <v>#N/A</v>
      </c>
      <c r="T5228" s="3" t="e">
        <v>#N/A</v>
      </c>
      <c r="U5228" s="3" t="e">
        <v>#N/A</v>
      </c>
      <c r="V5228" t="e">
        <v>#N/A</v>
      </c>
      <c r="W5228" t="e">
        <v>#N/A</v>
      </c>
      <c r="X5228" t="e">
        <v>#N/A</v>
      </c>
      <c r="Y5228" s="3" t="e">
        <v>#N/A</v>
      </c>
      <c r="Z5228" s="8" t="e">
        <v>#N/A</v>
      </c>
      <c r="AA5228" s="30" t="e">
        <v>#N/A</v>
      </c>
      <c r="AB5228" t="e">
        <v>#N/A</v>
      </c>
      <c r="AC5228" t="e">
        <v>#N/A</v>
      </c>
      <c r="AD5228" t="e">
        <v>#N/A</v>
      </c>
      <c r="AE5228" t="e">
        <v>#N/A</v>
      </c>
      <c r="AF5228" t="e">
        <v>#N/A</v>
      </c>
    </row>
    <row r="5229" spans="1:32" x14ac:dyDescent="0.25">
      <c r="A5229" t="e">
        <v>#N/A</v>
      </c>
      <c r="B5229" s="33" t="e">
        <v>#N/A</v>
      </c>
      <c r="C5229" t="e">
        <v>#N/A</v>
      </c>
      <c r="D5229" t="e">
        <v>#N/A</v>
      </c>
      <c r="E5229" s="69" t="e">
        <v>#N/A</v>
      </c>
      <c r="F5229" s="3" t="e">
        <v>#N/A</v>
      </c>
      <c r="G5229" s="3" t="e">
        <v>#N/A</v>
      </c>
      <c r="H5229" s="3" t="e">
        <v>#N/A</v>
      </c>
      <c r="I5229" s="80" t="e">
        <v>#N/A</v>
      </c>
      <c r="J5229" s="80" t="e">
        <v>#N/A</v>
      </c>
      <c r="K5229" s="85" t="e">
        <v>#N/A</v>
      </c>
      <c r="L5229" s="9" t="e">
        <v>#N/A</v>
      </c>
      <c r="M5229" s="93" t="e">
        <v>#N/A</v>
      </c>
      <c r="N5229" s="8" t="e">
        <v>#N/A</v>
      </c>
      <c r="O5229" t="e">
        <v>#N/A</v>
      </c>
      <c r="P5229" t="e">
        <v>#N/A</v>
      </c>
      <c r="Q5229" t="e">
        <v>#N/A</v>
      </c>
      <c r="R5229" s="2" t="e">
        <v>#N/A</v>
      </c>
      <c r="S5229" t="e">
        <v>#N/A</v>
      </c>
      <c r="T5229" s="3" t="e">
        <v>#N/A</v>
      </c>
      <c r="U5229" s="3" t="e">
        <v>#N/A</v>
      </c>
      <c r="V5229" t="e">
        <v>#N/A</v>
      </c>
      <c r="W5229" t="e">
        <v>#N/A</v>
      </c>
      <c r="X5229" t="e">
        <v>#N/A</v>
      </c>
      <c r="Y5229" s="3" t="e">
        <v>#N/A</v>
      </c>
      <c r="Z5229" s="8" t="e">
        <v>#N/A</v>
      </c>
      <c r="AA5229" s="30" t="e">
        <v>#N/A</v>
      </c>
      <c r="AB5229" t="e">
        <v>#N/A</v>
      </c>
      <c r="AC5229" t="e">
        <v>#N/A</v>
      </c>
      <c r="AD5229" t="e">
        <v>#N/A</v>
      </c>
      <c r="AE5229" t="e">
        <v>#N/A</v>
      </c>
      <c r="AF5229" t="e">
        <v>#N/A</v>
      </c>
    </row>
    <row r="5230" spans="1:32" x14ac:dyDescent="0.25">
      <c r="A5230" t="e">
        <v>#N/A</v>
      </c>
      <c r="B5230" s="33" t="e">
        <v>#N/A</v>
      </c>
      <c r="C5230" t="e">
        <v>#N/A</v>
      </c>
      <c r="D5230" t="e">
        <v>#N/A</v>
      </c>
      <c r="E5230" s="69" t="e">
        <v>#N/A</v>
      </c>
      <c r="F5230" s="3" t="e">
        <v>#N/A</v>
      </c>
      <c r="G5230" s="3" t="e">
        <v>#N/A</v>
      </c>
      <c r="H5230" s="3" t="e">
        <v>#N/A</v>
      </c>
      <c r="I5230" s="80" t="e">
        <v>#N/A</v>
      </c>
      <c r="J5230" s="80" t="e">
        <v>#N/A</v>
      </c>
      <c r="K5230" s="85" t="e">
        <v>#N/A</v>
      </c>
      <c r="L5230" s="9" t="e">
        <v>#N/A</v>
      </c>
      <c r="M5230" s="93" t="e">
        <v>#N/A</v>
      </c>
      <c r="N5230" s="8" t="e">
        <v>#N/A</v>
      </c>
      <c r="O5230" t="e">
        <v>#N/A</v>
      </c>
      <c r="P5230" t="e">
        <v>#N/A</v>
      </c>
      <c r="Q5230" t="e">
        <v>#N/A</v>
      </c>
      <c r="R5230" s="2" t="e">
        <v>#N/A</v>
      </c>
      <c r="S5230" t="e">
        <v>#N/A</v>
      </c>
      <c r="T5230" s="3" t="e">
        <v>#N/A</v>
      </c>
      <c r="U5230" s="3" t="e">
        <v>#N/A</v>
      </c>
      <c r="V5230" t="e">
        <v>#N/A</v>
      </c>
      <c r="W5230" t="e">
        <v>#N/A</v>
      </c>
      <c r="X5230" t="e">
        <v>#N/A</v>
      </c>
      <c r="Y5230" s="3" t="e">
        <v>#N/A</v>
      </c>
      <c r="Z5230" s="8" t="e">
        <v>#N/A</v>
      </c>
      <c r="AA5230" s="30" t="e">
        <v>#N/A</v>
      </c>
      <c r="AB5230" t="e">
        <v>#N/A</v>
      </c>
      <c r="AC5230" t="e">
        <v>#N/A</v>
      </c>
      <c r="AD5230" t="e">
        <v>#N/A</v>
      </c>
      <c r="AE5230" t="e">
        <v>#N/A</v>
      </c>
      <c r="AF5230" t="e">
        <v>#N/A</v>
      </c>
    </row>
    <row r="5231" spans="1:32" x14ac:dyDescent="0.25">
      <c r="A5231" t="e">
        <v>#N/A</v>
      </c>
      <c r="B5231" s="33" t="e">
        <v>#N/A</v>
      </c>
      <c r="C5231" t="e">
        <v>#N/A</v>
      </c>
      <c r="D5231" t="e">
        <v>#N/A</v>
      </c>
      <c r="E5231" s="69" t="e">
        <v>#N/A</v>
      </c>
      <c r="F5231" s="3" t="e">
        <v>#N/A</v>
      </c>
      <c r="G5231" s="3" t="e">
        <v>#N/A</v>
      </c>
      <c r="H5231" s="3" t="e">
        <v>#N/A</v>
      </c>
      <c r="I5231" s="80" t="e">
        <v>#N/A</v>
      </c>
      <c r="J5231" s="80" t="e">
        <v>#N/A</v>
      </c>
      <c r="K5231" s="85" t="e">
        <v>#N/A</v>
      </c>
      <c r="L5231" s="9" t="e">
        <v>#N/A</v>
      </c>
      <c r="M5231" s="93" t="e">
        <v>#N/A</v>
      </c>
      <c r="N5231" s="8" t="e">
        <v>#N/A</v>
      </c>
      <c r="O5231" t="e">
        <v>#N/A</v>
      </c>
      <c r="P5231" t="e">
        <v>#N/A</v>
      </c>
      <c r="Q5231" t="e">
        <v>#N/A</v>
      </c>
      <c r="R5231" s="2" t="e">
        <v>#N/A</v>
      </c>
      <c r="S5231" t="e">
        <v>#N/A</v>
      </c>
      <c r="T5231" s="3" t="e">
        <v>#N/A</v>
      </c>
      <c r="U5231" s="3" t="e">
        <v>#N/A</v>
      </c>
      <c r="V5231" t="e">
        <v>#N/A</v>
      </c>
      <c r="W5231" t="e">
        <v>#N/A</v>
      </c>
      <c r="X5231" t="e">
        <v>#N/A</v>
      </c>
      <c r="Y5231" s="3" t="e">
        <v>#N/A</v>
      </c>
      <c r="Z5231" s="8" t="e">
        <v>#N/A</v>
      </c>
      <c r="AA5231" s="30" t="e">
        <v>#N/A</v>
      </c>
      <c r="AB5231" t="e">
        <v>#N/A</v>
      </c>
      <c r="AC5231" t="e">
        <v>#N/A</v>
      </c>
      <c r="AD5231" t="e">
        <v>#N/A</v>
      </c>
      <c r="AE5231" t="e">
        <v>#N/A</v>
      </c>
      <c r="AF5231" t="e">
        <v>#N/A</v>
      </c>
    </row>
    <row r="5232" spans="1:32" x14ac:dyDescent="0.25">
      <c r="A5232" t="e">
        <v>#N/A</v>
      </c>
      <c r="B5232" s="33" t="e">
        <v>#N/A</v>
      </c>
      <c r="C5232" t="e">
        <v>#N/A</v>
      </c>
      <c r="D5232" t="e">
        <v>#N/A</v>
      </c>
      <c r="E5232" s="69" t="e">
        <v>#N/A</v>
      </c>
      <c r="F5232" s="3" t="e">
        <v>#N/A</v>
      </c>
      <c r="G5232" s="3" t="e">
        <v>#N/A</v>
      </c>
      <c r="H5232" s="3" t="e">
        <v>#N/A</v>
      </c>
      <c r="I5232" s="80" t="e">
        <v>#N/A</v>
      </c>
      <c r="J5232" s="80" t="e">
        <v>#N/A</v>
      </c>
      <c r="K5232" s="85" t="e">
        <v>#N/A</v>
      </c>
      <c r="L5232" s="9" t="e">
        <v>#N/A</v>
      </c>
      <c r="M5232" s="93" t="e">
        <v>#N/A</v>
      </c>
      <c r="N5232" s="8" t="e">
        <v>#N/A</v>
      </c>
      <c r="O5232" t="e">
        <v>#N/A</v>
      </c>
      <c r="P5232" t="e">
        <v>#N/A</v>
      </c>
      <c r="Q5232" t="e">
        <v>#N/A</v>
      </c>
      <c r="R5232" s="2" t="e">
        <v>#N/A</v>
      </c>
      <c r="S5232" t="e">
        <v>#N/A</v>
      </c>
      <c r="T5232" s="3" t="e">
        <v>#N/A</v>
      </c>
      <c r="U5232" s="3" t="e">
        <v>#N/A</v>
      </c>
      <c r="V5232" t="e">
        <v>#N/A</v>
      </c>
      <c r="W5232" t="e">
        <v>#N/A</v>
      </c>
      <c r="X5232" t="e">
        <v>#N/A</v>
      </c>
      <c r="Y5232" s="3" t="e">
        <v>#N/A</v>
      </c>
      <c r="Z5232" s="8" t="e">
        <v>#N/A</v>
      </c>
      <c r="AA5232" s="30" t="e">
        <v>#N/A</v>
      </c>
      <c r="AB5232" t="e">
        <v>#N/A</v>
      </c>
      <c r="AC5232" t="e">
        <v>#N/A</v>
      </c>
      <c r="AD5232" t="e">
        <v>#N/A</v>
      </c>
      <c r="AE5232" t="e">
        <v>#N/A</v>
      </c>
      <c r="AF5232" t="e">
        <v>#N/A</v>
      </c>
    </row>
    <row r="5233" spans="1:32" x14ac:dyDescent="0.25">
      <c r="A5233" t="e">
        <v>#N/A</v>
      </c>
      <c r="B5233" s="33" t="e">
        <v>#N/A</v>
      </c>
      <c r="C5233" t="e">
        <v>#N/A</v>
      </c>
      <c r="D5233" t="e">
        <v>#N/A</v>
      </c>
      <c r="E5233" s="69" t="e">
        <v>#N/A</v>
      </c>
      <c r="F5233" s="3" t="e">
        <v>#N/A</v>
      </c>
      <c r="G5233" s="3" t="e">
        <v>#N/A</v>
      </c>
      <c r="H5233" s="3" t="e">
        <v>#N/A</v>
      </c>
      <c r="I5233" s="80" t="e">
        <v>#N/A</v>
      </c>
      <c r="J5233" s="80" t="e">
        <v>#N/A</v>
      </c>
      <c r="K5233" s="85" t="e">
        <v>#N/A</v>
      </c>
      <c r="L5233" s="9" t="e">
        <v>#N/A</v>
      </c>
      <c r="M5233" s="93" t="e">
        <v>#N/A</v>
      </c>
      <c r="N5233" s="8" t="e">
        <v>#N/A</v>
      </c>
      <c r="O5233" t="e">
        <v>#N/A</v>
      </c>
      <c r="P5233" t="e">
        <v>#N/A</v>
      </c>
      <c r="Q5233" t="e">
        <v>#N/A</v>
      </c>
      <c r="R5233" s="2" t="e">
        <v>#N/A</v>
      </c>
      <c r="S5233" t="e">
        <v>#N/A</v>
      </c>
      <c r="T5233" s="3" t="e">
        <v>#N/A</v>
      </c>
      <c r="U5233" s="3" t="e">
        <v>#N/A</v>
      </c>
      <c r="V5233" t="e">
        <v>#N/A</v>
      </c>
      <c r="W5233" t="e">
        <v>#N/A</v>
      </c>
      <c r="X5233" t="e">
        <v>#N/A</v>
      </c>
      <c r="Y5233" s="3" t="e">
        <v>#N/A</v>
      </c>
      <c r="Z5233" s="8" t="e">
        <v>#N/A</v>
      </c>
      <c r="AA5233" s="30" t="e">
        <v>#N/A</v>
      </c>
      <c r="AB5233" t="e">
        <v>#N/A</v>
      </c>
      <c r="AC5233" t="e">
        <v>#N/A</v>
      </c>
      <c r="AD5233" t="e">
        <v>#N/A</v>
      </c>
      <c r="AE5233" t="e">
        <v>#N/A</v>
      </c>
      <c r="AF5233" t="e">
        <v>#N/A</v>
      </c>
    </row>
    <row r="5234" spans="1:32" x14ac:dyDescent="0.25">
      <c r="A5234" t="e">
        <v>#N/A</v>
      </c>
      <c r="B5234" s="33" t="e">
        <v>#N/A</v>
      </c>
      <c r="C5234" t="e">
        <v>#N/A</v>
      </c>
      <c r="D5234" t="e">
        <v>#N/A</v>
      </c>
      <c r="E5234" s="69" t="e">
        <v>#N/A</v>
      </c>
      <c r="F5234" s="3" t="e">
        <v>#N/A</v>
      </c>
      <c r="G5234" s="3" t="e">
        <v>#N/A</v>
      </c>
      <c r="H5234" s="3" t="e">
        <v>#N/A</v>
      </c>
      <c r="I5234" s="80" t="e">
        <v>#N/A</v>
      </c>
      <c r="J5234" s="80" t="e">
        <v>#N/A</v>
      </c>
      <c r="K5234" s="85" t="e">
        <v>#N/A</v>
      </c>
      <c r="L5234" s="9" t="e">
        <v>#N/A</v>
      </c>
      <c r="M5234" s="93" t="e">
        <v>#N/A</v>
      </c>
      <c r="N5234" s="8" t="e">
        <v>#N/A</v>
      </c>
      <c r="O5234" t="e">
        <v>#N/A</v>
      </c>
      <c r="P5234" t="e">
        <v>#N/A</v>
      </c>
      <c r="Q5234" t="e">
        <v>#N/A</v>
      </c>
      <c r="R5234" s="2" t="e">
        <v>#N/A</v>
      </c>
      <c r="S5234" t="e">
        <v>#N/A</v>
      </c>
      <c r="T5234" s="3" t="e">
        <v>#N/A</v>
      </c>
      <c r="U5234" s="3" t="e">
        <v>#N/A</v>
      </c>
      <c r="V5234" t="e">
        <v>#N/A</v>
      </c>
      <c r="W5234" t="e">
        <v>#N/A</v>
      </c>
      <c r="X5234" t="e">
        <v>#N/A</v>
      </c>
      <c r="Y5234" s="3" t="e">
        <v>#N/A</v>
      </c>
      <c r="Z5234" s="8" t="e">
        <v>#N/A</v>
      </c>
      <c r="AA5234" s="30" t="e">
        <v>#N/A</v>
      </c>
      <c r="AB5234" t="e">
        <v>#N/A</v>
      </c>
      <c r="AC5234" t="e">
        <v>#N/A</v>
      </c>
      <c r="AD5234" t="e">
        <v>#N/A</v>
      </c>
      <c r="AE5234" t="e">
        <v>#N/A</v>
      </c>
      <c r="AF5234" t="e">
        <v>#N/A</v>
      </c>
    </row>
    <row r="5235" spans="1:32" x14ac:dyDescent="0.25">
      <c r="A5235" t="e">
        <v>#N/A</v>
      </c>
      <c r="B5235" s="33" t="e">
        <v>#N/A</v>
      </c>
      <c r="C5235" t="e">
        <v>#N/A</v>
      </c>
      <c r="D5235" t="e">
        <v>#N/A</v>
      </c>
      <c r="E5235" s="69" t="e">
        <v>#N/A</v>
      </c>
      <c r="F5235" s="3" t="e">
        <v>#N/A</v>
      </c>
      <c r="G5235" s="3" t="e">
        <v>#N/A</v>
      </c>
      <c r="H5235" s="3" t="e">
        <v>#N/A</v>
      </c>
      <c r="I5235" s="80" t="e">
        <v>#N/A</v>
      </c>
      <c r="J5235" s="80" t="e">
        <v>#N/A</v>
      </c>
      <c r="K5235" s="85" t="e">
        <v>#N/A</v>
      </c>
      <c r="L5235" s="9" t="e">
        <v>#N/A</v>
      </c>
      <c r="M5235" s="93" t="e">
        <v>#N/A</v>
      </c>
      <c r="N5235" s="8" t="e">
        <v>#N/A</v>
      </c>
      <c r="O5235" t="e">
        <v>#N/A</v>
      </c>
      <c r="P5235" t="e">
        <v>#N/A</v>
      </c>
      <c r="Q5235" t="e">
        <v>#N/A</v>
      </c>
      <c r="R5235" s="2" t="e">
        <v>#N/A</v>
      </c>
      <c r="S5235" t="e">
        <v>#N/A</v>
      </c>
      <c r="T5235" s="3" t="e">
        <v>#N/A</v>
      </c>
      <c r="U5235" s="3" t="e">
        <v>#N/A</v>
      </c>
      <c r="V5235" t="e">
        <v>#N/A</v>
      </c>
      <c r="W5235" t="e">
        <v>#N/A</v>
      </c>
      <c r="X5235" t="e">
        <v>#N/A</v>
      </c>
      <c r="Y5235" s="3" t="e">
        <v>#N/A</v>
      </c>
      <c r="Z5235" s="8" t="e">
        <v>#N/A</v>
      </c>
      <c r="AA5235" s="30" t="e">
        <v>#N/A</v>
      </c>
      <c r="AB5235" t="e">
        <v>#N/A</v>
      </c>
      <c r="AC5235" t="e">
        <v>#N/A</v>
      </c>
      <c r="AD5235" t="e">
        <v>#N/A</v>
      </c>
      <c r="AE5235" t="e">
        <v>#N/A</v>
      </c>
      <c r="AF5235" t="e">
        <v>#N/A</v>
      </c>
    </row>
    <row r="5236" spans="1:32" x14ac:dyDescent="0.25">
      <c r="A5236" t="e">
        <v>#N/A</v>
      </c>
      <c r="B5236" s="33" t="e">
        <v>#N/A</v>
      </c>
      <c r="C5236" t="e">
        <v>#N/A</v>
      </c>
      <c r="D5236" t="e">
        <v>#N/A</v>
      </c>
      <c r="E5236" s="69" t="e">
        <v>#N/A</v>
      </c>
      <c r="F5236" s="3" t="e">
        <v>#N/A</v>
      </c>
      <c r="G5236" s="3" t="e">
        <v>#N/A</v>
      </c>
      <c r="H5236" s="3" t="e">
        <v>#N/A</v>
      </c>
      <c r="I5236" s="80" t="e">
        <v>#N/A</v>
      </c>
      <c r="J5236" s="80" t="e">
        <v>#N/A</v>
      </c>
      <c r="K5236" s="85" t="e">
        <v>#N/A</v>
      </c>
      <c r="L5236" s="9" t="e">
        <v>#N/A</v>
      </c>
      <c r="M5236" s="93" t="e">
        <v>#N/A</v>
      </c>
      <c r="N5236" s="8" t="e">
        <v>#N/A</v>
      </c>
      <c r="O5236" t="e">
        <v>#N/A</v>
      </c>
      <c r="P5236" t="e">
        <v>#N/A</v>
      </c>
      <c r="Q5236" t="e">
        <v>#N/A</v>
      </c>
      <c r="R5236" s="2" t="e">
        <v>#N/A</v>
      </c>
      <c r="S5236" t="e">
        <v>#N/A</v>
      </c>
      <c r="T5236" s="3" t="e">
        <v>#N/A</v>
      </c>
      <c r="U5236" s="3" t="e">
        <v>#N/A</v>
      </c>
      <c r="V5236" t="e">
        <v>#N/A</v>
      </c>
      <c r="W5236" t="e">
        <v>#N/A</v>
      </c>
      <c r="X5236" t="e">
        <v>#N/A</v>
      </c>
      <c r="Y5236" s="3" t="e">
        <v>#N/A</v>
      </c>
      <c r="Z5236" s="8" t="e">
        <v>#N/A</v>
      </c>
      <c r="AA5236" s="30" t="e">
        <v>#N/A</v>
      </c>
      <c r="AB5236" t="e">
        <v>#N/A</v>
      </c>
      <c r="AC5236" t="e">
        <v>#N/A</v>
      </c>
      <c r="AD5236" t="e">
        <v>#N/A</v>
      </c>
      <c r="AE5236" t="e">
        <v>#N/A</v>
      </c>
      <c r="AF5236" t="e">
        <v>#N/A</v>
      </c>
    </row>
    <row r="5237" spans="1:32" x14ac:dyDescent="0.25">
      <c r="A5237" t="e">
        <v>#N/A</v>
      </c>
      <c r="B5237" s="33" t="e">
        <v>#N/A</v>
      </c>
      <c r="C5237" t="e">
        <v>#N/A</v>
      </c>
      <c r="D5237" t="e">
        <v>#N/A</v>
      </c>
      <c r="E5237" s="69" t="e">
        <v>#N/A</v>
      </c>
      <c r="F5237" s="3" t="e">
        <v>#N/A</v>
      </c>
      <c r="G5237" s="3" t="e">
        <v>#N/A</v>
      </c>
      <c r="H5237" s="3" t="e">
        <v>#N/A</v>
      </c>
      <c r="I5237" s="80" t="e">
        <v>#N/A</v>
      </c>
      <c r="J5237" s="80" t="e">
        <v>#N/A</v>
      </c>
      <c r="K5237" s="85" t="e">
        <v>#N/A</v>
      </c>
      <c r="L5237" s="9" t="e">
        <v>#N/A</v>
      </c>
      <c r="M5237" s="93" t="e">
        <v>#N/A</v>
      </c>
      <c r="N5237" s="8" t="e">
        <v>#N/A</v>
      </c>
      <c r="O5237" t="e">
        <v>#N/A</v>
      </c>
      <c r="P5237" t="e">
        <v>#N/A</v>
      </c>
      <c r="Q5237" t="e">
        <v>#N/A</v>
      </c>
      <c r="R5237" s="2" t="e">
        <v>#N/A</v>
      </c>
      <c r="S5237" t="e">
        <v>#N/A</v>
      </c>
      <c r="T5237" s="3" t="e">
        <v>#N/A</v>
      </c>
      <c r="U5237" s="3" t="e">
        <v>#N/A</v>
      </c>
      <c r="V5237" t="e">
        <v>#N/A</v>
      </c>
      <c r="W5237" t="e">
        <v>#N/A</v>
      </c>
      <c r="X5237" t="e">
        <v>#N/A</v>
      </c>
      <c r="Y5237" s="3" t="e">
        <v>#N/A</v>
      </c>
      <c r="Z5237" s="8" t="e">
        <v>#N/A</v>
      </c>
      <c r="AA5237" s="30" t="e">
        <v>#N/A</v>
      </c>
      <c r="AB5237" t="e">
        <v>#N/A</v>
      </c>
      <c r="AC5237" t="e">
        <v>#N/A</v>
      </c>
      <c r="AD5237" t="e">
        <v>#N/A</v>
      </c>
      <c r="AE5237" t="e">
        <v>#N/A</v>
      </c>
      <c r="AF5237" t="e">
        <v>#N/A</v>
      </c>
    </row>
    <row r="5238" spans="1:32" x14ac:dyDescent="0.25">
      <c r="A5238" t="e">
        <v>#N/A</v>
      </c>
      <c r="B5238" s="33" t="e">
        <v>#N/A</v>
      </c>
      <c r="C5238" t="e">
        <v>#N/A</v>
      </c>
      <c r="D5238" t="e">
        <v>#N/A</v>
      </c>
      <c r="E5238" s="69" t="e">
        <v>#N/A</v>
      </c>
      <c r="F5238" s="3" t="e">
        <v>#N/A</v>
      </c>
      <c r="G5238" s="3" t="e">
        <v>#N/A</v>
      </c>
      <c r="H5238" s="3" t="e">
        <v>#N/A</v>
      </c>
      <c r="I5238" s="80" t="e">
        <v>#N/A</v>
      </c>
      <c r="J5238" s="80" t="e">
        <v>#N/A</v>
      </c>
      <c r="K5238" s="85" t="e">
        <v>#N/A</v>
      </c>
      <c r="L5238" s="9" t="e">
        <v>#N/A</v>
      </c>
      <c r="M5238" s="93" t="e">
        <v>#N/A</v>
      </c>
      <c r="N5238" s="8" t="e">
        <v>#N/A</v>
      </c>
      <c r="O5238" t="e">
        <v>#N/A</v>
      </c>
      <c r="P5238" t="e">
        <v>#N/A</v>
      </c>
      <c r="Q5238" t="e">
        <v>#N/A</v>
      </c>
      <c r="R5238" s="2" t="e">
        <v>#N/A</v>
      </c>
      <c r="S5238" t="e">
        <v>#N/A</v>
      </c>
      <c r="T5238" s="3" t="e">
        <v>#N/A</v>
      </c>
      <c r="U5238" s="3" t="e">
        <v>#N/A</v>
      </c>
      <c r="V5238" t="e">
        <v>#N/A</v>
      </c>
      <c r="W5238" t="e">
        <v>#N/A</v>
      </c>
      <c r="X5238" t="e">
        <v>#N/A</v>
      </c>
      <c r="Y5238" s="3" t="e">
        <v>#N/A</v>
      </c>
      <c r="Z5238" s="8" t="e">
        <v>#N/A</v>
      </c>
      <c r="AA5238" s="30" t="e">
        <v>#N/A</v>
      </c>
      <c r="AB5238" t="e">
        <v>#N/A</v>
      </c>
      <c r="AC5238" t="e">
        <v>#N/A</v>
      </c>
      <c r="AD5238" t="e">
        <v>#N/A</v>
      </c>
      <c r="AE5238" t="e">
        <v>#N/A</v>
      </c>
      <c r="AF5238" t="e">
        <v>#N/A</v>
      </c>
    </row>
    <row r="5239" spans="1:32" x14ac:dyDescent="0.25">
      <c r="A5239" t="e">
        <v>#N/A</v>
      </c>
      <c r="B5239" s="33" t="e">
        <v>#N/A</v>
      </c>
      <c r="C5239" t="e">
        <v>#N/A</v>
      </c>
      <c r="D5239" t="e">
        <v>#N/A</v>
      </c>
      <c r="E5239" s="69" t="e">
        <v>#N/A</v>
      </c>
      <c r="F5239" s="3" t="e">
        <v>#N/A</v>
      </c>
      <c r="G5239" s="3" t="e">
        <v>#N/A</v>
      </c>
      <c r="H5239" s="3" t="e">
        <v>#N/A</v>
      </c>
      <c r="I5239" s="80" t="e">
        <v>#N/A</v>
      </c>
      <c r="J5239" s="80" t="e">
        <v>#N/A</v>
      </c>
      <c r="K5239" s="85" t="e">
        <v>#N/A</v>
      </c>
      <c r="L5239" s="9" t="e">
        <v>#N/A</v>
      </c>
      <c r="M5239" s="93" t="e">
        <v>#N/A</v>
      </c>
      <c r="N5239" s="8" t="e">
        <v>#N/A</v>
      </c>
      <c r="O5239" t="e">
        <v>#N/A</v>
      </c>
      <c r="P5239" t="e">
        <v>#N/A</v>
      </c>
      <c r="Q5239" t="e">
        <v>#N/A</v>
      </c>
      <c r="R5239" s="2" t="e">
        <v>#N/A</v>
      </c>
      <c r="S5239" t="e">
        <v>#N/A</v>
      </c>
      <c r="T5239" s="3" t="e">
        <v>#N/A</v>
      </c>
      <c r="U5239" s="3" t="e">
        <v>#N/A</v>
      </c>
      <c r="V5239" t="e">
        <v>#N/A</v>
      </c>
      <c r="W5239" t="e">
        <v>#N/A</v>
      </c>
      <c r="X5239" t="e">
        <v>#N/A</v>
      </c>
      <c r="Y5239" s="3" t="e">
        <v>#N/A</v>
      </c>
      <c r="Z5239" s="8" t="e">
        <v>#N/A</v>
      </c>
      <c r="AA5239" s="30" t="e">
        <v>#N/A</v>
      </c>
      <c r="AB5239" t="e">
        <v>#N/A</v>
      </c>
      <c r="AC5239" t="e">
        <v>#N/A</v>
      </c>
      <c r="AD5239" t="e">
        <v>#N/A</v>
      </c>
      <c r="AE5239" t="e">
        <v>#N/A</v>
      </c>
      <c r="AF5239" t="e">
        <v>#N/A</v>
      </c>
    </row>
    <row r="5240" spans="1:32" x14ac:dyDescent="0.25">
      <c r="A5240" t="e">
        <v>#N/A</v>
      </c>
      <c r="B5240" s="33" t="e">
        <v>#N/A</v>
      </c>
      <c r="C5240" t="e">
        <v>#N/A</v>
      </c>
      <c r="D5240" t="e">
        <v>#N/A</v>
      </c>
      <c r="E5240" s="69" t="e">
        <v>#N/A</v>
      </c>
      <c r="F5240" s="3" t="e">
        <v>#N/A</v>
      </c>
      <c r="G5240" s="3" t="e">
        <v>#N/A</v>
      </c>
      <c r="H5240" s="3" t="e">
        <v>#N/A</v>
      </c>
      <c r="I5240" s="80" t="e">
        <v>#N/A</v>
      </c>
      <c r="J5240" s="80" t="e">
        <v>#N/A</v>
      </c>
      <c r="K5240" s="85" t="e">
        <v>#N/A</v>
      </c>
      <c r="L5240" s="9" t="e">
        <v>#N/A</v>
      </c>
      <c r="M5240" s="93" t="e">
        <v>#N/A</v>
      </c>
      <c r="N5240" s="8" t="e">
        <v>#N/A</v>
      </c>
      <c r="O5240" t="e">
        <v>#N/A</v>
      </c>
      <c r="P5240" t="e">
        <v>#N/A</v>
      </c>
      <c r="Q5240" t="e">
        <v>#N/A</v>
      </c>
      <c r="R5240" s="2" t="e">
        <v>#N/A</v>
      </c>
      <c r="S5240" t="e">
        <v>#N/A</v>
      </c>
      <c r="T5240" s="3" t="e">
        <v>#N/A</v>
      </c>
      <c r="U5240" s="3" t="e">
        <v>#N/A</v>
      </c>
      <c r="V5240" t="e">
        <v>#N/A</v>
      </c>
      <c r="W5240" t="e">
        <v>#N/A</v>
      </c>
      <c r="X5240" t="e">
        <v>#N/A</v>
      </c>
      <c r="Y5240" s="3" t="e">
        <v>#N/A</v>
      </c>
      <c r="Z5240" s="8" t="e">
        <v>#N/A</v>
      </c>
      <c r="AA5240" s="30" t="e">
        <v>#N/A</v>
      </c>
      <c r="AB5240" t="e">
        <v>#N/A</v>
      </c>
      <c r="AC5240" t="e">
        <v>#N/A</v>
      </c>
      <c r="AD5240" t="e">
        <v>#N/A</v>
      </c>
      <c r="AE5240" t="e">
        <v>#N/A</v>
      </c>
      <c r="AF5240" t="e">
        <v>#N/A</v>
      </c>
    </row>
    <row r="5241" spans="1:32" x14ac:dyDescent="0.25">
      <c r="A5241" t="e">
        <v>#N/A</v>
      </c>
      <c r="B5241" s="33" t="e">
        <v>#N/A</v>
      </c>
      <c r="C5241" t="e">
        <v>#N/A</v>
      </c>
      <c r="D5241" t="e">
        <v>#N/A</v>
      </c>
      <c r="E5241" s="69" t="e">
        <v>#N/A</v>
      </c>
      <c r="F5241" s="3" t="e">
        <v>#N/A</v>
      </c>
      <c r="G5241" s="3" t="e">
        <v>#N/A</v>
      </c>
      <c r="H5241" s="3" t="e">
        <v>#N/A</v>
      </c>
      <c r="I5241" s="80" t="e">
        <v>#N/A</v>
      </c>
      <c r="J5241" s="80" t="e">
        <v>#N/A</v>
      </c>
      <c r="K5241" s="85" t="e">
        <v>#N/A</v>
      </c>
      <c r="L5241" s="9" t="e">
        <v>#N/A</v>
      </c>
      <c r="M5241" s="93" t="e">
        <v>#N/A</v>
      </c>
      <c r="N5241" s="8" t="e">
        <v>#N/A</v>
      </c>
      <c r="O5241" t="e">
        <v>#N/A</v>
      </c>
      <c r="P5241" t="e">
        <v>#N/A</v>
      </c>
      <c r="Q5241" t="e">
        <v>#N/A</v>
      </c>
      <c r="R5241" s="2" t="e">
        <v>#N/A</v>
      </c>
      <c r="S5241" t="e">
        <v>#N/A</v>
      </c>
      <c r="T5241" s="3" t="e">
        <v>#N/A</v>
      </c>
      <c r="U5241" s="3" t="e">
        <v>#N/A</v>
      </c>
      <c r="V5241" t="e">
        <v>#N/A</v>
      </c>
      <c r="W5241" t="e">
        <v>#N/A</v>
      </c>
      <c r="X5241" t="e">
        <v>#N/A</v>
      </c>
      <c r="Y5241" s="3" t="e">
        <v>#N/A</v>
      </c>
      <c r="Z5241" s="8" t="e">
        <v>#N/A</v>
      </c>
      <c r="AA5241" s="30" t="e">
        <v>#N/A</v>
      </c>
      <c r="AB5241" t="e">
        <v>#N/A</v>
      </c>
      <c r="AC5241" t="e">
        <v>#N/A</v>
      </c>
      <c r="AD5241" t="e">
        <v>#N/A</v>
      </c>
      <c r="AE5241" t="e">
        <v>#N/A</v>
      </c>
      <c r="AF5241" t="e">
        <v>#N/A</v>
      </c>
    </row>
    <row r="5242" spans="1:32" x14ac:dyDescent="0.25">
      <c r="A5242" t="e">
        <v>#N/A</v>
      </c>
      <c r="B5242" s="33" t="e">
        <v>#N/A</v>
      </c>
      <c r="C5242" t="e">
        <v>#N/A</v>
      </c>
      <c r="D5242" t="e">
        <v>#N/A</v>
      </c>
      <c r="E5242" s="69" t="e">
        <v>#N/A</v>
      </c>
      <c r="F5242" s="3" t="e">
        <v>#N/A</v>
      </c>
      <c r="G5242" s="3" t="e">
        <v>#N/A</v>
      </c>
      <c r="H5242" s="3" t="e">
        <v>#N/A</v>
      </c>
      <c r="I5242" s="80" t="e">
        <v>#N/A</v>
      </c>
      <c r="J5242" s="80" t="e">
        <v>#N/A</v>
      </c>
      <c r="K5242" s="85" t="e">
        <v>#N/A</v>
      </c>
      <c r="L5242" s="9" t="e">
        <v>#N/A</v>
      </c>
      <c r="M5242" s="93" t="e">
        <v>#N/A</v>
      </c>
      <c r="N5242" s="8" t="e">
        <v>#N/A</v>
      </c>
      <c r="O5242" t="e">
        <v>#N/A</v>
      </c>
      <c r="P5242" t="e">
        <v>#N/A</v>
      </c>
      <c r="Q5242" t="e">
        <v>#N/A</v>
      </c>
      <c r="R5242" s="2" t="e">
        <v>#N/A</v>
      </c>
      <c r="S5242" t="e">
        <v>#N/A</v>
      </c>
      <c r="T5242" s="3" t="e">
        <v>#N/A</v>
      </c>
      <c r="U5242" s="3" t="e">
        <v>#N/A</v>
      </c>
      <c r="V5242" t="e">
        <v>#N/A</v>
      </c>
      <c r="W5242" t="e">
        <v>#N/A</v>
      </c>
      <c r="X5242" t="e">
        <v>#N/A</v>
      </c>
      <c r="Y5242" s="3" t="e">
        <v>#N/A</v>
      </c>
      <c r="Z5242" s="8" t="e">
        <v>#N/A</v>
      </c>
      <c r="AA5242" s="30" t="e">
        <v>#N/A</v>
      </c>
      <c r="AB5242" t="e">
        <v>#N/A</v>
      </c>
      <c r="AC5242" t="e">
        <v>#N/A</v>
      </c>
      <c r="AD5242" t="e">
        <v>#N/A</v>
      </c>
      <c r="AE5242" t="e">
        <v>#N/A</v>
      </c>
      <c r="AF5242" t="e">
        <v>#N/A</v>
      </c>
    </row>
    <row r="5243" spans="1:32" x14ac:dyDescent="0.25">
      <c r="A5243" t="e">
        <v>#N/A</v>
      </c>
      <c r="B5243" s="33" t="e">
        <v>#N/A</v>
      </c>
      <c r="C5243" t="e">
        <v>#N/A</v>
      </c>
      <c r="D5243" t="e">
        <v>#N/A</v>
      </c>
      <c r="E5243" s="69" t="e">
        <v>#N/A</v>
      </c>
      <c r="F5243" s="3" t="e">
        <v>#N/A</v>
      </c>
      <c r="G5243" s="3" t="e">
        <v>#N/A</v>
      </c>
      <c r="H5243" s="3" t="e">
        <v>#N/A</v>
      </c>
      <c r="I5243" s="80" t="e">
        <v>#N/A</v>
      </c>
      <c r="J5243" s="80" t="e">
        <v>#N/A</v>
      </c>
      <c r="K5243" s="85" t="e">
        <v>#N/A</v>
      </c>
      <c r="L5243" s="9" t="e">
        <v>#N/A</v>
      </c>
      <c r="M5243" s="93" t="e">
        <v>#N/A</v>
      </c>
      <c r="N5243" s="8" t="e">
        <v>#N/A</v>
      </c>
      <c r="O5243" t="e">
        <v>#N/A</v>
      </c>
      <c r="P5243" t="e">
        <v>#N/A</v>
      </c>
      <c r="Q5243" t="e">
        <v>#N/A</v>
      </c>
      <c r="R5243" s="2" t="e">
        <v>#N/A</v>
      </c>
      <c r="S5243" t="e">
        <v>#N/A</v>
      </c>
      <c r="T5243" s="3" t="e">
        <v>#N/A</v>
      </c>
      <c r="U5243" s="3" t="e">
        <v>#N/A</v>
      </c>
      <c r="V5243" t="e">
        <v>#N/A</v>
      </c>
      <c r="W5243" t="e">
        <v>#N/A</v>
      </c>
      <c r="X5243" t="e">
        <v>#N/A</v>
      </c>
      <c r="Y5243" s="3" t="e">
        <v>#N/A</v>
      </c>
      <c r="Z5243" s="8" t="e">
        <v>#N/A</v>
      </c>
      <c r="AA5243" s="30" t="e">
        <v>#N/A</v>
      </c>
      <c r="AB5243" t="e">
        <v>#N/A</v>
      </c>
      <c r="AC5243" t="e">
        <v>#N/A</v>
      </c>
      <c r="AD5243" t="e">
        <v>#N/A</v>
      </c>
      <c r="AE5243" t="e">
        <v>#N/A</v>
      </c>
      <c r="AF5243" t="e">
        <v>#N/A</v>
      </c>
    </row>
    <row r="5244" spans="1:32" x14ac:dyDescent="0.25">
      <c r="A5244" t="e">
        <v>#N/A</v>
      </c>
      <c r="B5244" s="33" t="e">
        <v>#N/A</v>
      </c>
      <c r="C5244" t="e">
        <v>#N/A</v>
      </c>
      <c r="D5244" t="e">
        <v>#N/A</v>
      </c>
      <c r="E5244" s="69" t="e">
        <v>#N/A</v>
      </c>
      <c r="F5244" s="3" t="e">
        <v>#N/A</v>
      </c>
      <c r="G5244" s="3" t="e">
        <v>#N/A</v>
      </c>
      <c r="H5244" s="3" t="e">
        <v>#N/A</v>
      </c>
      <c r="I5244" s="80" t="e">
        <v>#N/A</v>
      </c>
      <c r="J5244" s="80" t="e">
        <v>#N/A</v>
      </c>
      <c r="K5244" s="85" t="e">
        <v>#N/A</v>
      </c>
      <c r="L5244" s="9" t="e">
        <v>#N/A</v>
      </c>
      <c r="M5244" s="93" t="e">
        <v>#N/A</v>
      </c>
      <c r="N5244" s="8" t="e">
        <v>#N/A</v>
      </c>
      <c r="O5244" t="e">
        <v>#N/A</v>
      </c>
      <c r="P5244" t="e">
        <v>#N/A</v>
      </c>
      <c r="Q5244" t="e">
        <v>#N/A</v>
      </c>
      <c r="R5244" s="2" t="e">
        <v>#N/A</v>
      </c>
      <c r="S5244" t="e">
        <v>#N/A</v>
      </c>
      <c r="T5244" s="3" t="e">
        <v>#N/A</v>
      </c>
      <c r="U5244" s="3" t="e">
        <v>#N/A</v>
      </c>
      <c r="V5244" t="e">
        <v>#N/A</v>
      </c>
      <c r="W5244" t="e">
        <v>#N/A</v>
      </c>
      <c r="X5244" t="e">
        <v>#N/A</v>
      </c>
      <c r="Y5244" s="3" t="e">
        <v>#N/A</v>
      </c>
      <c r="Z5244" s="8" t="e">
        <v>#N/A</v>
      </c>
      <c r="AA5244" s="30" t="e">
        <v>#N/A</v>
      </c>
      <c r="AB5244" t="e">
        <v>#N/A</v>
      </c>
      <c r="AC5244" t="e">
        <v>#N/A</v>
      </c>
      <c r="AD5244" t="e">
        <v>#N/A</v>
      </c>
      <c r="AE5244" t="e">
        <v>#N/A</v>
      </c>
      <c r="AF5244" t="e">
        <v>#N/A</v>
      </c>
    </row>
    <row r="5245" spans="1:32" x14ac:dyDescent="0.25">
      <c r="A5245" t="e">
        <v>#N/A</v>
      </c>
      <c r="B5245" s="33" t="e">
        <v>#N/A</v>
      </c>
      <c r="C5245" t="e">
        <v>#N/A</v>
      </c>
      <c r="D5245" t="e">
        <v>#N/A</v>
      </c>
      <c r="E5245" s="69" t="e">
        <v>#N/A</v>
      </c>
      <c r="F5245" s="3" t="e">
        <v>#N/A</v>
      </c>
      <c r="G5245" s="3" t="e">
        <v>#N/A</v>
      </c>
      <c r="H5245" s="3" t="e">
        <v>#N/A</v>
      </c>
      <c r="I5245" s="80" t="e">
        <v>#N/A</v>
      </c>
      <c r="J5245" s="80" t="e">
        <v>#N/A</v>
      </c>
      <c r="K5245" s="85" t="e">
        <v>#N/A</v>
      </c>
      <c r="L5245" s="9" t="e">
        <v>#N/A</v>
      </c>
      <c r="M5245" s="93" t="e">
        <v>#N/A</v>
      </c>
      <c r="N5245" s="8" t="e">
        <v>#N/A</v>
      </c>
      <c r="O5245" t="e">
        <v>#N/A</v>
      </c>
      <c r="P5245" t="e">
        <v>#N/A</v>
      </c>
      <c r="Q5245" t="e">
        <v>#N/A</v>
      </c>
      <c r="R5245" s="2" t="e">
        <v>#N/A</v>
      </c>
      <c r="S5245" t="e">
        <v>#N/A</v>
      </c>
      <c r="T5245" s="3" t="e">
        <v>#N/A</v>
      </c>
      <c r="U5245" s="3" t="e">
        <v>#N/A</v>
      </c>
      <c r="V5245" t="e">
        <v>#N/A</v>
      </c>
      <c r="W5245" t="e">
        <v>#N/A</v>
      </c>
      <c r="X5245" t="e">
        <v>#N/A</v>
      </c>
      <c r="Y5245" s="3" t="e">
        <v>#N/A</v>
      </c>
      <c r="Z5245" s="8" t="e">
        <v>#N/A</v>
      </c>
      <c r="AA5245" s="30" t="e">
        <v>#N/A</v>
      </c>
      <c r="AB5245" t="e">
        <v>#N/A</v>
      </c>
      <c r="AC5245" t="e">
        <v>#N/A</v>
      </c>
      <c r="AD5245" t="e">
        <v>#N/A</v>
      </c>
      <c r="AE5245" t="e">
        <v>#N/A</v>
      </c>
      <c r="AF5245" t="e">
        <v>#N/A</v>
      </c>
    </row>
    <row r="5246" spans="1:32" x14ac:dyDescent="0.25">
      <c r="A5246" t="e">
        <v>#N/A</v>
      </c>
      <c r="B5246" s="33" t="e">
        <v>#N/A</v>
      </c>
      <c r="C5246" t="e">
        <v>#N/A</v>
      </c>
      <c r="D5246" t="e">
        <v>#N/A</v>
      </c>
      <c r="E5246" s="69" t="e">
        <v>#N/A</v>
      </c>
      <c r="F5246" s="3" t="e">
        <v>#N/A</v>
      </c>
      <c r="G5246" s="3" t="e">
        <v>#N/A</v>
      </c>
      <c r="H5246" s="3" t="e">
        <v>#N/A</v>
      </c>
      <c r="I5246" s="80" t="e">
        <v>#N/A</v>
      </c>
      <c r="J5246" s="80" t="e">
        <v>#N/A</v>
      </c>
      <c r="K5246" s="85" t="e">
        <v>#N/A</v>
      </c>
      <c r="L5246" s="9" t="e">
        <v>#N/A</v>
      </c>
      <c r="M5246" s="93" t="e">
        <v>#N/A</v>
      </c>
      <c r="N5246" s="8" t="e">
        <v>#N/A</v>
      </c>
      <c r="O5246" t="e">
        <v>#N/A</v>
      </c>
      <c r="P5246" t="e">
        <v>#N/A</v>
      </c>
      <c r="Q5246" t="e">
        <v>#N/A</v>
      </c>
      <c r="R5246" s="2" t="e">
        <v>#N/A</v>
      </c>
      <c r="S5246" t="e">
        <v>#N/A</v>
      </c>
      <c r="T5246" s="3" t="e">
        <v>#N/A</v>
      </c>
      <c r="U5246" s="3" t="e">
        <v>#N/A</v>
      </c>
      <c r="V5246" t="e">
        <v>#N/A</v>
      </c>
      <c r="W5246" t="e">
        <v>#N/A</v>
      </c>
      <c r="X5246" t="e">
        <v>#N/A</v>
      </c>
      <c r="Y5246" s="3" t="e">
        <v>#N/A</v>
      </c>
      <c r="Z5246" s="8" t="e">
        <v>#N/A</v>
      </c>
      <c r="AA5246" s="30" t="e">
        <v>#N/A</v>
      </c>
      <c r="AB5246" t="e">
        <v>#N/A</v>
      </c>
      <c r="AC5246" t="e">
        <v>#N/A</v>
      </c>
      <c r="AD5246" t="e">
        <v>#N/A</v>
      </c>
      <c r="AE5246" t="e">
        <v>#N/A</v>
      </c>
      <c r="AF5246" t="e">
        <v>#N/A</v>
      </c>
    </row>
    <row r="5247" spans="1:32" x14ac:dyDescent="0.25">
      <c r="A5247" t="e">
        <v>#N/A</v>
      </c>
      <c r="B5247" s="33" t="e">
        <v>#N/A</v>
      </c>
      <c r="C5247" t="e">
        <v>#N/A</v>
      </c>
      <c r="D5247" t="e">
        <v>#N/A</v>
      </c>
      <c r="E5247" s="69" t="e">
        <v>#N/A</v>
      </c>
      <c r="F5247" s="3" t="e">
        <v>#N/A</v>
      </c>
      <c r="G5247" s="3" t="e">
        <v>#N/A</v>
      </c>
      <c r="H5247" s="3" t="e">
        <v>#N/A</v>
      </c>
      <c r="I5247" s="80" t="e">
        <v>#N/A</v>
      </c>
      <c r="J5247" s="80" t="e">
        <v>#N/A</v>
      </c>
      <c r="K5247" s="85" t="e">
        <v>#N/A</v>
      </c>
      <c r="L5247" s="9" t="e">
        <v>#N/A</v>
      </c>
      <c r="M5247" s="93" t="e">
        <v>#N/A</v>
      </c>
      <c r="N5247" s="8" t="e">
        <v>#N/A</v>
      </c>
      <c r="O5247" t="e">
        <v>#N/A</v>
      </c>
      <c r="P5247" t="e">
        <v>#N/A</v>
      </c>
      <c r="Q5247" t="e">
        <v>#N/A</v>
      </c>
      <c r="R5247" s="2" t="e">
        <v>#N/A</v>
      </c>
      <c r="S5247" t="e">
        <v>#N/A</v>
      </c>
      <c r="T5247" s="3" t="e">
        <v>#N/A</v>
      </c>
      <c r="U5247" s="3" t="e">
        <v>#N/A</v>
      </c>
      <c r="V5247" t="e">
        <v>#N/A</v>
      </c>
      <c r="W5247" t="e">
        <v>#N/A</v>
      </c>
      <c r="X5247" t="e">
        <v>#N/A</v>
      </c>
      <c r="Y5247" s="3" t="e">
        <v>#N/A</v>
      </c>
      <c r="Z5247" s="8" t="e">
        <v>#N/A</v>
      </c>
      <c r="AA5247" s="30" t="e">
        <v>#N/A</v>
      </c>
      <c r="AB5247" t="e">
        <v>#N/A</v>
      </c>
      <c r="AC5247" t="e">
        <v>#N/A</v>
      </c>
      <c r="AD5247" t="e">
        <v>#N/A</v>
      </c>
      <c r="AE5247" t="e">
        <v>#N/A</v>
      </c>
      <c r="AF5247" t="e">
        <v>#N/A</v>
      </c>
    </row>
    <row r="5248" spans="1:32" x14ac:dyDescent="0.25">
      <c r="A5248" t="e">
        <v>#N/A</v>
      </c>
      <c r="B5248" s="33" t="e">
        <v>#N/A</v>
      </c>
      <c r="C5248" t="e">
        <v>#N/A</v>
      </c>
      <c r="D5248" t="e">
        <v>#N/A</v>
      </c>
      <c r="E5248" s="69" t="e">
        <v>#N/A</v>
      </c>
      <c r="F5248" s="3" t="e">
        <v>#N/A</v>
      </c>
      <c r="G5248" s="3" t="e">
        <v>#N/A</v>
      </c>
      <c r="H5248" s="3" t="e">
        <v>#N/A</v>
      </c>
      <c r="I5248" s="80" t="e">
        <v>#N/A</v>
      </c>
      <c r="J5248" s="80" t="e">
        <v>#N/A</v>
      </c>
      <c r="K5248" s="85" t="e">
        <v>#N/A</v>
      </c>
      <c r="L5248" s="9" t="e">
        <v>#N/A</v>
      </c>
      <c r="M5248" s="93" t="e">
        <v>#N/A</v>
      </c>
      <c r="N5248" s="8" t="e">
        <v>#N/A</v>
      </c>
      <c r="O5248" t="e">
        <v>#N/A</v>
      </c>
      <c r="P5248" t="e">
        <v>#N/A</v>
      </c>
      <c r="Q5248" t="e">
        <v>#N/A</v>
      </c>
      <c r="R5248" s="2" t="e">
        <v>#N/A</v>
      </c>
      <c r="S5248" t="e">
        <v>#N/A</v>
      </c>
      <c r="T5248" s="3" t="e">
        <v>#N/A</v>
      </c>
      <c r="U5248" s="3" t="e">
        <v>#N/A</v>
      </c>
      <c r="V5248" t="e">
        <v>#N/A</v>
      </c>
      <c r="W5248" t="e">
        <v>#N/A</v>
      </c>
      <c r="X5248" t="e">
        <v>#N/A</v>
      </c>
      <c r="Y5248" s="3" t="e">
        <v>#N/A</v>
      </c>
      <c r="Z5248" s="8" t="e">
        <v>#N/A</v>
      </c>
      <c r="AA5248" s="30" t="e">
        <v>#N/A</v>
      </c>
      <c r="AB5248" t="e">
        <v>#N/A</v>
      </c>
      <c r="AC5248" t="e">
        <v>#N/A</v>
      </c>
      <c r="AD5248" t="e">
        <v>#N/A</v>
      </c>
      <c r="AE5248" t="e">
        <v>#N/A</v>
      </c>
      <c r="AF5248" t="e">
        <v>#N/A</v>
      </c>
    </row>
    <row r="5249" spans="1:32" x14ac:dyDescent="0.25">
      <c r="A5249" t="e">
        <v>#N/A</v>
      </c>
      <c r="B5249" s="33" t="e">
        <v>#N/A</v>
      </c>
      <c r="C5249" t="e">
        <v>#N/A</v>
      </c>
      <c r="D5249" t="e">
        <v>#N/A</v>
      </c>
      <c r="E5249" s="69" t="e">
        <v>#N/A</v>
      </c>
      <c r="F5249" s="3" t="e">
        <v>#N/A</v>
      </c>
      <c r="G5249" s="3" t="e">
        <v>#N/A</v>
      </c>
      <c r="H5249" s="3" t="e">
        <v>#N/A</v>
      </c>
      <c r="I5249" s="80" t="e">
        <v>#N/A</v>
      </c>
      <c r="J5249" s="80" t="e">
        <v>#N/A</v>
      </c>
      <c r="K5249" s="85" t="e">
        <v>#N/A</v>
      </c>
      <c r="L5249" s="9" t="e">
        <v>#N/A</v>
      </c>
      <c r="M5249" s="93" t="e">
        <v>#N/A</v>
      </c>
      <c r="N5249" s="8" t="e">
        <v>#N/A</v>
      </c>
      <c r="O5249" t="e">
        <v>#N/A</v>
      </c>
      <c r="P5249" t="e">
        <v>#N/A</v>
      </c>
      <c r="Q5249" t="e">
        <v>#N/A</v>
      </c>
      <c r="R5249" s="2" t="e">
        <v>#N/A</v>
      </c>
      <c r="S5249" t="e">
        <v>#N/A</v>
      </c>
      <c r="T5249" s="3" t="e">
        <v>#N/A</v>
      </c>
      <c r="U5249" s="3" t="e">
        <v>#N/A</v>
      </c>
      <c r="V5249" t="e">
        <v>#N/A</v>
      </c>
      <c r="W5249" t="e">
        <v>#N/A</v>
      </c>
      <c r="X5249" t="e">
        <v>#N/A</v>
      </c>
      <c r="Y5249" s="3" t="e">
        <v>#N/A</v>
      </c>
      <c r="Z5249" s="8" t="e">
        <v>#N/A</v>
      </c>
      <c r="AA5249" s="30" t="e">
        <v>#N/A</v>
      </c>
      <c r="AB5249" t="e">
        <v>#N/A</v>
      </c>
      <c r="AC5249" t="e">
        <v>#N/A</v>
      </c>
      <c r="AD5249" t="e">
        <v>#N/A</v>
      </c>
      <c r="AE5249" t="e">
        <v>#N/A</v>
      </c>
      <c r="AF5249" t="e">
        <v>#N/A</v>
      </c>
    </row>
    <row r="5250" spans="1:32" x14ac:dyDescent="0.25">
      <c r="A5250" t="e">
        <v>#N/A</v>
      </c>
      <c r="B5250" s="33" t="e">
        <v>#N/A</v>
      </c>
      <c r="C5250" t="e">
        <v>#N/A</v>
      </c>
      <c r="D5250" t="e">
        <v>#N/A</v>
      </c>
      <c r="E5250" s="69" t="e">
        <v>#N/A</v>
      </c>
      <c r="F5250" s="3" t="e">
        <v>#N/A</v>
      </c>
      <c r="G5250" s="3" t="e">
        <v>#N/A</v>
      </c>
      <c r="H5250" s="3" t="e">
        <v>#N/A</v>
      </c>
      <c r="I5250" s="80" t="e">
        <v>#N/A</v>
      </c>
      <c r="J5250" s="80" t="e">
        <v>#N/A</v>
      </c>
      <c r="K5250" s="85" t="e">
        <v>#N/A</v>
      </c>
      <c r="L5250" s="9" t="e">
        <v>#N/A</v>
      </c>
      <c r="M5250" s="93" t="e">
        <v>#N/A</v>
      </c>
      <c r="N5250" s="8" t="e">
        <v>#N/A</v>
      </c>
      <c r="O5250" t="e">
        <v>#N/A</v>
      </c>
      <c r="P5250" t="e">
        <v>#N/A</v>
      </c>
      <c r="Q5250" t="e">
        <v>#N/A</v>
      </c>
      <c r="R5250" s="2" t="e">
        <v>#N/A</v>
      </c>
      <c r="S5250" t="e">
        <v>#N/A</v>
      </c>
      <c r="T5250" s="3" t="e">
        <v>#N/A</v>
      </c>
      <c r="U5250" s="3" t="e">
        <v>#N/A</v>
      </c>
      <c r="V5250" t="e">
        <v>#N/A</v>
      </c>
      <c r="W5250" t="e">
        <v>#N/A</v>
      </c>
      <c r="X5250" t="e">
        <v>#N/A</v>
      </c>
      <c r="Y5250" s="3" t="e">
        <v>#N/A</v>
      </c>
      <c r="Z5250" s="8" t="e">
        <v>#N/A</v>
      </c>
      <c r="AA5250" s="30" t="e">
        <v>#N/A</v>
      </c>
      <c r="AB5250" t="e">
        <v>#N/A</v>
      </c>
      <c r="AC5250" t="e">
        <v>#N/A</v>
      </c>
      <c r="AD5250" t="e">
        <v>#N/A</v>
      </c>
      <c r="AE5250" t="e">
        <v>#N/A</v>
      </c>
      <c r="AF5250" t="e">
        <v>#N/A</v>
      </c>
    </row>
    <row r="5251" spans="1:32" x14ac:dyDescent="0.25">
      <c r="A5251" t="e">
        <v>#N/A</v>
      </c>
      <c r="B5251" s="33" t="e">
        <v>#N/A</v>
      </c>
      <c r="C5251" t="e">
        <v>#N/A</v>
      </c>
      <c r="D5251" t="e">
        <v>#N/A</v>
      </c>
      <c r="E5251" s="69" t="e">
        <v>#N/A</v>
      </c>
      <c r="F5251" s="3" t="e">
        <v>#N/A</v>
      </c>
      <c r="G5251" s="3" t="e">
        <v>#N/A</v>
      </c>
      <c r="H5251" s="3" t="e">
        <v>#N/A</v>
      </c>
      <c r="I5251" s="80" t="e">
        <v>#N/A</v>
      </c>
      <c r="J5251" s="80" t="e">
        <v>#N/A</v>
      </c>
      <c r="K5251" s="85" t="e">
        <v>#N/A</v>
      </c>
      <c r="L5251" s="9" t="e">
        <v>#N/A</v>
      </c>
      <c r="M5251" s="93" t="e">
        <v>#N/A</v>
      </c>
      <c r="N5251" s="8" t="e">
        <v>#N/A</v>
      </c>
      <c r="O5251" t="e">
        <v>#N/A</v>
      </c>
      <c r="P5251" t="e">
        <v>#N/A</v>
      </c>
      <c r="Q5251" t="e">
        <v>#N/A</v>
      </c>
      <c r="R5251" s="2" t="e">
        <v>#N/A</v>
      </c>
      <c r="S5251" t="e">
        <v>#N/A</v>
      </c>
      <c r="T5251" s="3" t="e">
        <v>#N/A</v>
      </c>
      <c r="U5251" s="3" t="e">
        <v>#N/A</v>
      </c>
      <c r="V5251" t="e">
        <v>#N/A</v>
      </c>
      <c r="W5251" t="e">
        <v>#N/A</v>
      </c>
      <c r="X5251" t="e">
        <v>#N/A</v>
      </c>
      <c r="Y5251" s="3" t="e">
        <v>#N/A</v>
      </c>
      <c r="Z5251" s="8" t="e">
        <v>#N/A</v>
      </c>
      <c r="AA5251" s="30" t="e">
        <v>#N/A</v>
      </c>
      <c r="AB5251" t="e">
        <v>#N/A</v>
      </c>
      <c r="AC5251" t="e">
        <v>#N/A</v>
      </c>
      <c r="AD5251" t="e">
        <v>#N/A</v>
      </c>
      <c r="AE5251" t="e">
        <v>#N/A</v>
      </c>
      <c r="AF5251" t="e">
        <v>#N/A</v>
      </c>
    </row>
    <row r="5252" spans="1:32" x14ac:dyDescent="0.25">
      <c r="A5252" t="e">
        <v>#N/A</v>
      </c>
      <c r="B5252" s="33" t="e">
        <v>#N/A</v>
      </c>
      <c r="C5252" t="e">
        <v>#N/A</v>
      </c>
      <c r="D5252" t="e">
        <v>#N/A</v>
      </c>
      <c r="E5252" s="69" t="e">
        <v>#N/A</v>
      </c>
      <c r="F5252" s="3" t="e">
        <v>#N/A</v>
      </c>
      <c r="G5252" s="3" t="e">
        <v>#N/A</v>
      </c>
      <c r="H5252" s="3" t="e">
        <v>#N/A</v>
      </c>
      <c r="I5252" s="80" t="e">
        <v>#N/A</v>
      </c>
      <c r="J5252" s="80" t="e">
        <v>#N/A</v>
      </c>
      <c r="K5252" s="85" t="e">
        <v>#N/A</v>
      </c>
      <c r="L5252" s="9" t="e">
        <v>#N/A</v>
      </c>
      <c r="M5252" s="93" t="e">
        <v>#N/A</v>
      </c>
      <c r="N5252" s="8" t="e">
        <v>#N/A</v>
      </c>
      <c r="O5252" t="e">
        <v>#N/A</v>
      </c>
      <c r="P5252" t="e">
        <v>#N/A</v>
      </c>
      <c r="Q5252" t="e">
        <v>#N/A</v>
      </c>
      <c r="R5252" s="2" t="e">
        <v>#N/A</v>
      </c>
      <c r="S5252" t="e">
        <v>#N/A</v>
      </c>
      <c r="T5252" s="3" t="e">
        <v>#N/A</v>
      </c>
      <c r="U5252" s="3" t="e">
        <v>#N/A</v>
      </c>
      <c r="V5252" t="e">
        <v>#N/A</v>
      </c>
      <c r="W5252" t="e">
        <v>#N/A</v>
      </c>
      <c r="X5252" t="e">
        <v>#N/A</v>
      </c>
      <c r="Y5252" s="3" t="e">
        <v>#N/A</v>
      </c>
      <c r="Z5252" s="8" t="e">
        <v>#N/A</v>
      </c>
      <c r="AA5252" s="30" t="e">
        <v>#N/A</v>
      </c>
      <c r="AB5252" t="e">
        <v>#N/A</v>
      </c>
      <c r="AC5252" t="e">
        <v>#N/A</v>
      </c>
      <c r="AD5252" t="e">
        <v>#N/A</v>
      </c>
      <c r="AE5252" t="e">
        <v>#N/A</v>
      </c>
      <c r="AF5252" t="e">
        <v>#N/A</v>
      </c>
    </row>
    <row r="5253" spans="1:32" x14ac:dyDescent="0.25">
      <c r="A5253" t="e">
        <v>#N/A</v>
      </c>
      <c r="B5253" s="33" t="e">
        <v>#N/A</v>
      </c>
      <c r="C5253" t="e">
        <v>#N/A</v>
      </c>
      <c r="D5253" t="e">
        <v>#N/A</v>
      </c>
      <c r="E5253" s="69" t="e">
        <v>#N/A</v>
      </c>
      <c r="F5253" s="3" t="e">
        <v>#N/A</v>
      </c>
      <c r="G5253" s="3" t="e">
        <v>#N/A</v>
      </c>
      <c r="H5253" s="3" t="e">
        <v>#N/A</v>
      </c>
      <c r="I5253" s="80" t="e">
        <v>#N/A</v>
      </c>
      <c r="J5253" s="80" t="e">
        <v>#N/A</v>
      </c>
      <c r="K5253" s="85" t="e">
        <v>#N/A</v>
      </c>
      <c r="L5253" s="9" t="e">
        <v>#N/A</v>
      </c>
      <c r="M5253" s="93" t="e">
        <v>#N/A</v>
      </c>
      <c r="N5253" s="8" t="e">
        <v>#N/A</v>
      </c>
      <c r="O5253" t="e">
        <v>#N/A</v>
      </c>
      <c r="P5253" t="e">
        <v>#N/A</v>
      </c>
      <c r="Q5253" t="e">
        <v>#N/A</v>
      </c>
      <c r="R5253" s="2" t="e">
        <v>#N/A</v>
      </c>
      <c r="S5253" t="e">
        <v>#N/A</v>
      </c>
      <c r="T5253" s="3" t="e">
        <v>#N/A</v>
      </c>
      <c r="U5253" s="3" t="e">
        <v>#N/A</v>
      </c>
      <c r="V5253" t="e">
        <v>#N/A</v>
      </c>
      <c r="W5253" t="e">
        <v>#N/A</v>
      </c>
      <c r="X5253" t="e">
        <v>#N/A</v>
      </c>
      <c r="Y5253" s="3" t="e">
        <v>#N/A</v>
      </c>
      <c r="Z5253" s="8" t="e">
        <v>#N/A</v>
      </c>
      <c r="AA5253" s="30" t="e">
        <v>#N/A</v>
      </c>
      <c r="AB5253" t="e">
        <v>#N/A</v>
      </c>
      <c r="AC5253" t="e">
        <v>#N/A</v>
      </c>
      <c r="AD5253" t="e">
        <v>#N/A</v>
      </c>
      <c r="AE5253" t="e">
        <v>#N/A</v>
      </c>
      <c r="AF5253" t="e">
        <v>#N/A</v>
      </c>
    </row>
    <row r="5254" spans="1:32" x14ac:dyDescent="0.25">
      <c r="A5254" t="e">
        <v>#N/A</v>
      </c>
      <c r="B5254" s="33" t="e">
        <v>#N/A</v>
      </c>
      <c r="C5254" t="e">
        <v>#N/A</v>
      </c>
      <c r="D5254" t="e">
        <v>#N/A</v>
      </c>
      <c r="E5254" s="69" t="e">
        <v>#N/A</v>
      </c>
      <c r="F5254" s="3" t="e">
        <v>#N/A</v>
      </c>
      <c r="G5254" s="3" t="e">
        <v>#N/A</v>
      </c>
      <c r="H5254" s="3" t="e">
        <v>#N/A</v>
      </c>
      <c r="I5254" s="80" t="e">
        <v>#N/A</v>
      </c>
      <c r="J5254" s="80" t="e">
        <v>#N/A</v>
      </c>
      <c r="K5254" s="85" t="e">
        <v>#N/A</v>
      </c>
      <c r="L5254" s="9" t="e">
        <v>#N/A</v>
      </c>
      <c r="M5254" s="93" t="e">
        <v>#N/A</v>
      </c>
      <c r="N5254" s="8" t="e">
        <v>#N/A</v>
      </c>
      <c r="O5254" t="e">
        <v>#N/A</v>
      </c>
      <c r="P5254" t="e">
        <v>#N/A</v>
      </c>
      <c r="Q5254" t="e">
        <v>#N/A</v>
      </c>
      <c r="R5254" s="2" t="e">
        <v>#N/A</v>
      </c>
      <c r="S5254" t="e">
        <v>#N/A</v>
      </c>
      <c r="T5254" s="3" t="e">
        <v>#N/A</v>
      </c>
      <c r="U5254" s="3" t="e">
        <v>#N/A</v>
      </c>
      <c r="V5254" t="e">
        <v>#N/A</v>
      </c>
      <c r="W5254" t="e">
        <v>#N/A</v>
      </c>
      <c r="X5254" t="e">
        <v>#N/A</v>
      </c>
      <c r="Y5254" s="3" t="e">
        <v>#N/A</v>
      </c>
      <c r="Z5254" s="8" t="e">
        <v>#N/A</v>
      </c>
      <c r="AA5254" s="30" t="e">
        <v>#N/A</v>
      </c>
      <c r="AB5254" t="e">
        <v>#N/A</v>
      </c>
      <c r="AC5254" t="e">
        <v>#N/A</v>
      </c>
      <c r="AD5254" t="e">
        <v>#N/A</v>
      </c>
      <c r="AE5254" t="e">
        <v>#N/A</v>
      </c>
      <c r="AF5254" t="e">
        <v>#N/A</v>
      </c>
    </row>
    <row r="5255" spans="1:32" x14ac:dyDescent="0.25">
      <c r="A5255" t="e">
        <v>#N/A</v>
      </c>
      <c r="B5255" s="33" t="e">
        <v>#N/A</v>
      </c>
      <c r="C5255" t="e">
        <v>#N/A</v>
      </c>
      <c r="D5255" t="e">
        <v>#N/A</v>
      </c>
      <c r="E5255" s="69" t="e">
        <v>#N/A</v>
      </c>
      <c r="F5255" s="3" t="e">
        <v>#N/A</v>
      </c>
      <c r="G5255" s="3" t="e">
        <v>#N/A</v>
      </c>
      <c r="H5255" s="3" t="e">
        <v>#N/A</v>
      </c>
      <c r="I5255" s="80" t="e">
        <v>#N/A</v>
      </c>
      <c r="J5255" s="80" t="e">
        <v>#N/A</v>
      </c>
      <c r="K5255" s="85" t="e">
        <v>#N/A</v>
      </c>
      <c r="L5255" s="9" t="e">
        <v>#N/A</v>
      </c>
      <c r="M5255" s="93" t="e">
        <v>#N/A</v>
      </c>
      <c r="N5255" s="8" t="e">
        <v>#N/A</v>
      </c>
      <c r="O5255" t="e">
        <v>#N/A</v>
      </c>
      <c r="P5255" t="e">
        <v>#N/A</v>
      </c>
      <c r="Q5255" t="e">
        <v>#N/A</v>
      </c>
      <c r="R5255" s="2" t="e">
        <v>#N/A</v>
      </c>
      <c r="S5255" t="e">
        <v>#N/A</v>
      </c>
      <c r="T5255" s="3" t="e">
        <v>#N/A</v>
      </c>
      <c r="U5255" s="3" t="e">
        <v>#N/A</v>
      </c>
      <c r="V5255" t="e">
        <v>#N/A</v>
      </c>
      <c r="W5255" t="e">
        <v>#N/A</v>
      </c>
      <c r="X5255" t="e">
        <v>#N/A</v>
      </c>
      <c r="Y5255" s="3" t="e">
        <v>#N/A</v>
      </c>
      <c r="Z5255" s="8" t="e">
        <v>#N/A</v>
      </c>
      <c r="AA5255" s="30" t="e">
        <v>#N/A</v>
      </c>
      <c r="AB5255" t="e">
        <v>#N/A</v>
      </c>
      <c r="AC5255" t="e">
        <v>#N/A</v>
      </c>
      <c r="AD5255" t="e">
        <v>#N/A</v>
      </c>
      <c r="AE5255" t="e">
        <v>#N/A</v>
      </c>
      <c r="AF5255" t="e">
        <v>#N/A</v>
      </c>
    </row>
    <row r="5256" spans="1:32" x14ac:dyDescent="0.25">
      <c r="A5256" t="e">
        <v>#N/A</v>
      </c>
      <c r="B5256" s="33" t="e">
        <v>#N/A</v>
      </c>
      <c r="C5256" t="e">
        <v>#N/A</v>
      </c>
      <c r="D5256" t="e">
        <v>#N/A</v>
      </c>
      <c r="E5256" s="69" t="e">
        <v>#N/A</v>
      </c>
      <c r="F5256" s="3" t="e">
        <v>#N/A</v>
      </c>
      <c r="G5256" s="3" t="e">
        <v>#N/A</v>
      </c>
      <c r="H5256" s="3" t="e">
        <v>#N/A</v>
      </c>
      <c r="I5256" s="80" t="e">
        <v>#N/A</v>
      </c>
      <c r="J5256" s="80" t="e">
        <v>#N/A</v>
      </c>
      <c r="K5256" s="85" t="e">
        <v>#N/A</v>
      </c>
      <c r="L5256" s="9" t="e">
        <v>#N/A</v>
      </c>
      <c r="M5256" s="93" t="e">
        <v>#N/A</v>
      </c>
      <c r="N5256" s="8" t="e">
        <v>#N/A</v>
      </c>
      <c r="O5256" t="e">
        <v>#N/A</v>
      </c>
      <c r="P5256" t="e">
        <v>#N/A</v>
      </c>
      <c r="Q5256" t="e">
        <v>#N/A</v>
      </c>
      <c r="R5256" s="2" t="e">
        <v>#N/A</v>
      </c>
      <c r="S5256" t="e">
        <v>#N/A</v>
      </c>
      <c r="T5256" s="3" t="e">
        <v>#N/A</v>
      </c>
      <c r="U5256" s="3" t="e">
        <v>#N/A</v>
      </c>
      <c r="V5256" t="e">
        <v>#N/A</v>
      </c>
      <c r="W5256" t="e">
        <v>#N/A</v>
      </c>
      <c r="X5256" t="e">
        <v>#N/A</v>
      </c>
      <c r="Y5256" s="3" t="e">
        <v>#N/A</v>
      </c>
      <c r="Z5256" s="8" t="e">
        <v>#N/A</v>
      </c>
      <c r="AA5256" s="30" t="e">
        <v>#N/A</v>
      </c>
      <c r="AB5256" t="e">
        <v>#N/A</v>
      </c>
      <c r="AC5256" t="e">
        <v>#N/A</v>
      </c>
      <c r="AD5256" t="e">
        <v>#N/A</v>
      </c>
      <c r="AE5256" t="e">
        <v>#N/A</v>
      </c>
      <c r="AF5256" t="e">
        <v>#N/A</v>
      </c>
    </row>
    <row r="5257" spans="1:32" x14ac:dyDescent="0.25">
      <c r="A5257" t="e">
        <v>#N/A</v>
      </c>
      <c r="B5257" s="33" t="e">
        <v>#N/A</v>
      </c>
      <c r="C5257" t="e">
        <v>#N/A</v>
      </c>
      <c r="D5257" t="e">
        <v>#N/A</v>
      </c>
      <c r="E5257" s="69" t="e">
        <v>#N/A</v>
      </c>
      <c r="F5257" s="3" t="e">
        <v>#N/A</v>
      </c>
      <c r="G5257" s="3" t="e">
        <v>#N/A</v>
      </c>
      <c r="H5257" s="3" t="e">
        <v>#N/A</v>
      </c>
      <c r="I5257" s="80" t="e">
        <v>#N/A</v>
      </c>
      <c r="J5257" s="80" t="e">
        <v>#N/A</v>
      </c>
      <c r="K5257" s="85" t="e">
        <v>#N/A</v>
      </c>
      <c r="L5257" s="9" t="e">
        <v>#N/A</v>
      </c>
      <c r="M5257" s="93" t="e">
        <v>#N/A</v>
      </c>
      <c r="N5257" s="8" t="e">
        <v>#N/A</v>
      </c>
      <c r="O5257" t="e">
        <v>#N/A</v>
      </c>
      <c r="P5257" t="e">
        <v>#N/A</v>
      </c>
      <c r="Q5257" t="e">
        <v>#N/A</v>
      </c>
      <c r="R5257" s="2" t="e">
        <v>#N/A</v>
      </c>
      <c r="S5257" t="e">
        <v>#N/A</v>
      </c>
      <c r="T5257" s="3" t="e">
        <v>#N/A</v>
      </c>
      <c r="U5257" s="3" t="e">
        <v>#N/A</v>
      </c>
      <c r="V5257" t="e">
        <v>#N/A</v>
      </c>
      <c r="W5257" t="e">
        <v>#N/A</v>
      </c>
      <c r="X5257" t="e">
        <v>#N/A</v>
      </c>
      <c r="Y5257" s="3" t="e">
        <v>#N/A</v>
      </c>
      <c r="Z5257" s="8" t="e">
        <v>#N/A</v>
      </c>
      <c r="AA5257" s="30" t="e">
        <v>#N/A</v>
      </c>
      <c r="AB5257" t="e">
        <v>#N/A</v>
      </c>
      <c r="AC5257" t="e">
        <v>#N/A</v>
      </c>
      <c r="AD5257" t="e">
        <v>#N/A</v>
      </c>
      <c r="AE5257" t="e">
        <v>#N/A</v>
      </c>
      <c r="AF5257" t="e">
        <v>#N/A</v>
      </c>
    </row>
    <row r="5258" spans="1:32" x14ac:dyDescent="0.25">
      <c r="A5258" t="e">
        <v>#N/A</v>
      </c>
      <c r="B5258" s="33" t="e">
        <v>#N/A</v>
      </c>
      <c r="C5258" t="e">
        <v>#N/A</v>
      </c>
      <c r="D5258" t="e">
        <v>#N/A</v>
      </c>
      <c r="E5258" s="69" t="e">
        <v>#N/A</v>
      </c>
      <c r="F5258" s="3" t="e">
        <v>#N/A</v>
      </c>
      <c r="G5258" s="3" t="e">
        <v>#N/A</v>
      </c>
      <c r="H5258" s="3" t="e">
        <v>#N/A</v>
      </c>
      <c r="I5258" s="80" t="e">
        <v>#N/A</v>
      </c>
      <c r="J5258" s="80" t="e">
        <v>#N/A</v>
      </c>
      <c r="K5258" s="85" t="e">
        <v>#N/A</v>
      </c>
      <c r="L5258" s="9" t="e">
        <v>#N/A</v>
      </c>
      <c r="M5258" s="93" t="e">
        <v>#N/A</v>
      </c>
      <c r="N5258" s="8" t="e">
        <v>#N/A</v>
      </c>
      <c r="O5258" t="e">
        <v>#N/A</v>
      </c>
      <c r="P5258" t="e">
        <v>#N/A</v>
      </c>
      <c r="Q5258" t="e">
        <v>#N/A</v>
      </c>
      <c r="R5258" s="2" t="e">
        <v>#N/A</v>
      </c>
      <c r="S5258" t="e">
        <v>#N/A</v>
      </c>
      <c r="T5258" s="3" t="e">
        <v>#N/A</v>
      </c>
      <c r="U5258" s="3" t="e">
        <v>#N/A</v>
      </c>
      <c r="V5258" t="e">
        <v>#N/A</v>
      </c>
      <c r="W5258" t="e">
        <v>#N/A</v>
      </c>
      <c r="X5258" t="e">
        <v>#N/A</v>
      </c>
      <c r="Y5258" s="3" t="e">
        <v>#N/A</v>
      </c>
      <c r="Z5258" s="8" t="e">
        <v>#N/A</v>
      </c>
      <c r="AA5258" s="30" t="e">
        <v>#N/A</v>
      </c>
      <c r="AB5258" t="e">
        <v>#N/A</v>
      </c>
      <c r="AC5258" t="e">
        <v>#N/A</v>
      </c>
      <c r="AD5258" t="e">
        <v>#N/A</v>
      </c>
      <c r="AE5258" t="e">
        <v>#N/A</v>
      </c>
      <c r="AF5258" t="e">
        <v>#N/A</v>
      </c>
    </row>
    <row r="5259" spans="1:32" x14ac:dyDescent="0.25">
      <c r="A5259" t="e">
        <v>#N/A</v>
      </c>
      <c r="B5259" s="33" t="e">
        <v>#N/A</v>
      </c>
      <c r="C5259" t="e">
        <v>#N/A</v>
      </c>
      <c r="D5259" t="e">
        <v>#N/A</v>
      </c>
      <c r="E5259" s="69" t="e">
        <v>#N/A</v>
      </c>
      <c r="F5259" s="3" t="e">
        <v>#N/A</v>
      </c>
      <c r="G5259" s="3" t="e">
        <v>#N/A</v>
      </c>
      <c r="H5259" s="3" t="e">
        <v>#N/A</v>
      </c>
      <c r="I5259" s="80" t="e">
        <v>#N/A</v>
      </c>
      <c r="J5259" s="80" t="e">
        <v>#N/A</v>
      </c>
      <c r="K5259" s="85" t="e">
        <v>#N/A</v>
      </c>
      <c r="L5259" s="9" t="e">
        <v>#N/A</v>
      </c>
      <c r="M5259" s="93" t="e">
        <v>#N/A</v>
      </c>
      <c r="N5259" s="8" t="e">
        <v>#N/A</v>
      </c>
      <c r="O5259" t="e">
        <v>#N/A</v>
      </c>
      <c r="P5259" t="e">
        <v>#N/A</v>
      </c>
      <c r="Q5259" t="e">
        <v>#N/A</v>
      </c>
      <c r="R5259" s="2" t="e">
        <v>#N/A</v>
      </c>
      <c r="S5259" t="e">
        <v>#N/A</v>
      </c>
      <c r="T5259" s="3" t="e">
        <v>#N/A</v>
      </c>
      <c r="U5259" s="3" t="e">
        <v>#N/A</v>
      </c>
      <c r="V5259" t="e">
        <v>#N/A</v>
      </c>
      <c r="W5259" t="e">
        <v>#N/A</v>
      </c>
      <c r="X5259" t="e">
        <v>#N/A</v>
      </c>
      <c r="Y5259" s="3" t="e">
        <v>#N/A</v>
      </c>
      <c r="Z5259" s="8" t="e">
        <v>#N/A</v>
      </c>
      <c r="AA5259" s="30" t="e">
        <v>#N/A</v>
      </c>
      <c r="AB5259" t="e">
        <v>#N/A</v>
      </c>
      <c r="AC5259" t="e">
        <v>#N/A</v>
      </c>
      <c r="AD5259" t="e">
        <v>#N/A</v>
      </c>
      <c r="AE5259" t="e">
        <v>#N/A</v>
      </c>
      <c r="AF5259" t="e">
        <v>#N/A</v>
      </c>
    </row>
    <row r="5260" spans="1:32" x14ac:dyDescent="0.25">
      <c r="A5260" t="e">
        <v>#N/A</v>
      </c>
      <c r="B5260" s="33" t="e">
        <v>#N/A</v>
      </c>
      <c r="C5260" t="e">
        <v>#N/A</v>
      </c>
      <c r="D5260" t="e">
        <v>#N/A</v>
      </c>
      <c r="E5260" s="69" t="e">
        <v>#N/A</v>
      </c>
      <c r="F5260" s="3" t="e">
        <v>#N/A</v>
      </c>
      <c r="G5260" s="3" t="e">
        <v>#N/A</v>
      </c>
      <c r="H5260" s="3" t="e">
        <v>#N/A</v>
      </c>
      <c r="I5260" s="80" t="e">
        <v>#N/A</v>
      </c>
      <c r="J5260" s="80" t="e">
        <v>#N/A</v>
      </c>
      <c r="K5260" s="85" t="e">
        <v>#N/A</v>
      </c>
      <c r="L5260" s="9" t="e">
        <v>#N/A</v>
      </c>
      <c r="M5260" s="93" t="e">
        <v>#N/A</v>
      </c>
      <c r="N5260" s="8" t="e">
        <v>#N/A</v>
      </c>
      <c r="O5260" t="e">
        <v>#N/A</v>
      </c>
      <c r="P5260" t="e">
        <v>#N/A</v>
      </c>
      <c r="Q5260" t="e">
        <v>#N/A</v>
      </c>
      <c r="R5260" s="2" t="e">
        <v>#N/A</v>
      </c>
      <c r="S5260" t="e">
        <v>#N/A</v>
      </c>
      <c r="T5260" s="3" t="e">
        <v>#N/A</v>
      </c>
      <c r="U5260" s="3" t="e">
        <v>#N/A</v>
      </c>
      <c r="V5260" t="e">
        <v>#N/A</v>
      </c>
      <c r="W5260" t="e">
        <v>#N/A</v>
      </c>
      <c r="X5260" t="e">
        <v>#N/A</v>
      </c>
      <c r="Y5260" s="3" t="e">
        <v>#N/A</v>
      </c>
      <c r="Z5260" s="8" t="e">
        <v>#N/A</v>
      </c>
      <c r="AA5260" s="30" t="e">
        <v>#N/A</v>
      </c>
      <c r="AB5260" t="e">
        <v>#N/A</v>
      </c>
      <c r="AC5260" t="e">
        <v>#N/A</v>
      </c>
      <c r="AD5260" t="e">
        <v>#N/A</v>
      </c>
      <c r="AE5260" t="e">
        <v>#N/A</v>
      </c>
      <c r="AF5260" t="e">
        <v>#N/A</v>
      </c>
    </row>
    <row r="5261" spans="1:32" x14ac:dyDescent="0.25">
      <c r="A5261" t="e">
        <v>#N/A</v>
      </c>
      <c r="B5261" s="33" t="e">
        <v>#N/A</v>
      </c>
      <c r="C5261" t="e">
        <v>#N/A</v>
      </c>
      <c r="D5261" t="e">
        <v>#N/A</v>
      </c>
      <c r="E5261" s="69" t="e">
        <v>#N/A</v>
      </c>
      <c r="F5261" s="3" t="e">
        <v>#N/A</v>
      </c>
      <c r="G5261" s="3" t="e">
        <v>#N/A</v>
      </c>
      <c r="H5261" s="3" t="e">
        <v>#N/A</v>
      </c>
      <c r="I5261" s="80" t="e">
        <v>#N/A</v>
      </c>
      <c r="J5261" s="80" t="e">
        <v>#N/A</v>
      </c>
      <c r="K5261" s="85" t="e">
        <v>#N/A</v>
      </c>
      <c r="L5261" s="9" t="e">
        <v>#N/A</v>
      </c>
      <c r="M5261" s="93" t="e">
        <v>#N/A</v>
      </c>
      <c r="N5261" s="8" t="e">
        <v>#N/A</v>
      </c>
      <c r="O5261" t="e">
        <v>#N/A</v>
      </c>
      <c r="P5261" t="e">
        <v>#N/A</v>
      </c>
      <c r="Q5261" t="e">
        <v>#N/A</v>
      </c>
      <c r="R5261" s="2" t="e">
        <v>#N/A</v>
      </c>
      <c r="S5261" t="e">
        <v>#N/A</v>
      </c>
      <c r="T5261" s="3" t="e">
        <v>#N/A</v>
      </c>
      <c r="U5261" s="3" t="e">
        <v>#N/A</v>
      </c>
      <c r="V5261" t="e">
        <v>#N/A</v>
      </c>
      <c r="W5261" t="e">
        <v>#N/A</v>
      </c>
      <c r="X5261" t="e">
        <v>#N/A</v>
      </c>
      <c r="Y5261" s="3" t="e">
        <v>#N/A</v>
      </c>
      <c r="Z5261" s="8" t="e">
        <v>#N/A</v>
      </c>
      <c r="AA5261" s="30" t="e">
        <v>#N/A</v>
      </c>
      <c r="AB5261" t="e">
        <v>#N/A</v>
      </c>
      <c r="AC5261" t="e">
        <v>#N/A</v>
      </c>
      <c r="AD5261" t="e">
        <v>#N/A</v>
      </c>
      <c r="AE5261" t="e">
        <v>#N/A</v>
      </c>
      <c r="AF5261" t="e">
        <v>#N/A</v>
      </c>
    </row>
    <row r="5262" spans="1:32" x14ac:dyDescent="0.25">
      <c r="A5262" t="e">
        <v>#N/A</v>
      </c>
      <c r="B5262" s="33" t="e">
        <v>#N/A</v>
      </c>
      <c r="C5262" t="e">
        <v>#N/A</v>
      </c>
      <c r="D5262" t="e">
        <v>#N/A</v>
      </c>
      <c r="E5262" s="69" t="e">
        <v>#N/A</v>
      </c>
      <c r="F5262" s="3" t="e">
        <v>#N/A</v>
      </c>
      <c r="G5262" s="3" t="e">
        <v>#N/A</v>
      </c>
      <c r="H5262" s="3" t="e">
        <v>#N/A</v>
      </c>
      <c r="I5262" s="80" t="e">
        <v>#N/A</v>
      </c>
      <c r="J5262" s="80" t="e">
        <v>#N/A</v>
      </c>
      <c r="K5262" s="85" t="e">
        <v>#N/A</v>
      </c>
      <c r="L5262" s="9" t="e">
        <v>#N/A</v>
      </c>
      <c r="M5262" s="93" t="e">
        <v>#N/A</v>
      </c>
      <c r="N5262" s="8" t="e">
        <v>#N/A</v>
      </c>
      <c r="O5262" t="e">
        <v>#N/A</v>
      </c>
      <c r="P5262" t="e">
        <v>#N/A</v>
      </c>
      <c r="Q5262" t="e">
        <v>#N/A</v>
      </c>
      <c r="R5262" s="2" t="e">
        <v>#N/A</v>
      </c>
      <c r="S5262" t="e">
        <v>#N/A</v>
      </c>
      <c r="T5262" s="3" t="e">
        <v>#N/A</v>
      </c>
      <c r="U5262" s="3" t="e">
        <v>#N/A</v>
      </c>
      <c r="V5262" t="e">
        <v>#N/A</v>
      </c>
      <c r="W5262" t="e">
        <v>#N/A</v>
      </c>
      <c r="X5262" t="e">
        <v>#N/A</v>
      </c>
      <c r="Y5262" s="3" t="e">
        <v>#N/A</v>
      </c>
      <c r="Z5262" s="8" t="e">
        <v>#N/A</v>
      </c>
      <c r="AA5262" s="30" t="e">
        <v>#N/A</v>
      </c>
      <c r="AB5262" t="e">
        <v>#N/A</v>
      </c>
      <c r="AC5262" t="e">
        <v>#N/A</v>
      </c>
      <c r="AD5262" t="e">
        <v>#N/A</v>
      </c>
      <c r="AE5262" t="e">
        <v>#N/A</v>
      </c>
      <c r="AF5262" t="e">
        <v>#N/A</v>
      </c>
    </row>
    <row r="5263" spans="1:32" x14ac:dyDescent="0.25">
      <c r="A5263" t="e">
        <v>#N/A</v>
      </c>
      <c r="B5263" s="33" t="e">
        <v>#N/A</v>
      </c>
      <c r="C5263" t="e">
        <v>#N/A</v>
      </c>
      <c r="D5263" t="e">
        <v>#N/A</v>
      </c>
      <c r="E5263" s="69" t="e">
        <v>#N/A</v>
      </c>
      <c r="F5263" s="3" t="e">
        <v>#N/A</v>
      </c>
      <c r="G5263" s="3" t="e">
        <v>#N/A</v>
      </c>
      <c r="H5263" s="3" t="e">
        <v>#N/A</v>
      </c>
      <c r="I5263" s="80" t="e">
        <v>#N/A</v>
      </c>
      <c r="J5263" s="80" t="e">
        <v>#N/A</v>
      </c>
      <c r="K5263" s="85" t="e">
        <v>#N/A</v>
      </c>
      <c r="L5263" s="9" t="e">
        <v>#N/A</v>
      </c>
      <c r="M5263" s="93" t="e">
        <v>#N/A</v>
      </c>
      <c r="N5263" s="8" t="e">
        <v>#N/A</v>
      </c>
      <c r="O5263" t="e">
        <v>#N/A</v>
      </c>
      <c r="P5263" t="e">
        <v>#N/A</v>
      </c>
      <c r="Q5263" t="e">
        <v>#N/A</v>
      </c>
      <c r="R5263" s="2" t="e">
        <v>#N/A</v>
      </c>
      <c r="S5263" t="e">
        <v>#N/A</v>
      </c>
      <c r="T5263" s="3" t="e">
        <v>#N/A</v>
      </c>
      <c r="U5263" s="3" t="e">
        <v>#N/A</v>
      </c>
      <c r="V5263" t="e">
        <v>#N/A</v>
      </c>
      <c r="W5263" t="e">
        <v>#N/A</v>
      </c>
      <c r="X5263" t="e">
        <v>#N/A</v>
      </c>
      <c r="Y5263" s="3" t="e">
        <v>#N/A</v>
      </c>
      <c r="Z5263" s="8" t="e">
        <v>#N/A</v>
      </c>
      <c r="AA5263" s="30" t="e">
        <v>#N/A</v>
      </c>
      <c r="AB5263" t="e">
        <v>#N/A</v>
      </c>
      <c r="AC5263" t="e">
        <v>#N/A</v>
      </c>
      <c r="AD5263" t="e">
        <v>#N/A</v>
      </c>
      <c r="AE5263" t="e">
        <v>#N/A</v>
      </c>
      <c r="AF5263" t="e">
        <v>#N/A</v>
      </c>
    </row>
    <row r="5264" spans="1:32" x14ac:dyDescent="0.25">
      <c r="A5264" t="e">
        <v>#N/A</v>
      </c>
      <c r="B5264" s="33" t="e">
        <v>#N/A</v>
      </c>
      <c r="C5264" t="e">
        <v>#N/A</v>
      </c>
      <c r="D5264" t="e">
        <v>#N/A</v>
      </c>
      <c r="E5264" s="69" t="e">
        <v>#N/A</v>
      </c>
      <c r="F5264" s="3" t="e">
        <v>#N/A</v>
      </c>
      <c r="G5264" s="3" t="e">
        <v>#N/A</v>
      </c>
      <c r="H5264" s="3" t="e">
        <v>#N/A</v>
      </c>
      <c r="I5264" s="80" t="e">
        <v>#N/A</v>
      </c>
      <c r="J5264" s="80" t="e">
        <v>#N/A</v>
      </c>
      <c r="K5264" s="85" t="e">
        <v>#N/A</v>
      </c>
      <c r="L5264" s="9" t="e">
        <v>#N/A</v>
      </c>
      <c r="M5264" s="93" t="e">
        <v>#N/A</v>
      </c>
      <c r="N5264" s="8" t="e">
        <v>#N/A</v>
      </c>
      <c r="O5264" t="e">
        <v>#N/A</v>
      </c>
      <c r="P5264" t="e">
        <v>#N/A</v>
      </c>
      <c r="Q5264" t="e">
        <v>#N/A</v>
      </c>
      <c r="R5264" s="2" t="e">
        <v>#N/A</v>
      </c>
      <c r="S5264" t="e">
        <v>#N/A</v>
      </c>
      <c r="T5264" s="3" t="e">
        <v>#N/A</v>
      </c>
      <c r="U5264" s="3" t="e">
        <v>#N/A</v>
      </c>
      <c r="V5264" t="e">
        <v>#N/A</v>
      </c>
      <c r="W5264" t="e">
        <v>#N/A</v>
      </c>
      <c r="X5264" t="e">
        <v>#N/A</v>
      </c>
      <c r="Y5264" s="3" t="e">
        <v>#N/A</v>
      </c>
      <c r="Z5264" s="8" t="e">
        <v>#N/A</v>
      </c>
      <c r="AA5264" s="30" t="e">
        <v>#N/A</v>
      </c>
      <c r="AB5264" t="e">
        <v>#N/A</v>
      </c>
      <c r="AC5264" t="e">
        <v>#N/A</v>
      </c>
      <c r="AD5264" t="e">
        <v>#N/A</v>
      </c>
      <c r="AE5264" t="e">
        <v>#N/A</v>
      </c>
      <c r="AF5264" t="e">
        <v>#N/A</v>
      </c>
    </row>
    <row r="5265" spans="1:32" x14ac:dyDescent="0.25">
      <c r="A5265" t="e">
        <v>#N/A</v>
      </c>
      <c r="B5265" s="33" t="e">
        <v>#N/A</v>
      </c>
      <c r="C5265" t="e">
        <v>#N/A</v>
      </c>
      <c r="D5265" t="e">
        <v>#N/A</v>
      </c>
      <c r="E5265" s="69" t="e">
        <v>#N/A</v>
      </c>
      <c r="F5265" s="3" t="e">
        <v>#N/A</v>
      </c>
      <c r="G5265" s="3" t="e">
        <v>#N/A</v>
      </c>
      <c r="H5265" s="3" t="e">
        <v>#N/A</v>
      </c>
      <c r="I5265" s="80" t="e">
        <v>#N/A</v>
      </c>
      <c r="J5265" s="80" t="e">
        <v>#N/A</v>
      </c>
      <c r="K5265" s="85" t="e">
        <v>#N/A</v>
      </c>
      <c r="L5265" s="9" t="e">
        <v>#N/A</v>
      </c>
      <c r="M5265" s="93" t="e">
        <v>#N/A</v>
      </c>
      <c r="N5265" s="8" t="e">
        <v>#N/A</v>
      </c>
      <c r="O5265" t="e">
        <v>#N/A</v>
      </c>
      <c r="P5265" t="e">
        <v>#N/A</v>
      </c>
      <c r="Q5265" t="e">
        <v>#N/A</v>
      </c>
      <c r="R5265" s="2" t="e">
        <v>#N/A</v>
      </c>
      <c r="S5265" t="e">
        <v>#N/A</v>
      </c>
      <c r="T5265" s="3" t="e">
        <v>#N/A</v>
      </c>
      <c r="U5265" s="3" t="e">
        <v>#N/A</v>
      </c>
      <c r="V5265" t="e">
        <v>#N/A</v>
      </c>
      <c r="W5265" t="e">
        <v>#N/A</v>
      </c>
      <c r="X5265" t="e">
        <v>#N/A</v>
      </c>
      <c r="Y5265" s="3" t="e">
        <v>#N/A</v>
      </c>
      <c r="Z5265" s="8" t="e">
        <v>#N/A</v>
      </c>
      <c r="AA5265" s="30" t="e">
        <v>#N/A</v>
      </c>
      <c r="AB5265" t="e">
        <v>#N/A</v>
      </c>
      <c r="AC5265" t="e">
        <v>#N/A</v>
      </c>
      <c r="AD5265" t="e">
        <v>#N/A</v>
      </c>
      <c r="AE5265" t="e">
        <v>#N/A</v>
      </c>
      <c r="AF5265" t="e">
        <v>#N/A</v>
      </c>
    </row>
    <row r="5266" spans="1:32" x14ac:dyDescent="0.25">
      <c r="A5266" t="e">
        <v>#N/A</v>
      </c>
      <c r="B5266" s="33" t="e">
        <v>#N/A</v>
      </c>
      <c r="C5266" t="e">
        <v>#N/A</v>
      </c>
      <c r="D5266" t="e">
        <v>#N/A</v>
      </c>
      <c r="E5266" s="69" t="e">
        <v>#N/A</v>
      </c>
      <c r="F5266" s="3" t="e">
        <v>#N/A</v>
      </c>
      <c r="G5266" s="3" t="e">
        <v>#N/A</v>
      </c>
      <c r="H5266" s="3" t="e">
        <v>#N/A</v>
      </c>
      <c r="I5266" s="80" t="e">
        <v>#N/A</v>
      </c>
      <c r="J5266" s="80" t="e">
        <v>#N/A</v>
      </c>
      <c r="K5266" s="85" t="e">
        <v>#N/A</v>
      </c>
      <c r="L5266" s="9" t="e">
        <v>#N/A</v>
      </c>
      <c r="M5266" s="93" t="e">
        <v>#N/A</v>
      </c>
      <c r="N5266" s="8" t="e">
        <v>#N/A</v>
      </c>
      <c r="O5266" t="e">
        <v>#N/A</v>
      </c>
      <c r="P5266" t="e">
        <v>#N/A</v>
      </c>
      <c r="Q5266" t="e">
        <v>#N/A</v>
      </c>
      <c r="R5266" s="2" t="e">
        <v>#N/A</v>
      </c>
      <c r="S5266" t="e">
        <v>#N/A</v>
      </c>
      <c r="T5266" s="3" t="e">
        <v>#N/A</v>
      </c>
      <c r="U5266" s="3" t="e">
        <v>#N/A</v>
      </c>
      <c r="V5266" t="e">
        <v>#N/A</v>
      </c>
      <c r="W5266" t="e">
        <v>#N/A</v>
      </c>
      <c r="X5266" t="e">
        <v>#N/A</v>
      </c>
      <c r="Y5266" s="3" t="e">
        <v>#N/A</v>
      </c>
      <c r="Z5266" s="8" t="e">
        <v>#N/A</v>
      </c>
      <c r="AA5266" s="30" t="e">
        <v>#N/A</v>
      </c>
      <c r="AB5266" t="e">
        <v>#N/A</v>
      </c>
      <c r="AC5266" t="e">
        <v>#N/A</v>
      </c>
      <c r="AD5266" t="e">
        <v>#N/A</v>
      </c>
      <c r="AE5266" t="e">
        <v>#N/A</v>
      </c>
      <c r="AF5266" t="e">
        <v>#N/A</v>
      </c>
    </row>
    <row r="5267" spans="1:32" x14ac:dyDescent="0.25">
      <c r="A5267" t="e">
        <v>#N/A</v>
      </c>
      <c r="B5267" s="33" t="e">
        <v>#N/A</v>
      </c>
      <c r="C5267" t="e">
        <v>#N/A</v>
      </c>
      <c r="D5267" t="e">
        <v>#N/A</v>
      </c>
      <c r="E5267" s="69" t="e">
        <v>#N/A</v>
      </c>
      <c r="F5267" s="3" t="e">
        <v>#N/A</v>
      </c>
      <c r="G5267" s="3" t="e">
        <v>#N/A</v>
      </c>
      <c r="H5267" s="3" t="e">
        <v>#N/A</v>
      </c>
      <c r="I5267" s="80" t="e">
        <v>#N/A</v>
      </c>
      <c r="J5267" s="80" t="e">
        <v>#N/A</v>
      </c>
      <c r="K5267" s="85" t="e">
        <v>#N/A</v>
      </c>
      <c r="L5267" s="9" t="e">
        <v>#N/A</v>
      </c>
      <c r="M5267" s="93" t="e">
        <v>#N/A</v>
      </c>
      <c r="N5267" s="8" t="e">
        <v>#N/A</v>
      </c>
      <c r="O5267" t="e">
        <v>#N/A</v>
      </c>
      <c r="P5267" t="e">
        <v>#N/A</v>
      </c>
      <c r="Q5267" t="e">
        <v>#N/A</v>
      </c>
      <c r="R5267" s="2" t="e">
        <v>#N/A</v>
      </c>
      <c r="S5267" t="e">
        <v>#N/A</v>
      </c>
      <c r="T5267" s="3" t="e">
        <v>#N/A</v>
      </c>
      <c r="U5267" s="3" t="e">
        <v>#N/A</v>
      </c>
      <c r="V5267" t="e">
        <v>#N/A</v>
      </c>
      <c r="W5267" t="e">
        <v>#N/A</v>
      </c>
      <c r="X5267" t="e">
        <v>#N/A</v>
      </c>
      <c r="Y5267" s="3" t="e">
        <v>#N/A</v>
      </c>
      <c r="Z5267" s="8" t="e">
        <v>#N/A</v>
      </c>
      <c r="AA5267" s="30" t="e">
        <v>#N/A</v>
      </c>
      <c r="AB5267" t="e">
        <v>#N/A</v>
      </c>
      <c r="AC5267" t="e">
        <v>#N/A</v>
      </c>
      <c r="AD5267" t="e">
        <v>#N/A</v>
      </c>
      <c r="AE5267" t="e">
        <v>#N/A</v>
      </c>
      <c r="AF5267" t="e">
        <v>#N/A</v>
      </c>
    </row>
    <row r="5268" spans="1:32" x14ac:dyDescent="0.25">
      <c r="A5268" t="e">
        <v>#N/A</v>
      </c>
      <c r="B5268" s="33" t="e">
        <v>#N/A</v>
      </c>
      <c r="C5268" t="e">
        <v>#N/A</v>
      </c>
      <c r="D5268" t="e">
        <v>#N/A</v>
      </c>
      <c r="E5268" s="69" t="e">
        <v>#N/A</v>
      </c>
      <c r="F5268" s="3" t="e">
        <v>#N/A</v>
      </c>
      <c r="G5268" s="3" t="e">
        <v>#N/A</v>
      </c>
      <c r="H5268" s="3" t="e">
        <v>#N/A</v>
      </c>
      <c r="I5268" s="80" t="e">
        <v>#N/A</v>
      </c>
      <c r="J5268" s="80" t="e">
        <v>#N/A</v>
      </c>
      <c r="K5268" s="85" t="e">
        <v>#N/A</v>
      </c>
      <c r="L5268" s="9" t="e">
        <v>#N/A</v>
      </c>
      <c r="M5268" s="93" t="e">
        <v>#N/A</v>
      </c>
      <c r="N5268" s="8" t="e">
        <v>#N/A</v>
      </c>
      <c r="O5268" t="e">
        <v>#N/A</v>
      </c>
      <c r="P5268" t="e">
        <v>#N/A</v>
      </c>
      <c r="Q5268" t="e">
        <v>#N/A</v>
      </c>
      <c r="R5268" s="2" t="e">
        <v>#N/A</v>
      </c>
      <c r="S5268" t="e">
        <v>#N/A</v>
      </c>
      <c r="T5268" s="3" t="e">
        <v>#N/A</v>
      </c>
      <c r="U5268" s="3" t="e">
        <v>#N/A</v>
      </c>
      <c r="V5268" t="e">
        <v>#N/A</v>
      </c>
      <c r="W5268" t="e">
        <v>#N/A</v>
      </c>
      <c r="X5268" t="e">
        <v>#N/A</v>
      </c>
      <c r="Y5268" s="3" t="e">
        <v>#N/A</v>
      </c>
      <c r="Z5268" s="8" t="e">
        <v>#N/A</v>
      </c>
      <c r="AA5268" s="30" t="e">
        <v>#N/A</v>
      </c>
      <c r="AB5268" t="e">
        <v>#N/A</v>
      </c>
      <c r="AC5268" t="e">
        <v>#N/A</v>
      </c>
      <c r="AD5268" t="e">
        <v>#N/A</v>
      </c>
      <c r="AE5268" t="e">
        <v>#N/A</v>
      </c>
      <c r="AF5268" t="e">
        <v>#N/A</v>
      </c>
    </row>
    <row r="5269" spans="1:32" x14ac:dyDescent="0.25">
      <c r="A5269" t="e">
        <v>#N/A</v>
      </c>
      <c r="B5269" s="33" t="e">
        <v>#N/A</v>
      </c>
      <c r="C5269" t="e">
        <v>#N/A</v>
      </c>
      <c r="D5269" t="e">
        <v>#N/A</v>
      </c>
      <c r="E5269" s="69" t="e">
        <v>#N/A</v>
      </c>
      <c r="F5269" s="3" t="e">
        <v>#N/A</v>
      </c>
      <c r="G5269" s="3" t="e">
        <v>#N/A</v>
      </c>
      <c r="H5269" s="3" t="e">
        <v>#N/A</v>
      </c>
      <c r="I5269" s="80" t="e">
        <v>#N/A</v>
      </c>
      <c r="J5269" s="80" t="e">
        <v>#N/A</v>
      </c>
      <c r="K5269" s="85" t="e">
        <v>#N/A</v>
      </c>
      <c r="L5269" s="9" t="e">
        <v>#N/A</v>
      </c>
      <c r="M5269" s="93" t="e">
        <v>#N/A</v>
      </c>
      <c r="N5269" s="8" t="e">
        <v>#N/A</v>
      </c>
      <c r="O5269" t="e">
        <v>#N/A</v>
      </c>
      <c r="P5269" t="e">
        <v>#N/A</v>
      </c>
      <c r="Q5269" t="e">
        <v>#N/A</v>
      </c>
      <c r="R5269" s="2" t="e">
        <v>#N/A</v>
      </c>
      <c r="S5269" t="e">
        <v>#N/A</v>
      </c>
      <c r="T5269" s="3" t="e">
        <v>#N/A</v>
      </c>
      <c r="U5269" s="3" t="e">
        <v>#N/A</v>
      </c>
      <c r="V5269" t="e">
        <v>#N/A</v>
      </c>
      <c r="W5269" t="e">
        <v>#N/A</v>
      </c>
      <c r="X5269" t="e">
        <v>#N/A</v>
      </c>
      <c r="Y5269" s="3" t="e">
        <v>#N/A</v>
      </c>
      <c r="Z5269" s="8" t="e">
        <v>#N/A</v>
      </c>
      <c r="AA5269" s="30" t="e">
        <v>#N/A</v>
      </c>
      <c r="AB5269" t="e">
        <v>#N/A</v>
      </c>
      <c r="AC5269" t="e">
        <v>#N/A</v>
      </c>
      <c r="AD5269" t="e">
        <v>#N/A</v>
      </c>
      <c r="AE5269" t="e">
        <v>#N/A</v>
      </c>
      <c r="AF5269" t="e">
        <v>#N/A</v>
      </c>
    </row>
    <row r="5270" spans="1:32" x14ac:dyDescent="0.25">
      <c r="A5270" t="e">
        <v>#N/A</v>
      </c>
      <c r="B5270" s="33" t="e">
        <v>#N/A</v>
      </c>
      <c r="C5270" t="e">
        <v>#N/A</v>
      </c>
      <c r="D5270" t="e">
        <v>#N/A</v>
      </c>
      <c r="E5270" s="69" t="e">
        <v>#N/A</v>
      </c>
      <c r="F5270" s="3" t="e">
        <v>#N/A</v>
      </c>
      <c r="G5270" s="3" t="e">
        <v>#N/A</v>
      </c>
      <c r="H5270" s="3" t="e">
        <v>#N/A</v>
      </c>
      <c r="I5270" s="80" t="e">
        <v>#N/A</v>
      </c>
      <c r="J5270" s="80" t="e">
        <v>#N/A</v>
      </c>
      <c r="K5270" s="85" t="e">
        <v>#N/A</v>
      </c>
      <c r="L5270" s="9" t="e">
        <v>#N/A</v>
      </c>
      <c r="M5270" s="93" t="e">
        <v>#N/A</v>
      </c>
      <c r="N5270" s="8" t="e">
        <v>#N/A</v>
      </c>
      <c r="O5270" t="e">
        <v>#N/A</v>
      </c>
      <c r="P5270" t="e">
        <v>#N/A</v>
      </c>
      <c r="Q5270" t="e">
        <v>#N/A</v>
      </c>
      <c r="R5270" s="2" t="e">
        <v>#N/A</v>
      </c>
      <c r="S5270" t="e">
        <v>#N/A</v>
      </c>
      <c r="T5270" s="3" t="e">
        <v>#N/A</v>
      </c>
      <c r="U5270" s="3" t="e">
        <v>#N/A</v>
      </c>
      <c r="V5270" t="e">
        <v>#N/A</v>
      </c>
      <c r="W5270" t="e">
        <v>#N/A</v>
      </c>
      <c r="X5270" t="e">
        <v>#N/A</v>
      </c>
      <c r="Y5270" s="3" t="e">
        <v>#N/A</v>
      </c>
      <c r="Z5270" s="8" t="e">
        <v>#N/A</v>
      </c>
      <c r="AA5270" s="30" t="e">
        <v>#N/A</v>
      </c>
      <c r="AB5270" t="e">
        <v>#N/A</v>
      </c>
      <c r="AC5270" t="e">
        <v>#N/A</v>
      </c>
      <c r="AD5270" t="e">
        <v>#N/A</v>
      </c>
      <c r="AE5270" t="e">
        <v>#N/A</v>
      </c>
      <c r="AF5270" t="e">
        <v>#N/A</v>
      </c>
    </row>
    <row r="5271" spans="1:32" x14ac:dyDescent="0.25">
      <c r="A5271" t="e">
        <v>#N/A</v>
      </c>
      <c r="B5271" s="33" t="e">
        <v>#N/A</v>
      </c>
      <c r="C5271" t="e">
        <v>#N/A</v>
      </c>
      <c r="D5271" t="e">
        <v>#N/A</v>
      </c>
      <c r="E5271" s="69" t="e">
        <v>#N/A</v>
      </c>
      <c r="F5271" s="3" t="e">
        <v>#N/A</v>
      </c>
      <c r="G5271" s="3" t="e">
        <v>#N/A</v>
      </c>
      <c r="H5271" s="3" t="e">
        <v>#N/A</v>
      </c>
      <c r="I5271" s="80" t="e">
        <v>#N/A</v>
      </c>
      <c r="J5271" s="80" t="e">
        <v>#N/A</v>
      </c>
      <c r="K5271" s="85" t="e">
        <v>#N/A</v>
      </c>
      <c r="L5271" s="9" t="e">
        <v>#N/A</v>
      </c>
      <c r="M5271" s="93" t="e">
        <v>#N/A</v>
      </c>
      <c r="N5271" s="8" t="e">
        <v>#N/A</v>
      </c>
      <c r="O5271" t="e">
        <v>#N/A</v>
      </c>
      <c r="P5271" t="e">
        <v>#N/A</v>
      </c>
      <c r="Q5271" t="e">
        <v>#N/A</v>
      </c>
      <c r="R5271" s="2" t="e">
        <v>#N/A</v>
      </c>
      <c r="S5271" t="e">
        <v>#N/A</v>
      </c>
      <c r="T5271" s="3" t="e">
        <v>#N/A</v>
      </c>
      <c r="U5271" s="3" t="e">
        <v>#N/A</v>
      </c>
      <c r="V5271" t="e">
        <v>#N/A</v>
      </c>
      <c r="W5271" t="e">
        <v>#N/A</v>
      </c>
      <c r="X5271" t="e">
        <v>#N/A</v>
      </c>
      <c r="Y5271" s="3" t="e">
        <v>#N/A</v>
      </c>
      <c r="Z5271" s="8" t="e">
        <v>#N/A</v>
      </c>
      <c r="AA5271" s="30" t="e">
        <v>#N/A</v>
      </c>
      <c r="AB5271" t="e">
        <v>#N/A</v>
      </c>
      <c r="AC5271" t="e">
        <v>#N/A</v>
      </c>
      <c r="AD5271" t="e">
        <v>#N/A</v>
      </c>
      <c r="AE5271" t="e">
        <v>#N/A</v>
      </c>
      <c r="AF5271" t="e">
        <v>#N/A</v>
      </c>
    </row>
    <row r="5272" spans="1:32" x14ac:dyDescent="0.25">
      <c r="A5272" t="e">
        <v>#N/A</v>
      </c>
      <c r="B5272" s="33" t="e">
        <v>#N/A</v>
      </c>
      <c r="C5272" t="e">
        <v>#N/A</v>
      </c>
      <c r="D5272" t="e">
        <v>#N/A</v>
      </c>
      <c r="E5272" s="69" t="e">
        <v>#N/A</v>
      </c>
      <c r="F5272" s="3" t="e">
        <v>#N/A</v>
      </c>
      <c r="G5272" s="3" t="e">
        <v>#N/A</v>
      </c>
      <c r="H5272" s="3" t="e">
        <v>#N/A</v>
      </c>
      <c r="I5272" s="80" t="e">
        <v>#N/A</v>
      </c>
      <c r="J5272" s="80" t="e">
        <v>#N/A</v>
      </c>
      <c r="K5272" s="85" t="e">
        <v>#N/A</v>
      </c>
      <c r="L5272" s="9" t="e">
        <v>#N/A</v>
      </c>
      <c r="M5272" s="93" t="e">
        <v>#N/A</v>
      </c>
      <c r="N5272" s="8" t="e">
        <v>#N/A</v>
      </c>
      <c r="O5272" t="e">
        <v>#N/A</v>
      </c>
      <c r="P5272" t="e">
        <v>#N/A</v>
      </c>
      <c r="Q5272" t="e">
        <v>#N/A</v>
      </c>
      <c r="R5272" s="2" t="e">
        <v>#N/A</v>
      </c>
      <c r="S5272" t="e">
        <v>#N/A</v>
      </c>
      <c r="T5272" s="3" t="e">
        <v>#N/A</v>
      </c>
      <c r="U5272" s="3" t="e">
        <v>#N/A</v>
      </c>
      <c r="V5272" t="e">
        <v>#N/A</v>
      </c>
      <c r="W5272" t="e">
        <v>#N/A</v>
      </c>
      <c r="X5272" t="e">
        <v>#N/A</v>
      </c>
      <c r="Y5272" s="3" t="e">
        <v>#N/A</v>
      </c>
      <c r="Z5272" s="8" t="e">
        <v>#N/A</v>
      </c>
      <c r="AA5272" s="30" t="e">
        <v>#N/A</v>
      </c>
      <c r="AB5272" t="e">
        <v>#N/A</v>
      </c>
      <c r="AC5272" t="e">
        <v>#N/A</v>
      </c>
      <c r="AD5272" t="e">
        <v>#N/A</v>
      </c>
      <c r="AE5272" t="e">
        <v>#N/A</v>
      </c>
      <c r="AF5272" t="e">
        <v>#N/A</v>
      </c>
    </row>
    <row r="5273" spans="1:32" x14ac:dyDescent="0.25">
      <c r="A5273" t="e">
        <v>#N/A</v>
      </c>
      <c r="B5273" s="33" t="e">
        <v>#N/A</v>
      </c>
      <c r="C5273" t="e">
        <v>#N/A</v>
      </c>
      <c r="D5273" t="e">
        <v>#N/A</v>
      </c>
      <c r="E5273" s="69" t="e">
        <v>#N/A</v>
      </c>
      <c r="F5273" s="3" t="e">
        <v>#N/A</v>
      </c>
      <c r="G5273" s="3" t="e">
        <v>#N/A</v>
      </c>
      <c r="H5273" s="3" t="e">
        <v>#N/A</v>
      </c>
      <c r="I5273" s="80" t="e">
        <v>#N/A</v>
      </c>
      <c r="J5273" s="80" t="e">
        <v>#N/A</v>
      </c>
      <c r="K5273" s="85" t="e">
        <v>#N/A</v>
      </c>
      <c r="L5273" s="9" t="e">
        <v>#N/A</v>
      </c>
      <c r="M5273" s="93" t="e">
        <v>#N/A</v>
      </c>
      <c r="N5273" s="8" t="e">
        <v>#N/A</v>
      </c>
      <c r="O5273" t="e">
        <v>#N/A</v>
      </c>
      <c r="P5273" t="e">
        <v>#N/A</v>
      </c>
      <c r="Q5273" t="e">
        <v>#N/A</v>
      </c>
      <c r="R5273" s="2" t="e">
        <v>#N/A</v>
      </c>
      <c r="S5273" t="e">
        <v>#N/A</v>
      </c>
      <c r="T5273" s="3" t="e">
        <v>#N/A</v>
      </c>
      <c r="U5273" s="3" t="e">
        <v>#N/A</v>
      </c>
      <c r="V5273" t="e">
        <v>#N/A</v>
      </c>
      <c r="W5273" t="e">
        <v>#N/A</v>
      </c>
      <c r="X5273" t="e">
        <v>#N/A</v>
      </c>
      <c r="Y5273" s="3" t="e">
        <v>#N/A</v>
      </c>
      <c r="Z5273" s="8" t="e">
        <v>#N/A</v>
      </c>
      <c r="AA5273" s="30" t="e">
        <v>#N/A</v>
      </c>
      <c r="AB5273" t="e">
        <v>#N/A</v>
      </c>
      <c r="AC5273" t="e">
        <v>#N/A</v>
      </c>
      <c r="AD5273" t="e">
        <v>#N/A</v>
      </c>
      <c r="AE5273" t="e">
        <v>#N/A</v>
      </c>
      <c r="AF5273" t="e">
        <v>#N/A</v>
      </c>
    </row>
    <row r="5274" spans="1:32" x14ac:dyDescent="0.25">
      <c r="A5274" t="e">
        <v>#N/A</v>
      </c>
      <c r="B5274" s="33" t="e">
        <v>#N/A</v>
      </c>
      <c r="C5274" t="e">
        <v>#N/A</v>
      </c>
      <c r="D5274" t="e">
        <v>#N/A</v>
      </c>
      <c r="E5274" s="69" t="e">
        <v>#N/A</v>
      </c>
      <c r="F5274" s="3" t="e">
        <v>#N/A</v>
      </c>
      <c r="G5274" s="3" t="e">
        <v>#N/A</v>
      </c>
      <c r="H5274" s="3" t="e">
        <v>#N/A</v>
      </c>
      <c r="I5274" s="80" t="e">
        <v>#N/A</v>
      </c>
      <c r="J5274" s="80" t="e">
        <v>#N/A</v>
      </c>
      <c r="K5274" s="85" t="e">
        <v>#N/A</v>
      </c>
      <c r="L5274" s="9" t="e">
        <v>#N/A</v>
      </c>
      <c r="M5274" s="93" t="e">
        <v>#N/A</v>
      </c>
      <c r="N5274" s="8" t="e">
        <v>#N/A</v>
      </c>
      <c r="O5274" t="e">
        <v>#N/A</v>
      </c>
      <c r="P5274" t="e">
        <v>#N/A</v>
      </c>
      <c r="Q5274" t="e">
        <v>#N/A</v>
      </c>
      <c r="R5274" s="2" t="e">
        <v>#N/A</v>
      </c>
      <c r="S5274" t="e">
        <v>#N/A</v>
      </c>
      <c r="T5274" s="3" t="e">
        <v>#N/A</v>
      </c>
      <c r="U5274" s="3" t="e">
        <v>#N/A</v>
      </c>
      <c r="V5274" t="e">
        <v>#N/A</v>
      </c>
      <c r="W5274" t="e">
        <v>#N/A</v>
      </c>
      <c r="X5274" t="e">
        <v>#N/A</v>
      </c>
      <c r="Y5274" s="3" t="e">
        <v>#N/A</v>
      </c>
      <c r="Z5274" s="8" t="e">
        <v>#N/A</v>
      </c>
      <c r="AA5274" s="30" t="e">
        <v>#N/A</v>
      </c>
      <c r="AB5274" t="e">
        <v>#N/A</v>
      </c>
      <c r="AC5274" t="e">
        <v>#N/A</v>
      </c>
      <c r="AD5274" t="e">
        <v>#N/A</v>
      </c>
      <c r="AE5274" t="e">
        <v>#N/A</v>
      </c>
      <c r="AF5274" t="e">
        <v>#N/A</v>
      </c>
    </row>
    <row r="5275" spans="1:32" x14ac:dyDescent="0.25">
      <c r="A5275" t="e">
        <v>#N/A</v>
      </c>
      <c r="B5275" s="33" t="e">
        <v>#N/A</v>
      </c>
      <c r="C5275" t="e">
        <v>#N/A</v>
      </c>
      <c r="D5275" t="e">
        <v>#N/A</v>
      </c>
      <c r="E5275" s="69" t="e">
        <v>#N/A</v>
      </c>
      <c r="F5275" s="3" t="e">
        <v>#N/A</v>
      </c>
      <c r="G5275" s="3" t="e">
        <v>#N/A</v>
      </c>
      <c r="H5275" s="3" t="e">
        <v>#N/A</v>
      </c>
      <c r="I5275" s="80" t="e">
        <v>#N/A</v>
      </c>
      <c r="J5275" s="80" t="e">
        <v>#N/A</v>
      </c>
      <c r="K5275" s="85" t="e">
        <v>#N/A</v>
      </c>
      <c r="L5275" s="9" t="e">
        <v>#N/A</v>
      </c>
      <c r="M5275" s="93" t="e">
        <v>#N/A</v>
      </c>
      <c r="N5275" s="8" t="e">
        <v>#N/A</v>
      </c>
      <c r="O5275" t="e">
        <v>#N/A</v>
      </c>
      <c r="P5275" t="e">
        <v>#N/A</v>
      </c>
      <c r="Q5275" t="e">
        <v>#N/A</v>
      </c>
      <c r="R5275" s="2" t="e">
        <v>#N/A</v>
      </c>
      <c r="S5275" t="e">
        <v>#N/A</v>
      </c>
      <c r="T5275" s="3" t="e">
        <v>#N/A</v>
      </c>
      <c r="U5275" s="3" t="e">
        <v>#N/A</v>
      </c>
      <c r="V5275" t="e">
        <v>#N/A</v>
      </c>
      <c r="W5275" t="e">
        <v>#N/A</v>
      </c>
      <c r="X5275" t="e">
        <v>#N/A</v>
      </c>
      <c r="Y5275" s="3" t="e">
        <v>#N/A</v>
      </c>
      <c r="Z5275" s="8" t="e">
        <v>#N/A</v>
      </c>
      <c r="AA5275" s="30" t="e">
        <v>#N/A</v>
      </c>
      <c r="AB5275" t="e">
        <v>#N/A</v>
      </c>
      <c r="AC5275" t="e">
        <v>#N/A</v>
      </c>
      <c r="AD5275" t="e">
        <v>#N/A</v>
      </c>
      <c r="AE5275" t="e">
        <v>#N/A</v>
      </c>
      <c r="AF5275" t="e">
        <v>#N/A</v>
      </c>
    </row>
    <row r="5276" spans="1:32" x14ac:dyDescent="0.25">
      <c r="A5276" t="e">
        <v>#N/A</v>
      </c>
      <c r="B5276" s="33" t="e">
        <v>#N/A</v>
      </c>
      <c r="C5276" t="e">
        <v>#N/A</v>
      </c>
      <c r="D5276" t="e">
        <v>#N/A</v>
      </c>
      <c r="E5276" s="69" t="e">
        <v>#N/A</v>
      </c>
      <c r="F5276" s="3" t="e">
        <v>#N/A</v>
      </c>
      <c r="G5276" s="3" t="e">
        <v>#N/A</v>
      </c>
      <c r="H5276" s="3" t="e">
        <v>#N/A</v>
      </c>
      <c r="I5276" s="80" t="e">
        <v>#N/A</v>
      </c>
      <c r="J5276" s="80" t="e">
        <v>#N/A</v>
      </c>
      <c r="K5276" s="85" t="e">
        <v>#N/A</v>
      </c>
      <c r="L5276" s="9" t="e">
        <v>#N/A</v>
      </c>
      <c r="M5276" s="93" t="e">
        <v>#N/A</v>
      </c>
      <c r="N5276" s="8" t="e">
        <v>#N/A</v>
      </c>
      <c r="O5276" t="e">
        <v>#N/A</v>
      </c>
      <c r="P5276" t="e">
        <v>#N/A</v>
      </c>
      <c r="Q5276" t="e">
        <v>#N/A</v>
      </c>
      <c r="R5276" s="2" t="e">
        <v>#N/A</v>
      </c>
      <c r="S5276" t="e">
        <v>#N/A</v>
      </c>
      <c r="T5276" s="3" t="e">
        <v>#N/A</v>
      </c>
      <c r="U5276" s="3" t="e">
        <v>#N/A</v>
      </c>
      <c r="V5276" t="e">
        <v>#N/A</v>
      </c>
      <c r="W5276" t="e">
        <v>#N/A</v>
      </c>
      <c r="X5276" t="e">
        <v>#N/A</v>
      </c>
      <c r="Y5276" s="3" t="e">
        <v>#N/A</v>
      </c>
      <c r="Z5276" s="8" t="e">
        <v>#N/A</v>
      </c>
      <c r="AA5276" s="30" t="e">
        <v>#N/A</v>
      </c>
      <c r="AB5276" t="e">
        <v>#N/A</v>
      </c>
      <c r="AC5276" t="e">
        <v>#N/A</v>
      </c>
      <c r="AD5276" t="e">
        <v>#N/A</v>
      </c>
      <c r="AE5276" t="e">
        <v>#N/A</v>
      </c>
      <c r="AF5276" t="e">
        <v>#N/A</v>
      </c>
    </row>
    <row r="5277" spans="1:32" x14ac:dyDescent="0.25">
      <c r="A5277" t="e">
        <v>#N/A</v>
      </c>
      <c r="B5277" s="33" t="e">
        <v>#N/A</v>
      </c>
      <c r="C5277" t="e">
        <v>#N/A</v>
      </c>
      <c r="D5277" t="e">
        <v>#N/A</v>
      </c>
      <c r="E5277" s="69" t="e">
        <v>#N/A</v>
      </c>
      <c r="F5277" s="3" t="e">
        <v>#N/A</v>
      </c>
      <c r="G5277" s="3" t="e">
        <v>#N/A</v>
      </c>
      <c r="H5277" s="3" t="e">
        <v>#N/A</v>
      </c>
      <c r="I5277" s="80" t="e">
        <v>#N/A</v>
      </c>
      <c r="J5277" s="80" t="e">
        <v>#N/A</v>
      </c>
      <c r="K5277" s="85" t="e">
        <v>#N/A</v>
      </c>
      <c r="L5277" s="9" t="e">
        <v>#N/A</v>
      </c>
      <c r="M5277" s="93" t="e">
        <v>#N/A</v>
      </c>
      <c r="N5277" s="8" t="e">
        <v>#N/A</v>
      </c>
      <c r="O5277" t="e">
        <v>#N/A</v>
      </c>
      <c r="P5277" t="e">
        <v>#N/A</v>
      </c>
      <c r="Q5277" t="e">
        <v>#N/A</v>
      </c>
      <c r="R5277" s="2" t="e">
        <v>#N/A</v>
      </c>
      <c r="S5277" t="e">
        <v>#N/A</v>
      </c>
      <c r="T5277" s="3" t="e">
        <v>#N/A</v>
      </c>
      <c r="U5277" s="3" t="e">
        <v>#N/A</v>
      </c>
      <c r="V5277" t="e">
        <v>#N/A</v>
      </c>
      <c r="W5277" t="e">
        <v>#N/A</v>
      </c>
      <c r="X5277" t="e">
        <v>#N/A</v>
      </c>
      <c r="Y5277" s="3" t="e">
        <v>#N/A</v>
      </c>
      <c r="Z5277" s="8" t="e">
        <v>#N/A</v>
      </c>
      <c r="AA5277" s="30" t="e">
        <v>#N/A</v>
      </c>
      <c r="AB5277" t="e">
        <v>#N/A</v>
      </c>
      <c r="AC5277" t="e">
        <v>#N/A</v>
      </c>
      <c r="AD5277" t="e">
        <v>#N/A</v>
      </c>
      <c r="AE5277" t="e">
        <v>#N/A</v>
      </c>
      <c r="AF5277" t="e">
        <v>#N/A</v>
      </c>
    </row>
    <row r="5278" spans="1:32" x14ac:dyDescent="0.25">
      <c r="A5278" t="e">
        <v>#N/A</v>
      </c>
      <c r="B5278" s="33" t="e">
        <v>#N/A</v>
      </c>
      <c r="C5278" t="e">
        <v>#N/A</v>
      </c>
      <c r="D5278" t="e">
        <v>#N/A</v>
      </c>
      <c r="E5278" s="69" t="e">
        <v>#N/A</v>
      </c>
      <c r="F5278" s="3" t="e">
        <v>#N/A</v>
      </c>
      <c r="G5278" s="3" t="e">
        <v>#N/A</v>
      </c>
      <c r="H5278" s="3" t="e">
        <v>#N/A</v>
      </c>
      <c r="I5278" s="80" t="e">
        <v>#N/A</v>
      </c>
      <c r="J5278" s="80" t="e">
        <v>#N/A</v>
      </c>
      <c r="K5278" s="85" t="e">
        <v>#N/A</v>
      </c>
      <c r="L5278" s="9" t="e">
        <v>#N/A</v>
      </c>
      <c r="M5278" s="93" t="e">
        <v>#N/A</v>
      </c>
      <c r="N5278" s="8" t="e">
        <v>#N/A</v>
      </c>
      <c r="O5278" t="e">
        <v>#N/A</v>
      </c>
      <c r="P5278" t="e">
        <v>#N/A</v>
      </c>
      <c r="Q5278" t="e">
        <v>#N/A</v>
      </c>
      <c r="R5278" s="2" t="e">
        <v>#N/A</v>
      </c>
      <c r="S5278" t="e">
        <v>#N/A</v>
      </c>
      <c r="T5278" s="3" t="e">
        <v>#N/A</v>
      </c>
      <c r="U5278" s="3" t="e">
        <v>#N/A</v>
      </c>
      <c r="V5278" t="e">
        <v>#N/A</v>
      </c>
      <c r="W5278" t="e">
        <v>#N/A</v>
      </c>
      <c r="X5278" t="e">
        <v>#N/A</v>
      </c>
      <c r="Y5278" s="3" t="e">
        <v>#N/A</v>
      </c>
      <c r="Z5278" s="8" t="e">
        <v>#N/A</v>
      </c>
      <c r="AA5278" s="30" t="e">
        <v>#N/A</v>
      </c>
      <c r="AB5278" t="e">
        <v>#N/A</v>
      </c>
      <c r="AC5278" t="e">
        <v>#N/A</v>
      </c>
      <c r="AD5278" t="e">
        <v>#N/A</v>
      </c>
      <c r="AE5278" t="e">
        <v>#N/A</v>
      </c>
      <c r="AF5278" t="e">
        <v>#N/A</v>
      </c>
    </row>
    <row r="5279" spans="1:32" x14ac:dyDescent="0.25">
      <c r="A5279" t="e">
        <v>#N/A</v>
      </c>
      <c r="B5279" s="33" t="e">
        <v>#N/A</v>
      </c>
      <c r="C5279" t="e">
        <v>#N/A</v>
      </c>
      <c r="D5279" t="e">
        <v>#N/A</v>
      </c>
      <c r="E5279" s="69" t="e">
        <v>#N/A</v>
      </c>
      <c r="F5279" s="3" t="e">
        <v>#N/A</v>
      </c>
      <c r="G5279" s="3" t="e">
        <v>#N/A</v>
      </c>
      <c r="H5279" s="3" t="e">
        <v>#N/A</v>
      </c>
      <c r="I5279" s="80" t="e">
        <v>#N/A</v>
      </c>
      <c r="J5279" s="80" t="e">
        <v>#N/A</v>
      </c>
      <c r="K5279" s="85" t="e">
        <v>#N/A</v>
      </c>
      <c r="L5279" s="9" t="e">
        <v>#N/A</v>
      </c>
      <c r="M5279" s="93" t="e">
        <v>#N/A</v>
      </c>
      <c r="N5279" s="8" t="e">
        <v>#N/A</v>
      </c>
      <c r="O5279" t="e">
        <v>#N/A</v>
      </c>
      <c r="P5279" t="e">
        <v>#N/A</v>
      </c>
      <c r="Q5279" t="e">
        <v>#N/A</v>
      </c>
      <c r="R5279" s="2" t="e">
        <v>#N/A</v>
      </c>
      <c r="S5279" t="e">
        <v>#N/A</v>
      </c>
      <c r="T5279" s="3" t="e">
        <v>#N/A</v>
      </c>
      <c r="U5279" s="3" t="e">
        <v>#N/A</v>
      </c>
      <c r="V5279" t="e">
        <v>#N/A</v>
      </c>
      <c r="W5279" t="e">
        <v>#N/A</v>
      </c>
      <c r="X5279" t="e">
        <v>#N/A</v>
      </c>
      <c r="Y5279" s="3" t="e">
        <v>#N/A</v>
      </c>
      <c r="Z5279" s="8" t="e">
        <v>#N/A</v>
      </c>
      <c r="AA5279" s="30" t="e">
        <v>#N/A</v>
      </c>
      <c r="AB5279" t="e">
        <v>#N/A</v>
      </c>
      <c r="AC5279" t="e">
        <v>#N/A</v>
      </c>
      <c r="AD5279" t="e">
        <v>#N/A</v>
      </c>
      <c r="AE5279" t="e">
        <v>#N/A</v>
      </c>
      <c r="AF5279" t="e">
        <v>#N/A</v>
      </c>
    </row>
    <row r="5280" spans="1:32" x14ac:dyDescent="0.25">
      <c r="A5280" t="e">
        <v>#N/A</v>
      </c>
      <c r="B5280" s="33" t="e">
        <v>#N/A</v>
      </c>
      <c r="C5280" t="e">
        <v>#N/A</v>
      </c>
      <c r="D5280" t="e">
        <v>#N/A</v>
      </c>
      <c r="E5280" s="69" t="e">
        <v>#N/A</v>
      </c>
      <c r="F5280" s="3" t="e">
        <v>#N/A</v>
      </c>
      <c r="G5280" s="3" t="e">
        <v>#N/A</v>
      </c>
      <c r="H5280" s="3" t="e">
        <v>#N/A</v>
      </c>
      <c r="I5280" s="80" t="e">
        <v>#N/A</v>
      </c>
      <c r="J5280" s="80" t="e">
        <v>#N/A</v>
      </c>
      <c r="K5280" s="85" t="e">
        <v>#N/A</v>
      </c>
      <c r="L5280" s="9" t="e">
        <v>#N/A</v>
      </c>
      <c r="M5280" s="93" t="e">
        <v>#N/A</v>
      </c>
      <c r="N5280" s="8" t="e">
        <v>#N/A</v>
      </c>
      <c r="O5280" t="e">
        <v>#N/A</v>
      </c>
      <c r="P5280" t="e">
        <v>#N/A</v>
      </c>
      <c r="Q5280" t="e">
        <v>#N/A</v>
      </c>
      <c r="R5280" s="2" t="e">
        <v>#N/A</v>
      </c>
      <c r="S5280" t="e">
        <v>#N/A</v>
      </c>
      <c r="T5280" s="3" t="e">
        <v>#N/A</v>
      </c>
      <c r="U5280" s="3" t="e">
        <v>#N/A</v>
      </c>
      <c r="V5280" t="e">
        <v>#N/A</v>
      </c>
      <c r="W5280" t="e">
        <v>#N/A</v>
      </c>
      <c r="X5280" t="e">
        <v>#N/A</v>
      </c>
      <c r="Y5280" s="3" t="e">
        <v>#N/A</v>
      </c>
      <c r="Z5280" s="8" t="e">
        <v>#N/A</v>
      </c>
      <c r="AA5280" s="30" t="e">
        <v>#N/A</v>
      </c>
      <c r="AB5280" t="e">
        <v>#N/A</v>
      </c>
      <c r="AC5280" t="e">
        <v>#N/A</v>
      </c>
      <c r="AD5280" t="e">
        <v>#N/A</v>
      </c>
      <c r="AE5280" t="e">
        <v>#N/A</v>
      </c>
      <c r="AF5280" t="e">
        <v>#N/A</v>
      </c>
    </row>
    <row r="5281" spans="1:32" x14ac:dyDescent="0.25">
      <c r="A5281" t="e">
        <v>#N/A</v>
      </c>
      <c r="B5281" s="33" t="e">
        <v>#N/A</v>
      </c>
      <c r="C5281" t="e">
        <v>#N/A</v>
      </c>
      <c r="D5281" t="e">
        <v>#N/A</v>
      </c>
      <c r="E5281" s="69" t="e">
        <v>#N/A</v>
      </c>
      <c r="F5281" s="3" t="e">
        <v>#N/A</v>
      </c>
      <c r="G5281" s="3" t="e">
        <v>#N/A</v>
      </c>
      <c r="H5281" s="3" t="e">
        <v>#N/A</v>
      </c>
      <c r="I5281" s="80" t="e">
        <v>#N/A</v>
      </c>
      <c r="J5281" s="80" t="e">
        <v>#N/A</v>
      </c>
      <c r="K5281" s="85" t="e">
        <v>#N/A</v>
      </c>
      <c r="L5281" s="9" t="e">
        <v>#N/A</v>
      </c>
      <c r="M5281" s="93" t="e">
        <v>#N/A</v>
      </c>
      <c r="N5281" s="8" t="e">
        <v>#N/A</v>
      </c>
      <c r="O5281" t="e">
        <v>#N/A</v>
      </c>
      <c r="P5281" t="e">
        <v>#N/A</v>
      </c>
      <c r="Q5281" t="e">
        <v>#N/A</v>
      </c>
      <c r="R5281" s="2" t="e">
        <v>#N/A</v>
      </c>
      <c r="S5281" t="e">
        <v>#N/A</v>
      </c>
      <c r="T5281" s="3" t="e">
        <v>#N/A</v>
      </c>
      <c r="U5281" s="3" t="e">
        <v>#N/A</v>
      </c>
      <c r="V5281" t="e">
        <v>#N/A</v>
      </c>
      <c r="W5281" t="e">
        <v>#N/A</v>
      </c>
      <c r="X5281" t="e">
        <v>#N/A</v>
      </c>
      <c r="Y5281" s="3" t="e">
        <v>#N/A</v>
      </c>
      <c r="Z5281" s="8" t="e">
        <v>#N/A</v>
      </c>
      <c r="AA5281" s="30" t="e">
        <v>#N/A</v>
      </c>
      <c r="AB5281" t="e">
        <v>#N/A</v>
      </c>
      <c r="AC5281" t="e">
        <v>#N/A</v>
      </c>
      <c r="AD5281" t="e">
        <v>#N/A</v>
      </c>
      <c r="AE5281" t="e">
        <v>#N/A</v>
      </c>
      <c r="AF5281" t="e">
        <v>#N/A</v>
      </c>
    </row>
    <row r="5282" spans="1:32" x14ac:dyDescent="0.25">
      <c r="A5282" t="e">
        <v>#N/A</v>
      </c>
      <c r="B5282" s="33" t="e">
        <v>#N/A</v>
      </c>
      <c r="C5282" t="e">
        <v>#N/A</v>
      </c>
      <c r="D5282" t="e">
        <v>#N/A</v>
      </c>
      <c r="E5282" s="69" t="e">
        <v>#N/A</v>
      </c>
      <c r="F5282" s="3" t="e">
        <v>#N/A</v>
      </c>
      <c r="G5282" s="3" t="e">
        <v>#N/A</v>
      </c>
      <c r="H5282" s="3" t="e">
        <v>#N/A</v>
      </c>
      <c r="I5282" s="80" t="e">
        <v>#N/A</v>
      </c>
      <c r="J5282" s="80" t="e">
        <v>#N/A</v>
      </c>
      <c r="K5282" s="85" t="e">
        <v>#N/A</v>
      </c>
      <c r="L5282" s="9" t="e">
        <v>#N/A</v>
      </c>
      <c r="M5282" s="93" t="e">
        <v>#N/A</v>
      </c>
      <c r="N5282" s="8" t="e">
        <v>#N/A</v>
      </c>
      <c r="O5282" t="e">
        <v>#N/A</v>
      </c>
      <c r="P5282" t="e">
        <v>#N/A</v>
      </c>
      <c r="Q5282" t="e">
        <v>#N/A</v>
      </c>
      <c r="R5282" s="2" t="e">
        <v>#N/A</v>
      </c>
      <c r="S5282" t="e">
        <v>#N/A</v>
      </c>
      <c r="T5282" s="3" t="e">
        <v>#N/A</v>
      </c>
      <c r="U5282" s="3" t="e">
        <v>#N/A</v>
      </c>
      <c r="V5282" t="e">
        <v>#N/A</v>
      </c>
      <c r="W5282" t="e">
        <v>#N/A</v>
      </c>
      <c r="X5282" t="e">
        <v>#N/A</v>
      </c>
      <c r="Y5282" s="3" t="e">
        <v>#N/A</v>
      </c>
      <c r="Z5282" s="8" t="e">
        <v>#N/A</v>
      </c>
      <c r="AA5282" s="30" t="e">
        <v>#N/A</v>
      </c>
      <c r="AB5282" t="e">
        <v>#N/A</v>
      </c>
      <c r="AC5282" t="e">
        <v>#N/A</v>
      </c>
      <c r="AD5282" t="e">
        <v>#N/A</v>
      </c>
      <c r="AE5282" t="e">
        <v>#N/A</v>
      </c>
      <c r="AF5282" t="e">
        <v>#N/A</v>
      </c>
    </row>
    <row r="5283" spans="1:32" x14ac:dyDescent="0.25">
      <c r="A5283" t="e">
        <v>#N/A</v>
      </c>
      <c r="B5283" s="33" t="e">
        <v>#N/A</v>
      </c>
      <c r="C5283" t="e">
        <v>#N/A</v>
      </c>
      <c r="D5283" t="e">
        <v>#N/A</v>
      </c>
      <c r="E5283" s="69" t="e">
        <v>#N/A</v>
      </c>
      <c r="F5283" s="3" t="e">
        <v>#N/A</v>
      </c>
      <c r="G5283" s="3" t="e">
        <v>#N/A</v>
      </c>
      <c r="H5283" s="3" t="e">
        <v>#N/A</v>
      </c>
      <c r="I5283" s="80" t="e">
        <v>#N/A</v>
      </c>
      <c r="J5283" s="80" t="e">
        <v>#N/A</v>
      </c>
      <c r="K5283" s="85" t="e">
        <v>#N/A</v>
      </c>
      <c r="L5283" s="9" t="e">
        <v>#N/A</v>
      </c>
      <c r="M5283" s="93" t="e">
        <v>#N/A</v>
      </c>
      <c r="N5283" s="8" t="e">
        <v>#N/A</v>
      </c>
      <c r="O5283" t="e">
        <v>#N/A</v>
      </c>
      <c r="P5283" t="e">
        <v>#N/A</v>
      </c>
      <c r="Q5283" t="e">
        <v>#N/A</v>
      </c>
      <c r="R5283" s="2" t="e">
        <v>#N/A</v>
      </c>
      <c r="S5283" t="e">
        <v>#N/A</v>
      </c>
      <c r="T5283" s="3" t="e">
        <v>#N/A</v>
      </c>
      <c r="U5283" s="3" t="e">
        <v>#N/A</v>
      </c>
      <c r="V5283" t="e">
        <v>#N/A</v>
      </c>
      <c r="W5283" t="e">
        <v>#N/A</v>
      </c>
      <c r="X5283" t="e">
        <v>#N/A</v>
      </c>
      <c r="Y5283" s="3" t="e">
        <v>#N/A</v>
      </c>
      <c r="Z5283" s="8" t="e">
        <v>#N/A</v>
      </c>
      <c r="AA5283" s="30" t="e">
        <v>#N/A</v>
      </c>
      <c r="AB5283" t="e">
        <v>#N/A</v>
      </c>
      <c r="AC5283" t="e">
        <v>#N/A</v>
      </c>
      <c r="AD5283" t="e">
        <v>#N/A</v>
      </c>
      <c r="AE5283" t="e">
        <v>#N/A</v>
      </c>
      <c r="AF5283" t="e">
        <v>#N/A</v>
      </c>
    </row>
    <row r="5284" spans="1:32" x14ac:dyDescent="0.25">
      <c r="A5284" t="e">
        <v>#N/A</v>
      </c>
      <c r="B5284" s="33" t="e">
        <v>#N/A</v>
      </c>
      <c r="C5284" t="e">
        <v>#N/A</v>
      </c>
      <c r="D5284" t="e">
        <v>#N/A</v>
      </c>
      <c r="E5284" s="69" t="e">
        <v>#N/A</v>
      </c>
      <c r="F5284" s="3" t="e">
        <v>#N/A</v>
      </c>
      <c r="G5284" s="3" t="e">
        <v>#N/A</v>
      </c>
      <c r="H5284" s="3" t="e">
        <v>#N/A</v>
      </c>
      <c r="I5284" s="80" t="e">
        <v>#N/A</v>
      </c>
      <c r="J5284" s="80" t="e">
        <v>#N/A</v>
      </c>
      <c r="K5284" s="85" t="e">
        <v>#N/A</v>
      </c>
      <c r="L5284" s="9" t="e">
        <v>#N/A</v>
      </c>
      <c r="M5284" s="93" t="e">
        <v>#N/A</v>
      </c>
      <c r="N5284" s="8" t="e">
        <v>#N/A</v>
      </c>
      <c r="O5284" t="e">
        <v>#N/A</v>
      </c>
      <c r="P5284" t="e">
        <v>#N/A</v>
      </c>
      <c r="Q5284" t="e">
        <v>#N/A</v>
      </c>
      <c r="R5284" s="2" t="e">
        <v>#N/A</v>
      </c>
      <c r="S5284" t="e">
        <v>#N/A</v>
      </c>
      <c r="T5284" s="3" t="e">
        <v>#N/A</v>
      </c>
      <c r="U5284" s="3" t="e">
        <v>#N/A</v>
      </c>
      <c r="V5284" t="e">
        <v>#N/A</v>
      </c>
      <c r="W5284" t="e">
        <v>#N/A</v>
      </c>
      <c r="X5284" t="e">
        <v>#N/A</v>
      </c>
      <c r="Y5284" s="3" t="e">
        <v>#N/A</v>
      </c>
      <c r="Z5284" s="8" t="e">
        <v>#N/A</v>
      </c>
      <c r="AA5284" s="30" t="e">
        <v>#N/A</v>
      </c>
      <c r="AB5284" t="e">
        <v>#N/A</v>
      </c>
      <c r="AC5284" t="e">
        <v>#N/A</v>
      </c>
      <c r="AD5284" t="e">
        <v>#N/A</v>
      </c>
      <c r="AE5284" t="e">
        <v>#N/A</v>
      </c>
      <c r="AF5284" t="e">
        <v>#N/A</v>
      </c>
    </row>
    <row r="5285" spans="1:32" x14ac:dyDescent="0.25">
      <c r="A5285" t="e">
        <v>#N/A</v>
      </c>
      <c r="B5285" s="33" t="e">
        <v>#N/A</v>
      </c>
      <c r="C5285" t="e">
        <v>#N/A</v>
      </c>
      <c r="D5285" t="e">
        <v>#N/A</v>
      </c>
      <c r="E5285" s="69" t="e">
        <v>#N/A</v>
      </c>
      <c r="F5285" s="3" t="e">
        <v>#N/A</v>
      </c>
      <c r="G5285" s="3" t="e">
        <v>#N/A</v>
      </c>
      <c r="H5285" s="3" t="e">
        <v>#N/A</v>
      </c>
      <c r="I5285" s="80" t="e">
        <v>#N/A</v>
      </c>
      <c r="J5285" s="80" t="e">
        <v>#N/A</v>
      </c>
      <c r="K5285" s="85" t="e">
        <v>#N/A</v>
      </c>
      <c r="L5285" s="9" t="e">
        <v>#N/A</v>
      </c>
      <c r="M5285" s="93" t="e">
        <v>#N/A</v>
      </c>
      <c r="N5285" s="8" t="e">
        <v>#N/A</v>
      </c>
      <c r="O5285" t="e">
        <v>#N/A</v>
      </c>
      <c r="P5285" t="e">
        <v>#N/A</v>
      </c>
      <c r="Q5285" t="e">
        <v>#N/A</v>
      </c>
      <c r="R5285" s="2" t="e">
        <v>#N/A</v>
      </c>
      <c r="S5285" t="e">
        <v>#N/A</v>
      </c>
      <c r="T5285" s="3" t="e">
        <v>#N/A</v>
      </c>
      <c r="U5285" s="3" t="e">
        <v>#N/A</v>
      </c>
      <c r="V5285" t="e">
        <v>#N/A</v>
      </c>
      <c r="W5285" t="e">
        <v>#N/A</v>
      </c>
      <c r="X5285" t="e">
        <v>#N/A</v>
      </c>
      <c r="Y5285" s="3" t="e">
        <v>#N/A</v>
      </c>
      <c r="Z5285" s="8" t="e">
        <v>#N/A</v>
      </c>
      <c r="AA5285" s="30" t="e">
        <v>#N/A</v>
      </c>
      <c r="AB5285" t="e">
        <v>#N/A</v>
      </c>
      <c r="AC5285" t="e">
        <v>#N/A</v>
      </c>
      <c r="AD5285" t="e">
        <v>#N/A</v>
      </c>
      <c r="AE5285" t="e">
        <v>#N/A</v>
      </c>
      <c r="AF5285" t="e">
        <v>#N/A</v>
      </c>
    </row>
    <row r="5286" spans="1:32" x14ac:dyDescent="0.25">
      <c r="A5286" t="e">
        <v>#N/A</v>
      </c>
      <c r="B5286" s="33" t="e">
        <v>#N/A</v>
      </c>
      <c r="C5286" t="e">
        <v>#N/A</v>
      </c>
      <c r="D5286" t="e">
        <v>#N/A</v>
      </c>
      <c r="E5286" s="69" t="e">
        <v>#N/A</v>
      </c>
      <c r="F5286" s="3" t="e">
        <v>#N/A</v>
      </c>
      <c r="G5286" s="3" t="e">
        <v>#N/A</v>
      </c>
      <c r="H5286" s="3" t="e">
        <v>#N/A</v>
      </c>
      <c r="I5286" s="80" t="e">
        <v>#N/A</v>
      </c>
      <c r="J5286" s="80" t="e">
        <v>#N/A</v>
      </c>
      <c r="K5286" s="85" t="e">
        <v>#N/A</v>
      </c>
      <c r="L5286" s="9" t="e">
        <v>#N/A</v>
      </c>
      <c r="M5286" s="93" t="e">
        <v>#N/A</v>
      </c>
      <c r="N5286" s="8" t="e">
        <v>#N/A</v>
      </c>
      <c r="O5286" t="e">
        <v>#N/A</v>
      </c>
      <c r="P5286" t="e">
        <v>#N/A</v>
      </c>
      <c r="Q5286" t="e">
        <v>#N/A</v>
      </c>
      <c r="R5286" s="2" t="e">
        <v>#N/A</v>
      </c>
      <c r="S5286" t="e">
        <v>#N/A</v>
      </c>
      <c r="T5286" s="3" t="e">
        <v>#N/A</v>
      </c>
      <c r="U5286" s="3" t="e">
        <v>#N/A</v>
      </c>
      <c r="V5286" t="e">
        <v>#N/A</v>
      </c>
      <c r="W5286" t="e">
        <v>#N/A</v>
      </c>
      <c r="X5286" t="e">
        <v>#N/A</v>
      </c>
      <c r="Y5286" s="3" t="e">
        <v>#N/A</v>
      </c>
      <c r="Z5286" s="8" t="e">
        <v>#N/A</v>
      </c>
      <c r="AA5286" s="30" t="e">
        <v>#N/A</v>
      </c>
      <c r="AB5286" t="e">
        <v>#N/A</v>
      </c>
      <c r="AC5286" t="e">
        <v>#N/A</v>
      </c>
      <c r="AD5286" t="e">
        <v>#N/A</v>
      </c>
      <c r="AE5286" t="e">
        <v>#N/A</v>
      </c>
      <c r="AF5286" t="e">
        <v>#N/A</v>
      </c>
    </row>
    <row r="5287" spans="1:32" x14ac:dyDescent="0.25">
      <c r="A5287" t="e">
        <v>#N/A</v>
      </c>
      <c r="B5287" s="33" t="e">
        <v>#N/A</v>
      </c>
      <c r="C5287" t="e">
        <v>#N/A</v>
      </c>
      <c r="D5287" t="e">
        <v>#N/A</v>
      </c>
      <c r="E5287" s="69" t="e">
        <v>#N/A</v>
      </c>
      <c r="F5287" s="3" t="e">
        <v>#N/A</v>
      </c>
      <c r="G5287" s="3" t="e">
        <v>#N/A</v>
      </c>
      <c r="H5287" s="3" t="e">
        <v>#N/A</v>
      </c>
      <c r="I5287" s="80" t="e">
        <v>#N/A</v>
      </c>
      <c r="J5287" s="80" t="e">
        <v>#N/A</v>
      </c>
      <c r="K5287" s="85" t="e">
        <v>#N/A</v>
      </c>
      <c r="L5287" s="9" t="e">
        <v>#N/A</v>
      </c>
      <c r="M5287" s="93" t="e">
        <v>#N/A</v>
      </c>
      <c r="N5287" s="8" t="e">
        <v>#N/A</v>
      </c>
      <c r="O5287" t="e">
        <v>#N/A</v>
      </c>
      <c r="P5287" t="e">
        <v>#N/A</v>
      </c>
      <c r="Q5287" t="e">
        <v>#N/A</v>
      </c>
      <c r="R5287" s="2" t="e">
        <v>#N/A</v>
      </c>
      <c r="S5287" t="e">
        <v>#N/A</v>
      </c>
      <c r="T5287" s="3" t="e">
        <v>#N/A</v>
      </c>
      <c r="U5287" s="3" t="e">
        <v>#N/A</v>
      </c>
      <c r="V5287" t="e">
        <v>#N/A</v>
      </c>
      <c r="W5287" t="e">
        <v>#N/A</v>
      </c>
      <c r="X5287" t="e">
        <v>#N/A</v>
      </c>
      <c r="Y5287" s="3" t="e">
        <v>#N/A</v>
      </c>
      <c r="Z5287" s="8" t="e">
        <v>#N/A</v>
      </c>
      <c r="AA5287" s="30" t="e">
        <v>#N/A</v>
      </c>
      <c r="AB5287" t="e">
        <v>#N/A</v>
      </c>
      <c r="AC5287" t="e">
        <v>#N/A</v>
      </c>
      <c r="AD5287" t="e">
        <v>#N/A</v>
      </c>
      <c r="AE5287" t="e">
        <v>#N/A</v>
      </c>
      <c r="AF5287" t="e">
        <v>#N/A</v>
      </c>
    </row>
    <row r="5288" spans="1:32" x14ac:dyDescent="0.25">
      <c r="A5288" t="e">
        <v>#N/A</v>
      </c>
      <c r="B5288" s="33" t="e">
        <v>#N/A</v>
      </c>
      <c r="C5288" t="e">
        <v>#N/A</v>
      </c>
      <c r="D5288" t="e">
        <v>#N/A</v>
      </c>
      <c r="E5288" s="69" t="e">
        <v>#N/A</v>
      </c>
      <c r="F5288" s="3" t="e">
        <v>#N/A</v>
      </c>
      <c r="G5288" s="3" t="e">
        <v>#N/A</v>
      </c>
      <c r="H5288" s="3" t="e">
        <v>#N/A</v>
      </c>
      <c r="I5288" s="80" t="e">
        <v>#N/A</v>
      </c>
      <c r="J5288" s="80" t="e">
        <v>#N/A</v>
      </c>
      <c r="K5288" s="85" t="e">
        <v>#N/A</v>
      </c>
      <c r="L5288" s="9" t="e">
        <v>#N/A</v>
      </c>
      <c r="M5288" s="93" t="e">
        <v>#N/A</v>
      </c>
      <c r="N5288" s="8" t="e">
        <v>#N/A</v>
      </c>
      <c r="O5288" t="e">
        <v>#N/A</v>
      </c>
      <c r="P5288" t="e">
        <v>#N/A</v>
      </c>
      <c r="Q5288" t="e">
        <v>#N/A</v>
      </c>
      <c r="R5288" s="2" t="e">
        <v>#N/A</v>
      </c>
      <c r="S5288" t="e">
        <v>#N/A</v>
      </c>
      <c r="T5288" s="3" t="e">
        <v>#N/A</v>
      </c>
      <c r="U5288" s="3" t="e">
        <v>#N/A</v>
      </c>
      <c r="V5288" t="e">
        <v>#N/A</v>
      </c>
      <c r="W5288" t="e">
        <v>#N/A</v>
      </c>
      <c r="X5288" t="e">
        <v>#N/A</v>
      </c>
      <c r="Y5288" s="3" t="e">
        <v>#N/A</v>
      </c>
      <c r="Z5288" s="8" t="e">
        <v>#N/A</v>
      </c>
      <c r="AA5288" s="30" t="e">
        <v>#N/A</v>
      </c>
      <c r="AB5288" t="e">
        <v>#N/A</v>
      </c>
      <c r="AC5288" t="e">
        <v>#N/A</v>
      </c>
      <c r="AD5288" t="e">
        <v>#N/A</v>
      </c>
      <c r="AE5288" t="e">
        <v>#N/A</v>
      </c>
      <c r="AF5288" t="e">
        <v>#N/A</v>
      </c>
    </row>
    <row r="5289" spans="1:32" x14ac:dyDescent="0.25">
      <c r="A5289" t="e">
        <v>#N/A</v>
      </c>
      <c r="B5289" s="33" t="e">
        <v>#N/A</v>
      </c>
      <c r="C5289" t="e">
        <v>#N/A</v>
      </c>
      <c r="D5289" t="e">
        <v>#N/A</v>
      </c>
      <c r="E5289" s="69" t="e">
        <v>#N/A</v>
      </c>
      <c r="F5289" s="3" t="e">
        <v>#N/A</v>
      </c>
      <c r="G5289" s="3" t="e">
        <v>#N/A</v>
      </c>
      <c r="H5289" s="3" t="e">
        <v>#N/A</v>
      </c>
      <c r="I5289" s="80" t="e">
        <v>#N/A</v>
      </c>
      <c r="J5289" s="80" t="e">
        <v>#N/A</v>
      </c>
      <c r="K5289" s="85" t="e">
        <v>#N/A</v>
      </c>
      <c r="L5289" s="9" t="e">
        <v>#N/A</v>
      </c>
      <c r="M5289" s="93" t="e">
        <v>#N/A</v>
      </c>
      <c r="N5289" s="8" t="e">
        <v>#N/A</v>
      </c>
      <c r="O5289" t="e">
        <v>#N/A</v>
      </c>
      <c r="P5289" t="e">
        <v>#N/A</v>
      </c>
      <c r="Q5289" t="e">
        <v>#N/A</v>
      </c>
      <c r="R5289" s="2" t="e">
        <v>#N/A</v>
      </c>
      <c r="S5289" t="e">
        <v>#N/A</v>
      </c>
      <c r="T5289" s="3" t="e">
        <v>#N/A</v>
      </c>
      <c r="U5289" s="3" t="e">
        <v>#N/A</v>
      </c>
      <c r="V5289" t="e">
        <v>#N/A</v>
      </c>
      <c r="W5289" t="e">
        <v>#N/A</v>
      </c>
      <c r="X5289" t="e">
        <v>#N/A</v>
      </c>
      <c r="Y5289" s="3" t="e">
        <v>#N/A</v>
      </c>
      <c r="Z5289" s="8" t="e">
        <v>#N/A</v>
      </c>
      <c r="AA5289" s="30" t="e">
        <v>#N/A</v>
      </c>
      <c r="AB5289" t="e">
        <v>#N/A</v>
      </c>
      <c r="AC5289" t="e">
        <v>#N/A</v>
      </c>
      <c r="AD5289" t="e">
        <v>#N/A</v>
      </c>
      <c r="AE5289" t="e">
        <v>#N/A</v>
      </c>
      <c r="AF5289" t="e">
        <v>#N/A</v>
      </c>
    </row>
    <row r="5290" spans="1:32" x14ac:dyDescent="0.25">
      <c r="A5290" t="e">
        <v>#N/A</v>
      </c>
      <c r="B5290" s="33" t="e">
        <v>#N/A</v>
      </c>
      <c r="C5290" t="e">
        <v>#N/A</v>
      </c>
      <c r="D5290" t="e">
        <v>#N/A</v>
      </c>
      <c r="E5290" s="69" t="e">
        <v>#N/A</v>
      </c>
      <c r="F5290" s="3" t="e">
        <v>#N/A</v>
      </c>
      <c r="G5290" s="3" t="e">
        <v>#N/A</v>
      </c>
      <c r="H5290" s="3" t="e">
        <v>#N/A</v>
      </c>
      <c r="I5290" s="80" t="e">
        <v>#N/A</v>
      </c>
      <c r="J5290" s="80" t="e">
        <v>#N/A</v>
      </c>
      <c r="K5290" s="85" t="e">
        <v>#N/A</v>
      </c>
      <c r="L5290" s="9" t="e">
        <v>#N/A</v>
      </c>
      <c r="M5290" s="93" t="e">
        <v>#N/A</v>
      </c>
      <c r="N5290" s="8" t="e">
        <v>#N/A</v>
      </c>
      <c r="O5290" t="e">
        <v>#N/A</v>
      </c>
      <c r="P5290" t="e">
        <v>#N/A</v>
      </c>
      <c r="Q5290" t="e">
        <v>#N/A</v>
      </c>
      <c r="R5290" s="2" t="e">
        <v>#N/A</v>
      </c>
      <c r="S5290" t="e">
        <v>#N/A</v>
      </c>
      <c r="T5290" s="3" t="e">
        <v>#N/A</v>
      </c>
      <c r="U5290" s="3" t="e">
        <v>#N/A</v>
      </c>
      <c r="V5290" t="e">
        <v>#N/A</v>
      </c>
      <c r="W5290" t="e">
        <v>#N/A</v>
      </c>
      <c r="X5290" t="e">
        <v>#N/A</v>
      </c>
      <c r="Y5290" s="3" t="e">
        <v>#N/A</v>
      </c>
      <c r="Z5290" s="8" t="e">
        <v>#N/A</v>
      </c>
      <c r="AA5290" s="30" t="e">
        <v>#N/A</v>
      </c>
      <c r="AB5290" t="e">
        <v>#N/A</v>
      </c>
      <c r="AC5290" t="e">
        <v>#N/A</v>
      </c>
      <c r="AD5290" t="e">
        <v>#N/A</v>
      </c>
      <c r="AE5290" t="e">
        <v>#N/A</v>
      </c>
      <c r="AF5290" t="e">
        <v>#N/A</v>
      </c>
    </row>
    <row r="5291" spans="1:32" x14ac:dyDescent="0.25">
      <c r="A5291" t="e">
        <v>#N/A</v>
      </c>
      <c r="B5291" s="33" t="e">
        <v>#N/A</v>
      </c>
      <c r="C5291" t="e">
        <v>#N/A</v>
      </c>
      <c r="D5291" t="e">
        <v>#N/A</v>
      </c>
      <c r="E5291" s="69" t="e">
        <v>#N/A</v>
      </c>
      <c r="F5291" s="3" t="e">
        <v>#N/A</v>
      </c>
      <c r="G5291" s="3" t="e">
        <v>#N/A</v>
      </c>
      <c r="H5291" s="3" t="e">
        <v>#N/A</v>
      </c>
      <c r="I5291" s="80" t="e">
        <v>#N/A</v>
      </c>
      <c r="J5291" s="80" t="e">
        <v>#N/A</v>
      </c>
      <c r="K5291" s="85" t="e">
        <v>#N/A</v>
      </c>
      <c r="L5291" s="9" t="e">
        <v>#N/A</v>
      </c>
      <c r="M5291" s="93" t="e">
        <v>#N/A</v>
      </c>
      <c r="N5291" s="8" t="e">
        <v>#N/A</v>
      </c>
      <c r="O5291" t="e">
        <v>#N/A</v>
      </c>
      <c r="P5291" t="e">
        <v>#N/A</v>
      </c>
      <c r="Q5291" t="e">
        <v>#N/A</v>
      </c>
      <c r="R5291" s="2" t="e">
        <v>#N/A</v>
      </c>
      <c r="S5291" t="e">
        <v>#N/A</v>
      </c>
      <c r="T5291" s="3" t="e">
        <v>#N/A</v>
      </c>
      <c r="U5291" s="3" t="e">
        <v>#N/A</v>
      </c>
      <c r="V5291" t="e">
        <v>#N/A</v>
      </c>
      <c r="W5291" t="e">
        <v>#N/A</v>
      </c>
      <c r="X5291" t="e">
        <v>#N/A</v>
      </c>
      <c r="Y5291" s="3" t="e">
        <v>#N/A</v>
      </c>
      <c r="Z5291" s="8" t="e">
        <v>#N/A</v>
      </c>
      <c r="AA5291" s="30" t="e">
        <v>#N/A</v>
      </c>
      <c r="AB5291" t="e">
        <v>#N/A</v>
      </c>
      <c r="AC5291" t="e">
        <v>#N/A</v>
      </c>
      <c r="AD5291" t="e">
        <v>#N/A</v>
      </c>
      <c r="AE5291" t="e">
        <v>#N/A</v>
      </c>
      <c r="AF5291" t="e">
        <v>#N/A</v>
      </c>
    </row>
    <row r="5292" spans="1:32" x14ac:dyDescent="0.25">
      <c r="A5292" t="e">
        <v>#N/A</v>
      </c>
      <c r="B5292" s="33" t="e">
        <v>#N/A</v>
      </c>
      <c r="C5292" t="e">
        <v>#N/A</v>
      </c>
      <c r="D5292" t="e">
        <v>#N/A</v>
      </c>
      <c r="E5292" s="69" t="e">
        <v>#N/A</v>
      </c>
      <c r="F5292" s="3" t="e">
        <v>#N/A</v>
      </c>
      <c r="G5292" s="3" t="e">
        <v>#N/A</v>
      </c>
      <c r="H5292" s="3" t="e">
        <v>#N/A</v>
      </c>
      <c r="I5292" s="80" t="e">
        <v>#N/A</v>
      </c>
      <c r="J5292" s="80" t="e">
        <v>#N/A</v>
      </c>
      <c r="K5292" s="85" t="e">
        <v>#N/A</v>
      </c>
      <c r="L5292" s="9" t="e">
        <v>#N/A</v>
      </c>
      <c r="M5292" s="93" t="e">
        <v>#N/A</v>
      </c>
      <c r="N5292" s="8" t="e">
        <v>#N/A</v>
      </c>
      <c r="O5292" t="e">
        <v>#N/A</v>
      </c>
      <c r="P5292" t="e">
        <v>#N/A</v>
      </c>
      <c r="Q5292" t="e">
        <v>#N/A</v>
      </c>
      <c r="R5292" s="2" t="e">
        <v>#N/A</v>
      </c>
      <c r="S5292" t="e">
        <v>#N/A</v>
      </c>
      <c r="T5292" s="3" t="e">
        <v>#N/A</v>
      </c>
      <c r="U5292" s="3" t="e">
        <v>#N/A</v>
      </c>
      <c r="V5292" t="e">
        <v>#N/A</v>
      </c>
      <c r="W5292" t="e">
        <v>#N/A</v>
      </c>
      <c r="X5292" t="e">
        <v>#N/A</v>
      </c>
      <c r="Y5292" s="3" t="e">
        <v>#N/A</v>
      </c>
      <c r="Z5292" s="8" t="e">
        <v>#N/A</v>
      </c>
      <c r="AA5292" s="30" t="e">
        <v>#N/A</v>
      </c>
      <c r="AB5292" t="e">
        <v>#N/A</v>
      </c>
      <c r="AC5292" t="e">
        <v>#N/A</v>
      </c>
      <c r="AD5292" t="e">
        <v>#N/A</v>
      </c>
      <c r="AE5292" t="e">
        <v>#N/A</v>
      </c>
      <c r="AF5292" t="e">
        <v>#N/A</v>
      </c>
    </row>
    <row r="5293" spans="1:32" x14ac:dyDescent="0.25">
      <c r="A5293" t="e">
        <v>#N/A</v>
      </c>
      <c r="B5293" s="33" t="e">
        <v>#N/A</v>
      </c>
      <c r="C5293" t="e">
        <v>#N/A</v>
      </c>
      <c r="D5293" t="e">
        <v>#N/A</v>
      </c>
      <c r="E5293" s="69" t="e">
        <v>#N/A</v>
      </c>
      <c r="F5293" s="3" t="e">
        <v>#N/A</v>
      </c>
      <c r="G5293" s="3" t="e">
        <v>#N/A</v>
      </c>
      <c r="H5293" s="3" t="e">
        <v>#N/A</v>
      </c>
      <c r="I5293" s="80" t="e">
        <v>#N/A</v>
      </c>
      <c r="J5293" s="80" t="e">
        <v>#N/A</v>
      </c>
      <c r="K5293" s="85" t="e">
        <v>#N/A</v>
      </c>
      <c r="L5293" s="9" t="e">
        <v>#N/A</v>
      </c>
      <c r="M5293" s="93" t="e">
        <v>#N/A</v>
      </c>
      <c r="N5293" s="8" t="e">
        <v>#N/A</v>
      </c>
      <c r="O5293" t="e">
        <v>#N/A</v>
      </c>
      <c r="P5293" t="e">
        <v>#N/A</v>
      </c>
      <c r="Q5293" t="e">
        <v>#N/A</v>
      </c>
      <c r="R5293" s="2" t="e">
        <v>#N/A</v>
      </c>
      <c r="S5293" t="e">
        <v>#N/A</v>
      </c>
      <c r="T5293" s="3" t="e">
        <v>#N/A</v>
      </c>
      <c r="U5293" s="3" t="e">
        <v>#N/A</v>
      </c>
      <c r="V5293" t="e">
        <v>#N/A</v>
      </c>
      <c r="W5293" t="e">
        <v>#N/A</v>
      </c>
      <c r="X5293" t="e">
        <v>#N/A</v>
      </c>
      <c r="Y5293" s="3" t="e">
        <v>#N/A</v>
      </c>
      <c r="Z5293" s="8" t="e">
        <v>#N/A</v>
      </c>
      <c r="AA5293" s="30" t="e">
        <v>#N/A</v>
      </c>
      <c r="AB5293" t="e">
        <v>#N/A</v>
      </c>
      <c r="AC5293" t="e">
        <v>#N/A</v>
      </c>
      <c r="AD5293" t="e">
        <v>#N/A</v>
      </c>
      <c r="AE5293" t="e">
        <v>#N/A</v>
      </c>
      <c r="AF5293" t="e">
        <v>#N/A</v>
      </c>
    </row>
    <row r="5294" spans="1:32" x14ac:dyDescent="0.25">
      <c r="A5294" t="e">
        <v>#N/A</v>
      </c>
      <c r="B5294" s="33" t="e">
        <v>#N/A</v>
      </c>
      <c r="C5294" t="e">
        <v>#N/A</v>
      </c>
      <c r="D5294" t="e">
        <v>#N/A</v>
      </c>
      <c r="E5294" s="69" t="e">
        <v>#N/A</v>
      </c>
      <c r="F5294" s="3" t="e">
        <v>#N/A</v>
      </c>
      <c r="G5294" s="3" t="e">
        <v>#N/A</v>
      </c>
      <c r="H5294" s="3" t="e">
        <v>#N/A</v>
      </c>
      <c r="I5294" s="80" t="e">
        <v>#N/A</v>
      </c>
      <c r="J5294" s="80" t="e">
        <v>#N/A</v>
      </c>
      <c r="K5294" s="85" t="e">
        <v>#N/A</v>
      </c>
      <c r="L5294" s="9" t="e">
        <v>#N/A</v>
      </c>
      <c r="M5294" s="93" t="e">
        <v>#N/A</v>
      </c>
      <c r="N5294" s="8" t="e">
        <v>#N/A</v>
      </c>
      <c r="O5294" t="e">
        <v>#N/A</v>
      </c>
      <c r="P5294" t="e">
        <v>#N/A</v>
      </c>
      <c r="Q5294" t="e">
        <v>#N/A</v>
      </c>
      <c r="R5294" s="2" t="e">
        <v>#N/A</v>
      </c>
      <c r="S5294" t="e">
        <v>#N/A</v>
      </c>
      <c r="T5294" s="3" t="e">
        <v>#N/A</v>
      </c>
      <c r="U5294" s="3" t="e">
        <v>#N/A</v>
      </c>
      <c r="V5294" t="e">
        <v>#N/A</v>
      </c>
      <c r="W5294" t="e">
        <v>#N/A</v>
      </c>
      <c r="X5294" t="e">
        <v>#N/A</v>
      </c>
      <c r="Y5294" s="3" t="e">
        <v>#N/A</v>
      </c>
      <c r="Z5294" s="8" t="e">
        <v>#N/A</v>
      </c>
      <c r="AA5294" s="30" t="e">
        <v>#N/A</v>
      </c>
      <c r="AB5294" t="e">
        <v>#N/A</v>
      </c>
      <c r="AC5294" t="e">
        <v>#N/A</v>
      </c>
      <c r="AD5294" t="e">
        <v>#N/A</v>
      </c>
      <c r="AE5294" t="e">
        <v>#N/A</v>
      </c>
      <c r="AF5294" t="e">
        <v>#N/A</v>
      </c>
    </row>
    <row r="5295" spans="1:32" x14ac:dyDescent="0.25">
      <c r="A5295" t="e">
        <v>#N/A</v>
      </c>
      <c r="B5295" s="33" t="e">
        <v>#N/A</v>
      </c>
      <c r="C5295" t="e">
        <v>#N/A</v>
      </c>
      <c r="D5295" t="e">
        <v>#N/A</v>
      </c>
      <c r="E5295" s="69" t="e">
        <v>#N/A</v>
      </c>
      <c r="F5295" s="3" t="e">
        <v>#N/A</v>
      </c>
      <c r="G5295" s="3" t="e">
        <v>#N/A</v>
      </c>
      <c r="H5295" s="3" t="e">
        <v>#N/A</v>
      </c>
      <c r="I5295" s="80" t="e">
        <v>#N/A</v>
      </c>
      <c r="J5295" s="80" t="e">
        <v>#N/A</v>
      </c>
      <c r="K5295" s="85" t="e">
        <v>#N/A</v>
      </c>
      <c r="L5295" s="9" t="e">
        <v>#N/A</v>
      </c>
      <c r="M5295" s="93" t="e">
        <v>#N/A</v>
      </c>
      <c r="N5295" s="8" t="e">
        <v>#N/A</v>
      </c>
      <c r="O5295" t="e">
        <v>#N/A</v>
      </c>
      <c r="P5295" t="e">
        <v>#N/A</v>
      </c>
      <c r="Q5295" t="e">
        <v>#N/A</v>
      </c>
      <c r="R5295" s="2" t="e">
        <v>#N/A</v>
      </c>
      <c r="S5295" t="e">
        <v>#N/A</v>
      </c>
      <c r="T5295" s="3" t="e">
        <v>#N/A</v>
      </c>
      <c r="U5295" s="3" t="e">
        <v>#N/A</v>
      </c>
      <c r="V5295" t="e">
        <v>#N/A</v>
      </c>
      <c r="W5295" t="e">
        <v>#N/A</v>
      </c>
      <c r="X5295" t="e">
        <v>#N/A</v>
      </c>
      <c r="Y5295" s="3" t="e">
        <v>#N/A</v>
      </c>
      <c r="Z5295" s="8" t="e">
        <v>#N/A</v>
      </c>
      <c r="AA5295" s="30" t="e">
        <v>#N/A</v>
      </c>
      <c r="AB5295" t="e">
        <v>#N/A</v>
      </c>
      <c r="AC5295" t="e">
        <v>#N/A</v>
      </c>
      <c r="AD5295" t="e">
        <v>#N/A</v>
      </c>
      <c r="AE5295" t="e">
        <v>#N/A</v>
      </c>
      <c r="AF5295" t="e">
        <v>#N/A</v>
      </c>
    </row>
    <row r="5296" spans="1:32" x14ac:dyDescent="0.25">
      <c r="A5296" t="e">
        <v>#N/A</v>
      </c>
      <c r="B5296" s="33" t="e">
        <v>#N/A</v>
      </c>
      <c r="C5296" t="e">
        <v>#N/A</v>
      </c>
      <c r="D5296" t="e">
        <v>#N/A</v>
      </c>
      <c r="E5296" s="69" t="e">
        <v>#N/A</v>
      </c>
      <c r="F5296" s="3" t="e">
        <v>#N/A</v>
      </c>
      <c r="G5296" s="3" t="e">
        <v>#N/A</v>
      </c>
      <c r="H5296" s="3" t="e">
        <v>#N/A</v>
      </c>
      <c r="I5296" s="80" t="e">
        <v>#N/A</v>
      </c>
      <c r="J5296" s="80" t="e">
        <v>#N/A</v>
      </c>
      <c r="K5296" s="85" t="e">
        <v>#N/A</v>
      </c>
      <c r="L5296" s="9" t="e">
        <v>#N/A</v>
      </c>
      <c r="M5296" s="93" t="e">
        <v>#N/A</v>
      </c>
      <c r="N5296" s="8" t="e">
        <v>#N/A</v>
      </c>
      <c r="O5296" t="e">
        <v>#N/A</v>
      </c>
      <c r="P5296" t="e">
        <v>#N/A</v>
      </c>
      <c r="Q5296" t="e">
        <v>#N/A</v>
      </c>
      <c r="R5296" s="2" t="e">
        <v>#N/A</v>
      </c>
      <c r="S5296" t="e">
        <v>#N/A</v>
      </c>
      <c r="T5296" s="3" t="e">
        <v>#N/A</v>
      </c>
      <c r="U5296" s="3" t="e">
        <v>#N/A</v>
      </c>
      <c r="V5296" t="e">
        <v>#N/A</v>
      </c>
      <c r="W5296" t="e">
        <v>#N/A</v>
      </c>
      <c r="X5296" t="e">
        <v>#N/A</v>
      </c>
      <c r="Y5296" s="3" t="e">
        <v>#N/A</v>
      </c>
      <c r="Z5296" s="8" t="e">
        <v>#N/A</v>
      </c>
      <c r="AA5296" s="30" t="e">
        <v>#N/A</v>
      </c>
      <c r="AB5296" t="e">
        <v>#N/A</v>
      </c>
      <c r="AC5296" t="e">
        <v>#N/A</v>
      </c>
      <c r="AD5296" t="e">
        <v>#N/A</v>
      </c>
      <c r="AE5296" t="e">
        <v>#N/A</v>
      </c>
      <c r="AF5296" t="e">
        <v>#N/A</v>
      </c>
    </row>
    <row r="5297" spans="1:32" x14ac:dyDescent="0.25">
      <c r="A5297" t="e">
        <v>#N/A</v>
      </c>
      <c r="B5297" s="33" t="e">
        <v>#N/A</v>
      </c>
      <c r="C5297" t="e">
        <v>#N/A</v>
      </c>
      <c r="D5297" t="e">
        <v>#N/A</v>
      </c>
      <c r="E5297" s="69" t="e">
        <v>#N/A</v>
      </c>
      <c r="F5297" s="3" t="e">
        <v>#N/A</v>
      </c>
      <c r="G5297" s="3" t="e">
        <v>#N/A</v>
      </c>
      <c r="H5297" s="3" t="e">
        <v>#N/A</v>
      </c>
      <c r="I5297" s="80" t="e">
        <v>#N/A</v>
      </c>
      <c r="J5297" s="80" t="e">
        <v>#N/A</v>
      </c>
      <c r="K5297" s="85" t="e">
        <v>#N/A</v>
      </c>
      <c r="L5297" s="9" t="e">
        <v>#N/A</v>
      </c>
      <c r="M5297" s="93" t="e">
        <v>#N/A</v>
      </c>
      <c r="N5297" s="8" t="e">
        <v>#N/A</v>
      </c>
      <c r="O5297" t="e">
        <v>#N/A</v>
      </c>
      <c r="P5297" t="e">
        <v>#N/A</v>
      </c>
      <c r="Q5297" t="e">
        <v>#N/A</v>
      </c>
      <c r="R5297" s="2" t="e">
        <v>#N/A</v>
      </c>
      <c r="S5297" t="e">
        <v>#N/A</v>
      </c>
      <c r="T5297" s="3" t="e">
        <v>#N/A</v>
      </c>
      <c r="U5297" s="3" t="e">
        <v>#N/A</v>
      </c>
      <c r="V5297" t="e">
        <v>#N/A</v>
      </c>
      <c r="W5297" t="e">
        <v>#N/A</v>
      </c>
      <c r="X5297" t="e">
        <v>#N/A</v>
      </c>
      <c r="Y5297" s="3" t="e">
        <v>#N/A</v>
      </c>
      <c r="Z5297" s="8" t="e">
        <v>#N/A</v>
      </c>
      <c r="AA5297" s="30" t="e">
        <v>#N/A</v>
      </c>
      <c r="AB5297" t="e">
        <v>#N/A</v>
      </c>
      <c r="AC5297" t="e">
        <v>#N/A</v>
      </c>
      <c r="AD5297" t="e">
        <v>#N/A</v>
      </c>
      <c r="AE5297" t="e">
        <v>#N/A</v>
      </c>
      <c r="AF5297" t="e">
        <v>#N/A</v>
      </c>
    </row>
    <row r="5298" spans="1:32" x14ac:dyDescent="0.25">
      <c r="A5298" t="e">
        <v>#N/A</v>
      </c>
      <c r="B5298" s="33" t="e">
        <v>#N/A</v>
      </c>
      <c r="C5298" t="e">
        <v>#N/A</v>
      </c>
      <c r="D5298" t="e">
        <v>#N/A</v>
      </c>
      <c r="E5298" s="69" t="e">
        <v>#N/A</v>
      </c>
      <c r="F5298" s="3" t="e">
        <v>#N/A</v>
      </c>
      <c r="G5298" s="3" t="e">
        <v>#N/A</v>
      </c>
      <c r="H5298" s="3" t="e">
        <v>#N/A</v>
      </c>
      <c r="I5298" s="80" t="e">
        <v>#N/A</v>
      </c>
      <c r="J5298" s="80" t="e">
        <v>#N/A</v>
      </c>
      <c r="K5298" s="85" t="e">
        <v>#N/A</v>
      </c>
      <c r="L5298" s="9" t="e">
        <v>#N/A</v>
      </c>
      <c r="M5298" s="93" t="e">
        <v>#N/A</v>
      </c>
      <c r="N5298" s="8" t="e">
        <v>#N/A</v>
      </c>
      <c r="O5298" t="e">
        <v>#N/A</v>
      </c>
      <c r="P5298" t="e">
        <v>#N/A</v>
      </c>
      <c r="Q5298" t="e">
        <v>#N/A</v>
      </c>
      <c r="R5298" s="2" t="e">
        <v>#N/A</v>
      </c>
      <c r="S5298" t="e">
        <v>#N/A</v>
      </c>
      <c r="T5298" s="3" t="e">
        <v>#N/A</v>
      </c>
      <c r="U5298" s="3" t="e">
        <v>#N/A</v>
      </c>
      <c r="V5298" t="e">
        <v>#N/A</v>
      </c>
      <c r="W5298" t="e">
        <v>#N/A</v>
      </c>
      <c r="X5298" t="e">
        <v>#N/A</v>
      </c>
      <c r="Y5298" s="3" t="e">
        <v>#N/A</v>
      </c>
      <c r="Z5298" s="8" t="e">
        <v>#N/A</v>
      </c>
      <c r="AA5298" s="30" t="e">
        <v>#N/A</v>
      </c>
      <c r="AB5298" t="e">
        <v>#N/A</v>
      </c>
      <c r="AC5298" t="e">
        <v>#N/A</v>
      </c>
      <c r="AD5298" t="e">
        <v>#N/A</v>
      </c>
      <c r="AE5298" t="e">
        <v>#N/A</v>
      </c>
      <c r="AF5298" t="e">
        <v>#N/A</v>
      </c>
    </row>
    <row r="5299" spans="1:32" x14ac:dyDescent="0.25">
      <c r="A5299" t="e">
        <v>#N/A</v>
      </c>
      <c r="B5299" s="33" t="e">
        <v>#N/A</v>
      </c>
      <c r="C5299" t="e">
        <v>#N/A</v>
      </c>
      <c r="D5299" t="e">
        <v>#N/A</v>
      </c>
      <c r="E5299" s="69" t="e">
        <v>#N/A</v>
      </c>
      <c r="F5299" s="3" t="e">
        <v>#N/A</v>
      </c>
      <c r="G5299" s="3" t="e">
        <v>#N/A</v>
      </c>
      <c r="H5299" s="3" t="e">
        <v>#N/A</v>
      </c>
      <c r="I5299" s="80" t="e">
        <v>#N/A</v>
      </c>
      <c r="J5299" s="80" t="e">
        <v>#N/A</v>
      </c>
      <c r="K5299" s="85" t="e">
        <v>#N/A</v>
      </c>
      <c r="L5299" s="9" t="e">
        <v>#N/A</v>
      </c>
      <c r="M5299" s="93" t="e">
        <v>#N/A</v>
      </c>
      <c r="N5299" s="8" t="e">
        <v>#N/A</v>
      </c>
      <c r="O5299" t="e">
        <v>#N/A</v>
      </c>
      <c r="P5299" t="e">
        <v>#N/A</v>
      </c>
      <c r="Q5299" t="e">
        <v>#N/A</v>
      </c>
      <c r="R5299" s="2" t="e">
        <v>#N/A</v>
      </c>
      <c r="S5299" t="e">
        <v>#N/A</v>
      </c>
      <c r="T5299" s="3" t="e">
        <v>#N/A</v>
      </c>
      <c r="U5299" s="3" t="e">
        <v>#N/A</v>
      </c>
      <c r="V5299" t="e">
        <v>#N/A</v>
      </c>
      <c r="W5299" t="e">
        <v>#N/A</v>
      </c>
      <c r="X5299" t="e">
        <v>#N/A</v>
      </c>
      <c r="Y5299" s="3" t="e">
        <v>#N/A</v>
      </c>
      <c r="Z5299" s="8" t="e">
        <v>#N/A</v>
      </c>
      <c r="AA5299" s="30" t="e">
        <v>#N/A</v>
      </c>
      <c r="AB5299" t="e">
        <v>#N/A</v>
      </c>
      <c r="AC5299" t="e">
        <v>#N/A</v>
      </c>
      <c r="AD5299" t="e">
        <v>#N/A</v>
      </c>
      <c r="AE5299" t="e">
        <v>#N/A</v>
      </c>
      <c r="AF5299" t="e">
        <v>#N/A</v>
      </c>
    </row>
    <row r="5300" spans="1:32" x14ac:dyDescent="0.25">
      <c r="A5300" t="e">
        <v>#N/A</v>
      </c>
      <c r="B5300" s="33" t="e">
        <v>#N/A</v>
      </c>
      <c r="C5300" t="e">
        <v>#N/A</v>
      </c>
      <c r="D5300" t="e">
        <v>#N/A</v>
      </c>
      <c r="E5300" s="69" t="e">
        <v>#N/A</v>
      </c>
      <c r="F5300" s="3" t="e">
        <v>#N/A</v>
      </c>
      <c r="G5300" s="3" t="e">
        <v>#N/A</v>
      </c>
      <c r="H5300" s="3" t="e">
        <v>#N/A</v>
      </c>
      <c r="I5300" s="80" t="e">
        <v>#N/A</v>
      </c>
      <c r="J5300" s="80" t="e">
        <v>#N/A</v>
      </c>
      <c r="K5300" s="85" t="e">
        <v>#N/A</v>
      </c>
      <c r="L5300" s="9" t="e">
        <v>#N/A</v>
      </c>
      <c r="M5300" s="93" t="e">
        <v>#N/A</v>
      </c>
      <c r="N5300" s="8" t="e">
        <v>#N/A</v>
      </c>
      <c r="O5300" t="e">
        <v>#N/A</v>
      </c>
      <c r="P5300" t="e">
        <v>#N/A</v>
      </c>
      <c r="Q5300" t="e">
        <v>#N/A</v>
      </c>
      <c r="R5300" s="2" t="e">
        <v>#N/A</v>
      </c>
      <c r="S5300" t="e">
        <v>#N/A</v>
      </c>
      <c r="T5300" s="3" t="e">
        <v>#N/A</v>
      </c>
      <c r="U5300" s="3" t="e">
        <v>#N/A</v>
      </c>
      <c r="V5300" t="e">
        <v>#N/A</v>
      </c>
      <c r="W5300" t="e">
        <v>#N/A</v>
      </c>
      <c r="X5300" t="e">
        <v>#N/A</v>
      </c>
      <c r="Y5300" s="3" t="e">
        <v>#N/A</v>
      </c>
      <c r="Z5300" s="8" t="e">
        <v>#N/A</v>
      </c>
      <c r="AA5300" s="30" t="e">
        <v>#N/A</v>
      </c>
      <c r="AB5300" t="e">
        <v>#N/A</v>
      </c>
      <c r="AC5300" t="e">
        <v>#N/A</v>
      </c>
      <c r="AD5300" t="e">
        <v>#N/A</v>
      </c>
      <c r="AE5300" t="e">
        <v>#N/A</v>
      </c>
      <c r="AF5300" t="e">
        <v>#N/A</v>
      </c>
    </row>
    <row r="5301" spans="1:32" x14ac:dyDescent="0.25">
      <c r="A5301" t="e">
        <v>#N/A</v>
      </c>
      <c r="B5301" s="33" t="e">
        <v>#N/A</v>
      </c>
      <c r="C5301" t="e">
        <v>#N/A</v>
      </c>
      <c r="D5301" t="e">
        <v>#N/A</v>
      </c>
      <c r="E5301" s="69" t="e">
        <v>#N/A</v>
      </c>
      <c r="F5301" s="3" t="e">
        <v>#N/A</v>
      </c>
      <c r="G5301" s="3" t="e">
        <v>#N/A</v>
      </c>
      <c r="H5301" s="3" t="e">
        <v>#N/A</v>
      </c>
      <c r="I5301" s="80" t="e">
        <v>#N/A</v>
      </c>
      <c r="J5301" s="80" t="e">
        <v>#N/A</v>
      </c>
      <c r="K5301" s="85" t="e">
        <v>#N/A</v>
      </c>
      <c r="L5301" s="9" t="e">
        <v>#N/A</v>
      </c>
      <c r="M5301" s="93" t="e">
        <v>#N/A</v>
      </c>
      <c r="N5301" s="8" t="e">
        <v>#N/A</v>
      </c>
      <c r="O5301" t="e">
        <v>#N/A</v>
      </c>
      <c r="P5301" t="e">
        <v>#N/A</v>
      </c>
      <c r="Q5301" t="e">
        <v>#N/A</v>
      </c>
      <c r="R5301" s="2" t="e">
        <v>#N/A</v>
      </c>
      <c r="S5301" t="e">
        <v>#N/A</v>
      </c>
      <c r="T5301" s="3" t="e">
        <v>#N/A</v>
      </c>
      <c r="U5301" s="3" t="e">
        <v>#N/A</v>
      </c>
      <c r="V5301" t="e">
        <v>#N/A</v>
      </c>
      <c r="W5301" t="e">
        <v>#N/A</v>
      </c>
      <c r="X5301" t="e">
        <v>#N/A</v>
      </c>
      <c r="Y5301" s="3" t="e">
        <v>#N/A</v>
      </c>
      <c r="Z5301" s="8" t="e">
        <v>#N/A</v>
      </c>
      <c r="AA5301" s="30" t="e">
        <v>#N/A</v>
      </c>
      <c r="AB5301" t="e">
        <v>#N/A</v>
      </c>
      <c r="AC5301" t="e">
        <v>#N/A</v>
      </c>
      <c r="AD5301" t="e">
        <v>#N/A</v>
      </c>
      <c r="AE5301" t="e">
        <v>#N/A</v>
      </c>
      <c r="AF5301" t="e">
        <v>#N/A</v>
      </c>
    </row>
    <row r="5302" spans="1:32" x14ac:dyDescent="0.25">
      <c r="A5302" t="e">
        <v>#N/A</v>
      </c>
      <c r="B5302" s="33" t="e">
        <v>#N/A</v>
      </c>
      <c r="C5302" t="e">
        <v>#N/A</v>
      </c>
      <c r="D5302" t="e">
        <v>#N/A</v>
      </c>
      <c r="E5302" s="69" t="e">
        <v>#N/A</v>
      </c>
      <c r="F5302" s="3" t="e">
        <v>#N/A</v>
      </c>
      <c r="G5302" s="3" t="e">
        <v>#N/A</v>
      </c>
      <c r="H5302" s="3" t="e">
        <v>#N/A</v>
      </c>
      <c r="I5302" s="80" t="e">
        <v>#N/A</v>
      </c>
      <c r="J5302" s="80" t="e">
        <v>#N/A</v>
      </c>
      <c r="K5302" s="85" t="e">
        <v>#N/A</v>
      </c>
      <c r="L5302" s="9" t="e">
        <v>#N/A</v>
      </c>
      <c r="M5302" s="93" t="e">
        <v>#N/A</v>
      </c>
      <c r="N5302" s="8" t="e">
        <v>#N/A</v>
      </c>
      <c r="O5302" t="e">
        <v>#N/A</v>
      </c>
      <c r="P5302" t="e">
        <v>#N/A</v>
      </c>
      <c r="Q5302" t="e">
        <v>#N/A</v>
      </c>
      <c r="R5302" s="2" t="e">
        <v>#N/A</v>
      </c>
      <c r="S5302" t="e">
        <v>#N/A</v>
      </c>
      <c r="T5302" s="3" t="e">
        <v>#N/A</v>
      </c>
      <c r="U5302" s="3" t="e">
        <v>#N/A</v>
      </c>
      <c r="V5302" t="e">
        <v>#N/A</v>
      </c>
      <c r="W5302" t="e">
        <v>#N/A</v>
      </c>
      <c r="X5302" t="e">
        <v>#N/A</v>
      </c>
      <c r="Y5302" s="3" t="e">
        <v>#N/A</v>
      </c>
      <c r="Z5302" s="8" t="e">
        <v>#N/A</v>
      </c>
      <c r="AA5302" s="30" t="e">
        <v>#N/A</v>
      </c>
      <c r="AB5302" t="e">
        <v>#N/A</v>
      </c>
      <c r="AC5302" t="e">
        <v>#N/A</v>
      </c>
      <c r="AD5302" t="e">
        <v>#N/A</v>
      </c>
      <c r="AE5302" t="e">
        <v>#N/A</v>
      </c>
      <c r="AF5302" t="e">
        <v>#N/A</v>
      </c>
    </row>
    <row r="5303" spans="1:32" x14ac:dyDescent="0.25">
      <c r="A5303" t="e">
        <v>#N/A</v>
      </c>
      <c r="B5303" s="33" t="e">
        <v>#N/A</v>
      </c>
      <c r="C5303" t="e">
        <v>#N/A</v>
      </c>
      <c r="D5303" t="e">
        <v>#N/A</v>
      </c>
      <c r="E5303" s="69" t="e">
        <v>#N/A</v>
      </c>
      <c r="F5303" s="3" t="e">
        <v>#N/A</v>
      </c>
      <c r="G5303" s="3" t="e">
        <v>#N/A</v>
      </c>
      <c r="H5303" s="3" t="e">
        <v>#N/A</v>
      </c>
      <c r="I5303" s="80" t="e">
        <v>#N/A</v>
      </c>
      <c r="J5303" s="80" t="e">
        <v>#N/A</v>
      </c>
      <c r="K5303" s="85" t="e">
        <v>#N/A</v>
      </c>
      <c r="L5303" s="9" t="e">
        <v>#N/A</v>
      </c>
      <c r="M5303" s="93" t="e">
        <v>#N/A</v>
      </c>
      <c r="N5303" s="8" t="e">
        <v>#N/A</v>
      </c>
      <c r="O5303" t="e">
        <v>#N/A</v>
      </c>
      <c r="P5303" t="e">
        <v>#N/A</v>
      </c>
      <c r="Q5303" t="e">
        <v>#N/A</v>
      </c>
      <c r="R5303" s="2" t="e">
        <v>#N/A</v>
      </c>
      <c r="S5303" t="e">
        <v>#N/A</v>
      </c>
      <c r="T5303" s="3" t="e">
        <v>#N/A</v>
      </c>
      <c r="U5303" s="3" t="e">
        <v>#N/A</v>
      </c>
      <c r="V5303" t="e">
        <v>#N/A</v>
      </c>
      <c r="W5303" t="e">
        <v>#N/A</v>
      </c>
      <c r="X5303" t="e">
        <v>#N/A</v>
      </c>
      <c r="Y5303" s="3" t="e">
        <v>#N/A</v>
      </c>
      <c r="Z5303" s="8" t="e">
        <v>#N/A</v>
      </c>
      <c r="AA5303" s="30" t="e">
        <v>#N/A</v>
      </c>
      <c r="AB5303" t="e">
        <v>#N/A</v>
      </c>
      <c r="AC5303" t="e">
        <v>#N/A</v>
      </c>
      <c r="AD5303" t="e">
        <v>#N/A</v>
      </c>
      <c r="AE5303" t="e">
        <v>#N/A</v>
      </c>
      <c r="AF5303" t="e">
        <v>#N/A</v>
      </c>
    </row>
    <row r="5304" spans="1:32" x14ac:dyDescent="0.25">
      <c r="A5304" t="e">
        <v>#N/A</v>
      </c>
      <c r="B5304" s="33" t="e">
        <v>#N/A</v>
      </c>
      <c r="C5304" t="e">
        <v>#N/A</v>
      </c>
      <c r="D5304" t="e">
        <v>#N/A</v>
      </c>
      <c r="E5304" s="69" t="e">
        <v>#N/A</v>
      </c>
      <c r="F5304" s="3" t="e">
        <v>#N/A</v>
      </c>
      <c r="G5304" s="3" t="e">
        <v>#N/A</v>
      </c>
      <c r="H5304" s="3" t="e">
        <v>#N/A</v>
      </c>
      <c r="I5304" s="80" t="e">
        <v>#N/A</v>
      </c>
      <c r="J5304" s="80" t="e">
        <v>#N/A</v>
      </c>
      <c r="K5304" s="85" t="e">
        <v>#N/A</v>
      </c>
      <c r="L5304" s="9" t="e">
        <v>#N/A</v>
      </c>
      <c r="M5304" s="93" t="e">
        <v>#N/A</v>
      </c>
      <c r="N5304" s="8" t="e">
        <v>#N/A</v>
      </c>
      <c r="O5304" t="e">
        <v>#N/A</v>
      </c>
      <c r="P5304" t="e">
        <v>#N/A</v>
      </c>
      <c r="Q5304" t="e">
        <v>#N/A</v>
      </c>
      <c r="R5304" s="2" t="e">
        <v>#N/A</v>
      </c>
      <c r="S5304" t="e">
        <v>#N/A</v>
      </c>
      <c r="T5304" s="3" t="e">
        <v>#N/A</v>
      </c>
      <c r="U5304" s="3" t="e">
        <v>#N/A</v>
      </c>
      <c r="V5304" t="e">
        <v>#N/A</v>
      </c>
      <c r="W5304" t="e">
        <v>#N/A</v>
      </c>
      <c r="X5304" t="e">
        <v>#N/A</v>
      </c>
      <c r="Y5304" s="3" t="e">
        <v>#N/A</v>
      </c>
      <c r="Z5304" s="8" t="e">
        <v>#N/A</v>
      </c>
      <c r="AA5304" s="30" t="e">
        <v>#N/A</v>
      </c>
      <c r="AB5304" t="e">
        <v>#N/A</v>
      </c>
      <c r="AC5304" t="e">
        <v>#N/A</v>
      </c>
      <c r="AD5304" t="e">
        <v>#N/A</v>
      </c>
      <c r="AE5304" t="e">
        <v>#N/A</v>
      </c>
      <c r="AF5304" t="e">
        <v>#N/A</v>
      </c>
    </row>
    <row r="5305" spans="1:32" x14ac:dyDescent="0.25">
      <c r="A5305" t="e">
        <v>#N/A</v>
      </c>
      <c r="B5305" s="33" t="e">
        <v>#N/A</v>
      </c>
      <c r="C5305" t="e">
        <v>#N/A</v>
      </c>
      <c r="D5305" t="e">
        <v>#N/A</v>
      </c>
      <c r="E5305" s="69" t="e">
        <v>#N/A</v>
      </c>
      <c r="F5305" s="3" t="e">
        <v>#N/A</v>
      </c>
      <c r="G5305" s="3" t="e">
        <v>#N/A</v>
      </c>
      <c r="H5305" s="3" t="e">
        <v>#N/A</v>
      </c>
      <c r="I5305" s="80" t="e">
        <v>#N/A</v>
      </c>
      <c r="J5305" s="80" t="e">
        <v>#N/A</v>
      </c>
      <c r="K5305" s="85" t="e">
        <v>#N/A</v>
      </c>
      <c r="L5305" s="9" t="e">
        <v>#N/A</v>
      </c>
      <c r="M5305" s="93" t="e">
        <v>#N/A</v>
      </c>
      <c r="N5305" s="8" t="e">
        <v>#N/A</v>
      </c>
      <c r="O5305" t="e">
        <v>#N/A</v>
      </c>
      <c r="P5305" t="e">
        <v>#N/A</v>
      </c>
      <c r="Q5305" t="e">
        <v>#N/A</v>
      </c>
      <c r="R5305" s="2" t="e">
        <v>#N/A</v>
      </c>
      <c r="S5305" t="e">
        <v>#N/A</v>
      </c>
      <c r="T5305" s="3" t="e">
        <v>#N/A</v>
      </c>
      <c r="U5305" s="3" t="e">
        <v>#N/A</v>
      </c>
      <c r="V5305" t="e">
        <v>#N/A</v>
      </c>
      <c r="W5305" t="e">
        <v>#N/A</v>
      </c>
      <c r="X5305" t="e">
        <v>#N/A</v>
      </c>
      <c r="Y5305" s="3" t="e">
        <v>#N/A</v>
      </c>
      <c r="Z5305" s="8" t="e">
        <v>#N/A</v>
      </c>
      <c r="AA5305" s="30" t="e">
        <v>#N/A</v>
      </c>
      <c r="AB5305" t="e">
        <v>#N/A</v>
      </c>
      <c r="AC5305" t="e">
        <v>#N/A</v>
      </c>
      <c r="AD5305" t="e">
        <v>#N/A</v>
      </c>
      <c r="AE5305" t="e">
        <v>#N/A</v>
      </c>
      <c r="AF5305" t="e">
        <v>#N/A</v>
      </c>
    </row>
    <row r="5306" spans="1:32" x14ac:dyDescent="0.25">
      <c r="A5306" t="e">
        <v>#N/A</v>
      </c>
      <c r="B5306" s="33" t="e">
        <v>#N/A</v>
      </c>
      <c r="C5306" t="e">
        <v>#N/A</v>
      </c>
      <c r="D5306" t="e">
        <v>#N/A</v>
      </c>
      <c r="E5306" s="69" t="e">
        <v>#N/A</v>
      </c>
      <c r="F5306" s="3" t="e">
        <v>#N/A</v>
      </c>
      <c r="G5306" s="3" t="e">
        <v>#N/A</v>
      </c>
      <c r="H5306" s="3" t="e">
        <v>#N/A</v>
      </c>
      <c r="I5306" s="80" t="e">
        <v>#N/A</v>
      </c>
      <c r="J5306" s="80" t="e">
        <v>#N/A</v>
      </c>
      <c r="K5306" s="85" t="e">
        <v>#N/A</v>
      </c>
      <c r="L5306" s="9" t="e">
        <v>#N/A</v>
      </c>
      <c r="M5306" s="93" t="e">
        <v>#N/A</v>
      </c>
      <c r="N5306" s="8" t="e">
        <v>#N/A</v>
      </c>
      <c r="O5306" t="e">
        <v>#N/A</v>
      </c>
      <c r="P5306" t="e">
        <v>#N/A</v>
      </c>
      <c r="Q5306" t="e">
        <v>#N/A</v>
      </c>
      <c r="R5306" s="2" t="e">
        <v>#N/A</v>
      </c>
      <c r="S5306" t="e">
        <v>#N/A</v>
      </c>
      <c r="T5306" s="3" t="e">
        <v>#N/A</v>
      </c>
      <c r="U5306" s="3" t="e">
        <v>#N/A</v>
      </c>
      <c r="V5306" t="e">
        <v>#N/A</v>
      </c>
      <c r="W5306" t="e">
        <v>#N/A</v>
      </c>
      <c r="X5306" t="e">
        <v>#N/A</v>
      </c>
      <c r="Y5306" s="3" t="e">
        <v>#N/A</v>
      </c>
      <c r="Z5306" s="8" t="e">
        <v>#N/A</v>
      </c>
      <c r="AA5306" s="30" t="e">
        <v>#N/A</v>
      </c>
      <c r="AB5306" t="e">
        <v>#N/A</v>
      </c>
      <c r="AC5306" t="e">
        <v>#N/A</v>
      </c>
      <c r="AD5306" t="e">
        <v>#N/A</v>
      </c>
      <c r="AE5306" t="e">
        <v>#N/A</v>
      </c>
      <c r="AF5306" t="e">
        <v>#N/A</v>
      </c>
    </row>
    <row r="5307" spans="1:32" x14ac:dyDescent="0.25">
      <c r="A5307" t="e">
        <v>#N/A</v>
      </c>
      <c r="B5307" s="33" t="e">
        <v>#N/A</v>
      </c>
      <c r="C5307" t="e">
        <v>#N/A</v>
      </c>
      <c r="D5307" t="e">
        <v>#N/A</v>
      </c>
      <c r="E5307" s="69" t="e">
        <v>#N/A</v>
      </c>
      <c r="F5307" s="3" t="e">
        <v>#N/A</v>
      </c>
      <c r="G5307" s="3" t="e">
        <v>#N/A</v>
      </c>
      <c r="H5307" s="3" t="e">
        <v>#N/A</v>
      </c>
      <c r="I5307" s="80" t="e">
        <v>#N/A</v>
      </c>
      <c r="J5307" s="80" t="e">
        <v>#N/A</v>
      </c>
      <c r="K5307" s="85" t="e">
        <v>#N/A</v>
      </c>
      <c r="L5307" s="9" t="e">
        <v>#N/A</v>
      </c>
      <c r="M5307" s="93" t="e">
        <v>#N/A</v>
      </c>
      <c r="N5307" s="8" t="e">
        <v>#N/A</v>
      </c>
      <c r="O5307" t="e">
        <v>#N/A</v>
      </c>
      <c r="P5307" t="e">
        <v>#N/A</v>
      </c>
      <c r="Q5307" t="e">
        <v>#N/A</v>
      </c>
      <c r="R5307" s="2" t="e">
        <v>#N/A</v>
      </c>
      <c r="S5307" t="e">
        <v>#N/A</v>
      </c>
      <c r="T5307" s="3" t="e">
        <v>#N/A</v>
      </c>
      <c r="U5307" s="3" t="e">
        <v>#N/A</v>
      </c>
      <c r="V5307" t="e">
        <v>#N/A</v>
      </c>
      <c r="W5307" t="e">
        <v>#N/A</v>
      </c>
      <c r="X5307" t="e">
        <v>#N/A</v>
      </c>
      <c r="Y5307" s="3" t="e">
        <v>#N/A</v>
      </c>
      <c r="Z5307" s="8" t="e">
        <v>#N/A</v>
      </c>
      <c r="AA5307" s="30" t="e">
        <v>#N/A</v>
      </c>
      <c r="AB5307" t="e">
        <v>#N/A</v>
      </c>
      <c r="AC5307" t="e">
        <v>#N/A</v>
      </c>
      <c r="AD5307" t="e">
        <v>#N/A</v>
      </c>
      <c r="AE5307" t="e">
        <v>#N/A</v>
      </c>
      <c r="AF5307" t="e">
        <v>#N/A</v>
      </c>
    </row>
    <row r="5308" spans="1:32" x14ac:dyDescent="0.25">
      <c r="A5308" t="e">
        <v>#N/A</v>
      </c>
      <c r="B5308" s="33" t="e">
        <v>#N/A</v>
      </c>
      <c r="C5308" t="e">
        <v>#N/A</v>
      </c>
      <c r="D5308" t="e">
        <v>#N/A</v>
      </c>
      <c r="E5308" s="69" t="e">
        <v>#N/A</v>
      </c>
      <c r="F5308" s="3" t="e">
        <v>#N/A</v>
      </c>
      <c r="G5308" s="3" t="e">
        <v>#N/A</v>
      </c>
      <c r="H5308" s="3" t="e">
        <v>#N/A</v>
      </c>
      <c r="I5308" s="80" t="e">
        <v>#N/A</v>
      </c>
      <c r="J5308" s="80" t="e">
        <v>#N/A</v>
      </c>
      <c r="K5308" s="85" t="e">
        <v>#N/A</v>
      </c>
      <c r="L5308" s="9" t="e">
        <v>#N/A</v>
      </c>
      <c r="M5308" s="93" t="e">
        <v>#N/A</v>
      </c>
      <c r="N5308" s="8" t="e">
        <v>#N/A</v>
      </c>
      <c r="O5308" t="e">
        <v>#N/A</v>
      </c>
      <c r="P5308" t="e">
        <v>#N/A</v>
      </c>
      <c r="Q5308" t="e">
        <v>#N/A</v>
      </c>
      <c r="R5308" s="2" t="e">
        <v>#N/A</v>
      </c>
      <c r="S5308" t="e">
        <v>#N/A</v>
      </c>
      <c r="T5308" s="3" t="e">
        <v>#N/A</v>
      </c>
      <c r="U5308" s="3" t="e">
        <v>#N/A</v>
      </c>
      <c r="V5308" t="e">
        <v>#N/A</v>
      </c>
      <c r="W5308" t="e">
        <v>#N/A</v>
      </c>
      <c r="X5308" t="e">
        <v>#N/A</v>
      </c>
      <c r="Y5308" s="3" t="e">
        <v>#N/A</v>
      </c>
      <c r="Z5308" s="8" t="e">
        <v>#N/A</v>
      </c>
      <c r="AA5308" s="30" t="e">
        <v>#N/A</v>
      </c>
      <c r="AB5308" t="e">
        <v>#N/A</v>
      </c>
      <c r="AC5308" t="e">
        <v>#N/A</v>
      </c>
      <c r="AD5308" t="e">
        <v>#N/A</v>
      </c>
      <c r="AE5308" t="e">
        <v>#N/A</v>
      </c>
      <c r="AF5308" t="e">
        <v>#N/A</v>
      </c>
    </row>
    <row r="5309" spans="1:32" x14ac:dyDescent="0.25">
      <c r="A5309" t="e">
        <v>#N/A</v>
      </c>
      <c r="B5309" s="33" t="e">
        <v>#N/A</v>
      </c>
      <c r="C5309" t="e">
        <v>#N/A</v>
      </c>
      <c r="D5309" t="e">
        <v>#N/A</v>
      </c>
      <c r="E5309" s="69" t="e">
        <v>#N/A</v>
      </c>
      <c r="F5309" s="3" t="e">
        <v>#N/A</v>
      </c>
      <c r="G5309" s="3" t="e">
        <v>#N/A</v>
      </c>
      <c r="H5309" s="3" t="e">
        <v>#N/A</v>
      </c>
      <c r="I5309" s="80" t="e">
        <v>#N/A</v>
      </c>
      <c r="J5309" s="80" t="e">
        <v>#N/A</v>
      </c>
      <c r="K5309" s="85" t="e">
        <v>#N/A</v>
      </c>
      <c r="L5309" s="9" t="e">
        <v>#N/A</v>
      </c>
      <c r="M5309" s="93" t="e">
        <v>#N/A</v>
      </c>
      <c r="N5309" s="8" t="e">
        <v>#N/A</v>
      </c>
      <c r="O5309" t="e">
        <v>#N/A</v>
      </c>
      <c r="P5309" t="e">
        <v>#N/A</v>
      </c>
      <c r="Q5309" t="e">
        <v>#N/A</v>
      </c>
      <c r="R5309" s="2" t="e">
        <v>#N/A</v>
      </c>
      <c r="S5309" t="e">
        <v>#N/A</v>
      </c>
      <c r="T5309" s="3" t="e">
        <v>#N/A</v>
      </c>
      <c r="U5309" s="3" t="e">
        <v>#N/A</v>
      </c>
      <c r="V5309" t="e">
        <v>#N/A</v>
      </c>
      <c r="W5309" t="e">
        <v>#N/A</v>
      </c>
      <c r="X5309" t="e">
        <v>#N/A</v>
      </c>
      <c r="Y5309" s="3" t="e">
        <v>#N/A</v>
      </c>
      <c r="Z5309" s="8" t="e">
        <v>#N/A</v>
      </c>
      <c r="AA5309" s="30" t="e">
        <v>#N/A</v>
      </c>
      <c r="AB5309" t="e">
        <v>#N/A</v>
      </c>
      <c r="AC5309" t="e">
        <v>#N/A</v>
      </c>
      <c r="AD5309" t="e">
        <v>#N/A</v>
      </c>
      <c r="AE5309" t="e">
        <v>#N/A</v>
      </c>
      <c r="AF5309" t="e">
        <v>#N/A</v>
      </c>
    </row>
    <row r="5310" spans="1:32" x14ac:dyDescent="0.25">
      <c r="A5310" t="e">
        <v>#N/A</v>
      </c>
      <c r="B5310" s="33" t="e">
        <v>#N/A</v>
      </c>
      <c r="C5310" t="e">
        <v>#N/A</v>
      </c>
      <c r="D5310" t="e">
        <v>#N/A</v>
      </c>
      <c r="E5310" s="69" t="e">
        <v>#N/A</v>
      </c>
      <c r="F5310" s="3" t="e">
        <v>#N/A</v>
      </c>
      <c r="G5310" s="3" t="e">
        <v>#N/A</v>
      </c>
      <c r="H5310" s="3" t="e">
        <v>#N/A</v>
      </c>
      <c r="I5310" s="80" t="e">
        <v>#N/A</v>
      </c>
      <c r="J5310" s="80" t="e">
        <v>#N/A</v>
      </c>
      <c r="K5310" s="85" t="e">
        <v>#N/A</v>
      </c>
      <c r="L5310" s="9" t="e">
        <v>#N/A</v>
      </c>
      <c r="M5310" s="93" t="e">
        <v>#N/A</v>
      </c>
      <c r="N5310" s="8" t="e">
        <v>#N/A</v>
      </c>
      <c r="O5310" t="e">
        <v>#N/A</v>
      </c>
      <c r="P5310" t="e">
        <v>#N/A</v>
      </c>
      <c r="Q5310" t="e">
        <v>#N/A</v>
      </c>
      <c r="R5310" s="2" t="e">
        <v>#N/A</v>
      </c>
      <c r="S5310" t="e">
        <v>#N/A</v>
      </c>
      <c r="T5310" s="3" t="e">
        <v>#N/A</v>
      </c>
      <c r="U5310" s="3" t="e">
        <v>#N/A</v>
      </c>
      <c r="V5310" t="e">
        <v>#N/A</v>
      </c>
      <c r="W5310" t="e">
        <v>#N/A</v>
      </c>
      <c r="X5310" t="e">
        <v>#N/A</v>
      </c>
      <c r="Y5310" s="3" t="e">
        <v>#N/A</v>
      </c>
      <c r="Z5310" s="8" t="e">
        <v>#N/A</v>
      </c>
      <c r="AA5310" s="30" t="e">
        <v>#N/A</v>
      </c>
      <c r="AB5310" t="e">
        <v>#N/A</v>
      </c>
      <c r="AC5310" t="e">
        <v>#N/A</v>
      </c>
      <c r="AD5310" t="e">
        <v>#N/A</v>
      </c>
      <c r="AE5310" t="e">
        <v>#N/A</v>
      </c>
      <c r="AF5310" t="e">
        <v>#N/A</v>
      </c>
    </row>
    <row r="5311" spans="1:32" x14ac:dyDescent="0.25">
      <c r="A5311" t="e">
        <v>#N/A</v>
      </c>
      <c r="B5311" s="33" t="e">
        <v>#N/A</v>
      </c>
      <c r="C5311" t="e">
        <v>#N/A</v>
      </c>
      <c r="D5311" t="e">
        <v>#N/A</v>
      </c>
      <c r="E5311" s="69" t="e">
        <v>#N/A</v>
      </c>
      <c r="F5311" s="3" t="e">
        <v>#N/A</v>
      </c>
      <c r="G5311" s="3" t="e">
        <v>#N/A</v>
      </c>
      <c r="H5311" s="3" t="e">
        <v>#N/A</v>
      </c>
      <c r="I5311" s="80" t="e">
        <v>#N/A</v>
      </c>
      <c r="J5311" s="80" t="e">
        <v>#N/A</v>
      </c>
      <c r="K5311" s="85" t="e">
        <v>#N/A</v>
      </c>
      <c r="L5311" s="9" t="e">
        <v>#N/A</v>
      </c>
      <c r="M5311" s="93" t="e">
        <v>#N/A</v>
      </c>
      <c r="N5311" s="8" t="e">
        <v>#N/A</v>
      </c>
      <c r="O5311" t="e">
        <v>#N/A</v>
      </c>
      <c r="P5311" t="e">
        <v>#N/A</v>
      </c>
      <c r="Q5311" t="e">
        <v>#N/A</v>
      </c>
      <c r="R5311" s="2" t="e">
        <v>#N/A</v>
      </c>
      <c r="S5311" t="e">
        <v>#N/A</v>
      </c>
      <c r="T5311" s="3" t="e">
        <v>#N/A</v>
      </c>
      <c r="U5311" s="3" t="e">
        <v>#N/A</v>
      </c>
      <c r="V5311" t="e">
        <v>#N/A</v>
      </c>
      <c r="W5311" t="e">
        <v>#N/A</v>
      </c>
      <c r="X5311" t="e">
        <v>#N/A</v>
      </c>
      <c r="Y5311" s="3" t="e">
        <v>#N/A</v>
      </c>
      <c r="Z5311" s="8" t="e">
        <v>#N/A</v>
      </c>
      <c r="AA5311" s="30" t="e">
        <v>#N/A</v>
      </c>
      <c r="AB5311" t="e">
        <v>#N/A</v>
      </c>
      <c r="AC5311" t="e">
        <v>#N/A</v>
      </c>
      <c r="AD5311" t="e">
        <v>#N/A</v>
      </c>
      <c r="AE5311" t="e">
        <v>#N/A</v>
      </c>
      <c r="AF5311" t="e">
        <v>#N/A</v>
      </c>
    </row>
    <row r="5312" spans="1:32" x14ac:dyDescent="0.25">
      <c r="A5312" t="e">
        <v>#N/A</v>
      </c>
      <c r="B5312" s="33" t="e">
        <v>#N/A</v>
      </c>
      <c r="C5312" t="e">
        <v>#N/A</v>
      </c>
      <c r="D5312" t="e">
        <v>#N/A</v>
      </c>
      <c r="E5312" s="69" t="e">
        <v>#N/A</v>
      </c>
      <c r="F5312" s="3" t="e">
        <v>#N/A</v>
      </c>
      <c r="G5312" s="3" t="e">
        <v>#N/A</v>
      </c>
      <c r="H5312" s="3" t="e">
        <v>#N/A</v>
      </c>
      <c r="I5312" s="80" t="e">
        <v>#N/A</v>
      </c>
      <c r="J5312" s="80" t="e">
        <v>#N/A</v>
      </c>
      <c r="K5312" s="85" t="e">
        <v>#N/A</v>
      </c>
      <c r="L5312" s="9" t="e">
        <v>#N/A</v>
      </c>
      <c r="M5312" s="93" t="e">
        <v>#N/A</v>
      </c>
      <c r="N5312" s="8" t="e">
        <v>#N/A</v>
      </c>
      <c r="O5312" t="e">
        <v>#N/A</v>
      </c>
      <c r="P5312" t="e">
        <v>#N/A</v>
      </c>
      <c r="Q5312" t="e">
        <v>#N/A</v>
      </c>
      <c r="R5312" s="2" t="e">
        <v>#N/A</v>
      </c>
      <c r="S5312" t="e">
        <v>#N/A</v>
      </c>
      <c r="T5312" s="3" t="e">
        <v>#N/A</v>
      </c>
      <c r="U5312" s="3" t="e">
        <v>#N/A</v>
      </c>
      <c r="V5312" t="e">
        <v>#N/A</v>
      </c>
      <c r="W5312" t="e">
        <v>#N/A</v>
      </c>
      <c r="X5312" t="e">
        <v>#N/A</v>
      </c>
      <c r="Y5312" s="3" t="e">
        <v>#N/A</v>
      </c>
      <c r="Z5312" s="8" t="e">
        <v>#N/A</v>
      </c>
      <c r="AA5312" s="30" t="e">
        <v>#N/A</v>
      </c>
      <c r="AB5312" t="e">
        <v>#N/A</v>
      </c>
      <c r="AC5312" t="e">
        <v>#N/A</v>
      </c>
      <c r="AD5312" t="e">
        <v>#N/A</v>
      </c>
      <c r="AE5312" t="e">
        <v>#N/A</v>
      </c>
      <c r="AF5312" t="e">
        <v>#N/A</v>
      </c>
    </row>
    <row r="5313" spans="1:32" x14ac:dyDescent="0.25">
      <c r="A5313" t="e">
        <v>#N/A</v>
      </c>
      <c r="B5313" s="33" t="e">
        <v>#N/A</v>
      </c>
      <c r="C5313" t="e">
        <v>#N/A</v>
      </c>
      <c r="D5313" t="e">
        <v>#N/A</v>
      </c>
      <c r="E5313" s="69" t="e">
        <v>#N/A</v>
      </c>
      <c r="F5313" s="3" t="e">
        <v>#N/A</v>
      </c>
      <c r="G5313" s="3" t="e">
        <v>#N/A</v>
      </c>
      <c r="H5313" s="3" t="e">
        <v>#N/A</v>
      </c>
      <c r="I5313" s="80" t="e">
        <v>#N/A</v>
      </c>
      <c r="J5313" s="80" t="e">
        <v>#N/A</v>
      </c>
      <c r="K5313" s="85" t="e">
        <v>#N/A</v>
      </c>
      <c r="L5313" s="9" t="e">
        <v>#N/A</v>
      </c>
      <c r="M5313" s="93" t="e">
        <v>#N/A</v>
      </c>
      <c r="N5313" s="8" t="e">
        <v>#N/A</v>
      </c>
      <c r="O5313" t="e">
        <v>#N/A</v>
      </c>
      <c r="P5313" t="e">
        <v>#N/A</v>
      </c>
      <c r="Q5313" t="e">
        <v>#N/A</v>
      </c>
      <c r="R5313" s="2" t="e">
        <v>#N/A</v>
      </c>
      <c r="S5313" t="e">
        <v>#N/A</v>
      </c>
      <c r="T5313" s="3" t="e">
        <v>#N/A</v>
      </c>
      <c r="U5313" s="3" t="e">
        <v>#N/A</v>
      </c>
      <c r="V5313" t="e">
        <v>#N/A</v>
      </c>
      <c r="W5313" t="e">
        <v>#N/A</v>
      </c>
      <c r="X5313" t="e">
        <v>#N/A</v>
      </c>
      <c r="Y5313" s="3" t="e">
        <v>#N/A</v>
      </c>
      <c r="Z5313" s="8" t="e">
        <v>#N/A</v>
      </c>
      <c r="AA5313" s="30" t="e">
        <v>#N/A</v>
      </c>
      <c r="AB5313" t="e">
        <v>#N/A</v>
      </c>
      <c r="AC5313" t="e">
        <v>#N/A</v>
      </c>
      <c r="AD5313" t="e">
        <v>#N/A</v>
      </c>
      <c r="AE5313" t="e">
        <v>#N/A</v>
      </c>
      <c r="AF5313" t="e">
        <v>#N/A</v>
      </c>
    </row>
    <row r="5314" spans="1:32" x14ac:dyDescent="0.25">
      <c r="A5314" t="e">
        <v>#N/A</v>
      </c>
      <c r="B5314" s="33" t="e">
        <v>#N/A</v>
      </c>
      <c r="C5314" t="e">
        <v>#N/A</v>
      </c>
      <c r="D5314" t="e">
        <v>#N/A</v>
      </c>
      <c r="E5314" s="69" t="e">
        <v>#N/A</v>
      </c>
      <c r="F5314" s="3" t="e">
        <v>#N/A</v>
      </c>
      <c r="G5314" s="3" t="e">
        <v>#N/A</v>
      </c>
      <c r="H5314" s="3" t="e">
        <v>#N/A</v>
      </c>
      <c r="I5314" s="80" t="e">
        <v>#N/A</v>
      </c>
      <c r="J5314" s="80" t="e">
        <v>#N/A</v>
      </c>
      <c r="K5314" s="85" t="e">
        <v>#N/A</v>
      </c>
      <c r="L5314" s="9" t="e">
        <v>#N/A</v>
      </c>
      <c r="M5314" s="93" t="e">
        <v>#N/A</v>
      </c>
      <c r="N5314" s="8" t="e">
        <v>#N/A</v>
      </c>
      <c r="O5314" t="e">
        <v>#N/A</v>
      </c>
      <c r="P5314" t="e">
        <v>#N/A</v>
      </c>
      <c r="Q5314" t="e">
        <v>#N/A</v>
      </c>
      <c r="R5314" s="2" t="e">
        <v>#N/A</v>
      </c>
      <c r="S5314" t="e">
        <v>#N/A</v>
      </c>
      <c r="T5314" s="3" t="e">
        <v>#N/A</v>
      </c>
      <c r="U5314" s="3" t="e">
        <v>#N/A</v>
      </c>
      <c r="V5314" t="e">
        <v>#N/A</v>
      </c>
      <c r="W5314" t="e">
        <v>#N/A</v>
      </c>
      <c r="X5314" t="e">
        <v>#N/A</v>
      </c>
      <c r="Y5314" s="3" t="e">
        <v>#N/A</v>
      </c>
      <c r="Z5314" s="8" t="e">
        <v>#N/A</v>
      </c>
      <c r="AA5314" s="30" t="e">
        <v>#N/A</v>
      </c>
      <c r="AB5314" t="e">
        <v>#N/A</v>
      </c>
      <c r="AC5314" t="e">
        <v>#N/A</v>
      </c>
      <c r="AD5314" t="e">
        <v>#N/A</v>
      </c>
      <c r="AE5314" t="e">
        <v>#N/A</v>
      </c>
      <c r="AF5314" t="e">
        <v>#N/A</v>
      </c>
    </row>
    <row r="5315" spans="1:32" x14ac:dyDescent="0.25">
      <c r="A5315" t="e">
        <v>#N/A</v>
      </c>
      <c r="B5315" s="33" t="e">
        <v>#N/A</v>
      </c>
      <c r="C5315" t="e">
        <v>#N/A</v>
      </c>
      <c r="D5315" t="e">
        <v>#N/A</v>
      </c>
      <c r="E5315" s="69" t="e">
        <v>#N/A</v>
      </c>
      <c r="F5315" s="3" t="e">
        <v>#N/A</v>
      </c>
      <c r="G5315" s="3" t="e">
        <v>#N/A</v>
      </c>
      <c r="H5315" s="3" t="e">
        <v>#N/A</v>
      </c>
      <c r="I5315" s="80" t="e">
        <v>#N/A</v>
      </c>
      <c r="J5315" s="80" t="e">
        <v>#N/A</v>
      </c>
      <c r="K5315" s="85" t="e">
        <v>#N/A</v>
      </c>
      <c r="L5315" s="9" t="e">
        <v>#N/A</v>
      </c>
      <c r="M5315" s="93" t="e">
        <v>#N/A</v>
      </c>
      <c r="N5315" s="8" t="e">
        <v>#N/A</v>
      </c>
      <c r="O5315" t="e">
        <v>#N/A</v>
      </c>
      <c r="P5315" t="e">
        <v>#N/A</v>
      </c>
      <c r="Q5315" t="e">
        <v>#N/A</v>
      </c>
      <c r="R5315" s="2" t="e">
        <v>#N/A</v>
      </c>
      <c r="S5315" t="e">
        <v>#N/A</v>
      </c>
      <c r="T5315" s="3" t="e">
        <v>#N/A</v>
      </c>
      <c r="U5315" s="3" t="e">
        <v>#N/A</v>
      </c>
      <c r="V5315" t="e">
        <v>#N/A</v>
      </c>
      <c r="W5315" t="e">
        <v>#N/A</v>
      </c>
      <c r="X5315" t="e">
        <v>#N/A</v>
      </c>
      <c r="Y5315" s="3" t="e">
        <v>#N/A</v>
      </c>
      <c r="Z5315" s="8" t="e">
        <v>#N/A</v>
      </c>
      <c r="AA5315" s="30" t="e">
        <v>#N/A</v>
      </c>
      <c r="AB5315" t="e">
        <v>#N/A</v>
      </c>
      <c r="AC5315" t="e">
        <v>#N/A</v>
      </c>
      <c r="AD5315" t="e">
        <v>#N/A</v>
      </c>
      <c r="AE5315" t="e">
        <v>#N/A</v>
      </c>
      <c r="AF5315" t="e">
        <v>#N/A</v>
      </c>
    </row>
    <row r="5316" spans="1:32" x14ac:dyDescent="0.25">
      <c r="A5316" t="e">
        <v>#N/A</v>
      </c>
      <c r="B5316" s="33" t="e">
        <v>#N/A</v>
      </c>
      <c r="C5316" t="e">
        <v>#N/A</v>
      </c>
      <c r="D5316" t="e">
        <v>#N/A</v>
      </c>
      <c r="E5316" s="69" t="e">
        <v>#N/A</v>
      </c>
      <c r="F5316" s="3" t="e">
        <v>#N/A</v>
      </c>
      <c r="G5316" s="3" t="e">
        <v>#N/A</v>
      </c>
      <c r="H5316" s="3" t="e">
        <v>#N/A</v>
      </c>
      <c r="I5316" s="80" t="e">
        <v>#N/A</v>
      </c>
      <c r="J5316" s="80" t="e">
        <v>#N/A</v>
      </c>
      <c r="K5316" s="85" t="e">
        <v>#N/A</v>
      </c>
      <c r="L5316" s="9" t="e">
        <v>#N/A</v>
      </c>
      <c r="M5316" s="93" t="e">
        <v>#N/A</v>
      </c>
      <c r="N5316" s="8" t="e">
        <v>#N/A</v>
      </c>
      <c r="O5316" t="e">
        <v>#N/A</v>
      </c>
      <c r="P5316" t="e">
        <v>#N/A</v>
      </c>
      <c r="Q5316" t="e">
        <v>#N/A</v>
      </c>
      <c r="R5316" s="2" t="e">
        <v>#N/A</v>
      </c>
      <c r="S5316" t="e">
        <v>#N/A</v>
      </c>
      <c r="T5316" s="3" t="e">
        <v>#N/A</v>
      </c>
      <c r="U5316" s="3" t="e">
        <v>#N/A</v>
      </c>
      <c r="V5316" t="e">
        <v>#N/A</v>
      </c>
      <c r="W5316" t="e">
        <v>#N/A</v>
      </c>
      <c r="X5316" t="e">
        <v>#N/A</v>
      </c>
      <c r="Y5316" s="3" t="e">
        <v>#N/A</v>
      </c>
      <c r="Z5316" s="8" t="e">
        <v>#N/A</v>
      </c>
      <c r="AA5316" s="30" t="e">
        <v>#N/A</v>
      </c>
      <c r="AB5316" t="e">
        <v>#N/A</v>
      </c>
      <c r="AC5316" t="e">
        <v>#N/A</v>
      </c>
      <c r="AD5316" t="e">
        <v>#N/A</v>
      </c>
      <c r="AE5316" t="e">
        <v>#N/A</v>
      </c>
      <c r="AF5316" t="e">
        <v>#N/A</v>
      </c>
    </row>
    <row r="5317" spans="1:32" x14ac:dyDescent="0.25">
      <c r="A5317" t="e">
        <v>#N/A</v>
      </c>
      <c r="B5317" s="33" t="e">
        <v>#N/A</v>
      </c>
      <c r="C5317" t="e">
        <v>#N/A</v>
      </c>
      <c r="D5317" t="e">
        <v>#N/A</v>
      </c>
      <c r="E5317" s="69" t="e">
        <v>#N/A</v>
      </c>
      <c r="F5317" s="3" t="e">
        <v>#N/A</v>
      </c>
      <c r="G5317" s="3" t="e">
        <v>#N/A</v>
      </c>
      <c r="H5317" s="3" t="e">
        <v>#N/A</v>
      </c>
      <c r="I5317" s="80" t="e">
        <v>#N/A</v>
      </c>
      <c r="J5317" s="80" t="e">
        <v>#N/A</v>
      </c>
      <c r="K5317" s="85" t="e">
        <v>#N/A</v>
      </c>
      <c r="L5317" s="9" t="e">
        <v>#N/A</v>
      </c>
      <c r="M5317" s="93" t="e">
        <v>#N/A</v>
      </c>
      <c r="N5317" s="8" t="e">
        <v>#N/A</v>
      </c>
      <c r="O5317" t="e">
        <v>#N/A</v>
      </c>
      <c r="P5317" t="e">
        <v>#N/A</v>
      </c>
      <c r="Q5317" t="e">
        <v>#N/A</v>
      </c>
      <c r="R5317" s="2" t="e">
        <v>#N/A</v>
      </c>
      <c r="S5317" t="e">
        <v>#N/A</v>
      </c>
      <c r="T5317" s="3" t="e">
        <v>#N/A</v>
      </c>
      <c r="U5317" s="3" t="e">
        <v>#N/A</v>
      </c>
      <c r="V5317" t="e">
        <v>#N/A</v>
      </c>
      <c r="W5317" t="e">
        <v>#N/A</v>
      </c>
      <c r="X5317" t="e">
        <v>#N/A</v>
      </c>
      <c r="Y5317" s="3" t="e">
        <v>#N/A</v>
      </c>
      <c r="Z5317" s="8" t="e">
        <v>#N/A</v>
      </c>
      <c r="AA5317" s="30" t="e">
        <v>#N/A</v>
      </c>
      <c r="AB5317" t="e">
        <v>#N/A</v>
      </c>
      <c r="AC5317" t="e">
        <v>#N/A</v>
      </c>
      <c r="AD5317" t="e">
        <v>#N/A</v>
      </c>
      <c r="AE5317" t="e">
        <v>#N/A</v>
      </c>
      <c r="AF5317" t="e">
        <v>#N/A</v>
      </c>
    </row>
    <row r="5318" spans="1:32" x14ac:dyDescent="0.25">
      <c r="A5318" t="e">
        <v>#N/A</v>
      </c>
      <c r="B5318" s="33" t="e">
        <v>#N/A</v>
      </c>
      <c r="C5318" t="e">
        <v>#N/A</v>
      </c>
      <c r="D5318" t="e">
        <v>#N/A</v>
      </c>
      <c r="E5318" s="69" t="e">
        <v>#N/A</v>
      </c>
      <c r="F5318" s="3" t="e">
        <v>#N/A</v>
      </c>
      <c r="G5318" s="3" t="e">
        <v>#N/A</v>
      </c>
      <c r="H5318" s="3" t="e">
        <v>#N/A</v>
      </c>
      <c r="I5318" s="80" t="e">
        <v>#N/A</v>
      </c>
      <c r="J5318" s="80" t="e">
        <v>#N/A</v>
      </c>
      <c r="K5318" s="85" t="e">
        <v>#N/A</v>
      </c>
      <c r="L5318" s="9" t="e">
        <v>#N/A</v>
      </c>
      <c r="M5318" s="93" t="e">
        <v>#N/A</v>
      </c>
      <c r="N5318" s="8" t="e">
        <v>#N/A</v>
      </c>
      <c r="O5318" t="e">
        <v>#N/A</v>
      </c>
      <c r="P5318" t="e">
        <v>#N/A</v>
      </c>
      <c r="Q5318" t="e">
        <v>#N/A</v>
      </c>
      <c r="R5318" s="2" t="e">
        <v>#N/A</v>
      </c>
      <c r="S5318" t="e">
        <v>#N/A</v>
      </c>
      <c r="T5318" s="3" t="e">
        <v>#N/A</v>
      </c>
      <c r="U5318" s="3" t="e">
        <v>#N/A</v>
      </c>
      <c r="V5318" t="e">
        <v>#N/A</v>
      </c>
      <c r="W5318" t="e">
        <v>#N/A</v>
      </c>
      <c r="X5318" t="e">
        <v>#N/A</v>
      </c>
      <c r="Y5318" s="3" t="e">
        <v>#N/A</v>
      </c>
      <c r="Z5318" s="8" t="e">
        <v>#N/A</v>
      </c>
      <c r="AA5318" s="30" t="e">
        <v>#N/A</v>
      </c>
      <c r="AB5318" t="e">
        <v>#N/A</v>
      </c>
      <c r="AC5318" t="e">
        <v>#N/A</v>
      </c>
      <c r="AD5318" t="e">
        <v>#N/A</v>
      </c>
      <c r="AE5318" t="e">
        <v>#N/A</v>
      </c>
      <c r="AF5318" t="e">
        <v>#N/A</v>
      </c>
    </row>
    <row r="5319" spans="1:32" x14ac:dyDescent="0.25">
      <c r="A5319" t="e">
        <v>#N/A</v>
      </c>
      <c r="B5319" s="33" t="e">
        <v>#N/A</v>
      </c>
      <c r="C5319" t="e">
        <v>#N/A</v>
      </c>
      <c r="D5319" t="e">
        <v>#N/A</v>
      </c>
      <c r="E5319" s="69" t="e">
        <v>#N/A</v>
      </c>
      <c r="F5319" s="3" t="e">
        <v>#N/A</v>
      </c>
      <c r="G5319" s="3" t="e">
        <v>#N/A</v>
      </c>
      <c r="H5319" s="3" t="e">
        <v>#N/A</v>
      </c>
      <c r="I5319" s="80" t="e">
        <v>#N/A</v>
      </c>
      <c r="J5319" s="80" t="e">
        <v>#N/A</v>
      </c>
      <c r="K5319" s="85" t="e">
        <v>#N/A</v>
      </c>
      <c r="L5319" s="9" t="e">
        <v>#N/A</v>
      </c>
      <c r="M5319" s="93" t="e">
        <v>#N/A</v>
      </c>
      <c r="N5319" s="8" t="e">
        <v>#N/A</v>
      </c>
      <c r="O5319" t="e">
        <v>#N/A</v>
      </c>
      <c r="P5319" t="e">
        <v>#N/A</v>
      </c>
      <c r="Q5319" t="e">
        <v>#N/A</v>
      </c>
      <c r="R5319" s="2" t="e">
        <v>#N/A</v>
      </c>
      <c r="S5319" t="e">
        <v>#N/A</v>
      </c>
      <c r="T5319" s="3" t="e">
        <v>#N/A</v>
      </c>
      <c r="U5319" s="3" t="e">
        <v>#N/A</v>
      </c>
      <c r="V5319" t="e">
        <v>#N/A</v>
      </c>
      <c r="W5319" t="e">
        <v>#N/A</v>
      </c>
      <c r="X5319" t="e">
        <v>#N/A</v>
      </c>
      <c r="Y5319" s="3" t="e">
        <v>#N/A</v>
      </c>
      <c r="Z5319" s="8" t="e">
        <v>#N/A</v>
      </c>
      <c r="AA5319" s="30" t="e">
        <v>#N/A</v>
      </c>
      <c r="AB5319" t="e">
        <v>#N/A</v>
      </c>
      <c r="AC5319" t="e">
        <v>#N/A</v>
      </c>
      <c r="AD5319" t="e">
        <v>#N/A</v>
      </c>
      <c r="AE5319" t="e">
        <v>#N/A</v>
      </c>
      <c r="AF5319" t="e">
        <v>#N/A</v>
      </c>
    </row>
    <row r="5320" spans="1:32" x14ac:dyDescent="0.25">
      <c r="A5320" t="e">
        <v>#N/A</v>
      </c>
      <c r="B5320" s="33" t="e">
        <v>#N/A</v>
      </c>
      <c r="C5320" t="e">
        <v>#N/A</v>
      </c>
      <c r="D5320" t="e">
        <v>#N/A</v>
      </c>
      <c r="E5320" s="69" t="e">
        <v>#N/A</v>
      </c>
      <c r="F5320" s="3" t="e">
        <v>#N/A</v>
      </c>
      <c r="G5320" s="3" t="e">
        <v>#N/A</v>
      </c>
      <c r="H5320" s="3" t="e">
        <v>#N/A</v>
      </c>
      <c r="I5320" s="80" t="e">
        <v>#N/A</v>
      </c>
      <c r="J5320" s="80" t="e">
        <v>#N/A</v>
      </c>
      <c r="K5320" s="85" t="e">
        <v>#N/A</v>
      </c>
      <c r="L5320" s="9" t="e">
        <v>#N/A</v>
      </c>
      <c r="M5320" s="93" t="e">
        <v>#N/A</v>
      </c>
      <c r="N5320" s="8" t="e">
        <v>#N/A</v>
      </c>
      <c r="O5320" t="e">
        <v>#N/A</v>
      </c>
      <c r="P5320" t="e">
        <v>#N/A</v>
      </c>
      <c r="Q5320" t="e">
        <v>#N/A</v>
      </c>
      <c r="R5320" s="2" t="e">
        <v>#N/A</v>
      </c>
      <c r="S5320" t="e">
        <v>#N/A</v>
      </c>
      <c r="T5320" s="3" t="e">
        <v>#N/A</v>
      </c>
      <c r="U5320" s="3" t="e">
        <v>#N/A</v>
      </c>
      <c r="V5320" t="e">
        <v>#N/A</v>
      </c>
      <c r="W5320" t="e">
        <v>#N/A</v>
      </c>
      <c r="X5320" t="e">
        <v>#N/A</v>
      </c>
      <c r="Y5320" s="3" t="e">
        <v>#N/A</v>
      </c>
      <c r="Z5320" s="8" t="e">
        <v>#N/A</v>
      </c>
      <c r="AA5320" s="30" t="e">
        <v>#N/A</v>
      </c>
      <c r="AB5320" t="e">
        <v>#N/A</v>
      </c>
      <c r="AC5320" t="e">
        <v>#N/A</v>
      </c>
      <c r="AD5320" t="e">
        <v>#N/A</v>
      </c>
      <c r="AE5320" t="e">
        <v>#N/A</v>
      </c>
      <c r="AF5320" t="e">
        <v>#N/A</v>
      </c>
    </row>
    <row r="5321" spans="1:32" x14ac:dyDescent="0.25">
      <c r="A5321" t="e">
        <v>#N/A</v>
      </c>
      <c r="B5321" s="33" t="e">
        <v>#N/A</v>
      </c>
      <c r="C5321" t="e">
        <v>#N/A</v>
      </c>
      <c r="D5321" t="e">
        <v>#N/A</v>
      </c>
      <c r="E5321" s="69" t="e">
        <v>#N/A</v>
      </c>
      <c r="F5321" s="3" t="e">
        <v>#N/A</v>
      </c>
      <c r="G5321" s="3" t="e">
        <v>#N/A</v>
      </c>
      <c r="H5321" s="3" t="e">
        <v>#N/A</v>
      </c>
      <c r="I5321" s="80" t="e">
        <v>#N/A</v>
      </c>
      <c r="J5321" s="80" t="e">
        <v>#N/A</v>
      </c>
      <c r="K5321" s="85" t="e">
        <v>#N/A</v>
      </c>
      <c r="L5321" s="9" t="e">
        <v>#N/A</v>
      </c>
      <c r="M5321" s="93" t="e">
        <v>#N/A</v>
      </c>
      <c r="N5321" s="8" t="e">
        <v>#N/A</v>
      </c>
      <c r="O5321" t="e">
        <v>#N/A</v>
      </c>
      <c r="P5321" t="e">
        <v>#N/A</v>
      </c>
      <c r="Q5321" t="e">
        <v>#N/A</v>
      </c>
      <c r="R5321" s="2" t="e">
        <v>#N/A</v>
      </c>
      <c r="S5321" t="e">
        <v>#N/A</v>
      </c>
      <c r="T5321" s="3" t="e">
        <v>#N/A</v>
      </c>
      <c r="U5321" s="3" t="e">
        <v>#N/A</v>
      </c>
      <c r="V5321" t="e">
        <v>#N/A</v>
      </c>
      <c r="W5321" t="e">
        <v>#N/A</v>
      </c>
      <c r="X5321" t="e">
        <v>#N/A</v>
      </c>
      <c r="Y5321" s="3" t="e">
        <v>#N/A</v>
      </c>
      <c r="Z5321" s="8" t="e">
        <v>#N/A</v>
      </c>
      <c r="AA5321" s="30" t="e">
        <v>#N/A</v>
      </c>
      <c r="AB5321" t="e">
        <v>#N/A</v>
      </c>
      <c r="AC5321" t="e">
        <v>#N/A</v>
      </c>
      <c r="AD5321" t="e">
        <v>#N/A</v>
      </c>
      <c r="AE5321" t="e">
        <v>#N/A</v>
      </c>
      <c r="AF5321" t="e">
        <v>#N/A</v>
      </c>
    </row>
    <row r="5322" spans="1:32" x14ac:dyDescent="0.25">
      <c r="A5322" t="e">
        <v>#N/A</v>
      </c>
      <c r="B5322" s="33" t="e">
        <v>#N/A</v>
      </c>
      <c r="C5322" t="e">
        <v>#N/A</v>
      </c>
      <c r="D5322" t="e">
        <v>#N/A</v>
      </c>
      <c r="E5322" s="69" t="e">
        <v>#N/A</v>
      </c>
      <c r="F5322" s="3" t="e">
        <v>#N/A</v>
      </c>
      <c r="G5322" s="3" t="e">
        <v>#N/A</v>
      </c>
      <c r="H5322" s="3" t="e">
        <v>#N/A</v>
      </c>
      <c r="I5322" s="80" t="e">
        <v>#N/A</v>
      </c>
      <c r="J5322" s="80" t="e">
        <v>#N/A</v>
      </c>
      <c r="K5322" s="85" t="e">
        <v>#N/A</v>
      </c>
      <c r="L5322" s="9" t="e">
        <v>#N/A</v>
      </c>
      <c r="M5322" s="93" t="e">
        <v>#N/A</v>
      </c>
      <c r="N5322" s="8" t="e">
        <v>#N/A</v>
      </c>
      <c r="O5322" t="e">
        <v>#N/A</v>
      </c>
      <c r="P5322" t="e">
        <v>#N/A</v>
      </c>
      <c r="Q5322" t="e">
        <v>#N/A</v>
      </c>
      <c r="R5322" s="2" t="e">
        <v>#N/A</v>
      </c>
      <c r="S5322" t="e">
        <v>#N/A</v>
      </c>
      <c r="T5322" s="3" t="e">
        <v>#N/A</v>
      </c>
      <c r="U5322" s="3" t="e">
        <v>#N/A</v>
      </c>
      <c r="V5322" t="e">
        <v>#N/A</v>
      </c>
      <c r="W5322" t="e">
        <v>#N/A</v>
      </c>
      <c r="X5322" t="e">
        <v>#N/A</v>
      </c>
      <c r="Y5322" s="3" t="e">
        <v>#N/A</v>
      </c>
      <c r="Z5322" s="8" t="e">
        <v>#N/A</v>
      </c>
      <c r="AA5322" s="30" t="e">
        <v>#N/A</v>
      </c>
      <c r="AB5322" t="e">
        <v>#N/A</v>
      </c>
      <c r="AC5322" t="e">
        <v>#N/A</v>
      </c>
      <c r="AD5322" t="e">
        <v>#N/A</v>
      </c>
      <c r="AE5322" t="e">
        <v>#N/A</v>
      </c>
      <c r="AF5322" t="e">
        <v>#N/A</v>
      </c>
    </row>
    <row r="5323" spans="1:32" x14ac:dyDescent="0.25">
      <c r="A5323" t="e">
        <v>#N/A</v>
      </c>
      <c r="B5323" s="33" t="e">
        <v>#N/A</v>
      </c>
      <c r="C5323" t="e">
        <v>#N/A</v>
      </c>
      <c r="D5323" t="e">
        <v>#N/A</v>
      </c>
      <c r="E5323" s="69" t="e">
        <v>#N/A</v>
      </c>
      <c r="F5323" s="3" t="e">
        <v>#N/A</v>
      </c>
      <c r="G5323" s="3" t="e">
        <v>#N/A</v>
      </c>
      <c r="H5323" s="3" t="e">
        <v>#N/A</v>
      </c>
      <c r="I5323" s="80" t="e">
        <v>#N/A</v>
      </c>
      <c r="J5323" s="80" t="e">
        <v>#N/A</v>
      </c>
      <c r="K5323" s="85" t="e">
        <v>#N/A</v>
      </c>
      <c r="L5323" s="9" t="e">
        <v>#N/A</v>
      </c>
      <c r="M5323" s="93" t="e">
        <v>#N/A</v>
      </c>
      <c r="N5323" s="8" t="e">
        <v>#N/A</v>
      </c>
      <c r="O5323" t="e">
        <v>#N/A</v>
      </c>
      <c r="P5323" t="e">
        <v>#N/A</v>
      </c>
      <c r="Q5323" t="e">
        <v>#N/A</v>
      </c>
      <c r="R5323" s="2" t="e">
        <v>#N/A</v>
      </c>
      <c r="S5323" t="e">
        <v>#N/A</v>
      </c>
      <c r="T5323" s="3" t="e">
        <v>#N/A</v>
      </c>
      <c r="U5323" s="3" t="e">
        <v>#N/A</v>
      </c>
      <c r="V5323" t="e">
        <v>#N/A</v>
      </c>
      <c r="W5323" t="e">
        <v>#N/A</v>
      </c>
      <c r="X5323" t="e">
        <v>#N/A</v>
      </c>
      <c r="Y5323" s="3" t="e">
        <v>#N/A</v>
      </c>
      <c r="Z5323" s="8" t="e">
        <v>#N/A</v>
      </c>
      <c r="AA5323" s="30" t="e">
        <v>#N/A</v>
      </c>
      <c r="AB5323" t="e">
        <v>#N/A</v>
      </c>
      <c r="AC5323" t="e">
        <v>#N/A</v>
      </c>
      <c r="AD5323" t="e">
        <v>#N/A</v>
      </c>
      <c r="AE5323" t="e">
        <v>#N/A</v>
      </c>
      <c r="AF5323" t="e">
        <v>#N/A</v>
      </c>
    </row>
    <row r="5324" spans="1:32" x14ac:dyDescent="0.25">
      <c r="A5324" t="e">
        <v>#N/A</v>
      </c>
      <c r="B5324" s="33" t="e">
        <v>#N/A</v>
      </c>
      <c r="C5324" t="e">
        <v>#N/A</v>
      </c>
      <c r="D5324" t="e">
        <v>#N/A</v>
      </c>
      <c r="E5324" s="69" t="e">
        <v>#N/A</v>
      </c>
      <c r="F5324" s="3" t="e">
        <v>#N/A</v>
      </c>
      <c r="G5324" s="3" t="e">
        <v>#N/A</v>
      </c>
      <c r="H5324" s="3" t="e">
        <v>#N/A</v>
      </c>
      <c r="I5324" s="80" t="e">
        <v>#N/A</v>
      </c>
      <c r="J5324" s="80" t="e">
        <v>#N/A</v>
      </c>
      <c r="K5324" s="85" t="e">
        <v>#N/A</v>
      </c>
      <c r="L5324" s="9" t="e">
        <v>#N/A</v>
      </c>
      <c r="M5324" s="93" t="e">
        <v>#N/A</v>
      </c>
      <c r="N5324" s="8" t="e">
        <v>#N/A</v>
      </c>
      <c r="O5324" t="e">
        <v>#N/A</v>
      </c>
      <c r="P5324" t="e">
        <v>#N/A</v>
      </c>
      <c r="Q5324" t="e">
        <v>#N/A</v>
      </c>
      <c r="R5324" s="2" t="e">
        <v>#N/A</v>
      </c>
      <c r="S5324" t="e">
        <v>#N/A</v>
      </c>
      <c r="T5324" s="3" t="e">
        <v>#N/A</v>
      </c>
      <c r="U5324" s="3" t="e">
        <v>#N/A</v>
      </c>
      <c r="V5324" t="e">
        <v>#N/A</v>
      </c>
      <c r="W5324" t="e">
        <v>#N/A</v>
      </c>
      <c r="X5324" t="e">
        <v>#N/A</v>
      </c>
      <c r="Y5324" s="3" t="e">
        <v>#N/A</v>
      </c>
      <c r="Z5324" s="8" t="e">
        <v>#N/A</v>
      </c>
      <c r="AA5324" s="30" t="e">
        <v>#N/A</v>
      </c>
      <c r="AB5324" t="e">
        <v>#N/A</v>
      </c>
      <c r="AC5324" t="e">
        <v>#N/A</v>
      </c>
      <c r="AD5324" t="e">
        <v>#N/A</v>
      </c>
      <c r="AE5324" t="e">
        <v>#N/A</v>
      </c>
      <c r="AF5324" t="e">
        <v>#N/A</v>
      </c>
    </row>
    <row r="5325" spans="1:32" x14ac:dyDescent="0.25">
      <c r="A5325" t="e">
        <v>#N/A</v>
      </c>
      <c r="B5325" s="33" t="e">
        <v>#N/A</v>
      </c>
      <c r="C5325" t="e">
        <v>#N/A</v>
      </c>
      <c r="D5325" t="e">
        <v>#N/A</v>
      </c>
      <c r="E5325" s="69" t="e">
        <v>#N/A</v>
      </c>
      <c r="F5325" s="3" t="e">
        <v>#N/A</v>
      </c>
      <c r="G5325" s="3" t="e">
        <v>#N/A</v>
      </c>
      <c r="H5325" s="3" t="e">
        <v>#N/A</v>
      </c>
      <c r="I5325" s="80" t="e">
        <v>#N/A</v>
      </c>
      <c r="J5325" s="80" t="e">
        <v>#N/A</v>
      </c>
      <c r="K5325" s="85" t="e">
        <v>#N/A</v>
      </c>
      <c r="L5325" s="9" t="e">
        <v>#N/A</v>
      </c>
      <c r="M5325" s="93" t="e">
        <v>#N/A</v>
      </c>
      <c r="N5325" s="8" t="e">
        <v>#N/A</v>
      </c>
      <c r="O5325" t="e">
        <v>#N/A</v>
      </c>
      <c r="P5325" t="e">
        <v>#N/A</v>
      </c>
      <c r="Q5325" t="e">
        <v>#N/A</v>
      </c>
      <c r="R5325" s="2" t="e">
        <v>#N/A</v>
      </c>
      <c r="S5325" t="e">
        <v>#N/A</v>
      </c>
      <c r="T5325" s="3" t="e">
        <v>#N/A</v>
      </c>
      <c r="U5325" s="3" t="e">
        <v>#N/A</v>
      </c>
      <c r="V5325" t="e">
        <v>#N/A</v>
      </c>
      <c r="W5325" t="e">
        <v>#N/A</v>
      </c>
      <c r="X5325" t="e">
        <v>#N/A</v>
      </c>
      <c r="Y5325" s="3" t="e">
        <v>#N/A</v>
      </c>
      <c r="Z5325" s="8" t="e">
        <v>#N/A</v>
      </c>
      <c r="AA5325" s="30" t="e">
        <v>#N/A</v>
      </c>
      <c r="AB5325" t="e">
        <v>#N/A</v>
      </c>
      <c r="AC5325" t="e">
        <v>#N/A</v>
      </c>
      <c r="AD5325" t="e">
        <v>#N/A</v>
      </c>
      <c r="AE5325" t="e">
        <v>#N/A</v>
      </c>
      <c r="AF5325" t="e">
        <v>#N/A</v>
      </c>
    </row>
    <row r="5326" spans="1:32" x14ac:dyDescent="0.25">
      <c r="A5326" t="e">
        <v>#N/A</v>
      </c>
      <c r="B5326" s="33" t="e">
        <v>#N/A</v>
      </c>
      <c r="C5326" t="e">
        <v>#N/A</v>
      </c>
      <c r="D5326" t="e">
        <v>#N/A</v>
      </c>
      <c r="E5326" s="69" t="e">
        <v>#N/A</v>
      </c>
      <c r="F5326" s="3" t="e">
        <v>#N/A</v>
      </c>
      <c r="G5326" s="3" t="e">
        <v>#N/A</v>
      </c>
      <c r="H5326" s="3" t="e">
        <v>#N/A</v>
      </c>
      <c r="I5326" s="80" t="e">
        <v>#N/A</v>
      </c>
      <c r="J5326" s="80" t="e">
        <v>#N/A</v>
      </c>
      <c r="K5326" s="85" t="e">
        <v>#N/A</v>
      </c>
      <c r="L5326" s="9" t="e">
        <v>#N/A</v>
      </c>
      <c r="M5326" s="93" t="e">
        <v>#N/A</v>
      </c>
      <c r="N5326" s="8" t="e">
        <v>#N/A</v>
      </c>
      <c r="O5326" t="e">
        <v>#N/A</v>
      </c>
      <c r="P5326" t="e">
        <v>#N/A</v>
      </c>
      <c r="Q5326" t="e">
        <v>#N/A</v>
      </c>
      <c r="R5326" s="2" t="e">
        <v>#N/A</v>
      </c>
      <c r="S5326" t="e">
        <v>#N/A</v>
      </c>
      <c r="T5326" s="3" t="e">
        <v>#N/A</v>
      </c>
      <c r="U5326" s="3" t="e">
        <v>#N/A</v>
      </c>
      <c r="V5326" t="e">
        <v>#N/A</v>
      </c>
      <c r="W5326" t="e">
        <v>#N/A</v>
      </c>
      <c r="X5326" t="e">
        <v>#N/A</v>
      </c>
      <c r="Y5326" s="3" t="e">
        <v>#N/A</v>
      </c>
      <c r="Z5326" s="8" t="e">
        <v>#N/A</v>
      </c>
      <c r="AA5326" s="30" t="e">
        <v>#N/A</v>
      </c>
      <c r="AB5326" t="e">
        <v>#N/A</v>
      </c>
      <c r="AC5326" t="e">
        <v>#N/A</v>
      </c>
      <c r="AD5326" t="e">
        <v>#N/A</v>
      </c>
      <c r="AE5326" t="e">
        <v>#N/A</v>
      </c>
      <c r="AF5326" t="e">
        <v>#N/A</v>
      </c>
    </row>
    <row r="5327" spans="1:32" x14ac:dyDescent="0.25">
      <c r="A5327" t="e">
        <v>#N/A</v>
      </c>
      <c r="B5327" s="33" t="e">
        <v>#N/A</v>
      </c>
      <c r="C5327" t="e">
        <v>#N/A</v>
      </c>
      <c r="D5327" t="e">
        <v>#N/A</v>
      </c>
      <c r="E5327" s="69" t="e">
        <v>#N/A</v>
      </c>
      <c r="F5327" s="3" t="e">
        <v>#N/A</v>
      </c>
      <c r="G5327" s="3" t="e">
        <v>#N/A</v>
      </c>
      <c r="H5327" s="3" t="e">
        <v>#N/A</v>
      </c>
      <c r="I5327" s="80" t="e">
        <v>#N/A</v>
      </c>
      <c r="J5327" s="80" t="e">
        <v>#N/A</v>
      </c>
      <c r="K5327" s="85" t="e">
        <v>#N/A</v>
      </c>
      <c r="L5327" s="9" t="e">
        <v>#N/A</v>
      </c>
      <c r="M5327" s="93" t="e">
        <v>#N/A</v>
      </c>
      <c r="N5327" s="8" t="e">
        <v>#N/A</v>
      </c>
      <c r="O5327" t="e">
        <v>#N/A</v>
      </c>
      <c r="P5327" t="e">
        <v>#N/A</v>
      </c>
      <c r="Q5327" t="e">
        <v>#N/A</v>
      </c>
      <c r="R5327" s="2" t="e">
        <v>#N/A</v>
      </c>
      <c r="S5327" t="e">
        <v>#N/A</v>
      </c>
      <c r="T5327" s="3" t="e">
        <v>#N/A</v>
      </c>
      <c r="U5327" s="3" t="e">
        <v>#N/A</v>
      </c>
      <c r="V5327" t="e">
        <v>#N/A</v>
      </c>
      <c r="W5327" t="e">
        <v>#N/A</v>
      </c>
      <c r="X5327" t="e">
        <v>#N/A</v>
      </c>
      <c r="Y5327" s="3" t="e">
        <v>#N/A</v>
      </c>
      <c r="Z5327" s="8" t="e">
        <v>#N/A</v>
      </c>
      <c r="AA5327" s="30" t="e">
        <v>#N/A</v>
      </c>
      <c r="AB5327" t="e">
        <v>#N/A</v>
      </c>
      <c r="AC5327" t="e">
        <v>#N/A</v>
      </c>
      <c r="AD5327" t="e">
        <v>#N/A</v>
      </c>
      <c r="AE5327" t="e">
        <v>#N/A</v>
      </c>
      <c r="AF5327" t="e">
        <v>#N/A</v>
      </c>
    </row>
    <row r="5328" spans="1:32" x14ac:dyDescent="0.25">
      <c r="A5328" t="e">
        <v>#N/A</v>
      </c>
      <c r="B5328" s="33" t="e">
        <v>#N/A</v>
      </c>
      <c r="C5328" t="e">
        <v>#N/A</v>
      </c>
      <c r="D5328" t="e">
        <v>#N/A</v>
      </c>
      <c r="E5328" s="69" t="e">
        <v>#N/A</v>
      </c>
      <c r="F5328" s="3" t="e">
        <v>#N/A</v>
      </c>
      <c r="G5328" s="3" t="e">
        <v>#N/A</v>
      </c>
      <c r="H5328" s="3" t="e">
        <v>#N/A</v>
      </c>
      <c r="I5328" s="80" t="e">
        <v>#N/A</v>
      </c>
      <c r="J5328" s="80" t="e">
        <v>#N/A</v>
      </c>
      <c r="K5328" s="85" t="e">
        <v>#N/A</v>
      </c>
      <c r="L5328" s="9" t="e">
        <v>#N/A</v>
      </c>
      <c r="M5328" s="93" t="e">
        <v>#N/A</v>
      </c>
      <c r="N5328" s="8" t="e">
        <v>#N/A</v>
      </c>
      <c r="O5328" t="e">
        <v>#N/A</v>
      </c>
      <c r="P5328" t="e">
        <v>#N/A</v>
      </c>
      <c r="Q5328" t="e">
        <v>#N/A</v>
      </c>
      <c r="R5328" s="2" t="e">
        <v>#N/A</v>
      </c>
      <c r="S5328" t="e">
        <v>#N/A</v>
      </c>
      <c r="T5328" s="3" t="e">
        <v>#N/A</v>
      </c>
      <c r="U5328" s="3" t="e">
        <v>#N/A</v>
      </c>
      <c r="V5328" t="e">
        <v>#N/A</v>
      </c>
      <c r="W5328" t="e">
        <v>#N/A</v>
      </c>
      <c r="X5328" t="e">
        <v>#N/A</v>
      </c>
      <c r="Y5328" s="3" t="e">
        <v>#N/A</v>
      </c>
      <c r="Z5328" s="8" t="e">
        <v>#N/A</v>
      </c>
      <c r="AA5328" s="30" t="e">
        <v>#N/A</v>
      </c>
      <c r="AB5328" t="e">
        <v>#N/A</v>
      </c>
      <c r="AC5328" t="e">
        <v>#N/A</v>
      </c>
      <c r="AD5328" t="e">
        <v>#N/A</v>
      </c>
      <c r="AE5328" t="e">
        <v>#N/A</v>
      </c>
      <c r="AF5328" t="e">
        <v>#N/A</v>
      </c>
    </row>
    <row r="5329" spans="1:32" x14ac:dyDescent="0.25">
      <c r="A5329" t="e">
        <v>#N/A</v>
      </c>
      <c r="B5329" s="33" t="e">
        <v>#N/A</v>
      </c>
      <c r="C5329" t="e">
        <v>#N/A</v>
      </c>
      <c r="D5329" t="e">
        <v>#N/A</v>
      </c>
      <c r="E5329" s="69" t="e">
        <v>#N/A</v>
      </c>
      <c r="F5329" s="3" t="e">
        <v>#N/A</v>
      </c>
      <c r="G5329" s="3" t="e">
        <v>#N/A</v>
      </c>
      <c r="H5329" s="3" t="e">
        <v>#N/A</v>
      </c>
      <c r="I5329" s="80" t="e">
        <v>#N/A</v>
      </c>
      <c r="J5329" s="80" t="e">
        <v>#N/A</v>
      </c>
      <c r="K5329" s="85" t="e">
        <v>#N/A</v>
      </c>
      <c r="L5329" s="9" t="e">
        <v>#N/A</v>
      </c>
      <c r="M5329" s="93" t="e">
        <v>#N/A</v>
      </c>
      <c r="N5329" s="8" t="e">
        <v>#N/A</v>
      </c>
      <c r="O5329" t="e">
        <v>#N/A</v>
      </c>
      <c r="P5329" t="e">
        <v>#N/A</v>
      </c>
      <c r="Q5329" t="e">
        <v>#N/A</v>
      </c>
      <c r="R5329" s="2" t="e">
        <v>#N/A</v>
      </c>
      <c r="S5329" t="e">
        <v>#N/A</v>
      </c>
      <c r="T5329" s="3" t="e">
        <v>#N/A</v>
      </c>
      <c r="U5329" s="3" t="e">
        <v>#N/A</v>
      </c>
      <c r="V5329" t="e">
        <v>#N/A</v>
      </c>
      <c r="W5329" t="e">
        <v>#N/A</v>
      </c>
      <c r="X5329" t="e">
        <v>#N/A</v>
      </c>
      <c r="Y5329" s="3" t="e">
        <v>#N/A</v>
      </c>
      <c r="Z5329" s="8" t="e">
        <v>#N/A</v>
      </c>
      <c r="AA5329" s="30" t="e">
        <v>#N/A</v>
      </c>
      <c r="AB5329" t="e">
        <v>#N/A</v>
      </c>
      <c r="AC5329" t="e">
        <v>#N/A</v>
      </c>
      <c r="AD5329" t="e">
        <v>#N/A</v>
      </c>
      <c r="AE5329" t="e">
        <v>#N/A</v>
      </c>
      <c r="AF5329" t="e">
        <v>#N/A</v>
      </c>
    </row>
    <row r="5330" spans="1:32" x14ac:dyDescent="0.25">
      <c r="A5330" t="e">
        <v>#N/A</v>
      </c>
      <c r="B5330" s="33" t="e">
        <v>#N/A</v>
      </c>
      <c r="C5330" t="e">
        <v>#N/A</v>
      </c>
      <c r="D5330" t="e">
        <v>#N/A</v>
      </c>
      <c r="E5330" s="69" t="e">
        <v>#N/A</v>
      </c>
      <c r="F5330" s="3" t="e">
        <v>#N/A</v>
      </c>
      <c r="G5330" s="3" t="e">
        <v>#N/A</v>
      </c>
      <c r="H5330" s="3" t="e">
        <v>#N/A</v>
      </c>
      <c r="I5330" s="80" t="e">
        <v>#N/A</v>
      </c>
      <c r="J5330" s="80" t="e">
        <v>#N/A</v>
      </c>
      <c r="K5330" s="85" t="e">
        <v>#N/A</v>
      </c>
      <c r="L5330" s="9" t="e">
        <v>#N/A</v>
      </c>
      <c r="M5330" s="93" t="e">
        <v>#N/A</v>
      </c>
      <c r="N5330" s="8" t="e">
        <v>#N/A</v>
      </c>
      <c r="O5330" t="e">
        <v>#N/A</v>
      </c>
      <c r="P5330" t="e">
        <v>#N/A</v>
      </c>
      <c r="Q5330" t="e">
        <v>#N/A</v>
      </c>
      <c r="R5330" s="2" t="e">
        <v>#N/A</v>
      </c>
      <c r="S5330" t="e">
        <v>#N/A</v>
      </c>
      <c r="T5330" s="3" t="e">
        <v>#N/A</v>
      </c>
      <c r="U5330" s="3" t="e">
        <v>#N/A</v>
      </c>
      <c r="V5330" t="e">
        <v>#N/A</v>
      </c>
      <c r="W5330" t="e">
        <v>#N/A</v>
      </c>
      <c r="X5330" t="e">
        <v>#N/A</v>
      </c>
      <c r="Y5330" s="3" t="e">
        <v>#N/A</v>
      </c>
      <c r="Z5330" s="8" t="e">
        <v>#N/A</v>
      </c>
      <c r="AA5330" s="30" t="e">
        <v>#N/A</v>
      </c>
      <c r="AB5330" t="e">
        <v>#N/A</v>
      </c>
      <c r="AC5330" t="e">
        <v>#N/A</v>
      </c>
      <c r="AD5330" t="e">
        <v>#N/A</v>
      </c>
      <c r="AE5330" t="e">
        <v>#N/A</v>
      </c>
      <c r="AF5330" t="e">
        <v>#N/A</v>
      </c>
    </row>
    <row r="5331" spans="1:32" x14ac:dyDescent="0.25">
      <c r="A5331" t="e">
        <v>#N/A</v>
      </c>
      <c r="B5331" s="33" t="e">
        <v>#N/A</v>
      </c>
      <c r="C5331" t="e">
        <v>#N/A</v>
      </c>
      <c r="D5331" t="e">
        <v>#N/A</v>
      </c>
      <c r="E5331" s="69" t="e">
        <v>#N/A</v>
      </c>
      <c r="F5331" s="3" t="e">
        <v>#N/A</v>
      </c>
      <c r="G5331" s="3" t="e">
        <v>#N/A</v>
      </c>
      <c r="H5331" s="3" t="e">
        <v>#N/A</v>
      </c>
      <c r="I5331" s="80" t="e">
        <v>#N/A</v>
      </c>
      <c r="J5331" s="80" t="e">
        <v>#N/A</v>
      </c>
      <c r="K5331" s="85" t="e">
        <v>#N/A</v>
      </c>
      <c r="L5331" s="9" t="e">
        <v>#N/A</v>
      </c>
      <c r="M5331" s="93" t="e">
        <v>#N/A</v>
      </c>
      <c r="N5331" s="8" t="e">
        <v>#N/A</v>
      </c>
      <c r="O5331" t="e">
        <v>#N/A</v>
      </c>
      <c r="P5331" t="e">
        <v>#N/A</v>
      </c>
      <c r="Q5331" t="e">
        <v>#N/A</v>
      </c>
      <c r="R5331" s="2" t="e">
        <v>#N/A</v>
      </c>
      <c r="S5331" t="e">
        <v>#N/A</v>
      </c>
      <c r="T5331" s="3" t="e">
        <v>#N/A</v>
      </c>
      <c r="U5331" s="3" t="e">
        <v>#N/A</v>
      </c>
      <c r="V5331" t="e">
        <v>#N/A</v>
      </c>
      <c r="W5331" t="e">
        <v>#N/A</v>
      </c>
      <c r="X5331" t="e">
        <v>#N/A</v>
      </c>
      <c r="Y5331" s="3" t="e">
        <v>#N/A</v>
      </c>
      <c r="Z5331" s="8" t="e">
        <v>#N/A</v>
      </c>
      <c r="AA5331" s="30" t="e">
        <v>#N/A</v>
      </c>
      <c r="AB5331" t="e">
        <v>#N/A</v>
      </c>
      <c r="AC5331" t="e">
        <v>#N/A</v>
      </c>
      <c r="AD5331" t="e">
        <v>#N/A</v>
      </c>
      <c r="AE5331" t="e">
        <v>#N/A</v>
      </c>
      <c r="AF5331" t="e">
        <v>#N/A</v>
      </c>
    </row>
    <row r="5332" spans="1:32" x14ac:dyDescent="0.25">
      <c r="A5332" t="e">
        <v>#N/A</v>
      </c>
      <c r="B5332" s="33" t="e">
        <v>#N/A</v>
      </c>
      <c r="C5332" t="e">
        <v>#N/A</v>
      </c>
      <c r="D5332" t="e">
        <v>#N/A</v>
      </c>
      <c r="E5332" s="69" t="e">
        <v>#N/A</v>
      </c>
      <c r="F5332" s="3" t="e">
        <v>#N/A</v>
      </c>
      <c r="G5332" s="3" t="e">
        <v>#N/A</v>
      </c>
      <c r="H5332" s="3" t="e">
        <v>#N/A</v>
      </c>
      <c r="I5332" s="80" t="e">
        <v>#N/A</v>
      </c>
      <c r="J5332" s="80" t="e">
        <v>#N/A</v>
      </c>
      <c r="K5332" s="85" t="e">
        <v>#N/A</v>
      </c>
      <c r="L5332" s="9" t="e">
        <v>#N/A</v>
      </c>
      <c r="M5332" s="93" t="e">
        <v>#N/A</v>
      </c>
      <c r="N5332" s="8" t="e">
        <v>#N/A</v>
      </c>
      <c r="O5332" t="e">
        <v>#N/A</v>
      </c>
      <c r="P5332" t="e">
        <v>#N/A</v>
      </c>
      <c r="Q5332" t="e">
        <v>#N/A</v>
      </c>
      <c r="R5332" s="2" t="e">
        <v>#N/A</v>
      </c>
      <c r="S5332" t="e">
        <v>#N/A</v>
      </c>
      <c r="T5332" s="3" t="e">
        <v>#N/A</v>
      </c>
      <c r="U5332" s="3" t="e">
        <v>#N/A</v>
      </c>
      <c r="V5332" t="e">
        <v>#N/A</v>
      </c>
      <c r="W5332" t="e">
        <v>#N/A</v>
      </c>
      <c r="X5332" t="e">
        <v>#N/A</v>
      </c>
      <c r="Y5332" s="3" t="e">
        <v>#N/A</v>
      </c>
      <c r="Z5332" s="8" t="e">
        <v>#N/A</v>
      </c>
      <c r="AA5332" s="30" t="e">
        <v>#N/A</v>
      </c>
      <c r="AB5332" t="e">
        <v>#N/A</v>
      </c>
      <c r="AC5332" t="e">
        <v>#N/A</v>
      </c>
      <c r="AD5332" t="e">
        <v>#N/A</v>
      </c>
      <c r="AE5332" t="e">
        <v>#N/A</v>
      </c>
      <c r="AF5332" t="e">
        <v>#N/A</v>
      </c>
    </row>
    <row r="5333" spans="1:32" x14ac:dyDescent="0.25">
      <c r="A5333" t="e">
        <v>#N/A</v>
      </c>
      <c r="B5333" s="33" t="e">
        <v>#N/A</v>
      </c>
      <c r="C5333" t="e">
        <v>#N/A</v>
      </c>
      <c r="D5333" t="e">
        <v>#N/A</v>
      </c>
      <c r="E5333" s="69" t="e">
        <v>#N/A</v>
      </c>
      <c r="F5333" s="3" t="e">
        <v>#N/A</v>
      </c>
      <c r="G5333" s="3" t="e">
        <v>#N/A</v>
      </c>
      <c r="H5333" s="3" t="e">
        <v>#N/A</v>
      </c>
      <c r="I5333" s="80" t="e">
        <v>#N/A</v>
      </c>
      <c r="J5333" s="80" t="e">
        <v>#N/A</v>
      </c>
      <c r="K5333" s="85" t="e">
        <v>#N/A</v>
      </c>
      <c r="L5333" s="9" t="e">
        <v>#N/A</v>
      </c>
      <c r="M5333" s="93" t="e">
        <v>#N/A</v>
      </c>
      <c r="N5333" s="8" t="e">
        <v>#N/A</v>
      </c>
      <c r="O5333" t="e">
        <v>#N/A</v>
      </c>
      <c r="P5333" t="e">
        <v>#N/A</v>
      </c>
      <c r="Q5333" t="e">
        <v>#N/A</v>
      </c>
      <c r="R5333" s="2" t="e">
        <v>#N/A</v>
      </c>
      <c r="S5333" t="e">
        <v>#N/A</v>
      </c>
      <c r="T5333" s="3" t="e">
        <v>#N/A</v>
      </c>
      <c r="U5333" s="3" t="e">
        <v>#N/A</v>
      </c>
      <c r="V5333" t="e">
        <v>#N/A</v>
      </c>
      <c r="W5333" t="e">
        <v>#N/A</v>
      </c>
      <c r="X5333" t="e">
        <v>#N/A</v>
      </c>
      <c r="Y5333" s="3" t="e">
        <v>#N/A</v>
      </c>
      <c r="Z5333" s="8" t="e">
        <v>#N/A</v>
      </c>
      <c r="AA5333" s="30" t="e">
        <v>#N/A</v>
      </c>
      <c r="AB5333" t="e">
        <v>#N/A</v>
      </c>
      <c r="AC5333" t="e">
        <v>#N/A</v>
      </c>
      <c r="AD5333" t="e">
        <v>#N/A</v>
      </c>
      <c r="AE5333" t="e">
        <v>#N/A</v>
      </c>
      <c r="AF5333" t="e">
        <v>#N/A</v>
      </c>
    </row>
    <row r="5334" spans="1:32" x14ac:dyDescent="0.25">
      <c r="A5334" t="e">
        <v>#N/A</v>
      </c>
      <c r="B5334" s="33" t="e">
        <v>#N/A</v>
      </c>
      <c r="C5334" t="e">
        <v>#N/A</v>
      </c>
      <c r="D5334" t="e">
        <v>#N/A</v>
      </c>
      <c r="E5334" s="69" t="e">
        <v>#N/A</v>
      </c>
      <c r="F5334" s="3" t="e">
        <v>#N/A</v>
      </c>
      <c r="G5334" s="3" t="e">
        <v>#N/A</v>
      </c>
      <c r="H5334" s="3" t="e">
        <v>#N/A</v>
      </c>
      <c r="I5334" s="80" t="e">
        <v>#N/A</v>
      </c>
      <c r="J5334" s="80" t="e">
        <v>#N/A</v>
      </c>
      <c r="K5334" s="85" t="e">
        <v>#N/A</v>
      </c>
      <c r="L5334" s="9" t="e">
        <v>#N/A</v>
      </c>
      <c r="M5334" s="93" t="e">
        <v>#N/A</v>
      </c>
      <c r="N5334" s="8" t="e">
        <v>#N/A</v>
      </c>
      <c r="O5334" t="e">
        <v>#N/A</v>
      </c>
      <c r="P5334" t="e">
        <v>#N/A</v>
      </c>
      <c r="Q5334" t="e">
        <v>#N/A</v>
      </c>
      <c r="R5334" s="2" t="e">
        <v>#N/A</v>
      </c>
      <c r="S5334" t="e">
        <v>#N/A</v>
      </c>
      <c r="T5334" s="3" t="e">
        <v>#N/A</v>
      </c>
      <c r="U5334" s="3" t="e">
        <v>#N/A</v>
      </c>
      <c r="V5334" t="e">
        <v>#N/A</v>
      </c>
      <c r="W5334" t="e">
        <v>#N/A</v>
      </c>
      <c r="X5334" t="e">
        <v>#N/A</v>
      </c>
      <c r="Y5334" s="3" t="e">
        <v>#N/A</v>
      </c>
      <c r="Z5334" s="8" t="e">
        <v>#N/A</v>
      </c>
      <c r="AA5334" s="30" t="e">
        <v>#N/A</v>
      </c>
      <c r="AB5334" t="e">
        <v>#N/A</v>
      </c>
      <c r="AC5334" t="e">
        <v>#N/A</v>
      </c>
      <c r="AD5334" t="e">
        <v>#N/A</v>
      </c>
      <c r="AE5334" t="e">
        <v>#N/A</v>
      </c>
      <c r="AF5334" t="e">
        <v>#N/A</v>
      </c>
    </row>
    <row r="5335" spans="1:32" x14ac:dyDescent="0.25">
      <c r="A5335" t="e">
        <v>#N/A</v>
      </c>
      <c r="B5335" s="33" t="e">
        <v>#N/A</v>
      </c>
      <c r="C5335" t="e">
        <v>#N/A</v>
      </c>
      <c r="D5335" t="e">
        <v>#N/A</v>
      </c>
      <c r="E5335" s="69" t="e">
        <v>#N/A</v>
      </c>
      <c r="F5335" s="3" t="e">
        <v>#N/A</v>
      </c>
      <c r="G5335" s="3" t="e">
        <v>#N/A</v>
      </c>
      <c r="H5335" s="3" t="e">
        <v>#N/A</v>
      </c>
      <c r="I5335" s="80" t="e">
        <v>#N/A</v>
      </c>
      <c r="J5335" s="80" t="e">
        <v>#N/A</v>
      </c>
      <c r="K5335" s="85" t="e">
        <v>#N/A</v>
      </c>
      <c r="L5335" s="9" t="e">
        <v>#N/A</v>
      </c>
      <c r="M5335" s="93" t="e">
        <v>#N/A</v>
      </c>
      <c r="N5335" s="8" t="e">
        <v>#N/A</v>
      </c>
      <c r="O5335" t="e">
        <v>#N/A</v>
      </c>
      <c r="P5335" t="e">
        <v>#N/A</v>
      </c>
      <c r="Q5335" t="e">
        <v>#N/A</v>
      </c>
      <c r="R5335" s="2" t="e">
        <v>#N/A</v>
      </c>
      <c r="S5335" t="e">
        <v>#N/A</v>
      </c>
      <c r="T5335" s="3" t="e">
        <v>#N/A</v>
      </c>
      <c r="U5335" s="3" t="e">
        <v>#N/A</v>
      </c>
      <c r="V5335" t="e">
        <v>#N/A</v>
      </c>
      <c r="W5335" t="e">
        <v>#N/A</v>
      </c>
      <c r="X5335" t="e">
        <v>#N/A</v>
      </c>
      <c r="Y5335" s="3" t="e">
        <v>#N/A</v>
      </c>
      <c r="Z5335" s="8" t="e">
        <v>#N/A</v>
      </c>
      <c r="AA5335" s="30" t="e">
        <v>#N/A</v>
      </c>
      <c r="AB5335" t="e">
        <v>#N/A</v>
      </c>
      <c r="AC5335" t="e">
        <v>#N/A</v>
      </c>
      <c r="AD5335" t="e">
        <v>#N/A</v>
      </c>
      <c r="AE5335" t="e">
        <v>#N/A</v>
      </c>
      <c r="AF5335" t="e">
        <v>#N/A</v>
      </c>
    </row>
    <row r="5336" spans="1:32" x14ac:dyDescent="0.25">
      <c r="A5336" t="e">
        <v>#N/A</v>
      </c>
      <c r="B5336" s="33" t="e">
        <v>#N/A</v>
      </c>
      <c r="C5336" t="e">
        <v>#N/A</v>
      </c>
      <c r="D5336" t="e">
        <v>#N/A</v>
      </c>
      <c r="E5336" s="69" t="e">
        <v>#N/A</v>
      </c>
      <c r="F5336" s="3" t="e">
        <v>#N/A</v>
      </c>
      <c r="G5336" s="3" t="e">
        <v>#N/A</v>
      </c>
      <c r="H5336" s="3" t="e">
        <v>#N/A</v>
      </c>
      <c r="I5336" s="80" t="e">
        <v>#N/A</v>
      </c>
      <c r="J5336" s="80" t="e">
        <v>#N/A</v>
      </c>
      <c r="K5336" s="85" t="e">
        <v>#N/A</v>
      </c>
      <c r="L5336" s="9" t="e">
        <v>#N/A</v>
      </c>
      <c r="M5336" s="93" t="e">
        <v>#N/A</v>
      </c>
      <c r="N5336" s="8" t="e">
        <v>#N/A</v>
      </c>
      <c r="O5336" t="e">
        <v>#N/A</v>
      </c>
      <c r="P5336" t="e">
        <v>#N/A</v>
      </c>
      <c r="Q5336" t="e">
        <v>#N/A</v>
      </c>
      <c r="R5336" s="2" t="e">
        <v>#N/A</v>
      </c>
      <c r="S5336" t="e">
        <v>#N/A</v>
      </c>
      <c r="T5336" s="3" t="e">
        <v>#N/A</v>
      </c>
      <c r="U5336" s="3" t="e">
        <v>#N/A</v>
      </c>
      <c r="V5336" t="e">
        <v>#N/A</v>
      </c>
      <c r="W5336" t="e">
        <v>#N/A</v>
      </c>
      <c r="X5336" t="e">
        <v>#N/A</v>
      </c>
      <c r="Y5336" s="3" t="e">
        <v>#N/A</v>
      </c>
      <c r="Z5336" s="8" t="e">
        <v>#N/A</v>
      </c>
      <c r="AA5336" s="30" t="e">
        <v>#N/A</v>
      </c>
      <c r="AB5336" t="e">
        <v>#N/A</v>
      </c>
      <c r="AC5336" t="e">
        <v>#N/A</v>
      </c>
      <c r="AD5336" t="e">
        <v>#N/A</v>
      </c>
      <c r="AE5336" t="e">
        <v>#N/A</v>
      </c>
      <c r="AF5336" t="e">
        <v>#N/A</v>
      </c>
    </row>
    <row r="5337" spans="1:32" x14ac:dyDescent="0.25">
      <c r="A5337" t="e">
        <v>#N/A</v>
      </c>
      <c r="B5337" s="33" t="e">
        <v>#N/A</v>
      </c>
      <c r="C5337" t="e">
        <v>#N/A</v>
      </c>
      <c r="D5337" t="e">
        <v>#N/A</v>
      </c>
      <c r="E5337" s="69" t="e">
        <v>#N/A</v>
      </c>
      <c r="F5337" s="3" t="e">
        <v>#N/A</v>
      </c>
      <c r="G5337" s="3" t="e">
        <v>#N/A</v>
      </c>
      <c r="H5337" s="3" t="e">
        <v>#N/A</v>
      </c>
      <c r="I5337" s="80" t="e">
        <v>#N/A</v>
      </c>
      <c r="J5337" s="80" t="e">
        <v>#N/A</v>
      </c>
      <c r="K5337" s="85" t="e">
        <v>#N/A</v>
      </c>
      <c r="L5337" s="9" t="e">
        <v>#N/A</v>
      </c>
      <c r="M5337" s="93" t="e">
        <v>#N/A</v>
      </c>
      <c r="N5337" s="8" t="e">
        <v>#N/A</v>
      </c>
      <c r="O5337" t="e">
        <v>#N/A</v>
      </c>
      <c r="P5337" t="e">
        <v>#N/A</v>
      </c>
      <c r="Q5337" t="e">
        <v>#N/A</v>
      </c>
      <c r="R5337" s="2" t="e">
        <v>#N/A</v>
      </c>
      <c r="S5337" t="e">
        <v>#N/A</v>
      </c>
      <c r="T5337" s="3" t="e">
        <v>#N/A</v>
      </c>
      <c r="U5337" s="3" t="e">
        <v>#N/A</v>
      </c>
      <c r="V5337" t="e">
        <v>#N/A</v>
      </c>
      <c r="W5337" t="e">
        <v>#N/A</v>
      </c>
      <c r="X5337" t="e">
        <v>#N/A</v>
      </c>
      <c r="Y5337" s="3" t="e">
        <v>#N/A</v>
      </c>
      <c r="Z5337" s="8" t="e">
        <v>#N/A</v>
      </c>
      <c r="AA5337" s="30" t="e">
        <v>#N/A</v>
      </c>
      <c r="AB5337" t="e">
        <v>#N/A</v>
      </c>
      <c r="AC5337" t="e">
        <v>#N/A</v>
      </c>
      <c r="AD5337" t="e">
        <v>#N/A</v>
      </c>
      <c r="AE5337" t="e">
        <v>#N/A</v>
      </c>
      <c r="AF5337" t="e">
        <v>#N/A</v>
      </c>
    </row>
    <row r="5338" spans="1:32" x14ac:dyDescent="0.25">
      <c r="A5338" t="e">
        <v>#N/A</v>
      </c>
      <c r="B5338" s="33" t="e">
        <v>#N/A</v>
      </c>
      <c r="C5338" t="e">
        <v>#N/A</v>
      </c>
      <c r="D5338" t="e">
        <v>#N/A</v>
      </c>
      <c r="E5338" s="69" t="e">
        <v>#N/A</v>
      </c>
      <c r="F5338" s="3" t="e">
        <v>#N/A</v>
      </c>
      <c r="G5338" s="3" t="e">
        <v>#N/A</v>
      </c>
      <c r="H5338" s="3" t="e">
        <v>#N/A</v>
      </c>
      <c r="I5338" s="80" t="e">
        <v>#N/A</v>
      </c>
      <c r="J5338" s="80" t="e">
        <v>#N/A</v>
      </c>
      <c r="K5338" s="85" t="e">
        <v>#N/A</v>
      </c>
      <c r="L5338" s="9" t="e">
        <v>#N/A</v>
      </c>
      <c r="M5338" s="93" t="e">
        <v>#N/A</v>
      </c>
      <c r="N5338" s="8" t="e">
        <v>#N/A</v>
      </c>
      <c r="O5338" t="e">
        <v>#N/A</v>
      </c>
      <c r="P5338" t="e">
        <v>#N/A</v>
      </c>
      <c r="Q5338" t="e">
        <v>#N/A</v>
      </c>
      <c r="R5338" s="2" t="e">
        <v>#N/A</v>
      </c>
      <c r="S5338" t="e">
        <v>#N/A</v>
      </c>
      <c r="T5338" s="3" t="e">
        <v>#N/A</v>
      </c>
      <c r="U5338" s="3" t="e">
        <v>#N/A</v>
      </c>
      <c r="V5338" t="e">
        <v>#N/A</v>
      </c>
      <c r="W5338" t="e">
        <v>#N/A</v>
      </c>
      <c r="X5338" t="e">
        <v>#N/A</v>
      </c>
      <c r="Y5338" s="3" t="e">
        <v>#N/A</v>
      </c>
      <c r="Z5338" s="8" t="e">
        <v>#N/A</v>
      </c>
      <c r="AA5338" s="30" t="e">
        <v>#N/A</v>
      </c>
      <c r="AB5338" t="e">
        <v>#N/A</v>
      </c>
      <c r="AC5338" t="e">
        <v>#N/A</v>
      </c>
      <c r="AD5338" t="e">
        <v>#N/A</v>
      </c>
      <c r="AE5338" t="e">
        <v>#N/A</v>
      </c>
      <c r="AF5338" t="e">
        <v>#N/A</v>
      </c>
    </row>
    <row r="5339" spans="1:32" x14ac:dyDescent="0.25">
      <c r="A5339" t="e">
        <v>#N/A</v>
      </c>
      <c r="B5339" s="33" t="e">
        <v>#N/A</v>
      </c>
      <c r="C5339" t="e">
        <v>#N/A</v>
      </c>
      <c r="D5339" t="e">
        <v>#N/A</v>
      </c>
      <c r="E5339" s="69" t="e">
        <v>#N/A</v>
      </c>
      <c r="F5339" s="3" t="e">
        <v>#N/A</v>
      </c>
      <c r="G5339" s="3" t="e">
        <v>#N/A</v>
      </c>
      <c r="H5339" s="3" t="e">
        <v>#N/A</v>
      </c>
      <c r="I5339" s="80" t="e">
        <v>#N/A</v>
      </c>
      <c r="J5339" s="80" t="e">
        <v>#N/A</v>
      </c>
      <c r="K5339" s="85" t="e">
        <v>#N/A</v>
      </c>
      <c r="L5339" s="9" t="e">
        <v>#N/A</v>
      </c>
      <c r="M5339" s="93" t="e">
        <v>#N/A</v>
      </c>
      <c r="N5339" s="8" t="e">
        <v>#N/A</v>
      </c>
      <c r="O5339" t="e">
        <v>#N/A</v>
      </c>
      <c r="P5339" t="e">
        <v>#N/A</v>
      </c>
      <c r="Q5339" t="e">
        <v>#N/A</v>
      </c>
      <c r="R5339" s="2" t="e">
        <v>#N/A</v>
      </c>
      <c r="S5339" t="e">
        <v>#N/A</v>
      </c>
      <c r="T5339" s="3" t="e">
        <v>#N/A</v>
      </c>
      <c r="U5339" s="3" t="e">
        <v>#N/A</v>
      </c>
      <c r="V5339" t="e">
        <v>#N/A</v>
      </c>
      <c r="W5339" t="e">
        <v>#N/A</v>
      </c>
      <c r="X5339" t="e">
        <v>#N/A</v>
      </c>
      <c r="Y5339" s="3" t="e">
        <v>#N/A</v>
      </c>
      <c r="Z5339" s="8" t="e">
        <v>#N/A</v>
      </c>
      <c r="AA5339" s="30" t="e">
        <v>#N/A</v>
      </c>
      <c r="AB5339" t="e">
        <v>#N/A</v>
      </c>
      <c r="AC5339" t="e">
        <v>#N/A</v>
      </c>
      <c r="AD5339" t="e">
        <v>#N/A</v>
      </c>
      <c r="AE5339" t="e">
        <v>#N/A</v>
      </c>
      <c r="AF5339" t="e">
        <v>#N/A</v>
      </c>
    </row>
    <row r="5340" spans="1:32" x14ac:dyDescent="0.25">
      <c r="A5340" t="e">
        <v>#N/A</v>
      </c>
      <c r="B5340" s="33" t="e">
        <v>#N/A</v>
      </c>
      <c r="C5340" t="e">
        <v>#N/A</v>
      </c>
      <c r="D5340" t="e">
        <v>#N/A</v>
      </c>
      <c r="E5340" s="69" t="e">
        <v>#N/A</v>
      </c>
      <c r="F5340" s="3" t="e">
        <v>#N/A</v>
      </c>
      <c r="G5340" s="3" t="e">
        <v>#N/A</v>
      </c>
      <c r="H5340" s="3" t="e">
        <v>#N/A</v>
      </c>
      <c r="I5340" s="80" t="e">
        <v>#N/A</v>
      </c>
      <c r="J5340" s="80" t="e">
        <v>#N/A</v>
      </c>
      <c r="K5340" s="85" t="e">
        <v>#N/A</v>
      </c>
      <c r="L5340" s="9" t="e">
        <v>#N/A</v>
      </c>
      <c r="M5340" s="93" t="e">
        <v>#N/A</v>
      </c>
      <c r="N5340" s="8" t="e">
        <v>#N/A</v>
      </c>
      <c r="O5340" t="e">
        <v>#N/A</v>
      </c>
      <c r="P5340" t="e">
        <v>#N/A</v>
      </c>
      <c r="Q5340" t="e">
        <v>#N/A</v>
      </c>
      <c r="R5340" s="2" t="e">
        <v>#N/A</v>
      </c>
      <c r="S5340" t="e">
        <v>#N/A</v>
      </c>
      <c r="T5340" s="3" t="e">
        <v>#N/A</v>
      </c>
      <c r="U5340" s="3" t="e">
        <v>#N/A</v>
      </c>
      <c r="V5340" t="e">
        <v>#N/A</v>
      </c>
      <c r="W5340" t="e">
        <v>#N/A</v>
      </c>
      <c r="X5340" t="e">
        <v>#N/A</v>
      </c>
      <c r="Y5340" s="3" t="e">
        <v>#N/A</v>
      </c>
      <c r="Z5340" s="8" t="e">
        <v>#N/A</v>
      </c>
      <c r="AA5340" s="30" t="e">
        <v>#N/A</v>
      </c>
      <c r="AB5340" t="e">
        <v>#N/A</v>
      </c>
      <c r="AC5340" t="e">
        <v>#N/A</v>
      </c>
      <c r="AD5340" t="e">
        <v>#N/A</v>
      </c>
      <c r="AE5340" t="e">
        <v>#N/A</v>
      </c>
      <c r="AF5340" t="e">
        <v>#N/A</v>
      </c>
    </row>
    <row r="5341" spans="1:32" x14ac:dyDescent="0.25">
      <c r="A5341" t="e">
        <v>#N/A</v>
      </c>
      <c r="B5341" s="33" t="e">
        <v>#N/A</v>
      </c>
      <c r="C5341" t="e">
        <v>#N/A</v>
      </c>
      <c r="D5341" t="e">
        <v>#N/A</v>
      </c>
      <c r="E5341" s="69" t="e">
        <v>#N/A</v>
      </c>
      <c r="F5341" s="3" t="e">
        <v>#N/A</v>
      </c>
      <c r="G5341" s="3" t="e">
        <v>#N/A</v>
      </c>
      <c r="H5341" s="3" t="e">
        <v>#N/A</v>
      </c>
      <c r="I5341" s="80" t="e">
        <v>#N/A</v>
      </c>
      <c r="J5341" s="80" t="e">
        <v>#N/A</v>
      </c>
      <c r="K5341" s="85" t="e">
        <v>#N/A</v>
      </c>
      <c r="L5341" s="9" t="e">
        <v>#N/A</v>
      </c>
      <c r="M5341" s="93" t="e">
        <v>#N/A</v>
      </c>
      <c r="N5341" s="8" t="e">
        <v>#N/A</v>
      </c>
      <c r="O5341" t="e">
        <v>#N/A</v>
      </c>
      <c r="P5341" t="e">
        <v>#N/A</v>
      </c>
      <c r="Q5341" t="e">
        <v>#N/A</v>
      </c>
      <c r="R5341" s="2" t="e">
        <v>#N/A</v>
      </c>
      <c r="S5341" t="e">
        <v>#N/A</v>
      </c>
      <c r="T5341" s="3" t="e">
        <v>#N/A</v>
      </c>
      <c r="U5341" s="3" t="e">
        <v>#N/A</v>
      </c>
      <c r="V5341" t="e">
        <v>#N/A</v>
      </c>
      <c r="W5341" t="e">
        <v>#N/A</v>
      </c>
      <c r="X5341" t="e">
        <v>#N/A</v>
      </c>
      <c r="Y5341" s="3" t="e">
        <v>#N/A</v>
      </c>
      <c r="Z5341" s="8" t="e">
        <v>#N/A</v>
      </c>
      <c r="AA5341" s="30" t="e">
        <v>#N/A</v>
      </c>
      <c r="AB5341" t="e">
        <v>#N/A</v>
      </c>
      <c r="AC5341" t="e">
        <v>#N/A</v>
      </c>
      <c r="AD5341" t="e">
        <v>#N/A</v>
      </c>
      <c r="AE5341" t="e">
        <v>#N/A</v>
      </c>
      <c r="AF5341" t="e">
        <v>#N/A</v>
      </c>
    </row>
    <row r="5342" spans="1:32" x14ac:dyDescent="0.25">
      <c r="A5342" t="e">
        <v>#N/A</v>
      </c>
      <c r="B5342" s="33" t="e">
        <v>#N/A</v>
      </c>
      <c r="C5342" t="e">
        <v>#N/A</v>
      </c>
      <c r="D5342" t="e">
        <v>#N/A</v>
      </c>
      <c r="E5342" s="69" t="e">
        <v>#N/A</v>
      </c>
      <c r="F5342" s="3" t="e">
        <v>#N/A</v>
      </c>
      <c r="G5342" s="3" t="e">
        <v>#N/A</v>
      </c>
      <c r="H5342" s="3" t="e">
        <v>#N/A</v>
      </c>
      <c r="I5342" s="80" t="e">
        <v>#N/A</v>
      </c>
      <c r="J5342" s="80" t="e">
        <v>#N/A</v>
      </c>
      <c r="K5342" s="85" t="e">
        <v>#N/A</v>
      </c>
      <c r="L5342" s="9" t="e">
        <v>#N/A</v>
      </c>
      <c r="M5342" s="93" t="e">
        <v>#N/A</v>
      </c>
      <c r="N5342" s="8" t="e">
        <v>#N/A</v>
      </c>
      <c r="O5342" t="e">
        <v>#N/A</v>
      </c>
      <c r="P5342" t="e">
        <v>#N/A</v>
      </c>
      <c r="Q5342" t="e">
        <v>#N/A</v>
      </c>
      <c r="R5342" s="2" t="e">
        <v>#N/A</v>
      </c>
      <c r="S5342" t="e">
        <v>#N/A</v>
      </c>
      <c r="T5342" s="3" t="e">
        <v>#N/A</v>
      </c>
      <c r="U5342" s="3" t="e">
        <v>#N/A</v>
      </c>
      <c r="V5342" t="e">
        <v>#N/A</v>
      </c>
      <c r="W5342" t="e">
        <v>#N/A</v>
      </c>
      <c r="X5342" t="e">
        <v>#N/A</v>
      </c>
      <c r="Y5342" s="3" t="e">
        <v>#N/A</v>
      </c>
      <c r="Z5342" s="8" t="e">
        <v>#N/A</v>
      </c>
      <c r="AA5342" s="30" t="e">
        <v>#N/A</v>
      </c>
      <c r="AB5342" t="e">
        <v>#N/A</v>
      </c>
      <c r="AC5342" t="e">
        <v>#N/A</v>
      </c>
      <c r="AD5342" t="e">
        <v>#N/A</v>
      </c>
      <c r="AE5342" t="e">
        <v>#N/A</v>
      </c>
      <c r="AF5342" t="e">
        <v>#N/A</v>
      </c>
    </row>
    <row r="5343" spans="1:32" x14ac:dyDescent="0.25">
      <c r="A5343" t="e">
        <v>#N/A</v>
      </c>
      <c r="B5343" s="33" t="e">
        <v>#N/A</v>
      </c>
      <c r="C5343" t="e">
        <v>#N/A</v>
      </c>
      <c r="D5343" t="e">
        <v>#N/A</v>
      </c>
      <c r="E5343" s="69" t="e">
        <v>#N/A</v>
      </c>
      <c r="F5343" s="3" t="e">
        <v>#N/A</v>
      </c>
      <c r="G5343" s="3" t="e">
        <v>#N/A</v>
      </c>
      <c r="H5343" s="3" t="e">
        <v>#N/A</v>
      </c>
      <c r="I5343" s="80" t="e">
        <v>#N/A</v>
      </c>
      <c r="J5343" s="80" t="e">
        <v>#N/A</v>
      </c>
      <c r="K5343" s="85" t="e">
        <v>#N/A</v>
      </c>
      <c r="L5343" s="9" t="e">
        <v>#N/A</v>
      </c>
      <c r="M5343" s="93" t="e">
        <v>#N/A</v>
      </c>
      <c r="N5343" s="8" t="e">
        <v>#N/A</v>
      </c>
      <c r="O5343" t="e">
        <v>#N/A</v>
      </c>
      <c r="P5343" t="e">
        <v>#N/A</v>
      </c>
      <c r="Q5343" t="e">
        <v>#N/A</v>
      </c>
      <c r="R5343" s="2" t="e">
        <v>#N/A</v>
      </c>
      <c r="S5343" t="e">
        <v>#N/A</v>
      </c>
      <c r="T5343" s="3" t="e">
        <v>#N/A</v>
      </c>
      <c r="U5343" s="3" t="e">
        <v>#N/A</v>
      </c>
      <c r="V5343" t="e">
        <v>#N/A</v>
      </c>
      <c r="W5343" t="e">
        <v>#N/A</v>
      </c>
      <c r="X5343" t="e">
        <v>#N/A</v>
      </c>
      <c r="Y5343" s="3" t="e">
        <v>#N/A</v>
      </c>
      <c r="Z5343" s="8" t="e">
        <v>#N/A</v>
      </c>
      <c r="AA5343" s="30" t="e">
        <v>#N/A</v>
      </c>
      <c r="AB5343" t="e">
        <v>#N/A</v>
      </c>
      <c r="AC5343" t="e">
        <v>#N/A</v>
      </c>
      <c r="AD5343" t="e">
        <v>#N/A</v>
      </c>
      <c r="AE5343" t="e">
        <v>#N/A</v>
      </c>
      <c r="AF5343" t="e">
        <v>#N/A</v>
      </c>
    </row>
    <row r="5344" spans="1:32" x14ac:dyDescent="0.25">
      <c r="A5344" t="e">
        <v>#N/A</v>
      </c>
      <c r="B5344" s="33" t="e">
        <v>#N/A</v>
      </c>
      <c r="C5344" t="e">
        <v>#N/A</v>
      </c>
      <c r="D5344" t="e">
        <v>#N/A</v>
      </c>
      <c r="E5344" s="69" t="e">
        <v>#N/A</v>
      </c>
      <c r="F5344" s="3" t="e">
        <v>#N/A</v>
      </c>
      <c r="G5344" s="3" t="e">
        <v>#N/A</v>
      </c>
      <c r="H5344" s="3" t="e">
        <v>#N/A</v>
      </c>
      <c r="I5344" s="80" t="e">
        <v>#N/A</v>
      </c>
      <c r="J5344" s="80" t="e">
        <v>#N/A</v>
      </c>
      <c r="K5344" s="85" t="e">
        <v>#N/A</v>
      </c>
      <c r="L5344" s="9" t="e">
        <v>#N/A</v>
      </c>
      <c r="M5344" s="93" t="e">
        <v>#N/A</v>
      </c>
      <c r="N5344" s="8" t="e">
        <v>#N/A</v>
      </c>
      <c r="O5344" t="e">
        <v>#N/A</v>
      </c>
      <c r="P5344" t="e">
        <v>#N/A</v>
      </c>
      <c r="Q5344" t="e">
        <v>#N/A</v>
      </c>
      <c r="R5344" s="2" t="e">
        <v>#N/A</v>
      </c>
      <c r="S5344" t="e">
        <v>#N/A</v>
      </c>
      <c r="T5344" s="3" t="e">
        <v>#N/A</v>
      </c>
      <c r="U5344" s="3" t="e">
        <v>#N/A</v>
      </c>
      <c r="V5344" t="e">
        <v>#N/A</v>
      </c>
      <c r="W5344" t="e">
        <v>#N/A</v>
      </c>
      <c r="X5344" t="e">
        <v>#N/A</v>
      </c>
      <c r="Y5344" s="3" t="e">
        <v>#N/A</v>
      </c>
      <c r="Z5344" s="8" t="e">
        <v>#N/A</v>
      </c>
      <c r="AA5344" s="30" t="e">
        <v>#N/A</v>
      </c>
      <c r="AB5344" t="e">
        <v>#N/A</v>
      </c>
      <c r="AC5344" t="e">
        <v>#N/A</v>
      </c>
      <c r="AD5344" t="e">
        <v>#N/A</v>
      </c>
      <c r="AE5344" t="e">
        <v>#N/A</v>
      </c>
      <c r="AF5344" t="e">
        <v>#N/A</v>
      </c>
    </row>
    <row r="5345" spans="1:32" x14ac:dyDescent="0.25">
      <c r="A5345" t="e">
        <v>#N/A</v>
      </c>
      <c r="B5345" s="33" t="e">
        <v>#N/A</v>
      </c>
      <c r="C5345" t="e">
        <v>#N/A</v>
      </c>
      <c r="D5345" t="e">
        <v>#N/A</v>
      </c>
      <c r="E5345" s="69" t="e">
        <v>#N/A</v>
      </c>
      <c r="F5345" s="3" t="e">
        <v>#N/A</v>
      </c>
      <c r="G5345" s="3" t="e">
        <v>#N/A</v>
      </c>
      <c r="H5345" s="3" t="e">
        <v>#N/A</v>
      </c>
      <c r="I5345" s="80" t="e">
        <v>#N/A</v>
      </c>
      <c r="J5345" s="80" t="e">
        <v>#N/A</v>
      </c>
      <c r="K5345" s="85" t="e">
        <v>#N/A</v>
      </c>
      <c r="L5345" s="9" t="e">
        <v>#N/A</v>
      </c>
      <c r="M5345" s="93" t="e">
        <v>#N/A</v>
      </c>
      <c r="N5345" s="8" t="e">
        <v>#N/A</v>
      </c>
      <c r="O5345" t="e">
        <v>#N/A</v>
      </c>
      <c r="P5345" t="e">
        <v>#N/A</v>
      </c>
      <c r="Q5345" t="e">
        <v>#N/A</v>
      </c>
      <c r="R5345" s="2" t="e">
        <v>#N/A</v>
      </c>
      <c r="S5345" t="e">
        <v>#N/A</v>
      </c>
      <c r="T5345" s="3" t="e">
        <v>#N/A</v>
      </c>
      <c r="U5345" s="3" t="e">
        <v>#N/A</v>
      </c>
      <c r="V5345" t="e">
        <v>#N/A</v>
      </c>
      <c r="W5345" t="e">
        <v>#N/A</v>
      </c>
      <c r="X5345" t="e">
        <v>#N/A</v>
      </c>
      <c r="Y5345" s="3" t="e">
        <v>#N/A</v>
      </c>
      <c r="Z5345" s="8" t="e">
        <v>#N/A</v>
      </c>
      <c r="AA5345" s="30" t="e">
        <v>#N/A</v>
      </c>
      <c r="AB5345" t="e">
        <v>#N/A</v>
      </c>
      <c r="AC5345" t="e">
        <v>#N/A</v>
      </c>
      <c r="AD5345" t="e">
        <v>#N/A</v>
      </c>
      <c r="AE5345" t="e">
        <v>#N/A</v>
      </c>
      <c r="AF5345" t="e">
        <v>#N/A</v>
      </c>
    </row>
    <row r="5346" spans="1:32" x14ac:dyDescent="0.25">
      <c r="A5346" t="e">
        <v>#N/A</v>
      </c>
      <c r="B5346" s="33" t="e">
        <v>#N/A</v>
      </c>
      <c r="C5346" t="e">
        <v>#N/A</v>
      </c>
      <c r="D5346" t="e">
        <v>#N/A</v>
      </c>
      <c r="E5346" s="69" t="e">
        <v>#N/A</v>
      </c>
      <c r="F5346" s="3" t="e">
        <v>#N/A</v>
      </c>
      <c r="G5346" s="3" t="e">
        <v>#N/A</v>
      </c>
      <c r="H5346" s="3" t="e">
        <v>#N/A</v>
      </c>
      <c r="I5346" s="80" t="e">
        <v>#N/A</v>
      </c>
      <c r="J5346" s="80" t="e">
        <v>#N/A</v>
      </c>
      <c r="K5346" s="85" t="e">
        <v>#N/A</v>
      </c>
      <c r="L5346" s="9" t="e">
        <v>#N/A</v>
      </c>
      <c r="M5346" s="93" t="e">
        <v>#N/A</v>
      </c>
      <c r="N5346" s="8" t="e">
        <v>#N/A</v>
      </c>
      <c r="O5346" t="e">
        <v>#N/A</v>
      </c>
      <c r="P5346" t="e">
        <v>#N/A</v>
      </c>
      <c r="Q5346" t="e">
        <v>#N/A</v>
      </c>
      <c r="R5346" s="2" t="e">
        <v>#N/A</v>
      </c>
      <c r="S5346" t="e">
        <v>#N/A</v>
      </c>
      <c r="T5346" s="3" t="e">
        <v>#N/A</v>
      </c>
      <c r="U5346" s="3" t="e">
        <v>#N/A</v>
      </c>
      <c r="V5346" t="e">
        <v>#N/A</v>
      </c>
      <c r="W5346" t="e">
        <v>#N/A</v>
      </c>
      <c r="X5346" t="e">
        <v>#N/A</v>
      </c>
      <c r="Y5346" s="3" t="e">
        <v>#N/A</v>
      </c>
      <c r="Z5346" s="8" t="e">
        <v>#N/A</v>
      </c>
      <c r="AA5346" s="30" t="e">
        <v>#N/A</v>
      </c>
      <c r="AB5346" t="e">
        <v>#N/A</v>
      </c>
      <c r="AC5346" t="e">
        <v>#N/A</v>
      </c>
      <c r="AD5346" t="e">
        <v>#N/A</v>
      </c>
      <c r="AE5346" t="e">
        <v>#N/A</v>
      </c>
      <c r="AF5346" t="e">
        <v>#N/A</v>
      </c>
    </row>
    <row r="5347" spans="1:32" x14ac:dyDescent="0.25">
      <c r="A5347" t="e">
        <v>#N/A</v>
      </c>
      <c r="B5347" s="33" t="e">
        <v>#N/A</v>
      </c>
      <c r="C5347" t="e">
        <v>#N/A</v>
      </c>
      <c r="D5347" t="e">
        <v>#N/A</v>
      </c>
      <c r="E5347" s="69" t="e">
        <v>#N/A</v>
      </c>
      <c r="F5347" s="3" t="e">
        <v>#N/A</v>
      </c>
      <c r="G5347" s="3" t="e">
        <v>#N/A</v>
      </c>
      <c r="H5347" s="3" t="e">
        <v>#N/A</v>
      </c>
      <c r="I5347" s="80" t="e">
        <v>#N/A</v>
      </c>
      <c r="J5347" s="80" t="e">
        <v>#N/A</v>
      </c>
      <c r="K5347" s="85" t="e">
        <v>#N/A</v>
      </c>
      <c r="L5347" s="9" t="e">
        <v>#N/A</v>
      </c>
      <c r="M5347" s="93" t="e">
        <v>#N/A</v>
      </c>
      <c r="N5347" s="8" t="e">
        <v>#N/A</v>
      </c>
      <c r="O5347" t="e">
        <v>#N/A</v>
      </c>
      <c r="P5347" t="e">
        <v>#N/A</v>
      </c>
      <c r="Q5347" t="e">
        <v>#N/A</v>
      </c>
      <c r="R5347" s="2" t="e">
        <v>#N/A</v>
      </c>
      <c r="S5347" t="e">
        <v>#N/A</v>
      </c>
      <c r="T5347" s="3" t="e">
        <v>#N/A</v>
      </c>
      <c r="U5347" s="3" t="e">
        <v>#N/A</v>
      </c>
      <c r="V5347" t="e">
        <v>#N/A</v>
      </c>
      <c r="W5347" t="e">
        <v>#N/A</v>
      </c>
      <c r="X5347" t="e">
        <v>#N/A</v>
      </c>
      <c r="Y5347" s="3" t="e">
        <v>#N/A</v>
      </c>
      <c r="Z5347" s="8" t="e">
        <v>#N/A</v>
      </c>
      <c r="AA5347" s="30" t="e">
        <v>#N/A</v>
      </c>
      <c r="AB5347" t="e">
        <v>#N/A</v>
      </c>
      <c r="AC5347" t="e">
        <v>#N/A</v>
      </c>
      <c r="AD5347" t="e">
        <v>#N/A</v>
      </c>
      <c r="AE5347" t="e">
        <v>#N/A</v>
      </c>
      <c r="AF5347" t="e">
        <v>#N/A</v>
      </c>
    </row>
    <row r="5348" spans="1:32" x14ac:dyDescent="0.25">
      <c r="A5348" t="e">
        <v>#N/A</v>
      </c>
      <c r="B5348" s="33" t="e">
        <v>#N/A</v>
      </c>
      <c r="C5348" t="e">
        <v>#N/A</v>
      </c>
      <c r="D5348" t="e">
        <v>#N/A</v>
      </c>
      <c r="E5348" s="69" t="e">
        <v>#N/A</v>
      </c>
      <c r="F5348" s="3" t="e">
        <v>#N/A</v>
      </c>
      <c r="G5348" s="3" t="e">
        <v>#N/A</v>
      </c>
      <c r="H5348" s="3" t="e">
        <v>#N/A</v>
      </c>
      <c r="I5348" s="80" t="e">
        <v>#N/A</v>
      </c>
      <c r="J5348" s="80" t="e">
        <v>#N/A</v>
      </c>
      <c r="K5348" s="85" t="e">
        <v>#N/A</v>
      </c>
      <c r="L5348" s="9" t="e">
        <v>#N/A</v>
      </c>
      <c r="M5348" s="93" t="e">
        <v>#N/A</v>
      </c>
      <c r="N5348" s="8" t="e">
        <v>#N/A</v>
      </c>
      <c r="O5348" t="e">
        <v>#N/A</v>
      </c>
      <c r="P5348" t="e">
        <v>#N/A</v>
      </c>
      <c r="Q5348" t="e">
        <v>#N/A</v>
      </c>
      <c r="R5348" s="2" t="e">
        <v>#N/A</v>
      </c>
      <c r="S5348" t="e">
        <v>#N/A</v>
      </c>
      <c r="T5348" s="3" t="e">
        <v>#N/A</v>
      </c>
      <c r="U5348" s="3" t="e">
        <v>#N/A</v>
      </c>
      <c r="V5348" t="e">
        <v>#N/A</v>
      </c>
      <c r="W5348" t="e">
        <v>#N/A</v>
      </c>
      <c r="X5348" t="e">
        <v>#N/A</v>
      </c>
      <c r="Y5348" s="3" t="e">
        <v>#N/A</v>
      </c>
      <c r="Z5348" s="8" t="e">
        <v>#N/A</v>
      </c>
      <c r="AA5348" s="30" t="e">
        <v>#N/A</v>
      </c>
      <c r="AB5348" t="e">
        <v>#N/A</v>
      </c>
      <c r="AC5348" t="e">
        <v>#N/A</v>
      </c>
      <c r="AD5348" t="e">
        <v>#N/A</v>
      </c>
      <c r="AE5348" t="e">
        <v>#N/A</v>
      </c>
      <c r="AF5348" t="e">
        <v>#N/A</v>
      </c>
    </row>
    <row r="5349" spans="1:32" x14ac:dyDescent="0.25">
      <c r="A5349" t="e">
        <v>#N/A</v>
      </c>
      <c r="B5349" s="33" t="e">
        <v>#N/A</v>
      </c>
      <c r="C5349" t="e">
        <v>#N/A</v>
      </c>
      <c r="D5349" t="e">
        <v>#N/A</v>
      </c>
      <c r="E5349" s="69" t="e">
        <v>#N/A</v>
      </c>
      <c r="F5349" s="3" t="e">
        <v>#N/A</v>
      </c>
      <c r="G5349" s="3" t="e">
        <v>#N/A</v>
      </c>
      <c r="H5349" s="3" t="e">
        <v>#N/A</v>
      </c>
      <c r="I5349" s="80" t="e">
        <v>#N/A</v>
      </c>
      <c r="J5349" s="80" t="e">
        <v>#N/A</v>
      </c>
      <c r="K5349" s="85" t="e">
        <v>#N/A</v>
      </c>
      <c r="L5349" s="9" t="e">
        <v>#N/A</v>
      </c>
      <c r="M5349" s="93" t="e">
        <v>#N/A</v>
      </c>
      <c r="N5349" s="8" t="e">
        <v>#N/A</v>
      </c>
      <c r="O5349" t="e">
        <v>#N/A</v>
      </c>
      <c r="P5349" t="e">
        <v>#N/A</v>
      </c>
      <c r="Q5349" t="e">
        <v>#N/A</v>
      </c>
      <c r="R5349" s="2" t="e">
        <v>#N/A</v>
      </c>
      <c r="S5349" t="e">
        <v>#N/A</v>
      </c>
      <c r="T5349" s="3" t="e">
        <v>#N/A</v>
      </c>
      <c r="U5349" s="3" t="e">
        <v>#N/A</v>
      </c>
      <c r="V5349" t="e">
        <v>#N/A</v>
      </c>
      <c r="W5349" t="e">
        <v>#N/A</v>
      </c>
      <c r="X5349" t="e">
        <v>#N/A</v>
      </c>
      <c r="Y5349" s="3" t="e">
        <v>#N/A</v>
      </c>
      <c r="Z5349" s="8" t="e">
        <v>#N/A</v>
      </c>
      <c r="AA5349" s="30" t="e">
        <v>#N/A</v>
      </c>
      <c r="AB5349" t="e">
        <v>#N/A</v>
      </c>
      <c r="AC5349" t="e">
        <v>#N/A</v>
      </c>
      <c r="AD5349" t="e">
        <v>#N/A</v>
      </c>
      <c r="AE5349" t="e">
        <v>#N/A</v>
      </c>
      <c r="AF5349" t="e">
        <v>#N/A</v>
      </c>
    </row>
    <row r="5350" spans="1:32" x14ac:dyDescent="0.25">
      <c r="A5350" t="e">
        <v>#N/A</v>
      </c>
      <c r="B5350" s="33" t="e">
        <v>#N/A</v>
      </c>
      <c r="C5350" t="e">
        <v>#N/A</v>
      </c>
      <c r="D5350" t="e">
        <v>#N/A</v>
      </c>
      <c r="E5350" s="69" t="e">
        <v>#N/A</v>
      </c>
      <c r="F5350" s="3" t="e">
        <v>#N/A</v>
      </c>
      <c r="G5350" s="3" t="e">
        <v>#N/A</v>
      </c>
      <c r="H5350" s="3" t="e">
        <v>#N/A</v>
      </c>
      <c r="I5350" s="80" t="e">
        <v>#N/A</v>
      </c>
      <c r="J5350" s="80" t="e">
        <v>#N/A</v>
      </c>
      <c r="K5350" s="85" t="e">
        <v>#N/A</v>
      </c>
      <c r="L5350" s="9" t="e">
        <v>#N/A</v>
      </c>
      <c r="M5350" s="93" t="e">
        <v>#N/A</v>
      </c>
      <c r="N5350" s="8" t="e">
        <v>#N/A</v>
      </c>
      <c r="O5350" t="e">
        <v>#N/A</v>
      </c>
      <c r="P5350" t="e">
        <v>#N/A</v>
      </c>
      <c r="Q5350" t="e">
        <v>#N/A</v>
      </c>
      <c r="R5350" s="2" t="e">
        <v>#N/A</v>
      </c>
      <c r="S5350" t="e">
        <v>#N/A</v>
      </c>
      <c r="T5350" s="3" t="e">
        <v>#N/A</v>
      </c>
      <c r="U5350" s="3" t="e">
        <v>#N/A</v>
      </c>
      <c r="V5350" t="e">
        <v>#N/A</v>
      </c>
      <c r="W5350" t="e">
        <v>#N/A</v>
      </c>
      <c r="X5350" t="e">
        <v>#N/A</v>
      </c>
      <c r="Y5350" s="3" t="e">
        <v>#N/A</v>
      </c>
      <c r="Z5350" s="8" t="e">
        <v>#N/A</v>
      </c>
      <c r="AA5350" s="30" t="e">
        <v>#N/A</v>
      </c>
      <c r="AB5350" t="e">
        <v>#N/A</v>
      </c>
      <c r="AC5350" t="e">
        <v>#N/A</v>
      </c>
      <c r="AD5350" t="e">
        <v>#N/A</v>
      </c>
      <c r="AE5350" t="e">
        <v>#N/A</v>
      </c>
      <c r="AF5350" t="e">
        <v>#N/A</v>
      </c>
    </row>
    <row r="5351" spans="1:32" x14ac:dyDescent="0.25">
      <c r="A5351" t="e">
        <v>#N/A</v>
      </c>
      <c r="B5351" s="33" t="e">
        <v>#N/A</v>
      </c>
      <c r="C5351" t="e">
        <v>#N/A</v>
      </c>
      <c r="D5351" t="e">
        <v>#N/A</v>
      </c>
      <c r="E5351" s="69" t="e">
        <v>#N/A</v>
      </c>
      <c r="F5351" s="3" t="e">
        <v>#N/A</v>
      </c>
      <c r="G5351" s="3" t="e">
        <v>#N/A</v>
      </c>
      <c r="H5351" s="3" t="e">
        <v>#N/A</v>
      </c>
      <c r="I5351" s="80" t="e">
        <v>#N/A</v>
      </c>
      <c r="J5351" s="80" t="e">
        <v>#N/A</v>
      </c>
      <c r="K5351" s="85" t="e">
        <v>#N/A</v>
      </c>
      <c r="L5351" s="9" t="e">
        <v>#N/A</v>
      </c>
      <c r="M5351" s="93" t="e">
        <v>#N/A</v>
      </c>
      <c r="N5351" s="8" t="e">
        <v>#N/A</v>
      </c>
      <c r="O5351" t="e">
        <v>#N/A</v>
      </c>
      <c r="P5351" t="e">
        <v>#N/A</v>
      </c>
      <c r="Q5351" t="e">
        <v>#N/A</v>
      </c>
      <c r="R5351" s="2" t="e">
        <v>#N/A</v>
      </c>
      <c r="S5351" t="e">
        <v>#N/A</v>
      </c>
      <c r="T5351" s="3" t="e">
        <v>#N/A</v>
      </c>
      <c r="U5351" s="3" t="e">
        <v>#N/A</v>
      </c>
      <c r="V5351" t="e">
        <v>#N/A</v>
      </c>
      <c r="W5351" t="e">
        <v>#N/A</v>
      </c>
      <c r="X5351" t="e">
        <v>#N/A</v>
      </c>
      <c r="Y5351" s="3" t="e">
        <v>#N/A</v>
      </c>
      <c r="Z5351" s="8" t="e">
        <v>#N/A</v>
      </c>
      <c r="AA5351" s="30" t="e">
        <v>#N/A</v>
      </c>
      <c r="AB5351" t="e">
        <v>#N/A</v>
      </c>
      <c r="AC5351" t="e">
        <v>#N/A</v>
      </c>
      <c r="AD5351" t="e">
        <v>#N/A</v>
      </c>
      <c r="AE5351" t="e">
        <v>#N/A</v>
      </c>
      <c r="AF5351" t="e">
        <v>#N/A</v>
      </c>
    </row>
    <row r="5352" spans="1:32" x14ac:dyDescent="0.25">
      <c r="A5352" t="e">
        <v>#N/A</v>
      </c>
      <c r="B5352" s="33" t="e">
        <v>#N/A</v>
      </c>
      <c r="C5352" t="e">
        <v>#N/A</v>
      </c>
      <c r="D5352" t="e">
        <v>#N/A</v>
      </c>
      <c r="E5352" s="69" t="e">
        <v>#N/A</v>
      </c>
      <c r="F5352" s="3" t="e">
        <v>#N/A</v>
      </c>
      <c r="G5352" s="3" t="e">
        <v>#N/A</v>
      </c>
      <c r="H5352" s="3" t="e">
        <v>#N/A</v>
      </c>
      <c r="I5352" s="80" t="e">
        <v>#N/A</v>
      </c>
      <c r="J5352" s="80" t="e">
        <v>#N/A</v>
      </c>
      <c r="K5352" s="85" t="e">
        <v>#N/A</v>
      </c>
      <c r="L5352" s="9" t="e">
        <v>#N/A</v>
      </c>
      <c r="M5352" s="93" t="e">
        <v>#N/A</v>
      </c>
      <c r="N5352" s="8" t="e">
        <v>#N/A</v>
      </c>
      <c r="O5352" t="e">
        <v>#N/A</v>
      </c>
      <c r="P5352" t="e">
        <v>#N/A</v>
      </c>
      <c r="Q5352" t="e">
        <v>#N/A</v>
      </c>
      <c r="R5352" s="2" t="e">
        <v>#N/A</v>
      </c>
      <c r="S5352" t="e">
        <v>#N/A</v>
      </c>
      <c r="T5352" s="3" t="e">
        <v>#N/A</v>
      </c>
      <c r="U5352" s="3" t="e">
        <v>#N/A</v>
      </c>
      <c r="V5352" t="e">
        <v>#N/A</v>
      </c>
      <c r="W5352" t="e">
        <v>#N/A</v>
      </c>
      <c r="X5352" t="e">
        <v>#N/A</v>
      </c>
      <c r="Y5352" s="3" t="e">
        <v>#N/A</v>
      </c>
      <c r="Z5352" s="8" t="e">
        <v>#N/A</v>
      </c>
      <c r="AA5352" s="30" t="e">
        <v>#N/A</v>
      </c>
      <c r="AB5352" t="e">
        <v>#N/A</v>
      </c>
      <c r="AC5352" t="e">
        <v>#N/A</v>
      </c>
      <c r="AD5352" t="e">
        <v>#N/A</v>
      </c>
      <c r="AE5352" t="e">
        <v>#N/A</v>
      </c>
      <c r="AF5352" t="e">
        <v>#N/A</v>
      </c>
    </row>
    <row r="5353" spans="1:32" x14ac:dyDescent="0.25">
      <c r="A5353" t="e">
        <v>#N/A</v>
      </c>
      <c r="B5353" s="33" t="e">
        <v>#N/A</v>
      </c>
      <c r="C5353" t="e">
        <v>#N/A</v>
      </c>
      <c r="D5353" t="e">
        <v>#N/A</v>
      </c>
      <c r="E5353" s="69" t="e">
        <v>#N/A</v>
      </c>
      <c r="F5353" s="3" t="e">
        <v>#N/A</v>
      </c>
      <c r="G5353" s="3" t="e">
        <v>#N/A</v>
      </c>
      <c r="H5353" s="3" t="e">
        <v>#N/A</v>
      </c>
      <c r="I5353" s="80" t="e">
        <v>#N/A</v>
      </c>
      <c r="J5353" s="80" t="e">
        <v>#N/A</v>
      </c>
      <c r="K5353" s="85" t="e">
        <v>#N/A</v>
      </c>
      <c r="L5353" s="9" t="e">
        <v>#N/A</v>
      </c>
      <c r="M5353" s="93" t="e">
        <v>#N/A</v>
      </c>
      <c r="N5353" s="8" t="e">
        <v>#N/A</v>
      </c>
      <c r="O5353" t="e">
        <v>#N/A</v>
      </c>
      <c r="P5353" t="e">
        <v>#N/A</v>
      </c>
      <c r="Q5353" t="e">
        <v>#N/A</v>
      </c>
      <c r="R5353" s="2" t="e">
        <v>#N/A</v>
      </c>
      <c r="S5353" t="e">
        <v>#N/A</v>
      </c>
      <c r="T5353" s="3" t="e">
        <v>#N/A</v>
      </c>
      <c r="U5353" s="3" t="e">
        <v>#N/A</v>
      </c>
      <c r="V5353" t="e">
        <v>#N/A</v>
      </c>
      <c r="W5353" t="e">
        <v>#N/A</v>
      </c>
      <c r="X5353" t="e">
        <v>#N/A</v>
      </c>
      <c r="Y5353" s="3" t="e">
        <v>#N/A</v>
      </c>
      <c r="Z5353" s="8" t="e">
        <v>#N/A</v>
      </c>
      <c r="AA5353" s="30" t="e">
        <v>#N/A</v>
      </c>
      <c r="AB5353" t="e">
        <v>#N/A</v>
      </c>
      <c r="AC5353" t="e">
        <v>#N/A</v>
      </c>
      <c r="AD5353" t="e">
        <v>#N/A</v>
      </c>
      <c r="AE5353" t="e">
        <v>#N/A</v>
      </c>
      <c r="AF5353" t="e">
        <v>#N/A</v>
      </c>
    </row>
    <row r="5354" spans="1:32" x14ac:dyDescent="0.25">
      <c r="A5354" t="e">
        <v>#N/A</v>
      </c>
      <c r="B5354" s="33" t="e">
        <v>#N/A</v>
      </c>
      <c r="C5354" t="e">
        <v>#N/A</v>
      </c>
      <c r="D5354" t="e">
        <v>#N/A</v>
      </c>
      <c r="E5354" s="69" t="e">
        <v>#N/A</v>
      </c>
      <c r="F5354" s="3" t="e">
        <v>#N/A</v>
      </c>
      <c r="G5354" s="3" t="e">
        <v>#N/A</v>
      </c>
      <c r="H5354" s="3" t="e">
        <v>#N/A</v>
      </c>
      <c r="I5354" s="80" t="e">
        <v>#N/A</v>
      </c>
      <c r="J5354" s="80" t="e">
        <v>#N/A</v>
      </c>
      <c r="K5354" s="85" t="e">
        <v>#N/A</v>
      </c>
      <c r="L5354" s="9" t="e">
        <v>#N/A</v>
      </c>
      <c r="M5354" s="93" t="e">
        <v>#N/A</v>
      </c>
      <c r="N5354" s="8" t="e">
        <v>#N/A</v>
      </c>
      <c r="O5354" t="e">
        <v>#N/A</v>
      </c>
      <c r="P5354" t="e">
        <v>#N/A</v>
      </c>
      <c r="Q5354" t="e">
        <v>#N/A</v>
      </c>
      <c r="R5354" s="2" t="e">
        <v>#N/A</v>
      </c>
      <c r="S5354" t="e">
        <v>#N/A</v>
      </c>
      <c r="T5354" s="3" t="e">
        <v>#N/A</v>
      </c>
      <c r="U5354" s="3" t="e">
        <v>#N/A</v>
      </c>
      <c r="V5354" t="e">
        <v>#N/A</v>
      </c>
      <c r="W5354" t="e">
        <v>#N/A</v>
      </c>
      <c r="X5354" t="e">
        <v>#N/A</v>
      </c>
      <c r="Y5354" s="3" t="e">
        <v>#N/A</v>
      </c>
      <c r="Z5354" s="8" t="e">
        <v>#N/A</v>
      </c>
      <c r="AA5354" s="30" t="e">
        <v>#N/A</v>
      </c>
      <c r="AB5354" t="e">
        <v>#N/A</v>
      </c>
      <c r="AC5354" t="e">
        <v>#N/A</v>
      </c>
      <c r="AD5354" t="e">
        <v>#N/A</v>
      </c>
      <c r="AE5354" t="e">
        <v>#N/A</v>
      </c>
      <c r="AF5354" t="e">
        <v>#N/A</v>
      </c>
    </row>
    <row r="5355" spans="1:32" x14ac:dyDescent="0.25">
      <c r="A5355" t="e">
        <v>#N/A</v>
      </c>
      <c r="B5355" s="33" t="e">
        <v>#N/A</v>
      </c>
      <c r="C5355" t="e">
        <v>#N/A</v>
      </c>
      <c r="D5355" t="e">
        <v>#N/A</v>
      </c>
      <c r="E5355" s="69" t="e">
        <v>#N/A</v>
      </c>
      <c r="F5355" s="3" t="e">
        <v>#N/A</v>
      </c>
      <c r="G5355" s="3" t="e">
        <v>#N/A</v>
      </c>
      <c r="H5355" s="3" t="e">
        <v>#N/A</v>
      </c>
      <c r="I5355" s="80" t="e">
        <v>#N/A</v>
      </c>
      <c r="J5355" s="80" t="e">
        <v>#N/A</v>
      </c>
      <c r="K5355" s="85" t="e">
        <v>#N/A</v>
      </c>
      <c r="L5355" s="9" t="e">
        <v>#N/A</v>
      </c>
      <c r="M5355" s="93" t="e">
        <v>#N/A</v>
      </c>
      <c r="N5355" s="8" t="e">
        <v>#N/A</v>
      </c>
      <c r="O5355" t="e">
        <v>#N/A</v>
      </c>
      <c r="P5355" t="e">
        <v>#N/A</v>
      </c>
      <c r="Q5355" t="e">
        <v>#N/A</v>
      </c>
      <c r="R5355" s="2" t="e">
        <v>#N/A</v>
      </c>
      <c r="S5355" t="e">
        <v>#N/A</v>
      </c>
      <c r="T5355" s="3" t="e">
        <v>#N/A</v>
      </c>
      <c r="U5355" s="3" t="e">
        <v>#N/A</v>
      </c>
      <c r="V5355" t="e">
        <v>#N/A</v>
      </c>
      <c r="W5355" t="e">
        <v>#N/A</v>
      </c>
      <c r="X5355" t="e">
        <v>#N/A</v>
      </c>
      <c r="Y5355" s="3" t="e">
        <v>#N/A</v>
      </c>
      <c r="Z5355" s="8" t="e">
        <v>#N/A</v>
      </c>
      <c r="AA5355" s="30" t="e">
        <v>#N/A</v>
      </c>
      <c r="AB5355" t="e">
        <v>#N/A</v>
      </c>
      <c r="AC5355" t="e">
        <v>#N/A</v>
      </c>
      <c r="AD5355" t="e">
        <v>#N/A</v>
      </c>
      <c r="AE5355" t="e">
        <v>#N/A</v>
      </c>
      <c r="AF5355" t="e">
        <v>#N/A</v>
      </c>
    </row>
    <row r="5356" spans="1:32" x14ac:dyDescent="0.25">
      <c r="A5356" t="e">
        <v>#N/A</v>
      </c>
      <c r="B5356" s="33" t="e">
        <v>#N/A</v>
      </c>
      <c r="C5356" t="e">
        <v>#N/A</v>
      </c>
      <c r="D5356" t="e">
        <v>#N/A</v>
      </c>
      <c r="E5356" s="69" t="e">
        <v>#N/A</v>
      </c>
      <c r="F5356" s="3" t="e">
        <v>#N/A</v>
      </c>
      <c r="G5356" s="3" t="e">
        <v>#N/A</v>
      </c>
      <c r="H5356" s="3" t="e">
        <v>#N/A</v>
      </c>
      <c r="I5356" s="80" t="e">
        <v>#N/A</v>
      </c>
      <c r="J5356" s="80" t="e">
        <v>#N/A</v>
      </c>
      <c r="K5356" s="85" t="e">
        <v>#N/A</v>
      </c>
      <c r="L5356" s="9" t="e">
        <v>#N/A</v>
      </c>
      <c r="M5356" s="93" t="e">
        <v>#N/A</v>
      </c>
      <c r="N5356" s="8" t="e">
        <v>#N/A</v>
      </c>
      <c r="O5356" t="e">
        <v>#N/A</v>
      </c>
      <c r="P5356" t="e">
        <v>#N/A</v>
      </c>
      <c r="Q5356" t="e">
        <v>#N/A</v>
      </c>
      <c r="R5356" s="2" t="e">
        <v>#N/A</v>
      </c>
      <c r="S5356" t="e">
        <v>#N/A</v>
      </c>
      <c r="T5356" s="3" t="e">
        <v>#N/A</v>
      </c>
      <c r="U5356" s="3" t="e">
        <v>#N/A</v>
      </c>
      <c r="V5356" t="e">
        <v>#N/A</v>
      </c>
      <c r="W5356" t="e">
        <v>#N/A</v>
      </c>
      <c r="X5356" t="e">
        <v>#N/A</v>
      </c>
      <c r="Y5356" s="3" t="e">
        <v>#N/A</v>
      </c>
      <c r="Z5356" s="8" t="e">
        <v>#N/A</v>
      </c>
      <c r="AA5356" s="30" t="e">
        <v>#N/A</v>
      </c>
      <c r="AB5356" t="e">
        <v>#N/A</v>
      </c>
      <c r="AC5356" t="e">
        <v>#N/A</v>
      </c>
      <c r="AD5356" t="e">
        <v>#N/A</v>
      </c>
      <c r="AE5356" t="e">
        <v>#N/A</v>
      </c>
      <c r="AF5356" t="e">
        <v>#N/A</v>
      </c>
    </row>
    <row r="5357" spans="1:32" x14ac:dyDescent="0.25">
      <c r="A5357" t="e">
        <v>#N/A</v>
      </c>
      <c r="B5357" s="33" t="e">
        <v>#N/A</v>
      </c>
      <c r="C5357" t="e">
        <v>#N/A</v>
      </c>
      <c r="D5357" t="e">
        <v>#N/A</v>
      </c>
      <c r="E5357" s="69" t="e">
        <v>#N/A</v>
      </c>
      <c r="F5357" s="3" t="e">
        <v>#N/A</v>
      </c>
      <c r="G5357" s="3" t="e">
        <v>#N/A</v>
      </c>
      <c r="H5357" s="3" t="e">
        <v>#N/A</v>
      </c>
      <c r="I5357" s="80" t="e">
        <v>#N/A</v>
      </c>
      <c r="J5357" s="80" t="e">
        <v>#N/A</v>
      </c>
      <c r="K5357" s="85" t="e">
        <v>#N/A</v>
      </c>
      <c r="L5357" s="9" t="e">
        <v>#N/A</v>
      </c>
      <c r="M5357" s="93" t="e">
        <v>#N/A</v>
      </c>
      <c r="N5357" s="8" t="e">
        <v>#N/A</v>
      </c>
      <c r="O5357" t="e">
        <v>#N/A</v>
      </c>
      <c r="P5357" t="e">
        <v>#N/A</v>
      </c>
      <c r="Q5357" t="e">
        <v>#N/A</v>
      </c>
      <c r="R5357" s="2" t="e">
        <v>#N/A</v>
      </c>
      <c r="S5357" t="e">
        <v>#N/A</v>
      </c>
      <c r="T5357" s="3" t="e">
        <v>#N/A</v>
      </c>
      <c r="U5357" s="3" t="e">
        <v>#N/A</v>
      </c>
      <c r="V5357" t="e">
        <v>#N/A</v>
      </c>
      <c r="W5357" t="e">
        <v>#N/A</v>
      </c>
      <c r="X5357" t="e">
        <v>#N/A</v>
      </c>
      <c r="Y5357" s="3" t="e">
        <v>#N/A</v>
      </c>
      <c r="Z5357" s="8" t="e">
        <v>#N/A</v>
      </c>
      <c r="AA5357" s="30" t="e">
        <v>#N/A</v>
      </c>
      <c r="AB5357" t="e">
        <v>#N/A</v>
      </c>
      <c r="AC5357" t="e">
        <v>#N/A</v>
      </c>
      <c r="AD5357" t="e">
        <v>#N/A</v>
      </c>
      <c r="AE5357" t="e">
        <v>#N/A</v>
      </c>
      <c r="AF5357" t="e">
        <v>#N/A</v>
      </c>
    </row>
    <row r="5358" spans="1:32" x14ac:dyDescent="0.25">
      <c r="A5358" t="e">
        <v>#N/A</v>
      </c>
      <c r="B5358" s="33" t="e">
        <v>#N/A</v>
      </c>
      <c r="C5358" t="e">
        <v>#N/A</v>
      </c>
      <c r="D5358" t="e">
        <v>#N/A</v>
      </c>
      <c r="E5358" s="69" t="e">
        <v>#N/A</v>
      </c>
      <c r="F5358" s="3" t="e">
        <v>#N/A</v>
      </c>
      <c r="G5358" s="3" t="e">
        <v>#N/A</v>
      </c>
      <c r="H5358" s="3" t="e">
        <v>#N/A</v>
      </c>
      <c r="I5358" s="80" t="e">
        <v>#N/A</v>
      </c>
      <c r="J5358" s="80" t="e">
        <v>#N/A</v>
      </c>
      <c r="K5358" s="85" t="e">
        <v>#N/A</v>
      </c>
      <c r="L5358" s="9" t="e">
        <v>#N/A</v>
      </c>
      <c r="M5358" s="93" t="e">
        <v>#N/A</v>
      </c>
      <c r="N5358" s="8" t="e">
        <v>#N/A</v>
      </c>
      <c r="O5358" t="e">
        <v>#N/A</v>
      </c>
      <c r="P5358" t="e">
        <v>#N/A</v>
      </c>
      <c r="Q5358" t="e">
        <v>#N/A</v>
      </c>
      <c r="R5358" s="2" t="e">
        <v>#N/A</v>
      </c>
      <c r="S5358" t="e">
        <v>#N/A</v>
      </c>
      <c r="T5358" s="3" t="e">
        <v>#N/A</v>
      </c>
      <c r="U5358" s="3" t="e">
        <v>#N/A</v>
      </c>
      <c r="V5358" t="e">
        <v>#N/A</v>
      </c>
      <c r="W5358" t="e">
        <v>#N/A</v>
      </c>
      <c r="X5358" t="e">
        <v>#N/A</v>
      </c>
      <c r="Y5358" s="3" t="e">
        <v>#N/A</v>
      </c>
      <c r="Z5358" s="8" t="e">
        <v>#N/A</v>
      </c>
      <c r="AA5358" s="30" t="e">
        <v>#N/A</v>
      </c>
      <c r="AB5358" t="e">
        <v>#N/A</v>
      </c>
      <c r="AC5358" t="e">
        <v>#N/A</v>
      </c>
      <c r="AD5358" t="e">
        <v>#N/A</v>
      </c>
      <c r="AE5358" t="e">
        <v>#N/A</v>
      </c>
      <c r="AF5358" t="e">
        <v>#N/A</v>
      </c>
    </row>
    <row r="5359" spans="1:32" x14ac:dyDescent="0.25">
      <c r="A5359" t="e">
        <v>#N/A</v>
      </c>
      <c r="B5359" s="33" t="e">
        <v>#N/A</v>
      </c>
      <c r="C5359" t="e">
        <v>#N/A</v>
      </c>
      <c r="D5359" t="e">
        <v>#N/A</v>
      </c>
      <c r="E5359" s="69" t="e">
        <v>#N/A</v>
      </c>
      <c r="F5359" s="3" t="e">
        <v>#N/A</v>
      </c>
      <c r="G5359" s="3" t="e">
        <v>#N/A</v>
      </c>
      <c r="H5359" s="3" t="e">
        <v>#N/A</v>
      </c>
      <c r="I5359" s="80" t="e">
        <v>#N/A</v>
      </c>
      <c r="J5359" s="80" t="e">
        <v>#N/A</v>
      </c>
      <c r="K5359" s="85" t="e">
        <v>#N/A</v>
      </c>
      <c r="L5359" s="9" t="e">
        <v>#N/A</v>
      </c>
      <c r="M5359" s="93" t="e">
        <v>#N/A</v>
      </c>
      <c r="N5359" s="8" t="e">
        <v>#N/A</v>
      </c>
      <c r="O5359" t="e">
        <v>#N/A</v>
      </c>
      <c r="P5359" t="e">
        <v>#N/A</v>
      </c>
      <c r="Q5359" t="e">
        <v>#N/A</v>
      </c>
      <c r="R5359" s="2" t="e">
        <v>#N/A</v>
      </c>
      <c r="S5359" t="e">
        <v>#N/A</v>
      </c>
      <c r="T5359" s="3" t="e">
        <v>#N/A</v>
      </c>
      <c r="U5359" s="3" t="e">
        <v>#N/A</v>
      </c>
      <c r="V5359" t="e">
        <v>#N/A</v>
      </c>
      <c r="W5359" t="e">
        <v>#N/A</v>
      </c>
      <c r="X5359" t="e">
        <v>#N/A</v>
      </c>
      <c r="Y5359" s="3" t="e">
        <v>#N/A</v>
      </c>
      <c r="Z5359" s="8" t="e">
        <v>#N/A</v>
      </c>
      <c r="AA5359" s="30" t="e">
        <v>#N/A</v>
      </c>
      <c r="AB5359" t="e">
        <v>#N/A</v>
      </c>
      <c r="AC5359" t="e">
        <v>#N/A</v>
      </c>
      <c r="AD5359" t="e">
        <v>#N/A</v>
      </c>
      <c r="AE5359" t="e">
        <v>#N/A</v>
      </c>
      <c r="AF5359" t="e">
        <v>#N/A</v>
      </c>
    </row>
    <row r="5360" spans="1:32" x14ac:dyDescent="0.25">
      <c r="A5360" t="e">
        <v>#N/A</v>
      </c>
      <c r="B5360" s="33" t="e">
        <v>#N/A</v>
      </c>
      <c r="C5360" t="e">
        <v>#N/A</v>
      </c>
      <c r="D5360" t="e">
        <v>#N/A</v>
      </c>
      <c r="E5360" s="69" t="e">
        <v>#N/A</v>
      </c>
      <c r="F5360" s="3" t="e">
        <v>#N/A</v>
      </c>
      <c r="G5360" s="3" t="e">
        <v>#N/A</v>
      </c>
      <c r="H5360" s="3" t="e">
        <v>#N/A</v>
      </c>
      <c r="I5360" s="80" t="e">
        <v>#N/A</v>
      </c>
      <c r="J5360" s="80" t="e">
        <v>#N/A</v>
      </c>
      <c r="K5360" s="85" t="e">
        <v>#N/A</v>
      </c>
      <c r="L5360" s="9" t="e">
        <v>#N/A</v>
      </c>
      <c r="M5360" s="93" t="e">
        <v>#N/A</v>
      </c>
      <c r="N5360" s="8" t="e">
        <v>#N/A</v>
      </c>
      <c r="O5360" t="e">
        <v>#N/A</v>
      </c>
      <c r="P5360" t="e">
        <v>#N/A</v>
      </c>
      <c r="Q5360" t="e">
        <v>#N/A</v>
      </c>
      <c r="R5360" s="2" t="e">
        <v>#N/A</v>
      </c>
      <c r="S5360" t="e">
        <v>#N/A</v>
      </c>
      <c r="T5360" s="3" t="e">
        <v>#N/A</v>
      </c>
      <c r="U5360" s="3" t="e">
        <v>#N/A</v>
      </c>
      <c r="V5360" t="e">
        <v>#N/A</v>
      </c>
      <c r="W5360" t="e">
        <v>#N/A</v>
      </c>
      <c r="X5360" t="e">
        <v>#N/A</v>
      </c>
      <c r="Y5360" s="3" t="e">
        <v>#N/A</v>
      </c>
      <c r="Z5360" s="8" t="e">
        <v>#N/A</v>
      </c>
      <c r="AA5360" s="30" t="e">
        <v>#N/A</v>
      </c>
      <c r="AB5360" t="e">
        <v>#N/A</v>
      </c>
      <c r="AC5360" t="e">
        <v>#N/A</v>
      </c>
      <c r="AD5360" t="e">
        <v>#N/A</v>
      </c>
      <c r="AE5360" t="e">
        <v>#N/A</v>
      </c>
      <c r="AF5360" t="e">
        <v>#N/A</v>
      </c>
    </row>
    <row r="5361" spans="1:32" x14ac:dyDescent="0.25">
      <c r="A5361" t="e">
        <v>#N/A</v>
      </c>
      <c r="B5361" s="33" t="e">
        <v>#N/A</v>
      </c>
      <c r="C5361" t="e">
        <v>#N/A</v>
      </c>
      <c r="D5361" t="e">
        <v>#N/A</v>
      </c>
      <c r="E5361" s="69" t="e">
        <v>#N/A</v>
      </c>
      <c r="F5361" s="3" t="e">
        <v>#N/A</v>
      </c>
      <c r="G5361" s="3" t="e">
        <v>#N/A</v>
      </c>
      <c r="H5361" s="3" t="e">
        <v>#N/A</v>
      </c>
      <c r="I5361" s="80" t="e">
        <v>#N/A</v>
      </c>
      <c r="J5361" s="80" t="e">
        <v>#N/A</v>
      </c>
      <c r="K5361" s="85" t="e">
        <v>#N/A</v>
      </c>
      <c r="L5361" s="9" t="e">
        <v>#N/A</v>
      </c>
      <c r="M5361" s="93" t="e">
        <v>#N/A</v>
      </c>
      <c r="N5361" s="8" t="e">
        <v>#N/A</v>
      </c>
      <c r="O5361" t="e">
        <v>#N/A</v>
      </c>
      <c r="P5361" t="e">
        <v>#N/A</v>
      </c>
      <c r="Q5361" t="e">
        <v>#N/A</v>
      </c>
      <c r="R5361" s="2" t="e">
        <v>#N/A</v>
      </c>
      <c r="S5361" t="e">
        <v>#N/A</v>
      </c>
      <c r="T5361" s="3" t="e">
        <v>#N/A</v>
      </c>
      <c r="U5361" s="3" t="e">
        <v>#N/A</v>
      </c>
      <c r="V5361" t="e">
        <v>#N/A</v>
      </c>
      <c r="W5361" t="e">
        <v>#N/A</v>
      </c>
      <c r="X5361" t="e">
        <v>#N/A</v>
      </c>
      <c r="Y5361" s="3" t="e">
        <v>#N/A</v>
      </c>
      <c r="Z5361" s="8" t="e">
        <v>#N/A</v>
      </c>
      <c r="AA5361" s="30" t="e">
        <v>#N/A</v>
      </c>
      <c r="AB5361" t="e">
        <v>#N/A</v>
      </c>
      <c r="AC5361" t="e">
        <v>#N/A</v>
      </c>
      <c r="AD5361" t="e">
        <v>#N/A</v>
      </c>
      <c r="AE5361" t="e">
        <v>#N/A</v>
      </c>
      <c r="AF5361" t="e">
        <v>#N/A</v>
      </c>
    </row>
    <row r="5362" spans="1:32" x14ac:dyDescent="0.25">
      <c r="A5362" t="e">
        <v>#N/A</v>
      </c>
      <c r="B5362" s="33" t="e">
        <v>#N/A</v>
      </c>
      <c r="C5362" t="e">
        <v>#N/A</v>
      </c>
      <c r="D5362" t="e">
        <v>#N/A</v>
      </c>
      <c r="E5362" s="69" t="e">
        <v>#N/A</v>
      </c>
      <c r="F5362" s="3" t="e">
        <v>#N/A</v>
      </c>
      <c r="G5362" s="3" t="e">
        <v>#N/A</v>
      </c>
      <c r="H5362" s="3" t="e">
        <v>#N/A</v>
      </c>
      <c r="I5362" s="80" t="e">
        <v>#N/A</v>
      </c>
      <c r="J5362" s="80" t="e">
        <v>#N/A</v>
      </c>
      <c r="K5362" s="85" t="e">
        <v>#N/A</v>
      </c>
      <c r="L5362" s="9" t="e">
        <v>#N/A</v>
      </c>
      <c r="M5362" s="93" t="e">
        <v>#N/A</v>
      </c>
      <c r="N5362" s="8" t="e">
        <v>#N/A</v>
      </c>
      <c r="O5362" t="e">
        <v>#N/A</v>
      </c>
      <c r="P5362" t="e">
        <v>#N/A</v>
      </c>
      <c r="Q5362" t="e">
        <v>#N/A</v>
      </c>
      <c r="R5362" s="2" t="e">
        <v>#N/A</v>
      </c>
      <c r="S5362" t="e">
        <v>#N/A</v>
      </c>
      <c r="T5362" s="3" t="e">
        <v>#N/A</v>
      </c>
      <c r="U5362" s="3" t="e">
        <v>#N/A</v>
      </c>
      <c r="V5362" t="e">
        <v>#N/A</v>
      </c>
      <c r="W5362" t="e">
        <v>#N/A</v>
      </c>
      <c r="X5362" t="e">
        <v>#N/A</v>
      </c>
      <c r="Y5362" s="3" t="e">
        <v>#N/A</v>
      </c>
      <c r="Z5362" s="8" t="e">
        <v>#N/A</v>
      </c>
      <c r="AA5362" s="30" t="e">
        <v>#N/A</v>
      </c>
      <c r="AB5362" t="e">
        <v>#N/A</v>
      </c>
      <c r="AC5362" t="e">
        <v>#N/A</v>
      </c>
      <c r="AD5362" t="e">
        <v>#N/A</v>
      </c>
      <c r="AE5362" t="e">
        <v>#N/A</v>
      </c>
      <c r="AF5362" t="e">
        <v>#N/A</v>
      </c>
    </row>
    <row r="5363" spans="1:32" x14ac:dyDescent="0.25">
      <c r="A5363" t="e">
        <v>#N/A</v>
      </c>
      <c r="B5363" s="33" t="e">
        <v>#N/A</v>
      </c>
      <c r="C5363" t="e">
        <v>#N/A</v>
      </c>
      <c r="D5363" t="e">
        <v>#N/A</v>
      </c>
      <c r="E5363" s="69" t="e">
        <v>#N/A</v>
      </c>
      <c r="F5363" s="3" t="e">
        <v>#N/A</v>
      </c>
      <c r="G5363" s="3" t="e">
        <v>#N/A</v>
      </c>
      <c r="H5363" s="3" t="e">
        <v>#N/A</v>
      </c>
      <c r="I5363" s="80" t="e">
        <v>#N/A</v>
      </c>
      <c r="J5363" s="80" t="e">
        <v>#N/A</v>
      </c>
      <c r="K5363" s="85" t="e">
        <v>#N/A</v>
      </c>
      <c r="L5363" s="9" t="e">
        <v>#N/A</v>
      </c>
      <c r="M5363" s="93" t="e">
        <v>#N/A</v>
      </c>
      <c r="N5363" s="8" t="e">
        <v>#N/A</v>
      </c>
      <c r="O5363" t="e">
        <v>#N/A</v>
      </c>
      <c r="P5363" t="e">
        <v>#N/A</v>
      </c>
      <c r="Q5363" t="e">
        <v>#N/A</v>
      </c>
      <c r="R5363" s="2" t="e">
        <v>#N/A</v>
      </c>
      <c r="S5363" t="e">
        <v>#N/A</v>
      </c>
      <c r="T5363" s="3" t="e">
        <v>#N/A</v>
      </c>
      <c r="U5363" s="3" t="e">
        <v>#N/A</v>
      </c>
      <c r="V5363" t="e">
        <v>#N/A</v>
      </c>
      <c r="W5363" t="e">
        <v>#N/A</v>
      </c>
      <c r="X5363" t="e">
        <v>#N/A</v>
      </c>
      <c r="Y5363" s="3" t="e">
        <v>#N/A</v>
      </c>
      <c r="Z5363" s="8" t="e">
        <v>#N/A</v>
      </c>
      <c r="AA5363" s="30" t="e">
        <v>#N/A</v>
      </c>
      <c r="AB5363" t="e">
        <v>#N/A</v>
      </c>
      <c r="AC5363" t="e">
        <v>#N/A</v>
      </c>
      <c r="AD5363" t="e">
        <v>#N/A</v>
      </c>
      <c r="AE5363" t="e">
        <v>#N/A</v>
      </c>
      <c r="AF5363" t="e">
        <v>#N/A</v>
      </c>
    </row>
    <row r="5364" spans="1:32" x14ac:dyDescent="0.25">
      <c r="A5364" t="e">
        <v>#N/A</v>
      </c>
      <c r="B5364" s="33" t="e">
        <v>#N/A</v>
      </c>
      <c r="C5364" t="e">
        <v>#N/A</v>
      </c>
      <c r="D5364" t="e">
        <v>#N/A</v>
      </c>
      <c r="E5364" s="69" t="e">
        <v>#N/A</v>
      </c>
      <c r="F5364" s="3" t="e">
        <v>#N/A</v>
      </c>
      <c r="G5364" s="3" t="e">
        <v>#N/A</v>
      </c>
      <c r="H5364" s="3" t="e">
        <v>#N/A</v>
      </c>
      <c r="I5364" s="80" t="e">
        <v>#N/A</v>
      </c>
      <c r="J5364" s="80" t="e">
        <v>#N/A</v>
      </c>
      <c r="K5364" s="85" t="e">
        <v>#N/A</v>
      </c>
      <c r="L5364" s="9" t="e">
        <v>#N/A</v>
      </c>
      <c r="M5364" s="93" t="e">
        <v>#N/A</v>
      </c>
      <c r="N5364" s="8" t="e">
        <v>#N/A</v>
      </c>
      <c r="O5364" t="e">
        <v>#N/A</v>
      </c>
      <c r="P5364" t="e">
        <v>#N/A</v>
      </c>
      <c r="Q5364" t="e">
        <v>#N/A</v>
      </c>
      <c r="R5364" s="2" t="e">
        <v>#N/A</v>
      </c>
      <c r="S5364" t="e">
        <v>#N/A</v>
      </c>
      <c r="T5364" s="3" t="e">
        <v>#N/A</v>
      </c>
      <c r="U5364" s="3" t="e">
        <v>#N/A</v>
      </c>
      <c r="V5364" t="e">
        <v>#N/A</v>
      </c>
      <c r="W5364" t="e">
        <v>#N/A</v>
      </c>
      <c r="X5364" t="e">
        <v>#N/A</v>
      </c>
      <c r="Y5364" s="3" t="e">
        <v>#N/A</v>
      </c>
      <c r="Z5364" s="8" t="e">
        <v>#N/A</v>
      </c>
      <c r="AA5364" s="30" t="e">
        <v>#N/A</v>
      </c>
      <c r="AB5364" t="e">
        <v>#N/A</v>
      </c>
      <c r="AC5364" t="e">
        <v>#N/A</v>
      </c>
      <c r="AD5364" t="e">
        <v>#N/A</v>
      </c>
      <c r="AE5364" t="e">
        <v>#N/A</v>
      </c>
      <c r="AF5364" t="e">
        <v>#N/A</v>
      </c>
    </row>
    <row r="5365" spans="1:32" x14ac:dyDescent="0.25">
      <c r="A5365" t="e">
        <v>#N/A</v>
      </c>
      <c r="B5365" s="33" t="e">
        <v>#N/A</v>
      </c>
      <c r="C5365" t="e">
        <v>#N/A</v>
      </c>
      <c r="D5365" t="e">
        <v>#N/A</v>
      </c>
      <c r="E5365" s="69" t="e">
        <v>#N/A</v>
      </c>
      <c r="F5365" s="3" t="e">
        <v>#N/A</v>
      </c>
      <c r="G5365" s="3" t="e">
        <v>#N/A</v>
      </c>
      <c r="H5365" s="3" t="e">
        <v>#N/A</v>
      </c>
      <c r="I5365" s="80" t="e">
        <v>#N/A</v>
      </c>
      <c r="J5365" s="80" t="e">
        <v>#N/A</v>
      </c>
      <c r="K5365" s="85" t="e">
        <v>#N/A</v>
      </c>
      <c r="L5365" s="9" t="e">
        <v>#N/A</v>
      </c>
      <c r="M5365" s="93" t="e">
        <v>#N/A</v>
      </c>
      <c r="N5365" s="8" t="e">
        <v>#N/A</v>
      </c>
      <c r="O5365" t="e">
        <v>#N/A</v>
      </c>
      <c r="P5365" t="e">
        <v>#N/A</v>
      </c>
      <c r="Q5365" t="e">
        <v>#N/A</v>
      </c>
      <c r="R5365" s="2" t="e">
        <v>#N/A</v>
      </c>
      <c r="S5365" t="e">
        <v>#N/A</v>
      </c>
      <c r="T5365" s="3" t="e">
        <v>#N/A</v>
      </c>
      <c r="U5365" s="3" t="e">
        <v>#N/A</v>
      </c>
      <c r="V5365" t="e">
        <v>#N/A</v>
      </c>
      <c r="W5365" t="e">
        <v>#N/A</v>
      </c>
      <c r="X5365" t="e">
        <v>#N/A</v>
      </c>
      <c r="Y5365" s="3" t="e">
        <v>#N/A</v>
      </c>
      <c r="Z5365" s="8" t="e">
        <v>#N/A</v>
      </c>
      <c r="AA5365" s="30" t="e">
        <v>#N/A</v>
      </c>
      <c r="AB5365" t="e">
        <v>#N/A</v>
      </c>
      <c r="AC5365" t="e">
        <v>#N/A</v>
      </c>
      <c r="AD5365" t="e">
        <v>#N/A</v>
      </c>
      <c r="AE5365" t="e">
        <v>#N/A</v>
      </c>
      <c r="AF5365" t="e">
        <v>#N/A</v>
      </c>
    </row>
    <row r="5366" spans="1:32" x14ac:dyDescent="0.25">
      <c r="A5366" t="e">
        <v>#N/A</v>
      </c>
      <c r="B5366" s="33" t="e">
        <v>#N/A</v>
      </c>
      <c r="C5366" t="e">
        <v>#N/A</v>
      </c>
      <c r="D5366" t="e">
        <v>#N/A</v>
      </c>
      <c r="E5366" s="69" t="e">
        <v>#N/A</v>
      </c>
      <c r="F5366" s="3" t="e">
        <v>#N/A</v>
      </c>
      <c r="G5366" s="3" t="e">
        <v>#N/A</v>
      </c>
      <c r="H5366" s="3" t="e">
        <v>#N/A</v>
      </c>
      <c r="I5366" s="80" t="e">
        <v>#N/A</v>
      </c>
      <c r="J5366" s="80" t="e">
        <v>#N/A</v>
      </c>
      <c r="K5366" s="85" t="e">
        <v>#N/A</v>
      </c>
      <c r="L5366" s="9" t="e">
        <v>#N/A</v>
      </c>
      <c r="M5366" s="93" t="e">
        <v>#N/A</v>
      </c>
      <c r="N5366" s="8" t="e">
        <v>#N/A</v>
      </c>
      <c r="O5366" t="e">
        <v>#N/A</v>
      </c>
      <c r="P5366" t="e">
        <v>#N/A</v>
      </c>
      <c r="Q5366" t="e">
        <v>#N/A</v>
      </c>
      <c r="R5366" s="2" t="e">
        <v>#N/A</v>
      </c>
      <c r="S5366" t="e">
        <v>#N/A</v>
      </c>
      <c r="T5366" s="3" t="e">
        <v>#N/A</v>
      </c>
      <c r="U5366" s="3" t="e">
        <v>#N/A</v>
      </c>
      <c r="V5366" t="e">
        <v>#N/A</v>
      </c>
      <c r="W5366" t="e">
        <v>#N/A</v>
      </c>
      <c r="X5366" t="e">
        <v>#N/A</v>
      </c>
      <c r="Y5366" s="3" t="e">
        <v>#N/A</v>
      </c>
      <c r="Z5366" s="8" t="e">
        <v>#N/A</v>
      </c>
      <c r="AA5366" s="30" t="e">
        <v>#N/A</v>
      </c>
      <c r="AB5366" t="e">
        <v>#N/A</v>
      </c>
      <c r="AC5366" t="e">
        <v>#N/A</v>
      </c>
      <c r="AD5366" t="e">
        <v>#N/A</v>
      </c>
      <c r="AE5366" t="e">
        <v>#N/A</v>
      </c>
      <c r="AF5366" t="e">
        <v>#N/A</v>
      </c>
    </row>
    <row r="5367" spans="1:32" x14ac:dyDescent="0.25">
      <c r="A5367" t="e">
        <v>#N/A</v>
      </c>
      <c r="B5367" s="33" t="e">
        <v>#N/A</v>
      </c>
      <c r="C5367" t="e">
        <v>#N/A</v>
      </c>
      <c r="D5367" t="e">
        <v>#N/A</v>
      </c>
      <c r="E5367" s="69" t="e">
        <v>#N/A</v>
      </c>
      <c r="F5367" s="3" t="e">
        <v>#N/A</v>
      </c>
      <c r="G5367" s="3" t="e">
        <v>#N/A</v>
      </c>
      <c r="H5367" s="3" t="e">
        <v>#N/A</v>
      </c>
      <c r="I5367" s="80" t="e">
        <v>#N/A</v>
      </c>
      <c r="J5367" s="80" t="e">
        <v>#N/A</v>
      </c>
      <c r="K5367" s="85" t="e">
        <v>#N/A</v>
      </c>
      <c r="L5367" s="9" t="e">
        <v>#N/A</v>
      </c>
      <c r="M5367" s="93" t="e">
        <v>#N/A</v>
      </c>
      <c r="N5367" s="8" t="e">
        <v>#N/A</v>
      </c>
      <c r="O5367" t="e">
        <v>#N/A</v>
      </c>
      <c r="P5367" t="e">
        <v>#N/A</v>
      </c>
      <c r="Q5367" t="e">
        <v>#N/A</v>
      </c>
      <c r="R5367" s="2" t="e">
        <v>#N/A</v>
      </c>
      <c r="S5367" t="e">
        <v>#N/A</v>
      </c>
      <c r="T5367" s="3" t="e">
        <v>#N/A</v>
      </c>
      <c r="U5367" s="3" t="e">
        <v>#N/A</v>
      </c>
      <c r="V5367" t="e">
        <v>#N/A</v>
      </c>
      <c r="W5367" t="e">
        <v>#N/A</v>
      </c>
      <c r="X5367" t="e">
        <v>#N/A</v>
      </c>
      <c r="Y5367" s="3" t="e">
        <v>#N/A</v>
      </c>
      <c r="Z5367" s="8" t="e">
        <v>#N/A</v>
      </c>
      <c r="AA5367" s="30" t="e">
        <v>#N/A</v>
      </c>
      <c r="AB5367" t="e">
        <v>#N/A</v>
      </c>
      <c r="AC5367" t="e">
        <v>#N/A</v>
      </c>
      <c r="AD5367" t="e">
        <v>#N/A</v>
      </c>
      <c r="AE5367" t="e">
        <v>#N/A</v>
      </c>
      <c r="AF5367" t="e">
        <v>#N/A</v>
      </c>
    </row>
    <row r="5368" spans="1:32" x14ac:dyDescent="0.25">
      <c r="A5368" t="e">
        <v>#N/A</v>
      </c>
      <c r="B5368" s="33" t="e">
        <v>#N/A</v>
      </c>
      <c r="C5368" t="e">
        <v>#N/A</v>
      </c>
      <c r="D5368" t="e">
        <v>#N/A</v>
      </c>
      <c r="E5368" s="69" t="e">
        <v>#N/A</v>
      </c>
      <c r="F5368" s="3" t="e">
        <v>#N/A</v>
      </c>
      <c r="G5368" s="3" t="e">
        <v>#N/A</v>
      </c>
      <c r="H5368" s="3" t="e">
        <v>#N/A</v>
      </c>
      <c r="I5368" s="80" t="e">
        <v>#N/A</v>
      </c>
      <c r="J5368" s="80" t="e">
        <v>#N/A</v>
      </c>
      <c r="K5368" s="85" t="e">
        <v>#N/A</v>
      </c>
      <c r="L5368" s="9" t="e">
        <v>#N/A</v>
      </c>
      <c r="M5368" s="93" t="e">
        <v>#N/A</v>
      </c>
      <c r="N5368" s="8" t="e">
        <v>#N/A</v>
      </c>
      <c r="O5368" t="e">
        <v>#N/A</v>
      </c>
      <c r="P5368" t="e">
        <v>#N/A</v>
      </c>
      <c r="Q5368" t="e">
        <v>#N/A</v>
      </c>
      <c r="R5368" s="2" t="e">
        <v>#N/A</v>
      </c>
      <c r="S5368" t="e">
        <v>#N/A</v>
      </c>
      <c r="T5368" s="3" t="e">
        <v>#N/A</v>
      </c>
      <c r="U5368" s="3" t="e">
        <v>#N/A</v>
      </c>
      <c r="V5368" t="e">
        <v>#N/A</v>
      </c>
      <c r="W5368" t="e">
        <v>#N/A</v>
      </c>
      <c r="X5368" t="e">
        <v>#N/A</v>
      </c>
      <c r="Y5368" s="3" t="e">
        <v>#N/A</v>
      </c>
      <c r="Z5368" s="8" t="e">
        <v>#N/A</v>
      </c>
      <c r="AA5368" s="30" t="e">
        <v>#N/A</v>
      </c>
      <c r="AB5368" t="e">
        <v>#N/A</v>
      </c>
      <c r="AC5368" t="e">
        <v>#N/A</v>
      </c>
      <c r="AD5368" t="e">
        <v>#N/A</v>
      </c>
      <c r="AE5368" t="e">
        <v>#N/A</v>
      </c>
      <c r="AF5368" t="e">
        <v>#N/A</v>
      </c>
    </row>
    <row r="5369" spans="1:32" x14ac:dyDescent="0.25">
      <c r="A5369" t="e">
        <v>#N/A</v>
      </c>
      <c r="B5369" s="33" t="e">
        <v>#N/A</v>
      </c>
      <c r="C5369" t="e">
        <v>#N/A</v>
      </c>
      <c r="D5369" t="e">
        <v>#N/A</v>
      </c>
      <c r="E5369" s="69" t="e">
        <v>#N/A</v>
      </c>
      <c r="F5369" s="3" t="e">
        <v>#N/A</v>
      </c>
      <c r="G5369" s="3" t="e">
        <v>#N/A</v>
      </c>
      <c r="H5369" s="3" t="e">
        <v>#N/A</v>
      </c>
      <c r="I5369" s="80" t="e">
        <v>#N/A</v>
      </c>
      <c r="J5369" s="80" t="e">
        <v>#N/A</v>
      </c>
      <c r="K5369" s="85" t="e">
        <v>#N/A</v>
      </c>
      <c r="L5369" s="9" t="e">
        <v>#N/A</v>
      </c>
      <c r="M5369" s="93" t="e">
        <v>#N/A</v>
      </c>
      <c r="N5369" s="8" t="e">
        <v>#N/A</v>
      </c>
      <c r="O5369" t="e">
        <v>#N/A</v>
      </c>
      <c r="P5369" t="e">
        <v>#N/A</v>
      </c>
      <c r="Q5369" t="e">
        <v>#N/A</v>
      </c>
      <c r="R5369" s="2" t="e">
        <v>#N/A</v>
      </c>
      <c r="S5369" t="e">
        <v>#N/A</v>
      </c>
      <c r="T5369" s="3" t="e">
        <v>#N/A</v>
      </c>
      <c r="U5369" s="3" t="e">
        <v>#N/A</v>
      </c>
      <c r="V5369" t="e">
        <v>#N/A</v>
      </c>
      <c r="W5369" t="e">
        <v>#N/A</v>
      </c>
      <c r="X5369" t="e">
        <v>#N/A</v>
      </c>
      <c r="Y5369" s="3" t="e">
        <v>#N/A</v>
      </c>
      <c r="Z5369" s="8" t="e">
        <v>#N/A</v>
      </c>
      <c r="AA5369" s="30" t="e">
        <v>#N/A</v>
      </c>
      <c r="AB5369" t="e">
        <v>#N/A</v>
      </c>
      <c r="AC5369" t="e">
        <v>#N/A</v>
      </c>
      <c r="AD5369" t="e">
        <v>#N/A</v>
      </c>
      <c r="AE5369" t="e">
        <v>#N/A</v>
      </c>
      <c r="AF5369" t="e">
        <v>#N/A</v>
      </c>
    </row>
    <row r="5370" spans="1:32" x14ac:dyDescent="0.25">
      <c r="A5370" t="e">
        <v>#N/A</v>
      </c>
      <c r="B5370" s="33" t="e">
        <v>#N/A</v>
      </c>
      <c r="C5370" t="e">
        <v>#N/A</v>
      </c>
      <c r="D5370" t="e">
        <v>#N/A</v>
      </c>
      <c r="E5370" s="69" t="e">
        <v>#N/A</v>
      </c>
      <c r="F5370" s="3" t="e">
        <v>#N/A</v>
      </c>
      <c r="G5370" s="3" t="e">
        <v>#N/A</v>
      </c>
      <c r="H5370" s="3" t="e">
        <v>#N/A</v>
      </c>
      <c r="I5370" s="80" t="e">
        <v>#N/A</v>
      </c>
      <c r="J5370" s="80" t="e">
        <v>#N/A</v>
      </c>
      <c r="K5370" s="85" t="e">
        <v>#N/A</v>
      </c>
      <c r="L5370" s="9" t="e">
        <v>#N/A</v>
      </c>
      <c r="M5370" s="93" t="e">
        <v>#N/A</v>
      </c>
      <c r="N5370" s="8" t="e">
        <v>#N/A</v>
      </c>
      <c r="O5370" t="e">
        <v>#N/A</v>
      </c>
      <c r="P5370" t="e">
        <v>#N/A</v>
      </c>
      <c r="Q5370" t="e">
        <v>#N/A</v>
      </c>
      <c r="R5370" s="2" t="e">
        <v>#N/A</v>
      </c>
      <c r="S5370" t="e">
        <v>#N/A</v>
      </c>
      <c r="T5370" s="3" t="e">
        <v>#N/A</v>
      </c>
      <c r="U5370" s="3" t="e">
        <v>#N/A</v>
      </c>
      <c r="V5370" t="e">
        <v>#N/A</v>
      </c>
      <c r="W5370" t="e">
        <v>#N/A</v>
      </c>
      <c r="X5370" t="e">
        <v>#N/A</v>
      </c>
      <c r="Y5370" s="3" t="e">
        <v>#N/A</v>
      </c>
      <c r="Z5370" s="8" t="e">
        <v>#N/A</v>
      </c>
      <c r="AA5370" s="30" t="e">
        <v>#N/A</v>
      </c>
      <c r="AB5370" t="e">
        <v>#N/A</v>
      </c>
      <c r="AC5370" t="e">
        <v>#N/A</v>
      </c>
      <c r="AD5370" t="e">
        <v>#N/A</v>
      </c>
      <c r="AE5370" t="e">
        <v>#N/A</v>
      </c>
      <c r="AF5370" t="e">
        <v>#N/A</v>
      </c>
    </row>
    <row r="5371" spans="1:32" x14ac:dyDescent="0.25">
      <c r="A5371" t="e">
        <v>#N/A</v>
      </c>
      <c r="B5371" s="33" t="e">
        <v>#N/A</v>
      </c>
      <c r="C5371" t="e">
        <v>#N/A</v>
      </c>
      <c r="D5371" t="e">
        <v>#N/A</v>
      </c>
      <c r="E5371" s="69" t="e">
        <v>#N/A</v>
      </c>
      <c r="F5371" s="3" t="e">
        <v>#N/A</v>
      </c>
      <c r="G5371" s="3" t="e">
        <v>#N/A</v>
      </c>
      <c r="H5371" s="3" t="e">
        <v>#N/A</v>
      </c>
      <c r="I5371" s="80" t="e">
        <v>#N/A</v>
      </c>
      <c r="J5371" s="80" t="e">
        <v>#N/A</v>
      </c>
      <c r="K5371" s="85" t="e">
        <v>#N/A</v>
      </c>
      <c r="L5371" s="9" t="e">
        <v>#N/A</v>
      </c>
      <c r="M5371" s="93" t="e">
        <v>#N/A</v>
      </c>
      <c r="N5371" s="8" t="e">
        <v>#N/A</v>
      </c>
      <c r="O5371" t="e">
        <v>#N/A</v>
      </c>
      <c r="P5371" t="e">
        <v>#N/A</v>
      </c>
      <c r="Q5371" t="e">
        <v>#N/A</v>
      </c>
      <c r="R5371" s="2" t="e">
        <v>#N/A</v>
      </c>
      <c r="S5371" t="e">
        <v>#N/A</v>
      </c>
      <c r="T5371" s="3" t="e">
        <v>#N/A</v>
      </c>
      <c r="U5371" s="3" t="e">
        <v>#N/A</v>
      </c>
      <c r="V5371" t="e">
        <v>#N/A</v>
      </c>
      <c r="W5371" t="e">
        <v>#N/A</v>
      </c>
      <c r="X5371" t="e">
        <v>#N/A</v>
      </c>
      <c r="Y5371" s="3" t="e">
        <v>#N/A</v>
      </c>
      <c r="Z5371" s="8" t="e">
        <v>#N/A</v>
      </c>
      <c r="AA5371" s="30" t="e">
        <v>#N/A</v>
      </c>
      <c r="AB5371" t="e">
        <v>#N/A</v>
      </c>
      <c r="AC5371" t="e">
        <v>#N/A</v>
      </c>
      <c r="AD5371" t="e">
        <v>#N/A</v>
      </c>
      <c r="AE5371" t="e">
        <v>#N/A</v>
      </c>
      <c r="AF5371" t="e">
        <v>#N/A</v>
      </c>
    </row>
    <row r="5372" spans="1:32" x14ac:dyDescent="0.25">
      <c r="A5372" t="e">
        <v>#N/A</v>
      </c>
      <c r="B5372" s="33" t="e">
        <v>#N/A</v>
      </c>
      <c r="C5372" t="e">
        <v>#N/A</v>
      </c>
      <c r="D5372" t="e">
        <v>#N/A</v>
      </c>
      <c r="E5372" s="69" t="e">
        <v>#N/A</v>
      </c>
      <c r="F5372" s="3" t="e">
        <v>#N/A</v>
      </c>
      <c r="G5372" s="3" t="e">
        <v>#N/A</v>
      </c>
      <c r="H5372" s="3" t="e">
        <v>#N/A</v>
      </c>
      <c r="I5372" s="80" t="e">
        <v>#N/A</v>
      </c>
      <c r="J5372" s="80" t="e">
        <v>#N/A</v>
      </c>
      <c r="K5372" s="85" t="e">
        <v>#N/A</v>
      </c>
      <c r="L5372" s="9" t="e">
        <v>#N/A</v>
      </c>
      <c r="M5372" s="93" t="e">
        <v>#N/A</v>
      </c>
      <c r="N5372" s="8" t="e">
        <v>#N/A</v>
      </c>
      <c r="O5372" t="e">
        <v>#N/A</v>
      </c>
      <c r="P5372" t="e">
        <v>#N/A</v>
      </c>
      <c r="Q5372" t="e">
        <v>#N/A</v>
      </c>
      <c r="R5372" s="2" t="e">
        <v>#N/A</v>
      </c>
      <c r="S5372" t="e">
        <v>#N/A</v>
      </c>
      <c r="T5372" s="3" t="e">
        <v>#N/A</v>
      </c>
      <c r="U5372" s="3" t="e">
        <v>#N/A</v>
      </c>
      <c r="V5372" t="e">
        <v>#N/A</v>
      </c>
      <c r="W5372" t="e">
        <v>#N/A</v>
      </c>
      <c r="X5372" t="e">
        <v>#N/A</v>
      </c>
      <c r="Y5372" s="3" t="e">
        <v>#N/A</v>
      </c>
      <c r="Z5372" s="8" t="e">
        <v>#N/A</v>
      </c>
      <c r="AA5372" s="30" t="e">
        <v>#N/A</v>
      </c>
      <c r="AB5372" t="e">
        <v>#N/A</v>
      </c>
      <c r="AC5372" t="e">
        <v>#N/A</v>
      </c>
      <c r="AD5372" t="e">
        <v>#N/A</v>
      </c>
      <c r="AE5372" t="e">
        <v>#N/A</v>
      </c>
      <c r="AF5372" t="e">
        <v>#N/A</v>
      </c>
    </row>
    <row r="5373" spans="1:32" x14ac:dyDescent="0.25">
      <c r="A5373" t="e">
        <v>#N/A</v>
      </c>
      <c r="B5373" s="33" t="e">
        <v>#N/A</v>
      </c>
      <c r="C5373" t="e">
        <v>#N/A</v>
      </c>
      <c r="D5373" t="e">
        <v>#N/A</v>
      </c>
      <c r="E5373" s="69" t="e">
        <v>#N/A</v>
      </c>
      <c r="F5373" s="3" t="e">
        <v>#N/A</v>
      </c>
      <c r="G5373" s="3" t="e">
        <v>#N/A</v>
      </c>
      <c r="H5373" s="3" t="e">
        <v>#N/A</v>
      </c>
      <c r="I5373" s="80" t="e">
        <v>#N/A</v>
      </c>
      <c r="J5373" s="80" t="e">
        <v>#N/A</v>
      </c>
      <c r="K5373" s="85" t="e">
        <v>#N/A</v>
      </c>
      <c r="L5373" s="9" t="e">
        <v>#N/A</v>
      </c>
      <c r="M5373" s="93" t="e">
        <v>#N/A</v>
      </c>
      <c r="N5373" s="8" t="e">
        <v>#N/A</v>
      </c>
      <c r="O5373" t="e">
        <v>#N/A</v>
      </c>
      <c r="P5373" t="e">
        <v>#N/A</v>
      </c>
      <c r="Q5373" t="e">
        <v>#N/A</v>
      </c>
      <c r="R5373" s="2" t="e">
        <v>#N/A</v>
      </c>
      <c r="S5373" t="e">
        <v>#N/A</v>
      </c>
      <c r="T5373" s="3" t="e">
        <v>#N/A</v>
      </c>
      <c r="U5373" s="3" t="e">
        <v>#N/A</v>
      </c>
      <c r="V5373" t="e">
        <v>#N/A</v>
      </c>
      <c r="W5373" t="e">
        <v>#N/A</v>
      </c>
      <c r="X5373" t="e">
        <v>#N/A</v>
      </c>
      <c r="Y5373" s="3" t="e">
        <v>#N/A</v>
      </c>
      <c r="Z5373" s="8" t="e">
        <v>#N/A</v>
      </c>
      <c r="AA5373" s="30" t="e">
        <v>#N/A</v>
      </c>
      <c r="AB5373" t="e">
        <v>#N/A</v>
      </c>
      <c r="AC5373" t="e">
        <v>#N/A</v>
      </c>
      <c r="AD5373" t="e">
        <v>#N/A</v>
      </c>
      <c r="AE5373" t="e">
        <v>#N/A</v>
      </c>
      <c r="AF5373" t="e">
        <v>#N/A</v>
      </c>
    </row>
    <row r="5374" spans="1:32" x14ac:dyDescent="0.25">
      <c r="A5374" t="e">
        <v>#N/A</v>
      </c>
      <c r="B5374" s="33" t="e">
        <v>#N/A</v>
      </c>
      <c r="C5374" t="e">
        <v>#N/A</v>
      </c>
      <c r="D5374" t="e">
        <v>#N/A</v>
      </c>
      <c r="E5374" s="69" t="e">
        <v>#N/A</v>
      </c>
      <c r="F5374" s="3" t="e">
        <v>#N/A</v>
      </c>
      <c r="G5374" s="3" t="e">
        <v>#N/A</v>
      </c>
      <c r="H5374" s="3" t="e">
        <v>#N/A</v>
      </c>
      <c r="I5374" s="80" t="e">
        <v>#N/A</v>
      </c>
      <c r="J5374" s="80" t="e">
        <v>#N/A</v>
      </c>
      <c r="K5374" s="85" t="e">
        <v>#N/A</v>
      </c>
      <c r="L5374" s="9" t="e">
        <v>#N/A</v>
      </c>
      <c r="M5374" s="93" t="e">
        <v>#N/A</v>
      </c>
      <c r="N5374" s="8" t="e">
        <v>#N/A</v>
      </c>
      <c r="O5374" t="e">
        <v>#N/A</v>
      </c>
      <c r="P5374" t="e">
        <v>#N/A</v>
      </c>
      <c r="Q5374" t="e">
        <v>#N/A</v>
      </c>
      <c r="R5374" s="2" t="e">
        <v>#N/A</v>
      </c>
      <c r="S5374" t="e">
        <v>#N/A</v>
      </c>
      <c r="T5374" s="3" t="e">
        <v>#N/A</v>
      </c>
      <c r="U5374" s="3" t="e">
        <v>#N/A</v>
      </c>
      <c r="V5374" t="e">
        <v>#N/A</v>
      </c>
      <c r="W5374" t="e">
        <v>#N/A</v>
      </c>
      <c r="X5374" t="e">
        <v>#N/A</v>
      </c>
      <c r="Y5374" s="3" t="e">
        <v>#N/A</v>
      </c>
      <c r="Z5374" s="8" t="e">
        <v>#N/A</v>
      </c>
      <c r="AA5374" s="30" t="e">
        <v>#N/A</v>
      </c>
      <c r="AB5374" t="e">
        <v>#N/A</v>
      </c>
      <c r="AC5374" t="e">
        <v>#N/A</v>
      </c>
      <c r="AD5374" t="e">
        <v>#N/A</v>
      </c>
      <c r="AE5374" t="e">
        <v>#N/A</v>
      </c>
      <c r="AF5374" t="e">
        <v>#N/A</v>
      </c>
    </row>
    <row r="5375" spans="1:32" x14ac:dyDescent="0.25">
      <c r="A5375" t="e">
        <v>#N/A</v>
      </c>
      <c r="B5375" s="33" t="e">
        <v>#N/A</v>
      </c>
      <c r="C5375" t="e">
        <v>#N/A</v>
      </c>
      <c r="D5375" t="e">
        <v>#N/A</v>
      </c>
      <c r="E5375" s="69" t="e">
        <v>#N/A</v>
      </c>
      <c r="F5375" s="3" t="e">
        <v>#N/A</v>
      </c>
      <c r="G5375" s="3" t="e">
        <v>#N/A</v>
      </c>
      <c r="H5375" s="3" t="e">
        <v>#N/A</v>
      </c>
      <c r="I5375" s="80" t="e">
        <v>#N/A</v>
      </c>
      <c r="J5375" s="80" t="e">
        <v>#N/A</v>
      </c>
      <c r="K5375" s="85" t="e">
        <v>#N/A</v>
      </c>
      <c r="L5375" s="9" t="e">
        <v>#N/A</v>
      </c>
      <c r="M5375" s="93" t="e">
        <v>#N/A</v>
      </c>
      <c r="N5375" s="8" t="e">
        <v>#N/A</v>
      </c>
      <c r="O5375" t="e">
        <v>#N/A</v>
      </c>
      <c r="P5375" t="e">
        <v>#N/A</v>
      </c>
      <c r="Q5375" t="e">
        <v>#N/A</v>
      </c>
      <c r="R5375" s="2" t="e">
        <v>#N/A</v>
      </c>
      <c r="S5375" t="e">
        <v>#N/A</v>
      </c>
      <c r="T5375" s="3" t="e">
        <v>#N/A</v>
      </c>
      <c r="U5375" s="3" t="e">
        <v>#N/A</v>
      </c>
      <c r="V5375" t="e">
        <v>#N/A</v>
      </c>
      <c r="W5375" t="e">
        <v>#N/A</v>
      </c>
      <c r="X5375" t="e">
        <v>#N/A</v>
      </c>
      <c r="Y5375" s="3" t="e">
        <v>#N/A</v>
      </c>
      <c r="Z5375" s="8" t="e">
        <v>#N/A</v>
      </c>
      <c r="AA5375" s="30" t="e">
        <v>#N/A</v>
      </c>
      <c r="AB5375" t="e">
        <v>#N/A</v>
      </c>
      <c r="AC5375" t="e">
        <v>#N/A</v>
      </c>
      <c r="AD5375" t="e">
        <v>#N/A</v>
      </c>
      <c r="AE5375" t="e">
        <v>#N/A</v>
      </c>
      <c r="AF5375" t="e">
        <v>#N/A</v>
      </c>
    </row>
    <row r="5376" spans="1:32" x14ac:dyDescent="0.25">
      <c r="A5376" t="e">
        <v>#N/A</v>
      </c>
      <c r="B5376" s="33" t="e">
        <v>#N/A</v>
      </c>
      <c r="C5376" t="e">
        <v>#N/A</v>
      </c>
      <c r="D5376" t="e">
        <v>#N/A</v>
      </c>
      <c r="E5376" s="69" t="e">
        <v>#N/A</v>
      </c>
      <c r="F5376" s="3" t="e">
        <v>#N/A</v>
      </c>
      <c r="G5376" s="3" t="e">
        <v>#N/A</v>
      </c>
      <c r="H5376" s="3" t="e">
        <v>#N/A</v>
      </c>
      <c r="I5376" s="80" t="e">
        <v>#N/A</v>
      </c>
      <c r="J5376" s="80" t="e">
        <v>#N/A</v>
      </c>
      <c r="K5376" s="85" t="e">
        <v>#N/A</v>
      </c>
      <c r="L5376" s="9" t="e">
        <v>#N/A</v>
      </c>
      <c r="M5376" s="93" t="e">
        <v>#N/A</v>
      </c>
      <c r="N5376" s="8" t="e">
        <v>#N/A</v>
      </c>
      <c r="O5376" t="e">
        <v>#N/A</v>
      </c>
      <c r="P5376" t="e">
        <v>#N/A</v>
      </c>
      <c r="Q5376" t="e">
        <v>#N/A</v>
      </c>
      <c r="R5376" s="2" t="e">
        <v>#N/A</v>
      </c>
      <c r="S5376" t="e">
        <v>#N/A</v>
      </c>
      <c r="T5376" s="3" t="e">
        <v>#N/A</v>
      </c>
      <c r="U5376" s="3" t="e">
        <v>#N/A</v>
      </c>
      <c r="V5376" t="e">
        <v>#N/A</v>
      </c>
      <c r="W5376" t="e">
        <v>#N/A</v>
      </c>
      <c r="X5376" t="e">
        <v>#N/A</v>
      </c>
      <c r="Y5376" s="3" t="e">
        <v>#N/A</v>
      </c>
      <c r="Z5376" s="8" t="e">
        <v>#N/A</v>
      </c>
      <c r="AA5376" s="30" t="e">
        <v>#N/A</v>
      </c>
      <c r="AB5376" t="e">
        <v>#N/A</v>
      </c>
      <c r="AC5376" t="e">
        <v>#N/A</v>
      </c>
      <c r="AD5376" t="e">
        <v>#N/A</v>
      </c>
      <c r="AE5376" t="e">
        <v>#N/A</v>
      </c>
      <c r="AF5376" t="e">
        <v>#N/A</v>
      </c>
    </row>
    <row r="5377" spans="1:32" x14ac:dyDescent="0.25">
      <c r="A5377" t="e">
        <v>#N/A</v>
      </c>
      <c r="B5377" s="33" t="e">
        <v>#N/A</v>
      </c>
      <c r="C5377" t="e">
        <v>#N/A</v>
      </c>
      <c r="D5377" t="e">
        <v>#N/A</v>
      </c>
      <c r="E5377" s="69" t="e">
        <v>#N/A</v>
      </c>
      <c r="F5377" s="3" t="e">
        <v>#N/A</v>
      </c>
      <c r="G5377" s="3" t="e">
        <v>#N/A</v>
      </c>
      <c r="H5377" s="3" t="e">
        <v>#N/A</v>
      </c>
      <c r="I5377" s="80" t="e">
        <v>#N/A</v>
      </c>
      <c r="J5377" s="80" t="e">
        <v>#N/A</v>
      </c>
      <c r="K5377" s="85" t="e">
        <v>#N/A</v>
      </c>
      <c r="L5377" s="9" t="e">
        <v>#N/A</v>
      </c>
      <c r="M5377" s="93" t="e">
        <v>#N/A</v>
      </c>
      <c r="N5377" s="8" t="e">
        <v>#N/A</v>
      </c>
      <c r="O5377" t="e">
        <v>#N/A</v>
      </c>
      <c r="P5377" t="e">
        <v>#N/A</v>
      </c>
      <c r="Q5377" t="e">
        <v>#N/A</v>
      </c>
      <c r="R5377" s="2" t="e">
        <v>#N/A</v>
      </c>
      <c r="S5377" t="e">
        <v>#N/A</v>
      </c>
      <c r="T5377" s="3" t="e">
        <v>#N/A</v>
      </c>
      <c r="U5377" s="3" t="e">
        <v>#N/A</v>
      </c>
      <c r="V5377" t="e">
        <v>#N/A</v>
      </c>
      <c r="W5377" t="e">
        <v>#N/A</v>
      </c>
      <c r="X5377" t="e">
        <v>#N/A</v>
      </c>
      <c r="Y5377" s="3" t="e">
        <v>#N/A</v>
      </c>
      <c r="Z5377" s="8" t="e">
        <v>#N/A</v>
      </c>
      <c r="AA5377" s="30" t="e">
        <v>#N/A</v>
      </c>
      <c r="AB5377" t="e">
        <v>#N/A</v>
      </c>
      <c r="AC5377" t="e">
        <v>#N/A</v>
      </c>
      <c r="AD5377" t="e">
        <v>#N/A</v>
      </c>
      <c r="AE5377" t="e">
        <v>#N/A</v>
      </c>
      <c r="AF5377" t="e">
        <v>#N/A</v>
      </c>
    </row>
    <row r="5378" spans="1:32" x14ac:dyDescent="0.25">
      <c r="A5378" t="e">
        <v>#N/A</v>
      </c>
      <c r="B5378" s="33" t="e">
        <v>#N/A</v>
      </c>
      <c r="C5378" t="e">
        <v>#N/A</v>
      </c>
      <c r="D5378" t="e">
        <v>#N/A</v>
      </c>
      <c r="E5378" s="69" t="e">
        <v>#N/A</v>
      </c>
      <c r="F5378" s="3" t="e">
        <v>#N/A</v>
      </c>
      <c r="G5378" s="3" t="e">
        <v>#N/A</v>
      </c>
      <c r="H5378" s="3" t="e">
        <v>#N/A</v>
      </c>
      <c r="I5378" s="80" t="e">
        <v>#N/A</v>
      </c>
      <c r="J5378" s="80" t="e">
        <v>#N/A</v>
      </c>
      <c r="K5378" s="85" t="e">
        <v>#N/A</v>
      </c>
      <c r="L5378" s="9" t="e">
        <v>#N/A</v>
      </c>
      <c r="M5378" s="93" t="e">
        <v>#N/A</v>
      </c>
      <c r="N5378" s="8" t="e">
        <v>#N/A</v>
      </c>
      <c r="O5378" t="e">
        <v>#N/A</v>
      </c>
      <c r="P5378" t="e">
        <v>#N/A</v>
      </c>
      <c r="Q5378" t="e">
        <v>#N/A</v>
      </c>
      <c r="R5378" s="2" t="e">
        <v>#N/A</v>
      </c>
      <c r="S5378" t="e">
        <v>#N/A</v>
      </c>
      <c r="T5378" s="3" t="e">
        <v>#N/A</v>
      </c>
      <c r="U5378" s="3" t="e">
        <v>#N/A</v>
      </c>
      <c r="V5378" t="e">
        <v>#N/A</v>
      </c>
      <c r="W5378" t="e">
        <v>#N/A</v>
      </c>
      <c r="X5378" t="e">
        <v>#N/A</v>
      </c>
      <c r="Y5378" s="3" t="e">
        <v>#N/A</v>
      </c>
      <c r="Z5378" s="8" t="e">
        <v>#N/A</v>
      </c>
      <c r="AA5378" s="30" t="e">
        <v>#N/A</v>
      </c>
      <c r="AB5378" t="e">
        <v>#N/A</v>
      </c>
      <c r="AC5378" t="e">
        <v>#N/A</v>
      </c>
      <c r="AD5378" t="e">
        <v>#N/A</v>
      </c>
      <c r="AE5378" t="e">
        <v>#N/A</v>
      </c>
      <c r="AF5378" t="e">
        <v>#N/A</v>
      </c>
    </row>
    <row r="5379" spans="1:32" x14ac:dyDescent="0.25">
      <c r="A5379" t="e">
        <v>#N/A</v>
      </c>
      <c r="B5379" s="33" t="e">
        <v>#N/A</v>
      </c>
      <c r="C5379" t="e">
        <v>#N/A</v>
      </c>
      <c r="D5379" t="e">
        <v>#N/A</v>
      </c>
      <c r="E5379" s="69" t="e">
        <v>#N/A</v>
      </c>
      <c r="F5379" s="3" t="e">
        <v>#N/A</v>
      </c>
      <c r="G5379" s="3" t="e">
        <v>#N/A</v>
      </c>
      <c r="H5379" s="3" t="e">
        <v>#N/A</v>
      </c>
      <c r="I5379" s="80" t="e">
        <v>#N/A</v>
      </c>
      <c r="J5379" s="80" t="e">
        <v>#N/A</v>
      </c>
      <c r="K5379" s="85" t="e">
        <v>#N/A</v>
      </c>
      <c r="L5379" s="9" t="e">
        <v>#N/A</v>
      </c>
      <c r="M5379" s="93" t="e">
        <v>#N/A</v>
      </c>
      <c r="N5379" s="8" t="e">
        <v>#N/A</v>
      </c>
      <c r="O5379" t="e">
        <v>#N/A</v>
      </c>
      <c r="P5379" t="e">
        <v>#N/A</v>
      </c>
      <c r="Q5379" t="e">
        <v>#N/A</v>
      </c>
      <c r="R5379" s="2" t="e">
        <v>#N/A</v>
      </c>
      <c r="S5379" t="e">
        <v>#N/A</v>
      </c>
      <c r="T5379" s="3" t="e">
        <v>#N/A</v>
      </c>
      <c r="U5379" s="3" t="e">
        <v>#N/A</v>
      </c>
      <c r="V5379" t="e">
        <v>#N/A</v>
      </c>
      <c r="W5379" t="e">
        <v>#N/A</v>
      </c>
      <c r="X5379" t="e">
        <v>#N/A</v>
      </c>
      <c r="Y5379" s="3" t="e">
        <v>#N/A</v>
      </c>
      <c r="Z5379" s="8" t="e">
        <v>#N/A</v>
      </c>
      <c r="AA5379" s="30" t="e">
        <v>#N/A</v>
      </c>
      <c r="AB5379" t="e">
        <v>#N/A</v>
      </c>
      <c r="AC5379" t="e">
        <v>#N/A</v>
      </c>
      <c r="AD5379" t="e">
        <v>#N/A</v>
      </c>
      <c r="AE5379" t="e">
        <v>#N/A</v>
      </c>
      <c r="AF5379" t="e">
        <v>#N/A</v>
      </c>
    </row>
    <row r="5380" spans="1:32" x14ac:dyDescent="0.25">
      <c r="A5380" t="e">
        <v>#N/A</v>
      </c>
      <c r="B5380" s="33" t="e">
        <v>#N/A</v>
      </c>
      <c r="C5380" t="e">
        <v>#N/A</v>
      </c>
      <c r="D5380" t="e">
        <v>#N/A</v>
      </c>
      <c r="E5380" s="69" t="e">
        <v>#N/A</v>
      </c>
      <c r="F5380" s="3" t="e">
        <v>#N/A</v>
      </c>
      <c r="G5380" s="3" t="e">
        <v>#N/A</v>
      </c>
      <c r="H5380" s="3" t="e">
        <v>#N/A</v>
      </c>
      <c r="I5380" s="80" t="e">
        <v>#N/A</v>
      </c>
      <c r="J5380" s="80" t="e">
        <v>#N/A</v>
      </c>
      <c r="K5380" s="85" t="e">
        <v>#N/A</v>
      </c>
      <c r="L5380" s="9" t="e">
        <v>#N/A</v>
      </c>
      <c r="M5380" s="93" t="e">
        <v>#N/A</v>
      </c>
      <c r="N5380" s="8" t="e">
        <v>#N/A</v>
      </c>
      <c r="O5380" t="e">
        <v>#N/A</v>
      </c>
      <c r="P5380" t="e">
        <v>#N/A</v>
      </c>
      <c r="Q5380" t="e">
        <v>#N/A</v>
      </c>
      <c r="R5380" s="2" t="e">
        <v>#N/A</v>
      </c>
      <c r="S5380" t="e">
        <v>#N/A</v>
      </c>
      <c r="T5380" s="3" t="e">
        <v>#N/A</v>
      </c>
      <c r="U5380" s="3" t="e">
        <v>#N/A</v>
      </c>
      <c r="V5380" t="e">
        <v>#N/A</v>
      </c>
      <c r="W5380" t="e">
        <v>#N/A</v>
      </c>
      <c r="X5380" t="e">
        <v>#N/A</v>
      </c>
      <c r="Y5380" s="3" t="e">
        <v>#N/A</v>
      </c>
      <c r="Z5380" s="8" t="e">
        <v>#N/A</v>
      </c>
      <c r="AA5380" s="30" t="e">
        <v>#N/A</v>
      </c>
      <c r="AB5380" t="e">
        <v>#N/A</v>
      </c>
      <c r="AC5380" t="e">
        <v>#N/A</v>
      </c>
      <c r="AD5380" t="e">
        <v>#N/A</v>
      </c>
      <c r="AE5380" t="e">
        <v>#N/A</v>
      </c>
      <c r="AF5380" t="e">
        <v>#N/A</v>
      </c>
    </row>
    <row r="5381" spans="1:32" x14ac:dyDescent="0.25">
      <c r="A5381" t="e">
        <v>#N/A</v>
      </c>
      <c r="B5381" s="33" t="e">
        <v>#N/A</v>
      </c>
      <c r="C5381" t="e">
        <v>#N/A</v>
      </c>
      <c r="D5381" t="e">
        <v>#N/A</v>
      </c>
      <c r="E5381" s="69" t="e">
        <v>#N/A</v>
      </c>
      <c r="F5381" s="3" t="e">
        <v>#N/A</v>
      </c>
      <c r="G5381" s="3" t="e">
        <v>#N/A</v>
      </c>
      <c r="H5381" s="3" t="e">
        <v>#N/A</v>
      </c>
      <c r="I5381" s="80" t="e">
        <v>#N/A</v>
      </c>
      <c r="J5381" s="80" t="e">
        <v>#N/A</v>
      </c>
      <c r="K5381" s="85" t="e">
        <v>#N/A</v>
      </c>
      <c r="L5381" s="9" t="e">
        <v>#N/A</v>
      </c>
      <c r="M5381" s="93" t="e">
        <v>#N/A</v>
      </c>
      <c r="N5381" s="8" t="e">
        <v>#N/A</v>
      </c>
      <c r="O5381" t="e">
        <v>#N/A</v>
      </c>
      <c r="P5381" t="e">
        <v>#N/A</v>
      </c>
      <c r="Q5381" t="e">
        <v>#N/A</v>
      </c>
      <c r="R5381" s="2" t="e">
        <v>#N/A</v>
      </c>
      <c r="S5381" t="e">
        <v>#N/A</v>
      </c>
      <c r="T5381" s="3" t="e">
        <v>#N/A</v>
      </c>
      <c r="U5381" s="3" t="e">
        <v>#N/A</v>
      </c>
      <c r="V5381" t="e">
        <v>#N/A</v>
      </c>
      <c r="W5381" t="e">
        <v>#N/A</v>
      </c>
      <c r="X5381" t="e">
        <v>#N/A</v>
      </c>
      <c r="Y5381" s="3" t="e">
        <v>#N/A</v>
      </c>
      <c r="Z5381" s="8" t="e">
        <v>#N/A</v>
      </c>
      <c r="AA5381" s="30" t="e">
        <v>#N/A</v>
      </c>
      <c r="AB5381" t="e">
        <v>#N/A</v>
      </c>
      <c r="AC5381" t="e">
        <v>#N/A</v>
      </c>
      <c r="AD5381" t="e">
        <v>#N/A</v>
      </c>
      <c r="AE5381" t="e">
        <v>#N/A</v>
      </c>
      <c r="AF5381" t="e">
        <v>#N/A</v>
      </c>
    </row>
    <row r="5382" spans="1:32" x14ac:dyDescent="0.25">
      <c r="A5382" t="e">
        <v>#N/A</v>
      </c>
      <c r="B5382" s="33" t="e">
        <v>#N/A</v>
      </c>
      <c r="C5382" t="e">
        <v>#N/A</v>
      </c>
      <c r="D5382" t="e">
        <v>#N/A</v>
      </c>
      <c r="E5382" s="69" t="e">
        <v>#N/A</v>
      </c>
      <c r="F5382" s="3" t="e">
        <v>#N/A</v>
      </c>
      <c r="G5382" s="3" t="e">
        <v>#N/A</v>
      </c>
      <c r="H5382" s="3" t="e">
        <v>#N/A</v>
      </c>
      <c r="I5382" s="80" t="e">
        <v>#N/A</v>
      </c>
      <c r="J5382" s="80" t="e">
        <v>#N/A</v>
      </c>
      <c r="K5382" s="85" t="e">
        <v>#N/A</v>
      </c>
      <c r="L5382" s="9" t="e">
        <v>#N/A</v>
      </c>
      <c r="M5382" s="93" t="e">
        <v>#N/A</v>
      </c>
      <c r="N5382" s="8" t="e">
        <v>#N/A</v>
      </c>
      <c r="O5382" t="e">
        <v>#N/A</v>
      </c>
      <c r="P5382" t="e">
        <v>#N/A</v>
      </c>
      <c r="Q5382" t="e">
        <v>#N/A</v>
      </c>
      <c r="R5382" s="2" t="e">
        <v>#N/A</v>
      </c>
      <c r="S5382" t="e">
        <v>#N/A</v>
      </c>
      <c r="T5382" s="3" t="e">
        <v>#N/A</v>
      </c>
      <c r="U5382" s="3" t="e">
        <v>#N/A</v>
      </c>
      <c r="V5382" t="e">
        <v>#N/A</v>
      </c>
      <c r="W5382" t="e">
        <v>#N/A</v>
      </c>
      <c r="X5382" t="e">
        <v>#N/A</v>
      </c>
      <c r="Y5382" s="3" t="e">
        <v>#N/A</v>
      </c>
      <c r="Z5382" s="8" t="e">
        <v>#N/A</v>
      </c>
      <c r="AA5382" s="30" t="e">
        <v>#N/A</v>
      </c>
      <c r="AB5382" t="e">
        <v>#N/A</v>
      </c>
      <c r="AC5382" t="e">
        <v>#N/A</v>
      </c>
      <c r="AD5382" t="e">
        <v>#N/A</v>
      </c>
      <c r="AE5382" t="e">
        <v>#N/A</v>
      </c>
      <c r="AF5382" t="e">
        <v>#N/A</v>
      </c>
    </row>
    <row r="5383" spans="1:32" x14ac:dyDescent="0.25">
      <c r="A5383" t="e">
        <v>#N/A</v>
      </c>
      <c r="B5383" s="33" t="e">
        <v>#N/A</v>
      </c>
      <c r="C5383" t="e">
        <v>#N/A</v>
      </c>
      <c r="D5383" t="e">
        <v>#N/A</v>
      </c>
      <c r="E5383" s="69" t="e">
        <v>#N/A</v>
      </c>
      <c r="F5383" s="3" t="e">
        <v>#N/A</v>
      </c>
      <c r="G5383" s="3" t="e">
        <v>#N/A</v>
      </c>
      <c r="H5383" s="3" t="e">
        <v>#N/A</v>
      </c>
      <c r="I5383" s="80" t="e">
        <v>#N/A</v>
      </c>
      <c r="J5383" s="80" t="e">
        <v>#N/A</v>
      </c>
      <c r="K5383" s="85" t="e">
        <v>#N/A</v>
      </c>
      <c r="L5383" s="9" t="e">
        <v>#N/A</v>
      </c>
      <c r="M5383" s="93" t="e">
        <v>#N/A</v>
      </c>
      <c r="N5383" s="8" t="e">
        <v>#N/A</v>
      </c>
      <c r="O5383" t="e">
        <v>#N/A</v>
      </c>
      <c r="P5383" t="e">
        <v>#N/A</v>
      </c>
      <c r="Q5383" t="e">
        <v>#N/A</v>
      </c>
      <c r="R5383" s="2" t="e">
        <v>#N/A</v>
      </c>
      <c r="S5383" t="e">
        <v>#N/A</v>
      </c>
      <c r="T5383" s="3" t="e">
        <v>#N/A</v>
      </c>
      <c r="U5383" s="3" t="e">
        <v>#N/A</v>
      </c>
      <c r="V5383" t="e">
        <v>#N/A</v>
      </c>
      <c r="W5383" t="e">
        <v>#N/A</v>
      </c>
      <c r="X5383" t="e">
        <v>#N/A</v>
      </c>
      <c r="Y5383" s="3" t="e">
        <v>#N/A</v>
      </c>
      <c r="Z5383" s="8" t="e">
        <v>#N/A</v>
      </c>
      <c r="AA5383" s="30" t="e">
        <v>#N/A</v>
      </c>
      <c r="AB5383" t="e">
        <v>#N/A</v>
      </c>
      <c r="AC5383" t="e">
        <v>#N/A</v>
      </c>
      <c r="AD5383" t="e">
        <v>#N/A</v>
      </c>
      <c r="AE5383" t="e">
        <v>#N/A</v>
      </c>
      <c r="AF5383" t="e">
        <v>#N/A</v>
      </c>
    </row>
    <row r="5384" spans="1:32" x14ac:dyDescent="0.25">
      <c r="A5384" t="e">
        <v>#N/A</v>
      </c>
      <c r="B5384" s="33" t="e">
        <v>#N/A</v>
      </c>
      <c r="C5384" t="e">
        <v>#N/A</v>
      </c>
      <c r="D5384" t="e">
        <v>#N/A</v>
      </c>
      <c r="E5384" s="69" t="e">
        <v>#N/A</v>
      </c>
      <c r="F5384" s="3" t="e">
        <v>#N/A</v>
      </c>
      <c r="G5384" s="3" t="e">
        <v>#N/A</v>
      </c>
      <c r="H5384" s="3" t="e">
        <v>#N/A</v>
      </c>
      <c r="I5384" s="80" t="e">
        <v>#N/A</v>
      </c>
      <c r="J5384" s="80" t="e">
        <v>#N/A</v>
      </c>
      <c r="K5384" s="85" t="e">
        <v>#N/A</v>
      </c>
      <c r="L5384" s="9" t="e">
        <v>#N/A</v>
      </c>
      <c r="M5384" s="93" t="e">
        <v>#N/A</v>
      </c>
      <c r="N5384" s="8" t="e">
        <v>#N/A</v>
      </c>
      <c r="O5384" t="e">
        <v>#N/A</v>
      </c>
      <c r="P5384" t="e">
        <v>#N/A</v>
      </c>
      <c r="Q5384" t="e">
        <v>#N/A</v>
      </c>
      <c r="R5384" s="2" t="e">
        <v>#N/A</v>
      </c>
      <c r="S5384" t="e">
        <v>#N/A</v>
      </c>
      <c r="T5384" s="3" t="e">
        <v>#N/A</v>
      </c>
      <c r="U5384" s="3" t="e">
        <v>#N/A</v>
      </c>
      <c r="V5384" t="e">
        <v>#N/A</v>
      </c>
      <c r="W5384" t="e">
        <v>#N/A</v>
      </c>
      <c r="X5384" t="e">
        <v>#N/A</v>
      </c>
      <c r="Y5384" s="3" t="e">
        <v>#N/A</v>
      </c>
      <c r="Z5384" s="8" t="e">
        <v>#N/A</v>
      </c>
      <c r="AA5384" s="30" t="e">
        <v>#N/A</v>
      </c>
      <c r="AB5384" t="e">
        <v>#N/A</v>
      </c>
      <c r="AC5384" t="e">
        <v>#N/A</v>
      </c>
      <c r="AD5384" t="e">
        <v>#N/A</v>
      </c>
      <c r="AE5384" t="e">
        <v>#N/A</v>
      </c>
      <c r="AF5384" t="e">
        <v>#N/A</v>
      </c>
    </row>
    <row r="5385" spans="1:32" x14ac:dyDescent="0.25">
      <c r="A5385" t="e">
        <v>#N/A</v>
      </c>
      <c r="B5385" s="33" t="e">
        <v>#N/A</v>
      </c>
      <c r="C5385" t="e">
        <v>#N/A</v>
      </c>
      <c r="D5385" t="e">
        <v>#N/A</v>
      </c>
      <c r="E5385" s="69" t="e">
        <v>#N/A</v>
      </c>
      <c r="F5385" s="3" t="e">
        <v>#N/A</v>
      </c>
      <c r="G5385" s="3" t="e">
        <v>#N/A</v>
      </c>
      <c r="H5385" s="3" t="e">
        <v>#N/A</v>
      </c>
      <c r="I5385" s="80" t="e">
        <v>#N/A</v>
      </c>
      <c r="J5385" s="80" t="e">
        <v>#N/A</v>
      </c>
      <c r="K5385" s="85" t="e">
        <v>#N/A</v>
      </c>
      <c r="L5385" s="9" t="e">
        <v>#N/A</v>
      </c>
      <c r="M5385" s="93" t="e">
        <v>#N/A</v>
      </c>
      <c r="N5385" s="8" t="e">
        <v>#N/A</v>
      </c>
      <c r="O5385" t="e">
        <v>#N/A</v>
      </c>
      <c r="P5385" t="e">
        <v>#N/A</v>
      </c>
      <c r="Q5385" t="e">
        <v>#N/A</v>
      </c>
      <c r="R5385" s="2" t="e">
        <v>#N/A</v>
      </c>
      <c r="S5385" t="e">
        <v>#N/A</v>
      </c>
      <c r="T5385" s="3" t="e">
        <v>#N/A</v>
      </c>
      <c r="U5385" s="3" t="e">
        <v>#N/A</v>
      </c>
      <c r="V5385" t="e">
        <v>#N/A</v>
      </c>
      <c r="W5385" t="e">
        <v>#N/A</v>
      </c>
      <c r="X5385" t="e">
        <v>#N/A</v>
      </c>
      <c r="Y5385" s="3" t="e">
        <v>#N/A</v>
      </c>
      <c r="Z5385" s="8" t="e">
        <v>#N/A</v>
      </c>
      <c r="AA5385" s="30" t="e">
        <v>#N/A</v>
      </c>
      <c r="AB5385" t="e">
        <v>#N/A</v>
      </c>
      <c r="AC5385" t="e">
        <v>#N/A</v>
      </c>
      <c r="AD5385" t="e">
        <v>#N/A</v>
      </c>
      <c r="AE5385" t="e">
        <v>#N/A</v>
      </c>
      <c r="AF5385" t="e">
        <v>#N/A</v>
      </c>
    </row>
    <row r="5386" spans="1:32" x14ac:dyDescent="0.25">
      <c r="A5386" t="e">
        <v>#N/A</v>
      </c>
      <c r="B5386" s="33" t="e">
        <v>#N/A</v>
      </c>
      <c r="C5386" t="e">
        <v>#N/A</v>
      </c>
      <c r="D5386" t="e">
        <v>#N/A</v>
      </c>
      <c r="E5386" s="69" t="e">
        <v>#N/A</v>
      </c>
      <c r="F5386" s="3" t="e">
        <v>#N/A</v>
      </c>
      <c r="G5386" s="3" t="e">
        <v>#N/A</v>
      </c>
      <c r="H5386" s="3" t="e">
        <v>#N/A</v>
      </c>
      <c r="I5386" s="80" t="e">
        <v>#N/A</v>
      </c>
      <c r="J5386" s="80" t="e">
        <v>#N/A</v>
      </c>
      <c r="K5386" s="85" t="e">
        <v>#N/A</v>
      </c>
      <c r="L5386" s="9" t="e">
        <v>#N/A</v>
      </c>
      <c r="M5386" s="93" t="e">
        <v>#N/A</v>
      </c>
      <c r="N5386" s="8" t="e">
        <v>#N/A</v>
      </c>
      <c r="O5386" t="e">
        <v>#N/A</v>
      </c>
      <c r="P5386" t="e">
        <v>#N/A</v>
      </c>
      <c r="Q5386" t="e">
        <v>#N/A</v>
      </c>
      <c r="R5386" s="2" t="e">
        <v>#N/A</v>
      </c>
      <c r="S5386" t="e">
        <v>#N/A</v>
      </c>
      <c r="T5386" s="3" t="e">
        <v>#N/A</v>
      </c>
      <c r="U5386" s="3" t="e">
        <v>#N/A</v>
      </c>
      <c r="V5386" t="e">
        <v>#N/A</v>
      </c>
      <c r="W5386" t="e">
        <v>#N/A</v>
      </c>
      <c r="X5386" t="e">
        <v>#N/A</v>
      </c>
      <c r="Y5386" s="3" t="e">
        <v>#N/A</v>
      </c>
      <c r="Z5386" s="8" t="e">
        <v>#N/A</v>
      </c>
      <c r="AA5386" s="30" t="e">
        <v>#N/A</v>
      </c>
      <c r="AB5386" t="e">
        <v>#N/A</v>
      </c>
      <c r="AC5386" t="e">
        <v>#N/A</v>
      </c>
      <c r="AD5386" t="e">
        <v>#N/A</v>
      </c>
      <c r="AE5386" t="e">
        <v>#N/A</v>
      </c>
      <c r="AF5386" t="e">
        <v>#N/A</v>
      </c>
    </row>
    <row r="5387" spans="1:32" x14ac:dyDescent="0.25">
      <c r="A5387" t="e">
        <v>#N/A</v>
      </c>
      <c r="B5387" s="33" t="e">
        <v>#N/A</v>
      </c>
      <c r="C5387" t="e">
        <v>#N/A</v>
      </c>
      <c r="D5387" t="e">
        <v>#N/A</v>
      </c>
      <c r="E5387" s="69" t="e">
        <v>#N/A</v>
      </c>
      <c r="F5387" s="3" t="e">
        <v>#N/A</v>
      </c>
      <c r="G5387" s="3" t="e">
        <v>#N/A</v>
      </c>
      <c r="H5387" s="3" t="e">
        <v>#N/A</v>
      </c>
      <c r="I5387" s="80" t="e">
        <v>#N/A</v>
      </c>
      <c r="J5387" s="80" t="e">
        <v>#N/A</v>
      </c>
      <c r="K5387" s="85" t="e">
        <v>#N/A</v>
      </c>
      <c r="L5387" s="9" t="e">
        <v>#N/A</v>
      </c>
      <c r="M5387" s="93" t="e">
        <v>#N/A</v>
      </c>
      <c r="N5387" s="8" t="e">
        <v>#N/A</v>
      </c>
      <c r="O5387" t="e">
        <v>#N/A</v>
      </c>
      <c r="P5387" t="e">
        <v>#N/A</v>
      </c>
      <c r="Q5387" t="e">
        <v>#N/A</v>
      </c>
      <c r="R5387" s="2" t="e">
        <v>#N/A</v>
      </c>
      <c r="S5387" t="e">
        <v>#N/A</v>
      </c>
      <c r="T5387" s="3" t="e">
        <v>#N/A</v>
      </c>
      <c r="U5387" s="3" t="e">
        <v>#N/A</v>
      </c>
      <c r="V5387" t="e">
        <v>#N/A</v>
      </c>
      <c r="W5387" t="e">
        <v>#N/A</v>
      </c>
      <c r="X5387" t="e">
        <v>#N/A</v>
      </c>
      <c r="Y5387" s="3" t="e">
        <v>#N/A</v>
      </c>
      <c r="Z5387" s="8" t="e">
        <v>#N/A</v>
      </c>
      <c r="AA5387" s="30" t="e">
        <v>#N/A</v>
      </c>
      <c r="AB5387" t="e">
        <v>#N/A</v>
      </c>
      <c r="AC5387" t="e">
        <v>#N/A</v>
      </c>
      <c r="AD5387" t="e">
        <v>#N/A</v>
      </c>
      <c r="AE5387" t="e">
        <v>#N/A</v>
      </c>
      <c r="AF5387" t="e">
        <v>#N/A</v>
      </c>
    </row>
    <row r="5388" spans="1:32" x14ac:dyDescent="0.25">
      <c r="A5388" t="e">
        <v>#N/A</v>
      </c>
      <c r="B5388" s="33" t="e">
        <v>#N/A</v>
      </c>
      <c r="C5388" t="e">
        <v>#N/A</v>
      </c>
      <c r="D5388" t="e">
        <v>#N/A</v>
      </c>
      <c r="E5388" s="69" t="e">
        <v>#N/A</v>
      </c>
      <c r="F5388" s="3" t="e">
        <v>#N/A</v>
      </c>
      <c r="G5388" s="3" t="e">
        <v>#N/A</v>
      </c>
      <c r="H5388" s="3" t="e">
        <v>#N/A</v>
      </c>
      <c r="I5388" s="80" t="e">
        <v>#N/A</v>
      </c>
      <c r="J5388" s="80" t="e">
        <v>#N/A</v>
      </c>
      <c r="K5388" s="85" t="e">
        <v>#N/A</v>
      </c>
      <c r="L5388" s="9" t="e">
        <v>#N/A</v>
      </c>
      <c r="M5388" s="93" t="e">
        <v>#N/A</v>
      </c>
      <c r="N5388" s="8" t="e">
        <v>#N/A</v>
      </c>
      <c r="O5388" t="e">
        <v>#N/A</v>
      </c>
      <c r="P5388" t="e">
        <v>#N/A</v>
      </c>
      <c r="Q5388" t="e">
        <v>#N/A</v>
      </c>
      <c r="R5388" s="2" t="e">
        <v>#N/A</v>
      </c>
      <c r="S5388" t="e">
        <v>#N/A</v>
      </c>
      <c r="T5388" s="3" t="e">
        <v>#N/A</v>
      </c>
      <c r="U5388" s="3" t="e">
        <v>#N/A</v>
      </c>
      <c r="V5388" t="e">
        <v>#N/A</v>
      </c>
      <c r="W5388" t="e">
        <v>#N/A</v>
      </c>
      <c r="X5388" t="e">
        <v>#N/A</v>
      </c>
      <c r="Y5388" s="3" t="e">
        <v>#N/A</v>
      </c>
      <c r="Z5388" s="8" t="e">
        <v>#N/A</v>
      </c>
      <c r="AA5388" s="30" t="e">
        <v>#N/A</v>
      </c>
      <c r="AB5388" t="e">
        <v>#N/A</v>
      </c>
      <c r="AC5388" t="e">
        <v>#N/A</v>
      </c>
      <c r="AD5388" t="e">
        <v>#N/A</v>
      </c>
      <c r="AE5388" t="e">
        <v>#N/A</v>
      </c>
      <c r="AF5388" t="e">
        <v>#N/A</v>
      </c>
    </row>
    <row r="5389" spans="1:32" x14ac:dyDescent="0.25">
      <c r="A5389" t="e">
        <v>#N/A</v>
      </c>
      <c r="B5389" s="33" t="e">
        <v>#N/A</v>
      </c>
      <c r="C5389" t="e">
        <v>#N/A</v>
      </c>
      <c r="D5389" t="e">
        <v>#N/A</v>
      </c>
      <c r="E5389" s="69" t="e">
        <v>#N/A</v>
      </c>
      <c r="F5389" s="3" t="e">
        <v>#N/A</v>
      </c>
      <c r="G5389" s="3" t="e">
        <v>#N/A</v>
      </c>
      <c r="H5389" s="3" t="e">
        <v>#N/A</v>
      </c>
      <c r="I5389" s="80" t="e">
        <v>#N/A</v>
      </c>
      <c r="J5389" s="80" t="e">
        <v>#N/A</v>
      </c>
      <c r="K5389" s="85" t="e">
        <v>#N/A</v>
      </c>
      <c r="L5389" s="9" t="e">
        <v>#N/A</v>
      </c>
      <c r="M5389" s="93" t="e">
        <v>#N/A</v>
      </c>
      <c r="N5389" s="8" t="e">
        <v>#N/A</v>
      </c>
      <c r="O5389" t="e">
        <v>#N/A</v>
      </c>
      <c r="P5389" t="e">
        <v>#N/A</v>
      </c>
      <c r="Q5389" t="e">
        <v>#N/A</v>
      </c>
      <c r="R5389" s="2" t="e">
        <v>#N/A</v>
      </c>
      <c r="S5389" t="e">
        <v>#N/A</v>
      </c>
      <c r="T5389" s="3" t="e">
        <v>#N/A</v>
      </c>
      <c r="U5389" s="3" t="e">
        <v>#N/A</v>
      </c>
      <c r="V5389" t="e">
        <v>#N/A</v>
      </c>
      <c r="W5389" t="e">
        <v>#N/A</v>
      </c>
      <c r="X5389" t="e">
        <v>#N/A</v>
      </c>
      <c r="Y5389" s="3" t="e">
        <v>#N/A</v>
      </c>
      <c r="Z5389" s="8" t="e">
        <v>#N/A</v>
      </c>
      <c r="AA5389" s="30" t="e">
        <v>#N/A</v>
      </c>
      <c r="AB5389" t="e">
        <v>#N/A</v>
      </c>
      <c r="AC5389" t="e">
        <v>#N/A</v>
      </c>
      <c r="AD5389" t="e">
        <v>#N/A</v>
      </c>
      <c r="AE5389" t="e">
        <v>#N/A</v>
      </c>
      <c r="AF5389" t="e">
        <v>#N/A</v>
      </c>
    </row>
    <row r="5390" spans="1:32" x14ac:dyDescent="0.25">
      <c r="A5390" t="e">
        <v>#N/A</v>
      </c>
      <c r="B5390" s="33" t="e">
        <v>#N/A</v>
      </c>
      <c r="C5390" t="e">
        <v>#N/A</v>
      </c>
      <c r="D5390" t="e">
        <v>#N/A</v>
      </c>
      <c r="E5390" s="69" t="e">
        <v>#N/A</v>
      </c>
      <c r="F5390" s="3" t="e">
        <v>#N/A</v>
      </c>
      <c r="G5390" s="3" t="e">
        <v>#N/A</v>
      </c>
      <c r="H5390" s="3" t="e">
        <v>#N/A</v>
      </c>
      <c r="I5390" s="80" t="e">
        <v>#N/A</v>
      </c>
      <c r="J5390" s="80" t="e">
        <v>#N/A</v>
      </c>
      <c r="K5390" s="85" t="e">
        <v>#N/A</v>
      </c>
      <c r="L5390" s="9" t="e">
        <v>#N/A</v>
      </c>
      <c r="M5390" s="93" t="e">
        <v>#N/A</v>
      </c>
      <c r="N5390" s="8" t="e">
        <v>#N/A</v>
      </c>
      <c r="O5390" t="e">
        <v>#N/A</v>
      </c>
      <c r="P5390" t="e">
        <v>#N/A</v>
      </c>
      <c r="Q5390" t="e">
        <v>#N/A</v>
      </c>
      <c r="R5390" s="2" t="e">
        <v>#N/A</v>
      </c>
      <c r="S5390" t="e">
        <v>#N/A</v>
      </c>
      <c r="T5390" s="3" t="e">
        <v>#N/A</v>
      </c>
      <c r="U5390" s="3" t="e">
        <v>#N/A</v>
      </c>
      <c r="V5390" t="e">
        <v>#N/A</v>
      </c>
      <c r="W5390" t="e">
        <v>#N/A</v>
      </c>
      <c r="X5390" t="e">
        <v>#N/A</v>
      </c>
      <c r="Y5390" s="3" t="e">
        <v>#N/A</v>
      </c>
      <c r="Z5390" s="8" t="e">
        <v>#N/A</v>
      </c>
      <c r="AA5390" s="30" t="e">
        <v>#N/A</v>
      </c>
      <c r="AB5390" t="e">
        <v>#N/A</v>
      </c>
      <c r="AC5390" t="e">
        <v>#N/A</v>
      </c>
      <c r="AD5390" t="e">
        <v>#N/A</v>
      </c>
      <c r="AE5390" t="e">
        <v>#N/A</v>
      </c>
      <c r="AF5390" t="e">
        <v>#N/A</v>
      </c>
    </row>
    <row r="5391" spans="1:32" x14ac:dyDescent="0.25">
      <c r="A5391" t="e">
        <v>#N/A</v>
      </c>
      <c r="B5391" s="33" t="e">
        <v>#N/A</v>
      </c>
      <c r="C5391" t="e">
        <v>#N/A</v>
      </c>
      <c r="D5391" t="e">
        <v>#N/A</v>
      </c>
      <c r="E5391" s="69" t="e">
        <v>#N/A</v>
      </c>
      <c r="F5391" s="3" t="e">
        <v>#N/A</v>
      </c>
      <c r="G5391" s="3" t="e">
        <v>#N/A</v>
      </c>
      <c r="H5391" s="3" t="e">
        <v>#N/A</v>
      </c>
      <c r="I5391" s="80" t="e">
        <v>#N/A</v>
      </c>
      <c r="J5391" s="80" t="e">
        <v>#N/A</v>
      </c>
      <c r="K5391" s="85" t="e">
        <v>#N/A</v>
      </c>
      <c r="L5391" s="9" t="e">
        <v>#N/A</v>
      </c>
      <c r="M5391" s="93" t="e">
        <v>#N/A</v>
      </c>
      <c r="N5391" s="8" t="e">
        <v>#N/A</v>
      </c>
      <c r="O5391" t="e">
        <v>#N/A</v>
      </c>
      <c r="P5391" t="e">
        <v>#N/A</v>
      </c>
      <c r="Q5391" t="e">
        <v>#N/A</v>
      </c>
      <c r="R5391" s="2" t="e">
        <v>#N/A</v>
      </c>
      <c r="S5391" t="e">
        <v>#N/A</v>
      </c>
      <c r="T5391" s="3" t="e">
        <v>#N/A</v>
      </c>
      <c r="U5391" s="3" t="e">
        <v>#N/A</v>
      </c>
      <c r="V5391" t="e">
        <v>#N/A</v>
      </c>
      <c r="W5391" t="e">
        <v>#N/A</v>
      </c>
      <c r="X5391" t="e">
        <v>#N/A</v>
      </c>
      <c r="Y5391" s="3" t="e">
        <v>#N/A</v>
      </c>
      <c r="Z5391" s="8" t="e">
        <v>#N/A</v>
      </c>
      <c r="AA5391" s="30" t="e">
        <v>#N/A</v>
      </c>
      <c r="AB5391" t="e">
        <v>#N/A</v>
      </c>
      <c r="AC5391" t="e">
        <v>#N/A</v>
      </c>
      <c r="AD5391" t="e">
        <v>#N/A</v>
      </c>
      <c r="AE5391" t="e">
        <v>#N/A</v>
      </c>
      <c r="AF5391" t="e">
        <v>#N/A</v>
      </c>
    </row>
    <row r="5392" spans="1:32" x14ac:dyDescent="0.25">
      <c r="A5392" t="e">
        <v>#N/A</v>
      </c>
      <c r="B5392" s="33" t="e">
        <v>#N/A</v>
      </c>
      <c r="C5392" t="e">
        <v>#N/A</v>
      </c>
      <c r="D5392" t="e">
        <v>#N/A</v>
      </c>
      <c r="E5392" s="69" t="e">
        <v>#N/A</v>
      </c>
      <c r="F5392" s="3" t="e">
        <v>#N/A</v>
      </c>
      <c r="G5392" s="3" t="e">
        <v>#N/A</v>
      </c>
      <c r="H5392" s="3" t="e">
        <v>#N/A</v>
      </c>
      <c r="I5392" s="80" t="e">
        <v>#N/A</v>
      </c>
      <c r="J5392" s="80" t="e">
        <v>#N/A</v>
      </c>
      <c r="K5392" s="85" t="e">
        <v>#N/A</v>
      </c>
      <c r="L5392" s="9" t="e">
        <v>#N/A</v>
      </c>
      <c r="M5392" s="93" t="e">
        <v>#N/A</v>
      </c>
      <c r="N5392" s="8" t="e">
        <v>#N/A</v>
      </c>
      <c r="O5392" t="e">
        <v>#N/A</v>
      </c>
      <c r="P5392" t="e">
        <v>#N/A</v>
      </c>
      <c r="Q5392" t="e">
        <v>#N/A</v>
      </c>
      <c r="R5392" s="2" t="e">
        <v>#N/A</v>
      </c>
      <c r="S5392" t="e">
        <v>#N/A</v>
      </c>
      <c r="T5392" s="3" t="e">
        <v>#N/A</v>
      </c>
      <c r="U5392" s="3" t="e">
        <v>#N/A</v>
      </c>
      <c r="V5392" t="e">
        <v>#N/A</v>
      </c>
      <c r="W5392" t="e">
        <v>#N/A</v>
      </c>
      <c r="X5392" t="e">
        <v>#N/A</v>
      </c>
      <c r="Y5392" s="3" t="e">
        <v>#N/A</v>
      </c>
      <c r="Z5392" s="8" t="e">
        <v>#N/A</v>
      </c>
      <c r="AA5392" s="30" t="e">
        <v>#N/A</v>
      </c>
      <c r="AB5392" t="e">
        <v>#N/A</v>
      </c>
      <c r="AC5392" t="e">
        <v>#N/A</v>
      </c>
      <c r="AD5392" t="e">
        <v>#N/A</v>
      </c>
      <c r="AE5392" t="e">
        <v>#N/A</v>
      </c>
      <c r="AF5392" t="e">
        <v>#N/A</v>
      </c>
    </row>
    <row r="5393" spans="1:32" x14ac:dyDescent="0.25">
      <c r="A5393" t="e">
        <v>#N/A</v>
      </c>
      <c r="B5393" s="33" t="e">
        <v>#N/A</v>
      </c>
      <c r="C5393" t="e">
        <v>#N/A</v>
      </c>
      <c r="D5393" t="e">
        <v>#N/A</v>
      </c>
      <c r="E5393" s="69" t="e">
        <v>#N/A</v>
      </c>
      <c r="F5393" s="3" t="e">
        <v>#N/A</v>
      </c>
      <c r="G5393" s="3" t="e">
        <v>#N/A</v>
      </c>
      <c r="H5393" s="3" t="e">
        <v>#N/A</v>
      </c>
      <c r="I5393" s="80" t="e">
        <v>#N/A</v>
      </c>
      <c r="J5393" s="80" t="e">
        <v>#N/A</v>
      </c>
      <c r="K5393" s="85" t="e">
        <v>#N/A</v>
      </c>
      <c r="L5393" s="9" t="e">
        <v>#N/A</v>
      </c>
      <c r="M5393" s="93" t="e">
        <v>#N/A</v>
      </c>
      <c r="N5393" s="8" t="e">
        <v>#N/A</v>
      </c>
      <c r="O5393" t="e">
        <v>#N/A</v>
      </c>
      <c r="P5393" t="e">
        <v>#N/A</v>
      </c>
      <c r="Q5393" t="e">
        <v>#N/A</v>
      </c>
      <c r="R5393" s="2" t="e">
        <v>#N/A</v>
      </c>
      <c r="S5393" t="e">
        <v>#N/A</v>
      </c>
      <c r="T5393" s="3" t="e">
        <v>#N/A</v>
      </c>
      <c r="U5393" s="3" t="e">
        <v>#N/A</v>
      </c>
      <c r="V5393" t="e">
        <v>#N/A</v>
      </c>
      <c r="W5393" t="e">
        <v>#N/A</v>
      </c>
      <c r="X5393" t="e">
        <v>#N/A</v>
      </c>
      <c r="Y5393" s="3" t="e">
        <v>#N/A</v>
      </c>
      <c r="Z5393" s="8" t="e">
        <v>#N/A</v>
      </c>
      <c r="AA5393" s="30" t="e">
        <v>#N/A</v>
      </c>
      <c r="AB5393" t="e">
        <v>#N/A</v>
      </c>
      <c r="AC5393" t="e">
        <v>#N/A</v>
      </c>
      <c r="AD5393" t="e">
        <v>#N/A</v>
      </c>
      <c r="AE5393" t="e">
        <v>#N/A</v>
      </c>
      <c r="AF5393" t="e">
        <v>#N/A</v>
      </c>
    </row>
    <row r="5394" spans="1:32" x14ac:dyDescent="0.25">
      <c r="A5394" t="e">
        <v>#N/A</v>
      </c>
      <c r="B5394" s="33" t="e">
        <v>#N/A</v>
      </c>
      <c r="C5394" t="e">
        <v>#N/A</v>
      </c>
      <c r="D5394" t="e">
        <v>#N/A</v>
      </c>
      <c r="E5394" s="69" t="e">
        <v>#N/A</v>
      </c>
      <c r="F5394" s="3" t="e">
        <v>#N/A</v>
      </c>
      <c r="G5394" s="3" t="e">
        <v>#N/A</v>
      </c>
      <c r="H5394" s="3" t="e">
        <v>#N/A</v>
      </c>
      <c r="I5394" s="80" t="e">
        <v>#N/A</v>
      </c>
      <c r="J5394" s="80" t="e">
        <v>#N/A</v>
      </c>
      <c r="K5394" s="85" t="e">
        <v>#N/A</v>
      </c>
      <c r="L5394" s="9" t="e">
        <v>#N/A</v>
      </c>
      <c r="M5394" s="93" t="e">
        <v>#N/A</v>
      </c>
      <c r="N5394" s="8" t="e">
        <v>#N/A</v>
      </c>
      <c r="O5394" t="e">
        <v>#N/A</v>
      </c>
      <c r="P5394" t="e">
        <v>#N/A</v>
      </c>
      <c r="Q5394" t="e">
        <v>#N/A</v>
      </c>
      <c r="R5394" s="2" t="e">
        <v>#N/A</v>
      </c>
      <c r="S5394" t="e">
        <v>#N/A</v>
      </c>
      <c r="T5394" s="3" t="e">
        <v>#N/A</v>
      </c>
      <c r="U5394" s="3" t="e">
        <v>#N/A</v>
      </c>
      <c r="V5394" t="e">
        <v>#N/A</v>
      </c>
      <c r="W5394" t="e">
        <v>#N/A</v>
      </c>
      <c r="X5394" t="e">
        <v>#N/A</v>
      </c>
      <c r="Y5394" s="3" t="e">
        <v>#N/A</v>
      </c>
      <c r="Z5394" s="8" t="e">
        <v>#N/A</v>
      </c>
      <c r="AA5394" s="30" t="e">
        <v>#N/A</v>
      </c>
      <c r="AB5394" t="e">
        <v>#N/A</v>
      </c>
      <c r="AC5394" t="e">
        <v>#N/A</v>
      </c>
      <c r="AD5394" t="e">
        <v>#N/A</v>
      </c>
      <c r="AE5394" t="e">
        <v>#N/A</v>
      </c>
      <c r="AF5394" t="e">
        <v>#N/A</v>
      </c>
    </row>
    <row r="5395" spans="1:32" x14ac:dyDescent="0.25">
      <c r="A5395" t="e">
        <v>#N/A</v>
      </c>
      <c r="B5395" s="33" t="e">
        <v>#N/A</v>
      </c>
      <c r="C5395" t="e">
        <v>#N/A</v>
      </c>
      <c r="D5395" t="e">
        <v>#N/A</v>
      </c>
      <c r="E5395" s="69" t="e">
        <v>#N/A</v>
      </c>
      <c r="F5395" s="3" t="e">
        <v>#N/A</v>
      </c>
      <c r="G5395" s="3" t="e">
        <v>#N/A</v>
      </c>
      <c r="H5395" s="3" t="e">
        <v>#N/A</v>
      </c>
      <c r="I5395" s="80" t="e">
        <v>#N/A</v>
      </c>
      <c r="J5395" s="80" t="e">
        <v>#N/A</v>
      </c>
      <c r="K5395" s="85" t="e">
        <v>#N/A</v>
      </c>
      <c r="L5395" s="9" t="e">
        <v>#N/A</v>
      </c>
      <c r="M5395" s="93" t="e">
        <v>#N/A</v>
      </c>
      <c r="N5395" s="8" t="e">
        <v>#N/A</v>
      </c>
      <c r="O5395" t="e">
        <v>#N/A</v>
      </c>
      <c r="P5395" t="e">
        <v>#N/A</v>
      </c>
      <c r="Q5395" t="e">
        <v>#N/A</v>
      </c>
      <c r="R5395" s="2" t="e">
        <v>#N/A</v>
      </c>
      <c r="S5395" t="e">
        <v>#N/A</v>
      </c>
      <c r="T5395" s="3" t="e">
        <v>#N/A</v>
      </c>
      <c r="U5395" s="3" t="e">
        <v>#N/A</v>
      </c>
      <c r="V5395" t="e">
        <v>#N/A</v>
      </c>
      <c r="W5395" t="e">
        <v>#N/A</v>
      </c>
      <c r="X5395" t="e">
        <v>#N/A</v>
      </c>
      <c r="Y5395" s="3" t="e">
        <v>#N/A</v>
      </c>
      <c r="Z5395" s="8" t="e">
        <v>#N/A</v>
      </c>
      <c r="AA5395" s="30" t="e">
        <v>#N/A</v>
      </c>
      <c r="AB5395" t="e">
        <v>#N/A</v>
      </c>
      <c r="AC5395" t="e">
        <v>#N/A</v>
      </c>
      <c r="AD5395" t="e">
        <v>#N/A</v>
      </c>
      <c r="AE5395" t="e">
        <v>#N/A</v>
      </c>
      <c r="AF5395" t="e">
        <v>#N/A</v>
      </c>
    </row>
    <row r="5396" spans="1:32" x14ac:dyDescent="0.25">
      <c r="A5396" t="e">
        <v>#N/A</v>
      </c>
      <c r="B5396" s="33" t="e">
        <v>#N/A</v>
      </c>
      <c r="C5396" t="e">
        <v>#N/A</v>
      </c>
      <c r="D5396" t="e">
        <v>#N/A</v>
      </c>
      <c r="E5396" s="69" t="e">
        <v>#N/A</v>
      </c>
      <c r="F5396" s="3" t="e">
        <v>#N/A</v>
      </c>
      <c r="G5396" s="3" t="e">
        <v>#N/A</v>
      </c>
      <c r="H5396" s="3" t="e">
        <v>#N/A</v>
      </c>
      <c r="I5396" s="80" t="e">
        <v>#N/A</v>
      </c>
      <c r="J5396" s="80" t="e">
        <v>#N/A</v>
      </c>
      <c r="K5396" s="85" t="e">
        <v>#N/A</v>
      </c>
      <c r="L5396" s="9" t="e">
        <v>#N/A</v>
      </c>
      <c r="M5396" s="93" t="e">
        <v>#N/A</v>
      </c>
      <c r="N5396" s="8" t="e">
        <v>#N/A</v>
      </c>
      <c r="O5396" t="e">
        <v>#N/A</v>
      </c>
      <c r="P5396" t="e">
        <v>#N/A</v>
      </c>
      <c r="Q5396" t="e">
        <v>#N/A</v>
      </c>
      <c r="R5396" s="2" t="e">
        <v>#N/A</v>
      </c>
      <c r="S5396" t="e">
        <v>#N/A</v>
      </c>
      <c r="T5396" s="3" t="e">
        <v>#N/A</v>
      </c>
      <c r="U5396" s="3" t="e">
        <v>#N/A</v>
      </c>
      <c r="V5396" t="e">
        <v>#N/A</v>
      </c>
      <c r="W5396" t="e">
        <v>#N/A</v>
      </c>
      <c r="X5396" t="e">
        <v>#N/A</v>
      </c>
      <c r="Y5396" s="3" t="e">
        <v>#N/A</v>
      </c>
      <c r="Z5396" s="8" t="e">
        <v>#N/A</v>
      </c>
      <c r="AA5396" s="30" t="e">
        <v>#N/A</v>
      </c>
      <c r="AB5396" t="e">
        <v>#N/A</v>
      </c>
      <c r="AC5396" t="e">
        <v>#N/A</v>
      </c>
      <c r="AD5396" t="e">
        <v>#N/A</v>
      </c>
      <c r="AE5396" t="e">
        <v>#N/A</v>
      </c>
      <c r="AF5396" t="e">
        <v>#N/A</v>
      </c>
    </row>
    <row r="5397" spans="1:32" x14ac:dyDescent="0.25">
      <c r="A5397" t="e">
        <v>#N/A</v>
      </c>
      <c r="B5397" s="33" t="e">
        <v>#N/A</v>
      </c>
      <c r="C5397" t="e">
        <v>#N/A</v>
      </c>
      <c r="D5397" t="e">
        <v>#N/A</v>
      </c>
      <c r="E5397" s="69" t="e">
        <v>#N/A</v>
      </c>
      <c r="F5397" s="3" t="e">
        <v>#N/A</v>
      </c>
      <c r="G5397" s="3" t="e">
        <v>#N/A</v>
      </c>
      <c r="H5397" s="3" t="e">
        <v>#N/A</v>
      </c>
      <c r="I5397" s="80" t="e">
        <v>#N/A</v>
      </c>
      <c r="J5397" s="80" t="e">
        <v>#N/A</v>
      </c>
      <c r="K5397" s="85" t="e">
        <v>#N/A</v>
      </c>
      <c r="L5397" s="9" t="e">
        <v>#N/A</v>
      </c>
      <c r="M5397" s="93" t="e">
        <v>#N/A</v>
      </c>
      <c r="N5397" s="8" t="e">
        <v>#N/A</v>
      </c>
      <c r="O5397" t="e">
        <v>#N/A</v>
      </c>
      <c r="P5397" t="e">
        <v>#N/A</v>
      </c>
      <c r="Q5397" t="e">
        <v>#N/A</v>
      </c>
      <c r="R5397" s="2" t="e">
        <v>#N/A</v>
      </c>
      <c r="S5397" t="e">
        <v>#N/A</v>
      </c>
      <c r="T5397" s="3" t="e">
        <v>#N/A</v>
      </c>
      <c r="U5397" s="3" t="e">
        <v>#N/A</v>
      </c>
      <c r="V5397" t="e">
        <v>#N/A</v>
      </c>
      <c r="W5397" t="e">
        <v>#N/A</v>
      </c>
      <c r="X5397" t="e">
        <v>#N/A</v>
      </c>
      <c r="Y5397" s="3" t="e">
        <v>#N/A</v>
      </c>
      <c r="Z5397" s="8" t="e">
        <v>#N/A</v>
      </c>
      <c r="AA5397" s="30" t="e">
        <v>#N/A</v>
      </c>
      <c r="AB5397" t="e">
        <v>#N/A</v>
      </c>
      <c r="AC5397" t="e">
        <v>#N/A</v>
      </c>
      <c r="AD5397" t="e">
        <v>#N/A</v>
      </c>
      <c r="AE5397" t="e">
        <v>#N/A</v>
      </c>
      <c r="AF5397" t="e">
        <v>#N/A</v>
      </c>
    </row>
    <row r="5398" spans="1:32" x14ac:dyDescent="0.25">
      <c r="A5398" t="e">
        <v>#N/A</v>
      </c>
      <c r="B5398" s="33" t="e">
        <v>#N/A</v>
      </c>
      <c r="C5398" t="e">
        <v>#N/A</v>
      </c>
      <c r="D5398" t="e">
        <v>#N/A</v>
      </c>
      <c r="E5398" s="69" t="e">
        <v>#N/A</v>
      </c>
      <c r="F5398" s="3" t="e">
        <v>#N/A</v>
      </c>
      <c r="G5398" s="3" t="e">
        <v>#N/A</v>
      </c>
      <c r="H5398" s="3" t="e">
        <v>#N/A</v>
      </c>
      <c r="I5398" s="80" t="e">
        <v>#N/A</v>
      </c>
      <c r="J5398" s="80" t="e">
        <v>#N/A</v>
      </c>
      <c r="K5398" s="85" t="e">
        <v>#N/A</v>
      </c>
      <c r="L5398" s="9" t="e">
        <v>#N/A</v>
      </c>
      <c r="M5398" s="93" t="e">
        <v>#N/A</v>
      </c>
      <c r="N5398" s="8" t="e">
        <v>#N/A</v>
      </c>
      <c r="O5398" t="e">
        <v>#N/A</v>
      </c>
      <c r="P5398" t="e">
        <v>#N/A</v>
      </c>
      <c r="Q5398" t="e">
        <v>#N/A</v>
      </c>
      <c r="R5398" s="2" t="e">
        <v>#N/A</v>
      </c>
      <c r="S5398" t="e">
        <v>#N/A</v>
      </c>
      <c r="T5398" s="3" t="e">
        <v>#N/A</v>
      </c>
      <c r="U5398" s="3" t="e">
        <v>#N/A</v>
      </c>
      <c r="V5398" t="e">
        <v>#N/A</v>
      </c>
      <c r="W5398" t="e">
        <v>#N/A</v>
      </c>
      <c r="X5398" t="e">
        <v>#N/A</v>
      </c>
      <c r="Y5398" s="3" t="e">
        <v>#N/A</v>
      </c>
      <c r="Z5398" s="8" t="e">
        <v>#N/A</v>
      </c>
      <c r="AA5398" s="30" t="e">
        <v>#N/A</v>
      </c>
      <c r="AB5398" t="e">
        <v>#N/A</v>
      </c>
      <c r="AC5398" t="e">
        <v>#N/A</v>
      </c>
      <c r="AD5398" t="e">
        <v>#N/A</v>
      </c>
      <c r="AE5398" t="e">
        <v>#N/A</v>
      </c>
      <c r="AF5398" t="e">
        <v>#N/A</v>
      </c>
    </row>
    <row r="5399" spans="1:32" x14ac:dyDescent="0.25">
      <c r="A5399" t="e">
        <v>#N/A</v>
      </c>
      <c r="B5399" s="33" t="e">
        <v>#N/A</v>
      </c>
      <c r="C5399" t="e">
        <v>#N/A</v>
      </c>
      <c r="D5399" t="e">
        <v>#N/A</v>
      </c>
      <c r="E5399" s="69" t="e">
        <v>#N/A</v>
      </c>
      <c r="F5399" s="3" t="e">
        <v>#N/A</v>
      </c>
      <c r="G5399" s="3" t="e">
        <v>#N/A</v>
      </c>
      <c r="H5399" s="3" t="e">
        <v>#N/A</v>
      </c>
      <c r="I5399" s="80" t="e">
        <v>#N/A</v>
      </c>
      <c r="J5399" s="80" t="e">
        <v>#N/A</v>
      </c>
      <c r="K5399" s="85" t="e">
        <v>#N/A</v>
      </c>
      <c r="L5399" s="9" t="e">
        <v>#N/A</v>
      </c>
      <c r="M5399" s="93" t="e">
        <v>#N/A</v>
      </c>
      <c r="N5399" s="8" t="e">
        <v>#N/A</v>
      </c>
      <c r="O5399" t="e">
        <v>#N/A</v>
      </c>
      <c r="P5399" t="e">
        <v>#N/A</v>
      </c>
      <c r="Q5399" t="e">
        <v>#N/A</v>
      </c>
      <c r="R5399" s="2" t="e">
        <v>#N/A</v>
      </c>
      <c r="S5399" t="e">
        <v>#N/A</v>
      </c>
      <c r="T5399" s="3" t="e">
        <v>#N/A</v>
      </c>
      <c r="U5399" s="3" t="e">
        <v>#N/A</v>
      </c>
      <c r="V5399" t="e">
        <v>#N/A</v>
      </c>
      <c r="W5399" t="e">
        <v>#N/A</v>
      </c>
      <c r="X5399" t="e">
        <v>#N/A</v>
      </c>
      <c r="Y5399" s="3" t="e">
        <v>#N/A</v>
      </c>
      <c r="Z5399" s="8" t="e">
        <v>#N/A</v>
      </c>
      <c r="AA5399" s="30" t="e">
        <v>#N/A</v>
      </c>
      <c r="AB5399" t="e">
        <v>#N/A</v>
      </c>
      <c r="AC5399" t="e">
        <v>#N/A</v>
      </c>
      <c r="AD5399" t="e">
        <v>#N/A</v>
      </c>
      <c r="AE5399" t="e">
        <v>#N/A</v>
      </c>
      <c r="AF5399" t="e">
        <v>#N/A</v>
      </c>
    </row>
    <row r="5400" spans="1:32" x14ac:dyDescent="0.25">
      <c r="A5400" t="e">
        <v>#N/A</v>
      </c>
      <c r="B5400" s="33" t="e">
        <v>#N/A</v>
      </c>
      <c r="C5400" t="e">
        <v>#N/A</v>
      </c>
      <c r="D5400" t="e">
        <v>#N/A</v>
      </c>
      <c r="E5400" s="69" t="e">
        <v>#N/A</v>
      </c>
      <c r="F5400" s="3" t="e">
        <v>#N/A</v>
      </c>
      <c r="G5400" s="3" t="e">
        <v>#N/A</v>
      </c>
      <c r="H5400" s="3" t="e">
        <v>#N/A</v>
      </c>
      <c r="I5400" s="80" t="e">
        <v>#N/A</v>
      </c>
      <c r="J5400" s="80" t="e">
        <v>#N/A</v>
      </c>
      <c r="K5400" s="85" t="e">
        <v>#N/A</v>
      </c>
      <c r="L5400" s="9" t="e">
        <v>#N/A</v>
      </c>
      <c r="M5400" s="93" t="e">
        <v>#N/A</v>
      </c>
      <c r="N5400" s="8" t="e">
        <v>#N/A</v>
      </c>
      <c r="O5400" t="e">
        <v>#N/A</v>
      </c>
      <c r="P5400" t="e">
        <v>#N/A</v>
      </c>
      <c r="Q5400" t="e">
        <v>#N/A</v>
      </c>
      <c r="R5400" s="2" t="e">
        <v>#N/A</v>
      </c>
      <c r="S5400" t="e">
        <v>#N/A</v>
      </c>
      <c r="T5400" s="3" t="e">
        <v>#N/A</v>
      </c>
      <c r="U5400" s="3" t="e">
        <v>#N/A</v>
      </c>
      <c r="V5400" t="e">
        <v>#N/A</v>
      </c>
      <c r="W5400" t="e">
        <v>#N/A</v>
      </c>
      <c r="X5400" t="e">
        <v>#N/A</v>
      </c>
      <c r="Y5400" s="3" t="e">
        <v>#N/A</v>
      </c>
      <c r="Z5400" s="8" t="e">
        <v>#N/A</v>
      </c>
      <c r="AA5400" s="30" t="e">
        <v>#N/A</v>
      </c>
      <c r="AB5400" t="e">
        <v>#N/A</v>
      </c>
      <c r="AC5400" t="e">
        <v>#N/A</v>
      </c>
      <c r="AD5400" t="e">
        <v>#N/A</v>
      </c>
      <c r="AE5400" t="e">
        <v>#N/A</v>
      </c>
      <c r="AF5400" t="e">
        <v>#N/A</v>
      </c>
    </row>
    <row r="5401" spans="1:32" x14ac:dyDescent="0.25">
      <c r="A5401" t="e">
        <v>#N/A</v>
      </c>
      <c r="B5401" s="33" t="e">
        <v>#N/A</v>
      </c>
      <c r="C5401" t="e">
        <v>#N/A</v>
      </c>
      <c r="D5401" t="e">
        <v>#N/A</v>
      </c>
      <c r="E5401" s="69" t="e">
        <v>#N/A</v>
      </c>
      <c r="F5401" s="3" t="e">
        <v>#N/A</v>
      </c>
      <c r="G5401" s="3" t="e">
        <v>#N/A</v>
      </c>
      <c r="H5401" s="3" t="e">
        <v>#N/A</v>
      </c>
      <c r="I5401" s="80" t="e">
        <v>#N/A</v>
      </c>
      <c r="J5401" s="80" t="e">
        <v>#N/A</v>
      </c>
      <c r="K5401" s="85" t="e">
        <v>#N/A</v>
      </c>
      <c r="L5401" s="9" t="e">
        <v>#N/A</v>
      </c>
      <c r="M5401" s="93" t="e">
        <v>#N/A</v>
      </c>
      <c r="N5401" s="8" t="e">
        <v>#N/A</v>
      </c>
      <c r="O5401" t="e">
        <v>#N/A</v>
      </c>
      <c r="P5401" t="e">
        <v>#N/A</v>
      </c>
      <c r="Q5401" t="e">
        <v>#N/A</v>
      </c>
      <c r="R5401" s="2" t="e">
        <v>#N/A</v>
      </c>
      <c r="S5401" t="e">
        <v>#N/A</v>
      </c>
      <c r="T5401" s="3" t="e">
        <v>#N/A</v>
      </c>
      <c r="U5401" s="3" t="e">
        <v>#N/A</v>
      </c>
      <c r="V5401" t="e">
        <v>#N/A</v>
      </c>
      <c r="W5401" t="e">
        <v>#N/A</v>
      </c>
      <c r="X5401" t="e">
        <v>#N/A</v>
      </c>
      <c r="Y5401" s="3" t="e">
        <v>#N/A</v>
      </c>
      <c r="Z5401" s="8" t="e">
        <v>#N/A</v>
      </c>
      <c r="AA5401" s="30" t="e">
        <v>#N/A</v>
      </c>
      <c r="AB5401" t="e">
        <v>#N/A</v>
      </c>
      <c r="AC5401" t="e">
        <v>#N/A</v>
      </c>
      <c r="AD5401" t="e">
        <v>#N/A</v>
      </c>
      <c r="AE5401" t="e">
        <v>#N/A</v>
      </c>
      <c r="AF5401" t="e">
        <v>#N/A</v>
      </c>
    </row>
    <row r="5402" spans="1:32" x14ac:dyDescent="0.25">
      <c r="A5402" t="e">
        <v>#N/A</v>
      </c>
      <c r="B5402" s="33" t="e">
        <v>#N/A</v>
      </c>
      <c r="C5402" t="e">
        <v>#N/A</v>
      </c>
      <c r="D5402" t="e">
        <v>#N/A</v>
      </c>
      <c r="E5402" s="69" t="e">
        <v>#N/A</v>
      </c>
      <c r="F5402" s="3" t="e">
        <v>#N/A</v>
      </c>
      <c r="G5402" s="3" t="e">
        <v>#N/A</v>
      </c>
      <c r="H5402" s="3" t="e">
        <v>#N/A</v>
      </c>
      <c r="I5402" s="80" t="e">
        <v>#N/A</v>
      </c>
      <c r="J5402" s="80" t="e">
        <v>#N/A</v>
      </c>
      <c r="K5402" s="85" t="e">
        <v>#N/A</v>
      </c>
      <c r="L5402" s="9" t="e">
        <v>#N/A</v>
      </c>
      <c r="M5402" s="93" t="e">
        <v>#N/A</v>
      </c>
      <c r="N5402" s="8" t="e">
        <v>#N/A</v>
      </c>
      <c r="O5402" t="e">
        <v>#N/A</v>
      </c>
      <c r="P5402" t="e">
        <v>#N/A</v>
      </c>
      <c r="Q5402" t="e">
        <v>#N/A</v>
      </c>
      <c r="R5402" s="2" t="e">
        <v>#N/A</v>
      </c>
      <c r="S5402" t="e">
        <v>#N/A</v>
      </c>
      <c r="T5402" s="3" t="e">
        <v>#N/A</v>
      </c>
      <c r="U5402" s="3" t="e">
        <v>#N/A</v>
      </c>
      <c r="V5402" t="e">
        <v>#N/A</v>
      </c>
      <c r="W5402" t="e">
        <v>#N/A</v>
      </c>
      <c r="X5402" t="e">
        <v>#N/A</v>
      </c>
      <c r="Y5402" s="3" t="e">
        <v>#N/A</v>
      </c>
      <c r="Z5402" s="8" t="e">
        <v>#N/A</v>
      </c>
      <c r="AA5402" s="30" t="e">
        <v>#N/A</v>
      </c>
      <c r="AB5402" t="e">
        <v>#N/A</v>
      </c>
      <c r="AC5402" t="e">
        <v>#N/A</v>
      </c>
      <c r="AD5402" t="e">
        <v>#N/A</v>
      </c>
      <c r="AE5402" t="e">
        <v>#N/A</v>
      </c>
      <c r="AF5402" t="e">
        <v>#N/A</v>
      </c>
    </row>
    <row r="5403" spans="1:32" x14ac:dyDescent="0.25">
      <c r="A5403" t="e">
        <v>#N/A</v>
      </c>
      <c r="B5403" s="33" t="e">
        <v>#N/A</v>
      </c>
      <c r="C5403" t="e">
        <v>#N/A</v>
      </c>
      <c r="D5403" t="e">
        <v>#N/A</v>
      </c>
      <c r="E5403" s="69" t="e">
        <v>#N/A</v>
      </c>
      <c r="F5403" s="3" t="e">
        <v>#N/A</v>
      </c>
      <c r="G5403" s="3" t="e">
        <v>#N/A</v>
      </c>
      <c r="H5403" s="3" t="e">
        <v>#N/A</v>
      </c>
      <c r="I5403" s="80" t="e">
        <v>#N/A</v>
      </c>
      <c r="J5403" s="80" t="e">
        <v>#N/A</v>
      </c>
      <c r="K5403" s="85" t="e">
        <v>#N/A</v>
      </c>
      <c r="L5403" s="9" t="e">
        <v>#N/A</v>
      </c>
      <c r="M5403" s="93" t="e">
        <v>#N/A</v>
      </c>
      <c r="N5403" s="8" t="e">
        <v>#N/A</v>
      </c>
      <c r="O5403" t="e">
        <v>#N/A</v>
      </c>
      <c r="P5403" t="e">
        <v>#N/A</v>
      </c>
      <c r="Q5403" t="e">
        <v>#N/A</v>
      </c>
      <c r="R5403" s="2" t="e">
        <v>#N/A</v>
      </c>
      <c r="S5403" t="e">
        <v>#N/A</v>
      </c>
      <c r="T5403" s="3" t="e">
        <v>#N/A</v>
      </c>
      <c r="U5403" s="3" t="e">
        <v>#N/A</v>
      </c>
      <c r="V5403" t="e">
        <v>#N/A</v>
      </c>
      <c r="W5403" t="e">
        <v>#N/A</v>
      </c>
      <c r="X5403" t="e">
        <v>#N/A</v>
      </c>
      <c r="Y5403" s="3" t="e">
        <v>#N/A</v>
      </c>
      <c r="Z5403" s="8" t="e">
        <v>#N/A</v>
      </c>
      <c r="AA5403" s="30" t="e">
        <v>#N/A</v>
      </c>
      <c r="AB5403" t="e">
        <v>#N/A</v>
      </c>
      <c r="AC5403" t="e">
        <v>#N/A</v>
      </c>
      <c r="AD5403" t="e">
        <v>#N/A</v>
      </c>
      <c r="AE5403" t="e">
        <v>#N/A</v>
      </c>
      <c r="AF5403" t="e">
        <v>#N/A</v>
      </c>
    </row>
    <row r="5404" spans="1:32" x14ac:dyDescent="0.25">
      <c r="A5404" t="e">
        <v>#N/A</v>
      </c>
      <c r="B5404" s="33" t="e">
        <v>#N/A</v>
      </c>
      <c r="C5404" t="e">
        <v>#N/A</v>
      </c>
      <c r="D5404" t="e">
        <v>#N/A</v>
      </c>
      <c r="E5404" s="69" t="e">
        <v>#N/A</v>
      </c>
      <c r="F5404" s="3" t="e">
        <v>#N/A</v>
      </c>
      <c r="G5404" s="3" t="e">
        <v>#N/A</v>
      </c>
      <c r="H5404" s="3" t="e">
        <v>#N/A</v>
      </c>
      <c r="I5404" s="80" t="e">
        <v>#N/A</v>
      </c>
      <c r="J5404" s="80" t="e">
        <v>#N/A</v>
      </c>
      <c r="K5404" s="85" t="e">
        <v>#N/A</v>
      </c>
      <c r="L5404" s="9" t="e">
        <v>#N/A</v>
      </c>
      <c r="M5404" s="93" t="e">
        <v>#N/A</v>
      </c>
      <c r="N5404" s="8" t="e">
        <v>#N/A</v>
      </c>
      <c r="O5404" t="e">
        <v>#N/A</v>
      </c>
      <c r="P5404" t="e">
        <v>#N/A</v>
      </c>
      <c r="Q5404" t="e">
        <v>#N/A</v>
      </c>
      <c r="R5404" s="2" t="e">
        <v>#N/A</v>
      </c>
      <c r="S5404" t="e">
        <v>#N/A</v>
      </c>
      <c r="T5404" s="3" t="e">
        <v>#N/A</v>
      </c>
      <c r="U5404" s="3" t="e">
        <v>#N/A</v>
      </c>
      <c r="V5404" t="e">
        <v>#N/A</v>
      </c>
      <c r="W5404" t="e">
        <v>#N/A</v>
      </c>
      <c r="X5404" t="e">
        <v>#N/A</v>
      </c>
      <c r="Y5404" s="3" t="e">
        <v>#N/A</v>
      </c>
      <c r="Z5404" s="8" t="e">
        <v>#N/A</v>
      </c>
      <c r="AA5404" s="30" t="e">
        <v>#N/A</v>
      </c>
      <c r="AB5404" t="e">
        <v>#N/A</v>
      </c>
      <c r="AC5404" t="e">
        <v>#N/A</v>
      </c>
      <c r="AD5404" t="e">
        <v>#N/A</v>
      </c>
      <c r="AE5404" t="e">
        <v>#N/A</v>
      </c>
      <c r="AF5404" t="e">
        <v>#N/A</v>
      </c>
    </row>
    <row r="5405" spans="1:32" x14ac:dyDescent="0.25">
      <c r="A5405" t="e">
        <v>#N/A</v>
      </c>
      <c r="B5405" s="33" t="e">
        <v>#N/A</v>
      </c>
      <c r="C5405" t="e">
        <v>#N/A</v>
      </c>
      <c r="D5405" t="e">
        <v>#N/A</v>
      </c>
      <c r="E5405" s="69" t="e">
        <v>#N/A</v>
      </c>
      <c r="F5405" s="3" t="e">
        <v>#N/A</v>
      </c>
      <c r="G5405" s="3" t="e">
        <v>#N/A</v>
      </c>
      <c r="H5405" s="3" t="e">
        <v>#N/A</v>
      </c>
      <c r="I5405" s="80" t="e">
        <v>#N/A</v>
      </c>
      <c r="J5405" s="80" t="e">
        <v>#N/A</v>
      </c>
      <c r="K5405" s="85" t="e">
        <v>#N/A</v>
      </c>
      <c r="L5405" s="9" t="e">
        <v>#N/A</v>
      </c>
      <c r="M5405" s="93" t="e">
        <v>#N/A</v>
      </c>
      <c r="N5405" s="8" t="e">
        <v>#N/A</v>
      </c>
      <c r="O5405" t="e">
        <v>#N/A</v>
      </c>
      <c r="P5405" t="e">
        <v>#N/A</v>
      </c>
      <c r="Q5405" t="e">
        <v>#N/A</v>
      </c>
      <c r="R5405" s="2" t="e">
        <v>#N/A</v>
      </c>
      <c r="S5405" t="e">
        <v>#N/A</v>
      </c>
      <c r="T5405" s="3" t="e">
        <v>#N/A</v>
      </c>
      <c r="U5405" s="3" t="e">
        <v>#N/A</v>
      </c>
      <c r="V5405" t="e">
        <v>#N/A</v>
      </c>
      <c r="W5405" t="e">
        <v>#N/A</v>
      </c>
      <c r="X5405" t="e">
        <v>#N/A</v>
      </c>
      <c r="Y5405" s="3" t="e">
        <v>#N/A</v>
      </c>
      <c r="Z5405" s="8" t="e">
        <v>#N/A</v>
      </c>
      <c r="AA5405" s="30" t="e">
        <v>#N/A</v>
      </c>
      <c r="AB5405" t="e">
        <v>#N/A</v>
      </c>
      <c r="AC5405" t="e">
        <v>#N/A</v>
      </c>
      <c r="AD5405" t="e">
        <v>#N/A</v>
      </c>
      <c r="AE5405" t="e">
        <v>#N/A</v>
      </c>
      <c r="AF5405" t="e">
        <v>#N/A</v>
      </c>
    </row>
    <row r="5406" spans="1:32" x14ac:dyDescent="0.25">
      <c r="A5406" t="e">
        <v>#N/A</v>
      </c>
      <c r="B5406" s="33" t="e">
        <v>#N/A</v>
      </c>
      <c r="C5406" t="e">
        <v>#N/A</v>
      </c>
      <c r="D5406" t="e">
        <v>#N/A</v>
      </c>
      <c r="E5406" s="69" t="e">
        <v>#N/A</v>
      </c>
      <c r="F5406" s="3" t="e">
        <v>#N/A</v>
      </c>
      <c r="G5406" s="3" t="e">
        <v>#N/A</v>
      </c>
      <c r="H5406" s="3" t="e">
        <v>#N/A</v>
      </c>
      <c r="I5406" s="80" t="e">
        <v>#N/A</v>
      </c>
      <c r="J5406" s="80" t="e">
        <v>#N/A</v>
      </c>
      <c r="K5406" s="85" t="e">
        <v>#N/A</v>
      </c>
      <c r="L5406" s="9" t="e">
        <v>#N/A</v>
      </c>
      <c r="M5406" s="93" t="e">
        <v>#N/A</v>
      </c>
      <c r="N5406" s="8" t="e">
        <v>#N/A</v>
      </c>
      <c r="O5406" t="e">
        <v>#N/A</v>
      </c>
      <c r="P5406" t="e">
        <v>#N/A</v>
      </c>
      <c r="Q5406" t="e">
        <v>#N/A</v>
      </c>
      <c r="R5406" s="2" t="e">
        <v>#N/A</v>
      </c>
      <c r="S5406" t="e">
        <v>#N/A</v>
      </c>
      <c r="T5406" s="3" t="e">
        <v>#N/A</v>
      </c>
      <c r="U5406" s="3" t="e">
        <v>#N/A</v>
      </c>
      <c r="V5406" t="e">
        <v>#N/A</v>
      </c>
      <c r="W5406" t="e">
        <v>#N/A</v>
      </c>
      <c r="X5406" t="e">
        <v>#N/A</v>
      </c>
      <c r="Y5406" s="3" t="e">
        <v>#N/A</v>
      </c>
      <c r="Z5406" s="8" t="e">
        <v>#N/A</v>
      </c>
      <c r="AA5406" s="30" t="e">
        <v>#N/A</v>
      </c>
      <c r="AB5406" t="e">
        <v>#N/A</v>
      </c>
      <c r="AC5406" t="e">
        <v>#N/A</v>
      </c>
      <c r="AD5406" t="e">
        <v>#N/A</v>
      </c>
      <c r="AE5406" t="e">
        <v>#N/A</v>
      </c>
      <c r="AF5406" t="e">
        <v>#N/A</v>
      </c>
    </row>
    <row r="5407" spans="1:32" x14ac:dyDescent="0.25">
      <c r="A5407" t="e">
        <v>#N/A</v>
      </c>
      <c r="B5407" s="33" t="e">
        <v>#N/A</v>
      </c>
      <c r="C5407" t="e">
        <v>#N/A</v>
      </c>
      <c r="D5407" t="e">
        <v>#N/A</v>
      </c>
      <c r="E5407" s="69" t="e">
        <v>#N/A</v>
      </c>
      <c r="F5407" s="3" t="e">
        <v>#N/A</v>
      </c>
      <c r="G5407" s="3" t="e">
        <v>#N/A</v>
      </c>
      <c r="H5407" s="3" t="e">
        <v>#N/A</v>
      </c>
      <c r="I5407" s="80" t="e">
        <v>#N/A</v>
      </c>
      <c r="J5407" s="80" t="e">
        <v>#N/A</v>
      </c>
      <c r="K5407" s="85" t="e">
        <v>#N/A</v>
      </c>
      <c r="L5407" s="9" t="e">
        <v>#N/A</v>
      </c>
      <c r="M5407" s="93" t="e">
        <v>#N/A</v>
      </c>
      <c r="N5407" s="8" t="e">
        <v>#N/A</v>
      </c>
      <c r="O5407" t="e">
        <v>#N/A</v>
      </c>
      <c r="P5407" t="e">
        <v>#N/A</v>
      </c>
      <c r="Q5407" t="e">
        <v>#N/A</v>
      </c>
      <c r="R5407" s="2" t="e">
        <v>#N/A</v>
      </c>
      <c r="S5407" t="e">
        <v>#N/A</v>
      </c>
      <c r="T5407" s="3" t="e">
        <v>#N/A</v>
      </c>
      <c r="U5407" s="3" t="e">
        <v>#N/A</v>
      </c>
      <c r="V5407" t="e">
        <v>#N/A</v>
      </c>
      <c r="W5407" t="e">
        <v>#N/A</v>
      </c>
      <c r="X5407" t="e">
        <v>#N/A</v>
      </c>
      <c r="Y5407" s="3" t="e">
        <v>#N/A</v>
      </c>
      <c r="Z5407" s="8" t="e">
        <v>#N/A</v>
      </c>
      <c r="AA5407" s="30" t="e">
        <v>#N/A</v>
      </c>
      <c r="AB5407" t="e">
        <v>#N/A</v>
      </c>
      <c r="AC5407" t="e">
        <v>#N/A</v>
      </c>
      <c r="AD5407" t="e">
        <v>#N/A</v>
      </c>
      <c r="AE5407" t="e">
        <v>#N/A</v>
      </c>
      <c r="AF5407" t="e">
        <v>#N/A</v>
      </c>
    </row>
    <row r="5408" spans="1:32" x14ac:dyDescent="0.25">
      <c r="A5408" t="e">
        <v>#N/A</v>
      </c>
      <c r="B5408" s="33" t="e">
        <v>#N/A</v>
      </c>
      <c r="C5408" t="e">
        <v>#N/A</v>
      </c>
      <c r="D5408" t="e">
        <v>#N/A</v>
      </c>
      <c r="E5408" s="69" t="e">
        <v>#N/A</v>
      </c>
      <c r="F5408" s="3" t="e">
        <v>#N/A</v>
      </c>
      <c r="G5408" s="3" t="e">
        <v>#N/A</v>
      </c>
      <c r="H5408" s="3" t="e">
        <v>#N/A</v>
      </c>
      <c r="I5408" s="80" t="e">
        <v>#N/A</v>
      </c>
      <c r="J5408" s="80" t="e">
        <v>#N/A</v>
      </c>
      <c r="K5408" s="85" t="e">
        <v>#N/A</v>
      </c>
      <c r="L5408" s="9" t="e">
        <v>#N/A</v>
      </c>
      <c r="M5408" s="93" t="e">
        <v>#N/A</v>
      </c>
      <c r="N5408" s="8" t="e">
        <v>#N/A</v>
      </c>
      <c r="O5408" t="e">
        <v>#N/A</v>
      </c>
      <c r="P5408" t="e">
        <v>#N/A</v>
      </c>
      <c r="Q5408" t="e">
        <v>#N/A</v>
      </c>
      <c r="R5408" s="2" t="e">
        <v>#N/A</v>
      </c>
      <c r="S5408" t="e">
        <v>#N/A</v>
      </c>
      <c r="T5408" s="3" t="e">
        <v>#N/A</v>
      </c>
      <c r="U5408" s="3" t="e">
        <v>#N/A</v>
      </c>
      <c r="V5408" t="e">
        <v>#N/A</v>
      </c>
      <c r="W5408" t="e">
        <v>#N/A</v>
      </c>
      <c r="X5408" t="e">
        <v>#N/A</v>
      </c>
      <c r="Y5408" s="3" t="e">
        <v>#N/A</v>
      </c>
      <c r="Z5408" s="8" t="e">
        <v>#N/A</v>
      </c>
      <c r="AA5408" s="30" t="e">
        <v>#N/A</v>
      </c>
      <c r="AB5408" t="e">
        <v>#N/A</v>
      </c>
      <c r="AC5408" t="e">
        <v>#N/A</v>
      </c>
      <c r="AD5408" t="e">
        <v>#N/A</v>
      </c>
      <c r="AE5408" t="e">
        <v>#N/A</v>
      </c>
      <c r="AF5408" t="e">
        <v>#N/A</v>
      </c>
    </row>
    <row r="5409" spans="1:32" x14ac:dyDescent="0.25">
      <c r="A5409" t="e">
        <v>#N/A</v>
      </c>
      <c r="B5409" s="33" t="e">
        <v>#N/A</v>
      </c>
      <c r="C5409" t="e">
        <v>#N/A</v>
      </c>
      <c r="D5409" t="e">
        <v>#N/A</v>
      </c>
      <c r="E5409" s="69" t="e">
        <v>#N/A</v>
      </c>
      <c r="F5409" s="3" t="e">
        <v>#N/A</v>
      </c>
      <c r="G5409" s="3" t="e">
        <v>#N/A</v>
      </c>
      <c r="H5409" s="3" t="e">
        <v>#N/A</v>
      </c>
      <c r="I5409" s="80" t="e">
        <v>#N/A</v>
      </c>
      <c r="J5409" s="80" t="e">
        <v>#N/A</v>
      </c>
      <c r="K5409" s="85" t="e">
        <v>#N/A</v>
      </c>
      <c r="L5409" s="9" t="e">
        <v>#N/A</v>
      </c>
      <c r="M5409" s="93" t="e">
        <v>#N/A</v>
      </c>
      <c r="N5409" s="8" t="e">
        <v>#N/A</v>
      </c>
      <c r="O5409" t="e">
        <v>#N/A</v>
      </c>
      <c r="P5409" t="e">
        <v>#N/A</v>
      </c>
      <c r="Q5409" t="e">
        <v>#N/A</v>
      </c>
      <c r="R5409" s="2" t="e">
        <v>#N/A</v>
      </c>
      <c r="S5409" t="e">
        <v>#N/A</v>
      </c>
      <c r="T5409" s="3" t="e">
        <v>#N/A</v>
      </c>
      <c r="U5409" s="3" t="e">
        <v>#N/A</v>
      </c>
      <c r="V5409" t="e">
        <v>#N/A</v>
      </c>
      <c r="W5409" t="e">
        <v>#N/A</v>
      </c>
      <c r="X5409" t="e">
        <v>#N/A</v>
      </c>
      <c r="Y5409" s="3" t="e">
        <v>#N/A</v>
      </c>
      <c r="Z5409" s="8" t="e">
        <v>#N/A</v>
      </c>
      <c r="AA5409" s="30" t="e">
        <v>#N/A</v>
      </c>
      <c r="AB5409" t="e">
        <v>#N/A</v>
      </c>
      <c r="AC5409" t="e">
        <v>#N/A</v>
      </c>
      <c r="AD5409" t="e">
        <v>#N/A</v>
      </c>
      <c r="AE5409" t="e">
        <v>#N/A</v>
      </c>
      <c r="AF5409" t="e">
        <v>#N/A</v>
      </c>
    </row>
    <row r="5410" spans="1:32" x14ac:dyDescent="0.25">
      <c r="A5410" t="e">
        <v>#N/A</v>
      </c>
      <c r="B5410" s="33" t="e">
        <v>#N/A</v>
      </c>
      <c r="C5410" t="e">
        <v>#N/A</v>
      </c>
      <c r="D5410" t="e">
        <v>#N/A</v>
      </c>
      <c r="E5410" s="69" t="e">
        <v>#N/A</v>
      </c>
      <c r="F5410" s="3" t="e">
        <v>#N/A</v>
      </c>
      <c r="G5410" s="3" t="e">
        <v>#N/A</v>
      </c>
      <c r="H5410" s="3" t="e">
        <v>#N/A</v>
      </c>
      <c r="I5410" s="80" t="e">
        <v>#N/A</v>
      </c>
      <c r="J5410" s="80" t="e">
        <v>#N/A</v>
      </c>
      <c r="K5410" s="85" t="e">
        <v>#N/A</v>
      </c>
      <c r="L5410" s="9" t="e">
        <v>#N/A</v>
      </c>
      <c r="M5410" s="93" t="e">
        <v>#N/A</v>
      </c>
      <c r="N5410" s="8" t="e">
        <v>#N/A</v>
      </c>
      <c r="O5410" t="e">
        <v>#N/A</v>
      </c>
      <c r="P5410" t="e">
        <v>#N/A</v>
      </c>
      <c r="Q5410" t="e">
        <v>#N/A</v>
      </c>
      <c r="R5410" s="2" t="e">
        <v>#N/A</v>
      </c>
      <c r="S5410" t="e">
        <v>#N/A</v>
      </c>
      <c r="T5410" s="3" t="e">
        <v>#N/A</v>
      </c>
      <c r="U5410" s="3" t="e">
        <v>#N/A</v>
      </c>
      <c r="V5410" t="e">
        <v>#N/A</v>
      </c>
      <c r="W5410" t="e">
        <v>#N/A</v>
      </c>
      <c r="X5410" t="e">
        <v>#N/A</v>
      </c>
      <c r="Y5410" s="3" t="e">
        <v>#N/A</v>
      </c>
      <c r="Z5410" s="8" t="e">
        <v>#N/A</v>
      </c>
      <c r="AA5410" s="30" t="e">
        <v>#N/A</v>
      </c>
      <c r="AB5410" t="e">
        <v>#N/A</v>
      </c>
      <c r="AC5410" t="e">
        <v>#N/A</v>
      </c>
      <c r="AD5410" t="e">
        <v>#N/A</v>
      </c>
      <c r="AE5410" t="e">
        <v>#N/A</v>
      </c>
      <c r="AF5410" t="e">
        <v>#N/A</v>
      </c>
    </row>
    <row r="5411" spans="1:32" x14ac:dyDescent="0.25">
      <c r="A5411" t="e">
        <v>#N/A</v>
      </c>
      <c r="B5411" s="33" t="e">
        <v>#N/A</v>
      </c>
      <c r="C5411" t="e">
        <v>#N/A</v>
      </c>
      <c r="D5411" t="e">
        <v>#N/A</v>
      </c>
      <c r="E5411" s="69" t="e">
        <v>#N/A</v>
      </c>
      <c r="F5411" s="3" t="e">
        <v>#N/A</v>
      </c>
      <c r="G5411" s="3" t="e">
        <v>#N/A</v>
      </c>
      <c r="H5411" s="3" t="e">
        <v>#N/A</v>
      </c>
      <c r="I5411" s="80" t="e">
        <v>#N/A</v>
      </c>
      <c r="J5411" s="80" t="e">
        <v>#N/A</v>
      </c>
      <c r="K5411" s="85" t="e">
        <v>#N/A</v>
      </c>
      <c r="L5411" s="9" t="e">
        <v>#N/A</v>
      </c>
      <c r="M5411" s="93" t="e">
        <v>#N/A</v>
      </c>
      <c r="N5411" s="8" t="e">
        <v>#N/A</v>
      </c>
      <c r="O5411" t="e">
        <v>#N/A</v>
      </c>
      <c r="P5411" t="e">
        <v>#N/A</v>
      </c>
      <c r="Q5411" t="e">
        <v>#N/A</v>
      </c>
      <c r="R5411" s="2" t="e">
        <v>#N/A</v>
      </c>
      <c r="S5411" t="e">
        <v>#N/A</v>
      </c>
      <c r="T5411" s="3" t="e">
        <v>#N/A</v>
      </c>
      <c r="U5411" s="3" t="e">
        <v>#N/A</v>
      </c>
      <c r="V5411" t="e">
        <v>#N/A</v>
      </c>
      <c r="W5411" t="e">
        <v>#N/A</v>
      </c>
      <c r="X5411" t="e">
        <v>#N/A</v>
      </c>
      <c r="Y5411" s="3" t="e">
        <v>#N/A</v>
      </c>
      <c r="Z5411" s="8" t="e">
        <v>#N/A</v>
      </c>
      <c r="AA5411" s="30" t="e">
        <v>#N/A</v>
      </c>
      <c r="AB5411" t="e">
        <v>#N/A</v>
      </c>
      <c r="AC5411" t="e">
        <v>#N/A</v>
      </c>
      <c r="AD5411" t="e">
        <v>#N/A</v>
      </c>
      <c r="AE5411" t="e">
        <v>#N/A</v>
      </c>
      <c r="AF5411" t="e">
        <v>#N/A</v>
      </c>
    </row>
    <row r="5412" spans="1:32" x14ac:dyDescent="0.25">
      <c r="A5412" t="e">
        <v>#N/A</v>
      </c>
      <c r="B5412" s="33" t="e">
        <v>#N/A</v>
      </c>
      <c r="C5412" t="e">
        <v>#N/A</v>
      </c>
      <c r="D5412" t="e">
        <v>#N/A</v>
      </c>
      <c r="E5412" s="69" t="e">
        <v>#N/A</v>
      </c>
      <c r="F5412" s="3" t="e">
        <v>#N/A</v>
      </c>
      <c r="G5412" s="3" t="e">
        <v>#N/A</v>
      </c>
      <c r="H5412" s="3" t="e">
        <v>#N/A</v>
      </c>
      <c r="I5412" s="80" t="e">
        <v>#N/A</v>
      </c>
      <c r="J5412" s="80" t="e">
        <v>#N/A</v>
      </c>
      <c r="K5412" s="85" t="e">
        <v>#N/A</v>
      </c>
      <c r="L5412" s="9" t="e">
        <v>#N/A</v>
      </c>
      <c r="M5412" s="93" t="e">
        <v>#N/A</v>
      </c>
      <c r="N5412" s="8" t="e">
        <v>#N/A</v>
      </c>
      <c r="O5412" t="e">
        <v>#N/A</v>
      </c>
      <c r="P5412" t="e">
        <v>#N/A</v>
      </c>
      <c r="Q5412" t="e">
        <v>#N/A</v>
      </c>
      <c r="R5412" s="2" t="e">
        <v>#N/A</v>
      </c>
      <c r="S5412" t="e">
        <v>#N/A</v>
      </c>
      <c r="T5412" s="3" t="e">
        <v>#N/A</v>
      </c>
      <c r="U5412" s="3" t="e">
        <v>#N/A</v>
      </c>
      <c r="V5412" t="e">
        <v>#N/A</v>
      </c>
      <c r="W5412" t="e">
        <v>#N/A</v>
      </c>
      <c r="X5412" t="e">
        <v>#N/A</v>
      </c>
      <c r="Y5412" s="3" t="e">
        <v>#N/A</v>
      </c>
      <c r="Z5412" s="8" t="e">
        <v>#N/A</v>
      </c>
      <c r="AA5412" s="30" t="e">
        <v>#N/A</v>
      </c>
      <c r="AB5412" t="e">
        <v>#N/A</v>
      </c>
      <c r="AC5412" t="e">
        <v>#N/A</v>
      </c>
      <c r="AD5412" t="e">
        <v>#N/A</v>
      </c>
      <c r="AE5412" t="e">
        <v>#N/A</v>
      </c>
      <c r="AF5412" t="e">
        <v>#N/A</v>
      </c>
    </row>
    <row r="5413" spans="1:32" x14ac:dyDescent="0.25">
      <c r="A5413" t="e">
        <v>#N/A</v>
      </c>
      <c r="B5413" s="33" t="e">
        <v>#N/A</v>
      </c>
      <c r="C5413" t="e">
        <v>#N/A</v>
      </c>
      <c r="D5413" t="e">
        <v>#N/A</v>
      </c>
      <c r="E5413" s="69" t="e">
        <v>#N/A</v>
      </c>
      <c r="F5413" s="3" t="e">
        <v>#N/A</v>
      </c>
      <c r="G5413" s="3" t="e">
        <v>#N/A</v>
      </c>
      <c r="H5413" s="3" t="e">
        <v>#N/A</v>
      </c>
      <c r="I5413" s="80" t="e">
        <v>#N/A</v>
      </c>
      <c r="J5413" s="80" t="e">
        <v>#N/A</v>
      </c>
      <c r="K5413" s="85" t="e">
        <v>#N/A</v>
      </c>
      <c r="L5413" s="9" t="e">
        <v>#N/A</v>
      </c>
      <c r="M5413" s="93" t="e">
        <v>#N/A</v>
      </c>
      <c r="N5413" s="8" t="e">
        <v>#N/A</v>
      </c>
      <c r="O5413" t="e">
        <v>#N/A</v>
      </c>
      <c r="P5413" t="e">
        <v>#N/A</v>
      </c>
      <c r="Q5413" t="e">
        <v>#N/A</v>
      </c>
      <c r="R5413" s="2" t="e">
        <v>#N/A</v>
      </c>
      <c r="S5413" t="e">
        <v>#N/A</v>
      </c>
      <c r="T5413" s="3" t="e">
        <v>#N/A</v>
      </c>
      <c r="U5413" s="3" t="e">
        <v>#N/A</v>
      </c>
      <c r="V5413" t="e">
        <v>#N/A</v>
      </c>
      <c r="W5413" t="e">
        <v>#N/A</v>
      </c>
      <c r="X5413" t="e">
        <v>#N/A</v>
      </c>
      <c r="Y5413" s="3" t="e">
        <v>#N/A</v>
      </c>
      <c r="Z5413" s="8" t="e">
        <v>#N/A</v>
      </c>
      <c r="AA5413" s="30" t="e">
        <v>#N/A</v>
      </c>
      <c r="AB5413" t="e">
        <v>#N/A</v>
      </c>
      <c r="AC5413" t="e">
        <v>#N/A</v>
      </c>
      <c r="AD5413" t="e">
        <v>#N/A</v>
      </c>
      <c r="AE5413" t="e">
        <v>#N/A</v>
      </c>
      <c r="AF5413" t="e">
        <v>#N/A</v>
      </c>
    </row>
    <row r="5414" spans="1:32" x14ac:dyDescent="0.25">
      <c r="A5414" t="e">
        <v>#N/A</v>
      </c>
      <c r="B5414" s="33" t="e">
        <v>#N/A</v>
      </c>
      <c r="C5414" t="e">
        <v>#N/A</v>
      </c>
      <c r="D5414" t="e">
        <v>#N/A</v>
      </c>
      <c r="E5414" s="69" t="e">
        <v>#N/A</v>
      </c>
      <c r="F5414" s="3" t="e">
        <v>#N/A</v>
      </c>
      <c r="G5414" s="3" t="e">
        <v>#N/A</v>
      </c>
      <c r="H5414" s="3" t="e">
        <v>#N/A</v>
      </c>
      <c r="I5414" s="80" t="e">
        <v>#N/A</v>
      </c>
      <c r="J5414" s="80" t="e">
        <v>#N/A</v>
      </c>
      <c r="K5414" s="85" t="e">
        <v>#N/A</v>
      </c>
      <c r="L5414" s="9" t="e">
        <v>#N/A</v>
      </c>
      <c r="M5414" s="93" t="e">
        <v>#N/A</v>
      </c>
      <c r="N5414" s="8" t="e">
        <v>#N/A</v>
      </c>
      <c r="O5414" t="e">
        <v>#N/A</v>
      </c>
      <c r="P5414" t="e">
        <v>#N/A</v>
      </c>
      <c r="Q5414" t="e">
        <v>#N/A</v>
      </c>
      <c r="R5414" s="2" t="e">
        <v>#N/A</v>
      </c>
      <c r="S5414" t="e">
        <v>#N/A</v>
      </c>
      <c r="T5414" s="3" t="e">
        <v>#N/A</v>
      </c>
      <c r="U5414" s="3" t="e">
        <v>#N/A</v>
      </c>
      <c r="V5414" t="e">
        <v>#N/A</v>
      </c>
      <c r="W5414" t="e">
        <v>#N/A</v>
      </c>
      <c r="X5414" t="e">
        <v>#N/A</v>
      </c>
      <c r="Y5414" s="3" t="e">
        <v>#N/A</v>
      </c>
      <c r="Z5414" s="8" t="e">
        <v>#N/A</v>
      </c>
      <c r="AA5414" s="30" t="e">
        <v>#N/A</v>
      </c>
      <c r="AB5414" t="e">
        <v>#N/A</v>
      </c>
      <c r="AC5414" t="e">
        <v>#N/A</v>
      </c>
      <c r="AD5414" t="e">
        <v>#N/A</v>
      </c>
      <c r="AE5414" t="e">
        <v>#N/A</v>
      </c>
      <c r="AF5414" t="e">
        <v>#N/A</v>
      </c>
    </row>
    <row r="5415" spans="1:32" x14ac:dyDescent="0.25">
      <c r="A5415" t="e">
        <v>#N/A</v>
      </c>
      <c r="B5415" s="33" t="e">
        <v>#N/A</v>
      </c>
      <c r="C5415" t="e">
        <v>#N/A</v>
      </c>
      <c r="D5415" t="e">
        <v>#N/A</v>
      </c>
      <c r="E5415" s="69" t="e">
        <v>#N/A</v>
      </c>
      <c r="F5415" s="3" t="e">
        <v>#N/A</v>
      </c>
      <c r="G5415" s="3" t="e">
        <v>#N/A</v>
      </c>
      <c r="H5415" s="3" t="e">
        <v>#N/A</v>
      </c>
      <c r="I5415" s="80" t="e">
        <v>#N/A</v>
      </c>
      <c r="J5415" s="80" t="e">
        <v>#N/A</v>
      </c>
      <c r="K5415" s="85" t="e">
        <v>#N/A</v>
      </c>
      <c r="L5415" s="9" t="e">
        <v>#N/A</v>
      </c>
      <c r="M5415" s="93" t="e">
        <v>#N/A</v>
      </c>
      <c r="N5415" s="8" t="e">
        <v>#N/A</v>
      </c>
      <c r="O5415" t="e">
        <v>#N/A</v>
      </c>
      <c r="P5415" t="e">
        <v>#N/A</v>
      </c>
      <c r="Q5415" t="e">
        <v>#N/A</v>
      </c>
      <c r="R5415" s="2" t="e">
        <v>#N/A</v>
      </c>
      <c r="S5415" t="e">
        <v>#N/A</v>
      </c>
      <c r="T5415" s="3" t="e">
        <v>#N/A</v>
      </c>
      <c r="U5415" s="3" t="e">
        <v>#N/A</v>
      </c>
      <c r="V5415" t="e">
        <v>#N/A</v>
      </c>
      <c r="W5415" t="e">
        <v>#N/A</v>
      </c>
      <c r="X5415" t="e">
        <v>#N/A</v>
      </c>
      <c r="Y5415" s="3" t="e">
        <v>#N/A</v>
      </c>
      <c r="Z5415" s="8" t="e">
        <v>#N/A</v>
      </c>
      <c r="AA5415" s="30" t="e">
        <v>#N/A</v>
      </c>
      <c r="AB5415" t="e">
        <v>#N/A</v>
      </c>
      <c r="AC5415" t="e">
        <v>#N/A</v>
      </c>
      <c r="AD5415" t="e">
        <v>#N/A</v>
      </c>
      <c r="AE5415" t="e">
        <v>#N/A</v>
      </c>
      <c r="AF5415" t="e">
        <v>#N/A</v>
      </c>
    </row>
    <row r="5416" spans="1:32" x14ac:dyDescent="0.25">
      <c r="A5416" t="e">
        <v>#N/A</v>
      </c>
      <c r="B5416" s="33" t="e">
        <v>#N/A</v>
      </c>
      <c r="C5416" t="e">
        <v>#N/A</v>
      </c>
      <c r="D5416" t="e">
        <v>#N/A</v>
      </c>
      <c r="E5416" s="69" t="e">
        <v>#N/A</v>
      </c>
      <c r="F5416" s="3" t="e">
        <v>#N/A</v>
      </c>
      <c r="G5416" s="3" t="e">
        <v>#N/A</v>
      </c>
      <c r="H5416" s="3" t="e">
        <v>#N/A</v>
      </c>
      <c r="I5416" s="80" t="e">
        <v>#N/A</v>
      </c>
      <c r="J5416" s="80" t="e">
        <v>#N/A</v>
      </c>
      <c r="K5416" s="85" t="e">
        <v>#N/A</v>
      </c>
      <c r="L5416" s="9" t="e">
        <v>#N/A</v>
      </c>
      <c r="M5416" s="93" t="e">
        <v>#N/A</v>
      </c>
      <c r="N5416" s="8" t="e">
        <v>#N/A</v>
      </c>
      <c r="O5416" t="e">
        <v>#N/A</v>
      </c>
      <c r="P5416" t="e">
        <v>#N/A</v>
      </c>
      <c r="Q5416" t="e">
        <v>#N/A</v>
      </c>
      <c r="R5416" s="2" t="e">
        <v>#N/A</v>
      </c>
      <c r="S5416" t="e">
        <v>#N/A</v>
      </c>
      <c r="T5416" s="3" t="e">
        <v>#N/A</v>
      </c>
      <c r="U5416" s="3" t="e">
        <v>#N/A</v>
      </c>
      <c r="V5416" t="e">
        <v>#N/A</v>
      </c>
      <c r="W5416" t="e">
        <v>#N/A</v>
      </c>
      <c r="X5416" t="e">
        <v>#N/A</v>
      </c>
      <c r="Y5416" s="3" t="e">
        <v>#N/A</v>
      </c>
      <c r="Z5416" s="8" t="e">
        <v>#N/A</v>
      </c>
      <c r="AA5416" s="30" t="e">
        <v>#N/A</v>
      </c>
      <c r="AB5416" t="e">
        <v>#N/A</v>
      </c>
      <c r="AC5416" t="e">
        <v>#N/A</v>
      </c>
      <c r="AD5416" t="e">
        <v>#N/A</v>
      </c>
      <c r="AE5416" t="e">
        <v>#N/A</v>
      </c>
      <c r="AF5416" t="e">
        <v>#N/A</v>
      </c>
    </row>
    <row r="5417" spans="1:32" x14ac:dyDescent="0.25">
      <c r="A5417" t="e">
        <v>#N/A</v>
      </c>
      <c r="B5417" s="33" t="e">
        <v>#N/A</v>
      </c>
      <c r="C5417" t="e">
        <v>#N/A</v>
      </c>
      <c r="D5417" t="e">
        <v>#N/A</v>
      </c>
      <c r="E5417" s="69" t="e">
        <v>#N/A</v>
      </c>
      <c r="F5417" s="3" t="e">
        <v>#N/A</v>
      </c>
      <c r="G5417" s="3" t="e">
        <v>#N/A</v>
      </c>
      <c r="H5417" s="3" t="e">
        <v>#N/A</v>
      </c>
      <c r="I5417" s="80" t="e">
        <v>#N/A</v>
      </c>
      <c r="J5417" s="80" t="e">
        <v>#N/A</v>
      </c>
      <c r="K5417" s="85" t="e">
        <v>#N/A</v>
      </c>
      <c r="L5417" s="9" t="e">
        <v>#N/A</v>
      </c>
      <c r="M5417" s="93" t="e">
        <v>#N/A</v>
      </c>
      <c r="N5417" s="8" t="e">
        <v>#N/A</v>
      </c>
      <c r="O5417" t="e">
        <v>#N/A</v>
      </c>
      <c r="P5417" t="e">
        <v>#N/A</v>
      </c>
      <c r="Q5417" t="e">
        <v>#N/A</v>
      </c>
      <c r="R5417" s="2" t="e">
        <v>#N/A</v>
      </c>
      <c r="S5417" t="e">
        <v>#N/A</v>
      </c>
      <c r="T5417" s="3" t="e">
        <v>#N/A</v>
      </c>
      <c r="U5417" s="3" t="e">
        <v>#N/A</v>
      </c>
      <c r="V5417" t="e">
        <v>#N/A</v>
      </c>
      <c r="W5417" t="e">
        <v>#N/A</v>
      </c>
      <c r="X5417" t="e">
        <v>#N/A</v>
      </c>
      <c r="Y5417" s="3" t="e">
        <v>#N/A</v>
      </c>
      <c r="Z5417" s="8" t="e">
        <v>#N/A</v>
      </c>
      <c r="AA5417" s="30" t="e">
        <v>#N/A</v>
      </c>
      <c r="AB5417" t="e">
        <v>#N/A</v>
      </c>
      <c r="AC5417" t="e">
        <v>#N/A</v>
      </c>
      <c r="AD5417" t="e">
        <v>#N/A</v>
      </c>
      <c r="AE5417" t="e">
        <v>#N/A</v>
      </c>
      <c r="AF5417" t="e">
        <v>#N/A</v>
      </c>
    </row>
    <row r="5418" spans="1:32" x14ac:dyDescent="0.25">
      <c r="A5418" t="e">
        <v>#N/A</v>
      </c>
      <c r="B5418" s="33" t="e">
        <v>#N/A</v>
      </c>
      <c r="C5418" t="e">
        <v>#N/A</v>
      </c>
      <c r="D5418" t="e">
        <v>#N/A</v>
      </c>
      <c r="E5418" s="69" t="e">
        <v>#N/A</v>
      </c>
      <c r="F5418" s="3" t="e">
        <v>#N/A</v>
      </c>
      <c r="G5418" s="3" t="e">
        <v>#N/A</v>
      </c>
      <c r="H5418" s="3" t="e">
        <v>#N/A</v>
      </c>
      <c r="I5418" s="80" t="e">
        <v>#N/A</v>
      </c>
      <c r="J5418" s="80" t="e">
        <v>#N/A</v>
      </c>
      <c r="K5418" s="85" t="e">
        <v>#N/A</v>
      </c>
      <c r="L5418" s="9" t="e">
        <v>#N/A</v>
      </c>
      <c r="M5418" s="93" t="e">
        <v>#N/A</v>
      </c>
      <c r="N5418" s="8" t="e">
        <v>#N/A</v>
      </c>
      <c r="O5418" t="e">
        <v>#N/A</v>
      </c>
      <c r="P5418" t="e">
        <v>#N/A</v>
      </c>
      <c r="Q5418" t="e">
        <v>#N/A</v>
      </c>
      <c r="R5418" s="2" t="e">
        <v>#N/A</v>
      </c>
      <c r="S5418" t="e">
        <v>#N/A</v>
      </c>
      <c r="T5418" s="3" t="e">
        <v>#N/A</v>
      </c>
      <c r="U5418" s="3" t="e">
        <v>#N/A</v>
      </c>
      <c r="V5418" t="e">
        <v>#N/A</v>
      </c>
      <c r="W5418" t="e">
        <v>#N/A</v>
      </c>
      <c r="X5418" t="e">
        <v>#N/A</v>
      </c>
      <c r="Y5418" s="3" t="e">
        <v>#N/A</v>
      </c>
      <c r="Z5418" s="8" t="e">
        <v>#N/A</v>
      </c>
      <c r="AA5418" s="30" t="e">
        <v>#N/A</v>
      </c>
      <c r="AB5418" t="e">
        <v>#N/A</v>
      </c>
      <c r="AC5418" t="e">
        <v>#N/A</v>
      </c>
      <c r="AD5418" t="e">
        <v>#N/A</v>
      </c>
      <c r="AE5418" t="e">
        <v>#N/A</v>
      </c>
      <c r="AF5418" t="e">
        <v>#N/A</v>
      </c>
    </row>
    <row r="5419" spans="1:32" x14ac:dyDescent="0.25">
      <c r="A5419" t="e">
        <v>#N/A</v>
      </c>
      <c r="B5419" s="33" t="e">
        <v>#N/A</v>
      </c>
      <c r="C5419" t="e">
        <v>#N/A</v>
      </c>
      <c r="D5419" t="e">
        <v>#N/A</v>
      </c>
      <c r="E5419" s="69" t="e">
        <v>#N/A</v>
      </c>
      <c r="F5419" s="3" t="e">
        <v>#N/A</v>
      </c>
      <c r="G5419" s="3" t="e">
        <v>#N/A</v>
      </c>
      <c r="H5419" s="3" t="e">
        <v>#N/A</v>
      </c>
      <c r="I5419" s="80" t="e">
        <v>#N/A</v>
      </c>
      <c r="J5419" s="80" t="e">
        <v>#N/A</v>
      </c>
      <c r="K5419" s="85" t="e">
        <v>#N/A</v>
      </c>
      <c r="L5419" s="9" t="e">
        <v>#N/A</v>
      </c>
      <c r="M5419" s="93" t="e">
        <v>#N/A</v>
      </c>
      <c r="N5419" s="8" t="e">
        <v>#N/A</v>
      </c>
      <c r="O5419" t="e">
        <v>#N/A</v>
      </c>
      <c r="P5419" t="e">
        <v>#N/A</v>
      </c>
      <c r="Q5419" t="e">
        <v>#N/A</v>
      </c>
      <c r="R5419" s="2" t="e">
        <v>#N/A</v>
      </c>
      <c r="S5419" t="e">
        <v>#N/A</v>
      </c>
      <c r="T5419" s="3" t="e">
        <v>#N/A</v>
      </c>
      <c r="U5419" s="3" t="e">
        <v>#N/A</v>
      </c>
      <c r="V5419" t="e">
        <v>#N/A</v>
      </c>
      <c r="W5419" t="e">
        <v>#N/A</v>
      </c>
      <c r="X5419" t="e">
        <v>#N/A</v>
      </c>
      <c r="Y5419" s="3" t="e">
        <v>#N/A</v>
      </c>
      <c r="Z5419" s="8" t="e">
        <v>#N/A</v>
      </c>
      <c r="AA5419" s="30" t="e">
        <v>#N/A</v>
      </c>
      <c r="AB5419" t="e">
        <v>#N/A</v>
      </c>
      <c r="AC5419" t="e">
        <v>#N/A</v>
      </c>
      <c r="AD5419" t="e">
        <v>#N/A</v>
      </c>
      <c r="AE5419" t="e">
        <v>#N/A</v>
      </c>
      <c r="AF5419" t="e">
        <v>#N/A</v>
      </c>
    </row>
    <row r="5420" spans="1:32" x14ac:dyDescent="0.25">
      <c r="A5420" t="e">
        <v>#N/A</v>
      </c>
      <c r="B5420" s="33" t="e">
        <v>#N/A</v>
      </c>
      <c r="C5420" t="e">
        <v>#N/A</v>
      </c>
      <c r="D5420" t="e">
        <v>#N/A</v>
      </c>
      <c r="E5420" s="69" t="e">
        <v>#N/A</v>
      </c>
      <c r="F5420" s="3" t="e">
        <v>#N/A</v>
      </c>
      <c r="G5420" s="3" t="e">
        <v>#N/A</v>
      </c>
      <c r="H5420" s="3" t="e">
        <v>#N/A</v>
      </c>
      <c r="I5420" s="80" t="e">
        <v>#N/A</v>
      </c>
      <c r="J5420" s="80" t="e">
        <v>#N/A</v>
      </c>
      <c r="K5420" s="85" t="e">
        <v>#N/A</v>
      </c>
      <c r="L5420" s="9" t="e">
        <v>#N/A</v>
      </c>
      <c r="M5420" s="93" t="e">
        <v>#N/A</v>
      </c>
      <c r="N5420" s="8" t="e">
        <v>#N/A</v>
      </c>
      <c r="O5420" t="e">
        <v>#N/A</v>
      </c>
      <c r="P5420" t="e">
        <v>#N/A</v>
      </c>
      <c r="Q5420" t="e">
        <v>#N/A</v>
      </c>
      <c r="R5420" s="2" t="e">
        <v>#N/A</v>
      </c>
      <c r="S5420" t="e">
        <v>#N/A</v>
      </c>
      <c r="T5420" s="3" t="e">
        <v>#N/A</v>
      </c>
      <c r="U5420" s="3" t="e">
        <v>#N/A</v>
      </c>
      <c r="V5420" t="e">
        <v>#N/A</v>
      </c>
      <c r="W5420" t="e">
        <v>#N/A</v>
      </c>
      <c r="X5420" t="e">
        <v>#N/A</v>
      </c>
      <c r="Y5420" s="3" t="e">
        <v>#N/A</v>
      </c>
      <c r="Z5420" s="8" t="e">
        <v>#N/A</v>
      </c>
      <c r="AA5420" s="30" t="e">
        <v>#N/A</v>
      </c>
      <c r="AB5420" t="e">
        <v>#N/A</v>
      </c>
      <c r="AC5420" t="e">
        <v>#N/A</v>
      </c>
      <c r="AD5420" t="e">
        <v>#N/A</v>
      </c>
      <c r="AE5420" t="e">
        <v>#N/A</v>
      </c>
      <c r="AF5420" t="e">
        <v>#N/A</v>
      </c>
    </row>
    <row r="5421" spans="1:32" x14ac:dyDescent="0.25">
      <c r="A5421" t="e">
        <v>#N/A</v>
      </c>
      <c r="B5421" s="33" t="e">
        <v>#N/A</v>
      </c>
      <c r="C5421" t="e">
        <v>#N/A</v>
      </c>
      <c r="D5421" t="e">
        <v>#N/A</v>
      </c>
      <c r="E5421" s="69" t="e">
        <v>#N/A</v>
      </c>
      <c r="F5421" s="3" t="e">
        <v>#N/A</v>
      </c>
      <c r="G5421" s="3" t="e">
        <v>#N/A</v>
      </c>
      <c r="H5421" s="3" t="e">
        <v>#N/A</v>
      </c>
      <c r="I5421" s="80" t="e">
        <v>#N/A</v>
      </c>
      <c r="J5421" s="80" t="e">
        <v>#N/A</v>
      </c>
      <c r="K5421" s="85" t="e">
        <v>#N/A</v>
      </c>
      <c r="L5421" s="9" t="e">
        <v>#N/A</v>
      </c>
      <c r="M5421" s="93" t="e">
        <v>#N/A</v>
      </c>
      <c r="N5421" s="8" t="e">
        <v>#N/A</v>
      </c>
      <c r="O5421" t="e">
        <v>#N/A</v>
      </c>
      <c r="P5421" t="e">
        <v>#N/A</v>
      </c>
      <c r="Q5421" t="e">
        <v>#N/A</v>
      </c>
      <c r="R5421" s="2" t="e">
        <v>#N/A</v>
      </c>
      <c r="S5421" t="e">
        <v>#N/A</v>
      </c>
      <c r="T5421" s="3" t="e">
        <v>#N/A</v>
      </c>
      <c r="U5421" s="3" t="e">
        <v>#N/A</v>
      </c>
      <c r="V5421" t="e">
        <v>#N/A</v>
      </c>
      <c r="W5421" t="e">
        <v>#N/A</v>
      </c>
      <c r="X5421" t="e">
        <v>#N/A</v>
      </c>
      <c r="Y5421" s="3" t="e">
        <v>#N/A</v>
      </c>
      <c r="Z5421" s="8" t="e">
        <v>#N/A</v>
      </c>
      <c r="AA5421" s="30" t="e">
        <v>#N/A</v>
      </c>
      <c r="AB5421" t="e">
        <v>#N/A</v>
      </c>
      <c r="AC5421" t="e">
        <v>#N/A</v>
      </c>
      <c r="AD5421" t="e">
        <v>#N/A</v>
      </c>
      <c r="AE5421" t="e">
        <v>#N/A</v>
      </c>
      <c r="AF5421" t="e">
        <v>#N/A</v>
      </c>
    </row>
    <row r="5422" spans="1:32" x14ac:dyDescent="0.25">
      <c r="A5422" t="e">
        <v>#N/A</v>
      </c>
      <c r="B5422" s="33" t="e">
        <v>#N/A</v>
      </c>
      <c r="C5422" t="e">
        <v>#N/A</v>
      </c>
      <c r="D5422" t="e">
        <v>#N/A</v>
      </c>
      <c r="E5422" s="69" t="e">
        <v>#N/A</v>
      </c>
      <c r="F5422" s="3" t="e">
        <v>#N/A</v>
      </c>
      <c r="G5422" s="3" t="e">
        <v>#N/A</v>
      </c>
      <c r="H5422" s="3" t="e">
        <v>#N/A</v>
      </c>
      <c r="I5422" s="80" t="e">
        <v>#N/A</v>
      </c>
      <c r="J5422" s="80" t="e">
        <v>#N/A</v>
      </c>
      <c r="K5422" s="85" t="e">
        <v>#N/A</v>
      </c>
      <c r="L5422" s="9" t="e">
        <v>#N/A</v>
      </c>
      <c r="M5422" s="93" t="e">
        <v>#N/A</v>
      </c>
      <c r="N5422" s="8" t="e">
        <v>#N/A</v>
      </c>
      <c r="O5422" t="e">
        <v>#N/A</v>
      </c>
      <c r="P5422" t="e">
        <v>#N/A</v>
      </c>
      <c r="Q5422" t="e">
        <v>#N/A</v>
      </c>
      <c r="R5422" s="2" t="e">
        <v>#N/A</v>
      </c>
      <c r="S5422" t="e">
        <v>#N/A</v>
      </c>
      <c r="T5422" s="3" t="e">
        <v>#N/A</v>
      </c>
      <c r="U5422" s="3" t="e">
        <v>#N/A</v>
      </c>
      <c r="V5422" t="e">
        <v>#N/A</v>
      </c>
      <c r="W5422" t="e">
        <v>#N/A</v>
      </c>
      <c r="X5422" t="e">
        <v>#N/A</v>
      </c>
      <c r="Y5422" s="3" t="e">
        <v>#N/A</v>
      </c>
      <c r="Z5422" s="8" t="e">
        <v>#N/A</v>
      </c>
      <c r="AA5422" s="30" t="e">
        <v>#N/A</v>
      </c>
      <c r="AB5422" t="e">
        <v>#N/A</v>
      </c>
      <c r="AC5422" t="e">
        <v>#N/A</v>
      </c>
      <c r="AD5422" t="e">
        <v>#N/A</v>
      </c>
      <c r="AE5422" t="e">
        <v>#N/A</v>
      </c>
      <c r="AF5422" t="e">
        <v>#N/A</v>
      </c>
    </row>
    <row r="5423" spans="1:32" x14ac:dyDescent="0.25">
      <c r="A5423" t="e">
        <v>#N/A</v>
      </c>
      <c r="B5423" s="33" t="e">
        <v>#N/A</v>
      </c>
      <c r="C5423" t="e">
        <v>#N/A</v>
      </c>
      <c r="D5423" t="e">
        <v>#N/A</v>
      </c>
      <c r="E5423" s="69" t="e">
        <v>#N/A</v>
      </c>
      <c r="F5423" s="3" t="e">
        <v>#N/A</v>
      </c>
      <c r="G5423" s="3" t="e">
        <v>#N/A</v>
      </c>
      <c r="H5423" s="3" t="e">
        <v>#N/A</v>
      </c>
      <c r="I5423" s="80" t="e">
        <v>#N/A</v>
      </c>
      <c r="J5423" s="80" t="e">
        <v>#N/A</v>
      </c>
      <c r="K5423" s="85" t="e">
        <v>#N/A</v>
      </c>
      <c r="L5423" s="9" t="e">
        <v>#N/A</v>
      </c>
      <c r="M5423" s="93" t="e">
        <v>#N/A</v>
      </c>
      <c r="N5423" s="8" t="e">
        <v>#N/A</v>
      </c>
      <c r="O5423" t="e">
        <v>#N/A</v>
      </c>
      <c r="P5423" t="e">
        <v>#N/A</v>
      </c>
      <c r="Q5423" t="e">
        <v>#N/A</v>
      </c>
      <c r="R5423" s="2" t="e">
        <v>#N/A</v>
      </c>
      <c r="S5423" t="e">
        <v>#N/A</v>
      </c>
      <c r="T5423" s="3" t="e">
        <v>#N/A</v>
      </c>
      <c r="U5423" s="3" t="e">
        <v>#N/A</v>
      </c>
      <c r="V5423" t="e">
        <v>#N/A</v>
      </c>
      <c r="W5423" t="e">
        <v>#N/A</v>
      </c>
      <c r="X5423" t="e">
        <v>#N/A</v>
      </c>
      <c r="Y5423" s="3" t="e">
        <v>#N/A</v>
      </c>
      <c r="Z5423" s="8" t="e">
        <v>#N/A</v>
      </c>
      <c r="AA5423" s="30" t="e">
        <v>#N/A</v>
      </c>
      <c r="AB5423" t="e">
        <v>#N/A</v>
      </c>
      <c r="AC5423" t="e">
        <v>#N/A</v>
      </c>
      <c r="AD5423" t="e">
        <v>#N/A</v>
      </c>
      <c r="AE5423" t="e">
        <v>#N/A</v>
      </c>
      <c r="AF5423" t="e">
        <v>#N/A</v>
      </c>
    </row>
    <row r="5424" spans="1:32" x14ac:dyDescent="0.25">
      <c r="A5424" t="e">
        <v>#N/A</v>
      </c>
      <c r="B5424" s="33" t="e">
        <v>#N/A</v>
      </c>
      <c r="C5424" t="e">
        <v>#N/A</v>
      </c>
      <c r="D5424" t="e">
        <v>#N/A</v>
      </c>
      <c r="E5424" s="69" t="e">
        <v>#N/A</v>
      </c>
      <c r="F5424" s="3" t="e">
        <v>#N/A</v>
      </c>
      <c r="G5424" s="3" t="e">
        <v>#N/A</v>
      </c>
      <c r="H5424" s="3" t="e">
        <v>#N/A</v>
      </c>
      <c r="I5424" s="80" t="e">
        <v>#N/A</v>
      </c>
      <c r="J5424" s="80" t="e">
        <v>#N/A</v>
      </c>
      <c r="K5424" s="85" t="e">
        <v>#N/A</v>
      </c>
      <c r="L5424" s="9" t="e">
        <v>#N/A</v>
      </c>
      <c r="M5424" s="93" t="e">
        <v>#N/A</v>
      </c>
      <c r="N5424" s="8" t="e">
        <v>#N/A</v>
      </c>
      <c r="O5424" t="e">
        <v>#N/A</v>
      </c>
      <c r="P5424" t="e">
        <v>#N/A</v>
      </c>
      <c r="Q5424" t="e">
        <v>#N/A</v>
      </c>
      <c r="R5424" s="2" t="e">
        <v>#N/A</v>
      </c>
      <c r="S5424" t="e">
        <v>#N/A</v>
      </c>
      <c r="T5424" s="3" t="e">
        <v>#N/A</v>
      </c>
      <c r="U5424" s="3" t="e">
        <v>#N/A</v>
      </c>
      <c r="V5424" t="e">
        <v>#N/A</v>
      </c>
      <c r="W5424" t="e">
        <v>#N/A</v>
      </c>
      <c r="X5424" t="e">
        <v>#N/A</v>
      </c>
      <c r="Y5424" s="3" t="e">
        <v>#N/A</v>
      </c>
      <c r="Z5424" s="8" t="e">
        <v>#N/A</v>
      </c>
      <c r="AA5424" s="30" t="e">
        <v>#N/A</v>
      </c>
      <c r="AB5424" t="e">
        <v>#N/A</v>
      </c>
      <c r="AC5424" t="e">
        <v>#N/A</v>
      </c>
      <c r="AD5424" t="e">
        <v>#N/A</v>
      </c>
      <c r="AE5424" t="e">
        <v>#N/A</v>
      </c>
      <c r="AF5424" t="e">
        <v>#N/A</v>
      </c>
    </row>
    <row r="5425" spans="1:32" x14ac:dyDescent="0.25">
      <c r="A5425" t="e">
        <v>#N/A</v>
      </c>
      <c r="B5425" s="33" t="e">
        <v>#N/A</v>
      </c>
      <c r="C5425" t="e">
        <v>#N/A</v>
      </c>
      <c r="D5425" t="e">
        <v>#N/A</v>
      </c>
      <c r="E5425" s="69" t="e">
        <v>#N/A</v>
      </c>
      <c r="F5425" s="3" t="e">
        <v>#N/A</v>
      </c>
      <c r="G5425" s="3" t="e">
        <v>#N/A</v>
      </c>
      <c r="H5425" s="3" t="e">
        <v>#N/A</v>
      </c>
      <c r="I5425" s="80" t="e">
        <v>#N/A</v>
      </c>
      <c r="J5425" s="80" t="e">
        <v>#N/A</v>
      </c>
      <c r="K5425" s="85" t="e">
        <v>#N/A</v>
      </c>
      <c r="L5425" s="9" t="e">
        <v>#N/A</v>
      </c>
      <c r="M5425" s="93" t="e">
        <v>#N/A</v>
      </c>
      <c r="N5425" s="8" t="e">
        <v>#N/A</v>
      </c>
      <c r="O5425" t="e">
        <v>#N/A</v>
      </c>
      <c r="P5425" t="e">
        <v>#N/A</v>
      </c>
      <c r="Q5425" t="e">
        <v>#N/A</v>
      </c>
      <c r="R5425" s="2" t="e">
        <v>#N/A</v>
      </c>
      <c r="S5425" t="e">
        <v>#N/A</v>
      </c>
      <c r="T5425" s="3" t="e">
        <v>#N/A</v>
      </c>
      <c r="U5425" s="3" t="e">
        <v>#N/A</v>
      </c>
      <c r="V5425" t="e">
        <v>#N/A</v>
      </c>
      <c r="W5425" t="e">
        <v>#N/A</v>
      </c>
      <c r="X5425" t="e">
        <v>#N/A</v>
      </c>
      <c r="Y5425" s="3" t="e">
        <v>#N/A</v>
      </c>
      <c r="Z5425" s="8" t="e">
        <v>#N/A</v>
      </c>
      <c r="AA5425" s="30" t="e">
        <v>#N/A</v>
      </c>
      <c r="AB5425" t="e">
        <v>#N/A</v>
      </c>
      <c r="AC5425" t="e">
        <v>#N/A</v>
      </c>
      <c r="AD5425" t="e">
        <v>#N/A</v>
      </c>
      <c r="AE5425" t="e">
        <v>#N/A</v>
      </c>
      <c r="AF5425" t="e">
        <v>#N/A</v>
      </c>
    </row>
    <row r="5426" spans="1:32" x14ac:dyDescent="0.25">
      <c r="A5426" t="e">
        <v>#N/A</v>
      </c>
      <c r="B5426" s="33" t="e">
        <v>#N/A</v>
      </c>
      <c r="C5426" t="e">
        <v>#N/A</v>
      </c>
      <c r="D5426" t="e">
        <v>#N/A</v>
      </c>
      <c r="E5426" s="69" t="e">
        <v>#N/A</v>
      </c>
      <c r="F5426" s="3" t="e">
        <v>#N/A</v>
      </c>
      <c r="G5426" s="3" t="e">
        <v>#N/A</v>
      </c>
      <c r="H5426" s="3" t="e">
        <v>#N/A</v>
      </c>
      <c r="I5426" s="80" t="e">
        <v>#N/A</v>
      </c>
      <c r="J5426" s="80" t="e">
        <v>#N/A</v>
      </c>
      <c r="K5426" s="85" t="e">
        <v>#N/A</v>
      </c>
      <c r="L5426" s="9" t="e">
        <v>#N/A</v>
      </c>
      <c r="M5426" s="93" t="e">
        <v>#N/A</v>
      </c>
      <c r="N5426" s="8" t="e">
        <v>#N/A</v>
      </c>
      <c r="O5426" t="e">
        <v>#N/A</v>
      </c>
      <c r="P5426" t="e">
        <v>#N/A</v>
      </c>
      <c r="Q5426" t="e">
        <v>#N/A</v>
      </c>
      <c r="R5426" s="2" t="e">
        <v>#N/A</v>
      </c>
      <c r="S5426" t="e">
        <v>#N/A</v>
      </c>
      <c r="T5426" s="3" t="e">
        <v>#N/A</v>
      </c>
      <c r="U5426" s="3" t="e">
        <v>#N/A</v>
      </c>
      <c r="V5426" t="e">
        <v>#N/A</v>
      </c>
      <c r="W5426" t="e">
        <v>#N/A</v>
      </c>
      <c r="X5426" t="e">
        <v>#N/A</v>
      </c>
      <c r="Y5426" s="3" t="e">
        <v>#N/A</v>
      </c>
      <c r="Z5426" s="8" t="e">
        <v>#N/A</v>
      </c>
      <c r="AA5426" s="30" t="e">
        <v>#N/A</v>
      </c>
      <c r="AB5426" t="e">
        <v>#N/A</v>
      </c>
      <c r="AC5426" t="e">
        <v>#N/A</v>
      </c>
      <c r="AD5426" t="e">
        <v>#N/A</v>
      </c>
      <c r="AE5426" t="e">
        <v>#N/A</v>
      </c>
      <c r="AF5426" t="e">
        <v>#N/A</v>
      </c>
    </row>
    <row r="5427" spans="1:32" x14ac:dyDescent="0.25">
      <c r="A5427" t="e">
        <v>#N/A</v>
      </c>
      <c r="B5427" s="33" t="e">
        <v>#N/A</v>
      </c>
      <c r="C5427" t="e">
        <v>#N/A</v>
      </c>
      <c r="D5427" t="e">
        <v>#N/A</v>
      </c>
      <c r="E5427" s="69" t="e">
        <v>#N/A</v>
      </c>
      <c r="F5427" s="3" t="e">
        <v>#N/A</v>
      </c>
      <c r="G5427" s="3" t="e">
        <v>#N/A</v>
      </c>
      <c r="H5427" s="3" t="e">
        <v>#N/A</v>
      </c>
      <c r="I5427" s="80" t="e">
        <v>#N/A</v>
      </c>
      <c r="J5427" s="80" t="e">
        <v>#N/A</v>
      </c>
      <c r="K5427" s="85" t="e">
        <v>#N/A</v>
      </c>
      <c r="L5427" s="9" t="e">
        <v>#N/A</v>
      </c>
      <c r="M5427" s="93" t="e">
        <v>#N/A</v>
      </c>
      <c r="N5427" s="8" t="e">
        <v>#N/A</v>
      </c>
      <c r="O5427" t="e">
        <v>#N/A</v>
      </c>
      <c r="P5427" t="e">
        <v>#N/A</v>
      </c>
      <c r="Q5427" t="e">
        <v>#N/A</v>
      </c>
      <c r="R5427" s="2" t="e">
        <v>#N/A</v>
      </c>
      <c r="S5427" t="e">
        <v>#N/A</v>
      </c>
      <c r="T5427" s="3" t="e">
        <v>#N/A</v>
      </c>
      <c r="U5427" s="3" t="e">
        <v>#N/A</v>
      </c>
      <c r="V5427" t="e">
        <v>#N/A</v>
      </c>
      <c r="W5427" t="e">
        <v>#N/A</v>
      </c>
      <c r="X5427" t="e">
        <v>#N/A</v>
      </c>
      <c r="Y5427" s="3" t="e">
        <v>#N/A</v>
      </c>
      <c r="Z5427" s="8" t="e">
        <v>#N/A</v>
      </c>
      <c r="AA5427" s="30" t="e">
        <v>#N/A</v>
      </c>
      <c r="AB5427" t="e">
        <v>#N/A</v>
      </c>
      <c r="AC5427" t="e">
        <v>#N/A</v>
      </c>
      <c r="AD5427" t="e">
        <v>#N/A</v>
      </c>
      <c r="AE5427" t="e">
        <v>#N/A</v>
      </c>
      <c r="AF5427" t="e">
        <v>#N/A</v>
      </c>
    </row>
    <row r="5428" spans="1:32" x14ac:dyDescent="0.25">
      <c r="A5428" t="e">
        <v>#N/A</v>
      </c>
      <c r="B5428" s="33" t="e">
        <v>#N/A</v>
      </c>
      <c r="C5428" t="e">
        <v>#N/A</v>
      </c>
      <c r="D5428" t="e">
        <v>#N/A</v>
      </c>
      <c r="E5428" s="69" t="e">
        <v>#N/A</v>
      </c>
      <c r="F5428" s="3" t="e">
        <v>#N/A</v>
      </c>
      <c r="G5428" s="3" t="e">
        <v>#N/A</v>
      </c>
      <c r="H5428" s="3" t="e">
        <v>#N/A</v>
      </c>
      <c r="I5428" s="80" t="e">
        <v>#N/A</v>
      </c>
      <c r="J5428" s="80" t="e">
        <v>#N/A</v>
      </c>
      <c r="K5428" s="85" t="e">
        <v>#N/A</v>
      </c>
      <c r="L5428" s="9" t="e">
        <v>#N/A</v>
      </c>
      <c r="M5428" s="93" t="e">
        <v>#N/A</v>
      </c>
      <c r="N5428" s="8" t="e">
        <v>#N/A</v>
      </c>
      <c r="O5428" t="e">
        <v>#N/A</v>
      </c>
      <c r="P5428" t="e">
        <v>#N/A</v>
      </c>
      <c r="Q5428" t="e">
        <v>#N/A</v>
      </c>
      <c r="R5428" s="2" t="e">
        <v>#N/A</v>
      </c>
      <c r="S5428" t="e">
        <v>#N/A</v>
      </c>
      <c r="T5428" s="3" t="e">
        <v>#N/A</v>
      </c>
      <c r="U5428" s="3" t="e">
        <v>#N/A</v>
      </c>
      <c r="V5428" t="e">
        <v>#N/A</v>
      </c>
      <c r="W5428" t="e">
        <v>#N/A</v>
      </c>
      <c r="X5428" t="e">
        <v>#N/A</v>
      </c>
      <c r="Y5428" s="3" t="e">
        <v>#N/A</v>
      </c>
      <c r="Z5428" s="8" t="e">
        <v>#N/A</v>
      </c>
      <c r="AA5428" s="30" t="e">
        <v>#N/A</v>
      </c>
      <c r="AB5428" t="e">
        <v>#N/A</v>
      </c>
      <c r="AC5428" t="e">
        <v>#N/A</v>
      </c>
      <c r="AD5428" t="e">
        <v>#N/A</v>
      </c>
      <c r="AE5428" t="e">
        <v>#N/A</v>
      </c>
      <c r="AF5428" t="e">
        <v>#N/A</v>
      </c>
    </row>
    <row r="5429" spans="1:32" x14ac:dyDescent="0.25">
      <c r="A5429" t="e">
        <v>#N/A</v>
      </c>
      <c r="B5429" s="33" t="e">
        <v>#N/A</v>
      </c>
      <c r="C5429" t="e">
        <v>#N/A</v>
      </c>
      <c r="D5429" t="e">
        <v>#N/A</v>
      </c>
      <c r="E5429" s="69" t="e">
        <v>#N/A</v>
      </c>
      <c r="F5429" s="3" t="e">
        <v>#N/A</v>
      </c>
      <c r="G5429" s="3" t="e">
        <v>#N/A</v>
      </c>
      <c r="H5429" s="3" t="e">
        <v>#N/A</v>
      </c>
      <c r="I5429" s="80" t="e">
        <v>#N/A</v>
      </c>
      <c r="J5429" s="80" t="e">
        <v>#N/A</v>
      </c>
      <c r="K5429" s="85" t="e">
        <v>#N/A</v>
      </c>
      <c r="L5429" s="9" t="e">
        <v>#N/A</v>
      </c>
      <c r="M5429" s="93" t="e">
        <v>#N/A</v>
      </c>
      <c r="N5429" s="8" t="e">
        <v>#N/A</v>
      </c>
      <c r="O5429" t="e">
        <v>#N/A</v>
      </c>
      <c r="P5429" t="e">
        <v>#N/A</v>
      </c>
      <c r="Q5429" t="e">
        <v>#N/A</v>
      </c>
      <c r="R5429" s="2" t="e">
        <v>#N/A</v>
      </c>
      <c r="S5429" t="e">
        <v>#N/A</v>
      </c>
      <c r="T5429" s="3" t="e">
        <v>#N/A</v>
      </c>
      <c r="U5429" s="3" t="e">
        <v>#N/A</v>
      </c>
      <c r="V5429" t="e">
        <v>#N/A</v>
      </c>
      <c r="W5429" t="e">
        <v>#N/A</v>
      </c>
      <c r="X5429" t="e">
        <v>#N/A</v>
      </c>
      <c r="Y5429" s="3" t="e">
        <v>#N/A</v>
      </c>
      <c r="Z5429" s="8" t="e">
        <v>#N/A</v>
      </c>
      <c r="AA5429" s="30" t="e">
        <v>#N/A</v>
      </c>
      <c r="AB5429" t="e">
        <v>#N/A</v>
      </c>
      <c r="AC5429" t="e">
        <v>#N/A</v>
      </c>
      <c r="AD5429" t="e">
        <v>#N/A</v>
      </c>
      <c r="AE5429" t="e">
        <v>#N/A</v>
      </c>
      <c r="AF5429" t="e">
        <v>#N/A</v>
      </c>
    </row>
    <row r="5430" spans="1:32" x14ac:dyDescent="0.25">
      <c r="A5430" t="e">
        <v>#N/A</v>
      </c>
      <c r="B5430" s="33" t="e">
        <v>#N/A</v>
      </c>
      <c r="C5430" t="e">
        <v>#N/A</v>
      </c>
      <c r="D5430" t="e">
        <v>#N/A</v>
      </c>
      <c r="E5430" s="69" t="e">
        <v>#N/A</v>
      </c>
      <c r="F5430" s="3" t="e">
        <v>#N/A</v>
      </c>
      <c r="G5430" s="3" t="e">
        <v>#N/A</v>
      </c>
      <c r="H5430" s="3" t="e">
        <v>#N/A</v>
      </c>
      <c r="I5430" s="80" t="e">
        <v>#N/A</v>
      </c>
      <c r="J5430" s="80" t="e">
        <v>#N/A</v>
      </c>
      <c r="K5430" s="85" t="e">
        <v>#N/A</v>
      </c>
      <c r="L5430" s="9" t="e">
        <v>#N/A</v>
      </c>
      <c r="M5430" s="93" t="e">
        <v>#N/A</v>
      </c>
      <c r="N5430" s="8" t="e">
        <v>#N/A</v>
      </c>
      <c r="O5430" t="e">
        <v>#N/A</v>
      </c>
      <c r="P5430" t="e">
        <v>#N/A</v>
      </c>
      <c r="Q5430" t="e">
        <v>#N/A</v>
      </c>
      <c r="R5430" s="2" t="e">
        <v>#N/A</v>
      </c>
      <c r="S5430" t="e">
        <v>#N/A</v>
      </c>
      <c r="T5430" s="3" t="e">
        <v>#N/A</v>
      </c>
      <c r="U5430" s="3" t="e">
        <v>#N/A</v>
      </c>
      <c r="V5430" t="e">
        <v>#N/A</v>
      </c>
      <c r="W5430" t="e">
        <v>#N/A</v>
      </c>
      <c r="X5430" t="e">
        <v>#N/A</v>
      </c>
      <c r="Y5430" s="3" t="e">
        <v>#N/A</v>
      </c>
      <c r="Z5430" s="8" t="e">
        <v>#N/A</v>
      </c>
      <c r="AA5430" s="30" t="e">
        <v>#N/A</v>
      </c>
      <c r="AB5430" t="e">
        <v>#N/A</v>
      </c>
      <c r="AC5430" t="e">
        <v>#N/A</v>
      </c>
      <c r="AD5430" t="e">
        <v>#N/A</v>
      </c>
      <c r="AE5430" t="e">
        <v>#N/A</v>
      </c>
      <c r="AF5430" t="e">
        <v>#N/A</v>
      </c>
    </row>
    <row r="5431" spans="1:32" x14ac:dyDescent="0.25">
      <c r="A5431" t="e">
        <v>#N/A</v>
      </c>
      <c r="B5431" s="33" t="e">
        <v>#N/A</v>
      </c>
      <c r="C5431" t="e">
        <v>#N/A</v>
      </c>
      <c r="D5431" t="e">
        <v>#N/A</v>
      </c>
      <c r="E5431" s="69" t="e">
        <v>#N/A</v>
      </c>
      <c r="F5431" s="3" t="e">
        <v>#N/A</v>
      </c>
      <c r="G5431" s="3" t="e">
        <v>#N/A</v>
      </c>
      <c r="H5431" s="3" t="e">
        <v>#N/A</v>
      </c>
      <c r="I5431" s="80" t="e">
        <v>#N/A</v>
      </c>
      <c r="J5431" s="80" t="e">
        <v>#N/A</v>
      </c>
      <c r="K5431" s="85" t="e">
        <v>#N/A</v>
      </c>
      <c r="L5431" s="9" t="e">
        <v>#N/A</v>
      </c>
      <c r="M5431" s="93" t="e">
        <v>#N/A</v>
      </c>
      <c r="N5431" s="8" t="e">
        <v>#N/A</v>
      </c>
      <c r="O5431" t="e">
        <v>#N/A</v>
      </c>
      <c r="P5431" t="e">
        <v>#N/A</v>
      </c>
      <c r="Q5431" t="e">
        <v>#N/A</v>
      </c>
      <c r="R5431" s="2" t="e">
        <v>#N/A</v>
      </c>
      <c r="S5431" t="e">
        <v>#N/A</v>
      </c>
      <c r="T5431" s="3" t="e">
        <v>#N/A</v>
      </c>
      <c r="U5431" s="3" t="e">
        <v>#N/A</v>
      </c>
      <c r="V5431" t="e">
        <v>#N/A</v>
      </c>
      <c r="W5431" t="e">
        <v>#N/A</v>
      </c>
      <c r="X5431" t="e">
        <v>#N/A</v>
      </c>
      <c r="Y5431" s="3" t="e">
        <v>#N/A</v>
      </c>
      <c r="Z5431" s="8" t="e">
        <v>#N/A</v>
      </c>
      <c r="AA5431" s="30" t="e">
        <v>#N/A</v>
      </c>
      <c r="AB5431" t="e">
        <v>#N/A</v>
      </c>
      <c r="AC5431" t="e">
        <v>#N/A</v>
      </c>
      <c r="AD5431" t="e">
        <v>#N/A</v>
      </c>
      <c r="AE5431" t="e">
        <v>#N/A</v>
      </c>
      <c r="AF5431" t="e">
        <v>#N/A</v>
      </c>
    </row>
    <row r="5432" spans="1:32" x14ac:dyDescent="0.25">
      <c r="A5432" t="e">
        <v>#N/A</v>
      </c>
      <c r="B5432" s="33" t="e">
        <v>#N/A</v>
      </c>
      <c r="C5432" t="e">
        <v>#N/A</v>
      </c>
      <c r="D5432" t="e">
        <v>#N/A</v>
      </c>
      <c r="E5432" s="69" t="e">
        <v>#N/A</v>
      </c>
      <c r="F5432" s="3" t="e">
        <v>#N/A</v>
      </c>
      <c r="G5432" s="3" t="e">
        <v>#N/A</v>
      </c>
      <c r="H5432" s="3" t="e">
        <v>#N/A</v>
      </c>
      <c r="I5432" s="80" t="e">
        <v>#N/A</v>
      </c>
      <c r="J5432" s="80" t="e">
        <v>#N/A</v>
      </c>
      <c r="K5432" s="85" t="e">
        <v>#N/A</v>
      </c>
      <c r="L5432" s="9" t="e">
        <v>#N/A</v>
      </c>
      <c r="M5432" s="93" t="e">
        <v>#N/A</v>
      </c>
      <c r="N5432" s="8" t="e">
        <v>#N/A</v>
      </c>
      <c r="O5432" t="e">
        <v>#N/A</v>
      </c>
      <c r="P5432" t="e">
        <v>#N/A</v>
      </c>
      <c r="Q5432" t="e">
        <v>#N/A</v>
      </c>
      <c r="R5432" s="2" t="e">
        <v>#N/A</v>
      </c>
      <c r="S5432" t="e">
        <v>#N/A</v>
      </c>
      <c r="T5432" s="3" t="e">
        <v>#N/A</v>
      </c>
      <c r="U5432" s="3" t="e">
        <v>#N/A</v>
      </c>
      <c r="V5432" t="e">
        <v>#N/A</v>
      </c>
      <c r="W5432" t="e">
        <v>#N/A</v>
      </c>
      <c r="X5432" t="e">
        <v>#N/A</v>
      </c>
      <c r="Y5432" s="3" t="e">
        <v>#N/A</v>
      </c>
      <c r="Z5432" s="8" t="e">
        <v>#N/A</v>
      </c>
      <c r="AA5432" s="30" t="e">
        <v>#N/A</v>
      </c>
      <c r="AB5432" t="e">
        <v>#N/A</v>
      </c>
      <c r="AC5432" t="e">
        <v>#N/A</v>
      </c>
      <c r="AD5432" t="e">
        <v>#N/A</v>
      </c>
      <c r="AE5432" t="e">
        <v>#N/A</v>
      </c>
      <c r="AF5432" t="e">
        <v>#N/A</v>
      </c>
    </row>
    <row r="5433" spans="1:32" x14ac:dyDescent="0.25">
      <c r="A5433" t="e">
        <v>#N/A</v>
      </c>
      <c r="B5433" s="33" t="e">
        <v>#N/A</v>
      </c>
      <c r="C5433" t="e">
        <v>#N/A</v>
      </c>
      <c r="D5433" t="e">
        <v>#N/A</v>
      </c>
      <c r="E5433" s="69" t="e">
        <v>#N/A</v>
      </c>
      <c r="F5433" s="3" t="e">
        <v>#N/A</v>
      </c>
      <c r="G5433" s="3" t="e">
        <v>#N/A</v>
      </c>
      <c r="H5433" s="3" t="e">
        <v>#N/A</v>
      </c>
      <c r="I5433" s="80" t="e">
        <v>#N/A</v>
      </c>
      <c r="J5433" s="80" t="e">
        <v>#N/A</v>
      </c>
      <c r="K5433" s="85" t="e">
        <v>#N/A</v>
      </c>
      <c r="L5433" s="9" t="e">
        <v>#N/A</v>
      </c>
      <c r="M5433" s="93" t="e">
        <v>#N/A</v>
      </c>
      <c r="N5433" s="8" t="e">
        <v>#N/A</v>
      </c>
      <c r="O5433" t="e">
        <v>#N/A</v>
      </c>
      <c r="P5433" t="e">
        <v>#N/A</v>
      </c>
      <c r="Q5433" t="e">
        <v>#N/A</v>
      </c>
      <c r="R5433" s="2" t="e">
        <v>#N/A</v>
      </c>
      <c r="S5433" t="e">
        <v>#N/A</v>
      </c>
      <c r="T5433" s="3" t="e">
        <v>#N/A</v>
      </c>
      <c r="U5433" s="3" t="e">
        <v>#N/A</v>
      </c>
      <c r="V5433" t="e">
        <v>#N/A</v>
      </c>
      <c r="W5433" t="e">
        <v>#N/A</v>
      </c>
      <c r="X5433" t="e">
        <v>#N/A</v>
      </c>
      <c r="Y5433" s="3" t="e">
        <v>#N/A</v>
      </c>
      <c r="Z5433" s="8" t="e">
        <v>#N/A</v>
      </c>
      <c r="AA5433" s="30" t="e">
        <v>#N/A</v>
      </c>
      <c r="AB5433" t="e">
        <v>#N/A</v>
      </c>
      <c r="AC5433" t="e">
        <v>#N/A</v>
      </c>
      <c r="AD5433" t="e">
        <v>#N/A</v>
      </c>
      <c r="AE5433" t="e">
        <v>#N/A</v>
      </c>
      <c r="AF5433" t="e">
        <v>#N/A</v>
      </c>
    </row>
    <row r="5434" spans="1:32" x14ac:dyDescent="0.25">
      <c r="A5434" t="e">
        <v>#N/A</v>
      </c>
      <c r="B5434" s="33" t="e">
        <v>#N/A</v>
      </c>
      <c r="C5434" t="e">
        <v>#N/A</v>
      </c>
      <c r="D5434" t="e">
        <v>#N/A</v>
      </c>
      <c r="E5434" s="69" t="e">
        <v>#N/A</v>
      </c>
      <c r="F5434" s="3" t="e">
        <v>#N/A</v>
      </c>
      <c r="G5434" s="3" t="e">
        <v>#N/A</v>
      </c>
      <c r="H5434" s="3" t="e">
        <v>#N/A</v>
      </c>
      <c r="I5434" s="80" t="e">
        <v>#N/A</v>
      </c>
      <c r="J5434" s="80" t="e">
        <v>#N/A</v>
      </c>
      <c r="K5434" s="85" t="e">
        <v>#N/A</v>
      </c>
      <c r="L5434" s="9" t="e">
        <v>#N/A</v>
      </c>
      <c r="M5434" s="93" t="e">
        <v>#N/A</v>
      </c>
      <c r="N5434" s="8" t="e">
        <v>#N/A</v>
      </c>
      <c r="O5434" t="e">
        <v>#N/A</v>
      </c>
      <c r="P5434" t="e">
        <v>#N/A</v>
      </c>
      <c r="Q5434" t="e">
        <v>#N/A</v>
      </c>
      <c r="R5434" s="2" t="e">
        <v>#N/A</v>
      </c>
      <c r="S5434" t="e">
        <v>#N/A</v>
      </c>
      <c r="T5434" s="3" t="e">
        <v>#N/A</v>
      </c>
      <c r="U5434" s="3" t="e">
        <v>#N/A</v>
      </c>
      <c r="V5434" t="e">
        <v>#N/A</v>
      </c>
      <c r="W5434" t="e">
        <v>#N/A</v>
      </c>
      <c r="X5434" t="e">
        <v>#N/A</v>
      </c>
      <c r="Y5434" s="3" t="e">
        <v>#N/A</v>
      </c>
      <c r="Z5434" s="8" t="e">
        <v>#N/A</v>
      </c>
      <c r="AA5434" s="30" t="e">
        <v>#N/A</v>
      </c>
      <c r="AB5434" t="e">
        <v>#N/A</v>
      </c>
      <c r="AC5434" t="e">
        <v>#N/A</v>
      </c>
      <c r="AD5434" t="e">
        <v>#N/A</v>
      </c>
      <c r="AE5434" t="e">
        <v>#N/A</v>
      </c>
      <c r="AF5434" t="e">
        <v>#N/A</v>
      </c>
    </row>
    <row r="5435" spans="1:32" x14ac:dyDescent="0.25">
      <c r="A5435" t="e">
        <v>#N/A</v>
      </c>
      <c r="B5435" s="33" t="e">
        <v>#N/A</v>
      </c>
      <c r="C5435" t="e">
        <v>#N/A</v>
      </c>
      <c r="D5435" t="e">
        <v>#N/A</v>
      </c>
      <c r="E5435" s="69" t="e">
        <v>#N/A</v>
      </c>
      <c r="F5435" s="3" t="e">
        <v>#N/A</v>
      </c>
      <c r="G5435" s="3" t="e">
        <v>#N/A</v>
      </c>
      <c r="H5435" s="3" t="e">
        <v>#N/A</v>
      </c>
      <c r="I5435" s="80" t="e">
        <v>#N/A</v>
      </c>
      <c r="J5435" s="80" t="e">
        <v>#N/A</v>
      </c>
      <c r="K5435" s="85" t="e">
        <v>#N/A</v>
      </c>
      <c r="L5435" s="9" t="e">
        <v>#N/A</v>
      </c>
      <c r="M5435" s="93" t="e">
        <v>#N/A</v>
      </c>
      <c r="N5435" s="8" t="e">
        <v>#N/A</v>
      </c>
      <c r="O5435" t="e">
        <v>#N/A</v>
      </c>
      <c r="P5435" t="e">
        <v>#N/A</v>
      </c>
      <c r="Q5435" t="e">
        <v>#N/A</v>
      </c>
      <c r="R5435" s="2" t="e">
        <v>#N/A</v>
      </c>
      <c r="S5435" t="e">
        <v>#N/A</v>
      </c>
      <c r="T5435" s="3" t="e">
        <v>#N/A</v>
      </c>
      <c r="U5435" s="3" t="e">
        <v>#N/A</v>
      </c>
      <c r="V5435" t="e">
        <v>#N/A</v>
      </c>
      <c r="W5435" t="e">
        <v>#N/A</v>
      </c>
      <c r="X5435" t="e">
        <v>#N/A</v>
      </c>
      <c r="Y5435" s="3" t="e">
        <v>#N/A</v>
      </c>
      <c r="Z5435" s="8" t="e">
        <v>#N/A</v>
      </c>
      <c r="AA5435" s="30" t="e">
        <v>#N/A</v>
      </c>
      <c r="AB5435" t="e">
        <v>#N/A</v>
      </c>
      <c r="AC5435" t="e">
        <v>#N/A</v>
      </c>
      <c r="AD5435" t="e">
        <v>#N/A</v>
      </c>
      <c r="AE5435" t="e">
        <v>#N/A</v>
      </c>
      <c r="AF5435" t="e">
        <v>#N/A</v>
      </c>
    </row>
    <row r="5436" spans="1:32" x14ac:dyDescent="0.25">
      <c r="A5436" t="e">
        <v>#N/A</v>
      </c>
      <c r="B5436" s="33" t="e">
        <v>#N/A</v>
      </c>
      <c r="C5436" t="e">
        <v>#N/A</v>
      </c>
      <c r="D5436" t="e">
        <v>#N/A</v>
      </c>
      <c r="E5436" s="69" t="e">
        <v>#N/A</v>
      </c>
      <c r="F5436" s="3" t="e">
        <v>#N/A</v>
      </c>
      <c r="G5436" s="3" t="e">
        <v>#N/A</v>
      </c>
      <c r="H5436" s="3" t="e">
        <v>#N/A</v>
      </c>
      <c r="I5436" s="80" t="e">
        <v>#N/A</v>
      </c>
      <c r="J5436" s="80" t="e">
        <v>#N/A</v>
      </c>
      <c r="K5436" s="85" t="e">
        <v>#N/A</v>
      </c>
      <c r="L5436" s="9" t="e">
        <v>#N/A</v>
      </c>
      <c r="M5436" s="93" t="e">
        <v>#N/A</v>
      </c>
      <c r="N5436" s="8" t="e">
        <v>#N/A</v>
      </c>
      <c r="O5436" t="e">
        <v>#N/A</v>
      </c>
      <c r="P5436" t="e">
        <v>#N/A</v>
      </c>
      <c r="Q5436" t="e">
        <v>#N/A</v>
      </c>
      <c r="R5436" s="2" t="e">
        <v>#N/A</v>
      </c>
      <c r="S5436" t="e">
        <v>#N/A</v>
      </c>
      <c r="T5436" s="3" t="e">
        <v>#N/A</v>
      </c>
      <c r="U5436" s="3" t="e">
        <v>#N/A</v>
      </c>
      <c r="V5436" t="e">
        <v>#N/A</v>
      </c>
      <c r="W5436" t="e">
        <v>#N/A</v>
      </c>
      <c r="X5436" t="e">
        <v>#N/A</v>
      </c>
      <c r="Y5436" s="3" t="e">
        <v>#N/A</v>
      </c>
      <c r="Z5436" s="8" t="e">
        <v>#N/A</v>
      </c>
      <c r="AA5436" s="30" t="e">
        <v>#N/A</v>
      </c>
      <c r="AB5436" t="e">
        <v>#N/A</v>
      </c>
      <c r="AC5436" t="e">
        <v>#N/A</v>
      </c>
      <c r="AD5436" t="e">
        <v>#N/A</v>
      </c>
      <c r="AE5436" t="e">
        <v>#N/A</v>
      </c>
      <c r="AF5436" t="e">
        <v>#N/A</v>
      </c>
    </row>
    <row r="5437" spans="1:32" x14ac:dyDescent="0.25">
      <c r="A5437" t="e">
        <v>#N/A</v>
      </c>
      <c r="B5437" s="33" t="e">
        <v>#N/A</v>
      </c>
      <c r="C5437" t="e">
        <v>#N/A</v>
      </c>
      <c r="D5437" t="e">
        <v>#N/A</v>
      </c>
      <c r="E5437" s="69" t="e">
        <v>#N/A</v>
      </c>
      <c r="F5437" s="3" t="e">
        <v>#N/A</v>
      </c>
      <c r="G5437" s="3" t="e">
        <v>#N/A</v>
      </c>
      <c r="H5437" s="3" t="e">
        <v>#N/A</v>
      </c>
      <c r="I5437" s="80" t="e">
        <v>#N/A</v>
      </c>
      <c r="J5437" s="80" t="e">
        <v>#N/A</v>
      </c>
      <c r="K5437" s="85" t="e">
        <v>#N/A</v>
      </c>
      <c r="L5437" s="9" t="e">
        <v>#N/A</v>
      </c>
      <c r="M5437" s="93" t="e">
        <v>#N/A</v>
      </c>
      <c r="N5437" s="8" t="e">
        <v>#N/A</v>
      </c>
      <c r="O5437" t="e">
        <v>#N/A</v>
      </c>
      <c r="P5437" t="e">
        <v>#N/A</v>
      </c>
      <c r="Q5437" t="e">
        <v>#N/A</v>
      </c>
      <c r="R5437" s="2" t="e">
        <v>#N/A</v>
      </c>
      <c r="S5437" t="e">
        <v>#N/A</v>
      </c>
      <c r="T5437" s="3" t="e">
        <v>#N/A</v>
      </c>
      <c r="U5437" s="3" t="e">
        <v>#N/A</v>
      </c>
      <c r="V5437" t="e">
        <v>#N/A</v>
      </c>
      <c r="W5437" t="e">
        <v>#N/A</v>
      </c>
      <c r="X5437" t="e">
        <v>#N/A</v>
      </c>
      <c r="Y5437" s="3" t="e">
        <v>#N/A</v>
      </c>
      <c r="Z5437" s="8" t="e">
        <v>#N/A</v>
      </c>
      <c r="AA5437" s="30" t="e">
        <v>#N/A</v>
      </c>
      <c r="AB5437" t="e">
        <v>#N/A</v>
      </c>
      <c r="AC5437" t="e">
        <v>#N/A</v>
      </c>
      <c r="AD5437" t="e">
        <v>#N/A</v>
      </c>
      <c r="AE5437" t="e">
        <v>#N/A</v>
      </c>
      <c r="AF5437" t="e">
        <v>#N/A</v>
      </c>
    </row>
    <row r="5438" spans="1:32" x14ac:dyDescent="0.25">
      <c r="A5438" t="e">
        <v>#N/A</v>
      </c>
      <c r="B5438" s="33" t="e">
        <v>#N/A</v>
      </c>
      <c r="C5438" t="e">
        <v>#N/A</v>
      </c>
      <c r="D5438" t="e">
        <v>#N/A</v>
      </c>
      <c r="E5438" s="69" t="e">
        <v>#N/A</v>
      </c>
      <c r="F5438" s="3" t="e">
        <v>#N/A</v>
      </c>
      <c r="G5438" s="3" t="e">
        <v>#N/A</v>
      </c>
      <c r="H5438" s="3" t="e">
        <v>#N/A</v>
      </c>
      <c r="I5438" s="80" t="e">
        <v>#N/A</v>
      </c>
      <c r="J5438" s="80" t="e">
        <v>#N/A</v>
      </c>
      <c r="K5438" s="85" t="e">
        <v>#N/A</v>
      </c>
      <c r="L5438" s="9" t="e">
        <v>#N/A</v>
      </c>
      <c r="M5438" s="93" t="e">
        <v>#N/A</v>
      </c>
      <c r="N5438" s="8" t="e">
        <v>#N/A</v>
      </c>
      <c r="O5438" t="e">
        <v>#N/A</v>
      </c>
      <c r="P5438" t="e">
        <v>#N/A</v>
      </c>
      <c r="Q5438" t="e">
        <v>#N/A</v>
      </c>
      <c r="R5438" s="2" t="e">
        <v>#N/A</v>
      </c>
      <c r="S5438" t="e">
        <v>#N/A</v>
      </c>
      <c r="T5438" s="3" t="e">
        <v>#N/A</v>
      </c>
      <c r="U5438" s="3" t="e">
        <v>#N/A</v>
      </c>
      <c r="V5438" t="e">
        <v>#N/A</v>
      </c>
      <c r="W5438" t="e">
        <v>#N/A</v>
      </c>
      <c r="X5438" t="e">
        <v>#N/A</v>
      </c>
      <c r="Y5438" s="3" t="e">
        <v>#N/A</v>
      </c>
      <c r="Z5438" s="8" t="e">
        <v>#N/A</v>
      </c>
      <c r="AA5438" s="30" t="e">
        <v>#N/A</v>
      </c>
      <c r="AB5438" t="e">
        <v>#N/A</v>
      </c>
      <c r="AC5438" t="e">
        <v>#N/A</v>
      </c>
      <c r="AD5438" t="e">
        <v>#N/A</v>
      </c>
      <c r="AE5438" t="e">
        <v>#N/A</v>
      </c>
      <c r="AF5438" t="e">
        <v>#N/A</v>
      </c>
    </row>
    <row r="5439" spans="1:32" x14ac:dyDescent="0.25">
      <c r="A5439" t="e">
        <v>#N/A</v>
      </c>
      <c r="B5439" s="33" t="e">
        <v>#N/A</v>
      </c>
      <c r="C5439" t="e">
        <v>#N/A</v>
      </c>
      <c r="D5439" t="e">
        <v>#N/A</v>
      </c>
      <c r="E5439" s="69" t="e">
        <v>#N/A</v>
      </c>
      <c r="F5439" s="3" t="e">
        <v>#N/A</v>
      </c>
      <c r="G5439" s="3" t="e">
        <v>#N/A</v>
      </c>
      <c r="H5439" s="3" t="e">
        <v>#N/A</v>
      </c>
      <c r="I5439" s="80" t="e">
        <v>#N/A</v>
      </c>
      <c r="J5439" s="80" t="e">
        <v>#N/A</v>
      </c>
      <c r="K5439" s="85" t="e">
        <v>#N/A</v>
      </c>
      <c r="L5439" s="9" t="e">
        <v>#N/A</v>
      </c>
      <c r="M5439" s="93" t="e">
        <v>#N/A</v>
      </c>
      <c r="N5439" s="8" t="e">
        <v>#N/A</v>
      </c>
      <c r="O5439" t="e">
        <v>#N/A</v>
      </c>
      <c r="P5439" t="e">
        <v>#N/A</v>
      </c>
      <c r="Q5439" t="e">
        <v>#N/A</v>
      </c>
      <c r="R5439" s="2" t="e">
        <v>#N/A</v>
      </c>
      <c r="S5439" t="e">
        <v>#N/A</v>
      </c>
      <c r="T5439" s="3" t="e">
        <v>#N/A</v>
      </c>
      <c r="U5439" s="3" t="e">
        <v>#N/A</v>
      </c>
      <c r="V5439" t="e">
        <v>#N/A</v>
      </c>
      <c r="W5439" t="e">
        <v>#N/A</v>
      </c>
      <c r="X5439" t="e">
        <v>#N/A</v>
      </c>
      <c r="Y5439" s="3" t="e">
        <v>#N/A</v>
      </c>
      <c r="Z5439" s="8" t="e">
        <v>#N/A</v>
      </c>
      <c r="AA5439" s="30" t="e">
        <v>#N/A</v>
      </c>
      <c r="AB5439" t="e">
        <v>#N/A</v>
      </c>
      <c r="AC5439" t="e">
        <v>#N/A</v>
      </c>
      <c r="AD5439" t="e">
        <v>#N/A</v>
      </c>
      <c r="AE5439" t="e">
        <v>#N/A</v>
      </c>
      <c r="AF5439" t="e">
        <v>#N/A</v>
      </c>
    </row>
    <row r="5440" spans="1:32" x14ac:dyDescent="0.25">
      <c r="A5440" t="e">
        <v>#N/A</v>
      </c>
      <c r="B5440" s="33" t="e">
        <v>#N/A</v>
      </c>
      <c r="C5440" t="e">
        <v>#N/A</v>
      </c>
      <c r="D5440" t="e">
        <v>#N/A</v>
      </c>
      <c r="E5440" s="69" t="e">
        <v>#N/A</v>
      </c>
      <c r="F5440" s="3" t="e">
        <v>#N/A</v>
      </c>
      <c r="G5440" s="3" t="e">
        <v>#N/A</v>
      </c>
      <c r="H5440" s="3" t="e">
        <v>#N/A</v>
      </c>
      <c r="I5440" s="80" t="e">
        <v>#N/A</v>
      </c>
      <c r="J5440" s="80" t="e">
        <v>#N/A</v>
      </c>
      <c r="K5440" s="85" t="e">
        <v>#N/A</v>
      </c>
      <c r="L5440" s="9" t="e">
        <v>#N/A</v>
      </c>
      <c r="M5440" s="93" t="e">
        <v>#N/A</v>
      </c>
      <c r="N5440" s="8" t="e">
        <v>#N/A</v>
      </c>
      <c r="O5440" t="e">
        <v>#N/A</v>
      </c>
      <c r="P5440" t="e">
        <v>#N/A</v>
      </c>
      <c r="Q5440" t="e">
        <v>#N/A</v>
      </c>
      <c r="R5440" s="2" t="e">
        <v>#N/A</v>
      </c>
      <c r="S5440" t="e">
        <v>#N/A</v>
      </c>
      <c r="T5440" s="3" t="e">
        <v>#N/A</v>
      </c>
      <c r="U5440" s="3" t="e">
        <v>#N/A</v>
      </c>
      <c r="V5440" t="e">
        <v>#N/A</v>
      </c>
      <c r="W5440" t="e">
        <v>#N/A</v>
      </c>
      <c r="X5440" t="e">
        <v>#N/A</v>
      </c>
      <c r="Y5440" s="3" t="e">
        <v>#N/A</v>
      </c>
      <c r="Z5440" s="8" t="e">
        <v>#N/A</v>
      </c>
      <c r="AA5440" s="30" t="e">
        <v>#N/A</v>
      </c>
      <c r="AB5440" t="e">
        <v>#N/A</v>
      </c>
      <c r="AC5440" t="e">
        <v>#N/A</v>
      </c>
      <c r="AD5440" t="e">
        <v>#N/A</v>
      </c>
      <c r="AE5440" t="e">
        <v>#N/A</v>
      </c>
      <c r="AF5440" t="e">
        <v>#N/A</v>
      </c>
    </row>
    <row r="5441" spans="1:32" x14ac:dyDescent="0.25">
      <c r="A5441" t="e">
        <v>#N/A</v>
      </c>
      <c r="B5441" s="33" t="e">
        <v>#N/A</v>
      </c>
      <c r="C5441" t="e">
        <v>#N/A</v>
      </c>
      <c r="D5441" t="e">
        <v>#N/A</v>
      </c>
      <c r="E5441" s="69" t="e">
        <v>#N/A</v>
      </c>
      <c r="F5441" s="3" t="e">
        <v>#N/A</v>
      </c>
      <c r="G5441" s="3" t="e">
        <v>#N/A</v>
      </c>
      <c r="H5441" s="3" t="e">
        <v>#N/A</v>
      </c>
      <c r="I5441" s="80" t="e">
        <v>#N/A</v>
      </c>
      <c r="J5441" s="80" t="e">
        <v>#N/A</v>
      </c>
      <c r="K5441" s="85" t="e">
        <v>#N/A</v>
      </c>
      <c r="L5441" s="9" t="e">
        <v>#N/A</v>
      </c>
      <c r="M5441" s="93" t="e">
        <v>#N/A</v>
      </c>
      <c r="N5441" s="8" t="e">
        <v>#N/A</v>
      </c>
      <c r="O5441" t="e">
        <v>#N/A</v>
      </c>
      <c r="P5441" t="e">
        <v>#N/A</v>
      </c>
      <c r="Q5441" t="e">
        <v>#N/A</v>
      </c>
      <c r="R5441" s="2" t="e">
        <v>#N/A</v>
      </c>
      <c r="S5441" t="e">
        <v>#N/A</v>
      </c>
      <c r="T5441" s="3" t="e">
        <v>#N/A</v>
      </c>
      <c r="U5441" s="3" t="e">
        <v>#N/A</v>
      </c>
      <c r="V5441" t="e">
        <v>#N/A</v>
      </c>
      <c r="W5441" t="e">
        <v>#N/A</v>
      </c>
      <c r="X5441" t="e">
        <v>#N/A</v>
      </c>
      <c r="Y5441" s="3" t="e">
        <v>#N/A</v>
      </c>
      <c r="Z5441" s="8" t="e">
        <v>#N/A</v>
      </c>
      <c r="AA5441" s="30" t="e">
        <v>#N/A</v>
      </c>
      <c r="AB5441" t="e">
        <v>#N/A</v>
      </c>
      <c r="AC5441" t="e">
        <v>#N/A</v>
      </c>
      <c r="AD5441" t="e">
        <v>#N/A</v>
      </c>
      <c r="AE5441" t="e">
        <v>#N/A</v>
      </c>
      <c r="AF5441" t="e">
        <v>#N/A</v>
      </c>
    </row>
    <row r="5442" spans="1:32" x14ac:dyDescent="0.25">
      <c r="A5442" t="e">
        <v>#N/A</v>
      </c>
      <c r="B5442" s="33" t="e">
        <v>#N/A</v>
      </c>
      <c r="C5442" t="e">
        <v>#N/A</v>
      </c>
      <c r="D5442" t="e">
        <v>#N/A</v>
      </c>
      <c r="E5442" s="69" t="e">
        <v>#N/A</v>
      </c>
      <c r="F5442" s="3" t="e">
        <v>#N/A</v>
      </c>
      <c r="G5442" s="3" t="e">
        <v>#N/A</v>
      </c>
      <c r="H5442" s="3" t="e">
        <v>#N/A</v>
      </c>
      <c r="I5442" s="80" t="e">
        <v>#N/A</v>
      </c>
      <c r="J5442" s="80" t="e">
        <v>#N/A</v>
      </c>
      <c r="K5442" s="85" t="e">
        <v>#N/A</v>
      </c>
      <c r="L5442" s="9" t="e">
        <v>#N/A</v>
      </c>
      <c r="M5442" s="93" t="e">
        <v>#N/A</v>
      </c>
      <c r="N5442" s="8" t="e">
        <v>#N/A</v>
      </c>
      <c r="O5442" t="e">
        <v>#N/A</v>
      </c>
      <c r="P5442" t="e">
        <v>#N/A</v>
      </c>
      <c r="Q5442" t="e">
        <v>#N/A</v>
      </c>
      <c r="R5442" s="2" t="e">
        <v>#N/A</v>
      </c>
      <c r="S5442" t="e">
        <v>#N/A</v>
      </c>
      <c r="T5442" s="3" t="e">
        <v>#N/A</v>
      </c>
      <c r="U5442" s="3" t="e">
        <v>#N/A</v>
      </c>
      <c r="V5442" t="e">
        <v>#N/A</v>
      </c>
      <c r="W5442" t="e">
        <v>#N/A</v>
      </c>
      <c r="X5442" t="e">
        <v>#N/A</v>
      </c>
      <c r="Y5442" s="3" t="e">
        <v>#N/A</v>
      </c>
      <c r="Z5442" s="8" t="e">
        <v>#N/A</v>
      </c>
      <c r="AA5442" s="30" t="e">
        <v>#N/A</v>
      </c>
      <c r="AB5442" t="e">
        <v>#N/A</v>
      </c>
      <c r="AC5442" t="e">
        <v>#N/A</v>
      </c>
      <c r="AD5442" t="e">
        <v>#N/A</v>
      </c>
      <c r="AE5442" t="e">
        <v>#N/A</v>
      </c>
      <c r="AF5442" t="e">
        <v>#N/A</v>
      </c>
    </row>
    <row r="5443" spans="1:32" x14ac:dyDescent="0.25">
      <c r="A5443" t="e">
        <v>#N/A</v>
      </c>
      <c r="B5443" s="33" t="e">
        <v>#N/A</v>
      </c>
      <c r="C5443" t="e">
        <v>#N/A</v>
      </c>
      <c r="D5443" t="e">
        <v>#N/A</v>
      </c>
      <c r="E5443" s="69" t="e">
        <v>#N/A</v>
      </c>
      <c r="F5443" s="3" t="e">
        <v>#N/A</v>
      </c>
      <c r="G5443" s="3" t="e">
        <v>#N/A</v>
      </c>
      <c r="H5443" s="3" t="e">
        <v>#N/A</v>
      </c>
      <c r="I5443" s="80" t="e">
        <v>#N/A</v>
      </c>
      <c r="J5443" s="80" t="e">
        <v>#N/A</v>
      </c>
      <c r="K5443" s="85" t="e">
        <v>#N/A</v>
      </c>
      <c r="L5443" s="9" t="e">
        <v>#N/A</v>
      </c>
      <c r="M5443" s="93" t="e">
        <v>#N/A</v>
      </c>
      <c r="N5443" s="8" t="e">
        <v>#N/A</v>
      </c>
      <c r="O5443" t="e">
        <v>#N/A</v>
      </c>
      <c r="P5443" t="e">
        <v>#N/A</v>
      </c>
      <c r="Q5443" t="e">
        <v>#N/A</v>
      </c>
      <c r="R5443" s="2" t="e">
        <v>#N/A</v>
      </c>
      <c r="S5443" t="e">
        <v>#N/A</v>
      </c>
      <c r="T5443" s="3" t="e">
        <v>#N/A</v>
      </c>
      <c r="U5443" s="3" t="e">
        <v>#N/A</v>
      </c>
      <c r="V5443" t="e">
        <v>#N/A</v>
      </c>
      <c r="W5443" t="e">
        <v>#N/A</v>
      </c>
      <c r="X5443" t="e">
        <v>#N/A</v>
      </c>
      <c r="Y5443" s="3" t="e">
        <v>#N/A</v>
      </c>
      <c r="Z5443" s="8" t="e">
        <v>#N/A</v>
      </c>
      <c r="AA5443" s="30" t="e">
        <v>#N/A</v>
      </c>
      <c r="AB5443" t="e">
        <v>#N/A</v>
      </c>
      <c r="AC5443" t="e">
        <v>#N/A</v>
      </c>
      <c r="AD5443" t="e">
        <v>#N/A</v>
      </c>
      <c r="AE5443" t="e">
        <v>#N/A</v>
      </c>
      <c r="AF5443" t="e">
        <v>#N/A</v>
      </c>
    </row>
    <row r="5444" spans="1:32" x14ac:dyDescent="0.25">
      <c r="A5444" t="e">
        <v>#N/A</v>
      </c>
      <c r="B5444" s="33" t="e">
        <v>#N/A</v>
      </c>
      <c r="C5444" t="e">
        <v>#N/A</v>
      </c>
      <c r="D5444" t="e">
        <v>#N/A</v>
      </c>
      <c r="E5444" s="69" t="e">
        <v>#N/A</v>
      </c>
      <c r="F5444" s="3" t="e">
        <v>#N/A</v>
      </c>
      <c r="G5444" s="3" t="e">
        <v>#N/A</v>
      </c>
      <c r="H5444" s="3" t="e">
        <v>#N/A</v>
      </c>
      <c r="I5444" s="80" t="e">
        <v>#N/A</v>
      </c>
      <c r="J5444" s="80" t="e">
        <v>#N/A</v>
      </c>
      <c r="K5444" s="85" t="e">
        <v>#N/A</v>
      </c>
      <c r="L5444" s="9" t="e">
        <v>#N/A</v>
      </c>
      <c r="M5444" s="93" t="e">
        <v>#N/A</v>
      </c>
      <c r="N5444" s="8" t="e">
        <v>#N/A</v>
      </c>
      <c r="O5444" t="e">
        <v>#N/A</v>
      </c>
      <c r="P5444" t="e">
        <v>#N/A</v>
      </c>
      <c r="Q5444" t="e">
        <v>#N/A</v>
      </c>
      <c r="R5444" s="2" t="e">
        <v>#N/A</v>
      </c>
      <c r="S5444" t="e">
        <v>#N/A</v>
      </c>
      <c r="T5444" s="3" t="e">
        <v>#N/A</v>
      </c>
      <c r="U5444" s="3" t="e">
        <v>#N/A</v>
      </c>
      <c r="V5444" t="e">
        <v>#N/A</v>
      </c>
      <c r="W5444" t="e">
        <v>#N/A</v>
      </c>
      <c r="X5444" t="e">
        <v>#N/A</v>
      </c>
      <c r="Y5444" s="3" t="e">
        <v>#N/A</v>
      </c>
      <c r="Z5444" s="8" t="e">
        <v>#N/A</v>
      </c>
      <c r="AA5444" s="30" t="e">
        <v>#N/A</v>
      </c>
      <c r="AB5444" t="e">
        <v>#N/A</v>
      </c>
      <c r="AC5444" t="e">
        <v>#N/A</v>
      </c>
      <c r="AD5444" t="e">
        <v>#N/A</v>
      </c>
      <c r="AE5444" t="e">
        <v>#N/A</v>
      </c>
      <c r="AF5444" t="e">
        <v>#N/A</v>
      </c>
    </row>
    <row r="5445" spans="1:32" x14ac:dyDescent="0.25">
      <c r="A5445" t="e">
        <v>#N/A</v>
      </c>
      <c r="B5445" s="33" t="e">
        <v>#N/A</v>
      </c>
      <c r="C5445" t="e">
        <v>#N/A</v>
      </c>
      <c r="D5445" t="e">
        <v>#N/A</v>
      </c>
      <c r="E5445" s="69" t="e">
        <v>#N/A</v>
      </c>
      <c r="F5445" s="3" t="e">
        <v>#N/A</v>
      </c>
      <c r="G5445" s="3" t="e">
        <v>#N/A</v>
      </c>
      <c r="H5445" s="3" t="e">
        <v>#N/A</v>
      </c>
      <c r="I5445" s="80" t="e">
        <v>#N/A</v>
      </c>
      <c r="J5445" s="80" t="e">
        <v>#N/A</v>
      </c>
      <c r="K5445" s="85" t="e">
        <v>#N/A</v>
      </c>
      <c r="L5445" s="9" t="e">
        <v>#N/A</v>
      </c>
      <c r="M5445" s="93" t="e">
        <v>#N/A</v>
      </c>
      <c r="N5445" s="8" t="e">
        <v>#N/A</v>
      </c>
      <c r="O5445" t="e">
        <v>#N/A</v>
      </c>
      <c r="P5445" t="e">
        <v>#N/A</v>
      </c>
      <c r="Q5445" t="e">
        <v>#N/A</v>
      </c>
      <c r="R5445" s="2" t="e">
        <v>#N/A</v>
      </c>
      <c r="S5445" t="e">
        <v>#N/A</v>
      </c>
      <c r="T5445" s="3" t="e">
        <v>#N/A</v>
      </c>
      <c r="U5445" s="3" t="e">
        <v>#N/A</v>
      </c>
      <c r="V5445" t="e">
        <v>#N/A</v>
      </c>
      <c r="W5445" t="e">
        <v>#N/A</v>
      </c>
      <c r="X5445" t="e">
        <v>#N/A</v>
      </c>
      <c r="Y5445" s="3" t="e">
        <v>#N/A</v>
      </c>
      <c r="Z5445" s="8" t="e">
        <v>#N/A</v>
      </c>
      <c r="AA5445" s="30" t="e">
        <v>#N/A</v>
      </c>
      <c r="AB5445" t="e">
        <v>#N/A</v>
      </c>
      <c r="AC5445" t="e">
        <v>#N/A</v>
      </c>
      <c r="AD5445" t="e">
        <v>#N/A</v>
      </c>
      <c r="AE5445" t="e">
        <v>#N/A</v>
      </c>
      <c r="AF5445" t="e">
        <v>#N/A</v>
      </c>
    </row>
    <row r="5446" spans="1:32" x14ac:dyDescent="0.25">
      <c r="A5446" t="e">
        <v>#N/A</v>
      </c>
      <c r="B5446" s="33" t="e">
        <v>#N/A</v>
      </c>
      <c r="C5446" t="e">
        <v>#N/A</v>
      </c>
      <c r="D5446" t="e">
        <v>#N/A</v>
      </c>
      <c r="E5446" s="69" t="e">
        <v>#N/A</v>
      </c>
      <c r="F5446" s="3" t="e">
        <v>#N/A</v>
      </c>
      <c r="G5446" s="3" t="e">
        <v>#N/A</v>
      </c>
      <c r="H5446" s="3" t="e">
        <v>#N/A</v>
      </c>
      <c r="I5446" s="80" t="e">
        <v>#N/A</v>
      </c>
      <c r="J5446" s="80" t="e">
        <v>#N/A</v>
      </c>
      <c r="K5446" s="85" t="e">
        <v>#N/A</v>
      </c>
      <c r="L5446" s="9" t="e">
        <v>#N/A</v>
      </c>
      <c r="M5446" s="93" t="e">
        <v>#N/A</v>
      </c>
      <c r="N5446" s="8" t="e">
        <v>#N/A</v>
      </c>
      <c r="O5446" t="e">
        <v>#N/A</v>
      </c>
      <c r="P5446" t="e">
        <v>#N/A</v>
      </c>
      <c r="Q5446" t="e">
        <v>#N/A</v>
      </c>
      <c r="R5446" s="2" t="e">
        <v>#N/A</v>
      </c>
      <c r="S5446" t="e">
        <v>#N/A</v>
      </c>
      <c r="T5446" s="3" t="e">
        <v>#N/A</v>
      </c>
      <c r="U5446" s="3" t="e">
        <v>#N/A</v>
      </c>
      <c r="V5446" t="e">
        <v>#N/A</v>
      </c>
      <c r="W5446" t="e">
        <v>#N/A</v>
      </c>
      <c r="X5446" t="e">
        <v>#N/A</v>
      </c>
      <c r="Y5446" s="3" t="e">
        <v>#N/A</v>
      </c>
      <c r="Z5446" s="8" t="e">
        <v>#N/A</v>
      </c>
      <c r="AA5446" s="30" t="e">
        <v>#N/A</v>
      </c>
      <c r="AB5446" t="e">
        <v>#N/A</v>
      </c>
      <c r="AC5446" t="e">
        <v>#N/A</v>
      </c>
      <c r="AD5446" t="e">
        <v>#N/A</v>
      </c>
      <c r="AE5446" t="e">
        <v>#N/A</v>
      </c>
      <c r="AF5446" t="e">
        <v>#N/A</v>
      </c>
    </row>
    <row r="5447" spans="1:32" x14ac:dyDescent="0.25">
      <c r="A5447" t="e">
        <v>#N/A</v>
      </c>
      <c r="B5447" s="33" t="e">
        <v>#N/A</v>
      </c>
      <c r="C5447" t="e">
        <v>#N/A</v>
      </c>
      <c r="D5447" t="e">
        <v>#N/A</v>
      </c>
      <c r="E5447" s="69" t="e">
        <v>#N/A</v>
      </c>
      <c r="F5447" s="3" t="e">
        <v>#N/A</v>
      </c>
      <c r="G5447" s="3" t="e">
        <v>#N/A</v>
      </c>
      <c r="H5447" s="3" t="e">
        <v>#N/A</v>
      </c>
      <c r="I5447" s="80" t="e">
        <v>#N/A</v>
      </c>
      <c r="J5447" s="80" t="e">
        <v>#N/A</v>
      </c>
      <c r="K5447" s="85" t="e">
        <v>#N/A</v>
      </c>
      <c r="L5447" s="9" t="e">
        <v>#N/A</v>
      </c>
      <c r="M5447" s="93" t="e">
        <v>#N/A</v>
      </c>
      <c r="N5447" s="8" t="e">
        <v>#N/A</v>
      </c>
      <c r="O5447" t="e">
        <v>#N/A</v>
      </c>
      <c r="P5447" t="e">
        <v>#N/A</v>
      </c>
      <c r="Q5447" t="e">
        <v>#N/A</v>
      </c>
      <c r="R5447" s="2" t="e">
        <v>#N/A</v>
      </c>
      <c r="S5447" t="e">
        <v>#N/A</v>
      </c>
      <c r="T5447" s="3" t="e">
        <v>#N/A</v>
      </c>
      <c r="U5447" s="3" t="e">
        <v>#N/A</v>
      </c>
      <c r="V5447" t="e">
        <v>#N/A</v>
      </c>
      <c r="W5447" t="e">
        <v>#N/A</v>
      </c>
      <c r="X5447" t="e">
        <v>#N/A</v>
      </c>
      <c r="Y5447" s="3" t="e">
        <v>#N/A</v>
      </c>
      <c r="Z5447" s="8" t="e">
        <v>#N/A</v>
      </c>
      <c r="AA5447" s="30" t="e">
        <v>#N/A</v>
      </c>
      <c r="AB5447" t="e">
        <v>#N/A</v>
      </c>
      <c r="AC5447" t="e">
        <v>#N/A</v>
      </c>
      <c r="AD5447" t="e">
        <v>#N/A</v>
      </c>
      <c r="AE5447" t="e">
        <v>#N/A</v>
      </c>
      <c r="AF5447" t="e">
        <v>#N/A</v>
      </c>
    </row>
    <row r="5448" spans="1:32" x14ac:dyDescent="0.25">
      <c r="A5448" t="e">
        <v>#N/A</v>
      </c>
      <c r="B5448" s="33" t="e">
        <v>#N/A</v>
      </c>
      <c r="C5448" t="e">
        <v>#N/A</v>
      </c>
      <c r="D5448" t="e">
        <v>#N/A</v>
      </c>
      <c r="E5448" s="69" t="e">
        <v>#N/A</v>
      </c>
      <c r="F5448" s="3" t="e">
        <v>#N/A</v>
      </c>
      <c r="G5448" s="3" t="e">
        <v>#N/A</v>
      </c>
      <c r="H5448" s="3" t="e">
        <v>#N/A</v>
      </c>
      <c r="I5448" s="80" t="e">
        <v>#N/A</v>
      </c>
      <c r="J5448" s="80" t="e">
        <v>#N/A</v>
      </c>
      <c r="K5448" s="85" t="e">
        <v>#N/A</v>
      </c>
      <c r="L5448" s="9" t="e">
        <v>#N/A</v>
      </c>
      <c r="M5448" s="93" t="e">
        <v>#N/A</v>
      </c>
      <c r="N5448" s="8" t="e">
        <v>#N/A</v>
      </c>
      <c r="O5448" t="e">
        <v>#N/A</v>
      </c>
      <c r="P5448" t="e">
        <v>#N/A</v>
      </c>
      <c r="Q5448" t="e">
        <v>#N/A</v>
      </c>
      <c r="R5448" s="2" t="e">
        <v>#N/A</v>
      </c>
      <c r="S5448" t="e">
        <v>#N/A</v>
      </c>
      <c r="T5448" s="3" t="e">
        <v>#N/A</v>
      </c>
      <c r="U5448" s="3" t="e">
        <v>#N/A</v>
      </c>
      <c r="V5448" t="e">
        <v>#N/A</v>
      </c>
      <c r="W5448" t="e">
        <v>#N/A</v>
      </c>
      <c r="X5448" t="e">
        <v>#N/A</v>
      </c>
      <c r="Y5448" s="3" t="e">
        <v>#N/A</v>
      </c>
      <c r="Z5448" s="8" t="e">
        <v>#N/A</v>
      </c>
      <c r="AA5448" s="30" t="e">
        <v>#N/A</v>
      </c>
      <c r="AB5448" t="e">
        <v>#N/A</v>
      </c>
      <c r="AC5448" t="e">
        <v>#N/A</v>
      </c>
      <c r="AD5448" t="e">
        <v>#N/A</v>
      </c>
      <c r="AE5448" t="e">
        <v>#N/A</v>
      </c>
      <c r="AF5448" t="e">
        <v>#N/A</v>
      </c>
    </row>
    <row r="5449" spans="1:32" x14ac:dyDescent="0.25">
      <c r="A5449" t="e">
        <v>#N/A</v>
      </c>
      <c r="B5449" s="33" t="e">
        <v>#N/A</v>
      </c>
      <c r="C5449" t="e">
        <v>#N/A</v>
      </c>
      <c r="D5449" t="e">
        <v>#N/A</v>
      </c>
      <c r="E5449" s="69" t="e">
        <v>#N/A</v>
      </c>
      <c r="F5449" s="3" t="e">
        <v>#N/A</v>
      </c>
      <c r="G5449" s="3" t="e">
        <v>#N/A</v>
      </c>
      <c r="H5449" s="3" t="e">
        <v>#N/A</v>
      </c>
      <c r="I5449" s="80" t="e">
        <v>#N/A</v>
      </c>
      <c r="J5449" s="80" t="e">
        <v>#N/A</v>
      </c>
      <c r="K5449" s="85" t="e">
        <v>#N/A</v>
      </c>
      <c r="L5449" s="9" t="e">
        <v>#N/A</v>
      </c>
      <c r="M5449" s="93" t="e">
        <v>#N/A</v>
      </c>
      <c r="N5449" s="8" t="e">
        <v>#N/A</v>
      </c>
      <c r="O5449" t="e">
        <v>#N/A</v>
      </c>
      <c r="P5449" t="e">
        <v>#N/A</v>
      </c>
      <c r="Q5449" t="e">
        <v>#N/A</v>
      </c>
      <c r="R5449" s="2" t="e">
        <v>#N/A</v>
      </c>
      <c r="S5449" t="e">
        <v>#N/A</v>
      </c>
      <c r="T5449" s="3" t="e">
        <v>#N/A</v>
      </c>
      <c r="U5449" s="3" t="e">
        <v>#N/A</v>
      </c>
      <c r="V5449" t="e">
        <v>#N/A</v>
      </c>
      <c r="W5449" t="e">
        <v>#N/A</v>
      </c>
      <c r="X5449" t="e">
        <v>#N/A</v>
      </c>
      <c r="Y5449" s="3" t="e">
        <v>#N/A</v>
      </c>
      <c r="Z5449" s="8" t="e">
        <v>#N/A</v>
      </c>
      <c r="AA5449" s="30" t="e">
        <v>#N/A</v>
      </c>
      <c r="AB5449" t="e">
        <v>#N/A</v>
      </c>
      <c r="AC5449" t="e">
        <v>#N/A</v>
      </c>
      <c r="AD5449" t="e">
        <v>#N/A</v>
      </c>
      <c r="AE5449" t="e">
        <v>#N/A</v>
      </c>
      <c r="AF5449" t="e">
        <v>#N/A</v>
      </c>
    </row>
    <row r="5450" spans="1:32" x14ac:dyDescent="0.25">
      <c r="A5450" t="e">
        <v>#N/A</v>
      </c>
      <c r="B5450" s="33" t="e">
        <v>#N/A</v>
      </c>
      <c r="C5450" t="e">
        <v>#N/A</v>
      </c>
      <c r="D5450" t="e">
        <v>#N/A</v>
      </c>
      <c r="E5450" s="69" t="e">
        <v>#N/A</v>
      </c>
      <c r="F5450" s="3" t="e">
        <v>#N/A</v>
      </c>
      <c r="G5450" s="3" t="e">
        <v>#N/A</v>
      </c>
      <c r="H5450" s="3" t="e">
        <v>#N/A</v>
      </c>
      <c r="I5450" s="80" t="e">
        <v>#N/A</v>
      </c>
      <c r="J5450" s="80" t="e">
        <v>#N/A</v>
      </c>
      <c r="K5450" s="85" t="e">
        <v>#N/A</v>
      </c>
      <c r="L5450" s="9" t="e">
        <v>#N/A</v>
      </c>
      <c r="M5450" s="93" t="e">
        <v>#N/A</v>
      </c>
      <c r="N5450" s="8" t="e">
        <v>#N/A</v>
      </c>
      <c r="O5450" t="e">
        <v>#N/A</v>
      </c>
      <c r="P5450" t="e">
        <v>#N/A</v>
      </c>
      <c r="Q5450" t="e">
        <v>#N/A</v>
      </c>
      <c r="R5450" s="2" t="e">
        <v>#N/A</v>
      </c>
      <c r="S5450" t="e">
        <v>#N/A</v>
      </c>
      <c r="T5450" s="3" t="e">
        <v>#N/A</v>
      </c>
      <c r="U5450" s="3" t="e">
        <v>#N/A</v>
      </c>
      <c r="V5450" t="e">
        <v>#N/A</v>
      </c>
      <c r="W5450" t="e">
        <v>#N/A</v>
      </c>
      <c r="X5450" t="e">
        <v>#N/A</v>
      </c>
      <c r="Y5450" s="3" t="e">
        <v>#N/A</v>
      </c>
      <c r="Z5450" s="8" t="e">
        <v>#N/A</v>
      </c>
      <c r="AA5450" s="30" t="e">
        <v>#N/A</v>
      </c>
      <c r="AB5450" t="e">
        <v>#N/A</v>
      </c>
      <c r="AC5450" t="e">
        <v>#N/A</v>
      </c>
      <c r="AD5450" t="e">
        <v>#N/A</v>
      </c>
      <c r="AE5450" t="e">
        <v>#N/A</v>
      </c>
      <c r="AF5450" t="e">
        <v>#N/A</v>
      </c>
    </row>
    <row r="5451" spans="1:32" x14ac:dyDescent="0.25">
      <c r="A5451" t="e">
        <v>#N/A</v>
      </c>
      <c r="B5451" s="33" t="e">
        <v>#N/A</v>
      </c>
      <c r="C5451" t="e">
        <v>#N/A</v>
      </c>
      <c r="D5451" t="e">
        <v>#N/A</v>
      </c>
      <c r="E5451" s="69" t="e">
        <v>#N/A</v>
      </c>
      <c r="F5451" s="3" t="e">
        <v>#N/A</v>
      </c>
      <c r="G5451" s="3" t="e">
        <v>#N/A</v>
      </c>
      <c r="H5451" s="3" t="e">
        <v>#N/A</v>
      </c>
      <c r="I5451" s="80" t="e">
        <v>#N/A</v>
      </c>
      <c r="J5451" s="80" t="e">
        <v>#N/A</v>
      </c>
      <c r="K5451" s="85" t="e">
        <v>#N/A</v>
      </c>
      <c r="L5451" s="9" t="e">
        <v>#N/A</v>
      </c>
      <c r="M5451" s="93" t="e">
        <v>#N/A</v>
      </c>
      <c r="N5451" s="8" t="e">
        <v>#N/A</v>
      </c>
      <c r="O5451" t="e">
        <v>#N/A</v>
      </c>
      <c r="P5451" t="e">
        <v>#N/A</v>
      </c>
      <c r="Q5451" t="e">
        <v>#N/A</v>
      </c>
      <c r="R5451" s="2" t="e">
        <v>#N/A</v>
      </c>
      <c r="S5451" t="e">
        <v>#N/A</v>
      </c>
      <c r="T5451" s="3" t="e">
        <v>#N/A</v>
      </c>
      <c r="U5451" s="3" t="e">
        <v>#N/A</v>
      </c>
      <c r="V5451" t="e">
        <v>#N/A</v>
      </c>
      <c r="W5451" t="e">
        <v>#N/A</v>
      </c>
      <c r="X5451" t="e">
        <v>#N/A</v>
      </c>
      <c r="Y5451" s="3" t="e">
        <v>#N/A</v>
      </c>
      <c r="Z5451" s="8" t="e">
        <v>#N/A</v>
      </c>
      <c r="AA5451" s="30" t="e">
        <v>#N/A</v>
      </c>
      <c r="AB5451" t="e">
        <v>#N/A</v>
      </c>
      <c r="AC5451" t="e">
        <v>#N/A</v>
      </c>
      <c r="AD5451" t="e">
        <v>#N/A</v>
      </c>
      <c r="AE5451" t="e">
        <v>#N/A</v>
      </c>
      <c r="AF5451" t="e">
        <v>#N/A</v>
      </c>
    </row>
    <row r="5452" spans="1:32" x14ac:dyDescent="0.25">
      <c r="A5452" t="e">
        <v>#N/A</v>
      </c>
      <c r="B5452" s="33" t="e">
        <v>#N/A</v>
      </c>
      <c r="C5452" t="e">
        <v>#N/A</v>
      </c>
      <c r="D5452" t="e">
        <v>#N/A</v>
      </c>
      <c r="E5452" s="69" t="e">
        <v>#N/A</v>
      </c>
      <c r="F5452" s="3" t="e">
        <v>#N/A</v>
      </c>
      <c r="G5452" s="3" t="e">
        <v>#N/A</v>
      </c>
      <c r="H5452" s="3" t="e">
        <v>#N/A</v>
      </c>
      <c r="I5452" s="80" t="e">
        <v>#N/A</v>
      </c>
      <c r="J5452" s="80" t="e">
        <v>#N/A</v>
      </c>
      <c r="K5452" s="85" t="e">
        <v>#N/A</v>
      </c>
      <c r="L5452" s="9" t="e">
        <v>#N/A</v>
      </c>
      <c r="M5452" s="93" t="e">
        <v>#N/A</v>
      </c>
      <c r="N5452" s="8" t="e">
        <v>#N/A</v>
      </c>
      <c r="O5452" t="e">
        <v>#N/A</v>
      </c>
      <c r="P5452" t="e">
        <v>#N/A</v>
      </c>
      <c r="Q5452" t="e">
        <v>#N/A</v>
      </c>
      <c r="R5452" s="2" t="e">
        <v>#N/A</v>
      </c>
      <c r="S5452" t="e">
        <v>#N/A</v>
      </c>
      <c r="T5452" s="3" t="e">
        <v>#N/A</v>
      </c>
      <c r="U5452" s="3" t="e">
        <v>#N/A</v>
      </c>
      <c r="V5452" t="e">
        <v>#N/A</v>
      </c>
      <c r="W5452" t="e">
        <v>#N/A</v>
      </c>
      <c r="X5452" t="e">
        <v>#N/A</v>
      </c>
      <c r="Y5452" s="3" t="e">
        <v>#N/A</v>
      </c>
      <c r="Z5452" s="8" t="e">
        <v>#N/A</v>
      </c>
      <c r="AA5452" s="30" t="e">
        <v>#N/A</v>
      </c>
      <c r="AB5452" t="e">
        <v>#N/A</v>
      </c>
      <c r="AC5452" t="e">
        <v>#N/A</v>
      </c>
      <c r="AD5452" t="e">
        <v>#N/A</v>
      </c>
      <c r="AE5452" t="e">
        <v>#N/A</v>
      </c>
      <c r="AF5452" t="e">
        <v>#N/A</v>
      </c>
    </row>
    <row r="5453" spans="1:32" x14ac:dyDescent="0.25">
      <c r="A5453" t="e">
        <v>#N/A</v>
      </c>
      <c r="B5453" s="33" t="e">
        <v>#N/A</v>
      </c>
      <c r="C5453" t="e">
        <v>#N/A</v>
      </c>
      <c r="D5453" t="e">
        <v>#N/A</v>
      </c>
      <c r="E5453" s="69" t="e">
        <v>#N/A</v>
      </c>
      <c r="F5453" s="3" t="e">
        <v>#N/A</v>
      </c>
      <c r="G5453" s="3" t="e">
        <v>#N/A</v>
      </c>
      <c r="H5453" s="3" t="e">
        <v>#N/A</v>
      </c>
      <c r="I5453" s="80" t="e">
        <v>#N/A</v>
      </c>
      <c r="J5453" s="80" t="e">
        <v>#N/A</v>
      </c>
      <c r="K5453" s="85" t="e">
        <v>#N/A</v>
      </c>
      <c r="L5453" s="9" t="e">
        <v>#N/A</v>
      </c>
      <c r="M5453" s="93" t="e">
        <v>#N/A</v>
      </c>
      <c r="N5453" s="8" t="e">
        <v>#N/A</v>
      </c>
      <c r="O5453" t="e">
        <v>#N/A</v>
      </c>
      <c r="P5453" t="e">
        <v>#N/A</v>
      </c>
      <c r="Q5453" t="e">
        <v>#N/A</v>
      </c>
      <c r="R5453" s="2" t="e">
        <v>#N/A</v>
      </c>
      <c r="S5453" t="e">
        <v>#N/A</v>
      </c>
      <c r="T5453" s="3" t="e">
        <v>#N/A</v>
      </c>
      <c r="U5453" s="3" t="e">
        <v>#N/A</v>
      </c>
      <c r="V5453" t="e">
        <v>#N/A</v>
      </c>
      <c r="W5453" t="e">
        <v>#N/A</v>
      </c>
      <c r="X5453" t="e">
        <v>#N/A</v>
      </c>
      <c r="Y5453" s="3" t="e">
        <v>#N/A</v>
      </c>
      <c r="Z5453" s="8" t="e">
        <v>#N/A</v>
      </c>
      <c r="AA5453" s="30" t="e">
        <v>#N/A</v>
      </c>
      <c r="AB5453" t="e">
        <v>#N/A</v>
      </c>
      <c r="AC5453" t="e">
        <v>#N/A</v>
      </c>
      <c r="AD5453" t="e">
        <v>#N/A</v>
      </c>
      <c r="AE5453" t="e">
        <v>#N/A</v>
      </c>
      <c r="AF5453" t="e">
        <v>#N/A</v>
      </c>
    </row>
    <row r="5454" spans="1:32" x14ac:dyDescent="0.25">
      <c r="A5454" t="e">
        <v>#N/A</v>
      </c>
      <c r="B5454" s="33" t="e">
        <v>#N/A</v>
      </c>
      <c r="C5454" t="e">
        <v>#N/A</v>
      </c>
      <c r="D5454" t="e">
        <v>#N/A</v>
      </c>
      <c r="E5454" s="69" t="e">
        <v>#N/A</v>
      </c>
      <c r="F5454" s="3" t="e">
        <v>#N/A</v>
      </c>
      <c r="G5454" s="3" t="e">
        <v>#N/A</v>
      </c>
      <c r="H5454" s="3" t="e">
        <v>#N/A</v>
      </c>
      <c r="I5454" s="80" t="e">
        <v>#N/A</v>
      </c>
      <c r="J5454" s="80" t="e">
        <v>#N/A</v>
      </c>
      <c r="K5454" s="85" t="e">
        <v>#N/A</v>
      </c>
      <c r="L5454" s="9" t="e">
        <v>#N/A</v>
      </c>
      <c r="M5454" s="93" t="e">
        <v>#N/A</v>
      </c>
      <c r="N5454" s="8" t="e">
        <v>#N/A</v>
      </c>
      <c r="O5454" t="e">
        <v>#N/A</v>
      </c>
      <c r="P5454" t="e">
        <v>#N/A</v>
      </c>
      <c r="Q5454" t="e">
        <v>#N/A</v>
      </c>
      <c r="R5454" s="2" t="e">
        <v>#N/A</v>
      </c>
      <c r="S5454" t="e">
        <v>#N/A</v>
      </c>
      <c r="T5454" s="3" t="e">
        <v>#N/A</v>
      </c>
      <c r="U5454" s="3" t="e">
        <v>#N/A</v>
      </c>
      <c r="V5454" t="e">
        <v>#N/A</v>
      </c>
      <c r="W5454" t="e">
        <v>#N/A</v>
      </c>
      <c r="X5454" t="e">
        <v>#N/A</v>
      </c>
      <c r="Y5454" s="3" t="e">
        <v>#N/A</v>
      </c>
      <c r="Z5454" s="8" t="e">
        <v>#N/A</v>
      </c>
      <c r="AA5454" s="30" t="e">
        <v>#N/A</v>
      </c>
      <c r="AB5454" t="e">
        <v>#N/A</v>
      </c>
      <c r="AC5454" t="e">
        <v>#N/A</v>
      </c>
      <c r="AD5454" t="e">
        <v>#N/A</v>
      </c>
      <c r="AE5454" t="e">
        <v>#N/A</v>
      </c>
      <c r="AF5454" t="e">
        <v>#N/A</v>
      </c>
    </row>
    <row r="5455" spans="1:32" x14ac:dyDescent="0.25">
      <c r="A5455" t="e">
        <v>#N/A</v>
      </c>
      <c r="B5455" s="33" t="e">
        <v>#N/A</v>
      </c>
      <c r="C5455" t="e">
        <v>#N/A</v>
      </c>
      <c r="D5455" t="e">
        <v>#N/A</v>
      </c>
      <c r="E5455" s="69" t="e">
        <v>#N/A</v>
      </c>
      <c r="F5455" s="3" t="e">
        <v>#N/A</v>
      </c>
      <c r="G5455" s="3" t="e">
        <v>#N/A</v>
      </c>
      <c r="H5455" s="3" t="e">
        <v>#N/A</v>
      </c>
      <c r="I5455" s="80" t="e">
        <v>#N/A</v>
      </c>
      <c r="J5455" s="80" t="e">
        <v>#N/A</v>
      </c>
      <c r="K5455" s="85" t="e">
        <v>#N/A</v>
      </c>
      <c r="L5455" s="9" t="e">
        <v>#N/A</v>
      </c>
      <c r="M5455" s="93" t="e">
        <v>#N/A</v>
      </c>
      <c r="N5455" s="8" t="e">
        <v>#N/A</v>
      </c>
      <c r="O5455" t="e">
        <v>#N/A</v>
      </c>
      <c r="P5455" t="e">
        <v>#N/A</v>
      </c>
      <c r="Q5455" t="e">
        <v>#N/A</v>
      </c>
      <c r="R5455" s="2" t="e">
        <v>#N/A</v>
      </c>
      <c r="S5455" t="e">
        <v>#N/A</v>
      </c>
      <c r="T5455" s="3" t="e">
        <v>#N/A</v>
      </c>
      <c r="U5455" s="3" t="e">
        <v>#N/A</v>
      </c>
      <c r="V5455" t="e">
        <v>#N/A</v>
      </c>
      <c r="W5455" t="e">
        <v>#N/A</v>
      </c>
      <c r="X5455" t="e">
        <v>#N/A</v>
      </c>
      <c r="Y5455" s="3" t="e">
        <v>#N/A</v>
      </c>
      <c r="Z5455" s="8" t="e">
        <v>#N/A</v>
      </c>
      <c r="AA5455" s="30" t="e">
        <v>#N/A</v>
      </c>
      <c r="AB5455" t="e">
        <v>#N/A</v>
      </c>
      <c r="AC5455" t="e">
        <v>#N/A</v>
      </c>
      <c r="AD5455" t="e">
        <v>#N/A</v>
      </c>
      <c r="AE5455" t="e">
        <v>#N/A</v>
      </c>
      <c r="AF5455" t="e">
        <v>#N/A</v>
      </c>
    </row>
    <row r="5456" spans="1:32" x14ac:dyDescent="0.25">
      <c r="A5456" t="e">
        <v>#N/A</v>
      </c>
      <c r="B5456" s="33" t="e">
        <v>#N/A</v>
      </c>
      <c r="C5456" t="e">
        <v>#N/A</v>
      </c>
      <c r="D5456" t="e">
        <v>#N/A</v>
      </c>
      <c r="E5456" s="69" t="e">
        <v>#N/A</v>
      </c>
      <c r="F5456" s="3" t="e">
        <v>#N/A</v>
      </c>
      <c r="G5456" s="3" t="e">
        <v>#N/A</v>
      </c>
      <c r="H5456" s="3" t="e">
        <v>#N/A</v>
      </c>
      <c r="I5456" s="80" t="e">
        <v>#N/A</v>
      </c>
      <c r="J5456" s="80" t="e">
        <v>#N/A</v>
      </c>
      <c r="K5456" s="85" t="e">
        <v>#N/A</v>
      </c>
      <c r="L5456" s="9" t="e">
        <v>#N/A</v>
      </c>
      <c r="M5456" s="93" t="e">
        <v>#N/A</v>
      </c>
      <c r="N5456" s="8" t="e">
        <v>#N/A</v>
      </c>
      <c r="O5456" t="e">
        <v>#N/A</v>
      </c>
      <c r="P5456" t="e">
        <v>#N/A</v>
      </c>
      <c r="Q5456" t="e">
        <v>#N/A</v>
      </c>
      <c r="R5456" s="2" t="e">
        <v>#N/A</v>
      </c>
      <c r="S5456" t="e">
        <v>#N/A</v>
      </c>
      <c r="T5456" s="3" t="e">
        <v>#N/A</v>
      </c>
      <c r="U5456" s="3" t="e">
        <v>#N/A</v>
      </c>
      <c r="V5456" t="e">
        <v>#N/A</v>
      </c>
      <c r="W5456" t="e">
        <v>#N/A</v>
      </c>
      <c r="X5456" t="e">
        <v>#N/A</v>
      </c>
      <c r="Y5456" s="3" t="e">
        <v>#N/A</v>
      </c>
      <c r="Z5456" s="8" t="e">
        <v>#N/A</v>
      </c>
      <c r="AA5456" s="30" t="e">
        <v>#N/A</v>
      </c>
      <c r="AB5456" t="e">
        <v>#N/A</v>
      </c>
      <c r="AC5456" t="e">
        <v>#N/A</v>
      </c>
      <c r="AD5456" t="e">
        <v>#N/A</v>
      </c>
      <c r="AE5456" t="e">
        <v>#N/A</v>
      </c>
      <c r="AF5456" t="e">
        <v>#N/A</v>
      </c>
    </row>
    <row r="5457" spans="1:32" x14ac:dyDescent="0.25">
      <c r="A5457" t="e">
        <v>#N/A</v>
      </c>
      <c r="B5457" s="33" t="e">
        <v>#N/A</v>
      </c>
      <c r="C5457" t="e">
        <v>#N/A</v>
      </c>
      <c r="D5457" t="e">
        <v>#N/A</v>
      </c>
      <c r="E5457" s="69" t="e">
        <v>#N/A</v>
      </c>
      <c r="F5457" s="3" t="e">
        <v>#N/A</v>
      </c>
      <c r="G5457" s="3" t="e">
        <v>#N/A</v>
      </c>
      <c r="H5457" s="3" t="e">
        <v>#N/A</v>
      </c>
      <c r="I5457" s="80" t="e">
        <v>#N/A</v>
      </c>
      <c r="J5457" s="80" t="e">
        <v>#N/A</v>
      </c>
      <c r="K5457" s="85" t="e">
        <v>#N/A</v>
      </c>
      <c r="L5457" s="9" t="e">
        <v>#N/A</v>
      </c>
      <c r="M5457" s="93" t="e">
        <v>#N/A</v>
      </c>
      <c r="N5457" s="8" t="e">
        <v>#N/A</v>
      </c>
      <c r="O5457" t="e">
        <v>#N/A</v>
      </c>
      <c r="P5457" t="e">
        <v>#N/A</v>
      </c>
      <c r="Q5457" t="e">
        <v>#N/A</v>
      </c>
      <c r="R5457" s="2" t="e">
        <v>#N/A</v>
      </c>
      <c r="S5457" t="e">
        <v>#N/A</v>
      </c>
      <c r="T5457" s="3" t="e">
        <v>#N/A</v>
      </c>
      <c r="U5457" s="3" t="e">
        <v>#N/A</v>
      </c>
      <c r="V5457" t="e">
        <v>#N/A</v>
      </c>
      <c r="W5457" t="e">
        <v>#N/A</v>
      </c>
      <c r="X5457" t="e">
        <v>#N/A</v>
      </c>
      <c r="Y5457" s="3" t="e">
        <v>#N/A</v>
      </c>
      <c r="Z5457" s="8" t="e">
        <v>#N/A</v>
      </c>
      <c r="AA5457" s="30" t="e">
        <v>#N/A</v>
      </c>
      <c r="AB5457" t="e">
        <v>#N/A</v>
      </c>
      <c r="AC5457" t="e">
        <v>#N/A</v>
      </c>
      <c r="AD5457" t="e">
        <v>#N/A</v>
      </c>
      <c r="AE5457" t="e">
        <v>#N/A</v>
      </c>
      <c r="AF5457" t="e">
        <v>#N/A</v>
      </c>
    </row>
    <row r="5458" spans="1:32" x14ac:dyDescent="0.25">
      <c r="A5458" t="e">
        <v>#N/A</v>
      </c>
      <c r="B5458" s="33" t="e">
        <v>#N/A</v>
      </c>
      <c r="C5458" t="e">
        <v>#N/A</v>
      </c>
      <c r="D5458" t="e">
        <v>#N/A</v>
      </c>
      <c r="E5458" s="69" t="e">
        <v>#N/A</v>
      </c>
      <c r="F5458" s="3" t="e">
        <v>#N/A</v>
      </c>
      <c r="G5458" s="3" t="e">
        <v>#N/A</v>
      </c>
      <c r="H5458" s="3" t="e">
        <v>#N/A</v>
      </c>
      <c r="I5458" s="80" t="e">
        <v>#N/A</v>
      </c>
      <c r="J5458" s="80" t="e">
        <v>#N/A</v>
      </c>
      <c r="K5458" s="85" t="e">
        <v>#N/A</v>
      </c>
      <c r="L5458" s="9" t="e">
        <v>#N/A</v>
      </c>
      <c r="M5458" s="93" t="e">
        <v>#N/A</v>
      </c>
      <c r="N5458" s="8" t="e">
        <v>#N/A</v>
      </c>
      <c r="O5458" t="e">
        <v>#N/A</v>
      </c>
      <c r="P5458" t="e">
        <v>#N/A</v>
      </c>
      <c r="Q5458" t="e">
        <v>#N/A</v>
      </c>
      <c r="R5458" s="2" t="e">
        <v>#N/A</v>
      </c>
      <c r="S5458" t="e">
        <v>#N/A</v>
      </c>
      <c r="T5458" s="3" t="e">
        <v>#N/A</v>
      </c>
      <c r="U5458" s="3" t="e">
        <v>#N/A</v>
      </c>
      <c r="V5458" t="e">
        <v>#N/A</v>
      </c>
      <c r="W5458" t="e">
        <v>#N/A</v>
      </c>
      <c r="X5458" t="e">
        <v>#N/A</v>
      </c>
      <c r="Y5458" s="3" t="e">
        <v>#N/A</v>
      </c>
      <c r="Z5458" s="8" t="e">
        <v>#N/A</v>
      </c>
      <c r="AA5458" s="30" t="e">
        <v>#N/A</v>
      </c>
      <c r="AB5458" t="e">
        <v>#N/A</v>
      </c>
      <c r="AC5458" t="e">
        <v>#N/A</v>
      </c>
      <c r="AD5458" t="e">
        <v>#N/A</v>
      </c>
      <c r="AE5458" t="e">
        <v>#N/A</v>
      </c>
      <c r="AF5458" t="e">
        <v>#N/A</v>
      </c>
    </row>
    <row r="5459" spans="1:32" x14ac:dyDescent="0.25">
      <c r="A5459" t="e">
        <v>#N/A</v>
      </c>
      <c r="B5459" s="33" t="e">
        <v>#N/A</v>
      </c>
      <c r="C5459" t="e">
        <v>#N/A</v>
      </c>
      <c r="D5459" t="e">
        <v>#N/A</v>
      </c>
      <c r="E5459" s="69" t="e">
        <v>#N/A</v>
      </c>
      <c r="F5459" s="3" t="e">
        <v>#N/A</v>
      </c>
      <c r="G5459" s="3" t="e">
        <v>#N/A</v>
      </c>
      <c r="H5459" s="3" t="e">
        <v>#N/A</v>
      </c>
      <c r="I5459" s="80" t="e">
        <v>#N/A</v>
      </c>
      <c r="J5459" s="80" t="e">
        <v>#N/A</v>
      </c>
      <c r="K5459" s="85" t="e">
        <v>#N/A</v>
      </c>
      <c r="L5459" s="9" t="e">
        <v>#N/A</v>
      </c>
      <c r="M5459" s="93" t="e">
        <v>#N/A</v>
      </c>
      <c r="N5459" s="8" t="e">
        <v>#N/A</v>
      </c>
      <c r="O5459" t="e">
        <v>#N/A</v>
      </c>
      <c r="P5459" t="e">
        <v>#N/A</v>
      </c>
      <c r="Q5459" t="e">
        <v>#N/A</v>
      </c>
      <c r="R5459" s="2" t="e">
        <v>#N/A</v>
      </c>
      <c r="S5459" t="e">
        <v>#N/A</v>
      </c>
      <c r="T5459" s="3" t="e">
        <v>#N/A</v>
      </c>
      <c r="U5459" s="3" t="e">
        <v>#N/A</v>
      </c>
      <c r="V5459" t="e">
        <v>#N/A</v>
      </c>
      <c r="W5459" t="e">
        <v>#N/A</v>
      </c>
      <c r="X5459" t="e">
        <v>#N/A</v>
      </c>
      <c r="Y5459" s="3" t="e">
        <v>#N/A</v>
      </c>
      <c r="Z5459" s="8" t="e">
        <v>#N/A</v>
      </c>
      <c r="AA5459" s="30" t="e">
        <v>#N/A</v>
      </c>
      <c r="AB5459" t="e">
        <v>#N/A</v>
      </c>
      <c r="AC5459" t="e">
        <v>#N/A</v>
      </c>
      <c r="AD5459" t="e">
        <v>#N/A</v>
      </c>
      <c r="AE5459" t="e">
        <v>#N/A</v>
      </c>
      <c r="AF5459" t="e">
        <v>#N/A</v>
      </c>
    </row>
    <row r="5460" spans="1:32" x14ac:dyDescent="0.25">
      <c r="A5460" t="e">
        <v>#N/A</v>
      </c>
      <c r="B5460" s="33" t="e">
        <v>#N/A</v>
      </c>
      <c r="C5460" t="e">
        <v>#N/A</v>
      </c>
      <c r="D5460" t="e">
        <v>#N/A</v>
      </c>
      <c r="E5460" s="69" t="e">
        <v>#N/A</v>
      </c>
      <c r="F5460" s="3" t="e">
        <v>#N/A</v>
      </c>
      <c r="G5460" s="3" t="e">
        <v>#N/A</v>
      </c>
      <c r="H5460" s="3" t="e">
        <v>#N/A</v>
      </c>
      <c r="I5460" s="80" t="e">
        <v>#N/A</v>
      </c>
      <c r="J5460" s="80" t="e">
        <v>#N/A</v>
      </c>
      <c r="K5460" s="85" t="e">
        <v>#N/A</v>
      </c>
      <c r="L5460" s="9" t="e">
        <v>#N/A</v>
      </c>
      <c r="M5460" s="93" t="e">
        <v>#N/A</v>
      </c>
      <c r="N5460" s="8" t="e">
        <v>#N/A</v>
      </c>
      <c r="O5460" t="e">
        <v>#N/A</v>
      </c>
      <c r="P5460" t="e">
        <v>#N/A</v>
      </c>
      <c r="Q5460" t="e">
        <v>#N/A</v>
      </c>
      <c r="R5460" s="2" t="e">
        <v>#N/A</v>
      </c>
      <c r="S5460" t="e">
        <v>#N/A</v>
      </c>
      <c r="T5460" s="3" t="e">
        <v>#N/A</v>
      </c>
      <c r="U5460" s="3" t="e">
        <v>#N/A</v>
      </c>
      <c r="V5460" t="e">
        <v>#N/A</v>
      </c>
      <c r="W5460" t="e">
        <v>#N/A</v>
      </c>
      <c r="X5460" t="e">
        <v>#N/A</v>
      </c>
      <c r="Y5460" s="3" t="e">
        <v>#N/A</v>
      </c>
      <c r="Z5460" s="8" t="e">
        <v>#N/A</v>
      </c>
      <c r="AA5460" s="30" t="e">
        <v>#N/A</v>
      </c>
      <c r="AB5460" t="e">
        <v>#N/A</v>
      </c>
      <c r="AC5460" t="e">
        <v>#N/A</v>
      </c>
      <c r="AD5460" t="e">
        <v>#N/A</v>
      </c>
      <c r="AE5460" t="e">
        <v>#N/A</v>
      </c>
      <c r="AF5460" t="e">
        <v>#N/A</v>
      </c>
    </row>
    <row r="5461" spans="1:32" x14ac:dyDescent="0.25">
      <c r="A5461" t="e">
        <v>#N/A</v>
      </c>
      <c r="B5461" s="33" t="e">
        <v>#N/A</v>
      </c>
      <c r="C5461" t="e">
        <v>#N/A</v>
      </c>
      <c r="D5461" t="e">
        <v>#N/A</v>
      </c>
      <c r="E5461" s="69" t="e">
        <v>#N/A</v>
      </c>
      <c r="F5461" s="3" t="e">
        <v>#N/A</v>
      </c>
      <c r="G5461" s="3" t="e">
        <v>#N/A</v>
      </c>
      <c r="H5461" s="3" t="e">
        <v>#N/A</v>
      </c>
      <c r="I5461" s="80" t="e">
        <v>#N/A</v>
      </c>
      <c r="J5461" s="80" t="e">
        <v>#N/A</v>
      </c>
      <c r="K5461" s="85" t="e">
        <v>#N/A</v>
      </c>
      <c r="L5461" s="9" t="e">
        <v>#N/A</v>
      </c>
      <c r="M5461" s="93" t="e">
        <v>#N/A</v>
      </c>
      <c r="N5461" s="8" t="e">
        <v>#N/A</v>
      </c>
      <c r="O5461" t="e">
        <v>#N/A</v>
      </c>
      <c r="P5461" t="e">
        <v>#N/A</v>
      </c>
      <c r="Q5461" t="e">
        <v>#N/A</v>
      </c>
      <c r="R5461" s="2" t="e">
        <v>#N/A</v>
      </c>
      <c r="S5461" t="e">
        <v>#N/A</v>
      </c>
      <c r="T5461" s="3" t="e">
        <v>#N/A</v>
      </c>
      <c r="U5461" s="3" t="e">
        <v>#N/A</v>
      </c>
      <c r="V5461" t="e">
        <v>#N/A</v>
      </c>
      <c r="W5461" t="e">
        <v>#N/A</v>
      </c>
      <c r="X5461" t="e">
        <v>#N/A</v>
      </c>
      <c r="Y5461" s="3" t="e">
        <v>#N/A</v>
      </c>
      <c r="Z5461" s="8" t="e">
        <v>#N/A</v>
      </c>
      <c r="AA5461" s="30" t="e">
        <v>#N/A</v>
      </c>
      <c r="AB5461" t="e">
        <v>#N/A</v>
      </c>
      <c r="AC5461" t="e">
        <v>#N/A</v>
      </c>
      <c r="AD5461" t="e">
        <v>#N/A</v>
      </c>
      <c r="AE5461" t="e">
        <v>#N/A</v>
      </c>
      <c r="AF5461" t="e">
        <v>#N/A</v>
      </c>
    </row>
    <row r="5462" spans="1:32" x14ac:dyDescent="0.25">
      <c r="A5462" t="e">
        <v>#N/A</v>
      </c>
      <c r="B5462" s="33" t="e">
        <v>#N/A</v>
      </c>
      <c r="C5462" t="e">
        <v>#N/A</v>
      </c>
      <c r="D5462" t="e">
        <v>#N/A</v>
      </c>
      <c r="E5462" s="69" t="e">
        <v>#N/A</v>
      </c>
      <c r="F5462" s="3" t="e">
        <v>#N/A</v>
      </c>
      <c r="G5462" s="3" t="e">
        <v>#N/A</v>
      </c>
      <c r="H5462" s="3" t="e">
        <v>#N/A</v>
      </c>
      <c r="I5462" s="80" t="e">
        <v>#N/A</v>
      </c>
      <c r="J5462" s="80" t="e">
        <v>#N/A</v>
      </c>
      <c r="K5462" s="85" t="e">
        <v>#N/A</v>
      </c>
      <c r="L5462" s="9" t="e">
        <v>#N/A</v>
      </c>
      <c r="M5462" s="93" t="e">
        <v>#N/A</v>
      </c>
      <c r="N5462" s="8" t="e">
        <v>#N/A</v>
      </c>
      <c r="O5462" t="e">
        <v>#N/A</v>
      </c>
      <c r="P5462" t="e">
        <v>#N/A</v>
      </c>
      <c r="Q5462" t="e">
        <v>#N/A</v>
      </c>
      <c r="R5462" s="2" t="e">
        <v>#N/A</v>
      </c>
      <c r="S5462" t="e">
        <v>#N/A</v>
      </c>
      <c r="T5462" s="3" t="e">
        <v>#N/A</v>
      </c>
      <c r="U5462" s="3" t="e">
        <v>#N/A</v>
      </c>
      <c r="V5462" t="e">
        <v>#N/A</v>
      </c>
      <c r="W5462" t="e">
        <v>#N/A</v>
      </c>
      <c r="X5462" t="e">
        <v>#N/A</v>
      </c>
      <c r="Y5462" s="3" t="e">
        <v>#N/A</v>
      </c>
      <c r="Z5462" s="8" t="e">
        <v>#N/A</v>
      </c>
      <c r="AA5462" s="30" t="e">
        <v>#N/A</v>
      </c>
      <c r="AB5462" t="e">
        <v>#N/A</v>
      </c>
      <c r="AC5462" t="e">
        <v>#N/A</v>
      </c>
      <c r="AD5462" t="e">
        <v>#N/A</v>
      </c>
      <c r="AE5462" t="e">
        <v>#N/A</v>
      </c>
      <c r="AF5462" t="e">
        <v>#N/A</v>
      </c>
    </row>
    <row r="5463" spans="1:32" x14ac:dyDescent="0.25">
      <c r="A5463" t="e">
        <v>#N/A</v>
      </c>
      <c r="B5463" s="33" t="e">
        <v>#N/A</v>
      </c>
      <c r="C5463" t="e">
        <v>#N/A</v>
      </c>
      <c r="D5463" t="e">
        <v>#N/A</v>
      </c>
      <c r="E5463" s="69" t="e">
        <v>#N/A</v>
      </c>
      <c r="F5463" s="3" t="e">
        <v>#N/A</v>
      </c>
      <c r="G5463" s="3" t="e">
        <v>#N/A</v>
      </c>
      <c r="H5463" s="3" t="e">
        <v>#N/A</v>
      </c>
      <c r="I5463" s="80" t="e">
        <v>#N/A</v>
      </c>
      <c r="J5463" s="80" t="e">
        <v>#N/A</v>
      </c>
      <c r="K5463" s="85" t="e">
        <v>#N/A</v>
      </c>
      <c r="L5463" s="9" t="e">
        <v>#N/A</v>
      </c>
      <c r="M5463" s="93" t="e">
        <v>#N/A</v>
      </c>
      <c r="N5463" s="8" t="e">
        <v>#N/A</v>
      </c>
      <c r="O5463" t="e">
        <v>#N/A</v>
      </c>
      <c r="P5463" t="e">
        <v>#N/A</v>
      </c>
      <c r="Q5463" t="e">
        <v>#N/A</v>
      </c>
      <c r="R5463" s="2" t="e">
        <v>#N/A</v>
      </c>
      <c r="S5463" t="e">
        <v>#N/A</v>
      </c>
      <c r="T5463" s="3" t="e">
        <v>#N/A</v>
      </c>
      <c r="U5463" s="3" t="e">
        <v>#N/A</v>
      </c>
      <c r="V5463" t="e">
        <v>#N/A</v>
      </c>
      <c r="W5463" t="e">
        <v>#N/A</v>
      </c>
      <c r="X5463" t="e">
        <v>#N/A</v>
      </c>
      <c r="Y5463" s="3" t="e">
        <v>#N/A</v>
      </c>
      <c r="Z5463" s="8" t="e">
        <v>#N/A</v>
      </c>
      <c r="AA5463" s="30" t="e">
        <v>#N/A</v>
      </c>
      <c r="AB5463" t="e">
        <v>#N/A</v>
      </c>
      <c r="AC5463" t="e">
        <v>#N/A</v>
      </c>
      <c r="AD5463" t="e">
        <v>#N/A</v>
      </c>
      <c r="AE5463" t="e">
        <v>#N/A</v>
      </c>
      <c r="AF5463" t="e">
        <v>#N/A</v>
      </c>
    </row>
    <row r="5464" spans="1:32" x14ac:dyDescent="0.25">
      <c r="A5464" t="e">
        <v>#N/A</v>
      </c>
      <c r="B5464" s="33" t="e">
        <v>#N/A</v>
      </c>
      <c r="C5464" t="e">
        <v>#N/A</v>
      </c>
      <c r="D5464" t="e">
        <v>#N/A</v>
      </c>
      <c r="E5464" s="69" t="e">
        <v>#N/A</v>
      </c>
      <c r="F5464" s="3" t="e">
        <v>#N/A</v>
      </c>
      <c r="G5464" s="3" t="e">
        <v>#N/A</v>
      </c>
      <c r="H5464" s="3" t="e">
        <v>#N/A</v>
      </c>
      <c r="I5464" s="80" t="e">
        <v>#N/A</v>
      </c>
      <c r="J5464" s="80" t="e">
        <v>#N/A</v>
      </c>
      <c r="K5464" s="85" t="e">
        <v>#N/A</v>
      </c>
      <c r="L5464" s="9" t="e">
        <v>#N/A</v>
      </c>
      <c r="M5464" s="93" t="e">
        <v>#N/A</v>
      </c>
      <c r="N5464" s="8" t="e">
        <v>#N/A</v>
      </c>
      <c r="O5464" t="e">
        <v>#N/A</v>
      </c>
      <c r="P5464" t="e">
        <v>#N/A</v>
      </c>
      <c r="Q5464" t="e">
        <v>#N/A</v>
      </c>
      <c r="R5464" s="2" t="e">
        <v>#N/A</v>
      </c>
      <c r="S5464" t="e">
        <v>#N/A</v>
      </c>
      <c r="T5464" s="3" t="e">
        <v>#N/A</v>
      </c>
      <c r="U5464" s="3" t="e">
        <v>#N/A</v>
      </c>
      <c r="V5464" t="e">
        <v>#N/A</v>
      </c>
      <c r="W5464" t="e">
        <v>#N/A</v>
      </c>
      <c r="X5464" t="e">
        <v>#N/A</v>
      </c>
      <c r="Y5464" s="3" t="e">
        <v>#N/A</v>
      </c>
      <c r="Z5464" s="8" t="e">
        <v>#N/A</v>
      </c>
      <c r="AA5464" s="30" t="e">
        <v>#N/A</v>
      </c>
      <c r="AB5464" t="e">
        <v>#N/A</v>
      </c>
      <c r="AC5464" t="e">
        <v>#N/A</v>
      </c>
      <c r="AD5464" t="e">
        <v>#N/A</v>
      </c>
      <c r="AE5464" t="e">
        <v>#N/A</v>
      </c>
      <c r="AF5464" t="e">
        <v>#N/A</v>
      </c>
    </row>
    <row r="5465" spans="1:32" x14ac:dyDescent="0.25">
      <c r="A5465" t="e">
        <v>#N/A</v>
      </c>
      <c r="B5465" s="33" t="e">
        <v>#N/A</v>
      </c>
      <c r="C5465" t="e">
        <v>#N/A</v>
      </c>
      <c r="D5465" t="e">
        <v>#N/A</v>
      </c>
      <c r="E5465" s="69" t="e">
        <v>#N/A</v>
      </c>
      <c r="F5465" s="3" t="e">
        <v>#N/A</v>
      </c>
      <c r="G5465" s="3" t="e">
        <v>#N/A</v>
      </c>
      <c r="H5465" s="3" t="e">
        <v>#N/A</v>
      </c>
      <c r="I5465" s="80" t="e">
        <v>#N/A</v>
      </c>
      <c r="J5465" s="80" t="e">
        <v>#N/A</v>
      </c>
      <c r="K5465" s="85" t="e">
        <v>#N/A</v>
      </c>
      <c r="L5465" s="9" t="e">
        <v>#N/A</v>
      </c>
      <c r="M5465" s="93" t="e">
        <v>#N/A</v>
      </c>
      <c r="N5465" s="8" t="e">
        <v>#N/A</v>
      </c>
      <c r="O5465" t="e">
        <v>#N/A</v>
      </c>
      <c r="P5465" t="e">
        <v>#N/A</v>
      </c>
      <c r="Q5465" t="e">
        <v>#N/A</v>
      </c>
      <c r="R5465" s="2" t="e">
        <v>#N/A</v>
      </c>
      <c r="S5465" t="e">
        <v>#N/A</v>
      </c>
      <c r="T5465" s="3" t="e">
        <v>#N/A</v>
      </c>
      <c r="U5465" s="3" t="e">
        <v>#N/A</v>
      </c>
      <c r="V5465" t="e">
        <v>#N/A</v>
      </c>
      <c r="W5465" t="e">
        <v>#N/A</v>
      </c>
      <c r="X5465" t="e">
        <v>#N/A</v>
      </c>
      <c r="Y5465" s="3" t="e">
        <v>#N/A</v>
      </c>
      <c r="Z5465" s="8" t="e">
        <v>#N/A</v>
      </c>
      <c r="AA5465" s="30" t="e">
        <v>#N/A</v>
      </c>
      <c r="AB5465" t="e">
        <v>#N/A</v>
      </c>
      <c r="AC5465" t="e">
        <v>#N/A</v>
      </c>
      <c r="AD5465" t="e">
        <v>#N/A</v>
      </c>
      <c r="AE5465" t="e">
        <v>#N/A</v>
      </c>
      <c r="AF5465" t="e">
        <v>#N/A</v>
      </c>
    </row>
    <row r="5466" spans="1:32" x14ac:dyDescent="0.25">
      <c r="A5466" t="e">
        <v>#N/A</v>
      </c>
      <c r="B5466" s="33" t="e">
        <v>#N/A</v>
      </c>
      <c r="C5466" t="e">
        <v>#N/A</v>
      </c>
      <c r="D5466" t="e">
        <v>#N/A</v>
      </c>
      <c r="E5466" s="69" t="e">
        <v>#N/A</v>
      </c>
      <c r="F5466" s="3" t="e">
        <v>#N/A</v>
      </c>
      <c r="G5466" s="3" t="e">
        <v>#N/A</v>
      </c>
      <c r="H5466" s="3" t="e">
        <v>#N/A</v>
      </c>
      <c r="I5466" s="80" t="e">
        <v>#N/A</v>
      </c>
      <c r="J5466" s="80" t="e">
        <v>#N/A</v>
      </c>
      <c r="K5466" s="85" t="e">
        <v>#N/A</v>
      </c>
      <c r="L5466" s="9" t="e">
        <v>#N/A</v>
      </c>
      <c r="M5466" s="93" t="e">
        <v>#N/A</v>
      </c>
      <c r="N5466" s="8" t="e">
        <v>#N/A</v>
      </c>
      <c r="O5466" t="e">
        <v>#N/A</v>
      </c>
      <c r="P5466" t="e">
        <v>#N/A</v>
      </c>
      <c r="Q5466" t="e">
        <v>#N/A</v>
      </c>
      <c r="R5466" s="2" t="e">
        <v>#N/A</v>
      </c>
      <c r="S5466" t="e">
        <v>#N/A</v>
      </c>
      <c r="T5466" s="3" t="e">
        <v>#N/A</v>
      </c>
      <c r="U5466" s="3" t="e">
        <v>#N/A</v>
      </c>
      <c r="V5466" t="e">
        <v>#N/A</v>
      </c>
      <c r="W5466" t="e">
        <v>#N/A</v>
      </c>
      <c r="X5466" t="e">
        <v>#N/A</v>
      </c>
      <c r="Y5466" s="3" t="e">
        <v>#N/A</v>
      </c>
      <c r="Z5466" s="8" t="e">
        <v>#N/A</v>
      </c>
      <c r="AA5466" s="30" t="e">
        <v>#N/A</v>
      </c>
      <c r="AB5466" t="e">
        <v>#N/A</v>
      </c>
      <c r="AC5466" t="e">
        <v>#N/A</v>
      </c>
      <c r="AD5466" t="e">
        <v>#N/A</v>
      </c>
      <c r="AE5466" t="e">
        <v>#N/A</v>
      </c>
      <c r="AF5466" t="e">
        <v>#N/A</v>
      </c>
    </row>
    <row r="5467" spans="1:32" x14ac:dyDescent="0.25">
      <c r="A5467" t="e">
        <v>#N/A</v>
      </c>
      <c r="B5467" s="33" t="e">
        <v>#N/A</v>
      </c>
      <c r="C5467" t="e">
        <v>#N/A</v>
      </c>
      <c r="D5467" t="e">
        <v>#N/A</v>
      </c>
      <c r="E5467" s="69" t="e">
        <v>#N/A</v>
      </c>
      <c r="F5467" s="3" t="e">
        <v>#N/A</v>
      </c>
      <c r="G5467" s="3" t="e">
        <v>#N/A</v>
      </c>
      <c r="H5467" s="3" t="e">
        <v>#N/A</v>
      </c>
      <c r="I5467" s="80" t="e">
        <v>#N/A</v>
      </c>
      <c r="J5467" s="80" t="e">
        <v>#N/A</v>
      </c>
      <c r="K5467" s="85" t="e">
        <v>#N/A</v>
      </c>
      <c r="L5467" s="9" t="e">
        <v>#N/A</v>
      </c>
      <c r="M5467" s="93" t="e">
        <v>#N/A</v>
      </c>
      <c r="N5467" s="8" t="e">
        <v>#N/A</v>
      </c>
      <c r="O5467" t="e">
        <v>#N/A</v>
      </c>
      <c r="P5467" t="e">
        <v>#N/A</v>
      </c>
      <c r="Q5467" t="e">
        <v>#N/A</v>
      </c>
      <c r="R5467" s="2" t="e">
        <v>#N/A</v>
      </c>
      <c r="S5467" t="e">
        <v>#N/A</v>
      </c>
      <c r="T5467" s="3" t="e">
        <v>#N/A</v>
      </c>
      <c r="U5467" s="3" t="e">
        <v>#N/A</v>
      </c>
      <c r="V5467" t="e">
        <v>#N/A</v>
      </c>
      <c r="W5467" t="e">
        <v>#N/A</v>
      </c>
      <c r="X5467" t="e">
        <v>#N/A</v>
      </c>
      <c r="Y5467" s="3" t="e">
        <v>#N/A</v>
      </c>
      <c r="Z5467" s="8" t="e">
        <v>#N/A</v>
      </c>
      <c r="AA5467" s="30" t="e">
        <v>#N/A</v>
      </c>
      <c r="AB5467" t="e">
        <v>#N/A</v>
      </c>
      <c r="AC5467" t="e">
        <v>#N/A</v>
      </c>
      <c r="AD5467" t="e">
        <v>#N/A</v>
      </c>
      <c r="AE5467" t="e">
        <v>#N/A</v>
      </c>
      <c r="AF5467" t="e">
        <v>#N/A</v>
      </c>
    </row>
    <row r="5468" spans="1:32" x14ac:dyDescent="0.25">
      <c r="A5468" t="e">
        <v>#N/A</v>
      </c>
      <c r="B5468" s="33" t="e">
        <v>#N/A</v>
      </c>
      <c r="C5468" t="e">
        <v>#N/A</v>
      </c>
      <c r="D5468" t="e">
        <v>#N/A</v>
      </c>
      <c r="E5468" s="69" t="e">
        <v>#N/A</v>
      </c>
      <c r="F5468" s="3" t="e">
        <v>#N/A</v>
      </c>
      <c r="G5468" s="3" t="e">
        <v>#N/A</v>
      </c>
      <c r="H5468" s="3" t="e">
        <v>#N/A</v>
      </c>
      <c r="I5468" s="80" t="e">
        <v>#N/A</v>
      </c>
      <c r="J5468" s="80" t="e">
        <v>#N/A</v>
      </c>
      <c r="K5468" s="85" t="e">
        <v>#N/A</v>
      </c>
      <c r="L5468" s="9" t="e">
        <v>#N/A</v>
      </c>
      <c r="M5468" s="93" t="e">
        <v>#N/A</v>
      </c>
      <c r="N5468" s="8" t="e">
        <v>#N/A</v>
      </c>
      <c r="O5468" t="e">
        <v>#N/A</v>
      </c>
      <c r="P5468" t="e">
        <v>#N/A</v>
      </c>
      <c r="Q5468" t="e">
        <v>#N/A</v>
      </c>
      <c r="R5468" s="2" t="e">
        <v>#N/A</v>
      </c>
      <c r="S5468" t="e">
        <v>#N/A</v>
      </c>
      <c r="T5468" s="3" t="e">
        <v>#N/A</v>
      </c>
      <c r="U5468" s="3" t="e">
        <v>#N/A</v>
      </c>
      <c r="V5468" t="e">
        <v>#N/A</v>
      </c>
      <c r="W5468" t="e">
        <v>#N/A</v>
      </c>
      <c r="X5468" t="e">
        <v>#N/A</v>
      </c>
      <c r="Y5468" s="3" t="e">
        <v>#N/A</v>
      </c>
      <c r="Z5468" s="8" t="e">
        <v>#N/A</v>
      </c>
      <c r="AA5468" s="30" t="e">
        <v>#N/A</v>
      </c>
      <c r="AB5468" t="e">
        <v>#N/A</v>
      </c>
      <c r="AC5468" t="e">
        <v>#N/A</v>
      </c>
      <c r="AD5468" t="e">
        <v>#N/A</v>
      </c>
      <c r="AE5468" t="e">
        <v>#N/A</v>
      </c>
      <c r="AF5468" t="e">
        <v>#N/A</v>
      </c>
    </row>
    <row r="5469" spans="1:32" x14ac:dyDescent="0.25">
      <c r="A5469" t="e">
        <v>#N/A</v>
      </c>
      <c r="B5469" s="33" t="e">
        <v>#N/A</v>
      </c>
      <c r="C5469" t="e">
        <v>#N/A</v>
      </c>
      <c r="D5469" t="e">
        <v>#N/A</v>
      </c>
      <c r="E5469" s="69" t="e">
        <v>#N/A</v>
      </c>
      <c r="F5469" s="3" t="e">
        <v>#N/A</v>
      </c>
      <c r="G5469" s="3" t="e">
        <v>#N/A</v>
      </c>
      <c r="H5469" s="3" t="e">
        <v>#N/A</v>
      </c>
      <c r="I5469" s="80" t="e">
        <v>#N/A</v>
      </c>
      <c r="J5469" s="80" t="e">
        <v>#N/A</v>
      </c>
      <c r="K5469" s="85" t="e">
        <v>#N/A</v>
      </c>
      <c r="L5469" s="9" t="e">
        <v>#N/A</v>
      </c>
      <c r="M5469" s="93" t="e">
        <v>#N/A</v>
      </c>
      <c r="N5469" s="8" t="e">
        <v>#N/A</v>
      </c>
      <c r="O5469" t="e">
        <v>#N/A</v>
      </c>
      <c r="P5469" t="e">
        <v>#N/A</v>
      </c>
      <c r="Q5469" t="e">
        <v>#N/A</v>
      </c>
      <c r="R5469" s="2" t="e">
        <v>#N/A</v>
      </c>
      <c r="S5469" t="e">
        <v>#N/A</v>
      </c>
      <c r="T5469" s="3" t="e">
        <v>#N/A</v>
      </c>
      <c r="U5469" s="3" t="e">
        <v>#N/A</v>
      </c>
      <c r="V5469" t="e">
        <v>#N/A</v>
      </c>
      <c r="W5469" t="e">
        <v>#N/A</v>
      </c>
      <c r="X5469" t="e">
        <v>#N/A</v>
      </c>
      <c r="Y5469" s="3" t="e">
        <v>#N/A</v>
      </c>
      <c r="Z5469" s="8" t="e">
        <v>#N/A</v>
      </c>
      <c r="AA5469" s="30" t="e">
        <v>#N/A</v>
      </c>
      <c r="AB5469" t="e">
        <v>#N/A</v>
      </c>
      <c r="AC5469" t="e">
        <v>#N/A</v>
      </c>
      <c r="AD5469" t="e">
        <v>#N/A</v>
      </c>
      <c r="AE5469" t="e">
        <v>#N/A</v>
      </c>
      <c r="AF5469" t="e">
        <v>#N/A</v>
      </c>
    </row>
    <row r="5470" spans="1:32" x14ac:dyDescent="0.25">
      <c r="A5470" t="e">
        <v>#N/A</v>
      </c>
      <c r="B5470" s="33" t="e">
        <v>#N/A</v>
      </c>
      <c r="C5470" t="e">
        <v>#N/A</v>
      </c>
      <c r="D5470" t="e">
        <v>#N/A</v>
      </c>
      <c r="E5470" s="69" t="e">
        <v>#N/A</v>
      </c>
      <c r="F5470" s="3" t="e">
        <v>#N/A</v>
      </c>
      <c r="G5470" s="3" t="e">
        <v>#N/A</v>
      </c>
      <c r="H5470" s="3" t="e">
        <v>#N/A</v>
      </c>
      <c r="I5470" s="80" t="e">
        <v>#N/A</v>
      </c>
      <c r="J5470" s="80" t="e">
        <v>#N/A</v>
      </c>
      <c r="K5470" s="85" t="e">
        <v>#N/A</v>
      </c>
      <c r="L5470" s="9" t="e">
        <v>#N/A</v>
      </c>
      <c r="M5470" s="93" t="e">
        <v>#N/A</v>
      </c>
      <c r="N5470" s="8" t="e">
        <v>#N/A</v>
      </c>
      <c r="O5470" t="e">
        <v>#N/A</v>
      </c>
      <c r="P5470" t="e">
        <v>#N/A</v>
      </c>
      <c r="Q5470" t="e">
        <v>#N/A</v>
      </c>
      <c r="R5470" s="2" t="e">
        <v>#N/A</v>
      </c>
      <c r="S5470" t="e">
        <v>#N/A</v>
      </c>
      <c r="T5470" s="3" t="e">
        <v>#N/A</v>
      </c>
      <c r="U5470" s="3" t="e">
        <v>#N/A</v>
      </c>
      <c r="V5470" t="e">
        <v>#N/A</v>
      </c>
      <c r="W5470" t="e">
        <v>#N/A</v>
      </c>
      <c r="X5470" t="e">
        <v>#N/A</v>
      </c>
      <c r="Y5470" s="3" t="e">
        <v>#N/A</v>
      </c>
      <c r="Z5470" s="8" t="e">
        <v>#N/A</v>
      </c>
      <c r="AA5470" s="30" t="e">
        <v>#N/A</v>
      </c>
      <c r="AB5470" t="e">
        <v>#N/A</v>
      </c>
      <c r="AC5470" t="e">
        <v>#N/A</v>
      </c>
      <c r="AD5470" t="e">
        <v>#N/A</v>
      </c>
      <c r="AE5470" t="e">
        <v>#N/A</v>
      </c>
      <c r="AF5470" t="e">
        <v>#N/A</v>
      </c>
    </row>
    <row r="5471" spans="1:32" x14ac:dyDescent="0.25">
      <c r="A5471" t="e">
        <v>#N/A</v>
      </c>
      <c r="B5471" s="33" t="e">
        <v>#N/A</v>
      </c>
      <c r="C5471" t="e">
        <v>#N/A</v>
      </c>
      <c r="D5471" t="e">
        <v>#N/A</v>
      </c>
      <c r="E5471" s="69" t="e">
        <v>#N/A</v>
      </c>
      <c r="F5471" s="3" t="e">
        <v>#N/A</v>
      </c>
      <c r="G5471" s="3" t="e">
        <v>#N/A</v>
      </c>
      <c r="H5471" s="3" t="e">
        <v>#N/A</v>
      </c>
      <c r="I5471" s="80" t="e">
        <v>#N/A</v>
      </c>
      <c r="J5471" s="80" t="e">
        <v>#N/A</v>
      </c>
      <c r="K5471" s="85" t="e">
        <v>#N/A</v>
      </c>
      <c r="L5471" s="9" t="e">
        <v>#N/A</v>
      </c>
      <c r="M5471" s="93" t="e">
        <v>#N/A</v>
      </c>
      <c r="N5471" s="8" t="e">
        <v>#N/A</v>
      </c>
      <c r="O5471" t="e">
        <v>#N/A</v>
      </c>
      <c r="P5471" t="e">
        <v>#N/A</v>
      </c>
      <c r="Q5471" t="e">
        <v>#N/A</v>
      </c>
      <c r="R5471" s="2" t="e">
        <v>#N/A</v>
      </c>
      <c r="S5471" t="e">
        <v>#N/A</v>
      </c>
      <c r="T5471" s="3" t="e">
        <v>#N/A</v>
      </c>
      <c r="U5471" s="3" t="e">
        <v>#N/A</v>
      </c>
      <c r="V5471" t="e">
        <v>#N/A</v>
      </c>
      <c r="W5471" t="e">
        <v>#N/A</v>
      </c>
      <c r="X5471" t="e">
        <v>#N/A</v>
      </c>
      <c r="Y5471" s="3" t="e">
        <v>#N/A</v>
      </c>
      <c r="Z5471" s="8" t="e">
        <v>#N/A</v>
      </c>
      <c r="AA5471" s="30" t="e">
        <v>#N/A</v>
      </c>
      <c r="AB5471" t="e">
        <v>#N/A</v>
      </c>
      <c r="AC5471" t="e">
        <v>#N/A</v>
      </c>
      <c r="AD5471" t="e">
        <v>#N/A</v>
      </c>
      <c r="AE5471" t="e">
        <v>#N/A</v>
      </c>
      <c r="AF5471" t="e">
        <v>#N/A</v>
      </c>
    </row>
    <row r="5472" spans="1:32" x14ac:dyDescent="0.25">
      <c r="A5472" t="e">
        <v>#N/A</v>
      </c>
      <c r="B5472" s="33" t="e">
        <v>#N/A</v>
      </c>
      <c r="C5472" t="e">
        <v>#N/A</v>
      </c>
      <c r="D5472" t="e">
        <v>#N/A</v>
      </c>
      <c r="E5472" s="69" t="e">
        <v>#N/A</v>
      </c>
      <c r="F5472" s="3" t="e">
        <v>#N/A</v>
      </c>
      <c r="G5472" s="3" t="e">
        <v>#N/A</v>
      </c>
      <c r="H5472" s="3" t="e">
        <v>#N/A</v>
      </c>
      <c r="I5472" s="80" t="e">
        <v>#N/A</v>
      </c>
      <c r="J5472" s="80" t="e">
        <v>#N/A</v>
      </c>
      <c r="K5472" s="85" t="e">
        <v>#N/A</v>
      </c>
      <c r="L5472" s="9" t="e">
        <v>#N/A</v>
      </c>
      <c r="M5472" s="93" t="e">
        <v>#N/A</v>
      </c>
      <c r="N5472" s="8" t="e">
        <v>#N/A</v>
      </c>
      <c r="O5472" t="e">
        <v>#N/A</v>
      </c>
      <c r="P5472" t="e">
        <v>#N/A</v>
      </c>
      <c r="Q5472" t="e">
        <v>#N/A</v>
      </c>
      <c r="R5472" s="2" t="e">
        <v>#N/A</v>
      </c>
      <c r="S5472" t="e">
        <v>#N/A</v>
      </c>
      <c r="T5472" s="3" t="e">
        <v>#N/A</v>
      </c>
      <c r="U5472" s="3" t="e">
        <v>#N/A</v>
      </c>
      <c r="V5472" t="e">
        <v>#N/A</v>
      </c>
      <c r="W5472" t="e">
        <v>#N/A</v>
      </c>
      <c r="X5472" t="e">
        <v>#N/A</v>
      </c>
      <c r="Y5472" s="3" t="e">
        <v>#N/A</v>
      </c>
      <c r="Z5472" s="8" t="e">
        <v>#N/A</v>
      </c>
      <c r="AA5472" s="30" t="e">
        <v>#N/A</v>
      </c>
      <c r="AB5472" t="e">
        <v>#N/A</v>
      </c>
      <c r="AC5472" t="e">
        <v>#N/A</v>
      </c>
      <c r="AD5472" t="e">
        <v>#N/A</v>
      </c>
      <c r="AE5472" t="e">
        <v>#N/A</v>
      </c>
      <c r="AF5472" t="e">
        <v>#N/A</v>
      </c>
    </row>
    <row r="5473" spans="1:32" x14ac:dyDescent="0.25">
      <c r="A5473" t="e">
        <v>#N/A</v>
      </c>
      <c r="B5473" s="33" t="e">
        <v>#N/A</v>
      </c>
      <c r="C5473" t="e">
        <v>#N/A</v>
      </c>
      <c r="D5473" t="e">
        <v>#N/A</v>
      </c>
      <c r="E5473" s="69" t="e">
        <v>#N/A</v>
      </c>
      <c r="F5473" s="3" t="e">
        <v>#N/A</v>
      </c>
      <c r="G5473" s="3" t="e">
        <v>#N/A</v>
      </c>
      <c r="H5473" s="3" t="e">
        <v>#N/A</v>
      </c>
      <c r="I5473" s="80" t="e">
        <v>#N/A</v>
      </c>
      <c r="J5473" s="80" t="e">
        <v>#N/A</v>
      </c>
      <c r="K5473" s="85" t="e">
        <v>#N/A</v>
      </c>
      <c r="L5473" s="9" t="e">
        <v>#N/A</v>
      </c>
      <c r="M5473" s="93" t="e">
        <v>#N/A</v>
      </c>
      <c r="N5473" s="8" t="e">
        <v>#N/A</v>
      </c>
      <c r="O5473" t="e">
        <v>#N/A</v>
      </c>
      <c r="P5473" t="e">
        <v>#N/A</v>
      </c>
      <c r="Q5473" t="e">
        <v>#N/A</v>
      </c>
      <c r="R5473" s="2" t="e">
        <v>#N/A</v>
      </c>
      <c r="S5473" t="e">
        <v>#N/A</v>
      </c>
      <c r="T5473" s="3" t="e">
        <v>#N/A</v>
      </c>
      <c r="U5473" s="3" t="e">
        <v>#N/A</v>
      </c>
      <c r="V5473" t="e">
        <v>#N/A</v>
      </c>
      <c r="W5473" t="e">
        <v>#N/A</v>
      </c>
      <c r="X5473" t="e">
        <v>#N/A</v>
      </c>
      <c r="Y5473" s="3" t="e">
        <v>#N/A</v>
      </c>
      <c r="Z5473" s="8" t="e">
        <v>#N/A</v>
      </c>
      <c r="AA5473" s="30" t="e">
        <v>#N/A</v>
      </c>
      <c r="AB5473" t="e">
        <v>#N/A</v>
      </c>
      <c r="AC5473" t="e">
        <v>#N/A</v>
      </c>
      <c r="AD5473" t="e">
        <v>#N/A</v>
      </c>
      <c r="AE5473" t="e">
        <v>#N/A</v>
      </c>
      <c r="AF5473" t="e">
        <v>#N/A</v>
      </c>
    </row>
    <row r="5474" spans="1:32" x14ac:dyDescent="0.25">
      <c r="A5474" t="e">
        <v>#N/A</v>
      </c>
      <c r="B5474" s="33" t="e">
        <v>#N/A</v>
      </c>
      <c r="C5474" t="e">
        <v>#N/A</v>
      </c>
      <c r="D5474" t="e">
        <v>#N/A</v>
      </c>
      <c r="E5474" s="69" t="e">
        <v>#N/A</v>
      </c>
      <c r="F5474" s="3" t="e">
        <v>#N/A</v>
      </c>
      <c r="G5474" s="3" t="e">
        <v>#N/A</v>
      </c>
      <c r="H5474" s="3" t="e">
        <v>#N/A</v>
      </c>
      <c r="I5474" s="80" t="e">
        <v>#N/A</v>
      </c>
      <c r="J5474" s="80" t="e">
        <v>#N/A</v>
      </c>
      <c r="K5474" s="85" t="e">
        <v>#N/A</v>
      </c>
      <c r="L5474" s="9" t="e">
        <v>#N/A</v>
      </c>
      <c r="M5474" s="93" t="e">
        <v>#N/A</v>
      </c>
      <c r="N5474" s="8" t="e">
        <v>#N/A</v>
      </c>
      <c r="O5474" t="e">
        <v>#N/A</v>
      </c>
      <c r="P5474" t="e">
        <v>#N/A</v>
      </c>
      <c r="Q5474" t="e">
        <v>#N/A</v>
      </c>
      <c r="R5474" s="2" t="e">
        <v>#N/A</v>
      </c>
      <c r="S5474" t="e">
        <v>#N/A</v>
      </c>
      <c r="T5474" s="3" t="e">
        <v>#N/A</v>
      </c>
      <c r="U5474" s="3" t="e">
        <v>#N/A</v>
      </c>
      <c r="V5474" t="e">
        <v>#N/A</v>
      </c>
      <c r="W5474" t="e">
        <v>#N/A</v>
      </c>
      <c r="X5474" t="e">
        <v>#N/A</v>
      </c>
      <c r="Y5474" s="3" t="e">
        <v>#N/A</v>
      </c>
      <c r="Z5474" s="8" t="e">
        <v>#N/A</v>
      </c>
      <c r="AA5474" s="30" t="e">
        <v>#N/A</v>
      </c>
      <c r="AB5474" t="e">
        <v>#N/A</v>
      </c>
      <c r="AC5474" t="e">
        <v>#N/A</v>
      </c>
      <c r="AD5474" t="e">
        <v>#N/A</v>
      </c>
      <c r="AE5474" t="e">
        <v>#N/A</v>
      </c>
      <c r="AF5474" t="e">
        <v>#N/A</v>
      </c>
    </row>
    <row r="5475" spans="1:32" x14ac:dyDescent="0.25">
      <c r="A5475" t="e">
        <v>#N/A</v>
      </c>
      <c r="B5475" s="33" t="e">
        <v>#N/A</v>
      </c>
      <c r="C5475" t="e">
        <v>#N/A</v>
      </c>
      <c r="D5475" t="e">
        <v>#N/A</v>
      </c>
      <c r="E5475" s="69" t="e">
        <v>#N/A</v>
      </c>
      <c r="F5475" s="3" t="e">
        <v>#N/A</v>
      </c>
      <c r="G5475" s="3" t="e">
        <v>#N/A</v>
      </c>
      <c r="H5475" s="3" t="e">
        <v>#N/A</v>
      </c>
      <c r="I5475" s="80" t="e">
        <v>#N/A</v>
      </c>
      <c r="J5475" s="80" t="e">
        <v>#N/A</v>
      </c>
      <c r="K5475" s="85" t="e">
        <v>#N/A</v>
      </c>
      <c r="L5475" s="9" t="e">
        <v>#N/A</v>
      </c>
      <c r="M5475" s="93" t="e">
        <v>#N/A</v>
      </c>
      <c r="N5475" s="8" t="e">
        <v>#N/A</v>
      </c>
      <c r="O5475" t="e">
        <v>#N/A</v>
      </c>
      <c r="P5475" t="e">
        <v>#N/A</v>
      </c>
      <c r="Q5475" t="e">
        <v>#N/A</v>
      </c>
      <c r="R5475" s="2" t="e">
        <v>#N/A</v>
      </c>
      <c r="S5475" t="e">
        <v>#N/A</v>
      </c>
      <c r="T5475" s="3" t="e">
        <v>#N/A</v>
      </c>
      <c r="U5475" s="3" t="e">
        <v>#N/A</v>
      </c>
      <c r="V5475" t="e">
        <v>#N/A</v>
      </c>
      <c r="W5475" t="e">
        <v>#N/A</v>
      </c>
      <c r="X5475" t="e">
        <v>#N/A</v>
      </c>
      <c r="Y5475" s="3" t="e">
        <v>#N/A</v>
      </c>
      <c r="Z5475" s="8" t="e">
        <v>#N/A</v>
      </c>
      <c r="AA5475" s="30" t="e">
        <v>#N/A</v>
      </c>
      <c r="AB5475" t="e">
        <v>#N/A</v>
      </c>
      <c r="AC5475" t="e">
        <v>#N/A</v>
      </c>
      <c r="AD5475" t="e">
        <v>#N/A</v>
      </c>
      <c r="AE5475" t="e">
        <v>#N/A</v>
      </c>
      <c r="AF5475" t="e">
        <v>#N/A</v>
      </c>
    </row>
    <row r="5476" spans="1:32" x14ac:dyDescent="0.25">
      <c r="A5476" t="e">
        <v>#N/A</v>
      </c>
      <c r="B5476" s="33" t="e">
        <v>#N/A</v>
      </c>
      <c r="C5476" t="e">
        <v>#N/A</v>
      </c>
      <c r="D5476" t="e">
        <v>#N/A</v>
      </c>
      <c r="E5476" s="69" t="e">
        <v>#N/A</v>
      </c>
      <c r="F5476" s="3" t="e">
        <v>#N/A</v>
      </c>
      <c r="G5476" s="3" t="e">
        <v>#N/A</v>
      </c>
      <c r="H5476" s="3" t="e">
        <v>#N/A</v>
      </c>
      <c r="I5476" s="80" t="e">
        <v>#N/A</v>
      </c>
      <c r="J5476" s="80" t="e">
        <v>#N/A</v>
      </c>
      <c r="K5476" s="85" t="e">
        <v>#N/A</v>
      </c>
      <c r="L5476" s="9" t="e">
        <v>#N/A</v>
      </c>
      <c r="M5476" s="93" t="e">
        <v>#N/A</v>
      </c>
      <c r="N5476" s="8" t="e">
        <v>#N/A</v>
      </c>
      <c r="O5476" t="e">
        <v>#N/A</v>
      </c>
      <c r="P5476" t="e">
        <v>#N/A</v>
      </c>
      <c r="Q5476" t="e">
        <v>#N/A</v>
      </c>
      <c r="R5476" s="2" t="e">
        <v>#N/A</v>
      </c>
      <c r="S5476" t="e">
        <v>#N/A</v>
      </c>
      <c r="T5476" s="3" t="e">
        <v>#N/A</v>
      </c>
      <c r="U5476" s="3" t="e">
        <v>#N/A</v>
      </c>
      <c r="V5476" t="e">
        <v>#N/A</v>
      </c>
      <c r="W5476" t="e">
        <v>#N/A</v>
      </c>
      <c r="X5476" t="e">
        <v>#N/A</v>
      </c>
      <c r="Y5476" s="3" t="e">
        <v>#N/A</v>
      </c>
      <c r="Z5476" s="8" t="e">
        <v>#N/A</v>
      </c>
      <c r="AA5476" s="30" t="e">
        <v>#N/A</v>
      </c>
      <c r="AB5476" t="e">
        <v>#N/A</v>
      </c>
      <c r="AC5476" t="e">
        <v>#N/A</v>
      </c>
      <c r="AD5476" t="e">
        <v>#N/A</v>
      </c>
      <c r="AE5476" t="e">
        <v>#N/A</v>
      </c>
      <c r="AF5476" t="e">
        <v>#N/A</v>
      </c>
    </row>
    <row r="5477" spans="1:32" x14ac:dyDescent="0.25">
      <c r="A5477" t="e">
        <v>#N/A</v>
      </c>
      <c r="B5477" s="33" t="e">
        <v>#N/A</v>
      </c>
      <c r="C5477" t="e">
        <v>#N/A</v>
      </c>
      <c r="D5477" t="e">
        <v>#N/A</v>
      </c>
      <c r="E5477" s="69" t="e">
        <v>#N/A</v>
      </c>
      <c r="F5477" s="3" t="e">
        <v>#N/A</v>
      </c>
      <c r="G5477" s="3" t="e">
        <v>#N/A</v>
      </c>
      <c r="H5477" s="3" t="e">
        <v>#N/A</v>
      </c>
      <c r="I5477" s="80" t="e">
        <v>#N/A</v>
      </c>
      <c r="J5477" s="80" t="e">
        <v>#N/A</v>
      </c>
      <c r="K5477" s="85" t="e">
        <v>#N/A</v>
      </c>
      <c r="L5477" s="9" t="e">
        <v>#N/A</v>
      </c>
      <c r="M5477" s="93" t="e">
        <v>#N/A</v>
      </c>
      <c r="N5477" s="8" t="e">
        <v>#N/A</v>
      </c>
      <c r="O5477" t="e">
        <v>#N/A</v>
      </c>
      <c r="P5477" t="e">
        <v>#N/A</v>
      </c>
      <c r="Q5477" t="e">
        <v>#N/A</v>
      </c>
      <c r="R5477" s="2" t="e">
        <v>#N/A</v>
      </c>
      <c r="S5477" t="e">
        <v>#N/A</v>
      </c>
      <c r="T5477" s="3" t="e">
        <v>#N/A</v>
      </c>
      <c r="U5477" s="3" t="e">
        <v>#N/A</v>
      </c>
      <c r="V5477" t="e">
        <v>#N/A</v>
      </c>
      <c r="W5477" t="e">
        <v>#N/A</v>
      </c>
      <c r="X5477" t="e">
        <v>#N/A</v>
      </c>
      <c r="Y5477" s="3" t="e">
        <v>#N/A</v>
      </c>
      <c r="Z5477" s="8" t="e">
        <v>#N/A</v>
      </c>
      <c r="AA5477" s="30" t="e">
        <v>#N/A</v>
      </c>
      <c r="AB5477" t="e">
        <v>#N/A</v>
      </c>
      <c r="AC5477" t="e">
        <v>#N/A</v>
      </c>
      <c r="AD5477" t="e">
        <v>#N/A</v>
      </c>
      <c r="AE5477" t="e">
        <v>#N/A</v>
      </c>
      <c r="AF5477" t="e">
        <v>#N/A</v>
      </c>
    </row>
    <row r="5478" spans="1:32" x14ac:dyDescent="0.25">
      <c r="A5478" t="e">
        <v>#N/A</v>
      </c>
      <c r="B5478" s="33" t="e">
        <v>#N/A</v>
      </c>
      <c r="C5478" t="e">
        <v>#N/A</v>
      </c>
      <c r="D5478" t="e">
        <v>#N/A</v>
      </c>
      <c r="E5478" s="69" t="e">
        <v>#N/A</v>
      </c>
      <c r="F5478" s="3" t="e">
        <v>#N/A</v>
      </c>
      <c r="G5478" s="3" t="e">
        <v>#N/A</v>
      </c>
      <c r="H5478" s="3" t="e">
        <v>#N/A</v>
      </c>
      <c r="I5478" s="80" t="e">
        <v>#N/A</v>
      </c>
      <c r="J5478" s="80" t="e">
        <v>#N/A</v>
      </c>
      <c r="K5478" s="85" t="e">
        <v>#N/A</v>
      </c>
      <c r="L5478" s="9" t="e">
        <v>#N/A</v>
      </c>
      <c r="M5478" s="93" t="e">
        <v>#N/A</v>
      </c>
      <c r="N5478" s="8" t="e">
        <v>#N/A</v>
      </c>
      <c r="O5478" t="e">
        <v>#N/A</v>
      </c>
      <c r="P5478" t="e">
        <v>#N/A</v>
      </c>
      <c r="Q5478" t="e">
        <v>#N/A</v>
      </c>
      <c r="R5478" s="2" t="e">
        <v>#N/A</v>
      </c>
      <c r="S5478" t="e">
        <v>#N/A</v>
      </c>
      <c r="T5478" s="3" t="e">
        <v>#N/A</v>
      </c>
      <c r="U5478" s="3" t="e">
        <v>#N/A</v>
      </c>
      <c r="V5478" t="e">
        <v>#N/A</v>
      </c>
      <c r="W5478" t="e">
        <v>#N/A</v>
      </c>
      <c r="X5478" t="e">
        <v>#N/A</v>
      </c>
      <c r="Y5478" s="3" t="e">
        <v>#N/A</v>
      </c>
      <c r="Z5478" s="8" t="e">
        <v>#N/A</v>
      </c>
      <c r="AA5478" s="30" t="e">
        <v>#N/A</v>
      </c>
      <c r="AB5478" t="e">
        <v>#N/A</v>
      </c>
      <c r="AC5478" t="e">
        <v>#N/A</v>
      </c>
      <c r="AD5478" t="e">
        <v>#N/A</v>
      </c>
      <c r="AE5478" t="e">
        <v>#N/A</v>
      </c>
      <c r="AF5478" t="e">
        <v>#N/A</v>
      </c>
    </row>
    <row r="5479" spans="1:32" x14ac:dyDescent="0.25">
      <c r="A5479" t="e">
        <v>#N/A</v>
      </c>
      <c r="B5479" s="33" t="e">
        <v>#N/A</v>
      </c>
      <c r="C5479" t="e">
        <v>#N/A</v>
      </c>
      <c r="D5479" t="e">
        <v>#N/A</v>
      </c>
      <c r="E5479" s="69" t="e">
        <v>#N/A</v>
      </c>
      <c r="F5479" s="3" t="e">
        <v>#N/A</v>
      </c>
      <c r="G5479" s="3" t="e">
        <v>#N/A</v>
      </c>
      <c r="H5479" s="3" t="e">
        <v>#N/A</v>
      </c>
      <c r="I5479" s="80" t="e">
        <v>#N/A</v>
      </c>
      <c r="J5479" s="80" t="e">
        <v>#N/A</v>
      </c>
      <c r="K5479" s="85" t="e">
        <v>#N/A</v>
      </c>
      <c r="L5479" s="9" t="e">
        <v>#N/A</v>
      </c>
      <c r="M5479" s="93" t="e">
        <v>#N/A</v>
      </c>
      <c r="N5479" s="8" t="e">
        <v>#N/A</v>
      </c>
      <c r="O5479" t="e">
        <v>#N/A</v>
      </c>
      <c r="P5479" t="e">
        <v>#N/A</v>
      </c>
      <c r="Q5479" t="e">
        <v>#N/A</v>
      </c>
      <c r="R5479" s="2" t="e">
        <v>#N/A</v>
      </c>
      <c r="S5479" t="e">
        <v>#N/A</v>
      </c>
      <c r="T5479" s="3" t="e">
        <v>#N/A</v>
      </c>
      <c r="U5479" s="3" t="e">
        <v>#N/A</v>
      </c>
      <c r="V5479" t="e">
        <v>#N/A</v>
      </c>
      <c r="W5479" t="e">
        <v>#N/A</v>
      </c>
      <c r="X5479" t="e">
        <v>#N/A</v>
      </c>
      <c r="Y5479" s="3" t="e">
        <v>#N/A</v>
      </c>
      <c r="Z5479" s="8" t="e">
        <v>#N/A</v>
      </c>
      <c r="AA5479" s="30" t="e">
        <v>#N/A</v>
      </c>
      <c r="AB5479" t="e">
        <v>#N/A</v>
      </c>
      <c r="AC5479" t="e">
        <v>#N/A</v>
      </c>
      <c r="AD5479" t="e">
        <v>#N/A</v>
      </c>
      <c r="AE5479" t="e">
        <v>#N/A</v>
      </c>
      <c r="AF5479" t="e">
        <v>#N/A</v>
      </c>
    </row>
    <row r="5480" spans="1:32" x14ac:dyDescent="0.25">
      <c r="A5480" t="e">
        <v>#N/A</v>
      </c>
      <c r="B5480" s="33" t="e">
        <v>#N/A</v>
      </c>
      <c r="C5480" t="e">
        <v>#N/A</v>
      </c>
      <c r="D5480" t="e">
        <v>#N/A</v>
      </c>
      <c r="E5480" s="69" t="e">
        <v>#N/A</v>
      </c>
      <c r="F5480" s="3" t="e">
        <v>#N/A</v>
      </c>
      <c r="G5480" s="3" t="e">
        <v>#N/A</v>
      </c>
      <c r="H5480" s="3" t="e">
        <v>#N/A</v>
      </c>
      <c r="I5480" s="80" t="e">
        <v>#N/A</v>
      </c>
      <c r="J5480" s="80" t="e">
        <v>#N/A</v>
      </c>
      <c r="K5480" s="85" t="e">
        <v>#N/A</v>
      </c>
      <c r="L5480" s="9" t="e">
        <v>#N/A</v>
      </c>
      <c r="M5480" s="93" t="e">
        <v>#N/A</v>
      </c>
      <c r="N5480" s="8" t="e">
        <v>#N/A</v>
      </c>
      <c r="O5480" t="e">
        <v>#N/A</v>
      </c>
      <c r="P5480" t="e">
        <v>#N/A</v>
      </c>
      <c r="Q5480" t="e">
        <v>#N/A</v>
      </c>
      <c r="R5480" s="2" t="e">
        <v>#N/A</v>
      </c>
      <c r="S5480" t="e">
        <v>#N/A</v>
      </c>
      <c r="T5480" s="3" t="e">
        <v>#N/A</v>
      </c>
      <c r="U5480" s="3" t="e">
        <v>#N/A</v>
      </c>
      <c r="V5480" t="e">
        <v>#N/A</v>
      </c>
      <c r="W5480" t="e">
        <v>#N/A</v>
      </c>
      <c r="X5480" t="e">
        <v>#N/A</v>
      </c>
      <c r="Y5480" s="3" t="e">
        <v>#N/A</v>
      </c>
      <c r="Z5480" s="8" t="e">
        <v>#N/A</v>
      </c>
      <c r="AA5480" s="30" t="e">
        <v>#N/A</v>
      </c>
      <c r="AB5480" t="e">
        <v>#N/A</v>
      </c>
      <c r="AC5480" t="e">
        <v>#N/A</v>
      </c>
      <c r="AD5480" t="e">
        <v>#N/A</v>
      </c>
      <c r="AE5480" t="e">
        <v>#N/A</v>
      </c>
      <c r="AF5480" t="e">
        <v>#N/A</v>
      </c>
    </row>
    <row r="5481" spans="1:32" x14ac:dyDescent="0.25">
      <c r="A5481" t="e">
        <v>#N/A</v>
      </c>
      <c r="B5481" s="33" t="e">
        <v>#N/A</v>
      </c>
      <c r="C5481" t="e">
        <v>#N/A</v>
      </c>
      <c r="D5481" t="e">
        <v>#N/A</v>
      </c>
      <c r="E5481" s="69" t="e">
        <v>#N/A</v>
      </c>
      <c r="F5481" s="3" t="e">
        <v>#N/A</v>
      </c>
      <c r="G5481" s="3" t="e">
        <v>#N/A</v>
      </c>
      <c r="H5481" s="3" t="e">
        <v>#N/A</v>
      </c>
      <c r="I5481" s="80" t="e">
        <v>#N/A</v>
      </c>
      <c r="J5481" s="80" t="e">
        <v>#N/A</v>
      </c>
      <c r="K5481" s="85" t="e">
        <v>#N/A</v>
      </c>
      <c r="L5481" s="9" t="e">
        <v>#N/A</v>
      </c>
      <c r="M5481" s="93" t="e">
        <v>#N/A</v>
      </c>
      <c r="N5481" s="8" t="e">
        <v>#N/A</v>
      </c>
      <c r="O5481" t="e">
        <v>#N/A</v>
      </c>
      <c r="P5481" t="e">
        <v>#N/A</v>
      </c>
      <c r="Q5481" t="e">
        <v>#N/A</v>
      </c>
      <c r="R5481" s="2" t="e">
        <v>#N/A</v>
      </c>
      <c r="S5481" t="e">
        <v>#N/A</v>
      </c>
      <c r="T5481" s="3" t="e">
        <v>#N/A</v>
      </c>
      <c r="U5481" s="3" t="e">
        <v>#N/A</v>
      </c>
      <c r="V5481" t="e">
        <v>#N/A</v>
      </c>
      <c r="W5481" t="e">
        <v>#N/A</v>
      </c>
      <c r="X5481" t="e">
        <v>#N/A</v>
      </c>
      <c r="Y5481" s="3" t="e">
        <v>#N/A</v>
      </c>
      <c r="Z5481" s="8" t="e">
        <v>#N/A</v>
      </c>
      <c r="AA5481" s="30" t="e">
        <v>#N/A</v>
      </c>
      <c r="AB5481" t="e">
        <v>#N/A</v>
      </c>
      <c r="AC5481" t="e">
        <v>#N/A</v>
      </c>
      <c r="AD5481" t="e">
        <v>#N/A</v>
      </c>
      <c r="AE5481" t="e">
        <v>#N/A</v>
      </c>
      <c r="AF5481" t="e">
        <v>#N/A</v>
      </c>
    </row>
    <row r="5482" spans="1:32" x14ac:dyDescent="0.25">
      <c r="A5482" t="e">
        <v>#N/A</v>
      </c>
      <c r="B5482" s="33" t="e">
        <v>#N/A</v>
      </c>
      <c r="C5482" t="e">
        <v>#N/A</v>
      </c>
      <c r="D5482" t="e">
        <v>#N/A</v>
      </c>
      <c r="E5482" s="69" t="e">
        <v>#N/A</v>
      </c>
      <c r="F5482" s="3" t="e">
        <v>#N/A</v>
      </c>
      <c r="G5482" s="3" t="e">
        <v>#N/A</v>
      </c>
      <c r="H5482" s="3" t="e">
        <v>#N/A</v>
      </c>
      <c r="I5482" s="80" t="e">
        <v>#N/A</v>
      </c>
      <c r="J5482" s="80" t="e">
        <v>#N/A</v>
      </c>
      <c r="K5482" s="85" t="e">
        <v>#N/A</v>
      </c>
      <c r="L5482" s="9" t="e">
        <v>#N/A</v>
      </c>
      <c r="M5482" s="93" t="e">
        <v>#N/A</v>
      </c>
      <c r="N5482" s="8" t="e">
        <v>#N/A</v>
      </c>
      <c r="O5482" t="e">
        <v>#N/A</v>
      </c>
      <c r="P5482" t="e">
        <v>#N/A</v>
      </c>
      <c r="Q5482" t="e">
        <v>#N/A</v>
      </c>
      <c r="R5482" s="2" t="e">
        <v>#N/A</v>
      </c>
      <c r="S5482" t="e">
        <v>#N/A</v>
      </c>
      <c r="T5482" s="3" t="e">
        <v>#N/A</v>
      </c>
      <c r="U5482" s="3" t="e">
        <v>#N/A</v>
      </c>
      <c r="V5482" t="e">
        <v>#N/A</v>
      </c>
      <c r="W5482" t="e">
        <v>#N/A</v>
      </c>
      <c r="X5482" t="e">
        <v>#N/A</v>
      </c>
      <c r="Y5482" s="3" t="e">
        <v>#N/A</v>
      </c>
      <c r="Z5482" s="8" t="e">
        <v>#N/A</v>
      </c>
      <c r="AA5482" s="30" t="e">
        <v>#N/A</v>
      </c>
      <c r="AB5482" t="e">
        <v>#N/A</v>
      </c>
      <c r="AC5482" t="e">
        <v>#N/A</v>
      </c>
      <c r="AD5482" t="e">
        <v>#N/A</v>
      </c>
      <c r="AE5482" t="e">
        <v>#N/A</v>
      </c>
      <c r="AF5482" t="e">
        <v>#N/A</v>
      </c>
    </row>
    <row r="5483" spans="1:32" x14ac:dyDescent="0.25">
      <c r="A5483" t="e">
        <v>#N/A</v>
      </c>
      <c r="B5483" s="33" t="e">
        <v>#N/A</v>
      </c>
      <c r="C5483" t="e">
        <v>#N/A</v>
      </c>
      <c r="D5483" t="e">
        <v>#N/A</v>
      </c>
      <c r="E5483" s="69" t="e">
        <v>#N/A</v>
      </c>
      <c r="F5483" s="3" t="e">
        <v>#N/A</v>
      </c>
      <c r="G5483" s="3" t="e">
        <v>#N/A</v>
      </c>
      <c r="H5483" s="3" t="e">
        <v>#N/A</v>
      </c>
      <c r="I5483" s="80" t="e">
        <v>#N/A</v>
      </c>
      <c r="J5483" s="80" t="e">
        <v>#N/A</v>
      </c>
      <c r="K5483" s="85" t="e">
        <v>#N/A</v>
      </c>
      <c r="L5483" s="9" t="e">
        <v>#N/A</v>
      </c>
      <c r="M5483" s="93" t="e">
        <v>#N/A</v>
      </c>
      <c r="N5483" s="8" t="e">
        <v>#N/A</v>
      </c>
      <c r="O5483" t="e">
        <v>#N/A</v>
      </c>
      <c r="P5483" t="e">
        <v>#N/A</v>
      </c>
      <c r="Q5483" t="e">
        <v>#N/A</v>
      </c>
      <c r="R5483" s="2" t="e">
        <v>#N/A</v>
      </c>
      <c r="S5483" t="e">
        <v>#N/A</v>
      </c>
      <c r="T5483" s="3" t="e">
        <v>#N/A</v>
      </c>
      <c r="U5483" s="3" t="e">
        <v>#N/A</v>
      </c>
      <c r="V5483" t="e">
        <v>#N/A</v>
      </c>
      <c r="W5483" t="e">
        <v>#N/A</v>
      </c>
      <c r="X5483" t="e">
        <v>#N/A</v>
      </c>
      <c r="Y5483" s="3" t="e">
        <v>#N/A</v>
      </c>
      <c r="Z5483" s="8" t="e">
        <v>#N/A</v>
      </c>
      <c r="AA5483" s="30" t="e">
        <v>#N/A</v>
      </c>
      <c r="AB5483" t="e">
        <v>#N/A</v>
      </c>
      <c r="AC5483" t="e">
        <v>#N/A</v>
      </c>
      <c r="AD5483" t="e">
        <v>#N/A</v>
      </c>
      <c r="AE5483" t="e">
        <v>#N/A</v>
      </c>
      <c r="AF5483" t="e">
        <v>#N/A</v>
      </c>
    </row>
    <row r="5484" spans="1:32" x14ac:dyDescent="0.25">
      <c r="A5484" t="e">
        <v>#N/A</v>
      </c>
      <c r="B5484" s="33" t="e">
        <v>#N/A</v>
      </c>
      <c r="C5484" t="e">
        <v>#N/A</v>
      </c>
      <c r="D5484" t="e">
        <v>#N/A</v>
      </c>
      <c r="E5484" s="69" t="e">
        <v>#N/A</v>
      </c>
      <c r="F5484" s="3" t="e">
        <v>#N/A</v>
      </c>
      <c r="G5484" s="3" t="e">
        <v>#N/A</v>
      </c>
      <c r="H5484" s="3" t="e">
        <v>#N/A</v>
      </c>
      <c r="I5484" s="80" t="e">
        <v>#N/A</v>
      </c>
      <c r="J5484" s="80" t="e">
        <v>#N/A</v>
      </c>
      <c r="K5484" s="85" t="e">
        <v>#N/A</v>
      </c>
      <c r="L5484" s="9" t="e">
        <v>#N/A</v>
      </c>
      <c r="M5484" s="93" t="e">
        <v>#N/A</v>
      </c>
      <c r="N5484" s="8" t="e">
        <v>#N/A</v>
      </c>
      <c r="O5484" t="e">
        <v>#N/A</v>
      </c>
      <c r="P5484" t="e">
        <v>#N/A</v>
      </c>
      <c r="Q5484" t="e">
        <v>#N/A</v>
      </c>
      <c r="R5484" s="2" t="e">
        <v>#N/A</v>
      </c>
      <c r="S5484" t="e">
        <v>#N/A</v>
      </c>
      <c r="T5484" s="3" t="e">
        <v>#N/A</v>
      </c>
      <c r="U5484" s="3" t="e">
        <v>#N/A</v>
      </c>
      <c r="V5484" t="e">
        <v>#N/A</v>
      </c>
      <c r="W5484" t="e">
        <v>#N/A</v>
      </c>
      <c r="X5484" t="e">
        <v>#N/A</v>
      </c>
      <c r="Y5484" s="3" t="e">
        <v>#N/A</v>
      </c>
      <c r="Z5484" s="8" t="e">
        <v>#N/A</v>
      </c>
      <c r="AA5484" s="30" t="e">
        <v>#N/A</v>
      </c>
      <c r="AB5484" t="e">
        <v>#N/A</v>
      </c>
      <c r="AC5484" t="e">
        <v>#N/A</v>
      </c>
      <c r="AD5484" t="e">
        <v>#N/A</v>
      </c>
      <c r="AE5484" t="e">
        <v>#N/A</v>
      </c>
      <c r="AF5484" t="e">
        <v>#N/A</v>
      </c>
    </row>
    <row r="5485" spans="1:32" x14ac:dyDescent="0.25">
      <c r="A5485" t="e">
        <v>#N/A</v>
      </c>
      <c r="B5485" s="33" t="e">
        <v>#N/A</v>
      </c>
      <c r="C5485" t="e">
        <v>#N/A</v>
      </c>
      <c r="D5485" t="e">
        <v>#N/A</v>
      </c>
      <c r="E5485" s="69" t="e">
        <v>#N/A</v>
      </c>
      <c r="F5485" s="3" t="e">
        <v>#N/A</v>
      </c>
      <c r="G5485" s="3" t="e">
        <v>#N/A</v>
      </c>
      <c r="H5485" s="3" t="e">
        <v>#N/A</v>
      </c>
      <c r="I5485" s="80" t="e">
        <v>#N/A</v>
      </c>
      <c r="J5485" s="80" t="e">
        <v>#N/A</v>
      </c>
      <c r="K5485" s="85" t="e">
        <v>#N/A</v>
      </c>
      <c r="L5485" s="9" t="e">
        <v>#N/A</v>
      </c>
      <c r="M5485" s="93" t="e">
        <v>#N/A</v>
      </c>
      <c r="N5485" s="8" t="e">
        <v>#N/A</v>
      </c>
      <c r="O5485" t="e">
        <v>#N/A</v>
      </c>
      <c r="P5485" t="e">
        <v>#N/A</v>
      </c>
      <c r="Q5485" t="e">
        <v>#N/A</v>
      </c>
      <c r="R5485" s="2" t="e">
        <v>#N/A</v>
      </c>
      <c r="S5485" t="e">
        <v>#N/A</v>
      </c>
      <c r="T5485" s="3" t="e">
        <v>#N/A</v>
      </c>
      <c r="U5485" s="3" t="e">
        <v>#N/A</v>
      </c>
      <c r="V5485" t="e">
        <v>#N/A</v>
      </c>
      <c r="W5485" t="e">
        <v>#N/A</v>
      </c>
      <c r="X5485" t="e">
        <v>#N/A</v>
      </c>
      <c r="Y5485" s="3" t="e">
        <v>#N/A</v>
      </c>
      <c r="Z5485" s="8" t="e">
        <v>#N/A</v>
      </c>
      <c r="AA5485" s="30" t="e">
        <v>#N/A</v>
      </c>
      <c r="AB5485" t="e">
        <v>#N/A</v>
      </c>
      <c r="AC5485" t="e">
        <v>#N/A</v>
      </c>
      <c r="AD5485" t="e">
        <v>#N/A</v>
      </c>
      <c r="AE5485" t="e">
        <v>#N/A</v>
      </c>
      <c r="AF5485" t="e">
        <v>#N/A</v>
      </c>
    </row>
    <row r="5486" spans="1:32" x14ac:dyDescent="0.25">
      <c r="A5486" t="e">
        <v>#N/A</v>
      </c>
      <c r="B5486" s="33" t="e">
        <v>#N/A</v>
      </c>
      <c r="C5486" t="e">
        <v>#N/A</v>
      </c>
      <c r="D5486" t="e">
        <v>#N/A</v>
      </c>
      <c r="E5486" s="69" t="e">
        <v>#N/A</v>
      </c>
      <c r="F5486" s="3" t="e">
        <v>#N/A</v>
      </c>
      <c r="G5486" s="3" t="e">
        <v>#N/A</v>
      </c>
      <c r="H5486" s="3" t="e">
        <v>#N/A</v>
      </c>
      <c r="I5486" s="80" t="e">
        <v>#N/A</v>
      </c>
      <c r="J5486" s="80" t="e">
        <v>#N/A</v>
      </c>
      <c r="K5486" s="85" t="e">
        <v>#N/A</v>
      </c>
      <c r="L5486" s="9" t="e">
        <v>#N/A</v>
      </c>
      <c r="M5486" s="93" t="e">
        <v>#N/A</v>
      </c>
      <c r="N5486" s="8" t="e">
        <v>#N/A</v>
      </c>
      <c r="O5486" t="e">
        <v>#N/A</v>
      </c>
      <c r="P5486" t="e">
        <v>#N/A</v>
      </c>
      <c r="Q5486" t="e">
        <v>#N/A</v>
      </c>
      <c r="R5486" s="2" t="e">
        <v>#N/A</v>
      </c>
      <c r="S5486" t="e">
        <v>#N/A</v>
      </c>
      <c r="T5486" s="3" t="e">
        <v>#N/A</v>
      </c>
      <c r="U5486" s="3" t="e">
        <v>#N/A</v>
      </c>
      <c r="V5486" t="e">
        <v>#N/A</v>
      </c>
      <c r="W5486" t="e">
        <v>#N/A</v>
      </c>
      <c r="X5486" t="e">
        <v>#N/A</v>
      </c>
      <c r="Y5486" s="3" t="e">
        <v>#N/A</v>
      </c>
      <c r="Z5486" s="8" t="e">
        <v>#N/A</v>
      </c>
      <c r="AA5486" s="30" t="e">
        <v>#N/A</v>
      </c>
      <c r="AB5486" t="e">
        <v>#N/A</v>
      </c>
      <c r="AC5486" t="e">
        <v>#N/A</v>
      </c>
      <c r="AD5486" t="e">
        <v>#N/A</v>
      </c>
      <c r="AE5486" t="e">
        <v>#N/A</v>
      </c>
      <c r="AF5486" t="e">
        <v>#N/A</v>
      </c>
    </row>
    <row r="5487" spans="1:32" x14ac:dyDescent="0.25">
      <c r="A5487" t="e">
        <v>#N/A</v>
      </c>
      <c r="B5487" s="33" t="e">
        <v>#N/A</v>
      </c>
      <c r="C5487" t="e">
        <v>#N/A</v>
      </c>
      <c r="D5487" t="e">
        <v>#N/A</v>
      </c>
      <c r="E5487" s="69" t="e">
        <v>#N/A</v>
      </c>
      <c r="F5487" s="3" t="e">
        <v>#N/A</v>
      </c>
      <c r="G5487" s="3" t="e">
        <v>#N/A</v>
      </c>
      <c r="H5487" s="3" t="e">
        <v>#N/A</v>
      </c>
      <c r="I5487" s="80" t="e">
        <v>#N/A</v>
      </c>
      <c r="J5487" s="80" t="e">
        <v>#N/A</v>
      </c>
      <c r="K5487" s="85" t="e">
        <v>#N/A</v>
      </c>
      <c r="L5487" s="9" t="e">
        <v>#N/A</v>
      </c>
      <c r="M5487" s="93" t="e">
        <v>#N/A</v>
      </c>
      <c r="N5487" s="8" t="e">
        <v>#N/A</v>
      </c>
      <c r="O5487" t="e">
        <v>#N/A</v>
      </c>
      <c r="P5487" t="e">
        <v>#N/A</v>
      </c>
      <c r="Q5487" t="e">
        <v>#N/A</v>
      </c>
      <c r="R5487" s="2" t="e">
        <v>#N/A</v>
      </c>
      <c r="S5487" t="e">
        <v>#N/A</v>
      </c>
      <c r="T5487" s="3" t="e">
        <v>#N/A</v>
      </c>
      <c r="U5487" s="3" t="e">
        <v>#N/A</v>
      </c>
      <c r="V5487" t="e">
        <v>#N/A</v>
      </c>
      <c r="W5487" t="e">
        <v>#N/A</v>
      </c>
      <c r="X5487" t="e">
        <v>#N/A</v>
      </c>
      <c r="Y5487" s="3" t="e">
        <v>#N/A</v>
      </c>
      <c r="Z5487" s="8" t="e">
        <v>#N/A</v>
      </c>
      <c r="AA5487" s="30" t="e">
        <v>#N/A</v>
      </c>
      <c r="AB5487" t="e">
        <v>#N/A</v>
      </c>
      <c r="AC5487" t="e">
        <v>#N/A</v>
      </c>
      <c r="AD5487" t="e">
        <v>#N/A</v>
      </c>
      <c r="AE5487" t="e">
        <v>#N/A</v>
      </c>
      <c r="AF5487" t="e">
        <v>#N/A</v>
      </c>
    </row>
    <row r="5488" spans="1:32" x14ac:dyDescent="0.25">
      <c r="A5488" t="e">
        <v>#N/A</v>
      </c>
      <c r="B5488" s="33" t="e">
        <v>#N/A</v>
      </c>
      <c r="C5488" t="e">
        <v>#N/A</v>
      </c>
      <c r="D5488" t="e">
        <v>#N/A</v>
      </c>
      <c r="E5488" s="69" t="e">
        <v>#N/A</v>
      </c>
      <c r="F5488" s="3" t="e">
        <v>#N/A</v>
      </c>
      <c r="G5488" s="3" t="e">
        <v>#N/A</v>
      </c>
      <c r="H5488" s="3" t="e">
        <v>#N/A</v>
      </c>
      <c r="I5488" s="80" t="e">
        <v>#N/A</v>
      </c>
      <c r="J5488" s="80" t="e">
        <v>#N/A</v>
      </c>
      <c r="K5488" s="85" t="e">
        <v>#N/A</v>
      </c>
      <c r="L5488" s="9" t="e">
        <v>#N/A</v>
      </c>
      <c r="M5488" s="93" t="e">
        <v>#N/A</v>
      </c>
      <c r="N5488" s="8" t="e">
        <v>#N/A</v>
      </c>
      <c r="O5488" t="e">
        <v>#N/A</v>
      </c>
      <c r="P5488" t="e">
        <v>#N/A</v>
      </c>
      <c r="Q5488" t="e">
        <v>#N/A</v>
      </c>
      <c r="R5488" s="2" t="e">
        <v>#N/A</v>
      </c>
      <c r="S5488" t="e">
        <v>#N/A</v>
      </c>
      <c r="T5488" s="3" t="e">
        <v>#N/A</v>
      </c>
      <c r="U5488" s="3" t="e">
        <v>#N/A</v>
      </c>
      <c r="V5488" t="e">
        <v>#N/A</v>
      </c>
      <c r="W5488" t="e">
        <v>#N/A</v>
      </c>
      <c r="X5488" t="e">
        <v>#N/A</v>
      </c>
      <c r="Y5488" s="3" t="e">
        <v>#N/A</v>
      </c>
      <c r="Z5488" s="8" t="e">
        <v>#N/A</v>
      </c>
      <c r="AA5488" s="30" t="e">
        <v>#N/A</v>
      </c>
      <c r="AB5488" t="e">
        <v>#N/A</v>
      </c>
      <c r="AC5488" t="e">
        <v>#N/A</v>
      </c>
      <c r="AD5488" t="e">
        <v>#N/A</v>
      </c>
      <c r="AE5488" t="e">
        <v>#N/A</v>
      </c>
      <c r="AF5488" t="e">
        <v>#N/A</v>
      </c>
    </row>
    <row r="5489" spans="1:32" x14ac:dyDescent="0.25">
      <c r="A5489" t="e">
        <v>#N/A</v>
      </c>
      <c r="B5489" s="33" t="e">
        <v>#N/A</v>
      </c>
      <c r="C5489" t="e">
        <v>#N/A</v>
      </c>
      <c r="D5489" t="e">
        <v>#N/A</v>
      </c>
      <c r="E5489" s="69" t="e">
        <v>#N/A</v>
      </c>
      <c r="F5489" s="3" t="e">
        <v>#N/A</v>
      </c>
      <c r="G5489" s="3" t="e">
        <v>#N/A</v>
      </c>
      <c r="H5489" s="3" t="e">
        <v>#N/A</v>
      </c>
      <c r="I5489" s="80" t="e">
        <v>#N/A</v>
      </c>
      <c r="J5489" s="80" t="e">
        <v>#N/A</v>
      </c>
      <c r="K5489" s="85" t="e">
        <v>#N/A</v>
      </c>
      <c r="L5489" s="9" t="e">
        <v>#N/A</v>
      </c>
      <c r="M5489" s="93" t="e">
        <v>#N/A</v>
      </c>
      <c r="N5489" s="8" t="e">
        <v>#N/A</v>
      </c>
      <c r="O5489" t="e">
        <v>#N/A</v>
      </c>
      <c r="P5489" t="e">
        <v>#N/A</v>
      </c>
      <c r="Q5489" t="e">
        <v>#N/A</v>
      </c>
      <c r="R5489" s="2" t="e">
        <v>#N/A</v>
      </c>
      <c r="S5489" t="e">
        <v>#N/A</v>
      </c>
      <c r="T5489" s="3" t="e">
        <v>#N/A</v>
      </c>
      <c r="U5489" s="3" t="e">
        <v>#N/A</v>
      </c>
      <c r="V5489" t="e">
        <v>#N/A</v>
      </c>
      <c r="W5489" t="e">
        <v>#N/A</v>
      </c>
      <c r="X5489" t="e">
        <v>#N/A</v>
      </c>
      <c r="Y5489" s="3" t="e">
        <v>#N/A</v>
      </c>
      <c r="Z5489" s="8" t="e">
        <v>#N/A</v>
      </c>
      <c r="AA5489" s="30" t="e">
        <v>#N/A</v>
      </c>
      <c r="AB5489" t="e">
        <v>#N/A</v>
      </c>
      <c r="AC5489" t="e">
        <v>#N/A</v>
      </c>
      <c r="AD5489" t="e">
        <v>#N/A</v>
      </c>
      <c r="AE5489" t="e">
        <v>#N/A</v>
      </c>
      <c r="AF5489" t="e">
        <v>#N/A</v>
      </c>
    </row>
    <row r="5490" spans="1:32" x14ac:dyDescent="0.25">
      <c r="A5490" t="e">
        <v>#N/A</v>
      </c>
      <c r="B5490" s="33" t="e">
        <v>#N/A</v>
      </c>
      <c r="C5490" t="e">
        <v>#N/A</v>
      </c>
      <c r="D5490" t="e">
        <v>#N/A</v>
      </c>
      <c r="E5490" s="69" t="e">
        <v>#N/A</v>
      </c>
      <c r="F5490" s="3" t="e">
        <v>#N/A</v>
      </c>
      <c r="G5490" s="3" t="e">
        <v>#N/A</v>
      </c>
      <c r="H5490" s="3" t="e">
        <v>#N/A</v>
      </c>
      <c r="I5490" s="80" t="e">
        <v>#N/A</v>
      </c>
      <c r="J5490" s="80" t="e">
        <v>#N/A</v>
      </c>
      <c r="K5490" s="85" t="e">
        <v>#N/A</v>
      </c>
      <c r="L5490" s="9" t="e">
        <v>#N/A</v>
      </c>
      <c r="M5490" s="93" t="e">
        <v>#N/A</v>
      </c>
      <c r="N5490" s="8" t="e">
        <v>#N/A</v>
      </c>
      <c r="O5490" t="e">
        <v>#N/A</v>
      </c>
      <c r="P5490" t="e">
        <v>#N/A</v>
      </c>
      <c r="Q5490" t="e">
        <v>#N/A</v>
      </c>
      <c r="R5490" s="2" t="e">
        <v>#N/A</v>
      </c>
      <c r="S5490" t="e">
        <v>#N/A</v>
      </c>
      <c r="T5490" s="3" t="e">
        <v>#N/A</v>
      </c>
      <c r="U5490" s="3" t="e">
        <v>#N/A</v>
      </c>
      <c r="V5490" t="e">
        <v>#N/A</v>
      </c>
      <c r="W5490" t="e">
        <v>#N/A</v>
      </c>
      <c r="X5490" t="e">
        <v>#N/A</v>
      </c>
      <c r="Y5490" s="3" t="e">
        <v>#N/A</v>
      </c>
      <c r="Z5490" s="8" t="e">
        <v>#N/A</v>
      </c>
      <c r="AA5490" s="30" t="e">
        <v>#N/A</v>
      </c>
      <c r="AB5490" t="e">
        <v>#N/A</v>
      </c>
      <c r="AC5490" t="e">
        <v>#N/A</v>
      </c>
      <c r="AD5490" t="e">
        <v>#N/A</v>
      </c>
      <c r="AE5490" t="e">
        <v>#N/A</v>
      </c>
      <c r="AF5490" t="e">
        <v>#N/A</v>
      </c>
    </row>
    <row r="5491" spans="1:32" x14ac:dyDescent="0.25">
      <c r="A5491" t="e">
        <v>#N/A</v>
      </c>
      <c r="B5491" s="33" t="e">
        <v>#N/A</v>
      </c>
      <c r="C5491" t="e">
        <v>#N/A</v>
      </c>
      <c r="D5491" t="e">
        <v>#N/A</v>
      </c>
      <c r="E5491" s="69" t="e">
        <v>#N/A</v>
      </c>
      <c r="F5491" s="3" t="e">
        <v>#N/A</v>
      </c>
      <c r="G5491" s="3" t="e">
        <v>#N/A</v>
      </c>
      <c r="H5491" s="3" t="e">
        <v>#N/A</v>
      </c>
      <c r="I5491" s="80" t="e">
        <v>#N/A</v>
      </c>
      <c r="J5491" s="80" t="e">
        <v>#N/A</v>
      </c>
      <c r="K5491" s="85" t="e">
        <v>#N/A</v>
      </c>
      <c r="L5491" s="9" t="e">
        <v>#N/A</v>
      </c>
      <c r="M5491" s="93" t="e">
        <v>#N/A</v>
      </c>
      <c r="N5491" s="8" t="e">
        <v>#N/A</v>
      </c>
      <c r="O5491" t="e">
        <v>#N/A</v>
      </c>
      <c r="P5491" t="e">
        <v>#N/A</v>
      </c>
      <c r="Q5491" t="e">
        <v>#N/A</v>
      </c>
      <c r="R5491" s="2" t="e">
        <v>#N/A</v>
      </c>
      <c r="S5491" t="e">
        <v>#N/A</v>
      </c>
      <c r="T5491" s="3" t="e">
        <v>#N/A</v>
      </c>
      <c r="U5491" s="3" t="e">
        <v>#N/A</v>
      </c>
      <c r="V5491" t="e">
        <v>#N/A</v>
      </c>
      <c r="W5491" t="e">
        <v>#N/A</v>
      </c>
      <c r="X5491" t="e">
        <v>#N/A</v>
      </c>
      <c r="Y5491" s="3" t="e">
        <v>#N/A</v>
      </c>
      <c r="Z5491" s="8" t="e">
        <v>#N/A</v>
      </c>
      <c r="AA5491" s="30" t="e">
        <v>#N/A</v>
      </c>
      <c r="AB5491" t="e">
        <v>#N/A</v>
      </c>
      <c r="AC5491" t="e">
        <v>#N/A</v>
      </c>
      <c r="AD5491" t="e">
        <v>#N/A</v>
      </c>
      <c r="AE5491" t="e">
        <v>#N/A</v>
      </c>
      <c r="AF5491" t="e">
        <v>#N/A</v>
      </c>
    </row>
    <row r="5492" spans="1:32" x14ac:dyDescent="0.25">
      <c r="A5492" t="e">
        <v>#N/A</v>
      </c>
      <c r="B5492" s="33" t="e">
        <v>#N/A</v>
      </c>
      <c r="C5492" t="e">
        <v>#N/A</v>
      </c>
      <c r="D5492" t="e">
        <v>#N/A</v>
      </c>
      <c r="E5492" s="69" t="e">
        <v>#N/A</v>
      </c>
      <c r="F5492" s="3" t="e">
        <v>#N/A</v>
      </c>
      <c r="G5492" s="3" t="e">
        <v>#N/A</v>
      </c>
      <c r="H5492" s="3" t="e">
        <v>#N/A</v>
      </c>
      <c r="I5492" s="80" t="e">
        <v>#N/A</v>
      </c>
      <c r="J5492" s="80" t="e">
        <v>#N/A</v>
      </c>
      <c r="K5492" s="85" t="e">
        <v>#N/A</v>
      </c>
      <c r="L5492" s="9" t="e">
        <v>#N/A</v>
      </c>
      <c r="M5492" s="93" t="e">
        <v>#N/A</v>
      </c>
      <c r="N5492" s="8" t="e">
        <v>#N/A</v>
      </c>
      <c r="O5492" t="e">
        <v>#N/A</v>
      </c>
      <c r="P5492" t="e">
        <v>#N/A</v>
      </c>
      <c r="Q5492" t="e">
        <v>#N/A</v>
      </c>
      <c r="R5492" s="2" t="e">
        <v>#N/A</v>
      </c>
      <c r="S5492" t="e">
        <v>#N/A</v>
      </c>
      <c r="T5492" s="3" t="e">
        <v>#N/A</v>
      </c>
      <c r="U5492" s="3" t="e">
        <v>#N/A</v>
      </c>
      <c r="V5492" t="e">
        <v>#N/A</v>
      </c>
      <c r="W5492" t="e">
        <v>#N/A</v>
      </c>
      <c r="X5492" t="e">
        <v>#N/A</v>
      </c>
      <c r="Y5492" s="3" t="e">
        <v>#N/A</v>
      </c>
      <c r="Z5492" s="8" t="e">
        <v>#N/A</v>
      </c>
      <c r="AA5492" s="30" t="e">
        <v>#N/A</v>
      </c>
      <c r="AB5492" t="e">
        <v>#N/A</v>
      </c>
      <c r="AC5492" t="e">
        <v>#N/A</v>
      </c>
      <c r="AD5492" t="e">
        <v>#N/A</v>
      </c>
      <c r="AE5492" t="e">
        <v>#N/A</v>
      </c>
      <c r="AF5492" t="e">
        <v>#N/A</v>
      </c>
    </row>
    <row r="5493" spans="1:32" x14ac:dyDescent="0.25">
      <c r="A5493" t="e">
        <v>#N/A</v>
      </c>
      <c r="B5493" s="33" t="e">
        <v>#N/A</v>
      </c>
      <c r="C5493" t="e">
        <v>#N/A</v>
      </c>
      <c r="D5493" t="e">
        <v>#N/A</v>
      </c>
      <c r="E5493" s="69" t="e">
        <v>#N/A</v>
      </c>
      <c r="F5493" s="3" t="e">
        <v>#N/A</v>
      </c>
      <c r="G5493" s="3" t="e">
        <v>#N/A</v>
      </c>
      <c r="H5493" s="3" t="e">
        <v>#N/A</v>
      </c>
      <c r="I5493" s="80" t="e">
        <v>#N/A</v>
      </c>
      <c r="J5493" s="80" t="e">
        <v>#N/A</v>
      </c>
      <c r="K5493" s="85" t="e">
        <v>#N/A</v>
      </c>
      <c r="L5493" s="9" t="e">
        <v>#N/A</v>
      </c>
      <c r="M5493" s="93" t="e">
        <v>#N/A</v>
      </c>
      <c r="N5493" s="8" t="e">
        <v>#N/A</v>
      </c>
      <c r="O5493" t="e">
        <v>#N/A</v>
      </c>
      <c r="P5493" t="e">
        <v>#N/A</v>
      </c>
      <c r="Q5493" t="e">
        <v>#N/A</v>
      </c>
      <c r="R5493" s="2" t="e">
        <v>#N/A</v>
      </c>
      <c r="S5493" t="e">
        <v>#N/A</v>
      </c>
      <c r="T5493" s="3" t="e">
        <v>#N/A</v>
      </c>
      <c r="U5493" s="3" t="e">
        <v>#N/A</v>
      </c>
      <c r="V5493" t="e">
        <v>#N/A</v>
      </c>
      <c r="W5493" t="e">
        <v>#N/A</v>
      </c>
      <c r="X5493" t="e">
        <v>#N/A</v>
      </c>
      <c r="Y5493" s="3" t="e">
        <v>#N/A</v>
      </c>
      <c r="Z5493" s="8" t="e">
        <v>#N/A</v>
      </c>
      <c r="AA5493" s="30" t="e">
        <v>#N/A</v>
      </c>
      <c r="AB5493" t="e">
        <v>#N/A</v>
      </c>
      <c r="AC5493" t="e">
        <v>#N/A</v>
      </c>
      <c r="AD5493" t="e">
        <v>#N/A</v>
      </c>
      <c r="AE5493" t="e">
        <v>#N/A</v>
      </c>
      <c r="AF5493" t="e">
        <v>#N/A</v>
      </c>
    </row>
    <row r="5494" spans="1:32" x14ac:dyDescent="0.25">
      <c r="A5494" t="e">
        <v>#N/A</v>
      </c>
      <c r="B5494" s="33" t="e">
        <v>#N/A</v>
      </c>
      <c r="C5494" t="e">
        <v>#N/A</v>
      </c>
      <c r="D5494" t="e">
        <v>#N/A</v>
      </c>
      <c r="E5494" s="69" t="e">
        <v>#N/A</v>
      </c>
      <c r="F5494" s="3" t="e">
        <v>#N/A</v>
      </c>
      <c r="G5494" s="3" t="e">
        <v>#N/A</v>
      </c>
      <c r="H5494" s="3" t="e">
        <v>#N/A</v>
      </c>
      <c r="I5494" s="80" t="e">
        <v>#N/A</v>
      </c>
      <c r="J5494" s="80" t="e">
        <v>#N/A</v>
      </c>
      <c r="K5494" s="85" t="e">
        <v>#N/A</v>
      </c>
      <c r="L5494" s="9" t="e">
        <v>#N/A</v>
      </c>
      <c r="M5494" s="93" t="e">
        <v>#N/A</v>
      </c>
      <c r="N5494" s="8" t="e">
        <v>#N/A</v>
      </c>
      <c r="O5494" t="e">
        <v>#N/A</v>
      </c>
      <c r="P5494" t="e">
        <v>#N/A</v>
      </c>
      <c r="Q5494" t="e">
        <v>#N/A</v>
      </c>
      <c r="R5494" s="2" t="e">
        <v>#N/A</v>
      </c>
      <c r="S5494" t="e">
        <v>#N/A</v>
      </c>
      <c r="T5494" s="3" t="e">
        <v>#N/A</v>
      </c>
      <c r="U5494" s="3" t="e">
        <v>#N/A</v>
      </c>
      <c r="V5494" t="e">
        <v>#N/A</v>
      </c>
      <c r="W5494" t="e">
        <v>#N/A</v>
      </c>
      <c r="X5494" t="e">
        <v>#N/A</v>
      </c>
      <c r="Y5494" s="3" t="e">
        <v>#N/A</v>
      </c>
      <c r="Z5494" s="8" t="e">
        <v>#N/A</v>
      </c>
      <c r="AA5494" s="30" t="e">
        <v>#N/A</v>
      </c>
      <c r="AB5494" t="e">
        <v>#N/A</v>
      </c>
      <c r="AC5494" t="e">
        <v>#N/A</v>
      </c>
      <c r="AD5494" t="e">
        <v>#N/A</v>
      </c>
      <c r="AE5494" t="e">
        <v>#N/A</v>
      </c>
      <c r="AF5494" t="e">
        <v>#N/A</v>
      </c>
    </row>
    <row r="5495" spans="1:32" x14ac:dyDescent="0.25">
      <c r="A5495" t="e">
        <v>#N/A</v>
      </c>
      <c r="B5495" s="33" t="e">
        <v>#N/A</v>
      </c>
      <c r="C5495" t="e">
        <v>#N/A</v>
      </c>
      <c r="D5495" t="e">
        <v>#N/A</v>
      </c>
      <c r="E5495" s="69" t="e">
        <v>#N/A</v>
      </c>
      <c r="F5495" s="3" t="e">
        <v>#N/A</v>
      </c>
      <c r="G5495" s="3" t="e">
        <v>#N/A</v>
      </c>
      <c r="H5495" s="3" t="e">
        <v>#N/A</v>
      </c>
      <c r="I5495" s="80" t="e">
        <v>#N/A</v>
      </c>
      <c r="J5495" s="80" t="e">
        <v>#N/A</v>
      </c>
      <c r="K5495" s="85" t="e">
        <v>#N/A</v>
      </c>
      <c r="L5495" s="9" t="e">
        <v>#N/A</v>
      </c>
      <c r="M5495" s="93" t="e">
        <v>#N/A</v>
      </c>
      <c r="N5495" s="8" t="e">
        <v>#N/A</v>
      </c>
      <c r="O5495" t="e">
        <v>#N/A</v>
      </c>
      <c r="P5495" t="e">
        <v>#N/A</v>
      </c>
      <c r="Q5495" t="e">
        <v>#N/A</v>
      </c>
      <c r="R5495" s="2" t="e">
        <v>#N/A</v>
      </c>
      <c r="S5495" t="e">
        <v>#N/A</v>
      </c>
      <c r="T5495" s="3" t="e">
        <v>#N/A</v>
      </c>
      <c r="U5495" s="3" t="e">
        <v>#N/A</v>
      </c>
      <c r="V5495" t="e">
        <v>#N/A</v>
      </c>
      <c r="W5495" t="e">
        <v>#N/A</v>
      </c>
      <c r="X5495" t="e">
        <v>#N/A</v>
      </c>
      <c r="Y5495" s="3" t="e">
        <v>#N/A</v>
      </c>
      <c r="Z5495" s="8" t="e">
        <v>#N/A</v>
      </c>
      <c r="AA5495" s="30" t="e">
        <v>#N/A</v>
      </c>
      <c r="AB5495" t="e">
        <v>#N/A</v>
      </c>
      <c r="AC5495" t="e">
        <v>#N/A</v>
      </c>
      <c r="AD5495" t="e">
        <v>#N/A</v>
      </c>
      <c r="AE5495" t="e">
        <v>#N/A</v>
      </c>
      <c r="AF5495" t="e">
        <v>#N/A</v>
      </c>
    </row>
    <row r="5496" spans="1:32" x14ac:dyDescent="0.25">
      <c r="A5496" t="e">
        <v>#N/A</v>
      </c>
      <c r="B5496" s="33" t="e">
        <v>#N/A</v>
      </c>
      <c r="C5496" t="e">
        <v>#N/A</v>
      </c>
      <c r="D5496" t="e">
        <v>#N/A</v>
      </c>
      <c r="E5496" s="69" t="e">
        <v>#N/A</v>
      </c>
      <c r="F5496" s="3" t="e">
        <v>#N/A</v>
      </c>
      <c r="G5496" s="3" t="e">
        <v>#N/A</v>
      </c>
      <c r="H5496" s="3" t="e">
        <v>#N/A</v>
      </c>
      <c r="I5496" s="80" t="e">
        <v>#N/A</v>
      </c>
      <c r="J5496" s="80" t="e">
        <v>#N/A</v>
      </c>
      <c r="K5496" s="85" t="e">
        <v>#N/A</v>
      </c>
      <c r="L5496" s="9" t="e">
        <v>#N/A</v>
      </c>
      <c r="M5496" s="93" t="e">
        <v>#N/A</v>
      </c>
      <c r="N5496" s="8" t="e">
        <v>#N/A</v>
      </c>
      <c r="O5496" t="e">
        <v>#N/A</v>
      </c>
      <c r="P5496" t="e">
        <v>#N/A</v>
      </c>
      <c r="Q5496" t="e">
        <v>#N/A</v>
      </c>
      <c r="R5496" s="2" t="e">
        <v>#N/A</v>
      </c>
      <c r="S5496" t="e">
        <v>#N/A</v>
      </c>
      <c r="T5496" s="3" t="e">
        <v>#N/A</v>
      </c>
      <c r="U5496" s="3" t="e">
        <v>#N/A</v>
      </c>
      <c r="V5496" t="e">
        <v>#N/A</v>
      </c>
      <c r="W5496" t="e">
        <v>#N/A</v>
      </c>
      <c r="X5496" t="e">
        <v>#N/A</v>
      </c>
      <c r="Y5496" s="3" t="e">
        <v>#N/A</v>
      </c>
      <c r="Z5496" s="8" t="e">
        <v>#N/A</v>
      </c>
      <c r="AA5496" s="30" t="e">
        <v>#N/A</v>
      </c>
      <c r="AB5496" t="e">
        <v>#N/A</v>
      </c>
      <c r="AC5496" t="e">
        <v>#N/A</v>
      </c>
      <c r="AD5496" t="e">
        <v>#N/A</v>
      </c>
      <c r="AE5496" t="e">
        <v>#N/A</v>
      </c>
      <c r="AF5496" t="e">
        <v>#N/A</v>
      </c>
    </row>
    <row r="5497" spans="1:32" x14ac:dyDescent="0.25">
      <c r="A5497" t="e">
        <v>#N/A</v>
      </c>
      <c r="B5497" s="33" t="e">
        <v>#N/A</v>
      </c>
      <c r="C5497" t="e">
        <v>#N/A</v>
      </c>
      <c r="D5497" t="e">
        <v>#N/A</v>
      </c>
      <c r="E5497" s="69" t="e">
        <v>#N/A</v>
      </c>
      <c r="F5497" s="3" t="e">
        <v>#N/A</v>
      </c>
      <c r="G5497" s="3" t="e">
        <v>#N/A</v>
      </c>
      <c r="H5497" s="3" t="e">
        <v>#N/A</v>
      </c>
      <c r="I5497" s="80" t="e">
        <v>#N/A</v>
      </c>
      <c r="J5497" s="80" t="e">
        <v>#N/A</v>
      </c>
      <c r="K5497" s="85" t="e">
        <v>#N/A</v>
      </c>
      <c r="L5497" s="9" t="e">
        <v>#N/A</v>
      </c>
      <c r="M5497" s="93" t="e">
        <v>#N/A</v>
      </c>
      <c r="N5497" s="8" t="e">
        <v>#N/A</v>
      </c>
      <c r="O5497" t="e">
        <v>#N/A</v>
      </c>
      <c r="P5497" t="e">
        <v>#N/A</v>
      </c>
      <c r="Q5497" t="e">
        <v>#N/A</v>
      </c>
      <c r="R5497" s="2" t="e">
        <v>#N/A</v>
      </c>
      <c r="S5497" t="e">
        <v>#N/A</v>
      </c>
      <c r="T5497" s="3" t="e">
        <v>#N/A</v>
      </c>
      <c r="U5497" s="3" t="e">
        <v>#N/A</v>
      </c>
      <c r="V5497" t="e">
        <v>#N/A</v>
      </c>
      <c r="W5497" t="e">
        <v>#N/A</v>
      </c>
      <c r="X5497" t="e">
        <v>#N/A</v>
      </c>
      <c r="Y5497" s="3" t="e">
        <v>#N/A</v>
      </c>
      <c r="Z5497" s="8" t="e">
        <v>#N/A</v>
      </c>
      <c r="AA5497" s="30" t="e">
        <v>#N/A</v>
      </c>
      <c r="AB5497" t="e">
        <v>#N/A</v>
      </c>
      <c r="AC5497" t="e">
        <v>#N/A</v>
      </c>
      <c r="AD5497" t="e">
        <v>#N/A</v>
      </c>
      <c r="AE5497" t="e">
        <v>#N/A</v>
      </c>
      <c r="AF5497" t="e">
        <v>#N/A</v>
      </c>
    </row>
    <row r="5498" spans="1:32" x14ac:dyDescent="0.25">
      <c r="A5498" t="e">
        <v>#N/A</v>
      </c>
      <c r="B5498" s="33" t="e">
        <v>#N/A</v>
      </c>
      <c r="C5498" t="e">
        <v>#N/A</v>
      </c>
      <c r="D5498" t="e">
        <v>#N/A</v>
      </c>
      <c r="E5498" s="69" t="e">
        <v>#N/A</v>
      </c>
      <c r="F5498" s="3" t="e">
        <v>#N/A</v>
      </c>
      <c r="G5498" s="3" t="e">
        <v>#N/A</v>
      </c>
      <c r="H5498" s="3" t="e">
        <v>#N/A</v>
      </c>
      <c r="I5498" s="80" t="e">
        <v>#N/A</v>
      </c>
      <c r="J5498" s="80" t="e">
        <v>#N/A</v>
      </c>
      <c r="K5498" s="85" t="e">
        <v>#N/A</v>
      </c>
      <c r="L5498" s="9" t="e">
        <v>#N/A</v>
      </c>
      <c r="M5498" s="93" t="e">
        <v>#N/A</v>
      </c>
      <c r="N5498" s="8" t="e">
        <v>#N/A</v>
      </c>
      <c r="O5498" t="e">
        <v>#N/A</v>
      </c>
      <c r="P5498" t="e">
        <v>#N/A</v>
      </c>
      <c r="Q5498" t="e">
        <v>#N/A</v>
      </c>
      <c r="R5498" s="2" t="e">
        <v>#N/A</v>
      </c>
      <c r="S5498" t="e">
        <v>#N/A</v>
      </c>
      <c r="T5498" s="3" t="e">
        <v>#N/A</v>
      </c>
      <c r="U5498" s="3" t="e">
        <v>#N/A</v>
      </c>
      <c r="V5498" t="e">
        <v>#N/A</v>
      </c>
      <c r="W5498" t="e">
        <v>#N/A</v>
      </c>
      <c r="X5498" t="e">
        <v>#N/A</v>
      </c>
      <c r="Y5498" s="3" t="e">
        <v>#N/A</v>
      </c>
      <c r="Z5498" s="8" t="e">
        <v>#N/A</v>
      </c>
      <c r="AA5498" s="30" t="e">
        <v>#N/A</v>
      </c>
      <c r="AB5498" t="e">
        <v>#N/A</v>
      </c>
      <c r="AC5498" t="e">
        <v>#N/A</v>
      </c>
      <c r="AD5498" t="e">
        <v>#N/A</v>
      </c>
      <c r="AE5498" t="e">
        <v>#N/A</v>
      </c>
      <c r="AF5498" t="e">
        <v>#N/A</v>
      </c>
    </row>
    <row r="5499" spans="1:32" x14ac:dyDescent="0.25">
      <c r="A5499" t="e">
        <v>#N/A</v>
      </c>
      <c r="B5499" s="33" t="e">
        <v>#N/A</v>
      </c>
      <c r="C5499" t="e">
        <v>#N/A</v>
      </c>
      <c r="D5499" t="e">
        <v>#N/A</v>
      </c>
      <c r="E5499" s="69" t="e">
        <v>#N/A</v>
      </c>
      <c r="F5499" s="3" t="e">
        <v>#N/A</v>
      </c>
      <c r="G5499" s="3" t="e">
        <v>#N/A</v>
      </c>
      <c r="H5499" s="3" t="e">
        <v>#N/A</v>
      </c>
      <c r="I5499" s="80" t="e">
        <v>#N/A</v>
      </c>
      <c r="J5499" s="80" t="e">
        <v>#N/A</v>
      </c>
      <c r="K5499" s="85" t="e">
        <v>#N/A</v>
      </c>
      <c r="L5499" s="9" t="e">
        <v>#N/A</v>
      </c>
      <c r="M5499" s="93" t="e">
        <v>#N/A</v>
      </c>
      <c r="N5499" s="8" t="e">
        <v>#N/A</v>
      </c>
      <c r="O5499" t="e">
        <v>#N/A</v>
      </c>
      <c r="P5499" t="e">
        <v>#N/A</v>
      </c>
      <c r="Q5499" t="e">
        <v>#N/A</v>
      </c>
      <c r="R5499" s="2" t="e">
        <v>#N/A</v>
      </c>
      <c r="S5499" t="e">
        <v>#N/A</v>
      </c>
      <c r="T5499" s="3" t="e">
        <v>#N/A</v>
      </c>
      <c r="U5499" s="3" t="e">
        <v>#N/A</v>
      </c>
      <c r="V5499" t="e">
        <v>#N/A</v>
      </c>
      <c r="W5499" t="e">
        <v>#N/A</v>
      </c>
      <c r="X5499" t="e">
        <v>#N/A</v>
      </c>
      <c r="Y5499" s="3" t="e">
        <v>#N/A</v>
      </c>
      <c r="Z5499" s="8" t="e">
        <v>#N/A</v>
      </c>
      <c r="AA5499" s="30" t="e">
        <v>#N/A</v>
      </c>
      <c r="AB5499" t="e">
        <v>#N/A</v>
      </c>
      <c r="AC5499" t="e">
        <v>#N/A</v>
      </c>
      <c r="AD5499" t="e">
        <v>#N/A</v>
      </c>
      <c r="AE5499" t="e">
        <v>#N/A</v>
      </c>
      <c r="AF5499" t="e">
        <v>#N/A</v>
      </c>
    </row>
    <row r="5500" spans="1:32" x14ac:dyDescent="0.25">
      <c r="A5500" t="e">
        <v>#N/A</v>
      </c>
      <c r="B5500" s="33" t="e">
        <v>#N/A</v>
      </c>
      <c r="C5500" t="e">
        <v>#N/A</v>
      </c>
      <c r="D5500" t="e">
        <v>#N/A</v>
      </c>
      <c r="E5500" s="69" t="e">
        <v>#N/A</v>
      </c>
      <c r="F5500" s="3" t="e">
        <v>#N/A</v>
      </c>
      <c r="G5500" s="3" t="e">
        <v>#N/A</v>
      </c>
      <c r="H5500" s="3" t="e">
        <v>#N/A</v>
      </c>
      <c r="I5500" s="80" t="e">
        <v>#N/A</v>
      </c>
      <c r="J5500" s="80" t="e">
        <v>#N/A</v>
      </c>
      <c r="K5500" s="85" t="e">
        <v>#N/A</v>
      </c>
      <c r="L5500" s="9" t="e">
        <v>#N/A</v>
      </c>
      <c r="M5500" s="93" t="e">
        <v>#N/A</v>
      </c>
      <c r="N5500" s="8" t="e">
        <v>#N/A</v>
      </c>
      <c r="O5500" t="e">
        <v>#N/A</v>
      </c>
      <c r="P5500" t="e">
        <v>#N/A</v>
      </c>
      <c r="Q5500" t="e">
        <v>#N/A</v>
      </c>
      <c r="R5500" s="2" t="e">
        <v>#N/A</v>
      </c>
      <c r="S5500" t="e">
        <v>#N/A</v>
      </c>
      <c r="T5500" s="3" t="e">
        <v>#N/A</v>
      </c>
      <c r="U5500" s="3" t="e">
        <v>#N/A</v>
      </c>
      <c r="V5500" t="e">
        <v>#N/A</v>
      </c>
      <c r="W5500" t="e">
        <v>#N/A</v>
      </c>
      <c r="X5500" t="e">
        <v>#N/A</v>
      </c>
      <c r="Y5500" s="3" t="e">
        <v>#N/A</v>
      </c>
      <c r="Z5500" s="8" t="e">
        <v>#N/A</v>
      </c>
      <c r="AA5500" s="30" t="e">
        <v>#N/A</v>
      </c>
      <c r="AB5500" t="e">
        <v>#N/A</v>
      </c>
      <c r="AC5500" t="e">
        <v>#N/A</v>
      </c>
      <c r="AD5500" t="e">
        <v>#N/A</v>
      </c>
      <c r="AE5500" t="e">
        <v>#N/A</v>
      </c>
      <c r="AF5500" t="e">
        <v>#N/A</v>
      </c>
    </row>
    <row r="5501" spans="1:32" x14ac:dyDescent="0.25">
      <c r="A5501" t="e">
        <v>#N/A</v>
      </c>
      <c r="B5501" s="33" t="e">
        <v>#N/A</v>
      </c>
      <c r="C5501" t="e">
        <v>#N/A</v>
      </c>
      <c r="D5501" t="e">
        <v>#N/A</v>
      </c>
      <c r="E5501" s="69" t="e">
        <v>#N/A</v>
      </c>
      <c r="F5501" s="3" t="e">
        <v>#N/A</v>
      </c>
      <c r="G5501" s="3" t="e">
        <v>#N/A</v>
      </c>
      <c r="H5501" s="3" t="e">
        <v>#N/A</v>
      </c>
      <c r="I5501" s="80" t="e">
        <v>#N/A</v>
      </c>
      <c r="J5501" s="80" t="e">
        <v>#N/A</v>
      </c>
      <c r="K5501" s="85" t="e">
        <v>#N/A</v>
      </c>
      <c r="L5501" s="9" t="e">
        <v>#N/A</v>
      </c>
      <c r="M5501" s="93" t="e">
        <v>#N/A</v>
      </c>
      <c r="N5501" s="8" t="e">
        <v>#N/A</v>
      </c>
      <c r="O5501" t="e">
        <v>#N/A</v>
      </c>
      <c r="P5501" t="e">
        <v>#N/A</v>
      </c>
      <c r="Q5501" t="e">
        <v>#N/A</v>
      </c>
      <c r="R5501" s="2" t="e">
        <v>#N/A</v>
      </c>
      <c r="S5501" t="e">
        <v>#N/A</v>
      </c>
      <c r="T5501" s="3" t="e">
        <v>#N/A</v>
      </c>
      <c r="U5501" s="3" t="e">
        <v>#N/A</v>
      </c>
      <c r="V5501" t="e">
        <v>#N/A</v>
      </c>
      <c r="W5501" t="e">
        <v>#N/A</v>
      </c>
      <c r="X5501" t="e">
        <v>#N/A</v>
      </c>
      <c r="Y5501" s="3" t="e">
        <v>#N/A</v>
      </c>
      <c r="Z5501" s="8" t="e">
        <v>#N/A</v>
      </c>
      <c r="AA5501" s="30" t="e">
        <v>#N/A</v>
      </c>
      <c r="AB5501" t="e">
        <v>#N/A</v>
      </c>
      <c r="AC5501" t="e">
        <v>#N/A</v>
      </c>
      <c r="AD5501" t="e">
        <v>#N/A</v>
      </c>
      <c r="AE5501" t="e">
        <v>#N/A</v>
      </c>
      <c r="AF5501" t="e">
        <v>#N/A</v>
      </c>
    </row>
    <row r="5502" spans="1:32" x14ac:dyDescent="0.25">
      <c r="A5502" t="e">
        <v>#N/A</v>
      </c>
      <c r="B5502" s="33" t="e">
        <v>#N/A</v>
      </c>
      <c r="C5502" t="e">
        <v>#N/A</v>
      </c>
      <c r="D5502" t="e">
        <v>#N/A</v>
      </c>
      <c r="E5502" s="69" t="e">
        <v>#N/A</v>
      </c>
      <c r="F5502" s="3" t="e">
        <v>#N/A</v>
      </c>
      <c r="G5502" s="3" t="e">
        <v>#N/A</v>
      </c>
      <c r="H5502" s="3" t="e">
        <v>#N/A</v>
      </c>
      <c r="I5502" s="80" t="e">
        <v>#N/A</v>
      </c>
      <c r="J5502" s="80" t="e">
        <v>#N/A</v>
      </c>
      <c r="K5502" s="85" t="e">
        <v>#N/A</v>
      </c>
      <c r="L5502" s="9" t="e">
        <v>#N/A</v>
      </c>
      <c r="M5502" s="93" t="e">
        <v>#N/A</v>
      </c>
      <c r="N5502" s="8" t="e">
        <v>#N/A</v>
      </c>
      <c r="O5502" t="e">
        <v>#N/A</v>
      </c>
      <c r="P5502" t="e">
        <v>#N/A</v>
      </c>
      <c r="Q5502" t="e">
        <v>#N/A</v>
      </c>
      <c r="R5502" s="2" t="e">
        <v>#N/A</v>
      </c>
      <c r="S5502" t="e">
        <v>#N/A</v>
      </c>
      <c r="T5502" s="3" t="e">
        <v>#N/A</v>
      </c>
      <c r="U5502" s="3" t="e">
        <v>#N/A</v>
      </c>
      <c r="V5502" t="e">
        <v>#N/A</v>
      </c>
      <c r="W5502" t="e">
        <v>#N/A</v>
      </c>
      <c r="X5502" t="e">
        <v>#N/A</v>
      </c>
      <c r="Y5502" s="3" t="e">
        <v>#N/A</v>
      </c>
      <c r="Z5502" s="8" t="e">
        <v>#N/A</v>
      </c>
      <c r="AA5502" s="30" t="e">
        <v>#N/A</v>
      </c>
      <c r="AB5502" t="e">
        <v>#N/A</v>
      </c>
      <c r="AC5502" t="e">
        <v>#N/A</v>
      </c>
      <c r="AD5502" t="e">
        <v>#N/A</v>
      </c>
      <c r="AE5502" t="e">
        <v>#N/A</v>
      </c>
      <c r="AF5502" t="e">
        <v>#N/A</v>
      </c>
    </row>
    <row r="5503" spans="1:32" x14ac:dyDescent="0.25">
      <c r="A5503" t="e">
        <v>#N/A</v>
      </c>
      <c r="B5503" s="33" t="e">
        <v>#N/A</v>
      </c>
      <c r="C5503" t="e">
        <v>#N/A</v>
      </c>
      <c r="D5503" t="e">
        <v>#N/A</v>
      </c>
      <c r="E5503" s="69" t="e">
        <v>#N/A</v>
      </c>
      <c r="F5503" s="3" t="e">
        <v>#N/A</v>
      </c>
      <c r="G5503" s="3" t="e">
        <v>#N/A</v>
      </c>
      <c r="H5503" s="3" t="e">
        <v>#N/A</v>
      </c>
      <c r="I5503" s="80" t="e">
        <v>#N/A</v>
      </c>
      <c r="J5503" s="80" t="e">
        <v>#N/A</v>
      </c>
      <c r="K5503" s="85" t="e">
        <v>#N/A</v>
      </c>
      <c r="L5503" s="9" t="e">
        <v>#N/A</v>
      </c>
      <c r="M5503" s="93" t="e">
        <v>#N/A</v>
      </c>
      <c r="N5503" s="8" t="e">
        <v>#N/A</v>
      </c>
      <c r="O5503" t="e">
        <v>#N/A</v>
      </c>
      <c r="P5503" t="e">
        <v>#N/A</v>
      </c>
      <c r="Q5503" t="e">
        <v>#N/A</v>
      </c>
      <c r="R5503" s="2" t="e">
        <v>#N/A</v>
      </c>
      <c r="S5503" t="e">
        <v>#N/A</v>
      </c>
      <c r="T5503" s="3" t="e">
        <v>#N/A</v>
      </c>
      <c r="U5503" s="3" t="e">
        <v>#N/A</v>
      </c>
      <c r="V5503" t="e">
        <v>#N/A</v>
      </c>
      <c r="W5503" t="e">
        <v>#N/A</v>
      </c>
      <c r="X5503" t="e">
        <v>#N/A</v>
      </c>
      <c r="Y5503" s="3" t="e">
        <v>#N/A</v>
      </c>
      <c r="Z5503" s="8" t="e">
        <v>#N/A</v>
      </c>
      <c r="AA5503" s="30" t="e">
        <v>#N/A</v>
      </c>
      <c r="AB5503" t="e">
        <v>#N/A</v>
      </c>
      <c r="AC5503" t="e">
        <v>#N/A</v>
      </c>
      <c r="AD5503" t="e">
        <v>#N/A</v>
      </c>
      <c r="AE5503" t="e">
        <v>#N/A</v>
      </c>
      <c r="AF5503" t="e">
        <v>#N/A</v>
      </c>
    </row>
    <row r="5504" spans="1:32" x14ac:dyDescent="0.25">
      <c r="A5504" t="e">
        <v>#N/A</v>
      </c>
      <c r="B5504" s="33" t="e">
        <v>#N/A</v>
      </c>
      <c r="C5504" t="e">
        <v>#N/A</v>
      </c>
      <c r="D5504" t="e">
        <v>#N/A</v>
      </c>
      <c r="E5504" s="69" t="e">
        <v>#N/A</v>
      </c>
      <c r="F5504" s="3" t="e">
        <v>#N/A</v>
      </c>
      <c r="G5504" s="3" t="e">
        <v>#N/A</v>
      </c>
      <c r="H5504" s="3" t="e">
        <v>#N/A</v>
      </c>
      <c r="I5504" s="80" t="e">
        <v>#N/A</v>
      </c>
      <c r="J5504" s="80" t="e">
        <v>#N/A</v>
      </c>
      <c r="K5504" s="85" t="e">
        <v>#N/A</v>
      </c>
      <c r="L5504" s="9" t="e">
        <v>#N/A</v>
      </c>
      <c r="M5504" s="93" t="e">
        <v>#N/A</v>
      </c>
      <c r="N5504" s="8" t="e">
        <v>#N/A</v>
      </c>
      <c r="O5504" t="e">
        <v>#N/A</v>
      </c>
      <c r="P5504" t="e">
        <v>#N/A</v>
      </c>
      <c r="Q5504" t="e">
        <v>#N/A</v>
      </c>
      <c r="R5504" s="2" t="e">
        <v>#N/A</v>
      </c>
      <c r="S5504" t="e">
        <v>#N/A</v>
      </c>
      <c r="T5504" s="3" t="e">
        <v>#N/A</v>
      </c>
      <c r="U5504" s="3" t="e">
        <v>#N/A</v>
      </c>
      <c r="V5504" t="e">
        <v>#N/A</v>
      </c>
      <c r="W5504" t="e">
        <v>#N/A</v>
      </c>
      <c r="X5504" t="e">
        <v>#N/A</v>
      </c>
      <c r="Y5504" s="3" t="e">
        <v>#N/A</v>
      </c>
      <c r="Z5504" s="8" t="e">
        <v>#N/A</v>
      </c>
      <c r="AA5504" s="30" t="e">
        <v>#N/A</v>
      </c>
      <c r="AB5504" t="e">
        <v>#N/A</v>
      </c>
      <c r="AC5504" t="e">
        <v>#N/A</v>
      </c>
      <c r="AD5504" t="e">
        <v>#N/A</v>
      </c>
      <c r="AE5504" t="e">
        <v>#N/A</v>
      </c>
      <c r="AF5504" t="e">
        <v>#N/A</v>
      </c>
    </row>
    <row r="5505" spans="1:32" x14ac:dyDescent="0.25">
      <c r="A5505" t="e">
        <v>#N/A</v>
      </c>
      <c r="B5505" s="33" t="e">
        <v>#N/A</v>
      </c>
      <c r="C5505" t="e">
        <v>#N/A</v>
      </c>
      <c r="D5505" t="e">
        <v>#N/A</v>
      </c>
      <c r="E5505" s="69" t="e">
        <v>#N/A</v>
      </c>
      <c r="F5505" s="3" t="e">
        <v>#N/A</v>
      </c>
      <c r="G5505" s="3" t="e">
        <v>#N/A</v>
      </c>
      <c r="H5505" s="3" t="e">
        <v>#N/A</v>
      </c>
      <c r="I5505" s="80" t="e">
        <v>#N/A</v>
      </c>
      <c r="J5505" s="80" t="e">
        <v>#N/A</v>
      </c>
      <c r="K5505" s="85" t="e">
        <v>#N/A</v>
      </c>
      <c r="L5505" s="9" t="e">
        <v>#N/A</v>
      </c>
      <c r="M5505" s="93" t="e">
        <v>#N/A</v>
      </c>
      <c r="N5505" s="8" t="e">
        <v>#N/A</v>
      </c>
      <c r="O5505" t="e">
        <v>#N/A</v>
      </c>
      <c r="P5505" t="e">
        <v>#N/A</v>
      </c>
      <c r="Q5505" t="e">
        <v>#N/A</v>
      </c>
      <c r="R5505" s="2" t="e">
        <v>#N/A</v>
      </c>
      <c r="S5505" t="e">
        <v>#N/A</v>
      </c>
      <c r="T5505" s="3" t="e">
        <v>#N/A</v>
      </c>
      <c r="U5505" s="3" t="e">
        <v>#N/A</v>
      </c>
      <c r="V5505" t="e">
        <v>#N/A</v>
      </c>
      <c r="W5505" t="e">
        <v>#N/A</v>
      </c>
      <c r="X5505" t="e">
        <v>#N/A</v>
      </c>
      <c r="Y5505" s="3" t="e">
        <v>#N/A</v>
      </c>
      <c r="Z5505" s="8" t="e">
        <v>#N/A</v>
      </c>
      <c r="AA5505" s="30" t="e">
        <v>#N/A</v>
      </c>
      <c r="AB5505" t="e">
        <v>#N/A</v>
      </c>
      <c r="AC5505" t="e">
        <v>#N/A</v>
      </c>
      <c r="AD5505" t="e">
        <v>#N/A</v>
      </c>
      <c r="AE5505" t="e">
        <v>#N/A</v>
      </c>
      <c r="AF5505" t="e">
        <v>#N/A</v>
      </c>
    </row>
    <row r="5506" spans="1:32" x14ac:dyDescent="0.25">
      <c r="A5506" t="e">
        <v>#N/A</v>
      </c>
      <c r="B5506" s="33" t="e">
        <v>#N/A</v>
      </c>
      <c r="C5506" t="e">
        <v>#N/A</v>
      </c>
      <c r="D5506" t="e">
        <v>#N/A</v>
      </c>
      <c r="E5506" s="69" t="e">
        <v>#N/A</v>
      </c>
      <c r="F5506" s="3" t="e">
        <v>#N/A</v>
      </c>
      <c r="G5506" s="3" t="e">
        <v>#N/A</v>
      </c>
      <c r="H5506" s="3" t="e">
        <v>#N/A</v>
      </c>
      <c r="I5506" s="80" t="e">
        <v>#N/A</v>
      </c>
      <c r="J5506" s="80" t="e">
        <v>#N/A</v>
      </c>
      <c r="K5506" s="85" t="e">
        <v>#N/A</v>
      </c>
      <c r="L5506" s="9" t="e">
        <v>#N/A</v>
      </c>
      <c r="M5506" s="93" t="e">
        <v>#N/A</v>
      </c>
      <c r="N5506" s="8" t="e">
        <v>#N/A</v>
      </c>
      <c r="O5506" t="e">
        <v>#N/A</v>
      </c>
      <c r="P5506" t="e">
        <v>#N/A</v>
      </c>
      <c r="Q5506" t="e">
        <v>#N/A</v>
      </c>
      <c r="R5506" s="2" t="e">
        <v>#N/A</v>
      </c>
      <c r="S5506" t="e">
        <v>#N/A</v>
      </c>
      <c r="T5506" s="3" t="e">
        <v>#N/A</v>
      </c>
      <c r="U5506" s="3" t="e">
        <v>#N/A</v>
      </c>
      <c r="V5506" t="e">
        <v>#N/A</v>
      </c>
      <c r="W5506" t="e">
        <v>#N/A</v>
      </c>
      <c r="X5506" t="e">
        <v>#N/A</v>
      </c>
      <c r="Y5506" s="3" t="e">
        <v>#N/A</v>
      </c>
      <c r="Z5506" s="8" t="e">
        <v>#N/A</v>
      </c>
      <c r="AA5506" s="30" t="e">
        <v>#N/A</v>
      </c>
      <c r="AB5506" t="e">
        <v>#N/A</v>
      </c>
      <c r="AC5506" t="e">
        <v>#N/A</v>
      </c>
      <c r="AD5506" t="e">
        <v>#N/A</v>
      </c>
      <c r="AE5506" t="e">
        <v>#N/A</v>
      </c>
      <c r="AF5506" t="e">
        <v>#N/A</v>
      </c>
    </row>
    <row r="5507" spans="1:32" x14ac:dyDescent="0.25">
      <c r="A5507" t="e">
        <v>#N/A</v>
      </c>
      <c r="B5507" s="33" t="e">
        <v>#N/A</v>
      </c>
      <c r="C5507" t="e">
        <v>#N/A</v>
      </c>
      <c r="D5507" t="e">
        <v>#N/A</v>
      </c>
      <c r="E5507" s="69" t="e">
        <v>#N/A</v>
      </c>
      <c r="F5507" s="3" t="e">
        <v>#N/A</v>
      </c>
      <c r="G5507" s="3" t="e">
        <v>#N/A</v>
      </c>
      <c r="H5507" s="3" t="e">
        <v>#N/A</v>
      </c>
      <c r="I5507" s="80" t="e">
        <v>#N/A</v>
      </c>
      <c r="J5507" s="80" t="e">
        <v>#N/A</v>
      </c>
      <c r="K5507" s="85" t="e">
        <v>#N/A</v>
      </c>
      <c r="L5507" s="9" t="e">
        <v>#N/A</v>
      </c>
      <c r="M5507" s="93" t="e">
        <v>#N/A</v>
      </c>
      <c r="N5507" s="8" t="e">
        <v>#N/A</v>
      </c>
      <c r="O5507" t="e">
        <v>#N/A</v>
      </c>
      <c r="P5507" t="e">
        <v>#N/A</v>
      </c>
      <c r="Q5507" t="e">
        <v>#N/A</v>
      </c>
      <c r="R5507" s="2" t="e">
        <v>#N/A</v>
      </c>
      <c r="S5507" t="e">
        <v>#N/A</v>
      </c>
      <c r="T5507" s="3" t="e">
        <v>#N/A</v>
      </c>
      <c r="U5507" s="3" t="e">
        <v>#N/A</v>
      </c>
      <c r="V5507" t="e">
        <v>#N/A</v>
      </c>
      <c r="W5507" t="e">
        <v>#N/A</v>
      </c>
      <c r="X5507" t="e">
        <v>#N/A</v>
      </c>
      <c r="Y5507" s="3" t="e">
        <v>#N/A</v>
      </c>
      <c r="Z5507" s="8" t="e">
        <v>#N/A</v>
      </c>
      <c r="AA5507" s="30" t="e">
        <v>#N/A</v>
      </c>
      <c r="AB5507" t="e">
        <v>#N/A</v>
      </c>
      <c r="AC5507" t="e">
        <v>#N/A</v>
      </c>
      <c r="AD5507" t="e">
        <v>#N/A</v>
      </c>
      <c r="AE5507" t="e">
        <v>#N/A</v>
      </c>
      <c r="AF5507" t="e">
        <v>#N/A</v>
      </c>
    </row>
    <row r="5508" spans="1:32" x14ac:dyDescent="0.25">
      <c r="A5508" t="e">
        <v>#N/A</v>
      </c>
      <c r="B5508" s="33" t="e">
        <v>#N/A</v>
      </c>
      <c r="C5508" t="e">
        <v>#N/A</v>
      </c>
      <c r="D5508" t="e">
        <v>#N/A</v>
      </c>
      <c r="E5508" s="69" t="e">
        <v>#N/A</v>
      </c>
      <c r="F5508" s="3" t="e">
        <v>#N/A</v>
      </c>
      <c r="G5508" s="3" t="e">
        <v>#N/A</v>
      </c>
      <c r="H5508" s="3" t="e">
        <v>#N/A</v>
      </c>
      <c r="I5508" s="80" t="e">
        <v>#N/A</v>
      </c>
      <c r="J5508" s="80" t="e">
        <v>#N/A</v>
      </c>
      <c r="K5508" s="85" t="e">
        <v>#N/A</v>
      </c>
      <c r="L5508" s="9" t="e">
        <v>#N/A</v>
      </c>
      <c r="M5508" s="93" t="e">
        <v>#N/A</v>
      </c>
      <c r="N5508" s="8" t="e">
        <v>#N/A</v>
      </c>
      <c r="O5508" t="e">
        <v>#N/A</v>
      </c>
      <c r="P5508" t="e">
        <v>#N/A</v>
      </c>
      <c r="Q5508" t="e">
        <v>#N/A</v>
      </c>
      <c r="R5508" s="2" t="e">
        <v>#N/A</v>
      </c>
      <c r="S5508" t="e">
        <v>#N/A</v>
      </c>
      <c r="T5508" s="3" t="e">
        <v>#N/A</v>
      </c>
      <c r="U5508" s="3" t="e">
        <v>#N/A</v>
      </c>
      <c r="V5508" t="e">
        <v>#N/A</v>
      </c>
      <c r="W5508" t="e">
        <v>#N/A</v>
      </c>
      <c r="X5508" t="e">
        <v>#N/A</v>
      </c>
      <c r="Y5508" s="3" t="e">
        <v>#N/A</v>
      </c>
      <c r="Z5508" s="8" t="e">
        <v>#N/A</v>
      </c>
      <c r="AA5508" s="30" t="e">
        <v>#N/A</v>
      </c>
      <c r="AB5508" t="e">
        <v>#N/A</v>
      </c>
      <c r="AC5508" t="e">
        <v>#N/A</v>
      </c>
      <c r="AD5508" t="e">
        <v>#N/A</v>
      </c>
      <c r="AE5508" t="e">
        <v>#N/A</v>
      </c>
      <c r="AF5508" t="e">
        <v>#N/A</v>
      </c>
    </row>
    <row r="5509" spans="1:32" x14ac:dyDescent="0.25">
      <c r="A5509" t="e">
        <v>#N/A</v>
      </c>
      <c r="B5509" s="33" t="e">
        <v>#N/A</v>
      </c>
      <c r="C5509" t="e">
        <v>#N/A</v>
      </c>
      <c r="D5509" t="e">
        <v>#N/A</v>
      </c>
      <c r="E5509" s="69" t="e">
        <v>#N/A</v>
      </c>
      <c r="F5509" s="3" t="e">
        <v>#N/A</v>
      </c>
      <c r="G5509" s="3" t="e">
        <v>#N/A</v>
      </c>
      <c r="H5509" s="3" t="e">
        <v>#N/A</v>
      </c>
      <c r="I5509" s="80" t="e">
        <v>#N/A</v>
      </c>
      <c r="J5509" s="80" t="e">
        <v>#N/A</v>
      </c>
      <c r="K5509" s="85" t="e">
        <v>#N/A</v>
      </c>
      <c r="L5509" s="9" t="e">
        <v>#N/A</v>
      </c>
      <c r="M5509" s="93" t="e">
        <v>#N/A</v>
      </c>
      <c r="N5509" s="8" t="e">
        <v>#N/A</v>
      </c>
      <c r="O5509" t="e">
        <v>#N/A</v>
      </c>
      <c r="P5509" t="e">
        <v>#N/A</v>
      </c>
      <c r="Q5509" t="e">
        <v>#N/A</v>
      </c>
      <c r="R5509" s="2" t="e">
        <v>#N/A</v>
      </c>
      <c r="S5509" t="e">
        <v>#N/A</v>
      </c>
      <c r="T5509" s="3" t="e">
        <v>#N/A</v>
      </c>
      <c r="U5509" s="3" t="e">
        <v>#N/A</v>
      </c>
      <c r="V5509" t="e">
        <v>#N/A</v>
      </c>
      <c r="W5509" t="e">
        <v>#N/A</v>
      </c>
      <c r="X5509" t="e">
        <v>#N/A</v>
      </c>
      <c r="Y5509" s="3" t="e">
        <v>#N/A</v>
      </c>
      <c r="Z5509" s="8" t="e">
        <v>#N/A</v>
      </c>
      <c r="AA5509" s="30" t="e">
        <v>#N/A</v>
      </c>
      <c r="AB5509" t="e">
        <v>#N/A</v>
      </c>
      <c r="AC5509" t="e">
        <v>#N/A</v>
      </c>
      <c r="AD5509" t="e">
        <v>#N/A</v>
      </c>
      <c r="AE5509" t="e">
        <v>#N/A</v>
      </c>
      <c r="AF5509" t="e">
        <v>#N/A</v>
      </c>
    </row>
    <row r="5510" spans="1:32" x14ac:dyDescent="0.25">
      <c r="A5510" t="e">
        <v>#N/A</v>
      </c>
      <c r="B5510" s="33" t="e">
        <v>#N/A</v>
      </c>
      <c r="C5510" t="e">
        <v>#N/A</v>
      </c>
      <c r="D5510" t="e">
        <v>#N/A</v>
      </c>
      <c r="E5510" s="69" t="e">
        <v>#N/A</v>
      </c>
      <c r="F5510" s="3" t="e">
        <v>#N/A</v>
      </c>
      <c r="G5510" s="3" t="e">
        <v>#N/A</v>
      </c>
      <c r="H5510" s="3" t="e">
        <v>#N/A</v>
      </c>
      <c r="I5510" s="80" t="e">
        <v>#N/A</v>
      </c>
      <c r="J5510" s="80" t="e">
        <v>#N/A</v>
      </c>
      <c r="K5510" s="85" t="e">
        <v>#N/A</v>
      </c>
      <c r="L5510" s="9" t="e">
        <v>#N/A</v>
      </c>
      <c r="M5510" s="93" t="e">
        <v>#N/A</v>
      </c>
      <c r="N5510" s="8" t="e">
        <v>#N/A</v>
      </c>
      <c r="O5510" t="e">
        <v>#N/A</v>
      </c>
      <c r="P5510" t="e">
        <v>#N/A</v>
      </c>
      <c r="Q5510" t="e">
        <v>#N/A</v>
      </c>
      <c r="R5510" s="2" t="e">
        <v>#N/A</v>
      </c>
      <c r="S5510" t="e">
        <v>#N/A</v>
      </c>
      <c r="T5510" s="3" t="e">
        <v>#N/A</v>
      </c>
      <c r="U5510" s="3" t="e">
        <v>#N/A</v>
      </c>
      <c r="V5510" t="e">
        <v>#N/A</v>
      </c>
      <c r="W5510" t="e">
        <v>#N/A</v>
      </c>
      <c r="X5510" t="e">
        <v>#N/A</v>
      </c>
      <c r="Y5510" s="3" t="e">
        <v>#N/A</v>
      </c>
      <c r="Z5510" s="8" t="e">
        <v>#N/A</v>
      </c>
      <c r="AA5510" s="30" t="e">
        <v>#N/A</v>
      </c>
      <c r="AB5510" t="e">
        <v>#N/A</v>
      </c>
      <c r="AC5510" t="e">
        <v>#N/A</v>
      </c>
      <c r="AD5510" t="e">
        <v>#N/A</v>
      </c>
      <c r="AE5510" t="e">
        <v>#N/A</v>
      </c>
      <c r="AF5510" t="e">
        <v>#N/A</v>
      </c>
    </row>
    <row r="5511" spans="1:32" x14ac:dyDescent="0.25">
      <c r="A5511" t="e">
        <v>#N/A</v>
      </c>
      <c r="B5511" s="33" t="e">
        <v>#N/A</v>
      </c>
      <c r="C5511" t="e">
        <v>#N/A</v>
      </c>
      <c r="D5511" t="e">
        <v>#N/A</v>
      </c>
      <c r="E5511" s="69" t="e">
        <v>#N/A</v>
      </c>
      <c r="F5511" s="3" t="e">
        <v>#N/A</v>
      </c>
      <c r="G5511" s="3" t="e">
        <v>#N/A</v>
      </c>
      <c r="H5511" s="3" t="e">
        <v>#N/A</v>
      </c>
      <c r="I5511" s="80" t="e">
        <v>#N/A</v>
      </c>
      <c r="J5511" s="80" t="e">
        <v>#N/A</v>
      </c>
      <c r="K5511" s="85" t="e">
        <v>#N/A</v>
      </c>
      <c r="L5511" s="9" t="e">
        <v>#N/A</v>
      </c>
      <c r="M5511" s="93" t="e">
        <v>#N/A</v>
      </c>
      <c r="N5511" s="8" t="e">
        <v>#N/A</v>
      </c>
      <c r="O5511" t="e">
        <v>#N/A</v>
      </c>
      <c r="P5511" t="e">
        <v>#N/A</v>
      </c>
      <c r="Q5511" t="e">
        <v>#N/A</v>
      </c>
      <c r="R5511" s="2" t="e">
        <v>#N/A</v>
      </c>
      <c r="S5511" t="e">
        <v>#N/A</v>
      </c>
      <c r="T5511" s="3" t="e">
        <v>#N/A</v>
      </c>
      <c r="U5511" s="3" t="e">
        <v>#N/A</v>
      </c>
      <c r="V5511" t="e">
        <v>#N/A</v>
      </c>
      <c r="W5511" t="e">
        <v>#N/A</v>
      </c>
      <c r="X5511" t="e">
        <v>#N/A</v>
      </c>
      <c r="Y5511" s="3" t="e">
        <v>#N/A</v>
      </c>
      <c r="Z5511" s="8" t="e">
        <v>#N/A</v>
      </c>
      <c r="AA5511" s="30" t="e">
        <v>#N/A</v>
      </c>
      <c r="AB5511" t="e">
        <v>#N/A</v>
      </c>
      <c r="AC5511" t="e">
        <v>#N/A</v>
      </c>
      <c r="AD5511" t="e">
        <v>#N/A</v>
      </c>
      <c r="AE5511" t="e">
        <v>#N/A</v>
      </c>
      <c r="AF5511" t="e">
        <v>#N/A</v>
      </c>
    </row>
    <row r="5512" spans="1:32" x14ac:dyDescent="0.25">
      <c r="A5512" t="e">
        <v>#N/A</v>
      </c>
      <c r="B5512" s="33" t="e">
        <v>#N/A</v>
      </c>
      <c r="C5512" t="e">
        <v>#N/A</v>
      </c>
      <c r="D5512" t="e">
        <v>#N/A</v>
      </c>
      <c r="E5512" s="69" t="e">
        <v>#N/A</v>
      </c>
      <c r="F5512" s="3" t="e">
        <v>#N/A</v>
      </c>
      <c r="G5512" s="3" t="e">
        <v>#N/A</v>
      </c>
      <c r="H5512" s="3" t="e">
        <v>#N/A</v>
      </c>
      <c r="I5512" s="80" t="e">
        <v>#N/A</v>
      </c>
      <c r="J5512" s="80" t="e">
        <v>#N/A</v>
      </c>
      <c r="K5512" s="85" t="e">
        <v>#N/A</v>
      </c>
      <c r="L5512" s="9" t="e">
        <v>#N/A</v>
      </c>
      <c r="M5512" s="93" t="e">
        <v>#N/A</v>
      </c>
      <c r="N5512" s="8" t="e">
        <v>#N/A</v>
      </c>
      <c r="O5512" t="e">
        <v>#N/A</v>
      </c>
      <c r="P5512" t="e">
        <v>#N/A</v>
      </c>
      <c r="Q5512" t="e">
        <v>#N/A</v>
      </c>
      <c r="R5512" s="2" t="e">
        <v>#N/A</v>
      </c>
      <c r="S5512" t="e">
        <v>#N/A</v>
      </c>
      <c r="T5512" s="3" t="e">
        <v>#N/A</v>
      </c>
      <c r="U5512" s="3" t="e">
        <v>#N/A</v>
      </c>
      <c r="V5512" t="e">
        <v>#N/A</v>
      </c>
      <c r="W5512" t="e">
        <v>#N/A</v>
      </c>
      <c r="X5512" t="e">
        <v>#N/A</v>
      </c>
      <c r="Y5512" s="3" t="e">
        <v>#N/A</v>
      </c>
      <c r="Z5512" s="8" t="e">
        <v>#N/A</v>
      </c>
      <c r="AA5512" s="30" t="e">
        <v>#N/A</v>
      </c>
      <c r="AB5512" t="e">
        <v>#N/A</v>
      </c>
      <c r="AC5512" t="e">
        <v>#N/A</v>
      </c>
      <c r="AD5512" t="e">
        <v>#N/A</v>
      </c>
      <c r="AE5512" t="e">
        <v>#N/A</v>
      </c>
      <c r="AF5512" t="e">
        <v>#N/A</v>
      </c>
    </row>
    <row r="5513" spans="1:32" x14ac:dyDescent="0.25">
      <c r="A5513" t="e">
        <v>#N/A</v>
      </c>
      <c r="B5513" s="33" t="e">
        <v>#N/A</v>
      </c>
      <c r="C5513" t="e">
        <v>#N/A</v>
      </c>
      <c r="D5513" t="e">
        <v>#N/A</v>
      </c>
      <c r="E5513" s="69" t="e">
        <v>#N/A</v>
      </c>
      <c r="F5513" s="3" t="e">
        <v>#N/A</v>
      </c>
      <c r="G5513" s="3" t="e">
        <v>#N/A</v>
      </c>
      <c r="H5513" s="3" t="e">
        <v>#N/A</v>
      </c>
      <c r="I5513" s="80" t="e">
        <v>#N/A</v>
      </c>
      <c r="J5513" s="80" t="e">
        <v>#N/A</v>
      </c>
      <c r="K5513" s="85" t="e">
        <v>#N/A</v>
      </c>
      <c r="L5513" s="9" t="e">
        <v>#N/A</v>
      </c>
      <c r="M5513" s="93" t="e">
        <v>#N/A</v>
      </c>
      <c r="N5513" s="8" t="e">
        <v>#N/A</v>
      </c>
      <c r="O5513" t="e">
        <v>#N/A</v>
      </c>
      <c r="P5513" t="e">
        <v>#N/A</v>
      </c>
      <c r="Q5513" t="e">
        <v>#N/A</v>
      </c>
      <c r="R5513" s="2" t="e">
        <v>#N/A</v>
      </c>
      <c r="S5513" t="e">
        <v>#N/A</v>
      </c>
      <c r="T5513" s="3" t="e">
        <v>#N/A</v>
      </c>
      <c r="U5513" s="3" t="e">
        <v>#N/A</v>
      </c>
      <c r="V5513" t="e">
        <v>#N/A</v>
      </c>
      <c r="W5513" t="e">
        <v>#N/A</v>
      </c>
      <c r="X5513" t="e">
        <v>#N/A</v>
      </c>
      <c r="Y5513" s="3" t="e">
        <v>#N/A</v>
      </c>
      <c r="Z5513" s="8" t="e">
        <v>#N/A</v>
      </c>
      <c r="AA5513" s="30" t="e">
        <v>#N/A</v>
      </c>
      <c r="AB5513" t="e">
        <v>#N/A</v>
      </c>
      <c r="AC5513" t="e">
        <v>#N/A</v>
      </c>
      <c r="AD5513" t="e">
        <v>#N/A</v>
      </c>
      <c r="AE5513" t="e">
        <v>#N/A</v>
      </c>
      <c r="AF5513" t="e">
        <v>#N/A</v>
      </c>
    </row>
    <row r="5514" spans="1:32" x14ac:dyDescent="0.25">
      <c r="A5514" t="e">
        <v>#N/A</v>
      </c>
      <c r="B5514" s="33" t="e">
        <v>#N/A</v>
      </c>
      <c r="C5514" t="e">
        <v>#N/A</v>
      </c>
      <c r="D5514" t="e">
        <v>#N/A</v>
      </c>
      <c r="E5514" s="69" t="e">
        <v>#N/A</v>
      </c>
      <c r="F5514" s="3" t="e">
        <v>#N/A</v>
      </c>
      <c r="G5514" s="3" t="e">
        <v>#N/A</v>
      </c>
      <c r="H5514" s="3" t="e">
        <v>#N/A</v>
      </c>
      <c r="I5514" s="80" t="e">
        <v>#N/A</v>
      </c>
      <c r="J5514" s="80" t="e">
        <v>#N/A</v>
      </c>
      <c r="K5514" s="85" t="e">
        <v>#N/A</v>
      </c>
      <c r="L5514" s="9" t="e">
        <v>#N/A</v>
      </c>
      <c r="M5514" s="93" t="e">
        <v>#N/A</v>
      </c>
      <c r="N5514" s="8" t="e">
        <v>#N/A</v>
      </c>
      <c r="O5514" t="e">
        <v>#N/A</v>
      </c>
      <c r="P5514" t="e">
        <v>#N/A</v>
      </c>
      <c r="Q5514" t="e">
        <v>#N/A</v>
      </c>
      <c r="R5514" s="2" t="e">
        <v>#N/A</v>
      </c>
      <c r="S5514" t="e">
        <v>#N/A</v>
      </c>
      <c r="T5514" s="3" t="e">
        <v>#N/A</v>
      </c>
      <c r="U5514" s="3" t="e">
        <v>#N/A</v>
      </c>
      <c r="V5514" t="e">
        <v>#N/A</v>
      </c>
      <c r="W5514" t="e">
        <v>#N/A</v>
      </c>
      <c r="X5514" t="e">
        <v>#N/A</v>
      </c>
      <c r="Y5514" s="3" t="e">
        <v>#N/A</v>
      </c>
      <c r="Z5514" s="8" t="e">
        <v>#N/A</v>
      </c>
      <c r="AA5514" s="30" t="e">
        <v>#N/A</v>
      </c>
      <c r="AB5514" t="e">
        <v>#N/A</v>
      </c>
      <c r="AC5514" t="e">
        <v>#N/A</v>
      </c>
      <c r="AD5514" t="e">
        <v>#N/A</v>
      </c>
      <c r="AE5514" t="e">
        <v>#N/A</v>
      </c>
      <c r="AF5514" t="e">
        <v>#N/A</v>
      </c>
    </row>
    <row r="5515" spans="1:32" x14ac:dyDescent="0.25">
      <c r="A5515" t="e">
        <v>#N/A</v>
      </c>
      <c r="B5515" s="33" t="e">
        <v>#N/A</v>
      </c>
      <c r="C5515" t="e">
        <v>#N/A</v>
      </c>
      <c r="D5515" t="e">
        <v>#N/A</v>
      </c>
      <c r="E5515" s="69" t="e">
        <v>#N/A</v>
      </c>
      <c r="F5515" s="3" t="e">
        <v>#N/A</v>
      </c>
      <c r="G5515" s="3" t="e">
        <v>#N/A</v>
      </c>
      <c r="H5515" s="3" t="e">
        <v>#N/A</v>
      </c>
      <c r="I5515" s="80" t="e">
        <v>#N/A</v>
      </c>
      <c r="J5515" s="80" t="e">
        <v>#N/A</v>
      </c>
      <c r="K5515" s="85" t="e">
        <v>#N/A</v>
      </c>
      <c r="L5515" s="9" t="e">
        <v>#N/A</v>
      </c>
      <c r="M5515" s="93" t="e">
        <v>#N/A</v>
      </c>
      <c r="N5515" s="8" t="e">
        <v>#N/A</v>
      </c>
      <c r="O5515" t="e">
        <v>#N/A</v>
      </c>
      <c r="P5515" t="e">
        <v>#N/A</v>
      </c>
      <c r="Q5515" t="e">
        <v>#N/A</v>
      </c>
      <c r="R5515" s="2" t="e">
        <v>#N/A</v>
      </c>
      <c r="S5515" t="e">
        <v>#N/A</v>
      </c>
      <c r="T5515" s="3" t="e">
        <v>#N/A</v>
      </c>
      <c r="U5515" s="3" t="e">
        <v>#N/A</v>
      </c>
      <c r="V5515" t="e">
        <v>#N/A</v>
      </c>
      <c r="W5515" t="e">
        <v>#N/A</v>
      </c>
      <c r="X5515" t="e">
        <v>#N/A</v>
      </c>
      <c r="Y5515" s="3" t="e">
        <v>#N/A</v>
      </c>
      <c r="Z5515" s="8" t="e">
        <v>#N/A</v>
      </c>
      <c r="AA5515" s="30" t="e">
        <v>#N/A</v>
      </c>
      <c r="AB5515" t="e">
        <v>#N/A</v>
      </c>
      <c r="AC5515" t="e">
        <v>#N/A</v>
      </c>
      <c r="AD5515" t="e">
        <v>#N/A</v>
      </c>
      <c r="AE5515" t="e">
        <v>#N/A</v>
      </c>
      <c r="AF5515" t="e">
        <v>#N/A</v>
      </c>
    </row>
    <row r="5516" spans="1:32" x14ac:dyDescent="0.25">
      <c r="A5516" t="e">
        <v>#N/A</v>
      </c>
      <c r="B5516" s="33" t="e">
        <v>#N/A</v>
      </c>
      <c r="C5516" t="e">
        <v>#N/A</v>
      </c>
      <c r="D5516" t="e">
        <v>#N/A</v>
      </c>
      <c r="E5516" s="69" t="e">
        <v>#N/A</v>
      </c>
      <c r="F5516" s="3" t="e">
        <v>#N/A</v>
      </c>
      <c r="G5516" s="3" t="e">
        <v>#N/A</v>
      </c>
      <c r="H5516" s="3" t="e">
        <v>#N/A</v>
      </c>
      <c r="I5516" s="80" t="e">
        <v>#N/A</v>
      </c>
      <c r="J5516" s="80" t="e">
        <v>#N/A</v>
      </c>
      <c r="K5516" s="85" t="e">
        <v>#N/A</v>
      </c>
      <c r="L5516" s="9" t="e">
        <v>#N/A</v>
      </c>
      <c r="M5516" s="93" t="e">
        <v>#N/A</v>
      </c>
      <c r="N5516" s="8" t="e">
        <v>#N/A</v>
      </c>
      <c r="O5516" t="e">
        <v>#N/A</v>
      </c>
      <c r="P5516" t="e">
        <v>#N/A</v>
      </c>
      <c r="Q5516" t="e">
        <v>#N/A</v>
      </c>
      <c r="R5516" s="2" t="e">
        <v>#N/A</v>
      </c>
      <c r="S5516" t="e">
        <v>#N/A</v>
      </c>
      <c r="T5516" s="3" t="e">
        <v>#N/A</v>
      </c>
      <c r="U5516" s="3" t="e">
        <v>#N/A</v>
      </c>
      <c r="V5516" t="e">
        <v>#N/A</v>
      </c>
      <c r="W5516" t="e">
        <v>#N/A</v>
      </c>
      <c r="X5516" t="e">
        <v>#N/A</v>
      </c>
      <c r="Y5516" s="3" t="e">
        <v>#N/A</v>
      </c>
      <c r="Z5516" s="8" t="e">
        <v>#N/A</v>
      </c>
      <c r="AA5516" s="30" t="e">
        <v>#N/A</v>
      </c>
      <c r="AB5516" t="e">
        <v>#N/A</v>
      </c>
      <c r="AC5516" t="e">
        <v>#N/A</v>
      </c>
      <c r="AD5516" t="e">
        <v>#N/A</v>
      </c>
      <c r="AE5516" t="e">
        <v>#N/A</v>
      </c>
      <c r="AF5516" t="e">
        <v>#N/A</v>
      </c>
    </row>
    <row r="5517" spans="1:32" x14ac:dyDescent="0.25">
      <c r="A5517" t="e">
        <v>#N/A</v>
      </c>
      <c r="B5517" s="33" t="e">
        <v>#N/A</v>
      </c>
      <c r="C5517" t="e">
        <v>#N/A</v>
      </c>
      <c r="D5517" t="e">
        <v>#N/A</v>
      </c>
      <c r="E5517" s="69" t="e">
        <v>#N/A</v>
      </c>
      <c r="F5517" s="3" t="e">
        <v>#N/A</v>
      </c>
      <c r="G5517" s="3" t="e">
        <v>#N/A</v>
      </c>
      <c r="H5517" s="3" t="e">
        <v>#N/A</v>
      </c>
      <c r="I5517" s="80" t="e">
        <v>#N/A</v>
      </c>
      <c r="J5517" s="80" t="e">
        <v>#N/A</v>
      </c>
      <c r="K5517" s="85" t="e">
        <v>#N/A</v>
      </c>
      <c r="L5517" s="9" t="e">
        <v>#N/A</v>
      </c>
      <c r="M5517" s="93" t="e">
        <v>#N/A</v>
      </c>
      <c r="N5517" s="8" t="e">
        <v>#N/A</v>
      </c>
      <c r="O5517" t="e">
        <v>#N/A</v>
      </c>
      <c r="P5517" t="e">
        <v>#N/A</v>
      </c>
      <c r="Q5517" t="e">
        <v>#N/A</v>
      </c>
      <c r="R5517" s="2" t="e">
        <v>#N/A</v>
      </c>
      <c r="S5517" t="e">
        <v>#N/A</v>
      </c>
      <c r="T5517" s="3" t="e">
        <v>#N/A</v>
      </c>
      <c r="U5517" s="3" t="e">
        <v>#N/A</v>
      </c>
      <c r="V5517" t="e">
        <v>#N/A</v>
      </c>
      <c r="W5517" t="e">
        <v>#N/A</v>
      </c>
      <c r="X5517" t="e">
        <v>#N/A</v>
      </c>
      <c r="Y5517" s="3" t="e">
        <v>#N/A</v>
      </c>
      <c r="Z5517" s="8" t="e">
        <v>#N/A</v>
      </c>
      <c r="AA5517" s="30" t="e">
        <v>#N/A</v>
      </c>
      <c r="AB5517" t="e">
        <v>#N/A</v>
      </c>
      <c r="AC5517" t="e">
        <v>#N/A</v>
      </c>
      <c r="AD5517" t="e">
        <v>#N/A</v>
      </c>
      <c r="AE5517" t="e">
        <v>#N/A</v>
      </c>
      <c r="AF5517" t="e">
        <v>#N/A</v>
      </c>
    </row>
    <row r="5518" spans="1:32" x14ac:dyDescent="0.25">
      <c r="A5518" t="e">
        <v>#N/A</v>
      </c>
      <c r="B5518" s="33" t="e">
        <v>#N/A</v>
      </c>
      <c r="C5518" t="e">
        <v>#N/A</v>
      </c>
      <c r="D5518" t="e">
        <v>#N/A</v>
      </c>
      <c r="E5518" s="69" t="e">
        <v>#N/A</v>
      </c>
      <c r="F5518" s="3" t="e">
        <v>#N/A</v>
      </c>
      <c r="G5518" s="3" t="e">
        <v>#N/A</v>
      </c>
      <c r="H5518" s="3" t="e">
        <v>#N/A</v>
      </c>
      <c r="I5518" s="80" t="e">
        <v>#N/A</v>
      </c>
      <c r="J5518" s="80" t="e">
        <v>#N/A</v>
      </c>
      <c r="K5518" s="85" t="e">
        <v>#N/A</v>
      </c>
      <c r="L5518" s="9" t="e">
        <v>#N/A</v>
      </c>
      <c r="M5518" s="93" t="e">
        <v>#N/A</v>
      </c>
      <c r="N5518" s="8" t="e">
        <v>#N/A</v>
      </c>
      <c r="O5518" t="e">
        <v>#N/A</v>
      </c>
      <c r="P5518" t="e">
        <v>#N/A</v>
      </c>
      <c r="Q5518" t="e">
        <v>#N/A</v>
      </c>
      <c r="R5518" s="2" t="e">
        <v>#N/A</v>
      </c>
      <c r="S5518" t="e">
        <v>#N/A</v>
      </c>
      <c r="T5518" s="3" t="e">
        <v>#N/A</v>
      </c>
      <c r="U5518" s="3" t="e">
        <v>#N/A</v>
      </c>
      <c r="V5518" t="e">
        <v>#N/A</v>
      </c>
      <c r="W5518" t="e">
        <v>#N/A</v>
      </c>
      <c r="X5518" t="e">
        <v>#N/A</v>
      </c>
      <c r="Y5518" s="3" t="e">
        <v>#N/A</v>
      </c>
      <c r="Z5518" s="8" t="e">
        <v>#N/A</v>
      </c>
      <c r="AA5518" s="30" t="e">
        <v>#N/A</v>
      </c>
      <c r="AB5518" t="e">
        <v>#N/A</v>
      </c>
      <c r="AC5518" t="e">
        <v>#N/A</v>
      </c>
      <c r="AD5518" t="e">
        <v>#N/A</v>
      </c>
      <c r="AE5518" t="e">
        <v>#N/A</v>
      </c>
      <c r="AF5518" t="e">
        <v>#N/A</v>
      </c>
    </row>
    <row r="5519" spans="1:32" x14ac:dyDescent="0.25">
      <c r="A5519" t="e">
        <v>#N/A</v>
      </c>
      <c r="B5519" s="33" t="e">
        <v>#N/A</v>
      </c>
      <c r="C5519" t="e">
        <v>#N/A</v>
      </c>
      <c r="D5519" t="e">
        <v>#N/A</v>
      </c>
      <c r="E5519" s="69" t="e">
        <v>#N/A</v>
      </c>
      <c r="F5519" s="3" t="e">
        <v>#N/A</v>
      </c>
      <c r="G5519" s="3" t="e">
        <v>#N/A</v>
      </c>
      <c r="H5519" s="3" t="e">
        <v>#N/A</v>
      </c>
      <c r="I5519" s="80" t="e">
        <v>#N/A</v>
      </c>
      <c r="J5519" s="80" t="e">
        <v>#N/A</v>
      </c>
      <c r="K5519" s="85" t="e">
        <v>#N/A</v>
      </c>
      <c r="L5519" s="9" t="e">
        <v>#N/A</v>
      </c>
      <c r="M5519" s="93" t="e">
        <v>#N/A</v>
      </c>
      <c r="N5519" s="8" t="e">
        <v>#N/A</v>
      </c>
      <c r="O5519" t="e">
        <v>#N/A</v>
      </c>
      <c r="P5519" t="e">
        <v>#N/A</v>
      </c>
      <c r="Q5519" t="e">
        <v>#N/A</v>
      </c>
      <c r="R5519" s="2" t="e">
        <v>#N/A</v>
      </c>
      <c r="S5519" t="e">
        <v>#N/A</v>
      </c>
      <c r="T5519" s="3" t="e">
        <v>#N/A</v>
      </c>
      <c r="U5519" s="3" t="e">
        <v>#N/A</v>
      </c>
      <c r="V5519" t="e">
        <v>#N/A</v>
      </c>
      <c r="W5519" t="e">
        <v>#N/A</v>
      </c>
      <c r="X5519" t="e">
        <v>#N/A</v>
      </c>
      <c r="Y5519" s="3" t="e">
        <v>#N/A</v>
      </c>
      <c r="Z5519" s="8" t="e">
        <v>#N/A</v>
      </c>
      <c r="AA5519" s="30" t="e">
        <v>#N/A</v>
      </c>
      <c r="AB5519" t="e">
        <v>#N/A</v>
      </c>
      <c r="AC5519" t="e">
        <v>#N/A</v>
      </c>
      <c r="AD5519" t="e">
        <v>#N/A</v>
      </c>
      <c r="AE5519" t="e">
        <v>#N/A</v>
      </c>
      <c r="AF5519" t="e">
        <v>#N/A</v>
      </c>
    </row>
    <row r="5520" spans="1:32" x14ac:dyDescent="0.25">
      <c r="A5520" t="e">
        <v>#N/A</v>
      </c>
      <c r="B5520" s="33" t="e">
        <v>#N/A</v>
      </c>
      <c r="C5520" t="e">
        <v>#N/A</v>
      </c>
      <c r="D5520" t="e">
        <v>#N/A</v>
      </c>
      <c r="E5520" s="69" t="e">
        <v>#N/A</v>
      </c>
      <c r="F5520" s="3" t="e">
        <v>#N/A</v>
      </c>
      <c r="G5520" s="3" t="e">
        <v>#N/A</v>
      </c>
      <c r="H5520" s="3" t="e">
        <v>#N/A</v>
      </c>
      <c r="I5520" s="80" t="e">
        <v>#N/A</v>
      </c>
      <c r="J5520" s="80" t="e">
        <v>#N/A</v>
      </c>
      <c r="K5520" s="85" t="e">
        <v>#N/A</v>
      </c>
      <c r="L5520" s="9" t="e">
        <v>#N/A</v>
      </c>
      <c r="M5520" s="93" t="e">
        <v>#N/A</v>
      </c>
      <c r="N5520" s="8" t="e">
        <v>#N/A</v>
      </c>
      <c r="O5520" t="e">
        <v>#N/A</v>
      </c>
      <c r="P5520" t="e">
        <v>#N/A</v>
      </c>
      <c r="Q5520" t="e">
        <v>#N/A</v>
      </c>
      <c r="R5520" s="2" t="e">
        <v>#N/A</v>
      </c>
      <c r="S5520" t="e">
        <v>#N/A</v>
      </c>
      <c r="T5520" s="3" t="e">
        <v>#N/A</v>
      </c>
      <c r="U5520" s="3" t="e">
        <v>#N/A</v>
      </c>
      <c r="V5520" t="e">
        <v>#N/A</v>
      </c>
      <c r="W5520" t="e">
        <v>#N/A</v>
      </c>
      <c r="X5520" t="e">
        <v>#N/A</v>
      </c>
      <c r="Y5520" s="3" t="e">
        <v>#N/A</v>
      </c>
      <c r="Z5520" s="8" t="e">
        <v>#N/A</v>
      </c>
      <c r="AA5520" s="30" t="e">
        <v>#N/A</v>
      </c>
      <c r="AB5520" t="e">
        <v>#N/A</v>
      </c>
      <c r="AC5520" t="e">
        <v>#N/A</v>
      </c>
      <c r="AD5520" t="e">
        <v>#N/A</v>
      </c>
      <c r="AE5520" t="e">
        <v>#N/A</v>
      </c>
      <c r="AF5520" t="e">
        <v>#N/A</v>
      </c>
    </row>
    <row r="5521" spans="1:32" x14ac:dyDescent="0.25">
      <c r="A5521" t="e">
        <v>#N/A</v>
      </c>
      <c r="B5521" s="33" t="e">
        <v>#N/A</v>
      </c>
      <c r="C5521" t="e">
        <v>#N/A</v>
      </c>
      <c r="D5521" t="e">
        <v>#N/A</v>
      </c>
      <c r="E5521" s="69" t="e">
        <v>#N/A</v>
      </c>
      <c r="F5521" s="3" t="e">
        <v>#N/A</v>
      </c>
      <c r="G5521" s="3" t="e">
        <v>#N/A</v>
      </c>
      <c r="H5521" s="3" t="e">
        <v>#N/A</v>
      </c>
      <c r="I5521" s="80" t="e">
        <v>#N/A</v>
      </c>
      <c r="J5521" s="80" t="e">
        <v>#N/A</v>
      </c>
      <c r="K5521" s="85" t="e">
        <v>#N/A</v>
      </c>
      <c r="L5521" s="9" t="e">
        <v>#N/A</v>
      </c>
      <c r="M5521" s="93" t="e">
        <v>#N/A</v>
      </c>
      <c r="N5521" s="8" t="e">
        <v>#N/A</v>
      </c>
      <c r="O5521" t="e">
        <v>#N/A</v>
      </c>
      <c r="P5521" t="e">
        <v>#N/A</v>
      </c>
      <c r="Q5521" t="e">
        <v>#N/A</v>
      </c>
      <c r="R5521" s="2" t="e">
        <v>#N/A</v>
      </c>
      <c r="S5521" t="e">
        <v>#N/A</v>
      </c>
      <c r="T5521" s="3" t="e">
        <v>#N/A</v>
      </c>
      <c r="U5521" s="3" t="e">
        <v>#N/A</v>
      </c>
      <c r="V5521" t="e">
        <v>#N/A</v>
      </c>
      <c r="W5521" t="e">
        <v>#N/A</v>
      </c>
      <c r="X5521" t="e">
        <v>#N/A</v>
      </c>
      <c r="Y5521" s="3" t="e">
        <v>#N/A</v>
      </c>
      <c r="Z5521" s="8" t="e">
        <v>#N/A</v>
      </c>
      <c r="AA5521" s="30" t="e">
        <v>#N/A</v>
      </c>
      <c r="AB5521" t="e">
        <v>#N/A</v>
      </c>
      <c r="AC5521" t="e">
        <v>#N/A</v>
      </c>
      <c r="AD5521" t="e">
        <v>#N/A</v>
      </c>
      <c r="AE5521" t="e">
        <v>#N/A</v>
      </c>
      <c r="AF5521" t="e">
        <v>#N/A</v>
      </c>
    </row>
    <row r="5522" spans="1:32" x14ac:dyDescent="0.25">
      <c r="A5522" t="e">
        <v>#N/A</v>
      </c>
      <c r="B5522" s="33" t="e">
        <v>#N/A</v>
      </c>
      <c r="C5522" t="e">
        <v>#N/A</v>
      </c>
      <c r="D5522" t="e">
        <v>#N/A</v>
      </c>
      <c r="E5522" s="69" t="e">
        <v>#N/A</v>
      </c>
      <c r="F5522" s="3" t="e">
        <v>#N/A</v>
      </c>
      <c r="G5522" s="3" t="e">
        <v>#N/A</v>
      </c>
      <c r="H5522" s="3" t="e">
        <v>#N/A</v>
      </c>
      <c r="I5522" s="80" t="e">
        <v>#N/A</v>
      </c>
      <c r="J5522" s="80" t="e">
        <v>#N/A</v>
      </c>
      <c r="K5522" s="85" t="e">
        <v>#N/A</v>
      </c>
      <c r="L5522" s="9" t="e">
        <v>#N/A</v>
      </c>
      <c r="M5522" s="93" t="e">
        <v>#N/A</v>
      </c>
      <c r="N5522" s="8" t="e">
        <v>#N/A</v>
      </c>
      <c r="O5522" t="e">
        <v>#N/A</v>
      </c>
      <c r="P5522" t="e">
        <v>#N/A</v>
      </c>
      <c r="Q5522" t="e">
        <v>#N/A</v>
      </c>
      <c r="R5522" s="2" t="e">
        <v>#N/A</v>
      </c>
      <c r="S5522" t="e">
        <v>#N/A</v>
      </c>
      <c r="T5522" s="3" t="e">
        <v>#N/A</v>
      </c>
      <c r="U5522" s="3" t="e">
        <v>#N/A</v>
      </c>
      <c r="V5522" t="e">
        <v>#N/A</v>
      </c>
      <c r="W5522" t="e">
        <v>#N/A</v>
      </c>
      <c r="X5522" t="e">
        <v>#N/A</v>
      </c>
      <c r="Y5522" s="3" t="e">
        <v>#N/A</v>
      </c>
      <c r="Z5522" s="8" t="e">
        <v>#N/A</v>
      </c>
      <c r="AA5522" s="30" t="e">
        <v>#N/A</v>
      </c>
      <c r="AB5522" t="e">
        <v>#N/A</v>
      </c>
      <c r="AC5522" t="e">
        <v>#N/A</v>
      </c>
      <c r="AD5522" t="e">
        <v>#N/A</v>
      </c>
      <c r="AE5522" t="e">
        <v>#N/A</v>
      </c>
      <c r="AF5522" t="e">
        <v>#N/A</v>
      </c>
    </row>
    <row r="5523" spans="1:32" x14ac:dyDescent="0.25">
      <c r="A5523" t="e">
        <v>#N/A</v>
      </c>
      <c r="B5523" s="33" t="e">
        <v>#N/A</v>
      </c>
      <c r="C5523" t="e">
        <v>#N/A</v>
      </c>
      <c r="D5523" t="e">
        <v>#N/A</v>
      </c>
      <c r="E5523" s="69" t="e">
        <v>#N/A</v>
      </c>
      <c r="F5523" s="3" t="e">
        <v>#N/A</v>
      </c>
      <c r="G5523" s="3" t="e">
        <v>#N/A</v>
      </c>
      <c r="H5523" s="3" t="e">
        <v>#N/A</v>
      </c>
      <c r="I5523" s="80" t="e">
        <v>#N/A</v>
      </c>
      <c r="J5523" s="80" t="e">
        <v>#N/A</v>
      </c>
      <c r="K5523" s="85" t="e">
        <v>#N/A</v>
      </c>
      <c r="L5523" s="9" t="e">
        <v>#N/A</v>
      </c>
      <c r="M5523" s="93" t="e">
        <v>#N/A</v>
      </c>
      <c r="N5523" s="8" t="e">
        <v>#N/A</v>
      </c>
      <c r="O5523" t="e">
        <v>#N/A</v>
      </c>
      <c r="P5523" t="e">
        <v>#N/A</v>
      </c>
      <c r="Q5523" t="e">
        <v>#N/A</v>
      </c>
      <c r="R5523" s="2" t="e">
        <v>#N/A</v>
      </c>
      <c r="S5523" t="e">
        <v>#N/A</v>
      </c>
      <c r="T5523" s="3" t="e">
        <v>#N/A</v>
      </c>
      <c r="U5523" s="3" t="e">
        <v>#N/A</v>
      </c>
      <c r="V5523" t="e">
        <v>#N/A</v>
      </c>
      <c r="W5523" t="e">
        <v>#N/A</v>
      </c>
      <c r="X5523" t="e">
        <v>#N/A</v>
      </c>
      <c r="Y5523" s="3" t="e">
        <v>#N/A</v>
      </c>
      <c r="Z5523" s="8" t="e">
        <v>#N/A</v>
      </c>
      <c r="AA5523" s="30" t="e">
        <v>#N/A</v>
      </c>
      <c r="AB5523" t="e">
        <v>#N/A</v>
      </c>
      <c r="AC5523" t="e">
        <v>#N/A</v>
      </c>
      <c r="AD5523" t="e">
        <v>#N/A</v>
      </c>
      <c r="AE5523" t="e">
        <v>#N/A</v>
      </c>
      <c r="AF5523" t="e">
        <v>#N/A</v>
      </c>
    </row>
    <row r="5524" spans="1:32" x14ac:dyDescent="0.25">
      <c r="A5524" t="e">
        <v>#N/A</v>
      </c>
      <c r="B5524" s="33" t="e">
        <v>#N/A</v>
      </c>
      <c r="C5524" t="e">
        <v>#N/A</v>
      </c>
      <c r="D5524" t="e">
        <v>#N/A</v>
      </c>
      <c r="E5524" s="69" t="e">
        <v>#N/A</v>
      </c>
      <c r="F5524" s="3" t="e">
        <v>#N/A</v>
      </c>
      <c r="G5524" s="3" t="e">
        <v>#N/A</v>
      </c>
      <c r="H5524" s="3" t="e">
        <v>#N/A</v>
      </c>
      <c r="I5524" s="80" t="e">
        <v>#N/A</v>
      </c>
      <c r="J5524" s="80" t="e">
        <v>#N/A</v>
      </c>
      <c r="K5524" s="85" t="e">
        <v>#N/A</v>
      </c>
      <c r="L5524" s="9" t="e">
        <v>#N/A</v>
      </c>
      <c r="M5524" s="93" t="e">
        <v>#N/A</v>
      </c>
      <c r="N5524" s="8" t="e">
        <v>#N/A</v>
      </c>
      <c r="O5524" t="e">
        <v>#N/A</v>
      </c>
      <c r="P5524" t="e">
        <v>#N/A</v>
      </c>
      <c r="Q5524" t="e">
        <v>#N/A</v>
      </c>
      <c r="R5524" s="2" t="e">
        <v>#N/A</v>
      </c>
      <c r="S5524" t="e">
        <v>#N/A</v>
      </c>
      <c r="T5524" s="3" t="e">
        <v>#N/A</v>
      </c>
      <c r="U5524" s="3" t="e">
        <v>#N/A</v>
      </c>
      <c r="V5524" t="e">
        <v>#N/A</v>
      </c>
      <c r="W5524" t="e">
        <v>#N/A</v>
      </c>
      <c r="X5524" t="e">
        <v>#N/A</v>
      </c>
      <c r="Y5524" s="3" t="e">
        <v>#N/A</v>
      </c>
      <c r="Z5524" s="8" t="e">
        <v>#N/A</v>
      </c>
      <c r="AA5524" s="30" t="e">
        <v>#N/A</v>
      </c>
      <c r="AB5524" t="e">
        <v>#N/A</v>
      </c>
      <c r="AC5524" t="e">
        <v>#N/A</v>
      </c>
      <c r="AD5524" t="e">
        <v>#N/A</v>
      </c>
      <c r="AE5524" t="e">
        <v>#N/A</v>
      </c>
      <c r="AF5524" t="e">
        <v>#N/A</v>
      </c>
    </row>
    <row r="5525" spans="1:32" x14ac:dyDescent="0.25">
      <c r="A5525" t="e">
        <v>#N/A</v>
      </c>
      <c r="B5525" s="33" t="e">
        <v>#N/A</v>
      </c>
      <c r="C5525" t="e">
        <v>#N/A</v>
      </c>
      <c r="D5525" t="e">
        <v>#N/A</v>
      </c>
      <c r="E5525" s="69" t="e">
        <v>#N/A</v>
      </c>
      <c r="F5525" s="3" t="e">
        <v>#N/A</v>
      </c>
      <c r="G5525" s="3" t="e">
        <v>#N/A</v>
      </c>
      <c r="H5525" s="3" t="e">
        <v>#N/A</v>
      </c>
      <c r="I5525" s="80" t="e">
        <v>#N/A</v>
      </c>
      <c r="J5525" s="80" t="e">
        <v>#N/A</v>
      </c>
      <c r="K5525" s="85" t="e">
        <v>#N/A</v>
      </c>
      <c r="L5525" s="9" t="e">
        <v>#N/A</v>
      </c>
      <c r="M5525" s="93" t="e">
        <v>#N/A</v>
      </c>
      <c r="N5525" s="8" t="e">
        <v>#N/A</v>
      </c>
      <c r="O5525" t="e">
        <v>#N/A</v>
      </c>
      <c r="P5525" t="e">
        <v>#N/A</v>
      </c>
      <c r="Q5525" t="e">
        <v>#N/A</v>
      </c>
      <c r="R5525" s="2" t="e">
        <v>#N/A</v>
      </c>
      <c r="S5525" t="e">
        <v>#N/A</v>
      </c>
      <c r="T5525" s="3" t="e">
        <v>#N/A</v>
      </c>
      <c r="U5525" s="3" t="e">
        <v>#N/A</v>
      </c>
      <c r="V5525" t="e">
        <v>#N/A</v>
      </c>
      <c r="W5525" t="e">
        <v>#N/A</v>
      </c>
      <c r="X5525" t="e">
        <v>#N/A</v>
      </c>
      <c r="Y5525" s="3" t="e">
        <v>#N/A</v>
      </c>
      <c r="Z5525" s="8" t="e">
        <v>#N/A</v>
      </c>
      <c r="AA5525" s="30" t="e">
        <v>#N/A</v>
      </c>
      <c r="AB5525" t="e">
        <v>#N/A</v>
      </c>
      <c r="AC5525" t="e">
        <v>#N/A</v>
      </c>
      <c r="AD5525" t="e">
        <v>#N/A</v>
      </c>
      <c r="AE5525" t="e">
        <v>#N/A</v>
      </c>
      <c r="AF5525" t="e">
        <v>#N/A</v>
      </c>
    </row>
    <row r="5526" spans="1:32" x14ac:dyDescent="0.25">
      <c r="A5526" t="e">
        <v>#N/A</v>
      </c>
      <c r="B5526" s="33" t="e">
        <v>#N/A</v>
      </c>
      <c r="C5526" t="e">
        <v>#N/A</v>
      </c>
      <c r="D5526" t="e">
        <v>#N/A</v>
      </c>
      <c r="E5526" s="69" t="e">
        <v>#N/A</v>
      </c>
      <c r="F5526" s="3" t="e">
        <v>#N/A</v>
      </c>
      <c r="G5526" s="3" t="e">
        <v>#N/A</v>
      </c>
      <c r="H5526" s="3" t="e">
        <v>#N/A</v>
      </c>
      <c r="I5526" s="80" t="e">
        <v>#N/A</v>
      </c>
      <c r="J5526" s="80" t="e">
        <v>#N/A</v>
      </c>
      <c r="K5526" s="85" t="e">
        <v>#N/A</v>
      </c>
      <c r="L5526" s="9" t="e">
        <v>#N/A</v>
      </c>
      <c r="M5526" s="93" t="e">
        <v>#N/A</v>
      </c>
      <c r="N5526" s="8" t="e">
        <v>#N/A</v>
      </c>
      <c r="O5526" t="e">
        <v>#N/A</v>
      </c>
      <c r="P5526" t="e">
        <v>#N/A</v>
      </c>
      <c r="Q5526" t="e">
        <v>#N/A</v>
      </c>
      <c r="R5526" s="2" t="e">
        <v>#N/A</v>
      </c>
      <c r="S5526" t="e">
        <v>#N/A</v>
      </c>
      <c r="T5526" s="3" t="e">
        <v>#N/A</v>
      </c>
      <c r="U5526" s="3" t="e">
        <v>#N/A</v>
      </c>
      <c r="V5526" t="e">
        <v>#N/A</v>
      </c>
      <c r="W5526" t="e">
        <v>#N/A</v>
      </c>
      <c r="X5526" t="e">
        <v>#N/A</v>
      </c>
      <c r="Y5526" s="3" t="e">
        <v>#N/A</v>
      </c>
      <c r="Z5526" s="8" t="e">
        <v>#N/A</v>
      </c>
      <c r="AA5526" s="30" t="e">
        <v>#N/A</v>
      </c>
      <c r="AB5526" t="e">
        <v>#N/A</v>
      </c>
      <c r="AC5526" t="e">
        <v>#N/A</v>
      </c>
      <c r="AD5526" t="e">
        <v>#N/A</v>
      </c>
      <c r="AE5526" t="e">
        <v>#N/A</v>
      </c>
      <c r="AF5526" t="e">
        <v>#N/A</v>
      </c>
    </row>
    <row r="5527" spans="1:32" x14ac:dyDescent="0.25">
      <c r="A5527" t="e">
        <v>#N/A</v>
      </c>
      <c r="B5527" s="33" t="e">
        <v>#N/A</v>
      </c>
      <c r="C5527" t="e">
        <v>#N/A</v>
      </c>
      <c r="D5527" t="e">
        <v>#N/A</v>
      </c>
      <c r="E5527" s="69" t="e">
        <v>#N/A</v>
      </c>
      <c r="F5527" s="3" t="e">
        <v>#N/A</v>
      </c>
      <c r="G5527" s="3" t="e">
        <v>#N/A</v>
      </c>
      <c r="H5527" s="3" t="e">
        <v>#N/A</v>
      </c>
      <c r="I5527" s="80" t="e">
        <v>#N/A</v>
      </c>
      <c r="J5527" s="80" t="e">
        <v>#N/A</v>
      </c>
      <c r="K5527" s="85" t="e">
        <v>#N/A</v>
      </c>
      <c r="L5527" s="9" t="e">
        <v>#N/A</v>
      </c>
      <c r="M5527" s="93" t="e">
        <v>#N/A</v>
      </c>
      <c r="N5527" s="8" t="e">
        <v>#N/A</v>
      </c>
      <c r="O5527" t="e">
        <v>#N/A</v>
      </c>
      <c r="P5527" t="e">
        <v>#N/A</v>
      </c>
      <c r="Q5527" t="e">
        <v>#N/A</v>
      </c>
      <c r="R5527" s="2" t="e">
        <v>#N/A</v>
      </c>
      <c r="S5527" t="e">
        <v>#N/A</v>
      </c>
      <c r="T5527" s="3" t="e">
        <v>#N/A</v>
      </c>
      <c r="U5527" s="3" t="e">
        <v>#N/A</v>
      </c>
      <c r="V5527" t="e">
        <v>#N/A</v>
      </c>
      <c r="W5527" t="e">
        <v>#N/A</v>
      </c>
      <c r="X5527" t="e">
        <v>#N/A</v>
      </c>
      <c r="Y5527" s="3" t="e">
        <v>#N/A</v>
      </c>
      <c r="Z5527" s="8" t="e">
        <v>#N/A</v>
      </c>
      <c r="AA5527" s="30" t="e">
        <v>#N/A</v>
      </c>
      <c r="AB5527" t="e">
        <v>#N/A</v>
      </c>
      <c r="AC5527" t="e">
        <v>#N/A</v>
      </c>
      <c r="AD5527" t="e">
        <v>#N/A</v>
      </c>
      <c r="AE5527" t="e">
        <v>#N/A</v>
      </c>
      <c r="AF5527" t="e">
        <v>#N/A</v>
      </c>
    </row>
    <row r="5528" spans="1:32" x14ac:dyDescent="0.25">
      <c r="A5528" t="e">
        <v>#N/A</v>
      </c>
      <c r="B5528" s="33" t="e">
        <v>#N/A</v>
      </c>
      <c r="C5528" t="e">
        <v>#N/A</v>
      </c>
      <c r="D5528" t="e">
        <v>#N/A</v>
      </c>
      <c r="E5528" s="69" t="e">
        <v>#N/A</v>
      </c>
      <c r="F5528" s="3" t="e">
        <v>#N/A</v>
      </c>
      <c r="G5528" s="3" t="e">
        <v>#N/A</v>
      </c>
      <c r="H5528" s="3" t="e">
        <v>#N/A</v>
      </c>
      <c r="I5528" s="80" t="e">
        <v>#N/A</v>
      </c>
      <c r="J5528" s="80" t="e">
        <v>#N/A</v>
      </c>
      <c r="K5528" s="85" t="e">
        <v>#N/A</v>
      </c>
      <c r="L5528" s="9" t="e">
        <v>#N/A</v>
      </c>
      <c r="M5528" s="93" t="e">
        <v>#N/A</v>
      </c>
      <c r="N5528" s="8" t="e">
        <v>#N/A</v>
      </c>
      <c r="O5528" t="e">
        <v>#N/A</v>
      </c>
      <c r="P5528" t="e">
        <v>#N/A</v>
      </c>
      <c r="Q5528" t="e">
        <v>#N/A</v>
      </c>
      <c r="R5528" s="2" t="e">
        <v>#N/A</v>
      </c>
      <c r="S5528" t="e">
        <v>#N/A</v>
      </c>
      <c r="T5528" s="3" t="e">
        <v>#N/A</v>
      </c>
      <c r="U5528" s="3" t="e">
        <v>#N/A</v>
      </c>
      <c r="V5528" t="e">
        <v>#N/A</v>
      </c>
      <c r="W5528" t="e">
        <v>#N/A</v>
      </c>
      <c r="X5528" t="e">
        <v>#N/A</v>
      </c>
      <c r="Y5528" s="3" t="e">
        <v>#N/A</v>
      </c>
      <c r="Z5528" s="8" t="e">
        <v>#N/A</v>
      </c>
      <c r="AA5528" s="30" t="e">
        <v>#N/A</v>
      </c>
      <c r="AB5528" t="e">
        <v>#N/A</v>
      </c>
      <c r="AC5528" t="e">
        <v>#N/A</v>
      </c>
      <c r="AD5528" t="e">
        <v>#N/A</v>
      </c>
      <c r="AE5528" t="e">
        <v>#N/A</v>
      </c>
      <c r="AF5528" t="e">
        <v>#N/A</v>
      </c>
    </row>
    <row r="5529" spans="1:32" x14ac:dyDescent="0.25">
      <c r="A5529" t="e">
        <v>#N/A</v>
      </c>
      <c r="B5529" s="33" t="e">
        <v>#N/A</v>
      </c>
      <c r="C5529" t="e">
        <v>#N/A</v>
      </c>
      <c r="D5529" t="e">
        <v>#N/A</v>
      </c>
      <c r="E5529" s="69" t="e">
        <v>#N/A</v>
      </c>
      <c r="F5529" s="3" t="e">
        <v>#N/A</v>
      </c>
      <c r="G5529" s="3" t="e">
        <v>#N/A</v>
      </c>
      <c r="H5529" s="3" t="e">
        <v>#N/A</v>
      </c>
      <c r="I5529" s="80" t="e">
        <v>#N/A</v>
      </c>
      <c r="J5529" s="80" t="e">
        <v>#N/A</v>
      </c>
      <c r="K5529" s="85" t="e">
        <v>#N/A</v>
      </c>
      <c r="L5529" s="9" t="e">
        <v>#N/A</v>
      </c>
      <c r="M5529" s="93" t="e">
        <v>#N/A</v>
      </c>
      <c r="N5529" s="8" t="e">
        <v>#N/A</v>
      </c>
      <c r="O5529" t="e">
        <v>#N/A</v>
      </c>
      <c r="P5529" t="e">
        <v>#N/A</v>
      </c>
      <c r="Q5529" t="e">
        <v>#N/A</v>
      </c>
      <c r="R5529" s="2" t="e">
        <v>#N/A</v>
      </c>
      <c r="S5529" t="e">
        <v>#N/A</v>
      </c>
      <c r="T5529" s="3" t="e">
        <v>#N/A</v>
      </c>
      <c r="U5529" s="3" t="e">
        <v>#N/A</v>
      </c>
      <c r="V5529" t="e">
        <v>#N/A</v>
      </c>
      <c r="W5529" t="e">
        <v>#N/A</v>
      </c>
      <c r="X5529" t="e">
        <v>#N/A</v>
      </c>
      <c r="Y5529" s="3" t="e">
        <v>#N/A</v>
      </c>
      <c r="Z5529" s="8" t="e">
        <v>#N/A</v>
      </c>
      <c r="AA5529" s="30" t="e">
        <v>#N/A</v>
      </c>
      <c r="AB5529" t="e">
        <v>#N/A</v>
      </c>
      <c r="AC5529" t="e">
        <v>#N/A</v>
      </c>
      <c r="AD5529" t="e">
        <v>#N/A</v>
      </c>
      <c r="AE5529" t="e">
        <v>#N/A</v>
      </c>
      <c r="AF5529" t="e">
        <v>#N/A</v>
      </c>
    </row>
    <row r="5530" spans="1:32" x14ac:dyDescent="0.25">
      <c r="A5530" t="e">
        <v>#N/A</v>
      </c>
      <c r="B5530" s="33" t="e">
        <v>#N/A</v>
      </c>
      <c r="C5530" t="e">
        <v>#N/A</v>
      </c>
      <c r="D5530" t="e">
        <v>#N/A</v>
      </c>
      <c r="E5530" s="69" t="e">
        <v>#N/A</v>
      </c>
      <c r="F5530" s="3" t="e">
        <v>#N/A</v>
      </c>
      <c r="G5530" s="3" t="e">
        <v>#N/A</v>
      </c>
      <c r="H5530" s="3" t="e">
        <v>#N/A</v>
      </c>
      <c r="I5530" s="80" t="e">
        <v>#N/A</v>
      </c>
      <c r="J5530" s="80" t="e">
        <v>#N/A</v>
      </c>
      <c r="K5530" s="85" t="e">
        <v>#N/A</v>
      </c>
      <c r="L5530" s="9" t="e">
        <v>#N/A</v>
      </c>
      <c r="M5530" s="93" t="e">
        <v>#N/A</v>
      </c>
      <c r="N5530" s="8" t="e">
        <v>#N/A</v>
      </c>
      <c r="O5530" t="e">
        <v>#N/A</v>
      </c>
      <c r="P5530" t="e">
        <v>#N/A</v>
      </c>
      <c r="Q5530" t="e">
        <v>#N/A</v>
      </c>
      <c r="R5530" s="2" t="e">
        <v>#N/A</v>
      </c>
      <c r="S5530" t="e">
        <v>#N/A</v>
      </c>
      <c r="T5530" s="3" t="e">
        <v>#N/A</v>
      </c>
      <c r="U5530" s="3" t="e">
        <v>#N/A</v>
      </c>
      <c r="V5530" t="e">
        <v>#N/A</v>
      </c>
      <c r="W5530" t="e">
        <v>#N/A</v>
      </c>
      <c r="X5530" t="e">
        <v>#N/A</v>
      </c>
      <c r="Y5530" s="3" t="e">
        <v>#N/A</v>
      </c>
      <c r="Z5530" s="8" t="e">
        <v>#N/A</v>
      </c>
      <c r="AA5530" s="30" t="e">
        <v>#N/A</v>
      </c>
      <c r="AB5530" t="e">
        <v>#N/A</v>
      </c>
      <c r="AC5530" t="e">
        <v>#N/A</v>
      </c>
      <c r="AD5530" t="e">
        <v>#N/A</v>
      </c>
      <c r="AE5530" t="e">
        <v>#N/A</v>
      </c>
      <c r="AF5530" t="e">
        <v>#N/A</v>
      </c>
    </row>
    <row r="5531" spans="1:32" x14ac:dyDescent="0.25">
      <c r="A5531" t="e">
        <v>#N/A</v>
      </c>
      <c r="B5531" s="33" t="e">
        <v>#N/A</v>
      </c>
      <c r="C5531" t="e">
        <v>#N/A</v>
      </c>
      <c r="D5531" t="e">
        <v>#N/A</v>
      </c>
      <c r="E5531" s="69" t="e">
        <v>#N/A</v>
      </c>
      <c r="F5531" s="3" t="e">
        <v>#N/A</v>
      </c>
      <c r="G5531" s="3" t="e">
        <v>#N/A</v>
      </c>
      <c r="H5531" s="3" t="e">
        <v>#N/A</v>
      </c>
      <c r="I5531" s="80" t="e">
        <v>#N/A</v>
      </c>
      <c r="J5531" s="80" t="e">
        <v>#N/A</v>
      </c>
      <c r="K5531" s="85" t="e">
        <v>#N/A</v>
      </c>
      <c r="L5531" s="9" t="e">
        <v>#N/A</v>
      </c>
      <c r="M5531" s="93" t="e">
        <v>#N/A</v>
      </c>
      <c r="N5531" s="8" t="e">
        <v>#N/A</v>
      </c>
      <c r="O5531" t="e">
        <v>#N/A</v>
      </c>
      <c r="P5531" t="e">
        <v>#N/A</v>
      </c>
      <c r="Q5531" t="e">
        <v>#N/A</v>
      </c>
      <c r="R5531" s="2" t="e">
        <v>#N/A</v>
      </c>
      <c r="S5531" t="e">
        <v>#N/A</v>
      </c>
      <c r="T5531" s="3" t="e">
        <v>#N/A</v>
      </c>
      <c r="U5531" s="3" t="e">
        <v>#N/A</v>
      </c>
      <c r="V5531" t="e">
        <v>#N/A</v>
      </c>
      <c r="W5531" t="e">
        <v>#N/A</v>
      </c>
      <c r="X5531" t="e">
        <v>#N/A</v>
      </c>
      <c r="Y5531" s="3" t="e">
        <v>#N/A</v>
      </c>
      <c r="Z5531" s="8" t="e">
        <v>#N/A</v>
      </c>
      <c r="AA5531" s="30" t="e">
        <v>#N/A</v>
      </c>
      <c r="AB5531" t="e">
        <v>#N/A</v>
      </c>
      <c r="AC5531" t="e">
        <v>#N/A</v>
      </c>
      <c r="AD5531" t="e">
        <v>#N/A</v>
      </c>
      <c r="AE5531" t="e">
        <v>#N/A</v>
      </c>
      <c r="AF5531" t="e">
        <v>#N/A</v>
      </c>
    </row>
    <row r="5532" spans="1:32" x14ac:dyDescent="0.25">
      <c r="A5532" t="e">
        <v>#N/A</v>
      </c>
      <c r="B5532" s="33" t="e">
        <v>#N/A</v>
      </c>
      <c r="C5532" t="e">
        <v>#N/A</v>
      </c>
      <c r="D5532" t="e">
        <v>#N/A</v>
      </c>
      <c r="E5532" s="69" t="e">
        <v>#N/A</v>
      </c>
      <c r="F5532" s="3" t="e">
        <v>#N/A</v>
      </c>
      <c r="G5532" s="3" t="e">
        <v>#N/A</v>
      </c>
      <c r="H5532" s="3" t="e">
        <v>#N/A</v>
      </c>
      <c r="I5532" s="80" t="e">
        <v>#N/A</v>
      </c>
      <c r="J5532" s="80" t="e">
        <v>#N/A</v>
      </c>
      <c r="K5532" s="85" t="e">
        <v>#N/A</v>
      </c>
      <c r="L5532" s="9" t="e">
        <v>#N/A</v>
      </c>
      <c r="M5532" s="93" t="e">
        <v>#N/A</v>
      </c>
      <c r="N5532" s="8" t="e">
        <v>#N/A</v>
      </c>
      <c r="O5532" t="e">
        <v>#N/A</v>
      </c>
      <c r="P5532" t="e">
        <v>#N/A</v>
      </c>
      <c r="Q5532" t="e">
        <v>#N/A</v>
      </c>
      <c r="R5532" s="2" t="e">
        <v>#N/A</v>
      </c>
      <c r="S5532" t="e">
        <v>#N/A</v>
      </c>
      <c r="T5532" s="3" t="e">
        <v>#N/A</v>
      </c>
      <c r="U5532" s="3" t="e">
        <v>#N/A</v>
      </c>
      <c r="V5532" t="e">
        <v>#N/A</v>
      </c>
      <c r="W5532" t="e">
        <v>#N/A</v>
      </c>
      <c r="X5532" t="e">
        <v>#N/A</v>
      </c>
      <c r="Y5532" s="3" t="e">
        <v>#N/A</v>
      </c>
      <c r="Z5532" s="8" t="e">
        <v>#N/A</v>
      </c>
      <c r="AA5532" s="30" t="e">
        <v>#N/A</v>
      </c>
      <c r="AB5532" t="e">
        <v>#N/A</v>
      </c>
      <c r="AC5532" t="e">
        <v>#N/A</v>
      </c>
      <c r="AD5532" t="e">
        <v>#N/A</v>
      </c>
      <c r="AE5532" t="e">
        <v>#N/A</v>
      </c>
      <c r="AF5532" t="e">
        <v>#N/A</v>
      </c>
    </row>
    <row r="5533" spans="1:32" x14ac:dyDescent="0.25">
      <c r="A5533" t="e">
        <v>#N/A</v>
      </c>
      <c r="B5533" s="33" t="e">
        <v>#N/A</v>
      </c>
      <c r="C5533" t="e">
        <v>#N/A</v>
      </c>
      <c r="D5533" t="e">
        <v>#N/A</v>
      </c>
      <c r="E5533" s="69" t="e">
        <v>#N/A</v>
      </c>
      <c r="F5533" s="3" t="e">
        <v>#N/A</v>
      </c>
      <c r="G5533" s="3" t="e">
        <v>#N/A</v>
      </c>
      <c r="H5533" s="3" t="e">
        <v>#N/A</v>
      </c>
      <c r="I5533" s="80" t="e">
        <v>#N/A</v>
      </c>
      <c r="J5533" s="80" t="e">
        <v>#N/A</v>
      </c>
      <c r="K5533" s="85" t="e">
        <v>#N/A</v>
      </c>
      <c r="L5533" s="9" t="e">
        <v>#N/A</v>
      </c>
      <c r="M5533" s="93" t="e">
        <v>#N/A</v>
      </c>
      <c r="N5533" s="8" t="e">
        <v>#N/A</v>
      </c>
      <c r="O5533" t="e">
        <v>#N/A</v>
      </c>
      <c r="P5533" t="e">
        <v>#N/A</v>
      </c>
      <c r="Q5533" t="e">
        <v>#N/A</v>
      </c>
      <c r="R5533" s="2" t="e">
        <v>#N/A</v>
      </c>
      <c r="S5533" t="e">
        <v>#N/A</v>
      </c>
      <c r="T5533" s="3" t="e">
        <v>#N/A</v>
      </c>
      <c r="U5533" s="3" t="e">
        <v>#N/A</v>
      </c>
      <c r="V5533" t="e">
        <v>#N/A</v>
      </c>
      <c r="W5533" t="e">
        <v>#N/A</v>
      </c>
      <c r="X5533" t="e">
        <v>#N/A</v>
      </c>
      <c r="Y5533" s="3" t="e">
        <v>#N/A</v>
      </c>
      <c r="Z5533" s="8" t="e">
        <v>#N/A</v>
      </c>
      <c r="AA5533" s="30" t="e">
        <v>#N/A</v>
      </c>
      <c r="AB5533" t="e">
        <v>#N/A</v>
      </c>
      <c r="AC5533" t="e">
        <v>#N/A</v>
      </c>
      <c r="AD5533" t="e">
        <v>#N/A</v>
      </c>
      <c r="AE5533" t="e">
        <v>#N/A</v>
      </c>
      <c r="AF5533" t="e">
        <v>#N/A</v>
      </c>
    </row>
    <row r="5534" spans="1:32" x14ac:dyDescent="0.25">
      <c r="A5534" t="e">
        <v>#N/A</v>
      </c>
      <c r="B5534" s="33" t="e">
        <v>#N/A</v>
      </c>
      <c r="C5534" t="e">
        <v>#N/A</v>
      </c>
      <c r="D5534" t="e">
        <v>#N/A</v>
      </c>
      <c r="E5534" s="69" t="e">
        <v>#N/A</v>
      </c>
      <c r="F5534" s="3" t="e">
        <v>#N/A</v>
      </c>
      <c r="G5534" s="3" t="e">
        <v>#N/A</v>
      </c>
      <c r="H5534" s="3" t="e">
        <v>#N/A</v>
      </c>
      <c r="I5534" s="80" t="e">
        <v>#N/A</v>
      </c>
      <c r="J5534" s="80" t="e">
        <v>#N/A</v>
      </c>
      <c r="K5534" s="85" t="e">
        <v>#N/A</v>
      </c>
      <c r="L5534" s="9" t="e">
        <v>#N/A</v>
      </c>
      <c r="M5534" s="93" t="e">
        <v>#N/A</v>
      </c>
      <c r="N5534" s="8" t="e">
        <v>#N/A</v>
      </c>
      <c r="O5534" t="e">
        <v>#N/A</v>
      </c>
      <c r="P5534" t="e">
        <v>#N/A</v>
      </c>
      <c r="Q5534" t="e">
        <v>#N/A</v>
      </c>
      <c r="R5534" s="2" t="e">
        <v>#N/A</v>
      </c>
      <c r="S5534" t="e">
        <v>#N/A</v>
      </c>
      <c r="T5534" s="3" t="e">
        <v>#N/A</v>
      </c>
      <c r="U5534" s="3" t="e">
        <v>#N/A</v>
      </c>
      <c r="V5534" t="e">
        <v>#N/A</v>
      </c>
      <c r="W5534" t="e">
        <v>#N/A</v>
      </c>
      <c r="X5534" t="e">
        <v>#N/A</v>
      </c>
      <c r="Y5534" s="3" t="e">
        <v>#N/A</v>
      </c>
      <c r="Z5534" s="8" t="e">
        <v>#N/A</v>
      </c>
      <c r="AA5534" s="30" t="e">
        <v>#N/A</v>
      </c>
      <c r="AB5534" t="e">
        <v>#N/A</v>
      </c>
      <c r="AC5534" t="e">
        <v>#N/A</v>
      </c>
      <c r="AD5534" t="e">
        <v>#N/A</v>
      </c>
      <c r="AE5534" t="e">
        <v>#N/A</v>
      </c>
      <c r="AF5534" t="e">
        <v>#N/A</v>
      </c>
    </row>
    <row r="5535" spans="1:32" x14ac:dyDescent="0.25">
      <c r="A5535" t="e">
        <v>#N/A</v>
      </c>
      <c r="B5535" s="33" t="e">
        <v>#N/A</v>
      </c>
      <c r="C5535" t="e">
        <v>#N/A</v>
      </c>
      <c r="D5535" t="e">
        <v>#N/A</v>
      </c>
      <c r="E5535" s="69" t="e">
        <v>#N/A</v>
      </c>
      <c r="F5535" s="3" t="e">
        <v>#N/A</v>
      </c>
      <c r="G5535" s="3" t="e">
        <v>#N/A</v>
      </c>
      <c r="H5535" s="3" t="e">
        <v>#N/A</v>
      </c>
      <c r="I5535" s="80" t="e">
        <v>#N/A</v>
      </c>
      <c r="J5535" s="80" t="e">
        <v>#N/A</v>
      </c>
      <c r="K5535" s="85" t="e">
        <v>#N/A</v>
      </c>
      <c r="L5535" s="9" t="e">
        <v>#N/A</v>
      </c>
      <c r="M5535" s="93" t="e">
        <v>#N/A</v>
      </c>
      <c r="N5535" s="8" t="e">
        <v>#N/A</v>
      </c>
      <c r="O5535" t="e">
        <v>#N/A</v>
      </c>
      <c r="P5535" t="e">
        <v>#N/A</v>
      </c>
      <c r="Q5535" t="e">
        <v>#N/A</v>
      </c>
      <c r="R5535" s="2" t="e">
        <v>#N/A</v>
      </c>
      <c r="S5535" t="e">
        <v>#N/A</v>
      </c>
      <c r="T5535" s="3" t="e">
        <v>#N/A</v>
      </c>
      <c r="U5535" s="3" t="e">
        <v>#N/A</v>
      </c>
      <c r="V5535" t="e">
        <v>#N/A</v>
      </c>
      <c r="W5535" t="e">
        <v>#N/A</v>
      </c>
      <c r="X5535" t="e">
        <v>#N/A</v>
      </c>
      <c r="Y5535" s="3" t="e">
        <v>#N/A</v>
      </c>
      <c r="Z5535" s="8" t="e">
        <v>#N/A</v>
      </c>
      <c r="AA5535" s="30" t="e">
        <v>#N/A</v>
      </c>
      <c r="AB5535" t="e">
        <v>#N/A</v>
      </c>
      <c r="AC5535" t="e">
        <v>#N/A</v>
      </c>
      <c r="AD5535" t="e">
        <v>#N/A</v>
      </c>
      <c r="AE5535" t="e">
        <v>#N/A</v>
      </c>
      <c r="AF5535" t="e">
        <v>#N/A</v>
      </c>
    </row>
    <row r="5536" spans="1:32" x14ac:dyDescent="0.25">
      <c r="A5536" t="e">
        <v>#N/A</v>
      </c>
      <c r="B5536" s="33" t="e">
        <v>#N/A</v>
      </c>
      <c r="C5536" t="e">
        <v>#N/A</v>
      </c>
      <c r="D5536" t="e">
        <v>#N/A</v>
      </c>
      <c r="E5536" s="69" t="e">
        <v>#N/A</v>
      </c>
      <c r="F5536" s="3" t="e">
        <v>#N/A</v>
      </c>
      <c r="G5536" s="3" t="e">
        <v>#N/A</v>
      </c>
      <c r="H5536" s="3" t="e">
        <v>#N/A</v>
      </c>
      <c r="I5536" s="80" t="e">
        <v>#N/A</v>
      </c>
      <c r="J5536" s="80" t="e">
        <v>#N/A</v>
      </c>
      <c r="K5536" s="85" t="e">
        <v>#N/A</v>
      </c>
      <c r="L5536" s="9" t="e">
        <v>#N/A</v>
      </c>
      <c r="M5536" s="93" t="e">
        <v>#N/A</v>
      </c>
      <c r="N5536" s="8" t="e">
        <v>#N/A</v>
      </c>
      <c r="O5536" t="e">
        <v>#N/A</v>
      </c>
      <c r="P5536" t="e">
        <v>#N/A</v>
      </c>
      <c r="Q5536" t="e">
        <v>#N/A</v>
      </c>
      <c r="R5536" s="2" t="e">
        <v>#N/A</v>
      </c>
      <c r="S5536" t="e">
        <v>#N/A</v>
      </c>
      <c r="T5536" s="3" t="e">
        <v>#N/A</v>
      </c>
      <c r="U5536" s="3" t="e">
        <v>#N/A</v>
      </c>
      <c r="V5536" t="e">
        <v>#N/A</v>
      </c>
      <c r="W5536" t="e">
        <v>#N/A</v>
      </c>
      <c r="X5536" t="e">
        <v>#N/A</v>
      </c>
      <c r="Y5536" s="3" t="e">
        <v>#N/A</v>
      </c>
      <c r="Z5536" s="8" t="e">
        <v>#N/A</v>
      </c>
      <c r="AA5536" s="30" t="e">
        <v>#N/A</v>
      </c>
      <c r="AB5536" t="e">
        <v>#N/A</v>
      </c>
      <c r="AC5536" t="e">
        <v>#N/A</v>
      </c>
      <c r="AD5536" t="e">
        <v>#N/A</v>
      </c>
      <c r="AE5536" t="e">
        <v>#N/A</v>
      </c>
      <c r="AF5536" t="e">
        <v>#N/A</v>
      </c>
    </row>
    <row r="5537" spans="1:32" x14ac:dyDescent="0.25">
      <c r="A5537" t="e">
        <v>#N/A</v>
      </c>
      <c r="B5537" s="33" t="e">
        <v>#N/A</v>
      </c>
      <c r="C5537" t="e">
        <v>#N/A</v>
      </c>
      <c r="D5537" t="e">
        <v>#N/A</v>
      </c>
      <c r="E5537" s="69" t="e">
        <v>#N/A</v>
      </c>
      <c r="F5537" s="3" t="e">
        <v>#N/A</v>
      </c>
      <c r="G5537" s="3" t="e">
        <v>#N/A</v>
      </c>
      <c r="H5537" s="3" t="e">
        <v>#N/A</v>
      </c>
      <c r="I5537" s="80" t="e">
        <v>#N/A</v>
      </c>
      <c r="J5537" s="80" t="e">
        <v>#N/A</v>
      </c>
      <c r="K5537" s="85" t="e">
        <v>#N/A</v>
      </c>
      <c r="L5537" s="9" t="e">
        <v>#N/A</v>
      </c>
      <c r="M5537" s="93" t="e">
        <v>#N/A</v>
      </c>
      <c r="N5537" s="8" t="e">
        <v>#N/A</v>
      </c>
      <c r="O5537" t="e">
        <v>#N/A</v>
      </c>
      <c r="P5537" t="e">
        <v>#N/A</v>
      </c>
      <c r="Q5537" t="e">
        <v>#N/A</v>
      </c>
      <c r="R5537" s="2" t="e">
        <v>#N/A</v>
      </c>
      <c r="S5537" t="e">
        <v>#N/A</v>
      </c>
      <c r="T5537" s="3" t="e">
        <v>#N/A</v>
      </c>
      <c r="U5537" s="3" t="e">
        <v>#N/A</v>
      </c>
      <c r="V5537" t="e">
        <v>#N/A</v>
      </c>
      <c r="W5537" t="e">
        <v>#N/A</v>
      </c>
      <c r="X5537" t="e">
        <v>#N/A</v>
      </c>
      <c r="Y5537" s="3" t="e">
        <v>#N/A</v>
      </c>
      <c r="Z5537" s="8" t="e">
        <v>#N/A</v>
      </c>
      <c r="AA5537" s="30" t="e">
        <v>#N/A</v>
      </c>
      <c r="AB5537" t="e">
        <v>#N/A</v>
      </c>
      <c r="AC5537" t="e">
        <v>#N/A</v>
      </c>
      <c r="AD5537" t="e">
        <v>#N/A</v>
      </c>
      <c r="AE5537" t="e">
        <v>#N/A</v>
      </c>
      <c r="AF5537" t="e">
        <v>#N/A</v>
      </c>
    </row>
    <row r="5538" spans="1:32" x14ac:dyDescent="0.25">
      <c r="A5538" t="e">
        <v>#N/A</v>
      </c>
      <c r="B5538" s="33" t="e">
        <v>#N/A</v>
      </c>
      <c r="C5538" t="e">
        <v>#N/A</v>
      </c>
      <c r="D5538" t="e">
        <v>#N/A</v>
      </c>
      <c r="E5538" s="69" t="e">
        <v>#N/A</v>
      </c>
      <c r="F5538" s="3" t="e">
        <v>#N/A</v>
      </c>
      <c r="G5538" s="3" t="e">
        <v>#N/A</v>
      </c>
      <c r="H5538" s="3" t="e">
        <v>#N/A</v>
      </c>
      <c r="I5538" s="80" t="e">
        <v>#N/A</v>
      </c>
      <c r="J5538" s="80" t="e">
        <v>#N/A</v>
      </c>
      <c r="K5538" s="85" t="e">
        <v>#N/A</v>
      </c>
      <c r="L5538" s="9" t="e">
        <v>#N/A</v>
      </c>
      <c r="M5538" s="93" t="e">
        <v>#N/A</v>
      </c>
      <c r="N5538" s="8" t="e">
        <v>#N/A</v>
      </c>
      <c r="O5538" t="e">
        <v>#N/A</v>
      </c>
      <c r="P5538" t="e">
        <v>#N/A</v>
      </c>
      <c r="Q5538" t="e">
        <v>#N/A</v>
      </c>
      <c r="R5538" s="2" t="e">
        <v>#N/A</v>
      </c>
      <c r="S5538" t="e">
        <v>#N/A</v>
      </c>
      <c r="T5538" s="3" t="e">
        <v>#N/A</v>
      </c>
      <c r="U5538" s="3" t="e">
        <v>#N/A</v>
      </c>
      <c r="V5538" t="e">
        <v>#N/A</v>
      </c>
      <c r="W5538" t="e">
        <v>#N/A</v>
      </c>
      <c r="X5538" t="e">
        <v>#N/A</v>
      </c>
      <c r="Y5538" s="3" t="e">
        <v>#N/A</v>
      </c>
      <c r="Z5538" s="8" t="e">
        <v>#N/A</v>
      </c>
      <c r="AA5538" s="30" t="e">
        <v>#N/A</v>
      </c>
      <c r="AB5538" t="e">
        <v>#N/A</v>
      </c>
      <c r="AC5538" t="e">
        <v>#N/A</v>
      </c>
      <c r="AD5538" t="e">
        <v>#N/A</v>
      </c>
      <c r="AE5538" t="e">
        <v>#N/A</v>
      </c>
      <c r="AF5538" t="e">
        <v>#N/A</v>
      </c>
    </row>
    <row r="5539" spans="1:32" x14ac:dyDescent="0.25">
      <c r="A5539" t="e">
        <v>#N/A</v>
      </c>
      <c r="B5539" s="33" t="e">
        <v>#N/A</v>
      </c>
      <c r="C5539" t="e">
        <v>#N/A</v>
      </c>
      <c r="D5539" t="e">
        <v>#N/A</v>
      </c>
      <c r="E5539" s="69" t="e">
        <v>#N/A</v>
      </c>
      <c r="F5539" s="3" t="e">
        <v>#N/A</v>
      </c>
      <c r="G5539" s="3" t="e">
        <v>#N/A</v>
      </c>
      <c r="H5539" s="3" t="e">
        <v>#N/A</v>
      </c>
      <c r="I5539" s="80" t="e">
        <v>#N/A</v>
      </c>
      <c r="J5539" s="80" t="e">
        <v>#N/A</v>
      </c>
      <c r="K5539" s="85" t="e">
        <v>#N/A</v>
      </c>
      <c r="L5539" s="9" t="e">
        <v>#N/A</v>
      </c>
      <c r="M5539" s="93" t="e">
        <v>#N/A</v>
      </c>
      <c r="N5539" s="8" t="e">
        <v>#N/A</v>
      </c>
      <c r="O5539" t="e">
        <v>#N/A</v>
      </c>
      <c r="P5539" t="e">
        <v>#N/A</v>
      </c>
      <c r="Q5539" t="e">
        <v>#N/A</v>
      </c>
      <c r="R5539" s="2" t="e">
        <v>#N/A</v>
      </c>
      <c r="S5539" t="e">
        <v>#N/A</v>
      </c>
      <c r="T5539" s="3" t="e">
        <v>#N/A</v>
      </c>
      <c r="U5539" s="3" t="e">
        <v>#N/A</v>
      </c>
      <c r="V5539" t="e">
        <v>#N/A</v>
      </c>
      <c r="W5539" t="e">
        <v>#N/A</v>
      </c>
      <c r="X5539" t="e">
        <v>#N/A</v>
      </c>
      <c r="Y5539" s="3" t="e">
        <v>#N/A</v>
      </c>
      <c r="Z5539" s="8" t="e">
        <v>#N/A</v>
      </c>
      <c r="AA5539" s="30" t="e">
        <v>#N/A</v>
      </c>
      <c r="AB5539" t="e">
        <v>#N/A</v>
      </c>
      <c r="AC5539" t="e">
        <v>#N/A</v>
      </c>
      <c r="AD5539" t="e">
        <v>#N/A</v>
      </c>
      <c r="AE5539" t="e">
        <v>#N/A</v>
      </c>
      <c r="AF5539" t="e">
        <v>#N/A</v>
      </c>
    </row>
    <row r="5540" spans="1:32" x14ac:dyDescent="0.25">
      <c r="A5540" t="e">
        <v>#N/A</v>
      </c>
      <c r="B5540" s="33" t="e">
        <v>#N/A</v>
      </c>
      <c r="C5540" t="e">
        <v>#N/A</v>
      </c>
      <c r="D5540" t="e">
        <v>#N/A</v>
      </c>
      <c r="E5540" s="69" t="e">
        <v>#N/A</v>
      </c>
      <c r="F5540" s="3" t="e">
        <v>#N/A</v>
      </c>
      <c r="G5540" s="3" t="e">
        <v>#N/A</v>
      </c>
      <c r="H5540" s="3" t="e">
        <v>#N/A</v>
      </c>
      <c r="I5540" s="80" t="e">
        <v>#N/A</v>
      </c>
      <c r="J5540" s="80" t="e">
        <v>#N/A</v>
      </c>
      <c r="K5540" s="85" t="e">
        <v>#N/A</v>
      </c>
      <c r="L5540" s="9" t="e">
        <v>#N/A</v>
      </c>
      <c r="M5540" s="93" t="e">
        <v>#N/A</v>
      </c>
      <c r="N5540" s="8" t="e">
        <v>#N/A</v>
      </c>
      <c r="O5540" t="e">
        <v>#N/A</v>
      </c>
      <c r="P5540" t="e">
        <v>#N/A</v>
      </c>
      <c r="Q5540" t="e">
        <v>#N/A</v>
      </c>
      <c r="R5540" s="2" t="e">
        <v>#N/A</v>
      </c>
      <c r="S5540" t="e">
        <v>#N/A</v>
      </c>
      <c r="T5540" s="3" t="e">
        <v>#N/A</v>
      </c>
      <c r="U5540" s="3" t="e">
        <v>#N/A</v>
      </c>
      <c r="V5540" t="e">
        <v>#N/A</v>
      </c>
      <c r="W5540" t="e">
        <v>#N/A</v>
      </c>
      <c r="X5540" t="e">
        <v>#N/A</v>
      </c>
      <c r="Y5540" s="3" t="e">
        <v>#N/A</v>
      </c>
      <c r="Z5540" s="8" t="e">
        <v>#N/A</v>
      </c>
      <c r="AA5540" s="30" t="e">
        <v>#N/A</v>
      </c>
      <c r="AB5540" t="e">
        <v>#N/A</v>
      </c>
      <c r="AC5540" t="e">
        <v>#N/A</v>
      </c>
      <c r="AD5540" t="e">
        <v>#N/A</v>
      </c>
      <c r="AE5540" t="e">
        <v>#N/A</v>
      </c>
      <c r="AF5540" t="e">
        <v>#N/A</v>
      </c>
    </row>
    <row r="5541" spans="1:32" x14ac:dyDescent="0.25">
      <c r="A5541" t="e">
        <v>#N/A</v>
      </c>
      <c r="B5541" s="33" t="e">
        <v>#N/A</v>
      </c>
      <c r="C5541" t="e">
        <v>#N/A</v>
      </c>
      <c r="D5541" t="e">
        <v>#N/A</v>
      </c>
      <c r="E5541" s="69" t="e">
        <v>#N/A</v>
      </c>
      <c r="F5541" s="3" t="e">
        <v>#N/A</v>
      </c>
      <c r="G5541" s="3" t="e">
        <v>#N/A</v>
      </c>
      <c r="H5541" s="3" t="e">
        <v>#N/A</v>
      </c>
      <c r="I5541" s="80" t="e">
        <v>#N/A</v>
      </c>
      <c r="J5541" s="80" t="e">
        <v>#N/A</v>
      </c>
      <c r="K5541" s="85" t="e">
        <v>#N/A</v>
      </c>
      <c r="L5541" s="9" t="e">
        <v>#N/A</v>
      </c>
      <c r="M5541" s="93" t="e">
        <v>#N/A</v>
      </c>
      <c r="N5541" s="8" t="e">
        <v>#N/A</v>
      </c>
      <c r="O5541" t="e">
        <v>#N/A</v>
      </c>
      <c r="P5541" t="e">
        <v>#N/A</v>
      </c>
      <c r="Q5541" t="e">
        <v>#N/A</v>
      </c>
      <c r="R5541" s="2" t="e">
        <v>#N/A</v>
      </c>
      <c r="S5541" t="e">
        <v>#N/A</v>
      </c>
      <c r="T5541" s="3" t="e">
        <v>#N/A</v>
      </c>
      <c r="U5541" s="3" t="e">
        <v>#N/A</v>
      </c>
      <c r="V5541" t="e">
        <v>#N/A</v>
      </c>
      <c r="W5541" t="e">
        <v>#N/A</v>
      </c>
      <c r="X5541" t="e">
        <v>#N/A</v>
      </c>
      <c r="Y5541" s="3" t="e">
        <v>#N/A</v>
      </c>
      <c r="Z5541" s="8" t="e">
        <v>#N/A</v>
      </c>
      <c r="AA5541" s="30" t="e">
        <v>#N/A</v>
      </c>
      <c r="AB5541" t="e">
        <v>#N/A</v>
      </c>
      <c r="AC5541" t="e">
        <v>#N/A</v>
      </c>
      <c r="AD5541" t="e">
        <v>#N/A</v>
      </c>
      <c r="AE5541" t="e">
        <v>#N/A</v>
      </c>
      <c r="AF5541" t="e">
        <v>#N/A</v>
      </c>
    </row>
    <row r="5542" spans="1:32" x14ac:dyDescent="0.25">
      <c r="A5542" t="e">
        <v>#N/A</v>
      </c>
      <c r="B5542" s="33" t="e">
        <v>#N/A</v>
      </c>
      <c r="C5542" t="e">
        <v>#N/A</v>
      </c>
      <c r="D5542" t="e">
        <v>#N/A</v>
      </c>
      <c r="E5542" s="69" t="e">
        <v>#N/A</v>
      </c>
      <c r="F5542" s="3" t="e">
        <v>#N/A</v>
      </c>
      <c r="G5542" s="3" t="e">
        <v>#N/A</v>
      </c>
      <c r="H5542" s="3" t="e">
        <v>#N/A</v>
      </c>
      <c r="I5542" s="80" t="e">
        <v>#N/A</v>
      </c>
      <c r="J5542" s="80" t="e">
        <v>#N/A</v>
      </c>
      <c r="K5542" s="85" t="e">
        <v>#N/A</v>
      </c>
      <c r="L5542" s="9" t="e">
        <v>#N/A</v>
      </c>
      <c r="M5542" s="93" t="e">
        <v>#N/A</v>
      </c>
      <c r="N5542" s="8" t="e">
        <v>#N/A</v>
      </c>
      <c r="O5542" t="e">
        <v>#N/A</v>
      </c>
      <c r="P5542" t="e">
        <v>#N/A</v>
      </c>
      <c r="Q5542" t="e">
        <v>#N/A</v>
      </c>
      <c r="R5542" s="2" t="e">
        <v>#N/A</v>
      </c>
      <c r="S5542" t="e">
        <v>#N/A</v>
      </c>
      <c r="T5542" s="3" t="e">
        <v>#N/A</v>
      </c>
      <c r="U5542" s="3" t="e">
        <v>#N/A</v>
      </c>
      <c r="V5542" t="e">
        <v>#N/A</v>
      </c>
      <c r="W5542" t="e">
        <v>#N/A</v>
      </c>
      <c r="X5542" t="e">
        <v>#N/A</v>
      </c>
      <c r="Y5542" s="3" t="e">
        <v>#N/A</v>
      </c>
      <c r="Z5542" s="8" t="e">
        <v>#N/A</v>
      </c>
      <c r="AA5542" s="30" t="e">
        <v>#N/A</v>
      </c>
      <c r="AB5542" t="e">
        <v>#N/A</v>
      </c>
      <c r="AC5542" t="e">
        <v>#N/A</v>
      </c>
      <c r="AD5542" t="e">
        <v>#N/A</v>
      </c>
      <c r="AE5542" t="e">
        <v>#N/A</v>
      </c>
      <c r="AF5542" t="e">
        <v>#N/A</v>
      </c>
    </row>
    <row r="5543" spans="1:32" x14ac:dyDescent="0.25">
      <c r="A5543" t="e">
        <v>#N/A</v>
      </c>
      <c r="B5543" s="33" t="e">
        <v>#N/A</v>
      </c>
      <c r="C5543" t="e">
        <v>#N/A</v>
      </c>
      <c r="D5543" t="e">
        <v>#N/A</v>
      </c>
      <c r="E5543" s="69" t="e">
        <v>#N/A</v>
      </c>
      <c r="F5543" s="3" t="e">
        <v>#N/A</v>
      </c>
      <c r="G5543" s="3" t="e">
        <v>#N/A</v>
      </c>
      <c r="H5543" s="3" t="e">
        <v>#N/A</v>
      </c>
      <c r="I5543" s="80" t="e">
        <v>#N/A</v>
      </c>
      <c r="J5543" s="80" t="e">
        <v>#N/A</v>
      </c>
      <c r="K5543" s="85" t="e">
        <v>#N/A</v>
      </c>
      <c r="L5543" s="9" t="e">
        <v>#N/A</v>
      </c>
      <c r="M5543" s="93" t="e">
        <v>#N/A</v>
      </c>
      <c r="N5543" s="8" t="e">
        <v>#N/A</v>
      </c>
      <c r="O5543" t="e">
        <v>#N/A</v>
      </c>
      <c r="P5543" t="e">
        <v>#N/A</v>
      </c>
      <c r="Q5543" t="e">
        <v>#N/A</v>
      </c>
      <c r="R5543" s="2" t="e">
        <v>#N/A</v>
      </c>
      <c r="S5543" t="e">
        <v>#N/A</v>
      </c>
      <c r="T5543" s="3" t="e">
        <v>#N/A</v>
      </c>
      <c r="U5543" s="3" t="e">
        <v>#N/A</v>
      </c>
      <c r="V5543" t="e">
        <v>#N/A</v>
      </c>
      <c r="W5543" t="e">
        <v>#N/A</v>
      </c>
      <c r="X5543" t="e">
        <v>#N/A</v>
      </c>
      <c r="Y5543" s="3" t="e">
        <v>#N/A</v>
      </c>
      <c r="Z5543" s="8" t="e">
        <v>#N/A</v>
      </c>
      <c r="AA5543" s="30" t="e">
        <v>#N/A</v>
      </c>
      <c r="AB5543" t="e">
        <v>#N/A</v>
      </c>
      <c r="AC5543" t="e">
        <v>#N/A</v>
      </c>
      <c r="AD5543" t="e">
        <v>#N/A</v>
      </c>
      <c r="AE5543" t="e">
        <v>#N/A</v>
      </c>
      <c r="AF5543" t="e">
        <v>#N/A</v>
      </c>
    </row>
    <row r="5544" spans="1:32" x14ac:dyDescent="0.25">
      <c r="A5544" t="e">
        <v>#N/A</v>
      </c>
      <c r="B5544" s="33" t="e">
        <v>#N/A</v>
      </c>
      <c r="C5544" t="e">
        <v>#N/A</v>
      </c>
      <c r="D5544" t="e">
        <v>#N/A</v>
      </c>
      <c r="E5544" s="69" t="e">
        <v>#N/A</v>
      </c>
      <c r="F5544" s="3" t="e">
        <v>#N/A</v>
      </c>
      <c r="G5544" s="3" t="e">
        <v>#N/A</v>
      </c>
      <c r="H5544" s="3" t="e">
        <v>#N/A</v>
      </c>
      <c r="I5544" s="80" t="e">
        <v>#N/A</v>
      </c>
      <c r="J5544" s="80" t="e">
        <v>#N/A</v>
      </c>
      <c r="K5544" s="85" t="e">
        <v>#N/A</v>
      </c>
      <c r="L5544" s="9" t="e">
        <v>#N/A</v>
      </c>
      <c r="M5544" s="93" t="e">
        <v>#N/A</v>
      </c>
      <c r="N5544" s="8" t="e">
        <v>#N/A</v>
      </c>
      <c r="O5544" t="e">
        <v>#N/A</v>
      </c>
      <c r="P5544" t="e">
        <v>#N/A</v>
      </c>
      <c r="Q5544" t="e">
        <v>#N/A</v>
      </c>
      <c r="R5544" s="2" t="e">
        <v>#N/A</v>
      </c>
      <c r="S5544" t="e">
        <v>#N/A</v>
      </c>
      <c r="T5544" s="3" t="e">
        <v>#N/A</v>
      </c>
      <c r="U5544" s="3" t="e">
        <v>#N/A</v>
      </c>
      <c r="V5544" t="e">
        <v>#N/A</v>
      </c>
      <c r="W5544" t="e">
        <v>#N/A</v>
      </c>
      <c r="X5544" t="e">
        <v>#N/A</v>
      </c>
      <c r="Y5544" s="3" t="e">
        <v>#N/A</v>
      </c>
      <c r="Z5544" s="8" t="e">
        <v>#N/A</v>
      </c>
      <c r="AA5544" s="30" t="e">
        <v>#N/A</v>
      </c>
      <c r="AB5544" t="e">
        <v>#N/A</v>
      </c>
      <c r="AC5544" t="e">
        <v>#N/A</v>
      </c>
      <c r="AD5544" t="e">
        <v>#N/A</v>
      </c>
      <c r="AE5544" t="e">
        <v>#N/A</v>
      </c>
      <c r="AF5544" t="e">
        <v>#N/A</v>
      </c>
    </row>
    <row r="5545" spans="1:32" x14ac:dyDescent="0.25">
      <c r="A5545" t="e">
        <v>#N/A</v>
      </c>
      <c r="B5545" s="33" t="e">
        <v>#N/A</v>
      </c>
      <c r="C5545" t="e">
        <v>#N/A</v>
      </c>
      <c r="D5545" t="e">
        <v>#N/A</v>
      </c>
      <c r="E5545" s="69" t="e">
        <v>#N/A</v>
      </c>
      <c r="F5545" s="3" t="e">
        <v>#N/A</v>
      </c>
      <c r="G5545" s="3" t="e">
        <v>#N/A</v>
      </c>
      <c r="H5545" s="3" t="e">
        <v>#N/A</v>
      </c>
      <c r="I5545" s="80" t="e">
        <v>#N/A</v>
      </c>
      <c r="J5545" s="80" t="e">
        <v>#N/A</v>
      </c>
      <c r="K5545" s="85" t="e">
        <v>#N/A</v>
      </c>
      <c r="L5545" s="9" t="e">
        <v>#N/A</v>
      </c>
      <c r="M5545" s="93" t="e">
        <v>#N/A</v>
      </c>
      <c r="N5545" s="8" t="e">
        <v>#N/A</v>
      </c>
      <c r="O5545" t="e">
        <v>#N/A</v>
      </c>
      <c r="P5545" t="e">
        <v>#N/A</v>
      </c>
      <c r="Q5545" t="e">
        <v>#N/A</v>
      </c>
      <c r="R5545" s="2" t="e">
        <v>#N/A</v>
      </c>
      <c r="S5545" t="e">
        <v>#N/A</v>
      </c>
      <c r="T5545" s="3" t="e">
        <v>#N/A</v>
      </c>
      <c r="U5545" s="3" t="e">
        <v>#N/A</v>
      </c>
      <c r="V5545" t="e">
        <v>#N/A</v>
      </c>
      <c r="W5545" t="e">
        <v>#N/A</v>
      </c>
      <c r="X5545" t="e">
        <v>#N/A</v>
      </c>
      <c r="Y5545" s="3" t="e">
        <v>#N/A</v>
      </c>
      <c r="Z5545" s="8" t="e">
        <v>#N/A</v>
      </c>
      <c r="AA5545" s="30" t="e">
        <v>#N/A</v>
      </c>
      <c r="AB5545" t="e">
        <v>#N/A</v>
      </c>
      <c r="AC5545" t="e">
        <v>#N/A</v>
      </c>
      <c r="AD5545" t="e">
        <v>#N/A</v>
      </c>
      <c r="AE5545" t="e">
        <v>#N/A</v>
      </c>
      <c r="AF5545" t="e">
        <v>#N/A</v>
      </c>
    </row>
    <row r="5546" spans="1:32" x14ac:dyDescent="0.25">
      <c r="A5546" t="e">
        <v>#N/A</v>
      </c>
      <c r="B5546" s="33" t="e">
        <v>#N/A</v>
      </c>
      <c r="C5546" t="e">
        <v>#N/A</v>
      </c>
      <c r="D5546" t="e">
        <v>#N/A</v>
      </c>
      <c r="E5546" s="69" t="e">
        <v>#N/A</v>
      </c>
      <c r="F5546" s="3" t="e">
        <v>#N/A</v>
      </c>
      <c r="G5546" s="3" t="e">
        <v>#N/A</v>
      </c>
      <c r="H5546" s="3" t="e">
        <v>#N/A</v>
      </c>
      <c r="I5546" s="80" t="e">
        <v>#N/A</v>
      </c>
      <c r="J5546" s="80" t="e">
        <v>#N/A</v>
      </c>
      <c r="K5546" s="85" t="e">
        <v>#N/A</v>
      </c>
      <c r="L5546" s="9" t="e">
        <v>#N/A</v>
      </c>
      <c r="M5546" s="93" t="e">
        <v>#N/A</v>
      </c>
      <c r="N5546" s="8" t="e">
        <v>#N/A</v>
      </c>
      <c r="O5546" t="e">
        <v>#N/A</v>
      </c>
      <c r="P5546" t="e">
        <v>#N/A</v>
      </c>
      <c r="Q5546" t="e">
        <v>#N/A</v>
      </c>
      <c r="R5546" s="2" t="e">
        <v>#N/A</v>
      </c>
      <c r="S5546" t="e">
        <v>#N/A</v>
      </c>
      <c r="T5546" s="3" t="e">
        <v>#N/A</v>
      </c>
      <c r="U5546" s="3" t="e">
        <v>#N/A</v>
      </c>
      <c r="V5546" t="e">
        <v>#N/A</v>
      </c>
      <c r="W5546" t="e">
        <v>#N/A</v>
      </c>
      <c r="X5546" t="e">
        <v>#N/A</v>
      </c>
      <c r="Y5546" s="3" t="e">
        <v>#N/A</v>
      </c>
      <c r="Z5546" s="8" t="e">
        <v>#N/A</v>
      </c>
      <c r="AA5546" s="30" t="e">
        <v>#N/A</v>
      </c>
      <c r="AB5546" t="e">
        <v>#N/A</v>
      </c>
      <c r="AC5546" t="e">
        <v>#N/A</v>
      </c>
      <c r="AD5546" t="e">
        <v>#N/A</v>
      </c>
      <c r="AE5546" t="e">
        <v>#N/A</v>
      </c>
      <c r="AF5546" t="e">
        <v>#N/A</v>
      </c>
    </row>
    <row r="5547" spans="1:32" x14ac:dyDescent="0.25">
      <c r="A5547" t="e">
        <v>#N/A</v>
      </c>
      <c r="B5547" s="33" t="e">
        <v>#N/A</v>
      </c>
      <c r="C5547" t="e">
        <v>#N/A</v>
      </c>
      <c r="D5547" t="e">
        <v>#N/A</v>
      </c>
      <c r="E5547" s="69" t="e">
        <v>#N/A</v>
      </c>
      <c r="F5547" s="3" t="e">
        <v>#N/A</v>
      </c>
      <c r="G5547" s="3" t="e">
        <v>#N/A</v>
      </c>
      <c r="H5547" s="3" t="e">
        <v>#N/A</v>
      </c>
      <c r="I5547" s="80" t="e">
        <v>#N/A</v>
      </c>
      <c r="J5547" s="80" t="e">
        <v>#N/A</v>
      </c>
      <c r="K5547" s="85" t="e">
        <v>#N/A</v>
      </c>
      <c r="L5547" s="9" t="e">
        <v>#N/A</v>
      </c>
      <c r="M5547" s="93" t="e">
        <v>#N/A</v>
      </c>
      <c r="N5547" s="8" t="e">
        <v>#N/A</v>
      </c>
      <c r="O5547" t="e">
        <v>#N/A</v>
      </c>
      <c r="P5547" t="e">
        <v>#N/A</v>
      </c>
      <c r="Q5547" t="e">
        <v>#N/A</v>
      </c>
      <c r="R5547" s="2" t="e">
        <v>#N/A</v>
      </c>
      <c r="S5547" t="e">
        <v>#N/A</v>
      </c>
      <c r="T5547" s="3" t="e">
        <v>#N/A</v>
      </c>
      <c r="U5547" s="3" t="e">
        <v>#N/A</v>
      </c>
      <c r="V5547" t="e">
        <v>#N/A</v>
      </c>
      <c r="W5547" t="e">
        <v>#N/A</v>
      </c>
      <c r="X5547" t="e">
        <v>#N/A</v>
      </c>
      <c r="Y5547" s="3" t="e">
        <v>#N/A</v>
      </c>
      <c r="Z5547" s="8" t="e">
        <v>#N/A</v>
      </c>
      <c r="AA5547" s="30" t="e">
        <v>#N/A</v>
      </c>
      <c r="AB5547" t="e">
        <v>#N/A</v>
      </c>
      <c r="AC5547" t="e">
        <v>#N/A</v>
      </c>
      <c r="AD5547" t="e">
        <v>#N/A</v>
      </c>
      <c r="AE5547" t="e">
        <v>#N/A</v>
      </c>
      <c r="AF5547" t="e">
        <v>#N/A</v>
      </c>
    </row>
    <row r="5548" spans="1:32" x14ac:dyDescent="0.25">
      <c r="A5548" t="e">
        <v>#N/A</v>
      </c>
      <c r="B5548" s="33" t="e">
        <v>#N/A</v>
      </c>
      <c r="C5548" t="e">
        <v>#N/A</v>
      </c>
      <c r="D5548" t="e">
        <v>#N/A</v>
      </c>
      <c r="E5548" s="69" t="e">
        <v>#N/A</v>
      </c>
      <c r="F5548" s="3" t="e">
        <v>#N/A</v>
      </c>
      <c r="G5548" s="3" t="e">
        <v>#N/A</v>
      </c>
      <c r="H5548" s="3" t="e">
        <v>#N/A</v>
      </c>
      <c r="I5548" s="80" t="e">
        <v>#N/A</v>
      </c>
      <c r="J5548" s="80" t="e">
        <v>#N/A</v>
      </c>
      <c r="K5548" s="85" t="e">
        <v>#N/A</v>
      </c>
      <c r="L5548" s="9" t="e">
        <v>#N/A</v>
      </c>
      <c r="M5548" s="93" t="e">
        <v>#N/A</v>
      </c>
      <c r="N5548" s="8" t="e">
        <v>#N/A</v>
      </c>
      <c r="O5548" t="e">
        <v>#N/A</v>
      </c>
      <c r="P5548" t="e">
        <v>#N/A</v>
      </c>
      <c r="Q5548" t="e">
        <v>#N/A</v>
      </c>
      <c r="R5548" s="2" t="e">
        <v>#N/A</v>
      </c>
      <c r="S5548" t="e">
        <v>#N/A</v>
      </c>
      <c r="T5548" s="3" t="e">
        <v>#N/A</v>
      </c>
      <c r="U5548" s="3" t="e">
        <v>#N/A</v>
      </c>
      <c r="V5548" t="e">
        <v>#N/A</v>
      </c>
      <c r="W5548" t="e">
        <v>#N/A</v>
      </c>
      <c r="X5548" t="e">
        <v>#N/A</v>
      </c>
      <c r="Y5548" s="3" t="e">
        <v>#N/A</v>
      </c>
      <c r="Z5548" s="8" t="e">
        <v>#N/A</v>
      </c>
      <c r="AA5548" s="30" t="e">
        <v>#N/A</v>
      </c>
      <c r="AB5548" t="e">
        <v>#N/A</v>
      </c>
      <c r="AC5548" t="e">
        <v>#N/A</v>
      </c>
      <c r="AD5548" t="e">
        <v>#N/A</v>
      </c>
      <c r="AE5548" t="e">
        <v>#N/A</v>
      </c>
      <c r="AF5548" t="e">
        <v>#N/A</v>
      </c>
    </row>
    <row r="5549" spans="1:32" x14ac:dyDescent="0.25">
      <c r="A5549" t="e">
        <v>#N/A</v>
      </c>
      <c r="B5549" s="33" t="e">
        <v>#N/A</v>
      </c>
      <c r="C5549" t="e">
        <v>#N/A</v>
      </c>
      <c r="D5549" t="e">
        <v>#N/A</v>
      </c>
      <c r="E5549" s="69" t="e">
        <v>#N/A</v>
      </c>
      <c r="F5549" s="3" t="e">
        <v>#N/A</v>
      </c>
      <c r="G5549" s="3" t="e">
        <v>#N/A</v>
      </c>
      <c r="H5549" s="3" t="e">
        <v>#N/A</v>
      </c>
      <c r="I5549" s="80" t="e">
        <v>#N/A</v>
      </c>
      <c r="J5549" s="80" t="e">
        <v>#N/A</v>
      </c>
      <c r="K5549" s="85" t="e">
        <v>#N/A</v>
      </c>
      <c r="L5549" s="9" t="e">
        <v>#N/A</v>
      </c>
      <c r="M5549" s="93" t="e">
        <v>#N/A</v>
      </c>
      <c r="N5549" s="8" t="e">
        <v>#N/A</v>
      </c>
      <c r="O5549" t="e">
        <v>#N/A</v>
      </c>
      <c r="P5549" t="e">
        <v>#N/A</v>
      </c>
      <c r="Q5549" t="e">
        <v>#N/A</v>
      </c>
      <c r="R5549" s="2" t="e">
        <v>#N/A</v>
      </c>
      <c r="S5549" t="e">
        <v>#N/A</v>
      </c>
      <c r="T5549" s="3" t="e">
        <v>#N/A</v>
      </c>
      <c r="U5549" s="3" t="e">
        <v>#N/A</v>
      </c>
      <c r="V5549" t="e">
        <v>#N/A</v>
      </c>
      <c r="W5549" t="e">
        <v>#N/A</v>
      </c>
      <c r="X5549" t="e">
        <v>#N/A</v>
      </c>
      <c r="Y5549" s="3" t="e">
        <v>#N/A</v>
      </c>
      <c r="Z5549" s="8" t="e">
        <v>#N/A</v>
      </c>
      <c r="AA5549" s="30" t="e">
        <v>#N/A</v>
      </c>
      <c r="AB5549" t="e">
        <v>#N/A</v>
      </c>
      <c r="AC5549" t="e">
        <v>#N/A</v>
      </c>
      <c r="AD5549" t="e">
        <v>#N/A</v>
      </c>
      <c r="AE5549" t="e">
        <v>#N/A</v>
      </c>
      <c r="AF5549" t="e">
        <v>#N/A</v>
      </c>
    </row>
    <row r="5550" spans="1:32" x14ac:dyDescent="0.25">
      <c r="A5550" t="e">
        <v>#N/A</v>
      </c>
      <c r="B5550" s="33" t="e">
        <v>#N/A</v>
      </c>
      <c r="C5550" t="e">
        <v>#N/A</v>
      </c>
      <c r="D5550" t="e">
        <v>#N/A</v>
      </c>
      <c r="E5550" s="69" t="e">
        <v>#N/A</v>
      </c>
      <c r="F5550" s="3" t="e">
        <v>#N/A</v>
      </c>
      <c r="G5550" s="3" t="e">
        <v>#N/A</v>
      </c>
      <c r="H5550" s="3" t="e">
        <v>#N/A</v>
      </c>
      <c r="I5550" s="80" t="e">
        <v>#N/A</v>
      </c>
      <c r="J5550" s="80" t="e">
        <v>#N/A</v>
      </c>
      <c r="K5550" s="85" t="e">
        <v>#N/A</v>
      </c>
      <c r="L5550" s="9" t="e">
        <v>#N/A</v>
      </c>
      <c r="M5550" s="93" t="e">
        <v>#N/A</v>
      </c>
      <c r="N5550" s="8" t="e">
        <v>#N/A</v>
      </c>
      <c r="O5550" t="e">
        <v>#N/A</v>
      </c>
      <c r="P5550" t="e">
        <v>#N/A</v>
      </c>
      <c r="Q5550" t="e">
        <v>#N/A</v>
      </c>
      <c r="R5550" s="2" t="e">
        <v>#N/A</v>
      </c>
      <c r="S5550" t="e">
        <v>#N/A</v>
      </c>
      <c r="T5550" s="3" t="e">
        <v>#N/A</v>
      </c>
      <c r="U5550" s="3" t="e">
        <v>#N/A</v>
      </c>
      <c r="V5550" t="e">
        <v>#N/A</v>
      </c>
      <c r="W5550" t="e">
        <v>#N/A</v>
      </c>
      <c r="X5550" t="e">
        <v>#N/A</v>
      </c>
      <c r="Y5550" s="3" t="e">
        <v>#N/A</v>
      </c>
      <c r="Z5550" s="8" t="e">
        <v>#N/A</v>
      </c>
      <c r="AA5550" s="30" t="e">
        <v>#N/A</v>
      </c>
      <c r="AB5550" t="e">
        <v>#N/A</v>
      </c>
      <c r="AC5550" t="e">
        <v>#N/A</v>
      </c>
      <c r="AD5550" t="e">
        <v>#N/A</v>
      </c>
      <c r="AE5550" t="e">
        <v>#N/A</v>
      </c>
      <c r="AF5550" t="e">
        <v>#N/A</v>
      </c>
    </row>
    <row r="5551" spans="1:32" x14ac:dyDescent="0.25">
      <c r="A5551" t="e">
        <v>#N/A</v>
      </c>
      <c r="B5551" s="33" t="e">
        <v>#N/A</v>
      </c>
      <c r="C5551" t="e">
        <v>#N/A</v>
      </c>
      <c r="D5551" t="e">
        <v>#N/A</v>
      </c>
      <c r="E5551" s="69" t="e">
        <v>#N/A</v>
      </c>
      <c r="F5551" s="3" t="e">
        <v>#N/A</v>
      </c>
      <c r="G5551" s="3" t="e">
        <v>#N/A</v>
      </c>
      <c r="H5551" s="3" t="e">
        <v>#N/A</v>
      </c>
      <c r="I5551" s="80" t="e">
        <v>#N/A</v>
      </c>
      <c r="J5551" s="80" t="e">
        <v>#N/A</v>
      </c>
      <c r="K5551" s="85" t="e">
        <v>#N/A</v>
      </c>
      <c r="L5551" s="9" t="e">
        <v>#N/A</v>
      </c>
      <c r="M5551" s="93" t="e">
        <v>#N/A</v>
      </c>
      <c r="N5551" s="8" t="e">
        <v>#N/A</v>
      </c>
      <c r="O5551" t="e">
        <v>#N/A</v>
      </c>
      <c r="P5551" t="e">
        <v>#N/A</v>
      </c>
      <c r="Q5551" t="e">
        <v>#N/A</v>
      </c>
      <c r="R5551" s="2" t="e">
        <v>#N/A</v>
      </c>
      <c r="S5551" t="e">
        <v>#N/A</v>
      </c>
      <c r="T5551" s="3" t="e">
        <v>#N/A</v>
      </c>
      <c r="U5551" s="3" t="e">
        <v>#N/A</v>
      </c>
      <c r="V5551" t="e">
        <v>#N/A</v>
      </c>
      <c r="W5551" t="e">
        <v>#N/A</v>
      </c>
      <c r="X5551" t="e">
        <v>#N/A</v>
      </c>
      <c r="Y5551" s="3" t="e">
        <v>#N/A</v>
      </c>
      <c r="Z5551" s="8" t="e">
        <v>#N/A</v>
      </c>
      <c r="AA5551" s="30" t="e">
        <v>#N/A</v>
      </c>
      <c r="AB5551" t="e">
        <v>#N/A</v>
      </c>
      <c r="AC5551" t="e">
        <v>#N/A</v>
      </c>
      <c r="AD5551" t="e">
        <v>#N/A</v>
      </c>
      <c r="AE5551" t="e">
        <v>#N/A</v>
      </c>
      <c r="AF5551" t="e">
        <v>#N/A</v>
      </c>
    </row>
    <row r="5552" spans="1:32" x14ac:dyDescent="0.25">
      <c r="A5552" t="e">
        <v>#N/A</v>
      </c>
      <c r="B5552" s="33" t="e">
        <v>#N/A</v>
      </c>
      <c r="C5552" t="e">
        <v>#N/A</v>
      </c>
      <c r="D5552" t="e">
        <v>#N/A</v>
      </c>
      <c r="E5552" s="69" t="e">
        <v>#N/A</v>
      </c>
      <c r="F5552" s="3" t="e">
        <v>#N/A</v>
      </c>
      <c r="G5552" s="3" t="e">
        <v>#N/A</v>
      </c>
      <c r="H5552" s="3" t="e">
        <v>#N/A</v>
      </c>
      <c r="I5552" s="80" t="e">
        <v>#N/A</v>
      </c>
      <c r="J5552" s="80" t="e">
        <v>#N/A</v>
      </c>
      <c r="K5552" s="85" t="e">
        <v>#N/A</v>
      </c>
      <c r="L5552" s="9" t="e">
        <v>#N/A</v>
      </c>
      <c r="M5552" s="93" t="e">
        <v>#N/A</v>
      </c>
      <c r="N5552" s="8" t="e">
        <v>#N/A</v>
      </c>
      <c r="O5552" t="e">
        <v>#N/A</v>
      </c>
      <c r="P5552" t="e">
        <v>#N/A</v>
      </c>
      <c r="Q5552" t="e">
        <v>#N/A</v>
      </c>
      <c r="R5552" s="2" t="e">
        <v>#N/A</v>
      </c>
      <c r="S5552" t="e">
        <v>#N/A</v>
      </c>
      <c r="T5552" s="3" t="e">
        <v>#N/A</v>
      </c>
      <c r="U5552" s="3" t="e">
        <v>#N/A</v>
      </c>
      <c r="V5552" t="e">
        <v>#N/A</v>
      </c>
      <c r="W5552" t="e">
        <v>#N/A</v>
      </c>
      <c r="X5552" t="e">
        <v>#N/A</v>
      </c>
      <c r="Y5552" s="3" t="e">
        <v>#N/A</v>
      </c>
      <c r="Z5552" s="8" t="e">
        <v>#N/A</v>
      </c>
      <c r="AA5552" s="30" t="e">
        <v>#N/A</v>
      </c>
      <c r="AB5552" t="e">
        <v>#N/A</v>
      </c>
      <c r="AC5552" t="e">
        <v>#N/A</v>
      </c>
      <c r="AD5552" t="e">
        <v>#N/A</v>
      </c>
      <c r="AE5552" t="e">
        <v>#N/A</v>
      </c>
      <c r="AF5552" t="e">
        <v>#N/A</v>
      </c>
    </row>
    <row r="5553" spans="1:32" x14ac:dyDescent="0.25">
      <c r="A5553" t="e">
        <v>#N/A</v>
      </c>
      <c r="B5553" s="33" t="e">
        <v>#N/A</v>
      </c>
      <c r="C5553" t="e">
        <v>#N/A</v>
      </c>
      <c r="D5553" t="e">
        <v>#N/A</v>
      </c>
      <c r="E5553" s="69" t="e">
        <v>#N/A</v>
      </c>
      <c r="F5553" s="3" t="e">
        <v>#N/A</v>
      </c>
      <c r="G5553" s="3" t="e">
        <v>#N/A</v>
      </c>
      <c r="H5553" s="3" t="e">
        <v>#N/A</v>
      </c>
      <c r="I5553" s="80" t="e">
        <v>#N/A</v>
      </c>
      <c r="J5553" s="80" t="e">
        <v>#N/A</v>
      </c>
      <c r="K5553" s="85" t="e">
        <v>#N/A</v>
      </c>
      <c r="L5553" s="9" t="e">
        <v>#N/A</v>
      </c>
      <c r="M5553" s="93" t="e">
        <v>#N/A</v>
      </c>
      <c r="N5553" s="8" t="e">
        <v>#N/A</v>
      </c>
      <c r="O5553" t="e">
        <v>#N/A</v>
      </c>
      <c r="P5553" t="e">
        <v>#N/A</v>
      </c>
      <c r="Q5553" t="e">
        <v>#N/A</v>
      </c>
      <c r="R5553" s="2" t="e">
        <v>#N/A</v>
      </c>
      <c r="S5553" t="e">
        <v>#N/A</v>
      </c>
      <c r="T5553" s="3" t="e">
        <v>#N/A</v>
      </c>
      <c r="U5553" s="3" t="e">
        <v>#N/A</v>
      </c>
      <c r="V5553" t="e">
        <v>#N/A</v>
      </c>
      <c r="W5553" t="e">
        <v>#N/A</v>
      </c>
      <c r="X5553" t="e">
        <v>#N/A</v>
      </c>
      <c r="Y5553" s="3" t="e">
        <v>#N/A</v>
      </c>
      <c r="Z5553" s="8" t="e">
        <v>#N/A</v>
      </c>
      <c r="AA5553" s="30" t="e">
        <v>#N/A</v>
      </c>
      <c r="AB5553" t="e">
        <v>#N/A</v>
      </c>
      <c r="AC5553" t="e">
        <v>#N/A</v>
      </c>
      <c r="AD5553" t="e">
        <v>#N/A</v>
      </c>
      <c r="AE5553" t="e">
        <v>#N/A</v>
      </c>
      <c r="AF5553" t="e">
        <v>#N/A</v>
      </c>
    </row>
    <row r="5554" spans="1:32" x14ac:dyDescent="0.25">
      <c r="A5554" t="e">
        <v>#N/A</v>
      </c>
      <c r="B5554" s="33" t="e">
        <v>#N/A</v>
      </c>
      <c r="C5554" t="e">
        <v>#N/A</v>
      </c>
      <c r="D5554" t="e">
        <v>#N/A</v>
      </c>
      <c r="E5554" s="69" t="e">
        <v>#N/A</v>
      </c>
      <c r="F5554" s="3" t="e">
        <v>#N/A</v>
      </c>
      <c r="G5554" s="3" t="e">
        <v>#N/A</v>
      </c>
      <c r="H5554" s="3" t="e">
        <v>#N/A</v>
      </c>
      <c r="I5554" s="80" t="e">
        <v>#N/A</v>
      </c>
      <c r="J5554" s="80" t="e">
        <v>#N/A</v>
      </c>
      <c r="K5554" s="85" t="e">
        <v>#N/A</v>
      </c>
      <c r="L5554" s="9" t="e">
        <v>#N/A</v>
      </c>
      <c r="M5554" s="93" t="e">
        <v>#N/A</v>
      </c>
      <c r="N5554" s="8" t="e">
        <v>#N/A</v>
      </c>
      <c r="O5554" t="e">
        <v>#N/A</v>
      </c>
      <c r="P5554" t="e">
        <v>#N/A</v>
      </c>
      <c r="Q5554" t="e">
        <v>#N/A</v>
      </c>
      <c r="R5554" s="2" t="e">
        <v>#N/A</v>
      </c>
      <c r="S5554" t="e">
        <v>#N/A</v>
      </c>
      <c r="T5554" s="3" t="e">
        <v>#N/A</v>
      </c>
      <c r="U5554" s="3" t="e">
        <v>#N/A</v>
      </c>
      <c r="V5554" t="e">
        <v>#N/A</v>
      </c>
      <c r="W5554" t="e">
        <v>#N/A</v>
      </c>
      <c r="X5554" t="e">
        <v>#N/A</v>
      </c>
      <c r="Y5554" s="3" t="e">
        <v>#N/A</v>
      </c>
      <c r="Z5554" s="8" t="e">
        <v>#N/A</v>
      </c>
      <c r="AA5554" s="30" t="e">
        <v>#N/A</v>
      </c>
      <c r="AB5554" t="e">
        <v>#N/A</v>
      </c>
      <c r="AC5554" t="e">
        <v>#N/A</v>
      </c>
      <c r="AD5554" t="e">
        <v>#N/A</v>
      </c>
      <c r="AE5554" t="e">
        <v>#N/A</v>
      </c>
      <c r="AF5554" t="e">
        <v>#N/A</v>
      </c>
    </row>
    <row r="5555" spans="1:32" x14ac:dyDescent="0.25">
      <c r="A5555" t="e">
        <v>#N/A</v>
      </c>
      <c r="B5555" s="33" t="e">
        <v>#N/A</v>
      </c>
      <c r="C5555" t="e">
        <v>#N/A</v>
      </c>
      <c r="D5555" t="e">
        <v>#N/A</v>
      </c>
      <c r="E5555" s="69" t="e">
        <v>#N/A</v>
      </c>
      <c r="F5555" s="3" t="e">
        <v>#N/A</v>
      </c>
      <c r="G5555" s="3" t="e">
        <v>#N/A</v>
      </c>
      <c r="H5555" s="3" t="e">
        <v>#N/A</v>
      </c>
      <c r="I5555" s="80" t="e">
        <v>#N/A</v>
      </c>
      <c r="J5555" s="80" t="e">
        <v>#N/A</v>
      </c>
      <c r="K5555" s="85" t="e">
        <v>#N/A</v>
      </c>
      <c r="L5555" s="9" t="e">
        <v>#N/A</v>
      </c>
      <c r="M5555" s="93" t="e">
        <v>#N/A</v>
      </c>
      <c r="N5555" s="8" t="e">
        <v>#N/A</v>
      </c>
      <c r="O5555" t="e">
        <v>#N/A</v>
      </c>
      <c r="P5555" t="e">
        <v>#N/A</v>
      </c>
      <c r="Q5555" t="e">
        <v>#N/A</v>
      </c>
      <c r="R5555" s="2" t="e">
        <v>#N/A</v>
      </c>
      <c r="S5555" t="e">
        <v>#N/A</v>
      </c>
      <c r="T5555" s="3" t="e">
        <v>#N/A</v>
      </c>
      <c r="U5555" s="3" t="e">
        <v>#N/A</v>
      </c>
      <c r="V5555" t="e">
        <v>#N/A</v>
      </c>
      <c r="W5555" t="e">
        <v>#N/A</v>
      </c>
      <c r="X5555" t="e">
        <v>#N/A</v>
      </c>
      <c r="Y5555" s="3" t="e">
        <v>#N/A</v>
      </c>
      <c r="Z5555" s="8" t="e">
        <v>#N/A</v>
      </c>
      <c r="AA5555" s="30" t="e">
        <v>#N/A</v>
      </c>
      <c r="AB5555" t="e">
        <v>#N/A</v>
      </c>
      <c r="AC5555" t="e">
        <v>#N/A</v>
      </c>
      <c r="AD5555" t="e">
        <v>#N/A</v>
      </c>
      <c r="AE5555" t="e">
        <v>#N/A</v>
      </c>
      <c r="AF5555" t="e">
        <v>#N/A</v>
      </c>
    </row>
    <row r="5556" spans="1:32" x14ac:dyDescent="0.25">
      <c r="A5556" t="e">
        <v>#N/A</v>
      </c>
      <c r="B5556" s="33" t="e">
        <v>#N/A</v>
      </c>
      <c r="C5556" t="e">
        <v>#N/A</v>
      </c>
      <c r="D5556" t="e">
        <v>#N/A</v>
      </c>
      <c r="E5556" s="69" t="e">
        <v>#N/A</v>
      </c>
      <c r="F5556" s="3" t="e">
        <v>#N/A</v>
      </c>
      <c r="G5556" s="3" t="e">
        <v>#N/A</v>
      </c>
      <c r="H5556" s="3" t="e">
        <v>#N/A</v>
      </c>
      <c r="I5556" s="80" t="e">
        <v>#N/A</v>
      </c>
      <c r="J5556" s="80" t="e">
        <v>#N/A</v>
      </c>
      <c r="K5556" s="85" t="e">
        <v>#N/A</v>
      </c>
      <c r="L5556" s="9" t="e">
        <v>#N/A</v>
      </c>
      <c r="M5556" s="93" t="e">
        <v>#N/A</v>
      </c>
      <c r="N5556" s="8" t="e">
        <v>#N/A</v>
      </c>
      <c r="O5556" t="e">
        <v>#N/A</v>
      </c>
      <c r="P5556" t="e">
        <v>#N/A</v>
      </c>
      <c r="Q5556" t="e">
        <v>#N/A</v>
      </c>
      <c r="R5556" s="2" t="e">
        <v>#N/A</v>
      </c>
      <c r="S5556" t="e">
        <v>#N/A</v>
      </c>
      <c r="T5556" s="3" t="e">
        <v>#N/A</v>
      </c>
      <c r="U5556" s="3" t="e">
        <v>#N/A</v>
      </c>
      <c r="V5556" t="e">
        <v>#N/A</v>
      </c>
      <c r="W5556" t="e">
        <v>#N/A</v>
      </c>
      <c r="X5556" t="e">
        <v>#N/A</v>
      </c>
      <c r="Y5556" s="3" t="e">
        <v>#N/A</v>
      </c>
      <c r="Z5556" s="8" t="e">
        <v>#N/A</v>
      </c>
      <c r="AA5556" s="30" t="e">
        <v>#N/A</v>
      </c>
      <c r="AB5556" t="e">
        <v>#N/A</v>
      </c>
      <c r="AC5556" t="e">
        <v>#N/A</v>
      </c>
      <c r="AD5556" t="e">
        <v>#N/A</v>
      </c>
      <c r="AE5556" t="e">
        <v>#N/A</v>
      </c>
      <c r="AF5556" t="e">
        <v>#N/A</v>
      </c>
    </row>
    <row r="5557" spans="1:32" x14ac:dyDescent="0.25">
      <c r="A5557" t="e">
        <v>#N/A</v>
      </c>
      <c r="B5557" s="33" t="e">
        <v>#N/A</v>
      </c>
      <c r="C5557" t="e">
        <v>#N/A</v>
      </c>
      <c r="D5557" t="e">
        <v>#N/A</v>
      </c>
      <c r="E5557" s="69" t="e">
        <v>#N/A</v>
      </c>
      <c r="F5557" s="3" t="e">
        <v>#N/A</v>
      </c>
      <c r="G5557" s="3" t="e">
        <v>#N/A</v>
      </c>
      <c r="H5557" s="3" t="e">
        <v>#N/A</v>
      </c>
      <c r="I5557" s="80" t="e">
        <v>#N/A</v>
      </c>
      <c r="J5557" s="80" t="e">
        <v>#N/A</v>
      </c>
      <c r="K5557" s="85" t="e">
        <v>#N/A</v>
      </c>
      <c r="L5557" s="9" t="e">
        <v>#N/A</v>
      </c>
      <c r="M5557" s="93" t="e">
        <v>#N/A</v>
      </c>
      <c r="N5557" s="8" t="e">
        <v>#N/A</v>
      </c>
      <c r="O5557" t="e">
        <v>#N/A</v>
      </c>
      <c r="P5557" t="e">
        <v>#N/A</v>
      </c>
      <c r="Q5557" t="e">
        <v>#N/A</v>
      </c>
      <c r="R5557" s="2" t="e">
        <v>#N/A</v>
      </c>
      <c r="S5557" t="e">
        <v>#N/A</v>
      </c>
      <c r="T5557" s="3" t="e">
        <v>#N/A</v>
      </c>
      <c r="U5557" s="3" t="e">
        <v>#N/A</v>
      </c>
      <c r="V5557" t="e">
        <v>#N/A</v>
      </c>
      <c r="W5557" t="e">
        <v>#N/A</v>
      </c>
      <c r="X5557" t="e">
        <v>#N/A</v>
      </c>
      <c r="Y5557" s="3" t="e">
        <v>#N/A</v>
      </c>
      <c r="Z5557" s="8" t="e">
        <v>#N/A</v>
      </c>
      <c r="AA5557" s="30" t="e">
        <v>#N/A</v>
      </c>
      <c r="AB5557" t="e">
        <v>#N/A</v>
      </c>
      <c r="AC5557" t="e">
        <v>#N/A</v>
      </c>
      <c r="AD5557" t="e">
        <v>#N/A</v>
      </c>
      <c r="AE5557" t="e">
        <v>#N/A</v>
      </c>
      <c r="AF5557" t="e">
        <v>#N/A</v>
      </c>
    </row>
    <row r="5558" spans="1:32" x14ac:dyDescent="0.25">
      <c r="A5558" t="e">
        <v>#N/A</v>
      </c>
      <c r="B5558" s="33" t="e">
        <v>#N/A</v>
      </c>
      <c r="C5558" t="e">
        <v>#N/A</v>
      </c>
      <c r="D5558" t="e">
        <v>#N/A</v>
      </c>
      <c r="E5558" s="69" t="e">
        <v>#N/A</v>
      </c>
      <c r="F5558" s="3" t="e">
        <v>#N/A</v>
      </c>
      <c r="G5558" s="3" t="e">
        <v>#N/A</v>
      </c>
      <c r="H5558" s="3" t="e">
        <v>#N/A</v>
      </c>
      <c r="I5558" s="80" t="e">
        <v>#N/A</v>
      </c>
      <c r="J5558" s="80" t="e">
        <v>#N/A</v>
      </c>
      <c r="K5558" s="85" t="e">
        <v>#N/A</v>
      </c>
      <c r="L5558" s="9" t="e">
        <v>#N/A</v>
      </c>
      <c r="M5558" s="93" t="e">
        <v>#N/A</v>
      </c>
      <c r="N5558" s="8" t="e">
        <v>#N/A</v>
      </c>
      <c r="O5558" t="e">
        <v>#N/A</v>
      </c>
      <c r="P5558" t="e">
        <v>#N/A</v>
      </c>
      <c r="Q5558" t="e">
        <v>#N/A</v>
      </c>
      <c r="R5558" s="2" t="e">
        <v>#N/A</v>
      </c>
      <c r="S5558" t="e">
        <v>#N/A</v>
      </c>
      <c r="T5558" s="3" t="e">
        <v>#N/A</v>
      </c>
      <c r="U5558" s="3" t="e">
        <v>#N/A</v>
      </c>
      <c r="V5558" t="e">
        <v>#N/A</v>
      </c>
      <c r="W5558" t="e">
        <v>#N/A</v>
      </c>
      <c r="X5558" t="e">
        <v>#N/A</v>
      </c>
      <c r="Y5558" s="3" t="e">
        <v>#N/A</v>
      </c>
      <c r="Z5558" s="8" t="e">
        <v>#N/A</v>
      </c>
      <c r="AA5558" s="30" t="e">
        <v>#N/A</v>
      </c>
      <c r="AB5558" t="e">
        <v>#N/A</v>
      </c>
      <c r="AC5558" t="e">
        <v>#N/A</v>
      </c>
      <c r="AD5558" t="e">
        <v>#N/A</v>
      </c>
      <c r="AE5558" t="e">
        <v>#N/A</v>
      </c>
      <c r="AF5558" t="e">
        <v>#N/A</v>
      </c>
    </row>
    <row r="5559" spans="1:32" x14ac:dyDescent="0.25">
      <c r="A5559" t="e">
        <v>#N/A</v>
      </c>
      <c r="B5559" s="33" t="e">
        <v>#N/A</v>
      </c>
      <c r="C5559" t="e">
        <v>#N/A</v>
      </c>
      <c r="D5559" t="e">
        <v>#N/A</v>
      </c>
      <c r="E5559" s="69" t="e">
        <v>#N/A</v>
      </c>
      <c r="F5559" s="3" t="e">
        <v>#N/A</v>
      </c>
      <c r="G5559" s="3" t="e">
        <v>#N/A</v>
      </c>
      <c r="H5559" s="3" t="e">
        <v>#N/A</v>
      </c>
      <c r="I5559" s="80" t="e">
        <v>#N/A</v>
      </c>
      <c r="J5559" s="80" t="e">
        <v>#N/A</v>
      </c>
      <c r="K5559" s="85" t="e">
        <v>#N/A</v>
      </c>
      <c r="L5559" s="9" t="e">
        <v>#N/A</v>
      </c>
      <c r="M5559" s="93" t="e">
        <v>#N/A</v>
      </c>
      <c r="N5559" s="8" t="e">
        <v>#N/A</v>
      </c>
      <c r="O5559" t="e">
        <v>#N/A</v>
      </c>
      <c r="P5559" t="e">
        <v>#N/A</v>
      </c>
      <c r="Q5559" t="e">
        <v>#N/A</v>
      </c>
      <c r="R5559" s="2" t="e">
        <v>#N/A</v>
      </c>
      <c r="S5559" t="e">
        <v>#N/A</v>
      </c>
      <c r="T5559" s="3" t="e">
        <v>#N/A</v>
      </c>
      <c r="U5559" s="3" t="e">
        <v>#N/A</v>
      </c>
      <c r="V5559" t="e">
        <v>#N/A</v>
      </c>
      <c r="W5559" t="e">
        <v>#N/A</v>
      </c>
      <c r="X5559" t="e">
        <v>#N/A</v>
      </c>
      <c r="Y5559" s="3" t="e">
        <v>#N/A</v>
      </c>
      <c r="Z5559" s="8" t="e">
        <v>#N/A</v>
      </c>
      <c r="AA5559" s="30" t="e">
        <v>#N/A</v>
      </c>
      <c r="AB5559" t="e">
        <v>#N/A</v>
      </c>
      <c r="AC5559" t="e">
        <v>#N/A</v>
      </c>
      <c r="AD5559" t="e">
        <v>#N/A</v>
      </c>
      <c r="AE5559" t="e">
        <v>#N/A</v>
      </c>
      <c r="AF5559" t="e">
        <v>#N/A</v>
      </c>
    </row>
    <row r="5560" spans="1:32" x14ac:dyDescent="0.25">
      <c r="A5560" t="e">
        <v>#N/A</v>
      </c>
      <c r="B5560" s="33" t="e">
        <v>#N/A</v>
      </c>
      <c r="C5560" t="e">
        <v>#N/A</v>
      </c>
      <c r="D5560" t="e">
        <v>#N/A</v>
      </c>
      <c r="E5560" s="69" t="e">
        <v>#N/A</v>
      </c>
      <c r="F5560" s="3" t="e">
        <v>#N/A</v>
      </c>
      <c r="G5560" s="3" t="e">
        <v>#N/A</v>
      </c>
      <c r="H5560" s="3" t="e">
        <v>#N/A</v>
      </c>
      <c r="I5560" s="80" t="e">
        <v>#N/A</v>
      </c>
      <c r="J5560" s="80" t="e">
        <v>#N/A</v>
      </c>
      <c r="K5560" s="85" t="e">
        <v>#N/A</v>
      </c>
      <c r="L5560" s="9" t="e">
        <v>#N/A</v>
      </c>
      <c r="M5560" s="93" t="e">
        <v>#N/A</v>
      </c>
      <c r="N5560" s="8" t="e">
        <v>#N/A</v>
      </c>
      <c r="O5560" t="e">
        <v>#N/A</v>
      </c>
      <c r="P5560" t="e">
        <v>#N/A</v>
      </c>
      <c r="Q5560" t="e">
        <v>#N/A</v>
      </c>
      <c r="R5560" s="2" t="e">
        <v>#N/A</v>
      </c>
      <c r="S5560" t="e">
        <v>#N/A</v>
      </c>
      <c r="T5560" s="3" t="e">
        <v>#N/A</v>
      </c>
      <c r="U5560" s="3" t="e">
        <v>#N/A</v>
      </c>
      <c r="V5560" t="e">
        <v>#N/A</v>
      </c>
      <c r="W5560" t="e">
        <v>#N/A</v>
      </c>
      <c r="X5560" t="e">
        <v>#N/A</v>
      </c>
      <c r="Y5560" s="3" t="e">
        <v>#N/A</v>
      </c>
      <c r="Z5560" s="8" t="e">
        <v>#N/A</v>
      </c>
      <c r="AA5560" s="30" t="e">
        <v>#N/A</v>
      </c>
      <c r="AB5560" t="e">
        <v>#N/A</v>
      </c>
      <c r="AC5560" t="e">
        <v>#N/A</v>
      </c>
      <c r="AD5560" t="e">
        <v>#N/A</v>
      </c>
      <c r="AE5560" t="e">
        <v>#N/A</v>
      </c>
      <c r="AF5560" t="e">
        <v>#N/A</v>
      </c>
    </row>
    <row r="5561" spans="1:32" x14ac:dyDescent="0.25">
      <c r="A5561" t="e">
        <v>#N/A</v>
      </c>
      <c r="B5561" s="33" t="e">
        <v>#N/A</v>
      </c>
      <c r="C5561" t="e">
        <v>#N/A</v>
      </c>
      <c r="D5561" t="e">
        <v>#N/A</v>
      </c>
      <c r="E5561" s="69" t="e">
        <v>#N/A</v>
      </c>
      <c r="F5561" s="3" t="e">
        <v>#N/A</v>
      </c>
      <c r="G5561" s="3" t="e">
        <v>#N/A</v>
      </c>
      <c r="H5561" s="3" t="e">
        <v>#N/A</v>
      </c>
      <c r="I5561" s="80" t="e">
        <v>#N/A</v>
      </c>
      <c r="J5561" s="80" t="e">
        <v>#N/A</v>
      </c>
      <c r="K5561" s="85" t="e">
        <v>#N/A</v>
      </c>
      <c r="L5561" s="9" t="e">
        <v>#N/A</v>
      </c>
      <c r="M5561" s="93" t="e">
        <v>#N/A</v>
      </c>
      <c r="N5561" s="8" t="e">
        <v>#N/A</v>
      </c>
      <c r="O5561" t="e">
        <v>#N/A</v>
      </c>
      <c r="P5561" t="e">
        <v>#N/A</v>
      </c>
      <c r="Q5561" t="e">
        <v>#N/A</v>
      </c>
      <c r="R5561" s="2" t="e">
        <v>#N/A</v>
      </c>
      <c r="S5561" t="e">
        <v>#N/A</v>
      </c>
      <c r="T5561" s="3" t="e">
        <v>#N/A</v>
      </c>
      <c r="U5561" s="3" t="e">
        <v>#N/A</v>
      </c>
      <c r="V5561" t="e">
        <v>#N/A</v>
      </c>
      <c r="W5561" t="e">
        <v>#N/A</v>
      </c>
      <c r="X5561" t="e">
        <v>#N/A</v>
      </c>
      <c r="Y5561" s="3" t="e">
        <v>#N/A</v>
      </c>
      <c r="Z5561" s="8" t="e">
        <v>#N/A</v>
      </c>
      <c r="AA5561" s="30" t="e">
        <v>#N/A</v>
      </c>
      <c r="AB5561" t="e">
        <v>#N/A</v>
      </c>
      <c r="AC5561" t="e">
        <v>#N/A</v>
      </c>
      <c r="AD5561" t="e">
        <v>#N/A</v>
      </c>
      <c r="AE5561" t="e">
        <v>#N/A</v>
      </c>
      <c r="AF5561" t="e">
        <v>#N/A</v>
      </c>
    </row>
    <row r="5562" spans="1:32" x14ac:dyDescent="0.25">
      <c r="A5562" t="e">
        <v>#N/A</v>
      </c>
      <c r="B5562" s="33" t="e">
        <v>#N/A</v>
      </c>
      <c r="C5562" t="e">
        <v>#N/A</v>
      </c>
      <c r="D5562" t="e">
        <v>#N/A</v>
      </c>
      <c r="E5562" s="69" t="e">
        <v>#N/A</v>
      </c>
      <c r="F5562" s="3" t="e">
        <v>#N/A</v>
      </c>
      <c r="G5562" s="3" t="e">
        <v>#N/A</v>
      </c>
      <c r="H5562" s="3" t="e">
        <v>#N/A</v>
      </c>
      <c r="I5562" s="80" t="e">
        <v>#N/A</v>
      </c>
      <c r="J5562" s="80" t="e">
        <v>#N/A</v>
      </c>
      <c r="K5562" s="85" t="e">
        <v>#N/A</v>
      </c>
      <c r="L5562" s="9" t="e">
        <v>#N/A</v>
      </c>
      <c r="M5562" s="93" t="e">
        <v>#N/A</v>
      </c>
      <c r="N5562" s="8" t="e">
        <v>#N/A</v>
      </c>
      <c r="O5562" t="e">
        <v>#N/A</v>
      </c>
      <c r="P5562" t="e">
        <v>#N/A</v>
      </c>
      <c r="Q5562" t="e">
        <v>#N/A</v>
      </c>
      <c r="R5562" s="2" t="e">
        <v>#N/A</v>
      </c>
      <c r="S5562" t="e">
        <v>#N/A</v>
      </c>
      <c r="T5562" s="3" t="e">
        <v>#N/A</v>
      </c>
      <c r="U5562" s="3" t="e">
        <v>#N/A</v>
      </c>
      <c r="V5562" t="e">
        <v>#N/A</v>
      </c>
      <c r="W5562" t="e">
        <v>#N/A</v>
      </c>
      <c r="X5562" t="e">
        <v>#N/A</v>
      </c>
      <c r="Y5562" s="3" t="e">
        <v>#N/A</v>
      </c>
      <c r="Z5562" s="8" t="e">
        <v>#N/A</v>
      </c>
      <c r="AA5562" s="30" t="e">
        <v>#N/A</v>
      </c>
      <c r="AB5562" t="e">
        <v>#N/A</v>
      </c>
      <c r="AC5562" t="e">
        <v>#N/A</v>
      </c>
      <c r="AD5562" t="e">
        <v>#N/A</v>
      </c>
      <c r="AE5562" t="e">
        <v>#N/A</v>
      </c>
      <c r="AF5562" t="e">
        <v>#N/A</v>
      </c>
    </row>
    <row r="5563" spans="1:32" x14ac:dyDescent="0.25">
      <c r="A5563" t="e">
        <v>#N/A</v>
      </c>
      <c r="B5563" s="33" t="e">
        <v>#N/A</v>
      </c>
      <c r="C5563" t="e">
        <v>#N/A</v>
      </c>
      <c r="D5563" t="e">
        <v>#N/A</v>
      </c>
      <c r="E5563" s="69" t="e">
        <v>#N/A</v>
      </c>
      <c r="F5563" s="3" t="e">
        <v>#N/A</v>
      </c>
      <c r="G5563" s="3" t="e">
        <v>#N/A</v>
      </c>
      <c r="H5563" s="3" t="e">
        <v>#N/A</v>
      </c>
      <c r="I5563" s="80" t="e">
        <v>#N/A</v>
      </c>
      <c r="J5563" s="80" t="e">
        <v>#N/A</v>
      </c>
      <c r="K5563" s="85" t="e">
        <v>#N/A</v>
      </c>
      <c r="L5563" s="9" t="e">
        <v>#N/A</v>
      </c>
      <c r="M5563" s="93" t="e">
        <v>#N/A</v>
      </c>
      <c r="N5563" s="8" t="e">
        <v>#N/A</v>
      </c>
      <c r="O5563" t="e">
        <v>#N/A</v>
      </c>
      <c r="P5563" t="e">
        <v>#N/A</v>
      </c>
      <c r="Q5563" t="e">
        <v>#N/A</v>
      </c>
      <c r="R5563" s="2" t="e">
        <v>#N/A</v>
      </c>
      <c r="S5563" t="e">
        <v>#N/A</v>
      </c>
      <c r="T5563" s="3" t="e">
        <v>#N/A</v>
      </c>
      <c r="U5563" s="3" t="e">
        <v>#N/A</v>
      </c>
      <c r="V5563" t="e">
        <v>#N/A</v>
      </c>
      <c r="W5563" t="e">
        <v>#N/A</v>
      </c>
      <c r="X5563" t="e">
        <v>#N/A</v>
      </c>
      <c r="Y5563" s="3" t="e">
        <v>#N/A</v>
      </c>
      <c r="Z5563" s="8" t="e">
        <v>#N/A</v>
      </c>
      <c r="AA5563" s="30" t="e">
        <v>#N/A</v>
      </c>
      <c r="AB5563" t="e">
        <v>#N/A</v>
      </c>
      <c r="AC5563" t="e">
        <v>#N/A</v>
      </c>
      <c r="AD5563" t="e">
        <v>#N/A</v>
      </c>
      <c r="AE5563" t="e">
        <v>#N/A</v>
      </c>
      <c r="AF5563" t="e">
        <v>#N/A</v>
      </c>
    </row>
    <row r="5564" spans="1:32" x14ac:dyDescent="0.25">
      <c r="A5564" t="e">
        <v>#N/A</v>
      </c>
      <c r="B5564" s="33" t="e">
        <v>#N/A</v>
      </c>
      <c r="C5564" t="e">
        <v>#N/A</v>
      </c>
      <c r="D5564" t="e">
        <v>#N/A</v>
      </c>
      <c r="E5564" s="69" t="e">
        <v>#N/A</v>
      </c>
      <c r="F5564" s="3" t="e">
        <v>#N/A</v>
      </c>
      <c r="G5564" s="3" t="e">
        <v>#N/A</v>
      </c>
      <c r="H5564" s="3" t="e">
        <v>#N/A</v>
      </c>
      <c r="I5564" s="80" t="e">
        <v>#N/A</v>
      </c>
      <c r="J5564" s="80" t="e">
        <v>#N/A</v>
      </c>
      <c r="K5564" s="85" t="e">
        <v>#N/A</v>
      </c>
      <c r="L5564" s="9" t="e">
        <v>#N/A</v>
      </c>
      <c r="M5564" s="93" t="e">
        <v>#N/A</v>
      </c>
      <c r="N5564" s="8" t="e">
        <v>#N/A</v>
      </c>
      <c r="O5564" t="e">
        <v>#N/A</v>
      </c>
      <c r="P5564" t="e">
        <v>#N/A</v>
      </c>
      <c r="Q5564" t="e">
        <v>#N/A</v>
      </c>
      <c r="R5564" s="2" t="e">
        <v>#N/A</v>
      </c>
      <c r="S5564" t="e">
        <v>#N/A</v>
      </c>
      <c r="T5564" s="3" t="e">
        <v>#N/A</v>
      </c>
      <c r="U5564" s="3" t="e">
        <v>#N/A</v>
      </c>
      <c r="V5564" t="e">
        <v>#N/A</v>
      </c>
      <c r="W5564" t="e">
        <v>#N/A</v>
      </c>
      <c r="X5564" t="e">
        <v>#N/A</v>
      </c>
      <c r="Y5564" s="3" t="e">
        <v>#N/A</v>
      </c>
      <c r="Z5564" s="8" t="e">
        <v>#N/A</v>
      </c>
      <c r="AA5564" s="30" t="e">
        <v>#N/A</v>
      </c>
      <c r="AB5564" t="e">
        <v>#N/A</v>
      </c>
      <c r="AC5564" t="e">
        <v>#N/A</v>
      </c>
      <c r="AD5564" t="e">
        <v>#N/A</v>
      </c>
      <c r="AE5564" t="e">
        <v>#N/A</v>
      </c>
      <c r="AF5564" t="e">
        <v>#N/A</v>
      </c>
    </row>
    <row r="5565" spans="1:32" x14ac:dyDescent="0.25">
      <c r="A5565" t="e">
        <v>#N/A</v>
      </c>
      <c r="B5565" s="33" t="e">
        <v>#N/A</v>
      </c>
      <c r="C5565" t="e">
        <v>#N/A</v>
      </c>
      <c r="D5565" t="e">
        <v>#N/A</v>
      </c>
      <c r="E5565" s="69" t="e">
        <v>#N/A</v>
      </c>
      <c r="F5565" s="3" t="e">
        <v>#N/A</v>
      </c>
      <c r="G5565" s="3" t="e">
        <v>#N/A</v>
      </c>
      <c r="H5565" s="3" t="e">
        <v>#N/A</v>
      </c>
      <c r="I5565" s="80" t="e">
        <v>#N/A</v>
      </c>
      <c r="J5565" s="80" t="e">
        <v>#N/A</v>
      </c>
      <c r="K5565" s="85" t="e">
        <v>#N/A</v>
      </c>
      <c r="L5565" s="9" t="e">
        <v>#N/A</v>
      </c>
      <c r="M5565" s="93" t="e">
        <v>#N/A</v>
      </c>
      <c r="N5565" s="8" t="e">
        <v>#N/A</v>
      </c>
      <c r="O5565" t="e">
        <v>#N/A</v>
      </c>
      <c r="P5565" t="e">
        <v>#N/A</v>
      </c>
      <c r="Q5565" t="e">
        <v>#N/A</v>
      </c>
      <c r="R5565" s="2" t="e">
        <v>#N/A</v>
      </c>
      <c r="S5565" t="e">
        <v>#N/A</v>
      </c>
      <c r="T5565" s="3" t="e">
        <v>#N/A</v>
      </c>
      <c r="U5565" s="3" t="e">
        <v>#N/A</v>
      </c>
      <c r="V5565" t="e">
        <v>#N/A</v>
      </c>
      <c r="W5565" t="e">
        <v>#N/A</v>
      </c>
      <c r="X5565" t="e">
        <v>#N/A</v>
      </c>
      <c r="Y5565" s="3" t="e">
        <v>#N/A</v>
      </c>
      <c r="Z5565" s="8" t="e">
        <v>#N/A</v>
      </c>
      <c r="AA5565" s="30" t="e">
        <v>#N/A</v>
      </c>
      <c r="AB5565" t="e">
        <v>#N/A</v>
      </c>
      <c r="AC5565" t="e">
        <v>#N/A</v>
      </c>
      <c r="AD5565" t="e">
        <v>#N/A</v>
      </c>
      <c r="AE5565" t="e">
        <v>#N/A</v>
      </c>
      <c r="AF5565" t="e">
        <v>#N/A</v>
      </c>
    </row>
    <row r="5566" spans="1:32" x14ac:dyDescent="0.25">
      <c r="A5566" t="e">
        <v>#N/A</v>
      </c>
      <c r="B5566" s="33" t="e">
        <v>#N/A</v>
      </c>
      <c r="C5566" t="e">
        <v>#N/A</v>
      </c>
      <c r="D5566" t="e">
        <v>#N/A</v>
      </c>
      <c r="E5566" s="69" t="e">
        <v>#N/A</v>
      </c>
      <c r="F5566" s="3" t="e">
        <v>#N/A</v>
      </c>
      <c r="G5566" s="3" t="e">
        <v>#N/A</v>
      </c>
      <c r="H5566" s="3" t="e">
        <v>#N/A</v>
      </c>
      <c r="I5566" s="80" t="e">
        <v>#N/A</v>
      </c>
      <c r="J5566" s="80" t="e">
        <v>#N/A</v>
      </c>
      <c r="K5566" s="85" t="e">
        <v>#N/A</v>
      </c>
      <c r="L5566" s="9" t="e">
        <v>#N/A</v>
      </c>
      <c r="M5566" s="93" t="e">
        <v>#N/A</v>
      </c>
      <c r="N5566" s="8" t="e">
        <v>#N/A</v>
      </c>
      <c r="O5566" t="e">
        <v>#N/A</v>
      </c>
      <c r="P5566" t="e">
        <v>#N/A</v>
      </c>
      <c r="Q5566" t="e">
        <v>#N/A</v>
      </c>
      <c r="R5566" s="2" t="e">
        <v>#N/A</v>
      </c>
      <c r="S5566" t="e">
        <v>#N/A</v>
      </c>
      <c r="T5566" s="3" t="e">
        <v>#N/A</v>
      </c>
      <c r="U5566" s="3" t="e">
        <v>#N/A</v>
      </c>
      <c r="V5566" t="e">
        <v>#N/A</v>
      </c>
      <c r="W5566" t="e">
        <v>#N/A</v>
      </c>
      <c r="X5566" t="e">
        <v>#N/A</v>
      </c>
      <c r="Y5566" s="3" t="e">
        <v>#N/A</v>
      </c>
      <c r="Z5566" s="8" t="e">
        <v>#N/A</v>
      </c>
      <c r="AA5566" s="30" t="e">
        <v>#N/A</v>
      </c>
      <c r="AB5566" t="e">
        <v>#N/A</v>
      </c>
      <c r="AC5566" t="e">
        <v>#N/A</v>
      </c>
      <c r="AD5566" t="e">
        <v>#N/A</v>
      </c>
      <c r="AE5566" t="e">
        <v>#N/A</v>
      </c>
      <c r="AF5566" t="e">
        <v>#N/A</v>
      </c>
    </row>
    <row r="5567" spans="1:32" x14ac:dyDescent="0.25">
      <c r="A5567" t="e">
        <v>#N/A</v>
      </c>
      <c r="B5567" s="33" t="e">
        <v>#N/A</v>
      </c>
      <c r="C5567" t="e">
        <v>#N/A</v>
      </c>
      <c r="D5567" t="e">
        <v>#N/A</v>
      </c>
      <c r="E5567" s="69" t="e">
        <v>#N/A</v>
      </c>
      <c r="F5567" s="3" t="e">
        <v>#N/A</v>
      </c>
      <c r="G5567" s="3" t="e">
        <v>#N/A</v>
      </c>
      <c r="H5567" s="3" t="e">
        <v>#N/A</v>
      </c>
      <c r="I5567" s="80" t="e">
        <v>#N/A</v>
      </c>
      <c r="J5567" s="80" t="e">
        <v>#N/A</v>
      </c>
      <c r="K5567" s="85" t="e">
        <v>#N/A</v>
      </c>
      <c r="L5567" s="9" t="e">
        <v>#N/A</v>
      </c>
      <c r="M5567" s="93" t="e">
        <v>#N/A</v>
      </c>
      <c r="N5567" s="8" t="e">
        <v>#N/A</v>
      </c>
      <c r="O5567" t="e">
        <v>#N/A</v>
      </c>
      <c r="P5567" t="e">
        <v>#N/A</v>
      </c>
      <c r="Q5567" t="e">
        <v>#N/A</v>
      </c>
      <c r="R5567" s="2" t="e">
        <v>#N/A</v>
      </c>
      <c r="S5567" t="e">
        <v>#N/A</v>
      </c>
      <c r="T5567" s="3" t="e">
        <v>#N/A</v>
      </c>
      <c r="U5567" s="3" t="e">
        <v>#N/A</v>
      </c>
      <c r="V5567" t="e">
        <v>#N/A</v>
      </c>
      <c r="W5567" t="e">
        <v>#N/A</v>
      </c>
      <c r="X5567" t="e">
        <v>#N/A</v>
      </c>
      <c r="Y5567" s="3" t="e">
        <v>#N/A</v>
      </c>
      <c r="Z5567" s="8" t="e">
        <v>#N/A</v>
      </c>
      <c r="AA5567" s="30" t="e">
        <v>#N/A</v>
      </c>
      <c r="AB5567" t="e">
        <v>#N/A</v>
      </c>
      <c r="AC5567" t="e">
        <v>#N/A</v>
      </c>
      <c r="AD5567" t="e">
        <v>#N/A</v>
      </c>
      <c r="AE5567" t="e">
        <v>#N/A</v>
      </c>
      <c r="AF5567" t="e">
        <v>#N/A</v>
      </c>
    </row>
    <row r="5568" spans="1:32" x14ac:dyDescent="0.25">
      <c r="A5568" t="e">
        <v>#N/A</v>
      </c>
      <c r="B5568" s="33" t="e">
        <v>#N/A</v>
      </c>
      <c r="C5568" t="e">
        <v>#N/A</v>
      </c>
      <c r="D5568" t="e">
        <v>#N/A</v>
      </c>
      <c r="E5568" s="69" t="e">
        <v>#N/A</v>
      </c>
      <c r="F5568" s="3" t="e">
        <v>#N/A</v>
      </c>
      <c r="G5568" s="3" t="e">
        <v>#N/A</v>
      </c>
      <c r="H5568" s="3" t="e">
        <v>#N/A</v>
      </c>
      <c r="I5568" s="80" t="e">
        <v>#N/A</v>
      </c>
      <c r="J5568" s="80" t="e">
        <v>#N/A</v>
      </c>
      <c r="K5568" s="85" t="e">
        <v>#N/A</v>
      </c>
      <c r="L5568" s="9" t="e">
        <v>#N/A</v>
      </c>
      <c r="M5568" s="93" t="e">
        <v>#N/A</v>
      </c>
      <c r="N5568" s="8" t="e">
        <v>#N/A</v>
      </c>
      <c r="O5568" t="e">
        <v>#N/A</v>
      </c>
      <c r="P5568" t="e">
        <v>#N/A</v>
      </c>
      <c r="Q5568" t="e">
        <v>#N/A</v>
      </c>
      <c r="R5568" s="2" t="e">
        <v>#N/A</v>
      </c>
      <c r="S5568" t="e">
        <v>#N/A</v>
      </c>
      <c r="T5568" s="3" t="e">
        <v>#N/A</v>
      </c>
      <c r="U5568" s="3" t="e">
        <v>#N/A</v>
      </c>
      <c r="V5568" t="e">
        <v>#N/A</v>
      </c>
      <c r="W5568" t="e">
        <v>#N/A</v>
      </c>
      <c r="X5568" t="e">
        <v>#N/A</v>
      </c>
      <c r="Y5568" s="3" t="e">
        <v>#N/A</v>
      </c>
      <c r="Z5568" s="8" t="e">
        <v>#N/A</v>
      </c>
      <c r="AA5568" s="30" t="e">
        <v>#N/A</v>
      </c>
      <c r="AB5568" t="e">
        <v>#N/A</v>
      </c>
      <c r="AC5568" t="e">
        <v>#N/A</v>
      </c>
      <c r="AD5568" t="e">
        <v>#N/A</v>
      </c>
      <c r="AE5568" t="e">
        <v>#N/A</v>
      </c>
      <c r="AF5568" t="e">
        <v>#N/A</v>
      </c>
    </row>
    <row r="5569" spans="1:32" x14ac:dyDescent="0.25">
      <c r="A5569" t="e">
        <v>#N/A</v>
      </c>
      <c r="B5569" s="33" t="e">
        <v>#N/A</v>
      </c>
      <c r="C5569" t="e">
        <v>#N/A</v>
      </c>
      <c r="D5569" t="e">
        <v>#N/A</v>
      </c>
      <c r="E5569" s="69" t="e">
        <v>#N/A</v>
      </c>
      <c r="F5569" s="3" t="e">
        <v>#N/A</v>
      </c>
      <c r="G5569" s="3" t="e">
        <v>#N/A</v>
      </c>
      <c r="H5569" s="3" t="e">
        <v>#N/A</v>
      </c>
      <c r="I5569" s="80" t="e">
        <v>#N/A</v>
      </c>
      <c r="J5569" s="80" t="e">
        <v>#N/A</v>
      </c>
      <c r="K5569" s="85" t="e">
        <v>#N/A</v>
      </c>
      <c r="L5569" s="9" t="e">
        <v>#N/A</v>
      </c>
      <c r="M5569" s="93" t="e">
        <v>#N/A</v>
      </c>
      <c r="N5569" s="8" t="e">
        <v>#N/A</v>
      </c>
      <c r="O5569" t="e">
        <v>#N/A</v>
      </c>
      <c r="P5569" t="e">
        <v>#N/A</v>
      </c>
      <c r="Q5569" t="e">
        <v>#N/A</v>
      </c>
      <c r="R5569" s="2" t="e">
        <v>#N/A</v>
      </c>
      <c r="S5569" t="e">
        <v>#N/A</v>
      </c>
      <c r="T5569" s="3" t="e">
        <v>#N/A</v>
      </c>
      <c r="U5569" s="3" t="e">
        <v>#N/A</v>
      </c>
      <c r="V5569" t="e">
        <v>#N/A</v>
      </c>
      <c r="W5569" t="e">
        <v>#N/A</v>
      </c>
      <c r="X5569" t="e">
        <v>#N/A</v>
      </c>
      <c r="Y5569" s="3" t="e">
        <v>#N/A</v>
      </c>
      <c r="Z5569" s="8" t="e">
        <v>#N/A</v>
      </c>
      <c r="AA5569" s="30" t="e">
        <v>#N/A</v>
      </c>
      <c r="AB5569" t="e">
        <v>#N/A</v>
      </c>
      <c r="AC5569" t="e">
        <v>#N/A</v>
      </c>
      <c r="AD5569" t="e">
        <v>#N/A</v>
      </c>
      <c r="AE5569" t="e">
        <v>#N/A</v>
      </c>
      <c r="AF5569" t="e">
        <v>#N/A</v>
      </c>
    </row>
    <row r="5570" spans="1:32" x14ac:dyDescent="0.25">
      <c r="A5570" t="e">
        <v>#N/A</v>
      </c>
      <c r="B5570" s="33" t="e">
        <v>#N/A</v>
      </c>
      <c r="C5570" t="e">
        <v>#N/A</v>
      </c>
      <c r="D5570" t="e">
        <v>#N/A</v>
      </c>
      <c r="E5570" s="69" t="e">
        <v>#N/A</v>
      </c>
      <c r="F5570" s="3" t="e">
        <v>#N/A</v>
      </c>
      <c r="G5570" s="3" t="e">
        <v>#N/A</v>
      </c>
      <c r="H5570" s="3" t="e">
        <v>#N/A</v>
      </c>
      <c r="I5570" s="80" t="e">
        <v>#N/A</v>
      </c>
      <c r="J5570" s="80" t="e">
        <v>#N/A</v>
      </c>
      <c r="K5570" s="85" t="e">
        <v>#N/A</v>
      </c>
      <c r="L5570" s="9" t="e">
        <v>#N/A</v>
      </c>
      <c r="M5570" s="93" t="e">
        <v>#N/A</v>
      </c>
      <c r="N5570" s="8" t="e">
        <v>#N/A</v>
      </c>
      <c r="O5570" t="e">
        <v>#N/A</v>
      </c>
      <c r="P5570" t="e">
        <v>#N/A</v>
      </c>
      <c r="Q5570" t="e">
        <v>#N/A</v>
      </c>
      <c r="R5570" s="2" t="e">
        <v>#N/A</v>
      </c>
      <c r="S5570" t="e">
        <v>#N/A</v>
      </c>
      <c r="T5570" s="3" t="e">
        <v>#N/A</v>
      </c>
      <c r="U5570" s="3" t="e">
        <v>#N/A</v>
      </c>
      <c r="V5570" t="e">
        <v>#N/A</v>
      </c>
      <c r="W5570" t="e">
        <v>#N/A</v>
      </c>
      <c r="X5570" t="e">
        <v>#N/A</v>
      </c>
      <c r="Y5570" s="3" t="e">
        <v>#N/A</v>
      </c>
      <c r="Z5570" s="8" t="e">
        <v>#N/A</v>
      </c>
      <c r="AA5570" s="30" t="e">
        <v>#N/A</v>
      </c>
      <c r="AB5570" t="e">
        <v>#N/A</v>
      </c>
      <c r="AC5570" t="e">
        <v>#N/A</v>
      </c>
      <c r="AD5570" t="e">
        <v>#N/A</v>
      </c>
      <c r="AE5570" t="e">
        <v>#N/A</v>
      </c>
      <c r="AF5570" t="e">
        <v>#N/A</v>
      </c>
    </row>
    <row r="5571" spans="1:32" x14ac:dyDescent="0.25">
      <c r="A5571" t="e">
        <v>#N/A</v>
      </c>
      <c r="B5571" s="33" t="e">
        <v>#N/A</v>
      </c>
      <c r="C5571" t="e">
        <v>#N/A</v>
      </c>
      <c r="D5571" t="e">
        <v>#N/A</v>
      </c>
      <c r="E5571" s="69" t="e">
        <v>#N/A</v>
      </c>
      <c r="F5571" s="3" t="e">
        <v>#N/A</v>
      </c>
      <c r="G5571" s="3" t="e">
        <v>#N/A</v>
      </c>
      <c r="H5571" s="3" t="e">
        <v>#N/A</v>
      </c>
      <c r="I5571" s="80" t="e">
        <v>#N/A</v>
      </c>
      <c r="J5571" s="80" t="e">
        <v>#N/A</v>
      </c>
      <c r="K5571" s="85" t="e">
        <v>#N/A</v>
      </c>
      <c r="L5571" s="9" t="e">
        <v>#N/A</v>
      </c>
      <c r="M5571" s="93" t="e">
        <v>#N/A</v>
      </c>
      <c r="N5571" s="8" t="e">
        <v>#N/A</v>
      </c>
      <c r="O5571" t="e">
        <v>#N/A</v>
      </c>
      <c r="P5571" t="e">
        <v>#N/A</v>
      </c>
      <c r="Q5571" t="e">
        <v>#N/A</v>
      </c>
      <c r="R5571" s="2" t="e">
        <v>#N/A</v>
      </c>
      <c r="S5571" t="e">
        <v>#N/A</v>
      </c>
      <c r="T5571" s="3" t="e">
        <v>#N/A</v>
      </c>
      <c r="U5571" s="3" t="e">
        <v>#N/A</v>
      </c>
      <c r="V5571" t="e">
        <v>#N/A</v>
      </c>
      <c r="W5571" t="e">
        <v>#N/A</v>
      </c>
      <c r="X5571" t="e">
        <v>#N/A</v>
      </c>
      <c r="Y5571" s="3" t="e">
        <v>#N/A</v>
      </c>
      <c r="Z5571" s="8" t="e">
        <v>#N/A</v>
      </c>
      <c r="AA5571" s="30" t="e">
        <v>#N/A</v>
      </c>
      <c r="AB5571" t="e">
        <v>#N/A</v>
      </c>
      <c r="AC5571" t="e">
        <v>#N/A</v>
      </c>
      <c r="AD5571" t="e">
        <v>#N/A</v>
      </c>
      <c r="AE5571" t="e">
        <v>#N/A</v>
      </c>
      <c r="AF5571" t="e">
        <v>#N/A</v>
      </c>
    </row>
    <row r="5572" spans="1:32" x14ac:dyDescent="0.25">
      <c r="A5572" t="e">
        <v>#N/A</v>
      </c>
      <c r="B5572" s="33" t="e">
        <v>#N/A</v>
      </c>
      <c r="C5572" t="e">
        <v>#N/A</v>
      </c>
      <c r="D5572" t="e">
        <v>#N/A</v>
      </c>
      <c r="E5572" s="69" t="e">
        <v>#N/A</v>
      </c>
      <c r="F5572" s="3" t="e">
        <v>#N/A</v>
      </c>
      <c r="G5572" s="3" t="e">
        <v>#N/A</v>
      </c>
      <c r="H5572" s="3" t="e">
        <v>#N/A</v>
      </c>
      <c r="I5572" s="80" t="e">
        <v>#N/A</v>
      </c>
      <c r="J5572" s="80" t="e">
        <v>#N/A</v>
      </c>
      <c r="K5572" s="85" t="e">
        <v>#N/A</v>
      </c>
      <c r="L5572" s="9" t="e">
        <v>#N/A</v>
      </c>
      <c r="M5572" s="93" t="e">
        <v>#N/A</v>
      </c>
      <c r="N5572" s="8" t="e">
        <v>#N/A</v>
      </c>
      <c r="O5572" t="e">
        <v>#N/A</v>
      </c>
      <c r="P5572" t="e">
        <v>#N/A</v>
      </c>
      <c r="Q5572" t="e">
        <v>#N/A</v>
      </c>
      <c r="R5572" s="2" t="e">
        <v>#N/A</v>
      </c>
      <c r="S5572" t="e">
        <v>#N/A</v>
      </c>
      <c r="T5572" s="3" t="e">
        <v>#N/A</v>
      </c>
      <c r="U5572" s="3" t="e">
        <v>#N/A</v>
      </c>
      <c r="V5572" t="e">
        <v>#N/A</v>
      </c>
      <c r="W5572" t="e">
        <v>#N/A</v>
      </c>
      <c r="X5572" t="e">
        <v>#N/A</v>
      </c>
      <c r="Y5572" s="3" t="e">
        <v>#N/A</v>
      </c>
      <c r="Z5572" s="8" t="e">
        <v>#N/A</v>
      </c>
      <c r="AA5572" s="30" t="e">
        <v>#N/A</v>
      </c>
      <c r="AB5572" t="e">
        <v>#N/A</v>
      </c>
      <c r="AC5572" t="e">
        <v>#N/A</v>
      </c>
      <c r="AD5572" t="e">
        <v>#N/A</v>
      </c>
      <c r="AE5572" t="e">
        <v>#N/A</v>
      </c>
      <c r="AF5572" t="e">
        <v>#N/A</v>
      </c>
    </row>
    <row r="5573" spans="1:32" x14ac:dyDescent="0.25">
      <c r="A5573" t="e">
        <v>#N/A</v>
      </c>
      <c r="B5573" s="33" t="e">
        <v>#N/A</v>
      </c>
      <c r="C5573" t="e">
        <v>#N/A</v>
      </c>
      <c r="D5573" t="e">
        <v>#N/A</v>
      </c>
      <c r="E5573" s="69" t="e">
        <v>#N/A</v>
      </c>
      <c r="F5573" s="3" t="e">
        <v>#N/A</v>
      </c>
      <c r="G5573" s="3" t="e">
        <v>#N/A</v>
      </c>
      <c r="H5573" s="3" t="e">
        <v>#N/A</v>
      </c>
      <c r="I5573" s="80" t="e">
        <v>#N/A</v>
      </c>
      <c r="J5573" s="80" t="e">
        <v>#N/A</v>
      </c>
      <c r="K5573" s="85" t="e">
        <v>#N/A</v>
      </c>
      <c r="L5573" s="9" t="e">
        <v>#N/A</v>
      </c>
      <c r="M5573" s="93" t="e">
        <v>#N/A</v>
      </c>
      <c r="N5573" s="8" t="e">
        <v>#N/A</v>
      </c>
      <c r="O5573" t="e">
        <v>#N/A</v>
      </c>
      <c r="P5573" t="e">
        <v>#N/A</v>
      </c>
      <c r="Q5573" t="e">
        <v>#N/A</v>
      </c>
      <c r="R5573" s="2" t="e">
        <v>#N/A</v>
      </c>
      <c r="S5573" t="e">
        <v>#N/A</v>
      </c>
      <c r="T5573" s="3" t="e">
        <v>#N/A</v>
      </c>
      <c r="U5573" s="3" t="e">
        <v>#N/A</v>
      </c>
      <c r="V5573" t="e">
        <v>#N/A</v>
      </c>
      <c r="W5573" t="e">
        <v>#N/A</v>
      </c>
      <c r="X5573" t="e">
        <v>#N/A</v>
      </c>
      <c r="Y5573" s="3" t="e">
        <v>#N/A</v>
      </c>
      <c r="Z5573" s="8" t="e">
        <v>#N/A</v>
      </c>
      <c r="AA5573" s="30" t="e">
        <v>#N/A</v>
      </c>
      <c r="AB5573" t="e">
        <v>#N/A</v>
      </c>
      <c r="AC5573" t="e">
        <v>#N/A</v>
      </c>
      <c r="AD5573" t="e">
        <v>#N/A</v>
      </c>
      <c r="AE5573" t="e">
        <v>#N/A</v>
      </c>
      <c r="AF5573" t="e">
        <v>#N/A</v>
      </c>
    </row>
    <row r="5574" spans="1:32" x14ac:dyDescent="0.25">
      <c r="A5574" t="e">
        <v>#N/A</v>
      </c>
      <c r="B5574" s="33" t="e">
        <v>#N/A</v>
      </c>
      <c r="C5574" t="e">
        <v>#N/A</v>
      </c>
      <c r="D5574" t="e">
        <v>#N/A</v>
      </c>
      <c r="E5574" s="69" t="e">
        <v>#N/A</v>
      </c>
      <c r="F5574" s="3" t="e">
        <v>#N/A</v>
      </c>
      <c r="G5574" s="3" t="e">
        <v>#N/A</v>
      </c>
      <c r="H5574" s="3" t="e">
        <v>#N/A</v>
      </c>
      <c r="I5574" s="80" t="e">
        <v>#N/A</v>
      </c>
      <c r="J5574" s="80" t="e">
        <v>#N/A</v>
      </c>
      <c r="K5574" s="85" t="e">
        <v>#N/A</v>
      </c>
      <c r="L5574" s="9" t="e">
        <v>#N/A</v>
      </c>
      <c r="M5574" s="93" t="e">
        <v>#N/A</v>
      </c>
      <c r="N5574" s="8" t="e">
        <v>#N/A</v>
      </c>
      <c r="O5574" t="e">
        <v>#N/A</v>
      </c>
      <c r="P5574" t="e">
        <v>#N/A</v>
      </c>
      <c r="Q5574" t="e">
        <v>#N/A</v>
      </c>
      <c r="R5574" s="2" t="e">
        <v>#N/A</v>
      </c>
      <c r="S5574" t="e">
        <v>#N/A</v>
      </c>
      <c r="T5574" s="3" t="e">
        <v>#N/A</v>
      </c>
      <c r="U5574" s="3" t="e">
        <v>#N/A</v>
      </c>
      <c r="V5574" t="e">
        <v>#N/A</v>
      </c>
      <c r="W5574" t="e">
        <v>#N/A</v>
      </c>
      <c r="X5574" t="e">
        <v>#N/A</v>
      </c>
      <c r="Y5574" s="3" t="e">
        <v>#N/A</v>
      </c>
      <c r="Z5574" s="8" t="e">
        <v>#N/A</v>
      </c>
      <c r="AA5574" s="30" t="e">
        <v>#N/A</v>
      </c>
      <c r="AB5574" t="e">
        <v>#N/A</v>
      </c>
      <c r="AC5574" t="e">
        <v>#N/A</v>
      </c>
      <c r="AD5574" t="e">
        <v>#N/A</v>
      </c>
      <c r="AE5574" t="e">
        <v>#N/A</v>
      </c>
      <c r="AF5574" t="e">
        <v>#N/A</v>
      </c>
    </row>
    <row r="5575" spans="1:32" x14ac:dyDescent="0.25">
      <c r="A5575" t="e">
        <v>#N/A</v>
      </c>
      <c r="B5575" s="33" t="e">
        <v>#N/A</v>
      </c>
      <c r="C5575" t="e">
        <v>#N/A</v>
      </c>
      <c r="D5575" t="e">
        <v>#N/A</v>
      </c>
      <c r="E5575" s="69" t="e">
        <v>#N/A</v>
      </c>
      <c r="F5575" s="3" t="e">
        <v>#N/A</v>
      </c>
      <c r="G5575" s="3" t="e">
        <v>#N/A</v>
      </c>
      <c r="H5575" s="3" t="e">
        <v>#N/A</v>
      </c>
      <c r="I5575" s="80" t="e">
        <v>#N/A</v>
      </c>
      <c r="J5575" s="80" t="e">
        <v>#N/A</v>
      </c>
      <c r="K5575" s="85" t="e">
        <v>#N/A</v>
      </c>
      <c r="L5575" s="9" t="e">
        <v>#N/A</v>
      </c>
      <c r="M5575" s="93" t="e">
        <v>#N/A</v>
      </c>
      <c r="N5575" s="8" t="e">
        <v>#N/A</v>
      </c>
      <c r="O5575" t="e">
        <v>#N/A</v>
      </c>
      <c r="P5575" t="e">
        <v>#N/A</v>
      </c>
      <c r="Q5575" t="e">
        <v>#N/A</v>
      </c>
      <c r="R5575" s="2" t="e">
        <v>#N/A</v>
      </c>
      <c r="S5575" t="e">
        <v>#N/A</v>
      </c>
      <c r="T5575" s="3" t="e">
        <v>#N/A</v>
      </c>
      <c r="U5575" s="3" t="e">
        <v>#N/A</v>
      </c>
      <c r="V5575" t="e">
        <v>#N/A</v>
      </c>
      <c r="W5575" t="e">
        <v>#N/A</v>
      </c>
      <c r="X5575" t="e">
        <v>#N/A</v>
      </c>
      <c r="Y5575" s="3" t="e">
        <v>#N/A</v>
      </c>
      <c r="Z5575" s="8" t="e">
        <v>#N/A</v>
      </c>
      <c r="AA5575" s="30" t="e">
        <v>#N/A</v>
      </c>
      <c r="AB5575" t="e">
        <v>#N/A</v>
      </c>
      <c r="AC5575" t="e">
        <v>#N/A</v>
      </c>
      <c r="AD5575" t="e">
        <v>#N/A</v>
      </c>
      <c r="AE5575" t="e">
        <v>#N/A</v>
      </c>
      <c r="AF5575" t="e">
        <v>#N/A</v>
      </c>
    </row>
    <row r="5576" spans="1:32" x14ac:dyDescent="0.25">
      <c r="A5576" t="e">
        <v>#N/A</v>
      </c>
      <c r="B5576" s="33" t="e">
        <v>#N/A</v>
      </c>
      <c r="C5576" t="e">
        <v>#N/A</v>
      </c>
      <c r="D5576" t="e">
        <v>#N/A</v>
      </c>
      <c r="E5576" s="69" t="e">
        <v>#N/A</v>
      </c>
      <c r="F5576" s="3" t="e">
        <v>#N/A</v>
      </c>
      <c r="G5576" s="3" t="e">
        <v>#N/A</v>
      </c>
      <c r="H5576" s="3" t="e">
        <v>#N/A</v>
      </c>
      <c r="I5576" s="80" t="e">
        <v>#N/A</v>
      </c>
      <c r="J5576" s="80" t="e">
        <v>#N/A</v>
      </c>
      <c r="K5576" s="85" t="e">
        <v>#N/A</v>
      </c>
      <c r="L5576" s="9" t="e">
        <v>#N/A</v>
      </c>
      <c r="M5576" s="93" t="e">
        <v>#N/A</v>
      </c>
      <c r="N5576" s="8" t="e">
        <v>#N/A</v>
      </c>
      <c r="O5576" t="e">
        <v>#N/A</v>
      </c>
      <c r="P5576" t="e">
        <v>#N/A</v>
      </c>
      <c r="Q5576" t="e">
        <v>#N/A</v>
      </c>
      <c r="R5576" s="2" t="e">
        <v>#N/A</v>
      </c>
      <c r="S5576" t="e">
        <v>#N/A</v>
      </c>
      <c r="T5576" s="3" t="e">
        <v>#N/A</v>
      </c>
      <c r="U5576" s="3" t="e">
        <v>#N/A</v>
      </c>
      <c r="V5576" t="e">
        <v>#N/A</v>
      </c>
      <c r="W5576" t="e">
        <v>#N/A</v>
      </c>
      <c r="X5576" t="e">
        <v>#N/A</v>
      </c>
      <c r="Y5576" s="3" t="e">
        <v>#N/A</v>
      </c>
      <c r="Z5576" s="8" t="e">
        <v>#N/A</v>
      </c>
      <c r="AA5576" s="30" t="e">
        <v>#N/A</v>
      </c>
      <c r="AB5576" t="e">
        <v>#N/A</v>
      </c>
      <c r="AC5576" t="e">
        <v>#N/A</v>
      </c>
      <c r="AD5576" t="e">
        <v>#N/A</v>
      </c>
      <c r="AE5576" t="e">
        <v>#N/A</v>
      </c>
      <c r="AF5576" t="e">
        <v>#N/A</v>
      </c>
    </row>
    <row r="5577" spans="1:32" x14ac:dyDescent="0.25">
      <c r="A5577" t="e">
        <v>#N/A</v>
      </c>
      <c r="B5577" s="33" t="e">
        <v>#N/A</v>
      </c>
      <c r="C5577" t="e">
        <v>#N/A</v>
      </c>
      <c r="D5577" t="e">
        <v>#N/A</v>
      </c>
      <c r="E5577" s="69" t="e">
        <v>#N/A</v>
      </c>
      <c r="F5577" s="3" t="e">
        <v>#N/A</v>
      </c>
      <c r="G5577" s="3" t="e">
        <v>#N/A</v>
      </c>
      <c r="H5577" s="3" t="e">
        <v>#N/A</v>
      </c>
      <c r="I5577" s="80" t="e">
        <v>#N/A</v>
      </c>
      <c r="J5577" s="80" t="e">
        <v>#N/A</v>
      </c>
      <c r="K5577" s="85" t="e">
        <v>#N/A</v>
      </c>
      <c r="L5577" s="9" t="e">
        <v>#N/A</v>
      </c>
      <c r="M5577" s="93" t="e">
        <v>#N/A</v>
      </c>
      <c r="N5577" s="8" t="e">
        <v>#N/A</v>
      </c>
      <c r="O5577" t="e">
        <v>#N/A</v>
      </c>
      <c r="P5577" t="e">
        <v>#N/A</v>
      </c>
      <c r="Q5577" t="e">
        <v>#N/A</v>
      </c>
      <c r="R5577" s="2" t="e">
        <v>#N/A</v>
      </c>
      <c r="S5577" t="e">
        <v>#N/A</v>
      </c>
      <c r="T5577" s="3" t="e">
        <v>#N/A</v>
      </c>
      <c r="U5577" s="3" t="e">
        <v>#N/A</v>
      </c>
      <c r="V5577" t="e">
        <v>#N/A</v>
      </c>
      <c r="W5577" t="e">
        <v>#N/A</v>
      </c>
      <c r="X5577" t="e">
        <v>#N/A</v>
      </c>
      <c r="Y5577" s="3" t="e">
        <v>#N/A</v>
      </c>
      <c r="Z5577" s="8" t="e">
        <v>#N/A</v>
      </c>
      <c r="AA5577" s="30" t="e">
        <v>#N/A</v>
      </c>
      <c r="AB5577" t="e">
        <v>#N/A</v>
      </c>
      <c r="AC5577" t="e">
        <v>#N/A</v>
      </c>
      <c r="AD5577" t="e">
        <v>#N/A</v>
      </c>
      <c r="AE5577" t="e">
        <v>#N/A</v>
      </c>
      <c r="AF5577" t="e">
        <v>#N/A</v>
      </c>
    </row>
    <row r="5578" spans="1:32" x14ac:dyDescent="0.25">
      <c r="A5578" t="e">
        <v>#N/A</v>
      </c>
      <c r="B5578" s="33" t="e">
        <v>#N/A</v>
      </c>
      <c r="C5578" t="e">
        <v>#N/A</v>
      </c>
      <c r="D5578" t="e">
        <v>#N/A</v>
      </c>
      <c r="E5578" s="69" t="e">
        <v>#N/A</v>
      </c>
      <c r="F5578" s="3" t="e">
        <v>#N/A</v>
      </c>
      <c r="G5578" s="3" t="e">
        <v>#N/A</v>
      </c>
      <c r="H5578" s="3" t="e">
        <v>#N/A</v>
      </c>
      <c r="I5578" s="80" t="e">
        <v>#N/A</v>
      </c>
      <c r="J5578" s="80" t="e">
        <v>#N/A</v>
      </c>
      <c r="K5578" s="85" t="e">
        <v>#N/A</v>
      </c>
      <c r="L5578" s="9" t="e">
        <v>#N/A</v>
      </c>
      <c r="M5578" s="93" t="e">
        <v>#N/A</v>
      </c>
      <c r="N5578" s="8" t="e">
        <v>#N/A</v>
      </c>
      <c r="O5578" t="e">
        <v>#N/A</v>
      </c>
      <c r="P5578" t="e">
        <v>#N/A</v>
      </c>
      <c r="Q5578" t="e">
        <v>#N/A</v>
      </c>
      <c r="R5578" s="2" t="e">
        <v>#N/A</v>
      </c>
      <c r="S5578" t="e">
        <v>#N/A</v>
      </c>
      <c r="T5578" s="3" t="e">
        <v>#N/A</v>
      </c>
      <c r="U5578" s="3" t="e">
        <v>#N/A</v>
      </c>
      <c r="V5578" t="e">
        <v>#N/A</v>
      </c>
      <c r="W5578" t="e">
        <v>#N/A</v>
      </c>
      <c r="X5578" t="e">
        <v>#N/A</v>
      </c>
      <c r="Y5578" s="3" t="e">
        <v>#N/A</v>
      </c>
      <c r="Z5578" s="8" t="e">
        <v>#N/A</v>
      </c>
      <c r="AA5578" s="30" t="e">
        <v>#N/A</v>
      </c>
      <c r="AB5578" t="e">
        <v>#N/A</v>
      </c>
      <c r="AC5578" t="e">
        <v>#N/A</v>
      </c>
      <c r="AD5578" t="e">
        <v>#N/A</v>
      </c>
      <c r="AE5578" t="e">
        <v>#N/A</v>
      </c>
      <c r="AF5578" t="e">
        <v>#N/A</v>
      </c>
    </row>
    <row r="5579" spans="1:32" x14ac:dyDescent="0.25">
      <c r="A5579" t="e">
        <v>#N/A</v>
      </c>
      <c r="B5579" s="33" t="e">
        <v>#N/A</v>
      </c>
      <c r="C5579" t="e">
        <v>#N/A</v>
      </c>
      <c r="D5579" t="e">
        <v>#N/A</v>
      </c>
      <c r="E5579" s="69" t="e">
        <v>#N/A</v>
      </c>
      <c r="F5579" s="3" t="e">
        <v>#N/A</v>
      </c>
      <c r="G5579" s="3" t="e">
        <v>#N/A</v>
      </c>
      <c r="H5579" s="3" t="e">
        <v>#N/A</v>
      </c>
      <c r="I5579" s="80" t="e">
        <v>#N/A</v>
      </c>
      <c r="J5579" s="80" t="e">
        <v>#N/A</v>
      </c>
      <c r="K5579" s="85" t="e">
        <v>#N/A</v>
      </c>
      <c r="L5579" s="9" t="e">
        <v>#N/A</v>
      </c>
      <c r="M5579" s="93" t="e">
        <v>#N/A</v>
      </c>
      <c r="N5579" s="8" t="e">
        <v>#N/A</v>
      </c>
      <c r="O5579" t="e">
        <v>#N/A</v>
      </c>
      <c r="P5579" t="e">
        <v>#N/A</v>
      </c>
      <c r="Q5579" t="e">
        <v>#N/A</v>
      </c>
      <c r="R5579" s="2" t="e">
        <v>#N/A</v>
      </c>
      <c r="S5579" t="e">
        <v>#N/A</v>
      </c>
      <c r="T5579" s="3" t="e">
        <v>#N/A</v>
      </c>
      <c r="U5579" s="3" t="e">
        <v>#N/A</v>
      </c>
      <c r="V5579" t="e">
        <v>#N/A</v>
      </c>
      <c r="W5579" t="e">
        <v>#N/A</v>
      </c>
      <c r="X5579" t="e">
        <v>#N/A</v>
      </c>
      <c r="Y5579" s="3" t="e">
        <v>#N/A</v>
      </c>
      <c r="Z5579" s="8" t="e">
        <v>#N/A</v>
      </c>
      <c r="AA5579" s="30" t="e">
        <v>#N/A</v>
      </c>
      <c r="AB5579" t="e">
        <v>#N/A</v>
      </c>
      <c r="AC5579" t="e">
        <v>#N/A</v>
      </c>
      <c r="AD5579" t="e">
        <v>#N/A</v>
      </c>
      <c r="AE5579" t="e">
        <v>#N/A</v>
      </c>
      <c r="AF5579" t="e">
        <v>#N/A</v>
      </c>
    </row>
    <row r="5580" spans="1:32" x14ac:dyDescent="0.25">
      <c r="A5580" t="e">
        <v>#N/A</v>
      </c>
      <c r="B5580" s="33" t="e">
        <v>#N/A</v>
      </c>
      <c r="C5580" t="e">
        <v>#N/A</v>
      </c>
      <c r="D5580" t="e">
        <v>#N/A</v>
      </c>
      <c r="E5580" s="69" t="e">
        <v>#N/A</v>
      </c>
      <c r="F5580" s="3" t="e">
        <v>#N/A</v>
      </c>
      <c r="G5580" s="3" t="e">
        <v>#N/A</v>
      </c>
      <c r="H5580" s="3" t="e">
        <v>#N/A</v>
      </c>
      <c r="I5580" s="80" t="e">
        <v>#N/A</v>
      </c>
      <c r="J5580" s="80" t="e">
        <v>#N/A</v>
      </c>
      <c r="K5580" s="85" t="e">
        <v>#N/A</v>
      </c>
      <c r="L5580" s="9" t="e">
        <v>#N/A</v>
      </c>
      <c r="M5580" s="93" t="e">
        <v>#N/A</v>
      </c>
      <c r="N5580" s="8" t="e">
        <v>#N/A</v>
      </c>
      <c r="O5580" t="e">
        <v>#N/A</v>
      </c>
      <c r="P5580" t="e">
        <v>#N/A</v>
      </c>
      <c r="Q5580" t="e">
        <v>#N/A</v>
      </c>
      <c r="R5580" s="2" t="e">
        <v>#N/A</v>
      </c>
      <c r="S5580" t="e">
        <v>#N/A</v>
      </c>
      <c r="T5580" s="3" t="e">
        <v>#N/A</v>
      </c>
      <c r="U5580" s="3" t="e">
        <v>#N/A</v>
      </c>
      <c r="V5580" t="e">
        <v>#N/A</v>
      </c>
      <c r="W5580" t="e">
        <v>#N/A</v>
      </c>
      <c r="X5580" t="e">
        <v>#N/A</v>
      </c>
      <c r="Y5580" s="3" t="e">
        <v>#N/A</v>
      </c>
      <c r="Z5580" s="8" t="e">
        <v>#N/A</v>
      </c>
      <c r="AA5580" s="30" t="e">
        <v>#N/A</v>
      </c>
      <c r="AB5580" t="e">
        <v>#N/A</v>
      </c>
      <c r="AC5580" t="e">
        <v>#N/A</v>
      </c>
      <c r="AD5580" t="e">
        <v>#N/A</v>
      </c>
      <c r="AE5580" t="e">
        <v>#N/A</v>
      </c>
      <c r="AF5580" t="e">
        <v>#N/A</v>
      </c>
    </row>
    <row r="5581" spans="1:32" x14ac:dyDescent="0.25">
      <c r="A5581" t="e">
        <v>#N/A</v>
      </c>
      <c r="B5581" s="33" t="e">
        <v>#N/A</v>
      </c>
      <c r="C5581" t="e">
        <v>#N/A</v>
      </c>
      <c r="D5581" t="e">
        <v>#N/A</v>
      </c>
      <c r="E5581" s="69" t="e">
        <v>#N/A</v>
      </c>
      <c r="F5581" s="3" t="e">
        <v>#N/A</v>
      </c>
      <c r="G5581" s="3" t="e">
        <v>#N/A</v>
      </c>
      <c r="H5581" s="3" t="e">
        <v>#N/A</v>
      </c>
      <c r="I5581" s="80" t="e">
        <v>#N/A</v>
      </c>
      <c r="J5581" s="80" t="e">
        <v>#N/A</v>
      </c>
      <c r="K5581" s="85" t="e">
        <v>#N/A</v>
      </c>
      <c r="L5581" s="9" t="e">
        <v>#N/A</v>
      </c>
      <c r="M5581" s="93" t="e">
        <v>#N/A</v>
      </c>
      <c r="N5581" s="8" t="e">
        <v>#N/A</v>
      </c>
      <c r="O5581" t="e">
        <v>#N/A</v>
      </c>
      <c r="P5581" t="e">
        <v>#N/A</v>
      </c>
      <c r="Q5581" t="e">
        <v>#N/A</v>
      </c>
      <c r="R5581" s="2" t="e">
        <v>#N/A</v>
      </c>
      <c r="S5581" t="e">
        <v>#N/A</v>
      </c>
      <c r="T5581" s="3" t="e">
        <v>#N/A</v>
      </c>
      <c r="U5581" s="3" t="e">
        <v>#N/A</v>
      </c>
      <c r="V5581" t="e">
        <v>#N/A</v>
      </c>
      <c r="W5581" t="e">
        <v>#N/A</v>
      </c>
      <c r="X5581" t="e">
        <v>#N/A</v>
      </c>
      <c r="Y5581" s="3" t="e">
        <v>#N/A</v>
      </c>
      <c r="Z5581" s="8" t="e">
        <v>#N/A</v>
      </c>
      <c r="AA5581" s="30" t="e">
        <v>#N/A</v>
      </c>
      <c r="AB5581" t="e">
        <v>#N/A</v>
      </c>
      <c r="AC5581" t="e">
        <v>#N/A</v>
      </c>
      <c r="AD5581" t="e">
        <v>#N/A</v>
      </c>
      <c r="AE5581" t="e">
        <v>#N/A</v>
      </c>
      <c r="AF5581" t="e">
        <v>#N/A</v>
      </c>
    </row>
    <row r="5582" spans="1:32" x14ac:dyDescent="0.25">
      <c r="A5582" t="e">
        <v>#N/A</v>
      </c>
      <c r="B5582" s="33" t="e">
        <v>#N/A</v>
      </c>
      <c r="C5582" t="e">
        <v>#N/A</v>
      </c>
      <c r="D5582" t="e">
        <v>#N/A</v>
      </c>
      <c r="E5582" s="69" t="e">
        <v>#N/A</v>
      </c>
      <c r="F5582" s="3" t="e">
        <v>#N/A</v>
      </c>
      <c r="G5582" s="3" t="e">
        <v>#N/A</v>
      </c>
      <c r="H5582" s="3" t="e">
        <v>#N/A</v>
      </c>
      <c r="I5582" s="80" t="e">
        <v>#N/A</v>
      </c>
      <c r="J5582" s="80" t="e">
        <v>#N/A</v>
      </c>
      <c r="K5582" s="85" t="e">
        <v>#N/A</v>
      </c>
      <c r="L5582" s="9" t="e">
        <v>#N/A</v>
      </c>
      <c r="M5582" s="93" t="e">
        <v>#N/A</v>
      </c>
      <c r="N5582" s="8" t="e">
        <v>#N/A</v>
      </c>
      <c r="O5582" t="e">
        <v>#N/A</v>
      </c>
      <c r="P5582" t="e">
        <v>#N/A</v>
      </c>
      <c r="Q5582" t="e">
        <v>#N/A</v>
      </c>
      <c r="R5582" s="2" t="e">
        <v>#N/A</v>
      </c>
      <c r="S5582" t="e">
        <v>#N/A</v>
      </c>
      <c r="T5582" s="3" t="e">
        <v>#N/A</v>
      </c>
      <c r="U5582" s="3" t="e">
        <v>#N/A</v>
      </c>
      <c r="V5582" t="e">
        <v>#N/A</v>
      </c>
      <c r="W5582" t="e">
        <v>#N/A</v>
      </c>
      <c r="X5582" t="e">
        <v>#N/A</v>
      </c>
      <c r="Y5582" s="3" t="e">
        <v>#N/A</v>
      </c>
      <c r="Z5582" s="8" t="e">
        <v>#N/A</v>
      </c>
      <c r="AA5582" s="30" t="e">
        <v>#N/A</v>
      </c>
      <c r="AB5582" t="e">
        <v>#N/A</v>
      </c>
      <c r="AC5582" t="e">
        <v>#N/A</v>
      </c>
      <c r="AD5582" t="e">
        <v>#N/A</v>
      </c>
      <c r="AE5582" t="e">
        <v>#N/A</v>
      </c>
      <c r="AF5582" t="e">
        <v>#N/A</v>
      </c>
    </row>
    <row r="5583" spans="1:32" x14ac:dyDescent="0.25">
      <c r="A5583" t="e">
        <v>#N/A</v>
      </c>
      <c r="B5583" s="33" t="e">
        <v>#N/A</v>
      </c>
      <c r="C5583" t="e">
        <v>#N/A</v>
      </c>
      <c r="D5583" t="e">
        <v>#N/A</v>
      </c>
      <c r="E5583" s="69" t="e">
        <v>#N/A</v>
      </c>
      <c r="F5583" s="3" t="e">
        <v>#N/A</v>
      </c>
      <c r="G5583" s="3" t="e">
        <v>#N/A</v>
      </c>
      <c r="H5583" s="3" t="e">
        <v>#N/A</v>
      </c>
      <c r="I5583" s="80" t="e">
        <v>#N/A</v>
      </c>
      <c r="J5583" s="80" t="e">
        <v>#N/A</v>
      </c>
      <c r="K5583" s="85" t="e">
        <v>#N/A</v>
      </c>
      <c r="L5583" s="9" t="e">
        <v>#N/A</v>
      </c>
      <c r="M5583" s="93" t="e">
        <v>#N/A</v>
      </c>
      <c r="N5583" s="8" t="e">
        <v>#N/A</v>
      </c>
      <c r="O5583" t="e">
        <v>#N/A</v>
      </c>
      <c r="P5583" t="e">
        <v>#N/A</v>
      </c>
      <c r="Q5583" t="e">
        <v>#N/A</v>
      </c>
      <c r="R5583" s="2" t="e">
        <v>#N/A</v>
      </c>
      <c r="S5583" t="e">
        <v>#N/A</v>
      </c>
      <c r="T5583" s="3" t="e">
        <v>#N/A</v>
      </c>
      <c r="U5583" s="3" t="e">
        <v>#N/A</v>
      </c>
      <c r="V5583" t="e">
        <v>#N/A</v>
      </c>
      <c r="W5583" t="e">
        <v>#N/A</v>
      </c>
      <c r="X5583" t="e">
        <v>#N/A</v>
      </c>
      <c r="Y5583" s="3" t="e">
        <v>#N/A</v>
      </c>
      <c r="Z5583" s="8" t="e">
        <v>#N/A</v>
      </c>
      <c r="AA5583" s="30" t="e">
        <v>#N/A</v>
      </c>
      <c r="AB5583" t="e">
        <v>#N/A</v>
      </c>
      <c r="AC5583" t="e">
        <v>#N/A</v>
      </c>
      <c r="AD5583" t="e">
        <v>#N/A</v>
      </c>
      <c r="AE5583" t="e">
        <v>#N/A</v>
      </c>
      <c r="AF5583" t="e">
        <v>#N/A</v>
      </c>
    </row>
    <row r="5584" spans="1:32" x14ac:dyDescent="0.25">
      <c r="A5584" t="e">
        <v>#N/A</v>
      </c>
      <c r="B5584" s="33" t="e">
        <v>#N/A</v>
      </c>
      <c r="C5584" t="e">
        <v>#N/A</v>
      </c>
      <c r="D5584" t="e">
        <v>#N/A</v>
      </c>
      <c r="E5584" s="69" t="e">
        <v>#N/A</v>
      </c>
      <c r="F5584" s="3" t="e">
        <v>#N/A</v>
      </c>
      <c r="G5584" s="3" t="e">
        <v>#N/A</v>
      </c>
      <c r="H5584" s="3" t="e">
        <v>#N/A</v>
      </c>
      <c r="I5584" s="80" t="e">
        <v>#N/A</v>
      </c>
      <c r="J5584" s="80" t="e">
        <v>#N/A</v>
      </c>
      <c r="K5584" s="85" t="e">
        <v>#N/A</v>
      </c>
      <c r="L5584" s="9" t="e">
        <v>#N/A</v>
      </c>
      <c r="M5584" s="93" t="e">
        <v>#N/A</v>
      </c>
      <c r="N5584" s="8" t="e">
        <v>#N/A</v>
      </c>
      <c r="O5584" t="e">
        <v>#N/A</v>
      </c>
      <c r="P5584" t="e">
        <v>#N/A</v>
      </c>
      <c r="Q5584" t="e">
        <v>#N/A</v>
      </c>
      <c r="R5584" s="2" t="e">
        <v>#N/A</v>
      </c>
      <c r="S5584" t="e">
        <v>#N/A</v>
      </c>
      <c r="T5584" s="3" t="e">
        <v>#N/A</v>
      </c>
      <c r="U5584" s="3" t="e">
        <v>#N/A</v>
      </c>
      <c r="V5584" t="e">
        <v>#N/A</v>
      </c>
      <c r="W5584" t="e">
        <v>#N/A</v>
      </c>
      <c r="X5584" t="e">
        <v>#N/A</v>
      </c>
      <c r="Y5584" s="3" t="e">
        <v>#N/A</v>
      </c>
      <c r="Z5584" s="8" t="e">
        <v>#N/A</v>
      </c>
      <c r="AA5584" s="30" t="e">
        <v>#N/A</v>
      </c>
      <c r="AB5584" t="e">
        <v>#N/A</v>
      </c>
      <c r="AC5584" t="e">
        <v>#N/A</v>
      </c>
      <c r="AD5584" t="e">
        <v>#N/A</v>
      </c>
      <c r="AE5584" t="e">
        <v>#N/A</v>
      </c>
      <c r="AF5584" t="e">
        <v>#N/A</v>
      </c>
    </row>
    <row r="5585" spans="1:32" x14ac:dyDescent="0.25">
      <c r="A5585" t="e">
        <v>#N/A</v>
      </c>
      <c r="B5585" s="33" t="e">
        <v>#N/A</v>
      </c>
      <c r="C5585" t="e">
        <v>#N/A</v>
      </c>
      <c r="D5585" t="e">
        <v>#N/A</v>
      </c>
      <c r="E5585" s="69" t="e">
        <v>#N/A</v>
      </c>
      <c r="F5585" s="3" t="e">
        <v>#N/A</v>
      </c>
      <c r="G5585" s="3" t="e">
        <v>#N/A</v>
      </c>
      <c r="H5585" s="3" t="e">
        <v>#N/A</v>
      </c>
      <c r="I5585" s="80" t="e">
        <v>#N/A</v>
      </c>
      <c r="J5585" s="80" t="e">
        <v>#N/A</v>
      </c>
      <c r="K5585" s="85" t="e">
        <v>#N/A</v>
      </c>
      <c r="L5585" s="9" t="e">
        <v>#N/A</v>
      </c>
      <c r="M5585" s="93" t="e">
        <v>#N/A</v>
      </c>
      <c r="N5585" s="8" t="e">
        <v>#N/A</v>
      </c>
      <c r="O5585" t="e">
        <v>#N/A</v>
      </c>
      <c r="P5585" t="e">
        <v>#N/A</v>
      </c>
      <c r="Q5585" t="e">
        <v>#N/A</v>
      </c>
      <c r="R5585" s="2" t="e">
        <v>#N/A</v>
      </c>
      <c r="S5585" t="e">
        <v>#N/A</v>
      </c>
      <c r="T5585" s="3" t="e">
        <v>#N/A</v>
      </c>
      <c r="U5585" s="3" t="e">
        <v>#N/A</v>
      </c>
      <c r="V5585" t="e">
        <v>#N/A</v>
      </c>
      <c r="W5585" t="e">
        <v>#N/A</v>
      </c>
      <c r="X5585" t="e">
        <v>#N/A</v>
      </c>
      <c r="Y5585" s="3" t="e">
        <v>#N/A</v>
      </c>
      <c r="Z5585" s="8" t="e">
        <v>#N/A</v>
      </c>
      <c r="AA5585" s="30" t="e">
        <v>#N/A</v>
      </c>
      <c r="AB5585" t="e">
        <v>#N/A</v>
      </c>
      <c r="AC5585" t="e">
        <v>#N/A</v>
      </c>
      <c r="AD5585" t="e">
        <v>#N/A</v>
      </c>
      <c r="AE5585" t="e">
        <v>#N/A</v>
      </c>
      <c r="AF5585" t="e">
        <v>#N/A</v>
      </c>
    </row>
    <row r="5586" spans="1:32" x14ac:dyDescent="0.25">
      <c r="A5586" t="e">
        <v>#N/A</v>
      </c>
      <c r="B5586" s="33" t="e">
        <v>#N/A</v>
      </c>
      <c r="C5586" t="e">
        <v>#N/A</v>
      </c>
      <c r="D5586" t="e">
        <v>#N/A</v>
      </c>
      <c r="E5586" s="69" t="e">
        <v>#N/A</v>
      </c>
      <c r="F5586" s="3" t="e">
        <v>#N/A</v>
      </c>
      <c r="G5586" s="3" t="e">
        <v>#N/A</v>
      </c>
      <c r="H5586" s="3" t="e">
        <v>#N/A</v>
      </c>
      <c r="I5586" s="80" t="e">
        <v>#N/A</v>
      </c>
      <c r="J5586" s="80" t="e">
        <v>#N/A</v>
      </c>
      <c r="K5586" s="85" t="e">
        <v>#N/A</v>
      </c>
      <c r="L5586" s="9" t="e">
        <v>#N/A</v>
      </c>
      <c r="M5586" s="93" t="e">
        <v>#N/A</v>
      </c>
      <c r="N5586" s="8" t="e">
        <v>#N/A</v>
      </c>
      <c r="O5586" t="e">
        <v>#N/A</v>
      </c>
      <c r="P5586" t="e">
        <v>#N/A</v>
      </c>
      <c r="Q5586" t="e">
        <v>#N/A</v>
      </c>
      <c r="R5586" s="2" t="e">
        <v>#N/A</v>
      </c>
      <c r="S5586" t="e">
        <v>#N/A</v>
      </c>
      <c r="T5586" s="3" t="e">
        <v>#N/A</v>
      </c>
      <c r="U5586" s="3" t="e">
        <v>#N/A</v>
      </c>
      <c r="V5586" t="e">
        <v>#N/A</v>
      </c>
      <c r="W5586" t="e">
        <v>#N/A</v>
      </c>
      <c r="X5586" t="e">
        <v>#N/A</v>
      </c>
      <c r="Y5586" s="3" t="e">
        <v>#N/A</v>
      </c>
      <c r="Z5586" s="8" t="e">
        <v>#N/A</v>
      </c>
      <c r="AA5586" s="30" t="e">
        <v>#N/A</v>
      </c>
      <c r="AB5586" t="e">
        <v>#N/A</v>
      </c>
      <c r="AC5586" t="e">
        <v>#N/A</v>
      </c>
      <c r="AD5586" t="e">
        <v>#N/A</v>
      </c>
      <c r="AE5586" t="e">
        <v>#N/A</v>
      </c>
      <c r="AF5586" t="e">
        <v>#N/A</v>
      </c>
    </row>
    <row r="5587" spans="1:32" x14ac:dyDescent="0.25">
      <c r="A5587" t="e">
        <v>#N/A</v>
      </c>
      <c r="B5587" s="33" t="e">
        <v>#N/A</v>
      </c>
      <c r="C5587" t="e">
        <v>#N/A</v>
      </c>
      <c r="D5587" t="e">
        <v>#N/A</v>
      </c>
      <c r="E5587" s="69" t="e">
        <v>#N/A</v>
      </c>
      <c r="F5587" s="3" t="e">
        <v>#N/A</v>
      </c>
      <c r="G5587" s="3" t="e">
        <v>#N/A</v>
      </c>
      <c r="H5587" s="3" t="e">
        <v>#N/A</v>
      </c>
      <c r="I5587" s="80" t="e">
        <v>#N/A</v>
      </c>
      <c r="J5587" s="80" t="e">
        <v>#N/A</v>
      </c>
      <c r="K5587" s="85" t="e">
        <v>#N/A</v>
      </c>
      <c r="L5587" s="9" t="e">
        <v>#N/A</v>
      </c>
      <c r="M5587" s="93" t="e">
        <v>#N/A</v>
      </c>
      <c r="N5587" s="8" t="e">
        <v>#N/A</v>
      </c>
      <c r="O5587" t="e">
        <v>#N/A</v>
      </c>
      <c r="P5587" t="e">
        <v>#N/A</v>
      </c>
      <c r="Q5587" t="e">
        <v>#N/A</v>
      </c>
      <c r="R5587" s="2" t="e">
        <v>#N/A</v>
      </c>
      <c r="S5587" t="e">
        <v>#N/A</v>
      </c>
      <c r="T5587" s="3" t="e">
        <v>#N/A</v>
      </c>
      <c r="U5587" s="3" t="e">
        <v>#N/A</v>
      </c>
      <c r="V5587" t="e">
        <v>#N/A</v>
      </c>
      <c r="W5587" t="e">
        <v>#N/A</v>
      </c>
      <c r="X5587" t="e">
        <v>#N/A</v>
      </c>
      <c r="Y5587" s="3" t="e">
        <v>#N/A</v>
      </c>
      <c r="Z5587" s="8" t="e">
        <v>#N/A</v>
      </c>
      <c r="AA5587" s="30" t="e">
        <v>#N/A</v>
      </c>
      <c r="AB5587" t="e">
        <v>#N/A</v>
      </c>
      <c r="AC5587" t="e">
        <v>#N/A</v>
      </c>
      <c r="AD5587" t="e">
        <v>#N/A</v>
      </c>
      <c r="AE5587" t="e">
        <v>#N/A</v>
      </c>
      <c r="AF5587" t="e">
        <v>#N/A</v>
      </c>
    </row>
    <row r="5588" spans="1:32" x14ac:dyDescent="0.25">
      <c r="A5588" t="e">
        <v>#N/A</v>
      </c>
      <c r="B5588" s="33" t="e">
        <v>#N/A</v>
      </c>
      <c r="C5588" t="e">
        <v>#N/A</v>
      </c>
      <c r="D5588" t="e">
        <v>#N/A</v>
      </c>
      <c r="E5588" s="69" t="e">
        <v>#N/A</v>
      </c>
      <c r="F5588" s="3" t="e">
        <v>#N/A</v>
      </c>
      <c r="G5588" s="3" t="e">
        <v>#N/A</v>
      </c>
      <c r="H5588" s="3" t="e">
        <v>#N/A</v>
      </c>
      <c r="I5588" s="80" t="e">
        <v>#N/A</v>
      </c>
      <c r="J5588" s="80" t="e">
        <v>#N/A</v>
      </c>
      <c r="K5588" s="85" t="e">
        <v>#N/A</v>
      </c>
      <c r="L5588" s="9" t="e">
        <v>#N/A</v>
      </c>
      <c r="M5588" s="93" t="e">
        <v>#N/A</v>
      </c>
      <c r="N5588" s="8" t="e">
        <v>#N/A</v>
      </c>
      <c r="O5588" t="e">
        <v>#N/A</v>
      </c>
      <c r="P5588" t="e">
        <v>#N/A</v>
      </c>
      <c r="Q5588" t="e">
        <v>#N/A</v>
      </c>
      <c r="R5588" s="2" t="e">
        <v>#N/A</v>
      </c>
      <c r="S5588" t="e">
        <v>#N/A</v>
      </c>
      <c r="T5588" s="3" t="e">
        <v>#N/A</v>
      </c>
      <c r="U5588" s="3" t="e">
        <v>#N/A</v>
      </c>
      <c r="V5588" t="e">
        <v>#N/A</v>
      </c>
      <c r="W5588" t="e">
        <v>#N/A</v>
      </c>
      <c r="X5588" t="e">
        <v>#N/A</v>
      </c>
      <c r="Y5588" s="3" t="e">
        <v>#N/A</v>
      </c>
      <c r="Z5588" s="8" t="e">
        <v>#N/A</v>
      </c>
      <c r="AA5588" s="30" t="e">
        <v>#N/A</v>
      </c>
      <c r="AB5588" t="e">
        <v>#N/A</v>
      </c>
      <c r="AC5588" t="e">
        <v>#N/A</v>
      </c>
      <c r="AD5588" t="e">
        <v>#N/A</v>
      </c>
      <c r="AE5588" t="e">
        <v>#N/A</v>
      </c>
      <c r="AF5588" t="e">
        <v>#N/A</v>
      </c>
    </row>
    <row r="5589" spans="1:32" x14ac:dyDescent="0.25">
      <c r="A5589" t="e">
        <v>#N/A</v>
      </c>
      <c r="B5589" s="33" t="e">
        <v>#N/A</v>
      </c>
      <c r="C5589" t="e">
        <v>#N/A</v>
      </c>
      <c r="D5589" t="e">
        <v>#N/A</v>
      </c>
      <c r="E5589" s="69" t="e">
        <v>#N/A</v>
      </c>
      <c r="F5589" s="3" t="e">
        <v>#N/A</v>
      </c>
      <c r="G5589" s="3" t="e">
        <v>#N/A</v>
      </c>
      <c r="H5589" s="3" t="e">
        <v>#N/A</v>
      </c>
      <c r="I5589" s="80" t="e">
        <v>#N/A</v>
      </c>
      <c r="J5589" s="80" t="e">
        <v>#N/A</v>
      </c>
      <c r="K5589" s="85" t="e">
        <v>#N/A</v>
      </c>
      <c r="L5589" s="9" t="e">
        <v>#N/A</v>
      </c>
      <c r="M5589" s="93" t="e">
        <v>#N/A</v>
      </c>
      <c r="N5589" s="8" t="e">
        <v>#N/A</v>
      </c>
      <c r="O5589" t="e">
        <v>#N/A</v>
      </c>
      <c r="P5589" t="e">
        <v>#N/A</v>
      </c>
      <c r="Q5589" t="e">
        <v>#N/A</v>
      </c>
      <c r="R5589" s="2" t="e">
        <v>#N/A</v>
      </c>
      <c r="S5589" t="e">
        <v>#N/A</v>
      </c>
      <c r="T5589" s="3" t="e">
        <v>#N/A</v>
      </c>
      <c r="U5589" s="3" t="e">
        <v>#N/A</v>
      </c>
      <c r="V5589" t="e">
        <v>#N/A</v>
      </c>
      <c r="W5589" t="e">
        <v>#N/A</v>
      </c>
      <c r="X5589" t="e">
        <v>#N/A</v>
      </c>
      <c r="Y5589" s="3" t="e">
        <v>#N/A</v>
      </c>
      <c r="Z5589" s="8" t="e">
        <v>#N/A</v>
      </c>
      <c r="AA5589" s="30" t="e">
        <v>#N/A</v>
      </c>
      <c r="AB5589" t="e">
        <v>#N/A</v>
      </c>
      <c r="AC5589" t="e">
        <v>#N/A</v>
      </c>
      <c r="AD5589" t="e">
        <v>#N/A</v>
      </c>
      <c r="AE5589" t="e">
        <v>#N/A</v>
      </c>
      <c r="AF5589" t="e">
        <v>#N/A</v>
      </c>
    </row>
    <row r="5590" spans="1:32" x14ac:dyDescent="0.25">
      <c r="A5590" t="e">
        <v>#N/A</v>
      </c>
      <c r="B5590" s="33" t="e">
        <v>#N/A</v>
      </c>
      <c r="C5590" t="e">
        <v>#N/A</v>
      </c>
      <c r="D5590" t="e">
        <v>#N/A</v>
      </c>
      <c r="E5590" s="69" t="e">
        <v>#N/A</v>
      </c>
      <c r="F5590" s="3" t="e">
        <v>#N/A</v>
      </c>
      <c r="G5590" s="3" t="e">
        <v>#N/A</v>
      </c>
      <c r="H5590" s="3" t="e">
        <v>#N/A</v>
      </c>
      <c r="I5590" s="80" t="e">
        <v>#N/A</v>
      </c>
      <c r="J5590" s="80" t="e">
        <v>#N/A</v>
      </c>
      <c r="K5590" s="85" t="e">
        <v>#N/A</v>
      </c>
      <c r="L5590" s="9" t="e">
        <v>#N/A</v>
      </c>
      <c r="M5590" s="93" t="e">
        <v>#N/A</v>
      </c>
      <c r="N5590" s="8" t="e">
        <v>#N/A</v>
      </c>
      <c r="O5590" t="e">
        <v>#N/A</v>
      </c>
      <c r="P5590" t="e">
        <v>#N/A</v>
      </c>
      <c r="Q5590" t="e">
        <v>#N/A</v>
      </c>
      <c r="R5590" s="2" t="e">
        <v>#N/A</v>
      </c>
      <c r="S5590" t="e">
        <v>#N/A</v>
      </c>
      <c r="T5590" s="3" t="e">
        <v>#N/A</v>
      </c>
      <c r="U5590" s="3" t="e">
        <v>#N/A</v>
      </c>
      <c r="V5590" t="e">
        <v>#N/A</v>
      </c>
      <c r="W5590" t="e">
        <v>#N/A</v>
      </c>
      <c r="X5590" t="e">
        <v>#N/A</v>
      </c>
      <c r="Y5590" s="3" t="e">
        <v>#N/A</v>
      </c>
      <c r="Z5590" s="8" t="e">
        <v>#N/A</v>
      </c>
      <c r="AA5590" s="30" t="e">
        <v>#N/A</v>
      </c>
      <c r="AB5590" t="e">
        <v>#N/A</v>
      </c>
      <c r="AC5590" t="e">
        <v>#N/A</v>
      </c>
      <c r="AD5590" t="e">
        <v>#N/A</v>
      </c>
      <c r="AE5590" t="e">
        <v>#N/A</v>
      </c>
      <c r="AF5590" t="e">
        <v>#N/A</v>
      </c>
    </row>
    <row r="5591" spans="1:32" x14ac:dyDescent="0.25">
      <c r="A5591" t="e">
        <v>#N/A</v>
      </c>
      <c r="B5591" s="33" t="e">
        <v>#N/A</v>
      </c>
      <c r="C5591" t="e">
        <v>#N/A</v>
      </c>
      <c r="D5591" t="e">
        <v>#N/A</v>
      </c>
      <c r="E5591" s="69" t="e">
        <v>#N/A</v>
      </c>
      <c r="F5591" s="3" t="e">
        <v>#N/A</v>
      </c>
      <c r="G5591" s="3" t="e">
        <v>#N/A</v>
      </c>
      <c r="H5591" s="3" t="e">
        <v>#N/A</v>
      </c>
      <c r="I5591" s="80" t="e">
        <v>#N/A</v>
      </c>
      <c r="J5591" s="80" t="e">
        <v>#N/A</v>
      </c>
      <c r="K5591" s="85" t="e">
        <v>#N/A</v>
      </c>
      <c r="L5591" s="9" t="e">
        <v>#N/A</v>
      </c>
      <c r="M5591" s="93" t="e">
        <v>#N/A</v>
      </c>
      <c r="N5591" s="8" t="e">
        <v>#N/A</v>
      </c>
      <c r="O5591" t="e">
        <v>#N/A</v>
      </c>
      <c r="P5591" t="e">
        <v>#N/A</v>
      </c>
      <c r="Q5591" t="e">
        <v>#N/A</v>
      </c>
      <c r="R5591" s="2" t="e">
        <v>#N/A</v>
      </c>
      <c r="S5591" t="e">
        <v>#N/A</v>
      </c>
      <c r="T5591" s="3" t="e">
        <v>#N/A</v>
      </c>
      <c r="U5591" s="3" t="e">
        <v>#N/A</v>
      </c>
      <c r="V5591" t="e">
        <v>#N/A</v>
      </c>
      <c r="W5591" t="e">
        <v>#N/A</v>
      </c>
      <c r="X5591" t="e">
        <v>#N/A</v>
      </c>
      <c r="Y5591" s="3" t="e">
        <v>#N/A</v>
      </c>
      <c r="Z5591" s="8" t="e">
        <v>#N/A</v>
      </c>
      <c r="AA5591" s="30" t="e">
        <v>#N/A</v>
      </c>
      <c r="AB5591" t="e">
        <v>#N/A</v>
      </c>
      <c r="AC5591" t="e">
        <v>#N/A</v>
      </c>
      <c r="AD5591" t="e">
        <v>#N/A</v>
      </c>
      <c r="AE5591" t="e">
        <v>#N/A</v>
      </c>
      <c r="AF5591" t="e">
        <v>#N/A</v>
      </c>
    </row>
    <row r="5592" spans="1:32" x14ac:dyDescent="0.25">
      <c r="A5592" t="e">
        <v>#N/A</v>
      </c>
      <c r="B5592" s="33" t="e">
        <v>#N/A</v>
      </c>
      <c r="C5592" t="e">
        <v>#N/A</v>
      </c>
      <c r="D5592" t="e">
        <v>#N/A</v>
      </c>
      <c r="E5592" s="69" t="e">
        <v>#N/A</v>
      </c>
      <c r="F5592" s="3" t="e">
        <v>#N/A</v>
      </c>
      <c r="G5592" s="3" t="e">
        <v>#N/A</v>
      </c>
      <c r="H5592" s="3" t="e">
        <v>#N/A</v>
      </c>
      <c r="I5592" s="80" t="e">
        <v>#N/A</v>
      </c>
      <c r="J5592" s="80" t="e">
        <v>#N/A</v>
      </c>
      <c r="K5592" s="85" t="e">
        <v>#N/A</v>
      </c>
      <c r="L5592" s="9" t="e">
        <v>#N/A</v>
      </c>
      <c r="M5592" s="93" t="e">
        <v>#N/A</v>
      </c>
      <c r="N5592" s="8" t="e">
        <v>#N/A</v>
      </c>
      <c r="O5592" t="e">
        <v>#N/A</v>
      </c>
      <c r="P5592" t="e">
        <v>#N/A</v>
      </c>
      <c r="Q5592" t="e">
        <v>#N/A</v>
      </c>
      <c r="R5592" s="2" t="e">
        <v>#N/A</v>
      </c>
      <c r="S5592" t="e">
        <v>#N/A</v>
      </c>
      <c r="T5592" s="3" t="e">
        <v>#N/A</v>
      </c>
      <c r="U5592" s="3" t="e">
        <v>#N/A</v>
      </c>
      <c r="V5592" t="e">
        <v>#N/A</v>
      </c>
      <c r="W5592" t="e">
        <v>#N/A</v>
      </c>
      <c r="X5592" t="e">
        <v>#N/A</v>
      </c>
      <c r="Y5592" s="3" t="e">
        <v>#N/A</v>
      </c>
      <c r="Z5592" s="8" t="e">
        <v>#N/A</v>
      </c>
      <c r="AA5592" s="30" t="e">
        <v>#N/A</v>
      </c>
      <c r="AB5592" t="e">
        <v>#N/A</v>
      </c>
      <c r="AC5592" t="e">
        <v>#N/A</v>
      </c>
      <c r="AD5592" t="e">
        <v>#N/A</v>
      </c>
      <c r="AE5592" t="e">
        <v>#N/A</v>
      </c>
      <c r="AF5592" t="e">
        <v>#N/A</v>
      </c>
    </row>
    <row r="5593" spans="1:32" x14ac:dyDescent="0.25">
      <c r="A5593" t="e">
        <v>#N/A</v>
      </c>
      <c r="B5593" s="33" t="e">
        <v>#N/A</v>
      </c>
      <c r="C5593" t="e">
        <v>#N/A</v>
      </c>
      <c r="D5593" t="e">
        <v>#N/A</v>
      </c>
      <c r="E5593" s="69" t="e">
        <v>#N/A</v>
      </c>
      <c r="F5593" s="3" t="e">
        <v>#N/A</v>
      </c>
      <c r="G5593" s="3" t="e">
        <v>#N/A</v>
      </c>
      <c r="H5593" s="3" t="e">
        <v>#N/A</v>
      </c>
      <c r="I5593" s="80" t="e">
        <v>#N/A</v>
      </c>
      <c r="J5593" s="80" t="e">
        <v>#N/A</v>
      </c>
      <c r="K5593" s="85" t="e">
        <v>#N/A</v>
      </c>
      <c r="L5593" s="9" t="e">
        <v>#N/A</v>
      </c>
      <c r="M5593" s="93" t="e">
        <v>#N/A</v>
      </c>
      <c r="N5593" s="8" t="e">
        <v>#N/A</v>
      </c>
      <c r="O5593" t="e">
        <v>#N/A</v>
      </c>
      <c r="P5593" t="e">
        <v>#N/A</v>
      </c>
      <c r="Q5593" t="e">
        <v>#N/A</v>
      </c>
      <c r="R5593" s="2" t="e">
        <v>#N/A</v>
      </c>
      <c r="S5593" t="e">
        <v>#N/A</v>
      </c>
      <c r="T5593" s="3" t="e">
        <v>#N/A</v>
      </c>
      <c r="U5593" s="3" t="e">
        <v>#N/A</v>
      </c>
      <c r="V5593" t="e">
        <v>#N/A</v>
      </c>
      <c r="W5593" t="e">
        <v>#N/A</v>
      </c>
      <c r="X5593" t="e">
        <v>#N/A</v>
      </c>
      <c r="Y5593" s="3" t="e">
        <v>#N/A</v>
      </c>
      <c r="Z5593" s="8" t="e">
        <v>#N/A</v>
      </c>
      <c r="AA5593" s="30" t="e">
        <v>#N/A</v>
      </c>
      <c r="AB5593" t="e">
        <v>#N/A</v>
      </c>
      <c r="AC5593" t="e">
        <v>#N/A</v>
      </c>
      <c r="AD5593" t="e">
        <v>#N/A</v>
      </c>
      <c r="AE5593" t="e">
        <v>#N/A</v>
      </c>
      <c r="AF5593" t="e">
        <v>#N/A</v>
      </c>
    </row>
    <row r="5594" spans="1:32" x14ac:dyDescent="0.25">
      <c r="A5594" t="e">
        <v>#N/A</v>
      </c>
      <c r="B5594" s="33" t="e">
        <v>#N/A</v>
      </c>
      <c r="C5594" t="e">
        <v>#N/A</v>
      </c>
      <c r="D5594" t="e">
        <v>#N/A</v>
      </c>
      <c r="E5594" s="69" t="e">
        <v>#N/A</v>
      </c>
      <c r="F5594" s="3" t="e">
        <v>#N/A</v>
      </c>
      <c r="G5594" s="3" t="e">
        <v>#N/A</v>
      </c>
      <c r="H5594" s="3" t="e">
        <v>#N/A</v>
      </c>
      <c r="I5594" s="80" t="e">
        <v>#N/A</v>
      </c>
      <c r="J5594" s="80" t="e">
        <v>#N/A</v>
      </c>
      <c r="K5594" s="85" t="e">
        <v>#N/A</v>
      </c>
      <c r="L5594" s="9" t="e">
        <v>#N/A</v>
      </c>
      <c r="M5594" s="93" t="e">
        <v>#N/A</v>
      </c>
      <c r="N5594" s="8" t="e">
        <v>#N/A</v>
      </c>
      <c r="O5594" t="e">
        <v>#N/A</v>
      </c>
      <c r="P5594" t="e">
        <v>#N/A</v>
      </c>
      <c r="Q5594" t="e">
        <v>#N/A</v>
      </c>
      <c r="R5594" s="2" t="e">
        <v>#N/A</v>
      </c>
      <c r="S5594" t="e">
        <v>#N/A</v>
      </c>
      <c r="T5594" s="3" t="e">
        <v>#N/A</v>
      </c>
      <c r="U5594" s="3" t="e">
        <v>#N/A</v>
      </c>
      <c r="V5594" t="e">
        <v>#N/A</v>
      </c>
      <c r="W5594" t="e">
        <v>#N/A</v>
      </c>
      <c r="X5594" t="e">
        <v>#N/A</v>
      </c>
      <c r="Y5594" s="3" t="e">
        <v>#N/A</v>
      </c>
      <c r="Z5594" s="8" t="e">
        <v>#N/A</v>
      </c>
      <c r="AA5594" s="30" t="e">
        <v>#N/A</v>
      </c>
      <c r="AB5594" t="e">
        <v>#N/A</v>
      </c>
      <c r="AC5594" t="e">
        <v>#N/A</v>
      </c>
      <c r="AD5594" t="e">
        <v>#N/A</v>
      </c>
      <c r="AE5594" t="e">
        <v>#N/A</v>
      </c>
      <c r="AF5594" t="e">
        <v>#N/A</v>
      </c>
    </row>
    <row r="5595" spans="1:32" x14ac:dyDescent="0.25">
      <c r="A5595" t="e">
        <v>#N/A</v>
      </c>
      <c r="B5595" s="33" t="e">
        <v>#N/A</v>
      </c>
      <c r="C5595" t="e">
        <v>#N/A</v>
      </c>
      <c r="D5595" t="e">
        <v>#N/A</v>
      </c>
      <c r="E5595" s="69" t="e">
        <v>#N/A</v>
      </c>
      <c r="F5595" s="3" t="e">
        <v>#N/A</v>
      </c>
      <c r="G5595" s="3" t="e">
        <v>#N/A</v>
      </c>
      <c r="H5595" s="3" t="e">
        <v>#N/A</v>
      </c>
      <c r="I5595" s="80" t="e">
        <v>#N/A</v>
      </c>
      <c r="J5595" s="80" t="e">
        <v>#N/A</v>
      </c>
      <c r="K5595" s="85" t="e">
        <v>#N/A</v>
      </c>
      <c r="L5595" s="9" t="e">
        <v>#N/A</v>
      </c>
      <c r="M5595" s="93" t="e">
        <v>#N/A</v>
      </c>
      <c r="N5595" s="8" t="e">
        <v>#N/A</v>
      </c>
      <c r="O5595" t="e">
        <v>#N/A</v>
      </c>
      <c r="P5595" t="e">
        <v>#N/A</v>
      </c>
      <c r="Q5595" t="e">
        <v>#N/A</v>
      </c>
      <c r="R5595" s="2" t="e">
        <v>#N/A</v>
      </c>
      <c r="S5595" t="e">
        <v>#N/A</v>
      </c>
      <c r="T5595" s="3" t="e">
        <v>#N/A</v>
      </c>
      <c r="U5595" s="3" t="e">
        <v>#N/A</v>
      </c>
      <c r="V5595" t="e">
        <v>#N/A</v>
      </c>
      <c r="W5595" t="e">
        <v>#N/A</v>
      </c>
      <c r="X5595" t="e">
        <v>#N/A</v>
      </c>
      <c r="Y5595" s="3" t="e">
        <v>#N/A</v>
      </c>
      <c r="Z5595" s="8" t="e">
        <v>#N/A</v>
      </c>
      <c r="AA5595" s="30" t="e">
        <v>#N/A</v>
      </c>
      <c r="AB5595" t="e">
        <v>#N/A</v>
      </c>
      <c r="AC5595" t="e">
        <v>#N/A</v>
      </c>
      <c r="AD5595" t="e">
        <v>#N/A</v>
      </c>
      <c r="AE5595" t="e">
        <v>#N/A</v>
      </c>
      <c r="AF5595" t="e">
        <v>#N/A</v>
      </c>
    </row>
    <row r="5596" spans="1:32" x14ac:dyDescent="0.25">
      <c r="A5596" t="e">
        <v>#N/A</v>
      </c>
      <c r="B5596" s="33" t="e">
        <v>#N/A</v>
      </c>
      <c r="C5596" t="e">
        <v>#N/A</v>
      </c>
      <c r="D5596" t="e">
        <v>#N/A</v>
      </c>
      <c r="E5596" s="69" t="e">
        <v>#N/A</v>
      </c>
      <c r="F5596" s="3" t="e">
        <v>#N/A</v>
      </c>
      <c r="G5596" s="3" t="e">
        <v>#N/A</v>
      </c>
      <c r="H5596" s="3" t="e">
        <v>#N/A</v>
      </c>
      <c r="I5596" s="80" t="e">
        <v>#N/A</v>
      </c>
      <c r="J5596" s="80" t="e">
        <v>#N/A</v>
      </c>
      <c r="K5596" s="85" t="e">
        <v>#N/A</v>
      </c>
      <c r="L5596" s="9" t="e">
        <v>#N/A</v>
      </c>
      <c r="M5596" s="93" t="e">
        <v>#N/A</v>
      </c>
      <c r="N5596" s="8" t="e">
        <v>#N/A</v>
      </c>
      <c r="O5596" t="e">
        <v>#N/A</v>
      </c>
      <c r="P5596" t="e">
        <v>#N/A</v>
      </c>
      <c r="Q5596" t="e">
        <v>#N/A</v>
      </c>
      <c r="R5596" s="2" t="e">
        <v>#N/A</v>
      </c>
      <c r="S5596" t="e">
        <v>#N/A</v>
      </c>
      <c r="T5596" s="3" t="e">
        <v>#N/A</v>
      </c>
      <c r="U5596" s="3" t="e">
        <v>#N/A</v>
      </c>
      <c r="V5596" t="e">
        <v>#N/A</v>
      </c>
      <c r="W5596" t="e">
        <v>#N/A</v>
      </c>
      <c r="X5596" t="e">
        <v>#N/A</v>
      </c>
      <c r="Y5596" s="3" t="e">
        <v>#N/A</v>
      </c>
      <c r="Z5596" s="8" t="e">
        <v>#N/A</v>
      </c>
      <c r="AA5596" s="30" t="e">
        <v>#N/A</v>
      </c>
      <c r="AB5596" t="e">
        <v>#N/A</v>
      </c>
      <c r="AC5596" t="e">
        <v>#N/A</v>
      </c>
      <c r="AD5596" t="e">
        <v>#N/A</v>
      </c>
      <c r="AE5596" t="e">
        <v>#N/A</v>
      </c>
      <c r="AF5596" t="e">
        <v>#N/A</v>
      </c>
    </row>
    <row r="5597" spans="1:32" x14ac:dyDescent="0.25">
      <c r="A5597" t="e">
        <v>#N/A</v>
      </c>
      <c r="B5597" s="33" t="e">
        <v>#N/A</v>
      </c>
      <c r="C5597" t="e">
        <v>#N/A</v>
      </c>
      <c r="D5597" t="e">
        <v>#N/A</v>
      </c>
      <c r="E5597" s="69" t="e">
        <v>#N/A</v>
      </c>
      <c r="F5597" s="3" t="e">
        <v>#N/A</v>
      </c>
      <c r="G5597" s="3" t="e">
        <v>#N/A</v>
      </c>
      <c r="H5597" s="3" t="e">
        <v>#N/A</v>
      </c>
      <c r="I5597" s="80" t="e">
        <v>#N/A</v>
      </c>
      <c r="J5597" s="80" t="e">
        <v>#N/A</v>
      </c>
      <c r="K5597" s="85" t="e">
        <v>#N/A</v>
      </c>
      <c r="L5597" s="9" t="e">
        <v>#N/A</v>
      </c>
      <c r="M5597" s="93" t="e">
        <v>#N/A</v>
      </c>
      <c r="N5597" s="8" t="e">
        <v>#N/A</v>
      </c>
      <c r="O5597" t="e">
        <v>#N/A</v>
      </c>
      <c r="P5597" t="e">
        <v>#N/A</v>
      </c>
      <c r="Q5597" t="e">
        <v>#N/A</v>
      </c>
      <c r="R5597" s="2" t="e">
        <v>#N/A</v>
      </c>
      <c r="S5597" t="e">
        <v>#N/A</v>
      </c>
      <c r="T5597" s="3" t="e">
        <v>#N/A</v>
      </c>
      <c r="U5597" s="3" t="e">
        <v>#N/A</v>
      </c>
      <c r="V5597" t="e">
        <v>#N/A</v>
      </c>
      <c r="W5597" t="e">
        <v>#N/A</v>
      </c>
      <c r="X5597" t="e">
        <v>#N/A</v>
      </c>
      <c r="Y5597" s="3" t="e">
        <v>#N/A</v>
      </c>
      <c r="Z5597" s="8" t="e">
        <v>#N/A</v>
      </c>
      <c r="AA5597" s="30" t="e">
        <v>#N/A</v>
      </c>
      <c r="AB5597" t="e">
        <v>#N/A</v>
      </c>
      <c r="AC5597" t="e">
        <v>#N/A</v>
      </c>
      <c r="AD5597" t="e">
        <v>#N/A</v>
      </c>
      <c r="AE5597" t="e">
        <v>#N/A</v>
      </c>
      <c r="AF5597" t="e">
        <v>#N/A</v>
      </c>
    </row>
    <row r="5598" spans="1:32" x14ac:dyDescent="0.25">
      <c r="A5598" t="e">
        <v>#N/A</v>
      </c>
      <c r="B5598" s="33" t="e">
        <v>#N/A</v>
      </c>
      <c r="C5598" t="e">
        <v>#N/A</v>
      </c>
      <c r="D5598" t="e">
        <v>#N/A</v>
      </c>
      <c r="E5598" s="69" t="e">
        <v>#N/A</v>
      </c>
      <c r="F5598" s="3" t="e">
        <v>#N/A</v>
      </c>
      <c r="G5598" s="3" t="e">
        <v>#N/A</v>
      </c>
      <c r="H5598" s="3" t="e">
        <v>#N/A</v>
      </c>
      <c r="I5598" s="80" t="e">
        <v>#N/A</v>
      </c>
      <c r="J5598" s="80" t="e">
        <v>#N/A</v>
      </c>
      <c r="K5598" s="85" t="e">
        <v>#N/A</v>
      </c>
      <c r="L5598" s="9" t="e">
        <v>#N/A</v>
      </c>
      <c r="M5598" s="93" t="e">
        <v>#N/A</v>
      </c>
      <c r="N5598" s="8" t="e">
        <v>#N/A</v>
      </c>
      <c r="O5598" t="e">
        <v>#N/A</v>
      </c>
      <c r="P5598" t="e">
        <v>#N/A</v>
      </c>
      <c r="Q5598" t="e">
        <v>#N/A</v>
      </c>
      <c r="R5598" s="2" t="e">
        <v>#N/A</v>
      </c>
      <c r="S5598" t="e">
        <v>#N/A</v>
      </c>
      <c r="T5598" s="3" t="e">
        <v>#N/A</v>
      </c>
      <c r="U5598" s="3" t="e">
        <v>#N/A</v>
      </c>
      <c r="V5598" t="e">
        <v>#N/A</v>
      </c>
      <c r="W5598" t="e">
        <v>#N/A</v>
      </c>
      <c r="X5598" t="e">
        <v>#N/A</v>
      </c>
      <c r="Y5598" s="3" t="e">
        <v>#N/A</v>
      </c>
      <c r="Z5598" s="8" t="e">
        <v>#N/A</v>
      </c>
      <c r="AA5598" s="30" t="e">
        <v>#N/A</v>
      </c>
      <c r="AB5598" t="e">
        <v>#N/A</v>
      </c>
      <c r="AC5598" t="e">
        <v>#N/A</v>
      </c>
      <c r="AD5598" t="e">
        <v>#N/A</v>
      </c>
      <c r="AE5598" t="e">
        <v>#N/A</v>
      </c>
      <c r="AF5598" t="e">
        <v>#N/A</v>
      </c>
    </row>
    <row r="5599" spans="1:32" x14ac:dyDescent="0.25">
      <c r="A5599" t="e">
        <v>#N/A</v>
      </c>
      <c r="B5599" s="33" t="e">
        <v>#N/A</v>
      </c>
      <c r="C5599" t="e">
        <v>#N/A</v>
      </c>
      <c r="D5599" t="e">
        <v>#N/A</v>
      </c>
      <c r="E5599" s="69" t="e">
        <v>#N/A</v>
      </c>
      <c r="F5599" s="3" t="e">
        <v>#N/A</v>
      </c>
      <c r="G5599" s="3" t="e">
        <v>#N/A</v>
      </c>
      <c r="H5599" s="3" t="e">
        <v>#N/A</v>
      </c>
      <c r="I5599" s="80" t="e">
        <v>#N/A</v>
      </c>
      <c r="J5599" s="80" t="e">
        <v>#N/A</v>
      </c>
      <c r="K5599" s="85" t="e">
        <v>#N/A</v>
      </c>
      <c r="L5599" s="9" t="e">
        <v>#N/A</v>
      </c>
      <c r="M5599" s="93" t="e">
        <v>#N/A</v>
      </c>
      <c r="N5599" s="8" t="e">
        <v>#N/A</v>
      </c>
      <c r="O5599" t="e">
        <v>#N/A</v>
      </c>
      <c r="P5599" t="e">
        <v>#N/A</v>
      </c>
      <c r="Q5599" t="e">
        <v>#N/A</v>
      </c>
      <c r="R5599" s="2" t="e">
        <v>#N/A</v>
      </c>
      <c r="S5599" t="e">
        <v>#N/A</v>
      </c>
      <c r="T5599" s="3" t="e">
        <v>#N/A</v>
      </c>
      <c r="U5599" s="3" t="e">
        <v>#N/A</v>
      </c>
      <c r="V5599" t="e">
        <v>#N/A</v>
      </c>
      <c r="W5599" t="e">
        <v>#N/A</v>
      </c>
      <c r="X5599" t="e">
        <v>#N/A</v>
      </c>
      <c r="Y5599" s="3" t="e">
        <v>#N/A</v>
      </c>
      <c r="Z5599" s="8" t="e">
        <v>#N/A</v>
      </c>
      <c r="AA5599" s="30" t="e">
        <v>#N/A</v>
      </c>
      <c r="AB5599" t="e">
        <v>#N/A</v>
      </c>
      <c r="AC5599" t="e">
        <v>#N/A</v>
      </c>
      <c r="AD5599" t="e">
        <v>#N/A</v>
      </c>
      <c r="AE5599" t="e">
        <v>#N/A</v>
      </c>
      <c r="AF5599" t="e">
        <v>#N/A</v>
      </c>
    </row>
    <row r="5600" spans="1:32" x14ac:dyDescent="0.25">
      <c r="A5600" t="e">
        <v>#N/A</v>
      </c>
      <c r="B5600" s="33" t="e">
        <v>#N/A</v>
      </c>
      <c r="C5600" t="e">
        <v>#N/A</v>
      </c>
      <c r="D5600" t="e">
        <v>#N/A</v>
      </c>
      <c r="E5600" s="69" t="e">
        <v>#N/A</v>
      </c>
      <c r="F5600" s="3" t="e">
        <v>#N/A</v>
      </c>
      <c r="G5600" s="3" t="e">
        <v>#N/A</v>
      </c>
      <c r="H5600" s="3" t="e">
        <v>#N/A</v>
      </c>
      <c r="I5600" s="80" t="e">
        <v>#N/A</v>
      </c>
      <c r="J5600" s="80" t="e">
        <v>#N/A</v>
      </c>
      <c r="K5600" s="85" t="e">
        <v>#N/A</v>
      </c>
      <c r="L5600" s="9" t="e">
        <v>#N/A</v>
      </c>
      <c r="M5600" s="93" t="e">
        <v>#N/A</v>
      </c>
      <c r="N5600" s="8" t="e">
        <v>#N/A</v>
      </c>
      <c r="O5600" t="e">
        <v>#N/A</v>
      </c>
      <c r="P5600" t="e">
        <v>#N/A</v>
      </c>
      <c r="Q5600" t="e">
        <v>#N/A</v>
      </c>
      <c r="R5600" s="2" t="e">
        <v>#N/A</v>
      </c>
      <c r="S5600" t="e">
        <v>#N/A</v>
      </c>
      <c r="T5600" s="3" t="e">
        <v>#N/A</v>
      </c>
      <c r="U5600" s="3" t="e">
        <v>#N/A</v>
      </c>
      <c r="V5600" t="e">
        <v>#N/A</v>
      </c>
      <c r="W5600" t="e">
        <v>#N/A</v>
      </c>
      <c r="X5600" t="e">
        <v>#N/A</v>
      </c>
      <c r="Y5600" s="3" t="e">
        <v>#N/A</v>
      </c>
      <c r="Z5600" s="8" t="e">
        <v>#N/A</v>
      </c>
      <c r="AA5600" s="30" t="e">
        <v>#N/A</v>
      </c>
      <c r="AB5600" t="e">
        <v>#N/A</v>
      </c>
      <c r="AC5600" t="e">
        <v>#N/A</v>
      </c>
      <c r="AD5600" t="e">
        <v>#N/A</v>
      </c>
      <c r="AE5600" t="e">
        <v>#N/A</v>
      </c>
      <c r="AF5600" t="e">
        <v>#N/A</v>
      </c>
    </row>
    <row r="5601" spans="1:32" x14ac:dyDescent="0.25">
      <c r="A5601" t="e">
        <v>#N/A</v>
      </c>
      <c r="B5601" s="33" t="e">
        <v>#N/A</v>
      </c>
      <c r="C5601" t="e">
        <v>#N/A</v>
      </c>
      <c r="D5601" t="e">
        <v>#N/A</v>
      </c>
      <c r="E5601" s="69" t="e">
        <v>#N/A</v>
      </c>
      <c r="F5601" s="3" t="e">
        <v>#N/A</v>
      </c>
      <c r="G5601" s="3" t="e">
        <v>#N/A</v>
      </c>
      <c r="H5601" s="3" t="e">
        <v>#N/A</v>
      </c>
      <c r="I5601" s="80" t="e">
        <v>#N/A</v>
      </c>
      <c r="J5601" s="80" t="e">
        <v>#N/A</v>
      </c>
      <c r="K5601" s="85" t="e">
        <v>#N/A</v>
      </c>
      <c r="L5601" s="9" t="e">
        <v>#N/A</v>
      </c>
      <c r="M5601" s="93" t="e">
        <v>#N/A</v>
      </c>
      <c r="N5601" s="8" t="e">
        <v>#N/A</v>
      </c>
      <c r="O5601" t="e">
        <v>#N/A</v>
      </c>
      <c r="P5601" t="e">
        <v>#N/A</v>
      </c>
      <c r="Q5601" t="e">
        <v>#N/A</v>
      </c>
      <c r="R5601" s="2" t="e">
        <v>#N/A</v>
      </c>
      <c r="S5601" t="e">
        <v>#N/A</v>
      </c>
      <c r="T5601" s="3" t="e">
        <v>#N/A</v>
      </c>
      <c r="U5601" s="3" t="e">
        <v>#N/A</v>
      </c>
      <c r="V5601" t="e">
        <v>#N/A</v>
      </c>
      <c r="W5601" t="e">
        <v>#N/A</v>
      </c>
      <c r="X5601" t="e">
        <v>#N/A</v>
      </c>
      <c r="Y5601" s="3" t="e">
        <v>#N/A</v>
      </c>
      <c r="Z5601" s="8" t="e">
        <v>#N/A</v>
      </c>
      <c r="AA5601" s="30" t="e">
        <v>#N/A</v>
      </c>
      <c r="AB5601" t="e">
        <v>#N/A</v>
      </c>
      <c r="AC5601" t="e">
        <v>#N/A</v>
      </c>
      <c r="AD5601" t="e">
        <v>#N/A</v>
      </c>
      <c r="AE5601" t="e">
        <v>#N/A</v>
      </c>
      <c r="AF5601" t="e">
        <v>#N/A</v>
      </c>
    </row>
    <row r="5602" spans="1:32" x14ac:dyDescent="0.25">
      <c r="A5602" t="e">
        <v>#N/A</v>
      </c>
      <c r="B5602" s="33" t="e">
        <v>#N/A</v>
      </c>
      <c r="C5602" t="e">
        <v>#N/A</v>
      </c>
      <c r="D5602" t="e">
        <v>#N/A</v>
      </c>
      <c r="E5602" s="69" t="e">
        <v>#N/A</v>
      </c>
      <c r="F5602" s="3" t="e">
        <v>#N/A</v>
      </c>
      <c r="G5602" s="3" t="e">
        <v>#N/A</v>
      </c>
      <c r="H5602" s="3" t="e">
        <v>#N/A</v>
      </c>
      <c r="I5602" s="80" t="e">
        <v>#N/A</v>
      </c>
      <c r="J5602" s="80" t="e">
        <v>#N/A</v>
      </c>
      <c r="K5602" s="85" t="e">
        <v>#N/A</v>
      </c>
      <c r="L5602" s="9" t="e">
        <v>#N/A</v>
      </c>
      <c r="M5602" s="93" t="e">
        <v>#N/A</v>
      </c>
      <c r="N5602" s="8" t="e">
        <v>#N/A</v>
      </c>
      <c r="O5602" t="e">
        <v>#N/A</v>
      </c>
      <c r="P5602" t="e">
        <v>#N/A</v>
      </c>
      <c r="Q5602" t="e">
        <v>#N/A</v>
      </c>
      <c r="R5602" s="2" t="e">
        <v>#N/A</v>
      </c>
      <c r="S5602" t="e">
        <v>#N/A</v>
      </c>
      <c r="T5602" s="3" t="e">
        <v>#N/A</v>
      </c>
      <c r="U5602" s="3" t="e">
        <v>#N/A</v>
      </c>
      <c r="V5602" t="e">
        <v>#N/A</v>
      </c>
      <c r="W5602" t="e">
        <v>#N/A</v>
      </c>
      <c r="X5602" t="e">
        <v>#N/A</v>
      </c>
      <c r="Y5602" s="3" t="e">
        <v>#N/A</v>
      </c>
      <c r="Z5602" s="8" t="e">
        <v>#N/A</v>
      </c>
      <c r="AA5602" s="30" t="e">
        <v>#N/A</v>
      </c>
      <c r="AB5602" t="e">
        <v>#N/A</v>
      </c>
      <c r="AC5602" t="e">
        <v>#N/A</v>
      </c>
      <c r="AD5602" t="e">
        <v>#N/A</v>
      </c>
      <c r="AE5602" t="e">
        <v>#N/A</v>
      </c>
      <c r="AF5602" t="e">
        <v>#N/A</v>
      </c>
    </row>
    <row r="5603" spans="1:32" x14ac:dyDescent="0.25">
      <c r="A5603" t="e">
        <v>#N/A</v>
      </c>
      <c r="B5603" s="33" t="e">
        <v>#N/A</v>
      </c>
      <c r="C5603" t="e">
        <v>#N/A</v>
      </c>
      <c r="D5603" t="e">
        <v>#N/A</v>
      </c>
      <c r="E5603" s="69" t="e">
        <v>#N/A</v>
      </c>
      <c r="F5603" s="3" t="e">
        <v>#N/A</v>
      </c>
      <c r="G5603" s="3" t="e">
        <v>#N/A</v>
      </c>
      <c r="H5603" s="3" t="e">
        <v>#N/A</v>
      </c>
      <c r="I5603" s="80" t="e">
        <v>#N/A</v>
      </c>
      <c r="J5603" s="80" t="e">
        <v>#N/A</v>
      </c>
      <c r="K5603" s="85" t="e">
        <v>#N/A</v>
      </c>
      <c r="L5603" s="9" t="e">
        <v>#N/A</v>
      </c>
      <c r="M5603" s="93" t="e">
        <v>#N/A</v>
      </c>
      <c r="N5603" s="8" t="e">
        <v>#N/A</v>
      </c>
      <c r="O5603" t="e">
        <v>#N/A</v>
      </c>
      <c r="P5603" t="e">
        <v>#N/A</v>
      </c>
      <c r="Q5603" t="e">
        <v>#N/A</v>
      </c>
      <c r="R5603" s="2" t="e">
        <v>#N/A</v>
      </c>
      <c r="S5603" t="e">
        <v>#N/A</v>
      </c>
      <c r="T5603" s="3" t="e">
        <v>#N/A</v>
      </c>
      <c r="U5603" s="3" t="e">
        <v>#N/A</v>
      </c>
      <c r="V5603" t="e">
        <v>#N/A</v>
      </c>
      <c r="W5603" t="e">
        <v>#N/A</v>
      </c>
      <c r="X5603" t="e">
        <v>#N/A</v>
      </c>
      <c r="Y5603" s="3" t="e">
        <v>#N/A</v>
      </c>
      <c r="Z5603" s="8" t="e">
        <v>#N/A</v>
      </c>
      <c r="AA5603" s="30" t="e">
        <v>#N/A</v>
      </c>
      <c r="AB5603" t="e">
        <v>#N/A</v>
      </c>
      <c r="AC5603" t="e">
        <v>#N/A</v>
      </c>
      <c r="AD5603" t="e">
        <v>#N/A</v>
      </c>
      <c r="AE5603" t="e">
        <v>#N/A</v>
      </c>
      <c r="AF5603" t="e">
        <v>#N/A</v>
      </c>
    </row>
    <row r="5604" spans="1:32" x14ac:dyDescent="0.25">
      <c r="A5604" t="e">
        <v>#N/A</v>
      </c>
      <c r="B5604" s="33" t="e">
        <v>#N/A</v>
      </c>
      <c r="C5604" t="e">
        <v>#N/A</v>
      </c>
      <c r="D5604" t="e">
        <v>#N/A</v>
      </c>
      <c r="E5604" s="69" t="e">
        <v>#N/A</v>
      </c>
      <c r="F5604" s="3" t="e">
        <v>#N/A</v>
      </c>
      <c r="G5604" s="3" t="e">
        <v>#N/A</v>
      </c>
      <c r="H5604" s="3" t="e">
        <v>#N/A</v>
      </c>
      <c r="I5604" s="80" t="e">
        <v>#N/A</v>
      </c>
      <c r="J5604" s="80" t="e">
        <v>#N/A</v>
      </c>
      <c r="K5604" s="85" t="e">
        <v>#N/A</v>
      </c>
      <c r="L5604" s="9" t="e">
        <v>#N/A</v>
      </c>
      <c r="M5604" s="93" t="e">
        <v>#N/A</v>
      </c>
      <c r="N5604" s="8" t="e">
        <v>#N/A</v>
      </c>
      <c r="O5604" t="e">
        <v>#N/A</v>
      </c>
      <c r="P5604" t="e">
        <v>#N/A</v>
      </c>
      <c r="Q5604" t="e">
        <v>#N/A</v>
      </c>
      <c r="R5604" s="2" t="e">
        <v>#N/A</v>
      </c>
      <c r="S5604" t="e">
        <v>#N/A</v>
      </c>
      <c r="T5604" s="3" t="e">
        <v>#N/A</v>
      </c>
      <c r="U5604" s="3" t="e">
        <v>#N/A</v>
      </c>
      <c r="V5604" t="e">
        <v>#N/A</v>
      </c>
      <c r="W5604" t="e">
        <v>#N/A</v>
      </c>
      <c r="X5604" t="e">
        <v>#N/A</v>
      </c>
      <c r="Y5604" s="3" t="e">
        <v>#N/A</v>
      </c>
      <c r="Z5604" s="8" t="e">
        <v>#N/A</v>
      </c>
      <c r="AA5604" s="30" t="e">
        <v>#N/A</v>
      </c>
      <c r="AB5604" t="e">
        <v>#N/A</v>
      </c>
      <c r="AC5604" t="e">
        <v>#N/A</v>
      </c>
      <c r="AD5604" t="e">
        <v>#N/A</v>
      </c>
      <c r="AE5604" t="e">
        <v>#N/A</v>
      </c>
      <c r="AF5604" t="e">
        <v>#N/A</v>
      </c>
    </row>
    <row r="5605" spans="1:32" x14ac:dyDescent="0.25">
      <c r="A5605" t="e">
        <v>#N/A</v>
      </c>
      <c r="B5605" s="33" t="e">
        <v>#N/A</v>
      </c>
      <c r="C5605" t="e">
        <v>#N/A</v>
      </c>
      <c r="D5605" t="e">
        <v>#N/A</v>
      </c>
      <c r="E5605" s="69" t="e">
        <v>#N/A</v>
      </c>
      <c r="F5605" s="3" t="e">
        <v>#N/A</v>
      </c>
      <c r="G5605" s="3" t="e">
        <v>#N/A</v>
      </c>
      <c r="H5605" s="3" t="e">
        <v>#N/A</v>
      </c>
      <c r="I5605" s="80" t="e">
        <v>#N/A</v>
      </c>
      <c r="J5605" s="80" t="e">
        <v>#N/A</v>
      </c>
      <c r="K5605" s="85" t="e">
        <v>#N/A</v>
      </c>
      <c r="L5605" s="9" t="e">
        <v>#N/A</v>
      </c>
      <c r="M5605" s="93" t="e">
        <v>#N/A</v>
      </c>
      <c r="N5605" s="8" t="e">
        <v>#N/A</v>
      </c>
      <c r="O5605" t="e">
        <v>#N/A</v>
      </c>
      <c r="P5605" t="e">
        <v>#N/A</v>
      </c>
      <c r="Q5605" t="e">
        <v>#N/A</v>
      </c>
      <c r="R5605" s="2" t="e">
        <v>#N/A</v>
      </c>
      <c r="S5605" t="e">
        <v>#N/A</v>
      </c>
      <c r="T5605" s="3" t="e">
        <v>#N/A</v>
      </c>
      <c r="U5605" s="3" t="e">
        <v>#N/A</v>
      </c>
      <c r="V5605" t="e">
        <v>#N/A</v>
      </c>
      <c r="W5605" t="e">
        <v>#N/A</v>
      </c>
      <c r="X5605" t="e">
        <v>#N/A</v>
      </c>
      <c r="Y5605" s="3" t="e">
        <v>#N/A</v>
      </c>
      <c r="Z5605" s="8" t="e">
        <v>#N/A</v>
      </c>
      <c r="AA5605" s="30" t="e">
        <v>#N/A</v>
      </c>
      <c r="AB5605" t="e">
        <v>#N/A</v>
      </c>
      <c r="AC5605" t="e">
        <v>#N/A</v>
      </c>
      <c r="AD5605" t="e">
        <v>#N/A</v>
      </c>
      <c r="AE5605" t="e">
        <v>#N/A</v>
      </c>
      <c r="AF5605" t="e">
        <v>#N/A</v>
      </c>
    </row>
    <row r="5606" spans="1:32" x14ac:dyDescent="0.25">
      <c r="A5606" t="e">
        <v>#N/A</v>
      </c>
      <c r="B5606" s="33" t="e">
        <v>#N/A</v>
      </c>
      <c r="C5606" t="e">
        <v>#N/A</v>
      </c>
      <c r="D5606" t="e">
        <v>#N/A</v>
      </c>
      <c r="E5606" s="69" t="e">
        <v>#N/A</v>
      </c>
      <c r="F5606" s="3" t="e">
        <v>#N/A</v>
      </c>
      <c r="G5606" s="3" t="e">
        <v>#N/A</v>
      </c>
      <c r="H5606" s="3" t="e">
        <v>#N/A</v>
      </c>
      <c r="I5606" s="80" t="e">
        <v>#N/A</v>
      </c>
      <c r="J5606" s="80" t="e">
        <v>#N/A</v>
      </c>
      <c r="K5606" s="85" t="e">
        <v>#N/A</v>
      </c>
      <c r="L5606" s="9" t="e">
        <v>#N/A</v>
      </c>
      <c r="M5606" s="93" t="e">
        <v>#N/A</v>
      </c>
      <c r="N5606" s="8" t="e">
        <v>#N/A</v>
      </c>
      <c r="O5606" t="e">
        <v>#N/A</v>
      </c>
      <c r="P5606" t="e">
        <v>#N/A</v>
      </c>
      <c r="Q5606" t="e">
        <v>#N/A</v>
      </c>
      <c r="R5606" s="2" t="e">
        <v>#N/A</v>
      </c>
      <c r="S5606" t="e">
        <v>#N/A</v>
      </c>
      <c r="T5606" s="3" t="e">
        <v>#N/A</v>
      </c>
      <c r="U5606" s="3" t="e">
        <v>#N/A</v>
      </c>
      <c r="V5606" t="e">
        <v>#N/A</v>
      </c>
      <c r="W5606" t="e">
        <v>#N/A</v>
      </c>
      <c r="X5606" t="e">
        <v>#N/A</v>
      </c>
      <c r="Y5606" s="3" t="e">
        <v>#N/A</v>
      </c>
      <c r="Z5606" s="8" t="e">
        <v>#N/A</v>
      </c>
      <c r="AA5606" s="30" t="e">
        <v>#N/A</v>
      </c>
      <c r="AB5606" t="e">
        <v>#N/A</v>
      </c>
      <c r="AC5606" t="e">
        <v>#N/A</v>
      </c>
      <c r="AD5606" t="e">
        <v>#N/A</v>
      </c>
      <c r="AE5606" t="e">
        <v>#N/A</v>
      </c>
      <c r="AF5606" t="e">
        <v>#N/A</v>
      </c>
    </row>
    <row r="5607" spans="1:32" x14ac:dyDescent="0.25">
      <c r="A5607" t="e">
        <v>#N/A</v>
      </c>
      <c r="B5607" s="33" t="e">
        <v>#N/A</v>
      </c>
      <c r="C5607" t="e">
        <v>#N/A</v>
      </c>
      <c r="D5607" t="e">
        <v>#N/A</v>
      </c>
      <c r="E5607" s="69" t="e">
        <v>#N/A</v>
      </c>
      <c r="F5607" s="3" t="e">
        <v>#N/A</v>
      </c>
      <c r="G5607" s="3" t="e">
        <v>#N/A</v>
      </c>
      <c r="H5607" s="3" t="e">
        <v>#N/A</v>
      </c>
      <c r="I5607" s="80" t="e">
        <v>#N/A</v>
      </c>
      <c r="J5607" s="80" t="e">
        <v>#N/A</v>
      </c>
      <c r="K5607" s="85" t="e">
        <v>#N/A</v>
      </c>
      <c r="L5607" s="9" t="e">
        <v>#N/A</v>
      </c>
      <c r="M5607" s="93" t="e">
        <v>#N/A</v>
      </c>
      <c r="N5607" s="8" t="e">
        <v>#N/A</v>
      </c>
      <c r="O5607" t="e">
        <v>#N/A</v>
      </c>
      <c r="P5607" t="e">
        <v>#N/A</v>
      </c>
      <c r="Q5607" t="e">
        <v>#N/A</v>
      </c>
      <c r="R5607" s="2" t="e">
        <v>#N/A</v>
      </c>
      <c r="S5607" t="e">
        <v>#N/A</v>
      </c>
      <c r="T5607" s="3" t="e">
        <v>#N/A</v>
      </c>
      <c r="U5607" s="3" t="e">
        <v>#N/A</v>
      </c>
      <c r="V5607" t="e">
        <v>#N/A</v>
      </c>
      <c r="W5607" t="e">
        <v>#N/A</v>
      </c>
      <c r="X5607" t="e">
        <v>#N/A</v>
      </c>
      <c r="Y5607" s="3" t="e">
        <v>#N/A</v>
      </c>
      <c r="Z5607" s="8" t="e">
        <v>#N/A</v>
      </c>
      <c r="AA5607" s="30" t="e">
        <v>#N/A</v>
      </c>
      <c r="AB5607" t="e">
        <v>#N/A</v>
      </c>
      <c r="AC5607" t="e">
        <v>#N/A</v>
      </c>
      <c r="AD5607" t="e">
        <v>#N/A</v>
      </c>
      <c r="AE5607" t="e">
        <v>#N/A</v>
      </c>
      <c r="AF5607" t="e">
        <v>#N/A</v>
      </c>
    </row>
    <row r="5608" spans="1:32" x14ac:dyDescent="0.25">
      <c r="A5608" t="e">
        <v>#N/A</v>
      </c>
      <c r="B5608" s="33" t="e">
        <v>#N/A</v>
      </c>
      <c r="C5608" t="e">
        <v>#N/A</v>
      </c>
      <c r="D5608" t="e">
        <v>#N/A</v>
      </c>
      <c r="E5608" s="69" t="e">
        <v>#N/A</v>
      </c>
      <c r="F5608" s="3" t="e">
        <v>#N/A</v>
      </c>
      <c r="G5608" s="3" t="e">
        <v>#N/A</v>
      </c>
      <c r="H5608" s="3" t="e">
        <v>#N/A</v>
      </c>
      <c r="I5608" s="80" t="e">
        <v>#N/A</v>
      </c>
      <c r="J5608" s="80" t="e">
        <v>#N/A</v>
      </c>
      <c r="K5608" s="85" t="e">
        <v>#N/A</v>
      </c>
      <c r="L5608" s="9" t="e">
        <v>#N/A</v>
      </c>
      <c r="M5608" s="93" t="e">
        <v>#N/A</v>
      </c>
      <c r="N5608" s="8" t="e">
        <v>#N/A</v>
      </c>
      <c r="O5608" t="e">
        <v>#N/A</v>
      </c>
      <c r="P5608" t="e">
        <v>#N/A</v>
      </c>
      <c r="Q5608" t="e">
        <v>#N/A</v>
      </c>
      <c r="R5608" s="2" t="e">
        <v>#N/A</v>
      </c>
      <c r="S5608" t="e">
        <v>#N/A</v>
      </c>
      <c r="T5608" s="3" t="e">
        <v>#N/A</v>
      </c>
      <c r="U5608" s="3" t="e">
        <v>#N/A</v>
      </c>
      <c r="V5608" t="e">
        <v>#N/A</v>
      </c>
      <c r="W5608" t="e">
        <v>#N/A</v>
      </c>
      <c r="X5608" t="e">
        <v>#N/A</v>
      </c>
      <c r="Y5608" s="3" t="e">
        <v>#N/A</v>
      </c>
      <c r="Z5608" s="8" t="e">
        <v>#N/A</v>
      </c>
      <c r="AA5608" s="30" t="e">
        <v>#N/A</v>
      </c>
      <c r="AB5608" t="e">
        <v>#N/A</v>
      </c>
      <c r="AC5608" t="e">
        <v>#N/A</v>
      </c>
      <c r="AD5608" t="e">
        <v>#N/A</v>
      </c>
      <c r="AE5608" t="e">
        <v>#N/A</v>
      </c>
      <c r="AF5608" t="e">
        <v>#N/A</v>
      </c>
    </row>
    <row r="5609" spans="1:32" x14ac:dyDescent="0.25">
      <c r="A5609" t="e">
        <v>#N/A</v>
      </c>
      <c r="B5609" s="33" t="e">
        <v>#N/A</v>
      </c>
      <c r="C5609" t="e">
        <v>#N/A</v>
      </c>
      <c r="D5609" t="e">
        <v>#N/A</v>
      </c>
      <c r="E5609" s="69" t="e">
        <v>#N/A</v>
      </c>
      <c r="F5609" s="3" t="e">
        <v>#N/A</v>
      </c>
      <c r="G5609" s="3" t="e">
        <v>#N/A</v>
      </c>
      <c r="H5609" s="3" t="e">
        <v>#N/A</v>
      </c>
      <c r="I5609" s="80" t="e">
        <v>#N/A</v>
      </c>
      <c r="J5609" s="80" t="e">
        <v>#N/A</v>
      </c>
      <c r="K5609" s="85" t="e">
        <v>#N/A</v>
      </c>
      <c r="L5609" s="9" t="e">
        <v>#N/A</v>
      </c>
      <c r="M5609" s="93" t="e">
        <v>#N/A</v>
      </c>
      <c r="N5609" s="8" t="e">
        <v>#N/A</v>
      </c>
      <c r="O5609" t="e">
        <v>#N/A</v>
      </c>
      <c r="P5609" t="e">
        <v>#N/A</v>
      </c>
      <c r="Q5609" t="e">
        <v>#N/A</v>
      </c>
      <c r="R5609" s="2" t="e">
        <v>#N/A</v>
      </c>
      <c r="S5609" t="e">
        <v>#N/A</v>
      </c>
      <c r="T5609" s="3" t="e">
        <v>#N/A</v>
      </c>
      <c r="U5609" s="3" t="e">
        <v>#N/A</v>
      </c>
      <c r="V5609" t="e">
        <v>#N/A</v>
      </c>
      <c r="W5609" t="e">
        <v>#N/A</v>
      </c>
      <c r="X5609" t="e">
        <v>#N/A</v>
      </c>
      <c r="Y5609" s="3" t="e">
        <v>#N/A</v>
      </c>
      <c r="Z5609" s="8" t="e">
        <v>#N/A</v>
      </c>
      <c r="AA5609" s="30" t="e">
        <v>#N/A</v>
      </c>
      <c r="AB5609" t="e">
        <v>#N/A</v>
      </c>
      <c r="AC5609" t="e">
        <v>#N/A</v>
      </c>
      <c r="AD5609" t="e">
        <v>#N/A</v>
      </c>
      <c r="AE5609" t="e">
        <v>#N/A</v>
      </c>
      <c r="AF5609" t="e">
        <v>#N/A</v>
      </c>
    </row>
    <row r="5610" spans="1:32" x14ac:dyDescent="0.25">
      <c r="A5610" t="e">
        <v>#N/A</v>
      </c>
      <c r="B5610" s="33" t="e">
        <v>#N/A</v>
      </c>
      <c r="C5610" t="e">
        <v>#N/A</v>
      </c>
      <c r="D5610" t="e">
        <v>#N/A</v>
      </c>
      <c r="E5610" s="69" t="e">
        <v>#N/A</v>
      </c>
      <c r="F5610" s="3" t="e">
        <v>#N/A</v>
      </c>
      <c r="G5610" s="3" t="e">
        <v>#N/A</v>
      </c>
      <c r="H5610" s="3" t="e">
        <v>#N/A</v>
      </c>
      <c r="I5610" s="80" t="e">
        <v>#N/A</v>
      </c>
      <c r="J5610" s="80" t="e">
        <v>#N/A</v>
      </c>
      <c r="K5610" s="85" t="e">
        <v>#N/A</v>
      </c>
      <c r="L5610" s="9" t="e">
        <v>#N/A</v>
      </c>
      <c r="M5610" s="93" t="e">
        <v>#N/A</v>
      </c>
      <c r="N5610" s="8" t="e">
        <v>#N/A</v>
      </c>
      <c r="O5610" t="e">
        <v>#N/A</v>
      </c>
      <c r="P5610" t="e">
        <v>#N/A</v>
      </c>
      <c r="Q5610" t="e">
        <v>#N/A</v>
      </c>
      <c r="R5610" s="2" t="e">
        <v>#N/A</v>
      </c>
      <c r="S5610" t="e">
        <v>#N/A</v>
      </c>
      <c r="T5610" s="3" t="e">
        <v>#N/A</v>
      </c>
      <c r="U5610" s="3" t="e">
        <v>#N/A</v>
      </c>
      <c r="V5610" t="e">
        <v>#N/A</v>
      </c>
      <c r="W5610" t="e">
        <v>#N/A</v>
      </c>
      <c r="X5610" t="e">
        <v>#N/A</v>
      </c>
      <c r="Y5610" s="3" t="e">
        <v>#N/A</v>
      </c>
      <c r="Z5610" s="8" t="e">
        <v>#N/A</v>
      </c>
      <c r="AA5610" s="30" t="e">
        <v>#N/A</v>
      </c>
      <c r="AB5610" t="e">
        <v>#N/A</v>
      </c>
      <c r="AC5610" t="e">
        <v>#N/A</v>
      </c>
      <c r="AD5610" t="e">
        <v>#N/A</v>
      </c>
      <c r="AE5610" t="e">
        <v>#N/A</v>
      </c>
      <c r="AF5610" t="e">
        <v>#N/A</v>
      </c>
    </row>
    <row r="5611" spans="1:32" x14ac:dyDescent="0.25">
      <c r="A5611" t="e">
        <v>#N/A</v>
      </c>
      <c r="B5611" s="33" t="e">
        <v>#N/A</v>
      </c>
      <c r="C5611" t="e">
        <v>#N/A</v>
      </c>
      <c r="D5611" t="e">
        <v>#N/A</v>
      </c>
      <c r="E5611" s="69" t="e">
        <v>#N/A</v>
      </c>
      <c r="F5611" s="3" t="e">
        <v>#N/A</v>
      </c>
      <c r="G5611" s="3" t="e">
        <v>#N/A</v>
      </c>
      <c r="H5611" s="3" t="e">
        <v>#N/A</v>
      </c>
      <c r="I5611" s="80" t="e">
        <v>#N/A</v>
      </c>
      <c r="J5611" s="80" t="e">
        <v>#N/A</v>
      </c>
      <c r="K5611" s="85" t="e">
        <v>#N/A</v>
      </c>
      <c r="L5611" s="9" t="e">
        <v>#N/A</v>
      </c>
      <c r="M5611" s="93" t="e">
        <v>#N/A</v>
      </c>
      <c r="N5611" s="8" t="e">
        <v>#N/A</v>
      </c>
      <c r="O5611" t="e">
        <v>#N/A</v>
      </c>
      <c r="P5611" t="e">
        <v>#N/A</v>
      </c>
      <c r="Q5611" t="e">
        <v>#N/A</v>
      </c>
      <c r="R5611" s="2" t="e">
        <v>#N/A</v>
      </c>
      <c r="S5611" t="e">
        <v>#N/A</v>
      </c>
      <c r="T5611" s="3" t="e">
        <v>#N/A</v>
      </c>
      <c r="U5611" s="3" t="e">
        <v>#N/A</v>
      </c>
      <c r="V5611" t="e">
        <v>#N/A</v>
      </c>
      <c r="W5611" t="e">
        <v>#N/A</v>
      </c>
      <c r="X5611" t="e">
        <v>#N/A</v>
      </c>
      <c r="Y5611" s="3" t="e">
        <v>#N/A</v>
      </c>
      <c r="Z5611" s="8" t="e">
        <v>#N/A</v>
      </c>
      <c r="AA5611" s="30" t="e">
        <v>#N/A</v>
      </c>
      <c r="AB5611" t="e">
        <v>#N/A</v>
      </c>
      <c r="AC5611" t="e">
        <v>#N/A</v>
      </c>
      <c r="AD5611" t="e">
        <v>#N/A</v>
      </c>
      <c r="AE5611" t="e">
        <v>#N/A</v>
      </c>
      <c r="AF5611" t="e">
        <v>#N/A</v>
      </c>
    </row>
    <row r="5612" spans="1:32" x14ac:dyDescent="0.25">
      <c r="A5612" t="e">
        <v>#N/A</v>
      </c>
      <c r="B5612" s="33" t="e">
        <v>#N/A</v>
      </c>
      <c r="C5612" t="e">
        <v>#N/A</v>
      </c>
      <c r="D5612" t="e">
        <v>#N/A</v>
      </c>
      <c r="E5612" s="69" t="e">
        <v>#N/A</v>
      </c>
      <c r="F5612" s="3" t="e">
        <v>#N/A</v>
      </c>
      <c r="G5612" s="3" t="e">
        <v>#N/A</v>
      </c>
      <c r="H5612" s="3" t="e">
        <v>#N/A</v>
      </c>
      <c r="I5612" s="80" t="e">
        <v>#N/A</v>
      </c>
      <c r="J5612" s="80" t="e">
        <v>#N/A</v>
      </c>
      <c r="K5612" s="85" t="e">
        <v>#N/A</v>
      </c>
      <c r="L5612" s="9" t="e">
        <v>#N/A</v>
      </c>
      <c r="M5612" s="93" t="e">
        <v>#N/A</v>
      </c>
      <c r="N5612" s="8" t="e">
        <v>#N/A</v>
      </c>
      <c r="O5612" t="e">
        <v>#N/A</v>
      </c>
      <c r="P5612" t="e">
        <v>#N/A</v>
      </c>
      <c r="Q5612" t="e">
        <v>#N/A</v>
      </c>
      <c r="R5612" s="2" t="e">
        <v>#N/A</v>
      </c>
      <c r="S5612" t="e">
        <v>#N/A</v>
      </c>
      <c r="T5612" s="3" t="e">
        <v>#N/A</v>
      </c>
      <c r="U5612" s="3" t="e">
        <v>#N/A</v>
      </c>
      <c r="V5612" t="e">
        <v>#N/A</v>
      </c>
      <c r="W5612" t="e">
        <v>#N/A</v>
      </c>
      <c r="X5612" t="e">
        <v>#N/A</v>
      </c>
      <c r="Y5612" s="3" t="e">
        <v>#N/A</v>
      </c>
      <c r="Z5612" s="8" t="e">
        <v>#N/A</v>
      </c>
      <c r="AA5612" s="30" t="e">
        <v>#N/A</v>
      </c>
      <c r="AB5612" t="e">
        <v>#N/A</v>
      </c>
      <c r="AC5612" t="e">
        <v>#N/A</v>
      </c>
      <c r="AD5612" t="e">
        <v>#N/A</v>
      </c>
      <c r="AE5612" t="e">
        <v>#N/A</v>
      </c>
      <c r="AF5612" t="e">
        <v>#N/A</v>
      </c>
    </row>
    <row r="5613" spans="1:32" x14ac:dyDescent="0.25">
      <c r="A5613" t="e">
        <v>#N/A</v>
      </c>
      <c r="B5613" s="33" t="e">
        <v>#N/A</v>
      </c>
      <c r="C5613" t="e">
        <v>#N/A</v>
      </c>
      <c r="D5613" t="e">
        <v>#N/A</v>
      </c>
      <c r="E5613" s="69" t="e">
        <v>#N/A</v>
      </c>
      <c r="F5613" s="3" t="e">
        <v>#N/A</v>
      </c>
      <c r="G5613" s="3" t="e">
        <v>#N/A</v>
      </c>
      <c r="H5613" s="3" t="e">
        <v>#N/A</v>
      </c>
      <c r="I5613" s="80" t="e">
        <v>#N/A</v>
      </c>
      <c r="J5613" s="80" t="e">
        <v>#N/A</v>
      </c>
      <c r="K5613" s="85" t="e">
        <v>#N/A</v>
      </c>
      <c r="L5613" s="9" t="e">
        <v>#N/A</v>
      </c>
      <c r="M5613" s="93" t="e">
        <v>#N/A</v>
      </c>
      <c r="N5613" s="8" t="e">
        <v>#N/A</v>
      </c>
      <c r="O5613" t="e">
        <v>#N/A</v>
      </c>
      <c r="P5613" t="e">
        <v>#N/A</v>
      </c>
      <c r="Q5613" t="e">
        <v>#N/A</v>
      </c>
      <c r="R5613" s="2" t="e">
        <v>#N/A</v>
      </c>
      <c r="S5613" t="e">
        <v>#N/A</v>
      </c>
      <c r="T5613" s="3" t="e">
        <v>#N/A</v>
      </c>
      <c r="U5613" s="3" t="e">
        <v>#N/A</v>
      </c>
      <c r="V5613" t="e">
        <v>#N/A</v>
      </c>
      <c r="W5613" t="e">
        <v>#N/A</v>
      </c>
      <c r="X5613" t="e">
        <v>#N/A</v>
      </c>
      <c r="Y5613" s="3" t="e">
        <v>#N/A</v>
      </c>
      <c r="Z5613" s="8" t="e">
        <v>#N/A</v>
      </c>
      <c r="AA5613" s="30" t="e">
        <v>#N/A</v>
      </c>
      <c r="AB5613" t="e">
        <v>#N/A</v>
      </c>
      <c r="AC5613" t="e">
        <v>#N/A</v>
      </c>
      <c r="AD5613" t="e">
        <v>#N/A</v>
      </c>
      <c r="AE5613" t="e">
        <v>#N/A</v>
      </c>
      <c r="AF5613" t="e">
        <v>#N/A</v>
      </c>
    </row>
    <row r="5614" spans="1:32" x14ac:dyDescent="0.25">
      <c r="A5614" t="e">
        <v>#N/A</v>
      </c>
      <c r="B5614" s="33" t="e">
        <v>#N/A</v>
      </c>
      <c r="C5614" t="e">
        <v>#N/A</v>
      </c>
      <c r="D5614" t="e">
        <v>#N/A</v>
      </c>
      <c r="E5614" s="69" t="e">
        <v>#N/A</v>
      </c>
      <c r="F5614" s="3" t="e">
        <v>#N/A</v>
      </c>
      <c r="G5614" s="3" t="e">
        <v>#N/A</v>
      </c>
      <c r="H5614" s="3" t="e">
        <v>#N/A</v>
      </c>
      <c r="I5614" s="80" t="e">
        <v>#N/A</v>
      </c>
      <c r="J5614" s="80" t="e">
        <v>#N/A</v>
      </c>
      <c r="K5614" s="85" t="e">
        <v>#N/A</v>
      </c>
      <c r="L5614" s="9" t="e">
        <v>#N/A</v>
      </c>
      <c r="M5614" s="93" t="e">
        <v>#N/A</v>
      </c>
      <c r="N5614" s="8" t="e">
        <v>#N/A</v>
      </c>
      <c r="O5614" t="e">
        <v>#N/A</v>
      </c>
      <c r="P5614" t="e">
        <v>#N/A</v>
      </c>
      <c r="Q5614" t="e">
        <v>#N/A</v>
      </c>
      <c r="R5614" s="2" t="e">
        <v>#N/A</v>
      </c>
      <c r="S5614" t="e">
        <v>#N/A</v>
      </c>
      <c r="T5614" s="3" t="e">
        <v>#N/A</v>
      </c>
      <c r="U5614" s="3" t="e">
        <v>#N/A</v>
      </c>
      <c r="V5614" t="e">
        <v>#N/A</v>
      </c>
      <c r="W5614" t="e">
        <v>#N/A</v>
      </c>
      <c r="X5614" t="e">
        <v>#N/A</v>
      </c>
      <c r="Y5614" s="3" t="e">
        <v>#N/A</v>
      </c>
      <c r="Z5614" s="8" t="e">
        <v>#N/A</v>
      </c>
      <c r="AA5614" s="30" t="e">
        <v>#N/A</v>
      </c>
      <c r="AB5614" t="e">
        <v>#N/A</v>
      </c>
      <c r="AC5614" t="e">
        <v>#N/A</v>
      </c>
      <c r="AD5614" t="e">
        <v>#N/A</v>
      </c>
      <c r="AE5614" t="e">
        <v>#N/A</v>
      </c>
      <c r="AF5614" t="e">
        <v>#N/A</v>
      </c>
    </row>
    <row r="5615" spans="1:32" x14ac:dyDescent="0.25">
      <c r="A5615" t="e">
        <v>#N/A</v>
      </c>
      <c r="B5615" s="33" t="e">
        <v>#N/A</v>
      </c>
      <c r="C5615" t="e">
        <v>#N/A</v>
      </c>
      <c r="D5615" t="e">
        <v>#N/A</v>
      </c>
      <c r="E5615" s="69" t="e">
        <v>#N/A</v>
      </c>
      <c r="F5615" s="3" t="e">
        <v>#N/A</v>
      </c>
      <c r="G5615" s="3" t="e">
        <v>#N/A</v>
      </c>
      <c r="H5615" s="3" t="e">
        <v>#N/A</v>
      </c>
      <c r="I5615" s="80" t="e">
        <v>#N/A</v>
      </c>
      <c r="J5615" s="80" t="e">
        <v>#N/A</v>
      </c>
      <c r="K5615" s="85" t="e">
        <v>#N/A</v>
      </c>
      <c r="L5615" s="9" t="e">
        <v>#N/A</v>
      </c>
      <c r="M5615" s="93" t="e">
        <v>#N/A</v>
      </c>
      <c r="N5615" s="8" t="e">
        <v>#N/A</v>
      </c>
      <c r="O5615" t="e">
        <v>#N/A</v>
      </c>
      <c r="P5615" t="e">
        <v>#N/A</v>
      </c>
      <c r="Q5615" t="e">
        <v>#N/A</v>
      </c>
      <c r="R5615" s="2" t="e">
        <v>#N/A</v>
      </c>
      <c r="S5615" t="e">
        <v>#N/A</v>
      </c>
      <c r="T5615" s="3" t="e">
        <v>#N/A</v>
      </c>
      <c r="U5615" s="3" t="e">
        <v>#N/A</v>
      </c>
      <c r="V5615" t="e">
        <v>#N/A</v>
      </c>
      <c r="W5615" t="e">
        <v>#N/A</v>
      </c>
      <c r="X5615" t="e">
        <v>#N/A</v>
      </c>
      <c r="Y5615" s="3" t="e">
        <v>#N/A</v>
      </c>
      <c r="Z5615" s="8" t="e">
        <v>#N/A</v>
      </c>
      <c r="AA5615" s="30" t="e">
        <v>#N/A</v>
      </c>
      <c r="AB5615" t="e">
        <v>#N/A</v>
      </c>
      <c r="AC5615" t="e">
        <v>#N/A</v>
      </c>
      <c r="AD5615" t="e">
        <v>#N/A</v>
      </c>
      <c r="AE5615" t="e">
        <v>#N/A</v>
      </c>
      <c r="AF5615" t="e">
        <v>#N/A</v>
      </c>
    </row>
    <row r="5616" spans="1:32" x14ac:dyDescent="0.25">
      <c r="A5616" t="e">
        <v>#N/A</v>
      </c>
      <c r="B5616" s="33" t="e">
        <v>#N/A</v>
      </c>
      <c r="C5616" t="e">
        <v>#N/A</v>
      </c>
      <c r="D5616" t="e">
        <v>#N/A</v>
      </c>
      <c r="E5616" s="69" t="e">
        <v>#N/A</v>
      </c>
      <c r="F5616" s="3" t="e">
        <v>#N/A</v>
      </c>
      <c r="G5616" s="3" t="e">
        <v>#N/A</v>
      </c>
      <c r="H5616" s="3" t="e">
        <v>#N/A</v>
      </c>
      <c r="I5616" s="80" t="e">
        <v>#N/A</v>
      </c>
      <c r="J5616" s="80" t="e">
        <v>#N/A</v>
      </c>
      <c r="K5616" s="85" t="e">
        <v>#N/A</v>
      </c>
      <c r="L5616" s="9" t="e">
        <v>#N/A</v>
      </c>
      <c r="M5616" s="93" t="e">
        <v>#N/A</v>
      </c>
      <c r="N5616" s="8" t="e">
        <v>#N/A</v>
      </c>
      <c r="O5616" t="e">
        <v>#N/A</v>
      </c>
      <c r="P5616" t="e">
        <v>#N/A</v>
      </c>
      <c r="Q5616" t="e">
        <v>#N/A</v>
      </c>
      <c r="R5616" s="2" t="e">
        <v>#N/A</v>
      </c>
      <c r="S5616" t="e">
        <v>#N/A</v>
      </c>
      <c r="T5616" s="3" t="e">
        <v>#N/A</v>
      </c>
      <c r="U5616" s="3" t="e">
        <v>#N/A</v>
      </c>
      <c r="V5616" t="e">
        <v>#N/A</v>
      </c>
      <c r="W5616" t="e">
        <v>#N/A</v>
      </c>
      <c r="X5616" t="e">
        <v>#N/A</v>
      </c>
      <c r="Y5616" s="3" t="e">
        <v>#N/A</v>
      </c>
      <c r="Z5616" s="8" t="e">
        <v>#N/A</v>
      </c>
      <c r="AA5616" s="30" t="e">
        <v>#N/A</v>
      </c>
      <c r="AB5616" t="e">
        <v>#N/A</v>
      </c>
      <c r="AC5616" t="e">
        <v>#N/A</v>
      </c>
      <c r="AD5616" t="e">
        <v>#N/A</v>
      </c>
      <c r="AE5616" t="e">
        <v>#N/A</v>
      </c>
      <c r="AF5616" t="e">
        <v>#N/A</v>
      </c>
    </row>
    <row r="5617" spans="1:32" x14ac:dyDescent="0.25">
      <c r="A5617" t="e">
        <v>#N/A</v>
      </c>
      <c r="B5617" s="33" t="e">
        <v>#N/A</v>
      </c>
      <c r="C5617" t="e">
        <v>#N/A</v>
      </c>
      <c r="D5617" t="e">
        <v>#N/A</v>
      </c>
      <c r="E5617" s="69" t="e">
        <v>#N/A</v>
      </c>
      <c r="F5617" s="3" t="e">
        <v>#N/A</v>
      </c>
      <c r="G5617" s="3" t="e">
        <v>#N/A</v>
      </c>
      <c r="H5617" s="3" t="e">
        <v>#N/A</v>
      </c>
      <c r="I5617" s="80" t="e">
        <v>#N/A</v>
      </c>
      <c r="J5617" s="80" t="e">
        <v>#N/A</v>
      </c>
      <c r="K5617" s="85" t="e">
        <v>#N/A</v>
      </c>
      <c r="L5617" s="9" t="e">
        <v>#N/A</v>
      </c>
      <c r="M5617" s="93" t="e">
        <v>#N/A</v>
      </c>
      <c r="N5617" s="8" t="e">
        <v>#N/A</v>
      </c>
      <c r="O5617" t="e">
        <v>#N/A</v>
      </c>
      <c r="P5617" t="e">
        <v>#N/A</v>
      </c>
      <c r="Q5617" t="e">
        <v>#N/A</v>
      </c>
      <c r="R5617" s="2" t="e">
        <v>#N/A</v>
      </c>
      <c r="S5617" t="e">
        <v>#N/A</v>
      </c>
      <c r="T5617" s="3" t="e">
        <v>#N/A</v>
      </c>
      <c r="U5617" s="3" t="e">
        <v>#N/A</v>
      </c>
      <c r="V5617" t="e">
        <v>#N/A</v>
      </c>
      <c r="W5617" t="e">
        <v>#N/A</v>
      </c>
      <c r="X5617" t="e">
        <v>#N/A</v>
      </c>
      <c r="Y5617" s="3" t="e">
        <v>#N/A</v>
      </c>
      <c r="Z5617" s="8" t="e">
        <v>#N/A</v>
      </c>
      <c r="AA5617" s="30" t="e">
        <v>#N/A</v>
      </c>
      <c r="AB5617" t="e">
        <v>#N/A</v>
      </c>
      <c r="AC5617" t="e">
        <v>#N/A</v>
      </c>
      <c r="AD5617" t="e">
        <v>#N/A</v>
      </c>
      <c r="AE5617" t="e">
        <v>#N/A</v>
      </c>
      <c r="AF5617" t="e">
        <v>#N/A</v>
      </c>
    </row>
    <row r="5618" spans="1:32" x14ac:dyDescent="0.25">
      <c r="A5618" t="e">
        <v>#N/A</v>
      </c>
      <c r="B5618" s="33" t="e">
        <v>#N/A</v>
      </c>
      <c r="C5618" t="e">
        <v>#N/A</v>
      </c>
      <c r="D5618" t="e">
        <v>#N/A</v>
      </c>
      <c r="E5618" s="69" t="e">
        <v>#N/A</v>
      </c>
      <c r="F5618" s="3" t="e">
        <v>#N/A</v>
      </c>
      <c r="G5618" s="3" t="e">
        <v>#N/A</v>
      </c>
      <c r="H5618" s="3" t="e">
        <v>#N/A</v>
      </c>
      <c r="I5618" s="80" t="e">
        <v>#N/A</v>
      </c>
      <c r="J5618" s="80" t="e">
        <v>#N/A</v>
      </c>
      <c r="K5618" s="85" t="e">
        <v>#N/A</v>
      </c>
      <c r="L5618" s="9" t="e">
        <v>#N/A</v>
      </c>
      <c r="M5618" s="93" t="e">
        <v>#N/A</v>
      </c>
      <c r="N5618" s="8" t="e">
        <v>#N/A</v>
      </c>
      <c r="O5618" t="e">
        <v>#N/A</v>
      </c>
      <c r="P5618" t="e">
        <v>#N/A</v>
      </c>
      <c r="Q5618" t="e">
        <v>#N/A</v>
      </c>
      <c r="R5618" s="2" t="e">
        <v>#N/A</v>
      </c>
      <c r="S5618" t="e">
        <v>#N/A</v>
      </c>
      <c r="T5618" s="3" t="e">
        <v>#N/A</v>
      </c>
      <c r="U5618" s="3" t="e">
        <v>#N/A</v>
      </c>
      <c r="V5618" t="e">
        <v>#N/A</v>
      </c>
      <c r="W5618" t="e">
        <v>#N/A</v>
      </c>
      <c r="X5618" t="e">
        <v>#N/A</v>
      </c>
      <c r="Y5618" s="3" t="e">
        <v>#N/A</v>
      </c>
      <c r="Z5618" s="8" t="e">
        <v>#N/A</v>
      </c>
      <c r="AA5618" s="30" t="e">
        <v>#N/A</v>
      </c>
      <c r="AB5618" t="e">
        <v>#N/A</v>
      </c>
      <c r="AC5618" t="e">
        <v>#N/A</v>
      </c>
      <c r="AD5618" t="e">
        <v>#N/A</v>
      </c>
      <c r="AE5618" t="e">
        <v>#N/A</v>
      </c>
      <c r="AF5618" t="e">
        <v>#N/A</v>
      </c>
    </row>
    <row r="5619" spans="1:32" x14ac:dyDescent="0.25">
      <c r="A5619" t="e">
        <v>#N/A</v>
      </c>
      <c r="B5619" s="33" t="e">
        <v>#N/A</v>
      </c>
      <c r="C5619" t="e">
        <v>#N/A</v>
      </c>
      <c r="D5619" t="e">
        <v>#N/A</v>
      </c>
      <c r="E5619" s="69" t="e">
        <v>#N/A</v>
      </c>
      <c r="F5619" s="3" t="e">
        <v>#N/A</v>
      </c>
      <c r="G5619" s="3" t="e">
        <v>#N/A</v>
      </c>
      <c r="H5619" s="3" t="e">
        <v>#N/A</v>
      </c>
      <c r="I5619" s="80" t="e">
        <v>#N/A</v>
      </c>
      <c r="J5619" s="80" t="e">
        <v>#N/A</v>
      </c>
      <c r="K5619" s="85" t="e">
        <v>#N/A</v>
      </c>
      <c r="L5619" s="9" t="e">
        <v>#N/A</v>
      </c>
      <c r="M5619" s="93" t="e">
        <v>#N/A</v>
      </c>
      <c r="N5619" s="8" t="e">
        <v>#N/A</v>
      </c>
      <c r="O5619" t="e">
        <v>#N/A</v>
      </c>
      <c r="P5619" t="e">
        <v>#N/A</v>
      </c>
      <c r="Q5619" t="e">
        <v>#N/A</v>
      </c>
      <c r="R5619" s="2" t="e">
        <v>#N/A</v>
      </c>
      <c r="S5619" t="e">
        <v>#N/A</v>
      </c>
      <c r="T5619" s="3" t="e">
        <v>#N/A</v>
      </c>
      <c r="U5619" s="3" t="e">
        <v>#N/A</v>
      </c>
      <c r="V5619" t="e">
        <v>#N/A</v>
      </c>
      <c r="W5619" t="e">
        <v>#N/A</v>
      </c>
      <c r="X5619" t="e">
        <v>#N/A</v>
      </c>
      <c r="Y5619" s="3" t="e">
        <v>#N/A</v>
      </c>
      <c r="Z5619" s="8" t="e">
        <v>#N/A</v>
      </c>
      <c r="AA5619" s="30" t="e">
        <v>#N/A</v>
      </c>
      <c r="AB5619" t="e">
        <v>#N/A</v>
      </c>
      <c r="AC5619" t="e">
        <v>#N/A</v>
      </c>
      <c r="AD5619" t="e">
        <v>#N/A</v>
      </c>
      <c r="AE5619" t="e">
        <v>#N/A</v>
      </c>
      <c r="AF5619" t="e">
        <v>#N/A</v>
      </c>
    </row>
    <row r="5620" spans="1:32" x14ac:dyDescent="0.25">
      <c r="A5620" t="e">
        <v>#N/A</v>
      </c>
      <c r="B5620" s="33" t="e">
        <v>#N/A</v>
      </c>
      <c r="C5620" t="e">
        <v>#N/A</v>
      </c>
      <c r="D5620" t="e">
        <v>#N/A</v>
      </c>
      <c r="E5620" s="69" t="e">
        <v>#N/A</v>
      </c>
      <c r="F5620" s="3" t="e">
        <v>#N/A</v>
      </c>
      <c r="G5620" s="3" t="e">
        <v>#N/A</v>
      </c>
      <c r="H5620" s="3" t="e">
        <v>#N/A</v>
      </c>
      <c r="I5620" s="80" t="e">
        <v>#N/A</v>
      </c>
      <c r="J5620" s="80" t="e">
        <v>#N/A</v>
      </c>
      <c r="K5620" s="85" t="e">
        <v>#N/A</v>
      </c>
      <c r="L5620" s="9" t="e">
        <v>#N/A</v>
      </c>
      <c r="M5620" s="93" t="e">
        <v>#N/A</v>
      </c>
      <c r="N5620" s="8" t="e">
        <v>#N/A</v>
      </c>
      <c r="O5620" t="e">
        <v>#N/A</v>
      </c>
      <c r="P5620" t="e">
        <v>#N/A</v>
      </c>
      <c r="Q5620" t="e">
        <v>#N/A</v>
      </c>
      <c r="R5620" s="2" t="e">
        <v>#N/A</v>
      </c>
      <c r="S5620" t="e">
        <v>#N/A</v>
      </c>
      <c r="T5620" s="3" t="e">
        <v>#N/A</v>
      </c>
      <c r="U5620" s="3" t="e">
        <v>#N/A</v>
      </c>
      <c r="V5620" t="e">
        <v>#N/A</v>
      </c>
      <c r="W5620" t="e">
        <v>#N/A</v>
      </c>
      <c r="X5620" t="e">
        <v>#N/A</v>
      </c>
      <c r="Y5620" s="3" t="e">
        <v>#N/A</v>
      </c>
      <c r="Z5620" s="8" t="e">
        <v>#N/A</v>
      </c>
      <c r="AA5620" s="30" t="e">
        <v>#N/A</v>
      </c>
      <c r="AB5620" t="e">
        <v>#N/A</v>
      </c>
      <c r="AC5620" t="e">
        <v>#N/A</v>
      </c>
      <c r="AD5620" t="e">
        <v>#N/A</v>
      </c>
      <c r="AE5620" t="e">
        <v>#N/A</v>
      </c>
      <c r="AF5620" t="e">
        <v>#N/A</v>
      </c>
    </row>
    <row r="5621" spans="1:32" x14ac:dyDescent="0.25">
      <c r="A5621" t="e">
        <v>#N/A</v>
      </c>
      <c r="B5621" s="33" t="e">
        <v>#N/A</v>
      </c>
      <c r="C5621" t="e">
        <v>#N/A</v>
      </c>
      <c r="D5621" t="e">
        <v>#N/A</v>
      </c>
      <c r="E5621" s="69" t="e">
        <v>#N/A</v>
      </c>
      <c r="F5621" s="3" t="e">
        <v>#N/A</v>
      </c>
      <c r="G5621" s="3" t="e">
        <v>#N/A</v>
      </c>
      <c r="H5621" s="3" t="e">
        <v>#N/A</v>
      </c>
      <c r="I5621" s="80" t="e">
        <v>#N/A</v>
      </c>
      <c r="J5621" s="80" t="e">
        <v>#N/A</v>
      </c>
      <c r="K5621" s="85" t="e">
        <v>#N/A</v>
      </c>
      <c r="L5621" s="9" t="e">
        <v>#N/A</v>
      </c>
      <c r="M5621" s="93" t="e">
        <v>#N/A</v>
      </c>
      <c r="N5621" s="8" t="e">
        <v>#N/A</v>
      </c>
      <c r="O5621" t="e">
        <v>#N/A</v>
      </c>
      <c r="P5621" t="e">
        <v>#N/A</v>
      </c>
      <c r="Q5621" t="e">
        <v>#N/A</v>
      </c>
      <c r="R5621" s="2" t="e">
        <v>#N/A</v>
      </c>
      <c r="S5621" t="e">
        <v>#N/A</v>
      </c>
      <c r="T5621" s="3" t="e">
        <v>#N/A</v>
      </c>
      <c r="U5621" s="3" t="e">
        <v>#N/A</v>
      </c>
      <c r="V5621" t="e">
        <v>#N/A</v>
      </c>
      <c r="W5621" t="e">
        <v>#N/A</v>
      </c>
      <c r="X5621" t="e">
        <v>#N/A</v>
      </c>
      <c r="Y5621" s="3" t="e">
        <v>#N/A</v>
      </c>
      <c r="Z5621" s="8" t="e">
        <v>#N/A</v>
      </c>
      <c r="AA5621" s="30" t="e">
        <v>#N/A</v>
      </c>
      <c r="AB5621" t="e">
        <v>#N/A</v>
      </c>
      <c r="AC5621" t="e">
        <v>#N/A</v>
      </c>
      <c r="AD5621" t="e">
        <v>#N/A</v>
      </c>
      <c r="AE5621" t="e">
        <v>#N/A</v>
      </c>
      <c r="AF5621" t="e">
        <v>#N/A</v>
      </c>
    </row>
    <row r="5622" spans="1:32" x14ac:dyDescent="0.25">
      <c r="A5622" t="e">
        <v>#N/A</v>
      </c>
      <c r="B5622" s="33" t="e">
        <v>#N/A</v>
      </c>
      <c r="C5622" t="e">
        <v>#N/A</v>
      </c>
      <c r="D5622" t="e">
        <v>#N/A</v>
      </c>
      <c r="E5622" s="69" t="e">
        <v>#N/A</v>
      </c>
      <c r="F5622" s="3" t="e">
        <v>#N/A</v>
      </c>
      <c r="G5622" s="3" t="e">
        <v>#N/A</v>
      </c>
      <c r="H5622" s="3" t="e">
        <v>#N/A</v>
      </c>
      <c r="I5622" s="80" t="e">
        <v>#N/A</v>
      </c>
      <c r="J5622" s="80" t="e">
        <v>#N/A</v>
      </c>
      <c r="K5622" s="85" t="e">
        <v>#N/A</v>
      </c>
      <c r="L5622" s="9" t="e">
        <v>#N/A</v>
      </c>
      <c r="M5622" s="93" t="e">
        <v>#N/A</v>
      </c>
      <c r="N5622" s="8" t="e">
        <v>#N/A</v>
      </c>
      <c r="O5622" t="e">
        <v>#N/A</v>
      </c>
      <c r="P5622" t="e">
        <v>#N/A</v>
      </c>
      <c r="Q5622" t="e">
        <v>#N/A</v>
      </c>
      <c r="R5622" s="2" t="e">
        <v>#N/A</v>
      </c>
      <c r="S5622" t="e">
        <v>#N/A</v>
      </c>
      <c r="T5622" s="3" t="e">
        <v>#N/A</v>
      </c>
      <c r="U5622" s="3" t="e">
        <v>#N/A</v>
      </c>
      <c r="V5622" t="e">
        <v>#N/A</v>
      </c>
      <c r="W5622" t="e">
        <v>#N/A</v>
      </c>
      <c r="X5622" t="e">
        <v>#N/A</v>
      </c>
      <c r="Y5622" s="3" t="e">
        <v>#N/A</v>
      </c>
      <c r="Z5622" s="8" t="e">
        <v>#N/A</v>
      </c>
      <c r="AA5622" s="30" t="e">
        <v>#N/A</v>
      </c>
      <c r="AB5622" t="e">
        <v>#N/A</v>
      </c>
      <c r="AC5622" t="e">
        <v>#N/A</v>
      </c>
      <c r="AD5622" t="e">
        <v>#N/A</v>
      </c>
      <c r="AE5622" t="e">
        <v>#N/A</v>
      </c>
      <c r="AF5622" t="e">
        <v>#N/A</v>
      </c>
    </row>
    <row r="5623" spans="1:32" x14ac:dyDescent="0.25">
      <c r="A5623" t="e">
        <v>#N/A</v>
      </c>
      <c r="B5623" s="33" t="e">
        <v>#N/A</v>
      </c>
      <c r="C5623" t="e">
        <v>#N/A</v>
      </c>
      <c r="D5623" t="e">
        <v>#N/A</v>
      </c>
      <c r="E5623" s="69" t="e">
        <v>#N/A</v>
      </c>
      <c r="F5623" s="3" t="e">
        <v>#N/A</v>
      </c>
      <c r="G5623" s="3" t="e">
        <v>#N/A</v>
      </c>
      <c r="H5623" s="3" t="e">
        <v>#N/A</v>
      </c>
      <c r="I5623" s="80" t="e">
        <v>#N/A</v>
      </c>
      <c r="J5623" s="80" t="e">
        <v>#N/A</v>
      </c>
      <c r="K5623" s="85" t="e">
        <v>#N/A</v>
      </c>
      <c r="L5623" s="9" t="e">
        <v>#N/A</v>
      </c>
      <c r="M5623" s="93" t="e">
        <v>#N/A</v>
      </c>
      <c r="N5623" s="8" t="e">
        <v>#N/A</v>
      </c>
      <c r="O5623" t="e">
        <v>#N/A</v>
      </c>
      <c r="P5623" t="e">
        <v>#N/A</v>
      </c>
      <c r="Q5623" t="e">
        <v>#N/A</v>
      </c>
      <c r="R5623" s="2" t="e">
        <v>#N/A</v>
      </c>
      <c r="S5623" t="e">
        <v>#N/A</v>
      </c>
      <c r="T5623" s="3" t="e">
        <v>#N/A</v>
      </c>
      <c r="U5623" s="3" t="e">
        <v>#N/A</v>
      </c>
      <c r="V5623" t="e">
        <v>#N/A</v>
      </c>
      <c r="W5623" t="e">
        <v>#N/A</v>
      </c>
      <c r="X5623" t="e">
        <v>#N/A</v>
      </c>
      <c r="Y5623" s="3" t="e">
        <v>#N/A</v>
      </c>
      <c r="Z5623" s="8" t="e">
        <v>#N/A</v>
      </c>
      <c r="AA5623" s="30" t="e">
        <v>#N/A</v>
      </c>
      <c r="AB5623" t="e">
        <v>#N/A</v>
      </c>
      <c r="AC5623" t="e">
        <v>#N/A</v>
      </c>
      <c r="AD5623" t="e">
        <v>#N/A</v>
      </c>
      <c r="AE5623" t="e">
        <v>#N/A</v>
      </c>
      <c r="AF5623" t="e">
        <v>#N/A</v>
      </c>
    </row>
    <row r="5624" spans="1:32" x14ac:dyDescent="0.25">
      <c r="A5624" t="e">
        <v>#N/A</v>
      </c>
      <c r="B5624" s="33" t="e">
        <v>#N/A</v>
      </c>
      <c r="C5624" t="e">
        <v>#N/A</v>
      </c>
      <c r="D5624" t="e">
        <v>#N/A</v>
      </c>
      <c r="E5624" s="69" t="e">
        <v>#N/A</v>
      </c>
      <c r="F5624" s="3" t="e">
        <v>#N/A</v>
      </c>
      <c r="G5624" s="3" t="e">
        <v>#N/A</v>
      </c>
      <c r="H5624" s="3" t="e">
        <v>#N/A</v>
      </c>
      <c r="I5624" s="80" t="e">
        <v>#N/A</v>
      </c>
      <c r="J5624" s="80" t="e">
        <v>#N/A</v>
      </c>
      <c r="K5624" s="85" t="e">
        <v>#N/A</v>
      </c>
      <c r="L5624" s="9" t="e">
        <v>#N/A</v>
      </c>
      <c r="M5624" s="93" t="e">
        <v>#N/A</v>
      </c>
      <c r="N5624" s="8" t="e">
        <v>#N/A</v>
      </c>
      <c r="O5624" t="e">
        <v>#N/A</v>
      </c>
      <c r="P5624" t="e">
        <v>#N/A</v>
      </c>
      <c r="Q5624" t="e">
        <v>#N/A</v>
      </c>
      <c r="R5624" s="2" t="e">
        <v>#N/A</v>
      </c>
      <c r="S5624" t="e">
        <v>#N/A</v>
      </c>
      <c r="T5624" s="3" t="e">
        <v>#N/A</v>
      </c>
      <c r="U5624" s="3" t="e">
        <v>#N/A</v>
      </c>
      <c r="V5624" t="e">
        <v>#N/A</v>
      </c>
      <c r="W5624" t="e">
        <v>#N/A</v>
      </c>
      <c r="X5624" t="e">
        <v>#N/A</v>
      </c>
      <c r="Y5624" s="3" t="e">
        <v>#N/A</v>
      </c>
      <c r="Z5624" s="8" t="e">
        <v>#N/A</v>
      </c>
      <c r="AA5624" s="30" t="e">
        <v>#N/A</v>
      </c>
      <c r="AB5624" t="e">
        <v>#N/A</v>
      </c>
      <c r="AC5624" t="e">
        <v>#N/A</v>
      </c>
      <c r="AD5624" t="e">
        <v>#N/A</v>
      </c>
      <c r="AE5624" t="e">
        <v>#N/A</v>
      </c>
      <c r="AF5624" t="e">
        <v>#N/A</v>
      </c>
    </row>
    <row r="5625" spans="1:32" x14ac:dyDescent="0.25">
      <c r="A5625" t="e">
        <v>#N/A</v>
      </c>
      <c r="B5625" s="33" t="e">
        <v>#N/A</v>
      </c>
      <c r="C5625" t="e">
        <v>#N/A</v>
      </c>
      <c r="D5625" t="e">
        <v>#N/A</v>
      </c>
      <c r="E5625" s="69" t="e">
        <v>#N/A</v>
      </c>
      <c r="F5625" s="3" t="e">
        <v>#N/A</v>
      </c>
      <c r="G5625" s="3" t="e">
        <v>#N/A</v>
      </c>
      <c r="H5625" s="3" t="e">
        <v>#N/A</v>
      </c>
      <c r="I5625" s="80" t="e">
        <v>#N/A</v>
      </c>
      <c r="J5625" s="80" t="e">
        <v>#N/A</v>
      </c>
      <c r="K5625" s="85" t="e">
        <v>#N/A</v>
      </c>
      <c r="L5625" s="9" t="e">
        <v>#N/A</v>
      </c>
      <c r="M5625" s="93" t="e">
        <v>#N/A</v>
      </c>
      <c r="N5625" s="8" t="e">
        <v>#N/A</v>
      </c>
      <c r="O5625" t="e">
        <v>#N/A</v>
      </c>
      <c r="P5625" t="e">
        <v>#N/A</v>
      </c>
      <c r="Q5625" t="e">
        <v>#N/A</v>
      </c>
      <c r="R5625" s="2" t="e">
        <v>#N/A</v>
      </c>
      <c r="S5625" t="e">
        <v>#N/A</v>
      </c>
      <c r="T5625" s="3" t="e">
        <v>#N/A</v>
      </c>
      <c r="U5625" s="3" t="e">
        <v>#N/A</v>
      </c>
      <c r="V5625" t="e">
        <v>#N/A</v>
      </c>
      <c r="W5625" t="e">
        <v>#N/A</v>
      </c>
      <c r="X5625" t="e">
        <v>#N/A</v>
      </c>
      <c r="Y5625" s="3" t="e">
        <v>#N/A</v>
      </c>
      <c r="Z5625" s="8" t="e">
        <v>#N/A</v>
      </c>
      <c r="AA5625" s="30" t="e">
        <v>#N/A</v>
      </c>
      <c r="AB5625" t="e">
        <v>#N/A</v>
      </c>
      <c r="AC5625" t="e">
        <v>#N/A</v>
      </c>
      <c r="AD5625" t="e">
        <v>#N/A</v>
      </c>
      <c r="AE5625" t="e">
        <v>#N/A</v>
      </c>
      <c r="AF5625" t="e">
        <v>#N/A</v>
      </c>
    </row>
    <row r="5626" spans="1:32" x14ac:dyDescent="0.25">
      <c r="A5626" t="e">
        <v>#N/A</v>
      </c>
      <c r="B5626" s="33" t="e">
        <v>#N/A</v>
      </c>
      <c r="C5626" t="e">
        <v>#N/A</v>
      </c>
      <c r="D5626" t="e">
        <v>#N/A</v>
      </c>
      <c r="E5626" s="69" t="e">
        <v>#N/A</v>
      </c>
      <c r="F5626" s="3" t="e">
        <v>#N/A</v>
      </c>
      <c r="G5626" s="3" t="e">
        <v>#N/A</v>
      </c>
      <c r="H5626" s="3" t="e">
        <v>#N/A</v>
      </c>
      <c r="I5626" s="80" t="e">
        <v>#N/A</v>
      </c>
      <c r="J5626" s="80" t="e">
        <v>#N/A</v>
      </c>
      <c r="K5626" s="85" t="e">
        <v>#N/A</v>
      </c>
      <c r="L5626" s="9" t="e">
        <v>#N/A</v>
      </c>
      <c r="M5626" s="93" t="e">
        <v>#N/A</v>
      </c>
      <c r="N5626" s="8" t="e">
        <v>#N/A</v>
      </c>
      <c r="O5626" t="e">
        <v>#N/A</v>
      </c>
      <c r="P5626" t="e">
        <v>#N/A</v>
      </c>
      <c r="Q5626" t="e">
        <v>#N/A</v>
      </c>
      <c r="R5626" s="2" t="e">
        <v>#N/A</v>
      </c>
      <c r="S5626" t="e">
        <v>#N/A</v>
      </c>
      <c r="T5626" s="3" t="e">
        <v>#N/A</v>
      </c>
      <c r="U5626" s="3" t="e">
        <v>#N/A</v>
      </c>
      <c r="V5626" t="e">
        <v>#N/A</v>
      </c>
      <c r="W5626" t="e">
        <v>#N/A</v>
      </c>
      <c r="X5626" t="e">
        <v>#N/A</v>
      </c>
      <c r="Y5626" s="3" t="e">
        <v>#N/A</v>
      </c>
      <c r="Z5626" s="8" t="e">
        <v>#N/A</v>
      </c>
      <c r="AA5626" s="30" t="e">
        <v>#N/A</v>
      </c>
      <c r="AB5626" t="e">
        <v>#N/A</v>
      </c>
      <c r="AC5626" t="e">
        <v>#N/A</v>
      </c>
      <c r="AD5626" t="e">
        <v>#N/A</v>
      </c>
      <c r="AE5626" t="e">
        <v>#N/A</v>
      </c>
      <c r="AF5626" t="e">
        <v>#N/A</v>
      </c>
    </row>
    <row r="5627" spans="1:32" x14ac:dyDescent="0.25">
      <c r="A5627" t="e">
        <v>#N/A</v>
      </c>
      <c r="B5627" s="33" t="e">
        <v>#N/A</v>
      </c>
      <c r="C5627" t="e">
        <v>#N/A</v>
      </c>
      <c r="D5627" t="e">
        <v>#N/A</v>
      </c>
      <c r="E5627" s="69" t="e">
        <v>#N/A</v>
      </c>
      <c r="F5627" s="3" t="e">
        <v>#N/A</v>
      </c>
      <c r="G5627" s="3" t="e">
        <v>#N/A</v>
      </c>
      <c r="H5627" s="3" t="e">
        <v>#N/A</v>
      </c>
      <c r="I5627" s="80" t="e">
        <v>#N/A</v>
      </c>
      <c r="J5627" s="80" t="e">
        <v>#N/A</v>
      </c>
      <c r="K5627" s="85" t="e">
        <v>#N/A</v>
      </c>
      <c r="L5627" s="9" t="e">
        <v>#N/A</v>
      </c>
      <c r="M5627" s="93" t="e">
        <v>#N/A</v>
      </c>
      <c r="N5627" s="8" t="e">
        <v>#N/A</v>
      </c>
      <c r="O5627" t="e">
        <v>#N/A</v>
      </c>
      <c r="P5627" t="e">
        <v>#N/A</v>
      </c>
      <c r="Q5627" t="e">
        <v>#N/A</v>
      </c>
      <c r="R5627" s="2" t="e">
        <v>#N/A</v>
      </c>
      <c r="S5627" t="e">
        <v>#N/A</v>
      </c>
      <c r="T5627" s="3" t="e">
        <v>#N/A</v>
      </c>
      <c r="U5627" s="3" t="e">
        <v>#N/A</v>
      </c>
      <c r="V5627" t="e">
        <v>#N/A</v>
      </c>
      <c r="W5627" t="e">
        <v>#N/A</v>
      </c>
      <c r="X5627" t="e">
        <v>#N/A</v>
      </c>
      <c r="Y5627" s="3" t="e">
        <v>#N/A</v>
      </c>
      <c r="Z5627" s="8" t="e">
        <v>#N/A</v>
      </c>
      <c r="AA5627" s="30" t="e">
        <v>#N/A</v>
      </c>
      <c r="AB5627" t="e">
        <v>#N/A</v>
      </c>
      <c r="AC5627" t="e">
        <v>#N/A</v>
      </c>
      <c r="AD5627" t="e">
        <v>#N/A</v>
      </c>
      <c r="AE5627" t="e">
        <v>#N/A</v>
      </c>
      <c r="AF5627" t="e">
        <v>#N/A</v>
      </c>
    </row>
    <row r="5628" spans="1:32" x14ac:dyDescent="0.25">
      <c r="A5628" t="e">
        <v>#N/A</v>
      </c>
      <c r="B5628" s="33" t="e">
        <v>#N/A</v>
      </c>
      <c r="C5628" t="e">
        <v>#N/A</v>
      </c>
      <c r="D5628" t="e">
        <v>#N/A</v>
      </c>
      <c r="E5628" s="69" t="e">
        <v>#N/A</v>
      </c>
      <c r="F5628" s="3" t="e">
        <v>#N/A</v>
      </c>
      <c r="G5628" s="3" t="e">
        <v>#N/A</v>
      </c>
      <c r="H5628" s="3" t="e">
        <v>#N/A</v>
      </c>
      <c r="I5628" s="80" t="e">
        <v>#N/A</v>
      </c>
      <c r="J5628" s="80" t="e">
        <v>#N/A</v>
      </c>
      <c r="K5628" s="85" t="e">
        <v>#N/A</v>
      </c>
      <c r="L5628" s="9" t="e">
        <v>#N/A</v>
      </c>
      <c r="M5628" s="93" t="e">
        <v>#N/A</v>
      </c>
      <c r="N5628" s="8" t="e">
        <v>#N/A</v>
      </c>
      <c r="O5628" t="e">
        <v>#N/A</v>
      </c>
      <c r="P5628" t="e">
        <v>#N/A</v>
      </c>
      <c r="Q5628" t="e">
        <v>#N/A</v>
      </c>
      <c r="R5628" s="2" t="e">
        <v>#N/A</v>
      </c>
      <c r="S5628" t="e">
        <v>#N/A</v>
      </c>
      <c r="T5628" s="3" t="e">
        <v>#N/A</v>
      </c>
      <c r="U5628" s="3" t="e">
        <v>#N/A</v>
      </c>
      <c r="V5628" t="e">
        <v>#N/A</v>
      </c>
      <c r="W5628" t="e">
        <v>#N/A</v>
      </c>
      <c r="X5628" t="e">
        <v>#N/A</v>
      </c>
      <c r="Y5628" s="3" t="e">
        <v>#N/A</v>
      </c>
      <c r="Z5628" s="8" t="e">
        <v>#N/A</v>
      </c>
      <c r="AA5628" s="30" t="e">
        <v>#N/A</v>
      </c>
      <c r="AB5628" t="e">
        <v>#N/A</v>
      </c>
      <c r="AC5628" t="e">
        <v>#N/A</v>
      </c>
      <c r="AD5628" t="e">
        <v>#N/A</v>
      </c>
      <c r="AE5628" t="e">
        <v>#N/A</v>
      </c>
      <c r="AF5628" t="e">
        <v>#N/A</v>
      </c>
    </row>
    <row r="5629" spans="1:32" x14ac:dyDescent="0.25">
      <c r="A5629" t="e">
        <v>#N/A</v>
      </c>
      <c r="B5629" s="33" t="e">
        <v>#N/A</v>
      </c>
      <c r="C5629" t="e">
        <v>#N/A</v>
      </c>
      <c r="D5629" t="e">
        <v>#N/A</v>
      </c>
      <c r="E5629" s="69" t="e">
        <v>#N/A</v>
      </c>
      <c r="F5629" s="3" t="e">
        <v>#N/A</v>
      </c>
      <c r="G5629" s="3" t="e">
        <v>#N/A</v>
      </c>
      <c r="H5629" s="3" t="e">
        <v>#N/A</v>
      </c>
      <c r="I5629" s="80" t="e">
        <v>#N/A</v>
      </c>
      <c r="J5629" s="80" t="e">
        <v>#N/A</v>
      </c>
      <c r="K5629" s="85" t="e">
        <v>#N/A</v>
      </c>
      <c r="L5629" s="9" t="e">
        <v>#N/A</v>
      </c>
      <c r="M5629" s="93" t="e">
        <v>#N/A</v>
      </c>
      <c r="N5629" s="8" t="e">
        <v>#N/A</v>
      </c>
      <c r="O5629" t="e">
        <v>#N/A</v>
      </c>
      <c r="P5629" t="e">
        <v>#N/A</v>
      </c>
      <c r="Q5629" t="e">
        <v>#N/A</v>
      </c>
      <c r="R5629" s="2" t="e">
        <v>#N/A</v>
      </c>
      <c r="S5629" t="e">
        <v>#N/A</v>
      </c>
      <c r="T5629" s="3" t="e">
        <v>#N/A</v>
      </c>
      <c r="U5629" s="3" t="e">
        <v>#N/A</v>
      </c>
      <c r="V5629" t="e">
        <v>#N/A</v>
      </c>
      <c r="W5629" t="e">
        <v>#N/A</v>
      </c>
      <c r="X5629" t="e">
        <v>#N/A</v>
      </c>
      <c r="Y5629" s="3" t="e">
        <v>#N/A</v>
      </c>
      <c r="Z5629" s="8" t="e">
        <v>#N/A</v>
      </c>
      <c r="AA5629" s="30" t="e">
        <v>#N/A</v>
      </c>
      <c r="AB5629" t="e">
        <v>#N/A</v>
      </c>
      <c r="AC5629" t="e">
        <v>#N/A</v>
      </c>
      <c r="AD5629" t="e">
        <v>#N/A</v>
      </c>
      <c r="AE5629" t="e">
        <v>#N/A</v>
      </c>
      <c r="AF5629" t="e">
        <v>#N/A</v>
      </c>
    </row>
    <row r="5630" spans="1:32" x14ac:dyDescent="0.25">
      <c r="A5630" t="e">
        <v>#N/A</v>
      </c>
      <c r="B5630" s="33" t="e">
        <v>#N/A</v>
      </c>
      <c r="C5630" t="e">
        <v>#N/A</v>
      </c>
      <c r="D5630" t="e">
        <v>#N/A</v>
      </c>
      <c r="E5630" s="69" t="e">
        <v>#N/A</v>
      </c>
      <c r="F5630" s="3" t="e">
        <v>#N/A</v>
      </c>
      <c r="G5630" s="3" t="e">
        <v>#N/A</v>
      </c>
      <c r="H5630" s="3" t="e">
        <v>#N/A</v>
      </c>
      <c r="I5630" s="80" t="e">
        <v>#N/A</v>
      </c>
      <c r="J5630" s="80" t="e">
        <v>#N/A</v>
      </c>
      <c r="K5630" s="85" t="e">
        <v>#N/A</v>
      </c>
      <c r="L5630" s="9" t="e">
        <v>#N/A</v>
      </c>
      <c r="M5630" s="93" t="e">
        <v>#N/A</v>
      </c>
      <c r="N5630" s="8" t="e">
        <v>#N/A</v>
      </c>
      <c r="O5630" t="e">
        <v>#N/A</v>
      </c>
      <c r="P5630" t="e">
        <v>#N/A</v>
      </c>
      <c r="Q5630" t="e">
        <v>#N/A</v>
      </c>
      <c r="R5630" s="2" t="e">
        <v>#N/A</v>
      </c>
      <c r="S5630" t="e">
        <v>#N/A</v>
      </c>
      <c r="T5630" s="3" t="e">
        <v>#N/A</v>
      </c>
      <c r="U5630" s="3" t="e">
        <v>#N/A</v>
      </c>
      <c r="V5630" t="e">
        <v>#N/A</v>
      </c>
      <c r="W5630" t="e">
        <v>#N/A</v>
      </c>
      <c r="X5630" t="e">
        <v>#N/A</v>
      </c>
      <c r="Y5630" s="3" t="e">
        <v>#N/A</v>
      </c>
      <c r="Z5630" s="8" t="e">
        <v>#N/A</v>
      </c>
      <c r="AA5630" s="30" t="e">
        <v>#N/A</v>
      </c>
      <c r="AB5630" t="e">
        <v>#N/A</v>
      </c>
      <c r="AC5630" t="e">
        <v>#N/A</v>
      </c>
      <c r="AD5630" t="e">
        <v>#N/A</v>
      </c>
      <c r="AE5630" t="e">
        <v>#N/A</v>
      </c>
      <c r="AF5630" t="e">
        <v>#N/A</v>
      </c>
    </row>
    <row r="5631" spans="1:32" x14ac:dyDescent="0.25">
      <c r="A5631" t="e">
        <v>#N/A</v>
      </c>
      <c r="B5631" s="33" t="e">
        <v>#N/A</v>
      </c>
      <c r="C5631" t="e">
        <v>#N/A</v>
      </c>
      <c r="D5631" t="e">
        <v>#N/A</v>
      </c>
      <c r="E5631" s="69" t="e">
        <v>#N/A</v>
      </c>
      <c r="F5631" s="3" t="e">
        <v>#N/A</v>
      </c>
      <c r="G5631" s="3" t="e">
        <v>#N/A</v>
      </c>
      <c r="H5631" s="3" t="e">
        <v>#N/A</v>
      </c>
      <c r="I5631" s="80" t="e">
        <v>#N/A</v>
      </c>
      <c r="J5631" s="80" t="e">
        <v>#N/A</v>
      </c>
      <c r="K5631" s="85" t="e">
        <v>#N/A</v>
      </c>
      <c r="L5631" s="9" t="e">
        <v>#N/A</v>
      </c>
      <c r="M5631" s="93" t="e">
        <v>#N/A</v>
      </c>
      <c r="N5631" s="8" t="e">
        <v>#N/A</v>
      </c>
      <c r="O5631" t="e">
        <v>#N/A</v>
      </c>
      <c r="P5631" t="e">
        <v>#N/A</v>
      </c>
      <c r="Q5631" t="e">
        <v>#N/A</v>
      </c>
      <c r="R5631" s="2" t="e">
        <v>#N/A</v>
      </c>
      <c r="S5631" t="e">
        <v>#N/A</v>
      </c>
      <c r="T5631" s="3" t="e">
        <v>#N/A</v>
      </c>
      <c r="U5631" s="3" t="e">
        <v>#N/A</v>
      </c>
      <c r="V5631" t="e">
        <v>#N/A</v>
      </c>
      <c r="W5631" t="e">
        <v>#N/A</v>
      </c>
      <c r="X5631" t="e">
        <v>#N/A</v>
      </c>
      <c r="Y5631" s="3" t="e">
        <v>#N/A</v>
      </c>
      <c r="Z5631" s="8" t="e">
        <v>#N/A</v>
      </c>
      <c r="AA5631" s="30" t="e">
        <v>#N/A</v>
      </c>
      <c r="AB5631" t="e">
        <v>#N/A</v>
      </c>
      <c r="AC5631" t="e">
        <v>#N/A</v>
      </c>
      <c r="AD5631" t="e">
        <v>#N/A</v>
      </c>
      <c r="AE5631" t="e">
        <v>#N/A</v>
      </c>
      <c r="AF5631" t="e">
        <v>#N/A</v>
      </c>
    </row>
    <row r="5632" spans="1:32" x14ac:dyDescent="0.25">
      <c r="A5632" t="e">
        <v>#N/A</v>
      </c>
      <c r="B5632" s="33" t="e">
        <v>#N/A</v>
      </c>
      <c r="C5632" t="e">
        <v>#N/A</v>
      </c>
      <c r="D5632" t="e">
        <v>#N/A</v>
      </c>
      <c r="E5632" s="69" t="e">
        <v>#N/A</v>
      </c>
      <c r="F5632" s="3" t="e">
        <v>#N/A</v>
      </c>
      <c r="G5632" s="3" t="e">
        <v>#N/A</v>
      </c>
      <c r="H5632" s="3" t="e">
        <v>#N/A</v>
      </c>
      <c r="I5632" s="80" t="e">
        <v>#N/A</v>
      </c>
      <c r="J5632" s="80" t="e">
        <v>#N/A</v>
      </c>
      <c r="K5632" s="85" t="e">
        <v>#N/A</v>
      </c>
      <c r="L5632" s="9" t="e">
        <v>#N/A</v>
      </c>
      <c r="M5632" s="93" t="e">
        <v>#N/A</v>
      </c>
      <c r="N5632" s="8" t="e">
        <v>#N/A</v>
      </c>
      <c r="O5632" t="e">
        <v>#N/A</v>
      </c>
      <c r="P5632" t="e">
        <v>#N/A</v>
      </c>
      <c r="Q5632" t="e">
        <v>#N/A</v>
      </c>
      <c r="R5632" s="2" t="e">
        <v>#N/A</v>
      </c>
      <c r="S5632" t="e">
        <v>#N/A</v>
      </c>
      <c r="T5632" s="3" t="e">
        <v>#N/A</v>
      </c>
      <c r="U5632" s="3" t="e">
        <v>#N/A</v>
      </c>
      <c r="V5632" t="e">
        <v>#N/A</v>
      </c>
      <c r="W5632" t="e">
        <v>#N/A</v>
      </c>
      <c r="X5632" t="e">
        <v>#N/A</v>
      </c>
      <c r="Y5632" s="3" t="e">
        <v>#N/A</v>
      </c>
      <c r="Z5632" s="8" t="e">
        <v>#N/A</v>
      </c>
      <c r="AA5632" s="30" t="e">
        <v>#N/A</v>
      </c>
      <c r="AB5632" t="e">
        <v>#N/A</v>
      </c>
      <c r="AC5632" t="e">
        <v>#N/A</v>
      </c>
      <c r="AD5632" t="e">
        <v>#N/A</v>
      </c>
      <c r="AE5632" t="e">
        <v>#N/A</v>
      </c>
      <c r="AF5632" t="e">
        <v>#N/A</v>
      </c>
    </row>
    <row r="5633" spans="1:32" x14ac:dyDescent="0.25">
      <c r="A5633" t="e">
        <v>#N/A</v>
      </c>
      <c r="B5633" s="33" t="e">
        <v>#N/A</v>
      </c>
      <c r="C5633" t="e">
        <v>#N/A</v>
      </c>
      <c r="D5633" t="e">
        <v>#N/A</v>
      </c>
      <c r="E5633" s="69" t="e">
        <v>#N/A</v>
      </c>
      <c r="F5633" s="3" t="e">
        <v>#N/A</v>
      </c>
      <c r="G5633" s="3" t="e">
        <v>#N/A</v>
      </c>
      <c r="H5633" s="3" t="e">
        <v>#N/A</v>
      </c>
      <c r="I5633" s="80" t="e">
        <v>#N/A</v>
      </c>
      <c r="J5633" s="80" t="e">
        <v>#N/A</v>
      </c>
      <c r="K5633" s="85" t="e">
        <v>#N/A</v>
      </c>
      <c r="L5633" s="9" t="e">
        <v>#N/A</v>
      </c>
      <c r="M5633" s="93" t="e">
        <v>#N/A</v>
      </c>
      <c r="N5633" s="8" t="e">
        <v>#N/A</v>
      </c>
      <c r="O5633" t="e">
        <v>#N/A</v>
      </c>
      <c r="P5633" t="e">
        <v>#N/A</v>
      </c>
      <c r="Q5633" t="e">
        <v>#N/A</v>
      </c>
      <c r="R5633" s="2" t="e">
        <v>#N/A</v>
      </c>
      <c r="S5633" t="e">
        <v>#N/A</v>
      </c>
      <c r="T5633" s="3" t="e">
        <v>#N/A</v>
      </c>
      <c r="U5633" s="3" t="e">
        <v>#N/A</v>
      </c>
      <c r="V5633" t="e">
        <v>#N/A</v>
      </c>
      <c r="W5633" t="e">
        <v>#N/A</v>
      </c>
      <c r="X5633" t="e">
        <v>#N/A</v>
      </c>
      <c r="Y5633" s="3" t="e">
        <v>#N/A</v>
      </c>
      <c r="Z5633" s="8" t="e">
        <v>#N/A</v>
      </c>
      <c r="AA5633" s="30" t="e">
        <v>#N/A</v>
      </c>
      <c r="AB5633" t="e">
        <v>#N/A</v>
      </c>
      <c r="AC5633" t="e">
        <v>#N/A</v>
      </c>
      <c r="AD5633" t="e">
        <v>#N/A</v>
      </c>
      <c r="AE5633" t="e">
        <v>#N/A</v>
      </c>
      <c r="AF5633" t="e">
        <v>#N/A</v>
      </c>
    </row>
    <row r="5634" spans="1:32" x14ac:dyDescent="0.25">
      <c r="A5634" t="e">
        <v>#N/A</v>
      </c>
      <c r="B5634" s="33" t="e">
        <v>#N/A</v>
      </c>
      <c r="C5634" t="e">
        <v>#N/A</v>
      </c>
      <c r="D5634" t="e">
        <v>#N/A</v>
      </c>
      <c r="E5634" s="69" t="e">
        <v>#N/A</v>
      </c>
      <c r="F5634" s="3" t="e">
        <v>#N/A</v>
      </c>
      <c r="G5634" s="3" t="e">
        <v>#N/A</v>
      </c>
      <c r="H5634" s="3" t="e">
        <v>#N/A</v>
      </c>
      <c r="I5634" s="80" t="e">
        <v>#N/A</v>
      </c>
      <c r="J5634" s="80" t="e">
        <v>#N/A</v>
      </c>
      <c r="K5634" s="85" t="e">
        <v>#N/A</v>
      </c>
      <c r="L5634" s="9" t="e">
        <v>#N/A</v>
      </c>
      <c r="M5634" s="93" t="e">
        <v>#N/A</v>
      </c>
      <c r="N5634" s="8" t="e">
        <v>#N/A</v>
      </c>
      <c r="O5634" t="e">
        <v>#N/A</v>
      </c>
      <c r="P5634" t="e">
        <v>#N/A</v>
      </c>
      <c r="Q5634" t="e">
        <v>#N/A</v>
      </c>
      <c r="R5634" s="2" t="e">
        <v>#N/A</v>
      </c>
      <c r="S5634" t="e">
        <v>#N/A</v>
      </c>
      <c r="T5634" s="3" t="e">
        <v>#N/A</v>
      </c>
      <c r="U5634" s="3" t="e">
        <v>#N/A</v>
      </c>
      <c r="V5634" t="e">
        <v>#N/A</v>
      </c>
      <c r="W5634" t="e">
        <v>#N/A</v>
      </c>
      <c r="X5634" t="e">
        <v>#N/A</v>
      </c>
      <c r="Y5634" s="3" t="e">
        <v>#N/A</v>
      </c>
      <c r="Z5634" s="8" t="e">
        <v>#N/A</v>
      </c>
      <c r="AA5634" s="30" t="e">
        <v>#N/A</v>
      </c>
      <c r="AB5634" t="e">
        <v>#N/A</v>
      </c>
      <c r="AC5634" t="e">
        <v>#N/A</v>
      </c>
      <c r="AD5634" t="e">
        <v>#N/A</v>
      </c>
      <c r="AE5634" t="e">
        <v>#N/A</v>
      </c>
      <c r="AF5634" t="e">
        <v>#N/A</v>
      </c>
    </row>
    <row r="5635" spans="1:32" x14ac:dyDescent="0.25">
      <c r="A5635" t="e">
        <v>#N/A</v>
      </c>
      <c r="B5635" s="33" t="e">
        <v>#N/A</v>
      </c>
      <c r="C5635" t="e">
        <v>#N/A</v>
      </c>
      <c r="D5635" t="e">
        <v>#N/A</v>
      </c>
      <c r="E5635" s="69" t="e">
        <v>#N/A</v>
      </c>
      <c r="F5635" s="3" t="e">
        <v>#N/A</v>
      </c>
      <c r="G5635" s="3" t="e">
        <v>#N/A</v>
      </c>
      <c r="H5635" s="3" t="e">
        <v>#N/A</v>
      </c>
      <c r="I5635" s="80" t="e">
        <v>#N/A</v>
      </c>
      <c r="J5635" s="80" t="e">
        <v>#N/A</v>
      </c>
      <c r="K5635" s="85" t="e">
        <v>#N/A</v>
      </c>
      <c r="L5635" s="9" t="e">
        <v>#N/A</v>
      </c>
      <c r="M5635" s="93" t="e">
        <v>#N/A</v>
      </c>
      <c r="N5635" s="8" t="e">
        <v>#N/A</v>
      </c>
      <c r="O5635" t="e">
        <v>#N/A</v>
      </c>
      <c r="P5635" t="e">
        <v>#N/A</v>
      </c>
      <c r="Q5635" t="e">
        <v>#N/A</v>
      </c>
      <c r="R5635" s="2" t="e">
        <v>#N/A</v>
      </c>
      <c r="S5635" t="e">
        <v>#N/A</v>
      </c>
      <c r="T5635" s="3" t="e">
        <v>#N/A</v>
      </c>
      <c r="U5635" s="3" t="e">
        <v>#N/A</v>
      </c>
      <c r="V5635" t="e">
        <v>#N/A</v>
      </c>
      <c r="W5635" t="e">
        <v>#N/A</v>
      </c>
      <c r="X5635" t="e">
        <v>#N/A</v>
      </c>
      <c r="Y5635" s="3" t="e">
        <v>#N/A</v>
      </c>
      <c r="Z5635" s="8" t="e">
        <v>#N/A</v>
      </c>
      <c r="AA5635" s="30" t="e">
        <v>#N/A</v>
      </c>
      <c r="AB5635" t="e">
        <v>#N/A</v>
      </c>
      <c r="AC5635" t="e">
        <v>#N/A</v>
      </c>
      <c r="AD5635" t="e">
        <v>#N/A</v>
      </c>
      <c r="AE5635" t="e">
        <v>#N/A</v>
      </c>
      <c r="AF5635" t="e">
        <v>#N/A</v>
      </c>
    </row>
    <row r="5636" spans="1:32" x14ac:dyDescent="0.25">
      <c r="A5636" t="e">
        <v>#N/A</v>
      </c>
      <c r="B5636" s="33" t="e">
        <v>#N/A</v>
      </c>
      <c r="C5636" t="e">
        <v>#N/A</v>
      </c>
      <c r="D5636" t="e">
        <v>#N/A</v>
      </c>
      <c r="E5636" s="69" t="e">
        <v>#N/A</v>
      </c>
      <c r="F5636" s="3" t="e">
        <v>#N/A</v>
      </c>
      <c r="G5636" s="3" t="e">
        <v>#N/A</v>
      </c>
      <c r="H5636" s="3" t="e">
        <v>#N/A</v>
      </c>
      <c r="I5636" s="80" t="e">
        <v>#N/A</v>
      </c>
      <c r="J5636" s="80" t="e">
        <v>#N/A</v>
      </c>
      <c r="K5636" s="85" t="e">
        <v>#N/A</v>
      </c>
      <c r="L5636" s="9" t="e">
        <v>#N/A</v>
      </c>
      <c r="M5636" s="93" t="e">
        <v>#N/A</v>
      </c>
      <c r="N5636" s="8" t="e">
        <v>#N/A</v>
      </c>
      <c r="O5636" t="e">
        <v>#N/A</v>
      </c>
      <c r="P5636" t="e">
        <v>#N/A</v>
      </c>
      <c r="Q5636" t="e">
        <v>#N/A</v>
      </c>
      <c r="R5636" s="2" t="e">
        <v>#N/A</v>
      </c>
      <c r="S5636" t="e">
        <v>#N/A</v>
      </c>
      <c r="T5636" s="3" t="e">
        <v>#N/A</v>
      </c>
      <c r="U5636" s="3" t="e">
        <v>#N/A</v>
      </c>
      <c r="V5636" t="e">
        <v>#N/A</v>
      </c>
      <c r="W5636" t="e">
        <v>#N/A</v>
      </c>
      <c r="X5636" t="e">
        <v>#N/A</v>
      </c>
      <c r="Y5636" s="3" t="e">
        <v>#N/A</v>
      </c>
      <c r="Z5636" s="8" t="e">
        <v>#N/A</v>
      </c>
      <c r="AA5636" s="30" t="e">
        <v>#N/A</v>
      </c>
      <c r="AB5636" t="e">
        <v>#N/A</v>
      </c>
      <c r="AC5636" t="e">
        <v>#N/A</v>
      </c>
      <c r="AD5636" t="e">
        <v>#N/A</v>
      </c>
      <c r="AE5636" t="e">
        <v>#N/A</v>
      </c>
      <c r="AF5636" t="e">
        <v>#N/A</v>
      </c>
    </row>
    <row r="5637" spans="1:32" x14ac:dyDescent="0.25">
      <c r="A5637" t="e">
        <v>#N/A</v>
      </c>
      <c r="B5637" s="33" t="e">
        <v>#N/A</v>
      </c>
      <c r="C5637" t="e">
        <v>#N/A</v>
      </c>
      <c r="D5637" t="e">
        <v>#N/A</v>
      </c>
      <c r="E5637" s="69" t="e">
        <v>#N/A</v>
      </c>
      <c r="F5637" s="3" t="e">
        <v>#N/A</v>
      </c>
      <c r="G5637" s="3" t="e">
        <v>#N/A</v>
      </c>
      <c r="H5637" s="3" t="e">
        <v>#N/A</v>
      </c>
      <c r="I5637" s="80" t="e">
        <v>#N/A</v>
      </c>
      <c r="J5637" s="80" t="e">
        <v>#N/A</v>
      </c>
      <c r="K5637" s="85" t="e">
        <v>#N/A</v>
      </c>
      <c r="L5637" s="9" t="e">
        <v>#N/A</v>
      </c>
      <c r="M5637" s="93" t="e">
        <v>#N/A</v>
      </c>
      <c r="N5637" s="8" t="e">
        <v>#N/A</v>
      </c>
      <c r="O5637" t="e">
        <v>#N/A</v>
      </c>
      <c r="P5637" t="e">
        <v>#N/A</v>
      </c>
      <c r="Q5637" t="e">
        <v>#N/A</v>
      </c>
      <c r="R5637" s="2" t="e">
        <v>#N/A</v>
      </c>
      <c r="S5637" t="e">
        <v>#N/A</v>
      </c>
      <c r="T5637" s="3" t="e">
        <v>#N/A</v>
      </c>
      <c r="U5637" s="3" t="e">
        <v>#N/A</v>
      </c>
      <c r="V5637" t="e">
        <v>#N/A</v>
      </c>
      <c r="W5637" t="e">
        <v>#N/A</v>
      </c>
      <c r="X5637" t="e">
        <v>#N/A</v>
      </c>
      <c r="Y5637" s="3" t="e">
        <v>#N/A</v>
      </c>
      <c r="Z5637" s="8" t="e">
        <v>#N/A</v>
      </c>
      <c r="AA5637" s="30" t="e">
        <v>#N/A</v>
      </c>
      <c r="AB5637" t="e">
        <v>#N/A</v>
      </c>
      <c r="AC5637" t="e">
        <v>#N/A</v>
      </c>
      <c r="AD5637" t="e">
        <v>#N/A</v>
      </c>
      <c r="AE5637" t="e">
        <v>#N/A</v>
      </c>
      <c r="AF5637" t="e">
        <v>#N/A</v>
      </c>
    </row>
    <row r="5638" spans="1:32" x14ac:dyDescent="0.25">
      <c r="A5638" t="e">
        <v>#N/A</v>
      </c>
      <c r="B5638" s="33" t="e">
        <v>#N/A</v>
      </c>
      <c r="C5638" t="e">
        <v>#N/A</v>
      </c>
      <c r="D5638" t="e">
        <v>#N/A</v>
      </c>
      <c r="E5638" s="69" t="e">
        <v>#N/A</v>
      </c>
      <c r="F5638" s="3" t="e">
        <v>#N/A</v>
      </c>
      <c r="G5638" s="3" t="e">
        <v>#N/A</v>
      </c>
      <c r="H5638" s="3" t="e">
        <v>#N/A</v>
      </c>
      <c r="I5638" s="80" t="e">
        <v>#N/A</v>
      </c>
      <c r="J5638" s="80" t="e">
        <v>#N/A</v>
      </c>
      <c r="K5638" s="85" t="e">
        <v>#N/A</v>
      </c>
      <c r="L5638" s="9" t="e">
        <v>#N/A</v>
      </c>
      <c r="M5638" s="93" t="e">
        <v>#N/A</v>
      </c>
      <c r="N5638" s="8" t="e">
        <v>#N/A</v>
      </c>
      <c r="O5638" t="e">
        <v>#N/A</v>
      </c>
      <c r="P5638" t="e">
        <v>#N/A</v>
      </c>
      <c r="Q5638" t="e">
        <v>#N/A</v>
      </c>
      <c r="R5638" s="2" t="e">
        <v>#N/A</v>
      </c>
      <c r="S5638" t="e">
        <v>#N/A</v>
      </c>
      <c r="T5638" s="3" t="e">
        <v>#N/A</v>
      </c>
      <c r="U5638" s="3" t="e">
        <v>#N/A</v>
      </c>
      <c r="V5638" t="e">
        <v>#N/A</v>
      </c>
      <c r="W5638" t="e">
        <v>#N/A</v>
      </c>
      <c r="X5638" t="e">
        <v>#N/A</v>
      </c>
      <c r="Y5638" s="3" t="e">
        <v>#N/A</v>
      </c>
      <c r="Z5638" s="8" t="e">
        <v>#N/A</v>
      </c>
      <c r="AA5638" s="30" t="e">
        <v>#N/A</v>
      </c>
      <c r="AB5638" t="e">
        <v>#N/A</v>
      </c>
      <c r="AC5638" t="e">
        <v>#N/A</v>
      </c>
      <c r="AD5638" t="e">
        <v>#N/A</v>
      </c>
      <c r="AE5638" t="e">
        <v>#N/A</v>
      </c>
      <c r="AF5638" t="e">
        <v>#N/A</v>
      </c>
    </row>
    <row r="5639" spans="1:32" x14ac:dyDescent="0.25">
      <c r="A5639" t="e">
        <v>#N/A</v>
      </c>
      <c r="B5639" s="33" t="e">
        <v>#N/A</v>
      </c>
      <c r="C5639" t="e">
        <v>#N/A</v>
      </c>
      <c r="D5639" t="e">
        <v>#N/A</v>
      </c>
      <c r="E5639" s="69" t="e">
        <v>#N/A</v>
      </c>
      <c r="F5639" s="3" t="e">
        <v>#N/A</v>
      </c>
      <c r="G5639" s="3" t="e">
        <v>#N/A</v>
      </c>
      <c r="H5639" s="3" t="e">
        <v>#N/A</v>
      </c>
      <c r="I5639" s="80" t="e">
        <v>#N/A</v>
      </c>
      <c r="J5639" s="80" t="e">
        <v>#N/A</v>
      </c>
      <c r="K5639" s="85" t="e">
        <v>#N/A</v>
      </c>
      <c r="L5639" s="9" t="e">
        <v>#N/A</v>
      </c>
      <c r="M5639" s="93" t="e">
        <v>#N/A</v>
      </c>
      <c r="N5639" s="8" t="e">
        <v>#N/A</v>
      </c>
      <c r="O5639" t="e">
        <v>#N/A</v>
      </c>
      <c r="P5639" t="e">
        <v>#N/A</v>
      </c>
      <c r="Q5639" t="e">
        <v>#N/A</v>
      </c>
      <c r="R5639" s="2" t="e">
        <v>#N/A</v>
      </c>
      <c r="S5639" t="e">
        <v>#N/A</v>
      </c>
      <c r="T5639" s="3" t="e">
        <v>#N/A</v>
      </c>
      <c r="U5639" s="3" t="e">
        <v>#N/A</v>
      </c>
      <c r="V5639" t="e">
        <v>#N/A</v>
      </c>
      <c r="W5639" t="e">
        <v>#N/A</v>
      </c>
      <c r="X5639" t="e">
        <v>#N/A</v>
      </c>
      <c r="Y5639" s="3" t="e">
        <v>#N/A</v>
      </c>
      <c r="Z5639" s="8" t="e">
        <v>#N/A</v>
      </c>
      <c r="AA5639" s="30" t="e">
        <v>#N/A</v>
      </c>
      <c r="AB5639" t="e">
        <v>#N/A</v>
      </c>
      <c r="AC5639" t="e">
        <v>#N/A</v>
      </c>
      <c r="AD5639" t="e">
        <v>#N/A</v>
      </c>
      <c r="AE5639" t="e">
        <v>#N/A</v>
      </c>
      <c r="AF5639" t="e">
        <v>#N/A</v>
      </c>
    </row>
    <row r="5640" spans="1:32" x14ac:dyDescent="0.25">
      <c r="A5640" t="e">
        <v>#N/A</v>
      </c>
      <c r="B5640" s="33" t="e">
        <v>#N/A</v>
      </c>
      <c r="C5640" t="e">
        <v>#N/A</v>
      </c>
      <c r="D5640" t="e">
        <v>#N/A</v>
      </c>
      <c r="E5640" s="69" t="e">
        <v>#N/A</v>
      </c>
      <c r="F5640" s="3" t="e">
        <v>#N/A</v>
      </c>
      <c r="G5640" s="3" t="e">
        <v>#N/A</v>
      </c>
      <c r="H5640" s="3" t="e">
        <v>#N/A</v>
      </c>
      <c r="I5640" s="80" t="e">
        <v>#N/A</v>
      </c>
      <c r="J5640" s="80" t="e">
        <v>#N/A</v>
      </c>
      <c r="K5640" s="85" t="e">
        <v>#N/A</v>
      </c>
      <c r="L5640" s="9" t="e">
        <v>#N/A</v>
      </c>
      <c r="M5640" s="93" t="e">
        <v>#N/A</v>
      </c>
      <c r="N5640" s="8" t="e">
        <v>#N/A</v>
      </c>
      <c r="O5640" t="e">
        <v>#N/A</v>
      </c>
      <c r="P5640" t="e">
        <v>#N/A</v>
      </c>
      <c r="Q5640" t="e">
        <v>#N/A</v>
      </c>
      <c r="R5640" s="2" t="e">
        <v>#N/A</v>
      </c>
      <c r="S5640" t="e">
        <v>#N/A</v>
      </c>
      <c r="T5640" s="3" t="e">
        <v>#N/A</v>
      </c>
      <c r="U5640" s="3" t="e">
        <v>#N/A</v>
      </c>
      <c r="V5640" t="e">
        <v>#N/A</v>
      </c>
      <c r="W5640" t="e">
        <v>#N/A</v>
      </c>
      <c r="X5640" t="e">
        <v>#N/A</v>
      </c>
      <c r="Y5640" s="3" t="e">
        <v>#N/A</v>
      </c>
      <c r="Z5640" s="8" t="e">
        <v>#N/A</v>
      </c>
      <c r="AA5640" s="30" t="e">
        <v>#N/A</v>
      </c>
      <c r="AB5640" t="e">
        <v>#N/A</v>
      </c>
      <c r="AC5640" t="e">
        <v>#N/A</v>
      </c>
      <c r="AD5640" t="e">
        <v>#N/A</v>
      </c>
      <c r="AE5640" t="e">
        <v>#N/A</v>
      </c>
      <c r="AF5640" t="e">
        <v>#N/A</v>
      </c>
    </row>
    <row r="5641" spans="1:32" x14ac:dyDescent="0.25">
      <c r="A5641" t="e">
        <v>#N/A</v>
      </c>
      <c r="B5641" s="33" t="e">
        <v>#N/A</v>
      </c>
      <c r="C5641" t="e">
        <v>#N/A</v>
      </c>
      <c r="D5641" t="e">
        <v>#N/A</v>
      </c>
      <c r="E5641" s="69" t="e">
        <v>#N/A</v>
      </c>
      <c r="F5641" s="3" t="e">
        <v>#N/A</v>
      </c>
      <c r="G5641" s="3" t="e">
        <v>#N/A</v>
      </c>
      <c r="H5641" s="3" t="e">
        <v>#N/A</v>
      </c>
      <c r="I5641" s="80" t="e">
        <v>#N/A</v>
      </c>
      <c r="J5641" s="80" t="e">
        <v>#N/A</v>
      </c>
      <c r="K5641" s="85" t="e">
        <v>#N/A</v>
      </c>
      <c r="L5641" s="9" t="e">
        <v>#N/A</v>
      </c>
      <c r="M5641" s="93" t="e">
        <v>#N/A</v>
      </c>
      <c r="N5641" s="8" t="e">
        <v>#N/A</v>
      </c>
      <c r="O5641" t="e">
        <v>#N/A</v>
      </c>
      <c r="P5641" t="e">
        <v>#N/A</v>
      </c>
      <c r="Q5641" t="e">
        <v>#N/A</v>
      </c>
      <c r="R5641" s="2" t="e">
        <v>#N/A</v>
      </c>
      <c r="S5641" t="e">
        <v>#N/A</v>
      </c>
      <c r="T5641" s="3" t="e">
        <v>#N/A</v>
      </c>
      <c r="U5641" s="3" t="e">
        <v>#N/A</v>
      </c>
      <c r="V5641" t="e">
        <v>#N/A</v>
      </c>
      <c r="W5641" t="e">
        <v>#N/A</v>
      </c>
      <c r="X5641" t="e">
        <v>#N/A</v>
      </c>
      <c r="Y5641" s="3" t="e">
        <v>#N/A</v>
      </c>
      <c r="Z5641" s="8" t="e">
        <v>#N/A</v>
      </c>
      <c r="AA5641" s="30" t="e">
        <v>#N/A</v>
      </c>
      <c r="AB5641" t="e">
        <v>#N/A</v>
      </c>
      <c r="AC5641" t="e">
        <v>#N/A</v>
      </c>
      <c r="AD5641" t="e">
        <v>#N/A</v>
      </c>
      <c r="AE5641" t="e">
        <v>#N/A</v>
      </c>
      <c r="AF5641" t="e">
        <v>#N/A</v>
      </c>
    </row>
    <row r="5642" spans="1:32" x14ac:dyDescent="0.25">
      <c r="A5642" t="e">
        <v>#N/A</v>
      </c>
      <c r="B5642" s="33" t="e">
        <v>#N/A</v>
      </c>
      <c r="C5642" t="e">
        <v>#N/A</v>
      </c>
      <c r="D5642" t="e">
        <v>#N/A</v>
      </c>
      <c r="E5642" s="69" t="e">
        <v>#N/A</v>
      </c>
      <c r="F5642" s="3" t="e">
        <v>#N/A</v>
      </c>
      <c r="G5642" s="3" t="e">
        <v>#N/A</v>
      </c>
      <c r="H5642" s="3" t="e">
        <v>#N/A</v>
      </c>
      <c r="I5642" s="80" t="e">
        <v>#N/A</v>
      </c>
      <c r="J5642" s="80" t="e">
        <v>#N/A</v>
      </c>
      <c r="K5642" s="85" t="e">
        <v>#N/A</v>
      </c>
      <c r="L5642" s="9" t="e">
        <v>#N/A</v>
      </c>
      <c r="M5642" s="93" t="e">
        <v>#N/A</v>
      </c>
      <c r="N5642" s="8" t="e">
        <v>#N/A</v>
      </c>
      <c r="O5642" t="e">
        <v>#N/A</v>
      </c>
      <c r="P5642" t="e">
        <v>#N/A</v>
      </c>
      <c r="Q5642" t="e">
        <v>#N/A</v>
      </c>
      <c r="R5642" s="2" t="e">
        <v>#N/A</v>
      </c>
      <c r="S5642" t="e">
        <v>#N/A</v>
      </c>
      <c r="T5642" s="3" t="e">
        <v>#N/A</v>
      </c>
      <c r="U5642" s="3" t="e">
        <v>#N/A</v>
      </c>
      <c r="V5642" t="e">
        <v>#N/A</v>
      </c>
      <c r="W5642" t="e">
        <v>#N/A</v>
      </c>
      <c r="X5642" t="e">
        <v>#N/A</v>
      </c>
      <c r="Y5642" s="3" t="e">
        <v>#N/A</v>
      </c>
      <c r="Z5642" s="8" t="e">
        <v>#N/A</v>
      </c>
      <c r="AA5642" s="30" t="e">
        <v>#N/A</v>
      </c>
      <c r="AB5642" t="e">
        <v>#N/A</v>
      </c>
      <c r="AC5642" t="e">
        <v>#N/A</v>
      </c>
      <c r="AD5642" t="e">
        <v>#N/A</v>
      </c>
      <c r="AE5642" t="e">
        <v>#N/A</v>
      </c>
      <c r="AF5642" t="e">
        <v>#N/A</v>
      </c>
    </row>
    <row r="5643" spans="1:32" x14ac:dyDescent="0.25">
      <c r="A5643" t="e">
        <v>#N/A</v>
      </c>
      <c r="B5643" s="33" t="e">
        <v>#N/A</v>
      </c>
      <c r="C5643" t="e">
        <v>#N/A</v>
      </c>
      <c r="D5643" t="e">
        <v>#N/A</v>
      </c>
      <c r="E5643" s="69" t="e">
        <v>#N/A</v>
      </c>
      <c r="F5643" s="3" t="e">
        <v>#N/A</v>
      </c>
      <c r="G5643" s="3" t="e">
        <v>#N/A</v>
      </c>
      <c r="H5643" s="3" t="e">
        <v>#N/A</v>
      </c>
      <c r="I5643" s="80" t="e">
        <v>#N/A</v>
      </c>
      <c r="J5643" s="80" t="e">
        <v>#N/A</v>
      </c>
      <c r="K5643" s="85" t="e">
        <v>#N/A</v>
      </c>
      <c r="L5643" s="9" t="e">
        <v>#N/A</v>
      </c>
      <c r="M5643" s="93" t="e">
        <v>#N/A</v>
      </c>
      <c r="N5643" s="8" t="e">
        <v>#N/A</v>
      </c>
      <c r="O5643" t="e">
        <v>#N/A</v>
      </c>
      <c r="P5643" t="e">
        <v>#N/A</v>
      </c>
      <c r="Q5643" t="e">
        <v>#N/A</v>
      </c>
      <c r="R5643" s="2" t="e">
        <v>#N/A</v>
      </c>
      <c r="S5643" t="e">
        <v>#N/A</v>
      </c>
      <c r="T5643" s="3" t="e">
        <v>#N/A</v>
      </c>
      <c r="U5643" s="3" t="e">
        <v>#N/A</v>
      </c>
      <c r="V5643" t="e">
        <v>#N/A</v>
      </c>
      <c r="W5643" t="e">
        <v>#N/A</v>
      </c>
      <c r="X5643" t="e">
        <v>#N/A</v>
      </c>
      <c r="Y5643" s="3" t="e">
        <v>#N/A</v>
      </c>
      <c r="Z5643" s="8" t="e">
        <v>#N/A</v>
      </c>
      <c r="AA5643" s="30" t="e">
        <v>#N/A</v>
      </c>
      <c r="AB5643" t="e">
        <v>#N/A</v>
      </c>
      <c r="AC5643" t="e">
        <v>#N/A</v>
      </c>
      <c r="AD5643" t="e">
        <v>#N/A</v>
      </c>
      <c r="AE5643" t="e">
        <v>#N/A</v>
      </c>
      <c r="AF5643" t="e">
        <v>#N/A</v>
      </c>
    </row>
    <row r="5644" spans="1:32" x14ac:dyDescent="0.25">
      <c r="A5644" t="e">
        <v>#N/A</v>
      </c>
      <c r="B5644" s="33" t="e">
        <v>#N/A</v>
      </c>
      <c r="C5644" t="e">
        <v>#N/A</v>
      </c>
      <c r="D5644" t="e">
        <v>#N/A</v>
      </c>
      <c r="E5644" s="69" t="e">
        <v>#N/A</v>
      </c>
      <c r="F5644" s="3" t="e">
        <v>#N/A</v>
      </c>
      <c r="G5644" s="3" t="e">
        <v>#N/A</v>
      </c>
      <c r="H5644" s="3" t="e">
        <v>#N/A</v>
      </c>
      <c r="I5644" s="80" t="e">
        <v>#N/A</v>
      </c>
      <c r="J5644" s="80" t="e">
        <v>#N/A</v>
      </c>
      <c r="K5644" s="85" t="e">
        <v>#N/A</v>
      </c>
      <c r="L5644" s="9" t="e">
        <v>#N/A</v>
      </c>
      <c r="M5644" s="93" t="e">
        <v>#N/A</v>
      </c>
      <c r="N5644" s="8" t="e">
        <v>#N/A</v>
      </c>
      <c r="O5644" t="e">
        <v>#N/A</v>
      </c>
      <c r="P5644" t="e">
        <v>#N/A</v>
      </c>
      <c r="Q5644" t="e">
        <v>#N/A</v>
      </c>
      <c r="R5644" s="2" t="e">
        <v>#N/A</v>
      </c>
      <c r="S5644" t="e">
        <v>#N/A</v>
      </c>
      <c r="T5644" s="3" t="e">
        <v>#N/A</v>
      </c>
      <c r="U5644" s="3" t="e">
        <v>#N/A</v>
      </c>
      <c r="V5644" t="e">
        <v>#N/A</v>
      </c>
      <c r="W5644" t="e">
        <v>#N/A</v>
      </c>
      <c r="X5644" t="e">
        <v>#N/A</v>
      </c>
      <c r="Y5644" s="3" t="e">
        <v>#N/A</v>
      </c>
      <c r="Z5644" s="8" t="e">
        <v>#N/A</v>
      </c>
      <c r="AA5644" s="30" t="e">
        <v>#N/A</v>
      </c>
      <c r="AB5644" t="e">
        <v>#N/A</v>
      </c>
      <c r="AC5644" t="e">
        <v>#N/A</v>
      </c>
      <c r="AD5644" t="e">
        <v>#N/A</v>
      </c>
      <c r="AE5644" t="e">
        <v>#N/A</v>
      </c>
      <c r="AF5644" t="e">
        <v>#N/A</v>
      </c>
    </row>
    <row r="5645" spans="1:32" x14ac:dyDescent="0.25">
      <c r="A5645" t="e">
        <v>#N/A</v>
      </c>
      <c r="B5645" s="33" t="e">
        <v>#N/A</v>
      </c>
      <c r="C5645" t="e">
        <v>#N/A</v>
      </c>
      <c r="D5645" t="e">
        <v>#N/A</v>
      </c>
      <c r="E5645" s="69" t="e">
        <v>#N/A</v>
      </c>
      <c r="F5645" s="3" t="e">
        <v>#N/A</v>
      </c>
      <c r="G5645" s="3" t="e">
        <v>#N/A</v>
      </c>
      <c r="H5645" s="3" t="e">
        <v>#N/A</v>
      </c>
      <c r="I5645" s="80" t="e">
        <v>#N/A</v>
      </c>
      <c r="J5645" s="80" t="e">
        <v>#N/A</v>
      </c>
      <c r="K5645" s="85" t="e">
        <v>#N/A</v>
      </c>
      <c r="L5645" s="9" t="e">
        <v>#N/A</v>
      </c>
      <c r="M5645" s="93" t="e">
        <v>#N/A</v>
      </c>
      <c r="N5645" s="8" t="e">
        <v>#N/A</v>
      </c>
      <c r="O5645" t="e">
        <v>#N/A</v>
      </c>
      <c r="P5645" t="e">
        <v>#N/A</v>
      </c>
      <c r="Q5645" t="e">
        <v>#N/A</v>
      </c>
      <c r="R5645" s="2" t="e">
        <v>#N/A</v>
      </c>
      <c r="S5645" t="e">
        <v>#N/A</v>
      </c>
      <c r="T5645" s="3" t="e">
        <v>#N/A</v>
      </c>
      <c r="U5645" s="3" t="e">
        <v>#N/A</v>
      </c>
      <c r="V5645" t="e">
        <v>#N/A</v>
      </c>
      <c r="W5645" t="e">
        <v>#N/A</v>
      </c>
      <c r="X5645" t="e">
        <v>#N/A</v>
      </c>
      <c r="Y5645" s="3" t="e">
        <v>#N/A</v>
      </c>
      <c r="Z5645" s="8" t="e">
        <v>#N/A</v>
      </c>
      <c r="AA5645" s="30" t="e">
        <v>#N/A</v>
      </c>
      <c r="AB5645" t="e">
        <v>#N/A</v>
      </c>
      <c r="AC5645" t="e">
        <v>#N/A</v>
      </c>
      <c r="AD5645" t="e">
        <v>#N/A</v>
      </c>
      <c r="AE5645" t="e">
        <v>#N/A</v>
      </c>
      <c r="AF5645" t="e">
        <v>#N/A</v>
      </c>
    </row>
    <row r="5646" spans="1:32" x14ac:dyDescent="0.25">
      <c r="A5646" t="e">
        <v>#N/A</v>
      </c>
      <c r="B5646" s="33" t="e">
        <v>#N/A</v>
      </c>
      <c r="C5646" t="e">
        <v>#N/A</v>
      </c>
      <c r="D5646" t="e">
        <v>#N/A</v>
      </c>
      <c r="E5646" s="69" t="e">
        <v>#N/A</v>
      </c>
      <c r="F5646" s="3" t="e">
        <v>#N/A</v>
      </c>
      <c r="G5646" s="3" t="e">
        <v>#N/A</v>
      </c>
      <c r="H5646" s="3" t="e">
        <v>#N/A</v>
      </c>
      <c r="I5646" s="80" t="e">
        <v>#N/A</v>
      </c>
      <c r="J5646" s="80" t="e">
        <v>#N/A</v>
      </c>
      <c r="K5646" s="85" t="e">
        <v>#N/A</v>
      </c>
      <c r="L5646" s="9" t="e">
        <v>#N/A</v>
      </c>
      <c r="M5646" s="93" t="e">
        <v>#N/A</v>
      </c>
      <c r="N5646" s="8" t="e">
        <v>#N/A</v>
      </c>
      <c r="O5646" t="e">
        <v>#N/A</v>
      </c>
      <c r="P5646" t="e">
        <v>#N/A</v>
      </c>
      <c r="Q5646" t="e">
        <v>#N/A</v>
      </c>
      <c r="R5646" s="2" t="e">
        <v>#N/A</v>
      </c>
      <c r="S5646" t="e">
        <v>#N/A</v>
      </c>
      <c r="T5646" s="3" t="e">
        <v>#N/A</v>
      </c>
      <c r="U5646" s="3" t="e">
        <v>#N/A</v>
      </c>
      <c r="V5646" t="e">
        <v>#N/A</v>
      </c>
      <c r="W5646" t="e">
        <v>#N/A</v>
      </c>
      <c r="X5646" t="e">
        <v>#N/A</v>
      </c>
      <c r="Y5646" s="3" t="e">
        <v>#N/A</v>
      </c>
      <c r="Z5646" s="8" t="e">
        <v>#N/A</v>
      </c>
      <c r="AA5646" s="30" t="e">
        <v>#N/A</v>
      </c>
      <c r="AB5646" t="e">
        <v>#N/A</v>
      </c>
      <c r="AC5646" t="e">
        <v>#N/A</v>
      </c>
      <c r="AD5646" t="e">
        <v>#N/A</v>
      </c>
      <c r="AE5646" t="e">
        <v>#N/A</v>
      </c>
      <c r="AF5646" t="e">
        <v>#N/A</v>
      </c>
    </row>
    <row r="5647" spans="1:32" x14ac:dyDescent="0.25">
      <c r="A5647" t="e">
        <v>#N/A</v>
      </c>
      <c r="B5647" s="33" t="e">
        <v>#N/A</v>
      </c>
      <c r="C5647" t="e">
        <v>#N/A</v>
      </c>
      <c r="D5647" t="e">
        <v>#N/A</v>
      </c>
      <c r="E5647" s="69" t="e">
        <v>#N/A</v>
      </c>
      <c r="F5647" s="3" t="e">
        <v>#N/A</v>
      </c>
      <c r="G5647" s="3" t="e">
        <v>#N/A</v>
      </c>
      <c r="H5647" s="3" t="e">
        <v>#N/A</v>
      </c>
      <c r="I5647" s="80" t="e">
        <v>#N/A</v>
      </c>
      <c r="J5647" s="80" t="e">
        <v>#N/A</v>
      </c>
      <c r="K5647" s="85" t="e">
        <v>#N/A</v>
      </c>
      <c r="L5647" s="9" t="e">
        <v>#N/A</v>
      </c>
      <c r="M5647" s="93" t="e">
        <v>#N/A</v>
      </c>
      <c r="N5647" s="8" t="e">
        <v>#N/A</v>
      </c>
      <c r="O5647" t="e">
        <v>#N/A</v>
      </c>
      <c r="P5647" t="e">
        <v>#N/A</v>
      </c>
      <c r="Q5647" t="e">
        <v>#N/A</v>
      </c>
      <c r="R5647" s="2" t="e">
        <v>#N/A</v>
      </c>
      <c r="S5647" t="e">
        <v>#N/A</v>
      </c>
      <c r="T5647" s="3" t="e">
        <v>#N/A</v>
      </c>
      <c r="U5647" s="3" t="e">
        <v>#N/A</v>
      </c>
      <c r="V5647" t="e">
        <v>#N/A</v>
      </c>
      <c r="W5647" t="e">
        <v>#N/A</v>
      </c>
      <c r="X5647" t="e">
        <v>#N/A</v>
      </c>
      <c r="Y5647" s="3" t="e">
        <v>#N/A</v>
      </c>
      <c r="Z5647" s="8" t="e">
        <v>#N/A</v>
      </c>
      <c r="AA5647" s="30" t="e">
        <v>#N/A</v>
      </c>
      <c r="AB5647" t="e">
        <v>#N/A</v>
      </c>
      <c r="AC5647" t="e">
        <v>#N/A</v>
      </c>
      <c r="AD5647" t="e">
        <v>#N/A</v>
      </c>
      <c r="AE5647" t="e">
        <v>#N/A</v>
      </c>
      <c r="AF5647" t="e">
        <v>#N/A</v>
      </c>
    </row>
    <row r="5648" spans="1:32" x14ac:dyDescent="0.25">
      <c r="A5648" t="e">
        <v>#N/A</v>
      </c>
      <c r="B5648" s="33" t="e">
        <v>#N/A</v>
      </c>
      <c r="C5648" t="e">
        <v>#N/A</v>
      </c>
      <c r="D5648" t="e">
        <v>#N/A</v>
      </c>
      <c r="E5648" s="69" t="e">
        <v>#N/A</v>
      </c>
      <c r="F5648" s="3" t="e">
        <v>#N/A</v>
      </c>
      <c r="G5648" s="3" t="e">
        <v>#N/A</v>
      </c>
      <c r="H5648" s="3" t="e">
        <v>#N/A</v>
      </c>
      <c r="I5648" s="80" t="e">
        <v>#N/A</v>
      </c>
      <c r="J5648" s="80" t="e">
        <v>#N/A</v>
      </c>
      <c r="K5648" s="85" t="e">
        <v>#N/A</v>
      </c>
      <c r="L5648" s="9" t="e">
        <v>#N/A</v>
      </c>
      <c r="M5648" s="93" t="e">
        <v>#N/A</v>
      </c>
      <c r="N5648" s="8" t="e">
        <v>#N/A</v>
      </c>
      <c r="O5648" t="e">
        <v>#N/A</v>
      </c>
      <c r="P5648" t="e">
        <v>#N/A</v>
      </c>
      <c r="Q5648" t="e">
        <v>#N/A</v>
      </c>
      <c r="R5648" s="2" t="e">
        <v>#N/A</v>
      </c>
      <c r="S5648" t="e">
        <v>#N/A</v>
      </c>
      <c r="T5648" s="3" t="e">
        <v>#N/A</v>
      </c>
      <c r="U5648" s="3" t="e">
        <v>#N/A</v>
      </c>
      <c r="V5648" t="e">
        <v>#N/A</v>
      </c>
      <c r="W5648" t="e">
        <v>#N/A</v>
      </c>
      <c r="X5648" t="e">
        <v>#N/A</v>
      </c>
      <c r="Y5648" s="3" t="e">
        <v>#N/A</v>
      </c>
      <c r="Z5648" s="8" t="e">
        <v>#N/A</v>
      </c>
      <c r="AA5648" s="30" t="e">
        <v>#N/A</v>
      </c>
      <c r="AB5648" t="e">
        <v>#N/A</v>
      </c>
      <c r="AC5648" t="e">
        <v>#N/A</v>
      </c>
      <c r="AD5648" t="e">
        <v>#N/A</v>
      </c>
      <c r="AE5648" t="e">
        <v>#N/A</v>
      </c>
      <c r="AF5648" t="e">
        <v>#N/A</v>
      </c>
    </row>
    <row r="5649" spans="1:32" x14ac:dyDescent="0.25">
      <c r="A5649" t="e">
        <v>#N/A</v>
      </c>
      <c r="B5649" s="33" t="e">
        <v>#N/A</v>
      </c>
      <c r="C5649" t="e">
        <v>#N/A</v>
      </c>
      <c r="D5649" t="e">
        <v>#N/A</v>
      </c>
      <c r="E5649" s="69" t="e">
        <v>#N/A</v>
      </c>
      <c r="F5649" s="3" t="e">
        <v>#N/A</v>
      </c>
      <c r="G5649" s="3" t="e">
        <v>#N/A</v>
      </c>
      <c r="H5649" s="3" t="e">
        <v>#N/A</v>
      </c>
      <c r="I5649" s="80" t="e">
        <v>#N/A</v>
      </c>
      <c r="J5649" s="80" t="e">
        <v>#N/A</v>
      </c>
      <c r="K5649" s="85" t="e">
        <v>#N/A</v>
      </c>
      <c r="L5649" s="9" t="e">
        <v>#N/A</v>
      </c>
      <c r="M5649" s="93" t="e">
        <v>#N/A</v>
      </c>
      <c r="N5649" s="8" t="e">
        <v>#N/A</v>
      </c>
      <c r="O5649" t="e">
        <v>#N/A</v>
      </c>
      <c r="P5649" t="e">
        <v>#N/A</v>
      </c>
      <c r="Q5649" t="e">
        <v>#N/A</v>
      </c>
      <c r="R5649" s="2" t="e">
        <v>#N/A</v>
      </c>
      <c r="S5649" t="e">
        <v>#N/A</v>
      </c>
      <c r="T5649" s="3" t="e">
        <v>#N/A</v>
      </c>
      <c r="U5649" s="3" t="e">
        <v>#N/A</v>
      </c>
      <c r="V5649" t="e">
        <v>#N/A</v>
      </c>
      <c r="W5649" t="e">
        <v>#N/A</v>
      </c>
      <c r="X5649" t="e">
        <v>#N/A</v>
      </c>
      <c r="Y5649" s="3" t="e">
        <v>#N/A</v>
      </c>
      <c r="Z5649" s="8" t="e">
        <v>#N/A</v>
      </c>
      <c r="AA5649" s="30" t="e">
        <v>#N/A</v>
      </c>
      <c r="AB5649" t="e">
        <v>#N/A</v>
      </c>
      <c r="AC5649" t="e">
        <v>#N/A</v>
      </c>
      <c r="AD5649" t="e">
        <v>#N/A</v>
      </c>
      <c r="AE5649" t="e">
        <v>#N/A</v>
      </c>
      <c r="AF5649" t="e">
        <v>#N/A</v>
      </c>
    </row>
    <row r="5650" spans="1:32" x14ac:dyDescent="0.25">
      <c r="A5650" t="e">
        <v>#N/A</v>
      </c>
      <c r="B5650" s="33" t="e">
        <v>#N/A</v>
      </c>
      <c r="C5650" t="e">
        <v>#N/A</v>
      </c>
      <c r="D5650" t="e">
        <v>#N/A</v>
      </c>
      <c r="E5650" s="69" t="e">
        <v>#N/A</v>
      </c>
      <c r="F5650" s="3" t="e">
        <v>#N/A</v>
      </c>
      <c r="G5650" s="3" t="e">
        <v>#N/A</v>
      </c>
      <c r="H5650" s="3" t="e">
        <v>#N/A</v>
      </c>
      <c r="I5650" s="80" t="e">
        <v>#N/A</v>
      </c>
      <c r="J5650" s="80" t="e">
        <v>#N/A</v>
      </c>
      <c r="K5650" s="85" t="e">
        <v>#N/A</v>
      </c>
      <c r="L5650" s="9" t="e">
        <v>#N/A</v>
      </c>
      <c r="M5650" s="93" t="e">
        <v>#N/A</v>
      </c>
      <c r="N5650" s="8" t="e">
        <v>#N/A</v>
      </c>
      <c r="O5650" t="e">
        <v>#N/A</v>
      </c>
      <c r="P5650" t="e">
        <v>#N/A</v>
      </c>
      <c r="Q5650" t="e">
        <v>#N/A</v>
      </c>
      <c r="R5650" s="2" t="e">
        <v>#N/A</v>
      </c>
      <c r="S5650" t="e">
        <v>#N/A</v>
      </c>
      <c r="T5650" s="3" t="e">
        <v>#N/A</v>
      </c>
      <c r="U5650" s="3" t="e">
        <v>#N/A</v>
      </c>
      <c r="V5650" t="e">
        <v>#N/A</v>
      </c>
      <c r="W5650" t="e">
        <v>#N/A</v>
      </c>
      <c r="X5650" t="e">
        <v>#N/A</v>
      </c>
      <c r="Y5650" s="3" t="e">
        <v>#N/A</v>
      </c>
      <c r="Z5650" s="8" t="e">
        <v>#N/A</v>
      </c>
      <c r="AA5650" s="30" t="e">
        <v>#N/A</v>
      </c>
      <c r="AB5650" t="e">
        <v>#N/A</v>
      </c>
      <c r="AC5650" t="e">
        <v>#N/A</v>
      </c>
      <c r="AD5650" t="e">
        <v>#N/A</v>
      </c>
      <c r="AE5650" t="e">
        <v>#N/A</v>
      </c>
      <c r="AF5650" t="e">
        <v>#N/A</v>
      </c>
    </row>
    <row r="5651" spans="1:32" x14ac:dyDescent="0.25">
      <c r="A5651" t="e">
        <v>#N/A</v>
      </c>
      <c r="B5651" s="33" t="e">
        <v>#N/A</v>
      </c>
      <c r="C5651" t="e">
        <v>#N/A</v>
      </c>
      <c r="D5651" t="e">
        <v>#N/A</v>
      </c>
      <c r="E5651" s="69" t="e">
        <v>#N/A</v>
      </c>
      <c r="F5651" s="3" t="e">
        <v>#N/A</v>
      </c>
      <c r="G5651" s="3" t="e">
        <v>#N/A</v>
      </c>
      <c r="H5651" s="3" t="e">
        <v>#N/A</v>
      </c>
      <c r="I5651" s="80" t="e">
        <v>#N/A</v>
      </c>
      <c r="J5651" s="80" t="e">
        <v>#N/A</v>
      </c>
      <c r="K5651" s="85" t="e">
        <v>#N/A</v>
      </c>
      <c r="L5651" s="9" t="e">
        <v>#N/A</v>
      </c>
      <c r="M5651" s="93" t="e">
        <v>#N/A</v>
      </c>
      <c r="N5651" s="8" t="e">
        <v>#N/A</v>
      </c>
      <c r="O5651" t="e">
        <v>#N/A</v>
      </c>
      <c r="P5651" t="e">
        <v>#N/A</v>
      </c>
      <c r="Q5651" t="e">
        <v>#N/A</v>
      </c>
      <c r="R5651" s="2" t="e">
        <v>#N/A</v>
      </c>
      <c r="S5651" t="e">
        <v>#N/A</v>
      </c>
      <c r="T5651" s="3" t="e">
        <v>#N/A</v>
      </c>
      <c r="U5651" s="3" t="e">
        <v>#N/A</v>
      </c>
      <c r="V5651" t="e">
        <v>#N/A</v>
      </c>
      <c r="W5651" t="e">
        <v>#N/A</v>
      </c>
      <c r="X5651" t="e">
        <v>#N/A</v>
      </c>
      <c r="Y5651" s="3" t="e">
        <v>#N/A</v>
      </c>
      <c r="Z5651" s="8" t="e">
        <v>#N/A</v>
      </c>
      <c r="AA5651" s="30" t="e">
        <v>#N/A</v>
      </c>
      <c r="AB5651" t="e">
        <v>#N/A</v>
      </c>
      <c r="AC5651" t="e">
        <v>#N/A</v>
      </c>
      <c r="AD5651" t="e">
        <v>#N/A</v>
      </c>
      <c r="AE5651" t="e">
        <v>#N/A</v>
      </c>
      <c r="AF5651" t="e">
        <v>#N/A</v>
      </c>
    </row>
    <row r="5652" spans="1:32" x14ac:dyDescent="0.25">
      <c r="A5652" t="e">
        <v>#N/A</v>
      </c>
      <c r="B5652" s="33" t="e">
        <v>#N/A</v>
      </c>
      <c r="C5652" t="e">
        <v>#N/A</v>
      </c>
      <c r="D5652" t="e">
        <v>#N/A</v>
      </c>
      <c r="E5652" s="69" t="e">
        <v>#N/A</v>
      </c>
      <c r="F5652" s="3" t="e">
        <v>#N/A</v>
      </c>
      <c r="G5652" s="3" t="e">
        <v>#N/A</v>
      </c>
      <c r="H5652" s="3" t="e">
        <v>#N/A</v>
      </c>
      <c r="I5652" s="80" t="e">
        <v>#N/A</v>
      </c>
      <c r="J5652" s="80" t="e">
        <v>#N/A</v>
      </c>
      <c r="K5652" s="85" t="e">
        <v>#N/A</v>
      </c>
      <c r="L5652" s="9" t="e">
        <v>#N/A</v>
      </c>
      <c r="M5652" s="93" t="e">
        <v>#N/A</v>
      </c>
      <c r="N5652" s="8" t="e">
        <v>#N/A</v>
      </c>
      <c r="O5652" t="e">
        <v>#N/A</v>
      </c>
      <c r="P5652" t="e">
        <v>#N/A</v>
      </c>
      <c r="Q5652" t="e">
        <v>#N/A</v>
      </c>
      <c r="R5652" s="2" t="e">
        <v>#N/A</v>
      </c>
      <c r="S5652" t="e">
        <v>#N/A</v>
      </c>
      <c r="T5652" s="3" t="e">
        <v>#N/A</v>
      </c>
      <c r="U5652" s="3" t="e">
        <v>#N/A</v>
      </c>
      <c r="V5652" t="e">
        <v>#N/A</v>
      </c>
      <c r="W5652" t="e">
        <v>#N/A</v>
      </c>
      <c r="X5652" t="e">
        <v>#N/A</v>
      </c>
      <c r="Y5652" s="3" t="e">
        <v>#N/A</v>
      </c>
      <c r="Z5652" s="8" t="e">
        <v>#N/A</v>
      </c>
      <c r="AA5652" s="30" t="e">
        <v>#N/A</v>
      </c>
      <c r="AB5652" t="e">
        <v>#N/A</v>
      </c>
      <c r="AC5652" t="e">
        <v>#N/A</v>
      </c>
      <c r="AD5652" t="e">
        <v>#N/A</v>
      </c>
      <c r="AE5652" t="e">
        <v>#N/A</v>
      </c>
      <c r="AF5652" t="e">
        <v>#N/A</v>
      </c>
    </row>
    <row r="5653" spans="1:32" x14ac:dyDescent="0.25">
      <c r="A5653" t="e">
        <v>#N/A</v>
      </c>
      <c r="B5653" s="33" t="e">
        <v>#N/A</v>
      </c>
      <c r="C5653" t="e">
        <v>#N/A</v>
      </c>
      <c r="D5653" t="e">
        <v>#N/A</v>
      </c>
      <c r="E5653" s="69" t="e">
        <v>#N/A</v>
      </c>
      <c r="F5653" s="3" t="e">
        <v>#N/A</v>
      </c>
      <c r="G5653" s="3" t="e">
        <v>#N/A</v>
      </c>
      <c r="H5653" s="3" t="e">
        <v>#N/A</v>
      </c>
      <c r="I5653" s="80" t="e">
        <v>#N/A</v>
      </c>
      <c r="J5653" s="80" t="e">
        <v>#N/A</v>
      </c>
      <c r="K5653" s="85" t="e">
        <v>#N/A</v>
      </c>
      <c r="L5653" s="9" t="e">
        <v>#N/A</v>
      </c>
      <c r="M5653" s="93" t="e">
        <v>#N/A</v>
      </c>
      <c r="N5653" s="8" t="e">
        <v>#N/A</v>
      </c>
      <c r="O5653" t="e">
        <v>#N/A</v>
      </c>
      <c r="P5653" t="e">
        <v>#N/A</v>
      </c>
      <c r="Q5653" t="e">
        <v>#N/A</v>
      </c>
      <c r="R5653" s="2" t="e">
        <v>#N/A</v>
      </c>
      <c r="S5653" t="e">
        <v>#N/A</v>
      </c>
      <c r="T5653" s="3" t="e">
        <v>#N/A</v>
      </c>
      <c r="U5653" s="3" t="e">
        <v>#N/A</v>
      </c>
      <c r="V5653" t="e">
        <v>#N/A</v>
      </c>
      <c r="W5653" t="e">
        <v>#N/A</v>
      </c>
      <c r="X5653" t="e">
        <v>#N/A</v>
      </c>
      <c r="Y5653" s="3" t="e">
        <v>#N/A</v>
      </c>
      <c r="Z5653" s="8" t="e">
        <v>#N/A</v>
      </c>
      <c r="AA5653" s="30" t="e">
        <v>#N/A</v>
      </c>
      <c r="AB5653" t="e">
        <v>#N/A</v>
      </c>
      <c r="AC5653" t="e">
        <v>#N/A</v>
      </c>
      <c r="AD5653" t="e">
        <v>#N/A</v>
      </c>
      <c r="AE5653" t="e">
        <v>#N/A</v>
      </c>
      <c r="AF5653" t="e">
        <v>#N/A</v>
      </c>
    </row>
    <row r="5654" spans="1:32" x14ac:dyDescent="0.25">
      <c r="A5654" t="e">
        <v>#N/A</v>
      </c>
      <c r="B5654" s="33" t="e">
        <v>#N/A</v>
      </c>
      <c r="C5654" t="e">
        <v>#N/A</v>
      </c>
      <c r="D5654" t="e">
        <v>#N/A</v>
      </c>
      <c r="E5654" s="69" t="e">
        <v>#N/A</v>
      </c>
      <c r="F5654" s="3" t="e">
        <v>#N/A</v>
      </c>
      <c r="G5654" s="3" t="e">
        <v>#N/A</v>
      </c>
      <c r="H5654" s="3" t="e">
        <v>#N/A</v>
      </c>
      <c r="I5654" s="80" t="e">
        <v>#N/A</v>
      </c>
      <c r="J5654" s="80" t="e">
        <v>#N/A</v>
      </c>
      <c r="K5654" s="85" t="e">
        <v>#N/A</v>
      </c>
      <c r="L5654" s="9" t="e">
        <v>#N/A</v>
      </c>
      <c r="M5654" s="93" t="e">
        <v>#N/A</v>
      </c>
      <c r="N5654" s="8" t="e">
        <v>#N/A</v>
      </c>
      <c r="O5654" t="e">
        <v>#N/A</v>
      </c>
      <c r="P5654" t="e">
        <v>#N/A</v>
      </c>
      <c r="Q5654" t="e">
        <v>#N/A</v>
      </c>
      <c r="R5654" s="2" t="e">
        <v>#N/A</v>
      </c>
      <c r="S5654" t="e">
        <v>#N/A</v>
      </c>
      <c r="T5654" s="3" t="e">
        <v>#N/A</v>
      </c>
      <c r="U5654" s="3" t="e">
        <v>#N/A</v>
      </c>
      <c r="V5654" t="e">
        <v>#N/A</v>
      </c>
      <c r="W5654" t="e">
        <v>#N/A</v>
      </c>
      <c r="X5654" t="e">
        <v>#N/A</v>
      </c>
      <c r="Y5654" s="3" t="e">
        <v>#N/A</v>
      </c>
      <c r="Z5654" s="8" t="e">
        <v>#N/A</v>
      </c>
      <c r="AA5654" s="30" t="e">
        <v>#N/A</v>
      </c>
      <c r="AB5654" t="e">
        <v>#N/A</v>
      </c>
      <c r="AC5654" t="e">
        <v>#N/A</v>
      </c>
      <c r="AD5654" t="e">
        <v>#N/A</v>
      </c>
      <c r="AE5654" t="e">
        <v>#N/A</v>
      </c>
      <c r="AF5654" t="e">
        <v>#N/A</v>
      </c>
    </row>
    <row r="5655" spans="1:32" x14ac:dyDescent="0.25">
      <c r="A5655" t="e">
        <v>#N/A</v>
      </c>
      <c r="B5655" s="33" t="e">
        <v>#N/A</v>
      </c>
      <c r="C5655" t="e">
        <v>#N/A</v>
      </c>
      <c r="D5655" t="e">
        <v>#N/A</v>
      </c>
      <c r="E5655" s="69" t="e">
        <v>#N/A</v>
      </c>
      <c r="F5655" s="3" t="e">
        <v>#N/A</v>
      </c>
      <c r="G5655" s="3" t="e">
        <v>#N/A</v>
      </c>
      <c r="H5655" s="3" t="e">
        <v>#N/A</v>
      </c>
      <c r="I5655" s="80" t="e">
        <v>#N/A</v>
      </c>
      <c r="J5655" s="80" t="e">
        <v>#N/A</v>
      </c>
      <c r="K5655" s="85" t="e">
        <v>#N/A</v>
      </c>
      <c r="L5655" s="9" t="e">
        <v>#N/A</v>
      </c>
      <c r="M5655" s="93" t="e">
        <v>#N/A</v>
      </c>
      <c r="N5655" s="8" t="e">
        <v>#N/A</v>
      </c>
      <c r="O5655" t="e">
        <v>#N/A</v>
      </c>
      <c r="P5655" t="e">
        <v>#N/A</v>
      </c>
      <c r="Q5655" t="e">
        <v>#N/A</v>
      </c>
      <c r="R5655" s="2" t="e">
        <v>#N/A</v>
      </c>
      <c r="S5655" t="e">
        <v>#N/A</v>
      </c>
      <c r="T5655" s="3" t="e">
        <v>#N/A</v>
      </c>
      <c r="U5655" s="3" t="e">
        <v>#N/A</v>
      </c>
      <c r="V5655" t="e">
        <v>#N/A</v>
      </c>
      <c r="W5655" t="e">
        <v>#N/A</v>
      </c>
      <c r="X5655" t="e">
        <v>#N/A</v>
      </c>
      <c r="Y5655" s="3" t="e">
        <v>#N/A</v>
      </c>
      <c r="Z5655" s="8" t="e">
        <v>#N/A</v>
      </c>
      <c r="AA5655" s="30" t="e">
        <v>#N/A</v>
      </c>
      <c r="AB5655" t="e">
        <v>#N/A</v>
      </c>
      <c r="AC5655" t="e">
        <v>#N/A</v>
      </c>
      <c r="AD5655" t="e">
        <v>#N/A</v>
      </c>
      <c r="AE5655" t="e">
        <v>#N/A</v>
      </c>
      <c r="AF5655" t="e">
        <v>#N/A</v>
      </c>
    </row>
    <row r="5656" spans="1:32" x14ac:dyDescent="0.25">
      <c r="A5656" t="e">
        <v>#N/A</v>
      </c>
      <c r="B5656" s="33" t="e">
        <v>#N/A</v>
      </c>
      <c r="C5656" t="e">
        <v>#N/A</v>
      </c>
      <c r="D5656" t="e">
        <v>#N/A</v>
      </c>
      <c r="E5656" s="69" t="e">
        <v>#N/A</v>
      </c>
      <c r="F5656" s="3" t="e">
        <v>#N/A</v>
      </c>
      <c r="G5656" s="3" t="e">
        <v>#N/A</v>
      </c>
      <c r="H5656" s="3" t="e">
        <v>#N/A</v>
      </c>
      <c r="I5656" s="80" t="e">
        <v>#N/A</v>
      </c>
      <c r="J5656" s="80" t="e">
        <v>#N/A</v>
      </c>
      <c r="K5656" s="85" t="e">
        <v>#N/A</v>
      </c>
      <c r="L5656" s="9" t="e">
        <v>#N/A</v>
      </c>
      <c r="M5656" s="93" t="e">
        <v>#N/A</v>
      </c>
      <c r="N5656" s="8" t="e">
        <v>#N/A</v>
      </c>
      <c r="O5656" t="e">
        <v>#N/A</v>
      </c>
      <c r="P5656" t="e">
        <v>#N/A</v>
      </c>
      <c r="Q5656" t="e">
        <v>#N/A</v>
      </c>
      <c r="R5656" s="2" t="e">
        <v>#N/A</v>
      </c>
      <c r="S5656" t="e">
        <v>#N/A</v>
      </c>
      <c r="T5656" s="3" t="e">
        <v>#N/A</v>
      </c>
      <c r="U5656" s="3" t="e">
        <v>#N/A</v>
      </c>
      <c r="V5656" t="e">
        <v>#N/A</v>
      </c>
      <c r="W5656" t="e">
        <v>#N/A</v>
      </c>
      <c r="X5656" t="e">
        <v>#N/A</v>
      </c>
      <c r="Y5656" s="3" t="e">
        <v>#N/A</v>
      </c>
      <c r="Z5656" s="8" t="e">
        <v>#N/A</v>
      </c>
      <c r="AA5656" s="30" t="e">
        <v>#N/A</v>
      </c>
      <c r="AB5656" t="e">
        <v>#N/A</v>
      </c>
      <c r="AC5656" t="e">
        <v>#N/A</v>
      </c>
      <c r="AD5656" t="e">
        <v>#N/A</v>
      </c>
      <c r="AE5656" t="e">
        <v>#N/A</v>
      </c>
      <c r="AF5656" t="e">
        <v>#N/A</v>
      </c>
    </row>
    <row r="5657" spans="1:32" x14ac:dyDescent="0.25">
      <c r="A5657" t="e">
        <v>#N/A</v>
      </c>
      <c r="B5657" s="33" t="e">
        <v>#N/A</v>
      </c>
      <c r="C5657" t="e">
        <v>#N/A</v>
      </c>
      <c r="D5657" t="e">
        <v>#N/A</v>
      </c>
      <c r="E5657" s="69" t="e">
        <v>#N/A</v>
      </c>
      <c r="F5657" s="3" t="e">
        <v>#N/A</v>
      </c>
      <c r="G5657" s="3" t="e">
        <v>#N/A</v>
      </c>
      <c r="H5657" s="3" t="e">
        <v>#N/A</v>
      </c>
      <c r="I5657" s="80" t="e">
        <v>#N/A</v>
      </c>
      <c r="J5657" s="80" t="e">
        <v>#N/A</v>
      </c>
      <c r="K5657" s="85" t="e">
        <v>#N/A</v>
      </c>
      <c r="L5657" s="9" t="e">
        <v>#N/A</v>
      </c>
      <c r="M5657" s="93" t="e">
        <v>#N/A</v>
      </c>
      <c r="N5657" s="8" t="e">
        <v>#N/A</v>
      </c>
      <c r="O5657" t="e">
        <v>#N/A</v>
      </c>
      <c r="P5657" t="e">
        <v>#N/A</v>
      </c>
      <c r="Q5657" t="e">
        <v>#N/A</v>
      </c>
      <c r="R5657" s="2" t="e">
        <v>#N/A</v>
      </c>
      <c r="S5657" t="e">
        <v>#N/A</v>
      </c>
      <c r="T5657" s="3" t="e">
        <v>#N/A</v>
      </c>
      <c r="U5657" s="3" t="e">
        <v>#N/A</v>
      </c>
      <c r="V5657" t="e">
        <v>#N/A</v>
      </c>
      <c r="W5657" t="e">
        <v>#N/A</v>
      </c>
      <c r="X5657" t="e">
        <v>#N/A</v>
      </c>
      <c r="Y5657" s="3" t="e">
        <v>#N/A</v>
      </c>
      <c r="Z5657" s="8" t="e">
        <v>#N/A</v>
      </c>
      <c r="AA5657" s="30" t="e">
        <v>#N/A</v>
      </c>
      <c r="AB5657" t="e">
        <v>#N/A</v>
      </c>
      <c r="AC5657" t="e">
        <v>#N/A</v>
      </c>
      <c r="AD5657" t="e">
        <v>#N/A</v>
      </c>
      <c r="AE5657" t="e">
        <v>#N/A</v>
      </c>
      <c r="AF5657" t="e">
        <v>#N/A</v>
      </c>
    </row>
    <row r="5658" spans="1:32" x14ac:dyDescent="0.25">
      <c r="A5658" t="e">
        <v>#N/A</v>
      </c>
      <c r="B5658" s="33" t="e">
        <v>#N/A</v>
      </c>
      <c r="C5658" t="e">
        <v>#N/A</v>
      </c>
      <c r="D5658" t="e">
        <v>#N/A</v>
      </c>
      <c r="E5658" s="69" t="e">
        <v>#N/A</v>
      </c>
      <c r="F5658" s="3" t="e">
        <v>#N/A</v>
      </c>
      <c r="G5658" s="3" t="e">
        <v>#N/A</v>
      </c>
      <c r="H5658" s="3" t="e">
        <v>#N/A</v>
      </c>
      <c r="I5658" s="80" t="e">
        <v>#N/A</v>
      </c>
      <c r="J5658" s="80" t="e">
        <v>#N/A</v>
      </c>
      <c r="K5658" s="85" t="e">
        <v>#N/A</v>
      </c>
      <c r="L5658" s="9" t="e">
        <v>#N/A</v>
      </c>
      <c r="M5658" s="93" t="e">
        <v>#N/A</v>
      </c>
      <c r="N5658" s="8" t="e">
        <v>#N/A</v>
      </c>
      <c r="O5658" t="e">
        <v>#N/A</v>
      </c>
      <c r="P5658" t="e">
        <v>#N/A</v>
      </c>
      <c r="Q5658" t="e">
        <v>#N/A</v>
      </c>
      <c r="R5658" s="2" t="e">
        <v>#N/A</v>
      </c>
      <c r="S5658" t="e">
        <v>#N/A</v>
      </c>
      <c r="T5658" s="3" t="e">
        <v>#N/A</v>
      </c>
      <c r="U5658" s="3" t="e">
        <v>#N/A</v>
      </c>
      <c r="V5658" t="e">
        <v>#N/A</v>
      </c>
      <c r="W5658" t="e">
        <v>#N/A</v>
      </c>
      <c r="X5658" t="e">
        <v>#N/A</v>
      </c>
      <c r="Y5658" s="3" t="e">
        <v>#N/A</v>
      </c>
      <c r="Z5658" s="8" t="e">
        <v>#N/A</v>
      </c>
      <c r="AA5658" s="30" t="e">
        <v>#N/A</v>
      </c>
      <c r="AB5658" t="e">
        <v>#N/A</v>
      </c>
      <c r="AC5658" t="e">
        <v>#N/A</v>
      </c>
      <c r="AD5658" t="e">
        <v>#N/A</v>
      </c>
      <c r="AE5658" t="e">
        <v>#N/A</v>
      </c>
      <c r="AF5658" t="e">
        <v>#N/A</v>
      </c>
    </row>
    <row r="5659" spans="1:32" x14ac:dyDescent="0.25">
      <c r="A5659" t="e">
        <v>#N/A</v>
      </c>
      <c r="B5659" s="33" t="e">
        <v>#N/A</v>
      </c>
      <c r="C5659" t="e">
        <v>#N/A</v>
      </c>
      <c r="D5659" t="e">
        <v>#N/A</v>
      </c>
      <c r="E5659" s="69" t="e">
        <v>#N/A</v>
      </c>
      <c r="F5659" s="3" t="e">
        <v>#N/A</v>
      </c>
      <c r="G5659" s="3" t="e">
        <v>#N/A</v>
      </c>
      <c r="H5659" s="3" t="e">
        <v>#N/A</v>
      </c>
      <c r="I5659" s="80" t="e">
        <v>#N/A</v>
      </c>
      <c r="J5659" s="80" t="e">
        <v>#N/A</v>
      </c>
      <c r="K5659" s="85" t="e">
        <v>#N/A</v>
      </c>
      <c r="L5659" s="9" t="e">
        <v>#N/A</v>
      </c>
      <c r="M5659" s="93" t="e">
        <v>#N/A</v>
      </c>
      <c r="N5659" s="8" t="e">
        <v>#N/A</v>
      </c>
      <c r="O5659" t="e">
        <v>#N/A</v>
      </c>
      <c r="P5659" t="e">
        <v>#N/A</v>
      </c>
      <c r="Q5659" t="e">
        <v>#N/A</v>
      </c>
      <c r="R5659" s="2" t="e">
        <v>#N/A</v>
      </c>
      <c r="S5659" t="e">
        <v>#N/A</v>
      </c>
      <c r="T5659" s="3" t="e">
        <v>#N/A</v>
      </c>
      <c r="U5659" s="3" t="e">
        <v>#N/A</v>
      </c>
      <c r="V5659" t="e">
        <v>#N/A</v>
      </c>
      <c r="W5659" t="e">
        <v>#N/A</v>
      </c>
      <c r="X5659" t="e">
        <v>#N/A</v>
      </c>
      <c r="Y5659" s="3" t="e">
        <v>#N/A</v>
      </c>
      <c r="Z5659" s="8" t="e">
        <v>#N/A</v>
      </c>
      <c r="AA5659" s="30" t="e">
        <v>#N/A</v>
      </c>
      <c r="AB5659" t="e">
        <v>#N/A</v>
      </c>
      <c r="AC5659" t="e">
        <v>#N/A</v>
      </c>
      <c r="AD5659" t="e">
        <v>#N/A</v>
      </c>
      <c r="AE5659" t="e">
        <v>#N/A</v>
      </c>
      <c r="AF5659" t="e">
        <v>#N/A</v>
      </c>
    </row>
    <row r="5660" spans="1:32" x14ac:dyDescent="0.25">
      <c r="A5660" t="e">
        <v>#N/A</v>
      </c>
      <c r="B5660" s="33" t="e">
        <v>#N/A</v>
      </c>
      <c r="C5660" t="e">
        <v>#N/A</v>
      </c>
      <c r="D5660" t="e">
        <v>#N/A</v>
      </c>
      <c r="E5660" s="69" t="e">
        <v>#N/A</v>
      </c>
      <c r="F5660" s="3" t="e">
        <v>#N/A</v>
      </c>
      <c r="G5660" s="3" t="e">
        <v>#N/A</v>
      </c>
      <c r="H5660" s="3" t="e">
        <v>#N/A</v>
      </c>
      <c r="I5660" s="80" t="e">
        <v>#N/A</v>
      </c>
      <c r="J5660" s="80" t="e">
        <v>#N/A</v>
      </c>
      <c r="K5660" s="85" t="e">
        <v>#N/A</v>
      </c>
      <c r="L5660" s="9" t="e">
        <v>#N/A</v>
      </c>
      <c r="M5660" s="93" t="e">
        <v>#N/A</v>
      </c>
      <c r="N5660" s="8" t="e">
        <v>#N/A</v>
      </c>
      <c r="O5660" t="e">
        <v>#N/A</v>
      </c>
      <c r="P5660" t="e">
        <v>#N/A</v>
      </c>
      <c r="Q5660" t="e">
        <v>#N/A</v>
      </c>
      <c r="R5660" s="2" t="e">
        <v>#N/A</v>
      </c>
      <c r="S5660" t="e">
        <v>#N/A</v>
      </c>
      <c r="T5660" s="3" t="e">
        <v>#N/A</v>
      </c>
      <c r="U5660" s="3" t="e">
        <v>#N/A</v>
      </c>
      <c r="V5660" t="e">
        <v>#N/A</v>
      </c>
      <c r="W5660" t="e">
        <v>#N/A</v>
      </c>
      <c r="X5660" t="e">
        <v>#N/A</v>
      </c>
      <c r="Y5660" s="3" t="e">
        <v>#N/A</v>
      </c>
      <c r="Z5660" s="8" t="e">
        <v>#N/A</v>
      </c>
      <c r="AA5660" s="30" t="e">
        <v>#N/A</v>
      </c>
      <c r="AB5660" t="e">
        <v>#N/A</v>
      </c>
      <c r="AC5660" t="e">
        <v>#N/A</v>
      </c>
      <c r="AD5660" t="e">
        <v>#N/A</v>
      </c>
      <c r="AE5660" t="e">
        <v>#N/A</v>
      </c>
      <c r="AF5660" t="e">
        <v>#N/A</v>
      </c>
    </row>
    <row r="5661" spans="1:32" x14ac:dyDescent="0.25">
      <c r="A5661" t="e">
        <v>#N/A</v>
      </c>
      <c r="B5661" s="33" t="e">
        <v>#N/A</v>
      </c>
      <c r="C5661" t="e">
        <v>#N/A</v>
      </c>
      <c r="D5661" t="e">
        <v>#N/A</v>
      </c>
      <c r="E5661" s="69" t="e">
        <v>#N/A</v>
      </c>
      <c r="F5661" s="3" t="e">
        <v>#N/A</v>
      </c>
      <c r="G5661" s="3" t="e">
        <v>#N/A</v>
      </c>
      <c r="H5661" s="3" t="e">
        <v>#N/A</v>
      </c>
      <c r="I5661" s="80" t="e">
        <v>#N/A</v>
      </c>
      <c r="J5661" s="80" t="e">
        <v>#N/A</v>
      </c>
      <c r="K5661" s="85" t="e">
        <v>#N/A</v>
      </c>
      <c r="L5661" s="9" t="e">
        <v>#N/A</v>
      </c>
      <c r="M5661" s="93" t="e">
        <v>#N/A</v>
      </c>
      <c r="N5661" s="8" t="e">
        <v>#N/A</v>
      </c>
      <c r="O5661" t="e">
        <v>#N/A</v>
      </c>
      <c r="P5661" t="e">
        <v>#N/A</v>
      </c>
      <c r="Q5661" t="e">
        <v>#N/A</v>
      </c>
      <c r="R5661" s="2" t="e">
        <v>#N/A</v>
      </c>
      <c r="S5661" t="e">
        <v>#N/A</v>
      </c>
      <c r="T5661" s="3" t="e">
        <v>#N/A</v>
      </c>
      <c r="U5661" s="3" t="e">
        <v>#N/A</v>
      </c>
      <c r="V5661" t="e">
        <v>#N/A</v>
      </c>
      <c r="W5661" t="e">
        <v>#N/A</v>
      </c>
      <c r="X5661" t="e">
        <v>#N/A</v>
      </c>
      <c r="Y5661" s="3" t="e">
        <v>#N/A</v>
      </c>
      <c r="Z5661" s="8" t="e">
        <v>#N/A</v>
      </c>
      <c r="AA5661" s="30" t="e">
        <v>#N/A</v>
      </c>
      <c r="AB5661" t="e">
        <v>#N/A</v>
      </c>
      <c r="AC5661" t="e">
        <v>#N/A</v>
      </c>
      <c r="AD5661" t="e">
        <v>#N/A</v>
      </c>
      <c r="AE5661" t="e">
        <v>#N/A</v>
      </c>
      <c r="AF5661" t="e">
        <v>#N/A</v>
      </c>
    </row>
    <row r="5662" spans="1:32" x14ac:dyDescent="0.25">
      <c r="A5662" t="e">
        <v>#N/A</v>
      </c>
      <c r="B5662" s="33" t="e">
        <v>#N/A</v>
      </c>
      <c r="C5662" t="e">
        <v>#N/A</v>
      </c>
      <c r="D5662" t="e">
        <v>#N/A</v>
      </c>
      <c r="E5662" s="69" t="e">
        <v>#N/A</v>
      </c>
      <c r="F5662" s="3" t="e">
        <v>#N/A</v>
      </c>
      <c r="G5662" s="3" t="e">
        <v>#N/A</v>
      </c>
      <c r="H5662" s="3" t="e">
        <v>#N/A</v>
      </c>
      <c r="I5662" s="80" t="e">
        <v>#N/A</v>
      </c>
      <c r="J5662" s="80" t="e">
        <v>#N/A</v>
      </c>
      <c r="K5662" s="85" t="e">
        <v>#N/A</v>
      </c>
      <c r="L5662" s="9" t="e">
        <v>#N/A</v>
      </c>
      <c r="M5662" s="93" t="e">
        <v>#N/A</v>
      </c>
      <c r="N5662" s="8" t="e">
        <v>#N/A</v>
      </c>
      <c r="O5662" t="e">
        <v>#N/A</v>
      </c>
      <c r="P5662" t="e">
        <v>#N/A</v>
      </c>
      <c r="Q5662" t="e">
        <v>#N/A</v>
      </c>
      <c r="R5662" s="2" t="e">
        <v>#N/A</v>
      </c>
      <c r="S5662" t="e">
        <v>#N/A</v>
      </c>
      <c r="T5662" s="3" t="e">
        <v>#N/A</v>
      </c>
      <c r="U5662" s="3" t="e">
        <v>#N/A</v>
      </c>
      <c r="V5662" t="e">
        <v>#N/A</v>
      </c>
      <c r="W5662" t="e">
        <v>#N/A</v>
      </c>
      <c r="X5662" t="e">
        <v>#N/A</v>
      </c>
      <c r="Y5662" s="3" t="e">
        <v>#N/A</v>
      </c>
      <c r="Z5662" s="8" t="e">
        <v>#N/A</v>
      </c>
      <c r="AA5662" s="30" t="e">
        <v>#N/A</v>
      </c>
      <c r="AB5662" t="e">
        <v>#N/A</v>
      </c>
      <c r="AC5662" t="e">
        <v>#N/A</v>
      </c>
      <c r="AD5662" t="e">
        <v>#N/A</v>
      </c>
      <c r="AE5662" t="e">
        <v>#N/A</v>
      </c>
      <c r="AF5662" t="e">
        <v>#N/A</v>
      </c>
    </row>
    <row r="5663" spans="1:32" x14ac:dyDescent="0.25">
      <c r="A5663" t="e">
        <v>#N/A</v>
      </c>
      <c r="B5663" s="33" t="e">
        <v>#N/A</v>
      </c>
      <c r="C5663" t="e">
        <v>#N/A</v>
      </c>
      <c r="D5663" t="e">
        <v>#N/A</v>
      </c>
      <c r="E5663" s="69" t="e">
        <v>#N/A</v>
      </c>
      <c r="F5663" s="3" t="e">
        <v>#N/A</v>
      </c>
      <c r="G5663" s="3" t="e">
        <v>#N/A</v>
      </c>
      <c r="H5663" s="3" t="e">
        <v>#N/A</v>
      </c>
      <c r="I5663" s="80" t="e">
        <v>#N/A</v>
      </c>
      <c r="J5663" s="80" t="e">
        <v>#N/A</v>
      </c>
      <c r="K5663" s="85" t="e">
        <v>#N/A</v>
      </c>
      <c r="L5663" s="9" t="e">
        <v>#N/A</v>
      </c>
      <c r="M5663" s="93" t="e">
        <v>#N/A</v>
      </c>
      <c r="N5663" s="8" t="e">
        <v>#N/A</v>
      </c>
      <c r="O5663" t="e">
        <v>#N/A</v>
      </c>
      <c r="P5663" t="e">
        <v>#N/A</v>
      </c>
      <c r="Q5663" t="e">
        <v>#N/A</v>
      </c>
      <c r="R5663" s="2" t="e">
        <v>#N/A</v>
      </c>
      <c r="S5663" t="e">
        <v>#N/A</v>
      </c>
      <c r="T5663" s="3" t="e">
        <v>#N/A</v>
      </c>
      <c r="U5663" s="3" t="e">
        <v>#N/A</v>
      </c>
      <c r="V5663" t="e">
        <v>#N/A</v>
      </c>
      <c r="W5663" t="e">
        <v>#N/A</v>
      </c>
      <c r="X5663" t="e">
        <v>#N/A</v>
      </c>
      <c r="Y5663" s="3" t="e">
        <v>#N/A</v>
      </c>
      <c r="Z5663" s="8" t="e">
        <v>#N/A</v>
      </c>
      <c r="AA5663" s="30" t="e">
        <v>#N/A</v>
      </c>
      <c r="AB5663" t="e">
        <v>#N/A</v>
      </c>
      <c r="AC5663" t="e">
        <v>#N/A</v>
      </c>
      <c r="AD5663" t="e">
        <v>#N/A</v>
      </c>
      <c r="AE5663" t="e">
        <v>#N/A</v>
      </c>
      <c r="AF5663" t="e">
        <v>#N/A</v>
      </c>
    </row>
    <row r="5664" spans="1:32" x14ac:dyDescent="0.25">
      <c r="A5664" t="e">
        <v>#N/A</v>
      </c>
      <c r="B5664" s="33" t="e">
        <v>#N/A</v>
      </c>
      <c r="C5664" t="e">
        <v>#N/A</v>
      </c>
      <c r="D5664" t="e">
        <v>#N/A</v>
      </c>
      <c r="E5664" s="69" t="e">
        <v>#N/A</v>
      </c>
      <c r="F5664" s="3" t="e">
        <v>#N/A</v>
      </c>
      <c r="G5664" s="3" t="e">
        <v>#N/A</v>
      </c>
      <c r="H5664" s="3" t="e">
        <v>#N/A</v>
      </c>
      <c r="I5664" s="80" t="e">
        <v>#N/A</v>
      </c>
      <c r="J5664" s="80" t="e">
        <v>#N/A</v>
      </c>
      <c r="K5664" s="85" t="e">
        <v>#N/A</v>
      </c>
      <c r="L5664" s="9" t="e">
        <v>#N/A</v>
      </c>
      <c r="M5664" s="93" t="e">
        <v>#N/A</v>
      </c>
      <c r="N5664" s="8" t="e">
        <v>#N/A</v>
      </c>
      <c r="O5664" t="e">
        <v>#N/A</v>
      </c>
      <c r="P5664" t="e">
        <v>#N/A</v>
      </c>
      <c r="Q5664" t="e">
        <v>#N/A</v>
      </c>
      <c r="R5664" s="2" t="e">
        <v>#N/A</v>
      </c>
      <c r="S5664" t="e">
        <v>#N/A</v>
      </c>
      <c r="T5664" s="3" t="e">
        <v>#N/A</v>
      </c>
      <c r="U5664" s="3" t="e">
        <v>#N/A</v>
      </c>
      <c r="V5664" t="e">
        <v>#N/A</v>
      </c>
      <c r="W5664" t="e">
        <v>#N/A</v>
      </c>
      <c r="X5664" t="e">
        <v>#N/A</v>
      </c>
      <c r="Y5664" s="3" t="e">
        <v>#N/A</v>
      </c>
      <c r="Z5664" s="8" t="e">
        <v>#N/A</v>
      </c>
      <c r="AA5664" s="30" t="e">
        <v>#N/A</v>
      </c>
      <c r="AB5664" t="e">
        <v>#N/A</v>
      </c>
      <c r="AC5664" t="e">
        <v>#N/A</v>
      </c>
      <c r="AD5664" t="e">
        <v>#N/A</v>
      </c>
      <c r="AE5664" t="e">
        <v>#N/A</v>
      </c>
      <c r="AF5664" t="e">
        <v>#N/A</v>
      </c>
    </row>
    <row r="5665" spans="1:32" x14ac:dyDescent="0.25">
      <c r="A5665" t="e">
        <v>#N/A</v>
      </c>
      <c r="B5665" s="33" t="e">
        <v>#N/A</v>
      </c>
      <c r="C5665" t="e">
        <v>#N/A</v>
      </c>
      <c r="D5665" t="e">
        <v>#N/A</v>
      </c>
      <c r="E5665" s="69" t="e">
        <v>#N/A</v>
      </c>
      <c r="F5665" s="3" t="e">
        <v>#N/A</v>
      </c>
      <c r="G5665" s="3" t="e">
        <v>#N/A</v>
      </c>
      <c r="H5665" s="3" t="e">
        <v>#N/A</v>
      </c>
      <c r="I5665" s="80" t="e">
        <v>#N/A</v>
      </c>
      <c r="J5665" s="80" t="e">
        <v>#N/A</v>
      </c>
      <c r="K5665" s="85" t="e">
        <v>#N/A</v>
      </c>
      <c r="L5665" s="9" t="e">
        <v>#N/A</v>
      </c>
      <c r="M5665" s="93" t="e">
        <v>#N/A</v>
      </c>
      <c r="N5665" s="8" t="e">
        <v>#N/A</v>
      </c>
      <c r="O5665" t="e">
        <v>#N/A</v>
      </c>
      <c r="P5665" t="e">
        <v>#N/A</v>
      </c>
      <c r="Q5665" t="e">
        <v>#N/A</v>
      </c>
      <c r="R5665" s="2" t="e">
        <v>#N/A</v>
      </c>
      <c r="S5665" t="e">
        <v>#N/A</v>
      </c>
      <c r="T5665" s="3" t="e">
        <v>#N/A</v>
      </c>
      <c r="U5665" s="3" t="e">
        <v>#N/A</v>
      </c>
      <c r="V5665" t="e">
        <v>#N/A</v>
      </c>
      <c r="W5665" t="e">
        <v>#N/A</v>
      </c>
      <c r="X5665" t="e">
        <v>#N/A</v>
      </c>
      <c r="Y5665" s="3" t="e">
        <v>#N/A</v>
      </c>
      <c r="Z5665" s="8" t="e">
        <v>#N/A</v>
      </c>
      <c r="AA5665" s="30" t="e">
        <v>#N/A</v>
      </c>
      <c r="AB5665" t="e">
        <v>#N/A</v>
      </c>
      <c r="AC5665" t="e">
        <v>#N/A</v>
      </c>
      <c r="AD5665" t="e">
        <v>#N/A</v>
      </c>
      <c r="AE5665" t="e">
        <v>#N/A</v>
      </c>
      <c r="AF5665" t="e">
        <v>#N/A</v>
      </c>
    </row>
    <row r="5666" spans="1:32" x14ac:dyDescent="0.25">
      <c r="A5666" t="e">
        <v>#N/A</v>
      </c>
      <c r="B5666" s="33" t="e">
        <v>#N/A</v>
      </c>
      <c r="C5666" t="e">
        <v>#N/A</v>
      </c>
      <c r="D5666" t="e">
        <v>#N/A</v>
      </c>
      <c r="E5666" s="69" t="e">
        <v>#N/A</v>
      </c>
      <c r="F5666" s="3" t="e">
        <v>#N/A</v>
      </c>
      <c r="G5666" s="3" t="e">
        <v>#N/A</v>
      </c>
      <c r="H5666" s="3" t="e">
        <v>#N/A</v>
      </c>
      <c r="I5666" s="80" t="e">
        <v>#N/A</v>
      </c>
      <c r="J5666" s="80" t="e">
        <v>#N/A</v>
      </c>
      <c r="K5666" s="85" t="e">
        <v>#N/A</v>
      </c>
      <c r="L5666" s="9" t="e">
        <v>#N/A</v>
      </c>
      <c r="M5666" s="93" t="e">
        <v>#N/A</v>
      </c>
      <c r="N5666" s="8" t="e">
        <v>#N/A</v>
      </c>
      <c r="O5666" t="e">
        <v>#N/A</v>
      </c>
      <c r="P5666" t="e">
        <v>#N/A</v>
      </c>
      <c r="Q5666" t="e">
        <v>#N/A</v>
      </c>
      <c r="R5666" s="2" t="e">
        <v>#N/A</v>
      </c>
      <c r="S5666" t="e">
        <v>#N/A</v>
      </c>
      <c r="T5666" s="3" t="e">
        <v>#N/A</v>
      </c>
      <c r="U5666" s="3" t="e">
        <v>#N/A</v>
      </c>
      <c r="V5666" t="e">
        <v>#N/A</v>
      </c>
      <c r="W5666" t="e">
        <v>#N/A</v>
      </c>
      <c r="X5666" t="e">
        <v>#N/A</v>
      </c>
      <c r="Y5666" s="3" t="e">
        <v>#N/A</v>
      </c>
      <c r="Z5666" s="8" t="e">
        <v>#N/A</v>
      </c>
      <c r="AA5666" s="30" t="e">
        <v>#N/A</v>
      </c>
      <c r="AB5666" t="e">
        <v>#N/A</v>
      </c>
      <c r="AC5666" t="e">
        <v>#N/A</v>
      </c>
      <c r="AD5666" t="e">
        <v>#N/A</v>
      </c>
      <c r="AE5666" t="e">
        <v>#N/A</v>
      </c>
      <c r="AF5666" t="e">
        <v>#N/A</v>
      </c>
    </row>
    <row r="5667" spans="1:32" x14ac:dyDescent="0.25">
      <c r="A5667" t="e">
        <v>#N/A</v>
      </c>
      <c r="B5667" s="33" t="e">
        <v>#N/A</v>
      </c>
      <c r="C5667" t="e">
        <v>#N/A</v>
      </c>
      <c r="D5667" t="e">
        <v>#N/A</v>
      </c>
      <c r="E5667" s="69" t="e">
        <v>#N/A</v>
      </c>
      <c r="F5667" s="3" t="e">
        <v>#N/A</v>
      </c>
      <c r="G5667" s="3" t="e">
        <v>#N/A</v>
      </c>
      <c r="H5667" s="3" t="e">
        <v>#N/A</v>
      </c>
      <c r="I5667" s="80" t="e">
        <v>#N/A</v>
      </c>
      <c r="J5667" s="80" t="e">
        <v>#N/A</v>
      </c>
      <c r="K5667" s="85" t="e">
        <v>#N/A</v>
      </c>
      <c r="L5667" s="9" t="e">
        <v>#N/A</v>
      </c>
      <c r="M5667" s="93" t="e">
        <v>#N/A</v>
      </c>
      <c r="N5667" s="8" t="e">
        <v>#N/A</v>
      </c>
      <c r="O5667" t="e">
        <v>#N/A</v>
      </c>
      <c r="P5667" t="e">
        <v>#N/A</v>
      </c>
      <c r="Q5667" t="e">
        <v>#N/A</v>
      </c>
      <c r="R5667" s="2" t="e">
        <v>#N/A</v>
      </c>
      <c r="S5667" t="e">
        <v>#N/A</v>
      </c>
      <c r="T5667" s="3" t="e">
        <v>#N/A</v>
      </c>
      <c r="U5667" s="3" t="e">
        <v>#N/A</v>
      </c>
      <c r="V5667" t="e">
        <v>#N/A</v>
      </c>
      <c r="W5667" t="e">
        <v>#N/A</v>
      </c>
      <c r="X5667" t="e">
        <v>#N/A</v>
      </c>
      <c r="Y5667" s="3" t="e">
        <v>#N/A</v>
      </c>
      <c r="Z5667" s="8" t="e">
        <v>#N/A</v>
      </c>
      <c r="AA5667" s="30" t="e">
        <v>#N/A</v>
      </c>
      <c r="AB5667" t="e">
        <v>#N/A</v>
      </c>
      <c r="AC5667" t="e">
        <v>#N/A</v>
      </c>
      <c r="AD5667" t="e">
        <v>#N/A</v>
      </c>
      <c r="AE5667" t="e">
        <v>#N/A</v>
      </c>
      <c r="AF5667" t="e">
        <v>#N/A</v>
      </c>
    </row>
    <row r="5668" spans="1:32" x14ac:dyDescent="0.25">
      <c r="A5668" t="e">
        <v>#N/A</v>
      </c>
      <c r="B5668" s="33" t="e">
        <v>#N/A</v>
      </c>
      <c r="C5668" t="e">
        <v>#N/A</v>
      </c>
      <c r="D5668" t="e">
        <v>#N/A</v>
      </c>
      <c r="E5668" s="69" t="e">
        <v>#N/A</v>
      </c>
      <c r="F5668" s="3" t="e">
        <v>#N/A</v>
      </c>
      <c r="G5668" s="3" t="e">
        <v>#N/A</v>
      </c>
      <c r="H5668" s="3" t="e">
        <v>#N/A</v>
      </c>
      <c r="I5668" s="80" t="e">
        <v>#N/A</v>
      </c>
      <c r="J5668" s="80" t="e">
        <v>#N/A</v>
      </c>
      <c r="K5668" s="85" t="e">
        <v>#N/A</v>
      </c>
      <c r="L5668" s="9" t="e">
        <v>#N/A</v>
      </c>
      <c r="M5668" s="93" t="e">
        <v>#N/A</v>
      </c>
      <c r="N5668" s="8" t="e">
        <v>#N/A</v>
      </c>
      <c r="O5668" t="e">
        <v>#N/A</v>
      </c>
      <c r="P5668" t="e">
        <v>#N/A</v>
      </c>
      <c r="Q5668" t="e">
        <v>#N/A</v>
      </c>
      <c r="R5668" s="2" t="e">
        <v>#N/A</v>
      </c>
      <c r="S5668" t="e">
        <v>#N/A</v>
      </c>
      <c r="T5668" s="3" t="e">
        <v>#N/A</v>
      </c>
      <c r="U5668" s="3" t="e">
        <v>#N/A</v>
      </c>
      <c r="V5668" t="e">
        <v>#N/A</v>
      </c>
      <c r="W5668" t="e">
        <v>#N/A</v>
      </c>
      <c r="X5668" t="e">
        <v>#N/A</v>
      </c>
      <c r="Y5668" s="3" t="e">
        <v>#N/A</v>
      </c>
      <c r="Z5668" s="8" t="e">
        <v>#N/A</v>
      </c>
      <c r="AA5668" s="30" t="e">
        <v>#N/A</v>
      </c>
      <c r="AB5668" t="e">
        <v>#N/A</v>
      </c>
      <c r="AC5668" t="e">
        <v>#N/A</v>
      </c>
      <c r="AD5668" t="e">
        <v>#N/A</v>
      </c>
      <c r="AE5668" t="e">
        <v>#N/A</v>
      </c>
      <c r="AF5668" t="e">
        <v>#N/A</v>
      </c>
    </row>
    <row r="5669" spans="1:32" x14ac:dyDescent="0.25">
      <c r="A5669" t="e">
        <v>#N/A</v>
      </c>
      <c r="B5669" s="33" t="e">
        <v>#N/A</v>
      </c>
      <c r="C5669" t="e">
        <v>#N/A</v>
      </c>
      <c r="D5669" t="e">
        <v>#N/A</v>
      </c>
      <c r="E5669" s="69" t="e">
        <v>#N/A</v>
      </c>
      <c r="F5669" s="3" t="e">
        <v>#N/A</v>
      </c>
      <c r="G5669" s="3" t="e">
        <v>#N/A</v>
      </c>
      <c r="H5669" s="3" t="e">
        <v>#N/A</v>
      </c>
      <c r="I5669" s="80" t="e">
        <v>#N/A</v>
      </c>
      <c r="J5669" s="80" t="e">
        <v>#N/A</v>
      </c>
      <c r="K5669" s="85" t="e">
        <v>#N/A</v>
      </c>
      <c r="L5669" s="9" t="e">
        <v>#N/A</v>
      </c>
      <c r="M5669" s="93" t="e">
        <v>#N/A</v>
      </c>
      <c r="N5669" s="8" t="e">
        <v>#N/A</v>
      </c>
      <c r="O5669" t="e">
        <v>#N/A</v>
      </c>
      <c r="P5669" t="e">
        <v>#N/A</v>
      </c>
      <c r="Q5669" t="e">
        <v>#N/A</v>
      </c>
      <c r="R5669" s="2" t="e">
        <v>#N/A</v>
      </c>
      <c r="S5669" t="e">
        <v>#N/A</v>
      </c>
      <c r="T5669" s="3" t="e">
        <v>#N/A</v>
      </c>
      <c r="U5669" s="3" t="e">
        <v>#N/A</v>
      </c>
      <c r="V5669" t="e">
        <v>#N/A</v>
      </c>
      <c r="W5669" t="e">
        <v>#N/A</v>
      </c>
      <c r="X5669" t="e">
        <v>#N/A</v>
      </c>
      <c r="Y5669" s="3" t="e">
        <v>#N/A</v>
      </c>
      <c r="Z5669" s="8" t="e">
        <v>#N/A</v>
      </c>
      <c r="AA5669" s="30" t="e">
        <v>#N/A</v>
      </c>
      <c r="AB5669" t="e">
        <v>#N/A</v>
      </c>
      <c r="AC5669" t="e">
        <v>#N/A</v>
      </c>
      <c r="AD5669" t="e">
        <v>#N/A</v>
      </c>
      <c r="AE5669" t="e">
        <v>#N/A</v>
      </c>
      <c r="AF5669" t="e">
        <v>#N/A</v>
      </c>
    </row>
    <row r="5670" spans="1:32" x14ac:dyDescent="0.25">
      <c r="A5670" t="e">
        <v>#N/A</v>
      </c>
      <c r="B5670" s="33" t="e">
        <v>#N/A</v>
      </c>
      <c r="C5670" t="e">
        <v>#N/A</v>
      </c>
      <c r="D5670" t="e">
        <v>#N/A</v>
      </c>
      <c r="E5670" s="69" t="e">
        <v>#N/A</v>
      </c>
      <c r="F5670" s="3" t="e">
        <v>#N/A</v>
      </c>
      <c r="G5670" s="3" t="e">
        <v>#N/A</v>
      </c>
      <c r="H5670" s="3" t="e">
        <v>#N/A</v>
      </c>
      <c r="I5670" s="80" t="e">
        <v>#N/A</v>
      </c>
      <c r="J5670" s="80" t="e">
        <v>#N/A</v>
      </c>
      <c r="K5670" s="85" t="e">
        <v>#N/A</v>
      </c>
      <c r="L5670" s="9" t="e">
        <v>#N/A</v>
      </c>
      <c r="M5670" s="93" t="e">
        <v>#N/A</v>
      </c>
      <c r="N5670" s="8" t="e">
        <v>#N/A</v>
      </c>
      <c r="O5670" t="e">
        <v>#N/A</v>
      </c>
      <c r="P5670" t="e">
        <v>#N/A</v>
      </c>
      <c r="Q5670" t="e">
        <v>#N/A</v>
      </c>
      <c r="R5670" s="2" t="e">
        <v>#N/A</v>
      </c>
      <c r="S5670" t="e">
        <v>#N/A</v>
      </c>
      <c r="T5670" s="3" t="e">
        <v>#N/A</v>
      </c>
      <c r="U5670" s="3" t="e">
        <v>#N/A</v>
      </c>
      <c r="V5670" t="e">
        <v>#N/A</v>
      </c>
      <c r="W5670" t="e">
        <v>#N/A</v>
      </c>
      <c r="X5670" t="e">
        <v>#N/A</v>
      </c>
      <c r="Y5670" s="3" t="e">
        <v>#N/A</v>
      </c>
      <c r="Z5670" s="8" t="e">
        <v>#N/A</v>
      </c>
      <c r="AA5670" s="30" t="e">
        <v>#N/A</v>
      </c>
      <c r="AB5670" t="e">
        <v>#N/A</v>
      </c>
      <c r="AC5670" t="e">
        <v>#N/A</v>
      </c>
      <c r="AD5670" t="e">
        <v>#N/A</v>
      </c>
      <c r="AE5670" t="e">
        <v>#N/A</v>
      </c>
      <c r="AF5670" t="e">
        <v>#N/A</v>
      </c>
    </row>
    <row r="5671" spans="1:32" x14ac:dyDescent="0.25">
      <c r="A5671" t="e">
        <v>#N/A</v>
      </c>
      <c r="B5671" s="33" t="e">
        <v>#N/A</v>
      </c>
      <c r="C5671" t="e">
        <v>#N/A</v>
      </c>
      <c r="D5671" t="e">
        <v>#N/A</v>
      </c>
      <c r="E5671" s="69" t="e">
        <v>#N/A</v>
      </c>
      <c r="F5671" s="3" t="e">
        <v>#N/A</v>
      </c>
      <c r="G5671" s="3" t="e">
        <v>#N/A</v>
      </c>
      <c r="H5671" s="3" t="e">
        <v>#N/A</v>
      </c>
      <c r="I5671" s="80" t="e">
        <v>#N/A</v>
      </c>
      <c r="J5671" s="80" t="e">
        <v>#N/A</v>
      </c>
      <c r="K5671" s="85" t="e">
        <v>#N/A</v>
      </c>
      <c r="L5671" s="9" t="e">
        <v>#N/A</v>
      </c>
      <c r="M5671" s="93" t="e">
        <v>#N/A</v>
      </c>
      <c r="N5671" s="8" t="e">
        <v>#N/A</v>
      </c>
      <c r="O5671" t="e">
        <v>#N/A</v>
      </c>
      <c r="P5671" t="e">
        <v>#N/A</v>
      </c>
      <c r="Q5671" t="e">
        <v>#N/A</v>
      </c>
      <c r="R5671" s="2" t="e">
        <v>#N/A</v>
      </c>
      <c r="S5671" t="e">
        <v>#N/A</v>
      </c>
      <c r="T5671" s="3" t="e">
        <v>#N/A</v>
      </c>
      <c r="U5671" s="3" t="e">
        <v>#N/A</v>
      </c>
      <c r="V5671" t="e">
        <v>#N/A</v>
      </c>
      <c r="W5671" t="e">
        <v>#N/A</v>
      </c>
      <c r="X5671" t="e">
        <v>#N/A</v>
      </c>
      <c r="Y5671" s="3" t="e">
        <v>#N/A</v>
      </c>
      <c r="Z5671" s="8" t="e">
        <v>#N/A</v>
      </c>
      <c r="AA5671" s="30" t="e">
        <v>#N/A</v>
      </c>
      <c r="AB5671" t="e">
        <v>#N/A</v>
      </c>
      <c r="AC5671" t="e">
        <v>#N/A</v>
      </c>
      <c r="AD5671" t="e">
        <v>#N/A</v>
      </c>
      <c r="AE5671" t="e">
        <v>#N/A</v>
      </c>
      <c r="AF5671" t="e">
        <v>#N/A</v>
      </c>
    </row>
    <row r="5672" spans="1:32" x14ac:dyDescent="0.25">
      <c r="A5672" t="e">
        <v>#N/A</v>
      </c>
      <c r="B5672" s="33" t="e">
        <v>#N/A</v>
      </c>
      <c r="C5672" t="e">
        <v>#N/A</v>
      </c>
      <c r="D5672" t="e">
        <v>#N/A</v>
      </c>
      <c r="E5672" s="69" t="e">
        <v>#N/A</v>
      </c>
      <c r="F5672" s="3" t="e">
        <v>#N/A</v>
      </c>
      <c r="G5672" s="3" t="e">
        <v>#N/A</v>
      </c>
      <c r="H5672" s="3" t="e">
        <v>#N/A</v>
      </c>
      <c r="I5672" s="80" t="e">
        <v>#N/A</v>
      </c>
      <c r="J5672" s="80" t="e">
        <v>#N/A</v>
      </c>
      <c r="K5672" s="85" t="e">
        <v>#N/A</v>
      </c>
      <c r="L5672" s="9" t="e">
        <v>#N/A</v>
      </c>
      <c r="M5672" s="93" t="e">
        <v>#N/A</v>
      </c>
      <c r="N5672" s="8" t="e">
        <v>#N/A</v>
      </c>
      <c r="O5672" t="e">
        <v>#N/A</v>
      </c>
      <c r="P5672" t="e">
        <v>#N/A</v>
      </c>
      <c r="Q5672" t="e">
        <v>#N/A</v>
      </c>
      <c r="R5672" s="2" t="e">
        <v>#N/A</v>
      </c>
      <c r="S5672" t="e">
        <v>#N/A</v>
      </c>
      <c r="T5672" s="3" t="e">
        <v>#N/A</v>
      </c>
      <c r="U5672" s="3" t="e">
        <v>#N/A</v>
      </c>
      <c r="V5672" t="e">
        <v>#N/A</v>
      </c>
      <c r="W5672" t="e">
        <v>#N/A</v>
      </c>
      <c r="X5672" t="e">
        <v>#N/A</v>
      </c>
      <c r="Y5672" s="3" t="e">
        <v>#N/A</v>
      </c>
      <c r="Z5672" s="8" t="e">
        <v>#N/A</v>
      </c>
      <c r="AA5672" s="30" t="e">
        <v>#N/A</v>
      </c>
      <c r="AB5672" t="e">
        <v>#N/A</v>
      </c>
      <c r="AC5672" t="e">
        <v>#N/A</v>
      </c>
      <c r="AD5672" t="e">
        <v>#N/A</v>
      </c>
      <c r="AE5672" t="e">
        <v>#N/A</v>
      </c>
      <c r="AF5672" t="e">
        <v>#N/A</v>
      </c>
    </row>
    <row r="5673" spans="1:32" x14ac:dyDescent="0.25">
      <c r="A5673" t="e">
        <v>#N/A</v>
      </c>
      <c r="B5673" s="33" t="e">
        <v>#N/A</v>
      </c>
      <c r="C5673" t="e">
        <v>#N/A</v>
      </c>
      <c r="D5673" t="e">
        <v>#N/A</v>
      </c>
      <c r="E5673" s="69" t="e">
        <v>#N/A</v>
      </c>
      <c r="F5673" s="3" t="e">
        <v>#N/A</v>
      </c>
      <c r="G5673" s="3" t="e">
        <v>#N/A</v>
      </c>
      <c r="H5673" s="3" t="e">
        <v>#N/A</v>
      </c>
      <c r="I5673" s="80" t="e">
        <v>#N/A</v>
      </c>
      <c r="J5673" s="80" t="e">
        <v>#N/A</v>
      </c>
      <c r="K5673" s="85" t="e">
        <v>#N/A</v>
      </c>
      <c r="L5673" s="9" t="e">
        <v>#N/A</v>
      </c>
      <c r="M5673" s="93" t="e">
        <v>#N/A</v>
      </c>
      <c r="N5673" s="8" t="e">
        <v>#N/A</v>
      </c>
      <c r="O5673" t="e">
        <v>#N/A</v>
      </c>
      <c r="P5673" t="e">
        <v>#N/A</v>
      </c>
      <c r="Q5673" t="e">
        <v>#N/A</v>
      </c>
      <c r="R5673" s="2" t="e">
        <v>#N/A</v>
      </c>
      <c r="S5673" t="e">
        <v>#N/A</v>
      </c>
      <c r="T5673" s="3" t="e">
        <v>#N/A</v>
      </c>
      <c r="U5673" s="3" t="e">
        <v>#N/A</v>
      </c>
      <c r="V5673" t="e">
        <v>#N/A</v>
      </c>
      <c r="W5673" t="e">
        <v>#N/A</v>
      </c>
      <c r="X5673" t="e">
        <v>#N/A</v>
      </c>
      <c r="Y5673" s="3" t="e">
        <v>#N/A</v>
      </c>
      <c r="Z5673" s="8" t="e">
        <v>#N/A</v>
      </c>
      <c r="AA5673" s="30" t="e">
        <v>#N/A</v>
      </c>
      <c r="AB5673" t="e">
        <v>#N/A</v>
      </c>
      <c r="AC5673" t="e">
        <v>#N/A</v>
      </c>
      <c r="AD5673" t="e">
        <v>#N/A</v>
      </c>
      <c r="AE5673" t="e">
        <v>#N/A</v>
      </c>
      <c r="AF5673" t="e">
        <v>#N/A</v>
      </c>
    </row>
    <row r="5674" spans="1:32" x14ac:dyDescent="0.25">
      <c r="A5674" t="e">
        <v>#N/A</v>
      </c>
      <c r="B5674" s="33" t="e">
        <v>#N/A</v>
      </c>
      <c r="C5674" t="e">
        <v>#N/A</v>
      </c>
      <c r="D5674" t="e">
        <v>#N/A</v>
      </c>
      <c r="E5674" s="69" t="e">
        <v>#N/A</v>
      </c>
      <c r="F5674" s="3" t="e">
        <v>#N/A</v>
      </c>
      <c r="G5674" s="3" t="e">
        <v>#N/A</v>
      </c>
      <c r="H5674" s="3" t="e">
        <v>#N/A</v>
      </c>
      <c r="I5674" s="80" t="e">
        <v>#N/A</v>
      </c>
      <c r="J5674" s="80" t="e">
        <v>#N/A</v>
      </c>
      <c r="K5674" s="85" t="e">
        <v>#N/A</v>
      </c>
      <c r="L5674" s="9" t="e">
        <v>#N/A</v>
      </c>
      <c r="M5674" s="93" t="e">
        <v>#N/A</v>
      </c>
      <c r="N5674" s="8" t="e">
        <v>#N/A</v>
      </c>
      <c r="O5674" t="e">
        <v>#N/A</v>
      </c>
      <c r="P5674" t="e">
        <v>#N/A</v>
      </c>
      <c r="Q5674" t="e">
        <v>#N/A</v>
      </c>
      <c r="R5674" s="2" t="e">
        <v>#N/A</v>
      </c>
      <c r="S5674" t="e">
        <v>#N/A</v>
      </c>
      <c r="T5674" s="3" t="e">
        <v>#N/A</v>
      </c>
      <c r="U5674" s="3" t="e">
        <v>#N/A</v>
      </c>
      <c r="V5674" t="e">
        <v>#N/A</v>
      </c>
      <c r="W5674" t="e">
        <v>#N/A</v>
      </c>
      <c r="X5674" t="e">
        <v>#N/A</v>
      </c>
      <c r="Y5674" s="3" t="e">
        <v>#N/A</v>
      </c>
      <c r="Z5674" s="8" t="e">
        <v>#N/A</v>
      </c>
      <c r="AA5674" s="30" t="e">
        <v>#N/A</v>
      </c>
      <c r="AB5674" t="e">
        <v>#N/A</v>
      </c>
      <c r="AC5674" t="e">
        <v>#N/A</v>
      </c>
      <c r="AD5674" t="e">
        <v>#N/A</v>
      </c>
      <c r="AE5674" t="e">
        <v>#N/A</v>
      </c>
      <c r="AF5674" t="e">
        <v>#N/A</v>
      </c>
    </row>
    <row r="5675" spans="1:32" x14ac:dyDescent="0.25">
      <c r="A5675" t="e">
        <v>#N/A</v>
      </c>
      <c r="B5675" s="33" t="e">
        <v>#N/A</v>
      </c>
      <c r="C5675" t="e">
        <v>#N/A</v>
      </c>
      <c r="D5675" t="e">
        <v>#N/A</v>
      </c>
      <c r="E5675" s="69" t="e">
        <v>#N/A</v>
      </c>
      <c r="F5675" s="3" t="e">
        <v>#N/A</v>
      </c>
      <c r="G5675" s="3" t="e">
        <v>#N/A</v>
      </c>
      <c r="H5675" s="3" t="e">
        <v>#N/A</v>
      </c>
      <c r="I5675" s="80" t="e">
        <v>#N/A</v>
      </c>
      <c r="J5675" s="80" t="e">
        <v>#N/A</v>
      </c>
      <c r="K5675" s="85" t="e">
        <v>#N/A</v>
      </c>
      <c r="L5675" s="9" t="e">
        <v>#N/A</v>
      </c>
      <c r="M5675" s="93" t="e">
        <v>#N/A</v>
      </c>
      <c r="N5675" s="8" t="e">
        <v>#N/A</v>
      </c>
      <c r="O5675" t="e">
        <v>#N/A</v>
      </c>
      <c r="P5675" t="e">
        <v>#N/A</v>
      </c>
      <c r="Q5675" t="e">
        <v>#N/A</v>
      </c>
      <c r="R5675" s="2" t="e">
        <v>#N/A</v>
      </c>
      <c r="S5675" t="e">
        <v>#N/A</v>
      </c>
      <c r="T5675" s="3" t="e">
        <v>#N/A</v>
      </c>
      <c r="U5675" s="3" t="e">
        <v>#N/A</v>
      </c>
      <c r="V5675" t="e">
        <v>#N/A</v>
      </c>
      <c r="W5675" t="e">
        <v>#N/A</v>
      </c>
      <c r="X5675" t="e">
        <v>#N/A</v>
      </c>
      <c r="Y5675" s="3" t="e">
        <v>#N/A</v>
      </c>
      <c r="Z5675" s="8" t="e">
        <v>#N/A</v>
      </c>
      <c r="AA5675" s="30" t="e">
        <v>#N/A</v>
      </c>
      <c r="AB5675" t="e">
        <v>#N/A</v>
      </c>
      <c r="AC5675" t="e">
        <v>#N/A</v>
      </c>
      <c r="AD5675" t="e">
        <v>#N/A</v>
      </c>
      <c r="AE5675" t="e">
        <v>#N/A</v>
      </c>
      <c r="AF5675" t="e">
        <v>#N/A</v>
      </c>
    </row>
    <row r="5676" spans="1:32" x14ac:dyDescent="0.25">
      <c r="A5676" t="e">
        <v>#N/A</v>
      </c>
      <c r="B5676" s="33" t="e">
        <v>#N/A</v>
      </c>
      <c r="C5676" t="e">
        <v>#N/A</v>
      </c>
      <c r="D5676" t="e">
        <v>#N/A</v>
      </c>
      <c r="E5676" s="69" t="e">
        <v>#N/A</v>
      </c>
      <c r="F5676" s="3" t="e">
        <v>#N/A</v>
      </c>
      <c r="G5676" s="3" t="e">
        <v>#N/A</v>
      </c>
      <c r="H5676" s="3" t="e">
        <v>#N/A</v>
      </c>
      <c r="I5676" s="80" t="e">
        <v>#N/A</v>
      </c>
      <c r="J5676" s="80" t="e">
        <v>#N/A</v>
      </c>
      <c r="K5676" s="85" t="e">
        <v>#N/A</v>
      </c>
      <c r="L5676" s="9" t="e">
        <v>#N/A</v>
      </c>
      <c r="M5676" s="93" t="e">
        <v>#N/A</v>
      </c>
      <c r="N5676" s="8" t="e">
        <v>#N/A</v>
      </c>
      <c r="O5676" t="e">
        <v>#N/A</v>
      </c>
      <c r="P5676" t="e">
        <v>#N/A</v>
      </c>
      <c r="Q5676" t="e">
        <v>#N/A</v>
      </c>
      <c r="R5676" s="2" t="e">
        <v>#N/A</v>
      </c>
      <c r="S5676" t="e">
        <v>#N/A</v>
      </c>
      <c r="T5676" s="3" t="e">
        <v>#N/A</v>
      </c>
      <c r="U5676" s="3" t="e">
        <v>#N/A</v>
      </c>
      <c r="V5676" t="e">
        <v>#N/A</v>
      </c>
      <c r="W5676" t="e">
        <v>#N/A</v>
      </c>
      <c r="X5676" t="e">
        <v>#N/A</v>
      </c>
      <c r="Y5676" s="3" t="e">
        <v>#N/A</v>
      </c>
      <c r="Z5676" s="8" t="e">
        <v>#N/A</v>
      </c>
      <c r="AA5676" s="30" t="e">
        <v>#N/A</v>
      </c>
      <c r="AB5676" t="e">
        <v>#N/A</v>
      </c>
      <c r="AC5676" t="e">
        <v>#N/A</v>
      </c>
      <c r="AD5676" t="e">
        <v>#N/A</v>
      </c>
      <c r="AE5676" t="e">
        <v>#N/A</v>
      </c>
      <c r="AF5676" t="e">
        <v>#N/A</v>
      </c>
    </row>
    <row r="5677" spans="1:32" x14ac:dyDescent="0.25">
      <c r="A5677" t="e">
        <v>#N/A</v>
      </c>
      <c r="B5677" s="33" t="e">
        <v>#N/A</v>
      </c>
      <c r="C5677" t="e">
        <v>#N/A</v>
      </c>
      <c r="D5677" t="e">
        <v>#N/A</v>
      </c>
      <c r="E5677" s="69" t="e">
        <v>#N/A</v>
      </c>
      <c r="F5677" s="3" t="e">
        <v>#N/A</v>
      </c>
      <c r="G5677" s="3" t="e">
        <v>#N/A</v>
      </c>
      <c r="H5677" s="3" t="e">
        <v>#N/A</v>
      </c>
      <c r="I5677" s="80" t="e">
        <v>#N/A</v>
      </c>
      <c r="J5677" s="80" t="e">
        <v>#N/A</v>
      </c>
      <c r="K5677" s="85" t="e">
        <v>#N/A</v>
      </c>
      <c r="L5677" s="9" t="e">
        <v>#N/A</v>
      </c>
      <c r="M5677" s="93" t="e">
        <v>#N/A</v>
      </c>
      <c r="N5677" s="8" t="e">
        <v>#N/A</v>
      </c>
      <c r="O5677" t="e">
        <v>#N/A</v>
      </c>
      <c r="P5677" t="e">
        <v>#N/A</v>
      </c>
      <c r="Q5677" t="e">
        <v>#N/A</v>
      </c>
      <c r="R5677" s="2" t="e">
        <v>#N/A</v>
      </c>
      <c r="S5677" t="e">
        <v>#N/A</v>
      </c>
      <c r="T5677" s="3" t="e">
        <v>#N/A</v>
      </c>
      <c r="U5677" s="3" t="e">
        <v>#N/A</v>
      </c>
      <c r="V5677" t="e">
        <v>#N/A</v>
      </c>
      <c r="W5677" t="e">
        <v>#N/A</v>
      </c>
      <c r="X5677" t="e">
        <v>#N/A</v>
      </c>
      <c r="Y5677" s="3" t="e">
        <v>#N/A</v>
      </c>
      <c r="Z5677" s="8" t="e">
        <v>#N/A</v>
      </c>
      <c r="AA5677" s="30" t="e">
        <v>#N/A</v>
      </c>
      <c r="AB5677" t="e">
        <v>#N/A</v>
      </c>
      <c r="AC5677" t="e">
        <v>#N/A</v>
      </c>
      <c r="AD5677" t="e">
        <v>#N/A</v>
      </c>
      <c r="AE5677" t="e">
        <v>#N/A</v>
      </c>
      <c r="AF5677" t="e">
        <v>#N/A</v>
      </c>
    </row>
    <row r="5678" spans="1:32" x14ac:dyDescent="0.25">
      <c r="A5678" t="e">
        <v>#N/A</v>
      </c>
      <c r="B5678" s="33" t="e">
        <v>#N/A</v>
      </c>
      <c r="C5678" t="e">
        <v>#N/A</v>
      </c>
      <c r="D5678" t="e">
        <v>#N/A</v>
      </c>
      <c r="E5678" s="69" t="e">
        <v>#N/A</v>
      </c>
      <c r="F5678" s="3" t="e">
        <v>#N/A</v>
      </c>
      <c r="G5678" s="3" t="e">
        <v>#N/A</v>
      </c>
      <c r="H5678" s="3" t="e">
        <v>#N/A</v>
      </c>
      <c r="I5678" s="80" t="e">
        <v>#N/A</v>
      </c>
      <c r="J5678" s="80" t="e">
        <v>#N/A</v>
      </c>
      <c r="K5678" s="85" t="e">
        <v>#N/A</v>
      </c>
      <c r="L5678" s="9" t="e">
        <v>#N/A</v>
      </c>
      <c r="M5678" s="93" t="e">
        <v>#N/A</v>
      </c>
      <c r="N5678" s="8" t="e">
        <v>#N/A</v>
      </c>
      <c r="O5678" t="e">
        <v>#N/A</v>
      </c>
      <c r="P5678" t="e">
        <v>#N/A</v>
      </c>
      <c r="Q5678" t="e">
        <v>#N/A</v>
      </c>
      <c r="R5678" s="2" t="e">
        <v>#N/A</v>
      </c>
      <c r="S5678" t="e">
        <v>#N/A</v>
      </c>
      <c r="T5678" s="3" t="e">
        <v>#N/A</v>
      </c>
      <c r="U5678" s="3" t="e">
        <v>#N/A</v>
      </c>
      <c r="V5678" t="e">
        <v>#N/A</v>
      </c>
      <c r="W5678" t="e">
        <v>#N/A</v>
      </c>
      <c r="X5678" t="e">
        <v>#N/A</v>
      </c>
      <c r="Y5678" s="3" t="e">
        <v>#N/A</v>
      </c>
      <c r="Z5678" s="8" t="e">
        <v>#N/A</v>
      </c>
      <c r="AA5678" s="30" t="e">
        <v>#N/A</v>
      </c>
      <c r="AB5678" t="e">
        <v>#N/A</v>
      </c>
      <c r="AC5678" t="e">
        <v>#N/A</v>
      </c>
      <c r="AD5678" t="e">
        <v>#N/A</v>
      </c>
      <c r="AE5678" t="e">
        <v>#N/A</v>
      </c>
      <c r="AF5678" t="e">
        <v>#N/A</v>
      </c>
    </row>
    <row r="5679" spans="1:32" x14ac:dyDescent="0.25">
      <c r="A5679" t="e">
        <v>#N/A</v>
      </c>
      <c r="B5679" s="33" t="e">
        <v>#N/A</v>
      </c>
      <c r="C5679" t="e">
        <v>#N/A</v>
      </c>
      <c r="D5679" t="e">
        <v>#N/A</v>
      </c>
      <c r="E5679" s="69" t="e">
        <v>#N/A</v>
      </c>
      <c r="F5679" s="3" t="e">
        <v>#N/A</v>
      </c>
      <c r="G5679" s="3" t="e">
        <v>#N/A</v>
      </c>
      <c r="H5679" s="3" t="e">
        <v>#N/A</v>
      </c>
      <c r="I5679" s="80" t="e">
        <v>#N/A</v>
      </c>
      <c r="J5679" s="80" t="e">
        <v>#N/A</v>
      </c>
      <c r="K5679" s="85" t="e">
        <v>#N/A</v>
      </c>
      <c r="L5679" s="9" t="e">
        <v>#N/A</v>
      </c>
      <c r="M5679" s="93" t="e">
        <v>#N/A</v>
      </c>
      <c r="N5679" s="8" t="e">
        <v>#N/A</v>
      </c>
      <c r="O5679" t="e">
        <v>#N/A</v>
      </c>
      <c r="P5679" t="e">
        <v>#N/A</v>
      </c>
      <c r="Q5679" t="e">
        <v>#N/A</v>
      </c>
      <c r="R5679" s="2" t="e">
        <v>#N/A</v>
      </c>
      <c r="S5679" t="e">
        <v>#N/A</v>
      </c>
      <c r="T5679" s="3" t="e">
        <v>#N/A</v>
      </c>
      <c r="U5679" s="3" t="e">
        <v>#N/A</v>
      </c>
      <c r="V5679" t="e">
        <v>#N/A</v>
      </c>
      <c r="W5679" t="e">
        <v>#N/A</v>
      </c>
      <c r="X5679" t="e">
        <v>#N/A</v>
      </c>
      <c r="Y5679" s="3" t="e">
        <v>#N/A</v>
      </c>
      <c r="Z5679" s="8" t="e">
        <v>#N/A</v>
      </c>
      <c r="AA5679" s="30" t="e">
        <v>#N/A</v>
      </c>
      <c r="AB5679" t="e">
        <v>#N/A</v>
      </c>
      <c r="AC5679" t="e">
        <v>#N/A</v>
      </c>
      <c r="AD5679" t="e">
        <v>#N/A</v>
      </c>
      <c r="AE5679" t="e">
        <v>#N/A</v>
      </c>
      <c r="AF5679" t="e">
        <v>#N/A</v>
      </c>
    </row>
    <row r="5680" spans="1:32" x14ac:dyDescent="0.25">
      <c r="A5680" t="e">
        <v>#N/A</v>
      </c>
      <c r="B5680" s="33" t="e">
        <v>#N/A</v>
      </c>
      <c r="C5680" t="e">
        <v>#N/A</v>
      </c>
      <c r="D5680" t="e">
        <v>#N/A</v>
      </c>
      <c r="E5680" s="69" t="e">
        <v>#N/A</v>
      </c>
      <c r="F5680" s="3" t="e">
        <v>#N/A</v>
      </c>
      <c r="G5680" s="3" t="e">
        <v>#N/A</v>
      </c>
      <c r="H5680" s="3" t="e">
        <v>#N/A</v>
      </c>
      <c r="I5680" s="80" t="e">
        <v>#N/A</v>
      </c>
      <c r="J5680" s="80" t="e">
        <v>#N/A</v>
      </c>
      <c r="K5680" s="85" t="e">
        <v>#N/A</v>
      </c>
      <c r="L5680" s="9" t="e">
        <v>#N/A</v>
      </c>
      <c r="M5680" s="93" t="e">
        <v>#N/A</v>
      </c>
      <c r="N5680" s="8" t="e">
        <v>#N/A</v>
      </c>
      <c r="O5680" t="e">
        <v>#N/A</v>
      </c>
      <c r="P5680" t="e">
        <v>#N/A</v>
      </c>
      <c r="Q5680" t="e">
        <v>#N/A</v>
      </c>
      <c r="R5680" s="2" t="e">
        <v>#N/A</v>
      </c>
      <c r="S5680" t="e">
        <v>#N/A</v>
      </c>
      <c r="T5680" s="3" t="e">
        <v>#N/A</v>
      </c>
      <c r="U5680" s="3" t="e">
        <v>#N/A</v>
      </c>
      <c r="V5680" t="e">
        <v>#N/A</v>
      </c>
      <c r="W5680" t="e">
        <v>#N/A</v>
      </c>
      <c r="X5680" t="e">
        <v>#N/A</v>
      </c>
      <c r="Y5680" s="3" t="e">
        <v>#N/A</v>
      </c>
      <c r="Z5680" s="8" t="e">
        <v>#N/A</v>
      </c>
      <c r="AA5680" s="30" t="e">
        <v>#N/A</v>
      </c>
      <c r="AB5680" t="e">
        <v>#N/A</v>
      </c>
      <c r="AC5680" t="e">
        <v>#N/A</v>
      </c>
      <c r="AD5680" t="e">
        <v>#N/A</v>
      </c>
      <c r="AE5680" t="e">
        <v>#N/A</v>
      </c>
      <c r="AF5680" t="e">
        <v>#N/A</v>
      </c>
    </row>
    <row r="5681" spans="1:32" x14ac:dyDescent="0.25">
      <c r="A5681" t="e">
        <v>#N/A</v>
      </c>
      <c r="B5681" s="33" t="e">
        <v>#N/A</v>
      </c>
      <c r="C5681" t="e">
        <v>#N/A</v>
      </c>
      <c r="D5681" t="e">
        <v>#N/A</v>
      </c>
      <c r="E5681" s="69" t="e">
        <v>#N/A</v>
      </c>
      <c r="F5681" s="3" t="e">
        <v>#N/A</v>
      </c>
      <c r="G5681" s="3" t="e">
        <v>#N/A</v>
      </c>
      <c r="H5681" s="3" t="e">
        <v>#N/A</v>
      </c>
      <c r="I5681" s="80" t="e">
        <v>#N/A</v>
      </c>
      <c r="J5681" s="80" t="e">
        <v>#N/A</v>
      </c>
      <c r="K5681" s="85" t="e">
        <v>#N/A</v>
      </c>
      <c r="L5681" s="9" t="e">
        <v>#N/A</v>
      </c>
      <c r="M5681" s="93" t="e">
        <v>#N/A</v>
      </c>
      <c r="N5681" s="8" t="e">
        <v>#N/A</v>
      </c>
      <c r="O5681" t="e">
        <v>#N/A</v>
      </c>
      <c r="P5681" t="e">
        <v>#N/A</v>
      </c>
      <c r="Q5681" t="e">
        <v>#N/A</v>
      </c>
      <c r="R5681" s="2" t="e">
        <v>#N/A</v>
      </c>
      <c r="S5681" t="e">
        <v>#N/A</v>
      </c>
      <c r="T5681" s="3" t="e">
        <v>#N/A</v>
      </c>
      <c r="U5681" s="3" t="e">
        <v>#N/A</v>
      </c>
      <c r="V5681" t="e">
        <v>#N/A</v>
      </c>
      <c r="W5681" t="e">
        <v>#N/A</v>
      </c>
      <c r="X5681" t="e">
        <v>#N/A</v>
      </c>
      <c r="Y5681" s="3" t="e">
        <v>#N/A</v>
      </c>
      <c r="Z5681" s="8" t="e">
        <v>#N/A</v>
      </c>
      <c r="AA5681" s="30" t="e">
        <v>#N/A</v>
      </c>
      <c r="AB5681" t="e">
        <v>#N/A</v>
      </c>
      <c r="AC5681" t="e">
        <v>#N/A</v>
      </c>
      <c r="AD5681" t="e">
        <v>#N/A</v>
      </c>
      <c r="AE5681" t="e">
        <v>#N/A</v>
      </c>
      <c r="AF5681" t="e">
        <v>#N/A</v>
      </c>
    </row>
    <row r="5682" spans="1:32" x14ac:dyDescent="0.25">
      <c r="A5682" t="e">
        <v>#N/A</v>
      </c>
      <c r="B5682" s="33" t="e">
        <v>#N/A</v>
      </c>
      <c r="C5682" t="e">
        <v>#N/A</v>
      </c>
      <c r="D5682" t="e">
        <v>#N/A</v>
      </c>
      <c r="E5682" s="69" t="e">
        <v>#N/A</v>
      </c>
      <c r="F5682" s="3" t="e">
        <v>#N/A</v>
      </c>
      <c r="G5682" s="3" t="e">
        <v>#N/A</v>
      </c>
      <c r="H5682" s="3" t="e">
        <v>#N/A</v>
      </c>
      <c r="I5682" s="80" t="e">
        <v>#N/A</v>
      </c>
      <c r="J5682" s="80" t="e">
        <v>#N/A</v>
      </c>
      <c r="K5682" s="85" t="e">
        <v>#N/A</v>
      </c>
      <c r="L5682" s="9" t="e">
        <v>#N/A</v>
      </c>
      <c r="M5682" s="93" t="e">
        <v>#N/A</v>
      </c>
      <c r="N5682" s="8" t="e">
        <v>#N/A</v>
      </c>
      <c r="O5682" t="e">
        <v>#N/A</v>
      </c>
      <c r="P5682" t="e">
        <v>#N/A</v>
      </c>
      <c r="Q5682" t="e">
        <v>#N/A</v>
      </c>
      <c r="R5682" s="2" t="e">
        <v>#N/A</v>
      </c>
      <c r="S5682" t="e">
        <v>#N/A</v>
      </c>
      <c r="T5682" s="3" t="e">
        <v>#N/A</v>
      </c>
      <c r="U5682" s="3" t="e">
        <v>#N/A</v>
      </c>
      <c r="V5682" t="e">
        <v>#N/A</v>
      </c>
      <c r="W5682" t="e">
        <v>#N/A</v>
      </c>
      <c r="X5682" t="e">
        <v>#N/A</v>
      </c>
      <c r="Y5682" s="3" t="e">
        <v>#N/A</v>
      </c>
      <c r="Z5682" s="8" t="e">
        <v>#N/A</v>
      </c>
      <c r="AA5682" s="30" t="e">
        <v>#N/A</v>
      </c>
      <c r="AB5682" t="e">
        <v>#N/A</v>
      </c>
      <c r="AC5682" t="e">
        <v>#N/A</v>
      </c>
      <c r="AD5682" t="e">
        <v>#N/A</v>
      </c>
      <c r="AE5682" t="e">
        <v>#N/A</v>
      </c>
      <c r="AF5682" t="e">
        <v>#N/A</v>
      </c>
    </row>
    <row r="5683" spans="1:32" x14ac:dyDescent="0.25">
      <c r="A5683" t="e">
        <v>#N/A</v>
      </c>
      <c r="B5683" s="33" t="e">
        <v>#N/A</v>
      </c>
      <c r="C5683" t="e">
        <v>#N/A</v>
      </c>
      <c r="D5683" t="e">
        <v>#N/A</v>
      </c>
      <c r="E5683" s="69" t="e">
        <v>#N/A</v>
      </c>
      <c r="F5683" s="3" t="e">
        <v>#N/A</v>
      </c>
      <c r="G5683" s="3" t="e">
        <v>#N/A</v>
      </c>
      <c r="H5683" s="3" t="e">
        <v>#N/A</v>
      </c>
      <c r="I5683" s="80" t="e">
        <v>#N/A</v>
      </c>
      <c r="J5683" s="80" t="e">
        <v>#N/A</v>
      </c>
      <c r="K5683" s="85" t="e">
        <v>#N/A</v>
      </c>
      <c r="L5683" s="9" t="e">
        <v>#N/A</v>
      </c>
      <c r="M5683" s="93" t="e">
        <v>#N/A</v>
      </c>
      <c r="N5683" s="8" t="e">
        <v>#N/A</v>
      </c>
      <c r="O5683" t="e">
        <v>#N/A</v>
      </c>
      <c r="P5683" t="e">
        <v>#N/A</v>
      </c>
      <c r="Q5683" t="e">
        <v>#N/A</v>
      </c>
      <c r="R5683" s="2" t="e">
        <v>#N/A</v>
      </c>
      <c r="S5683" t="e">
        <v>#N/A</v>
      </c>
      <c r="T5683" s="3" t="e">
        <v>#N/A</v>
      </c>
      <c r="U5683" s="3" t="e">
        <v>#N/A</v>
      </c>
      <c r="V5683" t="e">
        <v>#N/A</v>
      </c>
      <c r="W5683" t="e">
        <v>#N/A</v>
      </c>
      <c r="X5683" t="e">
        <v>#N/A</v>
      </c>
      <c r="Y5683" s="3" t="e">
        <v>#N/A</v>
      </c>
      <c r="Z5683" s="8" t="e">
        <v>#N/A</v>
      </c>
      <c r="AA5683" s="30" t="e">
        <v>#N/A</v>
      </c>
      <c r="AB5683" t="e">
        <v>#N/A</v>
      </c>
      <c r="AC5683" t="e">
        <v>#N/A</v>
      </c>
      <c r="AD5683" t="e">
        <v>#N/A</v>
      </c>
      <c r="AE5683" t="e">
        <v>#N/A</v>
      </c>
      <c r="AF5683" t="e">
        <v>#N/A</v>
      </c>
    </row>
    <row r="5684" spans="1:32" x14ac:dyDescent="0.25">
      <c r="A5684" t="e">
        <v>#N/A</v>
      </c>
      <c r="B5684" s="33" t="e">
        <v>#N/A</v>
      </c>
      <c r="C5684" t="e">
        <v>#N/A</v>
      </c>
      <c r="D5684" t="e">
        <v>#N/A</v>
      </c>
      <c r="E5684" s="69" t="e">
        <v>#N/A</v>
      </c>
      <c r="F5684" s="3" t="e">
        <v>#N/A</v>
      </c>
      <c r="G5684" s="3" t="e">
        <v>#N/A</v>
      </c>
      <c r="H5684" s="3" t="e">
        <v>#N/A</v>
      </c>
      <c r="I5684" s="80" t="e">
        <v>#N/A</v>
      </c>
      <c r="J5684" s="80" t="e">
        <v>#N/A</v>
      </c>
      <c r="K5684" s="85" t="e">
        <v>#N/A</v>
      </c>
      <c r="L5684" s="9" t="e">
        <v>#N/A</v>
      </c>
      <c r="M5684" s="93" t="e">
        <v>#N/A</v>
      </c>
      <c r="N5684" s="8" t="e">
        <v>#N/A</v>
      </c>
      <c r="O5684" t="e">
        <v>#N/A</v>
      </c>
      <c r="P5684" t="e">
        <v>#N/A</v>
      </c>
      <c r="Q5684" t="e">
        <v>#N/A</v>
      </c>
      <c r="R5684" s="2" t="e">
        <v>#N/A</v>
      </c>
      <c r="S5684" t="e">
        <v>#N/A</v>
      </c>
      <c r="T5684" s="3" t="e">
        <v>#N/A</v>
      </c>
      <c r="U5684" s="3" t="e">
        <v>#N/A</v>
      </c>
      <c r="V5684" t="e">
        <v>#N/A</v>
      </c>
      <c r="W5684" t="e">
        <v>#N/A</v>
      </c>
      <c r="X5684" t="e">
        <v>#N/A</v>
      </c>
      <c r="Y5684" s="3" t="e">
        <v>#N/A</v>
      </c>
      <c r="Z5684" s="8" t="e">
        <v>#N/A</v>
      </c>
      <c r="AA5684" s="30" t="e">
        <v>#N/A</v>
      </c>
      <c r="AB5684" t="e">
        <v>#N/A</v>
      </c>
      <c r="AC5684" t="e">
        <v>#N/A</v>
      </c>
      <c r="AD5684" t="e">
        <v>#N/A</v>
      </c>
      <c r="AE5684" t="e">
        <v>#N/A</v>
      </c>
      <c r="AF5684" t="e">
        <v>#N/A</v>
      </c>
    </row>
    <row r="5685" spans="1:32" x14ac:dyDescent="0.25">
      <c r="A5685" t="e">
        <v>#N/A</v>
      </c>
      <c r="B5685" s="33" t="e">
        <v>#N/A</v>
      </c>
      <c r="C5685" t="e">
        <v>#N/A</v>
      </c>
      <c r="D5685" t="e">
        <v>#N/A</v>
      </c>
      <c r="E5685" s="69" t="e">
        <v>#N/A</v>
      </c>
      <c r="F5685" s="3" t="e">
        <v>#N/A</v>
      </c>
      <c r="G5685" s="3" t="e">
        <v>#N/A</v>
      </c>
      <c r="H5685" s="3" t="e">
        <v>#N/A</v>
      </c>
      <c r="I5685" s="80" t="e">
        <v>#N/A</v>
      </c>
      <c r="J5685" s="80" t="e">
        <v>#N/A</v>
      </c>
      <c r="K5685" s="85" t="e">
        <v>#N/A</v>
      </c>
      <c r="L5685" s="9" t="e">
        <v>#N/A</v>
      </c>
      <c r="M5685" s="93" t="e">
        <v>#N/A</v>
      </c>
      <c r="N5685" s="8" t="e">
        <v>#N/A</v>
      </c>
      <c r="O5685" t="e">
        <v>#N/A</v>
      </c>
      <c r="P5685" t="e">
        <v>#N/A</v>
      </c>
      <c r="Q5685" t="e">
        <v>#N/A</v>
      </c>
      <c r="R5685" s="2" t="e">
        <v>#N/A</v>
      </c>
      <c r="S5685" t="e">
        <v>#N/A</v>
      </c>
      <c r="T5685" s="3" t="e">
        <v>#N/A</v>
      </c>
      <c r="U5685" s="3" t="e">
        <v>#N/A</v>
      </c>
      <c r="V5685" t="e">
        <v>#N/A</v>
      </c>
      <c r="W5685" t="e">
        <v>#N/A</v>
      </c>
      <c r="X5685" t="e">
        <v>#N/A</v>
      </c>
      <c r="Y5685" s="3" t="e">
        <v>#N/A</v>
      </c>
      <c r="Z5685" s="8" t="e">
        <v>#N/A</v>
      </c>
      <c r="AA5685" s="30" t="e">
        <v>#N/A</v>
      </c>
      <c r="AB5685" t="e">
        <v>#N/A</v>
      </c>
      <c r="AC5685" t="e">
        <v>#N/A</v>
      </c>
      <c r="AD5685" t="e">
        <v>#N/A</v>
      </c>
      <c r="AE5685" t="e">
        <v>#N/A</v>
      </c>
      <c r="AF5685" t="e">
        <v>#N/A</v>
      </c>
    </row>
    <row r="5686" spans="1:32" x14ac:dyDescent="0.25">
      <c r="A5686" t="e">
        <v>#N/A</v>
      </c>
      <c r="B5686" s="33" t="e">
        <v>#N/A</v>
      </c>
      <c r="C5686" t="e">
        <v>#N/A</v>
      </c>
      <c r="D5686" t="e">
        <v>#N/A</v>
      </c>
      <c r="E5686" s="69" t="e">
        <v>#N/A</v>
      </c>
      <c r="F5686" s="3" t="e">
        <v>#N/A</v>
      </c>
      <c r="G5686" s="3" t="e">
        <v>#N/A</v>
      </c>
      <c r="H5686" s="3" t="e">
        <v>#N/A</v>
      </c>
      <c r="I5686" s="80" t="e">
        <v>#N/A</v>
      </c>
      <c r="J5686" s="80" t="e">
        <v>#N/A</v>
      </c>
      <c r="K5686" s="85" t="e">
        <v>#N/A</v>
      </c>
      <c r="L5686" s="9" t="e">
        <v>#N/A</v>
      </c>
      <c r="M5686" s="93" t="e">
        <v>#N/A</v>
      </c>
      <c r="N5686" s="8" t="e">
        <v>#N/A</v>
      </c>
      <c r="O5686" t="e">
        <v>#N/A</v>
      </c>
      <c r="P5686" t="e">
        <v>#N/A</v>
      </c>
      <c r="Q5686" t="e">
        <v>#N/A</v>
      </c>
      <c r="R5686" s="2" t="e">
        <v>#N/A</v>
      </c>
      <c r="S5686" t="e">
        <v>#N/A</v>
      </c>
      <c r="T5686" s="3" t="e">
        <v>#N/A</v>
      </c>
      <c r="U5686" s="3" t="e">
        <v>#N/A</v>
      </c>
      <c r="V5686" t="e">
        <v>#N/A</v>
      </c>
      <c r="W5686" t="e">
        <v>#N/A</v>
      </c>
      <c r="X5686" t="e">
        <v>#N/A</v>
      </c>
      <c r="Y5686" s="3" t="e">
        <v>#N/A</v>
      </c>
      <c r="Z5686" s="8" t="e">
        <v>#N/A</v>
      </c>
      <c r="AA5686" s="30" t="e">
        <v>#N/A</v>
      </c>
      <c r="AB5686" t="e">
        <v>#N/A</v>
      </c>
      <c r="AC5686" t="e">
        <v>#N/A</v>
      </c>
      <c r="AD5686" t="e">
        <v>#N/A</v>
      </c>
      <c r="AE5686" t="e">
        <v>#N/A</v>
      </c>
      <c r="AF5686" t="e">
        <v>#N/A</v>
      </c>
    </row>
    <row r="5687" spans="1:32" x14ac:dyDescent="0.25">
      <c r="A5687" t="e">
        <v>#N/A</v>
      </c>
      <c r="B5687" s="33" t="e">
        <v>#N/A</v>
      </c>
      <c r="C5687" t="e">
        <v>#N/A</v>
      </c>
      <c r="D5687" t="e">
        <v>#N/A</v>
      </c>
      <c r="E5687" s="69" t="e">
        <v>#N/A</v>
      </c>
      <c r="F5687" s="3" t="e">
        <v>#N/A</v>
      </c>
      <c r="G5687" s="3" t="e">
        <v>#N/A</v>
      </c>
      <c r="H5687" s="3" t="e">
        <v>#N/A</v>
      </c>
      <c r="I5687" s="80" t="e">
        <v>#N/A</v>
      </c>
      <c r="J5687" s="80" t="e">
        <v>#N/A</v>
      </c>
      <c r="K5687" s="85" t="e">
        <v>#N/A</v>
      </c>
      <c r="L5687" s="9" t="e">
        <v>#N/A</v>
      </c>
      <c r="M5687" s="93" t="e">
        <v>#N/A</v>
      </c>
      <c r="N5687" s="8" t="e">
        <v>#N/A</v>
      </c>
      <c r="O5687" t="e">
        <v>#N/A</v>
      </c>
      <c r="P5687" t="e">
        <v>#N/A</v>
      </c>
      <c r="Q5687" t="e">
        <v>#N/A</v>
      </c>
      <c r="R5687" s="2" t="e">
        <v>#N/A</v>
      </c>
      <c r="S5687" t="e">
        <v>#N/A</v>
      </c>
      <c r="T5687" s="3" t="e">
        <v>#N/A</v>
      </c>
      <c r="U5687" s="3" t="e">
        <v>#N/A</v>
      </c>
      <c r="V5687" t="e">
        <v>#N/A</v>
      </c>
      <c r="W5687" t="e">
        <v>#N/A</v>
      </c>
      <c r="X5687" t="e">
        <v>#N/A</v>
      </c>
      <c r="Y5687" s="3" t="e">
        <v>#N/A</v>
      </c>
      <c r="Z5687" s="8" t="e">
        <v>#N/A</v>
      </c>
      <c r="AA5687" s="30" t="e">
        <v>#N/A</v>
      </c>
      <c r="AB5687" t="e">
        <v>#N/A</v>
      </c>
      <c r="AC5687" t="e">
        <v>#N/A</v>
      </c>
      <c r="AD5687" t="e">
        <v>#N/A</v>
      </c>
      <c r="AE5687" t="e">
        <v>#N/A</v>
      </c>
      <c r="AF5687" t="e">
        <v>#N/A</v>
      </c>
    </row>
    <row r="5688" spans="1:32" x14ac:dyDescent="0.25">
      <c r="A5688" t="e">
        <v>#N/A</v>
      </c>
      <c r="B5688" s="33" t="e">
        <v>#N/A</v>
      </c>
      <c r="C5688" t="e">
        <v>#N/A</v>
      </c>
      <c r="D5688" t="e">
        <v>#N/A</v>
      </c>
      <c r="E5688" s="69" t="e">
        <v>#N/A</v>
      </c>
      <c r="F5688" s="3" t="e">
        <v>#N/A</v>
      </c>
      <c r="G5688" s="3" t="e">
        <v>#N/A</v>
      </c>
      <c r="H5688" s="3" t="e">
        <v>#N/A</v>
      </c>
      <c r="I5688" s="80" t="e">
        <v>#N/A</v>
      </c>
      <c r="J5688" s="80" t="e">
        <v>#N/A</v>
      </c>
      <c r="K5688" s="85" t="e">
        <v>#N/A</v>
      </c>
      <c r="L5688" s="9" t="e">
        <v>#N/A</v>
      </c>
      <c r="M5688" s="93" t="e">
        <v>#N/A</v>
      </c>
      <c r="N5688" s="8" t="e">
        <v>#N/A</v>
      </c>
      <c r="O5688" t="e">
        <v>#N/A</v>
      </c>
      <c r="P5688" t="e">
        <v>#N/A</v>
      </c>
      <c r="Q5688" t="e">
        <v>#N/A</v>
      </c>
      <c r="R5688" s="2" t="e">
        <v>#N/A</v>
      </c>
      <c r="S5688" t="e">
        <v>#N/A</v>
      </c>
      <c r="T5688" s="3" t="e">
        <v>#N/A</v>
      </c>
      <c r="U5688" s="3" t="e">
        <v>#N/A</v>
      </c>
      <c r="V5688" t="e">
        <v>#N/A</v>
      </c>
      <c r="W5688" t="e">
        <v>#N/A</v>
      </c>
      <c r="X5688" t="e">
        <v>#N/A</v>
      </c>
      <c r="Y5688" s="3" t="e">
        <v>#N/A</v>
      </c>
      <c r="Z5688" s="8" t="e">
        <v>#N/A</v>
      </c>
      <c r="AA5688" s="30" t="e">
        <v>#N/A</v>
      </c>
      <c r="AB5688" t="e">
        <v>#N/A</v>
      </c>
      <c r="AC5688" t="e">
        <v>#N/A</v>
      </c>
      <c r="AD5688" t="e">
        <v>#N/A</v>
      </c>
      <c r="AE5688" t="e">
        <v>#N/A</v>
      </c>
      <c r="AF5688" t="e">
        <v>#N/A</v>
      </c>
    </row>
    <row r="5689" spans="1:32" x14ac:dyDescent="0.25">
      <c r="A5689" t="e">
        <v>#N/A</v>
      </c>
      <c r="B5689" s="33" t="e">
        <v>#N/A</v>
      </c>
      <c r="C5689" t="e">
        <v>#N/A</v>
      </c>
      <c r="D5689" t="e">
        <v>#N/A</v>
      </c>
      <c r="E5689" s="69" t="e">
        <v>#N/A</v>
      </c>
      <c r="F5689" s="3" t="e">
        <v>#N/A</v>
      </c>
      <c r="G5689" s="3" t="e">
        <v>#N/A</v>
      </c>
      <c r="H5689" s="3" t="e">
        <v>#N/A</v>
      </c>
      <c r="I5689" s="80" t="e">
        <v>#N/A</v>
      </c>
      <c r="J5689" s="80" t="e">
        <v>#N/A</v>
      </c>
      <c r="K5689" s="85" t="e">
        <v>#N/A</v>
      </c>
      <c r="L5689" s="9" t="e">
        <v>#N/A</v>
      </c>
      <c r="M5689" s="93" t="e">
        <v>#N/A</v>
      </c>
      <c r="N5689" s="8" t="e">
        <v>#N/A</v>
      </c>
      <c r="O5689" t="e">
        <v>#N/A</v>
      </c>
      <c r="P5689" t="e">
        <v>#N/A</v>
      </c>
      <c r="Q5689" t="e">
        <v>#N/A</v>
      </c>
      <c r="R5689" s="2" t="e">
        <v>#N/A</v>
      </c>
      <c r="S5689" t="e">
        <v>#N/A</v>
      </c>
      <c r="T5689" s="3" t="e">
        <v>#N/A</v>
      </c>
      <c r="U5689" s="3" t="e">
        <v>#N/A</v>
      </c>
      <c r="V5689" t="e">
        <v>#N/A</v>
      </c>
      <c r="W5689" t="e">
        <v>#N/A</v>
      </c>
      <c r="X5689" t="e">
        <v>#N/A</v>
      </c>
      <c r="Y5689" s="3" t="e">
        <v>#N/A</v>
      </c>
      <c r="Z5689" s="8" t="e">
        <v>#N/A</v>
      </c>
      <c r="AA5689" s="30" t="e">
        <v>#N/A</v>
      </c>
      <c r="AB5689" t="e">
        <v>#N/A</v>
      </c>
      <c r="AC5689" t="e">
        <v>#N/A</v>
      </c>
      <c r="AD5689" t="e">
        <v>#N/A</v>
      </c>
      <c r="AE5689" t="e">
        <v>#N/A</v>
      </c>
      <c r="AF5689" t="e">
        <v>#N/A</v>
      </c>
    </row>
    <row r="5690" spans="1:32" x14ac:dyDescent="0.25">
      <c r="A5690" t="e">
        <v>#N/A</v>
      </c>
      <c r="B5690" s="33" t="e">
        <v>#N/A</v>
      </c>
      <c r="C5690" t="e">
        <v>#N/A</v>
      </c>
      <c r="D5690" t="e">
        <v>#N/A</v>
      </c>
      <c r="E5690" s="69" t="e">
        <v>#N/A</v>
      </c>
      <c r="F5690" s="3" t="e">
        <v>#N/A</v>
      </c>
      <c r="G5690" s="3" t="e">
        <v>#N/A</v>
      </c>
      <c r="H5690" s="3" t="e">
        <v>#N/A</v>
      </c>
      <c r="I5690" s="80" t="e">
        <v>#N/A</v>
      </c>
      <c r="J5690" s="80" t="e">
        <v>#N/A</v>
      </c>
      <c r="K5690" s="85" t="e">
        <v>#N/A</v>
      </c>
      <c r="L5690" s="9" t="e">
        <v>#N/A</v>
      </c>
      <c r="M5690" s="93" t="e">
        <v>#N/A</v>
      </c>
      <c r="N5690" s="8" t="e">
        <v>#N/A</v>
      </c>
      <c r="O5690" t="e">
        <v>#N/A</v>
      </c>
      <c r="P5690" t="e">
        <v>#N/A</v>
      </c>
      <c r="Q5690" t="e">
        <v>#N/A</v>
      </c>
      <c r="R5690" s="2" t="e">
        <v>#N/A</v>
      </c>
      <c r="S5690" t="e">
        <v>#N/A</v>
      </c>
      <c r="T5690" s="3" t="e">
        <v>#N/A</v>
      </c>
      <c r="U5690" s="3" t="e">
        <v>#N/A</v>
      </c>
      <c r="V5690" t="e">
        <v>#N/A</v>
      </c>
      <c r="W5690" t="e">
        <v>#N/A</v>
      </c>
      <c r="X5690" t="e">
        <v>#N/A</v>
      </c>
      <c r="Y5690" s="3" t="e">
        <v>#N/A</v>
      </c>
      <c r="Z5690" s="8" t="e">
        <v>#N/A</v>
      </c>
      <c r="AA5690" s="30" t="e">
        <v>#N/A</v>
      </c>
      <c r="AB5690" t="e">
        <v>#N/A</v>
      </c>
      <c r="AC5690" t="e">
        <v>#N/A</v>
      </c>
      <c r="AD5690" t="e">
        <v>#N/A</v>
      </c>
      <c r="AE5690" t="e">
        <v>#N/A</v>
      </c>
      <c r="AF5690" t="e">
        <v>#N/A</v>
      </c>
    </row>
    <row r="5691" spans="1:32" x14ac:dyDescent="0.25">
      <c r="A5691" t="e">
        <v>#N/A</v>
      </c>
      <c r="B5691" s="33" t="e">
        <v>#N/A</v>
      </c>
      <c r="C5691" t="e">
        <v>#N/A</v>
      </c>
      <c r="D5691" t="e">
        <v>#N/A</v>
      </c>
      <c r="E5691" s="69" t="e">
        <v>#N/A</v>
      </c>
      <c r="F5691" s="3" t="e">
        <v>#N/A</v>
      </c>
      <c r="G5691" s="3" t="e">
        <v>#N/A</v>
      </c>
      <c r="H5691" s="3" t="e">
        <v>#N/A</v>
      </c>
      <c r="I5691" s="80" t="e">
        <v>#N/A</v>
      </c>
      <c r="J5691" s="80" t="e">
        <v>#N/A</v>
      </c>
      <c r="K5691" s="85" t="e">
        <v>#N/A</v>
      </c>
      <c r="L5691" s="9" t="e">
        <v>#N/A</v>
      </c>
      <c r="M5691" s="93" t="e">
        <v>#N/A</v>
      </c>
      <c r="N5691" s="8" t="e">
        <v>#N/A</v>
      </c>
      <c r="O5691" t="e">
        <v>#N/A</v>
      </c>
      <c r="P5691" t="e">
        <v>#N/A</v>
      </c>
      <c r="Q5691" t="e">
        <v>#N/A</v>
      </c>
      <c r="R5691" s="2" t="e">
        <v>#N/A</v>
      </c>
      <c r="S5691" t="e">
        <v>#N/A</v>
      </c>
      <c r="T5691" s="3" t="e">
        <v>#N/A</v>
      </c>
      <c r="U5691" s="3" t="e">
        <v>#N/A</v>
      </c>
      <c r="V5691" t="e">
        <v>#N/A</v>
      </c>
      <c r="W5691" t="e">
        <v>#N/A</v>
      </c>
      <c r="X5691" t="e">
        <v>#N/A</v>
      </c>
      <c r="Y5691" s="3" t="e">
        <v>#N/A</v>
      </c>
      <c r="Z5691" s="8" t="e">
        <v>#N/A</v>
      </c>
      <c r="AA5691" s="30" t="e">
        <v>#N/A</v>
      </c>
      <c r="AB5691" t="e">
        <v>#N/A</v>
      </c>
      <c r="AC5691" t="e">
        <v>#N/A</v>
      </c>
      <c r="AD5691" t="e">
        <v>#N/A</v>
      </c>
      <c r="AE5691" t="e">
        <v>#N/A</v>
      </c>
      <c r="AF5691" t="e">
        <v>#N/A</v>
      </c>
    </row>
    <row r="5692" spans="1:32" x14ac:dyDescent="0.25">
      <c r="A5692" t="e">
        <v>#N/A</v>
      </c>
      <c r="B5692" s="33" t="e">
        <v>#N/A</v>
      </c>
      <c r="C5692" t="e">
        <v>#N/A</v>
      </c>
      <c r="D5692" t="e">
        <v>#N/A</v>
      </c>
      <c r="E5692" s="69" t="e">
        <v>#N/A</v>
      </c>
      <c r="F5692" s="3" t="e">
        <v>#N/A</v>
      </c>
      <c r="G5692" s="3" t="e">
        <v>#N/A</v>
      </c>
      <c r="H5692" s="3" t="e">
        <v>#N/A</v>
      </c>
      <c r="I5692" s="80" t="e">
        <v>#N/A</v>
      </c>
      <c r="J5692" s="80" t="e">
        <v>#N/A</v>
      </c>
      <c r="K5692" s="85" t="e">
        <v>#N/A</v>
      </c>
      <c r="L5692" s="9" t="e">
        <v>#N/A</v>
      </c>
      <c r="M5692" s="93" t="e">
        <v>#N/A</v>
      </c>
      <c r="N5692" s="8" t="e">
        <v>#N/A</v>
      </c>
      <c r="O5692" t="e">
        <v>#N/A</v>
      </c>
      <c r="P5692" t="e">
        <v>#N/A</v>
      </c>
      <c r="Q5692" t="e">
        <v>#N/A</v>
      </c>
      <c r="R5692" s="2" t="e">
        <v>#N/A</v>
      </c>
      <c r="S5692" t="e">
        <v>#N/A</v>
      </c>
      <c r="T5692" s="3" t="e">
        <v>#N/A</v>
      </c>
      <c r="U5692" s="3" t="e">
        <v>#N/A</v>
      </c>
      <c r="V5692" t="e">
        <v>#N/A</v>
      </c>
      <c r="W5692" t="e">
        <v>#N/A</v>
      </c>
      <c r="X5692" t="e">
        <v>#N/A</v>
      </c>
      <c r="Y5692" s="3" t="e">
        <v>#N/A</v>
      </c>
      <c r="Z5692" s="8" t="e">
        <v>#N/A</v>
      </c>
      <c r="AA5692" s="30" t="e">
        <v>#N/A</v>
      </c>
      <c r="AB5692" t="e">
        <v>#N/A</v>
      </c>
      <c r="AC5692" t="e">
        <v>#N/A</v>
      </c>
      <c r="AD5692" t="e">
        <v>#N/A</v>
      </c>
      <c r="AE5692" t="e">
        <v>#N/A</v>
      </c>
      <c r="AF5692" t="e">
        <v>#N/A</v>
      </c>
    </row>
    <row r="5693" spans="1:32" x14ac:dyDescent="0.25">
      <c r="A5693" t="e">
        <v>#N/A</v>
      </c>
      <c r="B5693" s="33" t="e">
        <v>#N/A</v>
      </c>
      <c r="C5693" t="e">
        <v>#N/A</v>
      </c>
      <c r="D5693" t="e">
        <v>#N/A</v>
      </c>
      <c r="E5693" s="69" t="e">
        <v>#N/A</v>
      </c>
      <c r="F5693" s="3" t="e">
        <v>#N/A</v>
      </c>
      <c r="G5693" s="3" t="e">
        <v>#N/A</v>
      </c>
      <c r="H5693" s="3" t="e">
        <v>#N/A</v>
      </c>
      <c r="I5693" s="80" t="e">
        <v>#N/A</v>
      </c>
      <c r="J5693" s="80" t="e">
        <v>#N/A</v>
      </c>
      <c r="K5693" s="85" t="e">
        <v>#N/A</v>
      </c>
      <c r="L5693" s="9" t="e">
        <v>#N/A</v>
      </c>
      <c r="M5693" s="93" t="e">
        <v>#N/A</v>
      </c>
      <c r="N5693" s="8" t="e">
        <v>#N/A</v>
      </c>
      <c r="O5693" t="e">
        <v>#N/A</v>
      </c>
      <c r="P5693" t="e">
        <v>#N/A</v>
      </c>
      <c r="Q5693" t="e">
        <v>#N/A</v>
      </c>
      <c r="R5693" s="2" t="e">
        <v>#N/A</v>
      </c>
      <c r="S5693" t="e">
        <v>#N/A</v>
      </c>
      <c r="T5693" s="3" t="e">
        <v>#N/A</v>
      </c>
      <c r="U5693" s="3" t="e">
        <v>#N/A</v>
      </c>
      <c r="V5693" t="e">
        <v>#N/A</v>
      </c>
      <c r="W5693" t="e">
        <v>#N/A</v>
      </c>
      <c r="X5693" t="e">
        <v>#N/A</v>
      </c>
      <c r="Y5693" s="3" t="e">
        <v>#N/A</v>
      </c>
      <c r="Z5693" s="8" t="e">
        <v>#N/A</v>
      </c>
      <c r="AA5693" s="30" t="e">
        <v>#N/A</v>
      </c>
      <c r="AB5693" t="e">
        <v>#N/A</v>
      </c>
      <c r="AC5693" t="e">
        <v>#N/A</v>
      </c>
      <c r="AD5693" t="e">
        <v>#N/A</v>
      </c>
      <c r="AE5693" t="e">
        <v>#N/A</v>
      </c>
      <c r="AF5693" t="e">
        <v>#N/A</v>
      </c>
    </row>
    <row r="5694" spans="1:32" x14ac:dyDescent="0.25">
      <c r="A5694" t="e">
        <v>#N/A</v>
      </c>
      <c r="B5694" s="33" t="e">
        <v>#N/A</v>
      </c>
      <c r="C5694" t="e">
        <v>#N/A</v>
      </c>
      <c r="D5694" t="e">
        <v>#N/A</v>
      </c>
      <c r="E5694" s="69" t="e">
        <v>#N/A</v>
      </c>
      <c r="F5694" s="3" t="e">
        <v>#N/A</v>
      </c>
      <c r="G5694" s="3" t="e">
        <v>#N/A</v>
      </c>
      <c r="H5694" s="3" t="e">
        <v>#N/A</v>
      </c>
      <c r="I5694" s="80" t="e">
        <v>#N/A</v>
      </c>
      <c r="J5694" s="80" t="e">
        <v>#N/A</v>
      </c>
      <c r="K5694" s="85" t="e">
        <v>#N/A</v>
      </c>
      <c r="L5694" s="9" t="e">
        <v>#N/A</v>
      </c>
      <c r="M5694" s="93" t="e">
        <v>#N/A</v>
      </c>
      <c r="N5694" s="8" t="e">
        <v>#N/A</v>
      </c>
      <c r="O5694" t="e">
        <v>#N/A</v>
      </c>
      <c r="P5694" t="e">
        <v>#N/A</v>
      </c>
      <c r="Q5694" t="e">
        <v>#N/A</v>
      </c>
      <c r="R5694" s="2" t="e">
        <v>#N/A</v>
      </c>
      <c r="S5694" t="e">
        <v>#N/A</v>
      </c>
      <c r="T5694" s="3" t="e">
        <v>#N/A</v>
      </c>
      <c r="U5694" s="3" t="e">
        <v>#N/A</v>
      </c>
      <c r="V5694" t="e">
        <v>#N/A</v>
      </c>
      <c r="W5694" t="e">
        <v>#N/A</v>
      </c>
      <c r="X5694" t="e">
        <v>#N/A</v>
      </c>
      <c r="Y5694" s="3" t="e">
        <v>#N/A</v>
      </c>
      <c r="Z5694" s="8" t="e">
        <v>#N/A</v>
      </c>
      <c r="AA5694" s="30" t="e">
        <v>#N/A</v>
      </c>
      <c r="AB5694" t="e">
        <v>#N/A</v>
      </c>
      <c r="AC5694" t="e">
        <v>#N/A</v>
      </c>
      <c r="AD5694" t="e">
        <v>#N/A</v>
      </c>
      <c r="AE5694" t="e">
        <v>#N/A</v>
      </c>
      <c r="AF5694" t="e">
        <v>#N/A</v>
      </c>
    </row>
    <row r="5695" spans="1:32" x14ac:dyDescent="0.25">
      <c r="A5695" t="e">
        <v>#N/A</v>
      </c>
      <c r="B5695" s="33" t="e">
        <v>#N/A</v>
      </c>
      <c r="C5695" t="e">
        <v>#N/A</v>
      </c>
      <c r="D5695" t="e">
        <v>#N/A</v>
      </c>
      <c r="E5695" s="69" t="e">
        <v>#N/A</v>
      </c>
      <c r="F5695" s="3" t="e">
        <v>#N/A</v>
      </c>
      <c r="G5695" s="3" t="e">
        <v>#N/A</v>
      </c>
      <c r="H5695" s="3" t="e">
        <v>#N/A</v>
      </c>
      <c r="I5695" s="80" t="e">
        <v>#N/A</v>
      </c>
      <c r="J5695" s="80" t="e">
        <v>#N/A</v>
      </c>
      <c r="K5695" s="85" t="e">
        <v>#N/A</v>
      </c>
      <c r="L5695" s="9" t="e">
        <v>#N/A</v>
      </c>
      <c r="M5695" s="93" t="e">
        <v>#N/A</v>
      </c>
      <c r="N5695" s="8" t="e">
        <v>#N/A</v>
      </c>
      <c r="O5695" t="e">
        <v>#N/A</v>
      </c>
      <c r="P5695" t="e">
        <v>#N/A</v>
      </c>
      <c r="Q5695" t="e">
        <v>#N/A</v>
      </c>
      <c r="R5695" s="2" t="e">
        <v>#N/A</v>
      </c>
      <c r="S5695" t="e">
        <v>#N/A</v>
      </c>
      <c r="T5695" s="3" t="e">
        <v>#N/A</v>
      </c>
      <c r="U5695" s="3" t="e">
        <v>#N/A</v>
      </c>
      <c r="V5695" t="e">
        <v>#N/A</v>
      </c>
      <c r="W5695" t="e">
        <v>#N/A</v>
      </c>
      <c r="X5695" t="e">
        <v>#N/A</v>
      </c>
      <c r="Y5695" s="3" t="e">
        <v>#N/A</v>
      </c>
      <c r="Z5695" s="8" t="e">
        <v>#N/A</v>
      </c>
      <c r="AA5695" s="30" t="e">
        <v>#N/A</v>
      </c>
      <c r="AB5695" t="e">
        <v>#N/A</v>
      </c>
      <c r="AC5695" t="e">
        <v>#N/A</v>
      </c>
      <c r="AD5695" t="e">
        <v>#N/A</v>
      </c>
      <c r="AE5695" t="e">
        <v>#N/A</v>
      </c>
      <c r="AF5695" t="e">
        <v>#N/A</v>
      </c>
    </row>
    <row r="5696" spans="1:32" x14ac:dyDescent="0.25">
      <c r="A5696" t="e">
        <v>#N/A</v>
      </c>
      <c r="B5696" s="33" t="e">
        <v>#N/A</v>
      </c>
      <c r="C5696" t="e">
        <v>#N/A</v>
      </c>
      <c r="D5696" t="e">
        <v>#N/A</v>
      </c>
      <c r="E5696" s="69" t="e">
        <v>#N/A</v>
      </c>
      <c r="F5696" s="3" t="e">
        <v>#N/A</v>
      </c>
      <c r="G5696" s="3" t="e">
        <v>#N/A</v>
      </c>
      <c r="H5696" s="3" t="e">
        <v>#N/A</v>
      </c>
      <c r="I5696" s="80" t="e">
        <v>#N/A</v>
      </c>
      <c r="J5696" s="80" t="e">
        <v>#N/A</v>
      </c>
      <c r="K5696" s="85" t="e">
        <v>#N/A</v>
      </c>
      <c r="L5696" s="9" t="e">
        <v>#N/A</v>
      </c>
      <c r="M5696" s="93" t="e">
        <v>#N/A</v>
      </c>
      <c r="N5696" s="8" t="e">
        <v>#N/A</v>
      </c>
      <c r="O5696" t="e">
        <v>#N/A</v>
      </c>
      <c r="P5696" t="e">
        <v>#N/A</v>
      </c>
      <c r="Q5696" t="e">
        <v>#N/A</v>
      </c>
      <c r="R5696" s="2" t="e">
        <v>#N/A</v>
      </c>
      <c r="S5696" t="e">
        <v>#N/A</v>
      </c>
      <c r="T5696" s="3" t="e">
        <v>#N/A</v>
      </c>
      <c r="U5696" s="3" t="e">
        <v>#N/A</v>
      </c>
      <c r="V5696" t="e">
        <v>#N/A</v>
      </c>
      <c r="W5696" t="e">
        <v>#N/A</v>
      </c>
      <c r="X5696" t="e">
        <v>#N/A</v>
      </c>
      <c r="Y5696" s="3" t="e">
        <v>#N/A</v>
      </c>
      <c r="Z5696" s="8" t="e">
        <v>#N/A</v>
      </c>
      <c r="AA5696" s="30" t="e">
        <v>#N/A</v>
      </c>
      <c r="AB5696" t="e">
        <v>#N/A</v>
      </c>
      <c r="AC5696" t="e">
        <v>#N/A</v>
      </c>
      <c r="AD5696" t="e">
        <v>#N/A</v>
      </c>
      <c r="AE5696" t="e">
        <v>#N/A</v>
      </c>
      <c r="AF5696" t="e">
        <v>#N/A</v>
      </c>
    </row>
    <row r="5697" spans="1:32" x14ac:dyDescent="0.25">
      <c r="A5697" t="e">
        <v>#N/A</v>
      </c>
      <c r="B5697" s="33" t="e">
        <v>#N/A</v>
      </c>
      <c r="C5697" t="e">
        <v>#N/A</v>
      </c>
      <c r="D5697" t="e">
        <v>#N/A</v>
      </c>
      <c r="E5697" s="69" t="e">
        <v>#N/A</v>
      </c>
      <c r="F5697" s="3" t="e">
        <v>#N/A</v>
      </c>
      <c r="G5697" s="3" t="e">
        <v>#N/A</v>
      </c>
      <c r="H5697" s="3" t="e">
        <v>#N/A</v>
      </c>
      <c r="I5697" s="80" t="e">
        <v>#N/A</v>
      </c>
      <c r="J5697" s="80" t="e">
        <v>#N/A</v>
      </c>
      <c r="K5697" s="85" t="e">
        <v>#N/A</v>
      </c>
      <c r="L5697" s="9" t="e">
        <v>#N/A</v>
      </c>
      <c r="M5697" s="93" t="e">
        <v>#N/A</v>
      </c>
      <c r="N5697" s="8" t="e">
        <v>#N/A</v>
      </c>
      <c r="O5697" t="e">
        <v>#N/A</v>
      </c>
      <c r="P5697" t="e">
        <v>#N/A</v>
      </c>
      <c r="Q5697" t="e">
        <v>#N/A</v>
      </c>
      <c r="R5697" s="2" t="e">
        <v>#N/A</v>
      </c>
      <c r="S5697" t="e">
        <v>#N/A</v>
      </c>
      <c r="T5697" s="3" t="e">
        <v>#N/A</v>
      </c>
      <c r="U5697" s="3" t="e">
        <v>#N/A</v>
      </c>
      <c r="V5697" t="e">
        <v>#N/A</v>
      </c>
      <c r="W5697" t="e">
        <v>#N/A</v>
      </c>
      <c r="X5697" t="e">
        <v>#N/A</v>
      </c>
      <c r="Y5697" s="3" t="e">
        <v>#N/A</v>
      </c>
      <c r="Z5697" s="8" t="e">
        <v>#N/A</v>
      </c>
      <c r="AA5697" s="30" t="e">
        <v>#N/A</v>
      </c>
      <c r="AB5697" t="e">
        <v>#N/A</v>
      </c>
      <c r="AC5697" t="e">
        <v>#N/A</v>
      </c>
      <c r="AD5697" t="e">
        <v>#N/A</v>
      </c>
      <c r="AE5697" t="e">
        <v>#N/A</v>
      </c>
      <c r="AF5697" t="e">
        <v>#N/A</v>
      </c>
    </row>
    <row r="5698" spans="1:32" x14ac:dyDescent="0.25">
      <c r="A5698" t="e">
        <v>#N/A</v>
      </c>
      <c r="B5698" s="33" t="e">
        <v>#N/A</v>
      </c>
      <c r="C5698" t="e">
        <v>#N/A</v>
      </c>
      <c r="D5698" t="e">
        <v>#N/A</v>
      </c>
      <c r="E5698" s="69" t="e">
        <v>#N/A</v>
      </c>
      <c r="F5698" s="3" t="e">
        <v>#N/A</v>
      </c>
      <c r="G5698" s="3" t="e">
        <v>#N/A</v>
      </c>
      <c r="H5698" s="3" t="e">
        <v>#N/A</v>
      </c>
      <c r="I5698" s="80" t="e">
        <v>#N/A</v>
      </c>
      <c r="J5698" s="80" t="e">
        <v>#N/A</v>
      </c>
      <c r="K5698" s="85" t="e">
        <v>#N/A</v>
      </c>
      <c r="L5698" s="9" t="e">
        <v>#N/A</v>
      </c>
      <c r="M5698" s="93" t="e">
        <v>#N/A</v>
      </c>
      <c r="N5698" s="8" t="e">
        <v>#N/A</v>
      </c>
      <c r="O5698" t="e">
        <v>#N/A</v>
      </c>
      <c r="P5698" t="e">
        <v>#N/A</v>
      </c>
      <c r="Q5698" t="e">
        <v>#N/A</v>
      </c>
      <c r="R5698" s="2" t="e">
        <v>#N/A</v>
      </c>
      <c r="S5698" t="e">
        <v>#N/A</v>
      </c>
      <c r="T5698" s="3" t="e">
        <v>#N/A</v>
      </c>
      <c r="U5698" s="3" t="e">
        <v>#N/A</v>
      </c>
      <c r="V5698" t="e">
        <v>#N/A</v>
      </c>
      <c r="W5698" t="e">
        <v>#N/A</v>
      </c>
      <c r="X5698" t="e">
        <v>#N/A</v>
      </c>
      <c r="Y5698" s="3" t="e">
        <v>#N/A</v>
      </c>
      <c r="Z5698" s="8" t="e">
        <v>#N/A</v>
      </c>
      <c r="AA5698" s="30" t="e">
        <v>#N/A</v>
      </c>
      <c r="AB5698" t="e">
        <v>#N/A</v>
      </c>
      <c r="AC5698" t="e">
        <v>#N/A</v>
      </c>
      <c r="AD5698" t="e">
        <v>#N/A</v>
      </c>
      <c r="AE5698" t="e">
        <v>#N/A</v>
      </c>
      <c r="AF5698" t="e">
        <v>#N/A</v>
      </c>
    </row>
    <row r="5699" spans="1:32" x14ac:dyDescent="0.25">
      <c r="A5699" t="e">
        <v>#N/A</v>
      </c>
      <c r="B5699" s="33" t="e">
        <v>#N/A</v>
      </c>
      <c r="C5699" t="e">
        <v>#N/A</v>
      </c>
      <c r="D5699" t="e">
        <v>#N/A</v>
      </c>
      <c r="E5699" s="69" t="e">
        <v>#N/A</v>
      </c>
      <c r="F5699" s="3" t="e">
        <v>#N/A</v>
      </c>
      <c r="G5699" s="3" t="e">
        <v>#N/A</v>
      </c>
      <c r="H5699" s="3" t="e">
        <v>#N/A</v>
      </c>
      <c r="I5699" s="80" t="e">
        <v>#N/A</v>
      </c>
      <c r="J5699" s="80" t="e">
        <v>#N/A</v>
      </c>
      <c r="K5699" s="85" t="e">
        <v>#N/A</v>
      </c>
      <c r="L5699" s="9" t="e">
        <v>#N/A</v>
      </c>
      <c r="M5699" s="93" t="e">
        <v>#N/A</v>
      </c>
      <c r="N5699" s="8" t="e">
        <v>#N/A</v>
      </c>
      <c r="O5699" t="e">
        <v>#N/A</v>
      </c>
      <c r="P5699" t="e">
        <v>#N/A</v>
      </c>
      <c r="Q5699" t="e">
        <v>#N/A</v>
      </c>
      <c r="R5699" s="2" t="e">
        <v>#N/A</v>
      </c>
      <c r="S5699" t="e">
        <v>#N/A</v>
      </c>
      <c r="T5699" s="3" t="e">
        <v>#N/A</v>
      </c>
      <c r="U5699" s="3" t="e">
        <v>#N/A</v>
      </c>
      <c r="V5699" t="e">
        <v>#N/A</v>
      </c>
      <c r="W5699" t="e">
        <v>#N/A</v>
      </c>
      <c r="X5699" t="e">
        <v>#N/A</v>
      </c>
      <c r="Y5699" s="3" t="e">
        <v>#N/A</v>
      </c>
      <c r="Z5699" s="8" t="e">
        <v>#N/A</v>
      </c>
      <c r="AA5699" s="30" t="e">
        <v>#N/A</v>
      </c>
      <c r="AB5699" t="e">
        <v>#N/A</v>
      </c>
      <c r="AC5699" t="e">
        <v>#N/A</v>
      </c>
      <c r="AD5699" t="e">
        <v>#N/A</v>
      </c>
      <c r="AE5699" t="e">
        <v>#N/A</v>
      </c>
      <c r="AF5699" t="e">
        <v>#N/A</v>
      </c>
    </row>
    <row r="5700" spans="1:32" x14ac:dyDescent="0.25">
      <c r="A5700" t="e">
        <v>#N/A</v>
      </c>
      <c r="B5700" s="33" t="e">
        <v>#N/A</v>
      </c>
      <c r="C5700" t="e">
        <v>#N/A</v>
      </c>
      <c r="D5700" t="e">
        <v>#N/A</v>
      </c>
      <c r="E5700" s="69" t="e">
        <v>#N/A</v>
      </c>
      <c r="F5700" s="3" t="e">
        <v>#N/A</v>
      </c>
      <c r="G5700" s="3" t="e">
        <v>#N/A</v>
      </c>
      <c r="H5700" s="3" t="e">
        <v>#N/A</v>
      </c>
      <c r="I5700" s="80" t="e">
        <v>#N/A</v>
      </c>
      <c r="J5700" s="80" t="e">
        <v>#N/A</v>
      </c>
      <c r="K5700" s="85" t="e">
        <v>#N/A</v>
      </c>
      <c r="L5700" s="9" t="e">
        <v>#N/A</v>
      </c>
      <c r="M5700" s="93" t="e">
        <v>#N/A</v>
      </c>
      <c r="N5700" s="8" t="e">
        <v>#N/A</v>
      </c>
      <c r="O5700" t="e">
        <v>#N/A</v>
      </c>
      <c r="P5700" t="e">
        <v>#N/A</v>
      </c>
      <c r="Q5700" t="e">
        <v>#N/A</v>
      </c>
      <c r="R5700" s="2" t="e">
        <v>#N/A</v>
      </c>
      <c r="S5700" t="e">
        <v>#N/A</v>
      </c>
      <c r="T5700" s="3" t="e">
        <v>#N/A</v>
      </c>
      <c r="U5700" s="3" t="e">
        <v>#N/A</v>
      </c>
      <c r="V5700" t="e">
        <v>#N/A</v>
      </c>
      <c r="W5700" t="e">
        <v>#N/A</v>
      </c>
      <c r="X5700" t="e">
        <v>#N/A</v>
      </c>
      <c r="Y5700" s="3" t="e">
        <v>#N/A</v>
      </c>
      <c r="Z5700" s="8" t="e">
        <v>#N/A</v>
      </c>
      <c r="AA5700" s="30" t="e">
        <v>#N/A</v>
      </c>
      <c r="AB5700" t="e">
        <v>#N/A</v>
      </c>
      <c r="AC5700" t="e">
        <v>#N/A</v>
      </c>
      <c r="AD5700" t="e">
        <v>#N/A</v>
      </c>
      <c r="AE5700" t="e">
        <v>#N/A</v>
      </c>
      <c r="AF5700" t="e">
        <v>#N/A</v>
      </c>
    </row>
    <row r="5701" spans="1:32" x14ac:dyDescent="0.25">
      <c r="A5701" t="e">
        <v>#N/A</v>
      </c>
      <c r="B5701" s="33" t="e">
        <v>#N/A</v>
      </c>
      <c r="C5701" t="e">
        <v>#N/A</v>
      </c>
      <c r="D5701" t="e">
        <v>#N/A</v>
      </c>
      <c r="E5701" s="69" t="e">
        <v>#N/A</v>
      </c>
      <c r="F5701" s="3" t="e">
        <v>#N/A</v>
      </c>
      <c r="G5701" s="3" t="e">
        <v>#N/A</v>
      </c>
      <c r="H5701" s="3" t="e">
        <v>#N/A</v>
      </c>
      <c r="I5701" s="80" t="e">
        <v>#N/A</v>
      </c>
      <c r="J5701" s="80" t="e">
        <v>#N/A</v>
      </c>
      <c r="K5701" s="85" t="e">
        <v>#N/A</v>
      </c>
      <c r="L5701" s="9" t="e">
        <v>#N/A</v>
      </c>
      <c r="M5701" s="93" t="e">
        <v>#N/A</v>
      </c>
      <c r="N5701" s="8" t="e">
        <v>#N/A</v>
      </c>
      <c r="O5701" t="e">
        <v>#N/A</v>
      </c>
      <c r="P5701" t="e">
        <v>#N/A</v>
      </c>
      <c r="Q5701" t="e">
        <v>#N/A</v>
      </c>
      <c r="R5701" s="2" t="e">
        <v>#N/A</v>
      </c>
      <c r="S5701" t="e">
        <v>#N/A</v>
      </c>
      <c r="T5701" s="3" t="e">
        <v>#N/A</v>
      </c>
      <c r="U5701" s="3" t="e">
        <v>#N/A</v>
      </c>
      <c r="V5701" t="e">
        <v>#N/A</v>
      </c>
      <c r="W5701" t="e">
        <v>#N/A</v>
      </c>
      <c r="X5701" t="e">
        <v>#N/A</v>
      </c>
      <c r="Y5701" s="3" t="e">
        <v>#N/A</v>
      </c>
      <c r="Z5701" s="8" t="e">
        <v>#N/A</v>
      </c>
      <c r="AA5701" s="30" t="e">
        <v>#N/A</v>
      </c>
      <c r="AB5701" t="e">
        <v>#N/A</v>
      </c>
      <c r="AC5701" t="e">
        <v>#N/A</v>
      </c>
      <c r="AD5701" t="e">
        <v>#N/A</v>
      </c>
      <c r="AE5701" t="e">
        <v>#N/A</v>
      </c>
      <c r="AF5701" t="e">
        <v>#N/A</v>
      </c>
    </row>
    <row r="5702" spans="1:32" x14ac:dyDescent="0.25">
      <c r="A5702" t="e">
        <v>#N/A</v>
      </c>
      <c r="B5702" s="33" t="e">
        <v>#N/A</v>
      </c>
      <c r="C5702" t="e">
        <v>#N/A</v>
      </c>
      <c r="D5702" t="e">
        <v>#N/A</v>
      </c>
      <c r="E5702" s="69" t="e">
        <v>#N/A</v>
      </c>
      <c r="F5702" s="3" t="e">
        <v>#N/A</v>
      </c>
      <c r="G5702" s="3" t="e">
        <v>#N/A</v>
      </c>
      <c r="H5702" s="3" t="e">
        <v>#N/A</v>
      </c>
      <c r="I5702" s="80" t="e">
        <v>#N/A</v>
      </c>
      <c r="J5702" s="80" t="e">
        <v>#N/A</v>
      </c>
      <c r="K5702" s="85" t="e">
        <v>#N/A</v>
      </c>
      <c r="L5702" s="9" t="e">
        <v>#N/A</v>
      </c>
      <c r="M5702" s="93" t="e">
        <v>#N/A</v>
      </c>
      <c r="N5702" s="8" t="e">
        <v>#N/A</v>
      </c>
      <c r="O5702" t="e">
        <v>#N/A</v>
      </c>
      <c r="P5702" t="e">
        <v>#N/A</v>
      </c>
      <c r="Q5702" t="e">
        <v>#N/A</v>
      </c>
      <c r="R5702" s="2" t="e">
        <v>#N/A</v>
      </c>
      <c r="S5702" t="e">
        <v>#N/A</v>
      </c>
      <c r="T5702" s="3" t="e">
        <v>#N/A</v>
      </c>
      <c r="U5702" s="3" t="e">
        <v>#N/A</v>
      </c>
      <c r="V5702" t="e">
        <v>#N/A</v>
      </c>
      <c r="W5702" t="e">
        <v>#N/A</v>
      </c>
      <c r="X5702" t="e">
        <v>#N/A</v>
      </c>
      <c r="Y5702" s="3" t="e">
        <v>#N/A</v>
      </c>
      <c r="Z5702" s="8" t="e">
        <v>#N/A</v>
      </c>
      <c r="AA5702" s="30" t="e">
        <v>#N/A</v>
      </c>
      <c r="AB5702" t="e">
        <v>#N/A</v>
      </c>
      <c r="AC5702" t="e">
        <v>#N/A</v>
      </c>
      <c r="AD5702" t="e">
        <v>#N/A</v>
      </c>
      <c r="AE5702" t="e">
        <v>#N/A</v>
      </c>
      <c r="AF5702" t="e">
        <v>#N/A</v>
      </c>
    </row>
    <row r="5703" spans="1:32" x14ac:dyDescent="0.25">
      <c r="A5703" t="e">
        <v>#N/A</v>
      </c>
      <c r="B5703" s="33" t="e">
        <v>#N/A</v>
      </c>
      <c r="C5703" t="e">
        <v>#N/A</v>
      </c>
      <c r="D5703" t="e">
        <v>#N/A</v>
      </c>
      <c r="E5703" s="69" t="e">
        <v>#N/A</v>
      </c>
      <c r="F5703" s="3" t="e">
        <v>#N/A</v>
      </c>
      <c r="G5703" s="3" t="e">
        <v>#N/A</v>
      </c>
      <c r="H5703" s="3" t="e">
        <v>#N/A</v>
      </c>
      <c r="I5703" s="80" t="e">
        <v>#N/A</v>
      </c>
      <c r="J5703" s="80" t="e">
        <v>#N/A</v>
      </c>
      <c r="K5703" s="85" t="e">
        <v>#N/A</v>
      </c>
      <c r="L5703" s="9" t="e">
        <v>#N/A</v>
      </c>
      <c r="M5703" s="93" t="e">
        <v>#N/A</v>
      </c>
      <c r="N5703" s="8" t="e">
        <v>#N/A</v>
      </c>
      <c r="O5703" t="e">
        <v>#N/A</v>
      </c>
      <c r="P5703" t="e">
        <v>#N/A</v>
      </c>
      <c r="Q5703" t="e">
        <v>#N/A</v>
      </c>
      <c r="R5703" s="2" t="e">
        <v>#N/A</v>
      </c>
      <c r="S5703" t="e">
        <v>#N/A</v>
      </c>
      <c r="T5703" s="3" t="e">
        <v>#N/A</v>
      </c>
      <c r="U5703" s="3" t="e">
        <v>#N/A</v>
      </c>
      <c r="V5703" t="e">
        <v>#N/A</v>
      </c>
      <c r="W5703" t="e">
        <v>#N/A</v>
      </c>
      <c r="X5703" t="e">
        <v>#N/A</v>
      </c>
      <c r="Y5703" s="3" t="e">
        <v>#N/A</v>
      </c>
      <c r="Z5703" s="8" t="e">
        <v>#N/A</v>
      </c>
      <c r="AA5703" s="30" t="e">
        <v>#N/A</v>
      </c>
      <c r="AB5703" t="e">
        <v>#N/A</v>
      </c>
      <c r="AC5703" t="e">
        <v>#N/A</v>
      </c>
      <c r="AD5703" t="e">
        <v>#N/A</v>
      </c>
      <c r="AE5703" t="e">
        <v>#N/A</v>
      </c>
      <c r="AF5703" t="e">
        <v>#N/A</v>
      </c>
    </row>
    <row r="5704" spans="1:32" x14ac:dyDescent="0.25">
      <c r="A5704" t="e">
        <v>#N/A</v>
      </c>
      <c r="B5704" s="33" t="e">
        <v>#N/A</v>
      </c>
      <c r="C5704" t="e">
        <v>#N/A</v>
      </c>
      <c r="D5704" t="e">
        <v>#N/A</v>
      </c>
      <c r="E5704" s="69" t="e">
        <v>#N/A</v>
      </c>
      <c r="F5704" s="3" t="e">
        <v>#N/A</v>
      </c>
      <c r="G5704" s="3" t="e">
        <v>#N/A</v>
      </c>
      <c r="H5704" s="3" t="e">
        <v>#N/A</v>
      </c>
      <c r="I5704" s="80" t="e">
        <v>#N/A</v>
      </c>
      <c r="J5704" s="80" t="e">
        <v>#N/A</v>
      </c>
      <c r="K5704" s="85" t="e">
        <v>#N/A</v>
      </c>
      <c r="L5704" s="9" t="e">
        <v>#N/A</v>
      </c>
      <c r="M5704" s="93" t="e">
        <v>#N/A</v>
      </c>
      <c r="N5704" s="8" t="e">
        <v>#N/A</v>
      </c>
      <c r="O5704" t="e">
        <v>#N/A</v>
      </c>
      <c r="P5704" t="e">
        <v>#N/A</v>
      </c>
      <c r="Q5704" t="e">
        <v>#N/A</v>
      </c>
      <c r="R5704" s="2" t="e">
        <v>#N/A</v>
      </c>
      <c r="S5704" t="e">
        <v>#N/A</v>
      </c>
      <c r="T5704" s="3" t="e">
        <v>#N/A</v>
      </c>
      <c r="U5704" s="3" t="e">
        <v>#N/A</v>
      </c>
      <c r="V5704" t="e">
        <v>#N/A</v>
      </c>
      <c r="W5704" t="e">
        <v>#N/A</v>
      </c>
      <c r="X5704" t="e">
        <v>#N/A</v>
      </c>
      <c r="Y5704" s="3" t="e">
        <v>#N/A</v>
      </c>
      <c r="Z5704" s="8" t="e">
        <v>#N/A</v>
      </c>
      <c r="AA5704" s="30" t="e">
        <v>#N/A</v>
      </c>
      <c r="AB5704" t="e">
        <v>#N/A</v>
      </c>
      <c r="AC5704" t="e">
        <v>#N/A</v>
      </c>
      <c r="AD5704" t="e">
        <v>#N/A</v>
      </c>
      <c r="AE5704" t="e">
        <v>#N/A</v>
      </c>
      <c r="AF5704" t="e">
        <v>#N/A</v>
      </c>
    </row>
    <row r="5705" spans="1:32" x14ac:dyDescent="0.25">
      <c r="A5705" t="e">
        <v>#N/A</v>
      </c>
      <c r="B5705" s="33" t="e">
        <v>#N/A</v>
      </c>
      <c r="C5705" t="e">
        <v>#N/A</v>
      </c>
      <c r="D5705" t="e">
        <v>#N/A</v>
      </c>
      <c r="E5705" s="69" t="e">
        <v>#N/A</v>
      </c>
      <c r="F5705" s="3" t="e">
        <v>#N/A</v>
      </c>
      <c r="G5705" s="3" t="e">
        <v>#N/A</v>
      </c>
      <c r="H5705" s="3" t="e">
        <v>#N/A</v>
      </c>
      <c r="I5705" s="80" t="e">
        <v>#N/A</v>
      </c>
      <c r="J5705" s="80" t="e">
        <v>#N/A</v>
      </c>
      <c r="K5705" s="85" t="e">
        <v>#N/A</v>
      </c>
      <c r="L5705" s="9" t="e">
        <v>#N/A</v>
      </c>
      <c r="M5705" s="93" t="e">
        <v>#N/A</v>
      </c>
      <c r="N5705" s="8" t="e">
        <v>#N/A</v>
      </c>
      <c r="O5705" t="e">
        <v>#N/A</v>
      </c>
      <c r="P5705" t="e">
        <v>#N/A</v>
      </c>
      <c r="Q5705" t="e">
        <v>#N/A</v>
      </c>
      <c r="R5705" s="2" t="e">
        <v>#N/A</v>
      </c>
      <c r="S5705" t="e">
        <v>#N/A</v>
      </c>
      <c r="T5705" s="3" t="e">
        <v>#N/A</v>
      </c>
      <c r="U5705" s="3" t="e">
        <v>#N/A</v>
      </c>
      <c r="V5705" t="e">
        <v>#N/A</v>
      </c>
      <c r="W5705" t="e">
        <v>#N/A</v>
      </c>
      <c r="X5705" t="e">
        <v>#N/A</v>
      </c>
      <c r="Y5705" s="3" t="e">
        <v>#N/A</v>
      </c>
      <c r="Z5705" s="8" t="e">
        <v>#N/A</v>
      </c>
      <c r="AA5705" s="30" t="e">
        <v>#N/A</v>
      </c>
      <c r="AB5705" t="e">
        <v>#N/A</v>
      </c>
      <c r="AC5705" t="e">
        <v>#N/A</v>
      </c>
      <c r="AD5705" t="e">
        <v>#N/A</v>
      </c>
      <c r="AE5705" t="e">
        <v>#N/A</v>
      </c>
      <c r="AF5705" t="e">
        <v>#N/A</v>
      </c>
    </row>
    <row r="5706" spans="1:32" x14ac:dyDescent="0.25">
      <c r="A5706" t="e">
        <v>#N/A</v>
      </c>
      <c r="B5706" s="33" t="e">
        <v>#N/A</v>
      </c>
      <c r="C5706" t="e">
        <v>#N/A</v>
      </c>
      <c r="D5706" t="e">
        <v>#N/A</v>
      </c>
      <c r="E5706" s="69" t="e">
        <v>#N/A</v>
      </c>
      <c r="F5706" s="3" t="e">
        <v>#N/A</v>
      </c>
      <c r="G5706" s="3" t="e">
        <v>#N/A</v>
      </c>
      <c r="H5706" s="3" t="e">
        <v>#N/A</v>
      </c>
      <c r="I5706" s="80" t="e">
        <v>#N/A</v>
      </c>
      <c r="J5706" s="80" t="e">
        <v>#N/A</v>
      </c>
      <c r="K5706" s="85" t="e">
        <v>#N/A</v>
      </c>
      <c r="L5706" s="9" t="e">
        <v>#N/A</v>
      </c>
      <c r="M5706" s="93" t="e">
        <v>#N/A</v>
      </c>
      <c r="N5706" s="8" t="e">
        <v>#N/A</v>
      </c>
      <c r="O5706" t="e">
        <v>#N/A</v>
      </c>
      <c r="P5706" t="e">
        <v>#N/A</v>
      </c>
      <c r="Q5706" t="e">
        <v>#N/A</v>
      </c>
      <c r="R5706" s="2" t="e">
        <v>#N/A</v>
      </c>
      <c r="S5706" t="e">
        <v>#N/A</v>
      </c>
      <c r="T5706" s="3" t="e">
        <v>#N/A</v>
      </c>
      <c r="U5706" s="3" t="e">
        <v>#N/A</v>
      </c>
      <c r="V5706" t="e">
        <v>#N/A</v>
      </c>
      <c r="W5706" t="e">
        <v>#N/A</v>
      </c>
      <c r="X5706" t="e">
        <v>#N/A</v>
      </c>
      <c r="Y5706" s="3" t="e">
        <v>#N/A</v>
      </c>
      <c r="Z5706" s="8" t="e">
        <v>#N/A</v>
      </c>
      <c r="AA5706" s="30" t="e">
        <v>#N/A</v>
      </c>
      <c r="AB5706" t="e">
        <v>#N/A</v>
      </c>
      <c r="AC5706" t="e">
        <v>#N/A</v>
      </c>
      <c r="AD5706" t="e">
        <v>#N/A</v>
      </c>
      <c r="AE5706" t="e">
        <v>#N/A</v>
      </c>
      <c r="AF5706" t="e">
        <v>#N/A</v>
      </c>
    </row>
    <row r="5707" spans="1:32" x14ac:dyDescent="0.25">
      <c r="A5707" t="e">
        <v>#N/A</v>
      </c>
      <c r="B5707" s="33" t="e">
        <v>#N/A</v>
      </c>
      <c r="C5707" t="e">
        <v>#N/A</v>
      </c>
      <c r="D5707" t="e">
        <v>#N/A</v>
      </c>
      <c r="E5707" s="69" t="e">
        <v>#N/A</v>
      </c>
      <c r="F5707" s="3" t="e">
        <v>#N/A</v>
      </c>
      <c r="G5707" s="3" t="e">
        <v>#N/A</v>
      </c>
      <c r="H5707" s="3" t="e">
        <v>#N/A</v>
      </c>
      <c r="I5707" s="80" t="e">
        <v>#N/A</v>
      </c>
      <c r="J5707" s="80" t="e">
        <v>#N/A</v>
      </c>
      <c r="K5707" s="85" t="e">
        <v>#N/A</v>
      </c>
      <c r="L5707" s="9" t="e">
        <v>#N/A</v>
      </c>
      <c r="M5707" s="93" t="e">
        <v>#N/A</v>
      </c>
      <c r="N5707" s="8" t="e">
        <v>#N/A</v>
      </c>
      <c r="O5707" t="e">
        <v>#N/A</v>
      </c>
      <c r="P5707" t="e">
        <v>#N/A</v>
      </c>
      <c r="Q5707" t="e">
        <v>#N/A</v>
      </c>
      <c r="R5707" s="2" t="e">
        <v>#N/A</v>
      </c>
      <c r="S5707" t="e">
        <v>#N/A</v>
      </c>
      <c r="T5707" s="3" t="e">
        <v>#N/A</v>
      </c>
      <c r="U5707" s="3" t="e">
        <v>#N/A</v>
      </c>
      <c r="V5707" t="e">
        <v>#N/A</v>
      </c>
      <c r="W5707" t="e">
        <v>#N/A</v>
      </c>
      <c r="X5707" t="e">
        <v>#N/A</v>
      </c>
      <c r="Y5707" s="3" t="e">
        <v>#N/A</v>
      </c>
      <c r="Z5707" s="8" t="e">
        <v>#N/A</v>
      </c>
      <c r="AA5707" s="30" t="e">
        <v>#N/A</v>
      </c>
      <c r="AB5707" t="e">
        <v>#N/A</v>
      </c>
      <c r="AC5707" t="e">
        <v>#N/A</v>
      </c>
      <c r="AD5707" t="e">
        <v>#N/A</v>
      </c>
      <c r="AE5707" t="e">
        <v>#N/A</v>
      </c>
      <c r="AF5707" t="e">
        <v>#N/A</v>
      </c>
    </row>
    <row r="5708" spans="1:32" x14ac:dyDescent="0.25">
      <c r="A5708" t="e">
        <v>#N/A</v>
      </c>
      <c r="B5708" s="33" t="e">
        <v>#N/A</v>
      </c>
      <c r="C5708" t="e">
        <v>#N/A</v>
      </c>
      <c r="D5708" t="e">
        <v>#N/A</v>
      </c>
      <c r="E5708" s="69" t="e">
        <v>#N/A</v>
      </c>
      <c r="F5708" s="3" t="e">
        <v>#N/A</v>
      </c>
      <c r="G5708" s="3" t="e">
        <v>#N/A</v>
      </c>
      <c r="H5708" s="3" t="e">
        <v>#N/A</v>
      </c>
      <c r="I5708" s="80" t="e">
        <v>#N/A</v>
      </c>
      <c r="J5708" s="80" t="e">
        <v>#N/A</v>
      </c>
      <c r="K5708" s="85" t="e">
        <v>#N/A</v>
      </c>
      <c r="L5708" s="9" t="e">
        <v>#N/A</v>
      </c>
      <c r="M5708" s="93" t="e">
        <v>#N/A</v>
      </c>
      <c r="N5708" s="8" t="e">
        <v>#N/A</v>
      </c>
      <c r="O5708" t="e">
        <v>#N/A</v>
      </c>
      <c r="P5708" t="e">
        <v>#N/A</v>
      </c>
      <c r="Q5708" t="e">
        <v>#N/A</v>
      </c>
      <c r="R5708" s="2" t="e">
        <v>#N/A</v>
      </c>
      <c r="S5708" t="e">
        <v>#N/A</v>
      </c>
      <c r="T5708" s="3" t="e">
        <v>#N/A</v>
      </c>
      <c r="U5708" s="3" t="e">
        <v>#N/A</v>
      </c>
      <c r="V5708" t="e">
        <v>#N/A</v>
      </c>
      <c r="W5708" t="e">
        <v>#N/A</v>
      </c>
      <c r="X5708" t="e">
        <v>#N/A</v>
      </c>
      <c r="Y5708" s="3" t="e">
        <v>#N/A</v>
      </c>
      <c r="Z5708" s="8" t="e">
        <v>#N/A</v>
      </c>
      <c r="AA5708" s="30" t="e">
        <v>#N/A</v>
      </c>
      <c r="AB5708" t="e">
        <v>#N/A</v>
      </c>
      <c r="AC5708" t="e">
        <v>#N/A</v>
      </c>
      <c r="AD5708" t="e">
        <v>#N/A</v>
      </c>
      <c r="AE5708" t="e">
        <v>#N/A</v>
      </c>
      <c r="AF5708" t="e">
        <v>#N/A</v>
      </c>
    </row>
    <row r="5709" spans="1:32" x14ac:dyDescent="0.25">
      <c r="A5709" t="e">
        <v>#N/A</v>
      </c>
      <c r="B5709" s="33" t="e">
        <v>#N/A</v>
      </c>
      <c r="C5709" t="e">
        <v>#N/A</v>
      </c>
      <c r="D5709" t="e">
        <v>#N/A</v>
      </c>
      <c r="E5709" s="69" t="e">
        <v>#N/A</v>
      </c>
      <c r="F5709" s="3" t="e">
        <v>#N/A</v>
      </c>
      <c r="G5709" s="3" t="e">
        <v>#N/A</v>
      </c>
      <c r="H5709" s="3" t="e">
        <v>#N/A</v>
      </c>
      <c r="I5709" s="80" t="e">
        <v>#N/A</v>
      </c>
      <c r="J5709" s="80" t="e">
        <v>#N/A</v>
      </c>
      <c r="K5709" s="85" t="e">
        <v>#N/A</v>
      </c>
      <c r="L5709" s="9" t="e">
        <v>#N/A</v>
      </c>
      <c r="M5709" s="93" t="e">
        <v>#N/A</v>
      </c>
      <c r="N5709" s="8" t="e">
        <v>#N/A</v>
      </c>
      <c r="O5709" t="e">
        <v>#N/A</v>
      </c>
      <c r="P5709" t="e">
        <v>#N/A</v>
      </c>
      <c r="Q5709" t="e">
        <v>#N/A</v>
      </c>
      <c r="R5709" s="2" t="e">
        <v>#N/A</v>
      </c>
      <c r="S5709" t="e">
        <v>#N/A</v>
      </c>
      <c r="T5709" s="3" t="e">
        <v>#N/A</v>
      </c>
      <c r="U5709" s="3" t="e">
        <v>#N/A</v>
      </c>
      <c r="V5709" t="e">
        <v>#N/A</v>
      </c>
      <c r="W5709" t="e">
        <v>#N/A</v>
      </c>
      <c r="X5709" t="e">
        <v>#N/A</v>
      </c>
      <c r="Y5709" s="3" t="e">
        <v>#N/A</v>
      </c>
      <c r="Z5709" s="8" t="e">
        <v>#N/A</v>
      </c>
      <c r="AA5709" s="30" t="e">
        <v>#N/A</v>
      </c>
      <c r="AB5709" t="e">
        <v>#N/A</v>
      </c>
      <c r="AC5709" t="e">
        <v>#N/A</v>
      </c>
      <c r="AD5709" t="e">
        <v>#N/A</v>
      </c>
      <c r="AE5709" t="e">
        <v>#N/A</v>
      </c>
      <c r="AF5709" t="e">
        <v>#N/A</v>
      </c>
    </row>
    <row r="5710" spans="1:32" x14ac:dyDescent="0.25">
      <c r="A5710" t="e">
        <v>#N/A</v>
      </c>
      <c r="B5710" s="33" t="e">
        <v>#N/A</v>
      </c>
      <c r="C5710" t="e">
        <v>#N/A</v>
      </c>
      <c r="D5710" t="e">
        <v>#N/A</v>
      </c>
      <c r="E5710" s="69" t="e">
        <v>#N/A</v>
      </c>
      <c r="F5710" s="3" t="e">
        <v>#N/A</v>
      </c>
      <c r="G5710" s="3" t="e">
        <v>#N/A</v>
      </c>
      <c r="H5710" s="3" t="e">
        <v>#N/A</v>
      </c>
      <c r="I5710" s="80" t="e">
        <v>#N/A</v>
      </c>
      <c r="J5710" s="80" t="e">
        <v>#N/A</v>
      </c>
      <c r="K5710" s="85" t="e">
        <v>#N/A</v>
      </c>
      <c r="L5710" s="9" t="e">
        <v>#N/A</v>
      </c>
      <c r="M5710" s="93" t="e">
        <v>#N/A</v>
      </c>
      <c r="N5710" s="8" t="e">
        <v>#N/A</v>
      </c>
      <c r="O5710" t="e">
        <v>#N/A</v>
      </c>
      <c r="P5710" t="e">
        <v>#N/A</v>
      </c>
      <c r="Q5710" t="e">
        <v>#N/A</v>
      </c>
      <c r="R5710" s="2" t="e">
        <v>#N/A</v>
      </c>
      <c r="S5710" t="e">
        <v>#N/A</v>
      </c>
      <c r="T5710" s="3" t="e">
        <v>#N/A</v>
      </c>
      <c r="U5710" s="3" t="e">
        <v>#N/A</v>
      </c>
      <c r="V5710" t="e">
        <v>#N/A</v>
      </c>
      <c r="W5710" t="e">
        <v>#N/A</v>
      </c>
      <c r="X5710" t="e">
        <v>#N/A</v>
      </c>
      <c r="Y5710" s="3" t="e">
        <v>#N/A</v>
      </c>
      <c r="Z5710" s="8" t="e">
        <v>#N/A</v>
      </c>
      <c r="AA5710" s="30" t="e">
        <v>#N/A</v>
      </c>
      <c r="AB5710" t="e">
        <v>#N/A</v>
      </c>
      <c r="AC5710" t="e">
        <v>#N/A</v>
      </c>
      <c r="AD5710" t="e">
        <v>#N/A</v>
      </c>
      <c r="AE5710" t="e">
        <v>#N/A</v>
      </c>
      <c r="AF5710" t="e">
        <v>#N/A</v>
      </c>
    </row>
    <row r="5711" spans="1:32" x14ac:dyDescent="0.25">
      <c r="A5711" t="e">
        <v>#N/A</v>
      </c>
      <c r="B5711" s="33" t="e">
        <v>#N/A</v>
      </c>
      <c r="C5711" t="e">
        <v>#N/A</v>
      </c>
      <c r="D5711" t="e">
        <v>#N/A</v>
      </c>
      <c r="E5711" s="69" t="e">
        <v>#N/A</v>
      </c>
      <c r="F5711" s="3" t="e">
        <v>#N/A</v>
      </c>
      <c r="G5711" s="3" t="e">
        <v>#N/A</v>
      </c>
      <c r="H5711" s="3" t="e">
        <v>#N/A</v>
      </c>
      <c r="I5711" s="80" t="e">
        <v>#N/A</v>
      </c>
      <c r="J5711" s="80" t="e">
        <v>#N/A</v>
      </c>
      <c r="K5711" s="85" t="e">
        <v>#N/A</v>
      </c>
      <c r="L5711" s="9" t="e">
        <v>#N/A</v>
      </c>
      <c r="M5711" s="93" t="e">
        <v>#N/A</v>
      </c>
      <c r="N5711" s="8" t="e">
        <v>#N/A</v>
      </c>
      <c r="O5711" t="e">
        <v>#N/A</v>
      </c>
      <c r="P5711" t="e">
        <v>#N/A</v>
      </c>
      <c r="Q5711" t="e">
        <v>#N/A</v>
      </c>
      <c r="R5711" s="2" t="e">
        <v>#N/A</v>
      </c>
      <c r="S5711" t="e">
        <v>#N/A</v>
      </c>
      <c r="T5711" s="3" t="e">
        <v>#N/A</v>
      </c>
      <c r="U5711" s="3" t="e">
        <v>#N/A</v>
      </c>
      <c r="V5711" t="e">
        <v>#N/A</v>
      </c>
      <c r="W5711" t="e">
        <v>#N/A</v>
      </c>
      <c r="X5711" t="e">
        <v>#N/A</v>
      </c>
      <c r="Y5711" s="3" t="e">
        <v>#N/A</v>
      </c>
      <c r="Z5711" s="8" t="e">
        <v>#N/A</v>
      </c>
      <c r="AA5711" s="30" t="e">
        <v>#N/A</v>
      </c>
      <c r="AB5711" t="e">
        <v>#N/A</v>
      </c>
      <c r="AC5711" t="e">
        <v>#N/A</v>
      </c>
      <c r="AD5711" t="e">
        <v>#N/A</v>
      </c>
      <c r="AE5711" t="e">
        <v>#N/A</v>
      </c>
      <c r="AF5711" t="e">
        <v>#N/A</v>
      </c>
    </row>
    <row r="5712" spans="1:32" x14ac:dyDescent="0.25">
      <c r="A5712" t="e">
        <v>#N/A</v>
      </c>
      <c r="B5712" s="33" t="e">
        <v>#N/A</v>
      </c>
      <c r="C5712" t="e">
        <v>#N/A</v>
      </c>
      <c r="D5712" t="e">
        <v>#N/A</v>
      </c>
      <c r="E5712" s="69" t="e">
        <v>#N/A</v>
      </c>
      <c r="F5712" s="3" t="e">
        <v>#N/A</v>
      </c>
      <c r="G5712" s="3" t="e">
        <v>#N/A</v>
      </c>
      <c r="H5712" s="3" t="e">
        <v>#N/A</v>
      </c>
      <c r="I5712" s="80" t="e">
        <v>#N/A</v>
      </c>
      <c r="J5712" s="80" t="e">
        <v>#N/A</v>
      </c>
      <c r="K5712" s="85" t="e">
        <v>#N/A</v>
      </c>
      <c r="L5712" s="9" t="e">
        <v>#N/A</v>
      </c>
      <c r="M5712" s="93" t="e">
        <v>#N/A</v>
      </c>
      <c r="N5712" s="8" t="e">
        <v>#N/A</v>
      </c>
      <c r="O5712" t="e">
        <v>#N/A</v>
      </c>
      <c r="P5712" t="e">
        <v>#N/A</v>
      </c>
      <c r="Q5712" t="e">
        <v>#N/A</v>
      </c>
      <c r="R5712" s="2" t="e">
        <v>#N/A</v>
      </c>
      <c r="S5712" t="e">
        <v>#N/A</v>
      </c>
      <c r="T5712" s="3" t="e">
        <v>#N/A</v>
      </c>
      <c r="U5712" s="3" t="e">
        <v>#N/A</v>
      </c>
      <c r="V5712" t="e">
        <v>#N/A</v>
      </c>
      <c r="W5712" t="e">
        <v>#N/A</v>
      </c>
      <c r="X5712" t="e">
        <v>#N/A</v>
      </c>
      <c r="Y5712" s="3" t="e">
        <v>#N/A</v>
      </c>
      <c r="Z5712" s="8" t="e">
        <v>#N/A</v>
      </c>
      <c r="AA5712" s="30" t="e">
        <v>#N/A</v>
      </c>
      <c r="AB5712" t="e">
        <v>#N/A</v>
      </c>
      <c r="AC5712" t="e">
        <v>#N/A</v>
      </c>
      <c r="AD5712" t="e">
        <v>#N/A</v>
      </c>
      <c r="AE5712" t="e">
        <v>#N/A</v>
      </c>
      <c r="AF5712" t="e">
        <v>#N/A</v>
      </c>
    </row>
    <row r="5713" spans="1:32" x14ac:dyDescent="0.25">
      <c r="A5713" t="e">
        <v>#N/A</v>
      </c>
      <c r="B5713" s="33" t="e">
        <v>#N/A</v>
      </c>
      <c r="C5713" t="e">
        <v>#N/A</v>
      </c>
      <c r="D5713" t="e">
        <v>#N/A</v>
      </c>
      <c r="E5713" s="69" t="e">
        <v>#N/A</v>
      </c>
      <c r="F5713" s="3" t="e">
        <v>#N/A</v>
      </c>
      <c r="G5713" s="3" t="e">
        <v>#N/A</v>
      </c>
      <c r="H5713" s="3" t="e">
        <v>#N/A</v>
      </c>
      <c r="I5713" s="80" t="e">
        <v>#N/A</v>
      </c>
      <c r="J5713" s="80" t="e">
        <v>#N/A</v>
      </c>
      <c r="K5713" s="85" t="e">
        <v>#N/A</v>
      </c>
      <c r="L5713" s="9" t="e">
        <v>#N/A</v>
      </c>
      <c r="M5713" s="93" t="e">
        <v>#N/A</v>
      </c>
      <c r="N5713" s="8" t="e">
        <v>#N/A</v>
      </c>
      <c r="O5713" t="e">
        <v>#N/A</v>
      </c>
      <c r="P5713" t="e">
        <v>#N/A</v>
      </c>
      <c r="Q5713" t="e">
        <v>#N/A</v>
      </c>
      <c r="R5713" s="2" t="e">
        <v>#N/A</v>
      </c>
      <c r="S5713" t="e">
        <v>#N/A</v>
      </c>
      <c r="T5713" s="3" t="e">
        <v>#N/A</v>
      </c>
      <c r="U5713" s="3" t="e">
        <v>#N/A</v>
      </c>
      <c r="V5713" t="e">
        <v>#N/A</v>
      </c>
      <c r="W5713" t="e">
        <v>#N/A</v>
      </c>
      <c r="X5713" t="e">
        <v>#N/A</v>
      </c>
      <c r="Y5713" s="3" t="e">
        <v>#N/A</v>
      </c>
      <c r="Z5713" s="8" t="e">
        <v>#N/A</v>
      </c>
      <c r="AA5713" s="30" t="e">
        <v>#N/A</v>
      </c>
      <c r="AB5713" t="e">
        <v>#N/A</v>
      </c>
      <c r="AC5713" t="e">
        <v>#N/A</v>
      </c>
      <c r="AD5713" t="e">
        <v>#N/A</v>
      </c>
      <c r="AE5713" t="e">
        <v>#N/A</v>
      </c>
      <c r="AF5713" t="e">
        <v>#N/A</v>
      </c>
    </row>
    <row r="5714" spans="1:32" x14ac:dyDescent="0.25">
      <c r="A5714" t="e">
        <v>#N/A</v>
      </c>
      <c r="B5714" s="33" t="e">
        <v>#N/A</v>
      </c>
      <c r="C5714" t="e">
        <v>#N/A</v>
      </c>
      <c r="D5714" t="e">
        <v>#N/A</v>
      </c>
      <c r="E5714" s="69" t="e">
        <v>#N/A</v>
      </c>
      <c r="F5714" s="3" t="e">
        <v>#N/A</v>
      </c>
      <c r="G5714" s="3" t="e">
        <v>#N/A</v>
      </c>
      <c r="H5714" s="3" t="e">
        <v>#N/A</v>
      </c>
      <c r="I5714" s="80" t="e">
        <v>#N/A</v>
      </c>
      <c r="J5714" s="80" t="e">
        <v>#N/A</v>
      </c>
      <c r="K5714" s="85" t="e">
        <v>#N/A</v>
      </c>
      <c r="L5714" s="9" t="e">
        <v>#N/A</v>
      </c>
      <c r="M5714" s="93" t="e">
        <v>#N/A</v>
      </c>
      <c r="N5714" s="8" t="e">
        <v>#N/A</v>
      </c>
      <c r="O5714" t="e">
        <v>#N/A</v>
      </c>
      <c r="P5714" t="e">
        <v>#N/A</v>
      </c>
      <c r="Q5714" t="e">
        <v>#N/A</v>
      </c>
      <c r="R5714" s="2" t="e">
        <v>#N/A</v>
      </c>
      <c r="S5714" t="e">
        <v>#N/A</v>
      </c>
      <c r="T5714" s="3" t="e">
        <v>#N/A</v>
      </c>
      <c r="U5714" s="3" t="e">
        <v>#N/A</v>
      </c>
      <c r="V5714" t="e">
        <v>#N/A</v>
      </c>
      <c r="W5714" t="e">
        <v>#N/A</v>
      </c>
      <c r="X5714" t="e">
        <v>#N/A</v>
      </c>
      <c r="Y5714" s="3" t="e">
        <v>#N/A</v>
      </c>
      <c r="Z5714" s="8" t="e">
        <v>#N/A</v>
      </c>
      <c r="AA5714" s="30" t="e">
        <v>#N/A</v>
      </c>
      <c r="AB5714" t="e">
        <v>#N/A</v>
      </c>
      <c r="AC5714" t="e">
        <v>#N/A</v>
      </c>
      <c r="AD5714" t="e">
        <v>#N/A</v>
      </c>
      <c r="AE5714" t="e">
        <v>#N/A</v>
      </c>
      <c r="AF5714" t="e">
        <v>#N/A</v>
      </c>
    </row>
    <row r="5715" spans="1:32" x14ac:dyDescent="0.25">
      <c r="A5715" t="e">
        <v>#N/A</v>
      </c>
      <c r="B5715" s="33" t="e">
        <v>#N/A</v>
      </c>
      <c r="C5715" t="e">
        <v>#N/A</v>
      </c>
      <c r="D5715" t="e">
        <v>#N/A</v>
      </c>
      <c r="E5715" s="69" t="e">
        <v>#N/A</v>
      </c>
      <c r="F5715" s="3" t="e">
        <v>#N/A</v>
      </c>
      <c r="G5715" s="3" t="e">
        <v>#N/A</v>
      </c>
      <c r="H5715" s="3" t="e">
        <v>#N/A</v>
      </c>
      <c r="I5715" s="80" t="e">
        <v>#N/A</v>
      </c>
      <c r="J5715" s="80" t="e">
        <v>#N/A</v>
      </c>
      <c r="K5715" s="85" t="e">
        <v>#N/A</v>
      </c>
      <c r="L5715" s="9" t="e">
        <v>#N/A</v>
      </c>
      <c r="M5715" s="93" t="e">
        <v>#N/A</v>
      </c>
      <c r="N5715" s="8" t="e">
        <v>#N/A</v>
      </c>
      <c r="O5715" t="e">
        <v>#N/A</v>
      </c>
      <c r="P5715" t="e">
        <v>#N/A</v>
      </c>
      <c r="Q5715" t="e">
        <v>#N/A</v>
      </c>
      <c r="R5715" s="2" t="e">
        <v>#N/A</v>
      </c>
      <c r="S5715" t="e">
        <v>#N/A</v>
      </c>
      <c r="T5715" s="3" t="e">
        <v>#N/A</v>
      </c>
      <c r="U5715" s="3" t="e">
        <v>#N/A</v>
      </c>
      <c r="V5715" t="e">
        <v>#N/A</v>
      </c>
      <c r="W5715" t="e">
        <v>#N/A</v>
      </c>
      <c r="X5715" t="e">
        <v>#N/A</v>
      </c>
      <c r="Y5715" s="3" t="e">
        <v>#N/A</v>
      </c>
      <c r="Z5715" s="8" t="e">
        <v>#N/A</v>
      </c>
      <c r="AA5715" s="30" t="e">
        <v>#N/A</v>
      </c>
      <c r="AB5715" t="e">
        <v>#N/A</v>
      </c>
      <c r="AC5715" t="e">
        <v>#N/A</v>
      </c>
      <c r="AD5715" t="e">
        <v>#N/A</v>
      </c>
      <c r="AE5715" t="e">
        <v>#N/A</v>
      </c>
      <c r="AF5715" t="e">
        <v>#N/A</v>
      </c>
    </row>
    <row r="5716" spans="1:32" x14ac:dyDescent="0.25">
      <c r="A5716" t="e">
        <v>#N/A</v>
      </c>
      <c r="B5716" s="33" t="e">
        <v>#N/A</v>
      </c>
      <c r="C5716" t="e">
        <v>#N/A</v>
      </c>
      <c r="D5716" t="e">
        <v>#N/A</v>
      </c>
      <c r="E5716" s="69" t="e">
        <v>#N/A</v>
      </c>
      <c r="F5716" s="3" t="e">
        <v>#N/A</v>
      </c>
      <c r="G5716" s="3" t="e">
        <v>#N/A</v>
      </c>
      <c r="H5716" s="3" t="e">
        <v>#N/A</v>
      </c>
      <c r="I5716" s="80" t="e">
        <v>#N/A</v>
      </c>
      <c r="J5716" s="80" t="e">
        <v>#N/A</v>
      </c>
      <c r="K5716" s="85" t="e">
        <v>#N/A</v>
      </c>
      <c r="L5716" s="9" t="e">
        <v>#N/A</v>
      </c>
      <c r="M5716" s="93" t="e">
        <v>#N/A</v>
      </c>
      <c r="N5716" s="8" t="e">
        <v>#N/A</v>
      </c>
      <c r="O5716" t="e">
        <v>#N/A</v>
      </c>
      <c r="P5716" t="e">
        <v>#N/A</v>
      </c>
      <c r="Q5716" t="e">
        <v>#N/A</v>
      </c>
      <c r="R5716" s="2" t="e">
        <v>#N/A</v>
      </c>
      <c r="S5716" t="e">
        <v>#N/A</v>
      </c>
      <c r="T5716" s="3" t="e">
        <v>#N/A</v>
      </c>
      <c r="U5716" s="3" t="e">
        <v>#N/A</v>
      </c>
      <c r="V5716" t="e">
        <v>#N/A</v>
      </c>
      <c r="W5716" t="e">
        <v>#N/A</v>
      </c>
      <c r="X5716" t="e">
        <v>#N/A</v>
      </c>
      <c r="Y5716" s="3" t="e">
        <v>#N/A</v>
      </c>
      <c r="Z5716" s="8" t="e">
        <v>#N/A</v>
      </c>
      <c r="AA5716" s="30" t="e">
        <v>#N/A</v>
      </c>
      <c r="AB5716" t="e">
        <v>#N/A</v>
      </c>
      <c r="AC5716" t="e">
        <v>#N/A</v>
      </c>
      <c r="AD5716" t="e">
        <v>#N/A</v>
      </c>
      <c r="AE5716" t="e">
        <v>#N/A</v>
      </c>
      <c r="AF5716" t="e">
        <v>#N/A</v>
      </c>
    </row>
    <row r="5717" spans="1:32" x14ac:dyDescent="0.25">
      <c r="A5717" t="e">
        <v>#N/A</v>
      </c>
      <c r="B5717" s="33" t="e">
        <v>#N/A</v>
      </c>
      <c r="C5717" t="e">
        <v>#N/A</v>
      </c>
      <c r="D5717" t="e">
        <v>#N/A</v>
      </c>
      <c r="E5717" s="69" t="e">
        <v>#N/A</v>
      </c>
      <c r="F5717" s="3" t="e">
        <v>#N/A</v>
      </c>
      <c r="G5717" s="3" t="e">
        <v>#N/A</v>
      </c>
      <c r="H5717" s="3" t="e">
        <v>#N/A</v>
      </c>
      <c r="I5717" s="80" t="e">
        <v>#N/A</v>
      </c>
      <c r="J5717" s="80" t="e">
        <v>#N/A</v>
      </c>
      <c r="K5717" s="85" t="e">
        <v>#N/A</v>
      </c>
      <c r="L5717" s="9" t="e">
        <v>#N/A</v>
      </c>
      <c r="M5717" s="93" t="e">
        <v>#N/A</v>
      </c>
      <c r="N5717" s="8" t="e">
        <v>#N/A</v>
      </c>
      <c r="O5717" t="e">
        <v>#N/A</v>
      </c>
      <c r="P5717" t="e">
        <v>#N/A</v>
      </c>
      <c r="Q5717" t="e">
        <v>#N/A</v>
      </c>
      <c r="R5717" s="2" t="e">
        <v>#N/A</v>
      </c>
      <c r="S5717" t="e">
        <v>#N/A</v>
      </c>
      <c r="T5717" s="3" t="e">
        <v>#N/A</v>
      </c>
      <c r="U5717" s="3" t="e">
        <v>#N/A</v>
      </c>
      <c r="V5717" t="e">
        <v>#N/A</v>
      </c>
      <c r="W5717" t="e">
        <v>#N/A</v>
      </c>
      <c r="X5717" t="e">
        <v>#N/A</v>
      </c>
      <c r="Y5717" s="3" t="e">
        <v>#N/A</v>
      </c>
      <c r="Z5717" s="8" t="e">
        <v>#N/A</v>
      </c>
      <c r="AA5717" s="30" t="e">
        <v>#N/A</v>
      </c>
      <c r="AB5717" t="e">
        <v>#N/A</v>
      </c>
      <c r="AC5717" t="e">
        <v>#N/A</v>
      </c>
      <c r="AD5717" t="e">
        <v>#N/A</v>
      </c>
      <c r="AE5717" t="e">
        <v>#N/A</v>
      </c>
      <c r="AF5717" t="e">
        <v>#N/A</v>
      </c>
    </row>
    <row r="5718" spans="1:32" x14ac:dyDescent="0.25">
      <c r="A5718" t="e">
        <v>#N/A</v>
      </c>
      <c r="B5718" s="33" t="e">
        <v>#N/A</v>
      </c>
      <c r="C5718" t="e">
        <v>#N/A</v>
      </c>
      <c r="D5718" t="e">
        <v>#N/A</v>
      </c>
      <c r="E5718" s="69" t="e">
        <v>#N/A</v>
      </c>
      <c r="F5718" s="3" t="e">
        <v>#N/A</v>
      </c>
      <c r="G5718" s="3" t="e">
        <v>#N/A</v>
      </c>
      <c r="H5718" s="3" t="e">
        <v>#N/A</v>
      </c>
      <c r="I5718" s="80" t="e">
        <v>#N/A</v>
      </c>
      <c r="J5718" s="80" t="e">
        <v>#N/A</v>
      </c>
      <c r="K5718" s="85" t="e">
        <v>#N/A</v>
      </c>
      <c r="L5718" s="9" t="e">
        <v>#N/A</v>
      </c>
      <c r="M5718" s="93" t="e">
        <v>#N/A</v>
      </c>
      <c r="N5718" s="8" t="e">
        <v>#N/A</v>
      </c>
      <c r="O5718" t="e">
        <v>#N/A</v>
      </c>
      <c r="P5718" t="e">
        <v>#N/A</v>
      </c>
      <c r="Q5718" t="e">
        <v>#N/A</v>
      </c>
      <c r="R5718" s="2" t="e">
        <v>#N/A</v>
      </c>
      <c r="S5718" t="e">
        <v>#N/A</v>
      </c>
      <c r="T5718" s="3" t="e">
        <v>#N/A</v>
      </c>
      <c r="U5718" s="3" t="e">
        <v>#N/A</v>
      </c>
      <c r="V5718" t="e">
        <v>#N/A</v>
      </c>
      <c r="W5718" t="e">
        <v>#N/A</v>
      </c>
      <c r="X5718" t="e">
        <v>#N/A</v>
      </c>
      <c r="Y5718" s="3" t="e">
        <v>#N/A</v>
      </c>
      <c r="Z5718" s="8" t="e">
        <v>#N/A</v>
      </c>
      <c r="AA5718" s="30" t="e">
        <v>#N/A</v>
      </c>
      <c r="AB5718" t="e">
        <v>#N/A</v>
      </c>
      <c r="AC5718" t="e">
        <v>#N/A</v>
      </c>
      <c r="AD5718" t="e">
        <v>#N/A</v>
      </c>
      <c r="AE5718" t="e">
        <v>#N/A</v>
      </c>
      <c r="AF5718" t="e">
        <v>#N/A</v>
      </c>
    </row>
    <row r="5719" spans="1:32" x14ac:dyDescent="0.25">
      <c r="A5719" t="e">
        <v>#N/A</v>
      </c>
      <c r="B5719" s="33" t="e">
        <v>#N/A</v>
      </c>
      <c r="C5719" t="e">
        <v>#N/A</v>
      </c>
      <c r="D5719" t="e">
        <v>#N/A</v>
      </c>
      <c r="E5719" s="69" t="e">
        <v>#N/A</v>
      </c>
      <c r="F5719" s="3" t="e">
        <v>#N/A</v>
      </c>
      <c r="G5719" s="3" t="e">
        <v>#N/A</v>
      </c>
      <c r="H5719" s="3" t="e">
        <v>#N/A</v>
      </c>
      <c r="I5719" s="80" t="e">
        <v>#N/A</v>
      </c>
      <c r="J5719" s="80" t="e">
        <v>#N/A</v>
      </c>
      <c r="K5719" s="85" t="e">
        <v>#N/A</v>
      </c>
      <c r="L5719" s="9" t="e">
        <v>#N/A</v>
      </c>
      <c r="M5719" s="93" t="e">
        <v>#N/A</v>
      </c>
      <c r="N5719" s="8" t="e">
        <v>#N/A</v>
      </c>
      <c r="O5719" t="e">
        <v>#N/A</v>
      </c>
      <c r="P5719" t="e">
        <v>#N/A</v>
      </c>
      <c r="Q5719" t="e">
        <v>#N/A</v>
      </c>
      <c r="R5719" s="2" t="e">
        <v>#N/A</v>
      </c>
      <c r="S5719" t="e">
        <v>#N/A</v>
      </c>
      <c r="T5719" s="3" t="e">
        <v>#N/A</v>
      </c>
      <c r="U5719" s="3" t="e">
        <v>#N/A</v>
      </c>
      <c r="V5719" t="e">
        <v>#N/A</v>
      </c>
      <c r="W5719" t="e">
        <v>#N/A</v>
      </c>
      <c r="X5719" t="e">
        <v>#N/A</v>
      </c>
      <c r="Y5719" s="3" t="e">
        <v>#N/A</v>
      </c>
      <c r="Z5719" s="8" t="e">
        <v>#N/A</v>
      </c>
      <c r="AA5719" s="30" t="e">
        <v>#N/A</v>
      </c>
      <c r="AB5719" t="e">
        <v>#N/A</v>
      </c>
      <c r="AC5719" t="e">
        <v>#N/A</v>
      </c>
      <c r="AD5719" t="e">
        <v>#N/A</v>
      </c>
      <c r="AE5719" t="e">
        <v>#N/A</v>
      </c>
      <c r="AF5719" t="e">
        <v>#N/A</v>
      </c>
    </row>
    <row r="5720" spans="1:32" x14ac:dyDescent="0.25">
      <c r="A5720" t="e">
        <v>#N/A</v>
      </c>
      <c r="B5720" s="33" t="e">
        <v>#N/A</v>
      </c>
      <c r="C5720" t="e">
        <v>#N/A</v>
      </c>
      <c r="D5720" t="e">
        <v>#N/A</v>
      </c>
      <c r="E5720" s="69" t="e">
        <v>#N/A</v>
      </c>
      <c r="F5720" s="3" t="e">
        <v>#N/A</v>
      </c>
      <c r="G5720" s="3" t="e">
        <v>#N/A</v>
      </c>
      <c r="H5720" s="3" t="e">
        <v>#N/A</v>
      </c>
      <c r="I5720" s="80" t="e">
        <v>#N/A</v>
      </c>
      <c r="J5720" s="80" t="e">
        <v>#N/A</v>
      </c>
      <c r="K5720" s="85" t="e">
        <v>#N/A</v>
      </c>
      <c r="L5720" s="9" t="e">
        <v>#N/A</v>
      </c>
      <c r="M5720" s="93" t="e">
        <v>#N/A</v>
      </c>
      <c r="N5720" s="8" t="e">
        <v>#N/A</v>
      </c>
      <c r="O5720" t="e">
        <v>#N/A</v>
      </c>
      <c r="P5720" t="e">
        <v>#N/A</v>
      </c>
      <c r="Q5720" t="e">
        <v>#N/A</v>
      </c>
      <c r="R5720" s="2" t="e">
        <v>#N/A</v>
      </c>
      <c r="S5720" t="e">
        <v>#N/A</v>
      </c>
      <c r="T5720" s="3" t="e">
        <v>#N/A</v>
      </c>
      <c r="U5720" s="3" t="e">
        <v>#N/A</v>
      </c>
      <c r="V5720" t="e">
        <v>#N/A</v>
      </c>
      <c r="W5720" t="e">
        <v>#N/A</v>
      </c>
      <c r="X5720" t="e">
        <v>#N/A</v>
      </c>
      <c r="Y5720" s="3" t="e">
        <v>#N/A</v>
      </c>
      <c r="Z5720" s="8" t="e">
        <v>#N/A</v>
      </c>
      <c r="AA5720" s="30" t="e">
        <v>#N/A</v>
      </c>
      <c r="AB5720" t="e">
        <v>#N/A</v>
      </c>
      <c r="AC5720" t="e">
        <v>#N/A</v>
      </c>
      <c r="AD5720" t="e">
        <v>#N/A</v>
      </c>
      <c r="AE5720" t="e">
        <v>#N/A</v>
      </c>
      <c r="AF5720" t="e">
        <v>#N/A</v>
      </c>
    </row>
    <row r="5721" spans="1:32" x14ac:dyDescent="0.25">
      <c r="A5721" t="e">
        <v>#N/A</v>
      </c>
      <c r="B5721" s="33" t="e">
        <v>#N/A</v>
      </c>
      <c r="C5721" t="e">
        <v>#N/A</v>
      </c>
      <c r="D5721" t="e">
        <v>#N/A</v>
      </c>
      <c r="E5721" s="69" t="e">
        <v>#N/A</v>
      </c>
      <c r="F5721" s="3" t="e">
        <v>#N/A</v>
      </c>
      <c r="G5721" s="3" t="e">
        <v>#N/A</v>
      </c>
      <c r="H5721" s="3" t="e">
        <v>#N/A</v>
      </c>
      <c r="I5721" s="80" t="e">
        <v>#N/A</v>
      </c>
      <c r="J5721" s="80" t="e">
        <v>#N/A</v>
      </c>
      <c r="K5721" s="85" t="e">
        <v>#N/A</v>
      </c>
      <c r="L5721" s="9" t="e">
        <v>#N/A</v>
      </c>
      <c r="M5721" s="93" t="e">
        <v>#N/A</v>
      </c>
      <c r="N5721" s="8" t="e">
        <v>#N/A</v>
      </c>
      <c r="O5721" t="e">
        <v>#N/A</v>
      </c>
      <c r="P5721" t="e">
        <v>#N/A</v>
      </c>
      <c r="Q5721" t="e">
        <v>#N/A</v>
      </c>
      <c r="R5721" s="2" t="e">
        <v>#N/A</v>
      </c>
      <c r="S5721" t="e">
        <v>#N/A</v>
      </c>
      <c r="T5721" s="3" t="e">
        <v>#N/A</v>
      </c>
      <c r="U5721" s="3" t="e">
        <v>#N/A</v>
      </c>
      <c r="V5721" t="e">
        <v>#N/A</v>
      </c>
      <c r="W5721" t="e">
        <v>#N/A</v>
      </c>
      <c r="X5721" t="e">
        <v>#N/A</v>
      </c>
      <c r="Y5721" s="3" t="e">
        <v>#N/A</v>
      </c>
      <c r="Z5721" s="8" t="e">
        <v>#N/A</v>
      </c>
      <c r="AA5721" s="30" t="e">
        <v>#N/A</v>
      </c>
      <c r="AB5721" t="e">
        <v>#N/A</v>
      </c>
      <c r="AC5721" t="e">
        <v>#N/A</v>
      </c>
      <c r="AD5721" t="e">
        <v>#N/A</v>
      </c>
      <c r="AE5721" t="e">
        <v>#N/A</v>
      </c>
      <c r="AF5721" t="e">
        <v>#N/A</v>
      </c>
    </row>
    <row r="5722" spans="1:32" x14ac:dyDescent="0.25">
      <c r="A5722" t="e">
        <v>#N/A</v>
      </c>
      <c r="B5722" s="33" t="e">
        <v>#N/A</v>
      </c>
      <c r="C5722" t="e">
        <v>#N/A</v>
      </c>
      <c r="D5722" t="e">
        <v>#N/A</v>
      </c>
      <c r="E5722" s="69" t="e">
        <v>#N/A</v>
      </c>
      <c r="F5722" s="3" t="e">
        <v>#N/A</v>
      </c>
      <c r="G5722" s="3" t="e">
        <v>#N/A</v>
      </c>
      <c r="H5722" s="3" t="e">
        <v>#N/A</v>
      </c>
      <c r="I5722" s="80" t="e">
        <v>#N/A</v>
      </c>
      <c r="J5722" s="80" t="e">
        <v>#N/A</v>
      </c>
      <c r="K5722" s="85" t="e">
        <v>#N/A</v>
      </c>
      <c r="L5722" s="9" t="e">
        <v>#N/A</v>
      </c>
      <c r="M5722" s="93" t="e">
        <v>#N/A</v>
      </c>
      <c r="N5722" s="8" t="e">
        <v>#N/A</v>
      </c>
      <c r="O5722" t="e">
        <v>#N/A</v>
      </c>
      <c r="P5722" t="e">
        <v>#N/A</v>
      </c>
      <c r="Q5722" t="e">
        <v>#N/A</v>
      </c>
      <c r="R5722" s="2" t="e">
        <v>#N/A</v>
      </c>
      <c r="S5722" t="e">
        <v>#N/A</v>
      </c>
      <c r="T5722" s="3" t="e">
        <v>#N/A</v>
      </c>
      <c r="U5722" s="3" t="e">
        <v>#N/A</v>
      </c>
      <c r="V5722" t="e">
        <v>#N/A</v>
      </c>
      <c r="W5722" t="e">
        <v>#N/A</v>
      </c>
      <c r="X5722" t="e">
        <v>#N/A</v>
      </c>
      <c r="Y5722" s="3" t="e">
        <v>#N/A</v>
      </c>
      <c r="Z5722" s="8" t="e">
        <v>#N/A</v>
      </c>
      <c r="AA5722" s="30" t="e">
        <v>#N/A</v>
      </c>
      <c r="AB5722" t="e">
        <v>#N/A</v>
      </c>
      <c r="AC5722" t="e">
        <v>#N/A</v>
      </c>
      <c r="AD5722" t="e">
        <v>#N/A</v>
      </c>
      <c r="AE5722" t="e">
        <v>#N/A</v>
      </c>
      <c r="AF5722" t="e">
        <v>#N/A</v>
      </c>
    </row>
    <row r="5723" spans="1:32" x14ac:dyDescent="0.25">
      <c r="A5723" t="e">
        <v>#N/A</v>
      </c>
      <c r="B5723" s="33" t="e">
        <v>#N/A</v>
      </c>
      <c r="C5723" t="e">
        <v>#N/A</v>
      </c>
      <c r="D5723" t="e">
        <v>#N/A</v>
      </c>
      <c r="E5723" s="69" t="e">
        <v>#N/A</v>
      </c>
      <c r="F5723" s="3" t="e">
        <v>#N/A</v>
      </c>
      <c r="G5723" s="3" t="e">
        <v>#N/A</v>
      </c>
      <c r="H5723" s="3" t="e">
        <v>#N/A</v>
      </c>
      <c r="I5723" s="80" t="e">
        <v>#N/A</v>
      </c>
      <c r="J5723" s="80" t="e">
        <v>#N/A</v>
      </c>
      <c r="K5723" s="85" t="e">
        <v>#N/A</v>
      </c>
      <c r="L5723" s="9" t="e">
        <v>#N/A</v>
      </c>
      <c r="M5723" s="93" t="e">
        <v>#N/A</v>
      </c>
      <c r="N5723" s="8" t="e">
        <v>#N/A</v>
      </c>
      <c r="O5723" t="e">
        <v>#N/A</v>
      </c>
      <c r="P5723" t="e">
        <v>#N/A</v>
      </c>
      <c r="Q5723" t="e">
        <v>#N/A</v>
      </c>
      <c r="R5723" s="2" t="e">
        <v>#N/A</v>
      </c>
      <c r="S5723" t="e">
        <v>#N/A</v>
      </c>
      <c r="T5723" s="3" t="e">
        <v>#N/A</v>
      </c>
      <c r="U5723" s="3" t="e">
        <v>#N/A</v>
      </c>
      <c r="V5723" t="e">
        <v>#N/A</v>
      </c>
      <c r="W5723" t="e">
        <v>#N/A</v>
      </c>
      <c r="X5723" t="e">
        <v>#N/A</v>
      </c>
      <c r="Y5723" s="3" t="e">
        <v>#N/A</v>
      </c>
      <c r="Z5723" s="8" t="e">
        <v>#N/A</v>
      </c>
      <c r="AA5723" s="30" t="e">
        <v>#N/A</v>
      </c>
      <c r="AB5723" t="e">
        <v>#N/A</v>
      </c>
      <c r="AC5723" t="e">
        <v>#N/A</v>
      </c>
      <c r="AD5723" t="e">
        <v>#N/A</v>
      </c>
      <c r="AE5723" t="e">
        <v>#N/A</v>
      </c>
      <c r="AF5723" t="e">
        <v>#N/A</v>
      </c>
    </row>
    <row r="5724" spans="1:32" x14ac:dyDescent="0.25">
      <c r="A5724" t="e">
        <v>#N/A</v>
      </c>
      <c r="B5724" s="33" t="e">
        <v>#N/A</v>
      </c>
      <c r="C5724" t="e">
        <v>#N/A</v>
      </c>
      <c r="D5724" t="e">
        <v>#N/A</v>
      </c>
      <c r="E5724" s="69" t="e">
        <v>#N/A</v>
      </c>
      <c r="F5724" s="3" t="e">
        <v>#N/A</v>
      </c>
      <c r="G5724" s="3" t="e">
        <v>#N/A</v>
      </c>
      <c r="H5724" s="3" t="e">
        <v>#N/A</v>
      </c>
      <c r="I5724" s="80" t="e">
        <v>#N/A</v>
      </c>
      <c r="J5724" s="80" t="e">
        <v>#N/A</v>
      </c>
      <c r="K5724" s="85" t="e">
        <v>#N/A</v>
      </c>
      <c r="L5724" s="9" t="e">
        <v>#N/A</v>
      </c>
      <c r="M5724" s="93" t="e">
        <v>#N/A</v>
      </c>
      <c r="N5724" s="8" t="e">
        <v>#N/A</v>
      </c>
      <c r="O5724" t="e">
        <v>#N/A</v>
      </c>
      <c r="P5724" t="e">
        <v>#N/A</v>
      </c>
      <c r="Q5724" t="e">
        <v>#N/A</v>
      </c>
      <c r="R5724" s="2" t="e">
        <v>#N/A</v>
      </c>
      <c r="S5724" t="e">
        <v>#N/A</v>
      </c>
      <c r="T5724" s="3" t="e">
        <v>#N/A</v>
      </c>
      <c r="U5724" s="3" t="e">
        <v>#N/A</v>
      </c>
      <c r="V5724" t="e">
        <v>#N/A</v>
      </c>
      <c r="W5724" t="e">
        <v>#N/A</v>
      </c>
      <c r="X5724" t="e">
        <v>#N/A</v>
      </c>
      <c r="Y5724" s="3" t="e">
        <v>#N/A</v>
      </c>
      <c r="Z5724" s="8" t="e">
        <v>#N/A</v>
      </c>
      <c r="AA5724" s="30" t="e">
        <v>#N/A</v>
      </c>
      <c r="AB5724" t="e">
        <v>#N/A</v>
      </c>
      <c r="AC5724" t="e">
        <v>#N/A</v>
      </c>
      <c r="AD5724" t="e">
        <v>#N/A</v>
      </c>
      <c r="AE5724" t="e">
        <v>#N/A</v>
      </c>
      <c r="AF5724" t="e">
        <v>#N/A</v>
      </c>
    </row>
    <row r="5725" spans="1:32" x14ac:dyDescent="0.25">
      <c r="A5725" t="e">
        <v>#N/A</v>
      </c>
      <c r="B5725" s="33" t="e">
        <v>#N/A</v>
      </c>
      <c r="C5725" t="e">
        <v>#N/A</v>
      </c>
      <c r="D5725" t="e">
        <v>#N/A</v>
      </c>
      <c r="E5725" s="69" t="e">
        <v>#N/A</v>
      </c>
      <c r="F5725" s="3" t="e">
        <v>#N/A</v>
      </c>
      <c r="G5725" s="3" t="e">
        <v>#N/A</v>
      </c>
      <c r="H5725" s="3" t="e">
        <v>#N/A</v>
      </c>
      <c r="I5725" s="80" t="e">
        <v>#N/A</v>
      </c>
      <c r="J5725" s="80" t="e">
        <v>#N/A</v>
      </c>
      <c r="K5725" s="85" t="e">
        <v>#N/A</v>
      </c>
      <c r="L5725" s="9" t="e">
        <v>#N/A</v>
      </c>
      <c r="M5725" s="93" t="e">
        <v>#N/A</v>
      </c>
      <c r="N5725" s="8" t="e">
        <v>#N/A</v>
      </c>
      <c r="O5725" t="e">
        <v>#N/A</v>
      </c>
      <c r="P5725" t="e">
        <v>#N/A</v>
      </c>
      <c r="Q5725" t="e">
        <v>#N/A</v>
      </c>
      <c r="R5725" s="2" t="e">
        <v>#N/A</v>
      </c>
      <c r="S5725" t="e">
        <v>#N/A</v>
      </c>
      <c r="T5725" s="3" t="e">
        <v>#N/A</v>
      </c>
      <c r="U5725" s="3" t="e">
        <v>#N/A</v>
      </c>
      <c r="V5725" t="e">
        <v>#N/A</v>
      </c>
      <c r="W5725" t="e">
        <v>#N/A</v>
      </c>
      <c r="X5725" t="e">
        <v>#N/A</v>
      </c>
      <c r="Y5725" s="3" t="e">
        <v>#N/A</v>
      </c>
      <c r="Z5725" s="8" t="e">
        <v>#N/A</v>
      </c>
      <c r="AA5725" s="30" t="e">
        <v>#N/A</v>
      </c>
      <c r="AB5725" t="e">
        <v>#N/A</v>
      </c>
      <c r="AC5725" t="e">
        <v>#N/A</v>
      </c>
      <c r="AD5725" t="e">
        <v>#N/A</v>
      </c>
      <c r="AE5725" t="e">
        <v>#N/A</v>
      </c>
      <c r="AF5725" t="e">
        <v>#N/A</v>
      </c>
    </row>
    <row r="5726" spans="1:32" x14ac:dyDescent="0.25">
      <c r="A5726" t="e">
        <v>#N/A</v>
      </c>
      <c r="B5726" s="33" t="e">
        <v>#N/A</v>
      </c>
      <c r="C5726" t="e">
        <v>#N/A</v>
      </c>
      <c r="D5726" t="e">
        <v>#N/A</v>
      </c>
      <c r="E5726" s="69" t="e">
        <v>#N/A</v>
      </c>
      <c r="F5726" s="3" t="e">
        <v>#N/A</v>
      </c>
      <c r="G5726" s="3" t="e">
        <v>#N/A</v>
      </c>
      <c r="H5726" s="3" t="e">
        <v>#N/A</v>
      </c>
      <c r="I5726" s="80" t="e">
        <v>#N/A</v>
      </c>
      <c r="J5726" s="80" t="e">
        <v>#N/A</v>
      </c>
      <c r="K5726" s="85" t="e">
        <v>#N/A</v>
      </c>
      <c r="L5726" s="9" t="e">
        <v>#N/A</v>
      </c>
      <c r="M5726" s="93" t="e">
        <v>#N/A</v>
      </c>
      <c r="N5726" s="8" t="e">
        <v>#N/A</v>
      </c>
      <c r="O5726" t="e">
        <v>#N/A</v>
      </c>
      <c r="P5726" t="e">
        <v>#N/A</v>
      </c>
      <c r="Q5726" t="e">
        <v>#N/A</v>
      </c>
      <c r="R5726" s="2" t="e">
        <v>#N/A</v>
      </c>
      <c r="S5726" t="e">
        <v>#N/A</v>
      </c>
      <c r="T5726" s="3" t="e">
        <v>#N/A</v>
      </c>
      <c r="U5726" s="3" t="e">
        <v>#N/A</v>
      </c>
      <c r="V5726" t="e">
        <v>#N/A</v>
      </c>
      <c r="W5726" t="e">
        <v>#N/A</v>
      </c>
      <c r="X5726" t="e">
        <v>#N/A</v>
      </c>
      <c r="Y5726" s="3" t="e">
        <v>#N/A</v>
      </c>
      <c r="Z5726" s="8" t="e">
        <v>#N/A</v>
      </c>
      <c r="AA5726" s="30" t="e">
        <v>#N/A</v>
      </c>
      <c r="AB5726" t="e">
        <v>#N/A</v>
      </c>
      <c r="AC5726" t="e">
        <v>#N/A</v>
      </c>
      <c r="AD5726" t="e">
        <v>#N/A</v>
      </c>
      <c r="AE5726" t="e">
        <v>#N/A</v>
      </c>
      <c r="AF5726" t="e">
        <v>#N/A</v>
      </c>
    </row>
    <row r="5727" spans="1:32" x14ac:dyDescent="0.25">
      <c r="A5727" t="e">
        <v>#N/A</v>
      </c>
      <c r="B5727" s="33" t="e">
        <v>#N/A</v>
      </c>
      <c r="C5727" t="e">
        <v>#N/A</v>
      </c>
      <c r="D5727" t="e">
        <v>#N/A</v>
      </c>
      <c r="E5727" s="69" t="e">
        <v>#N/A</v>
      </c>
      <c r="F5727" s="3" t="e">
        <v>#N/A</v>
      </c>
      <c r="G5727" s="3" t="e">
        <v>#N/A</v>
      </c>
      <c r="H5727" s="3" t="e">
        <v>#N/A</v>
      </c>
      <c r="I5727" s="80" t="e">
        <v>#N/A</v>
      </c>
      <c r="J5727" s="80" t="e">
        <v>#N/A</v>
      </c>
      <c r="K5727" s="85" t="e">
        <v>#N/A</v>
      </c>
      <c r="L5727" s="9" t="e">
        <v>#N/A</v>
      </c>
      <c r="M5727" s="93" t="e">
        <v>#N/A</v>
      </c>
      <c r="N5727" s="8" t="e">
        <v>#N/A</v>
      </c>
      <c r="O5727" t="e">
        <v>#N/A</v>
      </c>
      <c r="P5727" t="e">
        <v>#N/A</v>
      </c>
      <c r="Q5727" t="e">
        <v>#N/A</v>
      </c>
      <c r="R5727" s="2" t="e">
        <v>#N/A</v>
      </c>
      <c r="S5727" t="e">
        <v>#N/A</v>
      </c>
      <c r="T5727" s="3" t="e">
        <v>#N/A</v>
      </c>
      <c r="U5727" s="3" t="e">
        <v>#N/A</v>
      </c>
      <c r="V5727" t="e">
        <v>#N/A</v>
      </c>
      <c r="W5727" t="e">
        <v>#N/A</v>
      </c>
      <c r="X5727" t="e">
        <v>#N/A</v>
      </c>
      <c r="Y5727" s="3" t="e">
        <v>#N/A</v>
      </c>
      <c r="Z5727" s="8" t="e">
        <v>#N/A</v>
      </c>
      <c r="AA5727" s="30" t="e">
        <v>#N/A</v>
      </c>
      <c r="AB5727" t="e">
        <v>#N/A</v>
      </c>
      <c r="AC5727" t="e">
        <v>#N/A</v>
      </c>
      <c r="AD5727" t="e">
        <v>#N/A</v>
      </c>
      <c r="AE5727" t="e">
        <v>#N/A</v>
      </c>
      <c r="AF5727" t="e">
        <v>#N/A</v>
      </c>
    </row>
    <row r="5728" spans="1:32" x14ac:dyDescent="0.25">
      <c r="A5728" t="e">
        <v>#N/A</v>
      </c>
      <c r="B5728" s="33" t="e">
        <v>#N/A</v>
      </c>
      <c r="C5728" t="e">
        <v>#N/A</v>
      </c>
      <c r="D5728" t="e">
        <v>#N/A</v>
      </c>
      <c r="E5728" s="69" t="e">
        <v>#N/A</v>
      </c>
      <c r="F5728" s="3" t="e">
        <v>#N/A</v>
      </c>
      <c r="G5728" s="3" t="e">
        <v>#N/A</v>
      </c>
      <c r="H5728" s="3" t="e">
        <v>#N/A</v>
      </c>
      <c r="I5728" s="80" t="e">
        <v>#N/A</v>
      </c>
      <c r="J5728" s="80" t="e">
        <v>#N/A</v>
      </c>
      <c r="K5728" s="85" t="e">
        <v>#N/A</v>
      </c>
      <c r="L5728" s="9" t="e">
        <v>#N/A</v>
      </c>
      <c r="M5728" s="93" t="e">
        <v>#N/A</v>
      </c>
      <c r="N5728" s="8" t="e">
        <v>#N/A</v>
      </c>
      <c r="O5728" t="e">
        <v>#N/A</v>
      </c>
      <c r="P5728" t="e">
        <v>#N/A</v>
      </c>
      <c r="Q5728" t="e">
        <v>#N/A</v>
      </c>
      <c r="R5728" s="2" t="e">
        <v>#N/A</v>
      </c>
      <c r="S5728" t="e">
        <v>#N/A</v>
      </c>
      <c r="T5728" s="3" t="e">
        <v>#N/A</v>
      </c>
      <c r="U5728" s="3" t="e">
        <v>#N/A</v>
      </c>
      <c r="V5728" t="e">
        <v>#N/A</v>
      </c>
      <c r="W5728" t="e">
        <v>#N/A</v>
      </c>
      <c r="X5728" t="e">
        <v>#N/A</v>
      </c>
      <c r="Y5728" s="3" t="e">
        <v>#N/A</v>
      </c>
      <c r="Z5728" s="8" t="e">
        <v>#N/A</v>
      </c>
      <c r="AA5728" s="30" t="e">
        <v>#N/A</v>
      </c>
      <c r="AB5728" t="e">
        <v>#N/A</v>
      </c>
      <c r="AC5728" t="e">
        <v>#N/A</v>
      </c>
      <c r="AD5728" t="e">
        <v>#N/A</v>
      </c>
      <c r="AE5728" t="e">
        <v>#N/A</v>
      </c>
      <c r="AF5728" t="e">
        <v>#N/A</v>
      </c>
    </row>
    <row r="5729" spans="1:32" x14ac:dyDescent="0.25">
      <c r="A5729" t="e">
        <v>#N/A</v>
      </c>
      <c r="B5729" s="33" t="e">
        <v>#N/A</v>
      </c>
      <c r="C5729" t="e">
        <v>#N/A</v>
      </c>
      <c r="D5729" t="e">
        <v>#N/A</v>
      </c>
      <c r="E5729" s="69" t="e">
        <v>#N/A</v>
      </c>
      <c r="F5729" s="3" t="e">
        <v>#N/A</v>
      </c>
      <c r="G5729" s="3" t="e">
        <v>#N/A</v>
      </c>
      <c r="H5729" s="3" t="e">
        <v>#N/A</v>
      </c>
      <c r="I5729" s="80" t="e">
        <v>#N/A</v>
      </c>
      <c r="J5729" s="80" t="e">
        <v>#N/A</v>
      </c>
      <c r="K5729" s="85" t="e">
        <v>#N/A</v>
      </c>
      <c r="L5729" s="9" t="e">
        <v>#N/A</v>
      </c>
      <c r="M5729" s="93" t="e">
        <v>#N/A</v>
      </c>
      <c r="N5729" s="8" t="e">
        <v>#N/A</v>
      </c>
      <c r="O5729" t="e">
        <v>#N/A</v>
      </c>
      <c r="P5729" t="e">
        <v>#N/A</v>
      </c>
      <c r="Q5729" t="e">
        <v>#N/A</v>
      </c>
      <c r="R5729" s="2" t="e">
        <v>#N/A</v>
      </c>
      <c r="S5729" t="e">
        <v>#N/A</v>
      </c>
      <c r="T5729" s="3" t="e">
        <v>#N/A</v>
      </c>
      <c r="U5729" s="3" t="e">
        <v>#N/A</v>
      </c>
      <c r="V5729" t="e">
        <v>#N/A</v>
      </c>
      <c r="W5729" t="e">
        <v>#N/A</v>
      </c>
      <c r="X5729" t="e">
        <v>#N/A</v>
      </c>
      <c r="Y5729" s="3" t="e">
        <v>#N/A</v>
      </c>
      <c r="Z5729" s="8" t="e">
        <v>#N/A</v>
      </c>
      <c r="AA5729" s="30" t="e">
        <v>#N/A</v>
      </c>
      <c r="AB5729" t="e">
        <v>#N/A</v>
      </c>
      <c r="AC5729" t="e">
        <v>#N/A</v>
      </c>
      <c r="AD5729" t="e">
        <v>#N/A</v>
      </c>
      <c r="AE5729" t="e">
        <v>#N/A</v>
      </c>
      <c r="AF5729" t="e">
        <v>#N/A</v>
      </c>
    </row>
    <row r="5730" spans="1:32" x14ac:dyDescent="0.25">
      <c r="A5730" t="e">
        <v>#N/A</v>
      </c>
      <c r="B5730" s="33" t="e">
        <v>#N/A</v>
      </c>
      <c r="C5730" t="e">
        <v>#N/A</v>
      </c>
      <c r="D5730" t="e">
        <v>#N/A</v>
      </c>
      <c r="E5730" s="69" t="e">
        <v>#N/A</v>
      </c>
      <c r="F5730" s="3" t="e">
        <v>#N/A</v>
      </c>
      <c r="G5730" s="3" t="e">
        <v>#N/A</v>
      </c>
      <c r="H5730" s="3" t="e">
        <v>#N/A</v>
      </c>
      <c r="I5730" s="80" t="e">
        <v>#N/A</v>
      </c>
      <c r="J5730" s="80" t="e">
        <v>#N/A</v>
      </c>
      <c r="K5730" s="85" t="e">
        <v>#N/A</v>
      </c>
      <c r="L5730" s="9" t="e">
        <v>#N/A</v>
      </c>
      <c r="M5730" s="93" t="e">
        <v>#N/A</v>
      </c>
      <c r="N5730" s="8" t="e">
        <v>#N/A</v>
      </c>
      <c r="O5730" t="e">
        <v>#N/A</v>
      </c>
      <c r="P5730" t="e">
        <v>#N/A</v>
      </c>
      <c r="Q5730" t="e">
        <v>#N/A</v>
      </c>
      <c r="R5730" s="2" t="e">
        <v>#N/A</v>
      </c>
      <c r="S5730" t="e">
        <v>#N/A</v>
      </c>
      <c r="T5730" s="3" t="e">
        <v>#N/A</v>
      </c>
      <c r="U5730" s="3" t="e">
        <v>#N/A</v>
      </c>
      <c r="V5730" t="e">
        <v>#N/A</v>
      </c>
      <c r="W5730" t="e">
        <v>#N/A</v>
      </c>
      <c r="X5730" t="e">
        <v>#N/A</v>
      </c>
      <c r="Y5730" s="3" t="e">
        <v>#N/A</v>
      </c>
      <c r="Z5730" s="8" t="e">
        <v>#N/A</v>
      </c>
      <c r="AA5730" s="30" t="e">
        <v>#N/A</v>
      </c>
      <c r="AB5730" t="e">
        <v>#N/A</v>
      </c>
      <c r="AC5730" t="e">
        <v>#N/A</v>
      </c>
      <c r="AD5730" t="e">
        <v>#N/A</v>
      </c>
      <c r="AE5730" t="e">
        <v>#N/A</v>
      </c>
      <c r="AF5730" t="e">
        <v>#N/A</v>
      </c>
    </row>
    <row r="5731" spans="1:32" x14ac:dyDescent="0.25">
      <c r="A5731" t="e">
        <v>#N/A</v>
      </c>
      <c r="B5731" s="33" t="e">
        <v>#N/A</v>
      </c>
      <c r="C5731" t="e">
        <v>#N/A</v>
      </c>
      <c r="D5731" t="e">
        <v>#N/A</v>
      </c>
      <c r="E5731" s="69" t="e">
        <v>#N/A</v>
      </c>
      <c r="F5731" s="3" t="e">
        <v>#N/A</v>
      </c>
      <c r="G5731" s="3" t="e">
        <v>#N/A</v>
      </c>
      <c r="H5731" s="3" t="e">
        <v>#N/A</v>
      </c>
      <c r="I5731" s="80" t="e">
        <v>#N/A</v>
      </c>
      <c r="J5731" s="80" t="e">
        <v>#N/A</v>
      </c>
      <c r="K5731" s="85" t="e">
        <v>#N/A</v>
      </c>
      <c r="L5731" s="9" t="e">
        <v>#N/A</v>
      </c>
      <c r="M5731" s="93" t="e">
        <v>#N/A</v>
      </c>
      <c r="N5731" s="8" t="e">
        <v>#N/A</v>
      </c>
      <c r="O5731" t="e">
        <v>#N/A</v>
      </c>
      <c r="P5731" t="e">
        <v>#N/A</v>
      </c>
      <c r="Q5731" t="e">
        <v>#N/A</v>
      </c>
      <c r="R5731" s="2" t="e">
        <v>#N/A</v>
      </c>
      <c r="S5731" t="e">
        <v>#N/A</v>
      </c>
      <c r="T5731" s="3" t="e">
        <v>#N/A</v>
      </c>
      <c r="U5731" s="3" t="e">
        <v>#N/A</v>
      </c>
      <c r="V5731" t="e">
        <v>#N/A</v>
      </c>
      <c r="W5731" t="e">
        <v>#N/A</v>
      </c>
      <c r="X5731" t="e">
        <v>#N/A</v>
      </c>
      <c r="Y5731" s="3" t="e">
        <v>#N/A</v>
      </c>
      <c r="Z5731" s="8" t="e">
        <v>#N/A</v>
      </c>
      <c r="AA5731" s="30" t="e">
        <v>#N/A</v>
      </c>
      <c r="AB5731" t="e">
        <v>#N/A</v>
      </c>
      <c r="AC5731" t="e">
        <v>#N/A</v>
      </c>
      <c r="AD5731" t="e">
        <v>#N/A</v>
      </c>
      <c r="AE5731" t="e">
        <v>#N/A</v>
      </c>
      <c r="AF5731" t="e">
        <v>#N/A</v>
      </c>
    </row>
    <row r="5732" spans="1:32" x14ac:dyDescent="0.25">
      <c r="A5732" t="e">
        <v>#N/A</v>
      </c>
      <c r="B5732" s="33" t="e">
        <v>#N/A</v>
      </c>
      <c r="C5732" t="e">
        <v>#N/A</v>
      </c>
      <c r="D5732" t="e">
        <v>#N/A</v>
      </c>
      <c r="E5732" s="69" t="e">
        <v>#N/A</v>
      </c>
      <c r="F5732" s="3" t="e">
        <v>#N/A</v>
      </c>
      <c r="G5732" s="3" t="e">
        <v>#N/A</v>
      </c>
      <c r="H5732" s="3" t="e">
        <v>#N/A</v>
      </c>
      <c r="I5732" s="80" t="e">
        <v>#N/A</v>
      </c>
      <c r="J5732" s="80" t="e">
        <v>#N/A</v>
      </c>
      <c r="K5732" s="85" t="e">
        <v>#N/A</v>
      </c>
      <c r="L5732" s="9" t="e">
        <v>#N/A</v>
      </c>
      <c r="M5732" s="93" t="e">
        <v>#N/A</v>
      </c>
      <c r="N5732" s="8" t="e">
        <v>#N/A</v>
      </c>
      <c r="O5732" t="e">
        <v>#N/A</v>
      </c>
      <c r="P5732" t="e">
        <v>#N/A</v>
      </c>
      <c r="Q5732" t="e">
        <v>#N/A</v>
      </c>
      <c r="R5732" s="2" t="e">
        <v>#N/A</v>
      </c>
      <c r="S5732" t="e">
        <v>#N/A</v>
      </c>
      <c r="T5732" s="3" t="e">
        <v>#N/A</v>
      </c>
      <c r="U5732" s="3" t="e">
        <v>#N/A</v>
      </c>
      <c r="V5732" t="e">
        <v>#N/A</v>
      </c>
      <c r="W5732" t="e">
        <v>#N/A</v>
      </c>
      <c r="X5732" t="e">
        <v>#N/A</v>
      </c>
      <c r="Y5732" s="3" t="e">
        <v>#N/A</v>
      </c>
      <c r="Z5732" s="8" t="e">
        <v>#N/A</v>
      </c>
      <c r="AA5732" s="30" t="e">
        <v>#N/A</v>
      </c>
      <c r="AB5732" t="e">
        <v>#N/A</v>
      </c>
      <c r="AC5732" t="e">
        <v>#N/A</v>
      </c>
      <c r="AD5732" t="e">
        <v>#N/A</v>
      </c>
      <c r="AE5732" t="e">
        <v>#N/A</v>
      </c>
      <c r="AF5732" t="e">
        <v>#N/A</v>
      </c>
    </row>
    <row r="5733" spans="1:32" x14ac:dyDescent="0.25">
      <c r="A5733" t="e">
        <v>#N/A</v>
      </c>
      <c r="B5733" s="33" t="e">
        <v>#N/A</v>
      </c>
      <c r="C5733" t="e">
        <v>#N/A</v>
      </c>
      <c r="D5733" t="e">
        <v>#N/A</v>
      </c>
      <c r="E5733" s="69" t="e">
        <v>#N/A</v>
      </c>
      <c r="F5733" s="3" t="e">
        <v>#N/A</v>
      </c>
      <c r="G5733" s="3" t="e">
        <v>#N/A</v>
      </c>
      <c r="H5733" s="3" t="e">
        <v>#N/A</v>
      </c>
      <c r="I5733" s="80" t="e">
        <v>#N/A</v>
      </c>
      <c r="J5733" s="80" t="e">
        <v>#N/A</v>
      </c>
      <c r="K5733" s="85" t="e">
        <v>#N/A</v>
      </c>
      <c r="L5733" s="9" t="e">
        <v>#N/A</v>
      </c>
      <c r="M5733" s="93" t="e">
        <v>#N/A</v>
      </c>
      <c r="N5733" s="8" t="e">
        <v>#N/A</v>
      </c>
      <c r="O5733" t="e">
        <v>#N/A</v>
      </c>
      <c r="P5733" t="e">
        <v>#N/A</v>
      </c>
      <c r="Q5733" t="e">
        <v>#N/A</v>
      </c>
      <c r="R5733" s="2" t="e">
        <v>#N/A</v>
      </c>
      <c r="S5733" t="e">
        <v>#N/A</v>
      </c>
      <c r="T5733" s="3" t="e">
        <v>#N/A</v>
      </c>
      <c r="U5733" s="3" t="e">
        <v>#N/A</v>
      </c>
      <c r="V5733" t="e">
        <v>#N/A</v>
      </c>
      <c r="W5733" t="e">
        <v>#N/A</v>
      </c>
      <c r="X5733" t="e">
        <v>#N/A</v>
      </c>
      <c r="Y5733" s="3" t="e">
        <v>#N/A</v>
      </c>
      <c r="Z5733" s="8" t="e">
        <v>#N/A</v>
      </c>
      <c r="AA5733" s="30" t="e">
        <v>#N/A</v>
      </c>
      <c r="AB5733" t="e">
        <v>#N/A</v>
      </c>
      <c r="AC5733" t="e">
        <v>#N/A</v>
      </c>
      <c r="AD5733" t="e">
        <v>#N/A</v>
      </c>
      <c r="AE5733" t="e">
        <v>#N/A</v>
      </c>
      <c r="AF5733" t="e">
        <v>#N/A</v>
      </c>
    </row>
    <row r="5734" spans="1:32" x14ac:dyDescent="0.25">
      <c r="A5734" t="e">
        <v>#N/A</v>
      </c>
      <c r="B5734" s="33" t="e">
        <v>#N/A</v>
      </c>
      <c r="C5734" t="e">
        <v>#N/A</v>
      </c>
      <c r="D5734" t="e">
        <v>#N/A</v>
      </c>
      <c r="E5734" s="69" t="e">
        <v>#N/A</v>
      </c>
      <c r="F5734" s="3" t="e">
        <v>#N/A</v>
      </c>
      <c r="G5734" s="3" t="e">
        <v>#N/A</v>
      </c>
      <c r="H5734" s="3" t="e">
        <v>#N/A</v>
      </c>
      <c r="I5734" s="80" t="e">
        <v>#N/A</v>
      </c>
      <c r="J5734" s="80" t="e">
        <v>#N/A</v>
      </c>
      <c r="K5734" s="85" t="e">
        <v>#N/A</v>
      </c>
      <c r="L5734" s="9" t="e">
        <v>#N/A</v>
      </c>
      <c r="M5734" s="93" t="e">
        <v>#N/A</v>
      </c>
      <c r="N5734" s="8" t="e">
        <v>#N/A</v>
      </c>
      <c r="O5734" t="e">
        <v>#N/A</v>
      </c>
      <c r="P5734" t="e">
        <v>#N/A</v>
      </c>
      <c r="Q5734" t="e">
        <v>#N/A</v>
      </c>
      <c r="R5734" s="2" t="e">
        <v>#N/A</v>
      </c>
      <c r="S5734" t="e">
        <v>#N/A</v>
      </c>
      <c r="T5734" s="3" t="e">
        <v>#N/A</v>
      </c>
      <c r="U5734" s="3" t="e">
        <v>#N/A</v>
      </c>
      <c r="V5734" t="e">
        <v>#N/A</v>
      </c>
      <c r="W5734" t="e">
        <v>#N/A</v>
      </c>
      <c r="X5734" t="e">
        <v>#N/A</v>
      </c>
      <c r="Y5734" s="3" t="e">
        <v>#N/A</v>
      </c>
      <c r="Z5734" s="8" t="e">
        <v>#N/A</v>
      </c>
      <c r="AA5734" s="30" t="e">
        <v>#N/A</v>
      </c>
      <c r="AB5734" t="e">
        <v>#N/A</v>
      </c>
      <c r="AC5734" t="e">
        <v>#N/A</v>
      </c>
      <c r="AD5734" t="e">
        <v>#N/A</v>
      </c>
      <c r="AE5734" t="e">
        <v>#N/A</v>
      </c>
      <c r="AF5734" t="e">
        <v>#N/A</v>
      </c>
    </row>
    <row r="5735" spans="1:32" x14ac:dyDescent="0.25">
      <c r="A5735" t="e">
        <v>#N/A</v>
      </c>
      <c r="B5735" s="33" t="e">
        <v>#N/A</v>
      </c>
      <c r="C5735" t="e">
        <v>#N/A</v>
      </c>
      <c r="D5735" t="e">
        <v>#N/A</v>
      </c>
      <c r="E5735" s="69" t="e">
        <v>#N/A</v>
      </c>
      <c r="F5735" s="3" t="e">
        <v>#N/A</v>
      </c>
      <c r="G5735" s="3" t="e">
        <v>#N/A</v>
      </c>
      <c r="H5735" s="3" t="e">
        <v>#N/A</v>
      </c>
      <c r="I5735" s="80" t="e">
        <v>#N/A</v>
      </c>
      <c r="J5735" s="80" t="e">
        <v>#N/A</v>
      </c>
      <c r="K5735" s="85" t="e">
        <v>#N/A</v>
      </c>
      <c r="L5735" s="9" t="e">
        <v>#N/A</v>
      </c>
      <c r="M5735" s="93" t="e">
        <v>#N/A</v>
      </c>
      <c r="N5735" s="8" t="e">
        <v>#N/A</v>
      </c>
      <c r="O5735" t="e">
        <v>#N/A</v>
      </c>
      <c r="P5735" t="e">
        <v>#N/A</v>
      </c>
      <c r="Q5735" t="e">
        <v>#N/A</v>
      </c>
      <c r="R5735" s="2" t="e">
        <v>#N/A</v>
      </c>
      <c r="S5735" t="e">
        <v>#N/A</v>
      </c>
      <c r="T5735" s="3" t="e">
        <v>#N/A</v>
      </c>
      <c r="U5735" s="3" t="e">
        <v>#N/A</v>
      </c>
      <c r="V5735" t="e">
        <v>#N/A</v>
      </c>
      <c r="W5735" t="e">
        <v>#N/A</v>
      </c>
      <c r="X5735" t="e">
        <v>#N/A</v>
      </c>
      <c r="Y5735" s="3" t="e">
        <v>#N/A</v>
      </c>
      <c r="Z5735" s="8" t="e">
        <v>#N/A</v>
      </c>
      <c r="AA5735" s="30" t="e">
        <v>#N/A</v>
      </c>
      <c r="AB5735" t="e">
        <v>#N/A</v>
      </c>
      <c r="AC5735" t="e">
        <v>#N/A</v>
      </c>
      <c r="AD5735" t="e">
        <v>#N/A</v>
      </c>
      <c r="AE5735" t="e">
        <v>#N/A</v>
      </c>
      <c r="AF5735" t="e">
        <v>#N/A</v>
      </c>
    </row>
    <row r="5736" spans="1:32" x14ac:dyDescent="0.25">
      <c r="A5736" t="e">
        <v>#N/A</v>
      </c>
      <c r="B5736" s="33" t="e">
        <v>#N/A</v>
      </c>
      <c r="C5736" t="e">
        <v>#N/A</v>
      </c>
      <c r="D5736" t="e">
        <v>#N/A</v>
      </c>
      <c r="E5736" s="69" t="e">
        <v>#N/A</v>
      </c>
      <c r="F5736" s="3" t="e">
        <v>#N/A</v>
      </c>
      <c r="G5736" s="3" t="e">
        <v>#N/A</v>
      </c>
      <c r="H5736" s="3" t="e">
        <v>#N/A</v>
      </c>
      <c r="I5736" s="80" t="e">
        <v>#N/A</v>
      </c>
      <c r="J5736" s="80" t="e">
        <v>#N/A</v>
      </c>
      <c r="K5736" s="85" t="e">
        <v>#N/A</v>
      </c>
      <c r="L5736" s="9" t="e">
        <v>#N/A</v>
      </c>
      <c r="M5736" s="93" t="e">
        <v>#N/A</v>
      </c>
      <c r="N5736" s="8" t="e">
        <v>#N/A</v>
      </c>
      <c r="O5736" t="e">
        <v>#N/A</v>
      </c>
      <c r="P5736" t="e">
        <v>#N/A</v>
      </c>
      <c r="Q5736" t="e">
        <v>#N/A</v>
      </c>
      <c r="R5736" s="2" t="e">
        <v>#N/A</v>
      </c>
      <c r="S5736" t="e">
        <v>#N/A</v>
      </c>
      <c r="T5736" s="3" t="e">
        <v>#N/A</v>
      </c>
      <c r="U5736" s="3" t="e">
        <v>#N/A</v>
      </c>
      <c r="V5736" t="e">
        <v>#N/A</v>
      </c>
      <c r="W5736" t="e">
        <v>#N/A</v>
      </c>
      <c r="X5736" t="e">
        <v>#N/A</v>
      </c>
      <c r="Y5736" s="3" t="e">
        <v>#N/A</v>
      </c>
      <c r="Z5736" s="8" t="e">
        <v>#N/A</v>
      </c>
      <c r="AA5736" s="30" t="e">
        <v>#N/A</v>
      </c>
      <c r="AB5736" t="e">
        <v>#N/A</v>
      </c>
      <c r="AC5736" t="e">
        <v>#N/A</v>
      </c>
      <c r="AD5736" t="e">
        <v>#N/A</v>
      </c>
      <c r="AE5736" t="e">
        <v>#N/A</v>
      </c>
      <c r="AF5736" t="e">
        <v>#N/A</v>
      </c>
    </row>
    <row r="5737" spans="1:32" x14ac:dyDescent="0.25">
      <c r="A5737" t="e">
        <v>#N/A</v>
      </c>
      <c r="B5737" s="33" t="e">
        <v>#N/A</v>
      </c>
      <c r="C5737" t="e">
        <v>#N/A</v>
      </c>
      <c r="D5737" t="e">
        <v>#N/A</v>
      </c>
      <c r="E5737" s="69" t="e">
        <v>#N/A</v>
      </c>
      <c r="F5737" s="3" t="e">
        <v>#N/A</v>
      </c>
      <c r="G5737" s="3" t="e">
        <v>#N/A</v>
      </c>
      <c r="H5737" s="3" t="e">
        <v>#N/A</v>
      </c>
      <c r="I5737" s="80" t="e">
        <v>#N/A</v>
      </c>
      <c r="J5737" s="80" t="e">
        <v>#N/A</v>
      </c>
      <c r="K5737" s="85" t="e">
        <v>#N/A</v>
      </c>
      <c r="L5737" s="9" t="e">
        <v>#N/A</v>
      </c>
      <c r="M5737" s="93" t="e">
        <v>#N/A</v>
      </c>
      <c r="N5737" s="8" t="e">
        <v>#N/A</v>
      </c>
      <c r="O5737" t="e">
        <v>#N/A</v>
      </c>
      <c r="P5737" t="e">
        <v>#N/A</v>
      </c>
      <c r="Q5737" t="e">
        <v>#N/A</v>
      </c>
      <c r="R5737" s="2" t="e">
        <v>#N/A</v>
      </c>
      <c r="S5737" t="e">
        <v>#N/A</v>
      </c>
      <c r="T5737" s="3" t="e">
        <v>#N/A</v>
      </c>
      <c r="U5737" s="3" t="e">
        <v>#N/A</v>
      </c>
      <c r="V5737" t="e">
        <v>#N/A</v>
      </c>
      <c r="W5737" t="e">
        <v>#N/A</v>
      </c>
      <c r="X5737" t="e">
        <v>#N/A</v>
      </c>
      <c r="Y5737" s="3" t="e">
        <v>#N/A</v>
      </c>
      <c r="Z5737" s="8" t="e">
        <v>#N/A</v>
      </c>
      <c r="AA5737" s="30" t="e">
        <v>#N/A</v>
      </c>
      <c r="AB5737" t="e">
        <v>#N/A</v>
      </c>
      <c r="AC5737" t="e">
        <v>#N/A</v>
      </c>
      <c r="AD5737" t="e">
        <v>#N/A</v>
      </c>
      <c r="AE5737" t="e">
        <v>#N/A</v>
      </c>
      <c r="AF5737" t="e">
        <v>#N/A</v>
      </c>
    </row>
    <row r="5738" spans="1:32" x14ac:dyDescent="0.25">
      <c r="A5738" t="e">
        <v>#N/A</v>
      </c>
      <c r="B5738" s="33" t="e">
        <v>#N/A</v>
      </c>
      <c r="C5738" t="e">
        <v>#N/A</v>
      </c>
      <c r="D5738" t="e">
        <v>#N/A</v>
      </c>
      <c r="E5738" s="69" t="e">
        <v>#N/A</v>
      </c>
      <c r="F5738" s="3" t="e">
        <v>#N/A</v>
      </c>
      <c r="G5738" s="3" t="e">
        <v>#N/A</v>
      </c>
      <c r="H5738" s="3" t="e">
        <v>#N/A</v>
      </c>
      <c r="I5738" s="80" t="e">
        <v>#N/A</v>
      </c>
      <c r="J5738" s="80" t="e">
        <v>#N/A</v>
      </c>
      <c r="K5738" s="85" t="e">
        <v>#N/A</v>
      </c>
      <c r="L5738" s="9" t="e">
        <v>#N/A</v>
      </c>
      <c r="M5738" s="93" t="e">
        <v>#N/A</v>
      </c>
      <c r="N5738" s="8" t="e">
        <v>#N/A</v>
      </c>
      <c r="O5738" t="e">
        <v>#N/A</v>
      </c>
      <c r="P5738" t="e">
        <v>#N/A</v>
      </c>
      <c r="Q5738" t="e">
        <v>#N/A</v>
      </c>
      <c r="R5738" s="2" t="e">
        <v>#N/A</v>
      </c>
      <c r="S5738" t="e">
        <v>#N/A</v>
      </c>
      <c r="T5738" s="3" t="e">
        <v>#N/A</v>
      </c>
      <c r="U5738" s="3" t="e">
        <v>#N/A</v>
      </c>
      <c r="V5738" t="e">
        <v>#N/A</v>
      </c>
      <c r="W5738" t="e">
        <v>#N/A</v>
      </c>
      <c r="X5738" t="e">
        <v>#N/A</v>
      </c>
      <c r="Y5738" s="3" t="e">
        <v>#N/A</v>
      </c>
      <c r="Z5738" s="8" t="e">
        <v>#N/A</v>
      </c>
      <c r="AA5738" s="30" t="e">
        <v>#N/A</v>
      </c>
      <c r="AB5738" t="e">
        <v>#N/A</v>
      </c>
      <c r="AC5738" t="e">
        <v>#N/A</v>
      </c>
      <c r="AD5738" t="e">
        <v>#N/A</v>
      </c>
      <c r="AE5738" t="e">
        <v>#N/A</v>
      </c>
      <c r="AF5738" t="e">
        <v>#N/A</v>
      </c>
    </row>
    <row r="5739" spans="1:32" x14ac:dyDescent="0.25">
      <c r="A5739" t="e">
        <v>#N/A</v>
      </c>
      <c r="B5739" s="33" t="e">
        <v>#N/A</v>
      </c>
      <c r="C5739" t="e">
        <v>#N/A</v>
      </c>
      <c r="D5739" t="e">
        <v>#N/A</v>
      </c>
      <c r="E5739" s="69" t="e">
        <v>#N/A</v>
      </c>
      <c r="F5739" s="3" t="e">
        <v>#N/A</v>
      </c>
      <c r="G5739" s="3" t="e">
        <v>#N/A</v>
      </c>
      <c r="H5739" s="3" t="e">
        <v>#N/A</v>
      </c>
      <c r="I5739" s="80" t="e">
        <v>#N/A</v>
      </c>
      <c r="J5739" s="80" t="e">
        <v>#N/A</v>
      </c>
      <c r="K5739" s="85" t="e">
        <v>#N/A</v>
      </c>
      <c r="L5739" s="9" t="e">
        <v>#N/A</v>
      </c>
      <c r="M5739" s="93" t="e">
        <v>#N/A</v>
      </c>
      <c r="N5739" s="8" t="e">
        <v>#N/A</v>
      </c>
      <c r="O5739" t="e">
        <v>#N/A</v>
      </c>
      <c r="P5739" t="e">
        <v>#N/A</v>
      </c>
      <c r="Q5739" t="e">
        <v>#N/A</v>
      </c>
      <c r="R5739" s="2" t="e">
        <v>#N/A</v>
      </c>
      <c r="S5739" t="e">
        <v>#N/A</v>
      </c>
      <c r="T5739" s="3" t="e">
        <v>#N/A</v>
      </c>
      <c r="U5739" s="3" t="e">
        <v>#N/A</v>
      </c>
      <c r="V5739" t="e">
        <v>#N/A</v>
      </c>
      <c r="W5739" t="e">
        <v>#N/A</v>
      </c>
      <c r="X5739" t="e">
        <v>#N/A</v>
      </c>
      <c r="Y5739" s="3" t="e">
        <v>#N/A</v>
      </c>
      <c r="Z5739" s="8" t="e">
        <v>#N/A</v>
      </c>
      <c r="AA5739" s="30" t="e">
        <v>#N/A</v>
      </c>
      <c r="AB5739" t="e">
        <v>#N/A</v>
      </c>
      <c r="AC5739" t="e">
        <v>#N/A</v>
      </c>
      <c r="AD5739" t="e">
        <v>#N/A</v>
      </c>
      <c r="AE5739" t="e">
        <v>#N/A</v>
      </c>
      <c r="AF5739" t="e">
        <v>#N/A</v>
      </c>
    </row>
    <row r="5740" spans="1:32" x14ac:dyDescent="0.25">
      <c r="A5740" t="e">
        <v>#N/A</v>
      </c>
      <c r="B5740" s="33" t="e">
        <v>#N/A</v>
      </c>
      <c r="C5740" t="e">
        <v>#N/A</v>
      </c>
      <c r="D5740" t="e">
        <v>#N/A</v>
      </c>
      <c r="E5740" s="69" t="e">
        <v>#N/A</v>
      </c>
      <c r="F5740" s="3" t="e">
        <v>#N/A</v>
      </c>
      <c r="G5740" s="3" t="e">
        <v>#N/A</v>
      </c>
      <c r="H5740" s="3" t="e">
        <v>#N/A</v>
      </c>
      <c r="I5740" s="80" t="e">
        <v>#N/A</v>
      </c>
      <c r="J5740" s="80" t="e">
        <v>#N/A</v>
      </c>
      <c r="K5740" s="85" t="e">
        <v>#N/A</v>
      </c>
      <c r="L5740" s="9" t="e">
        <v>#N/A</v>
      </c>
      <c r="M5740" s="93" t="e">
        <v>#N/A</v>
      </c>
      <c r="N5740" s="8" t="e">
        <v>#N/A</v>
      </c>
      <c r="O5740" t="e">
        <v>#N/A</v>
      </c>
      <c r="P5740" t="e">
        <v>#N/A</v>
      </c>
      <c r="Q5740" t="e">
        <v>#N/A</v>
      </c>
      <c r="R5740" s="2" t="e">
        <v>#N/A</v>
      </c>
      <c r="S5740" t="e">
        <v>#N/A</v>
      </c>
      <c r="T5740" s="3" t="e">
        <v>#N/A</v>
      </c>
      <c r="U5740" s="3" t="e">
        <v>#N/A</v>
      </c>
      <c r="V5740" t="e">
        <v>#N/A</v>
      </c>
      <c r="W5740" t="e">
        <v>#N/A</v>
      </c>
      <c r="X5740" t="e">
        <v>#N/A</v>
      </c>
      <c r="Y5740" s="3" t="e">
        <v>#N/A</v>
      </c>
      <c r="Z5740" s="8" t="e">
        <v>#N/A</v>
      </c>
      <c r="AA5740" s="30" t="e">
        <v>#N/A</v>
      </c>
      <c r="AB5740" t="e">
        <v>#N/A</v>
      </c>
      <c r="AC5740" t="e">
        <v>#N/A</v>
      </c>
      <c r="AD5740" t="e">
        <v>#N/A</v>
      </c>
      <c r="AE5740" t="e">
        <v>#N/A</v>
      </c>
      <c r="AF5740" t="e">
        <v>#N/A</v>
      </c>
    </row>
    <row r="5741" spans="1:32" x14ac:dyDescent="0.25">
      <c r="A5741" t="e">
        <v>#N/A</v>
      </c>
      <c r="B5741" s="33" t="e">
        <v>#N/A</v>
      </c>
      <c r="C5741" t="e">
        <v>#N/A</v>
      </c>
      <c r="D5741" t="e">
        <v>#N/A</v>
      </c>
      <c r="E5741" s="69" t="e">
        <v>#N/A</v>
      </c>
      <c r="F5741" s="3" t="e">
        <v>#N/A</v>
      </c>
      <c r="G5741" s="3" t="e">
        <v>#N/A</v>
      </c>
      <c r="H5741" s="3" t="e">
        <v>#N/A</v>
      </c>
      <c r="I5741" s="80" t="e">
        <v>#N/A</v>
      </c>
      <c r="J5741" s="80" t="e">
        <v>#N/A</v>
      </c>
      <c r="K5741" s="85" t="e">
        <v>#N/A</v>
      </c>
      <c r="L5741" s="9" t="e">
        <v>#N/A</v>
      </c>
      <c r="M5741" s="93" t="e">
        <v>#N/A</v>
      </c>
      <c r="N5741" s="8" t="e">
        <v>#N/A</v>
      </c>
      <c r="O5741" t="e">
        <v>#N/A</v>
      </c>
      <c r="P5741" t="e">
        <v>#N/A</v>
      </c>
      <c r="Q5741" t="e">
        <v>#N/A</v>
      </c>
      <c r="R5741" s="2" t="e">
        <v>#N/A</v>
      </c>
      <c r="S5741" t="e">
        <v>#N/A</v>
      </c>
      <c r="T5741" s="3" t="e">
        <v>#N/A</v>
      </c>
      <c r="U5741" s="3" t="e">
        <v>#N/A</v>
      </c>
      <c r="V5741" t="e">
        <v>#N/A</v>
      </c>
      <c r="W5741" t="e">
        <v>#N/A</v>
      </c>
      <c r="X5741" t="e">
        <v>#N/A</v>
      </c>
      <c r="Y5741" s="3" t="e">
        <v>#N/A</v>
      </c>
      <c r="Z5741" s="8" t="e">
        <v>#N/A</v>
      </c>
      <c r="AA5741" s="30" t="e">
        <v>#N/A</v>
      </c>
      <c r="AB5741" t="e">
        <v>#N/A</v>
      </c>
      <c r="AC5741" t="e">
        <v>#N/A</v>
      </c>
      <c r="AD5741" t="e">
        <v>#N/A</v>
      </c>
      <c r="AE5741" t="e">
        <v>#N/A</v>
      </c>
      <c r="AF5741" t="e">
        <v>#N/A</v>
      </c>
    </row>
    <row r="5742" spans="1:32" x14ac:dyDescent="0.25">
      <c r="A5742" t="e">
        <v>#N/A</v>
      </c>
      <c r="B5742" s="33" t="e">
        <v>#N/A</v>
      </c>
      <c r="C5742" t="e">
        <v>#N/A</v>
      </c>
      <c r="D5742" t="e">
        <v>#N/A</v>
      </c>
      <c r="E5742" s="69" t="e">
        <v>#N/A</v>
      </c>
      <c r="F5742" s="3" t="e">
        <v>#N/A</v>
      </c>
      <c r="G5742" s="3" t="e">
        <v>#N/A</v>
      </c>
      <c r="H5742" s="3" t="e">
        <v>#N/A</v>
      </c>
      <c r="I5742" s="80" t="e">
        <v>#N/A</v>
      </c>
      <c r="J5742" s="80" t="e">
        <v>#N/A</v>
      </c>
      <c r="K5742" s="85" t="e">
        <v>#N/A</v>
      </c>
      <c r="L5742" s="9" t="e">
        <v>#N/A</v>
      </c>
      <c r="M5742" s="93" t="e">
        <v>#N/A</v>
      </c>
      <c r="N5742" s="8" t="e">
        <v>#N/A</v>
      </c>
      <c r="O5742" t="e">
        <v>#N/A</v>
      </c>
      <c r="P5742" t="e">
        <v>#N/A</v>
      </c>
      <c r="Q5742" t="e">
        <v>#N/A</v>
      </c>
      <c r="R5742" s="2" t="e">
        <v>#N/A</v>
      </c>
      <c r="S5742" t="e">
        <v>#N/A</v>
      </c>
      <c r="T5742" s="3" t="e">
        <v>#N/A</v>
      </c>
      <c r="U5742" s="3" t="e">
        <v>#N/A</v>
      </c>
      <c r="V5742" t="e">
        <v>#N/A</v>
      </c>
      <c r="W5742" t="e">
        <v>#N/A</v>
      </c>
      <c r="X5742" t="e">
        <v>#N/A</v>
      </c>
      <c r="Y5742" s="3" t="e">
        <v>#N/A</v>
      </c>
      <c r="Z5742" s="8" t="e">
        <v>#N/A</v>
      </c>
      <c r="AA5742" s="30" t="e">
        <v>#N/A</v>
      </c>
      <c r="AB5742" t="e">
        <v>#N/A</v>
      </c>
      <c r="AC5742" t="e">
        <v>#N/A</v>
      </c>
      <c r="AD5742" t="e">
        <v>#N/A</v>
      </c>
      <c r="AE5742" t="e">
        <v>#N/A</v>
      </c>
      <c r="AF5742" t="e">
        <v>#N/A</v>
      </c>
    </row>
    <row r="5743" spans="1:32" x14ac:dyDescent="0.25">
      <c r="A5743" t="e">
        <v>#N/A</v>
      </c>
      <c r="B5743" s="33" t="e">
        <v>#N/A</v>
      </c>
      <c r="C5743" t="e">
        <v>#N/A</v>
      </c>
      <c r="D5743" t="e">
        <v>#N/A</v>
      </c>
      <c r="E5743" s="69" t="e">
        <v>#N/A</v>
      </c>
      <c r="F5743" s="3" t="e">
        <v>#N/A</v>
      </c>
      <c r="G5743" s="3" t="e">
        <v>#N/A</v>
      </c>
      <c r="H5743" s="3" t="e">
        <v>#N/A</v>
      </c>
      <c r="I5743" s="80" t="e">
        <v>#N/A</v>
      </c>
      <c r="J5743" s="80" t="e">
        <v>#N/A</v>
      </c>
      <c r="K5743" s="85" t="e">
        <v>#N/A</v>
      </c>
      <c r="L5743" s="9" t="e">
        <v>#N/A</v>
      </c>
      <c r="M5743" s="93" t="e">
        <v>#N/A</v>
      </c>
      <c r="N5743" s="8" t="e">
        <v>#N/A</v>
      </c>
      <c r="O5743" t="e">
        <v>#N/A</v>
      </c>
      <c r="P5743" t="e">
        <v>#N/A</v>
      </c>
      <c r="Q5743" t="e">
        <v>#N/A</v>
      </c>
      <c r="R5743" s="2" t="e">
        <v>#N/A</v>
      </c>
      <c r="S5743" t="e">
        <v>#N/A</v>
      </c>
      <c r="T5743" s="3" t="e">
        <v>#N/A</v>
      </c>
      <c r="U5743" s="3" t="e">
        <v>#N/A</v>
      </c>
      <c r="V5743" t="e">
        <v>#N/A</v>
      </c>
      <c r="W5743" t="e">
        <v>#N/A</v>
      </c>
      <c r="X5743" t="e">
        <v>#N/A</v>
      </c>
      <c r="Y5743" s="3" t="e">
        <v>#N/A</v>
      </c>
      <c r="Z5743" s="8" t="e">
        <v>#N/A</v>
      </c>
      <c r="AA5743" s="30" t="e">
        <v>#N/A</v>
      </c>
      <c r="AB5743" t="e">
        <v>#N/A</v>
      </c>
      <c r="AC5743" t="e">
        <v>#N/A</v>
      </c>
      <c r="AD5743" t="e">
        <v>#N/A</v>
      </c>
      <c r="AE5743" t="e">
        <v>#N/A</v>
      </c>
      <c r="AF5743" t="e">
        <v>#N/A</v>
      </c>
    </row>
    <row r="5744" spans="1:32" x14ac:dyDescent="0.25">
      <c r="A5744" t="e">
        <v>#N/A</v>
      </c>
      <c r="B5744" s="33" t="e">
        <v>#N/A</v>
      </c>
      <c r="C5744" t="e">
        <v>#N/A</v>
      </c>
      <c r="D5744" t="e">
        <v>#N/A</v>
      </c>
      <c r="E5744" s="69" t="e">
        <v>#N/A</v>
      </c>
      <c r="F5744" s="3" t="e">
        <v>#N/A</v>
      </c>
      <c r="G5744" s="3" t="e">
        <v>#N/A</v>
      </c>
      <c r="H5744" s="3" t="e">
        <v>#N/A</v>
      </c>
      <c r="I5744" s="80" t="e">
        <v>#N/A</v>
      </c>
      <c r="J5744" s="80" t="e">
        <v>#N/A</v>
      </c>
      <c r="K5744" s="85" t="e">
        <v>#N/A</v>
      </c>
      <c r="L5744" s="9" t="e">
        <v>#N/A</v>
      </c>
      <c r="M5744" s="93" t="e">
        <v>#N/A</v>
      </c>
      <c r="N5744" s="8" t="e">
        <v>#N/A</v>
      </c>
      <c r="O5744" t="e">
        <v>#N/A</v>
      </c>
      <c r="P5744" t="e">
        <v>#N/A</v>
      </c>
      <c r="Q5744" t="e">
        <v>#N/A</v>
      </c>
      <c r="R5744" s="2" t="e">
        <v>#N/A</v>
      </c>
      <c r="S5744" t="e">
        <v>#N/A</v>
      </c>
      <c r="T5744" s="3" t="e">
        <v>#N/A</v>
      </c>
      <c r="U5744" s="3" t="e">
        <v>#N/A</v>
      </c>
      <c r="V5744" t="e">
        <v>#N/A</v>
      </c>
      <c r="W5744" t="e">
        <v>#N/A</v>
      </c>
      <c r="X5744" t="e">
        <v>#N/A</v>
      </c>
      <c r="Y5744" s="3" t="e">
        <v>#N/A</v>
      </c>
      <c r="Z5744" s="8" t="e">
        <v>#N/A</v>
      </c>
      <c r="AA5744" s="30" t="e">
        <v>#N/A</v>
      </c>
      <c r="AB5744" t="e">
        <v>#N/A</v>
      </c>
      <c r="AC5744" t="e">
        <v>#N/A</v>
      </c>
      <c r="AD5744" t="e">
        <v>#N/A</v>
      </c>
      <c r="AE5744" t="e">
        <v>#N/A</v>
      </c>
      <c r="AF5744" t="e">
        <v>#N/A</v>
      </c>
    </row>
    <row r="5745" spans="1:32" x14ac:dyDescent="0.25">
      <c r="A5745" t="e">
        <v>#N/A</v>
      </c>
      <c r="B5745" s="33" t="e">
        <v>#N/A</v>
      </c>
      <c r="C5745" t="e">
        <v>#N/A</v>
      </c>
      <c r="D5745" t="e">
        <v>#N/A</v>
      </c>
      <c r="E5745" s="69" t="e">
        <v>#N/A</v>
      </c>
      <c r="F5745" s="3" t="e">
        <v>#N/A</v>
      </c>
      <c r="G5745" s="3" t="e">
        <v>#N/A</v>
      </c>
      <c r="H5745" s="3" t="e">
        <v>#N/A</v>
      </c>
      <c r="I5745" s="80" t="e">
        <v>#N/A</v>
      </c>
      <c r="J5745" s="80" t="e">
        <v>#N/A</v>
      </c>
      <c r="K5745" s="85" t="e">
        <v>#N/A</v>
      </c>
      <c r="L5745" s="9" t="e">
        <v>#N/A</v>
      </c>
      <c r="M5745" s="93" t="e">
        <v>#N/A</v>
      </c>
      <c r="N5745" s="8" t="e">
        <v>#N/A</v>
      </c>
      <c r="O5745" t="e">
        <v>#N/A</v>
      </c>
      <c r="P5745" t="e">
        <v>#N/A</v>
      </c>
      <c r="Q5745" t="e">
        <v>#N/A</v>
      </c>
      <c r="R5745" s="2" t="e">
        <v>#N/A</v>
      </c>
      <c r="S5745" t="e">
        <v>#N/A</v>
      </c>
      <c r="T5745" s="3" t="e">
        <v>#N/A</v>
      </c>
      <c r="U5745" s="3" t="e">
        <v>#N/A</v>
      </c>
      <c r="V5745" t="e">
        <v>#N/A</v>
      </c>
      <c r="W5745" t="e">
        <v>#N/A</v>
      </c>
      <c r="X5745" t="e">
        <v>#N/A</v>
      </c>
      <c r="Y5745" s="3" t="e">
        <v>#N/A</v>
      </c>
      <c r="Z5745" s="8" t="e">
        <v>#N/A</v>
      </c>
      <c r="AA5745" s="30" t="e">
        <v>#N/A</v>
      </c>
      <c r="AB5745" t="e">
        <v>#N/A</v>
      </c>
      <c r="AC5745" t="e">
        <v>#N/A</v>
      </c>
      <c r="AD5745" t="e">
        <v>#N/A</v>
      </c>
      <c r="AE5745" t="e">
        <v>#N/A</v>
      </c>
      <c r="AF5745" t="e">
        <v>#N/A</v>
      </c>
    </row>
    <row r="5746" spans="1:32" x14ac:dyDescent="0.25">
      <c r="A5746" t="e">
        <v>#N/A</v>
      </c>
      <c r="B5746" s="33" t="e">
        <v>#N/A</v>
      </c>
      <c r="C5746" t="e">
        <v>#N/A</v>
      </c>
      <c r="D5746" t="e">
        <v>#N/A</v>
      </c>
      <c r="E5746" s="69" t="e">
        <v>#N/A</v>
      </c>
      <c r="F5746" s="3" t="e">
        <v>#N/A</v>
      </c>
      <c r="G5746" s="3" t="e">
        <v>#N/A</v>
      </c>
      <c r="H5746" s="3" t="e">
        <v>#N/A</v>
      </c>
      <c r="I5746" s="80" t="e">
        <v>#N/A</v>
      </c>
      <c r="J5746" s="80" t="e">
        <v>#N/A</v>
      </c>
      <c r="K5746" s="85" t="e">
        <v>#N/A</v>
      </c>
      <c r="L5746" s="9" t="e">
        <v>#N/A</v>
      </c>
      <c r="M5746" s="93" t="e">
        <v>#N/A</v>
      </c>
      <c r="N5746" s="8" t="e">
        <v>#N/A</v>
      </c>
      <c r="O5746" t="e">
        <v>#N/A</v>
      </c>
      <c r="P5746" t="e">
        <v>#N/A</v>
      </c>
      <c r="Q5746" t="e">
        <v>#N/A</v>
      </c>
      <c r="R5746" s="2" t="e">
        <v>#N/A</v>
      </c>
      <c r="S5746" t="e">
        <v>#N/A</v>
      </c>
      <c r="T5746" s="3" t="e">
        <v>#N/A</v>
      </c>
      <c r="U5746" s="3" t="e">
        <v>#N/A</v>
      </c>
      <c r="V5746" t="e">
        <v>#N/A</v>
      </c>
      <c r="W5746" t="e">
        <v>#N/A</v>
      </c>
      <c r="X5746" t="e">
        <v>#N/A</v>
      </c>
      <c r="Y5746" s="3" t="e">
        <v>#N/A</v>
      </c>
      <c r="Z5746" s="8" t="e">
        <v>#N/A</v>
      </c>
      <c r="AA5746" s="30" t="e">
        <v>#N/A</v>
      </c>
      <c r="AB5746" t="e">
        <v>#N/A</v>
      </c>
      <c r="AC5746" t="e">
        <v>#N/A</v>
      </c>
      <c r="AD5746" t="e">
        <v>#N/A</v>
      </c>
      <c r="AE5746" t="e">
        <v>#N/A</v>
      </c>
      <c r="AF5746" t="e">
        <v>#N/A</v>
      </c>
    </row>
    <row r="5747" spans="1:32" x14ac:dyDescent="0.25">
      <c r="A5747" t="e">
        <v>#N/A</v>
      </c>
      <c r="B5747" s="33" t="e">
        <v>#N/A</v>
      </c>
      <c r="C5747" t="e">
        <v>#N/A</v>
      </c>
      <c r="D5747" t="e">
        <v>#N/A</v>
      </c>
      <c r="E5747" s="69" t="e">
        <v>#N/A</v>
      </c>
      <c r="F5747" s="3" t="e">
        <v>#N/A</v>
      </c>
      <c r="G5747" s="3" t="e">
        <v>#N/A</v>
      </c>
      <c r="H5747" s="3" t="e">
        <v>#N/A</v>
      </c>
      <c r="I5747" s="80" t="e">
        <v>#N/A</v>
      </c>
      <c r="J5747" s="80" t="e">
        <v>#N/A</v>
      </c>
      <c r="K5747" s="85" t="e">
        <v>#N/A</v>
      </c>
      <c r="L5747" s="9" t="e">
        <v>#N/A</v>
      </c>
      <c r="M5747" s="93" t="e">
        <v>#N/A</v>
      </c>
      <c r="N5747" s="8" t="e">
        <v>#N/A</v>
      </c>
      <c r="O5747" t="e">
        <v>#N/A</v>
      </c>
      <c r="P5747" t="e">
        <v>#N/A</v>
      </c>
      <c r="Q5747" t="e">
        <v>#N/A</v>
      </c>
      <c r="R5747" s="2" t="e">
        <v>#N/A</v>
      </c>
      <c r="S5747" t="e">
        <v>#N/A</v>
      </c>
      <c r="T5747" s="3" t="e">
        <v>#N/A</v>
      </c>
      <c r="U5747" s="3" t="e">
        <v>#N/A</v>
      </c>
      <c r="V5747" t="e">
        <v>#N/A</v>
      </c>
      <c r="W5747" t="e">
        <v>#N/A</v>
      </c>
      <c r="X5747" t="e">
        <v>#N/A</v>
      </c>
      <c r="Y5747" s="3" t="e">
        <v>#N/A</v>
      </c>
      <c r="Z5747" s="8" t="e">
        <v>#N/A</v>
      </c>
      <c r="AA5747" s="30" t="e">
        <v>#N/A</v>
      </c>
      <c r="AB5747" t="e">
        <v>#N/A</v>
      </c>
      <c r="AC5747" t="e">
        <v>#N/A</v>
      </c>
      <c r="AD5747" t="e">
        <v>#N/A</v>
      </c>
      <c r="AE5747" t="e">
        <v>#N/A</v>
      </c>
      <c r="AF5747" t="e">
        <v>#N/A</v>
      </c>
    </row>
    <row r="5748" spans="1:32" x14ac:dyDescent="0.25">
      <c r="A5748" t="e">
        <v>#N/A</v>
      </c>
      <c r="B5748" s="33" t="e">
        <v>#N/A</v>
      </c>
      <c r="C5748" t="e">
        <v>#N/A</v>
      </c>
      <c r="D5748" t="e">
        <v>#N/A</v>
      </c>
      <c r="E5748" s="69" t="e">
        <v>#N/A</v>
      </c>
      <c r="F5748" s="3" t="e">
        <v>#N/A</v>
      </c>
      <c r="G5748" s="3" t="e">
        <v>#N/A</v>
      </c>
      <c r="H5748" s="3" t="e">
        <v>#N/A</v>
      </c>
      <c r="I5748" s="80" t="e">
        <v>#N/A</v>
      </c>
      <c r="J5748" s="80" t="e">
        <v>#N/A</v>
      </c>
      <c r="K5748" s="85" t="e">
        <v>#N/A</v>
      </c>
      <c r="L5748" s="9" t="e">
        <v>#N/A</v>
      </c>
      <c r="M5748" s="93" t="e">
        <v>#N/A</v>
      </c>
      <c r="N5748" s="8" t="e">
        <v>#N/A</v>
      </c>
      <c r="O5748" t="e">
        <v>#N/A</v>
      </c>
      <c r="P5748" t="e">
        <v>#N/A</v>
      </c>
      <c r="Q5748" t="e">
        <v>#N/A</v>
      </c>
      <c r="R5748" s="2" t="e">
        <v>#N/A</v>
      </c>
      <c r="S5748" t="e">
        <v>#N/A</v>
      </c>
      <c r="T5748" s="3" t="e">
        <v>#N/A</v>
      </c>
      <c r="U5748" s="3" t="e">
        <v>#N/A</v>
      </c>
      <c r="V5748" t="e">
        <v>#N/A</v>
      </c>
      <c r="W5748" t="e">
        <v>#N/A</v>
      </c>
      <c r="X5748" t="e">
        <v>#N/A</v>
      </c>
      <c r="Y5748" s="3" t="e">
        <v>#N/A</v>
      </c>
      <c r="Z5748" s="8" t="e">
        <v>#N/A</v>
      </c>
      <c r="AA5748" s="30" t="e">
        <v>#N/A</v>
      </c>
      <c r="AB5748" t="e">
        <v>#N/A</v>
      </c>
      <c r="AC5748" t="e">
        <v>#N/A</v>
      </c>
      <c r="AD5748" t="e">
        <v>#N/A</v>
      </c>
      <c r="AE5748" t="e">
        <v>#N/A</v>
      </c>
      <c r="AF5748" t="e">
        <v>#N/A</v>
      </c>
    </row>
    <row r="5749" spans="1:32" x14ac:dyDescent="0.25">
      <c r="A5749" t="e">
        <v>#N/A</v>
      </c>
      <c r="B5749" s="33" t="e">
        <v>#N/A</v>
      </c>
      <c r="C5749" t="e">
        <v>#N/A</v>
      </c>
      <c r="D5749" t="e">
        <v>#N/A</v>
      </c>
      <c r="E5749" s="69" t="e">
        <v>#N/A</v>
      </c>
      <c r="F5749" s="3" t="e">
        <v>#N/A</v>
      </c>
      <c r="G5749" s="3" t="e">
        <v>#N/A</v>
      </c>
      <c r="H5749" s="3" t="e">
        <v>#N/A</v>
      </c>
      <c r="I5749" s="80" t="e">
        <v>#N/A</v>
      </c>
      <c r="J5749" s="80" t="e">
        <v>#N/A</v>
      </c>
      <c r="K5749" s="85" t="e">
        <v>#N/A</v>
      </c>
      <c r="L5749" s="9" t="e">
        <v>#N/A</v>
      </c>
      <c r="M5749" s="93" t="e">
        <v>#N/A</v>
      </c>
      <c r="N5749" s="8" t="e">
        <v>#N/A</v>
      </c>
      <c r="O5749" t="e">
        <v>#N/A</v>
      </c>
      <c r="P5749" t="e">
        <v>#N/A</v>
      </c>
      <c r="Q5749" t="e">
        <v>#N/A</v>
      </c>
      <c r="R5749" s="2" t="e">
        <v>#N/A</v>
      </c>
      <c r="S5749" t="e">
        <v>#N/A</v>
      </c>
      <c r="T5749" s="3" t="e">
        <v>#N/A</v>
      </c>
      <c r="U5749" s="3" t="e">
        <v>#N/A</v>
      </c>
      <c r="V5749" t="e">
        <v>#N/A</v>
      </c>
      <c r="W5749" t="e">
        <v>#N/A</v>
      </c>
      <c r="X5749" t="e">
        <v>#N/A</v>
      </c>
      <c r="Y5749" s="3" t="e">
        <v>#N/A</v>
      </c>
      <c r="Z5749" s="8" t="e">
        <v>#N/A</v>
      </c>
      <c r="AA5749" s="30" t="e">
        <v>#N/A</v>
      </c>
      <c r="AB5749" t="e">
        <v>#N/A</v>
      </c>
      <c r="AC5749" t="e">
        <v>#N/A</v>
      </c>
      <c r="AD5749" t="e">
        <v>#N/A</v>
      </c>
      <c r="AE5749" t="e">
        <v>#N/A</v>
      </c>
      <c r="AF5749" t="e">
        <v>#N/A</v>
      </c>
    </row>
    <row r="5750" spans="1:32" x14ac:dyDescent="0.25">
      <c r="A5750" t="e">
        <v>#N/A</v>
      </c>
      <c r="B5750" s="33" t="e">
        <v>#N/A</v>
      </c>
      <c r="C5750" t="e">
        <v>#N/A</v>
      </c>
      <c r="D5750" t="e">
        <v>#N/A</v>
      </c>
      <c r="E5750" s="69" t="e">
        <v>#N/A</v>
      </c>
      <c r="F5750" s="3" t="e">
        <v>#N/A</v>
      </c>
      <c r="G5750" s="3" t="e">
        <v>#N/A</v>
      </c>
      <c r="H5750" s="3" t="e">
        <v>#N/A</v>
      </c>
      <c r="I5750" s="80" t="e">
        <v>#N/A</v>
      </c>
      <c r="J5750" s="80" t="e">
        <v>#N/A</v>
      </c>
      <c r="K5750" s="85" t="e">
        <v>#N/A</v>
      </c>
      <c r="L5750" s="9" t="e">
        <v>#N/A</v>
      </c>
      <c r="M5750" s="93" t="e">
        <v>#N/A</v>
      </c>
      <c r="N5750" s="8" t="e">
        <v>#N/A</v>
      </c>
      <c r="O5750" t="e">
        <v>#N/A</v>
      </c>
      <c r="P5750" t="e">
        <v>#N/A</v>
      </c>
      <c r="Q5750" t="e">
        <v>#N/A</v>
      </c>
      <c r="R5750" s="2" t="e">
        <v>#N/A</v>
      </c>
      <c r="S5750" t="e">
        <v>#N/A</v>
      </c>
      <c r="T5750" s="3" t="e">
        <v>#N/A</v>
      </c>
      <c r="U5750" s="3" t="e">
        <v>#N/A</v>
      </c>
      <c r="V5750" t="e">
        <v>#N/A</v>
      </c>
      <c r="W5750" t="e">
        <v>#N/A</v>
      </c>
      <c r="X5750" t="e">
        <v>#N/A</v>
      </c>
      <c r="Y5750" s="3" t="e">
        <v>#N/A</v>
      </c>
      <c r="Z5750" s="8" t="e">
        <v>#N/A</v>
      </c>
      <c r="AA5750" s="30" t="e">
        <v>#N/A</v>
      </c>
      <c r="AB5750" t="e">
        <v>#N/A</v>
      </c>
      <c r="AC5750" t="e">
        <v>#N/A</v>
      </c>
      <c r="AD5750" t="e">
        <v>#N/A</v>
      </c>
      <c r="AE5750" t="e">
        <v>#N/A</v>
      </c>
      <c r="AF5750" t="e">
        <v>#N/A</v>
      </c>
    </row>
    <row r="5751" spans="1:32" x14ac:dyDescent="0.25">
      <c r="A5751" t="e">
        <v>#N/A</v>
      </c>
      <c r="B5751" s="33" t="e">
        <v>#N/A</v>
      </c>
      <c r="C5751" t="e">
        <v>#N/A</v>
      </c>
      <c r="D5751" t="e">
        <v>#N/A</v>
      </c>
      <c r="E5751" s="69" t="e">
        <v>#N/A</v>
      </c>
      <c r="F5751" s="3" t="e">
        <v>#N/A</v>
      </c>
      <c r="G5751" s="3" t="e">
        <v>#N/A</v>
      </c>
      <c r="H5751" s="3" t="e">
        <v>#N/A</v>
      </c>
      <c r="I5751" s="80" t="e">
        <v>#N/A</v>
      </c>
      <c r="J5751" s="80" t="e">
        <v>#N/A</v>
      </c>
      <c r="K5751" s="85" t="e">
        <v>#N/A</v>
      </c>
      <c r="L5751" s="9" t="e">
        <v>#N/A</v>
      </c>
      <c r="M5751" s="93" t="e">
        <v>#N/A</v>
      </c>
      <c r="N5751" s="8" t="e">
        <v>#N/A</v>
      </c>
      <c r="O5751" t="e">
        <v>#N/A</v>
      </c>
      <c r="P5751" t="e">
        <v>#N/A</v>
      </c>
      <c r="Q5751" t="e">
        <v>#N/A</v>
      </c>
      <c r="R5751" s="2" t="e">
        <v>#N/A</v>
      </c>
      <c r="S5751" t="e">
        <v>#N/A</v>
      </c>
      <c r="T5751" s="3" t="e">
        <v>#N/A</v>
      </c>
      <c r="U5751" s="3" t="e">
        <v>#N/A</v>
      </c>
      <c r="V5751" t="e">
        <v>#N/A</v>
      </c>
      <c r="W5751" t="e">
        <v>#N/A</v>
      </c>
      <c r="X5751" t="e">
        <v>#N/A</v>
      </c>
      <c r="Y5751" s="3" t="e">
        <v>#N/A</v>
      </c>
      <c r="Z5751" s="8" t="e">
        <v>#N/A</v>
      </c>
      <c r="AA5751" s="30" t="e">
        <v>#N/A</v>
      </c>
      <c r="AB5751" t="e">
        <v>#N/A</v>
      </c>
      <c r="AC5751" t="e">
        <v>#N/A</v>
      </c>
      <c r="AD5751" t="e">
        <v>#N/A</v>
      </c>
      <c r="AE5751" t="e">
        <v>#N/A</v>
      </c>
      <c r="AF5751" t="e">
        <v>#N/A</v>
      </c>
    </row>
    <row r="5752" spans="1:32" x14ac:dyDescent="0.25">
      <c r="A5752" t="e">
        <v>#N/A</v>
      </c>
      <c r="B5752" s="33" t="e">
        <v>#N/A</v>
      </c>
      <c r="C5752" t="e">
        <v>#N/A</v>
      </c>
      <c r="D5752" t="e">
        <v>#N/A</v>
      </c>
      <c r="E5752" s="69" t="e">
        <v>#N/A</v>
      </c>
      <c r="F5752" s="3" t="e">
        <v>#N/A</v>
      </c>
      <c r="G5752" s="3" t="e">
        <v>#N/A</v>
      </c>
      <c r="H5752" s="3" t="e">
        <v>#N/A</v>
      </c>
      <c r="I5752" s="80" t="e">
        <v>#N/A</v>
      </c>
      <c r="J5752" s="80" t="e">
        <v>#N/A</v>
      </c>
      <c r="K5752" s="85" t="e">
        <v>#N/A</v>
      </c>
      <c r="L5752" s="9" t="e">
        <v>#N/A</v>
      </c>
      <c r="M5752" s="93" t="e">
        <v>#N/A</v>
      </c>
      <c r="N5752" s="8" t="e">
        <v>#N/A</v>
      </c>
      <c r="O5752" t="e">
        <v>#N/A</v>
      </c>
      <c r="P5752" t="e">
        <v>#N/A</v>
      </c>
      <c r="Q5752" t="e">
        <v>#N/A</v>
      </c>
      <c r="R5752" s="2" t="e">
        <v>#N/A</v>
      </c>
      <c r="S5752" t="e">
        <v>#N/A</v>
      </c>
      <c r="T5752" s="3" t="e">
        <v>#N/A</v>
      </c>
      <c r="U5752" s="3" t="e">
        <v>#N/A</v>
      </c>
      <c r="V5752" t="e">
        <v>#N/A</v>
      </c>
      <c r="W5752" t="e">
        <v>#N/A</v>
      </c>
      <c r="X5752" t="e">
        <v>#N/A</v>
      </c>
      <c r="Y5752" s="3" t="e">
        <v>#N/A</v>
      </c>
      <c r="Z5752" s="8" t="e">
        <v>#N/A</v>
      </c>
      <c r="AA5752" s="30" t="e">
        <v>#N/A</v>
      </c>
      <c r="AB5752" t="e">
        <v>#N/A</v>
      </c>
      <c r="AC5752" t="e">
        <v>#N/A</v>
      </c>
      <c r="AD5752" t="e">
        <v>#N/A</v>
      </c>
      <c r="AE5752" t="e">
        <v>#N/A</v>
      </c>
      <c r="AF5752" t="e">
        <v>#N/A</v>
      </c>
    </row>
    <row r="5753" spans="1:32" x14ac:dyDescent="0.25">
      <c r="A5753" t="e">
        <v>#N/A</v>
      </c>
      <c r="B5753" s="33" t="e">
        <v>#N/A</v>
      </c>
      <c r="C5753" t="e">
        <v>#N/A</v>
      </c>
      <c r="D5753" t="e">
        <v>#N/A</v>
      </c>
      <c r="E5753" s="69" t="e">
        <v>#N/A</v>
      </c>
      <c r="F5753" s="3" t="e">
        <v>#N/A</v>
      </c>
      <c r="G5753" s="3" t="e">
        <v>#N/A</v>
      </c>
      <c r="H5753" s="3" t="e">
        <v>#N/A</v>
      </c>
      <c r="I5753" s="80" t="e">
        <v>#N/A</v>
      </c>
      <c r="J5753" s="80" t="e">
        <v>#N/A</v>
      </c>
      <c r="K5753" s="85" t="e">
        <v>#N/A</v>
      </c>
      <c r="L5753" s="9" t="e">
        <v>#N/A</v>
      </c>
      <c r="M5753" s="93" t="e">
        <v>#N/A</v>
      </c>
      <c r="N5753" s="8" t="e">
        <v>#N/A</v>
      </c>
      <c r="O5753" t="e">
        <v>#N/A</v>
      </c>
      <c r="P5753" t="e">
        <v>#N/A</v>
      </c>
      <c r="Q5753" t="e">
        <v>#N/A</v>
      </c>
      <c r="R5753" s="2" t="e">
        <v>#N/A</v>
      </c>
      <c r="S5753" t="e">
        <v>#N/A</v>
      </c>
      <c r="T5753" s="3" t="e">
        <v>#N/A</v>
      </c>
      <c r="U5753" s="3" t="e">
        <v>#N/A</v>
      </c>
      <c r="V5753" t="e">
        <v>#N/A</v>
      </c>
      <c r="W5753" t="e">
        <v>#N/A</v>
      </c>
      <c r="X5753" t="e">
        <v>#N/A</v>
      </c>
      <c r="Y5753" s="3" t="e">
        <v>#N/A</v>
      </c>
      <c r="Z5753" s="8" t="e">
        <v>#N/A</v>
      </c>
      <c r="AA5753" s="30" t="e">
        <v>#N/A</v>
      </c>
      <c r="AB5753" t="e">
        <v>#N/A</v>
      </c>
      <c r="AC5753" t="e">
        <v>#N/A</v>
      </c>
      <c r="AD5753" t="e">
        <v>#N/A</v>
      </c>
      <c r="AE5753" t="e">
        <v>#N/A</v>
      </c>
      <c r="AF5753" t="e">
        <v>#N/A</v>
      </c>
    </row>
    <row r="5754" spans="1:32" x14ac:dyDescent="0.25">
      <c r="A5754" t="e">
        <v>#N/A</v>
      </c>
      <c r="B5754" s="33" t="e">
        <v>#N/A</v>
      </c>
      <c r="C5754" t="e">
        <v>#N/A</v>
      </c>
      <c r="D5754" t="e">
        <v>#N/A</v>
      </c>
      <c r="E5754" s="69" t="e">
        <v>#N/A</v>
      </c>
      <c r="F5754" s="3" t="e">
        <v>#N/A</v>
      </c>
      <c r="G5754" s="3" t="e">
        <v>#N/A</v>
      </c>
      <c r="H5754" s="3" t="e">
        <v>#N/A</v>
      </c>
      <c r="I5754" s="80" t="e">
        <v>#N/A</v>
      </c>
      <c r="J5754" s="80" t="e">
        <v>#N/A</v>
      </c>
      <c r="K5754" s="85" t="e">
        <v>#N/A</v>
      </c>
      <c r="L5754" s="9" t="e">
        <v>#N/A</v>
      </c>
      <c r="M5754" s="93" t="e">
        <v>#N/A</v>
      </c>
      <c r="N5754" s="8" t="e">
        <v>#N/A</v>
      </c>
      <c r="O5754" t="e">
        <v>#N/A</v>
      </c>
      <c r="P5754" t="e">
        <v>#N/A</v>
      </c>
      <c r="Q5754" t="e">
        <v>#N/A</v>
      </c>
      <c r="R5754" s="2" t="e">
        <v>#N/A</v>
      </c>
      <c r="S5754" t="e">
        <v>#N/A</v>
      </c>
      <c r="T5754" s="3" t="e">
        <v>#N/A</v>
      </c>
      <c r="U5754" s="3" t="e">
        <v>#N/A</v>
      </c>
      <c r="V5754" t="e">
        <v>#N/A</v>
      </c>
      <c r="W5754" t="e">
        <v>#N/A</v>
      </c>
      <c r="X5754" t="e">
        <v>#N/A</v>
      </c>
      <c r="Y5754" s="3" t="e">
        <v>#N/A</v>
      </c>
      <c r="Z5754" s="8" t="e">
        <v>#N/A</v>
      </c>
      <c r="AA5754" s="30" t="e">
        <v>#N/A</v>
      </c>
      <c r="AB5754" t="e">
        <v>#N/A</v>
      </c>
      <c r="AC5754" t="e">
        <v>#N/A</v>
      </c>
      <c r="AD5754" t="e">
        <v>#N/A</v>
      </c>
      <c r="AE5754" t="e">
        <v>#N/A</v>
      </c>
      <c r="AF5754" t="e">
        <v>#N/A</v>
      </c>
    </row>
    <row r="5755" spans="1:32" x14ac:dyDescent="0.25">
      <c r="A5755" t="e">
        <v>#N/A</v>
      </c>
      <c r="B5755" s="33" t="e">
        <v>#N/A</v>
      </c>
      <c r="C5755" t="e">
        <v>#N/A</v>
      </c>
      <c r="D5755" t="e">
        <v>#N/A</v>
      </c>
      <c r="E5755" s="69" t="e">
        <v>#N/A</v>
      </c>
      <c r="F5755" s="3" t="e">
        <v>#N/A</v>
      </c>
      <c r="G5755" s="3" t="e">
        <v>#N/A</v>
      </c>
      <c r="H5755" s="3" t="e">
        <v>#N/A</v>
      </c>
      <c r="I5755" s="80" t="e">
        <v>#N/A</v>
      </c>
      <c r="J5755" s="80" t="e">
        <v>#N/A</v>
      </c>
      <c r="K5755" s="85" t="e">
        <v>#N/A</v>
      </c>
      <c r="L5755" s="9" t="e">
        <v>#N/A</v>
      </c>
      <c r="M5755" s="93" t="e">
        <v>#N/A</v>
      </c>
      <c r="N5755" s="8" t="e">
        <v>#N/A</v>
      </c>
      <c r="O5755" t="e">
        <v>#N/A</v>
      </c>
      <c r="P5755" t="e">
        <v>#N/A</v>
      </c>
      <c r="Q5755" t="e">
        <v>#N/A</v>
      </c>
      <c r="R5755" s="2" t="e">
        <v>#N/A</v>
      </c>
      <c r="S5755" t="e">
        <v>#N/A</v>
      </c>
      <c r="T5755" s="3" t="e">
        <v>#N/A</v>
      </c>
      <c r="U5755" s="3" t="e">
        <v>#N/A</v>
      </c>
      <c r="V5755" t="e">
        <v>#N/A</v>
      </c>
      <c r="W5755" t="e">
        <v>#N/A</v>
      </c>
      <c r="X5755" t="e">
        <v>#N/A</v>
      </c>
      <c r="Y5755" s="3" t="e">
        <v>#N/A</v>
      </c>
      <c r="Z5755" s="8" t="e">
        <v>#N/A</v>
      </c>
      <c r="AA5755" s="30" t="e">
        <v>#N/A</v>
      </c>
      <c r="AB5755" t="e">
        <v>#N/A</v>
      </c>
      <c r="AC5755" t="e">
        <v>#N/A</v>
      </c>
      <c r="AD5755" t="e">
        <v>#N/A</v>
      </c>
      <c r="AE5755" t="e">
        <v>#N/A</v>
      </c>
      <c r="AF5755" t="e">
        <v>#N/A</v>
      </c>
    </row>
    <row r="5756" spans="1:32" x14ac:dyDescent="0.25">
      <c r="A5756" t="e">
        <v>#N/A</v>
      </c>
      <c r="B5756" s="33" t="e">
        <v>#N/A</v>
      </c>
      <c r="C5756" t="e">
        <v>#N/A</v>
      </c>
      <c r="D5756" t="e">
        <v>#N/A</v>
      </c>
      <c r="E5756" s="69" t="e">
        <v>#N/A</v>
      </c>
      <c r="F5756" s="3" t="e">
        <v>#N/A</v>
      </c>
      <c r="G5756" s="3" t="e">
        <v>#N/A</v>
      </c>
      <c r="H5756" s="3" t="e">
        <v>#N/A</v>
      </c>
      <c r="I5756" s="80" t="e">
        <v>#N/A</v>
      </c>
      <c r="J5756" s="80" t="e">
        <v>#N/A</v>
      </c>
      <c r="K5756" s="85" t="e">
        <v>#N/A</v>
      </c>
      <c r="L5756" s="9" t="e">
        <v>#N/A</v>
      </c>
      <c r="M5756" s="93" t="e">
        <v>#N/A</v>
      </c>
      <c r="N5756" s="8" t="e">
        <v>#N/A</v>
      </c>
      <c r="O5756" t="e">
        <v>#N/A</v>
      </c>
      <c r="P5756" t="e">
        <v>#N/A</v>
      </c>
      <c r="Q5756" t="e">
        <v>#N/A</v>
      </c>
      <c r="R5756" s="2" t="e">
        <v>#N/A</v>
      </c>
      <c r="S5756" t="e">
        <v>#N/A</v>
      </c>
      <c r="T5756" s="3" t="e">
        <v>#N/A</v>
      </c>
      <c r="U5756" s="3" t="e">
        <v>#N/A</v>
      </c>
      <c r="V5756" t="e">
        <v>#N/A</v>
      </c>
      <c r="W5756" t="e">
        <v>#N/A</v>
      </c>
      <c r="X5756" t="e">
        <v>#N/A</v>
      </c>
      <c r="Y5756" s="3" t="e">
        <v>#N/A</v>
      </c>
      <c r="Z5756" s="8" t="e">
        <v>#N/A</v>
      </c>
      <c r="AA5756" s="30" t="e">
        <v>#N/A</v>
      </c>
      <c r="AB5756" t="e">
        <v>#N/A</v>
      </c>
      <c r="AC5756" t="e">
        <v>#N/A</v>
      </c>
      <c r="AD5756" t="e">
        <v>#N/A</v>
      </c>
      <c r="AE5756" t="e">
        <v>#N/A</v>
      </c>
      <c r="AF5756" t="e">
        <v>#N/A</v>
      </c>
    </row>
    <row r="5757" spans="1:32" x14ac:dyDescent="0.25">
      <c r="A5757" t="e">
        <v>#N/A</v>
      </c>
      <c r="B5757" s="33" t="e">
        <v>#N/A</v>
      </c>
      <c r="C5757" t="e">
        <v>#N/A</v>
      </c>
      <c r="D5757" t="e">
        <v>#N/A</v>
      </c>
      <c r="E5757" s="69" t="e">
        <v>#N/A</v>
      </c>
      <c r="F5757" s="3" t="e">
        <v>#N/A</v>
      </c>
      <c r="G5757" s="3" t="e">
        <v>#N/A</v>
      </c>
      <c r="H5757" s="3" t="e">
        <v>#N/A</v>
      </c>
      <c r="I5757" s="80" t="e">
        <v>#N/A</v>
      </c>
      <c r="J5757" s="80" t="e">
        <v>#N/A</v>
      </c>
      <c r="K5757" s="85" t="e">
        <v>#N/A</v>
      </c>
      <c r="L5757" s="9" t="e">
        <v>#N/A</v>
      </c>
      <c r="M5757" s="93" t="e">
        <v>#N/A</v>
      </c>
      <c r="N5757" s="8" t="e">
        <v>#N/A</v>
      </c>
      <c r="O5757" t="e">
        <v>#N/A</v>
      </c>
      <c r="P5757" t="e">
        <v>#N/A</v>
      </c>
      <c r="Q5757" t="e">
        <v>#N/A</v>
      </c>
      <c r="R5757" s="2" t="e">
        <v>#N/A</v>
      </c>
      <c r="S5757" t="e">
        <v>#N/A</v>
      </c>
      <c r="T5757" s="3" t="e">
        <v>#N/A</v>
      </c>
      <c r="U5757" s="3" t="e">
        <v>#N/A</v>
      </c>
      <c r="V5757" t="e">
        <v>#N/A</v>
      </c>
      <c r="W5757" t="e">
        <v>#N/A</v>
      </c>
      <c r="X5757" t="e">
        <v>#N/A</v>
      </c>
      <c r="Y5757" s="3" t="e">
        <v>#N/A</v>
      </c>
      <c r="Z5757" s="8" t="e">
        <v>#N/A</v>
      </c>
      <c r="AA5757" s="30" t="e">
        <v>#N/A</v>
      </c>
      <c r="AB5757" t="e">
        <v>#N/A</v>
      </c>
      <c r="AC5757" t="e">
        <v>#N/A</v>
      </c>
      <c r="AD5757" t="e">
        <v>#N/A</v>
      </c>
      <c r="AE5757" t="e">
        <v>#N/A</v>
      </c>
      <c r="AF5757" t="e">
        <v>#N/A</v>
      </c>
    </row>
    <row r="5758" spans="1:32" x14ac:dyDescent="0.25">
      <c r="A5758" t="e">
        <v>#N/A</v>
      </c>
      <c r="B5758" s="33" t="e">
        <v>#N/A</v>
      </c>
      <c r="C5758" t="e">
        <v>#N/A</v>
      </c>
      <c r="D5758" t="e">
        <v>#N/A</v>
      </c>
      <c r="E5758" s="69" t="e">
        <v>#N/A</v>
      </c>
      <c r="F5758" s="3" t="e">
        <v>#N/A</v>
      </c>
      <c r="G5758" s="3" t="e">
        <v>#N/A</v>
      </c>
      <c r="H5758" s="3" t="e">
        <v>#N/A</v>
      </c>
      <c r="I5758" s="80" t="e">
        <v>#N/A</v>
      </c>
      <c r="J5758" s="80" t="e">
        <v>#N/A</v>
      </c>
      <c r="K5758" s="85" t="e">
        <v>#N/A</v>
      </c>
      <c r="L5758" s="9" t="e">
        <v>#N/A</v>
      </c>
      <c r="M5758" s="93" t="e">
        <v>#N/A</v>
      </c>
      <c r="N5758" s="8" t="e">
        <v>#N/A</v>
      </c>
      <c r="O5758" t="e">
        <v>#N/A</v>
      </c>
      <c r="P5758" t="e">
        <v>#N/A</v>
      </c>
      <c r="Q5758" t="e">
        <v>#N/A</v>
      </c>
      <c r="R5758" s="2" t="e">
        <v>#N/A</v>
      </c>
      <c r="S5758" t="e">
        <v>#N/A</v>
      </c>
      <c r="T5758" s="3" t="e">
        <v>#N/A</v>
      </c>
      <c r="U5758" s="3" t="e">
        <v>#N/A</v>
      </c>
      <c r="V5758" t="e">
        <v>#N/A</v>
      </c>
      <c r="W5758" t="e">
        <v>#N/A</v>
      </c>
      <c r="X5758" t="e">
        <v>#N/A</v>
      </c>
      <c r="Y5758" s="3" t="e">
        <v>#N/A</v>
      </c>
      <c r="Z5758" s="8" t="e">
        <v>#N/A</v>
      </c>
      <c r="AA5758" s="30" t="e">
        <v>#N/A</v>
      </c>
      <c r="AB5758" t="e">
        <v>#N/A</v>
      </c>
      <c r="AC5758" t="e">
        <v>#N/A</v>
      </c>
      <c r="AD5758" t="e">
        <v>#N/A</v>
      </c>
      <c r="AE5758" t="e">
        <v>#N/A</v>
      </c>
      <c r="AF5758" t="e">
        <v>#N/A</v>
      </c>
    </row>
    <row r="5759" spans="1:32" x14ac:dyDescent="0.25">
      <c r="A5759" t="e">
        <v>#N/A</v>
      </c>
      <c r="B5759" s="33" t="e">
        <v>#N/A</v>
      </c>
      <c r="C5759" t="e">
        <v>#N/A</v>
      </c>
      <c r="D5759" t="e">
        <v>#N/A</v>
      </c>
      <c r="E5759" s="69" t="e">
        <v>#N/A</v>
      </c>
      <c r="F5759" s="3" t="e">
        <v>#N/A</v>
      </c>
      <c r="G5759" s="3" t="e">
        <v>#N/A</v>
      </c>
      <c r="H5759" s="3" t="e">
        <v>#N/A</v>
      </c>
      <c r="I5759" s="80" t="e">
        <v>#N/A</v>
      </c>
      <c r="J5759" s="80" t="e">
        <v>#N/A</v>
      </c>
      <c r="K5759" s="85" t="e">
        <v>#N/A</v>
      </c>
      <c r="L5759" s="9" t="e">
        <v>#N/A</v>
      </c>
      <c r="M5759" s="93" t="e">
        <v>#N/A</v>
      </c>
      <c r="N5759" s="8" t="e">
        <v>#N/A</v>
      </c>
      <c r="O5759" t="e">
        <v>#N/A</v>
      </c>
      <c r="P5759" t="e">
        <v>#N/A</v>
      </c>
      <c r="Q5759" t="e">
        <v>#N/A</v>
      </c>
      <c r="R5759" s="2" t="e">
        <v>#N/A</v>
      </c>
      <c r="S5759" t="e">
        <v>#N/A</v>
      </c>
      <c r="T5759" s="3" t="e">
        <v>#N/A</v>
      </c>
      <c r="U5759" s="3" t="e">
        <v>#N/A</v>
      </c>
      <c r="V5759" t="e">
        <v>#N/A</v>
      </c>
      <c r="W5759" t="e">
        <v>#N/A</v>
      </c>
      <c r="X5759" t="e">
        <v>#N/A</v>
      </c>
      <c r="Y5759" s="3" t="e">
        <v>#N/A</v>
      </c>
      <c r="Z5759" s="8" t="e">
        <v>#N/A</v>
      </c>
      <c r="AA5759" s="30" t="e">
        <v>#N/A</v>
      </c>
      <c r="AB5759" t="e">
        <v>#N/A</v>
      </c>
      <c r="AC5759" t="e">
        <v>#N/A</v>
      </c>
      <c r="AD5759" t="e">
        <v>#N/A</v>
      </c>
      <c r="AE5759" t="e">
        <v>#N/A</v>
      </c>
      <c r="AF5759" t="e">
        <v>#N/A</v>
      </c>
    </row>
    <row r="5760" spans="1:32" x14ac:dyDescent="0.25">
      <c r="A5760" t="e">
        <v>#N/A</v>
      </c>
      <c r="B5760" s="33" t="e">
        <v>#N/A</v>
      </c>
      <c r="C5760" t="e">
        <v>#N/A</v>
      </c>
      <c r="D5760" t="e">
        <v>#N/A</v>
      </c>
      <c r="E5760" s="69" t="e">
        <v>#N/A</v>
      </c>
      <c r="F5760" s="3" t="e">
        <v>#N/A</v>
      </c>
      <c r="G5760" s="3" t="e">
        <v>#N/A</v>
      </c>
      <c r="H5760" s="3" t="e">
        <v>#N/A</v>
      </c>
      <c r="I5760" s="80" t="e">
        <v>#N/A</v>
      </c>
      <c r="J5760" s="80" t="e">
        <v>#N/A</v>
      </c>
      <c r="K5760" s="85" t="e">
        <v>#N/A</v>
      </c>
      <c r="L5760" s="9" t="e">
        <v>#N/A</v>
      </c>
      <c r="M5760" s="93" t="e">
        <v>#N/A</v>
      </c>
      <c r="N5760" s="8" t="e">
        <v>#N/A</v>
      </c>
      <c r="O5760" t="e">
        <v>#N/A</v>
      </c>
      <c r="P5760" t="e">
        <v>#N/A</v>
      </c>
      <c r="Q5760" t="e">
        <v>#N/A</v>
      </c>
      <c r="R5760" s="2" t="e">
        <v>#N/A</v>
      </c>
      <c r="S5760" t="e">
        <v>#N/A</v>
      </c>
      <c r="T5760" s="3" t="e">
        <v>#N/A</v>
      </c>
      <c r="U5760" s="3" t="e">
        <v>#N/A</v>
      </c>
      <c r="V5760" t="e">
        <v>#N/A</v>
      </c>
      <c r="W5760" t="e">
        <v>#N/A</v>
      </c>
      <c r="X5760" t="e">
        <v>#N/A</v>
      </c>
      <c r="Y5760" s="3" t="e">
        <v>#N/A</v>
      </c>
      <c r="Z5760" s="8" t="e">
        <v>#N/A</v>
      </c>
      <c r="AA5760" s="30" t="e">
        <v>#N/A</v>
      </c>
      <c r="AB5760" t="e">
        <v>#N/A</v>
      </c>
      <c r="AC5760" t="e">
        <v>#N/A</v>
      </c>
      <c r="AD5760" t="e">
        <v>#N/A</v>
      </c>
      <c r="AE5760" t="e">
        <v>#N/A</v>
      </c>
      <c r="AF5760" t="e">
        <v>#N/A</v>
      </c>
    </row>
    <row r="5761" spans="1:32" x14ac:dyDescent="0.25">
      <c r="A5761" t="e">
        <v>#N/A</v>
      </c>
      <c r="B5761" s="33" t="e">
        <v>#N/A</v>
      </c>
      <c r="C5761" t="e">
        <v>#N/A</v>
      </c>
      <c r="D5761" t="e">
        <v>#N/A</v>
      </c>
      <c r="E5761" s="69" t="e">
        <v>#N/A</v>
      </c>
      <c r="F5761" s="3" t="e">
        <v>#N/A</v>
      </c>
      <c r="G5761" s="3" t="e">
        <v>#N/A</v>
      </c>
      <c r="H5761" s="3" t="e">
        <v>#N/A</v>
      </c>
      <c r="I5761" s="80" t="e">
        <v>#N/A</v>
      </c>
      <c r="J5761" s="80" t="e">
        <v>#N/A</v>
      </c>
      <c r="K5761" s="85" t="e">
        <v>#N/A</v>
      </c>
      <c r="L5761" s="9" t="e">
        <v>#N/A</v>
      </c>
      <c r="M5761" s="93" t="e">
        <v>#N/A</v>
      </c>
      <c r="N5761" s="8" t="e">
        <v>#N/A</v>
      </c>
      <c r="O5761" t="e">
        <v>#N/A</v>
      </c>
      <c r="P5761" t="e">
        <v>#N/A</v>
      </c>
      <c r="Q5761" t="e">
        <v>#N/A</v>
      </c>
      <c r="R5761" s="2" t="e">
        <v>#N/A</v>
      </c>
      <c r="S5761" t="e">
        <v>#N/A</v>
      </c>
      <c r="T5761" s="3" t="e">
        <v>#N/A</v>
      </c>
      <c r="U5761" s="3" t="e">
        <v>#N/A</v>
      </c>
      <c r="V5761" t="e">
        <v>#N/A</v>
      </c>
      <c r="W5761" t="e">
        <v>#N/A</v>
      </c>
      <c r="X5761" t="e">
        <v>#N/A</v>
      </c>
      <c r="Y5761" s="3" t="e">
        <v>#N/A</v>
      </c>
      <c r="Z5761" s="8" t="e">
        <v>#N/A</v>
      </c>
      <c r="AA5761" s="30" t="e">
        <v>#N/A</v>
      </c>
      <c r="AB5761" t="e">
        <v>#N/A</v>
      </c>
      <c r="AC5761" t="e">
        <v>#N/A</v>
      </c>
      <c r="AD5761" t="e">
        <v>#N/A</v>
      </c>
      <c r="AE5761" t="e">
        <v>#N/A</v>
      </c>
      <c r="AF5761" t="e">
        <v>#N/A</v>
      </c>
    </row>
    <row r="5762" spans="1:32" x14ac:dyDescent="0.25">
      <c r="A5762" t="e">
        <v>#N/A</v>
      </c>
      <c r="B5762" s="33" t="e">
        <v>#N/A</v>
      </c>
      <c r="C5762" t="e">
        <v>#N/A</v>
      </c>
      <c r="D5762" t="e">
        <v>#N/A</v>
      </c>
      <c r="E5762" s="69" t="e">
        <v>#N/A</v>
      </c>
      <c r="F5762" s="3" t="e">
        <v>#N/A</v>
      </c>
      <c r="G5762" s="3" t="e">
        <v>#N/A</v>
      </c>
      <c r="H5762" s="3" t="e">
        <v>#N/A</v>
      </c>
      <c r="I5762" s="80" t="e">
        <v>#N/A</v>
      </c>
      <c r="J5762" s="80" t="e">
        <v>#N/A</v>
      </c>
      <c r="K5762" s="85" t="e">
        <v>#N/A</v>
      </c>
      <c r="L5762" s="9" t="e">
        <v>#N/A</v>
      </c>
      <c r="M5762" s="93" t="e">
        <v>#N/A</v>
      </c>
      <c r="N5762" s="8" t="e">
        <v>#N/A</v>
      </c>
      <c r="O5762" t="e">
        <v>#N/A</v>
      </c>
      <c r="P5762" t="e">
        <v>#N/A</v>
      </c>
      <c r="Q5762" t="e">
        <v>#N/A</v>
      </c>
      <c r="R5762" s="2" t="e">
        <v>#N/A</v>
      </c>
      <c r="S5762" t="e">
        <v>#N/A</v>
      </c>
      <c r="T5762" s="3" t="e">
        <v>#N/A</v>
      </c>
      <c r="U5762" s="3" t="e">
        <v>#N/A</v>
      </c>
      <c r="V5762" t="e">
        <v>#N/A</v>
      </c>
      <c r="W5762" t="e">
        <v>#N/A</v>
      </c>
      <c r="X5762" t="e">
        <v>#N/A</v>
      </c>
      <c r="Y5762" s="3" t="e">
        <v>#N/A</v>
      </c>
      <c r="Z5762" s="8" t="e">
        <v>#N/A</v>
      </c>
      <c r="AA5762" s="30" t="e">
        <v>#N/A</v>
      </c>
      <c r="AB5762" t="e">
        <v>#N/A</v>
      </c>
      <c r="AC5762" t="e">
        <v>#N/A</v>
      </c>
      <c r="AD5762" t="e">
        <v>#N/A</v>
      </c>
      <c r="AE5762" t="e">
        <v>#N/A</v>
      </c>
      <c r="AF5762" t="e">
        <v>#N/A</v>
      </c>
    </row>
    <row r="5763" spans="1:32" x14ac:dyDescent="0.25">
      <c r="A5763" t="e">
        <v>#N/A</v>
      </c>
      <c r="B5763" s="33" t="e">
        <v>#N/A</v>
      </c>
      <c r="C5763" t="e">
        <v>#N/A</v>
      </c>
      <c r="D5763" t="e">
        <v>#N/A</v>
      </c>
      <c r="E5763" s="69" t="e">
        <v>#N/A</v>
      </c>
      <c r="F5763" s="3" t="e">
        <v>#N/A</v>
      </c>
      <c r="G5763" s="3" t="e">
        <v>#N/A</v>
      </c>
      <c r="H5763" s="3" t="e">
        <v>#N/A</v>
      </c>
      <c r="I5763" s="80" t="e">
        <v>#N/A</v>
      </c>
      <c r="J5763" s="80" t="e">
        <v>#N/A</v>
      </c>
      <c r="K5763" s="85" t="e">
        <v>#N/A</v>
      </c>
      <c r="L5763" s="9" t="e">
        <v>#N/A</v>
      </c>
      <c r="M5763" s="93" t="e">
        <v>#N/A</v>
      </c>
      <c r="N5763" s="8" t="e">
        <v>#N/A</v>
      </c>
      <c r="O5763" t="e">
        <v>#N/A</v>
      </c>
      <c r="P5763" t="e">
        <v>#N/A</v>
      </c>
      <c r="Q5763" t="e">
        <v>#N/A</v>
      </c>
      <c r="R5763" s="2" t="e">
        <v>#N/A</v>
      </c>
      <c r="S5763" t="e">
        <v>#N/A</v>
      </c>
      <c r="T5763" s="3" t="e">
        <v>#N/A</v>
      </c>
      <c r="U5763" s="3" t="e">
        <v>#N/A</v>
      </c>
      <c r="V5763" t="e">
        <v>#N/A</v>
      </c>
      <c r="W5763" t="e">
        <v>#N/A</v>
      </c>
      <c r="X5763" t="e">
        <v>#N/A</v>
      </c>
      <c r="Y5763" s="3" t="e">
        <v>#N/A</v>
      </c>
      <c r="Z5763" s="8" t="e">
        <v>#N/A</v>
      </c>
      <c r="AA5763" s="30" t="e">
        <v>#N/A</v>
      </c>
      <c r="AB5763" t="e">
        <v>#N/A</v>
      </c>
      <c r="AC5763" t="e">
        <v>#N/A</v>
      </c>
      <c r="AD5763" t="e">
        <v>#N/A</v>
      </c>
      <c r="AE5763" t="e">
        <v>#N/A</v>
      </c>
      <c r="AF5763" t="e">
        <v>#N/A</v>
      </c>
    </row>
    <row r="5764" spans="1:32" x14ac:dyDescent="0.25">
      <c r="A5764" t="e">
        <v>#N/A</v>
      </c>
      <c r="B5764" s="33" t="e">
        <v>#N/A</v>
      </c>
      <c r="C5764" t="e">
        <v>#N/A</v>
      </c>
      <c r="D5764" t="e">
        <v>#N/A</v>
      </c>
      <c r="E5764" s="69" t="e">
        <v>#N/A</v>
      </c>
      <c r="F5764" s="3" t="e">
        <v>#N/A</v>
      </c>
      <c r="G5764" s="3" t="e">
        <v>#N/A</v>
      </c>
      <c r="H5764" s="3" t="e">
        <v>#N/A</v>
      </c>
      <c r="I5764" s="80" t="e">
        <v>#N/A</v>
      </c>
      <c r="J5764" s="80" t="e">
        <v>#N/A</v>
      </c>
      <c r="K5764" s="85" t="e">
        <v>#N/A</v>
      </c>
      <c r="L5764" s="9" t="e">
        <v>#N/A</v>
      </c>
      <c r="M5764" s="93" t="e">
        <v>#N/A</v>
      </c>
      <c r="N5764" s="8" t="e">
        <v>#N/A</v>
      </c>
      <c r="O5764" t="e">
        <v>#N/A</v>
      </c>
      <c r="P5764" t="e">
        <v>#N/A</v>
      </c>
      <c r="Q5764" t="e">
        <v>#N/A</v>
      </c>
      <c r="R5764" s="2" t="e">
        <v>#N/A</v>
      </c>
      <c r="S5764" t="e">
        <v>#N/A</v>
      </c>
      <c r="T5764" s="3" t="e">
        <v>#N/A</v>
      </c>
      <c r="U5764" s="3" t="e">
        <v>#N/A</v>
      </c>
      <c r="V5764" t="e">
        <v>#N/A</v>
      </c>
      <c r="W5764" t="e">
        <v>#N/A</v>
      </c>
      <c r="X5764" t="e">
        <v>#N/A</v>
      </c>
      <c r="Y5764" s="3" t="e">
        <v>#N/A</v>
      </c>
      <c r="Z5764" s="8" t="e">
        <v>#N/A</v>
      </c>
      <c r="AA5764" s="30" t="e">
        <v>#N/A</v>
      </c>
      <c r="AB5764" t="e">
        <v>#N/A</v>
      </c>
      <c r="AC5764" t="e">
        <v>#N/A</v>
      </c>
      <c r="AD5764" t="e">
        <v>#N/A</v>
      </c>
      <c r="AE5764" t="e">
        <v>#N/A</v>
      </c>
      <c r="AF5764" t="e">
        <v>#N/A</v>
      </c>
    </row>
    <row r="5765" spans="1:32" x14ac:dyDescent="0.25">
      <c r="A5765" t="e">
        <v>#N/A</v>
      </c>
      <c r="B5765" s="33" t="e">
        <v>#N/A</v>
      </c>
      <c r="C5765" t="e">
        <v>#N/A</v>
      </c>
      <c r="D5765" t="e">
        <v>#N/A</v>
      </c>
      <c r="E5765" s="69" t="e">
        <v>#N/A</v>
      </c>
      <c r="F5765" s="3" t="e">
        <v>#N/A</v>
      </c>
      <c r="G5765" s="3" t="e">
        <v>#N/A</v>
      </c>
      <c r="H5765" s="3" t="e">
        <v>#N/A</v>
      </c>
      <c r="I5765" s="80" t="e">
        <v>#N/A</v>
      </c>
      <c r="J5765" s="80" t="e">
        <v>#N/A</v>
      </c>
      <c r="K5765" s="85" t="e">
        <v>#N/A</v>
      </c>
      <c r="L5765" s="9" t="e">
        <v>#N/A</v>
      </c>
      <c r="M5765" s="93" t="e">
        <v>#N/A</v>
      </c>
      <c r="N5765" s="8" t="e">
        <v>#N/A</v>
      </c>
      <c r="O5765" t="e">
        <v>#N/A</v>
      </c>
      <c r="P5765" t="e">
        <v>#N/A</v>
      </c>
      <c r="Q5765" t="e">
        <v>#N/A</v>
      </c>
      <c r="R5765" s="2" t="e">
        <v>#N/A</v>
      </c>
      <c r="S5765" t="e">
        <v>#N/A</v>
      </c>
      <c r="T5765" s="3" t="e">
        <v>#N/A</v>
      </c>
      <c r="U5765" s="3" t="e">
        <v>#N/A</v>
      </c>
      <c r="V5765" t="e">
        <v>#N/A</v>
      </c>
      <c r="W5765" t="e">
        <v>#N/A</v>
      </c>
      <c r="X5765" t="e">
        <v>#N/A</v>
      </c>
      <c r="Y5765" s="3" t="e">
        <v>#N/A</v>
      </c>
      <c r="Z5765" s="8" t="e">
        <v>#N/A</v>
      </c>
      <c r="AA5765" s="30" t="e">
        <v>#N/A</v>
      </c>
      <c r="AB5765" t="e">
        <v>#N/A</v>
      </c>
      <c r="AC5765" t="e">
        <v>#N/A</v>
      </c>
      <c r="AD5765" t="e">
        <v>#N/A</v>
      </c>
      <c r="AE5765" t="e">
        <v>#N/A</v>
      </c>
      <c r="AF5765" t="e">
        <v>#N/A</v>
      </c>
    </row>
    <row r="5766" spans="1:32" x14ac:dyDescent="0.25">
      <c r="A5766" t="e">
        <v>#N/A</v>
      </c>
      <c r="B5766" s="33" t="e">
        <v>#N/A</v>
      </c>
      <c r="C5766" t="e">
        <v>#N/A</v>
      </c>
      <c r="D5766" t="e">
        <v>#N/A</v>
      </c>
      <c r="E5766" s="69" t="e">
        <v>#N/A</v>
      </c>
      <c r="F5766" s="3" t="e">
        <v>#N/A</v>
      </c>
      <c r="G5766" s="3" t="e">
        <v>#N/A</v>
      </c>
      <c r="H5766" s="3" t="e">
        <v>#N/A</v>
      </c>
      <c r="I5766" s="80" t="e">
        <v>#N/A</v>
      </c>
      <c r="J5766" s="80" t="e">
        <v>#N/A</v>
      </c>
      <c r="K5766" s="85" t="e">
        <v>#N/A</v>
      </c>
      <c r="L5766" s="9" t="e">
        <v>#N/A</v>
      </c>
      <c r="M5766" s="93" t="e">
        <v>#N/A</v>
      </c>
      <c r="N5766" s="8" t="e">
        <v>#N/A</v>
      </c>
      <c r="O5766" t="e">
        <v>#N/A</v>
      </c>
      <c r="P5766" t="e">
        <v>#N/A</v>
      </c>
      <c r="Q5766" t="e">
        <v>#N/A</v>
      </c>
      <c r="R5766" s="2" t="e">
        <v>#N/A</v>
      </c>
      <c r="S5766" t="e">
        <v>#N/A</v>
      </c>
      <c r="T5766" s="3" t="e">
        <v>#N/A</v>
      </c>
      <c r="U5766" s="3" t="e">
        <v>#N/A</v>
      </c>
      <c r="V5766" t="e">
        <v>#N/A</v>
      </c>
      <c r="W5766" t="e">
        <v>#N/A</v>
      </c>
      <c r="X5766" t="e">
        <v>#N/A</v>
      </c>
      <c r="Y5766" s="3" t="e">
        <v>#N/A</v>
      </c>
      <c r="Z5766" s="8" t="e">
        <v>#N/A</v>
      </c>
      <c r="AA5766" s="30" t="e">
        <v>#N/A</v>
      </c>
      <c r="AB5766" t="e">
        <v>#N/A</v>
      </c>
      <c r="AC5766" t="e">
        <v>#N/A</v>
      </c>
      <c r="AD5766" t="e">
        <v>#N/A</v>
      </c>
      <c r="AE5766" t="e">
        <v>#N/A</v>
      </c>
      <c r="AF5766" t="e">
        <v>#N/A</v>
      </c>
    </row>
    <row r="5767" spans="1:32" x14ac:dyDescent="0.25">
      <c r="A5767" t="e">
        <v>#N/A</v>
      </c>
      <c r="B5767" s="33" t="e">
        <v>#N/A</v>
      </c>
      <c r="C5767" t="e">
        <v>#N/A</v>
      </c>
      <c r="D5767" t="e">
        <v>#N/A</v>
      </c>
      <c r="E5767" s="69" t="e">
        <v>#N/A</v>
      </c>
      <c r="F5767" s="3" t="e">
        <v>#N/A</v>
      </c>
      <c r="G5767" s="3" t="e">
        <v>#N/A</v>
      </c>
      <c r="H5767" s="3" t="e">
        <v>#N/A</v>
      </c>
      <c r="I5767" s="80" t="e">
        <v>#N/A</v>
      </c>
      <c r="J5767" s="80" t="e">
        <v>#N/A</v>
      </c>
      <c r="K5767" s="85" t="e">
        <v>#N/A</v>
      </c>
      <c r="L5767" s="9" t="e">
        <v>#N/A</v>
      </c>
      <c r="M5767" s="93" t="e">
        <v>#N/A</v>
      </c>
      <c r="N5767" s="8" t="e">
        <v>#N/A</v>
      </c>
      <c r="O5767" t="e">
        <v>#N/A</v>
      </c>
      <c r="P5767" t="e">
        <v>#N/A</v>
      </c>
      <c r="Q5767" t="e">
        <v>#N/A</v>
      </c>
      <c r="R5767" s="2" t="e">
        <v>#N/A</v>
      </c>
      <c r="S5767" t="e">
        <v>#N/A</v>
      </c>
      <c r="T5767" s="3" t="e">
        <v>#N/A</v>
      </c>
      <c r="U5767" s="3" t="e">
        <v>#N/A</v>
      </c>
      <c r="V5767" t="e">
        <v>#N/A</v>
      </c>
      <c r="W5767" t="e">
        <v>#N/A</v>
      </c>
      <c r="X5767" t="e">
        <v>#N/A</v>
      </c>
      <c r="Y5767" s="3" t="e">
        <v>#N/A</v>
      </c>
      <c r="Z5767" s="8" t="e">
        <v>#N/A</v>
      </c>
      <c r="AA5767" s="30" t="e">
        <v>#N/A</v>
      </c>
      <c r="AB5767" t="e">
        <v>#N/A</v>
      </c>
      <c r="AC5767" t="e">
        <v>#N/A</v>
      </c>
      <c r="AD5767" t="e">
        <v>#N/A</v>
      </c>
      <c r="AE5767" t="e">
        <v>#N/A</v>
      </c>
      <c r="AF5767" t="e">
        <v>#N/A</v>
      </c>
    </row>
    <row r="5768" spans="1:32" x14ac:dyDescent="0.25">
      <c r="A5768" t="e">
        <v>#N/A</v>
      </c>
      <c r="B5768" s="33" t="e">
        <v>#N/A</v>
      </c>
      <c r="C5768" t="e">
        <v>#N/A</v>
      </c>
      <c r="D5768" t="e">
        <v>#N/A</v>
      </c>
      <c r="E5768" s="69" t="e">
        <v>#N/A</v>
      </c>
      <c r="F5768" s="3" t="e">
        <v>#N/A</v>
      </c>
      <c r="G5768" s="3" t="e">
        <v>#N/A</v>
      </c>
      <c r="H5768" s="3" t="e">
        <v>#N/A</v>
      </c>
      <c r="I5768" s="80" t="e">
        <v>#N/A</v>
      </c>
      <c r="J5768" s="80" t="e">
        <v>#N/A</v>
      </c>
      <c r="K5768" s="85" t="e">
        <v>#N/A</v>
      </c>
      <c r="L5768" s="9" t="e">
        <v>#N/A</v>
      </c>
      <c r="M5768" s="93" t="e">
        <v>#N/A</v>
      </c>
      <c r="N5768" s="8" t="e">
        <v>#N/A</v>
      </c>
      <c r="O5768" t="e">
        <v>#N/A</v>
      </c>
      <c r="P5768" t="e">
        <v>#N/A</v>
      </c>
      <c r="Q5768" t="e">
        <v>#N/A</v>
      </c>
      <c r="R5768" s="2" t="e">
        <v>#N/A</v>
      </c>
      <c r="S5768" t="e">
        <v>#N/A</v>
      </c>
      <c r="T5768" s="3" t="e">
        <v>#N/A</v>
      </c>
      <c r="U5768" s="3" t="e">
        <v>#N/A</v>
      </c>
      <c r="V5768" t="e">
        <v>#N/A</v>
      </c>
      <c r="W5768" t="e">
        <v>#N/A</v>
      </c>
      <c r="X5768" t="e">
        <v>#N/A</v>
      </c>
      <c r="Y5768" s="3" t="e">
        <v>#N/A</v>
      </c>
      <c r="Z5768" s="8" t="e">
        <v>#N/A</v>
      </c>
      <c r="AA5768" s="30" t="e">
        <v>#N/A</v>
      </c>
      <c r="AB5768" t="e">
        <v>#N/A</v>
      </c>
      <c r="AC5768" t="e">
        <v>#N/A</v>
      </c>
      <c r="AD5768" t="e">
        <v>#N/A</v>
      </c>
      <c r="AE5768" t="e">
        <v>#N/A</v>
      </c>
      <c r="AF5768" t="e">
        <v>#N/A</v>
      </c>
    </row>
    <row r="5769" spans="1:32" x14ac:dyDescent="0.25">
      <c r="A5769" t="e">
        <v>#N/A</v>
      </c>
      <c r="B5769" s="33" t="e">
        <v>#N/A</v>
      </c>
      <c r="C5769" t="e">
        <v>#N/A</v>
      </c>
      <c r="D5769" t="e">
        <v>#N/A</v>
      </c>
      <c r="E5769" s="69" t="e">
        <v>#N/A</v>
      </c>
      <c r="F5769" s="3" t="e">
        <v>#N/A</v>
      </c>
      <c r="G5769" s="3" t="e">
        <v>#N/A</v>
      </c>
      <c r="H5769" s="3" t="e">
        <v>#N/A</v>
      </c>
      <c r="I5769" s="80" t="e">
        <v>#N/A</v>
      </c>
      <c r="J5769" s="80" t="e">
        <v>#N/A</v>
      </c>
      <c r="K5769" s="85" t="e">
        <v>#N/A</v>
      </c>
      <c r="L5769" s="9" t="e">
        <v>#N/A</v>
      </c>
      <c r="M5769" s="93" t="e">
        <v>#N/A</v>
      </c>
      <c r="N5769" s="8" t="e">
        <v>#N/A</v>
      </c>
      <c r="O5769" t="e">
        <v>#N/A</v>
      </c>
      <c r="P5769" t="e">
        <v>#N/A</v>
      </c>
      <c r="Q5769" t="e">
        <v>#N/A</v>
      </c>
      <c r="R5769" s="2" t="e">
        <v>#N/A</v>
      </c>
      <c r="S5769" t="e">
        <v>#N/A</v>
      </c>
      <c r="T5769" s="3" t="e">
        <v>#N/A</v>
      </c>
      <c r="U5769" s="3" t="e">
        <v>#N/A</v>
      </c>
      <c r="V5769" t="e">
        <v>#N/A</v>
      </c>
      <c r="W5769" t="e">
        <v>#N/A</v>
      </c>
      <c r="X5769" t="e">
        <v>#N/A</v>
      </c>
      <c r="Y5769" s="3" t="e">
        <v>#N/A</v>
      </c>
      <c r="Z5769" s="8" t="e">
        <v>#N/A</v>
      </c>
      <c r="AA5769" s="30" t="e">
        <v>#N/A</v>
      </c>
      <c r="AB5769" t="e">
        <v>#N/A</v>
      </c>
      <c r="AC5769" t="e">
        <v>#N/A</v>
      </c>
      <c r="AD5769" t="e">
        <v>#N/A</v>
      </c>
      <c r="AE5769" t="e">
        <v>#N/A</v>
      </c>
      <c r="AF5769" t="e">
        <v>#N/A</v>
      </c>
    </row>
    <row r="5770" spans="1:32" x14ac:dyDescent="0.25">
      <c r="A5770" t="e">
        <v>#N/A</v>
      </c>
      <c r="B5770" s="33" t="e">
        <v>#N/A</v>
      </c>
      <c r="C5770" t="e">
        <v>#N/A</v>
      </c>
      <c r="D5770" t="e">
        <v>#N/A</v>
      </c>
      <c r="E5770" s="69" t="e">
        <v>#N/A</v>
      </c>
      <c r="F5770" s="3" t="e">
        <v>#N/A</v>
      </c>
      <c r="G5770" s="3" t="e">
        <v>#N/A</v>
      </c>
      <c r="H5770" s="3" t="e">
        <v>#N/A</v>
      </c>
      <c r="I5770" s="80" t="e">
        <v>#N/A</v>
      </c>
      <c r="J5770" s="80" t="e">
        <v>#N/A</v>
      </c>
      <c r="K5770" s="85" t="e">
        <v>#N/A</v>
      </c>
      <c r="L5770" s="9" t="e">
        <v>#N/A</v>
      </c>
      <c r="M5770" s="93" t="e">
        <v>#N/A</v>
      </c>
      <c r="N5770" s="8" t="e">
        <v>#N/A</v>
      </c>
      <c r="O5770" t="e">
        <v>#N/A</v>
      </c>
      <c r="P5770" t="e">
        <v>#N/A</v>
      </c>
      <c r="Q5770" t="e">
        <v>#N/A</v>
      </c>
      <c r="R5770" s="2" t="e">
        <v>#N/A</v>
      </c>
      <c r="S5770" t="e">
        <v>#N/A</v>
      </c>
      <c r="T5770" s="3" t="e">
        <v>#N/A</v>
      </c>
      <c r="U5770" s="3" t="e">
        <v>#N/A</v>
      </c>
      <c r="V5770" t="e">
        <v>#N/A</v>
      </c>
      <c r="W5770" t="e">
        <v>#N/A</v>
      </c>
      <c r="X5770" t="e">
        <v>#N/A</v>
      </c>
      <c r="Y5770" s="3" t="e">
        <v>#N/A</v>
      </c>
      <c r="Z5770" s="8" t="e">
        <v>#N/A</v>
      </c>
      <c r="AA5770" s="30" t="e">
        <v>#N/A</v>
      </c>
      <c r="AB5770" t="e">
        <v>#N/A</v>
      </c>
      <c r="AC5770" t="e">
        <v>#N/A</v>
      </c>
      <c r="AD5770" t="e">
        <v>#N/A</v>
      </c>
      <c r="AE5770" t="e">
        <v>#N/A</v>
      </c>
      <c r="AF5770" t="e">
        <v>#N/A</v>
      </c>
    </row>
    <row r="5771" spans="1:32" x14ac:dyDescent="0.25">
      <c r="A5771" t="e">
        <v>#N/A</v>
      </c>
      <c r="B5771" s="33" t="e">
        <v>#N/A</v>
      </c>
      <c r="C5771" t="e">
        <v>#N/A</v>
      </c>
      <c r="D5771" t="e">
        <v>#N/A</v>
      </c>
      <c r="E5771" s="69" t="e">
        <v>#N/A</v>
      </c>
      <c r="F5771" s="3" t="e">
        <v>#N/A</v>
      </c>
      <c r="G5771" s="3" t="e">
        <v>#N/A</v>
      </c>
      <c r="H5771" s="3" t="e">
        <v>#N/A</v>
      </c>
      <c r="I5771" s="80" t="e">
        <v>#N/A</v>
      </c>
      <c r="J5771" s="80" t="e">
        <v>#N/A</v>
      </c>
      <c r="K5771" s="85" t="e">
        <v>#N/A</v>
      </c>
      <c r="L5771" s="9" t="e">
        <v>#N/A</v>
      </c>
      <c r="M5771" s="93" t="e">
        <v>#N/A</v>
      </c>
      <c r="N5771" s="8" t="e">
        <v>#N/A</v>
      </c>
      <c r="O5771" t="e">
        <v>#N/A</v>
      </c>
      <c r="P5771" t="e">
        <v>#N/A</v>
      </c>
      <c r="Q5771" t="e">
        <v>#N/A</v>
      </c>
      <c r="R5771" s="2" t="e">
        <v>#N/A</v>
      </c>
      <c r="S5771" t="e">
        <v>#N/A</v>
      </c>
      <c r="T5771" s="3" t="e">
        <v>#N/A</v>
      </c>
      <c r="U5771" s="3" t="e">
        <v>#N/A</v>
      </c>
      <c r="V5771" t="e">
        <v>#N/A</v>
      </c>
      <c r="W5771" t="e">
        <v>#N/A</v>
      </c>
      <c r="X5771" t="e">
        <v>#N/A</v>
      </c>
      <c r="Y5771" s="3" t="e">
        <v>#N/A</v>
      </c>
      <c r="Z5771" s="8" t="e">
        <v>#N/A</v>
      </c>
      <c r="AA5771" s="30" t="e">
        <v>#N/A</v>
      </c>
      <c r="AB5771" t="e">
        <v>#N/A</v>
      </c>
      <c r="AC5771" t="e">
        <v>#N/A</v>
      </c>
      <c r="AD5771" t="e">
        <v>#N/A</v>
      </c>
      <c r="AE5771" t="e">
        <v>#N/A</v>
      </c>
      <c r="AF5771" t="e">
        <v>#N/A</v>
      </c>
    </row>
    <row r="5772" spans="1:32" x14ac:dyDescent="0.25">
      <c r="A5772" t="e">
        <v>#N/A</v>
      </c>
      <c r="B5772" s="33" t="e">
        <v>#N/A</v>
      </c>
      <c r="C5772" t="e">
        <v>#N/A</v>
      </c>
      <c r="D5772" t="e">
        <v>#N/A</v>
      </c>
      <c r="E5772" s="69" t="e">
        <v>#N/A</v>
      </c>
      <c r="F5772" s="3" t="e">
        <v>#N/A</v>
      </c>
      <c r="G5772" s="3" t="e">
        <v>#N/A</v>
      </c>
      <c r="H5772" s="3" t="e">
        <v>#N/A</v>
      </c>
      <c r="I5772" s="80" t="e">
        <v>#N/A</v>
      </c>
      <c r="J5772" s="80" t="e">
        <v>#N/A</v>
      </c>
      <c r="K5772" s="85" t="e">
        <v>#N/A</v>
      </c>
      <c r="L5772" s="9" t="e">
        <v>#N/A</v>
      </c>
      <c r="M5772" s="93" t="e">
        <v>#N/A</v>
      </c>
      <c r="N5772" s="8" t="e">
        <v>#N/A</v>
      </c>
      <c r="O5772" t="e">
        <v>#N/A</v>
      </c>
      <c r="P5772" t="e">
        <v>#N/A</v>
      </c>
      <c r="Q5772" t="e">
        <v>#N/A</v>
      </c>
      <c r="R5772" s="2" t="e">
        <v>#N/A</v>
      </c>
      <c r="S5772" t="e">
        <v>#N/A</v>
      </c>
      <c r="T5772" s="3" t="e">
        <v>#N/A</v>
      </c>
      <c r="U5772" s="3" t="e">
        <v>#N/A</v>
      </c>
      <c r="V5772" t="e">
        <v>#N/A</v>
      </c>
      <c r="W5772" t="e">
        <v>#N/A</v>
      </c>
      <c r="X5772" t="e">
        <v>#N/A</v>
      </c>
      <c r="Y5772" s="3" t="e">
        <v>#N/A</v>
      </c>
      <c r="Z5772" s="8" t="e">
        <v>#N/A</v>
      </c>
      <c r="AA5772" s="30" t="e">
        <v>#N/A</v>
      </c>
      <c r="AB5772" t="e">
        <v>#N/A</v>
      </c>
      <c r="AC5772" t="e">
        <v>#N/A</v>
      </c>
      <c r="AD5772" t="e">
        <v>#N/A</v>
      </c>
      <c r="AE5772" t="e">
        <v>#N/A</v>
      </c>
      <c r="AF5772" t="e">
        <v>#N/A</v>
      </c>
    </row>
    <row r="5773" spans="1:32" x14ac:dyDescent="0.25">
      <c r="A5773" t="e">
        <v>#N/A</v>
      </c>
      <c r="B5773" s="33" t="e">
        <v>#N/A</v>
      </c>
      <c r="C5773" t="e">
        <v>#N/A</v>
      </c>
      <c r="D5773" t="e">
        <v>#N/A</v>
      </c>
      <c r="E5773" s="69" t="e">
        <v>#N/A</v>
      </c>
      <c r="F5773" s="3" t="e">
        <v>#N/A</v>
      </c>
      <c r="G5773" s="3" t="e">
        <v>#N/A</v>
      </c>
      <c r="H5773" s="3" t="e">
        <v>#N/A</v>
      </c>
      <c r="I5773" s="80" t="e">
        <v>#N/A</v>
      </c>
      <c r="J5773" s="80" t="e">
        <v>#N/A</v>
      </c>
      <c r="K5773" s="85" t="e">
        <v>#N/A</v>
      </c>
      <c r="L5773" s="9" t="e">
        <v>#N/A</v>
      </c>
      <c r="M5773" s="93" t="e">
        <v>#N/A</v>
      </c>
      <c r="N5773" s="8" t="e">
        <v>#N/A</v>
      </c>
      <c r="O5773" t="e">
        <v>#N/A</v>
      </c>
      <c r="P5773" t="e">
        <v>#N/A</v>
      </c>
      <c r="Q5773" t="e">
        <v>#N/A</v>
      </c>
      <c r="R5773" s="2" t="e">
        <v>#N/A</v>
      </c>
      <c r="S5773" t="e">
        <v>#N/A</v>
      </c>
      <c r="T5773" s="3" t="e">
        <v>#N/A</v>
      </c>
      <c r="U5773" s="3" t="e">
        <v>#N/A</v>
      </c>
      <c r="V5773" t="e">
        <v>#N/A</v>
      </c>
      <c r="W5773" t="e">
        <v>#N/A</v>
      </c>
      <c r="X5773" t="e">
        <v>#N/A</v>
      </c>
      <c r="Y5773" s="3" t="e">
        <v>#N/A</v>
      </c>
      <c r="Z5773" s="8" t="e">
        <v>#N/A</v>
      </c>
      <c r="AA5773" s="30" t="e">
        <v>#N/A</v>
      </c>
      <c r="AB5773" t="e">
        <v>#N/A</v>
      </c>
      <c r="AC5773" t="e">
        <v>#N/A</v>
      </c>
      <c r="AD5773" t="e">
        <v>#N/A</v>
      </c>
      <c r="AE5773" t="e">
        <v>#N/A</v>
      </c>
      <c r="AF5773" t="e">
        <v>#N/A</v>
      </c>
    </row>
    <row r="5774" spans="1:32" x14ac:dyDescent="0.25">
      <c r="A5774" t="e">
        <v>#N/A</v>
      </c>
      <c r="B5774" s="33" t="e">
        <v>#N/A</v>
      </c>
      <c r="C5774" t="e">
        <v>#N/A</v>
      </c>
      <c r="D5774" t="e">
        <v>#N/A</v>
      </c>
      <c r="E5774" s="69" t="e">
        <v>#N/A</v>
      </c>
      <c r="F5774" s="3" t="e">
        <v>#N/A</v>
      </c>
      <c r="G5774" s="3" t="e">
        <v>#N/A</v>
      </c>
      <c r="H5774" s="3" t="e">
        <v>#N/A</v>
      </c>
      <c r="I5774" s="80" t="e">
        <v>#N/A</v>
      </c>
      <c r="J5774" s="80" t="e">
        <v>#N/A</v>
      </c>
      <c r="K5774" s="85" t="e">
        <v>#N/A</v>
      </c>
      <c r="L5774" s="9" t="e">
        <v>#N/A</v>
      </c>
      <c r="M5774" s="93" t="e">
        <v>#N/A</v>
      </c>
      <c r="N5774" s="8" t="e">
        <v>#N/A</v>
      </c>
      <c r="O5774" t="e">
        <v>#N/A</v>
      </c>
      <c r="P5774" t="e">
        <v>#N/A</v>
      </c>
      <c r="Q5774" t="e">
        <v>#N/A</v>
      </c>
      <c r="R5774" s="2" t="e">
        <v>#N/A</v>
      </c>
      <c r="S5774" t="e">
        <v>#N/A</v>
      </c>
      <c r="T5774" s="3" t="e">
        <v>#N/A</v>
      </c>
      <c r="U5774" s="3" t="e">
        <v>#N/A</v>
      </c>
      <c r="V5774" t="e">
        <v>#N/A</v>
      </c>
      <c r="W5774" t="e">
        <v>#N/A</v>
      </c>
      <c r="X5774" t="e">
        <v>#N/A</v>
      </c>
      <c r="Y5774" s="3" t="e">
        <v>#N/A</v>
      </c>
      <c r="Z5774" s="8" t="e">
        <v>#N/A</v>
      </c>
      <c r="AA5774" s="30" t="e">
        <v>#N/A</v>
      </c>
      <c r="AB5774" t="e">
        <v>#N/A</v>
      </c>
      <c r="AC5774" t="e">
        <v>#N/A</v>
      </c>
      <c r="AD5774" t="e">
        <v>#N/A</v>
      </c>
      <c r="AE5774" t="e">
        <v>#N/A</v>
      </c>
      <c r="AF5774" t="e">
        <v>#N/A</v>
      </c>
    </row>
    <row r="5775" spans="1:32" x14ac:dyDescent="0.25">
      <c r="A5775" t="e">
        <v>#N/A</v>
      </c>
      <c r="B5775" s="33" t="e">
        <v>#N/A</v>
      </c>
      <c r="C5775" t="e">
        <v>#N/A</v>
      </c>
      <c r="D5775" t="e">
        <v>#N/A</v>
      </c>
      <c r="E5775" s="69" t="e">
        <v>#N/A</v>
      </c>
      <c r="F5775" s="3" t="e">
        <v>#N/A</v>
      </c>
      <c r="G5775" s="3" t="e">
        <v>#N/A</v>
      </c>
      <c r="H5775" s="3" t="e">
        <v>#N/A</v>
      </c>
      <c r="I5775" s="80" t="e">
        <v>#N/A</v>
      </c>
      <c r="J5775" s="80" t="e">
        <v>#N/A</v>
      </c>
      <c r="K5775" s="85" t="e">
        <v>#N/A</v>
      </c>
      <c r="L5775" s="9" t="e">
        <v>#N/A</v>
      </c>
      <c r="M5775" s="93" t="e">
        <v>#N/A</v>
      </c>
      <c r="N5775" s="8" t="e">
        <v>#N/A</v>
      </c>
      <c r="O5775" t="e">
        <v>#N/A</v>
      </c>
      <c r="P5775" t="e">
        <v>#N/A</v>
      </c>
      <c r="Q5775" t="e">
        <v>#N/A</v>
      </c>
      <c r="R5775" s="2" t="e">
        <v>#N/A</v>
      </c>
      <c r="S5775" t="e">
        <v>#N/A</v>
      </c>
      <c r="T5775" s="3" t="e">
        <v>#N/A</v>
      </c>
      <c r="U5775" s="3" t="e">
        <v>#N/A</v>
      </c>
      <c r="V5775" t="e">
        <v>#N/A</v>
      </c>
      <c r="W5775" t="e">
        <v>#N/A</v>
      </c>
      <c r="X5775" t="e">
        <v>#N/A</v>
      </c>
      <c r="Y5775" s="3" t="e">
        <v>#N/A</v>
      </c>
      <c r="Z5775" s="8" t="e">
        <v>#N/A</v>
      </c>
      <c r="AA5775" s="30" t="e">
        <v>#N/A</v>
      </c>
      <c r="AB5775" t="e">
        <v>#N/A</v>
      </c>
      <c r="AC5775" t="e">
        <v>#N/A</v>
      </c>
      <c r="AD5775" t="e">
        <v>#N/A</v>
      </c>
      <c r="AE5775" t="e">
        <v>#N/A</v>
      </c>
      <c r="AF5775" t="e">
        <v>#N/A</v>
      </c>
    </row>
    <row r="5776" spans="1:32" x14ac:dyDescent="0.25">
      <c r="A5776" t="e">
        <v>#N/A</v>
      </c>
      <c r="B5776" s="33" t="e">
        <v>#N/A</v>
      </c>
      <c r="C5776" t="e">
        <v>#N/A</v>
      </c>
      <c r="D5776" t="e">
        <v>#N/A</v>
      </c>
      <c r="E5776" s="69" t="e">
        <v>#N/A</v>
      </c>
      <c r="F5776" s="3" t="e">
        <v>#N/A</v>
      </c>
      <c r="G5776" s="3" t="e">
        <v>#N/A</v>
      </c>
      <c r="H5776" s="3" t="e">
        <v>#N/A</v>
      </c>
      <c r="I5776" s="80" t="e">
        <v>#N/A</v>
      </c>
      <c r="J5776" s="80" t="e">
        <v>#N/A</v>
      </c>
      <c r="K5776" s="85" t="e">
        <v>#N/A</v>
      </c>
      <c r="L5776" s="9" t="e">
        <v>#N/A</v>
      </c>
      <c r="M5776" s="93" t="e">
        <v>#N/A</v>
      </c>
      <c r="N5776" s="8" t="e">
        <v>#N/A</v>
      </c>
      <c r="O5776" t="e">
        <v>#N/A</v>
      </c>
      <c r="P5776" t="e">
        <v>#N/A</v>
      </c>
      <c r="Q5776" t="e">
        <v>#N/A</v>
      </c>
      <c r="R5776" s="2" t="e">
        <v>#N/A</v>
      </c>
      <c r="S5776" t="e">
        <v>#N/A</v>
      </c>
      <c r="T5776" s="3" t="e">
        <v>#N/A</v>
      </c>
      <c r="U5776" s="3" t="e">
        <v>#N/A</v>
      </c>
      <c r="V5776" t="e">
        <v>#N/A</v>
      </c>
      <c r="W5776" t="e">
        <v>#N/A</v>
      </c>
      <c r="X5776" t="e">
        <v>#N/A</v>
      </c>
      <c r="Y5776" s="3" t="e">
        <v>#N/A</v>
      </c>
      <c r="Z5776" s="8" t="e">
        <v>#N/A</v>
      </c>
      <c r="AA5776" s="30" t="e">
        <v>#N/A</v>
      </c>
      <c r="AB5776" t="e">
        <v>#N/A</v>
      </c>
      <c r="AC5776" t="e">
        <v>#N/A</v>
      </c>
      <c r="AD5776" t="e">
        <v>#N/A</v>
      </c>
      <c r="AE5776" t="e">
        <v>#N/A</v>
      </c>
      <c r="AF5776" t="e">
        <v>#N/A</v>
      </c>
    </row>
    <row r="5777" spans="1:32" x14ac:dyDescent="0.25">
      <c r="A5777" t="e">
        <v>#N/A</v>
      </c>
      <c r="B5777" s="33" t="e">
        <v>#N/A</v>
      </c>
      <c r="C5777" t="e">
        <v>#N/A</v>
      </c>
      <c r="D5777" t="e">
        <v>#N/A</v>
      </c>
      <c r="E5777" s="69" t="e">
        <v>#N/A</v>
      </c>
      <c r="F5777" s="3" t="e">
        <v>#N/A</v>
      </c>
      <c r="G5777" s="3" t="e">
        <v>#N/A</v>
      </c>
      <c r="H5777" s="3" t="e">
        <v>#N/A</v>
      </c>
      <c r="I5777" s="80" t="e">
        <v>#N/A</v>
      </c>
      <c r="J5777" s="80" t="e">
        <v>#N/A</v>
      </c>
      <c r="K5777" s="85" t="e">
        <v>#N/A</v>
      </c>
      <c r="L5777" s="9" t="e">
        <v>#N/A</v>
      </c>
      <c r="M5777" s="93" t="e">
        <v>#N/A</v>
      </c>
      <c r="N5777" s="8" t="e">
        <v>#N/A</v>
      </c>
      <c r="O5777" t="e">
        <v>#N/A</v>
      </c>
      <c r="P5777" t="e">
        <v>#N/A</v>
      </c>
      <c r="Q5777" t="e">
        <v>#N/A</v>
      </c>
      <c r="R5777" s="2" t="e">
        <v>#N/A</v>
      </c>
      <c r="S5777" t="e">
        <v>#N/A</v>
      </c>
      <c r="T5777" s="3" t="e">
        <v>#N/A</v>
      </c>
      <c r="U5777" s="3" t="e">
        <v>#N/A</v>
      </c>
      <c r="V5777" t="e">
        <v>#N/A</v>
      </c>
      <c r="W5777" t="e">
        <v>#N/A</v>
      </c>
      <c r="X5777" t="e">
        <v>#N/A</v>
      </c>
      <c r="Y5777" s="3" t="e">
        <v>#N/A</v>
      </c>
      <c r="Z5777" s="8" t="e">
        <v>#N/A</v>
      </c>
      <c r="AA5777" s="30" t="e">
        <v>#N/A</v>
      </c>
      <c r="AB5777" t="e">
        <v>#N/A</v>
      </c>
      <c r="AC5777" t="e">
        <v>#N/A</v>
      </c>
      <c r="AD5777" t="e">
        <v>#N/A</v>
      </c>
      <c r="AE5777" t="e">
        <v>#N/A</v>
      </c>
      <c r="AF5777" t="e">
        <v>#N/A</v>
      </c>
    </row>
    <row r="5778" spans="1:32" x14ac:dyDescent="0.25">
      <c r="A5778" t="e">
        <v>#N/A</v>
      </c>
      <c r="B5778" s="33" t="e">
        <v>#N/A</v>
      </c>
      <c r="C5778" t="e">
        <v>#N/A</v>
      </c>
      <c r="D5778" t="e">
        <v>#N/A</v>
      </c>
      <c r="E5778" s="69" t="e">
        <v>#N/A</v>
      </c>
      <c r="F5778" s="3" t="e">
        <v>#N/A</v>
      </c>
      <c r="G5778" s="3" t="e">
        <v>#N/A</v>
      </c>
      <c r="H5778" s="3" t="e">
        <v>#N/A</v>
      </c>
      <c r="I5778" s="80" t="e">
        <v>#N/A</v>
      </c>
      <c r="J5778" s="80" t="e">
        <v>#N/A</v>
      </c>
      <c r="K5778" s="85" t="e">
        <v>#N/A</v>
      </c>
      <c r="L5778" s="9" t="e">
        <v>#N/A</v>
      </c>
      <c r="M5778" s="93" t="e">
        <v>#N/A</v>
      </c>
      <c r="N5778" s="8" t="e">
        <v>#N/A</v>
      </c>
      <c r="O5778" t="e">
        <v>#N/A</v>
      </c>
      <c r="P5778" t="e">
        <v>#N/A</v>
      </c>
      <c r="Q5778" t="e">
        <v>#N/A</v>
      </c>
      <c r="R5778" s="2" t="e">
        <v>#N/A</v>
      </c>
      <c r="S5778" t="e">
        <v>#N/A</v>
      </c>
      <c r="T5778" s="3" t="e">
        <v>#N/A</v>
      </c>
      <c r="U5778" s="3" t="e">
        <v>#N/A</v>
      </c>
      <c r="V5778" t="e">
        <v>#N/A</v>
      </c>
      <c r="W5778" t="e">
        <v>#N/A</v>
      </c>
      <c r="X5778" t="e">
        <v>#N/A</v>
      </c>
      <c r="Y5778" s="3" t="e">
        <v>#N/A</v>
      </c>
      <c r="Z5778" s="8" t="e">
        <v>#N/A</v>
      </c>
      <c r="AA5778" s="30" t="e">
        <v>#N/A</v>
      </c>
      <c r="AB5778" t="e">
        <v>#N/A</v>
      </c>
      <c r="AC5778" t="e">
        <v>#N/A</v>
      </c>
      <c r="AD5778" t="e">
        <v>#N/A</v>
      </c>
      <c r="AE5778" t="e">
        <v>#N/A</v>
      </c>
      <c r="AF5778" t="e">
        <v>#N/A</v>
      </c>
    </row>
    <row r="5779" spans="1:32" x14ac:dyDescent="0.25">
      <c r="A5779" t="e">
        <v>#N/A</v>
      </c>
      <c r="B5779" s="33" t="e">
        <v>#N/A</v>
      </c>
      <c r="C5779" t="e">
        <v>#N/A</v>
      </c>
      <c r="D5779" t="e">
        <v>#N/A</v>
      </c>
      <c r="E5779" s="69" t="e">
        <v>#N/A</v>
      </c>
      <c r="F5779" s="3" t="e">
        <v>#N/A</v>
      </c>
      <c r="G5779" s="3" t="e">
        <v>#N/A</v>
      </c>
      <c r="H5779" s="3" t="e">
        <v>#N/A</v>
      </c>
      <c r="I5779" s="80" t="e">
        <v>#N/A</v>
      </c>
      <c r="J5779" s="80" t="e">
        <v>#N/A</v>
      </c>
      <c r="K5779" s="85" t="e">
        <v>#N/A</v>
      </c>
      <c r="L5779" s="9" t="e">
        <v>#N/A</v>
      </c>
      <c r="M5779" s="93" t="e">
        <v>#N/A</v>
      </c>
      <c r="N5779" s="8" t="e">
        <v>#N/A</v>
      </c>
      <c r="O5779" t="e">
        <v>#N/A</v>
      </c>
      <c r="P5779" t="e">
        <v>#N/A</v>
      </c>
      <c r="Q5779" t="e">
        <v>#N/A</v>
      </c>
      <c r="R5779" s="2" t="e">
        <v>#N/A</v>
      </c>
      <c r="S5779" t="e">
        <v>#N/A</v>
      </c>
      <c r="T5779" s="3" t="e">
        <v>#N/A</v>
      </c>
      <c r="U5779" s="3" t="e">
        <v>#N/A</v>
      </c>
      <c r="V5779" t="e">
        <v>#N/A</v>
      </c>
      <c r="W5779" t="e">
        <v>#N/A</v>
      </c>
      <c r="X5779" t="e">
        <v>#N/A</v>
      </c>
      <c r="Y5779" s="3" t="e">
        <v>#N/A</v>
      </c>
      <c r="Z5779" s="8" t="e">
        <v>#N/A</v>
      </c>
      <c r="AA5779" s="30" t="e">
        <v>#N/A</v>
      </c>
      <c r="AB5779" t="e">
        <v>#N/A</v>
      </c>
      <c r="AC5779" t="e">
        <v>#N/A</v>
      </c>
      <c r="AD5779" t="e">
        <v>#N/A</v>
      </c>
      <c r="AE5779" t="e">
        <v>#N/A</v>
      </c>
      <c r="AF5779" t="e">
        <v>#N/A</v>
      </c>
    </row>
    <row r="5780" spans="1:32" x14ac:dyDescent="0.25">
      <c r="A5780" t="e">
        <v>#N/A</v>
      </c>
      <c r="B5780" s="33" t="e">
        <v>#N/A</v>
      </c>
      <c r="C5780" t="e">
        <v>#N/A</v>
      </c>
      <c r="D5780" t="e">
        <v>#N/A</v>
      </c>
      <c r="E5780" s="69" t="e">
        <v>#N/A</v>
      </c>
      <c r="F5780" s="3" t="e">
        <v>#N/A</v>
      </c>
      <c r="G5780" s="3" t="e">
        <v>#N/A</v>
      </c>
      <c r="H5780" s="3" t="e">
        <v>#N/A</v>
      </c>
      <c r="I5780" s="80" t="e">
        <v>#N/A</v>
      </c>
      <c r="J5780" s="80" t="e">
        <v>#N/A</v>
      </c>
      <c r="K5780" s="85" t="e">
        <v>#N/A</v>
      </c>
      <c r="L5780" s="9" t="e">
        <v>#N/A</v>
      </c>
      <c r="M5780" s="93" t="e">
        <v>#N/A</v>
      </c>
      <c r="N5780" s="8" t="e">
        <v>#N/A</v>
      </c>
      <c r="O5780" t="e">
        <v>#N/A</v>
      </c>
      <c r="P5780" t="e">
        <v>#N/A</v>
      </c>
      <c r="Q5780" t="e">
        <v>#N/A</v>
      </c>
      <c r="R5780" s="2" t="e">
        <v>#N/A</v>
      </c>
      <c r="S5780" t="e">
        <v>#N/A</v>
      </c>
      <c r="T5780" s="3" t="e">
        <v>#N/A</v>
      </c>
      <c r="U5780" s="3" t="e">
        <v>#N/A</v>
      </c>
      <c r="V5780" t="e">
        <v>#N/A</v>
      </c>
      <c r="W5780" t="e">
        <v>#N/A</v>
      </c>
      <c r="X5780" t="e">
        <v>#N/A</v>
      </c>
      <c r="Y5780" s="3" t="e">
        <v>#N/A</v>
      </c>
      <c r="Z5780" s="8" t="e">
        <v>#N/A</v>
      </c>
      <c r="AA5780" s="30" t="e">
        <v>#N/A</v>
      </c>
      <c r="AB5780" t="e">
        <v>#N/A</v>
      </c>
      <c r="AC5780" t="e">
        <v>#N/A</v>
      </c>
      <c r="AD5780" t="e">
        <v>#N/A</v>
      </c>
      <c r="AE5780" t="e">
        <v>#N/A</v>
      </c>
      <c r="AF5780" t="e">
        <v>#N/A</v>
      </c>
    </row>
    <row r="5781" spans="1:32" x14ac:dyDescent="0.25">
      <c r="A5781" t="e">
        <v>#N/A</v>
      </c>
      <c r="B5781" s="33" t="e">
        <v>#N/A</v>
      </c>
      <c r="C5781" t="e">
        <v>#N/A</v>
      </c>
      <c r="D5781" t="e">
        <v>#N/A</v>
      </c>
      <c r="E5781" s="69" t="e">
        <v>#N/A</v>
      </c>
      <c r="F5781" s="3" t="e">
        <v>#N/A</v>
      </c>
      <c r="G5781" s="3" t="e">
        <v>#N/A</v>
      </c>
      <c r="H5781" s="3" t="e">
        <v>#N/A</v>
      </c>
      <c r="I5781" s="80" t="e">
        <v>#N/A</v>
      </c>
      <c r="J5781" s="80" t="e">
        <v>#N/A</v>
      </c>
      <c r="K5781" s="85" t="e">
        <v>#N/A</v>
      </c>
      <c r="L5781" s="9" t="e">
        <v>#N/A</v>
      </c>
      <c r="M5781" s="93" t="e">
        <v>#N/A</v>
      </c>
      <c r="N5781" s="8" t="e">
        <v>#N/A</v>
      </c>
      <c r="O5781" t="e">
        <v>#N/A</v>
      </c>
      <c r="P5781" t="e">
        <v>#N/A</v>
      </c>
      <c r="Q5781" t="e">
        <v>#N/A</v>
      </c>
      <c r="R5781" s="2" t="e">
        <v>#N/A</v>
      </c>
      <c r="S5781" t="e">
        <v>#N/A</v>
      </c>
      <c r="T5781" s="3" t="e">
        <v>#N/A</v>
      </c>
      <c r="U5781" s="3" t="e">
        <v>#N/A</v>
      </c>
      <c r="V5781" t="e">
        <v>#N/A</v>
      </c>
      <c r="W5781" t="e">
        <v>#N/A</v>
      </c>
      <c r="X5781" t="e">
        <v>#N/A</v>
      </c>
      <c r="Y5781" s="3" t="e">
        <v>#N/A</v>
      </c>
      <c r="Z5781" s="8" t="e">
        <v>#N/A</v>
      </c>
      <c r="AA5781" s="30" t="e">
        <v>#N/A</v>
      </c>
      <c r="AB5781" t="e">
        <v>#N/A</v>
      </c>
      <c r="AC5781" t="e">
        <v>#N/A</v>
      </c>
      <c r="AD5781" t="e">
        <v>#N/A</v>
      </c>
      <c r="AE5781" t="e">
        <v>#N/A</v>
      </c>
      <c r="AF5781" t="e">
        <v>#N/A</v>
      </c>
    </row>
    <row r="5782" spans="1:32" x14ac:dyDescent="0.25">
      <c r="A5782" t="e">
        <v>#N/A</v>
      </c>
      <c r="B5782" s="33" t="e">
        <v>#N/A</v>
      </c>
      <c r="C5782" t="e">
        <v>#N/A</v>
      </c>
      <c r="D5782" t="e">
        <v>#N/A</v>
      </c>
      <c r="E5782" s="69" t="e">
        <v>#N/A</v>
      </c>
      <c r="F5782" s="3" t="e">
        <v>#N/A</v>
      </c>
      <c r="G5782" s="3" t="e">
        <v>#N/A</v>
      </c>
      <c r="H5782" s="3" t="e">
        <v>#N/A</v>
      </c>
      <c r="I5782" s="80" t="e">
        <v>#N/A</v>
      </c>
      <c r="J5782" s="80" t="e">
        <v>#N/A</v>
      </c>
      <c r="K5782" s="85" t="e">
        <v>#N/A</v>
      </c>
      <c r="L5782" s="9" t="e">
        <v>#N/A</v>
      </c>
      <c r="M5782" s="93" t="e">
        <v>#N/A</v>
      </c>
      <c r="N5782" s="8" t="e">
        <v>#N/A</v>
      </c>
      <c r="O5782" t="e">
        <v>#N/A</v>
      </c>
      <c r="P5782" t="e">
        <v>#N/A</v>
      </c>
      <c r="Q5782" t="e">
        <v>#N/A</v>
      </c>
      <c r="R5782" s="2" t="e">
        <v>#N/A</v>
      </c>
      <c r="S5782" t="e">
        <v>#N/A</v>
      </c>
      <c r="T5782" s="3" t="e">
        <v>#N/A</v>
      </c>
      <c r="U5782" s="3" t="e">
        <v>#N/A</v>
      </c>
      <c r="V5782" t="e">
        <v>#N/A</v>
      </c>
      <c r="W5782" t="e">
        <v>#N/A</v>
      </c>
      <c r="X5782" t="e">
        <v>#N/A</v>
      </c>
      <c r="Y5782" s="3" t="e">
        <v>#N/A</v>
      </c>
      <c r="Z5782" s="8" t="e">
        <v>#N/A</v>
      </c>
      <c r="AA5782" s="30" t="e">
        <v>#N/A</v>
      </c>
      <c r="AB5782" t="e">
        <v>#N/A</v>
      </c>
      <c r="AC5782" t="e">
        <v>#N/A</v>
      </c>
      <c r="AD5782" t="e">
        <v>#N/A</v>
      </c>
      <c r="AE5782" t="e">
        <v>#N/A</v>
      </c>
      <c r="AF5782" t="e">
        <v>#N/A</v>
      </c>
    </row>
    <row r="5783" spans="1:32" x14ac:dyDescent="0.25">
      <c r="A5783" t="e">
        <v>#N/A</v>
      </c>
      <c r="B5783" s="33" t="e">
        <v>#N/A</v>
      </c>
      <c r="C5783" t="e">
        <v>#N/A</v>
      </c>
      <c r="D5783" t="e">
        <v>#N/A</v>
      </c>
      <c r="E5783" s="69" t="e">
        <v>#N/A</v>
      </c>
      <c r="F5783" s="3" t="e">
        <v>#N/A</v>
      </c>
      <c r="G5783" s="3" t="e">
        <v>#N/A</v>
      </c>
      <c r="H5783" s="3" t="e">
        <v>#N/A</v>
      </c>
      <c r="I5783" s="80" t="e">
        <v>#N/A</v>
      </c>
      <c r="J5783" s="80" t="e">
        <v>#N/A</v>
      </c>
      <c r="K5783" s="85" t="e">
        <v>#N/A</v>
      </c>
      <c r="L5783" s="9" t="e">
        <v>#N/A</v>
      </c>
      <c r="M5783" s="93" t="e">
        <v>#N/A</v>
      </c>
      <c r="N5783" s="8" t="e">
        <v>#N/A</v>
      </c>
      <c r="O5783" t="e">
        <v>#N/A</v>
      </c>
      <c r="P5783" t="e">
        <v>#N/A</v>
      </c>
      <c r="Q5783" t="e">
        <v>#N/A</v>
      </c>
      <c r="R5783" s="2" t="e">
        <v>#N/A</v>
      </c>
      <c r="S5783" t="e">
        <v>#N/A</v>
      </c>
      <c r="T5783" s="3" t="e">
        <v>#N/A</v>
      </c>
      <c r="U5783" s="3" t="e">
        <v>#N/A</v>
      </c>
      <c r="V5783" t="e">
        <v>#N/A</v>
      </c>
      <c r="W5783" t="e">
        <v>#N/A</v>
      </c>
      <c r="X5783" t="e">
        <v>#N/A</v>
      </c>
      <c r="Y5783" s="3" t="e">
        <v>#N/A</v>
      </c>
      <c r="Z5783" s="8" t="e">
        <v>#N/A</v>
      </c>
      <c r="AA5783" s="30" t="e">
        <v>#N/A</v>
      </c>
      <c r="AB5783" t="e">
        <v>#N/A</v>
      </c>
      <c r="AC5783" t="e">
        <v>#N/A</v>
      </c>
      <c r="AD5783" t="e">
        <v>#N/A</v>
      </c>
      <c r="AE5783" t="e">
        <v>#N/A</v>
      </c>
      <c r="AF5783" t="e">
        <v>#N/A</v>
      </c>
    </row>
    <row r="5784" spans="1:32" x14ac:dyDescent="0.25">
      <c r="A5784" t="e">
        <v>#N/A</v>
      </c>
      <c r="B5784" s="33" t="e">
        <v>#N/A</v>
      </c>
      <c r="C5784" t="e">
        <v>#N/A</v>
      </c>
      <c r="D5784" t="e">
        <v>#N/A</v>
      </c>
      <c r="E5784" s="69" t="e">
        <v>#N/A</v>
      </c>
      <c r="F5784" s="3" t="e">
        <v>#N/A</v>
      </c>
      <c r="G5784" s="3" t="e">
        <v>#N/A</v>
      </c>
      <c r="H5784" s="3" t="e">
        <v>#N/A</v>
      </c>
      <c r="I5784" s="80" t="e">
        <v>#N/A</v>
      </c>
      <c r="J5784" s="80" t="e">
        <v>#N/A</v>
      </c>
      <c r="K5784" s="85" t="e">
        <v>#N/A</v>
      </c>
      <c r="L5784" s="9" t="e">
        <v>#N/A</v>
      </c>
      <c r="M5784" s="93" t="e">
        <v>#N/A</v>
      </c>
      <c r="N5784" s="8" t="e">
        <v>#N/A</v>
      </c>
      <c r="O5784" t="e">
        <v>#N/A</v>
      </c>
      <c r="P5784" t="e">
        <v>#N/A</v>
      </c>
      <c r="Q5784" t="e">
        <v>#N/A</v>
      </c>
      <c r="R5784" s="2" t="e">
        <v>#N/A</v>
      </c>
      <c r="S5784" t="e">
        <v>#N/A</v>
      </c>
      <c r="T5784" s="3" t="e">
        <v>#N/A</v>
      </c>
      <c r="U5784" s="3" t="e">
        <v>#N/A</v>
      </c>
      <c r="V5784" t="e">
        <v>#N/A</v>
      </c>
      <c r="W5784" t="e">
        <v>#N/A</v>
      </c>
      <c r="X5784" t="e">
        <v>#N/A</v>
      </c>
      <c r="Y5784" s="3" t="e">
        <v>#N/A</v>
      </c>
      <c r="Z5784" s="8" t="e">
        <v>#N/A</v>
      </c>
      <c r="AA5784" s="30" t="e">
        <v>#N/A</v>
      </c>
      <c r="AB5784" t="e">
        <v>#N/A</v>
      </c>
      <c r="AC5784" t="e">
        <v>#N/A</v>
      </c>
      <c r="AD5784" t="e">
        <v>#N/A</v>
      </c>
      <c r="AE5784" t="e">
        <v>#N/A</v>
      </c>
      <c r="AF5784" t="e">
        <v>#N/A</v>
      </c>
    </row>
    <row r="5785" spans="1:32" x14ac:dyDescent="0.25">
      <c r="A5785" t="e">
        <v>#N/A</v>
      </c>
      <c r="B5785" s="33" t="e">
        <v>#N/A</v>
      </c>
      <c r="C5785" t="e">
        <v>#N/A</v>
      </c>
      <c r="D5785" t="e">
        <v>#N/A</v>
      </c>
      <c r="E5785" s="69" t="e">
        <v>#N/A</v>
      </c>
      <c r="F5785" s="3" t="e">
        <v>#N/A</v>
      </c>
      <c r="G5785" s="3" t="e">
        <v>#N/A</v>
      </c>
      <c r="H5785" s="3" t="e">
        <v>#N/A</v>
      </c>
      <c r="I5785" s="80" t="e">
        <v>#N/A</v>
      </c>
      <c r="J5785" s="80" t="e">
        <v>#N/A</v>
      </c>
      <c r="K5785" s="85" t="e">
        <v>#N/A</v>
      </c>
      <c r="L5785" s="9" t="e">
        <v>#N/A</v>
      </c>
      <c r="M5785" s="93" t="e">
        <v>#N/A</v>
      </c>
      <c r="N5785" s="8" t="e">
        <v>#N/A</v>
      </c>
      <c r="O5785" t="e">
        <v>#N/A</v>
      </c>
      <c r="P5785" t="e">
        <v>#N/A</v>
      </c>
      <c r="Q5785" t="e">
        <v>#N/A</v>
      </c>
      <c r="R5785" s="2" t="e">
        <v>#N/A</v>
      </c>
      <c r="S5785" t="e">
        <v>#N/A</v>
      </c>
      <c r="T5785" s="3" t="e">
        <v>#N/A</v>
      </c>
      <c r="U5785" s="3" t="e">
        <v>#N/A</v>
      </c>
      <c r="V5785" t="e">
        <v>#N/A</v>
      </c>
      <c r="W5785" t="e">
        <v>#N/A</v>
      </c>
      <c r="X5785" t="e">
        <v>#N/A</v>
      </c>
      <c r="Y5785" s="3" t="e">
        <v>#N/A</v>
      </c>
      <c r="Z5785" s="8" t="e">
        <v>#N/A</v>
      </c>
      <c r="AA5785" s="30" t="e">
        <v>#N/A</v>
      </c>
      <c r="AB5785" t="e">
        <v>#N/A</v>
      </c>
      <c r="AC5785" t="e">
        <v>#N/A</v>
      </c>
      <c r="AD5785" t="e">
        <v>#N/A</v>
      </c>
      <c r="AE5785" t="e">
        <v>#N/A</v>
      </c>
      <c r="AF5785" t="e">
        <v>#N/A</v>
      </c>
    </row>
    <row r="5786" spans="1:32" x14ac:dyDescent="0.25">
      <c r="A5786" t="e">
        <v>#N/A</v>
      </c>
      <c r="B5786" s="33" t="e">
        <v>#N/A</v>
      </c>
      <c r="C5786" t="e">
        <v>#N/A</v>
      </c>
      <c r="D5786" t="e">
        <v>#N/A</v>
      </c>
      <c r="E5786" s="69" t="e">
        <v>#N/A</v>
      </c>
      <c r="F5786" s="3" t="e">
        <v>#N/A</v>
      </c>
      <c r="G5786" s="3" t="e">
        <v>#N/A</v>
      </c>
      <c r="H5786" s="3" t="e">
        <v>#N/A</v>
      </c>
      <c r="I5786" s="80" t="e">
        <v>#N/A</v>
      </c>
      <c r="J5786" s="80" t="e">
        <v>#N/A</v>
      </c>
      <c r="K5786" s="85" t="e">
        <v>#N/A</v>
      </c>
      <c r="L5786" s="9" t="e">
        <v>#N/A</v>
      </c>
      <c r="M5786" s="93" t="e">
        <v>#N/A</v>
      </c>
      <c r="N5786" s="8" t="e">
        <v>#N/A</v>
      </c>
      <c r="O5786" t="e">
        <v>#N/A</v>
      </c>
      <c r="P5786" t="e">
        <v>#N/A</v>
      </c>
      <c r="Q5786" t="e">
        <v>#N/A</v>
      </c>
      <c r="R5786" s="2" t="e">
        <v>#N/A</v>
      </c>
      <c r="S5786" t="e">
        <v>#N/A</v>
      </c>
      <c r="T5786" s="3" t="e">
        <v>#N/A</v>
      </c>
      <c r="U5786" s="3" t="e">
        <v>#N/A</v>
      </c>
      <c r="V5786" t="e">
        <v>#N/A</v>
      </c>
      <c r="W5786" t="e">
        <v>#N/A</v>
      </c>
      <c r="X5786" t="e">
        <v>#N/A</v>
      </c>
      <c r="Y5786" s="3" t="e">
        <v>#N/A</v>
      </c>
      <c r="Z5786" s="8" t="e">
        <v>#N/A</v>
      </c>
      <c r="AA5786" s="30" t="e">
        <v>#N/A</v>
      </c>
      <c r="AB5786" t="e">
        <v>#N/A</v>
      </c>
      <c r="AC5786" t="e">
        <v>#N/A</v>
      </c>
      <c r="AD5786" t="e">
        <v>#N/A</v>
      </c>
      <c r="AE5786" t="e">
        <v>#N/A</v>
      </c>
      <c r="AF5786" t="e">
        <v>#N/A</v>
      </c>
    </row>
    <row r="5787" spans="1:32" x14ac:dyDescent="0.25">
      <c r="A5787" t="e">
        <v>#N/A</v>
      </c>
      <c r="B5787" s="33" t="e">
        <v>#N/A</v>
      </c>
      <c r="C5787" t="e">
        <v>#N/A</v>
      </c>
      <c r="D5787" t="e">
        <v>#N/A</v>
      </c>
      <c r="E5787" s="69" t="e">
        <v>#N/A</v>
      </c>
      <c r="F5787" s="3" t="e">
        <v>#N/A</v>
      </c>
      <c r="G5787" s="3" t="e">
        <v>#N/A</v>
      </c>
      <c r="H5787" s="3" t="e">
        <v>#N/A</v>
      </c>
      <c r="I5787" s="80" t="e">
        <v>#N/A</v>
      </c>
      <c r="J5787" s="80" t="e">
        <v>#N/A</v>
      </c>
      <c r="K5787" s="85" t="e">
        <v>#N/A</v>
      </c>
      <c r="L5787" s="9" t="e">
        <v>#N/A</v>
      </c>
      <c r="M5787" s="93" t="e">
        <v>#N/A</v>
      </c>
      <c r="N5787" s="8" t="e">
        <v>#N/A</v>
      </c>
      <c r="O5787" t="e">
        <v>#N/A</v>
      </c>
      <c r="P5787" t="e">
        <v>#N/A</v>
      </c>
      <c r="Q5787" t="e">
        <v>#N/A</v>
      </c>
      <c r="R5787" s="2" t="e">
        <v>#N/A</v>
      </c>
      <c r="S5787" t="e">
        <v>#N/A</v>
      </c>
      <c r="T5787" s="3" t="e">
        <v>#N/A</v>
      </c>
      <c r="U5787" s="3" t="e">
        <v>#N/A</v>
      </c>
      <c r="V5787" t="e">
        <v>#N/A</v>
      </c>
      <c r="W5787" t="e">
        <v>#N/A</v>
      </c>
      <c r="X5787" t="e">
        <v>#N/A</v>
      </c>
      <c r="Y5787" s="3" t="e">
        <v>#N/A</v>
      </c>
      <c r="Z5787" s="8" t="e">
        <v>#N/A</v>
      </c>
      <c r="AA5787" s="30" t="e">
        <v>#N/A</v>
      </c>
      <c r="AB5787" t="e">
        <v>#N/A</v>
      </c>
      <c r="AC5787" t="e">
        <v>#N/A</v>
      </c>
      <c r="AD5787" t="e">
        <v>#N/A</v>
      </c>
      <c r="AE5787" t="e">
        <v>#N/A</v>
      </c>
      <c r="AF5787" t="e">
        <v>#N/A</v>
      </c>
    </row>
    <row r="5788" spans="1:32" x14ac:dyDescent="0.25">
      <c r="A5788" t="e">
        <v>#N/A</v>
      </c>
      <c r="B5788" s="33" t="e">
        <v>#N/A</v>
      </c>
      <c r="C5788" t="e">
        <v>#N/A</v>
      </c>
      <c r="D5788" t="e">
        <v>#N/A</v>
      </c>
      <c r="E5788" s="69" t="e">
        <v>#N/A</v>
      </c>
      <c r="F5788" s="3" t="e">
        <v>#N/A</v>
      </c>
      <c r="G5788" s="3" t="e">
        <v>#N/A</v>
      </c>
      <c r="H5788" s="3" t="e">
        <v>#N/A</v>
      </c>
      <c r="I5788" s="80" t="e">
        <v>#N/A</v>
      </c>
      <c r="J5788" s="80" t="e">
        <v>#N/A</v>
      </c>
      <c r="K5788" s="85" t="e">
        <v>#N/A</v>
      </c>
      <c r="L5788" s="9" t="e">
        <v>#N/A</v>
      </c>
      <c r="M5788" s="93" t="e">
        <v>#N/A</v>
      </c>
      <c r="N5788" s="8" t="e">
        <v>#N/A</v>
      </c>
      <c r="O5788" t="e">
        <v>#N/A</v>
      </c>
      <c r="P5788" t="e">
        <v>#N/A</v>
      </c>
      <c r="Q5788" t="e">
        <v>#N/A</v>
      </c>
      <c r="R5788" s="2" t="e">
        <v>#N/A</v>
      </c>
      <c r="S5788" t="e">
        <v>#N/A</v>
      </c>
      <c r="T5788" s="3" t="e">
        <v>#N/A</v>
      </c>
      <c r="U5788" s="3" t="e">
        <v>#N/A</v>
      </c>
      <c r="V5788" t="e">
        <v>#N/A</v>
      </c>
      <c r="W5788" t="e">
        <v>#N/A</v>
      </c>
      <c r="X5788" t="e">
        <v>#N/A</v>
      </c>
      <c r="Y5788" s="3" t="e">
        <v>#N/A</v>
      </c>
      <c r="Z5788" s="8" t="e">
        <v>#N/A</v>
      </c>
      <c r="AA5788" s="30" t="e">
        <v>#N/A</v>
      </c>
      <c r="AB5788" t="e">
        <v>#N/A</v>
      </c>
      <c r="AC5788" t="e">
        <v>#N/A</v>
      </c>
      <c r="AD5788" t="e">
        <v>#N/A</v>
      </c>
      <c r="AE5788" t="e">
        <v>#N/A</v>
      </c>
      <c r="AF5788" t="e">
        <v>#N/A</v>
      </c>
    </row>
    <row r="5789" spans="1:32" x14ac:dyDescent="0.25">
      <c r="A5789" t="e">
        <v>#N/A</v>
      </c>
      <c r="B5789" s="33" t="e">
        <v>#N/A</v>
      </c>
      <c r="C5789" t="e">
        <v>#N/A</v>
      </c>
      <c r="D5789" t="e">
        <v>#N/A</v>
      </c>
      <c r="E5789" s="69" t="e">
        <v>#N/A</v>
      </c>
      <c r="F5789" s="3" t="e">
        <v>#N/A</v>
      </c>
      <c r="G5789" s="3" t="e">
        <v>#N/A</v>
      </c>
      <c r="H5789" s="3" t="e">
        <v>#N/A</v>
      </c>
      <c r="I5789" s="80" t="e">
        <v>#N/A</v>
      </c>
      <c r="J5789" s="80" t="e">
        <v>#N/A</v>
      </c>
      <c r="K5789" s="85" t="e">
        <v>#N/A</v>
      </c>
      <c r="L5789" s="9" t="e">
        <v>#N/A</v>
      </c>
      <c r="M5789" s="93" t="e">
        <v>#N/A</v>
      </c>
      <c r="N5789" s="8" t="e">
        <v>#N/A</v>
      </c>
      <c r="O5789" t="e">
        <v>#N/A</v>
      </c>
      <c r="P5789" t="e">
        <v>#N/A</v>
      </c>
      <c r="Q5789" t="e">
        <v>#N/A</v>
      </c>
      <c r="R5789" s="2" t="e">
        <v>#N/A</v>
      </c>
      <c r="S5789" t="e">
        <v>#N/A</v>
      </c>
      <c r="T5789" s="3" t="e">
        <v>#N/A</v>
      </c>
      <c r="U5789" s="3" t="e">
        <v>#N/A</v>
      </c>
      <c r="V5789" t="e">
        <v>#N/A</v>
      </c>
      <c r="W5789" t="e">
        <v>#N/A</v>
      </c>
      <c r="X5789" t="e">
        <v>#N/A</v>
      </c>
      <c r="Y5789" s="3" t="e">
        <v>#N/A</v>
      </c>
      <c r="Z5789" s="8" t="e">
        <v>#N/A</v>
      </c>
      <c r="AA5789" s="30" t="e">
        <v>#N/A</v>
      </c>
      <c r="AB5789" t="e">
        <v>#N/A</v>
      </c>
      <c r="AC5789" t="e">
        <v>#N/A</v>
      </c>
      <c r="AD5789" t="e">
        <v>#N/A</v>
      </c>
      <c r="AE5789" t="e">
        <v>#N/A</v>
      </c>
      <c r="AF5789" t="e">
        <v>#N/A</v>
      </c>
    </row>
    <row r="5790" spans="1:32" x14ac:dyDescent="0.25">
      <c r="A5790" t="e">
        <v>#N/A</v>
      </c>
      <c r="B5790" s="33" t="e">
        <v>#N/A</v>
      </c>
      <c r="C5790" t="e">
        <v>#N/A</v>
      </c>
      <c r="D5790" t="e">
        <v>#N/A</v>
      </c>
      <c r="E5790" s="69" t="e">
        <v>#N/A</v>
      </c>
      <c r="F5790" s="3" t="e">
        <v>#N/A</v>
      </c>
      <c r="G5790" s="3" t="e">
        <v>#N/A</v>
      </c>
      <c r="H5790" s="3" t="e">
        <v>#N/A</v>
      </c>
      <c r="I5790" s="80" t="e">
        <v>#N/A</v>
      </c>
      <c r="J5790" s="80" t="e">
        <v>#N/A</v>
      </c>
      <c r="K5790" s="85" t="e">
        <v>#N/A</v>
      </c>
      <c r="L5790" s="9" t="e">
        <v>#N/A</v>
      </c>
      <c r="M5790" s="93" t="e">
        <v>#N/A</v>
      </c>
      <c r="N5790" s="8" t="e">
        <v>#N/A</v>
      </c>
      <c r="O5790" t="e">
        <v>#N/A</v>
      </c>
      <c r="P5790" t="e">
        <v>#N/A</v>
      </c>
      <c r="Q5790" t="e">
        <v>#N/A</v>
      </c>
      <c r="R5790" s="2" t="e">
        <v>#N/A</v>
      </c>
      <c r="S5790" t="e">
        <v>#N/A</v>
      </c>
      <c r="T5790" s="3" t="e">
        <v>#N/A</v>
      </c>
      <c r="U5790" s="3" t="e">
        <v>#N/A</v>
      </c>
      <c r="V5790" t="e">
        <v>#N/A</v>
      </c>
      <c r="W5790" t="e">
        <v>#N/A</v>
      </c>
      <c r="X5790" t="e">
        <v>#N/A</v>
      </c>
      <c r="Y5790" s="3" t="e">
        <v>#N/A</v>
      </c>
      <c r="Z5790" s="8" t="e">
        <v>#N/A</v>
      </c>
      <c r="AA5790" s="30" t="e">
        <v>#N/A</v>
      </c>
      <c r="AB5790" t="e">
        <v>#N/A</v>
      </c>
      <c r="AC5790" t="e">
        <v>#N/A</v>
      </c>
      <c r="AD5790" t="e">
        <v>#N/A</v>
      </c>
      <c r="AE5790" t="e">
        <v>#N/A</v>
      </c>
      <c r="AF5790" t="e">
        <v>#N/A</v>
      </c>
    </row>
    <row r="5791" spans="1:32" x14ac:dyDescent="0.25">
      <c r="A5791" t="e">
        <v>#N/A</v>
      </c>
      <c r="B5791" s="33" t="e">
        <v>#N/A</v>
      </c>
      <c r="C5791" t="e">
        <v>#N/A</v>
      </c>
      <c r="D5791" t="e">
        <v>#N/A</v>
      </c>
      <c r="E5791" s="69" t="e">
        <v>#N/A</v>
      </c>
      <c r="F5791" s="3" t="e">
        <v>#N/A</v>
      </c>
      <c r="G5791" s="3" t="e">
        <v>#N/A</v>
      </c>
      <c r="H5791" s="3" t="e">
        <v>#N/A</v>
      </c>
      <c r="I5791" s="80" t="e">
        <v>#N/A</v>
      </c>
      <c r="J5791" s="80" t="e">
        <v>#N/A</v>
      </c>
      <c r="K5791" s="85" t="e">
        <v>#N/A</v>
      </c>
      <c r="L5791" s="9" t="e">
        <v>#N/A</v>
      </c>
      <c r="M5791" s="93" t="e">
        <v>#N/A</v>
      </c>
      <c r="N5791" s="8" t="e">
        <v>#N/A</v>
      </c>
      <c r="O5791" t="e">
        <v>#N/A</v>
      </c>
      <c r="P5791" t="e">
        <v>#N/A</v>
      </c>
      <c r="Q5791" t="e">
        <v>#N/A</v>
      </c>
      <c r="R5791" s="2" t="e">
        <v>#N/A</v>
      </c>
      <c r="S5791" t="e">
        <v>#N/A</v>
      </c>
      <c r="T5791" s="3" t="e">
        <v>#N/A</v>
      </c>
      <c r="U5791" s="3" t="e">
        <v>#N/A</v>
      </c>
      <c r="V5791" t="e">
        <v>#N/A</v>
      </c>
      <c r="W5791" t="e">
        <v>#N/A</v>
      </c>
      <c r="X5791" t="e">
        <v>#N/A</v>
      </c>
      <c r="Y5791" s="3" t="e">
        <v>#N/A</v>
      </c>
      <c r="Z5791" s="8" t="e">
        <v>#N/A</v>
      </c>
      <c r="AA5791" s="30" t="e">
        <v>#N/A</v>
      </c>
      <c r="AB5791" t="e">
        <v>#N/A</v>
      </c>
      <c r="AC5791" t="e">
        <v>#N/A</v>
      </c>
      <c r="AD5791" t="e">
        <v>#N/A</v>
      </c>
      <c r="AE5791" t="e">
        <v>#N/A</v>
      </c>
      <c r="AF5791" t="e">
        <v>#N/A</v>
      </c>
    </row>
    <row r="5792" spans="1:32" x14ac:dyDescent="0.25">
      <c r="A5792" t="e">
        <v>#N/A</v>
      </c>
      <c r="B5792" s="33" t="e">
        <v>#N/A</v>
      </c>
      <c r="C5792" t="e">
        <v>#N/A</v>
      </c>
      <c r="D5792" t="e">
        <v>#N/A</v>
      </c>
      <c r="E5792" s="69" t="e">
        <v>#N/A</v>
      </c>
      <c r="F5792" s="3" t="e">
        <v>#N/A</v>
      </c>
      <c r="G5792" s="3" t="e">
        <v>#N/A</v>
      </c>
      <c r="H5792" s="3" t="e">
        <v>#N/A</v>
      </c>
      <c r="I5792" s="80" t="e">
        <v>#N/A</v>
      </c>
      <c r="J5792" s="80" t="e">
        <v>#N/A</v>
      </c>
      <c r="K5792" s="85" t="e">
        <v>#N/A</v>
      </c>
      <c r="L5792" s="9" t="e">
        <v>#N/A</v>
      </c>
      <c r="M5792" s="93" t="e">
        <v>#N/A</v>
      </c>
      <c r="N5792" s="8" t="e">
        <v>#N/A</v>
      </c>
      <c r="O5792" t="e">
        <v>#N/A</v>
      </c>
      <c r="P5792" t="e">
        <v>#N/A</v>
      </c>
      <c r="Q5792" t="e">
        <v>#N/A</v>
      </c>
      <c r="R5792" s="2" t="e">
        <v>#N/A</v>
      </c>
      <c r="S5792" t="e">
        <v>#N/A</v>
      </c>
      <c r="T5792" s="3" t="e">
        <v>#N/A</v>
      </c>
      <c r="U5792" s="3" t="e">
        <v>#N/A</v>
      </c>
      <c r="V5792" t="e">
        <v>#N/A</v>
      </c>
      <c r="W5792" t="e">
        <v>#N/A</v>
      </c>
      <c r="X5792" t="e">
        <v>#N/A</v>
      </c>
      <c r="Y5792" s="3" t="e">
        <v>#N/A</v>
      </c>
      <c r="Z5792" s="8" t="e">
        <v>#N/A</v>
      </c>
      <c r="AA5792" s="30" t="e">
        <v>#N/A</v>
      </c>
      <c r="AB5792" t="e">
        <v>#N/A</v>
      </c>
      <c r="AC5792" t="e">
        <v>#N/A</v>
      </c>
      <c r="AD5792" t="e">
        <v>#N/A</v>
      </c>
      <c r="AE5792" t="e">
        <v>#N/A</v>
      </c>
      <c r="AF5792" t="e">
        <v>#N/A</v>
      </c>
    </row>
    <row r="5793" spans="1:32" x14ac:dyDescent="0.25">
      <c r="A5793" t="e">
        <v>#N/A</v>
      </c>
      <c r="B5793" s="33" t="e">
        <v>#N/A</v>
      </c>
      <c r="C5793" t="e">
        <v>#N/A</v>
      </c>
      <c r="D5793" t="e">
        <v>#N/A</v>
      </c>
      <c r="E5793" s="69" t="e">
        <v>#N/A</v>
      </c>
      <c r="F5793" s="3" t="e">
        <v>#N/A</v>
      </c>
      <c r="G5793" s="3" t="e">
        <v>#N/A</v>
      </c>
      <c r="H5793" s="3" t="e">
        <v>#N/A</v>
      </c>
      <c r="I5793" s="80" t="e">
        <v>#N/A</v>
      </c>
      <c r="J5793" s="80" t="e">
        <v>#N/A</v>
      </c>
      <c r="K5793" s="85" t="e">
        <v>#N/A</v>
      </c>
      <c r="L5793" s="9" t="e">
        <v>#N/A</v>
      </c>
      <c r="M5793" s="93" t="e">
        <v>#N/A</v>
      </c>
      <c r="N5793" s="8" t="e">
        <v>#N/A</v>
      </c>
      <c r="O5793" t="e">
        <v>#N/A</v>
      </c>
      <c r="P5793" t="e">
        <v>#N/A</v>
      </c>
      <c r="Q5793" t="e">
        <v>#N/A</v>
      </c>
      <c r="R5793" s="2" t="e">
        <v>#N/A</v>
      </c>
      <c r="S5793" t="e">
        <v>#N/A</v>
      </c>
      <c r="T5793" s="3" t="e">
        <v>#N/A</v>
      </c>
      <c r="U5793" s="3" t="e">
        <v>#N/A</v>
      </c>
      <c r="V5793" t="e">
        <v>#N/A</v>
      </c>
      <c r="W5793" t="e">
        <v>#N/A</v>
      </c>
      <c r="X5793" t="e">
        <v>#N/A</v>
      </c>
      <c r="Y5793" s="3" t="e">
        <v>#N/A</v>
      </c>
      <c r="Z5793" s="8" t="e">
        <v>#N/A</v>
      </c>
      <c r="AA5793" s="30" t="e">
        <v>#N/A</v>
      </c>
      <c r="AB5793" t="e">
        <v>#N/A</v>
      </c>
      <c r="AC5793" t="e">
        <v>#N/A</v>
      </c>
      <c r="AD5793" t="e">
        <v>#N/A</v>
      </c>
      <c r="AE5793" t="e">
        <v>#N/A</v>
      </c>
      <c r="AF5793" t="e">
        <v>#N/A</v>
      </c>
    </row>
    <row r="5794" spans="1:32" x14ac:dyDescent="0.25">
      <c r="A5794" t="e">
        <v>#N/A</v>
      </c>
      <c r="B5794" s="33" t="e">
        <v>#N/A</v>
      </c>
      <c r="C5794" t="e">
        <v>#N/A</v>
      </c>
      <c r="D5794" t="e">
        <v>#N/A</v>
      </c>
      <c r="E5794" s="69" t="e">
        <v>#N/A</v>
      </c>
      <c r="F5794" s="3" t="e">
        <v>#N/A</v>
      </c>
      <c r="G5794" s="3" t="e">
        <v>#N/A</v>
      </c>
      <c r="H5794" s="3" t="e">
        <v>#N/A</v>
      </c>
      <c r="I5794" s="80" t="e">
        <v>#N/A</v>
      </c>
      <c r="J5794" s="80" t="e">
        <v>#N/A</v>
      </c>
      <c r="K5794" s="85" t="e">
        <v>#N/A</v>
      </c>
      <c r="L5794" s="9" t="e">
        <v>#N/A</v>
      </c>
      <c r="M5794" s="93" t="e">
        <v>#N/A</v>
      </c>
      <c r="N5794" s="8" t="e">
        <v>#N/A</v>
      </c>
      <c r="O5794" t="e">
        <v>#N/A</v>
      </c>
      <c r="P5794" t="e">
        <v>#N/A</v>
      </c>
      <c r="Q5794" t="e">
        <v>#N/A</v>
      </c>
      <c r="R5794" s="2" t="e">
        <v>#N/A</v>
      </c>
      <c r="S5794" t="e">
        <v>#N/A</v>
      </c>
      <c r="T5794" s="3" t="e">
        <v>#N/A</v>
      </c>
      <c r="U5794" s="3" t="e">
        <v>#N/A</v>
      </c>
      <c r="V5794" t="e">
        <v>#N/A</v>
      </c>
      <c r="W5794" t="e">
        <v>#N/A</v>
      </c>
      <c r="X5794" t="e">
        <v>#N/A</v>
      </c>
      <c r="Y5794" s="3" t="e">
        <v>#N/A</v>
      </c>
      <c r="Z5794" s="8" t="e">
        <v>#N/A</v>
      </c>
      <c r="AA5794" s="30" t="e">
        <v>#N/A</v>
      </c>
      <c r="AB5794" t="e">
        <v>#N/A</v>
      </c>
      <c r="AC5794" t="e">
        <v>#N/A</v>
      </c>
      <c r="AD5794" t="e">
        <v>#N/A</v>
      </c>
      <c r="AE5794" t="e">
        <v>#N/A</v>
      </c>
      <c r="AF5794" t="e">
        <v>#N/A</v>
      </c>
    </row>
    <row r="5795" spans="1:32" x14ac:dyDescent="0.25">
      <c r="A5795" t="e">
        <v>#N/A</v>
      </c>
      <c r="B5795" s="33" t="e">
        <v>#N/A</v>
      </c>
      <c r="C5795" t="e">
        <v>#N/A</v>
      </c>
      <c r="D5795" t="e">
        <v>#N/A</v>
      </c>
      <c r="E5795" s="69" t="e">
        <v>#N/A</v>
      </c>
      <c r="F5795" s="3" t="e">
        <v>#N/A</v>
      </c>
      <c r="G5795" s="3" t="e">
        <v>#N/A</v>
      </c>
      <c r="H5795" s="3" t="e">
        <v>#N/A</v>
      </c>
      <c r="I5795" s="80" t="e">
        <v>#N/A</v>
      </c>
      <c r="J5795" s="80" t="e">
        <v>#N/A</v>
      </c>
      <c r="K5795" s="85" t="e">
        <v>#N/A</v>
      </c>
      <c r="L5795" s="9" t="e">
        <v>#N/A</v>
      </c>
      <c r="M5795" s="93" t="e">
        <v>#N/A</v>
      </c>
      <c r="N5795" s="8" t="e">
        <v>#N/A</v>
      </c>
      <c r="O5795" t="e">
        <v>#N/A</v>
      </c>
      <c r="P5795" t="e">
        <v>#N/A</v>
      </c>
      <c r="Q5795" t="e">
        <v>#N/A</v>
      </c>
      <c r="R5795" s="2" t="e">
        <v>#N/A</v>
      </c>
      <c r="S5795" t="e">
        <v>#N/A</v>
      </c>
      <c r="T5795" s="3" t="e">
        <v>#N/A</v>
      </c>
      <c r="U5795" s="3" t="e">
        <v>#N/A</v>
      </c>
      <c r="V5795" t="e">
        <v>#N/A</v>
      </c>
      <c r="W5795" t="e">
        <v>#N/A</v>
      </c>
      <c r="X5795" t="e">
        <v>#N/A</v>
      </c>
      <c r="Y5795" s="3" t="e">
        <v>#N/A</v>
      </c>
      <c r="Z5795" s="8" t="e">
        <v>#N/A</v>
      </c>
      <c r="AA5795" s="30" t="e">
        <v>#N/A</v>
      </c>
      <c r="AB5795" t="e">
        <v>#N/A</v>
      </c>
      <c r="AC5795" t="e">
        <v>#N/A</v>
      </c>
      <c r="AD5795" t="e">
        <v>#N/A</v>
      </c>
      <c r="AE5795" t="e">
        <v>#N/A</v>
      </c>
      <c r="AF5795" t="e">
        <v>#N/A</v>
      </c>
    </row>
    <row r="5796" spans="1:32" x14ac:dyDescent="0.25">
      <c r="A5796" t="e">
        <v>#N/A</v>
      </c>
      <c r="B5796" s="33" t="e">
        <v>#N/A</v>
      </c>
      <c r="C5796" t="e">
        <v>#N/A</v>
      </c>
      <c r="D5796" t="e">
        <v>#N/A</v>
      </c>
      <c r="E5796" s="69" t="e">
        <v>#N/A</v>
      </c>
      <c r="F5796" s="3" t="e">
        <v>#N/A</v>
      </c>
      <c r="G5796" s="3" t="e">
        <v>#N/A</v>
      </c>
      <c r="H5796" s="3" t="e">
        <v>#N/A</v>
      </c>
      <c r="I5796" s="80" t="e">
        <v>#N/A</v>
      </c>
      <c r="J5796" s="80" t="e">
        <v>#N/A</v>
      </c>
      <c r="K5796" s="85" t="e">
        <v>#N/A</v>
      </c>
      <c r="L5796" s="9" t="e">
        <v>#N/A</v>
      </c>
      <c r="M5796" s="93" t="e">
        <v>#N/A</v>
      </c>
      <c r="N5796" s="8" t="e">
        <v>#N/A</v>
      </c>
      <c r="O5796" t="e">
        <v>#N/A</v>
      </c>
      <c r="P5796" t="e">
        <v>#N/A</v>
      </c>
      <c r="Q5796" t="e">
        <v>#N/A</v>
      </c>
      <c r="R5796" s="2" t="e">
        <v>#N/A</v>
      </c>
      <c r="S5796" t="e">
        <v>#N/A</v>
      </c>
      <c r="T5796" s="3" t="e">
        <v>#N/A</v>
      </c>
      <c r="U5796" s="3" t="e">
        <v>#N/A</v>
      </c>
      <c r="V5796" t="e">
        <v>#N/A</v>
      </c>
      <c r="W5796" t="e">
        <v>#N/A</v>
      </c>
      <c r="X5796" t="e">
        <v>#N/A</v>
      </c>
      <c r="Y5796" s="3" t="e">
        <v>#N/A</v>
      </c>
      <c r="Z5796" s="8" t="e">
        <v>#N/A</v>
      </c>
      <c r="AA5796" s="30" t="e">
        <v>#N/A</v>
      </c>
      <c r="AB5796" t="e">
        <v>#N/A</v>
      </c>
      <c r="AC5796" t="e">
        <v>#N/A</v>
      </c>
      <c r="AD5796" t="e">
        <v>#N/A</v>
      </c>
      <c r="AE5796" t="e">
        <v>#N/A</v>
      </c>
      <c r="AF5796" t="e">
        <v>#N/A</v>
      </c>
    </row>
    <row r="5797" spans="1:32" x14ac:dyDescent="0.25">
      <c r="A5797" t="e">
        <v>#N/A</v>
      </c>
      <c r="B5797" s="33" t="e">
        <v>#N/A</v>
      </c>
      <c r="C5797" t="e">
        <v>#N/A</v>
      </c>
      <c r="D5797" t="e">
        <v>#N/A</v>
      </c>
      <c r="E5797" s="69" t="e">
        <v>#N/A</v>
      </c>
      <c r="F5797" s="3" t="e">
        <v>#N/A</v>
      </c>
      <c r="G5797" s="3" t="e">
        <v>#N/A</v>
      </c>
      <c r="H5797" s="3" t="e">
        <v>#N/A</v>
      </c>
      <c r="I5797" s="80" t="e">
        <v>#N/A</v>
      </c>
      <c r="J5797" s="80" t="e">
        <v>#N/A</v>
      </c>
      <c r="K5797" s="85" t="e">
        <v>#N/A</v>
      </c>
      <c r="L5797" s="9" t="e">
        <v>#N/A</v>
      </c>
      <c r="M5797" s="93" t="e">
        <v>#N/A</v>
      </c>
      <c r="N5797" s="8" t="e">
        <v>#N/A</v>
      </c>
      <c r="O5797" t="e">
        <v>#N/A</v>
      </c>
      <c r="P5797" t="e">
        <v>#N/A</v>
      </c>
      <c r="Q5797" t="e">
        <v>#N/A</v>
      </c>
      <c r="R5797" s="2" t="e">
        <v>#N/A</v>
      </c>
      <c r="S5797" t="e">
        <v>#N/A</v>
      </c>
      <c r="T5797" s="3" t="e">
        <v>#N/A</v>
      </c>
      <c r="U5797" s="3" t="e">
        <v>#N/A</v>
      </c>
      <c r="V5797" t="e">
        <v>#N/A</v>
      </c>
      <c r="W5797" t="e">
        <v>#N/A</v>
      </c>
      <c r="X5797" t="e">
        <v>#N/A</v>
      </c>
      <c r="Y5797" s="3" t="e">
        <v>#N/A</v>
      </c>
      <c r="Z5797" s="8" t="e">
        <v>#N/A</v>
      </c>
      <c r="AA5797" s="30" t="e">
        <v>#N/A</v>
      </c>
      <c r="AB5797" t="e">
        <v>#N/A</v>
      </c>
      <c r="AC5797" t="e">
        <v>#N/A</v>
      </c>
      <c r="AD5797" t="e">
        <v>#N/A</v>
      </c>
      <c r="AE5797" t="e">
        <v>#N/A</v>
      </c>
      <c r="AF5797" t="e">
        <v>#N/A</v>
      </c>
    </row>
    <row r="5798" spans="1:32" x14ac:dyDescent="0.25">
      <c r="A5798" t="e">
        <v>#N/A</v>
      </c>
      <c r="B5798" s="33" t="e">
        <v>#N/A</v>
      </c>
      <c r="C5798" t="e">
        <v>#N/A</v>
      </c>
      <c r="D5798" t="e">
        <v>#N/A</v>
      </c>
      <c r="E5798" s="69" t="e">
        <v>#N/A</v>
      </c>
      <c r="F5798" s="3" t="e">
        <v>#N/A</v>
      </c>
      <c r="G5798" s="3" t="e">
        <v>#N/A</v>
      </c>
      <c r="H5798" s="3" t="e">
        <v>#N/A</v>
      </c>
      <c r="I5798" s="80" t="e">
        <v>#N/A</v>
      </c>
      <c r="J5798" s="80" t="e">
        <v>#N/A</v>
      </c>
      <c r="K5798" s="85" t="e">
        <v>#N/A</v>
      </c>
      <c r="L5798" s="9" t="e">
        <v>#N/A</v>
      </c>
      <c r="M5798" s="93" t="e">
        <v>#N/A</v>
      </c>
      <c r="N5798" s="8" t="e">
        <v>#N/A</v>
      </c>
      <c r="O5798" t="e">
        <v>#N/A</v>
      </c>
      <c r="P5798" t="e">
        <v>#N/A</v>
      </c>
      <c r="Q5798" t="e">
        <v>#N/A</v>
      </c>
      <c r="R5798" s="2" t="e">
        <v>#N/A</v>
      </c>
      <c r="S5798" t="e">
        <v>#N/A</v>
      </c>
      <c r="T5798" s="3" t="e">
        <v>#N/A</v>
      </c>
      <c r="U5798" s="3" t="e">
        <v>#N/A</v>
      </c>
      <c r="V5798" t="e">
        <v>#N/A</v>
      </c>
      <c r="W5798" t="e">
        <v>#N/A</v>
      </c>
      <c r="X5798" t="e">
        <v>#N/A</v>
      </c>
      <c r="Y5798" s="3" t="e">
        <v>#N/A</v>
      </c>
      <c r="Z5798" s="8" t="e">
        <v>#N/A</v>
      </c>
      <c r="AA5798" s="30" t="e">
        <v>#N/A</v>
      </c>
      <c r="AB5798" t="e">
        <v>#N/A</v>
      </c>
      <c r="AC5798" t="e">
        <v>#N/A</v>
      </c>
      <c r="AD5798" t="e">
        <v>#N/A</v>
      </c>
      <c r="AE5798" t="e">
        <v>#N/A</v>
      </c>
      <c r="AF5798" t="e">
        <v>#N/A</v>
      </c>
    </row>
    <row r="5799" spans="1:32" x14ac:dyDescent="0.25">
      <c r="A5799" t="e">
        <v>#N/A</v>
      </c>
      <c r="B5799" s="33" t="e">
        <v>#N/A</v>
      </c>
      <c r="C5799" t="e">
        <v>#N/A</v>
      </c>
      <c r="D5799" t="e">
        <v>#N/A</v>
      </c>
      <c r="E5799" s="69" t="e">
        <v>#N/A</v>
      </c>
      <c r="F5799" s="3" t="e">
        <v>#N/A</v>
      </c>
      <c r="G5799" s="3" t="e">
        <v>#N/A</v>
      </c>
      <c r="H5799" s="3" t="e">
        <v>#N/A</v>
      </c>
      <c r="I5799" s="80" t="e">
        <v>#N/A</v>
      </c>
      <c r="J5799" s="80" t="e">
        <v>#N/A</v>
      </c>
      <c r="K5799" s="85" t="e">
        <v>#N/A</v>
      </c>
      <c r="L5799" s="9" t="e">
        <v>#N/A</v>
      </c>
      <c r="M5799" s="93" t="e">
        <v>#N/A</v>
      </c>
      <c r="N5799" s="8" t="e">
        <v>#N/A</v>
      </c>
      <c r="O5799" t="e">
        <v>#N/A</v>
      </c>
      <c r="P5799" t="e">
        <v>#N/A</v>
      </c>
      <c r="Q5799" t="e">
        <v>#N/A</v>
      </c>
      <c r="R5799" s="2" t="e">
        <v>#N/A</v>
      </c>
      <c r="S5799" t="e">
        <v>#N/A</v>
      </c>
      <c r="T5799" s="3" t="e">
        <v>#N/A</v>
      </c>
      <c r="U5799" s="3" t="e">
        <v>#N/A</v>
      </c>
      <c r="V5799" t="e">
        <v>#N/A</v>
      </c>
      <c r="W5799" t="e">
        <v>#N/A</v>
      </c>
      <c r="X5799" t="e">
        <v>#N/A</v>
      </c>
      <c r="Y5799" s="3" t="e">
        <v>#N/A</v>
      </c>
      <c r="Z5799" s="8" t="e">
        <v>#N/A</v>
      </c>
      <c r="AA5799" s="30" t="e">
        <v>#N/A</v>
      </c>
      <c r="AB5799" t="e">
        <v>#N/A</v>
      </c>
      <c r="AC5799" t="e">
        <v>#N/A</v>
      </c>
      <c r="AD5799" t="e">
        <v>#N/A</v>
      </c>
      <c r="AE5799" t="e">
        <v>#N/A</v>
      </c>
      <c r="AF5799" t="e">
        <v>#N/A</v>
      </c>
    </row>
    <row r="5800" spans="1:32" x14ac:dyDescent="0.25">
      <c r="A5800" t="e">
        <v>#N/A</v>
      </c>
      <c r="B5800" s="33" t="e">
        <v>#N/A</v>
      </c>
      <c r="C5800" t="e">
        <v>#N/A</v>
      </c>
      <c r="D5800" t="e">
        <v>#N/A</v>
      </c>
      <c r="E5800" s="69" t="e">
        <v>#N/A</v>
      </c>
      <c r="F5800" s="3" t="e">
        <v>#N/A</v>
      </c>
      <c r="G5800" s="3" t="e">
        <v>#N/A</v>
      </c>
      <c r="H5800" s="3" t="e">
        <v>#N/A</v>
      </c>
      <c r="I5800" s="80" t="e">
        <v>#N/A</v>
      </c>
      <c r="J5800" s="80" t="e">
        <v>#N/A</v>
      </c>
      <c r="K5800" s="85" t="e">
        <v>#N/A</v>
      </c>
      <c r="L5800" s="9" t="e">
        <v>#N/A</v>
      </c>
      <c r="M5800" s="93" t="e">
        <v>#N/A</v>
      </c>
      <c r="N5800" s="8" t="e">
        <v>#N/A</v>
      </c>
      <c r="O5800" t="e">
        <v>#N/A</v>
      </c>
      <c r="P5800" t="e">
        <v>#N/A</v>
      </c>
      <c r="Q5800" t="e">
        <v>#N/A</v>
      </c>
      <c r="R5800" s="2" t="e">
        <v>#N/A</v>
      </c>
      <c r="S5800" t="e">
        <v>#N/A</v>
      </c>
      <c r="T5800" s="3" t="e">
        <v>#N/A</v>
      </c>
      <c r="U5800" s="3" t="e">
        <v>#N/A</v>
      </c>
      <c r="V5800" t="e">
        <v>#N/A</v>
      </c>
      <c r="W5800" t="e">
        <v>#N/A</v>
      </c>
      <c r="X5800" t="e">
        <v>#N/A</v>
      </c>
      <c r="Y5800" s="3" t="e">
        <v>#N/A</v>
      </c>
      <c r="Z5800" s="8" t="e">
        <v>#N/A</v>
      </c>
      <c r="AA5800" s="30" t="e">
        <v>#N/A</v>
      </c>
      <c r="AB5800" t="e">
        <v>#N/A</v>
      </c>
      <c r="AC5800" t="e">
        <v>#N/A</v>
      </c>
      <c r="AD5800" t="e">
        <v>#N/A</v>
      </c>
      <c r="AE5800" t="e">
        <v>#N/A</v>
      </c>
      <c r="AF5800" t="e">
        <v>#N/A</v>
      </c>
    </row>
    <row r="5801" spans="1:32" x14ac:dyDescent="0.25">
      <c r="A5801" t="e">
        <v>#N/A</v>
      </c>
      <c r="B5801" s="33" t="e">
        <v>#N/A</v>
      </c>
      <c r="C5801" t="e">
        <v>#N/A</v>
      </c>
      <c r="D5801" t="e">
        <v>#N/A</v>
      </c>
      <c r="E5801" s="69" t="e">
        <v>#N/A</v>
      </c>
      <c r="F5801" s="3" t="e">
        <v>#N/A</v>
      </c>
      <c r="G5801" s="3" t="e">
        <v>#N/A</v>
      </c>
      <c r="H5801" s="3" t="e">
        <v>#N/A</v>
      </c>
      <c r="I5801" s="80" t="e">
        <v>#N/A</v>
      </c>
      <c r="J5801" s="80" t="e">
        <v>#N/A</v>
      </c>
      <c r="K5801" s="85" t="e">
        <v>#N/A</v>
      </c>
      <c r="L5801" s="9" t="e">
        <v>#N/A</v>
      </c>
      <c r="M5801" s="93" t="e">
        <v>#N/A</v>
      </c>
      <c r="N5801" s="8" t="e">
        <v>#N/A</v>
      </c>
      <c r="O5801" t="e">
        <v>#N/A</v>
      </c>
      <c r="P5801" t="e">
        <v>#N/A</v>
      </c>
      <c r="Q5801" t="e">
        <v>#N/A</v>
      </c>
      <c r="R5801" s="2" t="e">
        <v>#N/A</v>
      </c>
      <c r="S5801" t="e">
        <v>#N/A</v>
      </c>
      <c r="T5801" s="3" t="e">
        <v>#N/A</v>
      </c>
      <c r="U5801" s="3" t="e">
        <v>#N/A</v>
      </c>
      <c r="V5801" t="e">
        <v>#N/A</v>
      </c>
      <c r="W5801" t="e">
        <v>#N/A</v>
      </c>
      <c r="X5801" t="e">
        <v>#N/A</v>
      </c>
      <c r="Y5801" s="3" t="e">
        <v>#N/A</v>
      </c>
      <c r="Z5801" s="8" t="e">
        <v>#N/A</v>
      </c>
      <c r="AA5801" s="30" t="e">
        <v>#N/A</v>
      </c>
      <c r="AB5801" t="e">
        <v>#N/A</v>
      </c>
      <c r="AC5801" t="e">
        <v>#N/A</v>
      </c>
      <c r="AD5801" t="e">
        <v>#N/A</v>
      </c>
      <c r="AE5801" t="e">
        <v>#N/A</v>
      </c>
      <c r="AF5801" t="e">
        <v>#N/A</v>
      </c>
    </row>
    <row r="5802" spans="1:32" x14ac:dyDescent="0.25">
      <c r="A5802" t="e">
        <v>#N/A</v>
      </c>
      <c r="B5802" s="33" t="e">
        <v>#N/A</v>
      </c>
      <c r="C5802" t="e">
        <v>#N/A</v>
      </c>
      <c r="D5802" t="e">
        <v>#N/A</v>
      </c>
      <c r="E5802" s="69" t="e">
        <v>#N/A</v>
      </c>
      <c r="F5802" s="3" t="e">
        <v>#N/A</v>
      </c>
      <c r="G5802" s="3" t="e">
        <v>#N/A</v>
      </c>
      <c r="H5802" s="3" t="e">
        <v>#N/A</v>
      </c>
      <c r="I5802" s="80" t="e">
        <v>#N/A</v>
      </c>
      <c r="J5802" s="80" t="e">
        <v>#N/A</v>
      </c>
      <c r="K5802" s="85" t="e">
        <v>#N/A</v>
      </c>
      <c r="L5802" s="9" t="e">
        <v>#N/A</v>
      </c>
      <c r="M5802" s="93" t="e">
        <v>#N/A</v>
      </c>
      <c r="N5802" s="8" t="e">
        <v>#N/A</v>
      </c>
      <c r="O5802" t="e">
        <v>#N/A</v>
      </c>
      <c r="P5802" t="e">
        <v>#N/A</v>
      </c>
      <c r="Q5802" t="e">
        <v>#N/A</v>
      </c>
      <c r="R5802" s="2" t="e">
        <v>#N/A</v>
      </c>
      <c r="S5802" t="e">
        <v>#N/A</v>
      </c>
      <c r="T5802" s="3" t="e">
        <v>#N/A</v>
      </c>
      <c r="U5802" s="3" t="e">
        <v>#N/A</v>
      </c>
      <c r="V5802" t="e">
        <v>#N/A</v>
      </c>
      <c r="W5802" t="e">
        <v>#N/A</v>
      </c>
      <c r="X5802" t="e">
        <v>#N/A</v>
      </c>
      <c r="Y5802" s="3" t="e">
        <v>#N/A</v>
      </c>
      <c r="Z5802" s="8" t="e">
        <v>#N/A</v>
      </c>
      <c r="AA5802" s="30" t="e">
        <v>#N/A</v>
      </c>
      <c r="AB5802" t="e">
        <v>#N/A</v>
      </c>
      <c r="AC5802" t="e">
        <v>#N/A</v>
      </c>
      <c r="AD5802" t="e">
        <v>#N/A</v>
      </c>
      <c r="AE5802" t="e">
        <v>#N/A</v>
      </c>
      <c r="AF5802" t="e">
        <v>#N/A</v>
      </c>
    </row>
    <row r="5803" spans="1:32" x14ac:dyDescent="0.25">
      <c r="A5803" t="e">
        <v>#N/A</v>
      </c>
      <c r="B5803" s="33" t="e">
        <v>#N/A</v>
      </c>
      <c r="C5803" t="e">
        <v>#N/A</v>
      </c>
      <c r="D5803" t="e">
        <v>#N/A</v>
      </c>
      <c r="E5803" s="69" t="e">
        <v>#N/A</v>
      </c>
      <c r="F5803" s="3" t="e">
        <v>#N/A</v>
      </c>
      <c r="G5803" s="3" t="e">
        <v>#N/A</v>
      </c>
      <c r="H5803" s="3" t="e">
        <v>#N/A</v>
      </c>
      <c r="I5803" s="80" t="e">
        <v>#N/A</v>
      </c>
      <c r="J5803" s="80" t="e">
        <v>#N/A</v>
      </c>
      <c r="K5803" s="85" t="e">
        <v>#N/A</v>
      </c>
      <c r="L5803" s="9" t="e">
        <v>#N/A</v>
      </c>
      <c r="M5803" s="93" t="e">
        <v>#N/A</v>
      </c>
      <c r="N5803" s="8" t="e">
        <v>#N/A</v>
      </c>
      <c r="O5803" t="e">
        <v>#N/A</v>
      </c>
      <c r="P5803" t="e">
        <v>#N/A</v>
      </c>
      <c r="Q5803" t="e">
        <v>#N/A</v>
      </c>
      <c r="R5803" s="2" t="e">
        <v>#N/A</v>
      </c>
      <c r="S5803" t="e">
        <v>#N/A</v>
      </c>
      <c r="T5803" s="3" t="e">
        <v>#N/A</v>
      </c>
      <c r="U5803" s="3" t="e">
        <v>#N/A</v>
      </c>
      <c r="V5803" t="e">
        <v>#N/A</v>
      </c>
      <c r="W5803" t="e">
        <v>#N/A</v>
      </c>
      <c r="X5803" t="e">
        <v>#N/A</v>
      </c>
      <c r="Y5803" s="3" t="e">
        <v>#N/A</v>
      </c>
      <c r="Z5803" s="8" t="e">
        <v>#N/A</v>
      </c>
      <c r="AA5803" s="30" t="e">
        <v>#N/A</v>
      </c>
      <c r="AB5803" t="e">
        <v>#N/A</v>
      </c>
      <c r="AC5803" t="e">
        <v>#N/A</v>
      </c>
      <c r="AD5803" t="e">
        <v>#N/A</v>
      </c>
      <c r="AE5803" t="e">
        <v>#N/A</v>
      </c>
      <c r="AF5803" t="e">
        <v>#N/A</v>
      </c>
    </row>
    <row r="5804" spans="1:32" x14ac:dyDescent="0.25">
      <c r="A5804" t="e">
        <v>#N/A</v>
      </c>
      <c r="B5804" s="33" t="e">
        <v>#N/A</v>
      </c>
      <c r="C5804" t="e">
        <v>#N/A</v>
      </c>
      <c r="D5804" t="e">
        <v>#N/A</v>
      </c>
      <c r="E5804" s="69" t="e">
        <v>#N/A</v>
      </c>
      <c r="F5804" s="3" t="e">
        <v>#N/A</v>
      </c>
      <c r="G5804" s="3" t="e">
        <v>#N/A</v>
      </c>
      <c r="H5804" s="3" t="e">
        <v>#N/A</v>
      </c>
      <c r="I5804" s="80" t="e">
        <v>#N/A</v>
      </c>
      <c r="J5804" s="80" t="e">
        <v>#N/A</v>
      </c>
      <c r="K5804" s="85" t="e">
        <v>#N/A</v>
      </c>
      <c r="L5804" s="9" t="e">
        <v>#N/A</v>
      </c>
      <c r="M5804" s="93" t="e">
        <v>#N/A</v>
      </c>
      <c r="N5804" s="8" t="e">
        <v>#N/A</v>
      </c>
      <c r="O5804" t="e">
        <v>#N/A</v>
      </c>
      <c r="P5804" t="e">
        <v>#N/A</v>
      </c>
      <c r="Q5804" t="e">
        <v>#N/A</v>
      </c>
      <c r="R5804" s="2" t="e">
        <v>#N/A</v>
      </c>
      <c r="S5804" t="e">
        <v>#N/A</v>
      </c>
      <c r="T5804" s="3" t="e">
        <v>#N/A</v>
      </c>
      <c r="U5804" s="3" t="e">
        <v>#N/A</v>
      </c>
      <c r="V5804" t="e">
        <v>#N/A</v>
      </c>
      <c r="W5804" t="e">
        <v>#N/A</v>
      </c>
      <c r="X5804" t="e">
        <v>#N/A</v>
      </c>
      <c r="Y5804" s="3" t="e">
        <v>#N/A</v>
      </c>
      <c r="Z5804" s="8" t="e">
        <v>#N/A</v>
      </c>
      <c r="AA5804" s="30" t="e">
        <v>#N/A</v>
      </c>
      <c r="AB5804" t="e">
        <v>#N/A</v>
      </c>
      <c r="AC5804" t="e">
        <v>#N/A</v>
      </c>
      <c r="AD5804" t="e">
        <v>#N/A</v>
      </c>
      <c r="AE5804" t="e">
        <v>#N/A</v>
      </c>
      <c r="AF5804" t="e">
        <v>#N/A</v>
      </c>
    </row>
    <row r="5805" spans="1:32" x14ac:dyDescent="0.25">
      <c r="A5805" t="e">
        <v>#N/A</v>
      </c>
      <c r="B5805" s="33" t="e">
        <v>#N/A</v>
      </c>
      <c r="C5805" t="e">
        <v>#N/A</v>
      </c>
      <c r="D5805" t="e">
        <v>#N/A</v>
      </c>
      <c r="E5805" s="69" t="e">
        <v>#N/A</v>
      </c>
      <c r="F5805" s="3" t="e">
        <v>#N/A</v>
      </c>
      <c r="G5805" s="3" t="e">
        <v>#N/A</v>
      </c>
      <c r="H5805" s="3" t="e">
        <v>#N/A</v>
      </c>
      <c r="I5805" s="80" t="e">
        <v>#N/A</v>
      </c>
      <c r="J5805" s="80" t="e">
        <v>#N/A</v>
      </c>
      <c r="K5805" s="85" t="e">
        <v>#N/A</v>
      </c>
      <c r="L5805" s="9" t="e">
        <v>#N/A</v>
      </c>
      <c r="M5805" s="93" t="e">
        <v>#N/A</v>
      </c>
      <c r="N5805" s="8" t="e">
        <v>#N/A</v>
      </c>
      <c r="O5805" t="e">
        <v>#N/A</v>
      </c>
      <c r="P5805" t="e">
        <v>#N/A</v>
      </c>
      <c r="Q5805" t="e">
        <v>#N/A</v>
      </c>
      <c r="R5805" s="2" t="e">
        <v>#N/A</v>
      </c>
      <c r="S5805" t="e">
        <v>#N/A</v>
      </c>
      <c r="T5805" s="3" t="e">
        <v>#N/A</v>
      </c>
      <c r="U5805" s="3" t="e">
        <v>#N/A</v>
      </c>
      <c r="V5805" t="e">
        <v>#N/A</v>
      </c>
      <c r="W5805" t="e">
        <v>#N/A</v>
      </c>
      <c r="X5805" t="e">
        <v>#N/A</v>
      </c>
      <c r="Y5805" s="3" t="e">
        <v>#N/A</v>
      </c>
      <c r="Z5805" s="8" t="e">
        <v>#N/A</v>
      </c>
      <c r="AA5805" s="30" t="e">
        <v>#N/A</v>
      </c>
      <c r="AB5805" t="e">
        <v>#N/A</v>
      </c>
      <c r="AC5805" t="e">
        <v>#N/A</v>
      </c>
      <c r="AD5805" t="e">
        <v>#N/A</v>
      </c>
      <c r="AE5805" t="e">
        <v>#N/A</v>
      </c>
      <c r="AF5805" t="e">
        <v>#N/A</v>
      </c>
    </row>
    <row r="5806" spans="1:32" x14ac:dyDescent="0.25">
      <c r="A5806" t="e">
        <v>#N/A</v>
      </c>
      <c r="B5806" s="33" t="e">
        <v>#N/A</v>
      </c>
      <c r="C5806" t="e">
        <v>#N/A</v>
      </c>
      <c r="D5806" t="e">
        <v>#N/A</v>
      </c>
      <c r="E5806" s="69" t="e">
        <v>#N/A</v>
      </c>
      <c r="F5806" s="3" t="e">
        <v>#N/A</v>
      </c>
      <c r="G5806" s="3" t="e">
        <v>#N/A</v>
      </c>
      <c r="H5806" s="3" t="e">
        <v>#N/A</v>
      </c>
      <c r="I5806" s="80" t="e">
        <v>#N/A</v>
      </c>
      <c r="J5806" s="80" t="e">
        <v>#N/A</v>
      </c>
      <c r="K5806" s="85" t="e">
        <v>#N/A</v>
      </c>
      <c r="L5806" s="9" t="e">
        <v>#N/A</v>
      </c>
      <c r="M5806" s="93" t="e">
        <v>#N/A</v>
      </c>
      <c r="N5806" s="8" t="e">
        <v>#N/A</v>
      </c>
      <c r="O5806" t="e">
        <v>#N/A</v>
      </c>
      <c r="P5806" t="e">
        <v>#N/A</v>
      </c>
      <c r="Q5806" t="e">
        <v>#N/A</v>
      </c>
      <c r="R5806" s="2" t="e">
        <v>#N/A</v>
      </c>
      <c r="S5806" t="e">
        <v>#N/A</v>
      </c>
      <c r="T5806" s="3" t="e">
        <v>#N/A</v>
      </c>
      <c r="U5806" s="3" t="e">
        <v>#N/A</v>
      </c>
      <c r="V5806" t="e">
        <v>#N/A</v>
      </c>
      <c r="W5806" t="e">
        <v>#N/A</v>
      </c>
      <c r="X5806" t="e">
        <v>#N/A</v>
      </c>
      <c r="Y5806" s="3" t="e">
        <v>#N/A</v>
      </c>
      <c r="Z5806" s="8" t="e">
        <v>#N/A</v>
      </c>
      <c r="AA5806" s="30" t="e">
        <v>#N/A</v>
      </c>
      <c r="AB5806" t="e">
        <v>#N/A</v>
      </c>
      <c r="AC5806" t="e">
        <v>#N/A</v>
      </c>
      <c r="AD5806" t="e">
        <v>#N/A</v>
      </c>
      <c r="AE5806" t="e">
        <v>#N/A</v>
      </c>
      <c r="AF5806" t="e">
        <v>#N/A</v>
      </c>
    </row>
    <row r="5807" spans="1:32" x14ac:dyDescent="0.25">
      <c r="A5807" t="e">
        <v>#N/A</v>
      </c>
      <c r="B5807" s="33" t="e">
        <v>#N/A</v>
      </c>
      <c r="C5807" t="e">
        <v>#N/A</v>
      </c>
      <c r="D5807" t="e">
        <v>#N/A</v>
      </c>
      <c r="E5807" s="69" t="e">
        <v>#N/A</v>
      </c>
      <c r="F5807" s="3" t="e">
        <v>#N/A</v>
      </c>
      <c r="G5807" s="3" t="e">
        <v>#N/A</v>
      </c>
      <c r="H5807" s="3" t="e">
        <v>#N/A</v>
      </c>
      <c r="I5807" s="80" t="e">
        <v>#N/A</v>
      </c>
      <c r="J5807" s="80" t="e">
        <v>#N/A</v>
      </c>
      <c r="K5807" s="85" t="e">
        <v>#N/A</v>
      </c>
      <c r="L5807" s="9" t="e">
        <v>#N/A</v>
      </c>
      <c r="M5807" s="93" t="e">
        <v>#N/A</v>
      </c>
      <c r="N5807" s="8" t="e">
        <v>#N/A</v>
      </c>
      <c r="O5807" t="e">
        <v>#N/A</v>
      </c>
      <c r="P5807" t="e">
        <v>#N/A</v>
      </c>
      <c r="Q5807" t="e">
        <v>#N/A</v>
      </c>
      <c r="R5807" s="2" t="e">
        <v>#N/A</v>
      </c>
      <c r="S5807" t="e">
        <v>#N/A</v>
      </c>
      <c r="T5807" s="3" t="e">
        <v>#N/A</v>
      </c>
      <c r="U5807" s="3" t="e">
        <v>#N/A</v>
      </c>
      <c r="V5807" t="e">
        <v>#N/A</v>
      </c>
      <c r="W5807" t="e">
        <v>#N/A</v>
      </c>
      <c r="X5807" t="e">
        <v>#N/A</v>
      </c>
      <c r="Y5807" s="3" t="e">
        <v>#N/A</v>
      </c>
      <c r="Z5807" s="8" t="e">
        <v>#N/A</v>
      </c>
      <c r="AA5807" s="30" t="e">
        <v>#N/A</v>
      </c>
      <c r="AB5807" t="e">
        <v>#N/A</v>
      </c>
      <c r="AC5807" t="e">
        <v>#N/A</v>
      </c>
      <c r="AD5807" t="e">
        <v>#N/A</v>
      </c>
      <c r="AE5807" t="e">
        <v>#N/A</v>
      </c>
      <c r="AF5807" t="e">
        <v>#N/A</v>
      </c>
    </row>
    <row r="5808" spans="1:32" x14ac:dyDescent="0.25">
      <c r="A5808" t="e">
        <v>#N/A</v>
      </c>
      <c r="B5808" s="33" t="e">
        <v>#N/A</v>
      </c>
      <c r="C5808" t="e">
        <v>#N/A</v>
      </c>
      <c r="D5808" t="e">
        <v>#N/A</v>
      </c>
      <c r="E5808" s="69" t="e">
        <v>#N/A</v>
      </c>
      <c r="F5808" s="3" t="e">
        <v>#N/A</v>
      </c>
      <c r="G5808" s="3" t="e">
        <v>#N/A</v>
      </c>
      <c r="H5808" s="3" t="e">
        <v>#N/A</v>
      </c>
      <c r="I5808" s="80" t="e">
        <v>#N/A</v>
      </c>
      <c r="J5808" s="80" t="e">
        <v>#N/A</v>
      </c>
      <c r="K5808" s="85" t="e">
        <v>#N/A</v>
      </c>
      <c r="L5808" s="9" t="e">
        <v>#N/A</v>
      </c>
      <c r="M5808" s="93" t="e">
        <v>#N/A</v>
      </c>
      <c r="N5808" s="8" t="e">
        <v>#N/A</v>
      </c>
      <c r="O5808" t="e">
        <v>#N/A</v>
      </c>
      <c r="P5808" t="e">
        <v>#N/A</v>
      </c>
      <c r="Q5808" t="e">
        <v>#N/A</v>
      </c>
      <c r="R5808" s="2" t="e">
        <v>#N/A</v>
      </c>
      <c r="S5808" t="e">
        <v>#N/A</v>
      </c>
      <c r="T5808" s="3" t="e">
        <v>#N/A</v>
      </c>
      <c r="U5808" s="3" t="e">
        <v>#N/A</v>
      </c>
      <c r="V5808" t="e">
        <v>#N/A</v>
      </c>
      <c r="W5808" t="e">
        <v>#N/A</v>
      </c>
      <c r="X5808" t="e">
        <v>#N/A</v>
      </c>
      <c r="Y5808" s="3" t="e">
        <v>#N/A</v>
      </c>
      <c r="Z5808" s="8" t="e">
        <v>#N/A</v>
      </c>
      <c r="AA5808" s="30" t="e">
        <v>#N/A</v>
      </c>
      <c r="AB5808" t="e">
        <v>#N/A</v>
      </c>
      <c r="AC5808" t="e">
        <v>#N/A</v>
      </c>
      <c r="AD5808" t="e">
        <v>#N/A</v>
      </c>
      <c r="AE5808" t="e">
        <v>#N/A</v>
      </c>
      <c r="AF5808" t="e">
        <v>#N/A</v>
      </c>
    </row>
    <row r="5809" spans="1:32" x14ac:dyDescent="0.25">
      <c r="A5809" t="e">
        <v>#N/A</v>
      </c>
      <c r="B5809" s="33" t="e">
        <v>#N/A</v>
      </c>
      <c r="C5809" t="e">
        <v>#N/A</v>
      </c>
      <c r="D5809" t="e">
        <v>#N/A</v>
      </c>
      <c r="E5809" s="69" t="e">
        <v>#N/A</v>
      </c>
      <c r="F5809" s="3" t="e">
        <v>#N/A</v>
      </c>
      <c r="G5809" s="3" t="e">
        <v>#N/A</v>
      </c>
      <c r="H5809" s="3" t="e">
        <v>#N/A</v>
      </c>
      <c r="I5809" s="80" t="e">
        <v>#N/A</v>
      </c>
      <c r="J5809" s="80" t="e">
        <v>#N/A</v>
      </c>
      <c r="K5809" s="85" t="e">
        <v>#N/A</v>
      </c>
      <c r="L5809" s="9" t="e">
        <v>#N/A</v>
      </c>
      <c r="M5809" s="93" t="e">
        <v>#N/A</v>
      </c>
      <c r="N5809" s="8" t="e">
        <v>#N/A</v>
      </c>
      <c r="O5809" t="e">
        <v>#N/A</v>
      </c>
      <c r="P5809" t="e">
        <v>#N/A</v>
      </c>
      <c r="Q5809" t="e">
        <v>#N/A</v>
      </c>
      <c r="R5809" s="2" t="e">
        <v>#N/A</v>
      </c>
      <c r="S5809" t="e">
        <v>#N/A</v>
      </c>
      <c r="T5809" s="3" t="e">
        <v>#N/A</v>
      </c>
      <c r="U5809" s="3" t="e">
        <v>#N/A</v>
      </c>
      <c r="V5809" t="e">
        <v>#N/A</v>
      </c>
      <c r="W5809" t="e">
        <v>#N/A</v>
      </c>
      <c r="X5809" t="e">
        <v>#N/A</v>
      </c>
      <c r="Y5809" s="3" t="e">
        <v>#N/A</v>
      </c>
      <c r="Z5809" s="8" t="e">
        <v>#N/A</v>
      </c>
      <c r="AA5809" s="30" t="e">
        <v>#N/A</v>
      </c>
      <c r="AB5809" t="e">
        <v>#N/A</v>
      </c>
      <c r="AC5809" t="e">
        <v>#N/A</v>
      </c>
      <c r="AD5809" t="e">
        <v>#N/A</v>
      </c>
      <c r="AE5809" t="e">
        <v>#N/A</v>
      </c>
      <c r="AF5809" t="e">
        <v>#N/A</v>
      </c>
    </row>
    <row r="5810" spans="1:32" x14ac:dyDescent="0.25">
      <c r="A5810" t="e">
        <v>#N/A</v>
      </c>
      <c r="B5810" s="33" t="e">
        <v>#N/A</v>
      </c>
      <c r="C5810" t="e">
        <v>#N/A</v>
      </c>
      <c r="D5810" t="e">
        <v>#N/A</v>
      </c>
      <c r="E5810" s="69" t="e">
        <v>#N/A</v>
      </c>
      <c r="F5810" s="3" t="e">
        <v>#N/A</v>
      </c>
      <c r="G5810" s="3" t="e">
        <v>#N/A</v>
      </c>
      <c r="H5810" s="3" t="e">
        <v>#N/A</v>
      </c>
      <c r="I5810" s="80" t="e">
        <v>#N/A</v>
      </c>
      <c r="J5810" s="80" t="e">
        <v>#N/A</v>
      </c>
      <c r="K5810" s="85" t="e">
        <v>#N/A</v>
      </c>
      <c r="L5810" s="9" t="e">
        <v>#N/A</v>
      </c>
      <c r="M5810" s="93" t="e">
        <v>#N/A</v>
      </c>
      <c r="N5810" s="8" t="e">
        <v>#N/A</v>
      </c>
      <c r="O5810" t="e">
        <v>#N/A</v>
      </c>
      <c r="P5810" t="e">
        <v>#N/A</v>
      </c>
      <c r="Q5810" t="e">
        <v>#N/A</v>
      </c>
      <c r="R5810" s="2" t="e">
        <v>#N/A</v>
      </c>
      <c r="S5810" t="e">
        <v>#N/A</v>
      </c>
      <c r="T5810" s="3" t="e">
        <v>#N/A</v>
      </c>
      <c r="U5810" s="3" t="e">
        <v>#N/A</v>
      </c>
      <c r="V5810" t="e">
        <v>#N/A</v>
      </c>
      <c r="W5810" t="e">
        <v>#N/A</v>
      </c>
      <c r="X5810" t="e">
        <v>#N/A</v>
      </c>
      <c r="Y5810" s="3" t="e">
        <v>#N/A</v>
      </c>
      <c r="Z5810" s="8" t="e">
        <v>#N/A</v>
      </c>
      <c r="AA5810" s="30" t="e">
        <v>#N/A</v>
      </c>
      <c r="AB5810" t="e">
        <v>#N/A</v>
      </c>
      <c r="AC5810" t="e">
        <v>#N/A</v>
      </c>
      <c r="AD5810" t="e">
        <v>#N/A</v>
      </c>
      <c r="AE5810" t="e">
        <v>#N/A</v>
      </c>
      <c r="AF5810" t="e">
        <v>#N/A</v>
      </c>
    </row>
    <row r="5811" spans="1:32" x14ac:dyDescent="0.25">
      <c r="A5811" t="e">
        <v>#N/A</v>
      </c>
      <c r="B5811" s="33" t="e">
        <v>#N/A</v>
      </c>
      <c r="C5811" t="e">
        <v>#N/A</v>
      </c>
      <c r="D5811" t="e">
        <v>#N/A</v>
      </c>
      <c r="E5811" s="69" t="e">
        <v>#N/A</v>
      </c>
      <c r="F5811" s="3" t="e">
        <v>#N/A</v>
      </c>
      <c r="G5811" s="3" t="e">
        <v>#N/A</v>
      </c>
      <c r="H5811" s="3" t="e">
        <v>#N/A</v>
      </c>
      <c r="I5811" s="80" t="e">
        <v>#N/A</v>
      </c>
      <c r="J5811" s="80" t="e">
        <v>#N/A</v>
      </c>
      <c r="K5811" s="85" t="e">
        <v>#N/A</v>
      </c>
      <c r="L5811" s="9" t="e">
        <v>#N/A</v>
      </c>
      <c r="M5811" s="93" t="e">
        <v>#N/A</v>
      </c>
      <c r="N5811" s="8" t="e">
        <v>#N/A</v>
      </c>
      <c r="O5811" t="e">
        <v>#N/A</v>
      </c>
      <c r="P5811" t="e">
        <v>#N/A</v>
      </c>
      <c r="Q5811" t="e">
        <v>#N/A</v>
      </c>
      <c r="R5811" s="2" t="e">
        <v>#N/A</v>
      </c>
      <c r="S5811" t="e">
        <v>#N/A</v>
      </c>
      <c r="T5811" s="3" t="e">
        <v>#N/A</v>
      </c>
      <c r="U5811" s="3" t="e">
        <v>#N/A</v>
      </c>
      <c r="V5811" t="e">
        <v>#N/A</v>
      </c>
      <c r="W5811" t="e">
        <v>#N/A</v>
      </c>
      <c r="X5811" t="e">
        <v>#N/A</v>
      </c>
      <c r="Y5811" s="3" t="e">
        <v>#N/A</v>
      </c>
      <c r="Z5811" s="8" t="e">
        <v>#N/A</v>
      </c>
      <c r="AA5811" s="30" t="e">
        <v>#N/A</v>
      </c>
      <c r="AB5811" t="e">
        <v>#N/A</v>
      </c>
      <c r="AC5811" t="e">
        <v>#N/A</v>
      </c>
      <c r="AD5811" t="e">
        <v>#N/A</v>
      </c>
      <c r="AE5811" t="e">
        <v>#N/A</v>
      </c>
      <c r="AF5811" t="e">
        <v>#N/A</v>
      </c>
    </row>
    <row r="5812" spans="1:32" x14ac:dyDescent="0.25">
      <c r="A5812" t="e">
        <v>#N/A</v>
      </c>
      <c r="B5812" s="33" t="e">
        <v>#N/A</v>
      </c>
      <c r="C5812" t="e">
        <v>#N/A</v>
      </c>
      <c r="D5812" t="e">
        <v>#N/A</v>
      </c>
      <c r="E5812" s="69" t="e">
        <v>#N/A</v>
      </c>
      <c r="F5812" s="3" t="e">
        <v>#N/A</v>
      </c>
      <c r="G5812" s="3" t="e">
        <v>#N/A</v>
      </c>
      <c r="H5812" s="3" t="e">
        <v>#N/A</v>
      </c>
      <c r="I5812" s="80" t="e">
        <v>#N/A</v>
      </c>
      <c r="J5812" s="80" t="e">
        <v>#N/A</v>
      </c>
      <c r="K5812" s="85" t="e">
        <v>#N/A</v>
      </c>
      <c r="L5812" s="9" t="e">
        <v>#N/A</v>
      </c>
      <c r="M5812" s="93" t="e">
        <v>#N/A</v>
      </c>
      <c r="N5812" s="8" t="e">
        <v>#N/A</v>
      </c>
      <c r="O5812" t="e">
        <v>#N/A</v>
      </c>
      <c r="P5812" t="e">
        <v>#N/A</v>
      </c>
      <c r="Q5812" t="e">
        <v>#N/A</v>
      </c>
      <c r="R5812" s="2" t="e">
        <v>#N/A</v>
      </c>
      <c r="S5812" t="e">
        <v>#N/A</v>
      </c>
      <c r="T5812" s="3" t="e">
        <v>#N/A</v>
      </c>
      <c r="U5812" s="3" t="e">
        <v>#N/A</v>
      </c>
      <c r="V5812" t="e">
        <v>#N/A</v>
      </c>
      <c r="W5812" t="e">
        <v>#N/A</v>
      </c>
      <c r="X5812" t="e">
        <v>#N/A</v>
      </c>
      <c r="Y5812" s="3" t="e">
        <v>#N/A</v>
      </c>
      <c r="Z5812" s="8" t="e">
        <v>#N/A</v>
      </c>
      <c r="AA5812" s="30" t="e">
        <v>#N/A</v>
      </c>
      <c r="AB5812" t="e">
        <v>#N/A</v>
      </c>
      <c r="AC5812" t="e">
        <v>#N/A</v>
      </c>
      <c r="AD5812" t="e">
        <v>#N/A</v>
      </c>
      <c r="AE5812" t="e">
        <v>#N/A</v>
      </c>
      <c r="AF5812" t="e">
        <v>#N/A</v>
      </c>
    </row>
    <row r="5813" spans="1:32" x14ac:dyDescent="0.25">
      <c r="A5813" t="e">
        <v>#N/A</v>
      </c>
      <c r="B5813" s="33" t="e">
        <v>#N/A</v>
      </c>
      <c r="C5813" t="e">
        <v>#N/A</v>
      </c>
      <c r="D5813" t="e">
        <v>#N/A</v>
      </c>
      <c r="E5813" s="69" t="e">
        <v>#N/A</v>
      </c>
      <c r="F5813" s="3" t="e">
        <v>#N/A</v>
      </c>
      <c r="G5813" s="3" t="e">
        <v>#N/A</v>
      </c>
      <c r="H5813" s="3" t="e">
        <v>#N/A</v>
      </c>
      <c r="I5813" s="80" t="e">
        <v>#N/A</v>
      </c>
      <c r="J5813" s="80" t="e">
        <v>#N/A</v>
      </c>
      <c r="K5813" s="85" t="e">
        <v>#N/A</v>
      </c>
      <c r="L5813" s="9" t="e">
        <v>#N/A</v>
      </c>
      <c r="M5813" s="93" t="e">
        <v>#N/A</v>
      </c>
      <c r="N5813" s="8" t="e">
        <v>#N/A</v>
      </c>
      <c r="O5813" t="e">
        <v>#N/A</v>
      </c>
      <c r="P5813" t="e">
        <v>#N/A</v>
      </c>
      <c r="Q5813" t="e">
        <v>#N/A</v>
      </c>
      <c r="R5813" s="2" t="e">
        <v>#N/A</v>
      </c>
      <c r="S5813" t="e">
        <v>#N/A</v>
      </c>
      <c r="T5813" s="3" t="e">
        <v>#N/A</v>
      </c>
      <c r="U5813" s="3" t="e">
        <v>#N/A</v>
      </c>
      <c r="V5813" t="e">
        <v>#N/A</v>
      </c>
      <c r="W5813" t="e">
        <v>#N/A</v>
      </c>
      <c r="X5813" t="e">
        <v>#N/A</v>
      </c>
      <c r="Y5813" s="3" t="e">
        <v>#N/A</v>
      </c>
      <c r="Z5813" s="8" t="e">
        <v>#N/A</v>
      </c>
      <c r="AA5813" s="30" t="e">
        <v>#N/A</v>
      </c>
      <c r="AB5813" t="e">
        <v>#N/A</v>
      </c>
      <c r="AC5813" t="e">
        <v>#N/A</v>
      </c>
      <c r="AD5813" t="e">
        <v>#N/A</v>
      </c>
      <c r="AE5813" t="e">
        <v>#N/A</v>
      </c>
      <c r="AF5813" t="e">
        <v>#N/A</v>
      </c>
    </row>
    <row r="5814" spans="1:32" x14ac:dyDescent="0.25">
      <c r="A5814" t="e">
        <v>#N/A</v>
      </c>
      <c r="B5814" s="33" t="e">
        <v>#N/A</v>
      </c>
      <c r="C5814" t="e">
        <v>#N/A</v>
      </c>
      <c r="D5814" t="e">
        <v>#N/A</v>
      </c>
      <c r="E5814" s="69" t="e">
        <v>#N/A</v>
      </c>
      <c r="F5814" s="3" t="e">
        <v>#N/A</v>
      </c>
      <c r="G5814" s="3" t="e">
        <v>#N/A</v>
      </c>
      <c r="H5814" s="3" t="e">
        <v>#N/A</v>
      </c>
      <c r="I5814" s="80" t="e">
        <v>#N/A</v>
      </c>
      <c r="J5814" s="80" t="e">
        <v>#N/A</v>
      </c>
      <c r="K5814" s="85" t="e">
        <v>#N/A</v>
      </c>
      <c r="L5814" s="9" t="e">
        <v>#N/A</v>
      </c>
      <c r="M5814" s="93" t="e">
        <v>#N/A</v>
      </c>
      <c r="N5814" s="8" t="e">
        <v>#N/A</v>
      </c>
      <c r="O5814" t="e">
        <v>#N/A</v>
      </c>
      <c r="P5814" t="e">
        <v>#N/A</v>
      </c>
      <c r="Q5814" t="e">
        <v>#N/A</v>
      </c>
      <c r="R5814" s="2" t="e">
        <v>#N/A</v>
      </c>
      <c r="S5814" t="e">
        <v>#N/A</v>
      </c>
      <c r="T5814" s="3" t="e">
        <v>#N/A</v>
      </c>
      <c r="U5814" s="3" t="e">
        <v>#N/A</v>
      </c>
      <c r="V5814" t="e">
        <v>#N/A</v>
      </c>
      <c r="W5814" t="e">
        <v>#N/A</v>
      </c>
      <c r="X5814" t="e">
        <v>#N/A</v>
      </c>
      <c r="Y5814" s="3" t="e">
        <v>#N/A</v>
      </c>
      <c r="Z5814" s="8" t="e">
        <v>#N/A</v>
      </c>
      <c r="AA5814" s="30" t="e">
        <v>#N/A</v>
      </c>
      <c r="AB5814" t="e">
        <v>#N/A</v>
      </c>
      <c r="AC5814" t="e">
        <v>#N/A</v>
      </c>
      <c r="AD5814" t="e">
        <v>#N/A</v>
      </c>
      <c r="AE5814" t="e">
        <v>#N/A</v>
      </c>
      <c r="AF5814" t="e">
        <v>#N/A</v>
      </c>
    </row>
    <row r="5815" spans="1:32" x14ac:dyDescent="0.25">
      <c r="A5815" t="e">
        <v>#N/A</v>
      </c>
      <c r="B5815" s="33" t="e">
        <v>#N/A</v>
      </c>
      <c r="C5815" t="e">
        <v>#N/A</v>
      </c>
      <c r="D5815" t="e">
        <v>#N/A</v>
      </c>
      <c r="E5815" s="69" t="e">
        <v>#N/A</v>
      </c>
      <c r="F5815" s="3" t="e">
        <v>#N/A</v>
      </c>
      <c r="G5815" s="3" t="e">
        <v>#N/A</v>
      </c>
      <c r="H5815" s="3" t="e">
        <v>#N/A</v>
      </c>
      <c r="I5815" s="80" t="e">
        <v>#N/A</v>
      </c>
      <c r="J5815" s="80" t="e">
        <v>#N/A</v>
      </c>
      <c r="K5815" s="85" t="e">
        <v>#N/A</v>
      </c>
      <c r="L5815" s="9" t="e">
        <v>#N/A</v>
      </c>
      <c r="M5815" s="93" t="e">
        <v>#N/A</v>
      </c>
      <c r="N5815" s="8" t="e">
        <v>#N/A</v>
      </c>
      <c r="O5815" t="e">
        <v>#N/A</v>
      </c>
      <c r="P5815" t="e">
        <v>#N/A</v>
      </c>
      <c r="Q5815" t="e">
        <v>#N/A</v>
      </c>
      <c r="R5815" s="2" t="e">
        <v>#N/A</v>
      </c>
      <c r="S5815" t="e">
        <v>#N/A</v>
      </c>
      <c r="T5815" s="3" t="e">
        <v>#N/A</v>
      </c>
      <c r="U5815" s="3" t="e">
        <v>#N/A</v>
      </c>
      <c r="V5815" t="e">
        <v>#N/A</v>
      </c>
      <c r="W5815" t="e">
        <v>#N/A</v>
      </c>
      <c r="X5815" t="e">
        <v>#N/A</v>
      </c>
      <c r="Y5815" s="3" t="e">
        <v>#N/A</v>
      </c>
      <c r="Z5815" s="8" t="e">
        <v>#N/A</v>
      </c>
      <c r="AA5815" s="30" t="e">
        <v>#N/A</v>
      </c>
      <c r="AB5815" t="e">
        <v>#N/A</v>
      </c>
      <c r="AC5815" t="e">
        <v>#N/A</v>
      </c>
      <c r="AD5815" t="e">
        <v>#N/A</v>
      </c>
      <c r="AE5815" t="e">
        <v>#N/A</v>
      </c>
      <c r="AF5815" t="e">
        <v>#N/A</v>
      </c>
    </row>
    <row r="5816" spans="1:32" x14ac:dyDescent="0.25">
      <c r="A5816" t="e">
        <v>#N/A</v>
      </c>
      <c r="B5816" s="33" t="e">
        <v>#N/A</v>
      </c>
      <c r="C5816" t="e">
        <v>#N/A</v>
      </c>
      <c r="D5816" t="e">
        <v>#N/A</v>
      </c>
      <c r="E5816" s="69" t="e">
        <v>#N/A</v>
      </c>
      <c r="F5816" s="3" t="e">
        <v>#N/A</v>
      </c>
      <c r="G5816" s="3" t="e">
        <v>#N/A</v>
      </c>
      <c r="H5816" s="3" t="e">
        <v>#N/A</v>
      </c>
      <c r="I5816" s="80" t="e">
        <v>#N/A</v>
      </c>
      <c r="J5816" s="80" t="e">
        <v>#N/A</v>
      </c>
      <c r="K5816" s="85" t="e">
        <v>#N/A</v>
      </c>
      <c r="L5816" s="9" t="e">
        <v>#N/A</v>
      </c>
      <c r="M5816" s="93" t="e">
        <v>#N/A</v>
      </c>
      <c r="N5816" s="8" t="e">
        <v>#N/A</v>
      </c>
      <c r="O5816" t="e">
        <v>#N/A</v>
      </c>
      <c r="P5816" t="e">
        <v>#N/A</v>
      </c>
      <c r="Q5816" t="e">
        <v>#N/A</v>
      </c>
      <c r="R5816" s="2" t="e">
        <v>#N/A</v>
      </c>
      <c r="S5816" t="e">
        <v>#N/A</v>
      </c>
      <c r="T5816" s="3" t="e">
        <v>#N/A</v>
      </c>
      <c r="U5816" s="3" t="e">
        <v>#N/A</v>
      </c>
      <c r="V5816" t="e">
        <v>#N/A</v>
      </c>
      <c r="W5816" t="e">
        <v>#N/A</v>
      </c>
      <c r="X5816" t="e">
        <v>#N/A</v>
      </c>
      <c r="Y5816" s="3" t="e">
        <v>#N/A</v>
      </c>
      <c r="Z5816" s="8" t="e">
        <v>#N/A</v>
      </c>
      <c r="AA5816" s="30" t="e">
        <v>#N/A</v>
      </c>
      <c r="AB5816" t="e">
        <v>#N/A</v>
      </c>
      <c r="AC5816" t="e">
        <v>#N/A</v>
      </c>
      <c r="AD5816" t="e">
        <v>#N/A</v>
      </c>
      <c r="AE5816" t="e">
        <v>#N/A</v>
      </c>
      <c r="AF5816" t="e">
        <v>#N/A</v>
      </c>
    </row>
    <row r="5817" spans="1:32" x14ac:dyDescent="0.25">
      <c r="A5817" t="e">
        <v>#N/A</v>
      </c>
      <c r="B5817" s="33" t="e">
        <v>#N/A</v>
      </c>
      <c r="C5817" t="e">
        <v>#N/A</v>
      </c>
      <c r="D5817" t="e">
        <v>#N/A</v>
      </c>
      <c r="E5817" s="69" t="e">
        <v>#N/A</v>
      </c>
      <c r="F5817" s="3" t="e">
        <v>#N/A</v>
      </c>
      <c r="G5817" s="3" t="e">
        <v>#N/A</v>
      </c>
      <c r="H5817" s="3" t="e">
        <v>#N/A</v>
      </c>
      <c r="I5817" s="80" t="e">
        <v>#N/A</v>
      </c>
      <c r="J5817" s="80" t="e">
        <v>#N/A</v>
      </c>
      <c r="K5817" s="85" t="e">
        <v>#N/A</v>
      </c>
      <c r="L5817" s="9" t="e">
        <v>#N/A</v>
      </c>
      <c r="M5817" s="93" t="e">
        <v>#N/A</v>
      </c>
      <c r="N5817" s="8" t="e">
        <v>#N/A</v>
      </c>
      <c r="O5817" t="e">
        <v>#N/A</v>
      </c>
      <c r="P5817" t="e">
        <v>#N/A</v>
      </c>
      <c r="Q5817" t="e">
        <v>#N/A</v>
      </c>
      <c r="R5817" s="2" t="e">
        <v>#N/A</v>
      </c>
      <c r="S5817" t="e">
        <v>#N/A</v>
      </c>
      <c r="T5817" s="3" t="e">
        <v>#N/A</v>
      </c>
      <c r="U5817" s="3" t="e">
        <v>#N/A</v>
      </c>
      <c r="V5817" t="e">
        <v>#N/A</v>
      </c>
      <c r="W5817" t="e">
        <v>#N/A</v>
      </c>
      <c r="X5817" t="e">
        <v>#N/A</v>
      </c>
      <c r="Y5817" s="3" t="e">
        <v>#N/A</v>
      </c>
      <c r="Z5817" s="8" t="e">
        <v>#N/A</v>
      </c>
      <c r="AA5817" s="30" t="e">
        <v>#N/A</v>
      </c>
      <c r="AB5817" t="e">
        <v>#N/A</v>
      </c>
      <c r="AC5817" t="e">
        <v>#N/A</v>
      </c>
      <c r="AD5817" t="e">
        <v>#N/A</v>
      </c>
      <c r="AE5817" t="e">
        <v>#N/A</v>
      </c>
      <c r="AF5817" t="e">
        <v>#N/A</v>
      </c>
    </row>
    <row r="5818" spans="1:32" x14ac:dyDescent="0.25">
      <c r="A5818" t="e">
        <v>#N/A</v>
      </c>
      <c r="B5818" s="33" t="e">
        <v>#N/A</v>
      </c>
      <c r="C5818" t="e">
        <v>#N/A</v>
      </c>
      <c r="D5818" t="e">
        <v>#N/A</v>
      </c>
      <c r="E5818" s="69" t="e">
        <v>#N/A</v>
      </c>
      <c r="F5818" s="3" t="e">
        <v>#N/A</v>
      </c>
      <c r="G5818" s="3" t="e">
        <v>#N/A</v>
      </c>
      <c r="H5818" s="3" t="e">
        <v>#N/A</v>
      </c>
      <c r="I5818" s="80" t="e">
        <v>#N/A</v>
      </c>
      <c r="J5818" s="80" t="e">
        <v>#N/A</v>
      </c>
      <c r="K5818" s="85" t="e">
        <v>#N/A</v>
      </c>
      <c r="L5818" s="9" t="e">
        <v>#N/A</v>
      </c>
      <c r="M5818" s="93" t="e">
        <v>#N/A</v>
      </c>
      <c r="N5818" s="8" t="e">
        <v>#N/A</v>
      </c>
      <c r="O5818" t="e">
        <v>#N/A</v>
      </c>
      <c r="P5818" t="e">
        <v>#N/A</v>
      </c>
      <c r="Q5818" t="e">
        <v>#N/A</v>
      </c>
      <c r="R5818" s="2" t="e">
        <v>#N/A</v>
      </c>
      <c r="S5818" t="e">
        <v>#N/A</v>
      </c>
      <c r="T5818" s="3" t="e">
        <v>#N/A</v>
      </c>
      <c r="U5818" s="3" t="e">
        <v>#N/A</v>
      </c>
      <c r="V5818" t="e">
        <v>#N/A</v>
      </c>
      <c r="W5818" t="e">
        <v>#N/A</v>
      </c>
      <c r="X5818" t="e">
        <v>#N/A</v>
      </c>
      <c r="Y5818" s="3" t="e">
        <v>#N/A</v>
      </c>
      <c r="Z5818" s="8" t="e">
        <v>#N/A</v>
      </c>
      <c r="AA5818" s="30" t="e">
        <v>#N/A</v>
      </c>
      <c r="AB5818" t="e">
        <v>#N/A</v>
      </c>
      <c r="AC5818" t="e">
        <v>#N/A</v>
      </c>
      <c r="AD5818" t="e">
        <v>#N/A</v>
      </c>
      <c r="AE5818" t="e">
        <v>#N/A</v>
      </c>
      <c r="AF5818" t="e">
        <v>#N/A</v>
      </c>
    </row>
    <row r="5819" spans="1:32" x14ac:dyDescent="0.25">
      <c r="A5819" t="e">
        <v>#N/A</v>
      </c>
      <c r="B5819" s="33" t="e">
        <v>#N/A</v>
      </c>
      <c r="C5819" t="e">
        <v>#N/A</v>
      </c>
      <c r="D5819" t="e">
        <v>#N/A</v>
      </c>
      <c r="E5819" s="69" t="e">
        <v>#N/A</v>
      </c>
      <c r="F5819" s="3" t="e">
        <v>#N/A</v>
      </c>
      <c r="G5819" s="3" t="e">
        <v>#N/A</v>
      </c>
      <c r="H5819" s="3" t="e">
        <v>#N/A</v>
      </c>
      <c r="I5819" s="80" t="e">
        <v>#N/A</v>
      </c>
      <c r="J5819" s="80" t="e">
        <v>#N/A</v>
      </c>
      <c r="K5819" s="85" t="e">
        <v>#N/A</v>
      </c>
      <c r="L5819" s="9" t="e">
        <v>#N/A</v>
      </c>
      <c r="M5819" s="93" t="e">
        <v>#N/A</v>
      </c>
      <c r="N5819" s="8" t="e">
        <v>#N/A</v>
      </c>
      <c r="O5819" t="e">
        <v>#N/A</v>
      </c>
      <c r="P5819" t="e">
        <v>#N/A</v>
      </c>
      <c r="Q5819" t="e">
        <v>#N/A</v>
      </c>
      <c r="R5819" s="2" t="e">
        <v>#N/A</v>
      </c>
      <c r="S5819" t="e">
        <v>#N/A</v>
      </c>
      <c r="T5819" s="3" t="e">
        <v>#N/A</v>
      </c>
      <c r="U5819" s="3" t="e">
        <v>#N/A</v>
      </c>
      <c r="V5819" t="e">
        <v>#N/A</v>
      </c>
      <c r="W5819" t="e">
        <v>#N/A</v>
      </c>
      <c r="X5819" t="e">
        <v>#N/A</v>
      </c>
      <c r="Y5819" s="3" t="e">
        <v>#N/A</v>
      </c>
      <c r="Z5819" s="8" t="e">
        <v>#N/A</v>
      </c>
      <c r="AA5819" s="30" t="e">
        <v>#N/A</v>
      </c>
      <c r="AB5819" t="e">
        <v>#N/A</v>
      </c>
      <c r="AC5819" t="e">
        <v>#N/A</v>
      </c>
      <c r="AD5819" t="e">
        <v>#N/A</v>
      </c>
      <c r="AE5819" t="e">
        <v>#N/A</v>
      </c>
      <c r="AF5819" t="e">
        <v>#N/A</v>
      </c>
    </row>
    <row r="5820" spans="1:32" x14ac:dyDescent="0.25">
      <c r="A5820" t="e">
        <v>#N/A</v>
      </c>
      <c r="B5820" s="33" t="e">
        <v>#N/A</v>
      </c>
      <c r="C5820" t="e">
        <v>#N/A</v>
      </c>
      <c r="D5820" t="e">
        <v>#N/A</v>
      </c>
      <c r="E5820" s="69" t="e">
        <v>#N/A</v>
      </c>
      <c r="F5820" s="3" t="e">
        <v>#N/A</v>
      </c>
      <c r="G5820" s="3" t="e">
        <v>#N/A</v>
      </c>
      <c r="H5820" s="3" t="e">
        <v>#N/A</v>
      </c>
      <c r="I5820" s="80" t="e">
        <v>#N/A</v>
      </c>
      <c r="J5820" s="80" t="e">
        <v>#N/A</v>
      </c>
      <c r="K5820" s="85" t="e">
        <v>#N/A</v>
      </c>
      <c r="L5820" s="9" t="e">
        <v>#N/A</v>
      </c>
      <c r="M5820" s="93" t="e">
        <v>#N/A</v>
      </c>
      <c r="N5820" s="8" t="e">
        <v>#N/A</v>
      </c>
      <c r="O5820" t="e">
        <v>#N/A</v>
      </c>
      <c r="P5820" t="e">
        <v>#N/A</v>
      </c>
      <c r="Q5820" t="e">
        <v>#N/A</v>
      </c>
      <c r="R5820" s="2" t="e">
        <v>#N/A</v>
      </c>
      <c r="S5820" t="e">
        <v>#N/A</v>
      </c>
      <c r="T5820" s="3" t="e">
        <v>#N/A</v>
      </c>
      <c r="U5820" s="3" t="e">
        <v>#N/A</v>
      </c>
      <c r="V5820" t="e">
        <v>#N/A</v>
      </c>
      <c r="W5820" t="e">
        <v>#N/A</v>
      </c>
      <c r="X5820" t="e">
        <v>#N/A</v>
      </c>
      <c r="Y5820" s="3" t="e">
        <v>#N/A</v>
      </c>
      <c r="Z5820" s="8" t="e">
        <v>#N/A</v>
      </c>
      <c r="AA5820" s="30" t="e">
        <v>#N/A</v>
      </c>
      <c r="AB5820" t="e">
        <v>#N/A</v>
      </c>
      <c r="AC5820" t="e">
        <v>#N/A</v>
      </c>
      <c r="AD5820" t="e">
        <v>#N/A</v>
      </c>
      <c r="AE5820" t="e">
        <v>#N/A</v>
      </c>
      <c r="AF5820" t="e">
        <v>#N/A</v>
      </c>
    </row>
    <row r="5821" spans="1:32" x14ac:dyDescent="0.25">
      <c r="A5821" t="e">
        <v>#N/A</v>
      </c>
      <c r="B5821" s="33" t="e">
        <v>#N/A</v>
      </c>
      <c r="C5821" t="e">
        <v>#N/A</v>
      </c>
      <c r="D5821" t="e">
        <v>#N/A</v>
      </c>
      <c r="E5821" s="69" t="e">
        <v>#N/A</v>
      </c>
      <c r="F5821" s="3" t="e">
        <v>#N/A</v>
      </c>
      <c r="G5821" s="3" t="e">
        <v>#N/A</v>
      </c>
      <c r="H5821" s="3" t="e">
        <v>#N/A</v>
      </c>
      <c r="I5821" s="80" t="e">
        <v>#N/A</v>
      </c>
      <c r="J5821" s="80" t="e">
        <v>#N/A</v>
      </c>
      <c r="K5821" s="85" t="e">
        <v>#N/A</v>
      </c>
      <c r="L5821" s="9" t="e">
        <v>#N/A</v>
      </c>
      <c r="M5821" s="93" t="e">
        <v>#N/A</v>
      </c>
      <c r="N5821" s="8" t="e">
        <v>#N/A</v>
      </c>
      <c r="O5821" t="e">
        <v>#N/A</v>
      </c>
      <c r="P5821" t="e">
        <v>#N/A</v>
      </c>
      <c r="Q5821" t="e">
        <v>#N/A</v>
      </c>
      <c r="R5821" s="2" t="e">
        <v>#N/A</v>
      </c>
      <c r="S5821" t="e">
        <v>#N/A</v>
      </c>
      <c r="T5821" s="3" t="e">
        <v>#N/A</v>
      </c>
      <c r="U5821" s="3" t="e">
        <v>#N/A</v>
      </c>
      <c r="V5821" t="e">
        <v>#N/A</v>
      </c>
      <c r="W5821" t="e">
        <v>#N/A</v>
      </c>
      <c r="X5821" t="e">
        <v>#N/A</v>
      </c>
      <c r="Y5821" s="3" t="e">
        <v>#N/A</v>
      </c>
      <c r="Z5821" s="8" t="e">
        <v>#N/A</v>
      </c>
      <c r="AA5821" s="30" t="e">
        <v>#N/A</v>
      </c>
      <c r="AB5821" t="e">
        <v>#N/A</v>
      </c>
      <c r="AC5821" t="e">
        <v>#N/A</v>
      </c>
      <c r="AD5821" t="e">
        <v>#N/A</v>
      </c>
      <c r="AE5821" t="e">
        <v>#N/A</v>
      </c>
      <c r="AF5821" t="e">
        <v>#N/A</v>
      </c>
    </row>
    <row r="5822" spans="1:32" x14ac:dyDescent="0.25">
      <c r="A5822" t="e">
        <v>#N/A</v>
      </c>
      <c r="B5822" s="33" t="e">
        <v>#N/A</v>
      </c>
      <c r="C5822" t="e">
        <v>#N/A</v>
      </c>
      <c r="D5822" t="e">
        <v>#N/A</v>
      </c>
      <c r="E5822" s="69" t="e">
        <v>#N/A</v>
      </c>
      <c r="F5822" s="3" t="e">
        <v>#N/A</v>
      </c>
      <c r="G5822" s="3" t="e">
        <v>#N/A</v>
      </c>
      <c r="H5822" s="3" t="e">
        <v>#N/A</v>
      </c>
      <c r="I5822" s="80" t="e">
        <v>#N/A</v>
      </c>
      <c r="J5822" s="80" t="e">
        <v>#N/A</v>
      </c>
      <c r="K5822" s="85" t="e">
        <v>#N/A</v>
      </c>
      <c r="L5822" s="9" t="e">
        <v>#N/A</v>
      </c>
      <c r="M5822" s="93" t="e">
        <v>#N/A</v>
      </c>
      <c r="N5822" s="8" t="e">
        <v>#N/A</v>
      </c>
      <c r="O5822" t="e">
        <v>#N/A</v>
      </c>
      <c r="P5822" t="e">
        <v>#N/A</v>
      </c>
      <c r="Q5822" t="e">
        <v>#N/A</v>
      </c>
      <c r="R5822" s="2" t="e">
        <v>#N/A</v>
      </c>
      <c r="S5822" t="e">
        <v>#N/A</v>
      </c>
      <c r="T5822" s="3" t="e">
        <v>#N/A</v>
      </c>
      <c r="U5822" s="3" t="e">
        <v>#N/A</v>
      </c>
      <c r="V5822" t="e">
        <v>#N/A</v>
      </c>
      <c r="W5822" t="e">
        <v>#N/A</v>
      </c>
      <c r="X5822" t="e">
        <v>#N/A</v>
      </c>
      <c r="Y5822" s="3" t="e">
        <v>#N/A</v>
      </c>
      <c r="Z5822" s="8" t="e">
        <v>#N/A</v>
      </c>
      <c r="AA5822" s="30" t="e">
        <v>#N/A</v>
      </c>
      <c r="AB5822" t="e">
        <v>#N/A</v>
      </c>
      <c r="AC5822" t="e">
        <v>#N/A</v>
      </c>
      <c r="AD5822" t="e">
        <v>#N/A</v>
      </c>
      <c r="AE5822" t="e">
        <v>#N/A</v>
      </c>
      <c r="AF5822" t="e">
        <v>#N/A</v>
      </c>
    </row>
    <row r="5823" spans="1:32" x14ac:dyDescent="0.25">
      <c r="A5823" t="e">
        <v>#N/A</v>
      </c>
      <c r="B5823" s="33" t="e">
        <v>#N/A</v>
      </c>
      <c r="C5823" t="e">
        <v>#N/A</v>
      </c>
      <c r="D5823" t="e">
        <v>#N/A</v>
      </c>
      <c r="E5823" s="69" t="e">
        <v>#N/A</v>
      </c>
      <c r="F5823" s="3" t="e">
        <v>#N/A</v>
      </c>
      <c r="G5823" s="3" t="e">
        <v>#N/A</v>
      </c>
      <c r="H5823" s="3" t="e">
        <v>#N/A</v>
      </c>
      <c r="I5823" s="80" t="e">
        <v>#N/A</v>
      </c>
      <c r="J5823" s="80" t="e">
        <v>#N/A</v>
      </c>
      <c r="K5823" s="85" t="e">
        <v>#N/A</v>
      </c>
      <c r="L5823" s="9" t="e">
        <v>#N/A</v>
      </c>
      <c r="M5823" s="93" t="e">
        <v>#N/A</v>
      </c>
      <c r="N5823" s="8" t="e">
        <v>#N/A</v>
      </c>
      <c r="O5823" t="e">
        <v>#N/A</v>
      </c>
      <c r="P5823" t="e">
        <v>#N/A</v>
      </c>
      <c r="Q5823" t="e">
        <v>#N/A</v>
      </c>
      <c r="R5823" s="2" t="e">
        <v>#N/A</v>
      </c>
      <c r="S5823" t="e">
        <v>#N/A</v>
      </c>
      <c r="T5823" s="3" t="e">
        <v>#N/A</v>
      </c>
      <c r="U5823" s="3" t="e">
        <v>#N/A</v>
      </c>
      <c r="V5823" t="e">
        <v>#N/A</v>
      </c>
      <c r="W5823" t="e">
        <v>#N/A</v>
      </c>
      <c r="X5823" t="e">
        <v>#N/A</v>
      </c>
      <c r="Y5823" s="3" t="e">
        <v>#N/A</v>
      </c>
      <c r="Z5823" s="8" t="e">
        <v>#N/A</v>
      </c>
      <c r="AA5823" s="30" t="e">
        <v>#N/A</v>
      </c>
      <c r="AB5823" t="e">
        <v>#N/A</v>
      </c>
      <c r="AC5823" t="e">
        <v>#N/A</v>
      </c>
      <c r="AD5823" t="e">
        <v>#N/A</v>
      </c>
      <c r="AE5823" t="e">
        <v>#N/A</v>
      </c>
      <c r="AF5823" t="e">
        <v>#N/A</v>
      </c>
    </row>
    <row r="5824" spans="1:32" x14ac:dyDescent="0.25">
      <c r="A5824" t="e">
        <v>#N/A</v>
      </c>
      <c r="B5824" s="33" t="e">
        <v>#N/A</v>
      </c>
      <c r="C5824" t="e">
        <v>#N/A</v>
      </c>
      <c r="D5824" t="e">
        <v>#N/A</v>
      </c>
      <c r="E5824" s="69" t="e">
        <v>#N/A</v>
      </c>
      <c r="F5824" s="3" t="e">
        <v>#N/A</v>
      </c>
      <c r="G5824" s="3" t="e">
        <v>#N/A</v>
      </c>
      <c r="H5824" s="3" t="e">
        <v>#N/A</v>
      </c>
      <c r="I5824" s="80" t="e">
        <v>#N/A</v>
      </c>
      <c r="J5824" s="80" t="e">
        <v>#N/A</v>
      </c>
      <c r="K5824" s="85" t="e">
        <v>#N/A</v>
      </c>
      <c r="L5824" s="9" t="e">
        <v>#N/A</v>
      </c>
      <c r="M5824" s="93" t="e">
        <v>#N/A</v>
      </c>
      <c r="N5824" s="8" t="e">
        <v>#N/A</v>
      </c>
      <c r="O5824" t="e">
        <v>#N/A</v>
      </c>
      <c r="P5824" t="e">
        <v>#N/A</v>
      </c>
      <c r="Q5824" t="e">
        <v>#N/A</v>
      </c>
      <c r="R5824" s="2" t="e">
        <v>#N/A</v>
      </c>
      <c r="S5824" t="e">
        <v>#N/A</v>
      </c>
      <c r="T5824" s="3" t="e">
        <v>#N/A</v>
      </c>
      <c r="U5824" s="3" t="e">
        <v>#N/A</v>
      </c>
      <c r="V5824" t="e">
        <v>#N/A</v>
      </c>
      <c r="W5824" t="e">
        <v>#N/A</v>
      </c>
      <c r="X5824" t="e">
        <v>#N/A</v>
      </c>
      <c r="Y5824" s="3" t="e">
        <v>#N/A</v>
      </c>
      <c r="Z5824" s="8" t="e">
        <v>#N/A</v>
      </c>
      <c r="AA5824" s="30" t="e">
        <v>#N/A</v>
      </c>
      <c r="AB5824" t="e">
        <v>#N/A</v>
      </c>
      <c r="AC5824" t="e">
        <v>#N/A</v>
      </c>
      <c r="AD5824" t="e">
        <v>#N/A</v>
      </c>
      <c r="AE5824" t="e">
        <v>#N/A</v>
      </c>
      <c r="AF5824" t="e">
        <v>#N/A</v>
      </c>
    </row>
    <row r="5825" spans="1:32" x14ac:dyDescent="0.25">
      <c r="A5825" t="e">
        <v>#N/A</v>
      </c>
      <c r="B5825" s="33" t="e">
        <v>#N/A</v>
      </c>
      <c r="C5825" t="e">
        <v>#N/A</v>
      </c>
      <c r="D5825" t="e">
        <v>#N/A</v>
      </c>
      <c r="E5825" s="69" t="e">
        <v>#N/A</v>
      </c>
      <c r="F5825" s="3" t="e">
        <v>#N/A</v>
      </c>
      <c r="G5825" s="3" t="e">
        <v>#N/A</v>
      </c>
      <c r="H5825" s="3" t="e">
        <v>#N/A</v>
      </c>
      <c r="I5825" s="80" t="e">
        <v>#N/A</v>
      </c>
      <c r="J5825" s="80" t="e">
        <v>#N/A</v>
      </c>
      <c r="K5825" s="85" t="e">
        <v>#N/A</v>
      </c>
      <c r="L5825" s="9" t="e">
        <v>#N/A</v>
      </c>
      <c r="M5825" s="93" t="e">
        <v>#N/A</v>
      </c>
      <c r="N5825" s="8" t="e">
        <v>#N/A</v>
      </c>
      <c r="O5825" t="e">
        <v>#N/A</v>
      </c>
      <c r="P5825" t="e">
        <v>#N/A</v>
      </c>
      <c r="Q5825" t="e">
        <v>#N/A</v>
      </c>
      <c r="R5825" s="2" t="e">
        <v>#N/A</v>
      </c>
      <c r="S5825" t="e">
        <v>#N/A</v>
      </c>
      <c r="T5825" s="3" t="e">
        <v>#N/A</v>
      </c>
      <c r="U5825" s="3" t="e">
        <v>#N/A</v>
      </c>
      <c r="V5825" t="e">
        <v>#N/A</v>
      </c>
      <c r="W5825" t="e">
        <v>#N/A</v>
      </c>
      <c r="X5825" t="e">
        <v>#N/A</v>
      </c>
      <c r="Y5825" s="3" t="e">
        <v>#N/A</v>
      </c>
      <c r="Z5825" s="8" t="e">
        <v>#N/A</v>
      </c>
      <c r="AA5825" s="30" t="e">
        <v>#N/A</v>
      </c>
      <c r="AB5825" t="e">
        <v>#N/A</v>
      </c>
      <c r="AC5825" t="e">
        <v>#N/A</v>
      </c>
      <c r="AD5825" t="e">
        <v>#N/A</v>
      </c>
      <c r="AE5825" t="e">
        <v>#N/A</v>
      </c>
      <c r="AF5825" t="e">
        <v>#N/A</v>
      </c>
    </row>
    <row r="5826" spans="1:32" x14ac:dyDescent="0.25">
      <c r="A5826" t="e">
        <v>#N/A</v>
      </c>
      <c r="B5826" s="33" t="e">
        <v>#N/A</v>
      </c>
      <c r="C5826" t="e">
        <v>#N/A</v>
      </c>
      <c r="D5826" t="e">
        <v>#N/A</v>
      </c>
      <c r="E5826" s="69" t="e">
        <v>#N/A</v>
      </c>
      <c r="F5826" s="3" t="e">
        <v>#N/A</v>
      </c>
      <c r="G5826" s="3" t="e">
        <v>#N/A</v>
      </c>
      <c r="H5826" s="3" t="e">
        <v>#N/A</v>
      </c>
      <c r="I5826" s="80" t="e">
        <v>#N/A</v>
      </c>
      <c r="J5826" s="80" t="e">
        <v>#N/A</v>
      </c>
      <c r="K5826" s="85" t="e">
        <v>#N/A</v>
      </c>
      <c r="L5826" s="9" t="e">
        <v>#N/A</v>
      </c>
      <c r="M5826" s="93" t="e">
        <v>#N/A</v>
      </c>
      <c r="N5826" s="8" t="e">
        <v>#N/A</v>
      </c>
      <c r="O5826" t="e">
        <v>#N/A</v>
      </c>
      <c r="P5826" t="e">
        <v>#N/A</v>
      </c>
      <c r="Q5826" t="e">
        <v>#N/A</v>
      </c>
      <c r="R5826" s="2" t="e">
        <v>#N/A</v>
      </c>
      <c r="S5826" t="e">
        <v>#N/A</v>
      </c>
      <c r="T5826" s="3" t="e">
        <v>#N/A</v>
      </c>
      <c r="U5826" s="3" t="e">
        <v>#N/A</v>
      </c>
      <c r="V5826" t="e">
        <v>#N/A</v>
      </c>
      <c r="W5826" t="e">
        <v>#N/A</v>
      </c>
      <c r="X5826" t="e">
        <v>#N/A</v>
      </c>
      <c r="Y5826" s="3" t="e">
        <v>#N/A</v>
      </c>
      <c r="Z5826" s="8" t="e">
        <v>#N/A</v>
      </c>
      <c r="AA5826" s="30" t="e">
        <v>#N/A</v>
      </c>
      <c r="AB5826" t="e">
        <v>#N/A</v>
      </c>
      <c r="AC5826" t="e">
        <v>#N/A</v>
      </c>
      <c r="AD5826" t="e">
        <v>#N/A</v>
      </c>
      <c r="AE5826" t="e">
        <v>#N/A</v>
      </c>
      <c r="AF5826" t="e">
        <v>#N/A</v>
      </c>
    </row>
    <row r="5827" spans="1:32" x14ac:dyDescent="0.25">
      <c r="A5827" t="e">
        <v>#N/A</v>
      </c>
      <c r="B5827" s="33" t="e">
        <v>#N/A</v>
      </c>
      <c r="C5827" t="e">
        <v>#N/A</v>
      </c>
      <c r="D5827" t="e">
        <v>#N/A</v>
      </c>
      <c r="E5827" s="69" t="e">
        <v>#N/A</v>
      </c>
      <c r="F5827" s="3" t="e">
        <v>#N/A</v>
      </c>
      <c r="G5827" s="3" t="e">
        <v>#N/A</v>
      </c>
      <c r="H5827" s="3" t="e">
        <v>#N/A</v>
      </c>
      <c r="I5827" s="80" t="e">
        <v>#N/A</v>
      </c>
      <c r="J5827" s="80" t="e">
        <v>#N/A</v>
      </c>
      <c r="K5827" s="85" t="e">
        <v>#N/A</v>
      </c>
      <c r="L5827" s="9" t="e">
        <v>#N/A</v>
      </c>
      <c r="M5827" s="93" t="e">
        <v>#N/A</v>
      </c>
      <c r="N5827" s="8" t="e">
        <v>#N/A</v>
      </c>
      <c r="O5827" t="e">
        <v>#N/A</v>
      </c>
      <c r="P5827" t="e">
        <v>#N/A</v>
      </c>
      <c r="Q5827" t="e">
        <v>#N/A</v>
      </c>
      <c r="R5827" s="2" t="e">
        <v>#N/A</v>
      </c>
      <c r="S5827" t="e">
        <v>#N/A</v>
      </c>
      <c r="T5827" s="3" t="e">
        <v>#N/A</v>
      </c>
      <c r="U5827" s="3" t="e">
        <v>#N/A</v>
      </c>
      <c r="V5827" t="e">
        <v>#N/A</v>
      </c>
      <c r="W5827" t="e">
        <v>#N/A</v>
      </c>
      <c r="X5827" t="e">
        <v>#N/A</v>
      </c>
      <c r="Y5827" s="3" t="e">
        <v>#N/A</v>
      </c>
      <c r="Z5827" s="8" t="e">
        <v>#N/A</v>
      </c>
      <c r="AA5827" s="30" t="e">
        <v>#N/A</v>
      </c>
      <c r="AB5827" t="e">
        <v>#N/A</v>
      </c>
      <c r="AC5827" t="e">
        <v>#N/A</v>
      </c>
      <c r="AD5827" t="e">
        <v>#N/A</v>
      </c>
      <c r="AE5827" t="e">
        <v>#N/A</v>
      </c>
      <c r="AF5827" t="e">
        <v>#N/A</v>
      </c>
    </row>
    <row r="5828" spans="1:32" x14ac:dyDescent="0.25">
      <c r="A5828" t="e">
        <v>#N/A</v>
      </c>
      <c r="B5828" s="33" t="e">
        <v>#N/A</v>
      </c>
      <c r="C5828" t="e">
        <v>#N/A</v>
      </c>
      <c r="D5828" t="e">
        <v>#N/A</v>
      </c>
      <c r="E5828" s="69" t="e">
        <v>#N/A</v>
      </c>
      <c r="F5828" s="3" t="e">
        <v>#N/A</v>
      </c>
      <c r="G5828" s="3" t="e">
        <v>#N/A</v>
      </c>
      <c r="H5828" s="3" t="e">
        <v>#N/A</v>
      </c>
      <c r="I5828" s="80" t="e">
        <v>#N/A</v>
      </c>
      <c r="J5828" s="80" t="e">
        <v>#N/A</v>
      </c>
      <c r="K5828" s="85" t="e">
        <v>#N/A</v>
      </c>
      <c r="L5828" s="9" t="e">
        <v>#N/A</v>
      </c>
      <c r="M5828" s="93" t="e">
        <v>#N/A</v>
      </c>
      <c r="N5828" s="8" t="e">
        <v>#N/A</v>
      </c>
      <c r="O5828" t="e">
        <v>#N/A</v>
      </c>
      <c r="P5828" t="e">
        <v>#N/A</v>
      </c>
      <c r="Q5828" t="e">
        <v>#N/A</v>
      </c>
      <c r="R5828" s="2" t="e">
        <v>#N/A</v>
      </c>
      <c r="S5828" t="e">
        <v>#N/A</v>
      </c>
      <c r="T5828" s="3" t="e">
        <v>#N/A</v>
      </c>
      <c r="U5828" s="3" t="e">
        <v>#N/A</v>
      </c>
      <c r="V5828" t="e">
        <v>#N/A</v>
      </c>
      <c r="W5828" t="e">
        <v>#N/A</v>
      </c>
      <c r="X5828" t="e">
        <v>#N/A</v>
      </c>
      <c r="Y5828" s="3" t="e">
        <v>#N/A</v>
      </c>
      <c r="Z5828" s="8" t="e">
        <v>#N/A</v>
      </c>
      <c r="AA5828" s="30" t="e">
        <v>#N/A</v>
      </c>
      <c r="AB5828" t="e">
        <v>#N/A</v>
      </c>
      <c r="AC5828" t="e">
        <v>#N/A</v>
      </c>
      <c r="AD5828" t="e">
        <v>#N/A</v>
      </c>
      <c r="AE5828" t="e">
        <v>#N/A</v>
      </c>
      <c r="AF5828" t="e">
        <v>#N/A</v>
      </c>
    </row>
    <row r="5829" spans="1:32" x14ac:dyDescent="0.25">
      <c r="A5829" t="e">
        <v>#N/A</v>
      </c>
      <c r="B5829" s="33" t="e">
        <v>#N/A</v>
      </c>
      <c r="C5829" t="e">
        <v>#N/A</v>
      </c>
      <c r="D5829" t="e">
        <v>#N/A</v>
      </c>
      <c r="E5829" s="69" t="e">
        <v>#N/A</v>
      </c>
      <c r="F5829" s="3" t="e">
        <v>#N/A</v>
      </c>
      <c r="G5829" s="3" t="e">
        <v>#N/A</v>
      </c>
      <c r="H5829" s="3" t="e">
        <v>#N/A</v>
      </c>
      <c r="I5829" s="80" t="e">
        <v>#N/A</v>
      </c>
      <c r="J5829" s="80" t="e">
        <v>#N/A</v>
      </c>
      <c r="K5829" s="85" t="e">
        <v>#N/A</v>
      </c>
      <c r="L5829" s="9" t="e">
        <v>#N/A</v>
      </c>
      <c r="M5829" s="93" t="e">
        <v>#N/A</v>
      </c>
      <c r="N5829" s="8" t="e">
        <v>#N/A</v>
      </c>
      <c r="O5829" t="e">
        <v>#N/A</v>
      </c>
      <c r="P5829" t="e">
        <v>#N/A</v>
      </c>
      <c r="Q5829" t="e">
        <v>#N/A</v>
      </c>
      <c r="R5829" s="2" t="e">
        <v>#N/A</v>
      </c>
      <c r="S5829" t="e">
        <v>#N/A</v>
      </c>
      <c r="T5829" s="3" t="e">
        <v>#N/A</v>
      </c>
      <c r="U5829" s="3" t="e">
        <v>#N/A</v>
      </c>
      <c r="V5829" t="e">
        <v>#N/A</v>
      </c>
      <c r="W5829" t="e">
        <v>#N/A</v>
      </c>
      <c r="X5829" t="e">
        <v>#N/A</v>
      </c>
      <c r="Y5829" s="3" t="e">
        <v>#N/A</v>
      </c>
      <c r="Z5829" s="8" t="e">
        <v>#N/A</v>
      </c>
      <c r="AA5829" s="30" t="e">
        <v>#N/A</v>
      </c>
      <c r="AB5829" t="e">
        <v>#N/A</v>
      </c>
      <c r="AC5829" t="e">
        <v>#N/A</v>
      </c>
      <c r="AD5829" t="e">
        <v>#N/A</v>
      </c>
      <c r="AE5829" t="e">
        <v>#N/A</v>
      </c>
      <c r="AF5829" t="e">
        <v>#N/A</v>
      </c>
    </row>
    <row r="5830" spans="1:32" x14ac:dyDescent="0.25">
      <c r="A5830" t="e">
        <v>#N/A</v>
      </c>
      <c r="B5830" s="33" t="e">
        <v>#N/A</v>
      </c>
      <c r="C5830" t="e">
        <v>#N/A</v>
      </c>
      <c r="D5830" t="e">
        <v>#N/A</v>
      </c>
      <c r="E5830" s="69" t="e">
        <v>#N/A</v>
      </c>
      <c r="F5830" s="3" t="e">
        <v>#N/A</v>
      </c>
      <c r="G5830" s="3" t="e">
        <v>#N/A</v>
      </c>
      <c r="H5830" s="3" t="e">
        <v>#N/A</v>
      </c>
      <c r="I5830" s="80" t="e">
        <v>#N/A</v>
      </c>
      <c r="J5830" s="80" t="e">
        <v>#N/A</v>
      </c>
      <c r="K5830" s="85" t="e">
        <v>#N/A</v>
      </c>
      <c r="L5830" s="9" t="e">
        <v>#N/A</v>
      </c>
      <c r="M5830" s="93" t="e">
        <v>#N/A</v>
      </c>
      <c r="N5830" s="8" t="e">
        <v>#N/A</v>
      </c>
      <c r="O5830" t="e">
        <v>#N/A</v>
      </c>
      <c r="P5830" t="e">
        <v>#N/A</v>
      </c>
      <c r="Q5830" t="e">
        <v>#N/A</v>
      </c>
      <c r="R5830" s="2" t="e">
        <v>#N/A</v>
      </c>
      <c r="S5830" t="e">
        <v>#N/A</v>
      </c>
      <c r="T5830" s="3" t="e">
        <v>#N/A</v>
      </c>
      <c r="U5830" s="3" t="e">
        <v>#N/A</v>
      </c>
      <c r="V5830" t="e">
        <v>#N/A</v>
      </c>
      <c r="W5830" t="e">
        <v>#N/A</v>
      </c>
      <c r="X5830" t="e">
        <v>#N/A</v>
      </c>
      <c r="Y5830" s="3" t="e">
        <v>#N/A</v>
      </c>
      <c r="Z5830" s="8" t="e">
        <v>#N/A</v>
      </c>
      <c r="AA5830" s="30" t="e">
        <v>#N/A</v>
      </c>
      <c r="AB5830" t="e">
        <v>#N/A</v>
      </c>
      <c r="AC5830" t="e">
        <v>#N/A</v>
      </c>
      <c r="AD5830" t="e">
        <v>#N/A</v>
      </c>
      <c r="AE5830" t="e">
        <v>#N/A</v>
      </c>
      <c r="AF5830" t="e">
        <v>#N/A</v>
      </c>
    </row>
    <row r="5831" spans="1:32" x14ac:dyDescent="0.25">
      <c r="A5831" t="e">
        <v>#N/A</v>
      </c>
      <c r="B5831" s="33" t="e">
        <v>#N/A</v>
      </c>
      <c r="C5831" t="e">
        <v>#N/A</v>
      </c>
      <c r="D5831" t="e">
        <v>#N/A</v>
      </c>
      <c r="E5831" s="69" t="e">
        <v>#N/A</v>
      </c>
      <c r="F5831" s="3" t="e">
        <v>#N/A</v>
      </c>
      <c r="G5831" s="3" t="e">
        <v>#N/A</v>
      </c>
      <c r="H5831" s="3" t="e">
        <v>#N/A</v>
      </c>
      <c r="I5831" s="80" t="e">
        <v>#N/A</v>
      </c>
      <c r="J5831" s="80" t="e">
        <v>#N/A</v>
      </c>
      <c r="K5831" s="85" t="e">
        <v>#N/A</v>
      </c>
      <c r="L5831" s="9" t="e">
        <v>#N/A</v>
      </c>
      <c r="M5831" s="93" t="e">
        <v>#N/A</v>
      </c>
      <c r="N5831" s="8" t="e">
        <v>#N/A</v>
      </c>
      <c r="O5831" t="e">
        <v>#N/A</v>
      </c>
      <c r="P5831" t="e">
        <v>#N/A</v>
      </c>
      <c r="Q5831" t="e">
        <v>#N/A</v>
      </c>
      <c r="R5831" s="2" t="e">
        <v>#N/A</v>
      </c>
      <c r="S5831" t="e">
        <v>#N/A</v>
      </c>
      <c r="T5831" s="3" t="e">
        <v>#N/A</v>
      </c>
      <c r="U5831" s="3" t="e">
        <v>#N/A</v>
      </c>
      <c r="V5831" t="e">
        <v>#N/A</v>
      </c>
      <c r="W5831" t="e">
        <v>#N/A</v>
      </c>
      <c r="X5831" t="e">
        <v>#N/A</v>
      </c>
      <c r="Y5831" s="3" t="e">
        <v>#N/A</v>
      </c>
      <c r="Z5831" s="8" t="e">
        <v>#N/A</v>
      </c>
      <c r="AA5831" s="30" t="e">
        <v>#N/A</v>
      </c>
      <c r="AB5831" t="e">
        <v>#N/A</v>
      </c>
      <c r="AC5831" t="e">
        <v>#N/A</v>
      </c>
      <c r="AD5831" t="e">
        <v>#N/A</v>
      </c>
      <c r="AE5831" t="e">
        <v>#N/A</v>
      </c>
      <c r="AF5831" t="e">
        <v>#N/A</v>
      </c>
    </row>
    <row r="5832" spans="1:32" x14ac:dyDescent="0.25">
      <c r="A5832" t="e">
        <v>#N/A</v>
      </c>
      <c r="B5832" s="33" t="e">
        <v>#N/A</v>
      </c>
      <c r="C5832" t="e">
        <v>#N/A</v>
      </c>
      <c r="D5832" t="e">
        <v>#N/A</v>
      </c>
      <c r="E5832" s="69" t="e">
        <v>#N/A</v>
      </c>
      <c r="F5832" s="3" t="e">
        <v>#N/A</v>
      </c>
      <c r="G5832" s="3" t="e">
        <v>#N/A</v>
      </c>
      <c r="H5832" s="3" t="e">
        <v>#N/A</v>
      </c>
      <c r="I5832" s="80" t="e">
        <v>#N/A</v>
      </c>
      <c r="J5832" s="80" t="e">
        <v>#N/A</v>
      </c>
      <c r="K5832" s="85" t="e">
        <v>#N/A</v>
      </c>
      <c r="L5832" s="9" t="e">
        <v>#N/A</v>
      </c>
      <c r="M5832" s="93" t="e">
        <v>#N/A</v>
      </c>
      <c r="N5832" s="8" t="e">
        <v>#N/A</v>
      </c>
      <c r="O5832" t="e">
        <v>#N/A</v>
      </c>
      <c r="P5832" t="e">
        <v>#N/A</v>
      </c>
      <c r="Q5832" t="e">
        <v>#N/A</v>
      </c>
      <c r="R5832" s="2" t="e">
        <v>#N/A</v>
      </c>
      <c r="S5832" t="e">
        <v>#N/A</v>
      </c>
      <c r="T5832" s="3" t="e">
        <v>#N/A</v>
      </c>
      <c r="U5832" s="3" t="e">
        <v>#N/A</v>
      </c>
      <c r="V5832" t="e">
        <v>#N/A</v>
      </c>
      <c r="W5832" t="e">
        <v>#N/A</v>
      </c>
      <c r="X5832" t="e">
        <v>#N/A</v>
      </c>
      <c r="Y5832" s="3" t="e">
        <v>#N/A</v>
      </c>
      <c r="Z5832" s="8" t="e">
        <v>#N/A</v>
      </c>
      <c r="AA5832" s="30" t="e">
        <v>#N/A</v>
      </c>
      <c r="AB5832" t="e">
        <v>#N/A</v>
      </c>
      <c r="AC5832" t="e">
        <v>#N/A</v>
      </c>
      <c r="AD5832" t="e">
        <v>#N/A</v>
      </c>
      <c r="AE5832" t="e">
        <v>#N/A</v>
      </c>
      <c r="AF5832" t="e">
        <v>#N/A</v>
      </c>
    </row>
    <row r="5833" spans="1:32" x14ac:dyDescent="0.25">
      <c r="A5833" t="e">
        <v>#N/A</v>
      </c>
      <c r="B5833" s="33" t="e">
        <v>#N/A</v>
      </c>
      <c r="C5833" t="e">
        <v>#N/A</v>
      </c>
      <c r="D5833" t="e">
        <v>#N/A</v>
      </c>
      <c r="E5833" s="69" t="e">
        <v>#N/A</v>
      </c>
      <c r="F5833" s="3" t="e">
        <v>#N/A</v>
      </c>
      <c r="G5833" s="3" t="e">
        <v>#N/A</v>
      </c>
      <c r="H5833" s="3" t="e">
        <v>#N/A</v>
      </c>
      <c r="I5833" s="80" t="e">
        <v>#N/A</v>
      </c>
      <c r="J5833" s="80" t="e">
        <v>#N/A</v>
      </c>
      <c r="K5833" s="85" t="e">
        <v>#N/A</v>
      </c>
      <c r="L5833" s="9" t="e">
        <v>#N/A</v>
      </c>
      <c r="M5833" s="93" t="e">
        <v>#N/A</v>
      </c>
      <c r="N5833" s="8" t="e">
        <v>#N/A</v>
      </c>
      <c r="O5833" t="e">
        <v>#N/A</v>
      </c>
      <c r="P5833" t="e">
        <v>#N/A</v>
      </c>
      <c r="Q5833" t="e">
        <v>#N/A</v>
      </c>
      <c r="R5833" s="2" t="e">
        <v>#N/A</v>
      </c>
      <c r="S5833" t="e">
        <v>#N/A</v>
      </c>
      <c r="T5833" s="3" t="e">
        <v>#N/A</v>
      </c>
      <c r="U5833" s="3" t="e">
        <v>#N/A</v>
      </c>
      <c r="V5833" t="e">
        <v>#N/A</v>
      </c>
      <c r="W5833" t="e">
        <v>#N/A</v>
      </c>
      <c r="X5833" t="e">
        <v>#N/A</v>
      </c>
      <c r="Y5833" s="3" t="e">
        <v>#N/A</v>
      </c>
      <c r="Z5833" s="8" t="e">
        <v>#N/A</v>
      </c>
      <c r="AA5833" s="30" t="e">
        <v>#N/A</v>
      </c>
      <c r="AB5833" t="e">
        <v>#N/A</v>
      </c>
      <c r="AC5833" t="e">
        <v>#N/A</v>
      </c>
      <c r="AD5833" t="e">
        <v>#N/A</v>
      </c>
      <c r="AE5833" t="e">
        <v>#N/A</v>
      </c>
      <c r="AF5833" t="e">
        <v>#N/A</v>
      </c>
    </row>
    <row r="5834" spans="1:32" x14ac:dyDescent="0.25">
      <c r="A5834" t="e">
        <v>#N/A</v>
      </c>
      <c r="B5834" s="33" t="e">
        <v>#N/A</v>
      </c>
      <c r="C5834" t="e">
        <v>#N/A</v>
      </c>
      <c r="D5834" t="e">
        <v>#N/A</v>
      </c>
      <c r="E5834" s="69" t="e">
        <v>#N/A</v>
      </c>
      <c r="F5834" s="3" t="e">
        <v>#N/A</v>
      </c>
      <c r="G5834" s="3" t="e">
        <v>#N/A</v>
      </c>
      <c r="H5834" s="3" t="e">
        <v>#N/A</v>
      </c>
      <c r="I5834" s="80" t="e">
        <v>#N/A</v>
      </c>
      <c r="J5834" s="80" t="e">
        <v>#N/A</v>
      </c>
      <c r="K5834" s="85" t="e">
        <v>#N/A</v>
      </c>
      <c r="L5834" s="9" t="e">
        <v>#N/A</v>
      </c>
      <c r="M5834" s="93" t="e">
        <v>#N/A</v>
      </c>
      <c r="N5834" s="8" t="e">
        <v>#N/A</v>
      </c>
      <c r="O5834" t="e">
        <v>#N/A</v>
      </c>
      <c r="P5834" t="e">
        <v>#N/A</v>
      </c>
      <c r="Q5834" t="e">
        <v>#N/A</v>
      </c>
      <c r="R5834" s="2" t="e">
        <v>#N/A</v>
      </c>
      <c r="S5834" t="e">
        <v>#N/A</v>
      </c>
      <c r="T5834" s="3" t="e">
        <v>#N/A</v>
      </c>
      <c r="U5834" s="3" t="e">
        <v>#N/A</v>
      </c>
      <c r="V5834" t="e">
        <v>#N/A</v>
      </c>
      <c r="W5834" t="e">
        <v>#N/A</v>
      </c>
      <c r="X5834" t="e">
        <v>#N/A</v>
      </c>
      <c r="Y5834" s="3" t="e">
        <v>#N/A</v>
      </c>
      <c r="Z5834" s="8" t="e">
        <v>#N/A</v>
      </c>
      <c r="AA5834" s="30" t="e">
        <v>#N/A</v>
      </c>
      <c r="AB5834" t="e">
        <v>#N/A</v>
      </c>
      <c r="AC5834" t="e">
        <v>#N/A</v>
      </c>
      <c r="AD5834" t="e">
        <v>#N/A</v>
      </c>
      <c r="AE5834" t="e">
        <v>#N/A</v>
      </c>
      <c r="AF5834" t="e">
        <v>#N/A</v>
      </c>
    </row>
    <row r="5835" spans="1:32" x14ac:dyDescent="0.25">
      <c r="A5835" t="e">
        <v>#N/A</v>
      </c>
      <c r="B5835" s="33" t="e">
        <v>#N/A</v>
      </c>
      <c r="C5835" t="e">
        <v>#N/A</v>
      </c>
      <c r="D5835" t="e">
        <v>#N/A</v>
      </c>
      <c r="E5835" s="69" t="e">
        <v>#N/A</v>
      </c>
      <c r="F5835" s="3" t="e">
        <v>#N/A</v>
      </c>
      <c r="G5835" s="3" t="e">
        <v>#N/A</v>
      </c>
      <c r="H5835" s="3" t="e">
        <v>#N/A</v>
      </c>
      <c r="I5835" s="80" t="e">
        <v>#N/A</v>
      </c>
      <c r="J5835" s="80" t="e">
        <v>#N/A</v>
      </c>
      <c r="K5835" s="85" t="e">
        <v>#N/A</v>
      </c>
      <c r="L5835" s="9" t="e">
        <v>#N/A</v>
      </c>
      <c r="M5835" s="93" t="e">
        <v>#N/A</v>
      </c>
      <c r="N5835" s="8" t="e">
        <v>#N/A</v>
      </c>
      <c r="O5835" t="e">
        <v>#N/A</v>
      </c>
      <c r="P5835" t="e">
        <v>#N/A</v>
      </c>
      <c r="Q5835" t="e">
        <v>#N/A</v>
      </c>
      <c r="R5835" s="2" t="e">
        <v>#N/A</v>
      </c>
      <c r="S5835" t="e">
        <v>#N/A</v>
      </c>
      <c r="T5835" s="3" t="e">
        <v>#N/A</v>
      </c>
      <c r="U5835" s="3" t="e">
        <v>#N/A</v>
      </c>
      <c r="V5835" t="e">
        <v>#N/A</v>
      </c>
      <c r="W5835" t="e">
        <v>#N/A</v>
      </c>
      <c r="X5835" t="e">
        <v>#N/A</v>
      </c>
      <c r="Y5835" s="3" t="e">
        <v>#N/A</v>
      </c>
      <c r="Z5835" s="8" t="e">
        <v>#N/A</v>
      </c>
      <c r="AA5835" s="30" t="e">
        <v>#N/A</v>
      </c>
      <c r="AB5835" t="e">
        <v>#N/A</v>
      </c>
      <c r="AC5835" t="e">
        <v>#N/A</v>
      </c>
      <c r="AD5835" t="e">
        <v>#N/A</v>
      </c>
      <c r="AE5835" t="e">
        <v>#N/A</v>
      </c>
      <c r="AF5835" t="e">
        <v>#N/A</v>
      </c>
    </row>
    <row r="5836" spans="1:32" x14ac:dyDescent="0.25">
      <c r="A5836" t="e">
        <v>#N/A</v>
      </c>
      <c r="B5836" s="33" t="e">
        <v>#N/A</v>
      </c>
      <c r="C5836" t="e">
        <v>#N/A</v>
      </c>
      <c r="D5836" t="e">
        <v>#N/A</v>
      </c>
      <c r="E5836" s="69" t="e">
        <v>#N/A</v>
      </c>
      <c r="F5836" s="3" t="e">
        <v>#N/A</v>
      </c>
      <c r="G5836" s="3" t="e">
        <v>#N/A</v>
      </c>
      <c r="H5836" s="3" t="e">
        <v>#N/A</v>
      </c>
      <c r="I5836" s="80" t="e">
        <v>#N/A</v>
      </c>
      <c r="J5836" s="80" t="e">
        <v>#N/A</v>
      </c>
      <c r="K5836" s="85" t="e">
        <v>#N/A</v>
      </c>
      <c r="L5836" s="9" t="e">
        <v>#N/A</v>
      </c>
      <c r="M5836" s="93" t="e">
        <v>#N/A</v>
      </c>
      <c r="N5836" s="8" t="e">
        <v>#N/A</v>
      </c>
      <c r="O5836" t="e">
        <v>#N/A</v>
      </c>
      <c r="P5836" t="e">
        <v>#N/A</v>
      </c>
      <c r="Q5836" t="e">
        <v>#N/A</v>
      </c>
      <c r="R5836" s="2" t="e">
        <v>#N/A</v>
      </c>
      <c r="S5836" t="e">
        <v>#N/A</v>
      </c>
      <c r="T5836" s="3" t="e">
        <v>#N/A</v>
      </c>
      <c r="U5836" s="3" t="e">
        <v>#N/A</v>
      </c>
      <c r="V5836" t="e">
        <v>#N/A</v>
      </c>
      <c r="W5836" t="e">
        <v>#N/A</v>
      </c>
      <c r="X5836" t="e">
        <v>#N/A</v>
      </c>
      <c r="Y5836" s="3" t="e">
        <v>#N/A</v>
      </c>
      <c r="Z5836" s="8" t="e">
        <v>#N/A</v>
      </c>
      <c r="AA5836" s="30" t="e">
        <v>#N/A</v>
      </c>
      <c r="AB5836" t="e">
        <v>#N/A</v>
      </c>
      <c r="AC5836" t="e">
        <v>#N/A</v>
      </c>
      <c r="AD5836" t="e">
        <v>#N/A</v>
      </c>
      <c r="AE5836" t="e">
        <v>#N/A</v>
      </c>
      <c r="AF5836" t="e">
        <v>#N/A</v>
      </c>
    </row>
    <row r="5837" spans="1:32" x14ac:dyDescent="0.25">
      <c r="A5837" t="e">
        <v>#N/A</v>
      </c>
      <c r="B5837" s="33" t="e">
        <v>#N/A</v>
      </c>
      <c r="C5837" t="e">
        <v>#N/A</v>
      </c>
      <c r="D5837" t="e">
        <v>#N/A</v>
      </c>
      <c r="E5837" s="69" t="e">
        <v>#N/A</v>
      </c>
      <c r="F5837" s="3" t="e">
        <v>#N/A</v>
      </c>
      <c r="G5837" s="3" t="e">
        <v>#N/A</v>
      </c>
      <c r="H5837" s="3" t="e">
        <v>#N/A</v>
      </c>
      <c r="I5837" s="80" t="e">
        <v>#N/A</v>
      </c>
      <c r="J5837" s="80" t="e">
        <v>#N/A</v>
      </c>
      <c r="K5837" s="85" t="e">
        <v>#N/A</v>
      </c>
      <c r="L5837" s="9" t="e">
        <v>#N/A</v>
      </c>
      <c r="M5837" s="93" t="e">
        <v>#N/A</v>
      </c>
      <c r="N5837" s="8" t="e">
        <v>#N/A</v>
      </c>
      <c r="O5837" t="e">
        <v>#N/A</v>
      </c>
      <c r="P5837" t="e">
        <v>#N/A</v>
      </c>
      <c r="Q5837" t="e">
        <v>#N/A</v>
      </c>
      <c r="R5837" s="2" t="e">
        <v>#N/A</v>
      </c>
      <c r="S5837" t="e">
        <v>#N/A</v>
      </c>
      <c r="T5837" s="3" t="e">
        <v>#N/A</v>
      </c>
      <c r="U5837" s="3" t="e">
        <v>#N/A</v>
      </c>
      <c r="V5837" t="e">
        <v>#N/A</v>
      </c>
      <c r="W5837" t="e">
        <v>#N/A</v>
      </c>
      <c r="X5837" t="e">
        <v>#N/A</v>
      </c>
      <c r="Y5837" s="3" t="e">
        <v>#N/A</v>
      </c>
      <c r="Z5837" s="8" t="e">
        <v>#N/A</v>
      </c>
      <c r="AA5837" s="30" t="e">
        <v>#N/A</v>
      </c>
      <c r="AB5837" t="e">
        <v>#N/A</v>
      </c>
      <c r="AC5837" t="e">
        <v>#N/A</v>
      </c>
      <c r="AD5837" t="e">
        <v>#N/A</v>
      </c>
      <c r="AE5837" t="e">
        <v>#N/A</v>
      </c>
      <c r="AF5837" t="e">
        <v>#N/A</v>
      </c>
    </row>
    <row r="5838" spans="1:32" x14ac:dyDescent="0.25">
      <c r="A5838" t="e">
        <v>#N/A</v>
      </c>
      <c r="B5838" s="33" t="e">
        <v>#N/A</v>
      </c>
      <c r="C5838" t="e">
        <v>#N/A</v>
      </c>
      <c r="D5838" t="e">
        <v>#N/A</v>
      </c>
      <c r="E5838" s="69" t="e">
        <v>#N/A</v>
      </c>
      <c r="F5838" s="3" t="e">
        <v>#N/A</v>
      </c>
      <c r="G5838" s="3" t="e">
        <v>#N/A</v>
      </c>
      <c r="H5838" s="3" t="e">
        <v>#N/A</v>
      </c>
      <c r="I5838" s="80" t="e">
        <v>#N/A</v>
      </c>
      <c r="J5838" s="80" t="e">
        <v>#N/A</v>
      </c>
      <c r="K5838" s="85" t="e">
        <v>#N/A</v>
      </c>
      <c r="L5838" s="9" t="e">
        <v>#N/A</v>
      </c>
      <c r="M5838" s="93" t="e">
        <v>#N/A</v>
      </c>
      <c r="N5838" s="8" t="e">
        <v>#N/A</v>
      </c>
      <c r="O5838" t="e">
        <v>#N/A</v>
      </c>
      <c r="P5838" t="e">
        <v>#N/A</v>
      </c>
      <c r="Q5838" t="e">
        <v>#N/A</v>
      </c>
      <c r="R5838" s="2" t="e">
        <v>#N/A</v>
      </c>
      <c r="S5838" t="e">
        <v>#N/A</v>
      </c>
      <c r="T5838" s="3" t="e">
        <v>#N/A</v>
      </c>
      <c r="U5838" s="3" t="e">
        <v>#N/A</v>
      </c>
      <c r="V5838" t="e">
        <v>#N/A</v>
      </c>
      <c r="W5838" t="e">
        <v>#N/A</v>
      </c>
      <c r="X5838" t="e">
        <v>#N/A</v>
      </c>
      <c r="Y5838" s="3" t="e">
        <v>#N/A</v>
      </c>
      <c r="Z5838" s="8" t="e">
        <v>#N/A</v>
      </c>
      <c r="AA5838" s="30" t="e">
        <v>#N/A</v>
      </c>
      <c r="AB5838" t="e">
        <v>#N/A</v>
      </c>
      <c r="AC5838" t="e">
        <v>#N/A</v>
      </c>
      <c r="AD5838" t="e">
        <v>#N/A</v>
      </c>
      <c r="AE5838" t="e">
        <v>#N/A</v>
      </c>
      <c r="AF5838" t="e">
        <v>#N/A</v>
      </c>
    </row>
    <row r="5839" spans="1:32" x14ac:dyDescent="0.25">
      <c r="A5839" t="e">
        <v>#N/A</v>
      </c>
      <c r="B5839" s="33" t="e">
        <v>#N/A</v>
      </c>
      <c r="C5839" t="e">
        <v>#N/A</v>
      </c>
      <c r="D5839" t="e">
        <v>#N/A</v>
      </c>
      <c r="E5839" s="69" t="e">
        <v>#N/A</v>
      </c>
      <c r="F5839" s="3" t="e">
        <v>#N/A</v>
      </c>
      <c r="G5839" s="3" t="e">
        <v>#N/A</v>
      </c>
      <c r="H5839" s="3" t="e">
        <v>#N/A</v>
      </c>
      <c r="I5839" s="80" t="e">
        <v>#N/A</v>
      </c>
      <c r="J5839" s="80" t="e">
        <v>#N/A</v>
      </c>
      <c r="K5839" s="85" t="e">
        <v>#N/A</v>
      </c>
      <c r="L5839" s="9" t="e">
        <v>#N/A</v>
      </c>
      <c r="M5839" s="93" t="e">
        <v>#N/A</v>
      </c>
      <c r="N5839" s="8" t="e">
        <v>#N/A</v>
      </c>
      <c r="O5839" t="e">
        <v>#N/A</v>
      </c>
      <c r="P5839" t="e">
        <v>#N/A</v>
      </c>
      <c r="Q5839" t="e">
        <v>#N/A</v>
      </c>
      <c r="R5839" s="2" t="e">
        <v>#N/A</v>
      </c>
      <c r="S5839" t="e">
        <v>#N/A</v>
      </c>
      <c r="T5839" s="3" t="e">
        <v>#N/A</v>
      </c>
      <c r="U5839" s="3" t="e">
        <v>#N/A</v>
      </c>
      <c r="V5839" t="e">
        <v>#N/A</v>
      </c>
      <c r="W5839" t="e">
        <v>#N/A</v>
      </c>
      <c r="X5839" t="e">
        <v>#N/A</v>
      </c>
      <c r="Y5839" s="3" t="e">
        <v>#N/A</v>
      </c>
      <c r="Z5839" s="8" t="e">
        <v>#N/A</v>
      </c>
      <c r="AA5839" s="30" t="e">
        <v>#N/A</v>
      </c>
      <c r="AB5839" t="e">
        <v>#N/A</v>
      </c>
      <c r="AC5839" t="e">
        <v>#N/A</v>
      </c>
      <c r="AD5839" t="e">
        <v>#N/A</v>
      </c>
      <c r="AE5839" t="e">
        <v>#N/A</v>
      </c>
      <c r="AF5839" t="e">
        <v>#N/A</v>
      </c>
    </row>
    <row r="5840" spans="1:32" x14ac:dyDescent="0.25">
      <c r="A5840" t="e">
        <v>#N/A</v>
      </c>
      <c r="B5840" s="33" t="e">
        <v>#N/A</v>
      </c>
      <c r="C5840" t="e">
        <v>#N/A</v>
      </c>
      <c r="D5840" t="e">
        <v>#N/A</v>
      </c>
      <c r="E5840" s="69" t="e">
        <v>#N/A</v>
      </c>
      <c r="F5840" s="3" t="e">
        <v>#N/A</v>
      </c>
      <c r="G5840" s="3" t="e">
        <v>#N/A</v>
      </c>
      <c r="H5840" s="3" t="e">
        <v>#N/A</v>
      </c>
      <c r="I5840" s="80" t="e">
        <v>#N/A</v>
      </c>
      <c r="J5840" s="80" t="e">
        <v>#N/A</v>
      </c>
      <c r="K5840" s="85" t="e">
        <v>#N/A</v>
      </c>
      <c r="L5840" s="9" t="e">
        <v>#N/A</v>
      </c>
      <c r="M5840" s="93" t="e">
        <v>#N/A</v>
      </c>
      <c r="N5840" s="8" t="e">
        <v>#N/A</v>
      </c>
      <c r="O5840" t="e">
        <v>#N/A</v>
      </c>
      <c r="P5840" t="e">
        <v>#N/A</v>
      </c>
      <c r="Q5840" t="e">
        <v>#N/A</v>
      </c>
      <c r="R5840" s="2" t="e">
        <v>#N/A</v>
      </c>
      <c r="S5840" t="e">
        <v>#N/A</v>
      </c>
      <c r="T5840" s="3" t="e">
        <v>#N/A</v>
      </c>
      <c r="U5840" s="3" t="e">
        <v>#N/A</v>
      </c>
      <c r="V5840" t="e">
        <v>#N/A</v>
      </c>
      <c r="W5840" t="e">
        <v>#N/A</v>
      </c>
      <c r="X5840" t="e">
        <v>#N/A</v>
      </c>
      <c r="Y5840" s="3" t="e">
        <v>#N/A</v>
      </c>
      <c r="Z5840" s="8" t="e">
        <v>#N/A</v>
      </c>
      <c r="AA5840" s="30" t="e">
        <v>#N/A</v>
      </c>
      <c r="AB5840" t="e">
        <v>#N/A</v>
      </c>
      <c r="AC5840" t="e">
        <v>#N/A</v>
      </c>
      <c r="AD5840" t="e">
        <v>#N/A</v>
      </c>
      <c r="AE5840" t="e">
        <v>#N/A</v>
      </c>
      <c r="AF5840" t="e">
        <v>#N/A</v>
      </c>
    </row>
    <row r="5841" spans="1:32" x14ac:dyDescent="0.25">
      <c r="A5841" t="e">
        <v>#N/A</v>
      </c>
      <c r="B5841" s="33" t="e">
        <v>#N/A</v>
      </c>
      <c r="C5841" t="e">
        <v>#N/A</v>
      </c>
      <c r="D5841" t="e">
        <v>#N/A</v>
      </c>
      <c r="E5841" s="69" t="e">
        <v>#N/A</v>
      </c>
      <c r="F5841" s="3" t="e">
        <v>#N/A</v>
      </c>
      <c r="G5841" s="3" t="e">
        <v>#N/A</v>
      </c>
      <c r="H5841" s="3" t="e">
        <v>#N/A</v>
      </c>
      <c r="I5841" s="80" t="e">
        <v>#N/A</v>
      </c>
      <c r="J5841" s="80" t="e">
        <v>#N/A</v>
      </c>
      <c r="K5841" s="85" t="e">
        <v>#N/A</v>
      </c>
      <c r="L5841" s="9" t="e">
        <v>#N/A</v>
      </c>
      <c r="M5841" s="93" t="e">
        <v>#N/A</v>
      </c>
      <c r="N5841" s="8" t="e">
        <v>#N/A</v>
      </c>
      <c r="O5841" t="e">
        <v>#N/A</v>
      </c>
      <c r="P5841" t="e">
        <v>#N/A</v>
      </c>
      <c r="Q5841" t="e">
        <v>#N/A</v>
      </c>
      <c r="R5841" s="2" t="e">
        <v>#N/A</v>
      </c>
      <c r="S5841" t="e">
        <v>#N/A</v>
      </c>
      <c r="T5841" s="3" t="e">
        <v>#N/A</v>
      </c>
      <c r="U5841" s="3" t="e">
        <v>#N/A</v>
      </c>
      <c r="V5841" t="e">
        <v>#N/A</v>
      </c>
      <c r="W5841" t="e">
        <v>#N/A</v>
      </c>
      <c r="X5841" t="e">
        <v>#N/A</v>
      </c>
      <c r="Y5841" s="3" t="e">
        <v>#N/A</v>
      </c>
      <c r="Z5841" s="8" t="e">
        <v>#N/A</v>
      </c>
      <c r="AA5841" s="30" t="e">
        <v>#N/A</v>
      </c>
      <c r="AB5841" t="e">
        <v>#N/A</v>
      </c>
      <c r="AC5841" t="e">
        <v>#N/A</v>
      </c>
      <c r="AD5841" t="e">
        <v>#N/A</v>
      </c>
      <c r="AE5841" t="e">
        <v>#N/A</v>
      </c>
      <c r="AF5841" t="e">
        <v>#N/A</v>
      </c>
    </row>
    <row r="5842" spans="1:32" x14ac:dyDescent="0.25">
      <c r="A5842" t="e">
        <v>#N/A</v>
      </c>
      <c r="B5842" s="33" t="e">
        <v>#N/A</v>
      </c>
      <c r="C5842" t="e">
        <v>#N/A</v>
      </c>
      <c r="D5842" t="e">
        <v>#N/A</v>
      </c>
      <c r="E5842" s="69" t="e">
        <v>#N/A</v>
      </c>
      <c r="F5842" s="3" t="e">
        <v>#N/A</v>
      </c>
      <c r="G5842" s="3" t="e">
        <v>#N/A</v>
      </c>
      <c r="H5842" s="3" t="e">
        <v>#N/A</v>
      </c>
      <c r="I5842" s="80" t="e">
        <v>#N/A</v>
      </c>
      <c r="J5842" s="80" t="e">
        <v>#N/A</v>
      </c>
      <c r="K5842" s="85" t="e">
        <v>#N/A</v>
      </c>
      <c r="L5842" s="9" t="e">
        <v>#N/A</v>
      </c>
      <c r="M5842" s="93" t="e">
        <v>#N/A</v>
      </c>
      <c r="N5842" s="8" t="e">
        <v>#N/A</v>
      </c>
      <c r="O5842" t="e">
        <v>#N/A</v>
      </c>
      <c r="P5842" t="e">
        <v>#N/A</v>
      </c>
      <c r="Q5842" t="e">
        <v>#N/A</v>
      </c>
      <c r="R5842" s="2" t="e">
        <v>#N/A</v>
      </c>
      <c r="S5842" t="e">
        <v>#N/A</v>
      </c>
      <c r="T5842" s="3" t="e">
        <v>#N/A</v>
      </c>
      <c r="U5842" s="3" t="e">
        <v>#N/A</v>
      </c>
      <c r="V5842" t="e">
        <v>#N/A</v>
      </c>
      <c r="W5842" t="e">
        <v>#N/A</v>
      </c>
      <c r="X5842" t="e">
        <v>#N/A</v>
      </c>
      <c r="Y5842" s="3" t="e">
        <v>#N/A</v>
      </c>
      <c r="Z5842" s="8" t="e">
        <v>#N/A</v>
      </c>
      <c r="AA5842" s="30" t="e">
        <v>#N/A</v>
      </c>
      <c r="AB5842" t="e">
        <v>#N/A</v>
      </c>
      <c r="AC5842" t="e">
        <v>#N/A</v>
      </c>
      <c r="AD5842" t="e">
        <v>#N/A</v>
      </c>
      <c r="AE5842" t="e">
        <v>#N/A</v>
      </c>
      <c r="AF5842" t="e">
        <v>#N/A</v>
      </c>
    </row>
    <row r="5843" spans="1:32" x14ac:dyDescent="0.25">
      <c r="A5843" t="e">
        <v>#N/A</v>
      </c>
      <c r="B5843" s="33" t="e">
        <v>#N/A</v>
      </c>
      <c r="C5843" t="e">
        <v>#N/A</v>
      </c>
      <c r="D5843" t="e">
        <v>#N/A</v>
      </c>
      <c r="E5843" s="69" t="e">
        <v>#N/A</v>
      </c>
      <c r="F5843" s="3" t="e">
        <v>#N/A</v>
      </c>
      <c r="G5843" s="3" t="e">
        <v>#N/A</v>
      </c>
      <c r="H5843" s="3" t="e">
        <v>#N/A</v>
      </c>
      <c r="I5843" s="80" t="e">
        <v>#N/A</v>
      </c>
      <c r="J5843" s="80" t="e">
        <v>#N/A</v>
      </c>
      <c r="K5843" s="85" t="e">
        <v>#N/A</v>
      </c>
      <c r="L5843" s="9" t="e">
        <v>#N/A</v>
      </c>
      <c r="M5843" s="93" t="e">
        <v>#N/A</v>
      </c>
      <c r="N5843" s="8" t="e">
        <v>#N/A</v>
      </c>
      <c r="O5843" t="e">
        <v>#N/A</v>
      </c>
      <c r="P5843" t="e">
        <v>#N/A</v>
      </c>
      <c r="Q5843" t="e">
        <v>#N/A</v>
      </c>
      <c r="R5843" s="2" t="e">
        <v>#N/A</v>
      </c>
      <c r="S5843" t="e">
        <v>#N/A</v>
      </c>
      <c r="T5843" s="3" t="e">
        <v>#N/A</v>
      </c>
      <c r="U5843" s="3" t="e">
        <v>#N/A</v>
      </c>
      <c r="V5843" t="e">
        <v>#N/A</v>
      </c>
      <c r="W5843" t="e">
        <v>#N/A</v>
      </c>
      <c r="X5843" t="e">
        <v>#N/A</v>
      </c>
      <c r="Y5843" s="3" t="e">
        <v>#N/A</v>
      </c>
      <c r="Z5843" s="8" t="e">
        <v>#N/A</v>
      </c>
      <c r="AA5843" s="30" t="e">
        <v>#N/A</v>
      </c>
      <c r="AB5843" t="e">
        <v>#N/A</v>
      </c>
      <c r="AC5843" t="e">
        <v>#N/A</v>
      </c>
      <c r="AD5843" t="e">
        <v>#N/A</v>
      </c>
      <c r="AE5843" t="e">
        <v>#N/A</v>
      </c>
      <c r="AF5843" t="e">
        <v>#N/A</v>
      </c>
    </row>
    <row r="5844" spans="1:32" x14ac:dyDescent="0.25">
      <c r="A5844" t="e">
        <v>#N/A</v>
      </c>
      <c r="B5844" s="33" t="e">
        <v>#N/A</v>
      </c>
      <c r="C5844" t="e">
        <v>#N/A</v>
      </c>
      <c r="D5844" t="e">
        <v>#N/A</v>
      </c>
      <c r="E5844" s="69" t="e">
        <v>#N/A</v>
      </c>
      <c r="F5844" s="3" t="e">
        <v>#N/A</v>
      </c>
      <c r="G5844" s="3" t="e">
        <v>#N/A</v>
      </c>
      <c r="H5844" s="3" t="e">
        <v>#N/A</v>
      </c>
      <c r="I5844" s="80" t="e">
        <v>#N/A</v>
      </c>
      <c r="J5844" s="80" t="e">
        <v>#N/A</v>
      </c>
      <c r="K5844" s="85" t="e">
        <v>#N/A</v>
      </c>
      <c r="L5844" s="9" t="e">
        <v>#N/A</v>
      </c>
      <c r="M5844" s="93" t="e">
        <v>#N/A</v>
      </c>
      <c r="N5844" s="8" t="e">
        <v>#N/A</v>
      </c>
      <c r="O5844" t="e">
        <v>#N/A</v>
      </c>
      <c r="P5844" t="e">
        <v>#N/A</v>
      </c>
      <c r="Q5844" t="e">
        <v>#N/A</v>
      </c>
      <c r="R5844" s="2" t="e">
        <v>#N/A</v>
      </c>
      <c r="S5844" t="e">
        <v>#N/A</v>
      </c>
      <c r="T5844" s="3" t="e">
        <v>#N/A</v>
      </c>
      <c r="U5844" s="3" t="e">
        <v>#N/A</v>
      </c>
      <c r="V5844" t="e">
        <v>#N/A</v>
      </c>
      <c r="W5844" t="e">
        <v>#N/A</v>
      </c>
      <c r="X5844" t="e">
        <v>#N/A</v>
      </c>
      <c r="Y5844" s="3" t="e">
        <v>#N/A</v>
      </c>
      <c r="Z5844" s="8" t="e">
        <v>#N/A</v>
      </c>
      <c r="AA5844" s="30" t="e">
        <v>#N/A</v>
      </c>
      <c r="AB5844" t="e">
        <v>#N/A</v>
      </c>
      <c r="AC5844" t="e">
        <v>#N/A</v>
      </c>
      <c r="AD5844" t="e">
        <v>#N/A</v>
      </c>
      <c r="AE5844" t="e">
        <v>#N/A</v>
      </c>
      <c r="AF5844" t="e">
        <v>#N/A</v>
      </c>
    </row>
    <row r="5845" spans="1:32" x14ac:dyDescent="0.25">
      <c r="A5845" t="e">
        <v>#N/A</v>
      </c>
      <c r="B5845" s="33" t="e">
        <v>#N/A</v>
      </c>
      <c r="C5845" t="e">
        <v>#N/A</v>
      </c>
      <c r="D5845" t="e">
        <v>#N/A</v>
      </c>
      <c r="E5845" s="69" t="e">
        <v>#N/A</v>
      </c>
      <c r="F5845" s="3" t="e">
        <v>#N/A</v>
      </c>
      <c r="G5845" s="3" t="e">
        <v>#N/A</v>
      </c>
      <c r="H5845" s="3" t="e">
        <v>#N/A</v>
      </c>
      <c r="I5845" s="80" t="e">
        <v>#N/A</v>
      </c>
      <c r="J5845" s="80" t="e">
        <v>#N/A</v>
      </c>
      <c r="K5845" s="85" t="e">
        <v>#N/A</v>
      </c>
      <c r="L5845" s="9" t="e">
        <v>#N/A</v>
      </c>
      <c r="M5845" s="93" t="e">
        <v>#N/A</v>
      </c>
      <c r="N5845" s="8" t="e">
        <v>#N/A</v>
      </c>
      <c r="O5845" t="e">
        <v>#N/A</v>
      </c>
      <c r="P5845" t="e">
        <v>#N/A</v>
      </c>
      <c r="Q5845" t="e">
        <v>#N/A</v>
      </c>
      <c r="R5845" s="2" t="e">
        <v>#N/A</v>
      </c>
      <c r="S5845" t="e">
        <v>#N/A</v>
      </c>
      <c r="T5845" s="3" t="e">
        <v>#N/A</v>
      </c>
      <c r="U5845" s="3" t="e">
        <v>#N/A</v>
      </c>
      <c r="V5845" t="e">
        <v>#N/A</v>
      </c>
      <c r="W5845" t="e">
        <v>#N/A</v>
      </c>
      <c r="X5845" t="e">
        <v>#N/A</v>
      </c>
      <c r="Y5845" s="3" t="e">
        <v>#N/A</v>
      </c>
      <c r="Z5845" s="8" t="e">
        <v>#N/A</v>
      </c>
      <c r="AA5845" s="30" t="e">
        <v>#N/A</v>
      </c>
      <c r="AB5845" t="e">
        <v>#N/A</v>
      </c>
      <c r="AC5845" t="e">
        <v>#N/A</v>
      </c>
      <c r="AD5845" t="e">
        <v>#N/A</v>
      </c>
      <c r="AE5845" t="e">
        <v>#N/A</v>
      </c>
      <c r="AF5845" t="e">
        <v>#N/A</v>
      </c>
    </row>
    <row r="5846" spans="1:32" x14ac:dyDescent="0.25">
      <c r="A5846" t="e">
        <v>#N/A</v>
      </c>
      <c r="B5846" s="33" t="e">
        <v>#N/A</v>
      </c>
      <c r="C5846" t="e">
        <v>#N/A</v>
      </c>
      <c r="D5846" t="e">
        <v>#N/A</v>
      </c>
      <c r="E5846" s="69" t="e">
        <v>#N/A</v>
      </c>
      <c r="F5846" s="3" t="e">
        <v>#N/A</v>
      </c>
      <c r="G5846" s="3" t="e">
        <v>#N/A</v>
      </c>
      <c r="H5846" s="3" t="e">
        <v>#N/A</v>
      </c>
      <c r="I5846" s="80" t="e">
        <v>#N/A</v>
      </c>
      <c r="J5846" s="80" t="e">
        <v>#N/A</v>
      </c>
      <c r="K5846" s="85" t="e">
        <v>#N/A</v>
      </c>
      <c r="L5846" s="9" t="e">
        <v>#N/A</v>
      </c>
      <c r="M5846" s="93" t="e">
        <v>#N/A</v>
      </c>
      <c r="N5846" s="8" t="e">
        <v>#N/A</v>
      </c>
      <c r="O5846" t="e">
        <v>#N/A</v>
      </c>
      <c r="P5846" t="e">
        <v>#N/A</v>
      </c>
      <c r="Q5846" t="e">
        <v>#N/A</v>
      </c>
      <c r="R5846" s="2" t="e">
        <v>#N/A</v>
      </c>
      <c r="S5846" t="e">
        <v>#N/A</v>
      </c>
      <c r="T5846" s="3" t="e">
        <v>#N/A</v>
      </c>
      <c r="U5846" s="3" t="e">
        <v>#N/A</v>
      </c>
      <c r="V5846" t="e">
        <v>#N/A</v>
      </c>
      <c r="W5846" t="e">
        <v>#N/A</v>
      </c>
      <c r="X5846" t="e">
        <v>#N/A</v>
      </c>
      <c r="Y5846" s="3" t="e">
        <v>#N/A</v>
      </c>
      <c r="Z5846" s="8" t="e">
        <v>#N/A</v>
      </c>
      <c r="AA5846" s="30" t="e">
        <v>#N/A</v>
      </c>
      <c r="AB5846" t="e">
        <v>#N/A</v>
      </c>
      <c r="AC5846" t="e">
        <v>#N/A</v>
      </c>
      <c r="AD5846" t="e">
        <v>#N/A</v>
      </c>
      <c r="AE5846" t="e">
        <v>#N/A</v>
      </c>
      <c r="AF5846" t="e">
        <v>#N/A</v>
      </c>
    </row>
    <row r="5847" spans="1:32" x14ac:dyDescent="0.25">
      <c r="A5847" t="e">
        <v>#N/A</v>
      </c>
      <c r="B5847" s="33" t="e">
        <v>#N/A</v>
      </c>
      <c r="C5847" t="e">
        <v>#N/A</v>
      </c>
      <c r="D5847" t="e">
        <v>#N/A</v>
      </c>
      <c r="E5847" s="69" t="e">
        <v>#N/A</v>
      </c>
      <c r="F5847" s="3" t="e">
        <v>#N/A</v>
      </c>
      <c r="G5847" s="3" t="e">
        <v>#N/A</v>
      </c>
      <c r="H5847" s="3" t="e">
        <v>#N/A</v>
      </c>
      <c r="I5847" s="80" t="e">
        <v>#N/A</v>
      </c>
      <c r="J5847" s="80" t="e">
        <v>#N/A</v>
      </c>
      <c r="K5847" s="85" t="e">
        <v>#N/A</v>
      </c>
      <c r="L5847" s="9" t="e">
        <v>#N/A</v>
      </c>
      <c r="M5847" s="93" t="e">
        <v>#N/A</v>
      </c>
      <c r="N5847" s="8" t="e">
        <v>#N/A</v>
      </c>
      <c r="O5847" t="e">
        <v>#N/A</v>
      </c>
      <c r="P5847" t="e">
        <v>#N/A</v>
      </c>
      <c r="Q5847" t="e">
        <v>#N/A</v>
      </c>
      <c r="R5847" s="2" t="e">
        <v>#N/A</v>
      </c>
      <c r="S5847" t="e">
        <v>#N/A</v>
      </c>
      <c r="T5847" s="3" t="e">
        <v>#N/A</v>
      </c>
      <c r="U5847" s="3" t="e">
        <v>#N/A</v>
      </c>
      <c r="V5847" t="e">
        <v>#N/A</v>
      </c>
      <c r="W5847" t="e">
        <v>#N/A</v>
      </c>
      <c r="X5847" t="e">
        <v>#N/A</v>
      </c>
      <c r="Y5847" s="3" t="e">
        <v>#N/A</v>
      </c>
      <c r="Z5847" s="8" t="e">
        <v>#N/A</v>
      </c>
      <c r="AA5847" s="30" t="e">
        <v>#N/A</v>
      </c>
      <c r="AB5847" t="e">
        <v>#N/A</v>
      </c>
      <c r="AC5847" t="e">
        <v>#N/A</v>
      </c>
      <c r="AD5847" t="e">
        <v>#N/A</v>
      </c>
      <c r="AE5847" t="e">
        <v>#N/A</v>
      </c>
      <c r="AF5847" t="e">
        <v>#N/A</v>
      </c>
    </row>
    <row r="5848" spans="1:32" x14ac:dyDescent="0.25">
      <c r="A5848" t="e">
        <v>#N/A</v>
      </c>
      <c r="B5848" s="33" t="e">
        <v>#N/A</v>
      </c>
      <c r="C5848" t="e">
        <v>#N/A</v>
      </c>
      <c r="D5848" t="e">
        <v>#N/A</v>
      </c>
      <c r="E5848" s="69" t="e">
        <v>#N/A</v>
      </c>
      <c r="F5848" s="3" t="e">
        <v>#N/A</v>
      </c>
      <c r="G5848" s="3" t="e">
        <v>#N/A</v>
      </c>
      <c r="H5848" s="3" t="e">
        <v>#N/A</v>
      </c>
      <c r="I5848" s="80" t="e">
        <v>#N/A</v>
      </c>
      <c r="J5848" s="80" t="e">
        <v>#N/A</v>
      </c>
      <c r="K5848" s="85" t="e">
        <v>#N/A</v>
      </c>
      <c r="L5848" s="9" t="e">
        <v>#N/A</v>
      </c>
      <c r="M5848" s="93" t="e">
        <v>#N/A</v>
      </c>
      <c r="N5848" s="8" t="e">
        <v>#N/A</v>
      </c>
      <c r="O5848" t="e">
        <v>#N/A</v>
      </c>
      <c r="P5848" t="e">
        <v>#N/A</v>
      </c>
      <c r="Q5848" t="e">
        <v>#N/A</v>
      </c>
      <c r="R5848" s="2" t="e">
        <v>#N/A</v>
      </c>
      <c r="S5848" t="e">
        <v>#N/A</v>
      </c>
      <c r="T5848" s="3" t="e">
        <v>#N/A</v>
      </c>
      <c r="U5848" s="3" t="e">
        <v>#N/A</v>
      </c>
      <c r="V5848" t="e">
        <v>#N/A</v>
      </c>
      <c r="W5848" t="e">
        <v>#N/A</v>
      </c>
      <c r="X5848" t="e">
        <v>#N/A</v>
      </c>
      <c r="Y5848" s="3" t="e">
        <v>#N/A</v>
      </c>
      <c r="Z5848" s="8" t="e">
        <v>#N/A</v>
      </c>
      <c r="AA5848" s="30" t="e">
        <v>#N/A</v>
      </c>
      <c r="AB5848" t="e">
        <v>#N/A</v>
      </c>
      <c r="AC5848" t="e">
        <v>#N/A</v>
      </c>
      <c r="AD5848" t="e">
        <v>#N/A</v>
      </c>
      <c r="AE5848" t="e">
        <v>#N/A</v>
      </c>
      <c r="AF5848" t="e">
        <v>#N/A</v>
      </c>
    </row>
    <row r="5849" spans="1:32" x14ac:dyDescent="0.25">
      <c r="A5849" t="e">
        <v>#N/A</v>
      </c>
      <c r="B5849" s="33" t="e">
        <v>#N/A</v>
      </c>
      <c r="C5849" t="e">
        <v>#N/A</v>
      </c>
      <c r="D5849" t="e">
        <v>#N/A</v>
      </c>
      <c r="E5849" s="69" t="e">
        <v>#N/A</v>
      </c>
      <c r="F5849" s="3" t="e">
        <v>#N/A</v>
      </c>
      <c r="G5849" s="3" t="e">
        <v>#N/A</v>
      </c>
      <c r="H5849" s="3" t="e">
        <v>#N/A</v>
      </c>
      <c r="I5849" s="80" t="e">
        <v>#N/A</v>
      </c>
      <c r="J5849" s="80" t="e">
        <v>#N/A</v>
      </c>
      <c r="K5849" s="85" t="e">
        <v>#N/A</v>
      </c>
      <c r="L5849" s="9" t="e">
        <v>#N/A</v>
      </c>
      <c r="M5849" s="93" t="e">
        <v>#N/A</v>
      </c>
      <c r="N5849" s="8" t="e">
        <v>#N/A</v>
      </c>
      <c r="O5849" t="e">
        <v>#N/A</v>
      </c>
      <c r="P5849" t="e">
        <v>#N/A</v>
      </c>
      <c r="Q5849" t="e">
        <v>#N/A</v>
      </c>
      <c r="R5849" s="2" t="e">
        <v>#N/A</v>
      </c>
      <c r="S5849" t="e">
        <v>#N/A</v>
      </c>
      <c r="T5849" s="3" t="e">
        <v>#N/A</v>
      </c>
      <c r="U5849" s="3" t="e">
        <v>#N/A</v>
      </c>
      <c r="V5849" t="e">
        <v>#N/A</v>
      </c>
      <c r="W5849" t="e">
        <v>#N/A</v>
      </c>
      <c r="X5849" t="e">
        <v>#N/A</v>
      </c>
      <c r="Y5849" s="3" t="e">
        <v>#N/A</v>
      </c>
      <c r="Z5849" s="8" t="e">
        <v>#N/A</v>
      </c>
      <c r="AA5849" s="30" t="e">
        <v>#N/A</v>
      </c>
      <c r="AB5849" t="e">
        <v>#N/A</v>
      </c>
      <c r="AC5849" t="e">
        <v>#N/A</v>
      </c>
      <c r="AD5849" t="e">
        <v>#N/A</v>
      </c>
      <c r="AE5849" t="e">
        <v>#N/A</v>
      </c>
      <c r="AF5849" t="e">
        <v>#N/A</v>
      </c>
    </row>
    <row r="5850" spans="1:32" x14ac:dyDescent="0.25">
      <c r="A5850" t="e">
        <v>#N/A</v>
      </c>
      <c r="B5850" s="33" t="e">
        <v>#N/A</v>
      </c>
      <c r="C5850" t="e">
        <v>#N/A</v>
      </c>
      <c r="D5850" t="e">
        <v>#N/A</v>
      </c>
      <c r="E5850" s="69" t="e">
        <v>#N/A</v>
      </c>
      <c r="F5850" s="3" t="e">
        <v>#N/A</v>
      </c>
      <c r="G5850" s="3" t="e">
        <v>#N/A</v>
      </c>
      <c r="H5850" s="3" t="e">
        <v>#N/A</v>
      </c>
      <c r="I5850" s="80" t="e">
        <v>#N/A</v>
      </c>
      <c r="J5850" s="80" t="e">
        <v>#N/A</v>
      </c>
      <c r="K5850" s="85" t="e">
        <v>#N/A</v>
      </c>
      <c r="L5850" s="9" t="e">
        <v>#N/A</v>
      </c>
      <c r="M5850" s="93" t="e">
        <v>#N/A</v>
      </c>
      <c r="N5850" s="8" t="e">
        <v>#N/A</v>
      </c>
      <c r="O5850" t="e">
        <v>#N/A</v>
      </c>
      <c r="P5850" t="e">
        <v>#N/A</v>
      </c>
      <c r="Q5850" t="e">
        <v>#N/A</v>
      </c>
      <c r="R5850" s="2" t="e">
        <v>#N/A</v>
      </c>
      <c r="S5850" t="e">
        <v>#N/A</v>
      </c>
      <c r="T5850" s="3" t="e">
        <v>#N/A</v>
      </c>
      <c r="U5850" s="3" t="e">
        <v>#N/A</v>
      </c>
      <c r="V5850" t="e">
        <v>#N/A</v>
      </c>
      <c r="W5850" t="e">
        <v>#N/A</v>
      </c>
      <c r="X5850" t="e">
        <v>#N/A</v>
      </c>
      <c r="Y5850" s="3" t="e">
        <v>#N/A</v>
      </c>
      <c r="Z5850" s="8" t="e">
        <v>#N/A</v>
      </c>
      <c r="AA5850" s="30" t="e">
        <v>#N/A</v>
      </c>
      <c r="AB5850" t="e">
        <v>#N/A</v>
      </c>
      <c r="AC5850" t="e">
        <v>#N/A</v>
      </c>
      <c r="AD5850" t="e">
        <v>#N/A</v>
      </c>
      <c r="AE5850" t="e">
        <v>#N/A</v>
      </c>
      <c r="AF5850" t="e">
        <v>#N/A</v>
      </c>
    </row>
    <row r="5851" spans="1:32" x14ac:dyDescent="0.25">
      <c r="A5851" t="e">
        <v>#N/A</v>
      </c>
      <c r="B5851" s="33" t="e">
        <v>#N/A</v>
      </c>
      <c r="C5851" t="e">
        <v>#N/A</v>
      </c>
      <c r="D5851" t="e">
        <v>#N/A</v>
      </c>
      <c r="E5851" s="69" t="e">
        <v>#N/A</v>
      </c>
      <c r="F5851" s="3" t="e">
        <v>#N/A</v>
      </c>
      <c r="G5851" s="3" t="e">
        <v>#N/A</v>
      </c>
      <c r="H5851" s="3" t="e">
        <v>#N/A</v>
      </c>
      <c r="I5851" s="80" t="e">
        <v>#N/A</v>
      </c>
      <c r="J5851" s="80" t="e">
        <v>#N/A</v>
      </c>
      <c r="K5851" s="85" t="e">
        <v>#N/A</v>
      </c>
      <c r="L5851" s="9" t="e">
        <v>#N/A</v>
      </c>
      <c r="M5851" s="93" t="e">
        <v>#N/A</v>
      </c>
      <c r="N5851" s="8" t="e">
        <v>#N/A</v>
      </c>
      <c r="O5851" t="e">
        <v>#N/A</v>
      </c>
      <c r="P5851" t="e">
        <v>#N/A</v>
      </c>
      <c r="Q5851" t="e">
        <v>#N/A</v>
      </c>
      <c r="R5851" s="2" t="e">
        <v>#N/A</v>
      </c>
      <c r="S5851" t="e">
        <v>#N/A</v>
      </c>
      <c r="T5851" s="3" t="e">
        <v>#N/A</v>
      </c>
      <c r="U5851" s="3" t="e">
        <v>#N/A</v>
      </c>
      <c r="V5851" t="e">
        <v>#N/A</v>
      </c>
      <c r="W5851" t="e">
        <v>#N/A</v>
      </c>
      <c r="X5851" t="e">
        <v>#N/A</v>
      </c>
      <c r="Y5851" s="3" t="e">
        <v>#N/A</v>
      </c>
      <c r="Z5851" s="8" t="e">
        <v>#N/A</v>
      </c>
      <c r="AA5851" s="30" t="e">
        <v>#N/A</v>
      </c>
      <c r="AB5851" t="e">
        <v>#N/A</v>
      </c>
      <c r="AC5851" t="e">
        <v>#N/A</v>
      </c>
      <c r="AD5851" t="e">
        <v>#N/A</v>
      </c>
      <c r="AE5851" t="e">
        <v>#N/A</v>
      </c>
      <c r="AF5851" t="e">
        <v>#N/A</v>
      </c>
    </row>
    <row r="5852" spans="1:32" x14ac:dyDescent="0.25">
      <c r="A5852" t="e">
        <v>#N/A</v>
      </c>
      <c r="B5852" s="33" t="e">
        <v>#N/A</v>
      </c>
      <c r="C5852" t="e">
        <v>#N/A</v>
      </c>
      <c r="D5852" t="e">
        <v>#N/A</v>
      </c>
      <c r="E5852" s="69" t="e">
        <v>#N/A</v>
      </c>
      <c r="F5852" s="3" t="e">
        <v>#N/A</v>
      </c>
      <c r="G5852" s="3" t="e">
        <v>#N/A</v>
      </c>
      <c r="H5852" s="3" t="e">
        <v>#N/A</v>
      </c>
      <c r="I5852" s="80" t="e">
        <v>#N/A</v>
      </c>
      <c r="J5852" s="80" t="e">
        <v>#N/A</v>
      </c>
      <c r="K5852" s="85" t="e">
        <v>#N/A</v>
      </c>
      <c r="L5852" s="9" t="e">
        <v>#N/A</v>
      </c>
      <c r="M5852" s="93" t="e">
        <v>#N/A</v>
      </c>
      <c r="N5852" s="8" t="e">
        <v>#N/A</v>
      </c>
      <c r="O5852" t="e">
        <v>#N/A</v>
      </c>
      <c r="P5852" t="e">
        <v>#N/A</v>
      </c>
      <c r="Q5852" t="e">
        <v>#N/A</v>
      </c>
      <c r="R5852" s="2" t="e">
        <v>#N/A</v>
      </c>
      <c r="S5852" t="e">
        <v>#N/A</v>
      </c>
      <c r="T5852" s="3" t="e">
        <v>#N/A</v>
      </c>
      <c r="U5852" s="3" t="e">
        <v>#N/A</v>
      </c>
      <c r="V5852" t="e">
        <v>#N/A</v>
      </c>
      <c r="W5852" t="e">
        <v>#N/A</v>
      </c>
      <c r="X5852" t="e">
        <v>#N/A</v>
      </c>
      <c r="Y5852" s="3" t="e">
        <v>#N/A</v>
      </c>
      <c r="Z5852" s="8" t="e">
        <v>#N/A</v>
      </c>
      <c r="AA5852" s="30" t="e">
        <v>#N/A</v>
      </c>
      <c r="AB5852" t="e">
        <v>#N/A</v>
      </c>
      <c r="AC5852" t="e">
        <v>#N/A</v>
      </c>
      <c r="AD5852" t="e">
        <v>#N/A</v>
      </c>
      <c r="AE5852" t="e">
        <v>#N/A</v>
      </c>
      <c r="AF5852" t="e">
        <v>#N/A</v>
      </c>
    </row>
    <row r="5853" spans="1:32" x14ac:dyDescent="0.25">
      <c r="A5853" t="e">
        <v>#N/A</v>
      </c>
      <c r="B5853" s="33" t="e">
        <v>#N/A</v>
      </c>
      <c r="C5853" t="e">
        <v>#N/A</v>
      </c>
      <c r="D5853" t="e">
        <v>#N/A</v>
      </c>
      <c r="E5853" s="69" t="e">
        <v>#N/A</v>
      </c>
      <c r="F5853" s="3" t="e">
        <v>#N/A</v>
      </c>
      <c r="G5853" s="3" t="e">
        <v>#N/A</v>
      </c>
      <c r="H5853" s="3" t="e">
        <v>#N/A</v>
      </c>
      <c r="I5853" s="80" t="e">
        <v>#N/A</v>
      </c>
      <c r="J5853" s="80" t="e">
        <v>#N/A</v>
      </c>
      <c r="K5853" s="85" t="e">
        <v>#N/A</v>
      </c>
      <c r="L5853" s="9" t="e">
        <v>#N/A</v>
      </c>
      <c r="M5853" s="93" t="e">
        <v>#N/A</v>
      </c>
      <c r="N5853" s="8" t="e">
        <v>#N/A</v>
      </c>
      <c r="O5853" t="e">
        <v>#N/A</v>
      </c>
      <c r="P5853" t="e">
        <v>#N/A</v>
      </c>
      <c r="Q5853" t="e">
        <v>#N/A</v>
      </c>
      <c r="R5853" s="2" t="e">
        <v>#N/A</v>
      </c>
      <c r="S5853" t="e">
        <v>#N/A</v>
      </c>
      <c r="T5853" s="3" t="e">
        <v>#N/A</v>
      </c>
      <c r="U5853" s="3" t="e">
        <v>#N/A</v>
      </c>
      <c r="V5853" t="e">
        <v>#N/A</v>
      </c>
      <c r="W5853" t="e">
        <v>#N/A</v>
      </c>
      <c r="X5853" t="e">
        <v>#N/A</v>
      </c>
      <c r="Y5853" s="3" t="e">
        <v>#N/A</v>
      </c>
      <c r="Z5853" s="8" t="e">
        <v>#N/A</v>
      </c>
      <c r="AA5853" s="30" t="e">
        <v>#N/A</v>
      </c>
      <c r="AB5853" t="e">
        <v>#N/A</v>
      </c>
      <c r="AC5853" t="e">
        <v>#N/A</v>
      </c>
      <c r="AD5853" t="e">
        <v>#N/A</v>
      </c>
      <c r="AE5853" t="e">
        <v>#N/A</v>
      </c>
      <c r="AF5853" t="e">
        <v>#N/A</v>
      </c>
    </row>
    <row r="5854" spans="1:32" x14ac:dyDescent="0.25">
      <c r="A5854" t="e">
        <v>#N/A</v>
      </c>
      <c r="B5854" s="33" t="e">
        <v>#N/A</v>
      </c>
      <c r="C5854" t="e">
        <v>#N/A</v>
      </c>
      <c r="D5854" t="e">
        <v>#N/A</v>
      </c>
      <c r="E5854" s="69" t="e">
        <v>#N/A</v>
      </c>
      <c r="F5854" s="3" t="e">
        <v>#N/A</v>
      </c>
      <c r="G5854" s="3" t="e">
        <v>#N/A</v>
      </c>
      <c r="H5854" s="3" t="e">
        <v>#N/A</v>
      </c>
      <c r="I5854" s="80" t="e">
        <v>#N/A</v>
      </c>
      <c r="J5854" s="80" t="e">
        <v>#N/A</v>
      </c>
      <c r="K5854" s="85" t="e">
        <v>#N/A</v>
      </c>
      <c r="L5854" s="9" t="e">
        <v>#N/A</v>
      </c>
      <c r="M5854" s="93" t="e">
        <v>#N/A</v>
      </c>
      <c r="N5854" s="8" t="e">
        <v>#N/A</v>
      </c>
      <c r="O5854" t="e">
        <v>#N/A</v>
      </c>
      <c r="P5854" t="e">
        <v>#N/A</v>
      </c>
      <c r="Q5854" t="e">
        <v>#N/A</v>
      </c>
      <c r="R5854" s="2" t="e">
        <v>#N/A</v>
      </c>
      <c r="S5854" t="e">
        <v>#N/A</v>
      </c>
      <c r="T5854" s="3" t="e">
        <v>#N/A</v>
      </c>
      <c r="U5854" s="3" t="e">
        <v>#N/A</v>
      </c>
      <c r="V5854" t="e">
        <v>#N/A</v>
      </c>
      <c r="W5854" t="e">
        <v>#N/A</v>
      </c>
      <c r="X5854" t="e">
        <v>#N/A</v>
      </c>
      <c r="Y5854" s="3" t="e">
        <v>#N/A</v>
      </c>
      <c r="Z5854" s="8" t="e">
        <v>#N/A</v>
      </c>
      <c r="AA5854" s="30" t="e">
        <v>#N/A</v>
      </c>
      <c r="AB5854" t="e">
        <v>#N/A</v>
      </c>
      <c r="AC5854" t="e">
        <v>#N/A</v>
      </c>
      <c r="AD5854" t="e">
        <v>#N/A</v>
      </c>
      <c r="AE5854" t="e">
        <v>#N/A</v>
      </c>
      <c r="AF5854" t="e">
        <v>#N/A</v>
      </c>
    </row>
    <row r="5855" spans="1:32" x14ac:dyDescent="0.25">
      <c r="A5855" t="e">
        <v>#N/A</v>
      </c>
      <c r="B5855" s="33" t="e">
        <v>#N/A</v>
      </c>
      <c r="C5855" t="e">
        <v>#N/A</v>
      </c>
      <c r="D5855" t="e">
        <v>#N/A</v>
      </c>
      <c r="E5855" s="69" t="e">
        <v>#N/A</v>
      </c>
      <c r="F5855" s="3" t="e">
        <v>#N/A</v>
      </c>
      <c r="G5855" s="3" t="e">
        <v>#N/A</v>
      </c>
      <c r="H5855" s="3" t="e">
        <v>#N/A</v>
      </c>
      <c r="I5855" s="80" t="e">
        <v>#N/A</v>
      </c>
      <c r="J5855" s="80" t="e">
        <v>#N/A</v>
      </c>
      <c r="K5855" s="85" t="e">
        <v>#N/A</v>
      </c>
      <c r="L5855" s="9" t="e">
        <v>#N/A</v>
      </c>
      <c r="M5855" s="93" t="e">
        <v>#N/A</v>
      </c>
      <c r="N5855" s="8" t="e">
        <v>#N/A</v>
      </c>
      <c r="O5855" t="e">
        <v>#N/A</v>
      </c>
      <c r="P5855" t="e">
        <v>#N/A</v>
      </c>
      <c r="Q5855" t="e">
        <v>#N/A</v>
      </c>
      <c r="R5855" s="2" t="e">
        <v>#N/A</v>
      </c>
      <c r="S5855" t="e">
        <v>#N/A</v>
      </c>
      <c r="T5855" s="3" t="e">
        <v>#N/A</v>
      </c>
      <c r="U5855" s="3" t="e">
        <v>#N/A</v>
      </c>
      <c r="V5855" t="e">
        <v>#N/A</v>
      </c>
      <c r="W5855" t="e">
        <v>#N/A</v>
      </c>
      <c r="X5855" t="e">
        <v>#N/A</v>
      </c>
      <c r="Y5855" s="3" t="e">
        <v>#N/A</v>
      </c>
      <c r="Z5855" s="8" t="e">
        <v>#N/A</v>
      </c>
      <c r="AA5855" s="30" t="e">
        <v>#N/A</v>
      </c>
      <c r="AB5855" t="e">
        <v>#N/A</v>
      </c>
      <c r="AC5855" t="e">
        <v>#N/A</v>
      </c>
      <c r="AD5855" t="e">
        <v>#N/A</v>
      </c>
      <c r="AE5855" t="e">
        <v>#N/A</v>
      </c>
      <c r="AF5855" t="e">
        <v>#N/A</v>
      </c>
    </row>
    <row r="5856" spans="1:32" x14ac:dyDescent="0.25">
      <c r="A5856" t="e">
        <v>#N/A</v>
      </c>
      <c r="B5856" s="33" t="e">
        <v>#N/A</v>
      </c>
      <c r="C5856" t="e">
        <v>#N/A</v>
      </c>
      <c r="D5856" t="e">
        <v>#N/A</v>
      </c>
      <c r="E5856" s="69" t="e">
        <v>#N/A</v>
      </c>
      <c r="F5856" s="3" t="e">
        <v>#N/A</v>
      </c>
      <c r="G5856" s="3" t="e">
        <v>#N/A</v>
      </c>
      <c r="H5856" s="3" t="e">
        <v>#N/A</v>
      </c>
      <c r="I5856" s="80" t="e">
        <v>#N/A</v>
      </c>
      <c r="J5856" s="80" t="e">
        <v>#N/A</v>
      </c>
      <c r="K5856" s="85" t="e">
        <v>#N/A</v>
      </c>
      <c r="L5856" s="9" t="e">
        <v>#N/A</v>
      </c>
      <c r="M5856" s="93" t="e">
        <v>#N/A</v>
      </c>
      <c r="N5856" s="8" t="e">
        <v>#N/A</v>
      </c>
      <c r="O5856" t="e">
        <v>#N/A</v>
      </c>
      <c r="P5856" t="e">
        <v>#N/A</v>
      </c>
      <c r="Q5856" t="e">
        <v>#N/A</v>
      </c>
      <c r="R5856" s="2" t="e">
        <v>#N/A</v>
      </c>
      <c r="S5856" t="e">
        <v>#N/A</v>
      </c>
      <c r="T5856" s="3" t="e">
        <v>#N/A</v>
      </c>
      <c r="U5856" s="3" t="e">
        <v>#N/A</v>
      </c>
      <c r="V5856" t="e">
        <v>#N/A</v>
      </c>
      <c r="W5856" t="e">
        <v>#N/A</v>
      </c>
      <c r="X5856" t="e">
        <v>#N/A</v>
      </c>
      <c r="Y5856" s="3" t="e">
        <v>#N/A</v>
      </c>
      <c r="Z5856" s="8" t="e">
        <v>#N/A</v>
      </c>
      <c r="AA5856" s="30" t="e">
        <v>#N/A</v>
      </c>
      <c r="AB5856" t="e">
        <v>#N/A</v>
      </c>
      <c r="AC5856" t="e">
        <v>#N/A</v>
      </c>
      <c r="AD5856" t="e">
        <v>#N/A</v>
      </c>
      <c r="AE5856" t="e">
        <v>#N/A</v>
      </c>
      <c r="AF5856" t="e">
        <v>#N/A</v>
      </c>
    </row>
    <row r="5857" spans="1:32" x14ac:dyDescent="0.25">
      <c r="A5857" t="e">
        <v>#N/A</v>
      </c>
      <c r="B5857" s="33" t="e">
        <v>#N/A</v>
      </c>
      <c r="C5857" t="e">
        <v>#N/A</v>
      </c>
      <c r="D5857" t="e">
        <v>#N/A</v>
      </c>
      <c r="E5857" s="69" t="e">
        <v>#N/A</v>
      </c>
      <c r="F5857" s="3" t="e">
        <v>#N/A</v>
      </c>
      <c r="G5857" s="3" t="e">
        <v>#N/A</v>
      </c>
      <c r="H5857" s="3" t="e">
        <v>#N/A</v>
      </c>
      <c r="I5857" s="80" t="e">
        <v>#N/A</v>
      </c>
      <c r="J5857" s="80" t="e">
        <v>#N/A</v>
      </c>
      <c r="K5857" s="85" t="e">
        <v>#N/A</v>
      </c>
      <c r="L5857" s="9" t="e">
        <v>#N/A</v>
      </c>
      <c r="M5857" s="93" t="e">
        <v>#N/A</v>
      </c>
      <c r="N5857" s="8" t="e">
        <v>#N/A</v>
      </c>
      <c r="O5857" t="e">
        <v>#N/A</v>
      </c>
      <c r="P5857" t="e">
        <v>#N/A</v>
      </c>
      <c r="Q5857" t="e">
        <v>#N/A</v>
      </c>
      <c r="R5857" s="2" t="e">
        <v>#N/A</v>
      </c>
      <c r="S5857" t="e">
        <v>#N/A</v>
      </c>
      <c r="T5857" s="3" t="e">
        <v>#N/A</v>
      </c>
      <c r="U5857" s="3" t="e">
        <v>#N/A</v>
      </c>
      <c r="V5857" t="e">
        <v>#N/A</v>
      </c>
      <c r="W5857" t="e">
        <v>#N/A</v>
      </c>
      <c r="X5857" t="e">
        <v>#N/A</v>
      </c>
      <c r="Y5857" s="3" t="e">
        <v>#N/A</v>
      </c>
      <c r="Z5857" s="8" t="e">
        <v>#N/A</v>
      </c>
      <c r="AA5857" s="30" t="e">
        <v>#N/A</v>
      </c>
      <c r="AB5857" t="e">
        <v>#N/A</v>
      </c>
      <c r="AC5857" t="e">
        <v>#N/A</v>
      </c>
      <c r="AD5857" t="e">
        <v>#N/A</v>
      </c>
      <c r="AE5857" t="e">
        <v>#N/A</v>
      </c>
      <c r="AF5857" t="e">
        <v>#N/A</v>
      </c>
    </row>
    <row r="5858" spans="1:32" x14ac:dyDescent="0.25">
      <c r="A5858" t="e">
        <v>#N/A</v>
      </c>
      <c r="B5858" s="33" t="e">
        <v>#N/A</v>
      </c>
      <c r="C5858" t="e">
        <v>#N/A</v>
      </c>
      <c r="D5858" t="e">
        <v>#N/A</v>
      </c>
      <c r="E5858" s="69" t="e">
        <v>#N/A</v>
      </c>
      <c r="F5858" s="3" t="e">
        <v>#N/A</v>
      </c>
      <c r="G5858" s="3" t="e">
        <v>#N/A</v>
      </c>
      <c r="H5858" s="3" t="e">
        <v>#N/A</v>
      </c>
      <c r="I5858" s="80" t="e">
        <v>#N/A</v>
      </c>
      <c r="J5858" s="80" t="e">
        <v>#N/A</v>
      </c>
      <c r="K5858" s="85" t="e">
        <v>#N/A</v>
      </c>
      <c r="L5858" s="9" t="e">
        <v>#N/A</v>
      </c>
      <c r="M5858" s="93" t="e">
        <v>#N/A</v>
      </c>
      <c r="N5858" s="8" t="e">
        <v>#N/A</v>
      </c>
      <c r="O5858" t="e">
        <v>#N/A</v>
      </c>
      <c r="P5858" t="e">
        <v>#N/A</v>
      </c>
      <c r="Q5858" t="e">
        <v>#N/A</v>
      </c>
      <c r="R5858" s="2" t="e">
        <v>#N/A</v>
      </c>
      <c r="S5858" t="e">
        <v>#N/A</v>
      </c>
      <c r="T5858" s="3" t="e">
        <v>#N/A</v>
      </c>
      <c r="U5858" s="3" t="e">
        <v>#N/A</v>
      </c>
      <c r="V5858" t="e">
        <v>#N/A</v>
      </c>
      <c r="W5858" t="e">
        <v>#N/A</v>
      </c>
      <c r="X5858" t="e">
        <v>#N/A</v>
      </c>
      <c r="Y5858" s="3" t="e">
        <v>#N/A</v>
      </c>
      <c r="Z5858" s="8" t="e">
        <v>#N/A</v>
      </c>
      <c r="AA5858" s="30" t="e">
        <v>#N/A</v>
      </c>
      <c r="AB5858" t="e">
        <v>#N/A</v>
      </c>
      <c r="AC5858" t="e">
        <v>#N/A</v>
      </c>
      <c r="AD5858" t="e">
        <v>#N/A</v>
      </c>
      <c r="AE5858" t="e">
        <v>#N/A</v>
      </c>
      <c r="AF5858" t="e">
        <v>#N/A</v>
      </c>
    </row>
    <row r="5859" spans="1:32" x14ac:dyDescent="0.25">
      <c r="A5859" t="e">
        <v>#N/A</v>
      </c>
      <c r="B5859" s="33" t="e">
        <v>#N/A</v>
      </c>
      <c r="C5859" t="e">
        <v>#N/A</v>
      </c>
      <c r="D5859" t="e">
        <v>#N/A</v>
      </c>
      <c r="E5859" s="69" t="e">
        <v>#N/A</v>
      </c>
      <c r="F5859" s="3" t="e">
        <v>#N/A</v>
      </c>
      <c r="G5859" s="3" t="e">
        <v>#N/A</v>
      </c>
      <c r="H5859" s="3" t="e">
        <v>#N/A</v>
      </c>
      <c r="I5859" s="80" t="e">
        <v>#N/A</v>
      </c>
      <c r="J5859" s="80" t="e">
        <v>#N/A</v>
      </c>
      <c r="K5859" s="85" t="e">
        <v>#N/A</v>
      </c>
      <c r="L5859" s="9" t="e">
        <v>#N/A</v>
      </c>
      <c r="M5859" s="93" t="e">
        <v>#N/A</v>
      </c>
      <c r="N5859" s="8" t="e">
        <v>#N/A</v>
      </c>
      <c r="O5859" t="e">
        <v>#N/A</v>
      </c>
      <c r="P5859" t="e">
        <v>#N/A</v>
      </c>
      <c r="Q5859" t="e">
        <v>#N/A</v>
      </c>
      <c r="R5859" s="2" t="e">
        <v>#N/A</v>
      </c>
      <c r="S5859" t="e">
        <v>#N/A</v>
      </c>
      <c r="T5859" s="3" t="e">
        <v>#N/A</v>
      </c>
      <c r="U5859" s="3" t="e">
        <v>#N/A</v>
      </c>
      <c r="V5859" t="e">
        <v>#N/A</v>
      </c>
      <c r="W5859" t="e">
        <v>#N/A</v>
      </c>
      <c r="X5859" t="e">
        <v>#N/A</v>
      </c>
      <c r="Y5859" s="3" t="e">
        <v>#N/A</v>
      </c>
      <c r="Z5859" s="8" t="e">
        <v>#N/A</v>
      </c>
      <c r="AA5859" s="30" t="e">
        <v>#N/A</v>
      </c>
      <c r="AB5859" t="e">
        <v>#N/A</v>
      </c>
      <c r="AC5859" t="e">
        <v>#N/A</v>
      </c>
      <c r="AD5859" t="e">
        <v>#N/A</v>
      </c>
      <c r="AE5859" t="e">
        <v>#N/A</v>
      </c>
      <c r="AF5859" t="e">
        <v>#N/A</v>
      </c>
    </row>
    <row r="5860" spans="1:32" x14ac:dyDescent="0.25">
      <c r="A5860" t="e">
        <v>#N/A</v>
      </c>
      <c r="B5860" s="33" t="e">
        <v>#N/A</v>
      </c>
      <c r="C5860" t="e">
        <v>#N/A</v>
      </c>
      <c r="D5860" t="e">
        <v>#N/A</v>
      </c>
      <c r="E5860" s="69" t="e">
        <v>#N/A</v>
      </c>
      <c r="F5860" s="3" t="e">
        <v>#N/A</v>
      </c>
      <c r="G5860" s="3" t="e">
        <v>#N/A</v>
      </c>
      <c r="H5860" s="3" t="e">
        <v>#N/A</v>
      </c>
      <c r="I5860" s="80" t="e">
        <v>#N/A</v>
      </c>
      <c r="J5860" s="80" t="e">
        <v>#N/A</v>
      </c>
      <c r="K5860" s="85" t="e">
        <v>#N/A</v>
      </c>
      <c r="L5860" s="9" t="e">
        <v>#N/A</v>
      </c>
      <c r="M5860" s="93" t="e">
        <v>#N/A</v>
      </c>
      <c r="N5860" s="8" t="e">
        <v>#N/A</v>
      </c>
      <c r="O5860" t="e">
        <v>#N/A</v>
      </c>
      <c r="P5860" t="e">
        <v>#N/A</v>
      </c>
      <c r="Q5860" t="e">
        <v>#N/A</v>
      </c>
      <c r="R5860" s="2" t="e">
        <v>#N/A</v>
      </c>
      <c r="S5860" t="e">
        <v>#N/A</v>
      </c>
      <c r="T5860" s="3" t="e">
        <v>#N/A</v>
      </c>
      <c r="U5860" s="3" t="e">
        <v>#N/A</v>
      </c>
      <c r="V5860" t="e">
        <v>#N/A</v>
      </c>
      <c r="W5860" t="e">
        <v>#N/A</v>
      </c>
      <c r="X5860" t="e">
        <v>#N/A</v>
      </c>
      <c r="Y5860" s="3" t="e">
        <v>#N/A</v>
      </c>
      <c r="Z5860" s="8" t="e">
        <v>#N/A</v>
      </c>
      <c r="AA5860" s="30" t="e">
        <v>#N/A</v>
      </c>
      <c r="AB5860" t="e">
        <v>#N/A</v>
      </c>
      <c r="AC5860" t="e">
        <v>#N/A</v>
      </c>
      <c r="AD5860" t="e">
        <v>#N/A</v>
      </c>
      <c r="AE5860" t="e">
        <v>#N/A</v>
      </c>
      <c r="AF5860" t="e">
        <v>#N/A</v>
      </c>
    </row>
    <row r="5861" spans="1:32" x14ac:dyDescent="0.25">
      <c r="A5861" t="e">
        <v>#N/A</v>
      </c>
      <c r="B5861" s="33" t="e">
        <v>#N/A</v>
      </c>
      <c r="C5861" t="e">
        <v>#N/A</v>
      </c>
      <c r="D5861" t="e">
        <v>#N/A</v>
      </c>
      <c r="E5861" s="69" t="e">
        <v>#N/A</v>
      </c>
      <c r="F5861" s="3" t="e">
        <v>#N/A</v>
      </c>
      <c r="G5861" s="3" t="e">
        <v>#N/A</v>
      </c>
      <c r="H5861" s="3" t="e">
        <v>#N/A</v>
      </c>
      <c r="I5861" s="80" t="e">
        <v>#N/A</v>
      </c>
      <c r="J5861" s="80" t="e">
        <v>#N/A</v>
      </c>
      <c r="K5861" s="85" t="e">
        <v>#N/A</v>
      </c>
      <c r="L5861" s="9" t="e">
        <v>#N/A</v>
      </c>
      <c r="M5861" s="93" t="e">
        <v>#N/A</v>
      </c>
      <c r="N5861" s="8" t="e">
        <v>#N/A</v>
      </c>
      <c r="O5861" t="e">
        <v>#N/A</v>
      </c>
      <c r="P5861" t="e">
        <v>#N/A</v>
      </c>
      <c r="Q5861" t="e">
        <v>#N/A</v>
      </c>
      <c r="R5861" s="2" t="e">
        <v>#N/A</v>
      </c>
      <c r="S5861" t="e">
        <v>#N/A</v>
      </c>
      <c r="T5861" s="3" t="e">
        <v>#N/A</v>
      </c>
      <c r="U5861" s="3" t="e">
        <v>#N/A</v>
      </c>
      <c r="V5861" t="e">
        <v>#N/A</v>
      </c>
      <c r="W5861" t="e">
        <v>#N/A</v>
      </c>
      <c r="X5861" t="e">
        <v>#N/A</v>
      </c>
      <c r="Y5861" s="3" t="e">
        <v>#N/A</v>
      </c>
      <c r="Z5861" s="8" t="e">
        <v>#N/A</v>
      </c>
      <c r="AA5861" s="30" t="e">
        <v>#N/A</v>
      </c>
      <c r="AB5861" t="e">
        <v>#N/A</v>
      </c>
      <c r="AC5861" t="e">
        <v>#N/A</v>
      </c>
      <c r="AD5861" t="e">
        <v>#N/A</v>
      </c>
      <c r="AE5861" t="e">
        <v>#N/A</v>
      </c>
      <c r="AF5861" t="e">
        <v>#N/A</v>
      </c>
    </row>
    <row r="5862" spans="1:32" x14ac:dyDescent="0.25">
      <c r="A5862" t="e">
        <v>#N/A</v>
      </c>
      <c r="B5862" s="33" t="e">
        <v>#N/A</v>
      </c>
      <c r="C5862" t="e">
        <v>#N/A</v>
      </c>
      <c r="D5862" t="e">
        <v>#N/A</v>
      </c>
      <c r="E5862" s="69" t="e">
        <v>#N/A</v>
      </c>
      <c r="F5862" s="3" t="e">
        <v>#N/A</v>
      </c>
      <c r="G5862" s="3" t="e">
        <v>#N/A</v>
      </c>
      <c r="H5862" s="3" t="e">
        <v>#N/A</v>
      </c>
      <c r="I5862" s="80" t="e">
        <v>#N/A</v>
      </c>
      <c r="J5862" s="80" t="e">
        <v>#N/A</v>
      </c>
      <c r="K5862" s="85" t="e">
        <v>#N/A</v>
      </c>
      <c r="L5862" s="9" t="e">
        <v>#N/A</v>
      </c>
      <c r="M5862" s="93" t="e">
        <v>#N/A</v>
      </c>
      <c r="N5862" s="8" t="e">
        <v>#N/A</v>
      </c>
      <c r="O5862" t="e">
        <v>#N/A</v>
      </c>
      <c r="P5862" t="e">
        <v>#N/A</v>
      </c>
      <c r="Q5862" t="e">
        <v>#N/A</v>
      </c>
      <c r="R5862" s="2" t="e">
        <v>#N/A</v>
      </c>
      <c r="S5862" t="e">
        <v>#N/A</v>
      </c>
      <c r="T5862" s="3" t="e">
        <v>#N/A</v>
      </c>
      <c r="U5862" s="3" t="e">
        <v>#N/A</v>
      </c>
      <c r="V5862" t="e">
        <v>#N/A</v>
      </c>
      <c r="W5862" t="e">
        <v>#N/A</v>
      </c>
      <c r="X5862" t="e">
        <v>#N/A</v>
      </c>
      <c r="Y5862" s="3" t="e">
        <v>#N/A</v>
      </c>
      <c r="Z5862" s="8" t="e">
        <v>#N/A</v>
      </c>
      <c r="AA5862" s="30" t="e">
        <v>#N/A</v>
      </c>
      <c r="AB5862" t="e">
        <v>#N/A</v>
      </c>
      <c r="AC5862" t="e">
        <v>#N/A</v>
      </c>
      <c r="AD5862" t="e">
        <v>#N/A</v>
      </c>
      <c r="AE5862" t="e">
        <v>#N/A</v>
      </c>
      <c r="AF5862" t="e">
        <v>#N/A</v>
      </c>
    </row>
    <row r="5863" spans="1:32" x14ac:dyDescent="0.25">
      <c r="A5863" t="e">
        <v>#N/A</v>
      </c>
      <c r="B5863" s="33" t="e">
        <v>#N/A</v>
      </c>
      <c r="C5863" t="e">
        <v>#N/A</v>
      </c>
      <c r="D5863" t="e">
        <v>#N/A</v>
      </c>
      <c r="E5863" s="69" t="e">
        <v>#N/A</v>
      </c>
      <c r="F5863" s="3" t="e">
        <v>#N/A</v>
      </c>
      <c r="G5863" s="3" t="e">
        <v>#N/A</v>
      </c>
      <c r="H5863" s="3" t="e">
        <v>#N/A</v>
      </c>
      <c r="I5863" s="80" t="e">
        <v>#N/A</v>
      </c>
      <c r="J5863" s="80" t="e">
        <v>#N/A</v>
      </c>
      <c r="K5863" s="85" t="e">
        <v>#N/A</v>
      </c>
      <c r="L5863" s="9" t="e">
        <v>#N/A</v>
      </c>
      <c r="M5863" s="93" t="e">
        <v>#N/A</v>
      </c>
      <c r="N5863" s="8" t="e">
        <v>#N/A</v>
      </c>
      <c r="O5863" t="e">
        <v>#N/A</v>
      </c>
      <c r="P5863" t="e">
        <v>#N/A</v>
      </c>
      <c r="Q5863" t="e">
        <v>#N/A</v>
      </c>
      <c r="R5863" s="2" t="e">
        <v>#N/A</v>
      </c>
      <c r="S5863" t="e">
        <v>#N/A</v>
      </c>
      <c r="T5863" s="3" t="e">
        <v>#N/A</v>
      </c>
      <c r="U5863" s="3" t="e">
        <v>#N/A</v>
      </c>
      <c r="V5863" t="e">
        <v>#N/A</v>
      </c>
      <c r="W5863" t="e">
        <v>#N/A</v>
      </c>
      <c r="X5863" t="e">
        <v>#N/A</v>
      </c>
      <c r="Y5863" s="3" t="e">
        <v>#N/A</v>
      </c>
      <c r="Z5863" s="8" t="e">
        <v>#N/A</v>
      </c>
      <c r="AA5863" s="30" t="e">
        <v>#N/A</v>
      </c>
      <c r="AB5863" t="e">
        <v>#N/A</v>
      </c>
      <c r="AC5863" t="e">
        <v>#N/A</v>
      </c>
      <c r="AD5863" t="e">
        <v>#N/A</v>
      </c>
      <c r="AE5863" t="e">
        <v>#N/A</v>
      </c>
      <c r="AF5863" t="e">
        <v>#N/A</v>
      </c>
    </row>
    <row r="5864" spans="1:32" x14ac:dyDescent="0.25">
      <c r="A5864" t="e">
        <v>#N/A</v>
      </c>
      <c r="B5864" s="33" t="e">
        <v>#N/A</v>
      </c>
      <c r="C5864" t="e">
        <v>#N/A</v>
      </c>
      <c r="D5864" t="e">
        <v>#N/A</v>
      </c>
      <c r="E5864" s="69" t="e">
        <v>#N/A</v>
      </c>
      <c r="F5864" s="3" t="e">
        <v>#N/A</v>
      </c>
      <c r="G5864" s="3" t="e">
        <v>#N/A</v>
      </c>
      <c r="H5864" s="3" t="e">
        <v>#N/A</v>
      </c>
      <c r="I5864" s="80" t="e">
        <v>#N/A</v>
      </c>
      <c r="J5864" s="80" t="e">
        <v>#N/A</v>
      </c>
      <c r="K5864" s="85" t="e">
        <v>#N/A</v>
      </c>
      <c r="L5864" s="9" t="e">
        <v>#N/A</v>
      </c>
      <c r="M5864" s="93" t="e">
        <v>#N/A</v>
      </c>
      <c r="N5864" s="8" t="e">
        <v>#N/A</v>
      </c>
      <c r="O5864" t="e">
        <v>#N/A</v>
      </c>
      <c r="P5864" t="e">
        <v>#N/A</v>
      </c>
      <c r="Q5864" t="e">
        <v>#N/A</v>
      </c>
      <c r="R5864" s="2" t="e">
        <v>#N/A</v>
      </c>
      <c r="S5864" t="e">
        <v>#N/A</v>
      </c>
      <c r="T5864" s="3" t="e">
        <v>#N/A</v>
      </c>
      <c r="U5864" s="3" t="e">
        <v>#N/A</v>
      </c>
      <c r="V5864" t="e">
        <v>#N/A</v>
      </c>
      <c r="W5864" t="e">
        <v>#N/A</v>
      </c>
      <c r="X5864" t="e">
        <v>#N/A</v>
      </c>
      <c r="Y5864" s="3" t="e">
        <v>#N/A</v>
      </c>
      <c r="Z5864" s="8" t="e">
        <v>#N/A</v>
      </c>
      <c r="AA5864" s="30" t="e">
        <v>#N/A</v>
      </c>
      <c r="AB5864" t="e">
        <v>#N/A</v>
      </c>
      <c r="AC5864" t="e">
        <v>#N/A</v>
      </c>
      <c r="AD5864" t="e">
        <v>#N/A</v>
      </c>
      <c r="AE5864" t="e">
        <v>#N/A</v>
      </c>
      <c r="AF5864" t="e">
        <v>#N/A</v>
      </c>
    </row>
    <row r="5865" spans="1:32" x14ac:dyDescent="0.25">
      <c r="A5865" t="e">
        <v>#N/A</v>
      </c>
      <c r="B5865" s="33" t="e">
        <v>#N/A</v>
      </c>
      <c r="C5865" t="e">
        <v>#N/A</v>
      </c>
      <c r="D5865" t="e">
        <v>#N/A</v>
      </c>
      <c r="E5865" s="69" t="e">
        <v>#N/A</v>
      </c>
      <c r="F5865" s="3" t="e">
        <v>#N/A</v>
      </c>
      <c r="G5865" s="3" t="e">
        <v>#N/A</v>
      </c>
      <c r="H5865" s="3" t="e">
        <v>#N/A</v>
      </c>
      <c r="I5865" s="80" t="e">
        <v>#N/A</v>
      </c>
      <c r="J5865" s="80" t="e">
        <v>#N/A</v>
      </c>
      <c r="K5865" s="85" t="e">
        <v>#N/A</v>
      </c>
      <c r="L5865" s="9" t="e">
        <v>#N/A</v>
      </c>
      <c r="M5865" s="93" t="e">
        <v>#N/A</v>
      </c>
      <c r="N5865" s="8" t="e">
        <v>#N/A</v>
      </c>
      <c r="O5865" t="e">
        <v>#N/A</v>
      </c>
      <c r="P5865" t="e">
        <v>#N/A</v>
      </c>
      <c r="Q5865" t="e">
        <v>#N/A</v>
      </c>
      <c r="R5865" s="2" t="e">
        <v>#N/A</v>
      </c>
      <c r="S5865" t="e">
        <v>#N/A</v>
      </c>
      <c r="T5865" s="3" t="e">
        <v>#N/A</v>
      </c>
      <c r="U5865" s="3" t="e">
        <v>#N/A</v>
      </c>
      <c r="V5865" t="e">
        <v>#N/A</v>
      </c>
      <c r="W5865" t="e">
        <v>#N/A</v>
      </c>
      <c r="X5865" t="e">
        <v>#N/A</v>
      </c>
      <c r="Y5865" s="3" t="e">
        <v>#N/A</v>
      </c>
      <c r="Z5865" s="8" t="e">
        <v>#N/A</v>
      </c>
      <c r="AA5865" s="30" t="e">
        <v>#N/A</v>
      </c>
      <c r="AB5865" t="e">
        <v>#N/A</v>
      </c>
      <c r="AC5865" t="e">
        <v>#N/A</v>
      </c>
      <c r="AD5865" t="e">
        <v>#N/A</v>
      </c>
      <c r="AE5865" t="e">
        <v>#N/A</v>
      </c>
      <c r="AF5865" t="e">
        <v>#N/A</v>
      </c>
    </row>
    <row r="5866" spans="1:32" x14ac:dyDescent="0.25">
      <c r="A5866" t="e">
        <v>#N/A</v>
      </c>
      <c r="B5866" s="33" t="e">
        <v>#N/A</v>
      </c>
      <c r="C5866" t="e">
        <v>#N/A</v>
      </c>
      <c r="D5866" t="e">
        <v>#N/A</v>
      </c>
      <c r="E5866" s="69" t="e">
        <v>#N/A</v>
      </c>
      <c r="F5866" s="3" t="e">
        <v>#N/A</v>
      </c>
      <c r="G5866" s="3" t="e">
        <v>#N/A</v>
      </c>
      <c r="H5866" s="3" t="e">
        <v>#N/A</v>
      </c>
      <c r="I5866" s="80" t="e">
        <v>#N/A</v>
      </c>
      <c r="J5866" s="80" t="e">
        <v>#N/A</v>
      </c>
      <c r="K5866" s="85" t="e">
        <v>#N/A</v>
      </c>
      <c r="L5866" s="9" t="e">
        <v>#N/A</v>
      </c>
      <c r="M5866" s="93" t="e">
        <v>#N/A</v>
      </c>
      <c r="N5866" s="8" t="e">
        <v>#N/A</v>
      </c>
      <c r="O5866" t="e">
        <v>#N/A</v>
      </c>
      <c r="P5866" t="e">
        <v>#N/A</v>
      </c>
      <c r="Q5866" t="e">
        <v>#N/A</v>
      </c>
      <c r="R5866" s="2" t="e">
        <v>#N/A</v>
      </c>
      <c r="S5866" t="e">
        <v>#N/A</v>
      </c>
      <c r="T5866" s="3" t="e">
        <v>#N/A</v>
      </c>
      <c r="U5866" s="3" t="e">
        <v>#N/A</v>
      </c>
      <c r="V5866" t="e">
        <v>#N/A</v>
      </c>
      <c r="W5866" t="e">
        <v>#N/A</v>
      </c>
      <c r="X5866" t="e">
        <v>#N/A</v>
      </c>
      <c r="Y5866" s="3" t="e">
        <v>#N/A</v>
      </c>
      <c r="Z5866" s="8" t="e">
        <v>#N/A</v>
      </c>
      <c r="AA5866" s="30" t="e">
        <v>#N/A</v>
      </c>
      <c r="AB5866" t="e">
        <v>#N/A</v>
      </c>
      <c r="AC5866" t="e">
        <v>#N/A</v>
      </c>
      <c r="AD5866" t="e">
        <v>#N/A</v>
      </c>
      <c r="AE5866" t="e">
        <v>#N/A</v>
      </c>
      <c r="AF5866" t="e">
        <v>#N/A</v>
      </c>
    </row>
    <row r="5867" spans="1:32" x14ac:dyDescent="0.25">
      <c r="A5867" t="e">
        <v>#N/A</v>
      </c>
      <c r="B5867" s="33" t="e">
        <v>#N/A</v>
      </c>
      <c r="C5867" t="e">
        <v>#N/A</v>
      </c>
      <c r="D5867" t="e">
        <v>#N/A</v>
      </c>
      <c r="E5867" s="69" t="e">
        <v>#N/A</v>
      </c>
      <c r="F5867" s="3" t="e">
        <v>#N/A</v>
      </c>
      <c r="G5867" s="3" t="e">
        <v>#N/A</v>
      </c>
      <c r="H5867" s="3" t="e">
        <v>#N/A</v>
      </c>
      <c r="I5867" s="80" t="e">
        <v>#N/A</v>
      </c>
      <c r="J5867" s="80" t="e">
        <v>#N/A</v>
      </c>
      <c r="K5867" s="85" t="e">
        <v>#N/A</v>
      </c>
      <c r="L5867" s="9" t="e">
        <v>#N/A</v>
      </c>
      <c r="M5867" s="93" t="e">
        <v>#N/A</v>
      </c>
      <c r="N5867" s="8" t="e">
        <v>#N/A</v>
      </c>
      <c r="O5867" t="e">
        <v>#N/A</v>
      </c>
      <c r="P5867" t="e">
        <v>#N/A</v>
      </c>
      <c r="Q5867" t="e">
        <v>#N/A</v>
      </c>
      <c r="R5867" s="2" t="e">
        <v>#N/A</v>
      </c>
      <c r="S5867" t="e">
        <v>#N/A</v>
      </c>
      <c r="T5867" s="3" t="e">
        <v>#N/A</v>
      </c>
      <c r="U5867" s="3" t="e">
        <v>#N/A</v>
      </c>
      <c r="V5867" t="e">
        <v>#N/A</v>
      </c>
      <c r="W5867" t="e">
        <v>#N/A</v>
      </c>
      <c r="X5867" t="e">
        <v>#N/A</v>
      </c>
      <c r="Y5867" s="3" t="e">
        <v>#N/A</v>
      </c>
      <c r="Z5867" s="8" t="e">
        <v>#N/A</v>
      </c>
      <c r="AA5867" s="30" t="e">
        <v>#N/A</v>
      </c>
      <c r="AB5867" t="e">
        <v>#N/A</v>
      </c>
      <c r="AC5867" t="e">
        <v>#N/A</v>
      </c>
      <c r="AD5867" t="e">
        <v>#N/A</v>
      </c>
      <c r="AE5867" t="e">
        <v>#N/A</v>
      </c>
      <c r="AF5867" t="e">
        <v>#N/A</v>
      </c>
    </row>
    <row r="5868" spans="1:32" x14ac:dyDescent="0.25">
      <c r="A5868" t="e">
        <v>#N/A</v>
      </c>
      <c r="B5868" s="33" t="e">
        <v>#N/A</v>
      </c>
      <c r="C5868" t="e">
        <v>#N/A</v>
      </c>
      <c r="D5868" t="e">
        <v>#N/A</v>
      </c>
      <c r="E5868" s="69" t="e">
        <v>#N/A</v>
      </c>
      <c r="F5868" s="3" t="e">
        <v>#N/A</v>
      </c>
      <c r="G5868" s="3" t="e">
        <v>#N/A</v>
      </c>
      <c r="H5868" s="3" t="e">
        <v>#N/A</v>
      </c>
      <c r="I5868" s="80" t="e">
        <v>#N/A</v>
      </c>
      <c r="J5868" s="80" t="e">
        <v>#N/A</v>
      </c>
      <c r="K5868" s="85" t="e">
        <v>#N/A</v>
      </c>
      <c r="L5868" s="9" t="e">
        <v>#N/A</v>
      </c>
      <c r="M5868" s="93" t="e">
        <v>#N/A</v>
      </c>
      <c r="N5868" s="8" t="e">
        <v>#N/A</v>
      </c>
      <c r="O5868" t="e">
        <v>#N/A</v>
      </c>
      <c r="P5868" t="e">
        <v>#N/A</v>
      </c>
      <c r="Q5868" t="e">
        <v>#N/A</v>
      </c>
      <c r="R5868" s="2" t="e">
        <v>#N/A</v>
      </c>
      <c r="S5868" t="e">
        <v>#N/A</v>
      </c>
      <c r="T5868" s="3" t="e">
        <v>#N/A</v>
      </c>
      <c r="U5868" s="3" t="e">
        <v>#N/A</v>
      </c>
      <c r="V5868" t="e">
        <v>#N/A</v>
      </c>
      <c r="W5868" t="e">
        <v>#N/A</v>
      </c>
      <c r="X5868" t="e">
        <v>#N/A</v>
      </c>
      <c r="Y5868" s="3" t="e">
        <v>#N/A</v>
      </c>
      <c r="Z5868" s="8" t="e">
        <v>#N/A</v>
      </c>
      <c r="AA5868" s="30" t="e">
        <v>#N/A</v>
      </c>
      <c r="AB5868" t="e">
        <v>#N/A</v>
      </c>
      <c r="AC5868" t="e">
        <v>#N/A</v>
      </c>
      <c r="AD5868" t="e">
        <v>#N/A</v>
      </c>
      <c r="AE5868" t="e">
        <v>#N/A</v>
      </c>
      <c r="AF5868" t="e">
        <v>#N/A</v>
      </c>
    </row>
    <row r="5869" spans="1:32" x14ac:dyDescent="0.25">
      <c r="A5869" t="e">
        <v>#N/A</v>
      </c>
      <c r="B5869" s="33" t="e">
        <v>#N/A</v>
      </c>
      <c r="C5869" t="e">
        <v>#N/A</v>
      </c>
      <c r="D5869" t="e">
        <v>#N/A</v>
      </c>
      <c r="E5869" s="69" t="e">
        <v>#N/A</v>
      </c>
      <c r="F5869" s="3" t="e">
        <v>#N/A</v>
      </c>
      <c r="G5869" s="3" t="e">
        <v>#N/A</v>
      </c>
      <c r="H5869" s="3" t="e">
        <v>#N/A</v>
      </c>
      <c r="I5869" s="80" t="e">
        <v>#N/A</v>
      </c>
      <c r="J5869" s="80" t="e">
        <v>#N/A</v>
      </c>
      <c r="K5869" s="85" t="e">
        <v>#N/A</v>
      </c>
      <c r="L5869" s="9" t="e">
        <v>#N/A</v>
      </c>
      <c r="M5869" s="93" t="e">
        <v>#N/A</v>
      </c>
      <c r="N5869" s="8" t="e">
        <v>#N/A</v>
      </c>
      <c r="O5869" t="e">
        <v>#N/A</v>
      </c>
      <c r="P5869" t="e">
        <v>#N/A</v>
      </c>
      <c r="Q5869" t="e">
        <v>#N/A</v>
      </c>
      <c r="R5869" s="2" t="e">
        <v>#N/A</v>
      </c>
      <c r="S5869" t="e">
        <v>#N/A</v>
      </c>
      <c r="T5869" s="3" t="e">
        <v>#N/A</v>
      </c>
      <c r="U5869" s="3" t="e">
        <v>#N/A</v>
      </c>
      <c r="V5869" t="e">
        <v>#N/A</v>
      </c>
      <c r="W5869" t="e">
        <v>#N/A</v>
      </c>
      <c r="X5869" t="e">
        <v>#N/A</v>
      </c>
      <c r="Y5869" s="3" t="e">
        <v>#N/A</v>
      </c>
      <c r="Z5869" s="8" t="e">
        <v>#N/A</v>
      </c>
      <c r="AA5869" s="30" t="e">
        <v>#N/A</v>
      </c>
      <c r="AB5869" t="e">
        <v>#N/A</v>
      </c>
      <c r="AC5869" t="e">
        <v>#N/A</v>
      </c>
      <c r="AD5869" t="e">
        <v>#N/A</v>
      </c>
      <c r="AE5869" t="e">
        <v>#N/A</v>
      </c>
      <c r="AF5869" t="e">
        <v>#N/A</v>
      </c>
    </row>
    <row r="5870" spans="1:32" x14ac:dyDescent="0.25">
      <c r="A5870" t="e">
        <v>#N/A</v>
      </c>
      <c r="B5870" s="33" t="e">
        <v>#N/A</v>
      </c>
      <c r="C5870" t="e">
        <v>#N/A</v>
      </c>
      <c r="D5870" t="e">
        <v>#N/A</v>
      </c>
      <c r="E5870" s="69" t="e">
        <v>#N/A</v>
      </c>
      <c r="F5870" s="3" t="e">
        <v>#N/A</v>
      </c>
      <c r="G5870" s="3" t="e">
        <v>#N/A</v>
      </c>
      <c r="H5870" s="3" t="e">
        <v>#N/A</v>
      </c>
      <c r="I5870" s="80" t="e">
        <v>#N/A</v>
      </c>
      <c r="J5870" s="80" t="e">
        <v>#N/A</v>
      </c>
      <c r="K5870" s="85" t="e">
        <v>#N/A</v>
      </c>
      <c r="L5870" s="9" t="e">
        <v>#N/A</v>
      </c>
      <c r="M5870" s="93" t="e">
        <v>#N/A</v>
      </c>
      <c r="N5870" s="8" t="e">
        <v>#N/A</v>
      </c>
      <c r="O5870" t="e">
        <v>#N/A</v>
      </c>
      <c r="P5870" t="e">
        <v>#N/A</v>
      </c>
      <c r="Q5870" t="e">
        <v>#N/A</v>
      </c>
      <c r="R5870" s="2" t="e">
        <v>#N/A</v>
      </c>
      <c r="S5870" t="e">
        <v>#N/A</v>
      </c>
      <c r="T5870" s="3" t="e">
        <v>#N/A</v>
      </c>
      <c r="U5870" s="3" t="e">
        <v>#N/A</v>
      </c>
      <c r="V5870" t="e">
        <v>#N/A</v>
      </c>
      <c r="W5870" t="e">
        <v>#N/A</v>
      </c>
      <c r="X5870" t="e">
        <v>#N/A</v>
      </c>
      <c r="Y5870" s="3" t="e">
        <v>#N/A</v>
      </c>
      <c r="Z5870" s="8" t="e">
        <v>#N/A</v>
      </c>
      <c r="AA5870" s="30" t="e">
        <v>#N/A</v>
      </c>
      <c r="AB5870" t="e">
        <v>#N/A</v>
      </c>
      <c r="AC5870" t="e">
        <v>#N/A</v>
      </c>
      <c r="AD5870" t="e">
        <v>#N/A</v>
      </c>
      <c r="AE5870" t="e">
        <v>#N/A</v>
      </c>
      <c r="AF5870" t="e">
        <v>#N/A</v>
      </c>
    </row>
    <row r="5871" spans="1:32" x14ac:dyDescent="0.25">
      <c r="A5871" t="e">
        <v>#N/A</v>
      </c>
      <c r="B5871" s="33" t="e">
        <v>#N/A</v>
      </c>
      <c r="C5871" t="e">
        <v>#N/A</v>
      </c>
      <c r="D5871" t="e">
        <v>#N/A</v>
      </c>
      <c r="E5871" s="69" t="e">
        <v>#N/A</v>
      </c>
      <c r="F5871" s="3" t="e">
        <v>#N/A</v>
      </c>
      <c r="G5871" s="3" t="e">
        <v>#N/A</v>
      </c>
      <c r="H5871" s="3" t="e">
        <v>#N/A</v>
      </c>
      <c r="I5871" s="80" t="e">
        <v>#N/A</v>
      </c>
      <c r="J5871" s="80" t="e">
        <v>#N/A</v>
      </c>
      <c r="K5871" s="85" t="e">
        <v>#N/A</v>
      </c>
      <c r="L5871" s="9" t="e">
        <v>#N/A</v>
      </c>
      <c r="M5871" s="93" t="e">
        <v>#N/A</v>
      </c>
      <c r="N5871" s="8" t="e">
        <v>#N/A</v>
      </c>
      <c r="O5871" t="e">
        <v>#N/A</v>
      </c>
      <c r="P5871" t="e">
        <v>#N/A</v>
      </c>
      <c r="Q5871" t="e">
        <v>#N/A</v>
      </c>
      <c r="R5871" s="2" t="e">
        <v>#N/A</v>
      </c>
      <c r="S5871" t="e">
        <v>#N/A</v>
      </c>
      <c r="T5871" s="3" t="e">
        <v>#N/A</v>
      </c>
      <c r="U5871" s="3" t="e">
        <v>#N/A</v>
      </c>
      <c r="V5871" t="e">
        <v>#N/A</v>
      </c>
      <c r="W5871" t="e">
        <v>#N/A</v>
      </c>
      <c r="X5871" t="e">
        <v>#N/A</v>
      </c>
      <c r="Y5871" s="3" t="e">
        <v>#N/A</v>
      </c>
      <c r="Z5871" s="8" t="e">
        <v>#N/A</v>
      </c>
      <c r="AA5871" s="30" t="e">
        <v>#N/A</v>
      </c>
      <c r="AB5871" t="e">
        <v>#N/A</v>
      </c>
      <c r="AC5871" t="e">
        <v>#N/A</v>
      </c>
      <c r="AD5871" t="e">
        <v>#N/A</v>
      </c>
      <c r="AE5871" t="e">
        <v>#N/A</v>
      </c>
      <c r="AF5871" t="e">
        <v>#N/A</v>
      </c>
    </row>
    <row r="5872" spans="1:32" x14ac:dyDescent="0.25">
      <c r="A5872" t="e">
        <v>#N/A</v>
      </c>
      <c r="B5872" s="33" t="e">
        <v>#N/A</v>
      </c>
      <c r="C5872" t="e">
        <v>#N/A</v>
      </c>
      <c r="D5872" t="e">
        <v>#N/A</v>
      </c>
      <c r="E5872" s="69" t="e">
        <v>#N/A</v>
      </c>
      <c r="F5872" s="3" t="e">
        <v>#N/A</v>
      </c>
      <c r="G5872" s="3" t="e">
        <v>#N/A</v>
      </c>
      <c r="H5872" s="3" t="e">
        <v>#N/A</v>
      </c>
      <c r="I5872" s="80" t="e">
        <v>#N/A</v>
      </c>
      <c r="J5872" s="80" t="e">
        <v>#N/A</v>
      </c>
      <c r="K5872" s="85" t="e">
        <v>#N/A</v>
      </c>
      <c r="L5872" s="9" t="e">
        <v>#N/A</v>
      </c>
      <c r="M5872" s="93" t="e">
        <v>#N/A</v>
      </c>
      <c r="N5872" s="8" t="e">
        <v>#N/A</v>
      </c>
      <c r="O5872" t="e">
        <v>#N/A</v>
      </c>
      <c r="P5872" t="e">
        <v>#N/A</v>
      </c>
      <c r="Q5872" t="e">
        <v>#N/A</v>
      </c>
      <c r="R5872" s="2" t="e">
        <v>#N/A</v>
      </c>
      <c r="S5872" t="e">
        <v>#N/A</v>
      </c>
      <c r="T5872" s="3" t="e">
        <v>#N/A</v>
      </c>
      <c r="U5872" s="3" t="e">
        <v>#N/A</v>
      </c>
      <c r="V5872" t="e">
        <v>#N/A</v>
      </c>
      <c r="W5872" t="e">
        <v>#N/A</v>
      </c>
      <c r="X5872" t="e">
        <v>#N/A</v>
      </c>
      <c r="Y5872" s="3" t="e">
        <v>#N/A</v>
      </c>
      <c r="Z5872" s="8" t="e">
        <v>#N/A</v>
      </c>
      <c r="AA5872" s="30" t="e">
        <v>#N/A</v>
      </c>
      <c r="AB5872" t="e">
        <v>#N/A</v>
      </c>
      <c r="AC5872" t="e">
        <v>#N/A</v>
      </c>
      <c r="AD5872" t="e">
        <v>#N/A</v>
      </c>
      <c r="AE5872" t="e">
        <v>#N/A</v>
      </c>
      <c r="AF5872" t="e">
        <v>#N/A</v>
      </c>
    </row>
    <row r="5873" spans="1:32" x14ac:dyDescent="0.25">
      <c r="A5873" t="e">
        <v>#N/A</v>
      </c>
      <c r="B5873" s="33" t="e">
        <v>#N/A</v>
      </c>
      <c r="C5873" t="e">
        <v>#N/A</v>
      </c>
      <c r="D5873" t="e">
        <v>#N/A</v>
      </c>
      <c r="E5873" s="69" t="e">
        <v>#N/A</v>
      </c>
      <c r="F5873" s="3" t="e">
        <v>#N/A</v>
      </c>
      <c r="G5873" s="3" t="e">
        <v>#N/A</v>
      </c>
      <c r="H5873" s="3" t="e">
        <v>#N/A</v>
      </c>
      <c r="I5873" s="80" t="e">
        <v>#N/A</v>
      </c>
      <c r="J5873" s="80" t="e">
        <v>#N/A</v>
      </c>
      <c r="K5873" s="85" t="e">
        <v>#N/A</v>
      </c>
      <c r="L5873" s="9" t="e">
        <v>#N/A</v>
      </c>
      <c r="M5873" s="93" t="e">
        <v>#N/A</v>
      </c>
      <c r="N5873" s="8" t="e">
        <v>#N/A</v>
      </c>
      <c r="O5873" t="e">
        <v>#N/A</v>
      </c>
      <c r="P5873" t="e">
        <v>#N/A</v>
      </c>
      <c r="Q5873" t="e">
        <v>#N/A</v>
      </c>
      <c r="R5873" s="2" t="e">
        <v>#N/A</v>
      </c>
      <c r="S5873" t="e">
        <v>#N/A</v>
      </c>
      <c r="T5873" s="3" t="e">
        <v>#N/A</v>
      </c>
      <c r="U5873" s="3" t="e">
        <v>#N/A</v>
      </c>
      <c r="V5873" t="e">
        <v>#N/A</v>
      </c>
      <c r="W5873" t="e">
        <v>#N/A</v>
      </c>
      <c r="X5873" t="e">
        <v>#N/A</v>
      </c>
      <c r="Y5873" s="3" t="e">
        <v>#N/A</v>
      </c>
      <c r="Z5873" s="8" t="e">
        <v>#N/A</v>
      </c>
      <c r="AA5873" s="30" t="e">
        <v>#N/A</v>
      </c>
      <c r="AB5873" t="e">
        <v>#N/A</v>
      </c>
      <c r="AC5873" t="e">
        <v>#N/A</v>
      </c>
      <c r="AD5873" t="e">
        <v>#N/A</v>
      </c>
      <c r="AE5873" t="e">
        <v>#N/A</v>
      </c>
      <c r="AF5873" t="e">
        <v>#N/A</v>
      </c>
    </row>
    <row r="5874" spans="1:32" x14ac:dyDescent="0.25">
      <c r="A5874" t="e">
        <v>#N/A</v>
      </c>
      <c r="B5874" s="33" t="e">
        <v>#N/A</v>
      </c>
      <c r="C5874" t="e">
        <v>#N/A</v>
      </c>
      <c r="D5874" t="e">
        <v>#N/A</v>
      </c>
      <c r="E5874" s="69" t="e">
        <v>#N/A</v>
      </c>
      <c r="F5874" s="3" t="e">
        <v>#N/A</v>
      </c>
      <c r="G5874" s="3" t="e">
        <v>#N/A</v>
      </c>
      <c r="H5874" s="3" t="e">
        <v>#N/A</v>
      </c>
      <c r="I5874" s="80" t="e">
        <v>#N/A</v>
      </c>
      <c r="J5874" s="80" t="e">
        <v>#N/A</v>
      </c>
      <c r="K5874" s="85" t="e">
        <v>#N/A</v>
      </c>
      <c r="L5874" s="9" t="e">
        <v>#N/A</v>
      </c>
      <c r="M5874" s="93" t="e">
        <v>#N/A</v>
      </c>
      <c r="N5874" s="8" t="e">
        <v>#N/A</v>
      </c>
      <c r="O5874" t="e">
        <v>#N/A</v>
      </c>
      <c r="P5874" t="e">
        <v>#N/A</v>
      </c>
      <c r="Q5874" t="e">
        <v>#N/A</v>
      </c>
      <c r="R5874" s="2" t="e">
        <v>#N/A</v>
      </c>
      <c r="S5874" t="e">
        <v>#N/A</v>
      </c>
      <c r="T5874" s="3" t="e">
        <v>#N/A</v>
      </c>
      <c r="U5874" s="3" t="e">
        <v>#N/A</v>
      </c>
      <c r="V5874" t="e">
        <v>#N/A</v>
      </c>
      <c r="W5874" t="e">
        <v>#N/A</v>
      </c>
      <c r="X5874" t="e">
        <v>#N/A</v>
      </c>
      <c r="Y5874" s="3" t="e">
        <v>#N/A</v>
      </c>
      <c r="Z5874" s="8" t="e">
        <v>#N/A</v>
      </c>
      <c r="AA5874" s="30" t="e">
        <v>#N/A</v>
      </c>
      <c r="AB5874" t="e">
        <v>#N/A</v>
      </c>
      <c r="AC5874" t="e">
        <v>#N/A</v>
      </c>
      <c r="AD5874" t="e">
        <v>#N/A</v>
      </c>
      <c r="AE5874" t="e">
        <v>#N/A</v>
      </c>
      <c r="AF5874" t="e">
        <v>#N/A</v>
      </c>
    </row>
    <row r="5875" spans="1:32" x14ac:dyDescent="0.25">
      <c r="A5875" t="e">
        <v>#N/A</v>
      </c>
      <c r="B5875" s="33" t="e">
        <v>#N/A</v>
      </c>
      <c r="C5875" t="e">
        <v>#N/A</v>
      </c>
      <c r="D5875" t="e">
        <v>#N/A</v>
      </c>
      <c r="E5875" s="69" t="e">
        <v>#N/A</v>
      </c>
      <c r="F5875" s="3" t="e">
        <v>#N/A</v>
      </c>
      <c r="G5875" s="3" t="e">
        <v>#N/A</v>
      </c>
      <c r="H5875" s="3" t="e">
        <v>#N/A</v>
      </c>
      <c r="I5875" s="80" t="e">
        <v>#N/A</v>
      </c>
      <c r="J5875" s="80" t="e">
        <v>#N/A</v>
      </c>
      <c r="K5875" s="85" t="e">
        <v>#N/A</v>
      </c>
      <c r="L5875" s="9" t="e">
        <v>#N/A</v>
      </c>
      <c r="M5875" s="93" t="e">
        <v>#N/A</v>
      </c>
      <c r="N5875" s="8" t="e">
        <v>#N/A</v>
      </c>
      <c r="O5875" t="e">
        <v>#N/A</v>
      </c>
      <c r="P5875" t="e">
        <v>#N/A</v>
      </c>
      <c r="Q5875" t="e">
        <v>#N/A</v>
      </c>
      <c r="R5875" s="2" t="e">
        <v>#N/A</v>
      </c>
      <c r="S5875" t="e">
        <v>#N/A</v>
      </c>
      <c r="T5875" s="3" t="e">
        <v>#N/A</v>
      </c>
      <c r="U5875" s="3" t="e">
        <v>#N/A</v>
      </c>
      <c r="V5875" t="e">
        <v>#N/A</v>
      </c>
      <c r="W5875" t="e">
        <v>#N/A</v>
      </c>
      <c r="X5875" t="e">
        <v>#N/A</v>
      </c>
      <c r="Y5875" s="3" t="e">
        <v>#N/A</v>
      </c>
      <c r="Z5875" s="8" t="e">
        <v>#N/A</v>
      </c>
      <c r="AA5875" s="30" t="e">
        <v>#N/A</v>
      </c>
      <c r="AB5875" t="e">
        <v>#N/A</v>
      </c>
      <c r="AC5875" t="e">
        <v>#N/A</v>
      </c>
      <c r="AD5875" t="e">
        <v>#N/A</v>
      </c>
      <c r="AE5875" t="e">
        <v>#N/A</v>
      </c>
      <c r="AF5875" t="e">
        <v>#N/A</v>
      </c>
    </row>
    <row r="5876" spans="1:32" x14ac:dyDescent="0.25">
      <c r="A5876" t="e">
        <v>#N/A</v>
      </c>
      <c r="B5876" s="33" t="e">
        <v>#N/A</v>
      </c>
      <c r="C5876" t="e">
        <v>#N/A</v>
      </c>
      <c r="D5876" t="e">
        <v>#N/A</v>
      </c>
      <c r="E5876" s="69" t="e">
        <v>#N/A</v>
      </c>
      <c r="F5876" s="3" t="e">
        <v>#N/A</v>
      </c>
      <c r="G5876" s="3" t="e">
        <v>#N/A</v>
      </c>
      <c r="H5876" s="3" t="e">
        <v>#N/A</v>
      </c>
      <c r="I5876" s="80" t="e">
        <v>#N/A</v>
      </c>
      <c r="J5876" s="80" t="e">
        <v>#N/A</v>
      </c>
      <c r="K5876" s="85" t="e">
        <v>#N/A</v>
      </c>
      <c r="L5876" s="9" t="e">
        <v>#N/A</v>
      </c>
      <c r="M5876" s="93" t="e">
        <v>#N/A</v>
      </c>
      <c r="N5876" s="8" t="e">
        <v>#N/A</v>
      </c>
      <c r="O5876" t="e">
        <v>#N/A</v>
      </c>
      <c r="P5876" t="e">
        <v>#N/A</v>
      </c>
      <c r="Q5876" t="e">
        <v>#N/A</v>
      </c>
      <c r="R5876" s="2" t="e">
        <v>#N/A</v>
      </c>
      <c r="S5876" t="e">
        <v>#N/A</v>
      </c>
      <c r="T5876" s="3" t="e">
        <v>#N/A</v>
      </c>
      <c r="U5876" s="3" t="e">
        <v>#N/A</v>
      </c>
      <c r="V5876" t="e">
        <v>#N/A</v>
      </c>
      <c r="W5876" t="e">
        <v>#N/A</v>
      </c>
      <c r="X5876" t="e">
        <v>#N/A</v>
      </c>
      <c r="Y5876" s="3" t="e">
        <v>#N/A</v>
      </c>
      <c r="Z5876" s="8" t="e">
        <v>#N/A</v>
      </c>
      <c r="AA5876" s="30" t="e">
        <v>#N/A</v>
      </c>
      <c r="AB5876" t="e">
        <v>#N/A</v>
      </c>
      <c r="AC5876" t="e">
        <v>#N/A</v>
      </c>
      <c r="AD5876" t="e">
        <v>#N/A</v>
      </c>
      <c r="AE5876" t="e">
        <v>#N/A</v>
      </c>
      <c r="AF5876" t="e">
        <v>#N/A</v>
      </c>
    </row>
    <row r="5877" spans="1:32" x14ac:dyDescent="0.25">
      <c r="A5877" t="e">
        <v>#N/A</v>
      </c>
      <c r="B5877" s="33" t="e">
        <v>#N/A</v>
      </c>
      <c r="C5877" t="e">
        <v>#N/A</v>
      </c>
      <c r="D5877" t="e">
        <v>#N/A</v>
      </c>
      <c r="E5877" s="69" t="e">
        <v>#N/A</v>
      </c>
      <c r="F5877" s="3" t="e">
        <v>#N/A</v>
      </c>
      <c r="G5877" s="3" t="e">
        <v>#N/A</v>
      </c>
      <c r="H5877" s="3" t="e">
        <v>#N/A</v>
      </c>
      <c r="I5877" s="80" t="e">
        <v>#N/A</v>
      </c>
      <c r="J5877" s="80" t="e">
        <v>#N/A</v>
      </c>
      <c r="K5877" s="85" t="e">
        <v>#N/A</v>
      </c>
      <c r="L5877" s="9" t="e">
        <v>#N/A</v>
      </c>
      <c r="M5877" s="93" t="e">
        <v>#N/A</v>
      </c>
      <c r="N5877" s="8" t="e">
        <v>#N/A</v>
      </c>
      <c r="O5877" t="e">
        <v>#N/A</v>
      </c>
      <c r="P5877" t="e">
        <v>#N/A</v>
      </c>
      <c r="Q5877" t="e">
        <v>#N/A</v>
      </c>
      <c r="R5877" s="2" t="e">
        <v>#N/A</v>
      </c>
      <c r="S5877" t="e">
        <v>#N/A</v>
      </c>
      <c r="T5877" s="3" t="e">
        <v>#N/A</v>
      </c>
      <c r="U5877" s="3" t="e">
        <v>#N/A</v>
      </c>
      <c r="V5877" t="e">
        <v>#N/A</v>
      </c>
      <c r="W5877" t="e">
        <v>#N/A</v>
      </c>
      <c r="X5877" t="e">
        <v>#N/A</v>
      </c>
      <c r="Y5877" s="3" t="e">
        <v>#N/A</v>
      </c>
      <c r="Z5877" s="8" t="e">
        <v>#N/A</v>
      </c>
      <c r="AA5877" s="30" t="e">
        <v>#N/A</v>
      </c>
      <c r="AB5877" t="e">
        <v>#N/A</v>
      </c>
      <c r="AC5877" t="e">
        <v>#N/A</v>
      </c>
      <c r="AD5877" t="e">
        <v>#N/A</v>
      </c>
      <c r="AE5877" t="e">
        <v>#N/A</v>
      </c>
      <c r="AF5877" t="e">
        <v>#N/A</v>
      </c>
    </row>
    <row r="5878" spans="1:32" x14ac:dyDescent="0.25">
      <c r="A5878" t="e">
        <v>#N/A</v>
      </c>
      <c r="B5878" s="33" t="e">
        <v>#N/A</v>
      </c>
      <c r="C5878" t="e">
        <v>#N/A</v>
      </c>
      <c r="D5878" t="e">
        <v>#N/A</v>
      </c>
      <c r="E5878" s="69" t="e">
        <v>#N/A</v>
      </c>
      <c r="F5878" s="3" t="e">
        <v>#N/A</v>
      </c>
      <c r="G5878" s="3" t="e">
        <v>#N/A</v>
      </c>
      <c r="H5878" s="3" t="e">
        <v>#N/A</v>
      </c>
      <c r="I5878" s="80" t="e">
        <v>#N/A</v>
      </c>
      <c r="J5878" s="80" t="e">
        <v>#N/A</v>
      </c>
      <c r="K5878" s="85" t="e">
        <v>#N/A</v>
      </c>
      <c r="L5878" s="9" t="e">
        <v>#N/A</v>
      </c>
      <c r="M5878" s="93" t="e">
        <v>#N/A</v>
      </c>
      <c r="N5878" s="8" t="e">
        <v>#N/A</v>
      </c>
      <c r="O5878" t="e">
        <v>#N/A</v>
      </c>
      <c r="P5878" t="e">
        <v>#N/A</v>
      </c>
      <c r="Q5878" t="e">
        <v>#N/A</v>
      </c>
      <c r="R5878" s="2" t="e">
        <v>#N/A</v>
      </c>
      <c r="S5878" t="e">
        <v>#N/A</v>
      </c>
      <c r="T5878" s="3" t="e">
        <v>#N/A</v>
      </c>
      <c r="U5878" s="3" t="e">
        <v>#N/A</v>
      </c>
      <c r="V5878" t="e">
        <v>#N/A</v>
      </c>
      <c r="W5878" t="e">
        <v>#N/A</v>
      </c>
      <c r="X5878" t="e">
        <v>#N/A</v>
      </c>
      <c r="Y5878" s="3" t="e">
        <v>#N/A</v>
      </c>
      <c r="Z5878" s="8" t="e">
        <v>#N/A</v>
      </c>
      <c r="AA5878" s="30" t="e">
        <v>#N/A</v>
      </c>
      <c r="AB5878" t="e">
        <v>#N/A</v>
      </c>
      <c r="AC5878" t="e">
        <v>#N/A</v>
      </c>
      <c r="AD5878" t="e">
        <v>#N/A</v>
      </c>
      <c r="AE5878" t="e">
        <v>#N/A</v>
      </c>
      <c r="AF5878" t="e">
        <v>#N/A</v>
      </c>
    </row>
    <row r="5879" spans="1:32" x14ac:dyDescent="0.25">
      <c r="A5879" t="e">
        <v>#N/A</v>
      </c>
      <c r="B5879" s="33" t="e">
        <v>#N/A</v>
      </c>
      <c r="C5879" t="e">
        <v>#N/A</v>
      </c>
      <c r="D5879" t="e">
        <v>#N/A</v>
      </c>
      <c r="E5879" s="69" t="e">
        <v>#N/A</v>
      </c>
      <c r="F5879" s="3" t="e">
        <v>#N/A</v>
      </c>
      <c r="G5879" s="3" t="e">
        <v>#N/A</v>
      </c>
      <c r="H5879" s="3" t="e">
        <v>#N/A</v>
      </c>
      <c r="I5879" s="80" t="e">
        <v>#N/A</v>
      </c>
      <c r="J5879" s="80" t="e">
        <v>#N/A</v>
      </c>
      <c r="K5879" s="85" t="e">
        <v>#N/A</v>
      </c>
      <c r="L5879" s="9" t="e">
        <v>#N/A</v>
      </c>
      <c r="M5879" s="93" t="e">
        <v>#N/A</v>
      </c>
      <c r="N5879" s="8" t="e">
        <v>#N/A</v>
      </c>
      <c r="O5879" t="e">
        <v>#N/A</v>
      </c>
      <c r="P5879" t="e">
        <v>#N/A</v>
      </c>
      <c r="Q5879" t="e">
        <v>#N/A</v>
      </c>
      <c r="R5879" s="2" t="e">
        <v>#N/A</v>
      </c>
      <c r="S5879" t="e">
        <v>#N/A</v>
      </c>
      <c r="T5879" s="3" t="e">
        <v>#N/A</v>
      </c>
      <c r="U5879" s="3" t="e">
        <v>#N/A</v>
      </c>
      <c r="V5879" t="e">
        <v>#N/A</v>
      </c>
      <c r="W5879" t="e">
        <v>#N/A</v>
      </c>
      <c r="X5879" t="e">
        <v>#N/A</v>
      </c>
      <c r="Y5879" s="3" t="e">
        <v>#N/A</v>
      </c>
      <c r="Z5879" s="8" t="e">
        <v>#N/A</v>
      </c>
      <c r="AA5879" s="30" t="e">
        <v>#N/A</v>
      </c>
      <c r="AB5879" t="e">
        <v>#N/A</v>
      </c>
      <c r="AC5879" t="e">
        <v>#N/A</v>
      </c>
      <c r="AD5879" t="e">
        <v>#N/A</v>
      </c>
      <c r="AE5879" t="e">
        <v>#N/A</v>
      </c>
      <c r="AF5879" t="e">
        <v>#N/A</v>
      </c>
    </row>
    <row r="5880" spans="1:32" x14ac:dyDescent="0.25">
      <c r="A5880" t="e">
        <v>#N/A</v>
      </c>
      <c r="B5880" s="33" t="e">
        <v>#N/A</v>
      </c>
      <c r="C5880" t="e">
        <v>#N/A</v>
      </c>
      <c r="D5880" t="e">
        <v>#N/A</v>
      </c>
      <c r="E5880" s="69" t="e">
        <v>#N/A</v>
      </c>
      <c r="F5880" s="3" t="e">
        <v>#N/A</v>
      </c>
      <c r="G5880" s="3" t="e">
        <v>#N/A</v>
      </c>
      <c r="H5880" s="3" t="e">
        <v>#N/A</v>
      </c>
      <c r="I5880" s="80" t="e">
        <v>#N/A</v>
      </c>
      <c r="J5880" s="80" t="e">
        <v>#N/A</v>
      </c>
      <c r="K5880" s="85" t="e">
        <v>#N/A</v>
      </c>
      <c r="L5880" s="9" t="e">
        <v>#N/A</v>
      </c>
      <c r="M5880" s="93" t="e">
        <v>#N/A</v>
      </c>
      <c r="N5880" s="8" t="e">
        <v>#N/A</v>
      </c>
      <c r="O5880" t="e">
        <v>#N/A</v>
      </c>
      <c r="P5880" t="e">
        <v>#N/A</v>
      </c>
      <c r="Q5880" t="e">
        <v>#N/A</v>
      </c>
      <c r="R5880" s="2" t="e">
        <v>#N/A</v>
      </c>
      <c r="S5880" t="e">
        <v>#N/A</v>
      </c>
      <c r="T5880" s="3" t="e">
        <v>#N/A</v>
      </c>
      <c r="U5880" s="3" t="e">
        <v>#N/A</v>
      </c>
      <c r="V5880" t="e">
        <v>#N/A</v>
      </c>
      <c r="W5880" t="e">
        <v>#N/A</v>
      </c>
      <c r="X5880" t="e">
        <v>#N/A</v>
      </c>
      <c r="Y5880" s="3" t="e">
        <v>#N/A</v>
      </c>
      <c r="Z5880" s="8" t="e">
        <v>#N/A</v>
      </c>
      <c r="AA5880" s="30" t="e">
        <v>#N/A</v>
      </c>
      <c r="AB5880" t="e">
        <v>#N/A</v>
      </c>
      <c r="AC5880" t="e">
        <v>#N/A</v>
      </c>
      <c r="AD5880" t="e">
        <v>#N/A</v>
      </c>
      <c r="AE5880" t="e">
        <v>#N/A</v>
      </c>
      <c r="AF5880" t="e">
        <v>#N/A</v>
      </c>
    </row>
    <row r="5881" spans="1:32" x14ac:dyDescent="0.25">
      <c r="A5881" t="e">
        <v>#N/A</v>
      </c>
      <c r="B5881" s="33" t="e">
        <v>#N/A</v>
      </c>
      <c r="C5881" t="e">
        <v>#N/A</v>
      </c>
      <c r="D5881" t="e">
        <v>#N/A</v>
      </c>
      <c r="E5881" s="69" t="e">
        <v>#N/A</v>
      </c>
      <c r="F5881" s="3" t="e">
        <v>#N/A</v>
      </c>
      <c r="G5881" s="3" t="e">
        <v>#N/A</v>
      </c>
      <c r="H5881" s="3" t="e">
        <v>#N/A</v>
      </c>
      <c r="I5881" s="80" t="e">
        <v>#N/A</v>
      </c>
      <c r="J5881" s="80" t="e">
        <v>#N/A</v>
      </c>
      <c r="K5881" s="85" t="e">
        <v>#N/A</v>
      </c>
      <c r="L5881" s="9" t="e">
        <v>#N/A</v>
      </c>
      <c r="M5881" s="93" t="e">
        <v>#N/A</v>
      </c>
      <c r="N5881" s="8" t="e">
        <v>#N/A</v>
      </c>
      <c r="O5881" t="e">
        <v>#N/A</v>
      </c>
      <c r="P5881" t="e">
        <v>#N/A</v>
      </c>
      <c r="Q5881" t="e">
        <v>#N/A</v>
      </c>
      <c r="R5881" s="2" t="e">
        <v>#N/A</v>
      </c>
      <c r="S5881" t="e">
        <v>#N/A</v>
      </c>
      <c r="T5881" s="3" t="e">
        <v>#N/A</v>
      </c>
      <c r="U5881" s="3" t="e">
        <v>#N/A</v>
      </c>
      <c r="V5881" t="e">
        <v>#N/A</v>
      </c>
      <c r="W5881" t="e">
        <v>#N/A</v>
      </c>
      <c r="X5881" t="e">
        <v>#N/A</v>
      </c>
      <c r="Y5881" s="3" t="e">
        <v>#N/A</v>
      </c>
      <c r="Z5881" s="8" t="e">
        <v>#N/A</v>
      </c>
      <c r="AA5881" s="30" t="e">
        <v>#N/A</v>
      </c>
      <c r="AB5881" t="e">
        <v>#N/A</v>
      </c>
      <c r="AC5881" t="e">
        <v>#N/A</v>
      </c>
      <c r="AD5881" t="e">
        <v>#N/A</v>
      </c>
      <c r="AE5881" t="e">
        <v>#N/A</v>
      </c>
      <c r="AF5881" t="e">
        <v>#N/A</v>
      </c>
    </row>
    <row r="5882" spans="1:32" x14ac:dyDescent="0.25">
      <c r="A5882" t="e">
        <v>#N/A</v>
      </c>
      <c r="B5882" s="33" t="e">
        <v>#N/A</v>
      </c>
      <c r="C5882" t="e">
        <v>#N/A</v>
      </c>
      <c r="D5882" t="e">
        <v>#N/A</v>
      </c>
      <c r="E5882" s="69" t="e">
        <v>#N/A</v>
      </c>
      <c r="F5882" s="3" t="e">
        <v>#N/A</v>
      </c>
      <c r="G5882" s="3" t="e">
        <v>#N/A</v>
      </c>
      <c r="H5882" s="3" t="e">
        <v>#N/A</v>
      </c>
      <c r="I5882" s="80" t="e">
        <v>#N/A</v>
      </c>
      <c r="J5882" s="80" t="e">
        <v>#N/A</v>
      </c>
      <c r="K5882" s="85" t="e">
        <v>#N/A</v>
      </c>
      <c r="L5882" s="9" t="e">
        <v>#N/A</v>
      </c>
      <c r="M5882" s="93" t="e">
        <v>#N/A</v>
      </c>
      <c r="N5882" s="8" t="e">
        <v>#N/A</v>
      </c>
      <c r="O5882" t="e">
        <v>#N/A</v>
      </c>
      <c r="P5882" t="e">
        <v>#N/A</v>
      </c>
      <c r="Q5882" t="e">
        <v>#N/A</v>
      </c>
      <c r="R5882" s="2" t="e">
        <v>#N/A</v>
      </c>
      <c r="S5882" t="e">
        <v>#N/A</v>
      </c>
      <c r="T5882" s="3" t="e">
        <v>#N/A</v>
      </c>
      <c r="U5882" s="3" t="e">
        <v>#N/A</v>
      </c>
      <c r="V5882" t="e">
        <v>#N/A</v>
      </c>
      <c r="W5882" t="e">
        <v>#N/A</v>
      </c>
      <c r="X5882" t="e">
        <v>#N/A</v>
      </c>
      <c r="Y5882" s="3" t="e">
        <v>#N/A</v>
      </c>
      <c r="Z5882" s="8" t="e">
        <v>#N/A</v>
      </c>
      <c r="AA5882" s="30" t="e">
        <v>#N/A</v>
      </c>
      <c r="AB5882" t="e">
        <v>#N/A</v>
      </c>
      <c r="AC5882" t="e">
        <v>#N/A</v>
      </c>
      <c r="AD5882" t="e">
        <v>#N/A</v>
      </c>
      <c r="AE5882" t="e">
        <v>#N/A</v>
      </c>
      <c r="AF5882" t="e">
        <v>#N/A</v>
      </c>
    </row>
    <row r="5883" spans="1:32" x14ac:dyDescent="0.25">
      <c r="A5883" t="e">
        <v>#N/A</v>
      </c>
      <c r="B5883" s="33" t="e">
        <v>#N/A</v>
      </c>
      <c r="C5883" t="e">
        <v>#N/A</v>
      </c>
      <c r="D5883" t="e">
        <v>#N/A</v>
      </c>
      <c r="E5883" s="69" t="e">
        <v>#N/A</v>
      </c>
      <c r="F5883" s="3" t="e">
        <v>#N/A</v>
      </c>
      <c r="G5883" s="3" t="e">
        <v>#N/A</v>
      </c>
      <c r="H5883" s="3" t="e">
        <v>#N/A</v>
      </c>
      <c r="I5883" s="80" t="e">
        <v>#N/A</v>
      </c>
      <c r="J5883" s="80" t="e">
        <v>#N/A</v>
      </c>
      <c r="K5883" s="85" t="e">
        <v>#N/A</v>
      </c>
      <c r="L5883" s="9" t="e">
        <v>#N/A</v>
      </c>
      <c r="M5883" s="93" t="e">
        <v>#N/A</v>
      </c>
      <c r="N5883" s="8" t="e">
        <v>#N/A</v>
      </c>
      <c r="O5883" t="e">
        <v>#N/A</v>
      </c>
      <c r="P5883" t="e">
        <v>#N/A</v>
      </c>
      <c r="Q5883" t="e">
        <v>#N/A</v>
      </c>
      <c r="R5883" s="2" t="e">
        <v>#N/A</v>
      </c>
      <c r="S5883" t="e">
        <v>#N/A</v>
      </c>
      <c r="T5883" s="3" t="e">
        <v>#N/A</v>
      </c>
      <c r="U5883" s="3" t="e">
        <v>#N/A</v>
      </c>
      <c r="V5883" t="e">
        <v>#N/A</v>
      </c>
      <c r="W5883" t="e">
        <v>#N/A</v>
      </c>
      <c r="X5883" t="e">
        <v>#N/A</v>
      </c>
      <c r="Y5883" s="3" t="e">
        <v>#N/A</v>
      </c>
      <c r="Z5883" s="8" t="e">
        <v>#N/A</v>
      </c>
      <c r="AA5883" s="30" t="e">
        <v>#N/A</v>
      </c>
      <c r="AB5883" t="e">
        <v>#N/A</v>
      </c>
      <c r="AC5883" t="e">
        <v>#N/A</v>
      </c>
      <c r="AD5883" t="e">
        <v>#N/A</v>
      </c>
      <c r="AE5883" t="e">
        <v>#N/A</v>
      </c>
      <c r="AF5883" t="e">
        <v>#N/A</v>
      </c>
    </row>
    <row r="5884" spans="1:32" x14ac:dyDescent="0.25">
      <c r="A5884" t="e">
        <v>#N/A</v>
      </c>
      <c r="B5884" s="33" t="e">
        <v>#N/A</v>
      </c>
      <c r="C5884" t="e">
        <v>#N/A</v>
      </c>
      <c r="D5884" t="e">
        <v>#N/A</v>
      </c>
      <c r="E5884" s="69" t="e">
        <v>#N/A</v>
      </c>
      <c r="F5884" s="3" t="e">
        <v>#N/A</v>
      </c>
      <c r="G5884" s="3" t="e">
        <v>#N/A</v>
      </c>
      <c r="H5884" s="3" t="e">
        <v>#N/A</v>
      </c>
      <c r="I5884" s="80" t="e">
        <v>#N/A</v>
      </c>
      <c r="J5884" s="80" t="e">
        <v>#N/A</v>
      </c>
      <c r="K5884" s="85" t="e">
        <v>#N/A</v>
      </c>
      <c r="L5884" s="9" t="e">
        <v>#N/A</v>
      </c>
      <c r="M5884" s="93" t="e">
        <v>#N/A</v>
      </c>
      <c r="N5884" s="8" t="e">
        <v>#N/A</v>
      </c>
      <c r="O5884" t="e">
        <v>#N/A</v>
      </c>
      <c r="P5884" t="e">
        <v>#N/A</v>
      </c>
      <c r="Q5884" t="e">
        <v>#N/A</v>
      </c>
      <c r="R5884" s="2" t="e">
        <v>#N/A</v>
      </c>
      <c r="S5884" t="e">
        <v>#N/A</v>
      </c>
      <c r="T5884" s="3" t="e">
        <v>#N/A</v>
      </c>
      <c r="U5884" s="3" t="e">
        <v>#N/A</v>
      </c>
      <c r="V5884" t="e">
        <v>#N/A</v>
      </c>
      <c r="W5884" t="e">
        <v>#N/A</v>
      </c>
      <c r="X5884" t="e">
        <v>#N/A</v>
      </c>
      <c r="Y5884" s="3" t="e">
        <v>#N/A</v>
      </c>
      <c r="Z5884" s="8" t="e">
        <v>#N/A</v>
      </c>
      <c r="AA5884" s="30" t="e">
        <v>#N/A</v>
      </c>
      <c r="AB5884" t="e">
        <v>#N/A</v>
      </c>
      <c r="AC5884" t="e">
        <v>#N/A</v>
      </c>
      <c r="AD5884" t="e">
        <v>#N/A</v>
      </c>
      <c r="AE5884" t="e">
        <v>#N/A</v>
      </c>
      <c r="AF5884" t="e">
        <v>#N/A</v>
      </c>
    </row>
    <row r="5885" spans="1:32" x14ac:dyDescent="0.25">
      <c r="A5885" t="e">
        <v>#N/A</v>
      </c>
      <c r="B5885" s="33" t="e">
        <v>#N/A</v>
      </c>
      <c r="C5885" t="e">
        <v>#N/A</v>
      </c>
      <c r="D5885" t="e">
        <v>#N/A</v>
      </c>
      <c r="E5885" s="69" t="e">
        <v>#N/A</v>
      </c>
      <c r="F5885" s="3" t="e">
        <v>#N/A</v>
      </c>
      <c r="G5885" s="3" t="e">
        <v>#N/A</v>
      </c>
      <c r="H5885" s="3" t="e">
        <v>#N/A</v>
      </c>
      <c r="I5885" s="80" t="e">
        <v>#N/A</v>
      </c>
      <c r="J5885" s="80" t="e">
        <v>#N/A</v>
      </c>
      <c r="K5885" s="85" t="e">
        <v>#N/A</v>
      </c>
      <c r="L5885" s="9" t="e">
        <v>#N/A</v>
      </c>
      <c r="M5885" s="93" t="e">
        <v>#N/A</v>
      </c>
      <c r="N5885" s="8" t="e">
        <v>#N/A</v>
      </c>
      <c r="O5885" t="e">
        <v>#N/A</v>
      </c>
      <c r="P5885" t="e">
        <v>#N/A</v>
      </c>
      <c r="Q5885" t="e">
        <v>#N/A</v>
      </c>
      <c r="R5885" s="2" t="e">
        <v>#N/A</v>
      </c>
      <c r="S5885" t="e">
        <v>#N/A</v>
      </c>
      <c r="T5885" s="3" t="e">
        <v>#N/A</v>
      </c>
      <c r="U5885" s="3" t="e">
        <v>#N/A</v>
      </c>
      <c r="V5885" t="e">
        <v>#N/A</v>
      </c>
      <c r="W5885" t="e">
        <v>#N/A</v>
      </c>
      <c r="X5885" t="e">
        <v>#N/A</v>
      </c>
      <c r="Y5885" s="3" t="e">
        <v>#N/A</v>
      </c>
      <c r="Z5885" s="8" t="e">
        <v>#N/A</v>
      </c>
      <c r="AA5885" s="30" t="e">
        <v>#N/A</v>
      </c>
      <c r="AB5885" t="e">
        <v>#N/A</v>
      </c>
      <c r="AC5885" t="e">
        <v>#N/A</v>
      </c>
      <c r="AD5885" t="e">
        <v>#N/A</v>
      </c>
      <c r="AE5885" t="e">
        <v>#N/A</v>
      </c>
      <c r="AF5885" t="e">
        <v>#N/A</v>
      </c>
    </row>
    <row r="5886" spans="1:32" x14ac:dyDescent="0.25">
      <c r="A5886" t="e">
        <v>#N/A</v>
      </c>
      <c r="B5886" s="33" t="e">
        <v>#N/A</v>
      </c>
      <c r="C5886" t="e">
        <v>#N/A</v>
      </c>
      <c r="D5886" t="e">
        <v>#N/A</v>
      </c>
      <c r="E5886" s="69" t="e">
        <v>#N/A</v>
      </c>
      <c r="F5886" s="3" t="e">
        <v>#N/A</v>
      </c>
      <c r="G5886" s="3" t="e">
        <v>#N/A</v>
      </c>
      <c r="H5886" s="3" t="e">
        <v>#N/A</v>
      </c>
      <c r="I5886" s="80" t="e">
        <v>#N/A</v>
      </c>
      <c r="J5886" s="80" t="e">
        <v>#N/A</v>
      </c>
      <c r="K5886" s="85" t="e">
        <v>#N/A</v>
      </c>
      <c r="L5886" s="9" t="e">
        <v>#N/A</v>
      </c>
      <c r="M5886" s="93" t="e">
        <v>#N/A</v>
      </c>
      <c r="N5886" s="8" t="e">
        <v>#N/A</v>
      </c>
      <c r="O5886" t="e">
        <v>#N/A</v>
      </c>
      <c r="P5886" t="e">
        <v>#N/A</v>
      </c>
      <c r="Q5886" t="e">
        <v>#N/A</v>
      </c>
      <c r="R5886" s="2" t="e">
        <v>#N/A</v>
      </c>
      <c r="S5886" t="e">
        <v>#N/A</v>
      </c>
      <c r="T5886" s="3" t="e">
        <v>#N/A</v>
      </c>
      <c r="U5886" s="3" t="e">
        <v>#N/A</v>
      </c>
      <c r="V5886" t="e">
        <v>#N/A</v>
      </c>
      <c r="W5886" t="e">
        <v>#N/A</v>
      </c>
      <c r="X5886" t="e">
        <v>#N/A</v>
      </c>
      <c r="Y5886" s="3" t="e">
        <v>#N/A</v>
      </c>
      <c r="Z5886" s="8" t="e">
        <v>#N/A</v>
      </c>
      <c r="AA5886" s="30" t="e">
        <v>#N/A</v>
      </c>
      <c r="AB5886" t="e">
        <v>#N/A</v>
      </c>
      <c r="AC5886" t="e">
        <v>#N/A</v>
      </c>
      <c r="AD5886" t="e">
        <v>#N/A</v>
      </c>
      <c r="AE5886" t="e">
        <v>#N/A</v>
      </c>
      <c r="AF5886" t="e">
        <v>#N/A</v>
      </c>
    </row>
    <row r="5887" spans="1:32" x14ac:dyDescent="0.25">
      <c r="A5887" t="e">
        <v>#N/A</v>
      </c>
      <c r="B5887" s="33" t="e">
        <v>#N/A</v>
      </c>
      <c r="C5887" t="e">
        <v>#N/A</v>
      </c>
      <c r="D5887" t="e">
        <v>#N/A</v>
      </c>
      <c r="E5887" s="69" t="e">
        <v>#N/A</v>
      </c>
      <c r="F5887" s="3" t="e">
        <v>#N/A</v>
      </c>
      <c r="G5887" s="3" t="e">
        <v>#N/A</v>
      </c>
      <c r="H5887" s="3" t="e">
        <v>#N/A</v>
      </c>
      <c r="I5887" s="80" t="e">
        <v>#N/A</v>
      </c>
      <c r="J5887" s="80" t="e">
        <v>#N/A</v>
      </c>
      <c r="K5887" s="85" t="e">
        <v>#N/A</v>
      </c>
      <c r="L5887" s="9" t="e">
        <v>#N/A</v>
      </c>
      <c r="M5887" s="93" t="e">
        <v>#N/A</v>
      </c>
      <c r="N5887" s="8" t="e">
        <v>#N/A</v>
      </c>
      <c r="O5887" t="e">
        <v>#N/A</v>
      </c>
      <c r="P5887" t="e">
        <v>#N/A</v>
      </c>
      <c r="Q5887" t="e">
        <v>#N/A</v>
      </c>
      <c r="R5887" s="2" t="e">
        <v>#N/A</v>
      </c>
      <c r="S5887" t="e">
        <v>#N/A</v>
      </c>
      <c r="T5887" s="3" t="e">
        <v>#N/A</v>
      </c>
      <c r="U5887" s="3" t="e">
        <v>#N/A</v>
      </c>
      <c r="V5887" t="e">
        <v>#N/A</v>
      </c>
      <c r="W5887" t="e">
        <v>#N/A</v>
      </c>
      <c r="X5887" t="e">
        <v>#N/A</v>
      </c>
      <c r="Y5887" s="3" t="e">
        <v>#N/A</v>
      </c>
      <c r="Z5887" s="8" t="e">
        <v>#N/A</v>
      </c>
      <c r="AA5887" s="30" t="e">
        <v>#N/A</v>
      </c>
      <c r="AB5887" t="e">
        <v>#N/A</v>
      </c>
      <c r="AC5887" t="e">
        <v>#N/A</v>
      </c>
      <c r="AD5887" t="e">
        <v>#N/A</v>
      </c>
      <c r="AE5887" t="e">
        <v>#N/A</v>
      </c>
      <c r="AF5887" t="e">
        <v>#N/A</v>
      </c>
    </row>
    <row r="5888" spans="1:32" x14ac:dyDescent="0.25">
      <c r="A5888" t="e">
        <v>#N/A</v>
      </c>
      <c r="B5888" s="33" t="e">
        <v>#N/A</v>
      </c>
      <c r="C5888" t="e">
        <v>#N/A</v>
      </c>
      <c r="D5888" t="e">
        <v>#N/A</v>
      </c>
      <c r="E5888" s="69" t="e">
        <v>#N/A</v>
      </c>
      <c r="F5888" s="3" t="e">
        <v>#N/A</v>
      </c>
      <c r="G5888" s="3" t="e">
        <v>#N/A</v>
      </c>
      <c r="H5888" s="3" t="e">
        <v>#N/A</v>
      </c>
      <c r="I5888" s="80" t="e">
        <v>#N/A</v>
      </c>
      <c r="J5888" s="80" t="e">
        <v>#N/A</v>
      </c>
      <c r="K5888" s="85" t="e">
        <v>#N/A</v>
      </c>
      <c r="L5888" s="9" t="e">
        <v>#N/A</v>
      </c>
      <c r="M5888" s="93" t="e">
        <v>#N/A</v>
      </c>
      <c r="N5888" s="8" t="e">
        <v>#N/A</v>
      </c>
      <c r="O5888" t="e">
        <v>#N/A</v>
      </c>
      <c r="P5888" t="e">
        <v>#N/A</v>
      </c>
      <c r="Q5888" t="e">
        <v>#N/A</v>
      </c>
      <c r="R5888" s="2" t="e">
        <v>#N/A</v>
      </c>
      <c r="S5888" t="e">
        <v>#N/A</v>
      </c>
      <c r="T5888" s="3" t="e">
        <v>#N/A</v>
      </c>
      <c r="U5888" s="3" t="e">
        <v>#N/A</v>
      </c>
      <c r="V5888" t="e">
        <v>#N/A</v>
      </c>
      <c r="W5888" t="e">
        <v>#N/A</v>
      </c>
      <c r="X5888" t="e">
        <v>#N/A</v>
      </c>
      <c r="Y5888" s="3" t="e">
        <v>#N/A</v>
      </c>
      <c r="Z5888" s="8" t="e">
        <v>#N/A</v>
      </c>
      <c r="AA5888" s="30" t="e">
        <v>#N/A</v>
      </c>
      <c r="AB5888" t="e">
        <v>#N/A</v>
      </c>
      <c r="AC5888" t="e">
        <v>#N/A</v>
      </c>
      <c r="AD5888" t="e">
        <v>#N/A</v>
      </c>
      <c r="AE5888" t="e">
        <v>#N/A</v>
      </c>
      <c r="AF5888" t="e">
        <v>#N/A</v>
      </c>
    </row>
    <row r="5889" spans="1:32" x14ac:dyDescent="0.25">
      <c r="A5889" t="e">
        <v>#N/A</v>
      </c>
      <c r="B5889" s="33" t="e">
        <v>#N/A</v>
      </c>
      <c r="C5889" t="e">
        <v>#N/A</v>
      </c>
      <c r="D5889" t="e">
        <v>#N/A</v>
      </c>
      <c r="E5889" s="69" t="e">
        <v>#N/A</v>
      </c>
      <c r="F5889" s="3" t="e">
        <v>#N/A</v>
      </c>
      <c r="G5889" s="3" t="e">
        <v>#N/A</v>
      </c>
      <c r="H5889" s="3" t="e">
        <v>#N/A</v>
      </c>
      <c r="I5889" s="80" t="e">
        <v>#N/A</v>
      </c>
      <c r="J5889" s="80" t="e">
        <v>#N/A</v>
      </c>
      <c r="K5889" s="85" t="e">
        <v>#N/A</v>
      </c>
      <c r="L5889" s="9" t="e">
        <v>#N/A</v>
      </c>
      <c r="M5889" s="93" t="e">
        <v>#N/A</v>
      </c>
      <c r="N5889" s="8" t="e">
        <v>#N/A</v>
      </c>
      <c r="O5889" t="e">
        <v>#N/A</v>
      </c>
      <c r="P5889" t="e">
        <v>#N/A</v>
      </c>
      <c r="Q5889" t="e">
        <v>#N/A</v>
      </c>
      <c r="R5889" s="2" t="e">
        <v>#N/A</v>
      </c>
      <c r="S5889" t="e">
        <v>#N/A</v>
      </c>
      <c r="T5889" s="3" t="e">
        <v>#N/A</v>
      </c>
      <c r="U5889" s="3" t="e">
        <v>#N/A</v>
      </c>
      <c r="V5889" t="e">
        <v>#N/A</v>
      </c>
      <c r="W5889" t="e">
        <v>#N/A</v>
      </c>
      <c r="X5889" t="e">
        <v>#N/A</v>
      </c>
      <c r="Y5889" s="3" t="e">
        <v>#N/A</v>
      </c>
      <c r="Z5889" s="8" t="e">
        <v>#N/A</v>
      </c>
      <c r="AA5889" s="30" t="e">
        <v>#N/A</v>
      </c>
      <c r="AB5889" t="e">
        <v>#N/A</v>
      </c>
      <c r="AC5889" t="e">
        <v>#N/A</v>
      </c>
      <c r="AD5889" t="e">
        <v>#N/A</v>
      </c>
      <c r="AE5889" t="e">
        <v>#N/A</v>
      </c>
      <c r="AF5889" t="e">
        <v>#N/A</v>
      </c>
    </row>
    <row r="5890" spans="1:32" x14ac:dyDescent="0.25">
      <c r="A5890" t="e">
        <v>#N/A</v>
      </c>
      <c r="B5890" s="33" t="e">
        <v>#N/A</v>
      </c>
      <c r="C5890" t="e">
        <v>#N/A</v>
      </c>
      <c r="D5890" t="e">
        <v>#N/A</v>
      </c>
      <c r="E5890" s="69" t="e">
        <v>#N/A</v>
      </c>
      <c r="F5890" s="3" t="e">
        <v>#N/A</v>
      </c>
      <c r="G5890" s="3" t="e">
        <v>#N/A</v>
      </c>
      <c r="H5890" s="3" t="e">
        <v>#N/A</v>
      </c>
      <c r="I5890" s="80" t="e">
        <v>#N/A</v>
      </c>
      <c r="J5890" s="80" t="e">
        <v>#N/A</v>
      </c>
      <c r="K5890" s="85" t="e">
        <v>#N/A</v>
      </c>
      <c r="L5890" s="9" t="e">
        <v>#N/A</v>
      </c>
      <c r="M5890" s="93" t="e">
        <v>#N/A</v>
      </c>
      <c r="N5890" s="8" t="e">
        <v>#N/A</v>
      </c>
      <c r="O5890" t="e">
        <v>#N/A</v>
      </c>
      <c r="P5890" t="e">
        <v>#N/A</v>
      </c>
      <c r="Q5890" t="e">
        <v>#N/A</v>
      </c>
      <c r="R5890" s="2" t="e">
        <v>#N/A</v>
      </c>
      <c r="S5890" t="e">
        <v>#N/A</v>
      </c>
      <c r="T5890" s="3" t="e">
        <v>#N/A</v>
      </c>
      <c r="U5890" s="3" t="e">
        <v>#N/A</v>
      </c>
      <c r="V5890" t="e">
        <v>#N/A</v>
      </c>
      <c r="W5890" t="e">
        <v>#N/A</v>
      </c>
      <c r="X5890" t="e">
        <v>#N/A</v>
      </c>
      <c r="Y5890" s="3" t="e">
        <v>#N/A</v>
      </c>
      <c r="Z5890" s="8" t="e">
        <v>#N/A</v>
      </c>
      <c r="AA5890" s="30" t="e">
        <v>#N/A</v>
      </c>
      <c r="AB5890" t="e">
        <v>#N/A</v>
      </c>
      <c r="AC5890" t="e">
        <v>#N/A</v>
      </c>
      <c r="AD5890" t="e">
        <v>#N/A</v>
      </c>
      <c r="AE5890" t="e">
        <v>#N/A</v>
      </c>
      <c r="AF5890" t="e">
        <v>#N/A</v>
      </c>
    </row>
    <row r="5891" spans="1:32" x14ac:dyDescent="0.25">
      <c r="A5891" t="e">
        <v>#N/A</v>
      </c>
      <c r="B5891" s="33" t="e">
        <v>#N/A</v>
      </c>
      <c r="C5891" t="e">
        <v>#N/A</v>
      </c>
      <c r="D5891" t="e">
        <v>#N/A</v>
      </c>
      <c r="E5891" s="69" t="e">
        <v>#N/A</v>
      </c>
      <c r="F5891" s="3" t="e">
        <v>#N/A</v>
      </c>
      <c r="G5891" s="3" t="e">
        <v>#N/A</v>
      </c>
      <c r="H5891" s="3" t="e">
        <v>#N/A</v>
      </c>
      <c r="I5891" s="80" t="e">
        <v>#N/A</v>
      </c>
      <c r="J5891" s="80" t="e">
        <v>#N/A</v>
      </c>
      <c r="K5891" s="85" t="e">
        <v>#N/A</v>
      </c>
      <c r="L5891" s="9" t="e">
        <v>#N/A</v>
      </c>
      <c r="M5891" s="93" t="e">
        <v>#N/A</v>
      </c>
      <c r="N5891" s="8" t="e">
        <v>#N/A</v>
      </c>
      <c r="O5891" t="e">
        <v>#N/A</v>
      </c>
      <c r="P5891" t="e">
        <v>#N/A</v>
      </c>
      <c r="Q5891" t="e">
        <v>#N/A</v>
      </c>
      <c r="R5891" s="2" t="e">
        <v>#N/A</v>
      </c>
      <c r="S5891" t="e">
        <v>#N/A</v>
      </c>
      <c r="T5891" s="3" t="e">
        <v>#N/A</v>
      </c>
      <c r="U5891" s="3" t="e">
        <v>#N/A</v>
      </c>
      <c r="V5891" t="e">
        <v>#N/A</v>
      </c>
      <c r="W5891" t="e">
        <v>#N/A</v>
      </c>
      <c r="X5891" t="e">
        <v>#N/A</v>
      </c>
      <c r="Y5891" s="3" t="e">
        <v>#N/A</v>
      </c>
      <c r="Z5891" s="8" t="e">
        <v>#N/A</v>
      </c>
      <c r="AA5891" s="30" t="e">
        <v>#N/A</v>
      </c>
      <c r="AB5891" t="e">
        <v>#N/A</v>
      </c>
      <c r="AC5891" t="e">
        <v>#N/A</v>
      </c>
      <c r="AD5891" t="e">
        <v>#N/A</v>
      </c>
      <c r="AE5891" t="e">
        <v>#N/A</v>
      </c>
      <c r="AF5891" t="e">
        <v>#N/A</v>
      </c>
    </row>
    <row r="5892" spans="1:32" x14ac:dyDescent="0.25">
      <c r="A5892" t="e">
        <v>#N/A</v>
      </c>
      <c r="B5892" s="33" t="e">
        <v>#N/A</v>
      </c>
      <c r="C5892" t="e">
        <v>#N/A</v>
      </c>
      <c r="D5892" t="e">
        <v>#N/A</v>
      </c>
      <c r="E5892" s="69" t="e">
        <v>#N/A</v>
      </c>
      <c r="F5892" s="3" t="e">
        <v>#N/A</v>
      </c>
      <c r="G5892" s="3" t="e">
        <v>#N/A</v>
      </c>
      <c r="H5892" s="3" t="e">
        <v>#N/A</v>
      </c>
      <c r="I5892" s="80" t="e">
        <v>#N/A</v>
      </c>
      <c r="J5892" s="80" t="e">
        <v>#N/A</v>
      </c>
      <c r="K5892" s="85" t="e">
        <v>#N/A</v>
      </c>
      <c r="L5892" s="9" t="e">
        <v>#N/A</v>
      </c>
      <c r="M5892" s="93" t="e">
        <v>#N/A</v>
      </c>
      <c r="N5892" s="8" t="e">
        <v>#N/A</v>
      </c>
      <c r="O5892" t="e">
        <v>#N/A</v>
      </c>
      <c r="P5892" t="e">
        <v>#N/A</v>
      </c>
      <c r="Q5892" t="e">
        <v>#N/A</v>
      </c>
      <c r="R5892" s="2" t="e">
        <v>#N/A</v>
      </c>
      <c r="S5892" t="e">
        <v>#N/A</v>
      </c>
      <c r="T5892" s="3" t="e">
        <v>#N/A</v>
      </c>
      <c r="U5892" s="3" t="e">
        <v>#N/A</v>
      </c>
      <c r="V5892" t="e">
        <v>#N/A</v>
      </c>
      <c r="W5892" t="e">
        <v>#N/A</v>
      </c>
      <c r="X5892" t="e">
        <v>#N/A</v>
      </c>
      <c r="Y5892" s="3" t="e">
        <v>#N/A</v>
      </c>
      <c r="Z5892" s="8" t="e">
        <v>#N/A</v>
      </c>
      <c r="AA5892" s="30" t="e">
        <v>#N/A</v>
      </c>
      <c r="AB5892" t="e">
        <v>#N/A</v>
      </c>
      <c r="AC5892" t="e">
        <v>#N/A</v>
      </c>
      <c r="AD5892" t="e">
        <v>#N/A</v>
      </c>
      <c r="AE5892" t="e">
        <v>#N/A</v>
      </c>
      <c r="AF5892" t="e">
        <v>#N/A</v>
      </c>
    </row>
    <row r="5893" spans="1:32" x14ac:dyDescent="0.25">
      <c r="A5893" t="e">
        <v>#N/A</v>
      </c>
      <c r="B5893" s="33" t="e">
        <v>#N/A</v>
      </c>
      <c r="C5893" t="e">
        <v>#N/A</v>
      </c>
      <c r="D5893" t="e">
        <v>#N/A</v>
      </c>
      <c r="E5893" s="69" t="e">
        <v>#N/A</v>
      </c>
      <c r="F5893" s="3" t="e">
        <v>#N/A</v>
      </c>
      <c r="G5893" s="3" t="e">
        <v>#N/A</v>
      </c>
      <c r="H5893" s="3" t="e">
        <v>#N/A</v>
      </c>
      <c r="I5893" s="80" t="e">
        <v>#N/A</v>
      </c>
      <c r="J5893" s="80" t="e">
        <v>#N/A</v>
      </c>
      <c r="K5893" s="85" t="e">
        <v>#N/A</v>
      </c>
      <c r="L5893" s="9" t="e">
        <v>#N/A</v>
      </c>
      <c r="M5893" s="93" t="e">
        <v>#N/A</v>
      </c>
      <c r="N5893" s="8" t="e">
        <v>#N/A</v>
      </c>
      <c r="O5893" t="e">
        <v>#N/A</v>
      </c>
      <c r="P5893" t="e">
        <v>#N/A</v>
      </c>
      <c r="Q5893" t="e">
        <v>#N/A</v>
      </c>
      <c r="R5893" s="2" t="e">
        <v>#N/A</v>
      </c>
      <c r="S5893" t="e">
        <v>#N/A</v>
      </c>
      <c r="T5893" s="3" t="e">
        <v>#N/A</v>
      </c>
      <c r="U5893" s="3" t="e">
        <v>#N/A</v>
      </c>
      <c r="V5893" t="e">
        <v>#N/A</v>
      </c>
      <c r="W5893" t="e">
        <v>#N/A</v>
      </c>
      <c r="X5893" t="e">
        <v>#N/A</v>
      </c>
      <c r="Y5893" s="3" t="e">
        <v>#N/A</v>
      </c>
      <c r="Z5893" s="8" t="e">
        <v>#N/A</v>
      </c>
      <c r="AA5893" s="30" t="e">
        <v>#N/A</v>
      </c>
      <c r="AB5893" t="e">
        <v>#N/A</v>
      </c>
      <c r="AC5893" t="e">
        <v>#N/A</v>
      </c>
      <c r="AD5893" t="e">
        <v>#N/A</v>
      </c>
      <c r="AE5893" t="e">
        <v>#N/A</v>
      </c>
      <c r="AF5893" t="e">
        <v>#N/A</v>
      </c>
    </row>
    <row r="5894" spans="1:32" x14ac:dyDescent="0.25">
      <c r="A5894" t="e">
        <v>#N/A</v>
      </c>
      <c r="B5894" s="33" t="e">
        <v>#N/A</v>
      </c>
      <c r="C5894" t="e">
        <v>#N/A</v>
      </c>
      <c r="D5894" t="e">
        <v>#N/A</v>
      </c>
      <c r="E5894" s="69" t="e">
        <v>#N/A</v>
      </c>
      <c r="F5894" s="3" t="e">
        <v>#N/A</v>
      </c>
      <c r="G5894" s="3" t="e">
        <v>#N/A</v>
      </c>
      <c r="H5894" s="3" t="e">
        <v>#N/A</v>
      </c>
      <c r="I5894" s="80" t="e">
        <v>#N/A</v>
      </c>
      <c r="J5894" s="80" t="e">
        <v>#N/A</v>
      </c>
      <c r="K5894" s="85" t="e">
        <v>#N/A</v>
      </c>
      <c r="L5894" s="9" t="e">
        <v>#N/A</v>
      </c>
      <c r="M5894" s="93" t="e">
        <v>#N/A</v>
      </c>
      <c r="N5894" s="8" t="e">
        <v>#N/A</v>
      </c>
      <c r="O5894" t="e">
        <v>#N/A</v>
      </c>
      <c r="P5894" t="e">
        <v>#N/A</v>
      </c>
      <c r="Q5894" t="e">
        <v>#N/A</v>
      </c>
      <c r="R5894" s="2" t="e">
        <v>#N/A</v>
      </c>
      <c r="S5894" t="e">
        <v>#N/A</v>
      </c>
      <c r="T5894" s="3" t="e">
        <v>#N/A</v>
      </c>
      <c r="U5894" s="3" t="e">
        <v>#N/A</v>
      </c>
      <c r="V5894" t="e">
        <v>#N/A</v>
      </c>
      <c r="W5894" t="e">
        <v>#N/A</v>
      </c>
      <c r="X5894" t="e">
        <v>#N/A</v>
      </c>
      <c r="Y5894" s="3" t="e">
        <v>#N/A</v>
      </c>
      <c r="Z5894" s="8" t="e">
        <v>#N/A</v>
      </c>
      <c r="AA5894" s="30" t="e">
        <v>#N/A</v>
      </c>
      <c r="AB5894" t="e">
        <v>#N/A</v>
      </c>
      <c r="AC5894" t="e">
        <v>#N/A</v>
      </c>
      <c r="AD5894" t="e">
        <v>#N/A</v>
      </c>
      <c r="AE5894" t="e">
        <v>#N/A</v>
      </c>
      <c r="AF5894" t="e">
        <v>#N/A</v>
      </c>
    </row>
    <row r="5895" spans="1:32" x14ac:dyDescent="0.25">
      <c r="A5895" t="e">
        <v>#N/A</v>
      </c>
      <c r="B5895" s="33" t="e">
        <v>#N/A</v>
      </c>
      <c r="C5895" t="e">
        <v>#N/A</v>
      </c>
      <c r="D5895" t="e">
        <v>#N/A</v>
      </c>
      <c r="E5895" s="69" t="e">
        <v>#N/A</v>
      </c>
      <c r="F5895" s="3" t="e">
        <v>#N/A</v>
      </c>
      <c r="G5895" s="3" t="e">
        <v>#N/A</v>
      </c>
      <c r="H5895" s="3" t="e">
        <v>#N/A</v>
      </c>
      <c r="I5895" s="80" t="e">
        <v>#N/A</v>
      </c>
      <c r="J5895" s="80" t="e">
        <v>#N/A</v>
      </c>
      <c r="K5895" s="85" t="e">
        <v>#N/A</v>
      </c>
      <c r="L5895" s="9" t="e">
        <v>#N/A</v>
      </c>
      <c r="M5895" s="93" t="e">
        <v>#N/A</v>
      </c>
      <c r="N5895" s="8" t="e">
        <v>#N/A</v>
      </c>
      <c r="O5895" t="e">
        <v>#N/A</v>
      </c>
      <c r="P5895" t="e">
        <v>#N/A</v>
      </c>
      <c r="Q5895" t="e">
        <v>#N/A</v>
      </c>
      <c r="R5895" s="2" t="e">
        <v>#N/A</v>
      </c>
      <c r="S5895" t="e">
        <v>#N/A</v>
      </c>
      <c r="T5895" s="3" t="e">
        <v>#N/A</v>
      </c>
      <c r="U5895" s="3" t="e">
        <v>#N/A</v>
      </c>
      <c r="V5895" t="e">
        <v>#N/A</v>
      </c>
      <c r="W5895" t="e">
        <v>#N/A</v>
      </c>
      <c r="X5895" t="e">
        <v>#N/A</v>
      </c>
      <c r="Y5895" s="3" t="e">
        <v>#N/A</v>
      </c>
      <c r="Z5895" s="8" t="e">
        <v>#N/A</v>
      </c>
      <c r="AA5895" s="30" t="e">
        <v>#N/A</v>
      </c>
      <c r="AB5895" t="e">
        <v>#N/A</v>
      </c>
      <c r="AC5895" t="e">
        <v>#N/A</v>
      </c>
      <c r="AD5895" t="e">
        <v>#N/A</v>
      </c>
      <c r="AE5895" t="e">
        <v>#N/A</v>
      </c>
      <c r="AF5895" t="e">
        <v>#N/A</v>
      </c>
    </row>
    <row r="5896" spans="1:32" x14ac:dyDescent="0.25">
      <c r="A5896" t="e">
        <v>#N/A</v>
      </c>
      <c r="B5896" s="33" t="e">
        <v>#N/A</v>
      </c>
      <c r="C5896" t="e">
        <v>#N/A</v>
      </c>
      <c r="D5896" t="e">
        <v>#N/A</v>
      </c>
      <c r="E5896" s="69" t="e">
        <v>#N/A</v>
      </c>
      <c r="F5896" s="3" t="e">
        <v>#N/A</v>
      </c>
      <c r="G5896" s="3" t="e">
        <v>#N/A</v>
      </c>
      <c r="H5896" s="3" t="e">
        <v>#N/A</v>
      </c>
      <c r="I5896" s="80" t="e">
        <v>#N/A</v>
      </c>
      <c r="J5896" s="80" t="e">
        <v>#N/A</v>
      </c>
      <c r="K5896" s="85" t="e">
        <v>#N/A</v>
      </c>
      <c r="L5896" s="9" t="e">
        <v>#N/A</v>
      </c>
      <c r="M5896" s="93" t="e">
        <v>#N/A</v>
      </c>
      <c r="N5896" s="8" t="e">
        <v>#N/A</v>
      </c>
      <c r="O5896" t="e">
        <v>#N/A</v>
      </c>
      <c r="P5896" t="e">
        <v>#N/A</v>
      </c>
      <c r="Q5896" t="e">
        <v>#N/A</v>
      </c>
      <c r="R5896" s="2" t="e">
        <v>#N/A</v>
      </c>
      <c r="S5896" t="e">
        <v>#N/A</v>
      </c>
      <c r="T5896" s="3" t="e">
        <v>#N/A</v>
      </c>
      <c r="U5896" s="3" t="e">
        <v>#N/A</v>
      </c>
      <c r="V5896" t="e">
        <v>#N/A</v>
      </c>
      <c r="W5896" t="e">
        <v>#N/A</v>
      </c>
      <c r="X5896" t="e">
        <v>#N/A</v>
      </c>
      <c r="Y5896" s="3" t="e">
        <v>#N/A</v>
      </c>
      <c r="Z5896" s="8" t="e">
        <v>#N/A</v>
      </c>
      <c r="AA5896" s="30" t="e">
        <v>#N/A</v>
      </c>
      <c r="AB5896" t="e">
        <v>#N/A</v>
      </c>
      <c r="AC5896" t="e">
        <v>#N/A</v>
      </c>
      <c r="AD5896" t="e">
        <v>#N/A</v>
      </c>
      <c r="AE5896" t="e">
        <v>#N/A</v>
      </c>
      <c r="AF5896" t="e">
        <v>#N/A</v>
      </c>
    </row>
    <row r="5897" spans="1:32" x14ac:dyDescent="0.25">
      <c r="A5897" t="e">
        <v>#N/A</v>
      </c>
      <c r="B5897" s="33" t="e">
        <v>#N/A</v>
      </c>
      <c r="C5897" t="e">
        <v>#N/A</v>
      </c>
      <c r="D5897" t="e">
        <v>#N/A</v>
      </c>
      <c r="E5897" s="69" t="e">
        <v>#N/A</v>
      </c>
      <c r="F5897" s="3" t="e">
        <v>#N/A</v>
      </c>
      <c r="G5897" s="3" t="e">
        <v>#N/A</v>
      </c>
      <c r="H5897" s="3" t="e">
        <v>#N/A</v>
      </c>
      <c r="I5897" s="80" t="e">
        <v>#N/A</v>
      </c>
      <c r="J5897" s="80" t="e">
        <v>#N/A</v>
      </c>
      <c r="K5897" s="85" t="e">
        <v>#N/A</v>
      </c>
      <c r="L5897" s="9" t="e">
        <v>#N/A</v>
      </c>
      <c r="M5897" s="93" t="e">
        <v>#N/A</v>
      </c>
      <c r="N5897" s="8" t="e">
        <v>#N/A</v>
      </c>
      <c r="O5897" t="e">
        <v>#N/A</v>
      </c>
      <c r="P5897" t="e">
        <v>#N/A</v>
      </c>
      <c r="Q5897" t="e">
        <v>#N/A</v>
      </c>
      <c r="R5897" s="2" t="e">
        <v>#N/A</v>
      </c>
      <c r="S5897" t="e">
        <v>#N/A</v>
      </c>
      <c r="T5897" s="3" t="e">
        <v>#N/A</v>
      </c>
      <c r="U5897" s="3" t="e">
        <v>#N/A</v>
      </c>
      <c r="V5897" t="e">
        <v>#N/A</v>
      </c>
      <c r="W5897" t="e">
        <v>#N/A</v>
      </c>
      <c r="X5897" t="e">
        <v>#N/A</v>
      </c>
      <c r="Y5897" s="3" t="e">
        <v>#N/A</v>
      </c>
      <c r="Z5897" s="8" t="e">
        <v>#N/A</v>
      </c>
      <c r="AA5897" s="30" t="e">
        <v>#N/A</v>
      </c>
      <c r="AB5897" t="e">
        <v>#N/A</v>
      </c>
      <c r="AC5897" t="e">
        <v>#N/A</v>
      </c>
      <c r="AD5897" t="e">
        <v>#N/A</v>
      </c>
      <c r="AE5897" t="e">
        <v>#N/A</v>
      </c>
      <c r="AF5897" t="e">
        <v>#N/A</v>
      </c>
    </row>
    <row r="5898" spans="1:32" x14ac:dyDescent="0.25">
      <c r="A5898" t="e">
        <v>#N/A</v>
      </c>
      <c r="B5898" s="33" t="e">
        <v>#N/A</v>
      </c>
      <c r="C5898" t="e">
        <v>#N/A</v>
      </c>
      <c r="D5898" t="e">
        <v>#N/A</v>
      </c>
      <c r="E5898" s="69" t="e">
        <v>#N/A</v>
      </c>
      <c r="F5898" s="3" t="e">
        <v>#N/A</v>
      </c>
      <c r="G5898" s="3" t="e">
        <v>#N/A</v>
      </c>
      <c r="H5898" s="3" t="e">
        <v>#N/A</v>
      </c>
      <c r="I5898" s="80" t="e">
        <v>#N/A</v>
      </c>
      <c r="J5898" s="80" t="e">
        <v>#N/A</v>
      </c>
      <c r="K5898" s="85" t="e">
        <v>#N/A</v>
      </c>
      <c r="L5898" s="9" t="e">
        <v>#N/A</v>
      </c>
      <c r="M5898" s="93" t="e">
        <v>#N/A</v>
      </c>
      <c r="N5898" s="8" t="e">
        <v>#N/A</v>
      </c>
      <c r="O5898" t="e">
        <v>#N/A</v>
      </c>
      <c r="P5898" t="e">
        <v>#N/A</v>
      </c>
      <c r="Q5898" t="e">
        <v>#N/A</v>
      </c>
      <c r="R5898" s="2" t="e">
        <v>#N/A</v>
      </c>
      <c r="S5898" t="e">
        <v>#N/A</v>
      </c>
      <c r="T5898" s="3" t="e">
        <v>#N/A</v>
      </c>
      <c r="U5898" s="3" t="e">
        <v>#N/A</v>
      </c>
      <c r="V5898" t="e">
        <v>#N/A</v>
      </c>
      <c r="W5898" t="e">
        <v>#N/A</v>
      </c>
      <c r="X5898" t="e">
        <v>#N/A</v>
      </c>
      <c r="Y5898" s="3" t="e">
        <v>#N/A</v>
      </c>
      <c r="Z5898" s="8" t="e">
        <v>#N/A</v>
      </c>
      <c r="AA5898" s="30" t="e">
        <v>#N/A</v>
      </c>
      <c r="AB5898" t="e">
        <v>#N/A</v>
      </c>
      <c r="AC5898" t="e">
        <v>#N/A</v>
      </c>
      <c r="AD5898" t="e">
        <v>#N/A</v>
      </c>
      <c r="AE5898" t="e">
        <v>#N/A</v>
      </c>
      <c r="AF5898" t="e">
        <v>#N/A</v>
      </c>
    </row>
    <row r="5899" spans="1:32" x14ac:dyDescent="0.25">
      <c r="A5899" t="e">
        <v>#N/A</v>
      </c>
      <c r="B5899" s="33" t="e">
        <v>#N/A</v>
      </c>
      <c r="C5899" t="e">
        <v>#N/A</v>
      </c>
      <c r="D5899" t="e">
        <v>#N/A</v>
      </c>
      <c r="E5899" s="69" t="e">
        <v>#N/A</v>
      </c>
      <c r="F5899" s="3" t="e">
        <v>#N/A</v>
      </c>
      <c r="G5899" s="3" t="e">
        <v>#N/A</v>
      </c>
      <c r="H5899" s="3" t="e">
        <v>#N/A</v>
      </c>
      <c r="I5899" s="80" t="e">
        <v>#N/A</v>
      </c>
      <c r="J5899" s="80" t="e">
        <v>#N/A</v>
      </c>
      <c r="K5899" s="85" t="e">
        <v>#N/A</v>
      </c>
      <c r="L5899" s="9" t="e">
        <v>#N/A</v>
      </c>
      <c r="M5899" s="93" t="e">
        <v>#N/A</v>
      </c>
      <c r="N5899" s="8" t="e">
        <v>#N/A</v>
      </c>
      <c r="O5899" t="e">
        <v>#N/A</v>
      </c>
      <c r="P5899" t="e">
        <v>#N/A</v>
      </c>
      <c r="Q5899" t="e">
        <v>#N/A</v>
      </c>
      <c r="R5899" s="2" t="e">
        <v>#N/A</v>
      </c>
      <c r="S5899" t="e">
        <v>#N/A</v>
      </c>
      <c r="T5899" s="3" t="e">
        <v>#N/A</v>
      </c>
      <c r="U5899" s="3" t="e">
        <v>#N/A</v>
      </c>
      <c r="V5899" t="e">
        <v>#N/A</v>
      </c>
      <c r="W5899" t="e">
        <v>#N/A</v>
      </c>
      <c r="X5899" t="e">
        <v>#N/A</v>
      </c>
      <c r="Y5899" s="3" t="e">
        <v>#N/A</v>
      </c>
      <c r="Z5899" s="8" t="e">
        <v>#N/A</v>
      </c>
      <c r="AA5899" s="30" t="e">
        <v>#N/A</v>
      </c>
      <c r="AB5899" t="e">
        <v>#N/A</v>
      </c>
      <c r="AC5899" t="e">
        <v>#N/A</v>
      </c>
      <c r="AD5899" t="e">
        <v>#N/A</v>
      </c>
      <c r="AE5899" t="e">
        <v>#N/A</v>
      </c>
      <c r="AF5899" t="e">
        <v>#N/A</v>
      </c>
    </row>
    <row r="5900" spans="1:32" x14ac:dyDescent="0.25">
      <c r="A5900" t="e">
        <v>#N/A</v>
      </c>
      <c r="B5900" s="33" t="e">
        <v>#N/A</v>
      </c>
      <c r="C5900" t="e">
        <v>#N/A</v>
      </c>
      <c r="D5900" t="e">
        <v>#N/A</v>
      </c>
      <c r="E5900" s="69" t="e">
        <v>#N/A</v>
      </c>
      <c r="F5900" s="3" t="e">
        <v>#N/A</v>
      </c>
      <c r="G5900" s="3" t="e">
        <v>#N/A</v>
      </c>
      <c r="H5900" s="3" t="e">
        <v>#N/A</v>
      </c>
      <c r="I5900" s="80" t="e">
        <v>#N/A</v>
      </c>
      <c r="J5900" s="80" t="e">
        <v>#N/A</v>
      </c>
      <c r="K5900" s="85" t="e">
        <v>#N/A</v>
      </c>
      <c r="L5900" s="9" t="e">
        <v>#N/A</v>
      </c>
      <c r="M5900" s="93" t="e">
        <v>#N/A</v>
      </c>
      <c r="N5900" s="8" t="e">
        <v>#N/A</v>
      </c>
      <c r="O5900" t="e">
        <v>#N/A</v>
      </c>
      <c r="P5900" t="e">
        <v>#N/A</v>
      </c>
      <c r="Q5900" t="e">
        <v>#N/A</v>
      </c>
      <c r="R5900" s="2" t="e">
        <v>#N/A</v>
      </c>
      <c r="S5900" t="e">
        <v>#N/A</v>
      </c>
      <c r="T5900" s="3" t="e">
        <v>#N/A</v>
      </c>
      <c r="U5900" s="3" t="e">
        <v>#N/A</v>
      </c>
      <c r="V5900" t="e">
        <v>#N/A</v>
      </c>
      <c r="W5900" t="e">
        <v>#N/A</v>
      </c>
      <c r="X5900" t="e">
        <v>#N/A</v>
      </c>
      <c r="Y5900" s="3" t="e">
        <v>#N/A</v>
      </c>
      <c r="Z5900" s="8" t="e">
        <v>#N/A</v>
      </c>
      <c r="AA5900" s="30" t="e">
        <v>#N/A</v>
      </c>
      <c r="AB5900" t="e">
        <v>#N/A</v>
      </c>
      <c r="AC5900" t="e">
        <v>#N/A</v>
      </c>
      <c r="AD5900" t="e">
        <v>#N/A</v>
      </c>
      <c r="AE5900" t="e">
        <v>#N/A</v>
      </c>
      <c r="AF5900" t="e">
        <v>#N/A</v>
      </c>
    </row>
    <row r="5901" spans="1:32" x14ac:dyDescent="0.25">
      <c r="A5901" t="e">
        <v>#N/A</v>
      </c>
      <c r="B5901" s="33" t="e">
        <v>#N/A</v>
      </c>
      <c r="C5901" t="e">
        <v>#N/A</v>
      </c>
      <c r="D5901" t="e">
        <v>#N/A</v>
      </c>
      <c r="E5901" s="69" t="e">
        <v>#N/A</v>
      </c>
      <c r="F5901" s="3" t="e">
        <v>#N/A</v>
      </c>
      <c r="G5901" s="3" t="e">
        <v>#N/A</v>
      </c>
      <c r="H5901" s="3" t="e">
        <v>#N/A</v>
      </c>
      <c r="I5901" s="80" t="e">
        <v>#N/A</v>
      </c>
      <c r="J5901" s="80" t="e">
        <v>#N/A</v>
      </c>
      <c r="K5901" s="85" t="e">
        <v>#N/A</v>
      </c>
      <c r="L5901" s="9" t="e">
        <v>#N/A</v>
      </c>
      <c r="M5901" s="93" t="e">
        <v>#N/A</v>
      </c>
      <c r="N5901" s="8" t="e">
        <v>#N/A</v>
      </c>
      <c r="O5901" t="e">
        <v>#N/A</v>
      </c>
      <c r="P5901" t="e">
        <v>#N/A</v>
      </c>
      <c r="Q5901" t="e">
        <v>#N/A</v>
      </c>
      <c r="R5901" s="2" t="e">
        <v>#N/A</v>
      </c>
      <c r="S5901" t="e">
        <v>#N/A</v>
      </c>
      <c r="T5901" s="3" t="e">
        <v>#N/A</v>
      </c>
      <c r="U5901" s="3" t="e">
        <v>#N/A</v>
      </c>
      <c r="V5901" t="e">
        <v>#N/A</v>
      </c>
      <c r="W5901" t="e">
        <v>#N/A</v>
      </c>
      <c r="X5901" t="e">
        <v>#N/A</v>
      </c>
      <c r="Y5901" s="3" t="e">
        <v>#N/A</v>
      </c>
      <c r="Z5901" s="8" t="e">
        <v>#N/A</v>
      </c>
      <c r="AA5901" s="30" t="e">
        <v>#N/A</v>
      </c>
      <c r="AB5901" t="e">
        <v>#N/A</v>
      </c>
      <c r="AC5901" t="e">
        <v>#N/A</v>
      </c>
      <c r="AD5901" t="e">
        <v>#N/A</v>
      </c>
      <c r="AE5901" t="e">
        <v>#N/A</v>
      </c>
      <c r="AF5901" t="e">
        <v>#N/A</v>
      </c>
    </row>
    <row r="5902" spans="1:32" x14ac:dyDescent="0.25">
      <c r="A5902" t="e">
        <v>#N/A</v>
      </c>
      <c r="B5902" s="33" t="e">
        <v>#N/A</v>
      </c>
      <c r="C5902" t="e">
        <v>#N/A</v>
      </c>
      <c r="D5902" t="e">
        <v>#N/A</v>
      </c>
      <c r="E5902" s="69" t="e">
        <v>#N/A</v>
      </c>
      <c r="F5902" s="3" t="e">
        <v>#N/A</v>
      </c>
      <c r="G5902" s="3" t="e">
        <v>#N/A</v>
      </c>
      <c r="H5902" s="3" t="e">
        <v>#N/A</v>
      </c>
      <c r="I5902" s="80" t="e">
        <v>#N/A</v>
      </c>
      <c r="J5902" s="80" t="e">
        <v>#N/A</v>
      </c>
      <c r="K5902" s="85" t="e">
        <v>#N/A</v>
      </c>
      <c r="L5902" s="9" t="e">
        <v>#N/A</v>
      </c>
      <c r="M5902" s="93" t="e">
        <v>#N/A</v>
      </c>
      <c r="N5902" s="8" t="e">
        <v>#N/A</v>
      </c>
      <c r="O5902" t="e">
        <v>#N/A</v>
      </c>
      <c r="P5902" t="e">
        <v>#N/A</v>
      </c>
      <c r="Q5902" t="e">
        <v>#N/A</v>
      </c>
      <c r="R5902" s="2" t="e">
        <v>#N/A</v>
      </c>
      <c r="S5902" t="e">
        <v>#N/A</v>
      </c>
      <c r="T5902" s="3" t="e">
        <v>#N/A</v>
      </c>
      <c r="U5902" s="3" t="e">
        <v>#N/A</v>
      </c>
      <c r="V5902" t="e">
        <v>#N/A</v>
      </c>
      <c r="W5902" t="e">
        <v>#N/A</v>
      </c>
      <c r="X5902" t="e">
        <v>#N/A</v>
      </c>
      <c r="Y5902" s="3" t="e">
        <v>#N/A</v>
      </c>
      <c r="Z5902" s="8" t="e">
        <v>#N/A</v>
      </c>
      <c r="AA5902" s="30" t="e">
        <v>#N/A</v>
      </c>
      <c r="AB5902" t="e">
        <v>#N/A</v>
      </c>
      <c r="AC5902" t="e">
        <v>#N/A</v>
      </c>
      <c r="AD5902" t="e">
        <v>#N/A</v>
      </c>
      <c r="AE5902" t="e">
        <v>#N/A</v>
      </c>
      <c r="AF5902" t="e">
        <v>#N/A</v>
      </c>
    </row>
    <row r="5903" spans="1:32" x14ac:dyDescent="0.25">
      <c r="A5903" t="e">
        <v>#N/A</v>
      </c>
      <c r="B5903" s="33" t="e">
        <v>#N/A</v>
      </c>
      <c r="C5903" t="e">
        <v>#N/A</v>
      </c>
      <c r="D5903" t="e">
        <v>#N/A</v>
      </c>
      <c r="E5903" s="69" t="e">
        <v>#N/A</v>
      </c>
      <c r="F5903" s="3" t="e">
        <v>#N/A</v>
      </c>
      <c r="G5903" s="3" t="e">
        <v>#N/A</v>
      </c>
      <c r="H5903" s="3" t="e">
        <v>#N/A</v>
      </c>
      <c r="I5903" s="80" t="e">
        <v>#N/A</v>
      </c>
      <c r="J5903" s="80" t="e">
        <v>#N/A</v>
      </c>
      <c r="K5903" s="85" t="e">
        <v>#N/A</v>
      </c>
      <c r="L5903" s="9" t="e">
        <v>#N/A</v>
      </c>
      <c r="M5903" s="93" t="e">
        <v>#N/A</v>
      </c>
      <c r="N5903" s="8" t="e">
        <v>#N/A</v>
      </c>
      <c r="O5903" t="e">
        <v>#N/A</v>
      </c>
      <c r="P5903" t="e">
        <v>#N/A</v>
      </c>
      <c r="Q5903" t="e">
        <v>#N/A</v>
      </c>
      <c r="R5903" s="2" t="e">
        <v>#N/A</v>
      </c>
      <c r="S5903" t="e">
        <v>#N/A</v>
      </c>
      <c r="T5903" s="3" t="e">
        <v>#N/A</v>
      </c>
      <c r="U5903" s="3" t="e">
        <v>#N/A</v>
      </c>
      <c r="V5903" t="e">
        <v>#N/A</v>
      </c>
      <c r="W5903" t="e">
        <v>#N/A</v>
      </c>
      <c r="X5903" t="e">
        <v>#N/A</v>
      </c>
      <c r="Y5903" s="3" t="e">
        <v>#N/A</v>
      </c>
      <c r="Z5903" s="8" t="e">
        <v>#N/A</v>
      </c>
      <c r="AA5903" s="30" t="e">
        <v>#N/A</v>
      </c>
      <c r="AB5903" t="e">
        <v>#N/A</v>
      </c>
      <c r="AC5903" t="e">
        <v>#N/A</v>
      </c>
      <c r="AD5903" t="e">
        <v>#N/A</v>
      </c>
      <c r="AE5903" t="e">
        <v>#N/A</v>
      </c>
      <c r="AF5903" t="e">
        <v>#N/A</v>
      </c>
    </row>
    <row r="5904" spans="1:32" x14ac:dyDescent="0.25">
      <c r="A5904" t="e">
        <v>#N/A</v>
      </c>
      <c r="B5904" s="33" t="e">
        <v>#N/A</v>
      </c>
      <c r="C5904" t="e">
        <v>#N/A</v>
      </c>
      <c r="D5904" t="e">
        <v>#N/A</v>
      </c>
      <c r="E5904" s="69" t="e">
        <v>#N/A</v>
      </c>
      <c r="F5904" s="3" t="e">
        <v>#N/A</v>
      </c>
      <c r="G5904" s="3" t="e">
        <v>#N/A</v>
      </c>
      <c r="H5904" s="3" t="e">
        <v>#N/A</v>
      </c>
      <c r="I5904" s="80" t="e">
        <v>#N/A</v>
      </c>
      <c r="J5904" s="80" t="e">
        <v>#N/A</v>
      </c>
      <c r="K5904" s="85" t="e">
        <v>#N/A</v>
      </c>
      <c r="L5904" s="9" t="e">
        <v>#N/A</v>
      </c>
      <c r="M5904" s="93" t="e">
        <v>#N/A</v>
      </c>
      <c r="N5904" s="8" t="e">
        <v>#N/A</v>
      </c>
      <c r="O5904" t="e">
        <v>#N/A</v>
      </c>
      <c r="P5904" t="e">
        <v>#N/A</v>
      </c>
      <c r="Q5904" t="e">
        <v>#N/A</v>
      </c>
      <c r="R5904" s="2" t="e">
        <v>#N/A</v>
      </c>
      <c r="S5904" t="e">
        <v>#N/A</v>
      </c>
      <c r="T5904" s="3" t="e">
        <v>#N/A</v>
      </c>
      <c r="U5904" s="3" t="e">
        <v>#N/A</v>
      </c>
      <c r="V5904" t="e">
        <v>#N/A</v>
      </c>
      <c r="W5904" t="e">
        <v>#N/A</v>
      </c>
      <c r="X5904" t="e">
        <v>#N/A</v>
      </c>
      <c r="Y5904" s="3" t="e">
        <v>#N/A</v>
      </c>
      <c r="Z5904" s="8" t="e">
        <v>#N/A</v>
      </c>
      <c r="AA5904" s="30" t="e">
        <v>#N/A</v>
      </c>
      <c r="AB5904" t="e">
        <v>#N/A</v>
      </c>
      <c r="AC5904" t="e">
        <v>#N/A</v>
      </c>
      <c r="AD5904" t="e">
        <v>#N/A</v>
      </c>
      <c r="AE5904" t="e">
        <v>#N/A</v>
      </c>
      <c r="AF5904" t="e">
        <v>#N/A</v>
      </c>
    </row>
    <row r="5905" spans="1:32" x14ac:dyDescent="0.25">
      <c r="A5905" t="e">
        <v>#N/A</v>
      </c>
      <c r="B5905" s="33" t="e">
        <v>#N/A</v>
      </c>
      <c r="C5905" t="e">
        <v>#N/A</v>
      </c>
      <c r="D5905" t="e">
        <v>#N/A</v>
      </c>
      <c r="E5905" s="69" t="e">
        <v>#N/A</v>
      </c>
      <c r="F5905" s="3" t="e">
        <v>#N/A</v>
      </c>
      <c r="G5905" s="3" t="e">
        <v>#N/A</v>
      </c>
      <c r="H5905" s="3" t="e">
        <v>#N/A</v>
      </c>
      <c r="I5905" s="80" t="e">
        <v>#N/A</v>
      </c>
      <c r="J5905" s="80" t="e">
        <v>#N/A</v>
      </c>
      <c r="K5905" s="85" t="e">
        <v>#N/A</v>
      </c>
      <c r="L5905" s="9" t="e">
        <v>#N/A</v>
      </c>
      <c r="M5905" s="93" t="e">
        <v>#N/A</v>
      </c>
      <c r="N5905" s="8" t="e">
        <v>#N/A</v>
      </c>
      <c r="O5905" t="e">
        <v>#N/A</v>
      </c>
      <c r="P5905" t="e">
        <v>#N/A</v>
      </c>
      <c r="Q5905" t="e">
        <v>#N/A</v>
      </c>
      <c r="R5905" s="2" t="e">
        <v>#N/A</v>
      </c>
      <c r="S5905" t="e">
        <v>#N/A</v>
      </c>
      <c r="T5905" s="3" t="e">
        <v>#N/A</v>
      </c>
      <c r="U5905" s="3" t="e">
        <v>#N/A</v>
      </c>
      <c r="V5905" t="e">
        <v>#N/A</v>
      </c>
      <c r="W5905" t="e">
        <v>#N/A</v>
      </c>
      <c r="X5905" t="e">
        <v>#N/A</v>
      </c>
      <c r="Y5905" s="3" t="e">
        <v>#N/A</v>
      </c>
      <c r="Z5905" s="8" t="e">
        <v>#N/A</v>
      </c>
      <c r="AA5905" s="30" t="e">
        <v>#N/A</v>
      </c>
      <c r="AB5905" t="e">
        <v>#N/A</v>
      </c>
      <c r="AC5905" t="e">
        <v>#N/A</v>
      </c>
      <c r="AD5905" t="e">
        <v>#N/A</v>
      </c>
      <c r="AE5905" t="e">
        <v>#N/A</v>
      </c>
      <c r="AF5905" t="e">
        <v>#N/A</v>
      </c>
    </row>
    <row r="5906" spans="1:32" x14ac:dyDescent="0.25">
      <c r="A5906" t="e">
        <v>#N/A</v>
      </c>
      <c r="B5906" s="33" t="e">
        <v>#N/A</v>
      </c>
      <c r="C5906" t="e">
        <v>#N/A</v>
      </c>
      <c r="D5906" t="e">
        <v>#N/A</v>
      </c>
      <c r="E5906" s="69" t="e">
        <v>#N/A</v>
      </c>
      <c r="F5906" s="3" t="e">
        <v>#N/A</v>
      </c>
      <c r="G5906" s="3" t="e">
        <v>#N/A</v>
      </c>
      <c r="H5906" s="3" t="e">
        <v>#N/A</v>
      </c>
      <c r="I5906" s="80" t="e">
        <v>#N/A</v>
      </c>
      <c r="J5906" s="80" t="e">
        <v>#N/A</v>
      </c>
      <c r="K5906" s="85" t="e">
        <v>#N/A</v>
      </c>
      <c r="L5906" s="9" t="e">
        <v>#N/A</v>
      </c>
      <c r="M5906" s="93" t="e">
        <v>#N/A</v>
      </c>
      <c r="N5906" s="8" t="e">
        <v>#N/A</v>
      </c>
      <c r="O5906" t="e">
        <v>#N/A</v>
      </c>
      <c r="P5906" t="e">
        <v>#N/A</v>
      </c>
      <c r="Q5906" t="e">
        <v>#N/A</v>
      </c>
      <c r="R5906" s="2" t="e">
        <v>#N/A</v>
      </c>
      <c r="S5906" t="e">
        <v>#N/A</v>
      </c>
      <c r="T5906" s="3" t="e">
        <v>#N/A</v>
      </c>
      <c r="U5906" s="3" t="e">
        <v>#N/A</v>
      </c>
      <c r="V5906" t="e">
        <v>#N/A</v>
      </c>
      <c r="W5906" t="e">
        <v>#N/A</v>
      </c>
      <c r="X5906" t="e">
        <v>#N/A</v>
      </c>
      <c r="Y5906" s="3" t="e">
        <v>#N/A</v>
      </c>
      <c r="Z5906" s="8" t="e">
        <v>#N/A</v>
      </c>
      <c r="AA5906" s="30" t="e">
        <v>#N/A</v>
      </c>
      <c r="AB5906" t="e">
        <v>#N/A</v>
      </c>
      <c r="AC5906" t="e">
        <v>#N/A</v>
      </c>
      <c r="AD5906" t="e">
        <v>#N/A</v>
      </c>
      <c r="AE5906" t="e">
        <v>#N/A</v>
      </c>
      <c r="AF5906" t="e">
        <v>#N/A</v>
      </c>
    </row>
    <row r="5907" spans="1:32" x14ac:dyDescent="0.25">
      <c r="A5907" t="e">
        <v>#N/A</v>
      </c>
      <c r="B5907" s="33" t="e">
        <v>#N/A</v>
      </c>
      <c r="C5907" t="e">
        <v>#N/A</v>
      </c>
      <c r="D5907" t="e">
        <v>#N/A</v>
      </c>
      <c r="E5907" s="69" t="e">
        <v>#N/A</v>
      </c>
      <c r="F5907" s="3" t="e">
        <v>#N/A</v>
      </c>
      <c r="G5907" s="3" t="e">
        <v>#N/A</v>
      </c>
      <c r="H5907" s="3" t="e">
        <v>#N/A</v>
      </c>
      <c r="I5907" s="80" t="e">
        <v>#N/A</v>
      </c>
      <c r="J5907" s="80" t="e">
        <v>#N/A</v>
      </c>
      <c r="K5907" s="85" t="e">
        <v>#N/A</v>
      </c>
      <c r="L5907" s="9" t="e">
        <v>#N/A</v>
      </c>
      <c r="M5907" s="93" t="e">
        <v>#N/A</v>
      </c>
      <c r="N5907" s="8" t="e">
        <v>#N/A</v>
      </c>
      <c r="O5907" t="e">
        <v>#N/A</v>
      </c>
      <c r="P5907" t="e">
        <v>#N/A</v>
      </c>
      <c r="Q5907" t="e">
        <v>#N/A</v>
      </c>
      <c r="R5907" s="2" t="e">
        <v>#N/A</v>
      </c>
      <c r="S5907" t="e">
        <v>#N/A</v>
      </c>
      <c r="T5907" s="3" t="e">
        <v>#N/A</v>
      </c>
      <c r="U5907" s="3" t="e">
        <v>#N/A</v>
      </c>
      <c r="V5907" t="e">
        <v>#N/A</v>
      </c>
      <c r="W5907" t="e">
        <v>#N/A</v>
      </c>
      <c r="X5907" t="e">
        <v>#N/A</v>
      </c>
      <c r="Y5907" s="3" t="e">
        <v>#N/A</v>
      </c>
      <c r="Z5907" s="8" t="e">
        <v>#N/A</v>
      </c>
      <c r="AA5907" s="30" t="e">
        <v>#N/A</v>
      </c>
      <c r="AB5907" t="e">
        <v>#N/A</v>
      </c>
      <c r="AC5907" t="e">
        <v>#N/A</v>
      </c>
      <c r="AD5907" t="e">
        <v>#N/A</v>
      </c>
      <c r="AE5907" t="e">
        <v>#N/A</v>
      </c>
      <c r="AF5907" t="e">
        <v>#N/A</v>
      </c>
    </row>
    <row r="5908" spans="1:32" x14ac:dyDescent="0.25">
      <c r="A5908" t="e">
        <v>#N/A</v>
      </c>
      <c r="B5908" s="33" t="e">
        <v>#N/A</v>
      </c>
      <c r="C5908" t="e">
        <v>#N/A</v>
      </c>
      <c r="D5908" t="e">
        <v>#N/A</v>
      </c>
      <c r="E5908" s="69" t="e">
        <v>#N/A</v>
      </c>
      <c r="F5908" s="3" t="e">
        <v>#N/A</v>
      </c>
      <c r="G5908" s="3" t="e">
        <v>#N/A</v>
      </c>
      <c r="H5908" s="3" t="e">
        <v>#N/A</v>
      </c>
      <c r="I5908" s="80" t="e">
        <v>#N/A</v>
      </c>
      <c r="J5908" s="80" t="e">
        <v>#N/A</v>
      </c>
      <c r="K5908" s="85" t="e">
        <v>#N/A</v>
      </c>
      <c r="L5908" s="9" t="e">
        <v>#N/A</v>
      </c>
      <c r="M5908" s="93" t="e">
        <v>#N/A</v>
      </c>
      <c r="N5908" s="8" t="e">
        <v>#N/A</v>
      </c>
      <c r="O5908" t="e">
        <v>#N/A</v>
      </c>
      <c r="P5908" t="e">
        <v>#N/A</v>
      </c>
      <c r="Q5908" t="e">
        <v>#N/A</v>
      </c>
      <c r="R5908" s="2" t="e">
        <v>#N/A</v>
      </c>
      <c r="S5908" t="e">
        <v>#N/A</v>
      </c>
      <c r="T5908" s="3" t="e">
        <v>#N/A</v>
      </c>
      <c r="U5908" s="3" t="e">
        <v>#N/A</v>
      </c>
      <c r="V5908" t="e">
        <v>#N/A</v>
      </c>
      <c r="W5908" t="e">
        <v>#N/A</v>
      </c>
      <c r="X5908" t="e">
        <v>#N/A</v>
      </c>
      <c r="Y5908" s="3" t="e">
        <v>#N/A</v>
      </c>
      <c r="Z5908" s="8" t="e">
        <v>#N/A</v>
      </c>
      <c r="AA5908" s="30" t="e">
        <v>#N/A</v>
      </c>
      <c r="AB5908" t="e">
        <v>#N/A</v>
      </c>
      <c r="AC5908" t="e">
        <v>#N/A</v>
      </c>
      <c r="AD5908" t="e">
        <v>#N/A</v>
      </c>
      <c r="AE5908" t="e">
        <v>#N/A</v>
      </c>
      <c r="AF5908" t="e">
        <v>#N/A</v>
      </c>
    </row>
    <row r="5909" spans="1:32" x14ac:dyDescent="0.25">
      <c r="A5909" t="e">
        <v>#N/A</v>
      </c>
      <c r="B5909" s="33" t="e">
        <v>#N/A</v>
      </c>
      <c r="C5909" t="e">
        <v>#N/A</v>
      </c>
      <c r="D5909" t="e">
        <v>#N/A</v>
      </c>
      <c r="E5909" s="69" t="e">
        <v>#N/A</v>
      </c>
      <c r="F5909" s="3" t="e">
        <v>#N/A</v>
      </c>
      <c r="G5909" s="3" t="e">
        <v>#N/A</v>
      </c>
      <c r="H5909" s="3" t="e">
        <v>#N/A</v>
      </c>
      <c r="I5909" s="80" t="e">
        <v>#N/A</v>
      </c>
      <c r="J5909" s="80" t="e">
        <v>#N/A</v>
      </c>
      <c r="K5909" s="85" t="e">
        <v>#N/A</v>
      </c>
      <c r="L5909" s="9" t="e">
        <v>#N/A</v>
      </c>
      <c r="M5909" s="93" t="e">
        <v>#N/A</v>
      </c>
      <c r="N5909" s="8" t="e">
        <v>#N/A</v>
      </c>
      <c r="O5909" t="e">
        <v>#N/A</v>
      </c>
      <c r="P5909" t="e">
        <v>#N/A</v>
      </c>
      <c r="Q5909" t="e">
        <v>#N/A</v>
      </c>
      <c r="R5909" s="2" t="e">
        <v>#N/A</v>
      </c>
      <c r="S5909" t="e">
        <v>#N/A</v>
      </c>
      <c r="T5909" s="3" t="e">
        <v>#N/A</v>
      </c>
      <c r="U5909" s="3" t="e">
        <v>#N/A</v>
      </c>
      <c r="V5909" t="e">
        <v>#N/A</v>
      </c>
      <c r="W5909" t="e">
        <v>#N/A</v>
      </c>
      <c r="X5909" t="e">
        <v>#N/A</v>
      </c>
      <c r="Y5909" s="3" t="e">
        <v>#N/A</v>
      </c>
      <c r="Z5909" s="8" t="e">
        <v>#N/A</v>
      </c>
      <c r="AA5909" s="30" t="e">
        <v>#N/A</v>
      </c>
      <c r="AB5909" t="e">
        <v>#N/A</v>
      </c>
      <c r="AC5909" t="e">
        <v>#N/A</v>
      </c>
      <c r="AD5909" t="e">
        <v>#N/A</v>
      </c>
      <c r="AE5909" t="e">
        <v>#N/A</v>
      </c>
      <c r="AF5909" t="e">
        <v>#N/A</v>
      </c>
    </row>
    <row r="5910" spans="1:32" x14ac:dyDescent="0.25">
      <c r="A5910" t="e">
        <v>#N/A</v>
      </c>
      <c r="B5910" s="33" t="e">
        <v>#N/A</v>
      </c>
      <c r="C5910" t="e">
        <v>#N/A</v>
      </c>
      <c r="D5910" t="e">
        <v>#N/A</v>
      </c>
      <c r="E5910" s="69" t="e">
        <v>#N/A</v>
      </c>
      <c r="F5910" s="3" t="e">
        <v>#N/A</v>
      </c>
      <c r="G5910" s="3" t="e">
        <v>#N/A</v>
      </c>
      <c r="H5910" s="3" t="e">
        <v>#N/A</v>
      </c>
      <c r="I5910" s="80" t="e">
        <v>#N/A</v>
      </c>
      <c r="J5910" s="80" t="e">
        <v>#N/A</v>
      </c>
      <c r="K5910" s="85" t="e">
        <v>#N/A</v>
      </c>
      <c r="L5910" s="9" t="e">
        <v>#N/A</v>
      </c>
      <c r="M5910" s="93" t="e">
        <v>#N/A</v>
      </c>
      <c r="N5910" s="8" t="e">
        <v>#N/A</v>
      </c>
      <c r="O5910" t="e">
        <v>#N/A</v>
      </c>
      <c r="P5910" t="e">
        <v>#N/A</v>
      </c>
      <c r="Q5910" t="e">
        <v>#N/A</v>
      </c>
      <c r="R5910" s="2" t="e">
        <v>#N/A</v>
      </c>
      <c r="S5910" t="e">
        <v>#N/A</v>
      </c>
      <c r="T5910" s="3" t="e">
        <v>#N/A</v>
      </c>
      <c r="U5910" s="3" t="e">
        <v>#N/A</v>
      </c>
      <c r="V5910" t="e">
        <v>#N/A</v>
      </c>
      <c r="W5910" t="e">
        <v>#N/A</v>
      </c>
      <c r="X5910" t="e">
        <v>#N/A</v>
      </c>
      <c r="Y5910" s="3" t="e">
        <v>#N/A</v>
      </c>
      <c r="Z5910" s="8" t="e">
        <v>#N/A</v>
      </c>
      <c r="AA5910" s="30" t="e">
        <v>#N/A</v>
      </c>
      <c r="AB5910" t="e">
        <v>#N/A</v>
      </c>
      <c r="AC5910" t="e">
        <v>#N/A</v>
      </c>
      <c r="AD5910" t="e">
        <v>#N/A</v>
      </c>
      <c r="AE5910" t="e">
        <v>#N/A</v>
      </c>
      <c r="AF5910" t="e">
        <v>#N/A</v>
      </c>
    </row>
    <row r="5911" spans="1:32" x14ac:dyDescent="0.25">
      <c r="A5911" t="e">
        <v>#N/A</v>
      </c>
      <c r="B5911" s="33" t="e">
        <v>#N/A</v>
      </c>
      <c r="C5911" t="e">
        <v>#N/A</v>
      </c>
      <c r="D5911" t="e">
        <v>#N/A</v>
      </c>
      <c r="E5911" s="69" t="e">
        <v>#N/A</v>
      </c>
      <c r="F5911" s="3" t="e">
        <v>#N/A</v>
      </c>
      <c r="G5911" s="3" t="e">
        <v>#N/A</v>
      </c>
      <c r="H5911" s="3" t="e">
        <v>#N/A</v>
      </c>
      <c r="I5911" s="80" t="e">
        <v>#N/A</v>
      </c>
      <c r="J5911" s="80" t="e">
        <v>#N/A</v>
      </c>
      <c r="K5911" s="85" t="e">
        <v>#N/A</v>
      </c>
      <c r="L5911" s="9" t="e">
        <v>#N/A</v>
      </c>
      <c r="M5911" s="93" t="e">
        <v>#N/A</v>
      </c>
      <c r="N5911" s="8" t="e">
        <v>#N/A</v>
      </c>
      <c r="O5911" t="e">
        <v>#N/A</v>
      </c>
      <c r="P5911" t="e">
        <v>#N/A</v>
      </c>
      <c r="Q5911" t="e">
        <v>#N/A</v>
      </c>
      <c r="R5911" s="2" t="e">
        <v>#N/A</v>
      </c>
      <c r="S5911" t="e">
        <v>#N/A</v>
      </c>
      <c r="T5911" s="3" t="e">
        <v>#N/A</v>
      </c>
      <c r="U5911" s="3" t="e">
        <v>#N/A</v>
      </c>
      <c r="V5911" t="e">
        <v>#N/A</v>
      </c>
      <c r="W5911" t="e">
        <v>#N/A</v>
      </c>
      <c r="X5911" t="e">
        <v>#N/A</v>
      </c>
      <c r="Y5911" s="3" t="e">
        <v>#N/A</v>
      </c>
      <c r="Z5911" s="8" t="e">
        <v>#N/A</v>
      </c>
      <c r="AA5911" s="30" t="e">
        <v>#N/A</v>
      </c>
      <c r="AB5911" t="e">
        <v>#N/A</v>
      </c>
      <c r="AC5911" t="e">
        <v>#N/A</v>
      </c>
      <c r="AD5911" t="e">
        <v>#N/A</v>
      </c>
      <c r="AE5911" t="e">
        <v>#N/A</v>
      </c>
      <c r="AF5911" t="e">
        <v>#N/A</v>
      </c>
    </row>
    <row r="5912" spans="1:32" x14ac:dyDescent="0.25">
      <c r="A5912" t="e">
        <v>#N/A</v>
      </c>
      <c r="B5912" s="33" t="e">
        <v>#N/A</v>
      </c>
      <c r="C5912" t="e">
        <v>#N/A</v>
      </c>
      <c r="D5912" t="e">
        <v>#N/A</v>
      </c>
      <c r="E5912" s="69" t="e">
        <v>#N/A</v>
      </c>
      <c r="F5912" s="3" t="e">
        <v>#N/A</v>
      </c>
      <c r="G5912" s="3" t="e">
        <v>#N/A</v>
      </c>
      <c r="H5912" s="3" t="e">
        <v>#N/A</v>
      </c>
      <c r="I5912" s="80" t="e">
        <v>#N/A</v>
      </c>
      <c r="J5912" s="80" t="e">
        <v>#N/A</v>
      </c>
      <c r="K5912" s="85" t="e">
        <v>#N/A</v>
      </c>
      <c r="L5912" s="9" t="e">
        <v>#N/A</v>
      </c>
      <c r="M5912" s="93" t="e">
        <v>#N/A</v>
      </c>
      <c r="N5912" s="8" t="e">
        <v>#N/A</v>
      </c>
      <c r="O5912" t="e">
        <v>#N/A</v>
      </c>
      <c r="P5912" t="e">
        <v>#N/A</v>
      </c>
      <c r="Q5912" t="e">
        <v>#N/A</v>
      </c>
      <c r="R5912" s="2" t="e">
        <v>#N/A</v>
      </c>
      <c r="S5912" t="e">
        <v>#N/A</v>
      </c>
      <c r="T5912" s="3" t="e">
        <v>#N/A</v>
      </c>
      <c r="U5912" s="3" t="e">
        <v>#N/A</v>
      </c>
      <c r="V5912" t="e">
        <v>#N/A</v>
      </c>
      <c r="W5912" t="e">
        <v>#N/A</v>
      </c>
      <c r="X5912" t="e">
        <v>#N/A</v>
      </c>
      <c r="Y5912" s="3" t="e">
        <v>#N/A</v>
      </c>
      <c r="Z5912" s="8" t="e">
        <v>#N/A</v>
      </c>
      <c r="AA5912" s="30" t="e">
        <v>#N/A</v>
      </c>
      <c r="AB5912" t="e">
        <v>#N/A</v>
      </c>
      <c r="AC5912" t="e">
        <v>#N/A</v>
      </c>
      <c r="AD5912" t="e">
        <v>#N/A</v>
      </c>
      <c r="AE5912" t="e">
        <v>#N/A</v>
      </c>
      <c r="AF5912" t="e">
        <v>#N/A</v>
      </c>
    </row>
    <row r="5913" spans="1:32" x14ac:dyDescent="0.25">
      <c r="A5913" t="e">
        <v>#N/A</v>
      </c>
      <c r="B5913" s="33" t="e">
        <v>#N/A</v>
      </c>
      <c r="C5913" t="e">
        <v>#N/A</v>
      </c>
      <c r="D5913" t="e">
        <v>#N/A</v>
      </c>
      <c r="E5913" s="69" t="e">
        <v>#N/A</v>
      </c>
      <c r="F5913" s="3" t="e">
        <v>#N/A</v>
      </c>
      <c r="G5913" s="3" t="e">
        <v>#N/A</v>
      </c>
      <c r="H5913" s="3" t="e">
        <v>#N/A</v>
      </c>
      <c r="I5913" s="80" t="e">
        <v>#N/A</v>
      </c>
      <c r="J5913" s="80" t="e">
        <v>#N/A</v>
      </c>
      <c r="K5913" s="85" t="e">
        <v>#N/A</v>
      </c>
      <c r="L5913" s="9" t="e">
        <v>#N/A</v>
      </c>
      <c r="M5913" s="93" t="e">
        <v>#N/A</v>
      </c>
      <c r="N5913" s="8" t="e">
        <v>#N/A</v>
      </c>
      <c r="O5913" t="e">
        <v>#N/A</v>
      </c>
      <c r="P5913" t="e">
        <v>#N/A</v>
      </c>
      <c r="Q5913" t="e">
        <v>#N/A</v>
      </c>
      <c r="R5913" s="2" t="e">
        <v>#N/A</v>
      </c>
      <c r="S5913" t="e">
        <v>#N/A</v>
      </c>
      <c r="T5913" s="3" t="e">
        <v>#N/A</v>
      </c>
      <c r="U5913" s="3" t="e">
        <v>#N/A</v>
      </c>
      <c r="V5913" t="e">
        <v>#N/A</v>
      </c>
      <c r="W5913" t="e">
        <v>#N/A</v>
      </c>
      <c r="X5913" t="e">
        <v>#N/A</v>
      </c>
      <c r="Y5913" s="3" t="e">
        <v>#N/A</v>
      </c>
      <c r="Z5913" s="8" t="e">
        <v>#N/A</v>
      </c>
      <c r="AA5913" s="30" t="e">
        <v>#N/A</v>
      </c>
      <c r="AB5913" t="e">
        <v>#N/A</v>
      </c>
      <c r="AC5913" t="e">
        <v>#N/A</v>
      </c>
      <c r="AD5913" t="e">
        <v>#N/A</v>
      </c>
      <c r="AE5913" t="e">
        <v>#N/A</v>
      </c>
      <c r="AF5913" t="e">
        <v>#N/A</v>
      </c>
    </row>
    <row r="5914" spans="1:32" x14ac:dyDescent="0.25">
      <c r="A5914" t="e">
        <v>#N/A</v>
      </c>
      <c r="B5914" s="33" t="e">
        <v>#N/A</v>
      </c>
      <c r="C5914" t="e">
        <v>#N/A</v>
      </c>
      <c r="D5914" t="e">
        <v>#N/A</v>
      </c>
      <c r="E5914" s="69" t="e">
        <v>#N/A</v>
      </c>
      <c r="F5914" s="3" t="e">
        <v>#N/A</v>
      </c>
      <c r="G5914" s="3" t="e">
        <v>#N/A</v>
      </c>
      <c r="H5914" s="3" t="e">
        <v>#N/A</v>
      </c>
      <c r="I5914" s="80" t="e">
        <v>#N/A</v>
      </c>
      <c r="J5914" s="80" t="e">
        <v>#N/A</v>
      </c>
      <c r="K5914" s="85" t="e">
        <v>#N/A</v>
      </c>
      <c r="L5914" s="9" t="e">
        <v>#N/A</v>
      </c>
      <c r="M5914" s="93" t="e">
        <v>#N/A</v>
      </c>
      <c r="N5914" s="8" t="e">
        <v>#N/A</v>
      </c>
      <c r="O5914" t="e">
        <v>#N/A</v>
      </c>
      <c r="P5914" t="e">
        <v>#N/A</v>
      </c>
      <c r="Q5914" t="e">
        <v>#N/A</v>
      </c>
      <c r="R5914" s="2" t="e">
        <v>#N/A</v>
      </c>
      <c r="S5914" t="e">
        <v>#N/A</v>
      </c>
      <c r="T5914" s="3" t="e">
        <v>#N/A</v>
      </c>
      <c r="U5914" s="3" t="e">
        <v>#N/A</v>
      </c>
      <c r="V5914" t="e">
        <v>#N/A</v>
      </c>
      <c r="W5914" t="e">
        <v>#N/A</v>
      </c>
      <c r="X5914" t="e">
        <v>#N/A</v>
      </c>
      <c r="Y5914" s="3" t="e">
        <v>#N/A</v>
      </c>
      <c r="Z5914" s="8" t="e">
        <v>#N/A</v>
      </c>
      <c r="AA5914" s="30" t="e">
        <v>#N/A</v>
      </c>
      <c r="AB5914" t="e">
        <v>#N/A</v>
      </c>
      <c r="AC5914" t="e">
        <v>#N/A</v>
      </c>
      <c r="AD5914" t="e">
        <v>#N/A</v>
      </c>
      <c r="AE5914" t="e">
        <v>#N/A</v>
      </c>
      <c r="AF5914" t="e">
        <v>#N/A</v>
      </c>
    </row>
    <row r="5915" spans="1:32" x14ac:dyDescent="0.25">
      <c r="A5915" t="e">
        <v>#N/A</v>
      </c>
      <c r="B5915" s="33" t="e">
        <v>#N/A</v>
      </c>
      <c r="C5915" t="e">
        <v>#N/A</v>
      </c>
      <c r="D5915" t="e">
        <v>#N/A</v>
      </c>
      <c r="E5915" s="69" t="e">
        <v>#N/A</v>
      </c>
      <c r="F5915" s="3" t="e">
        <v>#N/A</v>
      </c>
      <c r="G5915" s="3" t="e">
        <v>#N/A</v>
      </c>
      <c r="H5915" s="3" t="e">
        <v>#N/A</v>
      </c>
      <c r="I5915" s="80" t="e">
        <v>#N/A</v>
      </c>
      <c r="J5915" s="80" t="e">
        <v>#N/A</v>
      </c>
      <c r="K5915" s="85" t="e">
        <v>#N/A</v>
      </c>
      <c r="L5915" s="9" t="e">
        <v>#N/A</v>
      </c>
      <c r="M5915" s="93" t="e">
        <v>#N/A</v>
      </c>
      <c r="N5915" s="8" t="e">
        <v>#N/A</v>
      </c>
      <c r="O5915" t="e">
        <v>#N/A</v>
      </c>
      <c r="P5915" t="e">
        <v>#N/A</v>
      </c>
      <c r="Q5915" t="e">
        <v>#N/A</v>
      </c>
      <c r="R5915" s="2" t="e">
        <v>#N/A</v>
      </c>
      <c r="S5915" t="e">
        <v>#N/A</v>
      </c>
      <c r="T5915" s="3" t="e">
        <v>#N/A</v>
      </c>
      <c r="U5915" s="3" t="e">
        <v>#N/A</v>
      </c>
      <c r="V5915" t="e">
        <v>#N/A</v>
      </c>
      <c r="W5915" t="e">
        <v>#N/A</v>
      </c>
      <c r="X5915" t="e">
        <v>#N/A</v>
      </c>
      <c r="Y5915" s="3" t="e">
        <v>#N/A</v>
      </c>
      <c r="Z5915" s="8" t="e">
        <v>#N/A</v>
      </c>
      <c r="AA5915" s="30" t="e">
        <v>#N/A</v>
      </c>
      <c r="AB5915" t="e">
        <v>#N/A</v>
      </c>
      <c r="AC5915" t="e">
        <v>#N/A</v>
      </c>
      <c r="AD5915" t="e">
        <v>#N/A</v>
      </c>
      <c r="AE5915" t="e">
        <v>#N/A</v>
      </c>
      <c r="AF5915" t="e">
        <v>#N/A</v>
      </c>
    </row>
    <row r="5916" spans="1:32" x14ac:dyDescent="0.25">
      <c r="A5916" t="e">
        <v>#N/A</v>
      </c>
      <c r="B5916" s="33" t="e">
        <v>#N/A</v>
      </c>
      <c r="C5916" t="e">
        <v>#N/A</v>
      </c>
      <c r="D5916" t="e">
        <v>#N/A</v>
      </c>
      <c r="E5916" s="69" t="e">
        <v>#N/A</v>
      </c>
      <c r="F5916" s="3" t="e">
        <v>#N/A</v>
      </c>
      <c r="G5916" s="3" t="e">
        <v>#N/A</v>
      </c>
      <c r="H5916" s="3" t="e">
        <v>#N/A</v>
      </c>
      <c r="I5916" s="80" t="e">
        <v>#N/A</v>
      </c>
      <c r="J5916" s="80" t="e">
        <v>#N/A</v>
      </c>
      <c r="K5916" s="85" t="e">
        <v>#N/A</v>
      </c>
      <c r="L5916" s="9" t="e">
        <v>#N/A</v>
      </c>
      <c r="M5916" s="93" t="e">
        <v>#N/A</v>
      </c>
      <c r="N5916" s="8" t="e">
        <v>#N/A</v>
      </c>
      <c r="O5916" t="e">
        <v>#N/A</v>
      </c>
      <c r="P5916" t="e">
        <v>#N/A</v>
      </c>
      <c r="Q5916" t="e">
        <v>#N/A</v>
      </c>
      <c r="R5916" s="2" t="e">
        <v>#N/A</v>
      </c>
      <c r="S5916" t="e">
        <v>#N/A</v>
      </c>
      <c r="T5916" s="3" t="e">
        <v>#N/A</v>
      </c>
      <c r="U5916" s="3" t="e">
        <v>#N/A</v>
      </c>
      <c r="V5916" t="e">
        <v>#N/A</v>
      </c>
      <c r="W5916" t="e">
        <v>#N/A</v>
      </c>
      <c r="X5916" t="e">
        <v>#N/A</v>
      </c>
      <c r="Y5916" s="3" t="e">
        <v>#N/A</v>
      </c>
      <c r="Z5916" s="8" t="e">
        <v>#N/A</v>
      </c>
      <c r="AA5916" s="30" t="e">
        <v>#N/A</v>
      </c>
      <c r="AB5916" t="e">
        <v>#N/A</v>
      </c>
      <c r="AC5916" t="e">
        <v>#N/A</v>
      </c>
      <c r="AD5916" t="e">
        <v>#N/A</v>
      </c>
      <c r="AE5916" t="e">
        <v>#N/A</v>
      </c>
      <c r="AF5916" t="e">
        <v>#N/A</v>
      </c>
    </row>
    <row r="5917" spans="1:32" x14ac:dyDescent="0.25">
      <c r="A5917" t="e">
        <v>#N/A</v>
      </c>
      <c r="B5917" s="33" t="e">
        <v>#N/A</v>
      </c>
      <c r="C5917" t="e">
        <v>#N/A</v>
      </c>
      <c r="D5917" t="e">
        <v>#N/A</v>
      </c>
      <c r="E5917" s="69" t="e">
        <v>#N/A</v>
      </c>
      <c r="F5917" s="3" t="e">
        <v>#N/A</v>
      </c>
      <c r="G5917" s="3" t="e">
        <v>#N/A</v>
      </c>
      <c r="H5917" s="3" t="e">
        <v>#N/A</v>
      </c>
      <c r="I5917" s="80" t="e">
        <v>#N/A</v>
      </c>
      <c r="J5917" s="80" t="e">
        <v>#N/A</v>
      </c>
      <c r="K5917" s="85" t="e">
        <v>#N/A</v>
      </c>
      <c r="L5917" s="9" t="e">
        <v>#N/A</v>
      </c>
      <c r="M5917" s="93" t="e">
        <v>#N/A</v>
      </c>
      <c r="N5917" s="8" t="e">
        <v>#N/A</v>
      </c>
      <c r="O5917" t="e">
        <v>#N/A</v>
      </c>
      <c r="P5917" t="e">
        <v>#N/A</v>
      </c>
      <c r="Q5917" t="e">
        <v>#N/A</v>
      </c>
      <c r="R5917" s="2" t="e">
        <v>#N/A</v>
      </c>
      <c r="S5917" t="e">
        <v>#N/A</v>
      </c>
      <c r="T5917" s="3" t="e">
        <v>#N/A</v>
      </c>
      <c r="U5917" s="3" t="e">
        <v>#N/A</v>
      </c>
      <c r="V5917" t="e">
        <v>#N/A</v>
      </c>
      <c r="W5917" t="e">
        <v>#N/A</v>
      </c>
      <c r="X5917" t="e">
        <v>#N/A</v>
      </c>
      <c r="Y5917" s="3" t="e">
        <v>#N/A</v>
      </c>
      <c r="Z5917" s="8" t="e">
        <v>#N/A</v>
      </c>
      <c r="AA5917" s="30" t="e">
        <v>#N/A</v>
      </c>
      <c r="AB5917" t="e">
        <v>#N/A</v>
      </c>
      <c r="AC5917" t="e">
        <v>#N/A</v>
      </c>
      <c r="AD5917" t="e">
        <v>#N/A</v>
      </c>
      <c r="AE5917" t="e">
        <v>#N/A</v>
      </c>
      <c r="AF5917" t="e">
        <v>#N/A</v>
      </c>
    </row>
    <row r="5918" spans="1:32" x14ac:dyDescent="0.25">
      <c r="A5918" t="e">
        <v>#N/A</v>
      </c>
      <c r="B5918" s="33" t="e">
        <v>#N/A</v>
      </c>
      <c r="C5918" t="e">
        <v>#N/A</v>
      </c>
      <c r="D5918" t="e">
        <v>#N/A</v>
      </c>
      <c r="E5918" s="69" t="e">
        <v>#N/A</v>
      </c>
      <c r="F5918" s="3" t="e">
        <v>#N/A</v>
      </c>
      <c r="G5918" s="3" t="e">
        <v>#N/A</v>
      </c>
      <c r="H5918" s="3" t="e">
        <v>#N/A</v>
      </c>
      <c r="I5918" s="80" t="e">
        <v>#N/A</v>
      </c>
      <c r="J5918" s="80" t="e">
        <v>#N/A</v>
      </c>
      <c r="K5918" s="85" t="e">
        <v>#N/A</v>
      </c>
      <c r="L5918" s="9" t="e">
        <v>#N/A</v>
      </c>
      <c r="M5918" s="93" t="e">
        <v>#N/A</v>
      </c>
      <c r="N5918" s="8" t="e">
        <v>#N/A</v>
      </c>
      <c r="O5918" t="e">
        <v>#N/A</v>
      </c>
      <c r="P5918" t="e">
        <v>#N/A</v>
      </c>
      <c r="Q5918" t="e">
        <v>#N/A</v>
      </c>
      <c r="R5918" s="2" t="e">
        <v>#N/A</v>
      </c>
      <c r="S5918" t="e">
        <v>#N/A</v>
      </c>
      <c r="T5918" s="3" t="e">
        <v>#N/A</v>
      </c>
      <c r="U5918" s="3" t="e">
        <v>#N/A</v>
      </c>
      <c r="V5918" t="e">
        <v>#N/A</v>
      </c>
      <c r="W5918" t="e">
        <v>#N/A</v>
      </c>
      <c r="X5918" t="e">
        <v>#N/A</v>
      </c>
      <c r="Y5918" s="3" t="e">
        <v>#N/A</v>
      </c>
      <c r="Z5918" s="8" t="e">
        <v>#N/A</v>
      </c>
      <c r="AA5918" s="30" t="e">
        <v>#N/A</v>
      </c>
      <c r="AB5918" t="e">
        <v>#N/A</v>
      </c>
      <c r="AC5918" t="e">
        <v>#N/A</v>
      </c>
      <c r="AD5918" t="e">
        <v>#N/A</v>
      </c>
      <c r="AE5918" t="e">
        <v>#N/A</v>
      </c>
      <c r="AF5918" t="e">
        <v>#N/A</v>
      </c>
    </row>
    <row r="5919" spans="1:32" x14ac:dyDescent="0.25">
      <c r="A5919" t="e">
        <v>#N/A</v>
      </c>
      <c r="B5919" s="33" t="e">
        <v>#N/A</v>
      </c>
      <c r="C5919" t="e">
        <v>#N/A</v>
      </c>
      <c r="D5919" t="e">
        <v>#N/A</v>
      </c>
      <c r="E5919" s="69" t="e">
        <v>#N/A</v>
      </c>
      <c r="F5919" s="3" t="e">
        <v>#N/A</v>
      </c>
      <c r="G5919" s="3" t="e">
        <v>#N/A</v>
      </c>
      <c r="H5919" s="3" t="e">
        <v>#N/A</v>
      </c>
      <c r="I5919" s="80" t="e">
        <v>#N/A</v>
      </c>
      <c r="J5919" s="80" t="e">
        <v>#N/A</v>
      </c>
      <c r="K5919" s="85" t="e">
        <v>#N/A</v>
      </c>
      <c r="L5919" s="9" t="e">
        <v>#N/A</v>
      </c>
      <c r="M5919" s="93" t="e">
        <v>#N/A</v>
      </c>
      <c r="N5919" s="8" t="e">
        <v>#N/A</v>
      </c>
      <c r="O5919" t="e">
        <v>#N/A</v>
      </c>
      <c r="P5919" t="e">
        <v>#N/A</v>
      </c>
      <c r="Q5919" t="e">
        <v>#N/A</v>
      </c>
      <c r="R5919" s="2" t="e">
        <v>#N/A</v>
      </c>
      <c r="S5919" t="e">
        <v>#N/A</v>
      </c>
      <c r="T5919" s="3" t="e">
        <v>#N/A</v>
      </c>
      <c r="U5919" s="3" t="e">
        <v>#N/A</v>
      </c>
      <c r="V5919" t="e">
        <v>#N/A</v>
      </c>
      <c r="W5919" t="e">
        <v>#N/A</v>
      </c>
      <c r="X5919" t="e">
        <v>#N/A</v>
      </c>
      <c r="Y5919" s="3" t="e">
        <v>#N/A</v>
      </c>
      <c r="Z5919" s="8" t="e">
        <v>#N/A</v>
      </c>
      <c r="AA5919" s="30" t="e">
        <v>#N/A</v>
      </c>
      <c r="AB5919" t="e">
        <v>#N/A</v>
      </c>
      <c r="AC5919" t="e">
        <v>#N/A</v>
      </c>
      <c r="AD5919" t="e">
        <v>#N/A</v>
      </c>
      <c r="AE5919" t="e">
        <v>#N/A</v>
      </c>
      <c r="AF5919" t="e">
        <v>#N/A</v>
      </c>
    </row>
    <row r="5920" spans="1:32" x14ac:dyDescent="0.25">
      <c r="A5920" t="e">
        <v>#N/A</v>
      </c>
      <c r="B5920" s="33" t="e">
        <v>#N/A</v>
      </c>
      <c r="C5920" t="e">
        <v>#N/A</v>
      </c>
      <c r="D5920" t="e">
        <v>#N/A</v>
      </c>
      <c r="E5920" s="69" t="e">
        <v>#N/A</v>
      </c>
      <c r="F5920" s="3" t="e">
        <v>#N/A</v>
      </c>
      <c r="G5920" s="3" t="e">
        <v>#N/A</v>
      </c>
      <c r="H5920" s="3" t="e">
        <v>#N/A</v>
      </c>
      <c r="I5920" s="80" t="e">
        <v>#N/A</v>
      </c>
      <c r="J5920" s="80" t="e">
        <v>#N/A</v>
      </c>
      <c r="K5920" s="85" t="e">
        <v>#N/A</v>
      </c>
      <c r="L5920" s="9" t="e">
        <v>#N/A</v>
      </c>
      <c r="M5920" s="93" t="e">
        <v>#N/A</v>
      </c>
      <c r="N5920" s="8" t="e">
        <v>#N/A</v>
      </c>
      <c r="O5920" t="e">
        <v>#N/A</v>
      </c>
      <c r="P5920" t="e">
        <v>#N/A</v>
      </c>
      <c r="Q5920" t="e">
        <v>#N/A</v>
      </c>
      <c r="R5920" s="2" t="e">
        <v>#N/A</v>
      </c>
      <c r="S5920" t="e">
        <v>#N/A</v>
      </c>
      <c r="T5920" s="3" t="e">
        <v>#N/A</v>
      </c>
      <c r="U5920" s="3" t="e">
        <v>#N/A</v>
      </c>
      <c r="V5920" t="e">
        <v>#N/A</v>
      </c>
      <c r="W5920" t="e">
        <v>#N/A</v>
      </c>
      <c r="X5920" t="e">
        <v>#N/A</v>
      </c>
      <c r="Y5920" s="3" t="e">
        <v>#N/A</v>
      </c>
      <c r="Z5920" s="8" t="e">
        <v>#N/A</v>
      </c>
      <c r="AA5920" s="30" t="e">
        <v>#N/A</v>
      </c>
      <c r="AB5920" t="e">
        <v>#N/A</v>
      </c>
      <c r="AC5920" t="e">
        <v>#N/A</v>
      </c>
      <c r="AD5920" t="e">
        <v>#N/A</v>
      </c>
      <c r="AE5920" t="e">
        <v>#N/A</v>
      </c>
      <c r="AF5920" t="e">
        <v>#N/A</v>
      </c>
    </row>
    <row r="5921" spans="1:32" x14ac:dyDescent="0.25">
      <c r="A5921" t="e">
        <v>#N/A</v>
      </c>
      <c r="B5921" s="33" t="e">
        <v>#N/A</v>
      </c>
      <c r="C5921" t="e">
        <v>#N/A</v>
      </c>
      <c r="D5921" t="e">
        <v>#N/A</v>
      </c>
      <c r="E5921" s="69" t="e">
        <v>#N/A</v>
      </c>
      <c r="F5921" s="3" t="e">
        <v>#N/A</v>
      </c>
      <c r="G5921" s="3" t="e">
        <v>#N/A</v>
      </c>
      <c r="H5921" s="3" t="e">
        <v>#N/A</v>
      </c>
      <c r="I5921" s="80" t="e">
        <v>#N/A</v>
      </c>
      <c r="J5921" s="80" t="e">
        <v>#N/A</v>
      </c>
      <c r="K5921" s="85" t="e">
        <v>#N/A</v>
      </c>
      <c r="L5921" s="9" t="e">
        <v>#N/A</v>
      </c>
      <c r="M5921" s="93" t="e">
        <v>#N/A</v>
      </c>
      <c r="N5921" s="8" t="e">
        <v>#N/A</v>
      </c>
      <c r="O5921" t="e">
        <v>#N/A</v>
      </c>
      <c r="P5921" t="e">
        <v>#N/A</v>
      </c>
      <c r="Q5921" t="e">
        <v>#N/A</v>
      </c>
      <c r="R5921" s="2" t="e">
        <v>#N/A</v>
      </c>
      <c r="S5921" t="e">
        <v>#N/A</v>
      </c>
      <c r="T5921" s="3" t="e">
        <v>#N/A</v>
      </c>
      <c r="U5921" s="3" t="e">
        <v>#N/A</v>
      </c>
      <c r="V5921" t="e">
        <v>#N/A</v>
      </c>
      <c r="W5921" t="e">
        <v>#N/A</v>
      </c>
      <c r="X5921" t="e">
        <v>#N/A</v>
      </c>
      <c r="Y5921" s="3" t="e">
        <v>#N/A</v>
      </c>
      <c r="Z5921" s="8" t="e">
        <v>#N/A</v>
      </c>
      <c r="AA5921" s="30" t="e">
        <v>#N/A</v>
      </c>
      <c r="AB5921" t="e">
        <v>#N/A</v>
      </c>
      <c r="AC5921" t="e">
        <v>#N/A</v>
      </c>
      <c r="AD5921" t="e">
        <v>#N/A</v>
      </c>
      <c r="AE5921" t="e">
        <v>#N/A</v>
      </c>
      <c r="AF5921" t="e">
        <v>#N/A</v>
      </c>
    </row>
    <row r="5922" spans="1:32" x14ac:dyDescent="0.25">
      <c r="A5922" t="e">
        <v>#N/A</v>
      </c>
      <c r="B5922" s="33" t="e">
        <v>#N/A</v>
      </c>
      <c r="C5922" t="e">
        <v>#N/A</v>
      </c>
      <c r="D5922" t="e">
        <v>#N/A</v>
      </c>
      <c r="E5922" s="69" t="e">
        <v>#N/A</v>
      </c>
      <c r="F5922" s="3" t="e">
        <v>#N/A</v>
      </c>
      <c r="G5922" s="3" t="e">
        <v>#N/A</v>
      </c>
      <c r="H5922" s="3" t="e">
        <v>#N/A</v>
      </c>
      <c r="I5922" s="80" t="e">
        <v>#N/A</v>
      </c>
      <c r="J5922" s="80" t="e">
        <v>#N/A</v>
      </c>
      <c r="K5922" s="85" t="e">
        <v>#N/A</v>
      </c>
      <c r="L5922" s="9" t="e">
        <v>#N/A</v>
      </c>
      <c r="M5922" s="93" t="e">
        <v>#N/A</v>
      </c>
      <c r="N5922" s="8" t="e">
        <v>#N/A</v>
      </c>
      <c r="O5922" t="e">
        <v>#N/A</v>
      </c>
      <c r="P5922" t="e">
        <v>#N/A</v>
      </c>
      <c r="Q5922" t="e">
        <v>#N/A</v>
      </c>
      <c r="R5922" s="2" t="e">
        <v>#N/A</v>
      </c>
      <c r="S5922" t="e">
        <v>#N/A</v>
      </c>
      <c r="T5922" s="3" t="e">
        <v>#N/A</v>
      </c>
      <c r="U5922" s="3" t="e">
        <v>#N/A</v>
      </c>
      <c r="V5922" t="e">
        <v>#N/A</v>
      </c>
      <c r="W5922" t="e">
        <v>#N/A</v>
      </c>
      <c r="X5922" t="e">
        <v>#N/A</v>
      </c>
      <c r="Y5922" s="3" t="e">
        <v>#N/A</v>
      </c>
      <c r="Z5922" s="8" t="e">
        <v>#N/A</v>
      </c>
      <c r="AA5922" s="30" t="e">
        <v>#N/A</v>
      </c>
      <c r="AB5922" t="e">
        <v>#N/A</v>
      </c>
      <c r="AC5922" t="e">
        <v>#N/A</v>
      </c>
      <c r="AD5922" t="e">
        <v>#N/A</v>
      </c>
      <c r="AE5922" t="e">
        <v>#N/A</v>
      </c>
      <c r="AF5922" t="e">
        <v>#N/A</v>
      </c>
    </row>
    <row r="5923" spans="1:32" x14ac:dyDescent="0.25">
      <c r="A5923" t="e">
        <v>#N/A</v>
      </c>
      <c r="B5923" s="33" t="e">
        <v>#N/A</v>
      </c>
      <c r="C5923" t="e">
        <v>#N/A</v>
      </c>
      <c r="D5923" t="e">
        <v>#N/A</v>
      </c>
      <c r="E5923" s="69" t="e">
        <v>#N/A</v>
      </c>
      <c r="F5923" s="3" t="e">
        <v>#N/A</v>
      </c>
      <c r="G5923" s="3" t="e">
        <v>#N/A</v>
      </c>
      <c r="H5923" s="3" t="e">
        <v>#N/A</v>
      </c>
      <c r="I5923" s="80" t="e">
        <v>#N/A</v>
      </c>
      <c r="J5923" s="80" t="e">
        <v>#N/A</v>
      </c>
      <c r="K5923" s="85" t="e">
        <v>#N/A</v>
      </c>
      <c r="L5923" s="9" t="e">
        <v>#N/A</v>
      </c>
      <c r="M5923" s="93" t="e">
        <v>#N/A</v>
      </c>
      <c r="N5923" s="8" t="e">
        <v>#N/A</v>
      </c>
      <c r="O5923" t="e">
        <v>#N/A</v>
      </c>
      <c r="P5923" t="e">
        <v>#N/A</v>
      </c>
      <c r="Q5923" t="e">
        <v>#N/A</v>
      </c>
      <c r="R5923" s="2" t="e">
        <v>#N/A</v>
      </c>
      <c r="S5923" t="e">
        <v>#N/A</v>
      </c>
      <c r="T5923" s="3" t="e">
        <v>#N/A</v>
      </c>
      <c r="U5923" s="3" t="e">
        <v>#N/A</v>
      </c>
      <c r="V5923" t="e">
        <v>#N/A</v>
      </c>
      <c r="W5923" t="e">
        <v>#N/A</v>
      </c>
      <c r="X5923" t="e">
        <v>#N/A</v>
      </c>
      <c r="Y5923" s="3" t="e">
        <v>#N/A</v>
      </c>
      <c r="Z5923" s="8" t="e">
        <v>#N/A</v>
      </c>
      <c r="AA5923" s="30" t="e">
        <v>#N/A</v>
      </c>
      <c r="AB5923" t="e">
        <v>#N/A</v>
      </c>
      <c r="AC5923" t="e">
        <v>#N/A</v>
      </c>
      <c r="AD5923" t="e">
        <v>#N/A</v>
      </c>
      <c r="AE5923" t="e">
        <v>#N/A</v>
      </c>
      <c r="AF5923" t="e">
        <v>#N/A</v>
      </c>
    </row>
    <row r="5924" spans="1:32" x14ac:dyDescent="0.25">
      <c r="A5924" t="e">
        <v>#N/A</v>
      </c>
      <c r="B5924" s="33" t="e">
        <v>#N/A</v>
      </c>
      <c r="C5924" t="e">
        <v>#N/A</v>
      </c>
      <c r="D5924" t="e">
        <v>#N/A</v>
      </c>
      <c r="E5924" s="69" t="e">
        <v>#N/A</v>
      </c>
      <c r="F5924" s="3" t="e">
        <v>#N/A</v>
      </c>
      <c r="G5924" s="3" t="e">
        <v>#N/A</v>
      </c>
      <c r="H5924" s="3" t="e">
        <v>#N/A</v>
      </c>
      <c r="I5924" s="80" t="e">
        <v>#N/A</v>
      </c>
      <c r="J5924" s="80" t="e">
        <v>#N/A</v>
      </c>
      <c r="K5924" s="85" t="e">
        <v>#N/A</v>
      </c>
      <c r="L5924" s="9" t="e">
        <v>#N/A</v>
      </c>
      <c r="M5924" s="93" t="e">
        <v>#N/A</v>
      </c>
      <c r="N5924" s="8" t="e">
        <v>#N/A</v>
      </c>
      <c r="O5924" t="e">
        <v>#N/A</v>
      </c>
      <c r="P5924" t="e">
        <v>#N/A</v>
      </c>
      <c r="Q5924" t="e">
        <v>#N/A</v>
      </c>
      <c r="R5924" s="2" t="e">
        <v>#N/A</v>
      </c>
      <c r="S5924" t="e">
        <v>#N/A</v>
      </c>
      <c r="T5924" s="3" t="e">
        <v>#N/A</v>
      </c>
      <c r="U5924" s="3" t="e">
        <v>#N/A</v>
      </c>
      <c r="V5924" t="e">
        <v>#N/A</v>
      </c>
      <c r="W5924" t="e">
        <v>#N/A</v>
      </c>
      <c r="X5924" t="e">
        <v>#N/A</v>
      </c>
      <c r="Y5924" s="3" t="e">
        <v>#N/A</v>
      </c>
      <c r="Z5924" s="8" t="e">
        <v>#N/A</v>
      </c>
      <c r="AA5924" s="30" t="e">
        <v>#N/A</v>
      </c>
      <c r="AB5924" t="e">
        <v>#N/A</v>
      </c>
      <c r="AC5924" t="e">
        <v>#N/A</v>
      </c>
      <c r="AD5924" t="e">
        <v>#N/A</v>
      </c>
      <c r="AE5924" t="e">
        <v>#N/A</v>
      </c>
      <c r="AF5924" t="e">
        <v>#N/A</v>
      </c>
    </row>
    <row r="5925" spans="1:32" x14ac:dyDescent="0.25">
      <c r="A5925" t="e">
        <v>#N/A</v>
      </c>
      <c r="B5925" s="33" t="e">
        <v>#N/A</v>
      </c>
      <c r="C5925" t="e">
        <v>#N/A</v>
      </c>
      <c r="D5925" t="e">
        <v>#N/A</v>
      </c>
      <c r="E5925" s="69" t="e">
        <v>#N/A</v>
      </c>
      <c r="F5925" s="3" t="e">
        <v>#N/A</v>
      </c>
      <c r="G5925" s="3" t="e">
        <v>#N/A</v>
      </c>
      <c r="H5925" s="3" t="e">
        <v>#N/A</v>
      </c>
      <c r="I5925" s="80" t="e">
        <v>#N/A</v>
      </c>
      <c r="J5925" s="80" t="e">
        <v>#N/A</v>
      </c>
      <c r="K5925" s="85" t="e">
        <v>#N/A</v>
      </c>
      <c r="L5925" s="9" t="e">
        <v>#N/A</v>
      </c>
      <c r="M5925" s="93" t="e">
        <v>#N/A</v>
      </c>
      <c r="N5925" s="8" t="e">
        <v>#N/A</v>
      </c>
      <c r="O5925" t="e">
        <v>#N/A</v>
      </c>
      <c r="P5925" t="e">
        <v>#N/A</v>
      </c>
      <c r="Q5925" t="e">
        <v>#N/A</v>
      </c>
      <c r="R5925" s="2" t="e">
        <v>#N/A</v>
      </c>
      <c r="S5925" t="e">
        <v>#N/A</v>
      </c>
      <c r="T5925" s="3" t="e">
        <v>#N/A</v>
      </c>
      <c r="U5925" s="3" t="e">
        <v>#N/A</v>
      </c>
      <c r="V5925" t="e">
        <v>#N/A</v>
      </c>
      <c r="W5925" t="e">
        <v>#N/A</v>
      </c>
      <c r="X5925" t="e">
        <v>#N/A</v>
      </c>
      <c r="Y5925" s="3" t="e">
        <v>#N/A</v>
      </c>
      <c r="Z5925" s="8" t="e">
        <v>#N/A</v>
      </c>
      <c r="AA5925" s="30" t="e">
        <v>#N/A</v>
      </c>
      <c r="AB5925" t="e">
        <v>#N/A</v>
      </c>
      <c r="AC5925" t="e">
        <v>#N/A</v>
      </c>
      <c r="AD5925" t="e">
        <v>#N/A</v>
      </c>
      <c r="AE5925" t="e">
        <v>#N/A</v>
      </c>
      <c r="AF5925" t="e">
        <v>#N/A</v>
      </c>
    </row>
    <row r="5926" spans="1:32" x14ac:dyDescent="0.25">
      <c r="A5926" t="e">
        <v>#N/A</v>
      </c>
      <c r="B5926" s="33" t="e">
        <v>#N/A</v>
      </c>
      <c r="C5926" t="e">
        <v>#N/A</v>
      </c>
      <c r="D5926" t="e">
        <v>#N/A</v>
      </c>
      <c r="E5926" s="69" t="e">
        <v>#N/A</v>
      </c>
      <c r="F5926" s="3" t="e">
        <v>#N/A</v>
      </c>
      <c r="G5926" s="3" t="e">
        <v>#N/A</v>
      </c>
      <c r="H5926" s="3" t="e">
        <v>#N/A</v>
      </c>
      <c r="I5926" s="80" t="e">
        <v>#N/A</v>
      </c>
      <c r="J5926" s="80" t="e">
        <v>#N/A</v>
      </c>
      <c r="K5926" s="85" t="e">
        <v>#N/A</v>
      </c>
      <c r="L5926" s="9" t="e">
        <v>#N/A</v>
      </c>
      <c r="M5926" s="93" t="e">
        <v>#N/A</v>
      </c>
      <c r="N5926" s="8" t="e">
        <v>#N/A</v>
      </c>
      <c r="O5926" t="e">
        <v>#N/A</v>
      </c>
      <c r="P5926" t="e">
        <v>#N/A</v>
      </c>
      <c r="Q5926" t="e">
        <v>#N/A</v>
      </c>
      <c r="R5926" s="2" t="e">
        <v>#N/A</v>
      </c>
      <c r="S5926" t="e">
        <v>#N/A</v>
      </c>
      <c r="T5926" s="3" t="e">
        <v>#N/A</v>
      </c>
      <c r="U5926" s="3" t="e">
        <v>#N/A</v>
      </c>
      <c r="V5926" t="e">
        <v>#N/A</v>
      </c>
      <c r="W5926" t="e">
        <v>#N/A</v>
      </c>
      <c r="X5926" t="e">
        <v>#N/A</v>
      </c>
      <c r="Y5926" s="3" t="e">
        <v>#N/A</v>
      </c>
      <c r="Z5926" s="8" t="e">
        <v>#N/A</v>
      </c>
      <c r="AA5926" s="30" t="e">
        <v>#N/A</v>
      </c>
      <c r="AB5926" t="e">
        <v>#N/A</v>
      </c>
      <c r="AC5926" t="e">
        <v>#N/A</v>
      </c>
      <c r="AD5926" t="e">
        <v>#N/A</v>
      </c>
      <c r="AE5926" t="e">
        <v>#N/A</v>
      </c>
      <c r="AF5926" t="e">
        <v>#N/A</v>
      </c>
    </row>
    <row r="5927" spans="1:32" x14ac:dyDescent="0.25">
      <c r="A5927" t="e">
        <v>#N/A</v>
      </c>
      <c r="B5927" s="33" t="e">
        <v>#N/A</v>
      </c>
      <c r="C5927" t="e">
        <v>#N/A</v>
      </c>
      <c r="D5927" t="e">
        <v>#N/A</v>
      </c>
      <c r="E5927" s="69" t="e">
        <v>#N/A</v>
      </c>
      <c r="F5927" s="3" t="e">
        <v>#N/A</v>
      </c>
      <c r="G5927" s="3" t="e">
        <v>#N/A</v>
      </c>
      <c r="H5927" s="3" t="e">
        <v>#N/A</v>
      </c>
      <c r="I5927" s="80" t="e">
        <v>#N/A</v>
      </c>
      <c r="J5927" s="80" t="e">
        <v>#N/A</v>
      </c>
      <c r="K5927" s="85" t="e">
        <v>#N/A</v>
      </c>
      <c r="L5927" s="9" t="e">
        <v>#N/A</v>
      </c>
      <c r="M5927" s="93" t="e">
        <v>#N/A</v>
      </c>
      <c r="N5927" s="8" t="e">
        <v>#N/A</v>
      </c>
      <c r="O5927" t="e">
        <v>#N/A</v>
      </c>
      <c r="P5927" t="e">
        <v>#N/A</v>
      </c>
      <c r="Q5927" t="e">
        <v>#N/A</v>
      </c>
      <c r="R5927" s="2" t="e">
        <v>#N/A</v>
      </c>
      <c r="S5927" t="e">
        <v>#N/A</v>
      </c>
      <c r="T5927" s="3" t="e">
        <v>#N/A</v>
      </c>
      <c r="U5927" s="3" t="e">
        <v>#N/A</v>
      </c>
      <c r="V5927" t="e">
        <v>#N/A</v>
      </c>
      <c r="W5927" t="e">
        <v>#N/A</v>
      </c>
      <c r="X5927" t="e">
        <v>#N/A</v>
      </c>
      <c r="Y5927" s="3" t="e">
        <v>#N/A</v>
      </c>
      <c r="Z5927" s="8" t="e">
        <v>#N/A</v>
      </c>
      <c r="AA5927" s="30" t="e">
        <v>#N/A</v>
      </c>
      <c r="AB5927" t="e">
        <v>#N/A</v>
      </c>
      <c r="AC5927" t="e">
        <v>#N/A</v>
      </c>
      <c r="AD5927" t="e">
        <v>#N/A</v>
      </c>
      <c r="AE5927" t="e">
        <v>#N/A</v>
      </c>
      <c r="AF5927" t="e">
        <v>#N/A</v>
      </c>
    </row>
    <row r="5928" spans="1:32" x14ac:dyDescent="0.25">
      <c r="A5928" t="e">
        <v>#N/A</v>
      </c>
      <c r="B5928" s="33" t="e">
        <v>#N/A</v>
      </c>
      <c r="C5928" t="e">
        <v>#N/A</v>
      </c>
      <c r="D5928" t="e">
        <v>#N/A</v>
      </c>
      <c r="E5928" s="69" t="e">
        <v>#N/A</v>
      </c>
      <c r="F5928" s="3" t="e">
        <v>#N/A</v>
      </c>
      <c r="G5928" s="3" t="e">
        <v>#N/A</v>
      </c>
      <c r="H5928" s="3" t="e">
        <v>#N/A</v>
      </c>
      <c r="I5928" s="80" t="e">
        <v>#N/A</v>
      </c>
      <c r="J5928" s="80" t="e">
        <v>#N/A</v>
      </c>
      <c r="K5928" s="85" t="e">
        <v>#N/A</v>
      </c>
      <c r="L5928" s="9" t="e">
        <v>#N/A</v>
      </c>
      <c r="M5928" s="93" t="e">
        <v>#N/A</v>
      </c>
      <c r="N5928" s="8" t="e">
        <v>#N/A</v>
      </c>
      <c r="O5928" t="e">
        <v>#N/A</v>
      </c>
      <c r="P5928" t="e">
        <v>#N/A</v>
      </c>
      <c r="Q5928" t="e">
        <v>#N/A</v>
      </c>
      <c r="R5928" s="2" t="e">
        <v>#N/A</v>
      </c>
      <c r="S5928" t="e">
        <v>#N/A</v>
      </c>
      <c r="T5928" s="3" t="e">
        <v>#N/A</v>
      </c>
      <c r="U5928" s="3" t="e">
        <v>#N/A</v>
      </c>
      <c r="V5928" t="e">
        <v>#N/A</v>
      </c>
      <c r="W5928" t="e">
        <v>#N/A</v>
      </c>
      <c r="X5928" t="e">
        <v>#N/A</v>
      </c>
      <c r="Y5928" s="3" t="e">
        <v>#N/A</v>
      </c>
      <c r="Z5928" s="8" t="e">
        <v>#N/A</v>
      </c>
      <c r="AA5928" s="30" t="e">
        <v>#N/A</v>
      </c>
      <c r="AB5928" t="e">
        <v>#N/A</v>
      </c>
      <c r="AC5928" t="e">
        <v>#N/A</v>
      </c>
      <c r="AD5928" t="e">
        <v>#N/A</v>
      </c>
      <c r="AE5928" t="e">
        <v>#N/A</v>
      </c>
      <c r="AF5928" t="e">
        <v>#N/A</v>
      </c>
    </row>
    <row r="5929" spans="1:32" x14ac:dyDescent="0.25">
      <c r="A5929" t="e">
        <v>#N/A</v>
      </c>
      <c r="B5929" s="33" t="e">
        <v>#N/A</v>
      </c>
      <c r="C5929" t="e">
        <v>#N/A</v>
      </c>
      <c r="D5929" t="e">
        <v>#N/A</v>
      </c>
      <c r="E5929" s="69" t="e">
        <v>#N/A</v>
      </c>
      <c r="F5929" s="3" t="e">
        <v>#N/A</v>
      </c>
      <c r="G5929" s="3" t="e">
        <v>#N/A</v>
      </c>
      <c r="H5929" s="3" t="e">
        <v>#N/A</v>
      </c>
      <c r="I5929" s="80" t="e">
        <v>#N/A</v>
      </c>
      <c r="J5929" s="80" t="e">
        <v>#N/A</v>
      </c>
      <c r="K5929" s="85" t="e">
        <v>#N/A</v>
      </c>
      <c r="L5929" s="9" t="e">
        <v>#N/A</v>
      </c>
      <c r="M5929" s="93" t="e">
        <v>#N/A</v>
      </c>
      <c r="N5929" s="8" t="e">
        <v>#N/A</v>
      </c>
      <c r="O5929" t="e">
        <v>#N/A</v>
      </c>
      <c r="P5929" t="e">
        <v>#N/A</v>
      </c>
      <c r="Q5929" t="e">
        <v>#N/A</v>
      </c>
      <c r="R5929" s="2" t="e">
        <v>#N/A</v>
      </c>
      <c r="S5929" t="e">
        <v>#N/A</v>
      </c>
      <c r="T5929" s="3" t="e">
        <v>#N/A</v>
      </c>
      <c r="U5929" s="3" t="e">
        <v>#N/A</v>
      </c>
      <c r="V5929" t="e">
        <v>#N/A</v>
      </c>
      <c r="W5929" t="e">
        <v>#N/A</v>
      </c>
      <c r="X5929" t="e">
        <v>#N/A</v>
      </c>
      <c r="Y5929" s="3" t="e">
        <v>#N/A</v>
      </c>
      <c r="Z5929" s="8" t="e">
        <v>#N/A</v>
      </c>
      <c r="AA5929" s="30" t="e">
        <v>#N/A</v>
      </c>
      <c r="AB5929" t="e">
        <v>#N/A</v>
      </c>
      <c r="AC5929" t="e">
        <v>#N/A</v>
      </c>
      <c r="AD5929" t="e">
        <v>#N/A</v>
      </c>
      <c r="AE5929" t="e">
        <v>#N/A</v>
      </c>
      <c r="AF5929" t="e">
        <v>#N/A</v>
      </c>
    </row>
    <row r="5930" spans="1:32" x14ac:dyDescent="0.25">
      <c r="A5930" t="e">
        <v>#N/A</v>
      </c>
      <c r="B5930" s="33" t="e">
        <v>#N/A</v>
      </c>
      <c r="C5930" t="e">
        <v>#N/A</v>
      </c>
      <c r="D5930" t="e">
        <v>#N/A</v>
      </c>
      <c r="E5930" s="69" t="e">
        <v>#N/A</v>
      </c>
      <c r="F5930" s="3" t="e">
        <v>#N/A</v>
      </c>
      <c r="G5930" s="3" t="e">
        <v>#N/A</v>
      </c>
      <c r="H5930" s="3" t="e">
        <v>#N/A</v>
      </c>
      <c r="I5930" s="80" t="e">
        <v>#N/A</v>
      </c>
      <c r="J5930" s="80" t="e">
        <v>#N/A</v>
      </c>
      <c r="K5930" s="85" t="e">
        <v>#N/A</v>
      </c>
      <c r="L5930" s="9" t="e">
        <v>#N/A</v>
      </c>
      <c r="M5930" s="93" t="e">
        <v>#N/A</v>
      </c>
      <c r="N5930" s="8" t="e">
        <v>#N/A</v>
      </c>
      <c r="O5930" t="e">
        <v>#N/A</v>
      </c>
      <c r="P5930" t="e">
        <v>#N/A</v>
      </c>
      <c r="Q5930" t="e">
        <v>#N/A</v>
      </c>
      <c r="R5930" s="2" t="e">
        <v>#N/A</v>
      </c>
      <c r="S5930" t="e">
        <v>#N/A</v>
      </c>
      <c r="T5930" s="3" t="e">
        <v>#N/A</v>
      </c>
      <c r="U5930" s="3" t="e">
        <v>#N/A</v>
      </c>
      <c r="V5930" t="e">
        <v>#N/A</v>
      </c>
      <c r="W5930" t="e">
        <v>#N/A</v>
      </c>
      <c r="X5930" t="e">
        <v>#N/A</v>
      </c>
      <c r="Y5930" s="3" t="e">
        <v>#N/A</v>
      </c>
      <c r="Z5930" s="8" t="e">
        <v>#N/A</v>
      </c>
      <c r="AA5930" s="30" t="e">
        <v>#N/A</v>
      </c>
      <c r="AB5930" t="e">
        <v>#N/A</v>
      </c>
      <c r="AC5930" t="e">
        <v>#N/A</v>
      </c>
      <c r="AD5930" t="e">
        <v>#N/A</v>
      </c>
      <c r="AE5930" t="e">
        <v>#N/A</v>
      </c>
      <c r="AF5930" t="e">
        <v>#N/A</v>
      </c>
    </row>
    <row r="5931" spans="1:32" x14ac:dyDescent="0.25">
      <c r="A5931" t="e">
        <v>#N/A</v>
      </c>
      <c r="B5931" s="33" t="e">
        <v>#N/A</v>
      </c>
      <c r="C5931" t="e">
        <v>#N/A</v>
      </c>
      <c r="D5931" t="e">
        <v>#N/A</v>
      </c>
      <c r="E5931" s="69" t="e">
        <v>#N/A</v>
      </c>
      <c r="F5931" s="3" t="e">
        <v>#N/A</v>
      </c>
      <c r="G5931" s="3" t="e">
        <v>#N/A</v>
      </c>
      <c r="H5931" s="3" t="e">
        <v>#N/A</v>
      </c>
      <c r="I5931" s="80" t="e">
        <v>#N/A</v>
      </c>
      <c r="J5931" s="80" t="e">
        <v>#N/A</v>
      </c>
      <c r="K5931" s="85" t="e">
        <v>#N/A</v>
      </c>
      <c r="L5931" s="9" t="e">
        <v>#N/A</v>
      </c>
      <c r="M5931" s="93" t="e">
        <v>#N/A</v>
      </c>
      <c r="N5931" s="8" t="e">
        <v>#N/A</v>
      </c>
      <c r="O5931" t="e">
        <v>#N/A</v>
      </c>
      <c r="P5931" t="e">
        <v>#N/A</v>
      </c>
      <c r="Q5931" t="e">
        <v>#N/A</v>
      </c>
      <c r="R5931" s="2" t="e">
        <v>#N/A</v>
      </c>
      <c r="S5931" t="e">
        <v>#N/A</v>
      </c>
      <c r="T5931" s="3" t="e">
        <v>#N/A</v>
      </c>
      <c r="U5931" s="3" t="e">
        <v>#N/A</v>
      </c>
      <c r="V5931" t="e">
        <v>#N/A</v>
      </c>
      <c r="W5931" t="e">
        <v>#N/A</v>
      </c>
      <c r="X5931" t="e">
        <v>#N/A</v>
      </c>
      <c r="Y5931" s="3" t="e">
        <v>#N/A</v>
      </c>
      <c r="Z5931" s="8" t="e">
        <v>#N/A</v>
      </c>
      <c r="AA5931" s="30" t="e">
        <v>#N/A</v>
      </c>
      <c r="AB5931" t="e">
        <v>#N/A</v>
      </c>
      <c r="AC5931" t="e">
        <v>#N/A</v>
      </c>
      <c r="AD5931" t="e">
        <v>#N/A</v>
      </c>
      <c r="AE5931" t="e">
        <v>#N/A</v>
      </c>
      <c r="AF5931" t="e">
        <v>#N/A</v>
      </c>
    </row>
    <row r="5932" spans="1:32" x14ac:dyDescent="0.25">
      <c r="A5932" t="e">
        <v>#N/A</v>
      </c>
      <c r="B5932" s="33" t="e">
        <v>#N/A</v>
      </c>
      <c r="C5932" t="e">
        <v>#N/A</v>
      </c>
      <c r="D5932" t="e">
        <v>#N/A</v>
      </c>
      <c r="E5932" s="69" t="e">
        <v>#N/A</v>
      </c>
      <c r="F5932" s="3" t="e">
        <v>#N/A</v>
      </c>
      <c r="G5932" s="3" t="e">
        <v>#N/A</v>
      </c>
      <c r="H5932" s="3" t="e">
        <v>#N/A</v>
      </c>
      <c r="I5932" s="80" t="e">
        <v>#N/A</v>
      </c>
      <c r="J5932" s="80" t="e">
        <v>#N/A</v>
      </c>
      <c r="K5932" s="85" t="e">
        <v>#N/A</v>
      </c>
      <c r="L5932" s="9" t="e">
        <v>#N/A</v>
      </c>
      <c r="M5932" s="93" t="e">
        <v>#N/A</v>
      </c>
      <c r="N5932" s="8" t="e">
        <v>#N/A</v>
      </c>
      <c r="O5932" t="e">
        <v>#N/A</v>
      </c>
      <c r="P5932" t="e">
        <v>#N/A</v>
      </c>
      <c r="Q5932" t="e">
        <v>#N/A</v>
      </c>
      <c r="R5932" s="2" t="e">
        <v>#N/A</v>
      </c>
      <c r="S5932" t="e">
        <v>#N/A</v>
      </c>
      <c r="T5932" s="3" t="e">
        <v>#N/A</v>
      </c>
      <c r="U5932" s="3" t="e">
        <v>#N/A</v>
      </c>
      <c r="V5932" t="e">
        <v>#N/A</v>
      </c>
      <c r="W5932" t="e">
        <v>#N/A</v>
      </c>
      <c r="X5932" t="e">
        <v>#N/A</v>
      </c>
      <c r="Y5932" s="3" t="e">
        <v>#N/A</v>
      </c>
      <c r="Z5932" s="8" t="e">
        <v>#N/A</v>
      </c>
      <c r="AA5932" s="30" t="e">
        <v>#N/A</v>
      </c>
      <c r="AB5932" t="e">
        <v>#N/A</v>
      </c>
      <c r="AC5932" t="e">
        <v>#N/A</v>
      </c>
      <c r="AD5932" t="e">
        <v>#N/A</v>
      </c>
      <c r="AE5932" t="e">
        <v>#N/A</v>
      </c>
      <c r="AF5932" t="e">
        <v>#N/A</v>
      </c>
    </row>
    <row r="5933" spans="1:32" x14ac:dyDescent="0.25">
      <c r="A5933" t="e">
        <v>#N/A</v>
      </c>
      <c r="B5933" s="33" t="e">
        <v>#N/A</v>
      </c>
      <c r="C5933" t="e">
        <v>#N/A</v>
      </c>
      <c r="D5933" t="e">
        <v>#N/A</v>
      </c>
      <c r="E5933" s="69" t="e">
        <v>#N/A</v>
      </c>
      <c r="F5933" s="3" t="e">
        <v>#N/A</v>
      </c>
      <c r="G5933" s="3" t="e">
        <v>#N/A</v>
      </c>
      <c r="H5933" s="3" t="e">
        <v>#N/A</v>
      </c>
      <c r="I5933" s="80" t="e">
        <v>#N/A</v>
      </c>
      <c r="J5933" s="80" t="e">
        <v>#N/A</v>
      </c>
      <c r="K5933" s="85" t="e">
        <v>#N/A</v>
      </c>
      <c r="L5933" s="9" t="e">
        <v>#N/A</v>
      </c>
      <c r="M5933" s="93" t="e">
        <v>#N/A</v>
      </c>
      <c r="N5933" s="8" t="e">
        <v>#N/A</v>
      </c>
      <c r="O5933" t="e">
        <v>#N/A</v>
      </c>
      <c r="P5933" t="e">
        <v>#N/A</v>
      </c>
      <c r="Q5933" t="e">
        <v>#N/A</v>
      </c>
      <c r="R5933" s="2" t="e">
        <v>#N/A</v>
      </c>
      <c r="S5933" t="e">
        <v>#N/A</v>
      </c>
      <c r="T5933" s="3" t="e">
        <v>#N/A</v>
      </c>
      <c r="U5933" s="3" t="e">
        <v>#N/A</v>
      </c>
      <c r="V5933" t="e">
        <v>#N/A</v>
      </c>
      <c r="W5933" t="e">
        <v>#N/A</v>
      </c>
      <c r="X5933" t="e">
        <v>#N/A</v>
      </c>
      <c r="Y5933" s="3" t="e">
        <v>#N/A</v>
      </c>
      <c r="Z5933" s="8" t="e">
        <v>#N/A</v>
      </c>
      <c r="AA5933" s="30" t="e">
        <v>#N/A</v>
      </c>
      <c r="AB5933" t="e">
        <v>#N/A</v>
      </c>
      <c r="AC5933" t="e">
        <v>#N/A</v>
      </c>
      <c r="AD5933" t="e">
        <v>#N/A</v>
      </c>
      <c r="AE5933" t="e">
        <v>#N/A</v>
      </c>
      <c r="AF5933" t="e">
        <v>#N/A</v>
      </c>
    </row>
    <row r="5934" spans="1:32" x14ac:dyDescent="0.25">
      <c r="A5934" t="e">
        <v>#N/A</v>
      </c>
      <c r="B5934" s="33" t="e">
        <v>#N/A</v>
      </c>
      <c r="C5934" t="e">
        <v>#N/A</v>
      </c>
      <c r="D5934" t="e">
        <v>#N/A</v>
      </c>
      <c r="E5934" s="69" t="e">
        <v>#N/A</v>
      </c>
      <c r="F5934" s="3" t="e">
        <v>#N/A</v>
      </c>
      <c r="G5934" s="3" t="e">
        <v>#N/A</v>
      </c>
      <c r="H5934" s="3" t="e">
        <v>#N/A</v>
      </c>
      <c r="I5934" s="80" t="e">
        <v>#N/A</v>
      </c>
      <c r="J5934" s="80" t="e">
        <v>#N/A</v>
      </c>
      <c r="K5934" s="85" t="e">
        <v>#N/A</v>
      </c>
      <c r="L5934" s="9" t="e">
        <v>#N/A</v>
      </c>
      <c r="M5934" s="93" t="e">
        <v>#N/A</v>
      </c>
      <c r="N5934" s="8" t="e">
        <v>#N/A</v>
      </c>
      <c r="O5934" t="e">
        <v>#N/A</v>
      </c>
      <c r="P5934" t="e">
        <v>#N/A</v>
      </c>
      <c r="Q5934" t="e">
        <v>#N/A</v>
      </c>
      <c r="R5934" s="2" t="e">
        <v>#N/A</v>
      </c>
      <c r="S5934" t="e">
        <v>#N/A</v>
      </c>
      <c r="T5934" s="3" t="e">
        <v>#N/A</v>
      </c>
      <c r="U5934" s="3" t="e">
        <v>#N/A</v>
      </c>
      <c r="V5934" t="e">
        <v>#N/A</v>
      </c>
      <c r="W5934" t="e">
        <v>#N/A</v>
      </c>
      <c r="X5934" t="e">
        <v>#N/A</v>
      </c>
      <c r="Y5934" s="3" t="e">
        <v>#N/A</v>
      </c>
      <c r="Z5934" s="8" t="e">
        <v>#N/A</v>
      </c>
      <c r="AA5934" s="30" t="e">
        <v>#N/A</v>
      </c>
      <c r="AB5934" t="e">
        <v>#N/A</v>
      </c>
      <c r="AC5934" t="e">
        <v>#N/A</v>
      </c>
      <c r="AD5934" t="e">
        <v>#N/A</v>
      </c>
      <c r="AE5934" t="e">
        <v>#N/A</v>
      </c>
      <c r="AF5934" t="e">
        <v>#N/A</v>
      </c>
    </row>
    <row r="5935" spans="1:32" x14ac:dyDescent="0.25">
      <c r="A5935" t="e">
        <v>#N/A</v>
      </c>
      <c r="B5935" s="33" t="e">
        <v>#N/A</v>
      </c>
      <c r="C5935" t="e">
        <v>#N/A</v>
      </c>
      <c r="D5935" t="e">
        <v>#N/A</v>
      </c>
      <c r="E5935" s="69" t="e">
        <v>#N/A</v>
      </c>
      <c r="F5935" s="3" t="e">
        <v>#N/A</v>
      </c>
      <c r="G5935" s="3" t="e">
        <v>#N/A</v>
      </c>
      <c r="H5935" s="3" t="e">
        <v>#N/A</v>
      </c>
      <c r="I5935" s="80" t="e">
        <v>#N/A</v>
      </c>
      <c r="J5935" s="80" t="e">
        <v>#N/A</v>
      </c>
      <c r="K5935" s="85" t="e">
        <v>#N/A</v>
      </c>
      <c r="L5935" s="9" t="e">
        <v>#N/A</v>
      </c>
      <c r="M5935" s="93" t="e">
        <v>#N/A</v>
      </c>
      <c r="N5935" s="8" t="e">
        <v>#N/A</v>
      </c>
      <c r="O5935" t="e">
        <v>#N/A</v>
      </c>
      <c r="P5935" t="e">
        <v>#N/A</v>
      </c>
      <c r="Q5935" t="e">
        <v>#N/A</v>
      </c>
      <c r="R5935" s="2" t="e">
        <v>#N/A</v>
      </c>
      <c r="S5935" t="e">
        <v>#N/A</v>
      </c>
      <c r="T5935" s="3" t="e">
        <v>#N/A</v>
      </c>
      <c r="U5935" s="3" t="e">
        <v>#N/A</v>
      </c>
      <c r="V5935" t="e">
        <v>#N/A</v>
      </c>
      <c r="W5935" t="e">
        <v>#N/A</v>
      </c>
      <c r="X5935" t="e">
        <v>#N/A</v>
      </c>
      <c r="Y5935" s="3" t="e">
        <v>#N/A</v>
      </c>
      <c r="Z5935" s="8" t="e">
        <v>#N/A</v>
      </c>
      <c r="AA5935" s="30" t="e">
        <v>#N/A</v>
      </c>
      <c r="AB5935" t="e">
        <v>#N/A</v>
      </c>
      <c r="AC5935" t="e">
        <v>#N/A</v>
      </c>
      <c r="AD5935" t="e">
        <v>#N/A</v>
      </c>
      <c r="AE5935" t="e">
        <v>#N/A</v>
      </c>
      <c r="AF5935" t="e">
        <v>#N/A</v>
      </c>
    </row>
    <row r="5936" spans="1:32" x14ac:dyDescent="0.25">
      <c r="A5936" t="e">
        <v>#N/A</v>
      </c>
      <c r="B5936" s="33" t="e">
        <v>#N/A</v>
      </c>
      <c r="C5936" t="e">
        <v>#N/A</v>
      </c>
      <c r="D5936" t="e">
        <v>#N/A</v>
      </c>
      <c r="E5936" s="69" t="e">
        <v>#N/A</v>
      </c>
      <c r="F5936" s="3" t="e">
        <v>#N/A</v>
      </c>
      <c r="G5936" s="3" t="e">
        <v>#N/A</v>
      </c>
      <c r="H5936" s="3" t="e">
        <v>#N/A</v>
      </c>
      <c r="I5936" s="80" t="e">
        <v>#N/A</v>
      </c>
      <c r="J5936" s="80" t="e">
        <v>#N/A</v>
      </c>
      <c r="K5936" s="85" t="e">
        <v>#N/A</v>
      </c>
      <c r="L5936" s="9" t="e">
        <v>#N/A</v>
      </c>
      <c r="M5936" s="93" t="e">
        <v>#N/A</v>
      </c>
      <c r="N5936" s="8" t="e">
        <v>#N/A</v>
      </c>
      <c r="O5936" t="e">
        <v>#N/A</v>
      </c>
      <c r="P5936" t="e">
        <v>#N/A</v>
      </c>
      <c r="Q5936" t="e">
        <v>#N/A</v>
      </c>
      <c r="R5936" s="2" t="e">
        <v>#N/A</v>
      </c>
      <c r="S5936" t="e">
        <v>#N/A</v>
      </c>
      <c r="T5936" s="3" t="e">
        <v>#N/A</v>
      </c>
      <c r="U5936" s="3" t="e">
        <v>#N/A</v>
      </c>
      <c r="V5936" t="e">
        <v>#N/A</v>
      </c>
      <c r="W5936" t="e">
        <v>#N/A</v>
      </c>
      <c r="X5936" t="e">
        <v>#N/A</v>
      </c>
      <c r="Y5936" s="3" t="e">
        <v>#N/A</v>
      </c>
      <c r="Z5936" s="8" t="e">
        <v>#N/A</v>
      </c>
      <c r="AA5936" s="30" t="e">
        <v>#N/A</v>
      </c>
      <c r="AB5936" t="e">
        <v>#N/A</v>
      </c>
      <c r="AC5936" t="e">
        <v>#N/A</v>
      </c>
      <c r="AD5936" t="e">
        <v>#N/A</v>
      </c>
      <c r="AE5936" t="e">
        <v>#N/A</v>
      </c>
      <c r="AF5936" t="e">
        <v>#N/A</v>
      </c>
    </row>
    <row r="5937" spans="1:32" x14ac:dyDescent="0.25">
      <c r="A5937" t="e">
        <v>#N/A</v>
      </c>
      <c r="B5937" s="33" t="e">
        <v>#N/A</v>
      </c>
      <c r="C5937" t="e">
        <v>#N/A</v>
      </c>
      <c r="D5937" t="e">
        <v>#N/A</v>
      </c>
      <c r="E5937" s="69" t="e">
        <v>#N/A</v>
      </c>
      <c r="F5937" s="3" t="e">
        <v>#N/A</v>
      </c>
      <c r="G5937" s="3" t="e">
        <v>#N/A</v>
      </c>
      <c r="H5937" s="3" t="e">
        <v>#N/A</v>
      </c>
      <c r="I5937" s="80" t="e">
        <v>#N/A</v>
      </c>
      <c r="J5937" s="80" t="e">
        <v>#N/A</v>
      </c>
      <c r="K5937" s="85" t="e">
        <v>#N/A</v>
      </c>
      <c r="L5937" s="9" t="e">
        <v>#N/A</v>
      </c>
      <c r="M5937" s="93" t="e">
        <v>#N/A</v>
      </c>
      <c r="N5937" s="8" t="e">
        <v>#N/A</v>
      </c>
      <c r="O5937" t="e">
        <v>#N/A</v>
      </c>
      <c r="P5937" t="e">
        <v>#N/A</v>
      </c>
      <c r="Q5937" t="e">
        <v>#N/A</v>
      </c>
      <c r="R5937" s="2" t="e">
        <v>#N/A</v>
      </c>
      <c r="S5937" t="e">
        <v>#N/A</v>
      </c>
      <c r="T5937" s="3" t="e">
        <v>#N/A</v>
      </c>
      <c r="U5937" s="3" t="e">
        <v>#N/A</v>
      </c>
      <c r="V5937" t="e">
        <v>#N/A</v>
      </c>
      <c r="W5937" t="e">
        <v>#N/A</v>
      </c>
      <c r="X5937" t="e">
        <v>#N/A</v>
      </c>
      <c r="Y5937" s="3" t="e">
        <v>#N/A</v>
      </c>
      <c r="Z5937" s="8" t="e">
        <v>#N/A</v>
      </c>
      <c r="AA5937" s="30" t="e">
        <v>#N/A</v>
      </c>
      <c r="AB5937" t="e">
        <v>#N/A</v>
      </c>
      <c r="AC5937" t="e">
        <v>#N/A</v>
      </c>
      <c r="AD5937" t="e">
        <v>#N/A</v>
      </c>
      <c r="AE5937" t="e">
        <v>#N/A</v>
      </c>
      <c r="AF5937" t="e">
        <v>#N/A</v>
      </c>
    </row>
    <row r="5938" spans="1:32" x14ac:dyDescent="0.25">
      <c r="A5938" t="e">
        <v>#N/A</v>
      </c>
      <c r="B5938" s="33" t="e">
        <v>#N/A</v>
      </c>
      <c r="C5938" t="e">
        <v>#N/A</v>
      </c>
      <c r="D5938" t="e">
        <v>#N/A</v>
      </c>
      <c r="E5938" s="69" t="e">
        <v>#N/A</v>
      </c>
      <c r="F5938" s="3" t="e">
        <v>#N/A</v>
      </c>
      <c r="G5938" s="3" t="e">
        <v>#N/A</v>
      </c>
      <c r="H5938" s="3" t="e">
        <v>#N/A</v>
      </c>
      <c r="I5938" s="80" t="e">
        <v>#N/A</v>
      </c>
      <c r="J5938" s="80" t="e">
        <v>#N/A</v>
      </c>
      <c r="K5938" s="85" t="e">
        <v>#N/A</v>
      </c>
      <c r="L5938" s="9" t="e">
        <v>#N/A</v>
      </c>
      <c r="M5938" s="93" t="e">
        <v>#N/A</v>
      </c>
      <c r="N5938" s="8" t="e">
        <v>#N/A</v>
      </c>
      <c r="O5938" t="e">
        <v>#N/A</v>
      </c>
      <c r="P5938" t="e">
        <v>#N/A</v>
      </c>
      <c r="Q5938" t="e">
        <v>#N/A</v>
      </c>
      <c r="R5938" s="2" t="e">
        <v>#N/A</v>
      </c>
      <c r="S5938" t="e">
        <v>#N/A</v>
      </c>
      <c r="T5938" s="3" t="e">
        <v>#N/A</v>
      </c>
      <c r="U5938" s="3" t="e">
        <v>#N/A</v>
      </c>
      <c r="V5938" t="e">
        <v>#N/A</v>
      </c>
      <c r="W5938" t="e">
        <v>#N/A</v>
      </c>
      <c r="X5938" t="e">
        <v>#N/A</v>
      </c>
      <c r="Y5938" s="3" t="e">
        <v>#N/A</v>
      </c>
      <c r="Z5938" s="8" t="e">
        <v>#N/A</v>
      </c>
      <c r="AA5938" s="30" t="e">
        <v>#N/A</v>
      </c>
      <c r="AB5938" t="e">
        <v>#N/A</v>
      </c>
      <c r="AC5938" t="e">
        <v>#N/A</v>
      </c>
      <c r="AD5938" t="e">
        <v>#N/A</v>
      </c>
      <c r="AE5938" t="e">
        <v>#N/A</v>
      </c>
      <c r="AF5938" t="e">
        <v>#N/A</v>
      </c>
    </row>
    <row r="5939" spans="1:32" x14ac:dyDescent="0.25">
      <c r="A5939" t="e">
        <v>#N/A</v>
      </c>
      <c r="B5939" s="33" t="e">
        <v>#N/A</v>
      </c>
      <c r="C5939" t="e">
        <v>#N/A</v>
      </c>
      <c r="D5939" t="e">
        <v>#N/A</v>
      </c>
      <c r="E5939" s="69" t="e">
        <v>#N/A</v>
      </c>
      <c r="F5939" s="3" t="e">
        <v>#N/A</v>
      </c>
      <c r="G5939" s="3" t="e">
        <v>#N/A</v>
      </c>
      <c r="H5939" s="3" t="e">
        <v>#N/A</v>
      </c>
      <c r="I5939" s="80" t="e">
        <v>#N/A</v>
      </c>
      <c r="J5939" s="80" t="e">
        <v>#N/A</v>
      </c>
      <c r="K5939" s="85" t="e">
        <v>#N/A</v>
      </c>
      <c r="L5939" s="9" t="e">
        <v>#N/A</v>
      </c>
      <c r="M5939" s="93" t="e">
        <v>#N/A</v>
      </c>
      <c r="N5939" s="8" t="e">
        <v>#N/A</v>
      </c>
      <c r="O5939" t="e">
        <v>#N/A</v>
      </c>
      <c r="P5939" t="e">
        <v>#N/A</v>
      </c>
      <c r="Q5939" t="e">
        <v>#N/A</v>
      </c>
      <c r="R5939" s="2" t="e">
        <v>#N/A</v>
      </c>
      <c r="S5939" t="e">
        <v>#N/A</v>
      </c>
      <c r="T5939" s="3" t="e">
        <v>#N/A</v>
      </c>
      <c r="U5939" s="3" t="e">
        <v>#N/A</v>
      </c>
      <c r="V5939" t="e">
        <v>#N/A</v>
      </c>
      <c r="W5939" t="e">
        <v>#N/A</v>
      </c>
      <c r="X5939" t="e">
        <v>#N/A</v>
      </c>
      <c r="Y5939" s="3" t="e">
        <v>#N/A</v>
      </c>
      <c r="Z5939" s="8" t="e">
        <v>#N/A</v>
      </c>
      <c r="AA5939" s="30" t="e">
        <v>#N/A</v>
      </c>
      <c r="AB5939" t="e">
        <v>#N/A</v>
      </c>
      <c r="AC5939" t="e">
        <v>#N/A</v>
      </c>
      <c r="AD5939" t="e">
        <v>#N/A</v>
      </c>
      <c r="AE5939" t="e">
        <v>#N/A</v>
      </c>
      <c r="AF5939" t="e">
        <v>#N/A</v>
      </c>
    </row>
    <row r="5940" spans="1:32" x14ac:dyDescent="0.25">
      <c r="A5940" t="e">
        <v>#N/A</v>
      </c>
      <c r="B5940" s="33" t="e">
        <v>#N/A</v>
      </c>
      <c r="C5940" t="e">
        <v>#N/A</v>
      </c>
      <c r="D5940" t="e">
        <v>#N/A</v>
      </c>
      <c r="E5940" s="69" t="e">
        <v>#N/A</v>
      </c>
      <c r="F5940" s="3" t="e">
        <v>#N/A</v>
      </c>
      <c r="G5940" s="3" t="e">
        <v>#N/A</v>
      </c>
      <c r="H5940" s="3" t="e">
        <v>#N/A</v>
      </c>
      <c r="I5940" s="80" t="e">
        <v>#N/A</v>
      </c>
      <c r="J5940" s="80" t="e">
        <v>#N/A</v>
      </c>
      <c r="K5940" s="85" t="e">
        <v>#N/A</v>
      </c>
      <c r="L5940" s="9" t="e">
        <v>#N/A</v>
      </c>
      <c r="M5940" s="93" t="e">
        <v>#N/A</v>
      </c>
      <c r="N5940" s="8" t="e">
        <v>#N/A</v>
      </c>
      <c r="O5940" t="e">
        <v>#N/A</v>
      </c>
      <c r="P5940" t="e">
        <v>#N/A</v>
      </c>
      <c r="Q5940" t="e">
        <v>#N/A</v>
      </c>
      <c r="R5940" s="2" t="e">
        <v>#N/A</v>
      </c>
      <c r="S5940" t="e">
        <v>#N/A</v>
      </c>
      <c r="T5940" s="3" t="e">
        <v>#N/A</v>
      </c>
      <c r="U5940" s="3" t="e">
        <v>#N/A</v>
      </c>
      <c r="V5940" t="e">
        <v>#N/A</v>
      </c>
      <c r="W5940" t="e">
        <v>#N/A</v>
      </c>
      <c r="X5940" t="e">
        <v>#N/A</v>
      </c>
      <c r="Y5940" s="3" t="e">
        <v>#N/A</v>
      </c>
      <c r="Z5940" s="8" t="e">
        <v>#N/A</v>
      </c>
      <c r="AA5940" s="30" t="e">
        <v>#N/A</v>
      </c>
      <c r="AB5940" t="e">
        <v>#N/A</v>
      </c>
      <c r="AC5940" t="e">
        <v>#N/A</v>
      </c>
      <c r="AD5940" t="e">
        <v>#N/A</v>
      </c>
      <c r="AE5940" t="e">
        <v>#N/A</v>
      </c>
      <c r="AF5940" t="e">
        <v>#N/A</v>
      </c>
    </row>
    <row r="5941" spans="1:32" x14ac:dyDescent="0.25">
      <c r="A5941" t="e">
        <v>#N/A</v>
      </c>
      <c r="B5941" s="33" t="e">
        <v>#N/A</v>
      </c>
      <c r="C5941" t="e">
        <v>#N/A</v>
      </c>
      <c r="D5941" t="e">
        <v>#N/A</v>
      </c>
      <c r="E5941" s="69" t="e">
        <v>#N/A</v>
      </c>
      <c r="F5941" s="3" t="e">
        <v>#N/A</v>
      </c>
      <c r="G5941" s="3" t="e">
        <v>#N/A</v>
      </c>
      <c r="H5941" s="3" t="e">
        <v>#N/A</v>
      </c>
      <c r="I5941" s="80" t="e">
        <v>#N/A</v>
      </c>
      <c r="J5941" s="80" t="e">
        <v>#N/A</v>
      </c>
      <c r="K5941" s="85" t="e">
        <v>#N/A</v>
      </c>
      <c r="L5941" s="9" t="e">
        <v>#N/A</v>
      </c>
      <c r="M5941" s="93" t="e">
        <v>#N/A</v>
      </c>
      <c r="N5941" s="8" t="e">
        <v>#N/A</v>
      </c>
      <c r="O5941" t="e">
        <v>#N/A</v>
      </c>
      <c r="P5941" t="e">
        <v>#N/A</v>
      </c>
      <c r="Q5941" t="e">
        <v>#N/A</v>
      </c>
      <c r="R5941" s="2" t="e">
        <v>#N/A</v>
      </c>
      <c r="S5941" t="e">
        <v>#N/A</v>
      </c>
      <c r="T5941" s="3" t="e">
        <v>#N/A</v>
      </c>
      <c r="U5941" s="3" t="e">
        <v>#N/A</v>
      </c>
      <c r="V5941" t="e">
        <v>#N/A</v>
      </c>
      <c r="W5941" t="e">
        <v>#N/A</v>
      </c>
      <c r="X5941" t="e">
        <v>#N/A</v>
      </c>
      <c r="Y5941" s="3" t="e">
        <v>#N/A</v>
      </c>
      <c r="Z5941" s="8" t="e">
        <v>#N/A</v>
      </c>
      <c r="AA5941" s="30" t="e">
        <v>#N/A</v>
      </c>
      <c r="AB5941" t="e">
        <v>#N/A</v>
      </c>
      <c r="AC5941" t="e">
        <v>#N/A</v>
      </c>
      <c r="AD5941" t="e">
        <v>#N/A</v>
      </c>
      <c r="AE5941" t="e">
        <v>#N/A</v>
      </c>
      <c r="AF5941" t="e">
        <v>#N/A</v>
      </c>
    </row>
    <row r="5942" spans="1:32" x14ac:dyDescent="0.25">
      <c r="A5942" t="e">
        <v>#N/A</v>
      </c>
      <c r="B5942" s="33" t="e">
        <v>#N/A</v>
      </c>
      <c r="C5942" t="e">
        <v>#N/A</v>
      </c>
      <c r="D5942" t="e">
        <v>#N/A</v>
      </c>
      <c r="E5942" s="69" t="e">
        <v>#N/A</v>
      </c>
      <c r="F5942" s="3" t="e">
        <v>#N/A</v>
      </c>
      <c r="G5942" s="3" t="e">
        <v>#N/A</v>
      </c>
      <c r="H5942" s="3" t="e">
        <v>#N/A</v>
      </c>
      <c r="I5942" s="80" t="e">
        <v>#N/A</v>
      </c>
      <c r="J5942" s="80" t="e">
        <v>#N/A</v>
      </c>
      <c r="K5942" s="85" t="e">
        <v>#N/A</v>
      </c>
      <c r="L5942" s="9" t="e">
        <v>#N/A</v>
      </c>
      <c r="M5942" s="93" t="e">
        <v>#N/A</v>
      </c>
      <c r="N5942" s="8" t="e">
        <v>#N/A</v>
      </c>
      <c r="O5942" t="e">
        <v>#N/A</v>
      </c>
      <c r="P5942" t="e">
        <v>#N/A</v>
      </c>
      <c r="Q5942" t="e">
        <v>#N/A</v>
      </c>
      <c r="R5942" s="2" t="e">
        <v>#N/A</v>
      </c>
      <c r="S5942" t="e">
        <v>#N/A</v>
      </c>
      <c r="T5942" s="3" t="e">
        <v>#N/A</v>
      </c>
      <c r="U5942" s="3" t="e">
        <v>#N/A</v>
      </c>
      <c r="V5942" t="e">
        <v>#N/A</v>
      </c>
      <c r="W5942" t="e">
        <v>#N/A</v>
      </c>
      <c r="X5942" t="e">
        <v>#N/A</v>
      </c>
      <c r="Y5942" s="3" t="e">
        <v>#N/A</v>
      </c>
      <c r="Z5942" s="8" t="e">
        <v>#N/A</v>
      </c>
      <c r="AA5942" s="30" t="e">
        <v>#N/A</v>
      </c>
      <c r="AB5942" t="e">
        <v>#N/A</v>
      </c>
      <c r="AC5942" t="e">
        <v>#N/A</v>
      </c>
      <c r="AD5942" t="e">
        <v>#N/A</v>
      </c>
      <c r="AE5942" t="e">
        <v>#N/A</v>
      </c>
      <c r="AF5942" t="e">
        <v>#N/A</v>
      </c>
    </row>
    <row r="5943" spans="1:32" x14ac:dyDescent="0.25">
      <c r="A5943" t="e">
        <v>#N/A</v>
      </c>
      <c r="B5943" s="33" t="e">
        <v>#N/A</v>
      </c>
      <c r="C5943" t="e">
        <v>#N/A</v>
      </c>
      <c r="D5943" t="e">
        <v>#N/A</v>
      </c>
      <c r="E5943" s="69" t="e">
        <v>#N/A</v>
      </c>
      <c r="F5943" s="3" t="e">
        <v>#N/A</v>
      </c>
      <c r="G5943" s="3" t="e">
        <v>#N/A</v>
      </c>
      <c r="H5943" s="3" t="e">
        <v>#N/A</v>
      </c>
      <c r="I5943" s="80" t="e">
        <v>#N/A</v>
      </c>
      <c r="J5943" s="80" t="e">
        <v>#N/A</v>
      </c>
      <c r="K5943" s="85" t="e">
        <v>#N/A</v>
      </c>
      <c r="L5943" s="9" t="e">
        <v>#N/A</v>
      </c>
      <c r="M5943" s="93" t="e">
        <v>#N/A</v>
      </c>
      <c r="N5943" s="8" t="e">
        <v>#N/A</v>
      </c>
      <c r="O5943" t="e">
        <v>#N/A</v>
      </c>
      <c r="P5943" t="e">
        <v>#N/A</v>
      </c>
      <c r="Q5943" t="e">
        <v>#N/A</v>
      </c>
      <c r="R5943" s="2" t="e">
        <v>#N/A</v>
      </c>
      <c r="S5943" t="e">
        <v>#N/A</v>
      </c>
      <c r="T5943" s="3" t="e">
        <v>#N/A</v>
      </c>
      <c r="U5943" s="3" t="e">
        <v>#N/A</v>
      </c>
      <c r="V5943" t="e">
        <v>#N/A</v>
      </c>
      <c r="W5943" t="e">
        <v>#N/A</v>
      </c>
      <c r="X5943" t="e">
        <v>#N/A</v>
      </c>
      <c r="Y5943" s="3" t="e">
        <v>#N/A</v>
      </c>
      <c r="Z5943" s="8" t="e">
        <v>#N/A</v>
      </c>
      <c r="AA5943" s="30" t="e">
        <v>#N/A</v>
      </c>
      <c r="AB5943" t="e">
        <v>#N/A</v>
      </c>
      <c r="AC5943" t="e">
        <v>#N/A</v>
      </c>
      <c r="AD5943" t="e">
        <v>#N/A</v>
      </c>
      <c r="AE5943" t="e">
        <v>#N/A</v>
      </c>
      <c r="AF5943" t="e">
        <v>#N/A</v>
      </c>
    </row>
    <row r="5944" spans="1:32" x14ac:dyDescent="0.25">
      <c r="A5944" t="e">
        <v>#N/A</v>
      </c>
      <c r="B5944" s="33" t="e">
        <v>#N/A</v>
      </c>
      <c r="C5944" t="e">
        <v>#N/A</v>
      </c>
      <c r="D5944" t="e">
        <v>#N/A</v>
      </c>
      <c r="E5944" s="69" t="e">
        <v>#N/A</v>
      </c>
      <c r="F5944" s="3" t="e">
        <v>#N/A</v>
      </c>
      <c r="G5944" s="3" t="e">
        <v>#N/A</v>
      </c>
      <c r="H5944" s="3" t="e">
        <v>#N/A</v>
      </c>
      <c r="I5944" s="80" t="e">
        <v>#N/A</v>
      </c>
      <c r="J5944" s="80" t="e">
        <v>#N/A</v>
      </c>
      <c r="K5944" s="85" t="e">
        <v>#N/A</v>
      </c>
      <c r="L5944" s="9" t="e">
        <v>#N/A</v>
      </c>
      <c r="M5944" s="93" t="e">
        <v>#N/A</v>
      </c>
      <c r="N5944" s="8" t="e">
        <v>#N/A</v>
      </c>
      <c r="O5944" t="e">
        <v>#N/A</v>
      </c>
      <c r="P5944" t="e">
        <v>#N/A</v>
      </c>
      <c r="Q5944" t="e">
        <v>#N/A</v>
      </c>
      <c r="R5944" s="2" t="e">
        <v>#N/A</v>
      </c>
      <c r="S5944" t="e">
        <v>#N/A</v>
      </c>
      <c r="T5944" s="3" t="e">
        <v>#N/A</v>
      </c>
      <c r="U5944" s="3" t="e">
        <v>#N/A</v>
      </c>
      <c r="V5944" t="e">
        <v>#N/A</v>
      </c>
      <c r="W5944" t="e">
        <v>#N/A</v>
      </c>
      <c r="X5944" t="e">
        <v>#N/A</v>
      </c>
      <c r="Y5944" s="3" t="e">
        <v>#N/A</v>
      </c>
      <c r="Z5944" s="8" t="e">
        <v>#N/A</v>
      </c>
      <c r="AA5944" s="30" t="e">
        <v>#N/A</v>
      </c>
      <c r="AB5944" t="e">
        <v>#N/A</v>
      </c>
      <c r="AC5944" t="e">
        <v>#N/A</v>
      </c>
      <c r="AD5944" t="e">
        <v>#N/A</v>
      </c>
      <c r="AE5944" t="e">
        <v>#N/A</v>
      </c>
      <c r="AF5944" t="e">
        <v>#N/A</v>
      </c>
    </row>
    <row r="5945" spans="1:32" x14ac:dyDescent="0.25">
      <c r="A5945" t="e">
        <v>#N/A</v>
      </c>
      <c r="B5945" s="33" t="e">
        <v>#N/A</v>
      </c>
      <c r="C5945" t="e">
        <v>#N/A</v>
      </c>
      <c r="D5945" t="e">
        <v>#N/A</v>
      </c>
      <c r="E5945" s="69" t="e">
        <v>#N/A</v>
      </c>
      <c r="F5945" s="3" t="e">
        <v>#N/A</v>
      </c>
      <c r="G5945" s="3" t="e">
        <v>#N/A</v>
      </c>
      <c r="H5945" s="3" t="e">
        <v>#N/A</v>
      </c>
      <c r="I5945" s="80" t="e">
        <v>#N/A</v>
      </c>
      <c r="J5945" s="80" t="e">
        <v>#N/A</v>
      </c>
      <c r="K5945" s="85" t="e">
        <v>#N/A</v>
      </c>
      <c r="L5945" s="9" t="e">
        <v>#N/A</v>
      </c>
      <c r="M5945" s="93" t="e">
        <v>#N/A</v>
      </c>
      <c r="N5945" s="8" t="e">
        <v>#N/A</v>
      </c>
      <c r="O5945" t="e">
        <v>#N/A</v>
      </c>
      <c r="P5945" t="e">
        <v>#N/A</v>
      </c>
      <c r="Q5945" t="e">
        <v>#N/A</v>
      </c>
      <c r="R5945" s="2" t="e">
        <v>#N/A</v>
      </c>
      <c r="S5945" t="e">
        <v>#N/A</v>
      </c>
      <c r="T5945" s="3" t="e">
        <v>#N/A</v>
      </c>
      <c r="U5945" s="3" t="e">
        <v>#N/A</v>
      </c>
      <c r="V5945" t="e">
        <v>#N/A</v>
      </c>
      <c r="W5945" t="e">
        <v>#N/A</v>
      </c>
      <c r="X5945" t="e">
        <v>#N/A</v>
      </c>
      <c r="Y5945" s="3" t="e">
        <v>#N/A</v>
      </c>
      <c r="Z5945" s="8" t="e">
        <v>#N/A</v>
      </c>
      <c r="AA5945" s="30" t="e">
        <v>#N/A</v>
      </c>
      <c r="AB5945" t="e">
        <v>#N/A</v>
      </c>
      <c r="AC5945" t="e">
        <v>#N/A</v>
      </c>
      <c r="AD5945" t="e">
        <v>#N/A</v>
      </c>
      <c r="AE5945" t="e">
        <v>#N/A</v>
      </c>
      <c r="AF5945" t="e">
        <v>#N/A</v>
      </c>
    </row>
    <row r="5946" spans="1:32" x14ac:dyDescent="0.25">
      <c r="A5946" t="e">
        <v>#N/A</v>
      </c>
      <c r="B5946" s="33" t="e">
        <v>#N/A</v>
      </c>
      <c r="C5946" t="e">
        <v>#N/A</v>
      </c>
      <c r="D5946" t="e">
        <v>#N/A</v>
      </c>
      <c r="E5946" s="69" t="e">
        <v>#N/A</v>
      </c>
      <c r="F5946" s="3" t="e">
        <v>#N/A</v>
      </c>
      <c r="G5946" s="3" t="e">
        <v>#N/A</v>
      </c>
      <c r="H5946" s="3" t="e">
        <v>#N/A</v>
      </c>
      <c r="I5946" s="80" t="e">
        <v>#N/A</v>
      </c>
      <c r="J5946" s="80" t="e">
        <v>#N/A</v>
      </c>
      <c r="K5946" s="85" t="e">
        <v>#N/A</v>
      </c>
      <c r="L5946" s="9" t="e">
        <v>#N/A</v>
      </c>
      <c r="M5946" s="93" t="e">
        <v>#N/A</v>
      </c>
      <c r="N5946" s="8" t="e">
        <v>#N/A</v>
      </c>
      <c r="O5946" t="e">
        <v>#N/A</v>
      </c>
      <c r="P5946" t="e">
        <v>#N/A</v>
      </c>
      <c r="Q5946" t="e">
        <v>#N/A</v>
      </c>
      <c r="R5946" s="2" t="e">
        <v>#N/A</v>
      </c>
      <c r="S5946" t="e">
        <v>#N/A</v>
      </c>
      <c r="T5946" s="3" t="e">
        <v>#N/A</v>
      </c>
      <c r="U5946" s="3" t="e">
        <v>#N/A</v>
      </c>
      <c r="V5946" t="e">
        <v>#N/A</v>
      </c>
      <c r="W5946" t="e">
        <v>#N/A</v>
      </c>
      <c r="X5946" t="e">
        <v>#N/A</v>
      </c>
      <c r="Y5946" s="3" t="e">
        <v>#N/A</v>
      </c>
      <c r="Z5946" s="8" t="e">
        <v>#N/A</v>
      </c>
      <c r="AA5946" s="30" t="e">
        <v>#N/A</v>
      </c>
      <c r="AB5946" t="e">
        <v>#N/A</v>
      </c>
      <c r="AC5946" t="e">
        <v>#N/A</v>
      </c>
      <c r="AD5946" t="e">
        <v>#N/A</v>
      </c>
      <c r="AE5946" t="e">
        <v>#N/A</v>
      </c>
      <c r="AF5946" t="e">
        <v>#N/A</v>
      </c>
    </row>
    <row r="5947" spans="1:32" x14ac:dyDescent="0.25">
      <c r="A5947" t="e">
        <v>#N/A</v>
      </c>
      <c r="B5947" s="33" t="e">
        <v>#N/A</v>
      </c>
      <c r="C5947" t="e">
        <v>#N/A</v>
      </c>
      <c r="D5947" t="e">
        <v>#N/A</v>
      </c>
      <c r="E5947" s="69" t="e">
        <v>#N/A</v>
      </c>
      <c r="F5947" s="3" t="e">
        <v>#N/A</v>
      </c>
      <c r="G5947" s="3" t="e">
        <v>#N/A</v>
      </c>
      <c r="H5947" s="3" t="e">
        <v>#N/A</v>
      </c>
      <c r="I5947" s="80" t="e">
        <v>#N/A</v>
      </c>
      <c r="J5947" s="80" t="e">
        <v>#N/A</v>
      </c>
      <c r="K5947" s="85" t="e">
        <v>#N/A</v>
      </c>
      <c r="L5947" s="9" t="e">
        <v>#N/A</v>
      </c>
      <c r="M5947" s="93" t="e">
        <v>#N/A</v>
      </c>
      <c r="N5947" s="8" t="e">
        <v>#N/A</v>
      </c>
      <c r="O5947" t="e">
        <v>#N/A</v>
      </c>
      <c r="P5947" t="e">
        <v>#N/A</v>
      </c>
      <c r="Q5947" t="e">
        <v>#N/A</v>
      </c>
      <c r="R5947" s="2" t="e">
        <v>#N/A</v>
      </c>
      <c r="S5947" t="e">
        <v>#N/A</v>
      </c>
      <c r="T5947" s="3" t="e">
        <v>#N/A</v>
      </c>
      <c r="U5947" s="3" t="e">
        <v>#N/A</v>
      </c>
      <c r="V5947" t="e">
        <v>#N/A</v>
      </c>
      <c r="W5947" t="e">
        <v>#N/A</v>
      </c>
      <c r="X5947" t="e">
        <v>#N/A</v>
      </c>
      <c r="Y5947" s="3" t="e">
        <v>#N/A</v>
      </c>
      <c r="Z5947" s="8" t="e">
        <v>#N/A</v>
      </c>
      <c r="AA5947" s="30" t="e">
        <v>#N/A</v>
      </c>
      <c r="AB5947" t="e">
        <v>#N/A</v>
      </c>
      <c r="AC5947" t="e">
        <v>#N/A</v>
      </c>
      <c r="AD5947" t="e">
        <v>#N/A</v>
      </c>
      <c r="AE5947" t="e">
        <v>#N/A</v>
      </c>
      <c r="AF5947" t="e">
        <v>#N/A</v>
      </c>
    </row>
    <row r="5948" spans="1:32" x14ac:dyDescent="0.25">
      <c r="A5948" t="e">
        <v>#N/A</v>
      </c>
      <c r="B5948" s="33" t="e">
        <v>#N/A</v>
      </c>
      <c r="C5948" t="e">
        <v>#N/A</v>
      </c>
      <c r="D5948" t="e">
        <v>#N/A</v>
      </c>
      <c r="E5948" s="69" t="e">
        <v>#N/A</v>
      </c>
      <c r="F5948" s="3" t="e">
        <v>#N/A</v>
      </c>
      <c r="G5948" s="3" t="e">
        <v>#N/A</v>
      </c>
      <c r="H5948" s="3" t="e">
        <v>#N/A</v>
      </c>
      <c r="I5948" s="80" t="e">
        <v>#N/A</v>
      </c>
      <c r="J5948" s="80" t="e">
        <v>#N/A</v>
      </c>
      <c r="K5948" s="85" t="e">
        <v>#N/A</v>
      </c>
      <c r="L5948" s="9" t="e">
        <v>#N/A</v>
      </c>
      <c r="M5948" s="93" t="e">
        <v>#N/A</v>
      </c>
      <c r="N5948" s="8" t="e">
        <v>#N/A</v>
      </c>
      <c r="O5948" t="e">
        <v>#N/A</v>
      </c>
      <c r="P5948" t="e">
        <v>#N/A</v>
      </c>
      <c r="Q5948" t="e">
        <v>#N/A</v>
      </c>
      <c r="R5948" s="2" t="e">
        <v>#N/A</v>
      </c>
      <c r="S5948" t="e">
        <v>#N/A</v>
      </c>
      <c r="T5948" s="3" t="e">
        <v>#N/A</v>
      </c>
      <c r="U5948" s="3" t="e">
        <v>#N/A</v>
      </c>
      <c r="V5948" t="e">
        <v>#N/A</v>
      </c>
      <c r="W5948" t="e">
        <v>#N/A</v>
      </c>
      <c r="X5948" t="e">
        <v>#N/A</v>
      </c>
      <c r="Y5948" s="3" t="e">
        <v>#N/A</v>
      </c>
      <c r="Z5948" s="8" t="e">
        <v>#N/A</v>
      </c>
      <c r="AA5948" s="30" t="e">
        <v>#N/A</v>
      </c>
      <c r="AB5948" t="e">
        <v>#N/A</v>
      </c>
      <c r="AC5948" t="e">
        <v>#N/A</v>
      </c>
      <c r="AD5948" t="e">
        <v>#N/A</v>
      </c>
      <c r="AE5948" t="e">
        <v>#N/A</v>
      </c>
      <c r="AF5948" t="e">
        <v>#N/A</v>
      </c>
    </row>
    <row r="5949" spans="1:32" x14ac:dyDescent="0.25">
      <c r="A5949" t="e">
        <v>#N/A</v>
      </c>
      <c r="B5949" s="33" t="e">
        <v>#N/A</v>
      </c>
      <c r="C5949" t="e">
        <v>#N/A</v>
      </c>
      <c r="D5949" t="e">
        <v>#N/A</v>
      </c>
      <c r="E5949" s="69" t="e">
        <v>#N/A</v>
      </c>
      <c r="F5949" s="3" t="e">
        <v>#N/A</v>
      </c>
      <c r="G5949" s="3" t="e">
        <v>#N/A</v>
      </c>
      <c r="H5949" s="3" t="e">
        <v>#N/A</v>
      </c>
      <c r="I5949" s="80" t="e">
        <v>#N/A</v>
      </c>
      <c r="J5949" s="80" t="e">
        <v>#N/A</v>
      </c>
      <c r="K5949" s="85" t="e">
        <v>#N/A</v>
      </c>
      <c r="L5949" s="9" t="e">
        <v>#N/A</v>
      </c>
      <c r="M5949" s="93" t="e">
        <v>#N/A</v>
      </c>
      <c r="N5949" s="8" t="e">
        <v>#N/A</v>
      </c>
      <c r="O5949" t="e">
        <v>#N/A</v>
      </c>
      <c r="P5949" t="e">
        <v>#N/A</v>
      </c>
      <c r="Q5949" t="e">
        <v>#N/A</v>
      </c>
      <c r="R5949" s="2" t="e">
        <v>#N/A</v>
      </c>
      <c r="S5949" t="e">
        <v>#N/A</v>
      </c>
      <c r="T5949" s="3" t="e">
        <v>#N/A</v>
      </c>
      <c r="U5949" s="3" t="e">
        <v>#N/A</v>
      </c>
      <c r="V5949" t="e">
        <v>#N/A</v>
      </c>
      <c r="W5949" t="e">
        <v>#N/A</v>
      </c>
      <c r="X5949" t="e">
        <v>#N/A</v>
      </c>
      <c r="Y5949" s="3" t="e">
        <v>#N/A</v>
      </c>
      <c r="Z5949" s="8" t="e">
        <v>#N/A</v>
      </c>
      <c r="AA5949" s="30" t="e">
        <v>#N/A</v>
      </c>
      <c r="AB5949" t="e">
        <v>#N/A</v>
      </c>
      <c r="AC5949" t="e">
        <v>#N/A</v>
      </c>
      <c r="AD5949" t="e">
        <v>#N/A</v>
      </c>
      <c r="AE5949" t="e">
        <v>#N/A</v>
      </c>
      <c r="AF5949" t="e">
        <v>#N/A</v>
      </c>
    </row>
    <row r="5950" spans="1:32" x14ac:dyDescent="0.25">
      <c r="A5950" t="e">
        <v>#N/A</v>
      </c>
      <c r="B5950" s="33" t="e">
        <v>#N/A</v>
      </c>
      <c r="C5950" t="e">
        <v>#N/A</v>
      </c>
      <c r="D5950" t="e">
        <v>#N/A</v>
      </c>
      <c r="E5950" s="69" t="e">
        <v>#N/A</v>
      </c>
      <c r="F5950" s="3" t="e">
        <v>#N/A</v>
      </c>
      <c r="G5950" s="3" t="e">
        <v>#N/A</v>
      </c>
      <c r="H5950" s="3" t="e">
        <v>#N/A</v>
      </c>
      <c r="I5950" s="80" t="e">
        <v>#N/A</v>
      </c>
      <c r="J5950" s="80" t="e">
        <v>#N/A</v>
      </c>
      <c r="K5950" s="85" t="e">
        <v>#N/A</v>
      </c>
      <c r="L5950" s="9" t="e">
        <v>#N/A</v>
      </c>
      <c r="M5950" s="93" t="e">
        <v>#N/A</v>
      </c>
      <c r="N5950" s="8" t="e">
        <v>#N/A</v>
      </c>
      <c r="O5950" t="e">
        <v>#N/A</v>
      </c>
      <c r="P5950" t="e">
        <v>#N/A</v>
      </c>
      <c r="Q5950" t="e">
        <v>#N/A</v>
      </c>
      <c r="R5950" s="2" t="e">
        <v>#N/A</v>
      </c>
      <c r="S5950" t="e">
        <v>#N/A</v>
      </c>
      <c r="T5950" s="3" t="e">
        <v>#N/A</v>
      </c>
      <c r="U5950" s="3" t="e">
        <v>#N/A</v>
      </c>
      <c r="V5950" t="e">
        <v>#N/A</v>
      </c>
      <c r="W5950" t="e">
        <v>#N/A</v>
      </c>
      <c r="X5950" t="e">
        <v>#N/A</v>
      </c>
      <c r="Y5950" s="3" t="e">
        <v>#N/A</v>
      </c>
      <c r="Z5950" s="8" t="e">
        <v>#N/A</v>
      </c>
      <c r="AA5950" s="30" t="e">
        <v>#N/A</v>
      </c>
      <c r="AB5950" t="e">
        <v>#N/A</v>
      </c>
      <c r="AC5950" t="e">
        <v>#N/A</v>
      </c>
      <c r="AD5950" t="e">
        <v>#N/A</v>
      </c>
      <c r="AE5950" t="e">
        <v>#N/A</v>
      </c>
      <c r="AF5950" t="e">
        <v>#N/A</v>
      </c>
    </row>
    <row r="5951" spans="1:32" x14ac:dyDescent="0.25">
      <c r="A5951" t="e">
        <v>#N/A</v>
      </c>
      <c r="B5951" s="33" t="e">
        <v>#N/A</v>
      </c>
      <c r="C5951" t="e">
        <v>#N/A</v>
      </c>
      <c r="D5951" t="e">
        <v>#N/A</v>
      </c>
      <c r="E5951" s="69" t="e">
        <v>#N/A</v>
      </c>
      <c r="F5951" s="3" t="e">
        <v>#N/A</v>
      </c>
      <c r="G5951" s="3" t="e">
        <v>#N/A</v>
      </c>
      <c r="H5951" s="3" t="e">
        <v>#N/A</v>
      </c>
      <c r="I5951" s="80" t="e">
        <v>#N/A</v>
      </c>
      <c r="J5951" s="80" t="e">
        <v>#N/A</v>
      </c>
      <c r="K5951" s="85" t="e">
        <v>#N/A</v>
      </c>
      <c r="L5951" s="9" t="e">
        <v>#N/A</v>
      </c>
      <c r="M5951" s="93" t="e">
        <v>#N/A</v>
      </c>
      <c r="N5951" s="8" t="e">
        <v>#N/A</v>
      </c>
      <c r="O5951" t="e">
        <v>#N/A</v>
      </c>
      <c r="P5951" t="e">
        <v>#N/A</v>
      </c>
      <c r="Q5951" t="e">
        <v>#N/A</v>
      </c>
      <c r="R5951" s="2" t="e">
        <v>#N/A</v>
      </c>
      <c r="S5951" t="e">
        <v>#N/A</v>
      </c>
      <c r="T5951" s="3" t="e">
        <v>#N/A</v>
      </c>
      <c r="U5951" s="3" t="e">
        <v>#N/A</v>
      </c>
      <c r="V5951" t="e">
        <v>#N/A</v>
      </c>
      <c r="W5951" t="e">
        <v>#N/A</v>
      </c>
      <c r="X5951" t="e">
        <v>#N/A</v>
      </c>
      <c r="Y5951" s="3" t="e">
        <v>#N/A</v>
      </c>
      <c r="Z5951" s="8" t="e">
        <v>#N/A</v>
      </c>
      <c r="AA5951" s="30" t="e">
        <v>#N/A</v>
      </c>
      <c r="AB5951" t="e">
        <v>#N/A</v>
      </c>
      <c r="AC5951" t="e">
        <v>#N/A</v>
      </c>
      <c r="AD5951" t="e">
        <v>#N/A</v>
      </c>
      <c r="AE5951" t="e">
        <v>#N/A</v>
      </c>
      <c r="AF5951" t="e">
        <v>#N/A</v>
      </c>
    </row>
    <row r="5952" spans="1:32" x14ac:dyDescent="0.25">
      <c r="A5952" t="e">
        <v>#N/A</v>
      </c>
      <c r="B5952" s="33" t="e">
        <v>#N/A</v>
      </c>
      <c r="C5952" t="e">
        <v>#N/A</v>
      </c>
      <c r="D5952" t="e">
        <v>#N/A</v>
      </c>
      <c r="E5952" s="69" t="e">
        <v>#N/A</v>
      </c>
      <c r="F5952" s="3" t="e">
        <v>#N/A</v>
      </c>
      <c r="G5952" s="3" t="e">
        <v>#N/A</v>
      </c>
      <c r="H5952" s="3" t="e">
        <v>#N/A</v>
      </c>
      <c r="I5952" s="80" t="e">
        <v>#N/A</v>
      </c>
      <c r="J5952" s="80" t="e">
        <v>#N/A</v>
      </c>
      <c r="K5952" s="85" t="e">
        <v>#N/A</v>
      </c>
      <c r="L5952" s="9" t="e">
        <v>#N/A</v>
      </c>
      <c r="M5952" s="93" t="e">
        <v>#N/A</v>
      </c>
      <c r="N5952" s="8" t="e">
        <v>#N/A</v>
      </c>
      <c r="O5952" t="e">
        <v>#N/A</v>
      </c>
      <c r="P5952" t="e">
        <v>#N/A</v>
      </c>
      <c r="Q5952" t="e">
        <v>#N/A</v>
      </c>
      <c r="R5952" s="2" t="e">
        <v>#N/A</v>
      </c>
      <c r="S5952" t="e">
        <v>#N/A</v>
      </c>
      <c r="T5952" s="3" t="e">
        <v>#N/A</v>
      </c>
      <c r="U5952" s="3" t="e">
        <v>#N/A</v>
      </c>
      <c r="V5952" t="e">
        <v>#N/A</v>
      </c>
      <c r="W5952" t="e">
        <v>#N/A</v>
      </c>
      <c r="X5952" t="e">
        <v>#N/A</v>
      </c>
      <c r="Y5952" s="3" t="e">
        <v>#N/A</v>
      </c>
      <c r="Z5952" s="8" t="e">
        <v>#N/A</v>
      </c>
      <c r="AA5952" s="30" t="e">
        <v>#N/A</v>
      </c>
      <c r="AB5952" t="e">
        <v>#N/A</v>
      </c>
      <c r="AC5952" t="e">
        <v>#N/A</v>
      </c>
      <c r="AD5952" t="e">
        <v>#N/A</v>
      </c>
      <c r="AE5952" t="e">
        <v>#N/A</v>
      </c>
      <c r="AF5952" t="e">
        <v>#N/A</v>
      </c>
    </row>
    <row r="5953" spans="1:32" x14ac:dyDescent="0.25">
      <c r="A5953" t="e">
        <v>#N/A</v>
      </c>
      <c r="B5953" s="33" t="e">
        <v>#N/A</v>
      </c>
      <c r="C5953" t="e">
        <v>#N/A</v>
      </c>
      <c r="D5953" t="e">
        <v>#N/A</v>
      </c>
      <c r="E5953" s="69" t="e">
        <v>#N/A</v>
      </c>
      <c r="F5953" s="3" t="e">
        <v>#N/A</v>
      </c>
      <c r="G5953" s="3" t="e">
        <v>#N/A</v>
      </c>
      <c r="H5953" s="3" t="e">
        <v>#N/A</v>
      </c>
      <c r="I5953" s="80" t="e">
        <v>#N/A</v>
      </c>
      <c r="J5953" s="80" t="e">
        <v>#N/A</v>
      </c>
      <c r="K5953" s="85" t="e">
        <v>#N/A</v>
      </c>
      <c r="L5953" s="9" t="e">
        <v>#N/A</v>
      </c>
      <c r="M5953" s="93" t="e">
        <v>#N/A</v>
      </c>
      <c r="N5953" s="8" t="e">
        <v>#N/A</v>
      </c>
      <c r="O5953" t="e">
        <v>#N/A</v>
      </c>
      <c r="P5953" t="e">
        <v>#N/A</v>
      </c>
      <c r="Q5953" t="e">
        <v>#N/A</v>
      </c>
      <c r="R5953" s="2" t="e">
        <v>#N/A</v>
      </c>
      <c r="S5953" t="e">
        <v>#N/A</v>
      </c>
      <c r="T5953" s="3" t="e">
        <v>#N/A</v>
      </c>
      <c r="U5953" s="3" t="e">
        <v>#N/A</v>
      </c>
      <c r="V5953" t="e">
        <v>#N/A</v>
      </c>
      <c r="W5953" t="e">
        <v>#N/A</v>
      </c>
      <c r="X5953" t="e">
        <v>#N/A</v>
      </c>
      <c r="Y5953" s="3" t="e">
        <v>#N/A</v>
      </c>
      <c r="Z5953" s="8" t="e">
        <v>#N/A</v>
      </c>
      <c r="AA5953" s="30" t="e">
        <v>#N/A</v>
      </c>
      <c r="AB5953" t="e">
        <v>#N/A</v>
      </c>
      <c r="AC5953" t="e">
        <v>#N/A</v>
      </c>
      <c r="AD5953" t="e">
        <v>#N/A</v>
      </c>
      <c r="AE5953" t="e">
        <v>#N/A</v>
      </c>
      <c r="AF5953" t="e">
        <v>#N/A</v>
      </c>
    </row>
    <row r="5954" spans="1:32" x14ac:dyDescent="0.25">
      <c r="A5954" t="e">
        <v>#N/A</v>
      </c>
      <c r="B5954" s="33" t="e">
        <v>#N/A</v>
      </c>
      <c r="C5954" t="e">
        <v>#N/A</v>
      </c>
      <c r="D5954" t="e">
        <v>#N/A</v>
      </c>
      <c r="E5954" s="69" t="e">
        <v>#N/A</v>
      </c>
      <c r="F5954" s="3" t="e">
        <v>#N/A</v>
      </c>
      <c r="G5954" s="3" t="e">
        <v>#N/A</v>
      </c>
      <c r="H5954" s="3" t="e">
        <v>#N/A</v>
      </c>
      <c r="I5954" s="80" t="e">
        <v>#N/A</v>
      </c>
      <c r="J5954" s="80" t="e">
        <v>#N/A</v>
      </c>
      <c r="K5954" s="85" t="e">
        <v>#N/A</v>
      </c>
      <c r="L5954" s="9" t="e">
        <v>#N/A</v>
      </c>
      <c r="M5954" s="93" t="e">
        <v>#N/A</v>
      </c>
      <c r="N5954" s="8" t="e">
        <v>#N/A</v>
      </c>
      <c r="O5954" t="e">
        <v>#N/A</v>
      </c>
      <c r="P5954" t="e">
        <v>#N/A</v>
      </c>
      <c r="Q5954" t="e">
        <v>#N/A</v>
      </c>
      <c r="R5954" s="2" t="e">
        <v>#N/A</v>
      </c>
      <c r="S5954" t="e">
        <v>#N/A</v>
      </c>
      <c r="T5954" s="3" t="e">
        <v>#N/A</v>
      </c>
      <c r="U5954" s="3" t="e">
        <v>#N/A</v>
      </c>
      <c r="V5954" t="e">
        <v>#N/A</v>
      </c>
      <c r="W5954" t="e">
        <v>#N/A</v>
      </c>
      <c r="X5954" t="e">
        <v>#N/A</v>
      </c>
      <c r="Y5954" s="3" t="e">
        <v>#N/A</v>
      </c>
      <c r="Z5954" s="8" t="e">
        <v>#N/A</v>
      </c>
      <c r="AA5954" s="30" t="e">
        <v>#N/A</v>
      </c>
      <c r="AB5954" t="e">
        <v>#N/A</v>
      </c>
      <c r="AC5954" t="e">
        <v>#N/A</v>
      </c>
      <c r="AD5954" t="e">
        <v>#N/A</v>
      </c>
      <c r="AE5954" t="e">
        <v>#N/A</v>
      </c>
      <c r="AF5954" t="e">
        <v>#N/A</v>
      </c>
    </row>
    <row r="5955" spans="1:32" x14ac:dyDescent="0.25">
      <c r="A5955" t="e">
        <v>#N/A</v>
      </c>
      <c r="B5955" s="33" t="e">
        <v>#N/A</v>
      </c>
      <c r="C5955" t="e">
        <v>#N/A</v>
      </c>
      <c r="D5955" t="e">
        <v>#N/A</v>
      </c>
      <c r="E5955" s="69" t="e">
        <v>#N/A</v>
      </c>
      <c r="F5955" s="3" t="e">
        <v>#N/A</v>
      </c>
      <c r="G5955" s="3" t="e">
        <v>#N/A</v>
      </c>
      <c r="H5955" s="3" t="e">
        <v>#N/A</v>
      </c>
      <c r="I5955" s="80" t="e">
        <v>#N/A</v>
      </c>
      <c r="J5955" s="80" t="e">
        <v>#N/A</v>
      </c>
      <c r="K5955" s="85" t="e">
        <v>#N/A</v>
      </c>
      <c r="L5955" s="9" t="e">
        <v>#N/A</v>
      </c>
      <c r="M5955" s="93" t="e">
        <v>#N/A</v>
      </c>
      <c r="N5955" s="8" t="e">
        <v>#N/A</v>
      </c>
      <c r="O5955" t="e">
        <v>#N/A</v>
      </c>
      <c r="P5955" t="e">
        <v>#N/A</v>
      </c>
      <c r="Q5955" t="e">
        <v>#N/A</v>
      </c>
      <c r="R5955" s="2" t="e">
        <v>#N/A</v>
      </c>
      <c r="S5955" t="e">
        <v>#N/A</v>
      </c>
      <c r="T5955" s="3" t="e">
        <v>#N/A</v>
      </c>
      <c r="U5955" s="3" t="e">
        <v>#N/A</v>
      </c>
      <c r="V5955" t="e">
        <v>#N/A</v>
      </c>
      <c r="W5955" t="e">
        <v>#N/A</v>
      </c>
      <c r="X5955" t="e">
        <v>#N/A</v>
      </c>
      <c r="Y5955" s="3" t="e">
        <v>#N/A</v>
      </c>
      <c r="Z5955" s="8" t="e">
        <v>#N/A</v>
      </c>
      <c r="AA5955" s="30" t="e">
        <v>#N/A</v>
      </c>
      <c r="AB5955" t="e">
        <v>#N/A</v>
      </c>
      <c r="AC5955" t="e">
        <v>#N/A</v>
      </c>
      <c r="AD5955" t="e">
        <v>#N/A</v>
      </c>
      <c r="AE5955" t="e">
        <v>#N/A</v>
      </c>
      <c r="AF5955" t="e">
        <v>#N/A</v>
      </c>
    </row>
    <row r="5956" spans="1:32" x14ac:dyDescent="0.25">
      <c r="A5956" t="e">
        <v>#N/A</v>
      </c>
      <c r="B5956" s="33" t="e">
        <v>#N/A</v>
      </c>
      <c r="C5956" t="e">
        <v>#N/A</v>
      </c>
      <c r="D5956" t="e">
        <v>#N/A</v>
      </c>
      <c r="E5956" s="69" t="e">
        <v>#N/A</v>
      </c>
      <c r="F5956" s="3" t="e">
        <v>#N/A</v>
      </c>
      <c r="G5956" s="3" t="e">
        <v>#N/A</v>
      </c>
      <c r="H5956" s="3" t="e">
        <v>#N/A</v>
      </c>
      <c r="I5956" s="80" t="e">
        <v>#N/A</v>
      </c>
      <c r="J5956" s="80" t="e">
        <v>#N/A</v>
      </c>
      <c r="K5956" s="85" t="e">
        <v>#N/A</v>
      </c>
      <c r="L5956" s="9" t="e">
        <v>#N/A</v>
      </c>
      <c r="M5956" s="93" t="e">
        <v>#N/A</v>
      </c>
      <c r="N5956" s="8" t="e">
        <v>#N/A</v>
      </c>
      <c r="O5956" t="e">
        <v>#N/A</v>
      </c>
      <c r="P5956" t="e">
        <v>#N/A</v>
      </c>
      <c r="Q5956" t="e">
        <v>#N/A</v>
      </c>
      <c r="R5956" s="2" t="e">
        <v>#N/A</v>
      </c>
      <c r="S5956" t="e">
        <v>#N/A</v>
      </c>
      <c r="T5956" s="3" t="e">
        <v>#N/A</v>
      </c>
      <c r="U5956" s="3" t="e">
        <v>#N/A</v>
      </c>
      <c r="V5956" t="e">
        <v>#N/A</v>
      </c>
      <c r="W5956" t="e">
        <v>#N/A</v>
      </c>
      <c r="X5956" t="e">
        <v>#N/A</v>
      </c>
      <c r="Y5956" s="3" t="e">
        <v>#N/A</v>
      </c>
      <c r="Z5956" s="8" t="e">
        <v>#N/A</v>
      </c>
      <c r="AA5956" s="30" t="e">
        <v>#N/A</v>
      </c>
      <c r="AB5956" t="e">
        <v>#N/A</v>
      </c>
      <c r="AC5956" t="e">
        <v>#N/A</v>
      </c>
      <c r="AD5956" t="e">
        <v>#N/A</v>
      </c>
      <c r="AE5956" t="e">
        <v>#N/A</v>
      </c>
      <c r="AF5956" t="e">
        <v>#N/A</v>
      </c>
    </row>
    <row r="5957" spans="1:32" x14ac:dyDescent="0.25">
      <c r="A5957" t="e">
        <v>#N/A</v>
      </c>
      <c r="B5957" s="33" t="e">
        <v>#N/A</v>
      </c>
      <c r="C5957" t="e">
        <v>#N/A</v>
      </c>
      <c r="D5957" t="e">
        <v>#N/A</v>
      </c>
      <c r="E5957" s="69" t="e">
        <v>#N/A</v>
      </c>
      <c r="F5957" s="3" t="e">
        <v>#N/A</v>
      </c>
      <c r="G5957" s="3" t="e">
        <v>#N/A</v>
      </c>
      <c r="H5957" s="3" t="e">
        <v>#N/A</v>
      </c>
      <c r="I5957" s="80" t="e">
        <v>#N/A</v>
      </c>
      <c r="J5957" s="80" t="e">
        <v>#N/A</v>
      </c>
      <c r="K5957" s="85" t="e">
        <v>#N/A</v>
      </c>
      <c r="L5957" s="9" t="e">
        <v>#N/A</v>
      </c>
      <c r="M5957" s="93" t="e">
        <v>#N/A</v>
      </c>
      <c r="N5957" s="8" t="e">
        <v>#N/A</v>
      </c>
      <c r="O5957" t="e">
        <v>#N/A</v>
      </c>
      <c r="P5957" t="e">
        <v>#N/A</v>
      </c>
      <c r="Q5957" t="e">
        <v>#N/A</v>
      </c>
      <c r="R5957" s="2" t="e">
        <v>#N/A</v>
      </c>
      <c r="S5957" t="e">
        <v>#N/A</v>
      </c>
      <c r="T5957" s="3" t="e">
        <v>#N/A</v>
      </c>
      <c r="U5957" s="3" t="e">
        <v>#N/A</v>
      </c>
      <c r="V5957" t="e">
        <v>#N/A</v>
      </c>
      <c r="W5957" t="e">
        <v>#N/A</v>
      </c>
      <c r="X5957" t="e">
        <v>#N/A</v>
      </c>
      <c r="Y5957" s="3" t="e">
        <v>#N/A</v>
      </c>
      <c r="Z5957" s="8" t="e">
        <v>#N/A</v>
      </c>
      <c r="AA5957" s="30" t="e">
        <v>#N/A</v>
      </c>
      <c r="AB5957" t="e">
        <v>#N/A</v>
      </c>
      <c r="AC5957" t="e">
        <v>#N/A</v>
      </c>
      <c r="AD5957" t="e">
        <v>#N/A</v>
      </c>
      <c r="AE5957" t="e">
        <v>#N/A</v>
      </c>
      <c r="AF5957" t="e">
        <v>#N/A</v>
      </c>
    </row>
    <row r="5958" spans="1:32" x14ac:dyDescent="0.25">
      <c r="A5958" t="e">
        <v>#N/A</v>
      </c>
      <c r="B5958" s="33" t="e">
        <v>#N/A</v>
      </c>
      <c r="C5958" t="e">
        <v>#N/A</v>
      </c>
      <c r="D5958" t="e">
        <v>#N/A</v>
      </c>
      <c r="E5958" s="69" t="e">
        <v>#N/A</v>
      </c>
      <c r="F5958" s="3" t="e">
        <v>#N/A</v>
      </c>
      <c r="G5958" s="3" t="e">
        <v>#N/A</v>
      </c>
      <c r="H5958" s="3" t="e">
        <v>#N/A</v>
      </c>
      <c r="I5958" s="80" t="e">
        <v>#N/A</v>
      </c>
      <c r="J5958" s="80" t="e">
        <v>#N/A</v>
      </c>
      <c r="K5958" s="85" t="e">
        <v>#N/A</v>
      </c>
      <c r="L5958" s="9" t="e">
        <v>#N/A</v>
      </c>
      <c r="M5958" s="93" t="e">
        <v>#N/A</v>
      </c>
      <c r="N5958" s="8" t="e">
        <v>#N/A</v>
      </c>
      <c r="O5958" t="e">
        <v>#N/A</v>
      </c>
      <c r="P5958" t="e">
        <v>#N/A</v>
      </c>
      <c r="Q5958" t="e">
        <v>#N/A</v>
      </c>
      <c r="R5958" s="2" t="e">
        <v>#N/A</v>
      </c>
      <c r="S5958" t="e">
        <v>#N/A</v>
      </c>
      <c r="T5958" s="3" t="e">
        <v>#N/A</v>
      </c>
      <c r="U5958" s="3" t="e">
        <v>#N/A</v>
      </c>
      <c r="V5958" t="e">
        <v>#N/A</v>
      </c>
      <c r="W5958" t="e">
        <v>#N/A</v>
      </c>
      <c r="X5958" t="e">
        <v>#N/A</v>
      </c>
      <c r="Y5958" s="3" t="e">
        <v>#N/A</v>
      </c>
      <c r="Z5958" s="8" t="e">
        <v>#N/A</v>
      </c>
      <c r="AA5958" s="30" t="e">
        <v>#N/A</v>
      </c>
      <c r="AB5958" t="e">
        <v>#N/A</v>
      </c>
      <c r="AC5958" t="e">
        <v>#N/A</v>
      </c>
      <c r="AD5958" t="e">
        <v>#N/A</v>
      </c>
      <c r="AE5958" t="e">
        <v>#N/A</v>
      </c>
      <c r="AF5958" t="e">
        <v>#N/A</v>
      </c>
    </row>
    <row r="5959" spans="1:32" x14ac:dyDescent="0.25">
      <c r="A5959" t="e">
        <v>#N/A</v>
      </c>
      <c r="B5959" s="33" t="e">
        <v>#N/A</v>
      </c>
      <c r="C5959" t="e">
        <v>#N/A</v>
      </c>
      <c r="D5959" t="e">
        <v>#N/A</v>
      </c>
      <c r="E5959" s="69" t="e">
        <v>#N/A</v>
      </c>
      <c r="F5959" s="3" t="e">
        <v>#N/A</v>
      </c>
      <c r="G5959" s="3" t="e">
        <v>#N/A</v>
      </c>
      <c r="H5959" s="3" t="e">
        <v>#N/A</v>
      </c>
      <c r="I5959" s="80" t="e">
        <v>#N/A</v>
      </c>
      <c r="J5959" s="80" t="e">
        <v>#N/A</v>
      </c>
      <c r="K5959" s="85" t="e">
        <v>#N/A</v>
      </c>
      <c r="L5959" s="9" t="e">
        <v>#N/A</v>
      </c>
      <c r="M5959" s="93" t="e">
        <v>#N/A</v>
      </c>
      <c r="N5959" s="8" t="e">
        <v>#N/A</v>
      </c>
      <c r="O5959" t="e">
        <v>#N/A</v>
      </c>
      <c r="P5959" t="e">
        <v>#N/A</v>
      </c>
      <c r="Q5959" t="e">
        <v>#N/A</v>
      </c>
      <c r="R5959" s="2" t="e">
        <v>#N/A</v>
      </c>
      <c r="S5959" t="e">
        <v>#N/A</v>
      </c>
      <c r="T5959" s="3" t="e">
        <v>#N/A</v>
      </c>
      <c r="U5959" s="3" t="e">
        <v>#N/A</v>
      </c>
      <c r="V5959" t="e">
        <v>#N/A</v>
      </c>
      <c r="W5959" t="e">
        <v>#N/A</v>
      </c>
      <c r="X5959" t="e">
        <v>#N/A</v>
      </c>
      <c r="Y5959" s="3" t="e">
        <v>#N/A</v>
      </c>
      <c r="Z5959" s="8" t="e">
        <v>#N/A</v>
      </c>
      <c r="AA5959" s="30" t="e">
        <v>#N/A</v>
      </c>
      <c r="AB5959" t="e">
        <v>#N/A</v>
      </c>
      <c r="AC5959" t="e">
        <v>#N/A</v>
      </c>
      <c r="AD5959" t="e">
        <v>#N/A</v>
      </c>
      <c r="AE5959" t="e">
        <v>#N/A</v>
      </c>
      <c r="AF5959" t="e">
        <v>#N/A</v>
      </c>
    </row>
    <row r="5960" spans="1:32" x14ac:dyDescent="0.25">
      <c r="A5960" t="e">
        <v>#N/A</v>
      </c>
      <c r="B5960" s="33" t="e">
        <v>#N/A</v>
      </c>
      <c r="C5960" t="e">
        <v>#N/A</v>
      </c>
      <c r="D5960" t="e">
        <v>#N/A</v>
      </c>
      <c r="E5960" s="69" t="e">
        <v>#N/A</v>
      </c>
      <c r="F5960" s="3" t="e">
        <v>#N/A</v>
      </c>
      <c r="G5960" s="3" t="e">
        <v>#N/A</v>
      </c>
      <c r="H5960" s="3" t="e">
        <v>#N/A</v>
      </c>
      <c r="I5960" s="80" t="e">
        <v>#N/A</v>
      </c>
      <c r="J5960" s="80" t="e">
        <v>#N/A</v>
      </c>
      <c r="K5960" s="85" t="e">
        <v>#N/A</v>
      </c>
      <c r="L5960" s="9" t="e">
        <v>#N/A</v>
      </c>
      <c r="M5960" s="93" t="e">
        <v>#N/A</v>
      </c>
      <c r="N5960" s="8" t="e">
        <v>#N/A</v>
      </c>
      <c r="O5960" t="e">
        <v>#N/A</v>
      </c>
      <c r="P5960" t="e">
        <v>#N/A</v>
      </c>
      <c r="Q5960" t="e">
        <v>#N/A</v>
      </c>
      <c r="R5960" s="2" t="e">
        <v>#N/A</v>
      </c>
      <c r="S5960" t="e">
        <v>#N/A</v>
      </c>
      <c r="T5960" s="3" t="e">
        <v>#N/A</v>
      </c>
      <c r="U5960" s="3" t="e">
        <v>#N/A</v>
      </c>
      <c r="V5960" t="e">
        <v>#N/A</v>
      </c>
      <c r="W5960" t="e">
        <v>#N/A</v>
      </c>
      <c r="X5960" t="e">
        <v>#N/A</v>
      </c>
      <c r="Y5960" s="3" t="e">
        <v>#N/A</v>
      </c>
      <c r="Z5960" s="8" t="e">
        <v>#N/A</v>
      </c>
      <c r="AA5960" s="30" t="e">
        <v>#N/A</v>
      </c>
      <c r="AB5960" t="e">
        <v>#N/A</v>
      </c>
      <c r="AC5960" t="e">
        <v>#N/A</v>
      </c>
      <c r="AD5960" t="e">
        <v>#N/A</v>
      </c>
      <c r="AE5960" t="e">
        <v>#N/A</v>
      </c>
      <c r="AF5960" t="e">
        <v>#N/A</v>
      </c>
    </row>
    <row r="5961" spans="1:32" x14ac:dyDescent="0.25">
      <c r="A5961" t="e">
        <v>#N/A</v>
      </c>
      <c r="B5961" s="33" t="e">
        <v>#N/A</v>
      </c>
      <c r="C5961" t="e">
        <v>#N/A</v>
      </c>
      <c r="D5961" t="e">
        <v>#N/A</v>
      </c>
      <c r="E5961" s="69" t="e">
        <v>#N/A</v>
      </c>
      <c r="F5961" s="3" t="e">
        <v>#N/A</v>
      </c>
      <c r="G5961" s="3" t="e">
        <v>#N/A</v>
      </c>
      <c r="H5961" s="3" t="e">
        <v>#N/A</v>
      </c>
      <c r="I5961" s="80" t="e">
        <v>#N/A</v>
      </c>
      <c r="J5961" s="80" t="e">
        <v>#N/A</v>
      </c>
      <c r="K5961" s="85" t="e">
        <v>#N/A</v>
      </c>
      <c r="L5961" s="9" t="e">
        <v>#N/A</v>
      </c>
      <c r="M5961" s="93" t="e">
        <v>#N/A</v>
      </c>
      <c r="N5961" s="8" t="e">
        <v>#N/A</v>
      </c>
      <c r="O5961" t="e">
        <v>#N/A</v>
      </c>
      <c r="P5961" t="e">
        <v>#N/A</v>
      </c>
      <c r="Q5961" t="e">
        <v>#N/A</v>
      </c>
      <c r="R5961" s="2" t="e">
        <v>#N/A</v>
      </c>
      <c r="S5961" t="e">
        <v>#N/A</v>
      </c>
      <c r="T5961" s="3" t="e">
        <v>#N/A</v>
      </c>
      <c r="U5961" s="3" t="e">
        <v>#N/A</v>
      </c>
      <c r="V5961" t="e">
        <v>#N/A</v>
      </c>
      <c r="W5961" t="e">
        <v>#N/A</v>
      </c>
      <c r="X5961" t="e">
        <v>#N/A</v>
      </c>
      <c r="Y5961" s="3" t="e">
        <v>#N/A</v>
      </c>
      <c r="Z5961" s="8" t="e">
        <v>#N/A</v>
      </c>
      <c r="AA5961" s="30" t="e">
        <v>#N/A</v>
      </c>
      <c r="AB5961" t="e">
        <v>#N/A</v>
      </c>
      <c r="AC5961" t="e">
        <v>#N/A</v>
      </c>
      <c r="AD5961" t="e">
        <v>#N/A</v>
      </c>
      <c r="AE5961" t="e">
        <v>#N/A</v>
      </c>
      <c r="AF5961" t="e">
        <v>#N/A</v>
      </c>
    </row>
    <row r="5962" spans="1:32" x14ac:dyDescent="0.25">
      <c r="A5962" t="e">
        <v>#N/A</v>
      </c>
      <c r="B5962" s="33" t="e">
        <v>#N/A</v>
      </c>
      <c r="C5962" t="e">
        <v>#N/A</v>
      </c>
      <c r="D5962" t="e">
        <v>#N/A</v>
      </c>
      <c r="E5962" s="69" t="e">
        <v>#N/A</v>
      </c>
      <c r="F5962" s="3" t="e">
        <v>#N/A</v>
      </c>
      <c r="G5962" s="3" t="e">
        <v>#N/A</v>
      </c>
      <c r="H5962" s="3" t="e">
        <v>#N/A</v>
      </c>
      <c r="I5962" s="80" t="e">
        <v>#N/A</v>
      </c>
      <c r="J5962" s="80" t="e">
        <v>#N/A</v>
      </c>
      <c r="K5962" s="85" t="e">
        <v>#N/A</v>
      </c>
      <c r="L5962" s="9" t="e">
        <v>#N/A</v>
      </c>
      <c r="M5962" s="93" t="e">
        <v>#N/A</v>
      </c>
      <c r="N5962" s="8" t="e">
        <v>#N/A</v>
      </c>
      <c r="O5962" t="e">
        <v>#N/A</v>
      </c>
      <c r="P5962" t="e">
        <v>#N/A</v>
      </c>
      <c r="Q5962" t="e">
        <v>#N/A</v>
      </c>
      <c r="R5962" s="2" t="e">
        <v>#N/A</v>
      </c>
      <c r="S5962" t="e">
        <v>#N/A</v>
      </c>
      <c r="T5962" s="3" t="e">
        <v>#N/A</v>
      </c>
      <c r="U5962" s="3" t="e">
        <v>#N/A</v>
      </c>
      <c r="V5962" t="e">
        <v>#N/A</v>
      </c>
      <c r="W5962" t="e">
        <v>#N/A</v>
      </c>
      <c r="X5962" t="e">
        <v>#N/A</v>
      </c>
      <c r="Y5962" s="3" t="e">
        <v>#N/A</v>
      </c>
      <c r="Z5962" s="8" t="e">
        <v>#N/A</v>
      </c>
      <c r="AA5962" s="30" t="e">
        <v>#N/A</v>
      </c>
      <c r="AB5962" t="e">
        <v>#N/A</v>
      </c>
      <c r="AC5962" t="e">
        <v>#N/A</v>
      </c>
      <c r="AD5962" t="e">
        <v>#N/A</v>
      </c>
      <c r="AE5962" t="e">
        <v>#N/A</v>
      </c>
      <c r="AF5962" t="e">
        <v>#N/A</v>
      </c>
    </row>
    <row r="5963" spans="1:32" x14ac:dyDescent="0.25">
      <c r="A5963" t="e">
        <v>#N/A</v>
      </c>
      <c r="B5963" s="33" t="e">
        <v>#N/A</v>
      </c>
      <c r="C5963" t="e">
        <v>#N/A</v>
      </c>
      <c r="D5963" t="e">
        <v>#N/A</v>
      </c>
      <c r="E5963" s="69" t="e">
        <v>#N/A</v>
      </c>
      <c r="F5963" s="3" t="e">
        <v>#N/A</v>
      </c>
      <c r="G5963" s="3" t="e">
        <v>#N/A</v>
      </c>
      <c r="H5963" s="3" t="e">
        <v>#N/A</v>
      </c>
      <c r="I5963" s="80" t="e">
        <v>#N/A</v>
      </c>
      <c r="J5963" s="80" t="e">
        <v>#N/A</v>
      </c>
      <c r="K5963" s="85" t="e">
        <v>#N/A</v>
      </c>
      <c r="L5963" s="9" t="e">
        <v>#N/A</v>
      </c>
      <c r="M5963" s="93" t="e">
        <v>#N/A</v>
      </c>
      <c r="N5963" s="8" t="e">
        <v>#N/A</v>
      </c>
      <c r="O5963" t="e">
        <v>#N/A</v>
      </c>
      <c r="P5963" t="e">
        <v>#N/A</v>
      </c>
      <c r="Q5963" t="e">
        <v>#N/A</v>
      </c>
      <c r="R5963" s="2" t="e">
        <v>#N/A</v>
      </c>
      <c r="S5963" t="e">
        <v>#N/A</v>
      </c>
      <c r="T5963" s="3" t="e">
        <v>#N/A</v>
      </c>
      <c r="U5963" s="3" t="e">
        <v>#N/A</v>
      </c>
      <c r="V5963" t="e">
        <v>#N/A</v>
      </c>
      <c r="W5963" t="e">
        <v>#N/A</v>
      </c>
      <c r="X5963" t="e">
        <v>#N/A</v>
      </c>
      <c r="Y5963" s="3" t="e">
        <v>#N/A</v>
      </c>
      <c r="Z5963" s="8" t="e">
        <v>#N/A</v>
      </c>
      <c r="AA5963" s="30" t="e">
        <v>#N/A</v>
      </c>
      <c r="AB5963" t="e">
        <v>#N/A</v>
      </c>
      <c r="AC5963" t="e">
        <v>#N/A</v>
      </c>
      <c r="AD5963" t="e">
        <v>#N/A</v>
      </c>
      <c r="AE5963" t="e">
        <v>#N/A</v>
      </c>
      <c r="AF5963" t="e">
        <v>#N/A</v>
      </c>
    </row>
    <row r="5964" spans="1:32" x14ac:dyDescent="0.25">
      <c r="A5964" t="e">
        <v>#N/A</v>
      </c>
      <c r="B5964" s="33" t="e">
        <v>#N/A</v>
      </c>
      <c r="C5964" t="e">
        <v>#N/A</v>
      </c>
      <c r="D5964" t="e">
        <v>#N/A</v>
      </c>
      <c r="E5964" s="69" t="e">
        <v>#N/A</v>
      </c>
      <c r="F5964" s="3" t="e">
        <v>#N/A</v>
      </c>
      <c r="G5964" s="3" t="e">
        <v>#N/A</v>
      </c>
      <c r="H5964" s="3" t="e">
        <v>#N/A</v>
      </c>
      <c r="I5964" s="80" t="e">
        <v>#N/A</v>
      </c>
      <c r="J5964" s="80" t="e">
        <v>#N/A</v>
      </c>
      <c r="K5964" s="85" t="e">
        <v>#N/A</v>
      </c>
      <c r="L5964" s="9" t="e">
        <v>#N/A</v>
      </c>
      <c r="M5964" s="93" t="e">
        <v>#N/A</v>
      </c>
      <c r="N5964" s="8" t="e">
        <v>#N/A</v>
      </c>
      <c r="O5964" t="e">
        <v>#N/A</v>
      </c>
      <c r="P5964" t="e">
        <v>#N/A</v>
      </c>
      <c r="Q5964" t="e">
        <v>#N/A</v>
      </c>
      <c r="R5964" s="2" t="e">
        <v>#N/A</v>
      </c>
      <c r="S5964" t="e">
        <v>#N/A</v>
      </c>
      <c r="T5964" s="3" t="e">
        <v>#N/A</v>
      </c>
      <c r="U5964" s="3" t="e">
        <v>#N/A</v>
      </c>
      <c r="V5964" t="e">
        <v>#N/A</v>
      </c>
      <c r="W5964" t="e">
        <v>#N/A</v>
      </c>
      <c r="X5964" t="e">
        <v>#N/A</v>
      </c>
      <c r="Y5964" s="3" t="e">
        <v>#N/A</v>
      </c>
      <c r="Z5964" s="8" t="e">
        <v>#N/A</v>
      </c>
      <c r="AA5964" s="30" t="e">
        <v>#N/A</v>
      </c>
      <c r="AB5964" t="e">
        <v>#N/A</v>
      </c>
      <c r="AC5964" t="e">
        <v>#N/A</v>
      </c>
      <c r="AD5964" t="e">
        <v>#N/A</v>
      </c>
      <c r="AE5964" t="e">
        <v>#N/A</v>
      </c>
      <c r="AF5964" t="e">
        <v>#N/A</v>
      </c>
    </row>
    <row r="5965" spans="1:32" x14ac:dyDescent="0.25">
      <c r="A5965" t="e">
        <v>#N/A</v>
      </c>
      <c r="B5965" s="33" t="e">
        <v>#N/A</v>
      </c>
      <c r="C5965" t="e">
        <v>#N/A</v>
      </c>
      <c r="D5965" t="e">
        <v>#N/A</v>
      </c>
      <c r="E5965" s="69" t="e">
        <v>#N/A</v>
      </c>
      <c r="F5965" s="3" t="e">
        <v>#N/A</v>
      </c>
      <c r="G5965" s="3" t="e">
        <v>#N/A</v>
      </c>
      <c r="H5965" s="3" t="e">
        <v>#N/A</v>
      </c>
      <c r="I5965" s="80" t="e">
        <v>#N/A</v>
      </c>
      <c r="J5965" s="80" t="e">
        <v>#N/A</v>
      </c>
      <c r="K5965" s="85" t="e">
        <v>#N/A</v>
      </c>
      <c r="L5965" s="9" t="e">
        <v>#N/A</v>
      </c>
      <c r="M5965" s="93" t="e">
        <v>#N/A</v>
      </c>
      <c r="N5965" s="8" t="e">
        <v>#N/A</v>
      </c>
      <c r="O5965" t="e">
        <v>#N/A</v>
      </c>
      <c r="P5965" t="e">
        <v>#N/A</v>
      </c>
      <c r="Q5965" t="e">
        <v>#N/A</v>
      </c>
      <c r="R5965" s="2" t="e">
        <v>#N/A</v>
      </c>
      <c r="S5965" t="e">
        <v>#N/A</v>
      </c>
      <c r="T5965" s="3" t="e">
        <v>#N/A</v>
      </c>
      <c r="U5965" s="3" t="e">
        <v>#N/A</v>
      </c>
      <c r="V5965" t="e">
        <v>#N/A</v>
      </c>
      <c r="W5965" t="e">
        <v>#N/A</v>
      </c>
      <c r="X5965" t="e">
        <v>#N/A</v>
      </c>
      <c r="Y5965" s="3" t="e">
        <v>#N/A</v>
      </c>
      <c r="Z5965" s="8" t="e">
        <v>#N/A</v>
      </c>
      <c r="AA5965" s="30" t="e">
        <v>#N/A</v>
      </c>
      <c r="AB5965" t="e">
        <v>#N/A</v>
      </c>
      <c r="AC5965" t="e">
        <v>#N/A</v>
      </c>
      <c r="AD5965" t="e">
        <v>#N/A</v>
      </c>
      <c r="AE5965" t="e">
        <v>#N/A</v>
      </c>
      <c r="AF5965" t="e">
        <v>#N/A</v>
      </c>
    </row>
    <row r="5966" spans="1:32" x14ac:dyDescent="0.25">
      <c r="A5966" t="e">
        <v>#N/A</v>
      </c>
      <c r="B5966" s="33" t="e">
        <v>#N/A</v>
      </c>
      <c r="C5966" t="e">
        <v>#N/A</v>
      </c>
      <c r="D5966" t="e">
        <v>#N/A</v>
      </c>
      <c r="E5966" s="69" t="e">
        <v>#N/A</v>
      </c>
      <c r="F5966" s="3" t="e">
        <v>#N/A</v>
      </c>
      <c r="G5966" s="3" t="e">
        <v>#N/A</v>
      </c>
      <c r="H5966" s="3" t="e">
        <v>#N/A</v>
      </c>
      <c r="I5966" s="80" t="e">
        <v>#N/A</v>
      </c>
      <c r="J5966" s="80" t="e">
        <v>#N/A</v>
      </c>
      <c r="K5966" s="85" t="e">
        <v>#N/A</v>
      </c>
      <c r="L5966" s="9" t="e">
        <v>#N/A</v>
      </c>
      <c r="M5966" s="93" t="e">
        <v>#N/A</v>
      </c>
      <c r="N5966" s="8" t="e">
        <v>#N/A</v>
      </c>
      <c r="O5966" t="e">
        <v>#N/A</v>
      </c>
      <c r="P5966" t="e">
        <v>#N/A</v>
      </c>
      <c r="Q5966" t="e">
        <v>#N/A</v>
      </c>
      <c r="R5966" s="2" t="e">
        <v>#N/A</v>
      </c>
      <c r="S5966" t="e">
        <v>#N/A</v>
      </c>
      <c r="T5966" s="3" t="e">
        <v>#N/A</v>
      </c>
      <c r="U5966" s="3" t="e">
        <v>#N/A</v>
      </c>
      <c r="V5966" t="e">
        <v>#N/A</v>
      </c>
      <c r="W5966" t="e">
        <v>#N/A</v>
      </c>
      <c r="X5966" t="e">
        <v>#N/A</v>
      </c>
      <c r="Y5966" s="3" t="e">
        <v>#N/A</v>
      </c>
      <c r="Z5966" s="8" t="e">
        <v>#N/A</v>
      </c>
      <c r="AA5966" s="30" t="e">
        <v>#N/A</v>
      </c>
      <c r="AB5966" t="e">
        <v>#N/A</v>
      </c>
      <c r="AC5966" t="e">
        <v>#N/A</v>
      </c>
      <c r="AD5966" t="e">
        <v>#N/A</v>
      </c>
      <c r="AE5966" t="e">
        <v>#N/A</v>
      </c>
      <c r="AF5966" t="e">
        <v>#N/A</v>
      </c>
    </row>
    <row r="5967" spans="1:32" x14ac:dyDescent="0.25">
      <c r="A5967" t="e">
        <v>#N/A</v>
      </c>
      <c r="B5967" s="33" t="e">
        <v>#N/A</v>
      </c>
      <c r="C5967" t="e">
        <v>#N/A</v>
      </c>
      <c r="D5967" t="e">
        <v>#N/A</v>
      </c>
      <c r="E5967" s="69" t="e">
        <v>#N/A</v>
      </c>
      <c r="F5967" s="3" t="e">
        <v>#N/A</v>
      </c>
      <c r="G5967" s="3" t="e">
        <v>#N/A</v>
      </c>
      <c r="H5967" s="3" t="e">
        <v>#N/A</v>
      </c>
      <c r="I5967" s="80" t="e">
        <v>#N/A</v>
      </c>
      <c r="J5967" s="80" t="e">
        <v>#N/A</v>
      </c>
      <c r="K5967" s="85" t="e">
        <v>#N/A</v>
      </c>
      <c r="L5967" s="9" t="e">
        <v>#N/A</v>
      </c>
      <c r="M5967" s="93" t="e">
        <v>#N/A</v>
      </c>
      <c r="N5967" s="8" t="e">
        <v>#N/A</v>
      </c>
      <c r="O5967" t="e">
        <v>#N/A</v>
      </c>
      <c r="P5967" t="e">
        <v>#N/A</v>
      </c>
      <c r="Q5967" t="e">
        <v>#N/A</v>
      </c>
      <c r="R5967" s="2" t="e">
        <v>#N/A</v>
      </c>
      <c r="S5967" t="e">
        <v>#N/A</v>
      </c>
      <c r="T5967" s="3" t="e">
        <v>#N/A</v>
      </c>
      <c r="U5967" s="3" t="e">
        <v>#N/A</v>
      </c>
      <c r="V5967" t="e">
        <v>#N/A</v>
      </c>
      <c r="W5967" t="e">
        <v>#N/A</v>
      </c>
      <c r="X5967" t="e">
        <v>#N/A</v>
      </c>
      <c r="Y5967" s="3" t="e">
        <v>#N/A</v>
      </c>
      <c r="Z5967" s="8" t="e">
        <v>#N/A</v>
      </c>
      <c r="AA5967" s="30" t="e">
        <v>#N/A</v>
      </c>
      <c r="AB5967" t="e">
        <v>#N/A</v>
      </c>
      <c r="AC5967" t="e">
        <v>#N/A</v>
      </c>
      <c r="AD5967" t="e">
        <v>#N/A</v>
      </c>
      <c r="AE5967" t="e">
        <v>#N/A</v>
      </c>
      <c r="AF5967" t="e">
        <v>#N/A</v>
      </c>
    </row>
    <row r="5968" spans="1:32" x14ac:dyDescent="0.25">
      <c r="A5968" t="e">
        <v>#N/A</v>
      </c>
      <c r="B5968" s="33" t="e">
        <v>#N/A</v>
      </c>
      <c r="C5968" t="e">
        <v>#N/A</v>
      </c>
      <c r="D5968" t="e">
        <v>#N/A</v>
      </c>
      <c r="E5968" s="69" t="e">
        <v>#N/A</v>
      </c>
      <c r="F5968" s="3" t="e">
        <v>#N/A</v>
      </c>
      <c r="G5968" s="3" t="e">
        <v>#N/A</v>
      </c>
      <c r="H5968" s="3" t="e">
        <v>#N/A</v>
      </c>
      <c r="I5968" s="80" t="e">
        <v>#N/A</v>
      </c>
      <c r="J5968" s="80" t="e">
        <v>#N/A</v>
      </c>
      <c r="K5968" s="85" t="e">
        <v>#N/A</v>
      </c>
      <c r="L5968" s="9" t="e">
        <v>#N/A</v>
      </c>
      <c r="M5968" s="93" t="e">
        <v>#N/A</v>
      </c>
      <c r="N5968" s="8" t="e">
        <v>#N/A</v>
      </c>
      <c r="O5968" t="e">
        <v>#N/A</v>
      </c>
      <c r="P5968" t="e">
        <v>#N/A</v>
      </c>
      <c r="Q5968" t="e">
        <v>#N/A</v>
      </c>
      <c r="R5968" s="2" t="e">
        <v>#N/A</v>
      </c>
      <c r="S5968" t="e">
        <v>#N/A</v>
      </c>
      <c r="T5968" s="3" t="e">
        <v>#N/A</v>
      </c>
      <c r="U5968" s="3" t="e">
        <v>#N/A</v>
      </c>
      <c r="V5968" t="e">
        <v>#N/A</v>
      </c>
      <c r="W5968" t="e">
        <v>#N/A</v>
      </c>
      <c r="X5968" t="e">
        <v>#N/A</v>
      </c>
      <c r="Y5968" s="3" t="e">
        <v>#N/A</v>
      </c>
      <c r="Z5968" s="8" t="e">
        <v>#N/A</v>
      </c>
      <c r="AA5968" s="30" t="e">
        <v>#N/A</v>
      </c>
      <c r="AB5968" t="e">
        <v>#N/A</v>
      </c>
      <c r="AC5968" t="e">
        <v>#N/A</v>
      </c>
      <c r="AD5968" t="e">
        <v>#N/A</v>
      </c>
      <c r="AE5968" t="e">
        <v>#N/A</v>
      </c>
      <c r="AF5968" t="e">
        <v>#N/A</v>
      </c>
    </row>
    <row r="5969" spans="1:32" x14ac:dyDescent="0.25">
      <c r="A5969" t="e">
        <v>#N/A</v>
      </c>
      <c r="B5969" s="33" t="e">
        <v>#N/A</v>
      </c>
      <c r="C5969" t="e">
        <v>#N/A</v>
      </c>
      <c r="D5969" t="e">
        <v>#N/A</v>
      </c>
      <c r="E5969" s="69" t="e">
        <v>#N/A</v>
      </c>
      <c r="F5969" s="3" t="e">
        <v>#N/A</v>
      </c>
      <c r="G5969" s="3" t="e">
        <v>#N/A</v>
      </c>
      <c r="H5969" s="3" t="e">
        <v>#N/A</v>
      </c>
      <c r="I5969" s="80" t="e">
        <v>#N/A</v>
      </c>
      <c r="J5969" s="80" t="e">
        <v>#N/A</v>
      </c>
      <c r="K5969" s="85" t="e">
        <v>#N/A</v>
      </c>
      <c r="L5969" s="9" t="e">
        <v>#N/A</v>
      </c>
      <c r="M5969" s="93" t="e">
        <v>#N/A</v>
      </c>
      <c r="N5969" s="8" t="e">
        <v>#N/A</v>
      </c>
      <c r="O5969" t="e">
        <v>#N/A</v>
      </c>
      <c r="P5969" t="e">
        <v>#N/A</v>
      </c>
      <c r="Q5969" t="e">
        <v>#N/A</v>
      </c>
      <c r="R5969" s="2" t="e">
        <v>#N/A</v>
      </c>
      <c r="S5969" t="e">
        <v>#N/A</v>
      </c>
      <c r="T5969" s="3" t="e">
        <v>#N/A</v>
      </c>
      <c r="U5969" s="3" t="e">
        <v>#N/A</v>
      </c>
      <c r="V5969" t="e">
        <v>#N/A</v>
      </c>
      <c r="W5969" t="e">
        <v>#N/A</v>
      </c>
      <c r="X5969" t="e">
        <v>#N/A</v>
      </c>
      <c r="Y5969" s="3" t="e">
        <v>#N/A</v>
      </c>
      <c r="Z5969" s="8" t="e">
        <v>#N/A</v>
      </c>
      <c r="AA5969" s="30" t="e">
        <v>#N/A</v>
      </c>
      <c r="AB5969" t="e">
        <v>#N/A</v>
      </c>
      <c r="AC5969" t="e">
        <v>#N/A</v>
      </c>
      <c r="AD5969" t="e">
        <v>#N/A</v>
      </c>
      <c r="AE5969" t="e">
        <v>#N/A</v>
      </c>
      <c r="AF5969" t="e">
        <v>#N/A</v>
      </c>
    </row>
    <row r="5970" spans="1:32" x14ac:dyDescent="0.25">
      <c r="A5970" t="e">
        <v>#N/A</v>
      </c>
      <c r="B5970" s="33" t="e">
        <v>#N/A</v>
      </c>
      <c r="C5970" t="e">
        <v>#N/A</v>
      </c>
      <c r="D5970" t="e">
        <v>#N/A</v>
      </c>
      <c r="E5970" s="69" t="e">
        <v>#N/A</v>
      </c>
      <c r="F5970" s="3" t="e">
        <v>#N/A</v>
      </c>
      <c r="G5970" s="3" t="e">
        <v>#N/A</v>
      </c>
      <c r="H5970" s="3" t="e">
        <v>#N/A</v>
      </c>
      <c r="I5970" s="80" t="e">
        <v>#N/A</v>
      </c>
      <c r="J5970" s="80" t="e">
        <v>#N/A</v>
      </c>
      <c r="K5970" s="85" t="e">
        <v>#N/A</v>
      </c>
      <c r="L5970" s="9" t="e">
        <v>#N/A</v>
      </c>
      <c r="M5970" s="93" t="e">
        <v>#N/A</v>
      </c>
      <c r="N5970" s="8" t="e">
        <v>#N/A</v>
      </c>
      <c r="O5970" t="e">
        <v>#N/A</v>
      </c>
      <c r="P5970" t="e">
        <v>#N/A</v>
      </c>
      <c r="Q5970" t="e">
        <v>#N/A</v>
      </c>
      <c r="R5970" s="2" t="e">
        <v>#N/A</v>
      </c>
      <c r="S5970" t="e">
        <v>#N/A</v>
      </c>
      <c r="T5970" s="3" t="e">
        <v>#N/A</v>
      </c>
      <c r="U5970" s="3" t="e">
        <v>#N/A</v>
      </c>
      <c r="V5970" t="e">
        <v>#N/A</v>
      </c>
      <c r="W5970" t="e">
        <v>#N/A</v>
      </c>
      <c r="X5970" t="e">
        <v>#N/A</v>
      </c>
      <c r="Y5970" s="3" t="e">
        <v>#N/A</v>
      </c>
      <c r="Z5970" s="8" t="e">
        <v>#N/A</v>
      </c>
      <c r="AA5970" s="30" t="e">
        <v>#N/A</v>
      </c>
      <c r="AB5970" t="e">
        <v>#N/A</v>
      </c>
      <c r="AC5970" t="e">
        <v>#N/A</v>
      </c>
      <c r="AD5970" t="e">
        <v>#N/A</v>
      </c>
      <c r="AE5970" t="e">
        <v>#N/A</v>
      </c>
      <c r="AF5970" t="e">
        <v>#N/A</v>
      </c>
    </row>
    <row r="5971" spans="1:32" x14ac:dyDescent="0.25">
      <c r="A5971" t="e">
        <v>#N/A</v>
      </c>
      <c r="B5971" s="33" t="e">
        <v>#N/A</v>
      </c>
      <c r="C5971" t="e">
        <v>#N/A</v>
      </c>
      <c r="D5971" t="e">
        <v>#N/A</v>
      </c>
      <c r="E5971" s="69" t="e">
        <v>#N/A</v>
      </c>
      <c r="F5971" s="3" t="e">
        <v>#N/A</v>
      </c>
      <c r="G5971" s="3" t="e">
        <v>#N/A</v>
      </c>
      <c r="H5971" s="3" t="e">
        <v>#N/A</v>
      </c>
      <c r="I5971" s="80" t="e">
        <v>#N/A</v>
      </c>
      <c r="J5971" s="80" t="e">
        <v>#N/A</v>
      </c>
      <c r="K5971" s="85" t="e">
        <v>#N/A</v>
      </c>
      <c r="L5971" s="9" t="e">
        <v>#N/A</v>
      </c>
      <c r="M5971" s="93" t="e">
        <v>#N/A</v>
      </c>
      <c r="N5971" s="8" t="e">
        <v>#N/A</v>
      </c>
      <c r="O5971" t="e">
        <v>#N/A</v>
      </c>
      <c r="P5971" t="e">
        <v>#N/A</v>
      </c>
      <c r="Q5971" t="e">
        <v>#N/A</v>
      </c>
      <c r="R5971" s="2" t="e">
        <v>#N/A</v>
      </c>
      <c r="S5971" t="e">
        <v>#N/A</v>
      </c>
      <c r="T5971" s="3" t="e">
        <v>#N/A</v>
      </c>
      <c r="U5971" s="3" t="e">
        <v>#N/A</v>
      </c>
      <c r="V5971" t="e">
        <v>#N/A</v>
      </c>
      <c r="W5971" t="e">
        <v>#N/A</v>
      </c>
      <c r="X5971" t="e">
        <v>#N/A</v>
      </c>
      <c r="Y5971" s="3" t="e">
        <v>#N/A</v>
      </c>
      <c r="Z5971" s="8" t="e">
        <v>#N/A</v>
      </c>
      <c r="AA5971" s="30" t="e">
        <v>#N/A</v>
      </c>
      <c r="AB5971" t="e">
        <v>#N/A</v>
      </c>
      <c r="AC5971" t="e">
        <v>#N/A</v>
      </c>
      <c r="AD5971" t="e">
        <v>#N/A</v>
      </c>
      <c r="AE5971" t="e">
        <v>#N/A</v>
      </c>
      <c r="AF5971" t="e">
        <v>#N/A</v>
      </c>
    </row>
    <row r="5972" spans="1:32" x14ac:dyDescent="0.25">
      <c r="A5972" t="e">
        <v>#N/A</v>
      </c>
      <c r="B5972" s="33" t="e">
        <v>#N/A</v>
      </c>
      <c r="C5972" t="e">
        <v>#N/A</v>
      </c>
      <c r="D5972" t="e">
        <v>#N/A</v>
      </c>
      <c r="E5972" s="69" t="e">
        <v>#N/A</v>
      </c>
      <c r="F5972" s="3" t="e">
        <v>#N/A</v>
      </c>
      <c r="G5972" s="3" t="e">
        <v>#N/A</v>
      </c>
      <c r="H5972" s="3" t="e">
        <v>#N/A</v>
      </c>
      <c r="I5972" s="80" t="e">
        <v>#N/A</v>
      </c>
      <c r="J5972" s="80" t="e">
        <v>#N/A</v>
      </c>
      <c r="K5972" s="85" t="e">
        <v>#N/A</v>
      </c>
      <c r="L5972" s="9" t="e">
        <v>#N/A</v>
      </c>
      <c r="M5972" s="93" t="e">
        <v>#N/A</v>
      </c>
      <c r="N5972" s="8" t="e">
        <v>#N/A</v>
      </c>
      <c r="O5972" t="e">
        <v>#N/A</v>
      </c>
      <c r="P5972" t="e">
        <v>#N/A</v>
      </c>
      <c r="Q5972" t="e">
        <v>#N/A</v>
      </c>
      <c r="R5972" s="2" t="e">
        <v>#N/A</v>
      </c>
      <c r="S5972" t="e">
        <v>#N/A</v>
      </c>
      <c r="T5972" s="3" t="e">
        <v>#N/A</v>
      </c>
      <c r="U5972" s="3" t="e">
        <v>#N/A</v>
      </c>
      <c r="V5972" t="e">
        <v>#N/A</v>
      </c>
      <c r="W5972" t="e">
        <v>#N/A</v>
      </c>
      <c r="X5972" t="e">
        <v>#N/A</v>
      </c>
      <c r="Y5972" s="3" t="e">
        <v>#N/A</v>
      </c>
      <c r="Z5972" s="8" t="e">
        <v>#N/A</v>
      </c>
      <c r="AA5972" s="30" t="e">
        <v>#N/A</v>
      </c>
      <c r="AB5972" t="e">
        <v>#N/A</v>
      </c>
      <c r="AC5972" t="e">
        <v>#N/A</v>
      </c>
      <c r="AD5972" t="e">
        <v>#N/A</v>
      </c>
      <c r="AE5972" t="e">
        <v>#N/A</v>
      </c>
      <c r="AF5972" t="e">
        <v>#N/A</v>
      </c>
    </row>
    <row r="5973" spans="1:32" x14ac:dyDescent="0.25">
      <c r="A5973" t="e">
        <v>#N/A</v>
      </c>
      <c r="B5973" s="33" t="e">
        <v>#N/A</v>
      </c>
      <c r="C5973" t="e">
        <v>#N/A</v>
      </c>
      <c r="D5973" t="e">
        <v>#N/A</v>
      </c>
      <c r="E5973" s="69" t="e">
        <v>#N/A</v>
      </c>
      <c r="F5973" s="3" t="e">
        <v>#N/A</v>
      </c>
      <c r="G5973" s="3" t="e">
        <v>#N/A</v>
      </c>
      <c r="H5973" s="3" t="e">
        <v>#N/A</v>
      </c>
      <c r="I5973" s="80" t="e">
        <v>#N/A</v>
      </c>
      <c r="J5973" s="80" t="e">
        <v>#N/A</v>
      </c>
      <c r="K5973" s="85" t="e">
        <v>#N/A</v>
      </c>
      <c r="L5973" s="9" t="e">
        <v>#N/A</v>
      </c>
      <c r="M5973" s="93" t="e">
        <v>#N/A</v>
      </c>
      <c r="N5973" s="8" t="e">
        <v>#N/A</v>
      </c>
      <c r="O5973" t="e">
        <v>#N/A</v>
      </c>
      <c r="P5973" t="e">
        <v>#N/A</v>
      </c>
      <c r="Q5973" t="e">
        <v>#N/A</v>
      </c>
      <c r="R5973" s="2" t="e">
        <v>#N/A</v>
      </c>
      <c r="S5973" t="e">
        <v>#N/A</v>
      </c>
      <c r="T5973" s="3" t="e">
        <v>#N/A</v>
      </c>
      <c r="U5973" s="3" t="e">
        <v>#N/A</v>
      </c>
      <c r="V5973" t="e">
        <v>#N/A</v>
      </c>
      <c r="W5973" t="e">
        <v>#N/A</v>
      </c>
      <c r="X5973" t="e">
        <v>#N/A</v>
      </c>
      <c r="Y5973" s="3" t="e">
        <v>#N/A</v>
      </c>
      <c r="Z5973" s="8" t="e">
        <v>#N/A</v>
      </c>
      <c r="AA5973" s="30" t="e">
        <v>#N/A</v>
      </c>
      <c r="AB5973" t="e">
        <v>#N/A</v>
      </c>
      <c r="AC5973" t="e">
        <v>#N/A</v>
      </c>
      <c r="AD5973" t="e">
        <v>#N/A</v>
      </c>
      <c r="AE5973" t="e">
        <v>#N/A</v>
      </c>
      <c r="AF5973" t="e">
        <v>#N/A</v>
      </c>
    </row>
    <row r="5974" spans="1:32" x14ac:dyDescent="0.25">
      <c r="A5974" t="e">
        <v>#N/A</v>
      </c>
      <c r="B5974" s="33" t="e">
        <v>#N/A</v>
      </c>
      <c r="C5974" t="e">
        <v>#N/A</v>
      </c>
      <c r="D5974" t="e">
        <v>#N/A</v>
      </c>
      <c r="E5974" s="69" t="e">
        <v>#N/A</v>
      </c>
      <c r="F5974" s="3" t="e">
        <v>#N/A</v>
      </c>
      <c r="G5974" s="3" t="e">
        <v>#N/A</v>
      </c>
      <c r="H5974" s="3" t="e">
        <v>#N/A</v>
      </c>
      <c r="I5974" s="80" t="e">
        <v>#N/A</v>
      </c>
      <c r="J5974" s="80" t="e">
        <v>#N/A</v>
      </c>
      <c r="K5974" s="85" t="e">
        <v>#N/A</v>
      </c>
      <c r="L5974" s="9" t="e">
        <v>#N/A</v>
      </c>
      <c r="M5974" s="93" t="e">
        <v>#N/A</v>
      </c>
      <c r="N5974" s="8" t="e">
        <v>#N/A</v>
      </c>
      <c r="O5974" t="e">
        <v>#N/A</v>
      </c>
      <c r="P5974" t="e">
        <v>#N/A</v>
      </c>
      <c r="Q5974" t="e">
        <v>#N/A</v>
      </c>
      <c r="R5974" s="2" t="e">
        <v>#N/A</v>
      </c>
      <c r="S5974" t="e">
        <v>#N/A</v>
      </c>
      <c r="T5974" s="3" t="e">
        <v>#N/A</v>
      </c>
      <c r="U5974" s="3" t="e">
        <v>#N/A</v>
      </c>
      <c r="V5974" t="e">
        <v>#N/A</v>
      </c>
      <c r="W5974" t="e">
        <v>#N/A</v>
      </c>
      <c r="X5974" t="e">
        <v>#N/A</v>
      </c>
      <c r="Y5974" s="3" t="e">
        <v>#N/A</v>
      </c>
      <c r="Z5974" s="8" t="e">
        <v>#N/A</v>
      </c>
      <c r="AA5974" s="30" t="e">
        <v>#N/A</v>
      </c>
      <c r="AB5974" t="e">
        <v>#N/A</v>
      </c>
      <c r="AC5974" t="e">
        <v>#N/A</v>
      </c>
      <c r="AD5974" t="e">
        <v>#N/A</v>
      </c>
      <c r="AE5974" t="e">
        <v>#N/A</v>
      </c>
      <c r="AF5974" t="e">
        <v>#N/A</v>
      </c>
    </row>
    <row r="5975" spans="1:32" x14ac:dyDescent="0.25">
      <c r="A5975" t="e">
        <v>#N/A</v>
      </c>
      <c r="B5975" s="33" t="e">
        <v>#N/A</v>
      </c>
      <c r="C5975" t="e">
        <v>#N/A</v>
      </c>
      <c r="D5975" t="e">
        <v>#N/A</v>
      </c>
      <c r="E5975" s="69" t="e">
        <v>#N/A</v>
      </c>
      <c r="F5975" s="3" t="e">
        <v>#N/A</v>
      </c>
      <c r="G5975" s="3" t="e">
        <v>#N/A</v>
      </c>
      <c r="H5975" s="3" t="e">
        <v>#N/A</v>
      </c>
      <c r="I5975" s="80" t="e">
        <v>#N/A</v>
      </c>
      <c r="J5975" s="80" t="e">
        <v>#N/A</v>
      </c>
      <c r="K5975" s="85" t="e">
        <v>#N/A</v>
      </c>
      <c r="L5975" s="9" t="e">
        <v>#N/A</v>
      </c>
      <c r="M5975" s="93" t="e">
        <v>#N/A</v>
      </c>
      <c r="N5975" s="8" t="e">
        <v>#N/A</v>
      </c>
      <c r="O5975" t="e">
        <v>#N/A</v>
      </c>
      <c r="P5975" t="e">
        <v>#N/A</v>
      </c>
      <c r="Q5975" t="e">
        <v>#N/A</v>
      </c>
      <c r="R5975" s="2" t="e">
        <v>#N/A</v>
      </c>
      <c r="S5975" t="e">
        <v>#N/A</v>
      </c>
      <c r="T5975" s="3" t="e">
        <v>#N/A</v>
      </c>
      <c r="U5975" s="3" t="e">
        <v>#N/A</v>
      </c>
      <c r="V5975" t="e">
        <v>#N/A</v>
      </c>
      <c r="W5975" t="e">
        <v>#N/A</v>
      </c>
      <c r="X5975" t="e">
        <v>#N/A</v>
      </c>
      <c r="Y5975" s="3" t="e">
        <v>#N/A</v>
      </c>
      <c r="Z5975" s="8" t="e">
        <v>#N/A</v>
      </c>
      <c r="AA5975" s="30" t="e">
        <v>#N/A</v>
      </c>
      <c r="AB5975" t="e">
        <v>#N/A</v>
      </c>
      <c r="AC5975" t="e">
        <v>#N/A</v>
      </c>
      <c r="AD5975" t="e">
        <v>#N/A</v>
      </c>
      <c r="AE5975" t="e">
        <v>#N/A</v>
      </c>
      <c r="AF5975" t="e">
        <v>#N/A</v>
      </c>
    </row>
    <row r="5976" spans="1:32" x14ac:dyDescent="0.25">
      <c r="A5976" t="e">
        <v>#N/A</v>
      </c>
      <c r="B5976" s="33" t="e">
        <v>#N/A</v>
      </c>
      <c r="C5976" t="e">
        <v>#N/A</v>
      </c>
      <c r="D5976" t="e">
        <v>#N/A</v>
      </c>
      <c r="E5976" s="69" t="e">
        <v>#N/A</v>
      </c>
      <c r="F5976" s="3" t="e">
        <v>#N/A</v>
      </c>
      <c r="G5976" s="3" t="e">
        <v>#N/A</v>
      </c>
      <c r="H5976" s="3" t="e">
        <v>#N/A</v>
      </c>
      <c r="I5976" s="80" t="e">
        <v>#N/A</v>
      </c>
      <c r="J5976" s="80" t="e">
        <v>#N/A</v>
      </c>
      <c r="K5976" s="85" t="e">
        <v>#N/A</v>
      </c>
      <c r="L5976" s="9" t="e">
        <v>#N/A</v>
      </c>
      <c r="M5976" s="93" t="e">
        <v>#N/A</v>
      </c>
      <c r="N5976" s="8" t="e">
        <v>#N/A</v>
      </c>
      <c r="O5976" t="e">
        <v>#N/A</v>
      </c>
      <c r="P5976" t="e">
        <v>#N/A</v>
      </c>
      <c r="Q5976" t="e">
        <v>#N/A</v>
      </c>
      <c r="R5976" s="2" t="e">
        <v>#N/A</v>
      </c>
      <c r="S5976" t="e">
        <v>#N/A</v>
      </c>
      <c r="T5976" s="3" t="e">
        <v>#N/A</v>
      </c>
      <c r="U5976" s="3" t="e">
        <v>#N/A</v>
      </c>
      <c r="V5976" t="e">
        <v>#N/A</v>
      </c>
      <c r="W5976" t="e">
        <v>#N/A</v>
      </c>
      <c r="X5976" t="e">
        <v>#N/A</v>
      </c>
      <c r="Y5976" s="3" t="e">
        <v>#N/A</v>
      </c>
      <c r="Z5976" s="8" t="e">
        <v>#N/A</v>
      </c>
      <c r="AA5976" s="30" t="e">
        <v>#N/A</v>
      </c>
      <c r="AB5976" t="e">
        <v>#N/A</v>
      </c>
      <c r="AC5976" t="e">
        <v>#N/A</v>
      </c>
      <c r="AD5976" t="e">
        <v>#N/A</v>
      </c>
      <c r="AE5976" t="e">
        <v>#N/A</v>
      </c>
      <c r="AF5976" t="e">
        <v>#N/A</v>
      </c>
    </row>
    <row r="5977" spans="1:32" x14ac:dyDescent="0.25">
      <c r="A5977" t="e">
        <v>#N/A</v>
      </c>
      <c r="B5977" s="33" t="e">
        <v>#N/A</v>
      </c>
      <c r="C5977" t="e">
        <v>#N/A</v>
      </c>
      <c r="D5977" t="e">
        <v>#N/A</v>
      </c>
      <c r="E5977" s="69" t="e">
        <v>#N/A</v>
      </c>
      <c r="F5977" s="3" t="e">
        <v>#N/A</v>
      </c>
      <c r="G5977" s="3" t="e">
        <v>#N/A</v>
      </c>
      <c r="H5977" s="3" t="e">
        <v>#N/A</v>
      </c>
      <c r="I5977" s="80" t="e">
        <v>#N/A</v>
      </c>
      <c r="J5977" s="80" t="e">
        <v>#N/A</v>
      </c>
      <c r="K5977" s="85" t="e">
        <v>#N/A</v>
      </c>
      <c r="L5977" s="9" t="e">
        <v>#N/A</v>
      </c>
      <c r="M5977" s="93" t="e">
        <v>#N/A</v>
      </c>
      <c r="N5977" s="8" t="e">
        <v>#N/A</v>
      </c>
      <c r="O5977" t="e">
        <v>#N/A</v>
      </c>
      <c r="P5977" t="e">
        <v>#N/A</v>
      </c>
      <c r="Q5977" t="e">
        <v>#N/A</v>
      </c>
      <c r="R5977" s="2" t="e">
        <v>#N/A</v>
      </c>
      <c r="S5977" t="e">
        <v>#N/A</v>
      </c>
      <c r="T5977" s="3" t="e">
        <v>#N/A</v>
      </c>
      <c r="U5977" s="3" t="e">
        <v>#N/A</v>
      </c>
      <c r="V5977" t="e">
        <v>#N/A</v>
      </c>
      <c r="W5977" t="e">
        <v>#N/A</v>
      </c>
      <c r="X5977" t="e">
        <v>#N/A</v>
      </c>
      <c r="Y5977" s="3" t="e">
        <v>#N/A</v>
      </c>
      <c r="Z5977" s="8" t="e">
        <v>#N/A</v>
      </c>
      <c r="AA5977" s="30" t="e">
        <v>#N/A</v>
      </c>
      <c r="AB5977" t="e">
        <v>#N/A</v>
      </c>
      <c r="AC5977" t="e">
        <v>#N/A</v>
      </c>
      <c r="AD5977" t="e">
        <v>#N/A</v>
      </c>
      <c r="AE5977" t="e">
        <v>#N/A</v>
      </c>
      <c r="AF5977" t="e">
        <v>#N/A</v>
      </c>
    </row>
    <row r="5978" spans="1:32" x14ac:dyDescent="0.25">
      <c r="A5978" t="e">
        <v>#N/A</v>
      </c>
      <c r="B5978" s="33" t="e">
        <v>#N/A</v>
      </c>
      <c r="C5978" t="e">
        <v>#N/A</v>
      </c>
      <c r="D5978" t="e">
        <v>#N/A</v>
      </c>
      <c r="E5978" s="69" t="e">
        <v>#N/A</v>
      </c>
      <c r="F5978" s="3" t="e">
        <v>#N/A</v>
      </c>
      <c r="G5978" s="3" t="e">
        <v>#N/A</v>
      </c>
      <c r="H5978" s="3" t="e">
        <v>#N/A</v>
      </c>
      <c r="I5978" s="80" t="e">
        <v>#N/A</v>
      </c>
      <c r="J5978" s="80" t="e">
        <v>#N/A</v>
      </c>
      <c r="K5978" s="85" t="e">
        <v>#N/A</v>
      </c>
      <c r="L5978" s="9" t="e">
        <v>#N/A</v>
      </c>
      <c r="M5978" s="93" t="e">
        <v>#N/A</v>
      </c>
      <c r="N5978" s="8" t="e">
        <v>#N/A</v>
      </c>
      <c r="O5978" t="e">
        <v>#N/A</v>
      </c>
      <c r="P5978" t="e">
        <v>#N/A</v>
      </c>
      <c r="Q5978" t="e">
        <v>#N/A</v>
      </c>
      <c r="R5978" s="2" t="e">
        <v>#N/A</v>
      </c>
      <c r="S5978" t="e">
        <v>#N/A</v>
      </c>
      <c r="T5978" s="3" t="e">
        <v>#N/A</v>
      </c>
      <c r="U5978" s="3" t="e">
        <v>#N/A</v>
      </c>
      <c r="V5978" t="e">
        <v>#N/A</v>
      </c>
      <c r="W5978" t="e">
        <v>#N/A</v>
      </c>
      <c r="X5978" t="e">
        <v>#N/A</v>
      </c>
      <c r="Y5978" s="3" t="e">
        <v>#N/A</v>
      </c>
      <c r="Z5978" s="8" t="e">
        <v>#N/A</v>
      </c>
      <c r="AA5978" s="30" t="e">
        <v>#N/A</v>
      </c>
      <c r="AB5978" t="e">
        <v>#N/A</v>
      </c>
      <c r="AC5978" t="e">
        <v>#N/A</v>
      </c>
      <c r="AD5978" t="e">
        <v>#N/A</v>
      </c>
      <c r="AE5978" t="e">
        <v>#N/A</v>
      </c>
      <c r="AF5978" t="e">
        <v>#N/A</v>
      </c>
    </row>
    <row r="5979" spans="1:32" x14ac:dyDescent="0.25">
      <c r="A5979" t="e">
        <v>#N/A</v>
      </c>
      <c r="B5979" s="33" t="e">
        <v>#N/A</v>
      </c>
      <c r="C5979" t="e">
        <v>#N/A</v>
      </c>
      <c r="D5979" t="e">
        <v>#N/A</v>
      </c>
      <c r="E5979" s="69" t="e">
        <v>#N/A</v>
      </c>
      <c r="F5979" s="3" t="e">
        <v>#N/A</v>
      </c>
      <c r="G5979" s="3" t="e">
        <v>#N/A</v>
      </c>
      <c r="H5979" s="3" t="e">
        <v>#N/A</v>
      </c>
      <c r="I5979" s="80" t="e">
        <v>#N/A</v>
      </c>
      <c r="J5979" s="80" t="e">
        <v>#N/A</v>
      </c>
      <c r="K5979" s="85" t="e">
        <v>#N/A</v>
      </c>
      <c r="L5979" s="9" t="e">
        <v>#N/A</v>
      </c>
      <c r="M5979" s="93" t="e">
        <v>#N/A</v>
      </c>
      <c r="N5979" s="8" t="e">
        <v>#N/A</v>
      </c>
      <c r="O5979" t="e">
        <v>#N/A</v>
      </c>
      <c r="P5979" t="e">
        <v>#N/A</v>
      </c>
      <c r="Q5979" t="e">
        <v>#N/A</v>
      </c>
      <c r="R5979" s="2" t="e">
        <v>#N/A</v>
      </c>
      <c r="S5979" t="e">
        <v>#N/A</v>
      </c>
      <c r="T5979" s="3" t="e">
        <v>#N/A</v>
      </c>
      <c r="U5979" s="3" t="e">
        <v>#N/A</v>
      </c>
      <c r="V5979" t="e">
        <v>#N/A</v>
      </c>
      <c r="W5979" t="e">
        <v>#N/A</v>
      </c>
      <c r="X5979" t="e">
        <v>#N/A</v>
      </c>
      <c r="Y5979" s="3" t="e">
        <v>#N/A</v>
      </c>
      <c r="Z5979" s="8" t="e">
        <v>#N/A</v>
      </c>
      <c r="AA5979" s="30" t="e">
        <v>#N/A</v>
      </c>
      <c r="AB5979" t="e">
        <v>#N/A</v>
      </c>
      <c r="AC5979" t="e">
        <v>#N/A</v>
      </c>
      <c r="AD5979" t="e">
        <v>#N/A</v>
      </c>
      <c r="AE5979" t="e">
        <v>#N/A</v>
      </c>
      <c r="AF5979" t="e">
        <v>#N/A</v>
      </c>
    </row>
    <row r="5980" spans="1:32" x14ac:dyDescent="0.25">
      <c r="A5980" t="e">
        <v>#N/A</v>
      </c>
      <c r="B5980" s="33" t="e">
        <v>#N/A</v>
      </c>
      <c r="C5980" t="e">
        <v>#N/A</v>
      </c>
      <c r="D5980" t="e">
        <v>#N/A</v>
      </c>
      <c r="E5980" s="69" t="e">
        <v>#N/A</v>
      </c>
      <c r="F5980" s="3" t="e">
        <v>#N/A</v>
      </c>
      <c r="G5980" s="3" t="e">
        <v>#N/A</v>
      </c>
      <c r="H5980" s="3" t="e">
        <v>#N/A</v>
      </c>
      <c r="I5980" s="80" t="e">
        <v>#N/A</v>
      </c>
      <c r="J5980" s="80" t="e">
        <v>#N/A</v>
      </c>
      <c r="K5980" s="85" t="e">
        <v>#N/A</v>
      </c>
      <c r="L5980" s="9" t="e">
        <v>#N/A</v>
      </c>
      <c r="M5980" s="93" t="e">
        <v>#N/A</v>
      </c>
      <c r="N5980" s="8" t="e">
        <v>#N/A</v>
      </c>
      <c r="O5980" t="e">
        <v>#N/A</v>
      </c>
      <c r="P5980" t="e">
        <v>#N/A</v>
      </c>
      <c r="Q5980" t="e">
        <v>#N/A</v>
      </c>
      <c r="R5980" s="2" t="e">
        <v>#N/A</v>
      </c>
      <c r="S5980" t="e">
        <v>#N/A</v>
      </c>
      <c r="T5980" s="3" t="e">
        <v>#N/A</v>
      </c>
      <c r="U5980" s="3" t="e">
        <v>#N/A</v>
      </c>
      <c r="V5980" t="e">
        <v>#N/A</v>
      </c>
      <c r="W5980" t="e">
        <v>#N/A</v>
      </c>
      <c r="X5980" t="e">
        <v>#N/A</v>
      </c>
      <c r="Y5980" s="3" t="e">
        <v>#N/A</v>
      </c>
      <c r="Z5980" s="8" t="e">
        <v>#N/A</v>
      </c>
      <c r="AA5980" s="30" t="e">
        <v>#N/A</v>
      </c>
      <c r="AB5980" t="e">
        <v>#N/A</v>
      </c>
      <c r="AC5980" t="e">
        <v>#N/A</v>
      </c>
      <c r="AD5980" t="e">
        <v>#N/A</v>
      </c>
      <c r="AE5980" t="e">
        <v>#N/A</v>
      </c>
      <c r="AF5980" t="e">
        <v>#N/A</v>
      </c>
    </row>
    <row r="5981" spans="1:32" x14ac:dyDescent="0.25">
      <c r="A5981" t="e">
        <v>#N/A</v>
      </c>
      <c r="B5981" s="33" t="e">
        <v>#N/A</v>
      </c>
      <c r="C5981" t="e">
        <v>#N/A</v>
      </c>
      <c r="D5981" t="e">
        <v>#N/A</v>
      </c>
      <c r="E5981" s="69" t="e">
        <v>#N/A</v>
      </c>
      <c r="F5981" s="3" t="e">
        <v>#N/A</v>
      </c>
      <c r="G5981" s="3" t="e">
        <v>#N/A</v>
      </c>
      <c r="H5981" s="3" t="e">
        <v>#N/A</v>
      </c>
      <c r="I5981" s="80" t="e">
        <v>#N/A</v>
      </c>
      <c r="J5981" s="80" t="e">
        <v>#N/A</v>
      </c>
      <c r="K5981" s="85" t="e">
        <v>#N/A</v>
      </c>
      <c r="L5981" s="9" t="e">
        <v>#N/A</v>
      </c>
      <c r="M5981" s="93" t="e">
        <v>#N/A</v>
      </c>
      <c r="N5981" s="8" t="e">
        <v>#N/A</v>
      </c>
      <c r="O5981" t="e">
        <v>#N/A</v>
      </c>
      <c r="P5981" t="e">
        <v>#N/A</v>
      </c>
      <c r="Q5981" t="e">
        <v>#N/A</v>
      </c>
      <c r="R5981" s="2" t="e">
        <v>#N/A</v>
      </c>
      <c r="S5981" t="e">
        <v>#N/A</v>
      </c>
      <c r="T5981" s="3" t="e">
        <v>#N/A</v>
      </c>
      <c r="U5981" s="3" t="e">
        <v>#N/A</v>
      </c>
      <c r="V5981" t="e">
        <v>#N/A</v>
      </c>
      <c r="W5981" t="e">
        <v>#N/A</v>
      </c>
      <c r="X5981" t="e">
        <v>#N/A</v>
      </c>
      <c r="Y5981" s="3" t="e">
        <v>#N/A</v>
      </c>
      <c r="Z5981" s="8" t="e">
        <v>#N/A</v>
      </c>
      <c r="AA5981" s="30" t="e">
        <v>#N/A</v>
      </c>
      <c r="AB5981" t="e">
        <v>#N/A</v>
      </c>
      <c r="AC5981" t="e">
        <v>#N/A</v>
      </c>
      <c r="AD5981" t="e">
        <v>#N/A</v>
      </c>
      <c r="AE5981" t="e">
        <v>#N/A</v>
      </c>
      <c r="AF5981" t="e">
        <v>#N/A</v>
      </c>
    </row>
    <row r="5982" spans="1:32" x14ac:dyDescent="0.25">
      <c r="A5982" t="e">
        <v>#N/A</v>
      </c>
      <c r="B5982" s="33" t="e">
        <v>#N/A</v>
      </c>
      <c r="C5982" t="e">
        <v>#N/A</v>
      </c>
      <c r="D5982" t="e">
        <v>#N/A</v>
      </c>
      <c r="E5982" s="69" t="e">
        <v>#N/A</v>
      </c>
      <c r="F5982" s="3" t="e">
        <v>#N/A</v>
      </c>
      <c r="G5982" s="3" t="e">
        <v>#N/A</v>
      </c>
      <c r="H5982" s="3" t="e">
        <v>#N/A</v>
      </c>
      <c r="I5982" s="80" t="e">
        <v>#N/A</v>
      </c>
      <c r="J5982" s="80" t="e">
        <v>#N/A</v>
      </c>
      <c r="K5982" s="85" t="e">
        <v>#N/A</v>
      </c>
      <c r="L5982" s="9" t="e">
        <v>#N/A</v>
      </c>
      <c r="M5982" s="93" t="e">
        <v>#N/A</v>
      </c>
      <c r="N5982" s="8" t="e">
        <v>#N/A</v>
      </c>
      <c r="O5982" t="e">
        <v>#N/A</v>
      </c>
      <c r="P5982" t="e">
        <v>#N/A</v>
      </c>
      <c r="Q5982" t="e">
        <v>#N/A</v>
      </c>
      <c r="R5982" s="2" t="e">
        <v>#N/A</v>
      </c>
      <c r="S5982" t="e">
        <v>#N/A</v>
      </c>
      <c r="T5982" s="3" t="e">
        <v>#N/A</v>
      </c>
      <c r="U5982" s="3" t="e">
        <v>#N/A</v>
      </c>
      <c r="V5982" t="e">
        <v>#N/A</v>
      </c>
      <c r="W5982" t="e">
        <v>#N/A</v>
      </c>
      <c r="X5982" t="e">
        <v>#N/A</v>
      </c>
      <c r="Y5982" s="3" t="e">
        <v>#N/A</v>
      </c>
      <c r="Z5982" s="8" t="e">
        <v>#N/A</v>
      </c>
      <c r="AA5982" s="30" t="e">
        <v>#N/A</v>
      </c>
      <c r="AB5982" t="e">
        <v>#N/A</v>
      </c>
      <c r="AC5982" t="e">
        <v>#N/A</v>
      </c>
      <c r="AD5982" t="e">
        <v>#N/A</v>
      </c>
      <c r="AE5982" t="e">
        <v>#N/A</v>
      </c>
      <c r="AF5982" t="e">
        <v>#N/A</v>
      </c>
    </row>
    <row r="5983" spans="1:32" x14ac:dyDescent="0.25">
      <c r="A5983" t="e">
        <v>#N/A</v>
      </c>
      <c r="B5983" s="33" t="e">
        <v>#N/A</v>
      </c>
      <c r="C5983" t="e">
        <v>#N/A</v>
      </c>
      <c r="D5983" t="e">
        <v>#N/A</v>
      </c>
      <c r="E5983" s="69" t="e">
        <v>#N/A</v>
      </c>
      <c r="F5983" s="3" t="e">
        <v>#N/A</v>
      </c>
      <c r="G5983" s="3" t="e">
        <v>#N/A</v>
      </c>
      <c r="H5983" s="3" t="e">
        <v>#N/A</v>
      </c>
      <c r="I5983" s="80" t="e">
        <v>#N/A</v>
      </c>
      <c r="J5983" s="80" t="e">
        <v>#N/A</v>
      </c>
      <c r="K5983" s="85" t="e">
        <v>#N/A</v>
      </c>
      <c r="L5983" s="9" t="e">
        <v>#N/A</v>
      </c>
      <c r="M5983" s="93" t="e">
        <v>#N/A</v>
      </c>
      <c r="N5983" s="8" t="e">
        <v>#N/A</v>
      </c>
      <c r="O5983" t="e">
        <v>#N/A</v>
      </c>
      <c r="P5983" t="e">
        <v>#N/A</v>
      </c>
      <c r="Q5983" t="e">
        <v>#N/A</v>
      </c>
      <c r="R5983" s="2" t="e">
        <v>#N/A</v>
      </c>
      <c r="S5983" t="e">
        <v>#N/A</v>
      </c>
      <c r="T5983" s="3" t="e">
        <v>#N/A</v>
      </c>
      <c r="U5983" s="3" t="e">
        <v>#N/A</v>
      </c>
      <c r="V5983" t="e">
        <v>#N/A</v>
      </c>
      <c r="W5983" t="e">
        <v>#N/A</v>
      </c>
      <c r="X5983" t="e">
        <v>#N/A</v>
      </c>
      <c r="Y5983" s="3" t="e">
        <v>#N/A</v>
      </c>
      <c r="Z5983" s="8" t="e">
        <v>#N/A</v>
      </c>
      <c r="AA5983" s="30" t="e">
        <v>#N/A</v>
      </c>
      <c r="AB5983" t="e">
        <v>#N/A</v>
      </c>
      <c r="AC5983" t="e">
        <v>#N/A</v>
      </c>
      <c r="AD5983" t="e">
        <v>#N/A</v>
      </c>
      <c r="AE5983" t="e">
        <v>#N/A</v>
      </c>
      <c r="AF5983" t="e">
        <v>#N/A</v>
      </c>
    </row>
    <row r="5984" spans="1:32" x14ac:dyDescent="0.25">
      <c r="A5984" t="e">
        <v>#N/A</v>
      </c>
      <c r="B5984" s="33" t="e">
        <v>#N/A</v>
      </c>
      <c r="C5984" t="e">
        <v>#N/A</v>
      </c>
      <c r="D5984" t="e">
        <v>#N/A</v>
      </c>
      <c r="E5984" s="69" t="e">
        <v>#N/A</v>
      </c>
      <c r="F5984" s="3" t="e">
        <v>#N/A</v>
      </c>
      <c r="G5984" s="3" t="e">
        <v>#N/A</v>
      </c>
      <c r="H5984" s="3" t="e">
        <v>#N/A</v>
      </c>
      <c r="I5984" s="80" t="e">
        <v>#N/A</v>
      </c>
      <c r="J5984" s="80" t="e">
        <v>#N/A</v>
      </c>
      <c r="K5984" s="85" t="e">
        <v>#N/A</v>
      </c>
      <c r="L5984" s="9" t="e">
        <v>#N/A</v>
      </c>
      <c r="M5984" s="93" t="e">
        <v>#N/A</v>
      </c>
      <c r="N5984" s="8" t="e">
        <v>#N/A</v>
      </c>
      <c r="O5984" t="e">
        <v>#N/A</v>
      </c>
      <c r="P5984" t="e">
        <v>#N/A</v>
      </c>
      <c r="Q5984" t="e">
        <v>#N/A</v>
      </c>
      <c r="R5984" s="2" t="e">
        <v>#N/A</v>
      </c>
      <c r="S5984" t="e">
        <v>#N/A</v>
      </c>
      <c r="T5984" s="3" t="e">
        <v>#N/A</v>
      </c>
      <c r="U5984" s="3" t="e">
        <v>#N/A</v>
      </c>
      <c r="V5984" t="e">
        <v>#N/A</v>
      </c>
      <c r="W5984" t="e">
        <v>#N/A</v>
      </c>
      <c r="X5984" t="e">
        <v>#N/A</v>
      </c>
      <c r="Y5984" s="3" t="e">
        <v>#N/A</v>
      </c>
      <c r="Z5984" s="8" t="e">
        <v>#N/A</v>
      </c>
      <c r="AA5984" s="30" t="e">
        <v>#N/A</v>
      </c>
      <c r="AB5984" t="e">
        <v>#N/A</v>
      </c>
      <c r="AC5984" t="e">
        <v>#N/A</v>
      </c>
      <c r="AD5984" t="e">
        <v>#N/A</v>
      </c>
      <c r="AE5984" t="e">
        <v>#N/A</v>
      </c>
      <c r="AF5984" t="e">
        <v>#N/A</v>
      </c>
    </row>
    <row r="5985" spans="1:32" x14ac:dyDescent="0.25">
      <c r="A5985" t="e">
        <v>#N/A</v>
      </c>
      <c r="B5985" s="33" t="e">
        <v>#N/A</v>
      </c>
      <c r="C5985" t="e">
        <v>#N/A</v>
      </c>
      <c r="D5985" t="e">
        <v>#N/A</v>
      </c>
      <c r="E5985" s="69" t="e">
        <v>#N/A</v>
      </c>
      <c r="F5985" s="3" t="e">
        <v>#N/A</v>
      </c>
      <c r="G5985" s="3" t="e">
        <v>#N/A</v>
      </c>
      <c r="H5985" s="3" t="e">
        <v>#N/A</v>
      </c>
      <c r="I5985" s="80" t="e">
        <v>#N/A</v>
      </c>
      <c r="J5985" s="80" t="e">
        <v>#N/A</v>
      </c>
      <c r="K5985" s="85" t="e">
        <v>#N/A</v>
      </c>
      <c r="L5985" s="9" t="e">
        <v>#N/A</v>
      </c>
      <c r="M5985" s="93" t="e">
        <v>#N/A</v>
      </c>
      <c r="N5985" s="8" t="e">
        <v>#N/A</v>
      </c>
      <c r="O5985" t="e">
        <v>#N/A</v>
      </c>
      <c r="P5985" t="e">
        <v>#N/A</v>
      </c>
      <c r="Q5985" t="e">
        <v>#N/A</v>
      </c>
      <c r="R5985" s="2" t="e">
        <v>#N/A</v>
      </c>
      <c r="S5985" t="e">
        <v>#N/A</v>
      </c>
      <c r="T5985" s="3" t="e">
        <v>#N/A</v>
      </c>
      <c r="U5985" s="3" t="e">
        <v>#N/A</v>
      </c>
      <c r="V5985" t="e">
        <v>#N/A</v>
      </c>
      <c r="W5985" t="e">
        <v>#N/A</v>
      </c>
      <c r="X5985" t="e">
        <v>#N/A</v>
      </c>
      <c r="Y5985" s="3" t="e">
        <v>#N/A</v>
      </c>
      <c r="Z5985" s="8" t="e">
        <v>#N/A</v>
      </c>
      <c r="AA5985" s="30" t="e">
        <v>#N/A</v>
      </c>
      <c r="AB5985" t="e">
        <v>#N/A</v>
      </c>
      <c r="AC5985" t="e">
        <v>#N/A</v>
      </c>
      <c r="AD5985" t="e">
        <v>#N/A</v>
      </c>
      <c r="AE5985" t="e">
        <v>#N/A</v>
      </c>
      <c r="AF5985" t="e">
        <v>#N/A</v>
      </c>
    </row>
    <row r="5986" spans="1:32" x14ac:dyDescent="0.25">
      <c r="A5986" t="e">
        <v>#N/A</v>
      </c>
      <c r="B5986" s="33" t="e">
        <v>#N/A</v>
      </c>
      <c r="C5986" t="e">
        <v>#N/A</v>
      </c>
      <c r="D5986" t="e">
        <v>#N/A</v>
      </c>
      <c r="E5986" s="69" t="e">
        <v>#N/A</v>
      </c>
      <c r="F5986" s="3" t="e">
        <v>#N/A</v>
      </c>
      <c r="G5986" s="3" t="e">
        <v>#N/A</v>
      </c>
      <c r="H5986" s="3" t="e">
        <v>#N/A</v>
      </c>
      <c r="I5986" s="80" t="e">
        <v>#N/A</v>
      </c>
      <c r="J5986" s="80" t="e">
        <v>#N/A</v>
      </c>
      <c r="K5986" s="85" t="e">
        <v>#N/A</v>
      </c>
      <c r="L5986" s="9" t="e">
        <v>#N/A</v>
      </c>
      <c r="M5986" s="93" t="e">
        <v>#N/A</v>
      </c>
      <c r="N5986" s="8" t="e">
        <v>#N/A</v>
      </c>
      <c r="O5986" t="e">
        <v>#N/A</v>
      </c>
      <c r="P5986" t="e">
        <v>#N/A</v>
      </c>
      <c r="Q5986" t="e">
        <v>#N/A</v>
      </c>
      <c r="R5986" s="2" t="e">
        <v>#N/A</v>
      </c>
      <c r="S5986" t="e">
        <v>#N/A</v>
      </c>
      <c r="T5986" s="3" t="e">
        <v>#N/A</v>
      </c>
      <c r="U5986" s="3" t="e">
        <v>#N/A</v>
      </c>
      <c r="V5986" t="e">
        <v>#N/A</v>
      </c>
      <c r="W5986" t="e">
        <v>#N/A</v>
      </c>
      <c r="X5986" t="e">
        <v>#N/A</v>
      </c>
      <c r="Y5986" s="3" t="e">
        <v>#N/A</v>
      </c>
      <c r="Z5986" s="8" t="e">
        <v>#N/A</v>
      </c>
      <c r="AA5986" s="30" t="e">
        <v>#N/A</v>
      </c>
      <c r="AB5986" t="e">
        <v>#N/A</v>
      </c>
      <c r="AC5986" t="e">
        <v>#N/A</v>
      </c>
      <c r="AD5986" t="e">
        <v>#N/A</v>
      </c>
      <c r="AE5986" t="e">
        <v>#N/A</v>
      </c>
      <c r="AF5986" t="e">
        <v>#N/A</v>
      </c>
    </row>
    <row r="5987" spans="1:32" x14ac:dyDescent="0.25">
      <c r="A5987" t="e">
        <v>#N/A</v>
      </c>
      <c r="B5987" s="33" t="e">
        <v>#N/A</v>
      </c>
      <c r="C5987" t="e">
        <v>#N/A</v>
      </c>
      <c r="D5987" t="e">
        <v>#N/A</v>
      </c>
      <c r="E5987" s="69" t="e">
        <v>#N/A</v>
      </c>
      <c r="F5987" s="3" t="e">
        <v>#N/A</v>
      </c>
      <c r="G5987" s="3" t="e">
        <v>#N/A</v>
      </c>
      <c r="H5987" s="3" t="e">
        <v>#N/A</v>
      </c>
      <c r="I5987" s="80" t="e">
        <v>#N/A</v>
      </c>
      <c r="J5987" s="80" t="e">
        <v>#N/A</v>
      </c>
      <c r="K5987" s="85" t="e">
        <v>#N/A</v>
      </c>
      <c r="L5987" s="9" t="e">
        <v>#N/A</v>
      </c>
      <c r="M5987" s="93" t="e">
        <v>#N/A</v>
      </c>
      <c r="N5987" s="8" t="e">
        <v>#N/A</v>
      </c>
      <c r="O5987" t="e">
        <v>#N/A</v>
      </c>
      <c r="P5987" t="e">
        <v>#N/A</v>
      </c>
      <c r="Q5987" t="e">
        <v>#N/A</v>
      </c>
      <c r="R5987" s="2" t="e">
        <v>#N/A</v>
      </c>
      <c r="S5987" t="e">
        <v>#N/A</v>
      </c>
      <c r="T5987" s="3" t="e">
        <v>#N/A</v>
      </c>
      <c r="U5987" s="3" t="e">
        <v>#N/A</v>
      </c>
      <c r="V5987" t="e">
        <v>#N/A</v>
      </c>
      <c r="W5987" t="e">
        <v>#N/A</v>
      </c>
      <c r="X5987" t="e">
        <v>#N/A</v>
      </c>
      <c r="Y5987" s="3" t="e">
        <v>#N/A</v>
      </c>
      <c r="Z5987" s="8" t="e">
        <v>#N/A</v>
      </c>
      <c r="AA5987" s="30" t="e">
        <v>#N/A</v>
      </c>
      <c r="AB5987" t="e">
        <v>#N/A</v>
      </c>
      <c r="AC5987" t="e">
        <v>#N/A</v>
      </c>
      <c r="AD5987" t="e">
        <v>#N/A</v>
      </c>
      <c r="AE5987" t="e">
        <v>#N/A</v>
      </c>
      <c r="AF5987" t="e">
        <v>#N/A</v>
      </c>
    </row>
    <row r="5988" spans="1:32" x14ac:dyDescent="0.25">
      <c r="A5988" t="e">
        <v>#N/A</v>
      </c>
      <c r="B5988" s="33" t="e">
        <v>#N/A</v>
      </c>
      <c r="C5988" t="e">
        <v>#N/A</v>
      </c>
      <c r="D5988" t="e">
        <v>#N/A</v>
      </c>
      <c r="E5988" s="69" t="e">
        <v>#N/A</v>
      </c>
      <c r="F5988" s="3" t="e">
        <v>#N/A</v>
      </c>
      <c r="G5988" s="3" t="e">
        <v>#N/A</v>
      </c>
      <c r="H5988" s="3" t="e">
        <v>#N/A</v>
      </c>
      <c r="I5988" s="80" t="e">
        <v>#N/A</v>
      </c>
      <c r="J5988" s="80" t="e">
        <v>#N/A</v>
      </c>
      <c r="K5988" s="85" t="e">
        <v>#N/A</v>
      </c>
      <c r="L5988" s="9" t="e">
        <v>#N/A</v>
      </c>
      <c r="M5988" s="93" t="e">
        <v>#N/A</v>
      </c>
      <c r="N5988" s="8" t="e">
        <v>#N/A</v>
      </c>
      <c r="O5988" t="e">
        <v>#N/A</v>
      </c>
      <c r="P5988" t="e">
        <v>#N/A</v>
      </c>
      <c r="Q5988" t="e">
        <v>#N/A</v>
      </c>
      <c r="R5988" s="2" t="e">
        <v>#N/A</v>
      </c>
      <c r="S5988" t="e">
        <v>#N/A</v>
      </c>
      <c r="T5988" s="3" t="e">
        <v>#N/A</v>
      </c>
      <c r="U5988" s="3" t="e">
        <v>#N/A</v>
      </c>
      <c r="V5988" t="e">
        <v>#N/A</v>
      </c>
      <c r="W5988" t="e">
        <v>#N/A</v>
      </c>
      <c r="X5988" t="e">
        <v>#N/A</v>
      </c>
      <c r="Y5988" s="3" t="e">
        <v>#N/A</v>
      </c>
      <c r="Z5988" s="8" t="e">
        <v>#N/A</v>
      </c>
      <c r="AA5988" s="30" t="e">
        <v>#N/A</v>
      </c>
      <c r="AB5988" t="e">
        <v>#N/A</v>
      </c>
      <c r="AC5988" t="e">
        <v>#N/A</v>
      </c>
      <c r="AD5988" t="e">
        <v>#N/A</v>
      </c>
      <c r="AE5988" t="e">
        <v>#N/A</v>
      </c>
      <c r="AF5988" t="e">
        <v>#N/A</v>
      </c>
    </row>
    <row r="5989" spans="1:32" x14ac:dyDescent="0.25">
      <c r="A5989" t="e">
        <v>#N/A</v>
      </c>
      <c r="B5989" s="33" t="e">
        <v>#N/A</v>
      </c>
      <c r="C5989" t="e">
        <v>#N/A</v>
      </c>
      <c r="D5989" t="e">
        <v>#N/A</v>
      </c>
      <c r="E5989" s="69" t="e">
        <v>#N/A</v>
      </c>
      <c r="F5989" s="3" t="e">
        <v>#N/A</v>
      </c>
      <c r="G5989" s="3" t="e">
        <v>#N/A</v>
      </c>
      <c r="H5989" s="3" t="e">
        <v>#N/A</v>
      </c>
      <c r="I5989" s="80" t="e">
        <v>#N/A</v>
      </c>
      <c r="J5989" s="80" t="e">
        <v>#N/A</v>
      </c>
      <c r="K5989" s="85" t="e">
        <v>#N/A</v>
      </c>
      <c r="L5989" s="9" t="e">
        <v>#N/A</v>
      </c>
      <c r="M5989" s="93" t="e">
        <v>#N/A</v>
      </c>
      <c r="N5989" s="8" t="e">
        <v>#N/A</v>
      </c>
      <c r="O5989" t="e">
        <v>#N/A</v>
      </c>
      <c r="P5989" t="e">
        <v>#N/A</v>
      </c>
      <c r="Q5989" t="e">
        <v>#N/A</v>
      </c>
      <c r="R5989" s="2" t="e">
        <v>#N/A</v>
      </c>
      <c r="S5989" t="e">
        <v>#N/A</v>
      </c>
      <c r="T5989" s="3" t="e">
        <v>#N/A</v>
      </c>
      <c r="U5989" s="3" t="e">
        <v>#N/A</v>
      </c>
      <c r="V5989" t="e">
        <v>#N/A</v>
      </c>
      <c r="W5989" t="e">
        <v>#N/A</v>
      </c>
      <c r="X5989" t="e">
        <v>#N/A</v>
      </c>
      <c r="Y5989" s="3" t="e">
        <v>#N/A</v>
      </c>
      <c r="Z5989" s="8" t="e">
        <v>#N/A</v>
      </c>
      <c r="AA5989" s="30" t="e">
        <v>#N/A</v>
      </c>
      <c r="AB5989" t="e">
        <v>#N/A</v>
      </c>
      <c r="AC5989" t="e">
        <v>#N/A</v>
      </c>
      <c r="AD5989" t="e">
        <v>#N/A</v>
      </c>
      <c r="AE5989" t="e">
        <v>#N/A</v>
      </c>
      <c r="AF5989" t="e">
        <v>#N/A</v>
      </c>
    </row>
    <row r="5990" spans="1:32" x14ac:dyDescent="0.25">
      <c r="A5990" t="e">
        <v>#N/A</v>
      </c>
      <c r="B5990" s="33" t="e">
        <v>#N/A</v>
      </c>
      <c r="C5990" t="e">
        <v>#N/A</v>
      </c>
      <c r="D5990" t="e">
        <v>#N/A</v>
      </c>
      <c r="E5990" s="69" t="e">
        <v>#N/A</v>
      </c>
      <c r="F5990" s="3" t="e">
        <v>#N/A</v>
      </c>
      <c r="G5990" s="3" t="e">
        <v>#N/A</v>
      </c>
      <c r="H5990" s="3" t="e">
        <v>#N/A</v>
      </c>
      <c r="I5990" s="80" t="e">
        <v>#N/A</v>
      </c>
      <c r="J5990" s="80" t="e">
        <v>#N/A</v>
      </c>
      <c r="K5990" s="85" t="e">
        <v>#N/A</v>
      </c>
      <c r="L5990" s="9" t="e">
        <v>#N/A</v>
      </c>
      <c r="M5990" s="93" t="e">
        <v>#N/A</v>
      </c>
      <c r="N5990" s="8" t="e">
        <v>#N/A</v>
      </c>
      <c r="O5990" t="e">
        <v>#N/A</v>
      </c>
      <c r="P5990" t="e">
        <v>#N/A</v>
      </c>
      <c r="Q5990" t="e">
        <v>#N/A</v>
      </c>
      <c r="R5990" s="2" t="e">
        <v>#N/A</v>
      </c>
      <c r="S5990" t="e">
        <v>#N/A</v>
      </c>
      <c r="T5990" s="3" t="e">
        <v>#N/A</v>
      </c>
      <c r="U5990" s="3" t="e">
        <v>#N/A</v>
      </c>
      <c r="V5990" t="e">
        <v>#N/A</v>
      </c>
      <c r="W5990" t="e">
        <v>#N/A</v>
      </c>
      <c r="X5990" t="e">
        <v>#N/A</v>
      </c>
      <c r="Y5990" s="3" t="e">
        <v>#N/A</v>
      </c>
      <c r="Z5990" s="8" t="e">
        <v>#N/A</v>
      </c>
      <c r="AA5990" s="30" t="e">
        <v>#N/A</v>
      </c>
      <c r="AB5990" t="e">
        <v>#N/A</v>
      </c>
      <c r="AC5990" t="e">
        <v>#N/A</v>
      </c>
      <c r="AD5990" t="e">
        <v>#N/A</v>
      </c>
      <c r="AE5990" t="e">
        <v>#N/A</v>
      </c>
      <c r="AF5990" t="e">
        <v>#N/A</v>
      </c>
    </row>
    <row r="5991" spans="1:32" x14ac:dyDescent="0.25">
      <c r="A5991" t="e">
        <v>#N/A</v>
      </c>
      <c r="B5991" s="33" t="e">
        <v>#N/A</v>
      </c>
      <c r="C5991" t="e">
        <v>#N/A</v>
      </c>
      <c r="D5991" t="e">
        <v>#N/A</v>
      </c>
      <c r="E5991" s="69" t="e">
        <v>#N/A</v>
      </c>
      <c r="F5991" s="3" t="e">
        <v>#N/A</v>
      </c>
      <c r="G5991" s="3" t="e">
        <v>#N/A</v>
      </c>
      <c r="H5991" s="3" t="e">
        <v>#N/A</v>
      </c>
      <c r="I5991" s="80" t="e">
        <v>#N/A</v>
      </c>
      <c r="J5991" s="80" t="e">
        <v>#N/A</v>
      </c>
      <c r="K5991" s="85" t="e">
        <v>#N/A</v>
      </c>
      <c r="L5991" s="9" t="e">
        <v>#N/A</v>
      </c>
      <c r="M5991" s="93" t="e">
        <v>#N/A</v>
      </c>
      <c r="N5991" s="8" t="e">
        <v>#N/A</v>
      </c>
      <c r="O5991" t="e">
        <v>#N/A</v>
      </c>
      <c r="P5991" t="e">
        <v>#N/A</v>
      </c>
      <c r="Q5991" t="e">
        <v>#N/A</v>
      </c>
      <c r="R5991" s="2" t="e">
        <v>#N/A</v>
      </c>
      <c r="S5991" t="e">
        <v>#N/A</v>
      </c>
      <c r="T5991" s="3" t="e">
        <v>#N/A</v>
      </c>
      <c r="U5991" s="3" t="e">
        <v>#N/A</v>
      </c>
      <c r="V5991" t="e">
        <v>#N/A</v>
      </c>
      <c r="W5991" t="e">
        <v>#N/A</v>
      </c>
      <c r="X5991" t="e">
        <v>#N/A</v>
      </c>
      <c r="Y5991" s="3" t="e">
        <v>#N/A</v>
      </c>
      <c r="Z5991" s="8" t="e">
        <v>#N/A</v>
      </c>
      <c r="AA5991" s="30" t="e">
        <v>#N/A</v>
      </c>
      <c r="AB5991" t="e">
        <v>#N/A</v>
      </c>
      <c r="AC5991" t="e">
        <v>#N/A</v>
      </c>
      <c r="AD5991" t="e">
        <v>#N/A</v>
      </c>
      <c r="AE5991" t="e">
        <v>#N/A</v>
      </c>
      <c r="AF5991" t="e">
        <v>#N/A</v>
      </c>
    </row>
    <row r="5992" spans="1:32" x14ac:dyDescent="0.25">
      <c r="A5992" t="e">
        <v>#N/A</v>
      </c>
      <c r="B5992" s="33" t="e">
        <v>#N/A</v>
      </c>
      <c r="C5992" t="e">
        <v>#N/A</v>
      </c>
      <c r="D5992" t="e">
        <v>#N/A</v>
      </c>
      <c r="E5992" s="69" t="e">
        <v>#N/A</v>
      </c>
      <c r="F5992" s="3" t="e">
        <v>#N/A</v>
      </c>
      <c r="G5992" s="3" t="e">
        <v>#N/A</v>
      </c>
      <c r="H5992" s="3" t="e">
        <v>#N/A</v>
      </c>
      <c r="I5992" s="80" t="e">
        <v>#N/A</v>
      </c>
      <c r="J5992" s="80" t="e">
        <v>#N/A</v>
      </c>
      <c r="K5992" s="85" t="e">
        <v>#N/A</v>
      </c>
      <c r="L5992" s="9" t="e">
        <v>#N/A</v>
      </c>
      <c r="M5992" s="93" t="e">
        <v>#N/A</v>
      </c>
      <c r="N5992" s="8" t="e">
        <v>#N/A</v>
      </c>
      <c r="O5992" t="e">
        <v>#N/A</v>
      </c>
      <c r="P5992" t="e">
        <v>#N/A</v>
      </c>
      <c r="Q5992" t="e">
        <v>#N/A</v>
      </c>
      <c r="R5992" s="2" t="e">
        <v>#N/A</v>
      </c>
      <c r="S5992" t="e">
        <v>#N/A</v>
      </c>
      <c r="T5992" s="3" t="e">
        <v>#N/A</v>
      </c>
      <c r="U5992" s="3" t="e">
        <v>#N/A</v>
      </c>
      <c r="V5992" t="e">
        <v>#N/A</v>
      </c>
      <c r="W5992" t="e">
        <v>#N/A</v>
      </c>
      <c r="X5992" t="e">
        <v>#N/A</v>
      </c>
      <c r="Y5992" s="3" t="e">
        <v>#N/A</v>
      </c>
      <c r="Z5992" s="8" t="e">
        <v>#N/A</v>
      </c>
      <c r="AA5992" s="30" t="e">
        <v>#N/A</v>
      </c>
      <c r="AB5992" t="e">
        <v>#N/A</v>
      </c>
      <c r="AC5992" t="e">
        <v>#N/A</v>
      </c>
      <c r="AD5992" t="e">
        <v>#N/A</v>
      </c>
      <c r="AE5992" t="e">
        <v>#N/A</v>
      </c>
      <c r="AF5992" t="e">
        <v>#N/A</v>
      </c>
    </row>
    <row r="5993" spans="1:32" x14ac:dyDescent="0.25">
      <c r="A5993" t="e">
        <v>#N/A</v>
      </c>
      <c r="B5993" s="33" t="e">
        <v>#N/A</v>
      </c>
      <c r="C5993" t="e">
        <v>#N/A</v>
      </c>
      <c r="D5993" t="e">
        <v>#N/A</v>
      </c>
      <c r="E5993" s="69" t="e">
        <v>#N/A</v>
      </c>
      <c r="F5993" s="3" t="e">
        <v>#N/A</v>
      </c>
      <c r="G5993" s="3" t="e">
        <v>#N/A</v>
      </c>
      <c r="H5993" s="3" t="e">
        <v>#N/A</v>
      </c>
      <c r="I5993" s="80" t="e">
        <v>#N/A</v>
      </c>
      <c r="J5993" s="80" t="e">
        <v>#N/A</v>
      </c>
      <c r="K5993" s="85" t="e">
        <v>#N/A</v>
      </c>
      <c r="L5993" s="9" t="e">
        <v>#N/A</v>
      </c>
      <c r="M5993" s="93" t="e">
        <v>#N/A</v>
      </c>
      <c r="N5993" s="8" t="e">
        <v>#N/A</v>
      </c>
      <c r="O5993" t="e">
        <v>#N/A</v>
      </c>
      <c r="P5993" t="e">
        <v>#N/A</v>
      </c>
      <c r="Q5993" t="e">
        <v>#N/A</v>
      </c>
      <c r="R5993" s="2" t="e">
        <v>#N/A</v>
      </c>
      <c r="S5993" t="e">
        <v>#N/A</v>
      </c>
      <c r="T5993" s="3" t="e">
        <v>#N/A</v>
      </c>
      <c r="U5993" s="3" t="e">
        <v>#N/A</v>
      </c>
      <c r="V5993" t="e">
        <v>#N/A</v>
      </c>
      <c r="W5993" t="e">
        <v>#N/A</v>
      </c>
      <c r="X5993" t="e">
        <v>#N/A</v>
      </c>
      <c r="Y5993" s="3" t="e">
        <v>#N/A</v>
      </c>
      <c r="Z5993" s="8" t="e">
        <v>#N/A</v>
      </c>
      <c r="AA5993" s="30" t="e">
        <v>#N/A</v>
      </c>
      <c r="AB5993" t="e">
        <v>#N/A</v>
      </c>
      <c r="AC5993" t="e">
        <v>#N/A</v>
      </c>
      <c r="AD5993" t="e">
        <v>#N/A</v>
      </c>
      <c r="AE5993" t="e">
        <v>#N/A</v>
      </c>
      <c r="AF5993" t="e">
        <v>#N/A</v>
      </c>
    </row>
    <row r="5994" spans="1:32" x14ac:dyDescent="0.25">
      <c r="A5994" t="e">
        <v>#N/A</v>
      </c>
      <c r="B5994" s="33" t="e">
        <v>#N/A</v>
      </c>
      <c r="C5994" t="e">
        <v>#N/A</v>
      </c>
      <c r="D5994" t="e">
        <v>#N/A</v>
      </c>
      <c r="E5994" s="69" t="e">
        <v>#N/A</v>
      </c>
      <c r="F5994" s="3" t="e">
        <v>#N/A</v>
      </c>
      <c r="G5994" s="3" t="e">
        <v>#N/A</v>
      </c>
      <c r="H5994" s="3" t="e">
        <v>#N/A</v>
      </c>
      <c r="I5994" s="80" t="e">
        <v>#N/A</v>
      </c>
      <c r="J5994" s="80" t="e">
        <v>#N/A</v>
      </c>
      <c r="K5994" s="85" t="e">
        <v>#N/A</v>
      </c>
      <c r="L5994" s="9" t="e">
        <v>#N/A</v>
      </c>
      <c r="M5994" s="93" t="e">
        <v>#N/A</v>
      </c>
      <c r="N5994" s="8" t="e">
        <v>#N/A</v>
      </c>
      <c r="O5994" t="e">
        <v>#N/A</v>
      </c>
      <c r="P5994" t="e">
        <v>#N/A</v>
      </c>
      <c r="Q5994" t="e">
        <v>#N/A</v>
      </c>
      <c r="R5994" s="2" t="e">
        <v>#N/A</v>
      </c>
      <c r="S5994" t="e">
        <v>#N/A</v>
      </c>
      <c r="T5994" s="3" t="e">
        <v>#N/A</v>
      </c>
      <c r="U5994" s="3" t="e">
        <v>#N/A</v>
      </c>
      <c r="V5994" t="e">
        <v>#N/A</v>
      </c>
      <c r="W5994" t="e">
        <v>#N/A</v>
      </c>
      <c r="X5994" t="e">
        <v>#N/A</v>
      </c>
      <c r="Y5994" s="3" t="e">
        <v>#N/A</v>
      </c>
      <c r="Z5994" s="8" t="e">
        <v>#N/A</v>
      </c>
      <c r="AA5994" s="30" t="e">
        <v>#N/A</v>
      </c>
      <c r="AB5994" t="e">
        <v>#N/A</v>
      </c>
      <c r="AC5994" t="e">
        <v>#N/A</v>
      </c>
      <c r="AD5994" t="e">
        <v>#N/A</v>
      </c>
      <c r="AE5994" t="e">
        <v>#N/A</v>
      </c>
      <c r="AF5994" t="e">
        <v>#N/A</v>
      </c>
    </row>
    <row r="5995" spans="1:32" x14ac:dyDescent="0.25">
      <c r="A5995" t="e">
        <v>#N/A</v>
      </c>
      <c r="B5995" s="33" t="e">
        <v>#N/A</v>
      </c>
      <c r="C5995" t="e">
        <v>#N/A</v>
      </c>
      <c r="D5995" t="e">
        <v>#N/A</v>
      </c>
      <c r="E5995" s="69" t="e">
        <v>#N/A</v>
      </c>
      <c r="F5995" s="3" t="e">
        <v>#N/A</v>
      </c>
      <c r="G5995" s="3" t="e">
        <v>#N/A</v>
      </c>
      <c r="H5995" s="3" t="e">
        <v>#N/A</v>
      </c>
      <c r="I5995" s="80" t="e">
        <v>#N/A</v>
      </c>
      <c r="J5995" s="80" t="e">
        <v>#N/A</v>
      </c>
      <c r="K5995" s="85" t="e">
        <v>#N/A</v>
      </c>
      <c r="L5995" s="9" t="e">
        <v>#N/A</v>
      </c>
      <c r="M5995" s="93" t="e">
        <v>#N/A</v>
      </c>
      <c r="N5995" s="8" t="e">
        <v>#N/A</v>
      </c>
      <c r="O5995" t="e">
        <v>#N/A</v>
      </c>
      <c r="P5995" t="e">
        <v>#N/A</v>
      </c>
      <c r="Q5995" t="e">
        <v>#N/A</v>
      </c>
      <c r="R5995" s="2" t="e">
        <v>#N/A</v>
      </c>
      <c r="S5995" t="e">
        <v>#N/A</v>
      </c>
      <c r="T5995" s="3" t="e">
        <v>#N/A</v>
      </c>
      <c r="U5995" s="3" t="e">
        <v>#N/A</v>
      </c>
      <c r="V5995" t="e">
        <v>#N/A</v>
      </c>
      <c r="W5995" t="e">
        <v>#N/A</v>
      </c>
      <c r="X5995" t="e">
        <v>#N/A</v>
      </c>
      <c r="Y5995" s="3" t="e">
        <v>#N/A</v>
      </c>
      <c r="Z5995" s="8" t="e">
        <v>#N/A</v>
      </c>
      <c r="AA5995" s="30" t="e">
        <v>#N/A</v>
      </c>
      <c r="AB5995" t="e">
        <v>#N/A</v>
      </c>
      <c r="AC5995" t="e">
        <v>#N/A</v>
      </c>
      <c r="AD5995" t="e">
        <v>#N/A</v>
      </c>
      <c r="AE5995" t="e">
        <v>#N/A</v>
      </c>
      <c r="AF5995" t="e">
        <v>#N/A</v>
      </c>
    </row>
    <row r="5996" spans="1:32" x14ac:dyDescent="0.25">
      <c r="A5996" t="e">
        <v>#N/A</v>
      </c>
      <c r="B5996" s="33" t="e">
        <v>#N/A</v>
      </c>
      <c r="C5996" t="e">
        <v>#N/A</v>
      </c>
      <c r="D5996" t="e">
        <v>#N/A</v>
      </c>
      <c r="E5996" s="69" t="e">
        <v>#N/A</v>
      </c>
      <c r="F5996" s="3" t="e">
        <v>#N/A</v>
      </c>
      <c r="G5996" s="3" t="e">
        <v>#N/A</v>
      </c>
      <c r="H5996" s="3" t="e">
        <v>#N/A</v>
      </c>
      <c r="I5996" s="80" t="e">
        <v>#N/A</v>
      </c>
      <c r="J5996" s="80" t="e">
        <v>#N/A</v>
      </c>
      <c r="K5996" s="85" t="e">
        <v>#N/A</v>
      </c>
      <c r="L5996" s="9" t="e">
        <v>#N/A</v>
      </c>
      <c r="M5996" s="93" t="e">
        <v>#N/A</v>
      </c>
      <c r="N5996" s="8" t="e">
        <v>#N/A</v>
      </c>
      <c r="O5996" t="e">
        <v>#N/A</v>
      </c>
      <c r="P5996" t="e">
        <v>#N/A</v>
      </c>
      <c r="Q5996" t="e">
        <v>#N/A</v>
      </c>
      <c r="R5996" s="2" t="e">
        <v>#N/A</v>
      </c>
      <c r="S5996" t="e">
        <v>#N/A</v>
      </c>
      <c r="T5996" s="3" t="e">
        <v>#N/A</v>
      </c>
      <c r="U5996" s="3" t="e">
        <v>#N/A</v>
      </c>
      <c r="V5996" t="e">
        <v>#N/A</v>
      </c>
      <c r="W5996" t="e">
        <v>#N/A</v>
      </c>
      <c r="X5996" t="e">
        <v>#N/A</v>
      </c>
      <c r="Y5996" s="3" t="e">
        <v>#N/A</v>
      </c>
      <c r="Z5996" s="8" t="e">
        <v>#N/A</v>
      </c>
      <c r="AA5996" s="30" t="e">
        <v>#N/A</v>
      </c>
      <c r="AB5996" t="e">
        <v>#N/A</v>
      </c>
      <c r="AC5996" t="e">
        <v>#N/A</v>
      </c>
      <c r="AD5996" t="e">
        <v>#N/A</v>
      </c>
      <c r="AE5996" t="e">
        <v>#N/A</v>
      </c>
      <c r="AF5996" t="e">
        <v>#N/A</v>
      </c>
    </row>
    <row r="5997" spans="1:32" x14ac:dyDescent="0.25">
      <c r="A5997" t="e">
        <v>#N/A</v>
      </c>
      <c r="B5997" s="33" t="e">
        <v>#N/A</v>
      </c>
      <c r="C5997" t="e">
        <v>#N/A</v>
      </c>
      <c r="D5997" t="e">
        <v>#N/A</v>
      </c>
      <c r="E5997" s="69" t="e">
        <v>#N/A</v>
      </c>
      <c r="F5997" s="3" t="e">
        <v>#N/A</v>
      </c>
      <c r="G5997" s="3" t="e">
        <v>#N/A</v>
      </c>
      <c r="H5997" s="3" t="e">
        <v>#N/A</v>
      </c>
      <c r="I5997" s="80" t="e">
        <v>#N/A</v>
      </c>
      <c r="J5997" s="80" t="e">
        <v>#N/A</v>
      </c>
      <c r="K5997" s="85" t="e">
        <v>#N/A</v>
      </c>
      <c r="L5997" s="9" t="e">
        <v>#N/A</v>
      </c>
      <c r="M5997" s="93" t="e">
        <v>#N/A</v>
      </c>
      <c r="N5997" s="8" t="e">
        <v>#N/A</v>
      </c>
      <c r="O5997" t="e">
        <v>#N/A</v>
      </c>
      <c r="P5997" t="e">
        <v>#N/A</v>
      </c>
      <c r="Q5997" t="e">
        <v>#N/A</v>
      </c>
      <c r="R5997" s="2" t="e">
        <v>#N/A</v>
      </c>
      <c r="S5997" t="e">
        <v>#N/A</v>
      </c>
      <c r="T5997" s="3" t="e">
        <v>#N/A</v>
      </c>
      <c r="U5997" s="3" t="e">
        <v>#N/A</v>
      </c>
      <c r="V5997" t="e">
        <v>#N/A</v>
      </c>
      <c r="W5997" t="e">
        <v>#N/A</v>
      </c>
      <c r="X5997" t="e">
        <v>#N/A</v>
      </c>
      <c r="Y5997" s="3" t="e">
        <v>#N/A</v>
      </c>
      <c r="Z5997" s="8" t="e">
        <v>#N/A</v>
      </c>
      <c r="AA5997" s="30" t="e">
        <v>#N/A</v>
      </c>
      <c r="AB5997" t="e">
        <v>#N/A</v>
      </c>
      <c r="AC5997" t="e">
        <v>#N/A</v>
      </c>
      <c r="AD5997" t="e">
        <v>#N/A</v>
      </c>
      <c r="AE5997" t="e">
        <v>#N/A</v>
      </c>
      <c r="AF5997" t="e">
        <v>#N/A</v>
      </c>
    </row>
    <row r="5998" spans="1:32" x14ac:dyDescent="0.25">
      <c r="A5998" t="e">
        <v>#N/A</v>
      </c>
      <c r="B5998" s="33" t="e">
        <v>#N/A</v>
      </c>
      <c r="C5998" t="e">
        <v>#N/A</v>
      </c>
      <c r="D5998" t="e">
        <v>#N/A</v>
      </c>
      <c r="E5998" s="69" t="e">
        <v>#N/A</v>
      </c>
      <c r="F5998" s="3" t="e">
        <v>#N/A</v>
      </c>
      <c r="G5998" s="3" t="e">
        <v>#N/A</v>
      </c>
      <c r="H5998" s="3" t="e">
        <v>#N/A</v>
      </c>
      <c r="I5998" s="80" t="e">
        <v>#N/A</v>
      </c>
      <c r="J5998" s="80" t="e">
        <v>#N/A</v>
      </c>
      <c r="K5998" s="85" t="e">
        <v>#N/A</v>
      </c>
      <c r="L5998" s="9" t="e">
        <v>#N/A</v>
      </c>
      <c r="M5998" s="93" t="e">
        <v>#N/A</v>
      </c>
      <c r="N5998" s="8" t="e">
        <v>#N/A</v>
      </c>
      <c r="O5998" t="e">
        <v>#N/A</v>
      </c>
      <c r="P5998" t="e">
        <v>#N/A</v>
      </c>
      <c r="Q5998" t="e">
        <v>#N/A</v>
      </c>
      <c r="R5998" s="2" t="e">
        <v>#N/A</v>
      </c>
      <c r="S5998" t="e">
        <v>#N/A</v>
      </c>
      <c r="T5998" s="3" t="e">
        <v>#N/A</v>
      </c>
      <c r="U5998" s="3" t="e">
        <v>#N/A</v>
      </c>
      <c r="V5998" t="e">
        <v>#N/A</v>
      </c>
      <c r="W5998" t="e">
        <v>#N/A</v>
      </c>
      <c r="X5998" t="e">
        <v>#N/A</v>
      </c>
      <c r="Y5998" s="3" t="e">
        <v>#N/A</v>
      </c>
      <c r="Z5998" s="8" t="e">
        <v>#N/A</v>
      </c>
      <c r="AA5998" s="30" t="e">
        <v>#N/A</v>
      </c>
      <c r="AB5998" t="e">
        <v>#N/A</v>
      </c>
      <c r="AC5998" t="e">
        <v>#N/A</v>
      </c>
      <c r="AD5998" t="e">
        <v>#N/A</v>
      </c>
      <c r="AE5998" t="e">
        <v>#N/A</v>
      </c>
      <c r="AF5998" t="e">
        <v>#N/A</v>
      </c>
    </row>
    <row r="5999" spans="1:32" x14ac:dyDescent="0.25">
      <c r="A5999" t="e">
        <v>#N/A</v>
      </c>
      <c r="B5999" s="33" t="e">
        <v>#N/A</v>
      </c>
      <c r="C5999" t="e">
        <v>#N/A</v>
      </c>
      <c r="D5999" t="e">
        <v>#N/A</v>
      </c>
      <c r="E5999" s="69" t="e">
        <v>#N/A</v>
      </c>
      <c r="F5999" s="3" t="e">
        <v>#N/A</v>
      </c>
      <c r="G5999" s="3" t="e">
        <v>#N/A</v>
      </c>
      <c r="H5999" s="3" t="e">
        <v>#N/A</v>
      </c>
      <c r="I5999" s="80" t="e">
        <v>#N/A</v>
      </c>
      <c r="J5999" s="80" t="e">
        <v>#N/A</v>
      </c>
      <c r="K5999" s="85" t="e">
        <v>#N/A</v>
      </c>
      <c r="L5999" s="9" t="e">
        <v>#N/A</v>
      </c>
      <c r="M5999" s="93" t="e">
        <v>#N/A</v>
      </c>
      <c r="N5999" s="8" t="e">
        <v>#N/A</v>
      </c>
      <c r="O5999" t="e">
        <v>#N/A</v>
      </c>
      <c r="P5999" t="e">
        <v>#N/A</v>
      </c>
      <c r="Q5999" t="e">
        <v>#N/A</v>
      </c>
      <c r="R5999" s="2" t="e">
        <v>#N/A</v>
      </c>
      <c r="S5999" t="e">
        <v>#N/A</v>
      </c>
      <c r="T5999" s="3" t="e">
        <v>#N/A</v>
      </c>
      <c r="U5999" s="3" t="e">
        <v>#N/A</v>
      </c>
      <c r="V5999" t="e">
        <v>#N/A</v>
      </c>
      <c r="W5999" t="e">
        <v>#N/A</v>
      </c>
      <c r="X5999" t="e">
        <v>#N/A</v>
      </c>
      <c r="Y5999" s="3" t="e">
        <v>#N/A</v>
      </c>
      <c r="Z5999" s="8" t="e">
        <v>#N/A</v>
      </c>
      <c r="AA5999" s="30" t="e">
        <v>#N/A</v>
      </c>
      <c r="AB5999" t="e">
        <v>#N/A</v>
      </c>
      <c r="AC5999" t="e">
        <v>#N/A</v>
      </c>
      <c r="AD5999" t="e">
        <v>#N/A</v>
      </c>
      <c r="AE5999" t="e">
        <v>#N/A</v>
      </c>
      <c r="AF5999" t="e">
        <v>#N/A</v>
      </c>
    </row>
    <row r="6000" spans="1:32" x14ac:dyDescent="0.25">
      <c r="A6000" t="e">
        <v>#N/A</v>
      </c>
      <c r="B6000" s="33" t="e">
        <v>#N/A</v>
      </c>
      <c r="C6000" t="e">
        <v>#N/A</v>
      </c>
      <c r="D6000" t="e">
        <v>#N/A</v>
      </c>
      <c r="E6000" s="69" t="e">
        <v>#N/A</v>
      </c>
      <c r="F6000" s="3" t="e">
        <v>#N/A</v>
      </c>
      <c r="G6000" s="3" t="e">
        <v>#N/A</v>
      </c>
      <c r="H6000" s="3" t="e">
        <v>#N/A</v>
      </c>
      <c r="I6000" s="80" t="e">
        <v>#N/A</v>
      </c>
      <c r="J6000" s="80" t="e">
        <v>#N/A</v>
      </c>
      <c r="K6000" s="85" t="e">
        <v>#N/A</v>
      </c>
      <c r="L6000" s="9" t="e">
        <v>#N/A</v>
      </c>
      <c r="M6000" s="93" t="e">
        <v>#N/A</v>
      </c>
      <c r="N6000" s="8" t="e">
        <v>#N/A</v>
      </c>
      <c r="O6000" t="e">
        <v>#N/A</v>
      </c>
      <c r="P6000" t="e">
        <v>#N/A</v>
      </c>
      <c r="Q6000" t="e">
        <v>#N/A</v>
      </c>
      <c r="R6000" s="2" t="e">
        <v>#N/A</v>
      </c>
      <c r="S6000" t="e">
        <v>#N/A</v>
      </c>
      <c r="T6000" s="3" t="e">
        <v>#N/A</v>
      </c>
      <c r="U6000" s="3" t="e">
        <v>#N/A</v>
      </c>
      <c r="V6000" t="e">
        <v>#N/A</v>
      </c>
      <c r="W6000" t="e">
        <v>#N/A</v>
      </c>
      <c r="X6000" t="e">
        <v>#N/A</v>
      </c>
      <c r="Y6000" s="3" t="e">
        <v>#N/A</v>
      </c>
      <c r="Z6000" s="8" t="e">
        <v>#N/A</v>
      </c>
      <c r="AA6000" s="30" t="e">
        <v>#N/A</v>
      </c>
      <c r="AB6000" t="e">
        <v>#N/A</v>
      </c>
      <c r="AC6000" t="e">
        <v>#N/A</v>
      </c>
      <c r="AD6000" t="e">
        <v>#N/A</v>
      </c>
      <c r="AE6000" t="e">
        <v>#N/A</v>
      </c>
      <c r="AF6000" t="e">
        <v>#N/A</v>
      </c>
    </row>
    <row r="6001" spans="1:32" x14ac:dyDescent="0.25">
      <c r="A6001" t="e">
        <v>#N/A</v>
      </c>
      <c r="B6001" s="33" t="e">
        <v>#N/A</v>
      </c>
      <c r="C6001" t="e">
        <v>#N/A</v>
      </c>
      <c r="D6001" t="e">
        <v>#N/A</v>
      </c>
      <c r="E6001" s="69" t="e">
        <v>#N/A</v>
      </c>
      <c r="F6001" s="3" t="e">
        <v>#N/A</v>
      </c>
      <c r="G6001" s="3" t="e">
        <v>#N/A</v>
      </c>
      <c r="H6001" s="3" t="e">
        <v>#N/A</v>
      </c>
      <c r="I6001" s="80" t="e">
        <v>#N/A</v>
      </c>
      <c r="J6001" s="80" t="e">
        <v>#N/A</v>
      </c>
      <c r="K6001" s="85" t="e">
        <v>#N/A</v>
      </c>
      <c r="L6001" s="9" t="e">
        <v>#N/A</v>
      </c>
      <c r="M6001" s="93" t="e">
        <v>#N/A</v>
      </c>
      <c r="N6001" s="8" t="e">
        <v>#N/A</v>
      </c>
      <c r="O6001" t="e">
        <v>#N/A</v>
      </c>
      <c r="P6001" t="e">
        <v>#N/A</v>
      </c>
      <c r="Q6001" t="e">
        <v>#N/A</v>
      </c>
      <c r="R6001" s="2" t="e">
        <v>#N/A</v>
      </c>
      <c r="S6001" t="e">
        <v>#N/A</v>
      </c>
      <c r="T6001" s="3" t="e">
        <v>#N/A</v>
      </c>
      <c r="U6001" s="3" t="e">
        <v>#N/A</v>
      </c>
      <c r="V6001" t="e">
        <v>#N/A</v>
      </c>
      <c r="W6001" t="e">
        <v>#N/A</v>
      </c>
      <c r="X6001" t="e">
        <v>#N/A</v>
      </c>
      <c r="Y6001" s="3" t="e">
        <v>#N/A</v>
      </c>
      <c r="Z6001" s="8" t="e">
        <v>#N/A</v>
      </c>
      <c r="AA6001" s="30" t="e">
        <v>#N/A</v>
      </c>
      <c r="AB6001" t="e">
        <v>#N/A</v>
      </c>
      <c r="AC6001" t="e">
        <v>#N/A</v>
      </c>
      <c r="AD6001" t="e">
        <v>#N/A</v>
      </c>
      <c r="AE6001" t="e">
        <v>#N/A</v>
      </c>
      <c r="AF6001" t="e">
        <v>#N/A</v>
      </c>
    </row>
    <row r="6002" spans="1:32" x14ac:dyDescent="0.25">
      <c r="A6002" t="e">
        <v>#N/A</v>
      </c>
      <c r="B6002" s="33" t="e">
        <v>#N/A</v>
      </c>
      <c r="C6002" t="e">
        <v>#N/A</v>
      </c>
      <c r="D6002" t="e">
        <v>#N/A</v>
      </c>
      <c r="E6002" s="69" t="e">
        <v>#N/A</v>
      </c>
      <c r="F6002" s="3" t="e">
        <v>#N/A</v>
      </c>
      <c r="G6002" s="3" t="e">
        <v>#N/A</v>
      </c>
      <c r="H6002" s="3" t="e">
        <v>#N/A</v>
      </c>
      <c r="I6002" s="80" t="e">
        <v>#N/A</v>
      </c>
      <c r="J6002" s="80" t="e">
        <v>#N/A</v>
      </c>
      <c r="K6002" s="85" t="e">
        <v>#N/A</v>
      </c>
      <c r="L6002" s="9" t="e">
        <v>#N/A</v>
      </c>
      <c r="M6002" s="93" t="e">
        <v>#N/A</v>
      </c>
      <c r="N6002" s="8" t="e">
        <v>#N/A</v>
      </c>
      <c r="O6002" t="e">
        <v>#N/A</v>
      </c>
      <c r="P6002" t="e">
        <v>#N/A</v>
      </c>
      <c r="Q6002" t="e">
        <v>#N/A</v>
      </c>
      <c r="R6002" s="2" t="e">
        <v>#N/A</v>
      </c>
      <c r="S6002" t="e">
        <v>#N/A</v>
      </c>
      <c r="T6002" s="3" t="e">
        <v>#N/A</v>
      </c>
      <c r="U6002" s="3" t="e">
        <v>#N/A</v>
      </c>
      <c r="V6002" t="e">
        <v>#N/A</v>
      </c>
      <c r="W6002" t="e">
        <v>#N/A</v>
      </c>
      <c r="X6002" t="e">
        <v>#N/A</v>
      </c>
      <c r="Y6002" s="3" t="e">
        <v>#N/A</v>
      </c>
      <c r="Z6002" s="8" t="e">
        <v>#N/A</v>
      </c>
      <c r="AA6002" s="30" t="e">
        <v>#N/A</v>
      </c>
      <c r="AB6002" t="e">
        <v>#N/A</v>
      </c>
      <c r="AC6002" t="e">
        <v>#N/A</v>
      </c>
      <c r="AD6002" t="e">
        <v>#N/A</v>
      </c>
      <c r="AE6002" t="e">
        <v>#N/A</v>
      </c>
      <c r="AF6002" t="e">
        <v>#N/A</v>
      </c>
    </row>
    <row r="6003" spans="1:32" x14ac:dyDescent="0.25">
      <c r="A6003" t="e">
        <v>#N/A</v>
      </c>
      <c r="B6003" s="33" t="e">
        <v>#N/A</v>
      </c>
      <c r="C6003" t="e">
        <v>#N/A</v>
      </c>
      <c r="D6003" t="e">
        <v>#N/A</v>
      </c>
      <c r="E6003" s="69" t="e">
        <v>#N/A</v>
      </c>
      <c r="F6003" s="3" t="e">
        <v>#N/A</v>
      </c>
      <c r="G6003" s="3" t="e">
        <v>#N/A</v>
      </c>
      <c r="H6003" s="3" t="e">
        <v>#N/A</v>
      </c>
      <c r="I6003" s="80" t="e">
        <v>#N/A</v>
      </c>
      <c r="J6003" s="80" t="e">
        <v>#N/A</v>
      </c>
      <c r="K6003" s="85" t="e">
        <v>#N/A</v>
      </c>
      <c r="L6003" s="9" t="e">
        <v>#N/A</v>
      </c>
      <c r="M6003" s="93" t="e">
        <v>#N/A</v>
      </c>
      <c r="N6003" s="8" t="e">
        <v>#N/A</v>
      </c>
      <c r="O6003" t="e">
        <v>#N/A</v>
      </c>
      <c r="P6003" t="e">
        <v>#N/A</v>
      </c>
      <c r="Q6003" t="e">
        <v>#N/A</v>
      </c>
      <c r="R6003" s="2" t="e">
        <v>#N/A</v>
      </c>
      <c r="S6003" t="e">
        <v>#N/A</v>
      </c>
      <c r="T6003" s="3" t="e">
        <v>#N/A</v>
      </c>
      <c r="U6003" s="3" t="e">
        <v>#N/A</v>
      </c>
      <c r="V6003" t="e">
        <v>#N/A</v>
      </c>
      <c r="W6003" t="e">
        <v>#N/A</v>
      </c>
      <c r="X6003" t="e">
        <v>#N/A</v>
      </c>
      <c r="Y6003" s="3" t="e">
        <v>#N/A</v>
      </c>
      <c r="Z6003" s="8" t="e">
        <v>#N/A</v>
      </c>
      <c r="AA6003" s="30" t="e">
        <v>#N/A</v>
      </c>
      <c r="AB6003" t="e">
        <v>#N/A</v>
      </c>
      <c r="AC6003" t="e">
        <v>#N/A</v>
      </c>
      <c r="AD6003" t="e">
        <v>#N/A</v>
      </c>
      <c r="AE6003" t="e">
        <v>#N/A</v>
      </c>
      <c r="AF6003" t="e">
        <v>#N/A</v>
      </c>
    </row>
    <row r="6004" spans="1:32" x14ac:dyDescent="0.25">
      <c r="A6004" t="e">
        <v>#N/A</v>
      </c>
      <c r="B6004" s="33" t="e">
        <v>#N/A</v>
      </c>
      <c r="C6004" t="e">
        <v>#N/A</v>
      </c>
      <c r="D6004" t="e">
        <v>#N/A</v>
      </c>
      <c r="E6004" s="69" t="e">
        <v>#N/A</v>
      </c>
      <c r="F6004" s="3" t="e">
        <v>#N/A</v>
      </c>
      <c r="G6004" s="3" t="e">
        <v>#N/A</v>
      </c>
      <c r="H6004" s="3" t="e">
        <v>#N/A</v>
      </c>
      <c r="I6004" s="80" t="e">
        <v>#N/A</v>
      </c>
      <c r="J6004" s="80" t="e">
        <v>#N/A</v>
      </c>
      <c r="K6004" s="85" t="e">
        <v>#N/A</v>
      </c>
      <c r="L6004" s="9" t="e">
        <v>#N/A</v>
      </c>
      <c r="M6004" s="93" t="e">
        <v>#N/A</v>
      </c>
      <c r="N6004" s="8" t="e">
        <v>#N/A</v>
      </c>
      <c r="O6004" t="e">
        <v>#N/A</v>
      </c>
      <c r="P6004" t="e">
        <v>#N/A</v>
      </c>
      <c r="Q6004" t="e">
        <v>#N/A</v>
      </c>
      <c r="R6004" s="2" t="e">
        <v>#N/A</v>
      </c>
      <c r="S6004" t="e">
        <v>#N/A</v>
      </c>
      <c r="T6004" s="3" t="e">
        <v>#N/A</v>
      </c>
      <c r="U6004" s="3" t="e">
        <v>#N/A</v>
      </c>
      <c r="V6004" t="e">
        <v>#N/A</v>
      </c>
      <c r="W6004" t="e">
        <v>#N/A</v>
      </c>
      <c r="X6004" t="e">
        <v>#N/A</v>
      </c>
      <c r="Y6004" s="3" t="e">
        <v>#N/A</v>
      </c>
      <c r="Z6004" s="8" t="e">
        <v>#N/A</v>
      </c>
      <c r="AA6004" s="30" t="e">
        <v>#N/A</v>
      </c>
      <c r="AB6004" t="e">
        <v>#N/A</v>
      </c>
      <c r="AC6004" t="e">
        <v>#N/A</v>
      </c>
      <c r="AD6004" t="e">
        <v>#N/A</v>
      </c>
      <c r="AE6004" t="e">
        <v>#N/A</v>
      </c>
      <c r="AF6004" t="e">
        <v>#N/A</v>
      </c>
    </row>
    <row r="6005" spans="1:32" x14ac:dyDescent="0.25">
      <c r="A6005" t="e">
        <v>#N/A</v>
      </c>
      <c r="B6005" s="33" t="e">
        <v>#N/A</v>
      </c>
      <c r="C6005" t="e">
        <v>#N/A</v>
      </c>
      <c r="D6005" t="e">
        <v>#N/A</v>
      </c>
      <c r="E6005" s="69" t="e">
        <v>#N/A</v>
      </c>
      <c r="F6005" s="3" t="e">
        <v>#N/A</v>
      </c>
      <c r="G6005" s="3" t="e">
        <v>#N/A</v>
      </c>
      <c r="H6005" s="3" t="e">
        <v>#N/A</v>
      </c>
      <c r="I6005" s="80" t="e">
        <v>#N/A</v>
      </c>
      <c r="J6005" s="80" t="e">
        <v>#N/A</v>
      </c>
      <c r="K6005" s="85" t="e">
        <v>#N/A</v>
      </c>
      <c r="L6005" s="9" t="e">
        <v>#N/A</v>
      </c>
      <c r="M6005" s="93" t="e">
        <v>#N/A</v>
      </c>
      <c r="N6005" s="8" t="e">
        <v>#N/A</v>
      </c>
      <c r="O6005" t="e">
        <v>#N/A</v>
      </c>
      <c r="P6005" t="e">
        <v>#N/A</v>
      </c>
      <c r="Q6005" t="e">
        <v>#N/A</v>
      </c>
      <c r="R6005" s="2" t="e">
        <v>#N/A</v>
      </c>
      <c r="S6005" t="e">
        <v>#N/A</v>
      </c>
      <c r="T6005" s="3" t="e">
        <v>#N/A</v>
      </c>
      <c r="U6005" s="3" t="e">
        <v>#N/A</v>
      </c>
      <c r="V6005" t="e">
        <v>#N/A</v>
      </c>
      <c r="W6005" t="e">
        <v>#N/A</v>
      </c>
      <c r="X6005" t="e">
        <v>#N/A</v>
      </c>
      <c r="Y6005" s="3" t="e">
        <v>#N/A</v>
      </c>
      <c r="Z6005" s="8" t="e">
        <v>#N/A</v>
      </c>
      <c r="AA6005" s="30" t="e">
        <v>#N/A</v>
      </c>
      <c r="AB6005" t="e">
        <v>#N/A</v>
      </c>
      <c r="AC6005" t="e">
        <v>#N/A</v>
      </c>
      <c r="AD6005" t="e">
        <v>#N/A</v>
      </c>
      <c r="AE6005" t="e">
        <v>#N/A</v>
      </c>
      <c r="AF6005" t="e">
        <v>#N/A</v>
      </c>
    </row>
    <row r="6006" spans="1:32" x14ac:dyDescent="0.25">
      <c r="A6006" t="e">
        <v>#N/A</v>
      </c>
      <c r="B6006" s="33" t="e">
        <v>#N/A</v>
      </c>
      <c r="C6006" t="e">
        <v>#N/A</v>
      </c>
      <c r="D6006" t="e">
        <v>#N/A</v>
      </c>
      <c r="E6006" s="69" t="e">
        <v>#N/A</v>
      </c>
      <c r="F6006" s="3" t="e">
        <v>#N/A</v>
      </c>
      <c r="G6006" s="3" t="e">
        <v>#N/A</v>
      </c>
      <c r="H6006" s="3" t="e">
        <v>#N/A</v>
      </c>
      <c r="I6006" s="80" t="e">
        <v>#N/A</v>
      </c>
      <c r="J6006" s="80" t="e">
        <v>#N/A</v>
      </c>
      <c r="K6006" s="85" t="e">
        <v>#N/A</v>
      </c>
      <c r="L6006" s="9" t="e">
        <v>#N/A</v>
      </c>
      <c r="M6006" s="93" t="e">
        <v>#N/A</v>
      </c>
      <c r="N6006" s="8" t="e">
        <v>#N/A</v>
      </c>
      <c r="O6006" t="e">
        <v>#N/A</v>
      </c>
      <c r="P6006" t="e">
        <v>#N/A</v>
      </c>
      <c r="Q6006" t="e">
        <v>#N/A</v>
      </c>
      <c r="R6006" s="2" t="e">
        <v>#N/A</v>
      </c>
      <c r="S6006" t="e">
        <v>#N/A</v>
      </c>
      <c r="T6006" s="3" t="e">
        <v>#N/A</v>
      </c>
      <c r="U6006" s="3" t="e">
        <v>#N/A</v>
      </c>
      <c r="V6006" t="e">
        <v>#N/A</v>
      </c>
      <c r="W6006" t="e">
        <v>#N/A</v>
      </c>
      <c r="X6006" t="e">
        <v>#N/A</v>
      </c>
      <c r="Y6006" s="3" t="e">
        <v>#N/A</v>
      </c>
      <c r="Z6006" s="8" t="e">
        <v>#N/A</v>
      </c>
      <c r="AA6006" s="30" t="e">
        <v>#N/A</v>
      </c>
      <c r="AB6006" t="e">
        <v>#N/A</v>
      </c>
      <c r="AC6006" t="e">
        <v>#N/A</v>
      </c>
      <c r="AD6006" t="e">
        <v>#N/A</v>
      </c>
      <c r="AE6006" t="e">
        <v>#N/A</v>
      </c>
      <c r="AF6006" t="e">
        <v>#N/A</v>
      </c>
    </row>
    <row r="6007" spans="1:32" x14ac:dyDescent="0.25">
      <c r="A6007" t="e">
        <v>#N/A</v>
      </c>
      <c r="B6007" s="33" t="e">
        <v>#N/A</v>
      </c>
      <c r="C6007" t="e">
        <v>#N/A</v>
      </c>
      <c r="D6007" t="e">
        <v>#N/A</v>
      </c>
      <c r="E6007" s="69" t="e">
        <v>#N/A</v>
      </c>
      <c r="F6007" s="3" t="e">
        <v>#N/A</v>
      </c>
      <c r="G6007" s="3" t="e">
        <v>#N/A</v>
      </c>
      <c r="H6007" s="3" t="e">
        <v>#N/A</v>
      </c>
      <c r="I6007" s="80" t="e">
        <v>#N/A</v>
      </c>
      <c r="J6007" s="80" t="e">
        <v>#N/A</v>
      </c>
      <c r="K6007" s="85" t="e">
        <v>#N/A</v>
      </c>
      <c r="L6007" s="9" t="e">
        <v>#N/A</v>
      </c>
      <c r="M6007" s="93" t="e">
        <v>#N/A</v>
      </c>
      <c r="N6007" s="8" t="e">
        <v>#N/A</v>
      </c>
      <c r="O6007" t="e">
        <v>#N/A</v>
      </c>
      <c r="P6007" t="e">
        <v>#N/A</v>
      </c>
      <c r="Q6007" t="e">
        <v>#N/A</v>
      </c>
      <c r="R6007" s="2" t="e">
        <v>#N/A</v>
      </c>
      <c r="S6007" t="e">
        <v>#N/A</v>
      </c>
      <c r="T6007" s="3" t="e">
        <v>#N/A</v>
      </c>
      <c r="U6007" s="3" t="e">
        <v>#N/A</v>
      </c>
      <c r="V6007" t="e">
        <v>#N/A</v>
      </c>
      <c r="W6007" t="e">
        <v>#N/A</v>
      </c>
      <c r="X6007" t="e">
        <v>#N/A</v>
      </c>
      <c r="Y6007" s="3" t="e">
        <v>#N/A</v>
      </c>
      <c r="Z6007" s="8" t="e">
        <v>#N/A</v>
      </c>
      <c r="AA6007" s="30" t="e">
        <v>#N/A</v>
      </c>
      <c r="AB6007" t="e">
        <v>#N/A</v>
      </c>
      <c r="AC6007" t="e">
        <v>#N/A</v>
      </c>
      <c r="AD6007" t="e">
        <v>#N/A</v>
      </c>
      <c r="AE6007" t="e">
        <v>#N/A</v>
      </c>
      <c r="AF6007" t="e">
        <v>#N/A</v>
      </c>
    </row>
    <row r="6008" spans="1:32" x14ac:dyDescent="0.25">
      <c r="A6008" t="e">
        <v>#N/A</v>
      </c>
      <c r="B6008" s="33" t="e">
        <v>#N/A</v>
      </c>
      <c r="C6008" t="e">
        <v>#N/A</v>
      </c>
      <c r="D6008" t="e">
        <v>#N/A</v>
      </c>
      <c r="E6008" s="69" t="e">
        <v>#N/A</v>
      </c>
      <c r="F6008" s="3" t="e">
        <v>#N/A</v>
      </c>
      <c r="G6008" s="3" t="e">
        <v>#N/A</v>
      </c>
      <c r="H6008" s="3" t="e">
        <v>#N/A</v>
      </c>
      <c r="I6008" s="80" t="e">
        <v>#N/A</v>
      </c>
      <c r="J6008" s="80" t="e">
        <v>#N/A</v>
      </c>
      <c r="K6008" s="85" t="e">
        <v>#N/A</v>
      </c>
      <c r="L6008" s="9" t="e">
        <v>#N/A</v>
      </c>
      <c r="M6008" s="93" t="e">
        <v>#N/A</v>
      </c>
      <c r="N6008" s="8" t="e">
        <v>#N/A</v>
      </c>
      <c r="O6008" t="e">
        <v>#N/A</v>
      </c>
      <c r="P6008" t="e">
        <v>#N/A</v>
      </c>
      <c r="Q6008" t="e">
        <v>#N/A</v>
      </c>
      <c r="R6008" s="2" t="e">
        <v>#N/A</v>
      </c>
      <c r="S6008" t="e">
        <v>#N/A</v>
      </c>
      <c r="T6008" s="3" t="e">
        <v>#N/A</v>
      </c>
      <c r="U6008" s="3" t="e">
        <v>#N/A</v>
      </c>
      <c r="V6008" t="e">
        <v>#N/A</v>
      </c>
      <c r="W6008" t="e">
        <v>#N/A</v>
      </c>
      <c r="X6008" t="e">
        <v>#N/A</v>
      </c>
      <c r="Y6008" s="3" t="e">
        <v>#N/A</v>
      </c>
      <c r="Z6008" s="8" t="e">
        <v>#N/A</v>
      </c>
      <c r="AA6008" s="30" t="e">
        <v>#N/A</v>
      </c>
      <c r="AB6008" t="e">
        <v>#N/A</v>
      </c>
      <c r="AC6008" t="e">
        <v>#N/A</v>
      </c>
      <c r="AD6008" t="e">
        <v>#N/A</v>
      </c>
      <c r="AE6008" t="e">
        <v>#N/A</v>
      </c>
      <c r="AF6008" t="e">
        <v>#N/A</v>
      </c>
    </row>
    <row r="6009" spans="1:32" x14ac:dyDescent="0.25">
      <c r="A6009" t="e">
        <v>#N/A</v>
      </c>
      <c r="B6009" s="33" t="e">
        <v>#N/A</v>
      </c>
      <c r="C6009" t="e">
        <v>#N/A</v>
      </c>
      <c r="D6009" t="e">
        <v>#N/A</v>
      </c>
      <c r="E6009" s="69" t="e">
        <v>#N/A</v>
      </c>
      <c r="F6009" s="3" t="e">
        <v>#N/A</v>
      </c>
      <c r="G6009" s="3" t="e">
        <v>#N/A</v>
      </c>
      <c r="H6009" s="3" t="e">
        <v>#N/A</v>
      </c>
      <c r="I6009" s="80" t="e">
        <v>#N/A</v>
      </c>
      <c r="J6009" s="80" t="e">
        <v>#N/A</v>
      </c>
      <c r="K6009" s="85" t="e">
        <v>#N/A</v>
      </c>
      <c r="L6009" s="9" t="e">
        <v>#N/A</v>
      </c>
      <c r="M6009" s="93" t="e">
        <v>#N/A</v>
      </c>
      <c r="N6009" s="8" t="e">
        <v>#N/A</v>
      </c>
      <c r="O6009" t="e">
        <v>#N/A</v>
      </c>
      <c r="P6009" t="e">
        <v>#N/A</v>
      </c>
      <c r="Q6009" t="e">
        <v>#N/A</v>
      </c>
      <c r="R6009" s="2" t="e">
        <v>#N/A</v>
      </c>
      <c r="S6009" t="e">
        <v>#N/A</v>
      </c>
      <c r="T6009" s="3" t="e">
        <v>#N/A</v>
      </c>
      <c r="U6009" s="3" t="e">
        <v>#N/A</v>
      </c>
      <c r="V6009" t="e">
        <v>#N/A</v>
      </c>
      <c r="W6009" t="e">
        <v>#N/A</v>
      </c>
      <c r="X6009" t="e">
        <v>#N/A</v>
      </c>
      <c r="Y6009" s="3" t="e">
        <v>#N/A</v>
      </c>
      <c r="Z6009" s="8" t="e">
        <v>#N/A</v>
      </c>
      <c r="AA6009" s="30" t="e">
        <v>#N/A</v>
      </c>
      <c r="AB6009" t="e">
        <v>#N/A</v>
      </c>
      <c r="AC6009" t="e">
        <v>#N/A</v>
      </c>
      <c r="AD6009" t="e">
        <v>#N/A</v>
      </c>
      <c r="AE6009" t="e">
        <v>#N/A</v>
      </c>
      <c r="AF6009" t="e">
        <v>#N/A</v>
      </c>
    </row>
    <row r="6010" spans="1:32" x14ac:dyDescent="0.25">
      <c r="A6010" t="e">
        <v>#N/A</v>
      </c>
      <c r="B6010" s="33" t="e">
        <v>#N/A</v>
      </c>
      <c r="C6010" t="e">
        <v>#N/A</v>
      </c>
      <c r="D6010" t="e">
        <v>#N/A</v>
      </c>
      <c r="E6010" s="69" t="e">
        <v>#N/A</v>
      </c>
      <c r="F6010" s="3" t="e">
        <v>#N/A</v>
      </c>
      <c r="G6010" s="3" t="e">
        <v>#N/A</v>
      </c>
      <c r="H6010" s="3" t="e">
        <v>#N/A</v>
      </c>
      <c r="I6010" s="80" t="e">
        <v>#N/A</v>
      </c>
      <c r="J6010" s="80" t="e">
        <v>#N/A</v>
      </c>
      <c r="K6010" s="85" t="e">
        <v>#N/A</v>
      </c>
      <c r="L6010" s="9" t="e">
        <v>#N/A</v>
      </c>
      <c r="M6010" s="93" t="e">
        <v>#N/A</v>
      </c>
      <c r="N6010" s="8" t="e">
        <v>#N/A</v>
      </c>
      <c r="O6010" t="e">
        <v>#N/A</v>
      </c>
      <c r="P6010" t="e">
        <v>#N/A</v>
      </c>
      <c r="Q6010" t="e">
        <v>#N/A</v>
      </c>
      <c r="R6010" s="2" t="e">
        <v>#N/A</v>
      </c>
      <c r="S6010" t="e">
        <v>#N/A</v>
      </c>
      <c r="T6010" s="3" t="e">
        <v>#N/A</v>
      </c>
      <c r="U6010" s="3" t="e">
        <v>#N/A</v>
      </c>
      <c r="V6010" t="e">
        <v>#N/A</v>
      </c>
      <c r="W6010" t="e">
        <v>#N/A</v>
      </c>
      <c r="X6010" t="e">
        <v>#N/A</v>
      </c>
      <c r="Y6010" s="3" t="e">
        <v>#N/A</v>
      </c>
      <c r="Z6010" s="8" t="e">
        <v>#N/A</v>
      </c>
      <c r="AA6010" s="30" t="e">
        <v>#N/A</v>
      </c>
      <c r="AB6010" t="e">
        <v>#N/A</v>
      </c>
      <c r="AC6010" t="e">
        <v>#N/A</v>
      </c>
      <c r="AD6010" t="e">
        <v>#N/A</v>
      </c>
      <c r="AE6010" t="e">
        <v>#N/A</v>
      </c>
      <c r="AF6010" t="e">
        <v>#N/A</v>
      </c>
    </row>
    <row r="6011" spans="1:32" x14ac:dyDescent="0.25">
      <c r="A6011" t="e">
        <v>#N/A</v>
      </c>
      <c r="B6011" s="33" t="e">
        <v>#N/A</v>
      </c>
      <c r="C6011" t="e">
        <v>#N/A</v>
      </c>
      <c r="D6011" t="e">
        <v>#N/A</v>
      </c>
      <c r="E6011" s="69" t="e">
        <v>#N/A</v>
      </c>
      <c r="F6011" s="3" t="e">
        <v>#N/A</v>
      </c>
      <c r="G6011" s="3" t="e">
        <v>#N/A</v>
      </c>
      <c r="H6011" s="3" t="e">
        <v>#N/A</v>
      </c>
      <c r="I6011" s="80" t="e">
        <v>#N/A</v>
      </c>
      <c r="J6011" s="80" t="e">
        <v>#N/A</v>
      </c>
      <c r="K6011" s="85" t="e">
        <v>#N/A</v>
      </c>
      <c r="L6011" s="9" t="e">
        <v>#N/A</v>
      </c>
      <c r="M6011" s="93" t="e">
        <v>#N/A</v>
      </c>
      <c r="N6011" s="8" t="e">
        <v>#N/A</v>
      </c>
      <c r="O6011" t="e">
        <v>#N/A</v>
      </c>
      <c r="P6011" t="e">
        <v>#N/A</v>
      </c>
      <c r="Q6011" t="e">
        <v>#N/A</v>
      </c>
      <c r="R6011" s="2" t="e">
        <v>#N/A</v>
      </c>
      <c r="S6011" t="e">
        <v>#N/A</v>
      </c>
      <c r="T6011" s="3" t="e">
        <v>#N/A</v>
      </c>
      <c r="U6011" s="3" t="e">
        <v>#N/A</v>
      </c>
      <c r="V6011" t="e">
        <v>#N/A</v>
      </c>
      <c r="W6011" t="e">
        <v>#N/A</v>
      </c>
      <c r="X6011" t="e">
        <v>#N/A</v>
      </c>
      <c r="Y6011" s="3" t="e">
        <v>#N/A</v>
      </c>
      <c r="Z6011" s="8" t="e">
        <v>#N/A</v>
      </c>
      <c r="AA6011" s="30" t="e">
        <v>#N/A</v>
      </c>
      <c r="AB6011" t="e">
        <v>#N/A</v>
      </c>
      <c r="AC6011" t="e">
        <v>#N/A</v>
      </c>
      <c r="AD6011" t="e">
        <v>#N/A</v>
      </c>
      <c r="AE6011" t="e">
        <v>#N/A</v>
      </c>
      <c r="AF6011" t="e">
        <v>#N/A</v>
      </c>
    </row>
    <row r="6012" spans="1:32" x14ac:dyDescent="0.25">
      <c r="A6012" t="e">
        <v>#N/A</v>
      </c>
      <c r="B6012" s="33" t="e">
        <v>#N/A</v>
      </c>
      <c r="C6012" t="e">
        <v>#N/A</v>
      </c>
      <c r="D6012" t="e">
        <v>#N/A</v>
      </c>
      <c r="E6012" s="69" t="e">
        <v>#N/A</v>
      </c>
      <c r="F6012" s="3" t="e">
        <v>#N/A</v>
      </c>
      <c r="G6012" s="3" t="e">
        <v>#N/A</v>
      </c>
      <c r="H6012" s="3" t="e">
        <v>#N/A</v>
      </c>
      <c r="I6012" s="80" t="e">
        <v>#N/A</v>
      </c>
      <c r="J6012" s="80" t="e">
        <v>#N/A</v>
      </c>
      <c r="K6012" s="85" t="e">
        <v>#N/A</v>
      </c>
      <c r="L6012" s="9" t="e">
        <v>#N/A</v>
      </c>
      <c r="M6012" s="93" t="e">
        <v>#N/A</v>
      </c>
      <c r="N6012" s="8" t="e">
        <v>#N/A</v>
      </c>
      <c r="O6012" t="e">
        <v>#N/A</v>
      </c>
      <c r="P6012" t="e">
        <v>#N/A</v>
      </c>
      <c r="Q6012" t="e">
        <v>#N/A</v>
      </c>
      <c r="R6012" s="2" t="e">
        <v>#N/A</v>
      </c>
      <c r="S6012" t="e">
        <v>#N/A</v>
      </c>
      <c r="T6012" s="3" t="e">
        <v>#N/A</v>
      </c>
      <c r="U6012" s="3" t="e">
        <v>#N/A</v>
      </c>
      <c r="V6012" t="e">
        <v>#N/A</v>
      </c>
      <c r="W6012" t="e">
        <v>#N/A</v>
      </c>
      <c r="X6012" t="e">
        <v>#N/A</v>
      </c>
      <c r="Y6012" s="3" t="e">
        <v>#N/A</v>
      </c>
      <c r="Z6012" s="8" t="e">
        <v>#N/A</v>
      </c>
      <c r="AA6012" s="30" t="e">
        <v>#N/A</v>
      </c>
      <c r="AB6012" t="e">
        <v>#N/A</v>
      </c>
      <c r="AC6012" t="e">
        <v>#N/A</v>
      </c>
      <c r="AD6012" t="e">
        <v>#N/A</v>
      </c>
      <c r="AE6012" t="e">
        <v>#N/A</v>
      </c>
      <c r="AF6012" t="e">
        <v>#N/A</v>
      </c>
    </row>
    <row r="6013" spans="1:32" x14ac:dyDescent="0.25">
      <c r="A6013" t="e">
        <v>#N/A</v>
      </c>
      <c r="B6013" s="33" t="e">
        <v>#N/A</v>
      </c>
      <c r="C6013" t="e">
        <v>#N/A</v>
      </c>
      <c r="D6013" t="e">
        <v>#N/A</v>
      </c>
      <c r="E6013" s="69" t="e">
        <v>#N/A</v>
      </c>
      <c r="F6013" s="3" t="e">
        <v>#N/A</v>
      </c>
      <c r="G6013" s="3" t="e">
        <v>#N/A</v>
      </c>
      <c r="H6013" s="3" t="e">
        <v>#N/A</v>
      </c>
      <c r="I6013" s="80" t="e">
        <v>#N/A</v>
      </c>
      <c r="J6013" s="80" t="e">
        <v>#N/A</v>
      </c>
      <c r="K6013" s="85" t="e">
        <v>#N/A</v>
      </c>
      <c r="L6013" s="9" t="e">
        <v>#N/A</v>
      </c>
      <c r="M6013" s="93" t="e">
        <v>#N/A</v>
      </c>
      <c r="N6013" s="8" t="e">
        <v>#N/A</v>
      </c>
      <c r="O6013" t="e">
        <v>#N/A</v>
      </c>
      <c r="P6013" t="e">
        <v>#N/A</v>
      </c>
      <c r="Q6013" t="e">
        <v>#N/A</v>
      </c>
      <c r="R6013" s="2" t="e">
        <v>#N/A</v>
      </c>
      <c r="S6013" t="e">
        <v>#N/A</v>
      </c>
      <c r="T6013" s="3" t="e">
        <v>#N/A</v>
      </c>
      <c r="U6013" s="3" t="e">
        <v>#N/A</v>
      </c>
      <c r="V6013" t="e">
        <v>#N/A</v>
      </c>
      <c r="W6013" t="e">
        <v>#N/A</v>
      </c>
      <c r="X6013" t="e">
        <v>#N/A</v>
      </c>
      <c r="Y6013" s="3" t="e">
        <v>#N/A</v>
      </c>
      <c r="Z6013" s="8" t="e">
        <v>#N/A</v>
      </c>
      <c r="AA6013" s="30" t="e">
        <v>#N/A</v>
      </c>
      <c r="AB6013" t="e">
        <v>#N/A</v>
      </c>
      <c r="AC6013" t="e">
        <v>#N/A</v>
      </c>
      <c r="AD6013" t="e">
        <v>#N/A</v>
      </c>
      <c r="AE6013" t="e">
        <v>#N/A</v>
      </c>
      <c r="AF6013" t="e">
        <v>#N/A</v>
      </c>
    </row>
    <row r="6014" spans="1:32" x14ac:dyDescent="0.25">
      <c r="A6014" t="e">
        <v>#N/A</v>
      </c>
      <c r="B6014" s="33" t="e">
        <v>#N/A</v>
      </c>
      <c r="C6014" t="e">
        <v>#N/A</v>
      </c>
      <c r="D6014" t="e">
        <v>#N/A</v>
      </c>
      <c r="E6014" s="69" t="e">
        <v>#N/A</v>
      </c>
      <c r="F6014" s="3" t="e">
        <v>#N/A</v>
      </c>
      <c r="G6014" s="3" t="e">
        <v>#N/A</v>
      </c>
      <c r="H6014" s="3" t="e">
        <v>#N/A</v>
      </c>
      <c r="I6014" s="80" t="e">
        <v>#N/A</v>
      </c>
      <c r="J6014" s="80" t="e">
        <v>#N/A</v>
      </c>
      <c r="K6014" s="85" t="e">
        <v>#N/A</v>
      </c>
      <c r="L6014" s="9" t="e">
        <v>#N/A</v>
      </c>
      <c r="M6014" s="93" t="e">
        <v>#N/A</v>
      </c>
      <c r="N6014" s="8" t="e">
        <v>#N/A</v>
      </c>
      <c r="O6014" t="e">
        <v>#N/A</v>
      </c>
      <c r="P6014" t="e">
        <v>#N/A</v>
      </c>
      <c r="Q6014" t="e">
        <v>#N/A</v>
      </c>
      <c r="R6014" s="2" t="e">
        <v>#N/A</v>
      </c>
      <c r="S6014" t="e">
        <v>#N/A</v>
      </c>
      <c r="T6014" s="3" t="e">
        <v>#N/A</v>
      </c>
      <c r="U6014" s="3" t="e">
        <v>#N/A</v>
      </c>
      <c r="V6014" t="e">
        <v>#N/A</v>
      </c>
      <c r="W6014" t="e">
        <v>#N/A</v>
      </c>
      <c r="X6014" t="e">
        <v>#N/A</v>
      </c>
      <c r="Y6014" s="3" t="e">
        <v>#N/A</v>
      </c>
      <c r="Z6014" s="8" t="e">
        <v>#N/A</v>
      </c>
      <c r="AA6014" s="30" t="e">
        <v>#N/A</v>
      </c>
      <c r="AB6014" t="e">
        <v>#N/A</v>
      </c>
      <c r="AC6014" t="e">
        <v>#N/A</v>
      </c>
      <c r="AD6014" t="e">
        <v>#N/A</v>
      </c>
      <c r="AE6014" t="e">
        <v>#N/A</v>
      </c>
      <c r="AF6014" t="e">
        <v>#N/A</v>
      </c>
    </row>
    <row r="6015" spans="1:32" x14ac:dyDescent="0.25">
      <c r="A6015" t="e">
        <v>#N/A</v>
      </c>
      <c r="B6015" s="33" t="e">
        <v>#N/A</v>
      </c>
      <c r="C6015" t="e">
        <v>#N/A</v>
      </c>
      <c r="D6015" t="e">
        <v>#N/A</v>
      </c>
      <c r="E6015" s="69" t="e">
        <v>#N/A</v>
      </c>
      <c r="F6015" s="3" t="e">
        <v>#N/A</v>
      </c>
      <c r="G6015" s="3" t="e">
        <v>#N/A</v>
      </c>
      <c r="H6015" s="3" t="e">
        <v>#N/A</v>
      </c>
      <c r="I6015" s="80" t="e">
        <v>#N/A</v>
      </c>
      <c r="J6015" s="80" t="e">
        <v>#N/A</v>
      </c>
      <c r="K6015" s="85" t="e">
        <v>#N/A</v>
      </c>
      <c r="L6015" s="9" t="e">
        <v>#N/A</v>
      </c>
      <c r="M6015" s="93" t="e">
        <v>#N/A</v>
      </c>
      <c r="N6015" s="8" t="e">
        <v>#N/A</v>
      </c>
      <c r="O6015" t="e">
        <v>#N/A</v>
      </c>
      <c r="P6015" t="e">
        <v>#N/A</v>
      </c>
      <c r="Q6015" t="e">
        <v>#N/A</v>
      </c>
      <c r="R6015" s="2" t="e">
        <v>#N/A</v>
      </c>
      <c r="S6015" t="e">
        <v>#N/A</v>
      </c>
      <c r="T6015" s="3" t="e">
        <v>#N/A</v>
      </c>
      <c r="U6015" s="3" t="e">
        <v>#N/A</v>
      </c>
      <c r="V6015" t="e">
        <v>#N/A</v>
      </c>
      <c r="W6015" t="e">
        <v>#N/A</v>
      </c>
      <c r="X6015" t="e">
        <v>#N/A</v>
      </c>
      <c r="Y6015" s="3" t="e">
        <v>#N/A</v>
      </c>
      <c r="Z6015" s="8" t="e">
        <v>#N/A</v>
      </c>
      <c r="AA6015" s="30" t="e">
        <v>#N/A</v>
      </c>
      <c r="AB6015" t="e">
        <v>#N/A</v>
      </c>
      <c r="AC6015" t="e">
        <v>#N/A</v>
      </c>
      <c r="AD6015" t="e">
        <v>#N/A</v>
      </c>
      <c r="AE6015" t="e">
        <v>#N/A</v>
      </c>
      <c r="AF6015" t="e">
        <v>#N/A</v>
      </c>
    </row>
    <row r="6016" spans="1:32" x14ac:dyDescent="0.25">
      <c r="A6016" t="e">
        <v>#N/A</v>
      </c>
      <c r="B6016" s="33" t="e">
        <v>#N/A</v>
      </c>
      <c r="C6016" t="e">
        <v>#N/A</v>
      </c>
      <c r="D6016" t="e">
        <v>#N/A</v>
      </c>
      <c r="E6016" s="69" t="e">
        <v>#N/A</v>
      </c>
      <c r="F6016" s="3" t="e">
        <v>#N/A</v>
      </c>
      <c r="G6016" s="3" t="e">
        <v>#N/A</v>
      </c>
      <c r="H6016" s="3" t="e">
        <v>#N/A</v>
      </c>
      <c r="I6016" s="80" t="e">
        <v>#N/A</v>
      </c>
      <c r="J6016" s="80" t="e">
        <v>#N/A</v>
      </c>
      <c r="K6016" s="85" t="e">
        <v>#N/A</v>
      </c>
      <c r="L6016" s="9" t="e">
        <v>#N/A</v>
      </c>
      <c r="M6016" s="93" t="e">
        <v>#N/A</v>
      </c>
      <c r="N6016" s="8" t="e">
        <v>#N/A</v>
      </c>
      <c r="O6016" t="e">
        <v>#N/A</v>
      </c>
      <c r="P6016" t="e">
        <v>#N/A</v>
      </c>
      <c r="Q6016" t="e">
        <v>#N/A</v>
      </c>
      <c r="R6016" s="2" t="e">
        <v>#N/A</v>
      </c>
      <c r="S6016" t="e">
        <v>#N/A</v>
      </c>
      <c r="T6016" s="3" t="e">
        <v>#N/A</v>
      </c>
      <c r="U6016" s="3" t="e">
        <v>#N/A</v>
      </c>
      <c r="V6016" t="e">
        <v>#N/A</v>
      </c>
      <c r="W6016" t="e">
        <v>#N/A</v>
      </c>
      <c r="X6016" t="e">
        <v>#N/A</v>
      </c>
      <c r="Y6016" s="3" t="e">
        <v>#N/A</v>
      </c>
      <c r="Z6016" s="8" t="e">
        <v>#N/A</v>
      </c>
      <c r="AA6016" s="30" t="e">
        <v>#N/A</v>
      </c>
      <c r="AB6016" t="e">
        <v>#N/A</v>
      </c>
      <c r="AC6016" t="e">
        <v>#N/A</v>
      </c>
      <c r="AD6016" t="e">
        <v>#N/A</v>
      </c>
      <c r="AE6016" t="e">
        <v>#N/A</v>
      </c>
      <c r="AF6016" t="e">
        <v>#N/A</v>
      </c>
    </row>
    <row r="6017" spans="1:32" x14ac:dyDescent="0.25">
      <c r="A6017" t="e">
        <v>#N/A</v>
      </c>
      <c r="B6017" s="33" t="e">
        <v>#N/A</v>
      </c>
      <c r="C6017" t="e">
        <v>#N/A</v>
      </c>
      <c r="D6017" t="e">
        <v>#N/A</v>
      </c>
      <c r="E6017" s="69" t="e">
        <v>#N/A</v>
      </c>
      <c r="F6017" s="3" t="e">
        <v>#N/A</v>
      </c>
      <c r="G6017" s="3" t="e">
        <v>#N/A</v>
      </c>
      <c r="H6017" s="3" t="e">
        <v>#N/A</v>
      </c>
      <c r="I6017" s="80" t="e">
        <v>#N/A</v>
      </c>
      <c r="J6017" s="80" t="e">
        <v>#N/A</v>
      </c>
      <c r="K6017" s="85" t="e">
        <v>#N/A</v>
      </c>
      <c r="L6017" s="9" t="e">
        <v>#N/A</v>
      </c>
      <c r="M6017" s="93" t="e">
        <v>#N/A</v>
      </c>
      <c r="N6017" s="8" t="e">
        <v>#N/A</v>
      </c>
      <c r="O6017" t="e">
        <v>#N/A</v>
      </c>
      <c r="P6017" t="e">
        <v>#N/A</v>
      </c>
      <c r="Q6017" t="e">
        <v>#N/A</v>
      </c>
      <c r="R6017" s="2" t="e">
        <v>#N/A</v>
      </c>
      <c r="S6017" t="e">
        <v>#N/A</v>
      </c>
      <c r="T6017" s="3" t="e">
        <v>#N/A</v>
      </c>
      <c r="U6017" s="3" t="e">
        <v>#N/A</v>
      </c>
      <c r="V6017" t="e">
        <v>#N/A</v>
      </c>
      <c r="W6017" t="e">
        <v>#N/A</v>
      </c>
      <c r="X6017" t="e">
        <v>#N/A</v>
      </c>
      <c r="Y6017" s="3" t="e">
        <v>#N/A</v>
      </c>
      <c r="Z6017" s="8" t="e">
        <v>#N/A</v>
      </c>
      <c r="AA6017" s="30" t="e">
        <v>#N/A</v>
      </c>
      <c r="AB6017" t="e">
        <v>#N/A</v>
      </c>
      <c r="AC6017" t="e">
        <v>#N/A</v>
      </c>
      <c r="AD6017" t="e">
        <v>#N/A</v>
      </c>
      <c r="AE6017" t="e">
        <v>#N/A</v>
      </c>
      <c r="AF6017" t="e">
        <v>#N/A</v>
      </c>
    </row>
    <row r="6018" spans="1:32" x14ac:dyDescent="0.25">
      <c r="A6018" t="e">
        <v>#N/A</v>
      </c>
      <c r="B6018" s="33" t="e">
        <v>#N/A</v>
      </c>
      <c r="C6018" t="e">
        <v>#N/A</v>
      </c>
      <c r="D6018" t="e">
        <v>#N/A</v>
      </c>
      <c r="E6018" s="69" t="e">
        <v>#N/A</v>
      </c>
      <c r="F6018" s="3" t="e">
        <v>#N/A</v>
      </c>
      <c r="G6018" s="3" t="e">
        <v>#N/A</v>
      </c>
      <c r="H6018" s="3" t="e">
        <v>#N/A</v>
      </c>
      <c r="I6018" s="80" t="e">
        <v>#N/A</v>
      </c>
      <c r="J6018" s="80" t="e">
        <v>#N/A</v>
      </c>
      <c r="K6018" s="85" t="e">
        <v>#N/A</v>
      </c>
      <c r="L6018" s="9" t="e">
        <v>#N/A</v>
      </c>
      <c r="M6018" s="93" t="e">
        <v>#N/A</v>
      </c>
      <c r="N6018" s="8" t="e">
        <v>#N/A</v>
      </c>
      <c r="O6018" t="e">
        <v>#N/A</v>
      </c>
      <c r="P6018" t="e">
        <v>#N/A</v>
      </c>
      <c r="Q6018" t="e">
        <v>#N/A</v>
      </c>
      <c r="R6018" s="2" t="e">
        <v>#N/A</v>
      </c>
      <c r="S6018" t="e">
        <v>#N/A</v>
      </c>
      <c r="T6018" s="3" t="e">
        <v>#N/A</v>
      </c>
      <c r="U6018" s="3" t="e">
        <v>#N/A</v>
      </c>
      <c r="V6018" t="e">
        <v>#N/A</v>
      </c>
      <c r="W6018" t="e">
        <v>#N/A</v>
      </c>
      <c r="X6018" t="e">
        <v>#N/A</v>
      </c>
      <c r="Y6018" s="3" t="e">
        <v>#N/A</v>
      </c>
      <c r="Z6018" s="8" t="e">
        <v>#N/A</v>
      </c>
      <c r="AA6018" s="30" t="e">
        <v>#N/A</v>
      </c>
      <c r="AB6018" t="e">
        <v>#N/A</v>
      </c>
      <c r="AC6018" t="e">
        <v>#N/A</v>
      </c>
      <c r="AD6018" t="e">
        <v>#N/A</v>
      </c>
      <c r="AE6018" t="e">
        <v>#N/A</v>
      </c>
      <c r="AF6018" t="e">
        <v>#N/A</v>
      </c>
    </row>
    <row r="6019" spans="1:32" x14ac:dyDescent="0.25">
      <c r="A6019" t="e">
        <v>#N/A</v>
      </c>
      <c r="B6019" s="33" t="e">
        <v>#N/A</v>
      </c>
      <c r="C6019" t="e">
        <v>#N/A</v>
      </c>
      <c r="D6019" t="e">
        <v>#N/A</v>
      </c>
      <c r="E6019" s="69" t="e">
        <v>#N/A</v>
      </c>
      <c r="F6019" s="3" t="e">
        <v>#N/A</v>
      </c>
      <c r="G6019" s="3" t="e">
        <v>#N/A</v>
      </c>
      <c r="H6019" s="3" t="e">
        <v>#N/A</v>
      </c>
      <c r="I6019" s="80" t="e">
        <v>#N/A</v>
      </c>
      <c r="J6019" s="80" t="e">
        <v>#N/A</v>
      </c>
      <c r="K6019" s="85" t="e">
        <v>#N/A</v>
      </c>
      <c r="L6019" s="9" t="e">
        <v>#N/A</v>
      </c>
      <c r="M6019" s="93" t="e">
        <v>#N/A</v>
      </c>
      <c r="N6019" s="8" t="e">
        <v>#N/A</v>
      </c>
      <c r="O6019" t="e">
        <v>#N/A</v>
      </c>
      <c r="P6019" t="e">
        <v>#N/A</v>
      </c>
      <c r="Q6019" t="e">
        <v>#N/A</v>
      </c>
      <c r="R6019" s="2" t="e">
        <v>#N/A</v>
      </c>
      <c r="S6019" t="e">
        <v>#N/A</v>
      </c>
      <c r="T6019" s="3" t="e">
        <v>#N/A</v>
      </c>
      <c r="U6019" s="3" t="e">
        <v>#N/A</v>
      </c>
      <c r="V6019" t="e">
        <v>#N/A</v>
      </c>
      <c r="W6019" t="e">
        <v>#N/A</v>
      </c>
      <c r="X6019" t="e">
        <v>#N/A</v>
      </c>
      <c r="Y6019" s="3" t="e">
        <v>#N/A</v>
      </c>
      <c r="Z6019" s="8" t="e">
        <v>#N/A</v>
      </c>
      <c r="AA6019" s="30" t="e">
        <v>#N/A</v>
      </c>
      <c r="AB6019" t="e">
        <v>#N/A</v>
      </c>
      <c r="AC6019" t="e">
        <v>#N/A</v>
      </c>
      <c r="AD6019" t="e">
        <v>#N/A</v>
      </c>
      <c r="AE6019" t="e">
        <v>#N/A</v>
      </c>
      <c r="AF6019" t="e">
        <v>#N/A</v>
      </c>
    </row>
    <row r="6020" spans="1:32" x14ac:dyDescent="0.25">
      <c r="A6020" t="e">
        <v>#N/A</v>
      </c>
      <c r="B6020" s="33" t="e">
        <v>#N/A</v>
      </c>
      <c r="C6020" t="e">
        <v>#N/A</v>
      </c>
      <c r="D6020" t="e">
        <v>#N/A</v>
      </c>
      <c r="E6020" s="69" t="e">
        <v>#N/A</v>
      </c>
      <c r="F6020" s="3" t="e">
        <v>#N/A</v>
      </c>
      <c r="G6020" s="3" t="e">
        <v>#N/A</v>
      </c>
      <c r="H6020" s="3" t="e">
        <v>#N/A</v>
      </c>
      <c r="I6020" s="80" t="e">
        <v>#N/A</v>
      </c>
      <c r="J6020" s="80" t="e">
        <v>#N/A</v>
      </c>
      <c r="K6020" s="85" t="e">
        <v>#N/A</v>
      </c>
      <c r="L6020" s="9" t="e">
        <v>#N/A</v>
      </c>
      <c r="M6020" s="93" t="e">
        <v>#N/A</v>
      </c>
      <c r="N6020" s="8" t="e">
        <v>#N/A</v>
      </c>
      <c r="O6020" t="e">
        <v>#N/A</v>
      </c>
      <c r="P6020" t="e">
        <v>#N/A</v>
      </c>
      <c r="Q6020" t="e">
        <v>#N/A</v>
      </c>
      <c r="R6020" s="2" t="e">
        <v>#N/A</v>
      </c>
      <c r="S6020" t="e">
        <v>#N/A</v>
      </c>
      <c r="T6020" s="3" t="e">
        <v>#N/A</v>
      </c>
      <c r="U6020" s="3" t="e">
        <v>#N/A</v>
      </c>
      <c r="V6020" t="e">
        <v>#N/A</v>
      </c>
      <c r="W6020" t="e">
        <v>#N/A</v>
      </c>
      <c r="X6020" t="e">
        <v>#N/A</v>
      </c>
      <c r="Y6020" s="3" t="e">
        <v>#N/A</v>
      </c>
      <c r="Z6020" s="8" t="e">
        <v>#N/A</v>
      </c>
      <c r="AA6020" s="30" t="e">
        <v>#N/A</v>
      </c>
      <c r="AB6020" t="e">
        <v>#N/A</v>
      </c>
      <c r="AC6020" t="e">
        <v>#N/A</v>
      </c>
      <c r="AD6020" t="e">
        <v>#N/A</v>
      </c>
      <c r="AE6020" t="e">
        <v>#N/A</v>
      </c>
      <c r="AF6020" t="e">
        <v>#N/A</v>
      </c>
    </row>
    <row r="6021" spans="1:32" x14ac:dyDescent="0.25">
      <c r="A6021" t="e">
        <v>#N/A</v>
      </c>
      <c r="B6021" s="33" t="e">
        <v>#N/A</v>
      </c>
      <c r="C6021" t="e">
        <v>#N/A</v>
      </c>
      <c r="D6021" t="e">
        <v>#N/A</v>
      </c>
      <c r="E6021" s="69" t="e">
        <v>#N/A</v>
      </c>
      <c r="F6021" s="3" t="e">
        <v>#N/A</v>
      </c>
      <c r="G6021" s="3" t="e">
        <v>#N/A</v>
      </c>
      <c r="H6021" s="3" t="e">
        <v>#N/A</v>
      </c>
      <c r="I6021" s="80" t="e">
        <v>#N/A</v>
      </c>
      <c r="J6021" s="80" t="e">
        <v>#N/A</v>
      </c>
      <c r="K6021" s="85" t="e">
        <v>#N/A</v>
      </c>
      <c r="L6021" s="9" t="e">
        <v>#N/A</v>
      </c>
      <c r="M6021" s="93" t="e">
        <v>#N/A</v>
      </c>
      <c r="N6021" s="8" t="e">
        <v>#N/A</v>
      </c>
      <c r="O6021" t="e">
        <v>#N/A</v>
      </c>
      <c r="P6021" t="e">
        <v>#N/A</v>
      </c>
      <c r="Q6021" t="e">
        <v>#N/A</v>
      </c>
      <c r="R6021" s="2" t="e">
        <v>#N/A</v>
      </c>
      <c r="S6021" t="e">
        <v>#N/A</v>
      </c>
      <c r="T6021" s="3" t="e">
        <v>#N/A</v>
      </c>
      <c r="U6021" s="3" t="e">
        <v>#N/A</v>
      </c>
      <c r="V6021" t="e">
        <v>#N/A</v>
      </c>
      <c r="W6021" t="e">
        <v>#N/A</v>
      </c>
      <c r="X6021" t="e">
        <v>#N/A</v>
      </c>
      <c r="Y6021" s="3" t="e">
        <v>#N/A</v>
      </c>
      <c r="Z6021" s="8" t="e">
        <v>#N/A</v>
      </c>
      <c r="AA6021" s="30" t="e">
        <v>#N/A</v>
      </c>
      <c r="AB6021" t="e">
        <v>#N/A</v>
      </c>
      <c r="AC6021" t="e">
        <v>#N/A</v>
      </c>
      <c r="AD6021" t="e">
        <v>#N/A</v>
      </c>
      <c r="AE6021" t="e">
        <v>#N/A</v>
      </c>
      <c r="AF6021" t="e">
        <v>#N/A</v>
      </c>
    </row>
    <row r="6022" spans="1:32" x14ac:dyDescent="0.25">
      <c r="A6022" t="e">
        <v>#N/A</v>
      </c>
      <c r="B6022" s="33" t="e">
        <v>#N/A</v>
      </c>
      <c r="C6022" t="e">
        <v>#N/A</v>
      </c>
      <c r="D6022" t="e">
        <v>#N/A</v>
      </c>
      <c r="E6022" s="69" t="e">
        <v>#N/A</v>
      </c>
      <c r="F6022" s="3" t="e">
        <v>#N/A</v>
      </c>
      <c r="G6022" s="3" t="e">
        <v>#N/A</v>
      </c>
      <c r="H6022" s="3" t="e">
        <v>#N/A</v>
      </c>
      <c r="I6022" s="80" t="e">
        <v>#N/A</v>
      </c>
      <c r="J6022" s="80" t="e">
        <v>#N/A</v>
      </c>
      <c r="K6022" s="85" t="e">
        <v>#N/A</v>
      </c>
      <c r="L6022" s="9" t="e">
        <v>#N/A</v>
      </c>
      <c r="M6022" s="93" t="e">
        <v>#N/A</v>
      </c>
      <c r="N6022" s="8" t="e">
        <v>#N/A</v>
      </c>
      <c r="O6022" t="e">
        <v>#N/A</v>
      </c>
      <c r="P6022" t="e">
        <v>#N/A</v>
      </c>
      <c r="Q6022" t="e">
        <v>#N/A</v>
      </c>
      <c r="R6022" s="2" t="e">
        <v>#N/A</v>
      </c>
      <c r="S6022" t="e">
        <v>#N/A</v>
      </c>
      <c r="T6022" s="3" t="e">
        <v>#N/A</v>
      </c>
      <c r="U6022" s="3" t="e">
        <v>#N/A</v>
      </c>
      <c r="V6022" t="e">
        <v>#N/A</v>
      </c>
      <c r="W6022" t="e">
        <v>#N/A</v>
      </c>
      <c r="X6022" t="e">
        <v>#N/A</v>
      </c>
      <c r="Y6022" s="3" t="e">
        <v>#N/A</v>
      </c>
      <c r="Z6022" s="8" t="e">
        <v>#N/A</v>
      </c>
      <c r="AA6022" s="30" t="e">
        <v>#N/A</v>
      </c>
      <c r="AB6022" t="e">
        <v>#N/A</v>
      </c>
      <c r="AC6022" t="e">
        <v>#N/A</v>
      </c>
      <c r="AD6022" t="e">
        <v>#N/A</v>
      </c>
      <c r="AE6022" t="e">
        <v>#N/A</v>
      </c>
      <c r="AF6022" t="e">
        <v>#N/A</v>
      </c>
    </row>
    <row r="6023" spans="1:32" x14ac:dyDescent="0.25">
      <c r="A6023" t="e">
        <v>#N/A</v>
      </c>
      <c r="B6023" s="33" t="e">
        <v>#N/A</v>
      </c>
      <c r="C6023" t="e">
        <v>#N/A</v>
      </c>
      <c r="D6023" t="e">
        <v>#N/A</v>
      </c>
      <c r="E6023" s="69" t="e">
        <v>#N/A</v>
      </c>
      <c r="F6023" s="3" t="e">
        <v>#N/A</v>
      </c>
      <c r="G6023" s="3" t="e">
        <v>#N/A</v>
      </c>
      <c r="H6023" s="3" t="e">
        <v>#N/A</v>
      </c>
      <c r="I6023" s="80" t="e">
        <v>#N/A</v>
      </c>
      <c r="J6023" s="80" t="e">
        <v>#N/A</v>
      </c>
      <c r="K6023" s="85" t="e">
        <v>#N/A</v>
      </c>
      <c r="L6023" s="9" t="e">
        <v>#N/A</v>
      </c>
      <c r="M6023" s="93" t="e">
        <v>#N/A</v>
      </c>
      <c r="N6023" s="8" t="e">
        <v>#N/A</v>
      </c>
      <c r="O6023" t="e">
        <v>#N/A</v>
      </c>
      <c r="P6023" t="e">
        <v>#N/A</v>
      </c>
      <c r="Q6023" t="e">
        <v>#N/A</v>
      </c>
      <c r="R6023" s="2" t="e">
        <v>#N/A</v>
      </c>
      <c r="S6023" t="e">
        <v>#N/A</v>
      </c>
      <c r="T6023" s="3" t="e">
        <v>#N/A</v>
      </c>
      <c r="U6023" s="3" t="e">
        <v>#N/A</v>
      </c>
      <c r="V6023" t="e">
        <v>#N/A</v>
      </c>
      <c r="W6023" t="e">
        <v>#N/A</v>
      </c>
      <c r="X6023" t="e">
        <v>#N/A</v>
      </c>
      <c r="Y6023" s="3" t="e">
        <v>#N/A</v>
      </c>
      <c r="Z6023" s="8" t="e">
        <v>#N/A</v>
      </c>
      <c r="AA6023" s="30" t="e">
        <v>#N/A</v>
      </c>
      <c r="AB6023" t="e">
        <v>#N/A</v>
      </c>
      <c r="AC6023" t="e">
        <v>#N/A</v>
      </c>
      <c r="AD6023" t="e">
        <v>#N/A</v>
      </c>
      <c r="AE6023" t="e">
        <v>#N/A</v>
      </c>
      <c r="AF6023" t="e">
        <v>#N/A</v>
      </c>
    </row>
    <row r="6024" spans="1:32" x14ac:dyDescent="0.25">
      <c r="A6024" t="e">
        <v>#N/A</v>
      </c>
      <c r="B6024" s="33" t="e">
        <v>#N/A</v>
      </c>
      <c r="C6024" t="e">
        <v>#N/A</v>
      </c>
      <c r="D6024" t="e">
        <v>#N/A</v>
      </c>
      <c r="E6024" s="69" t="e">
        <v>#N/A</v>
      </c>
      <c r="F6024" s="3" t="e">
        <v>#N/A</v>
      </c>
      <c r="G6024" s="3" t="e">
        <v>#N/A</v>
      </c>
      <c r="H6024" s="3" t="e">
        <v>#N/A</v>
      </c>
      <c r="I6024" s="80" t="e">
        <v>#N/A</v>
      </c>
      <c r="J6024" s="80" t="e">
        <v>#N/A</v>
      </c>
      <c r="K6024" s="85" t="e">
        <v>#N/A</v>
      </c>
      <c r="L6024" s="9" t="e">
        <v>#N/A</v>
      </c>
      <c r="M6024" s="93" t="e">
        <v>#N/A</v>
      </c>
      <c r="N6024" s="8" t="e">
        <v>#N/A</v>
      </c>
      <c r="O6024" t="e">
        <v>#N/A</v>
      </c>
      <c r="P6024" t="e">
        <v>#N/A</v>
      </c>
      <c r="Q6024" t="e">
        <v>#N/A</v>
      </c>
      <c r="R6024" s="2" t="e">
        <v>#N/A</v>
      </c>
      <c r="S6024" t="e">
        <v>#N/A</v>
      </c>
      <c r="T6024" s="3" t="e">
        <v>#N/A</v>
      </c>
      <c r="U6024" s="3" t="e">
        <v>#N/A</v>
      </c>
      <c r="V6024" t="e">
        <v>#N/A</v>
      </c>
      <c r="W6024" t="e">
        <v>#N/A</v>
      </c>
      <c r="X6024" t="e">
        <v>#N/A</v>
      </c>
      <c r="Y6024" s="3" t="e">
        <v>#N/A</v>
      </c>
      <c r="Z6024" s="8" t="e">
        <v>#N/A</v>
      </c>
      <c r="AA6024" s="30" t="e">
        <v>#N/A</v>
      </c>
      <c r="AB6024" t="e">
        <v>#N/A</v>
      </c>
      <c r="AC6024" t="e">
        <v>#N/A</v>
      </c>
      <c r="AD6024" t="e">
        <v>#N/A</v>
      </c>
      <c r="AE6024" t="e">
        <v>#N/A</v>
      </c>
      <c r="AF6024" t="e">
        <v>#N/A</v>
      </c>
    </row>
    <row r="6025" spans="1:32" x14ac:dyDescent="0.25">
      <c r="A6025" t="e">
        <v>#N/A</v>
      </c>
      <c r="B6025" s="33" t="e">
        <v>#N/A</v>
      </c>
      <c r="C6025" t="e">
        <v>#N/A</v>
      </c>
      <c r="D6025" t="e">
        <v>#N/A</v>
      </c>
      <c r="E6025" s="69" t="e">
        <v>#N/A</v>
      </c>
      <c r="F6025" s="3" t="e">
        <v>#N/A</v>
      </c>
      <c r="G6025" s="3" t="e">
        <v>#N/A</v>
      </c>
      <c r="H6025" s="3" t="e">
        <v>#N/A</v>
      </c>
      <c r="I6025" s="80" t="e">
        <v>#N/A</v>
      </c>
      <c r="J6025" s="80" t="e">
        <v>#N/A</v>
      </c>
      <c r="K6025" s="85" t="e">
        <v>#N/A</v>
      </c>
      <c r="L6025" s="9" t="e">
        <v>#N/A</v>
      </c>
      <c r="M6025" s="93" t="e">
        <v>#N/A</v>
      </c>
      <c r="N6025" s="8" t="e">
        <v>#N/A</v>
      </c>
      <c r="O6025" t="e">
        <v>#N/A</v>
      </c>
      <c r="P6025" t="e">
        <v>#N/A</v>
      </c>
      <c r="Q6025" t="e">
        <v>#N/A</v>
      </c>
      <c r="R6025" s="2" t="e">
        <v>#N/A</v>
      </c>
      <c r="S6025" t="e">
        <v>#N/A</v>
      </c>
      <c r="T6025" s="3" t="e">
        <v>#N/A</v>
      </c>
      <c r="U6025" s="3" t="e">
        <v>#N/A</v>
      </c>
      <c r="V6025" t="e">
        <v>#N/A</v>
      </c>
      <c r="W6025" t="e">
        <v>#N/A</v>
      </c>
      <c r="X6025" t="e">
        <v>#N/A</v>
      </c>
      <c r="Y6025" s="3" t="e">
        <v>#N/A</v>
      </c>
      <c r="Z6025" s="8" t="e">
        <v>#N/A</v>
      </c>
      <c r="AA6025" s="30" t="e">
        <v>#N/A</v>
      </c>
      <c r="AB6025" t="e">
        <v>#N/A</v>
      </c>
      <c r="AC6025" t="e">
        <v>#N/A</v>
      </c>
      <c r="AD6025" t="e">
        <v>#N/A</v>
      </c>
      <c r="AE6025" t="e">
        <v>#N/A</v>
      </c>
      <c r="AF6025" t="e">
        <v>#N/A</v>
      </c>
    </row>
    <row r="6026" spans="1:32" x14ac:dyDescent="0.25">
      <c r="A6026" t="e">
        <v>#N/A</v>
      </c>
      <c r="B6026" s="33" t="e">
        <v>#N/A</v>
      </c>
      <c r="C6026" t="e">
        <v>#N/A</v>
      </c>
      <c r="D6026" t="e">
        <v>#N/A</v>
      </c>
      <c r="E6026" s="69" t="e">
        <v>#N/A</v>
      </c>
      <c r="F6026" s="3" t="e">
        <v>#N/A</v>
      </c>
      <c r="G6026" s="3" t="e">
        <v>#N/A</v>
      </c>
      <c r="H6026" s="3" t="e">
        <v>#N/A</v>
      </c>
      <c r="I6026" s="80" t="e">
        <v>#N/A</v>
      </c>
      <c r="J6026" s="80" t="e">
        <v>#N/A</v>
      </c>
      <c r="K6026" s="85" t="e">
        <v>#N/A</v>
      </c>
      <c r="L6026" s="9" t="e">
        <v>#N/A</v>
      </c>
      <c r="M6026" s="93" t="e">
        <v>#N/A</v>
      </c>
      <c r="N6026" s="8" t="e">
        <v>#N/A</v>
      </c>
      <c r="O6026" t="e">
        <v>#N/A</v>
      </c>
      <c r="P6026" t="e">
        <v>#N/A</v>
      </c>
      <c r="Q6026" t="e">
        <v>#N/A</v>
      </c>
      <c r="R6026" s="2" t="e">
        <v>#N/A</v>
      </c>
      <c r="S6026" t="e">
        <v>#N/A</v>
      </c>
      <c r="T6026" s="3" t="e">
        <v>#N/A</v>
      </c>
      <c r="U6026" s="3" t="e">
        <v>#N/A</v>
      </c>
      <c r="V6026" t="e">
        <v>#N/A</v>
      </c>
      <c r="W6026" t="e">
        <v>#N/A</v>
      </c>
      <c r="X6026" t="e">
        <v>#N/A</v>
      </c>
      <c r="Y6026" s="3" t="e">
        <v>#N/A</v>
      </c>
      <c r="Z6026" s="8" t="e">
        <v>#N/A</v>
      </c>
      <c r="AA6026" s="30" t="e">
        <v>#N/A</v>
      </c>
      <c r="AB6026" t="e">
        <v>#N/A</v>
      </c>
      <c r="AC6026" t="e">
        <v>#N/A</v>
      </c>
      <c r="AD6026" t="e">
        <v>#N/A</v>
      </c>
      <c r="AE6026" t="e">
        <v>#N/A</v>
      </c>
      <c r="AF6026" t="e">
        <v>#N/A</v>
      </c>
    </row>
    <row r="6027" spans="1:32" x14ac:dyDescent="0.25">
      <c r="A6027" t="e">
        <v>#N/A</v>
      </c>
      <c r="B6027" s="33" t="e">
        <v>#N/A</v>
      </c>
      <c r="C6027" t="e">
        <v>#N/A</v>
      </c>
      <c r="D6027" t="e">
        <v>#N/A</v>
      </c>
      <c r="E6027" s="69" t="e">
        <v>#N/A</v>
      </c>
      <c r="F6027" s="3" t="e">
        <v>#N/A</v>
      </c>
      <c r="G6027" s="3" t="e">
        <v>#N/A</v>
      </c>
      <c r="H6027" s="3" t="e">
        <v>#N/A</v>
      </c>
      <c r="I6027" s="80" t="e">
        <v>#N/A</v>
      </c>
      <c r="J6027" s="80" t="e">
        <v>#N/A</v>
      </c>
      <c r="K6027" s="85" t="e">
        <v>#N/A</v>
      </c>
      <c r="L6027" s="9" t="e">
        <v>#N/A</v>
      </c>
      <c r="M6027" s="93" t="e">
        <v>#N/A</v>
      </c>
      <c r="N6027" s="8" t="e">
        <v>#N/A</v>
      </c>
      <c r="O6027" t="e">
        <v>#N/A</v>
      </c>
      <c r="P6027" t="e">
        <v>#N/A</v>
      </c>
      <c r="Q6027" t="e">
        <v>#N/A</v>
      </c>
      <c r="R6027" s="2" t="e">
        <v>#N/A</v>
      </c>
      <c r="S6027" t="e">
        <v>#N/A</v>
      </c>
      <c r="T6027" s="3" t="e">
        <v>#N/A</v>
      </c>
      <c r="U6027" s="3" t="e">
        <v>#N/A</v>
      </c>
      <c r="V6027" t="e">
        <v>#N/A</v>
      </c>
      <c r="W6027" t="e">
        <v>#N/A</v>
      </c>
      <c r="X6027" t="e">
        <v>#N/A</v>
      </c>
      <c r="Y6027" s="3" t="e">
        <v>#N/A</v>
      </c>
      <c r="Z6027" s="8" t="e">
        <v>#N/A</v>
      </c>
      <c r="AA6027" s="30" t="e">
        <v>#N/A</v>
      </c>
      <c r="AB6027" t="e">
        <v>#N/A</v>
      </c>
      <c r="AC6027" t="e">
        <v>#N/A</v>
      </c>
      <c r="AD6027" t="e">
        <v>#N/A</v>
      </c>
      <c r="AE6027" t="e">
        <v>#N/A</v>
      </c>
      <c r="AF6027" t="e">
        <v>#N/A</v>
      </c>
    </row>
    <row r="6028" spans="1:32" x14ac:dyDescent="0.25">
      <c r="A6028" t="e">
        <v>#N/A</v>
      </c>
      <c r="B6028" s="33" t="e">
        <v>#N/A</v>
      </c>
      <c r="C6028" t="e">
        <v>#N/A</v>
      </c>
      <c r="D6028" t="e">
        <v>#N/A</v>
      </c>
      <c r="E6028" s="69" t="e">
        <v>#N/A</v>
      </c>
      <c r="F6028" s="3" t="e">
        <v>#N/A</v>
      </c>
      <c r="G6028" s="3" t="e">
        <v>#N/A</v>
      </c>
      <c r="H6028" s="3" t="e">
        <v>#N/A</v>
      </c>
      <c r="I6028" s="80" t="e">
        <v>#N/A</v>
      </c>
      <c r="J6028" s="80" t="e">
        <v>#N/A</v>
      </c>
      <c r="K6028" s="85" t="e">
        <v>#N/A</v>
      </c>
      <c r="L6028" s="9" t="e">
        <v>#N/A</v>
      </c>
      <c r="M6028" s="93" t="e">
        <v>#N/A</v>
      </c>
      <c r="N6028" s="8" t="e">
        <v>#N/A</v>
      </c>
      <c r="O6028" t="e">
        <v>#N/A</v>
      </c>
      <c r="P6028" t="e">
        <v>#N/A</v>
      </c>
      <c r="Q6028" t="e">
        <v>#N/A</v>
      </c>
      <c r="R6028" s="2" t="e">
        <v>#N/A</v>
      </c>
      <c r="S6028" t="e">
        <v>#N/A</v>
      </c>
      <c r="T6028" s="3" t="e">
        <v>#N/A</v>
      </c>
      <c r="U6028" s="3" t="e">
        <v>#N/A</v>
      </c>
      <c r="V6028" t="e">
        <v>#N/A</v>
      </c>
      <c r="W6028" t="e">
        <v>#N/A</v>
      </c>
      <c r="X6028" t="e">
        <v>#N/A</v>
      </c>
      <c r="Y6028" s="3" t="e">
        <v>#N/A</v>
      </c>
      <c r="Z6028" s="8" t="e">
        <v>#N/A</v>
      </c>
      <c r="AA6028" s="30" t="e">
        <v>#N/A</v>
      </c>
      <c r="AB6028" t="e">
        <v>#N/A</v>
      </c>
      <c r="AC6028" t="e">
        <v>#N/A</v>
      </c>
      <c r="AD6028" t="e">
        <v>#N/A</v>
      </c>
      <c r="AE6028" t="e">
        <v>#N/A</v>
      </c>
      <c r="AF6028" t="e">
        <v>#N/A</v>
      </c>
    </row>
    <row r="6029" spans="1:32" x14ac:dyDescent="0.25">
      <c r="A6029" t="e">
        <v>#N/A</v>
      </c>
      <c r="B6029" s="33" t="e">
        <v>#N/A</v>
      </c>
      <c r="C6029" t="e">
        <v>#N/A</v>
      </c>
      <c r="D6029" t="e">
        <v>#N/A</v>
      </c>
      <c r="E6029" s="69" t="e">
        <v>#N/A</v>
      </c>
      <c r="F6029" s="3" t="e">
        <v>#N/A</v>
      </c>
      <c r="G6029" s="3" t="e">
        <v>#N/A</v>
      </c>
      <c r="H6029" s="3" t="e">
        <v>#N/A</v>
      </c>
      <c r="I6029" s="80" t="e">
        <v>#N/A</v>
      </c>
      <c r="J6029" s="80" t="e">
        <v>#N/A</v>
      </c>
      <c r="K6029" s="85" t="e">
        <v>#N/A</v>
      </c>
      <c r="L6029" s="9" t="e">
        <v>#N/A</v>
      </c>
      <c r="M6029" s="93" t="e">
        <v>#N/A</v>
      </c>
      <c r="N6029" s="8" t="e">
        <v>#N/A</v>
      </c>
      <c r="O6029" t="e">
        <v>#N/A</v>
      </c>
      <c r="P6029" t="e">
        <v>#N/A</v>
      </c>
      <c r="Q6029" t="e">
        <v>#N/A</v>
      </c>
      <c r="R6029" s="2" t="e">
        <v>#N/A</v>
      </c>
      <c r="S6029" t="e">
        <v>#N/A</v>
      </c>
      <c r="T6029" s="3" t="e">
        <v>#N/A</v>
      </c>
      <c r="U6029" s="3" t="e">
        <v>#N/A</v>
      </c>
      <c r="V6029" t="e">
        <v>#N/A</v>
      </c>
      <c r="W6029" t="e">
        <v>#N/A</v>
      </c>
      <c r="X6029" t="e">
        <v>#N/A</v>
      </c>
      <c r="Y6029" s="3" t="e">
        <v>#N/A</v>
      </c>
      <c r="Z6029" s="8" t="e">
        <v>#N/A</v>
      </c>
      <c r="AA6029" s="30" t="e">
        <v>#N/A</v>
      </c>
      <c r="AB6029" t="e">
        <v>#N/A</v>
      </c>
      <c r="AC6029" t="e">
        <v>#N/A</v>
      </c>
      <c r="AD6029" t="e">
        <v>#N/A</v>
      </c>
      <c r="AE6029" t="e">
        <v>#N/A</v>
      </c>
      <c r="AF6029" t="e">
        <v>#N/A</v>
      </c>
    </row>
    <row r="6030" spans="1:32" x14ac:dyDescent="0.25">
      <c r="A6030" t="e">
        <v>#N/A</v>
      </c>
      <c r="B6030" s="33" t="e">
        <v>#N/A</v>
      </c>
      <c r="C6030" t="e">
        <v>#N/A</v>
      </c>
      <c r="D6030" t="e">
        <v>#N/A</v>
      </c>
      <c r="E6030" s="69" t="e">
        <v>#N/A</v>
      </c>
      <c r="F6030" s="3" t="e">
        <v>#N/A</v>
      </c>
      <c r="G6030" s="3" t="e">
        <v>#N/A</v>
      </c>
      <c r="H6030" s="3" t="e">
        <v>#N/A</v>
      </c>
      <c r="I6030" s="80" t="e">
        <v>#N/A</v>
      </c>
      <c r="J6030" s="80" t="e">
        <v>#N/A</v>
      </c>
      <c r="K6030" s="85" t="e">
        <v>#N/A</v>
      </c>
      <c r="L6030" s="9" t="e">
        <v>#N/A</v>
      </c>
      <c r="M6030" s="93" t="e">
        <v>#N/A</v>
      </c>
      <c r="N6030" s="8" t="e">
        <v>#N/A</v>
      </c>
      <c r="O6030" t="e">
        <v>#N/A</v>
      </c>
      <c r="P6030" t="e">
        <v>#N/A</v>
      </c>
      <c r="Q6030" t="e">
        <v>#N/A</v>
      </c>
      <c r="R6030" s="2" t="e">
        <v>#N/A</v>
      </c>
      <c r="S6030" t="e">
        <v>#N/A</v>
      </c>
      <c r="T6030" s="3" t="e">
        <v>#N/A</v>
      </c>
      <c r="U6030" s="3" t="e">
        <v>#N/A</v>
      </c>
      <c r="V6030" t="e">
        <v>#N/A</v>
      </c>
      <c r="W6030" t="e">
        <v>#N/A</v>
      </c>
      <c r="X6030" t="e">
        <v>#N/A</v>
      </c>
      <c r="Y6030" s="3" t="e">
        <v>#N/A</v>
      </c>
      <c r="Z6030" s="8" t="e">
        <v>#N/A</v>
      </c>
      <c r="AA6030" s="30" t="e">
        <v>#N/A</v>
      </c>
      <c r="AB6030" t="e">
        <v>#N/A</v>
      </c>
      <c r="AC6030" t="e">
        <v>#N/A</v>
      </c>
      <c r="AD6030" t="e">
        <v>#N/A</v>
      </c>
      <c r="AE6030" t="e">
        <v>#N/A</v>
      </c>
      <c r="AF6030" t="e">
        <v>#N/A</v>
      </c>
    </row>
    <row r="6031" spans="1:32" x14ac:dyDescent="0.25">
      <c r="A6031" t="e">
        <v>#N/A</v>
      </c>
      <c r="B6031" s="33" t="e">
        <v>#N/A</v>
      </c>
      <c r="C6031" t="e">
        <v>#N/A</v>
      </c>
      <c r="D6031" t="e">
        <v>#N/A</v>
      </c>
      <c r="E6031" s="69" t="e">
        <v>#N/A</v>
      </c>
      <c r="F6031" s="3" t="e">
        <v>#N/A</v>
      </c>
      <c r="G6031" s="3" t="e">
        <v>#N/A</v>
      </c>
      <c r="H6031" s="3" t="e">
        <v>#N/A</v>
      </c>
      <c r="I6031" s="80" t="e">
        <v>#N/A</v>
      </c>
      <c r="J6031" s="80" t="e">
        <v>#N/A</v>
      </c>
      <c r="K6031" s="85" t="e">
        <v>#N/A</v>
      </c>
      <c r="L6031" s="9" t="e">
        <v>#N/A</v>
      </c>
      <c r="M6031" s="93" t="e">
        <v>#N/A</v>
      </c>
      <c r="N6031" s="8" t="e">
        <v>#N/A</v>
      </c>
      <c r="O6031" t="e">
        <v>#N/A</v>
      </c>
      <c r="P6031" t="e">
        <v>#N/A</v>
      </c>
      <c r="Q6031" t="e">
        <v>#N/A</v>
      </c>
      <c r="R6031" s="2" t="e">
        <v>#N/A</v>
      </c>
      <c r="S6031" t="e">
        <v>#N/A</v>
      </c>
      <c r="T6031" s="3" t="e">
        <v>#N/A</v>
      </c>
      <c r="U6031" s="3" t="e">
        <v>#N/A</v>
      </c>
      <c r="V6031" t="e">
        <v>#N/A</v>
      </c>
      <c r="W6031" t="e">
        <v>#N/A</v>
      </c>
      <c r="X6031" t="e">
        <v>#N/A</v>
      </c>
      <c r="Y6031" s="3" t="e">
        <v>#N/A</v>
      </c>
      <c r="Z6031" s="8" t="e">
        <v>#N/A</v>
      </c>
      <c r="AA6031" s="30" t="e">
        <v>#N/A</v>
      </c>
      <c r="AB6031" t="e">
        <v>#N/A</v>
      </c>
      <c r="AC6031" t="e">
        <v>#N/A</v>
      </c>
      <c r="AD6031" t="e">
        <v>#N/A</v>
      </c>
      <c r="AE6031" t="e">
        <v>#N/A</v>
      </c>
      <c r="AF6031" t="e">
        <v>#N/A</v>
      </c>
    </row>
    <row r="6032" spans="1:32" x14ac:dyDescent="0.25">
      <c r="A6032" t="e">
        <v>#N/A</v>
      </c>
      <c r="B6032" s="33" t="e">
        <v>#N/A</v>
      </c>
      <c r="C6032" t="e">
        <v>#N/A</v>
      </c>
      <c r="D6032" t="e">
        <v>#N/A</v>
      </c>
      <c r="E6032" s="69" t="e">
        <v>#N/A</v>
      </c>
      <c r="F6032" s="3" t="e">
        <v>#N/A</v>
      </c>
      <c r="G6032" s="3" t="e">
        <v>#N/A</v>
      </c>
      <c r="H6032" s="3" t="e">
        <v>#N/A</v>
      </c>
      <c r="I6032" s="80" t="e">
        <v>#N/A</v>
      </c>
      <c r="J6032" s="80" t="e">
        <v>#N/A</v>
      </c>
      <c r="K6032" s="85" t="e">
        <v>#N/A</v>
      </c>
      <c r="L6032" s="9" t="e">
        <v>#N/A</v>
      </c>
      <c r="M6032" s="93" t="e">
        <v>#N/A</v>
      </c>
      <c r="N6032" s="8" t="e">
        <v>#N/A</v>
      </c>
      <c r="O6032" t="e">
        <v>#N/A</v>
      </c>
      <c r="P6032" t="e">
        <v>#N/A</v>
      </c>
      <c r="Q6032" t="e">
        <v>#N/A</v>
      </c>
      <c r="R6032" s="2" t="e">
        <v>#N/A</v>
      </c>
      <c r="S6032" t="e">
        <v>#N/A</v>
      </c>
      <c r="T6032" s="3" t="e">
        <v>#N/A</v>
      </c>
      <c r="U6032" s="3" t="e">
        <v>#N/A</v>
      </c>
      <c r="V6032" t="e">
        <v>#N/A</v>
      </c>
      <c r="W6032" t="e">
        <v>#N/A</v>
      </c>
      <c r="X6032" t="e">
        <v>#N/A</v>
      </c>
      <c r="Y6032" s="3" t="e">
        <v>#N/A</v>
      </c>
      <c r="Z6032" s="8" t="e">
        <v>#N/A</v>
      </c>
      <c r="AA6032" s="30" t="e">
        <v>#N/A</v>
      </c>
      <c r="AB6032" t="e">
        <v>#N/A</v>
      </c>
      <c r="AC6032" t="e">
        <v>#N/A</v>
      </c>
      <c r="AD6032" t="e">
        <v>#N/A</v>
      </c>
      <c r="AE6032" t="e">
        <v>#N/A</v>
      </c>
      <c r="AF6032" t="e">
        <v>#N/A</v>
      </c>
    </row>
    <row r="6033" spans="1:32" x14ac:dyDescent="0.25">
      <c r="A6033" t="e">
        <v>#N/A</v>
      </c>
      <c r="B6033" s="33" t="e">
        <v>#N/A</v>
      </c>
      <c r="C6033" t="e">
        <v>#N/A</v>
      </c>
      <c r="D6033" t="e">
        <v>#N/A</v>
      </c>
      <c r="E6033" s="69" t="e">
        <v>#N/A</v>
      </c>
      <c r="F6033" s="3" t="e">
        <v>#N/A</v>
      </c>
      <c r="G6033" s="3" t="e">
        <v>#N/A</v>
      </c>
      <c r="H6033" s="3" t="e">
        <v>#N/A</v>
      </c>
      <c r="I6033" s="80" t="e">
        <v>#N/A</v>
      </c>
      <c r="J6033" s="80" t="e">
        <v>#N/A</v>
      </c>
      <c r="K6033" s="85" t="e">
        <v>#N/A</v>
      </c>
      <c r="L6033" s="9" t="e">
        <v>#N/A</v>
      </c>
      <c r="M6033" s="93" t="e">
        <v>#N/A</v>
      </c>
      <c r="N6033" s="8" t="e">
        <v>#N/A</v>
      </c>
      <c r="O6033" t="e">
        <v>#N/A</v>
      </c>
      <c r="P6033" t="e">
        <v>#N/A</v>
      </c>
      <c r="Q6033" t="e">
        <v>#N/A</v>
      </c>
      <c r="R6033" s="2" t="e">
        <v>#N/A</v>
      </c>
      <c r="S6033" t="e">
        <v>#N/A</v>
      </c>
      <c r="T6033" s="3" t="e">
        <v>#N/A</v>
      </c>
      <c r="U6033" s="3" t="e">
        <v>#N/A</v>
      </c>
      <c r="V6033" t="e">
        <v>#N/A</v>
      </c>
      <c r="W6033" t="e">
        <v>#N/A</v>
      </c>
      <c r="X6033" t="e">
        <v>#N/A</v>
      </c>
      <c r="Y6033" s="3" t="e">
        <v>#N/A</v>
      </c>
      <c r="Z6033" s="8" t="e">
        <v>#N/A</v>
      </c>
      <c r="AA6033" s="30" t="e">
        <v>#N/A</v>
      </c>
      <c r="AB6033" t="e">
        <v>#N/A</v>
      </c>
      <c r="AC6033" t="e">
        <v>#N/A</v>
      </c>
      <c r="AD6033" t="e">
        <v>#N/A</v>
      </c>
      <c r="AE6033" t="e">
        <v>#N/A</v>
      </c>
      <c r="AF6033" t="e">
        <v>#N/A</v>
      </c>
    </row>
    <row r="6034" spans="1:32" x14ac:dyDescent="0.25">
      <c r="A6034" t="e">
        <v>#N/A</v>
      </c>
      <c r="B6034" s="33" t="e">
        <v>#N/A</v>
      </c>
      <c r="C6034" t="e">
        <v>#N/A</v>
      </c>
      <c r="D6034" t="e">
        <v>#N/A</v>
      </c>
      <c r="E6034" s="69" t="e">
        <v>#N/A</v>
      </c>
      <c r="F6034" s="3" t="e">
        <v>#N/A</v>
      </c>
      <c r="G6034" s="3" t="e">
        <v>#N/A</v>
      </c>
      <c r="H6034" s="3" t="e">
        <v>#N/A</v>
      </c>
      <c r="I6034" s="80" t="e">
        <v>#N/A</v>
      </c>
      <c r="J6034" s="80" t="e">
        <v>#N/A</v>
      </c>
      <c r="K6034" s="85" t="e">
        <v>#N/A</v>
      </c>
      <c r="L6034" s="9" t="e">
        <v>#N/A</v>
      </c>
      <c r="M6034" s="93" t="e">
        <v>#N/A</v>
      </c>
      <c r="N6034" s="8" t="e">
        <v>#N/A</v>
      </c>
      <c r="O6034" t="e">
        <v>#N/A</v>
      </c>
      <c r="P6034" t="e">
        <v>#N/A</v>
      </c>
      <c r="Q6034" t="e">
        <v>#N/A</v>
      </c>
      <c r="R6034" s="2" t="e">
        <v>#N/A</v>
      </c>
      <c r="S6034" t="e">
        <v>#N/A</v>
      </c>
      <c r="T6034" s="3" t="e">
        <v>#N/A</v>
      </c>
      <c r="U6034" s="3" t="e">
        <v>#N/A</v>
      </c>
      <c r="V6034" t="e">
        <v>#N/A</v>
      </c>
      <c r="W6034" t="e">
        <v>#N/A</v>
      </c>
      <c r="X6034" t="e">
        <v>#N/A</v>
      </c>
      <c r="Y6034" s="3" t="e">
        <v>#N/A</v>
      </c>
      <c r="Z6034" s="8" t="e">
        <v>#N/A</v>
      </c>
      <c r="AA6034" s="30" t="e">
        <v>#N/A</v>
      </c>
      <c r="AB6034" t="e">
        <v>#N/A</v>
      </c>
      <c r="AC6034" t="e">
        <v>#N/A</v>
      </c>
      <c r="AD6034" t="e">
        <v>#N/A</v>
      </c>
      <c r="AE6034" t="e">
        <v>#N/A</v>
      </c>
      <c r="AF6034" t="e">
        <v>#N/A</v>
      </c>
    </row>
    <row r="6035" spans="1:32" x14ac:dyDescent="0.25">
      <c r="A6035" t="e">
        <v>#N/A</v>
      </c>
      <c r="B6035" s="33" t="e">
        <v>#N/A</v>
      </c>
      <c r="C6035" t="e">
        <v>#N/A</v>
      </c>
      <c r="D6035" t="e">
        <v>#N/A</v>
      </c>
      <c r="E6035" s="69" t="e">
        <v>#N/A</v>
      </c>
      <c r="F6035" s="3" t="e">
        <v>#N/A</v>
      </c>
      <c r="G6035" s="3" t="e">
        <v>#N/A</v>
      </c>
      <c r="H6035" s="3" t="e">
        <v>#N/A</v>
      </c>
      <c r="I6035" s="80" t="e">
        <v>#N/A</v>
      </c>
      <c r="J6035" s="80" t="e">
        <v>#N/A</v>
      </c>
      <c r="K6035" s="85" t="e">
        <v>#N/A</v>
      </c>
      <c r="L6035" s="9" t="e">
        <v>#N/A</v>
      </c>
      <c r="M6035" s="93" t="e">
        <v>#N/A</v>
      </c>
      <c r="N6035" s="8" t="e">
        <v>#N/A</v>
      </c>
      <c r="O6035" t="e">
        <v>#N/A</v>
      </c>
      <c r="P6035" t="e">
        <v>#N/A</v>
      </c>
      <c r="Q6035" t="e">
        <v>#N/A</v>
      </c>
      <c r="R6035" s="2" t="e">
        <v>#N/A</v>
      </c>
      <c r="S6035" t="e">
        <v>#N/A</v>
      </c>
      <c r="T6035" s="3" t="e">
        <v>#N/A</v>
      </c>
      <c r="U6035" s="3" t="e">
        <v>#N/A</v>
      </c>
      <c r="V6035" t="e">
        <v>#N/A</v>
      </c>
      <c r="W6035" t="e">
        <v>#N/A</v>
      </c>
      <c r="X6035" t="e">
        <v>#N/A</v>
      </c>
      <c r="Y6035" s="3" t="e">
        <v>#N/A</v>
      </c>
      <c r="Z6035" s="8" t="e">
        <v>#N/A</v>
      </c>
      <c r="AA6035" s="30" t="e">
        <v>#N/A</v>
      </c>
      <c r="AB6035" t="e">
        <v>#N/A</v>
      </c>
      <c r="AC6035" t="e">
        <v>#N/A</v>
      </c>
      <c r="AD6035" t="e">
        <v>#N/A</v>
      </c>
      <c r="AE6035" t="e">
        <v>#N/A</v>
      </c>
      <c r="AF6035" t="e">
        <v>#N/A</v>
      </c>
    </row>
    <row r="6036" spans="1:32" x14ac:dyDescent="0.25">
      <c r="A6036" t="e">
        <v>#N/A</v>
      </c>
      <c r="B6036" s="33" t="e">
        <v>#N/A</v>
      </c>
      <c r="C6036" t="e">
        <v>#N/A</v>
      </c>
      <c r="D6036" t="e">
        <v>#N/A</v>
      </c>
      <c r="E6036" s="69" t="e">
        <v>#N/A</v>
      </c>
      <c r="F6036" s="3" t="e">
        <v>#N/A</v>
      </c>
      <c r="G6036" s="3" t="e">
        <v>#N/A</v>
      </c>
      <c r="H6036" s="3" t="e">
        <v>#N/A</v>
      </c>
      <c r="I6036" s="80" t="e">
        <v>#N/A</v>
      </c>
      <c r="J6036" s="80" t="e">
        <v>#N/A</v>
      </c>
      <c r="K6036" s="85" t="e">
        <v>#N/A</v>
      </c>
      <c r="L6036" s="9" t="e">
        <v>#N/A</v>
      </c>
      <c r="M6036" s="93" t="e">
        <v>#N/A</v>
      </c>
      <c r="N6036" s="8" t="e">
        <v>#N/A</v>
      </c>
      <c r="O6036" t="e">
        <v>#N/A</v>
      </c>
      <c r="P6036" t="e">
        <v>#N/A</v>
      </c>
      <c r="Q6036" t="e">
        <v>#N/A</v>
      </c>
      <c r="R6036" s="2" t="e">
        <v>#N/A</v>
      </c>
      <c r="S6036" t="e">
        <v>#N/A</v>
      </c>
      <c r="T6036" s="3" t="e">
        <v>#N/A</v>
      </c>
      <c r="U6036" s="3" t="e">
        <v>#N/A</v>
      </c>
      <c r="V6036" t="e">
        <v>#N/A</v>
      </c>
      <c r="W6036" t="e">
        <v>#N/A</v>
      </c>
      <c r="X6036" t="e">
        <v>#N/A</v>
      </c>
      <c r="Y6036" s="3" t="e">
        <v>#N/A</v>
      </c>
      <c r="Z6036" s="8" t="e">
        <v>#N/A</v>
      </c>
      <c r="AA6036" s="30" t="e">
        <v>#N/A</v>
      </c>
      <c r="AB6036" t="e">
        <v>#N/A</v>
      </c>
      <c r="AC6036" t="e">
        <v>#N/A</v>
      </c>
      <c r="AD6036" t="e">
        <v>#N/A</v>
      </c>
      <c r="AE6036" t="e">
        <v>#N/A</v>
      </c>
      <c r="AF6036" t="e">
        <v>#N/A</v>
      </c>
    </row>
    <row r="6037" spans="1:32" x14ac:dyDescent="0.25">
      <c r="A6037" t="e">
        <v>#N/A</v>
      </c>
      <c r="B6037" s="33" t="e">
        <v>#N/A</v>
      </c>
      <c r="C6037" t="e">
        <v>#N/A</v>
      </c>
      <c r="D6037" t="e">
        <v>#N/A</v>
      </c>
      <c r="E6037" s="69" t="e">
        <v>#N/A</v>
      </c>
      <c r="F6037" s="3" t="e">
        <v>#N/A</v>
      </c>
      <c r="G6037" s="3" t="e">
        <v>#N/A</v>
      </c>
      <c r="H6037" s="3" t="e">
        <v>#N/A</v>
      </c>
      <c r="I6037" s="80" t="e">
        <v>#N/A</v>
      </c>
      <c r="J6037" s="80" t="e">
        <v>#N/A</v>
      </c>
      <c r="K6037" s="85" t="e">
        <v>#N/A</v>
      </c>
      <c r="L6037" s="9" t="e">
        <v>#N/A</v>
      </c>
      <c r="M6037" s="93" t="e">
        <v>#N/A</v>
      </c>
      <c r="N6037" s="8" t="e">
        <v>#N/A</v>
      </c>
      <c r="O6037" t="e">
        <v>#N/A</v>
      </c>
      <c r="P6037" t="e">
        <v>#N/A</v>
      </c>
      <c r="Q6037" t="e">
        <v>#N/A</v>
      </c>
      <c r="R6037" s="2" t="e">
        <v>#N/A</v>
      </c>
      <c r="S6037" t="e">
        <v>#N/A</v>
      </c>
      <c r="T6037" s="3" t="e">
        <v>#N/A</v>
      </c>
      <c r="U6037" s="3" t="e">
        <v>#N/A</v>
      </c>
      <c r="V6037" t="e">
        <v>#N/A</v>
      </c>
      <c r="W6037" t="e">
        <v>#N/A</v>
      </c>
      <c r="X6037" t="e">
        <v>#N/A</v>
      </c>
      <c r="Y6037" s="3" t="e">
        <v>#N/A</v>
      </c>
      <c r="Z6037" s="8" t="e">
        <v>#N/A</v>
      </c>
      <c r="AA6037" s="30" t="e">
        <v>#N/A</v>
      </c>
      <c r="AB6037" t="e">
        <v>#N/A</v>
      </c>
      <c r="AC6037" t="e">
        <v>#N/A</v>
      </c>
      <c r="AD6037" t="e">
        <v>#N/A</v>
      </c>
      <c r="AE6037" t="e">
        <v>#N/A</v>
      </c>
      <c r="AF6037" t="e">
        <v>#N/A</v>
      </c>
    </row>
    <row r="6038" spans="1:32" x14ac:dyDescent="0.25">
      <c r="A6038" t="e">
        <v>#N/A</v>
      </c>
      <c r="B6038" s="33" t="e">
        <v>#N/A</v>
      </c>
      <c r="C6038" t="e">
        <v>#N/A</v>
      </c>
      <c r="D6038" t="e">
        <v>#N/A</v>
      </c>
      <c r="E6038" s="69" t="e">
        <v>#N/A</v>
      </c>
      <c r="F6038" s="3" t="e">
        <v>#N/A</v>
      </c>
      <c r="G6038" s="3" t="e">
        <v>#N/A</v>
      </c>
      <c r="H6038" s="3" t="e">
        <v>#N/A</v>
      </c>
      <c r="I6038" s="80" t="e">
        <v>#N/A</v>
      </c>
      <c r="J6038" s="80" t="e">
        <v>#N/A</v>
      </c>
      <c r="K6038" s="85" t="e">
        <v>#N/A</v>
      </c>
      <c r="L6038" s="9" t="e">
        <v>#N/A</v>
      </c>
      <c r="M6038" s="93" t="e">
        <v>#N/A</v>
      </c>
      <c r="N6038" s="8" t="e">
        <v>#N/A</v>
      </c>
      <c r="O6038" t="e">
        <v>#N/A</v>
      </c>
      <c r="P6038" t="e">
        <v>#N/A</v>
      </c>
      <c r="Q6038" t="e">
        <v>#N/A</v>
      </c>
      <c r="R6038" s="2" t="e">
        <v>#N/A</v>
      </c>
      <c r="S6038" t="e">
        <v>#N/A</v>
      </c>
      <c r="T6038" s="3" t="e">
        <v>#N/A</v>
      </c>
      <c r="U6038" s="3" t="e">
        <v>#N/A</v>
      </c>
      <c r="V6038" t="e">
        <v>#N/A</v>
      </c>
      <c r="W6038" t="e">
        <v>#N/A</v>
      </c>
      <c r="X6038" t="e">
        <v>#N/A</v>
      </c>
      <c r="Y6038" s="3" t="e">
        <v>#N/A</v>
      </c>
      <c r="Z6038" s="8" t="e">
        <v>#N/A</v>
      </c>
      <c r="AA6038" s="30" t="e">
        <v>#N/A</v>
      </c>
      <c r="AB6038" t="e">
        <v>#N/A</v>
      </c>
      <c r="AC6038" t="e">
        <v>#N/A</v>
      </c>
      <c r="AD6038" t="e">
        <v>#N/A</v>
      </c>
      <c r="AE6038" t="e">
        <v>#N/A</v>
      </c>
      <c r="AF6038" t="e">
        <v>#N/A</v>
      </c>
    </row>
    <row r="6039" spans="1:32" x14ac:dyDescent="0.25">
      <c r="A6039" t="e">
        <v>#N/A</v>
      </c>
      <c r="B6039" s="33" t="e">
        <v>#N/A</v>
      </c>
      <c r="C6039" t="e">
        <v>#N/A</v>
      </c>
      <c r="D6039" t="e">
        <v>#N/A</v>
      </c>
      <c r="E6039" s="69" t="e">
        <v>#N/A</v>
      </c>
      <c r="F6039" s="3" t="e">
        <v>#N/A</v>
      </c>
      <c r="G6039" s="3" t="e">
        <v>#N/A</v>
      </c>
      <c r="H6039" s="3" t="e">
        <v>#N/A</v>
      </c>
      <c r="I6039" s="80" t="e">
        <v>#N/A</v>
      </c>
      <c r="J6039" s="80" t="e">
        <v>#N/A</v>
      </c>
      <c r="K6039" s="85" t="e">
        <v>#N/A</v>
      </c>
      <c r="L6039" s="9" t="e">
        <v>#N/A</v>
      </c>
      <c r="M6039" s="93" t="e">
        <v>#N/A</v>
      </c>
      <c r="N6039" s="8" t="e">
        <v>#N/A</v>
      </c>
      <c r="O6039" t="e">
        <v>#N/A</v>
      </c>
      <c r="P6039" t="e">
        <v>#N/A</v>
      </c>
      <c r="Q6039" t="e">
        <v>#N/A</v>
      </c>
      <c r="R6039" s="2" t="e">
        <v>#N/A</v>
      </c>
      <c r="S6039" t="e">
        <v>#N/A</v>
      </c>
      <c r="T6039" s="3" t="e">
        <v>#N/A</v>
      </c>
      <c r="U6039" s="3" t="e">
        <v>#N/A</v>
      </c>
      <c r="V6039" t="e">
        <v>#N/A</v>
      </c>
      <c r="W6039" t="e">
        <v>#N/A</v>
      </c>
      <c r="X6039" t="e">
        <v>#N/A</v>
      </c>
      <c r="Y6039" s="3" t="e">
        <v>#N/A</v>
      </c>
      <c r="Z6039" s="8" t="e">
        <v>#N/A</v>
      </c>
      <c r="AA6039" s="30" t="e">
        <v>#N/A</v>
      </c>
      <c r="AB6039" t="e">
        <v>#N/A</v>
      </c>
      <c r="AC6039" t="e">
        <v>#N/A</v>
      </c>
      <c r="AD6039" t="e">
        <v>#N/A</v>
      </c>
      <c r="AE6039" t="e">
        <v>#N/A</v>
      </c>
      <c r="AF6039" t="e">
        <v>#N/A</v>
      </c>
    </row>
    <row r="6040" spans="1:32" x14ac:dyDescent="0.25">
      <c r="A6040" t="e">
        <v>#N/A</v>
      </c>
      <c r="B6040" s="33" t="e">
        <v>#N/A</v>
      </c>
      <c r="C6040" t="e">
        <v>#N/A</v>
      </c>
      <c r="D6040" t="e">
        <v>#N/A</v>
      </c>
      <c r="E6040" s="69" t="e">
        <v>#N/A</v>
      </c>
      <c r="F6040" s="3" t="e">
        <v>#N/A</v>
      </c>
      <c r="G6040" s="3" t="e">
        <v>#N/A</v>
      </c>
      <c r="H6040" s="3" t="e">
        <v>#N/A</v>
      </c>
      <c r="I6040" s="80" t="e">
        <v>#N/A</v>
      </c>
      <c r="J6040" s="80" t="e">
        <v>#N/A</v>
      </c>
      <c r="K6040" s="85" t="e">
        <v>#N/A</v>
      </c>
      <c r="L6040" s="9" t="e">
        <v>#N/A</v>
      </c>
      <c r="M6040" s="93" t="e">
        <v>#N/A</v>
      </c>
      <c r="N6040" s="8" t="e">
        <v>#N/A</v>
      </c>
      <c r="O6040" t="e">
        <v>#N/A</v>
      </c>
      <c r="P6040" t="e">
        <v>#N/A</v>
      </c>
      <c r="Q6040" t="e">
        <v>#N/A</v>
      </c>
      <c r="R6040" s="2" t="e">
        <v>#N/A</v>
      </c>
      <c r="S6040" t="e">
        <v>#N/A</v>
      </c>
      <c r="T6040" s="3" t="e">
        <v>#N/A</v>
      </c>
      <c r="U6040" s="3" t="e">
        <v>#N/A</v>
      </c>
      <c r="V6040" t="e">
        <v>#N/A</v>
      </c>
      <c r="W6040" t="e">
        <v>#N/A</v>
      </c>
      <c r="X6040" t="e">
        <v>#N/A</v>
      </c>
      <c r="Y6040" s="3" t="e">
        <v>#N/A</v>
      </c>
      <c r="Z6040" s="8" t="e">
        <v>#N/A</v>
      </c>
      <c r="AA6040" s="30" t="e">
        <v>#N/A</v>
      </c>
      <c r="AB6040" t="e">
        <v>#N/A</v>
      </c>
      <c r="AC6040" t="e">
        <v>#N/A</v>
      </c>
      <c r="AD6040" t="e">
        <v>#N/A</v>
      </c>
      <c r="AE6040" t="e">
        <v>#N/A</v>
      </c>
      <c r="AF6040" t="e">
        <v>#N/A</v>
      </c>
    </row>
    <row r="6041" spans="1:32" x14ac:dyDescent="0.25">
      <c r="A6041" t="e">
        <v>#N/A</v>
      </c>
      <c r="B6041" s="33" t="e">
        <v>#N/A</v>
      </c>
      <c r="C6041" t="e">
        <v>#N/A</v>
      </c>
      <c r="D6041" t="e">
        <v>#N/A</v>
      </c>
      <c r="E6041" s="69" t="e">
        <v>#N/A</v>
      </c>
      <c r="F6041" s="3" t="e">
        <v>#N/A</v>
      </c>
      <c r="G6041" s="3" t="e">
        <v>#N/A</v>
      </c>
      <c r="H6041" s="3" t="e">
        <v>#N/A</v>
      </c>
      <c r="I6041" s="80" t="e">
        <v>#N/A</v>
      </c>
      <c r="J6041" s="80" t="e">
        <v>#N/A</v>
      </c>
      <c r="K6041" s="85" t="e">
        <v>#N/A</v>
      </c>
      <c r="L6041" s="9" t="e">
        <v>#N/A</v>
      </c>
      <c r="M6041" s="93" t="e">
        <v>#N/A</v>
      </c>
      <c r="N6041" s="8" t="e">
        <v>#N/A</v>
      </c>
      <c r="O6041" t="e">
        <v>#N/A</v>
      </c>
      <c r="P6041" t="e">
        <v>#N/A</v>
      </c>
      <c r="Q6041" t="e">
        <v>#N/A</v>
      </c>
      <c r="R6041" s="2" t="e">
        <v>#N/A</v>
      </c>
      <c r="S6041" t="e">
        <v>#N/A</v>
      </c>
      <c r="T6041" s="3" t="e">
        <v>#N/A</v>
      </c>
      <c r="U6041" s="3" t="e">
        <v>#N/A</v>
      </c>
      <c r="V6041" t="e">
        <v>#N/A</v>
      </c>
      <c r="W6041" t="e">
        <v>#N/A</v>
      </c>
      <c r="X6041" t="e">
        <v>#N/A</v>
      </c>
      <c r="Y6041" s="3" t="e">
        <v>#N/A</v>
      </c>
      <c r="Z6041" s="8" t="e">
        <v>#N/A</v>
      </c>
      <c r="AA6041" s="30" t="e">
        <v>#N/A</v>
      </c>
      <c r="AB6041" t="e">
        <v>#N/A</v>
      </c>
      <c r="AC6041" t="e">
        <v>#N/A</v>
      </c>
      <c r="AD6041" t="e">
        <v>#N/A</v>
      </c>
      <c r="AE6041" t="e">
        <v>#N/A</v>
      </c>
      <c r="AF6041" t="e">
        <v>#N/A</v>
      </c>
    </row>
    <row r="6042" spans="1:32" x14ac:dyDescent="0.25">
      <c r="A6042" t="e">
        <v>#N/A</v>
      </c>
      <c r="B6042" s="33" t="e">
        <v>#N/A</v>
      </c>
      <c r="C6042" t="e">
        <v>#N/A</v>
      </c>
      <c r="D6042" t="e">
        <v>#N/A</v>
      </c>
      <c r="E6042" s="69" t="e">
        <v>#N/A</v>
      </c>
      <c r="F6042" s="3" t="e">
        <v>#N/A</v>
      </c>
      <c r="G6042" s="3" t="e">
        <v>#N/A</v>
      </c>
      <c r="H6042" s="3" t="e">
        <v>#N/A</v>
      </c>
      <c r="I6042" s="80" t="e">
        <v>#N/A</v>
      </c>
      <c r="J6042" s="80" t="e">
        <v>#N/A</v>
      </c>
      <c r="K6042" s="85" t="e">
        <v>#N/A</v>
      </c>
      <c r="L6042" s="9" t="e">
        <v>#N/A</v>
      </c>
      <c r="M6042" s="93" t="e">
        <v>#N/A</v>
      </c>
      <c r="N6042" s="8" t="e">
        <v>#N/A</v>
      </c>
      <c r="O6042" t="e">
        <v>#N/A</v>
      </c>
      <c r="P6042" t="e">
        <v>#N/A</v>
      </c>
      <c r="Q6042" t="e">
        <v>#N/A</v>
      </c>
      <c r="R6042" s="2" t="e">
        <v>#N/A</v>
      </c>
      <c r="S6042" t="e">
        <v>#N/A</v>
      </c>
      <c r="T6042" s="3" t="e">
        <v>#N/A</v>
      </c>
      <c r="U6042" s="3" t="e">
        <v>#N/A</v>
      </c>
      <c r="V6042" t="e">
        <v>#N/A</v>
      </c>
      <c r="W6042" t="e">
        <v>#N/A</v>
      </c>
      <c r="X6042" t="e">
        <v>#N/A</v>
      </c>
      <c r="Y6042" s="3" t="e">
        <v>#N/A</v>
      </c>
      <c r="Z6042" s="8" t="e">
        <v>#N/A</v>
      </c>
      <c r="AA6042" s="30" t="e">
        <v>#N/A</v>
      </c>
      <c r="AB6042" t="e">
        <v>#N/A</v>
      </c>
      <c r="AC6042" t="e">
        <v>#N/A</v>
      </c>
      <c r="AD6042" t="e">
        <v>#N/A</v>
      </c>
      <c r="AE6042" t="e">
        <v>#N/A</v>
      </c>
      <c r="AF6042" t="e">
        <v>#N/A</v>
      </c>
    </row>
    <row r="6043" spans="1:32" x14ac:dyDescent="0.25">
      <c r="A6043" t="e">
        <v>#N/A</v>
      </c>
      <c r="B6043" s="33" t="e">
        <v>#N/A</v>
      </c>
      <c r="C6043" t="e">
        <v>#N/A</v>
      </c>
      <c r="D6043" t="e">
        <v>#N/A</v>
      </c>
      <c r="E6043" s="69" t="e">
        <v>#N/A</v>
      </c>
      <c r="F6043" s="3" t="e">
        <v>#N/A</v>
      </c>
      <c r="G6043" s="3" t="e">
        <v>#N/A</v>
      </c>
      <c r="H6043" s="3" t="e">
        <v>#N/A</v>
      </c>
      <c r="I6043" s="80" t="e">
        <v>#N/A</v>
      </c>
      <c r="J6043" s="80" t="e">
        <v>#N/A</v>
      </c>
      <c r="K6043" s="85" t="e">
        <v>#N/A</v>
      </c>
      <c r="L6043" s="9" t="e">
        <v>#N/A</v>
      </c>
      <c r="M6043" s="93" t="e">
        <v>#N/A</v>
      </c>
      <c r="N6043" s="8" t="e">
        <v>#N/A</v>
      </c>
      <c r="O6043" t="e">
        <v>#N/A</v>
      </c>
      <c r="P6043" t="e">
        <v>#N/A</v>
      </c>
      <c r="Q6043" t="e">
        <v>#N/A</v>
      </c>
      <c r="R6043" s="2" t="e">
        <v>#N/A</v>
      </c>
      <c r="S6043" t="e">
        <v>#N/A</v>
      </c>
      <c r="T6043" s="3" t="e">
        <v>#N/A</v>
      </c>
      <c r="U6043" s="3" t="e">
        <v>#N/A</v>
      </c>
      <c r="V6043" t="e">
        <v>#N/A</v>
      </c>
      <c r="W6043" t="e">
        <v>#N/A</v>
      </c>
      <c r="X6043" t="e">
        <v>#N/A</v>
      </c>
      <c r="Y6043" s="3" t="e">
        <v>#N/A</v>
      </c>
      <c r="Z6043" s="8" t="e">
        <v>#N/A</v>
      </c>
      <c r="AA6043" s="30" t="e">
        <v>#N/A</v>
      </c>
      <c r="AB6043" t="e">
        <v>#N/A</v>
      </c>
      <c r="AC6043" t="e">
        <v>#N/A</v>
      </c>
      <c r="AD6043" t="e">
        <v>#N/A</v>
      </c>
      <c r="AE6043" t="e">
        <v>#N/A</v>
      </c>
      <c r="AF6043" t="e">
        <v>#N/A</v>
      </c>
    </row>
    <row r="6044" spans="1:32" x14ac:dyDescent="0.25">
      <c r="A6044" t="e">
        <v>#N/A</v>
      </c>
      <c r="B6044" s="33" t="e">
        <v>#N/A</v>
      </c>
      <c r="C6044" t="e">
        <v>#N/A</v>
      </c>
      <c r="D6044" t="e">
        <v>#N/A</v>
      </c>
      <c r="E6044" s="69" t="e">
        <v>#N/A</v>
      </c>
      <c r="F6044" s="3" t="e">
        <v>#N/A</v>
      </c>
      <c r="G6044" s="3" t="e">
        <v>#N/A</v>
      </c>
      <c r="H6044" s="3" t="e">
        <v>#N/A</v>
      </c>
      <c r="I6044" s="80" t="e">
        <v>#N/A</v>
      </c>
      <c r="J6044" s="80" t="e">
        <v>#N/A</v>
      </c>
      <c r="K6044" s="85" t="e">
        <v>#N/A</v>
      </c>
      <c r="L6044" s="9" t="e">
        <v>#N/A</v>
      </c>
      <c r="M6044" s="93" t="e">
        <v>#N/A</v>
      </c>
      <c r="N6044" s="8" t="e">
        <v>#N/A</v>
      </c>
      <c r="O6044" t="e">
        <v>#N/A</v>
      </c>
      <c r="P6044" t="e">
        <v>#N/A</v>
      </c>
      <c r="Q6044" t="e">
        <v>#N/A</v>
      </c>
      <c r="R6044" s="2" t="e">
        <v>#N/A</v>
      </c>
      <c r="S6044" t="e">
        <v>#N/A</v>
      </c>
      <c r="T6044" s="3" t="e">
        <v>#N/A</v>
      </c>
      <c r="U6044" s="3" t="e">
        <v>#N/A</v>
      </c>
      <c r="V6044" t="e">
        <v>#N/A</v>
      </c>
      <c r="W6044" t="e">
        <v>#N/A</v>
      </c>
      <c r="X6044" t="e">
        <v>#N/A</v>
      </c>
      <c r="Y6044" s="3" t="e">
        <v>#N/A</v>
      </c>
      <c r="Z6044" s="8" t="e">
        <v>#N/A</v>
      </c>
      <c r="AA6044" s="30" t="e">
        <v>#N/A</v>
      </c>
      <c r="AB6044" t="e">
        <v>#N/A</v>
      </c>
      <c r="AC6044" t="e">
        <v>#N/A</v>
      </c>
      <c r="AD6044" t="e">
        <v>#N/A</v>
      </c>
      <c r="AE6044" t="e">
        <v>#N/A</v>
      </c>
      <c r="AF6044" t="e">
        <v>#N/A</v>
      </c>
    </row>
    <row r="6045" spans="1:32" x14ac:dyDescent="0.25">
      <c r="A6045" t="e">
        <v>#N/A</v>
      </c>
      <c r="B6045" s="33" t="e">
        <v>#N/A</v>
      </c>
      <c r="C6045" t="e">
        <v>#N/A</v>
      </c>
      <c r="D6045" t="e">
        <v>#N/A</v>
      </c>
      <c r="E6045" s="69" t="e">
        <v>#N/A</v>
      </c>
      <c r="F6045" s="3" t="e">
        <v>#N/A</v>
      </c>
      <c r="G6045" s="3" t="e">
        <v>#N/A</v>
      </c>
      <c r="H6045" s="3" t="e">
        <v>#N/A</v>
      </c>
      <c r="I6045" s="80" t="e">
        <v>#N/A</v>
      </c>
      <c r="J6045" s="80" t="e">
        <v>#N/A</v>
      </c>
      <c r="K6045" s="85" t="e">
        <v>#N/A</v>
      </c>
      <c r="L6045" s="9" t="e">
        <v>#N/A</v>
      </c>
      <c r="M6045" s="93" t="e">
        <v>#N/A</v>
      </c>
      <c r="N6045" s="8" t="e">
        <v>#N/A</v>
      </c>
      <c r="O6045" t="e">
        <v>#N/A</v>
      </c>
      <c r="P6045" t="e">
        <v>#N/A</v>
      </c>
      <c r="Q6045" t="e">
        <v>#N/A</v>
      </c>
      <c r="R6045" s="2" t="e">
        <v>#N/A</v>
      </c>
      <c r="S6045" t="e">
        <v>#N/A</v>
      </c>
      <c r="T6045" s="3" t="e">
        <v>#N/A</v>
      </c>
      <c r="U6045" s="3" t="e">
        <v>#N/A</v>
      </c>
      <c r="V6045" t="e">
        <v>#N/A</v>
      </c>
      <c r="W6045" t="e">
        <v>#N/A</v>
      </c>
      <c r="X6045" t="e">
        <v>#N/A</v>
      </c>
      <c r="Y6045" s="3" t="e">
        <v>#N/A</v>
      </c>
      <c r="Z6045" s="8" t="e">
        <v>#N/A</v>
      </c>
      <c r="AA6045" s="30" t="e">
        <v>#N/A</v>
      </c>
      <c r="AB6045" t="e">
        <v>#N/A</v>
      </c>
      <c r="AC6045" t="e">
        <v>#N/A</v>
      </c>
      <c r="AD6045" t="e">
        <v>#N/A</v>
      </c>
      <c r="AE6045" t="e">
        <v>#N/A</v>
      </c>
      <c r="AF6045" t="e">
        <v>#N/A</v>
      </c>
    </row>
    <row r="6046" spans="1:32" x14ac:dyDescent="0.25">
      <c r="A6046" t="e">
        <v>#N/A</v>
      </c>
      <c r="B6046" s="33" t="e">
        <v>#N/A</v>
      </c>
      <c r="C6046" t="e">
        <v>#N/A</v>
      </c>
      <c r="D6046" t="e">
        <v>#N/A</v>
      </c>
      <c r="E6046" s="69" t="e">
        <v>#N/A</v>
      </c>
      <c r="F6046" s="3" t="e">
        <v>#N/A</v>
      </c>
      <c r="G6046" s="3" t="e">
        <v>#N/A</v>
      </c>
      <c r="H6046" s="3" t="e">
        <v>#N/A</v>
      </c>
      <c r="I6046" s="80" t="e">
        <v>#N/A</v>
      </c>
      <c r="J6046" s="80" t="e">
        <v>#N/A</v>
      </c>
      <c r="K6046" s="85" t="e">
        <v>#N/A</v>
      </c>
      <c r="L6046" s="9" t="e">
        <v>#N/A</v>
      </c>
      <c r="M6046" s="93" t="e">
        <v>#N/A</v>
      </c>
      <c r="N6046" s="8" t="e">
        <v>#N/A</v>
      </c>
      <c r="O6046" t="e">
        <v>#N/A</v>
      </c>
      <c r="P6046" t="e">
        <v>#N/A</v>
      </c>
      <c r="Q6046" t="e">
        <v>#N/A</v>
      </c>
      <c r="R6046" s="2" t="e">
        <v>#N/A</v>
      </c>
      <c r="S6046" t="e">
        <v>#N/A</v>
      </c>
      <c r="T6046" s="3" t="e">
        <v>#N/A</v>
      </c>
      <c r="U6046" s="3" t="e">
        <v>#N/A</v>
      </c>
      <c r="V6046" t="e">
        <v>#N/A</v>
      </c>
      <c r="W6046" t="e">
        <v>#N/A</v>
      </c>
      <c r="X6046" t="e">
        <v>#N/A</v>
      </c>
      <c r="Y6046" s="3" t="e">
        <v>#N/A</v>
      </c>
      <c r="Z6046" s="8" t="e">
        <v>#N/A</v>
      </c>
      <c r="AA6046" s="30" t="e">
        <v>#N/A</v>
      </c>
      <c r="AB6046" t="e">
        <v>#N/A</v>
      </c>
      <c r="AC6046" t="e">
        <v>#N/A</v>
      </c>
      <c r="AD6046" t="e">
        <v>#N/A</v>
      </c>
      <c r="AE6046" t="e">
        <v>#N/A</v>
      </c>
      <c r="AF6046" t="e">
        <v>#N/A</v>
      </c>
    </row>
    <row r="6047" spans="1:32" x14ac:dyDescent="0.25">
      <c r="A6047" t="e">
        <v>#N/A</v>
      </c>
      <c r="B6047" s="33" t="e">
        <v>#N/A</v>
      </c>
      <c r="C6047" t="e">
        <v>#N/A</v>
      </c>
      <c r="D6047" t="e">
        <v>#N/A</v>
      </c>
      <c r="E6047" s="69" t="e">
        <v>#N/A</v>
      </c>
      <c r="F6047" s="3" t="e">
        <v>#N/A</v>
      </c>
      <c r="G6047" s="3" t="e">
        <v>#N/A</v>
      </c>
      <c r="H6047" s="3" t="e">
        <v>#N/A</v>
      </c>
      <c r="I6047" s="80" t="e">
        <v>#N/A</v>
      </c>
      <c r="J6047" s="80" t="e">
        <v>#N/A</v>
      </c>
      <c r="K6047" s="85" t="e">
        <v>#N/A</v>
      </c>
      <c r="L6047" s="9" t="e">
        <v>#N/A</v>
      </c>
      <c r="M6047" s="93" t="e">
        <v>#N/A</v>
      </c>
      <c r="N6047" s="8" t="e">
        <v>#N/A</v>
      </c>
      <c r="O6047" t="e">
        <v>#N/A</v>
      </c>
      <c r="P6047" t="e">
        <v>#N/A</v>
      </c>
      <c r="Q6047" t="e">
        <v>#N/A</v>
      </c>
      <c r="R6047" s="2" t="e">
        <v>#N/A</v>
      </c>
      <c r="S6047" t="e">
        <v>#N/A</v>
      </c>
      <c r="T6047" s="3" t="e">
        <v>#N/A</v>
      </c>
      <c r="U6047" s="3" t="e">
        <v>#N/A</v>
      </c>
      <c r="V6047" t="e">
        <v>#N/A</v>
      </c>
      <c r="W6047" t="e">
        <v>#N/A</v>
      </c>
      <c r="X6047" t="e">
        <v>#N/A</v>
      </c>
      <c r="Y6047" s="3" t="e">
        <v>#N/A</v>
      </c>
      <c r="Z6047" s="8" t="e">
        <v>#N/A</v>
      </c>
      <c r="AA6047" s="30" t="e">
        <v>#N/A</v>
      </c>
      <c r="AB6047" t="e">
        <v>#N/A</v>
      </c>
      <c r="AC6047" t="e">
        <v>#N/A</v>
      </c>
      <c r="AD6047" t="e">
        <v>#N/A</v>
      </c>
      <c r="AE6047" t="e">
        <v>#N/A</v>
      </c>
      <c r="AF6047" t="e">
        <v>#N/A</v>
      </c>
    </row>
    <row r="6048" spans="1:32" x14ac:dyDescent="0.25">
      <c r="A6048" t="e">
        <v>#N/A</v>
      </c>
      <c r="B6048" s="33" t="e">
        <v>#N/A</v>
      </c>
      <c r="C6048" t="e">
        <v>#N/A</v>
      </c>
      <c r="D6048" t="e">
        <v>#N/A</v>
      </c>
      <c r="E6048" s="69" t="e">
        <v>#N/A</v>
      </c>
      <c r="F6048" s="3" t="e">
        <v>#N/A</v>
      </c>
      <c r="G6048" s="3" t="e">
        <v>#N/A</v>
      </c>
      <c r="H6048" s="3" t="e">
        <v>#N/A</v>
      </c>
      <c r="I6048" s="80" t="e">
        <v>#N/A</v>
      </c>
      <c r="J6048" s="80" t="e">
        <v>#N/A</v>
      </c>
      <c r="K6048" s="85" t="e">
        <v>#N/A</v>
      </c>
      <c r="L6048" s="9" t="e">
        <v>#N/A</v>
      </c>
      <c r="M6048" s="93" t="e">
        <v>#N/A</v>
      </c>
      <c r="N6048" s="8" t="e">
        <v>#N/A</v>
      </c>
      <c r="O6048" t="e">
        <v>#N/A</v>
      </c>
      <c r="P6048" t="e">
        <v>#N/A</v>
      </c>
      <c r="Q6048" t="e">
        <v>#N/A</v>
      </c>
      <c r="R6048" s="2" t="e">
        <v>#N/A</v>
      </c>
      <c r="S6048" t="e">
        <v>#N/A</v>
      </c>
      <c r="T6048" s="3" t="e">
        <v>#N/A</v>
      </c>
      <c r="U6048" s="3" t="e">
        <v>#N/A</v>
      </c>
      <c r="V6048" t="e">
        <v>#N/A</v>
      </c>
      <c r="W6048" t="e">
        <v>#N/A</v>
      </c>
      <c r="X6048" t="e">
        <v>#N/A</v>
      </c>
      <c r="Y6048" s="3" t="e">
        <v>#N/A</v>
      </c>
      <c r="Z6048" s="8" t="e">
        <v>#N/A</v>
      </c>
      <c r="AA6048" s="30" t="e">
        <v>#N/A</v>
      </c>
      <c r="AB6048" t="e">
        <v>#N/A</v>
      </c>
      <c r="AC6048" t="e">
        <v>#N/A</v>
      </c>
      <c r="AD6048" t="e">
        <v>#N/A</v>
      </c>
      <c r="AE6048" t="e">
        <v>#N/A</v>
      </c>
      <c r="AF6048" t="e">
        <v>#N/A</v>
      </c>
    </row>
    <row r="6049" spans="1:32" x14ac:dyDescent="0.25">
      <c r="A6049" t="e">
        <v>#N/A</v>
      </c>
      <c r="B6049" s="33" t="e">
        <v>#N/A</v>
      </c>
      <c r="C6049" t="e">
        <v>#N/A</v>
      </c>
      <c r="D6049" t="e">
        <v>#N/A</v>
      </c>
      <c r="E6049" s="69" t="e">
        <v>#N/A</v>
      </c>
      <c r="F6049" s="3" t="e">
        <v>#N/A</v>
      </c>
      <c r="G6049" s="3" t="e">
        <v>#N/A</v>
      </c>
      <c r="H6049" s="3" t="e">
        <v>#N/A</v>
      </c>
      <c r="I6049" s="80" t="e">
        <v>#N/A</v>
      </c>
      <c r="J6049" s="80" t="e">
        <v>#N/A</v>
      </c>
      <c r="K6049" s="85" t="e">
        <v>#N/A</v>
      </c>
      <c r="L6049" s="9" t="e">
        <v>#N/A</v>
      </c>
      <c r="M6049" s="93" t="e">
        <v>#N/A</v>
      </c>
      <c r="N6049" s="8" t="e">
        <v>#N/A</v>
      </c>
      <c r="O6049" t="e">
        <v>#N/A</v>
      </c>
      <c r="P6049" t="e">
        <v>#N/A</v>
      </c>
      <c r="Q6049" t="e">
        <v>#N/A</v>
      </c>
      <c r="R6049" s="2" t="e">
        <v>#N/A</v>
      </c>
      <c r="S6049" t="e">
        <v>#N/A</v>
      </c>
      <c r="T6049" s="3" t="e">
        <v>#N/A</v>
      </c>
      <c r="U6049" s="3" t="e">
        <v>#N/A</v>
      </c>
      <c r="V6049" t="e">
        <v>#N/A</v>
      </c>
      <c r="W6049" t="e">
        <v>#N/A</v>
      </c>
      <c r="X6049" t="e">
        <v>#N/A</v>
      </c>
      <c r="Y6049" s="3" t="e">
        <v>#N/A</v>
      </c>
      <c r="Z6049" s="8" t="e">
        <v>#N/A</v>
      </c>
      <c r="AA6049" s="30" t="e">
        <v>#N/A</v>
      </c>
      <c r="AB6049" t="e">
        <v>#N/A</v>
      </c>
      <c r="AC6049" t="e">
        <v>#N/A</v>
      </c>
      <c r="AD6049" t="e">
        <v>#N/A</v>
      </c>
      <c r="AE6049" t="e">
        <v>#N/A</v>
      </c>
      <c r="AF6049" t="e">
        <v>#N/A</v>
      </c>
    </row>
    <row r="6050" spans="1:32" x14ac:dyDescent="0.25">
      <c r="A6050" t="e">
        <v>#N/A</v>
      </c>
      <c r="B6050" s="33" t="e">
        <v>#N/A</v>
      </c>
      <c r="C6050" t="e">
        <v>#N/A</v>
      </c>
      <c r="D6050" t="e">
        <v>#N/A</v>
      </c>
      <c r="E6050" s="69" t="e">
        <v>#N/A</v>
      </c>
      <c r="F6050" s="3" t="e">
        <v>#N/A</v>
      </c>
      <c r="G6050" s="3" t="e">
        <v>#N/A</v>
      </c>
      <c r="H6050" s="3" t="e">
        <v>#N/A</v>
      </c>
      <c r="I6050" s="80" t="e">
        <v>#N/A</v>
      </c>
      <c r="J6050" s="80" t="e">
        <v>#N/A</v>
      </c>
      <c r="K6050" s="85" t="e">
        <v>#N/A</v>
      </c>
      <c r="L6050" s="9" t="e">
        <v>#N/A</v>
      </c>
      <c r="M6050" s="93" t="e">
        <v>#N/A</v>
      </c>
      <c r="N6050" s="8" t="e">
        <v>#N/A</v>
      </c>
      <c r="O6050" t="e">
        <v>#N/A</v>
      </c>
      <c r="P6050" t="e">
        <v>#N/A</v>
      </c>
      <c r="Q6050" t="e">
        <v>#N/A</v>
      </c>
      <c r="R6050" s="2" t="e">
        <v>#N/A</v>
      </c>
      <c r="S6050" t="e">
        <v>#N/A</v>
      </c>
      <c r="T6050" s="3" t="e">
        <v>#N/A</v>
      </c>
      <c r="U6050" s="3" t="e">
        <v>#N/A</v>
      </c>
      <c r="V6050" t="e">
        <v>#N/A</v>
      </c>
      <c r="W6050" t="e">
        <v>#N/A</v>
      </c>
      <c r="X6050" t="e">
        <v>#N/A</v>
      </c>
      <c r="Y6050" s="3" t="e">
        <v>#N/A</v>
      </c>
      <c r="Z6050" s="8" t="e">
        <v>#N/A</v>
      </c>
      <c r="AA6050" s="30" t="e">
        <v>#N/A</v>
      </c>
      <c r="AB6050" t="e">
        <v>#N/A</v>
      </c>
      <c r="AC6050" t="e">
        <v>#N/A</v>
      </c>
      <c r="AD6050" t="e">
        <v>#N/A</v>
      </c>
      <c r="AE6050" t="e">
        <v>#N/A</v>
      </c>
      <c r="AF6050" t="e">
        <v>#N/A</v>
      </c>
    </row>
    <row r="6051" spans="1:32" x14ac:dyDescent="0.25">
      <c r="A6051" t="e">
        <v>#N/A</v>
      </c>
      <c r="B6051" s="33" t="e">
        <v>#N/A</v>
      </c>
      <c r="C6051" t="e">
        <v>#N/A</v>
      </c>
      <c r="D6051" t="e">
        <v>#N/A</v>
      </c>
      <c r="E6051" s="69" t="e">
        <v>#N/A</v>
      </c>
      <c r="F6051" s="3" t="e">
        <v>#N/A</v>
      </c>
      <c r="G6051" s="3" t="e">
        <v>#N/A</v>
      </c>
      <c r="H6051" s="3" t="e">
        <v>#N/A</v>
      </c>
      <c r="I6051" s="80" t="e">
        <v>#N/A</v>
      </c>
      <c r="J6051" s="80" t="e">
        <v>#N/A</v>
      </c>
      <c r="K6051" s="85" t="e">
        <v>#N/A</v>
      </c>
      <c r="L6051" s="9" t="e">
        <v>#N/A</v>
      </c>
      <c r="M6051" s="93" t="e">
        <v>#N/A</v>
      </c>
      <c r="N6051" s="8" t="e">
        <v>#N/A</v>
      </c>
      <c r="O6051" t="e">
        <v>#N/A</v>
      </c>
      <c r="P6051" t="e">
        <v>#N/A</v>
      </c>
      <c r="Q6051" t="e">
        <v>#N/A</v>
      </c>
      <c r="R6051" s="2" t="e">
        <v>#N/A</v>
      </c>
      <c r="S6051" t="e">
        <v>#N/A</v>
      </c>
      <c r="T6051" s="3" t="e">
        <v>#N/A</v>
      </c>
      <c r="U6051" s="3" t="e">
        <v>#N/A</v>
      </c>
      <c r="V6051" t="e">
        <v>#N/A</v>
      </c>
      <c r="W6051" t="e">
        <v>#N/A</v>
      </c>
      <c r="X6051" t="e">
        <v>#N/A</v>
      </c>
      <c r="Y6051" s="3" t="e">
        <v>#N/A</v>
      </c>
      <c r="Z6051" s="8" t="e">
        <v>#N/A</v>
      </c>
      <c r="AA6051" s="30" t="e">
        <v>#N/A</v>
      </c>
      <c r="AB6051" t="e">
        <v>#N/A</v>
      </c>
      <c r="AC6051" t="e">
        <v>#N/A</v>
      </c>
      <c r="AD6051" t="e">
        <v>#N/A</v>
      </c>
      <c r="AE6051" t="e">
        <v>#N/A</v>
      </c>
      <c r="AF6051" t="e">
        <v>#N/A</v>
      </c>
    </row>
    <row r="6052" spans="1:32" x14ac:dyDescent="0.25">
      <c r="A6052" t="e">
        <v>#N/A</v>
      </c>
      <c r="B6052" s="33" t="e">
        <v>#N/A</v>
      </c>
      <c r="C6052" t="e">
        <v>#N/A</v>
      </c>
      <c r="D6052" t="e">
        <v>#N/A</v>
      </c>
      <c r="E6052" s="69" t="e">
        <v>#N/A</v>
      </c>
      <c r="F6052" s="3" t="e">
        <v>#N/A</v>
      </c>
      <c r="G6052" s="3" t="e">
        <v>#N/A</v>
      </c>
      <c r="H6052" s="3" t="e">
        <v>#N/A</v>
      </c>
      <c r="I6052" s="80" t="e">
        <v>#N/A</v>
      </c>
      <c r="J6052" s="80" t="e">
        <v>#N/A</v>
      </c>
      <c r="K6052" s="85" t="e">
        <v>#N/A</v>
      </c>
      <c r="L6052" s="9" t="e">
        <v>#N/A</v>
      </c>
      <c r="M6052" s="93" t="e">
        <v>#N/A</v>
      </c>
      <c r="N6052" s="8" t="e">
        <v>#N/A</v>
      </c>
      <c r="O6052" t="e">
        <v>#N/A</v>
      </c>
      <c r="P6052" t="e">
        <v>#N/A</v>
      </c>
      <c r="Q6052" t="e">
        <v>#N/A</v>
      </c>
      <c r="R6052" s="2" t="e">
        <v>#N/A</v>
      </c>
      <c r="S6052" t="e">
        <v>#N/A</v>
      </c>
      <c r="T6052" s="3" t="e">
        <v>#N/A</v>
      </c>
      <c r="U6052" s="3" t="e">
        <v>#N/A</v>
      </c>
      <c r="V6052" t="e">
        <v>#N/A</v>
      </c>
      <c r="W6052" t="e">
        <v>#N/A</v>
      </c>
      <c r="X6052" t="e">
        <v>#N/A</v>
      </c>
      <c r="Y6052" s="3" t="e">
        <v>#N/A</v>
      </c>
      <c r="Z6052" s="8" t="e">
        <v>#N/A</v>
      </c>
      <c r="AA6052" s="30" t="e">
        <v>#N/A</v>
      </c>
      <c r="AB6052" t="e">
        <v>#N/A</v>
      </c>
      <c r="AC6052" t="e">
        <v>#N/A</v>
      </c>
      <c r="AD6052" t="e">
        <v>#N/A</v>
      </c>
      <c r="AE6052" t="e">
        <v>#N/A</v>
      </c>
      <c r="AF6052" t="e">
        <v>#N/A</v>
      </c>
    </row>
    <row r="6053" spans="1:32" x14ac:dyDescent="0.25">
      <c r="A6053" t="e">
        <v>#N/A</v>
      </c>
      <c r="B6053" s="33" t="e">
        <v>#N/A</v>
      </c>
      <c r="C6053" t="e">
        <v>#N/A</v>
      </c>
      <c r="D6053" t="e">
        <v>#N/A</v>
      </c>
      <c r="E6053" s="69" t="e">
        <v>#N/A</v>
      </c>
      <c r="F6053" s="3" t="e">
        <v>#N/A</v>
      </c>
      <c r="G6053" s="3" t="e">
        <v>#N/A</v>
      </c>
      <c r="H6053" s="3" t="e">
        <v>#N/A</v>
      </c>
      <c r="I6053" s="80" t="e">
        <v>#N/A</v>
      </c>
      <c r="J6053" s="80" t="e">
        <v>#N/A</v>
      </c>
      <c r="K6053" s="85" t="e">
        <v>#N/A</v>
      </c>
      <c r="L6053" s="9" t="e">
        <v>#N/A</v>
      </c>
      <c r="M6053" s="93" t="e">
        <v>#N/A</v>
      </c>
      <c r="N6053" s="8" t="e">
        <v>#N/A</v>
      </c>
      <c r="O6053" t="e">
        <v>#N/A</v>
      </c>
      <c r="P6053" t="e">
        <v>#N/A</v>
      </c>
      <c r="Q6053" t="e">
        <v>#N/A</v>
      </c>
      <c r="R6053" s="2" t="e">
        <v>#N/A</v>
      </c>
      <c r="S6053" t="e">
        <v>#N/A</v>
      </c>
      <c r="T6053" s="3" t="e">
        <v>#N/A</v>
      </c>
      <c r="U6053" s="3" t="e">
        <v>#N/A</v>
      </c>
      <c r="V6053" t="e">
        <v>#N/A</v>
      </c>
      <c r="W6053" t="e">
        <v>#N/A</v>
      </c>
      <c r="X6053" t="e">
        <v>#N/A</v>
      </c>
      <c r="Y6053" s="3" t="e">
        <v>#N/A</v>
      </c>
      <c r="Z6053" s="8" t="e">
        <v>#N/A</v>
      </c>
      <c r="AA6053" s="30" t="e">
        <v>#N/A</v>
      </c>
      <c r="AB6053" t="e">
        <v>#N/A</v>
      </c>
      <c r="AC6053" t="e">
        <v>#N/A</v>
      </c>
      <c r="AD6053" t="e">
        <v>#N/A</v>
      </c>
      <c r="AE6053" t="e">
        <v>#N/A</v>
      </c>
      <c r="AF6053" t="e">
        <v>#N/A</v>
      </c>
    </row>
    <row r="6054" spans="1:32" x14ac:dyDescent="0.25">
      <c r="A6054" t="e">
        <v>#N/A</v>
      </c>
      <c r="B6054" s="33" t="e">
        <v>#N/A</v>
      </c>
      <c r="C6054" t="e">
        <v>#N/A</v>
      </c>
      <c r="D6054" t="e">
        <v>#N/A</v>
      </c>
      <c r="E6054" s="69" t="e">
        <v>#N/A</v>
      </c>
      <c r="F6054" s="3" t="e">
        <v>#N/A</v>
      </c>
      <c r="G6054" s="3" t="e">
        <v>#N/A</v>
      </c>
      <c r="H6054" s="3" t="e">
        <v>#N/A</v>
      </c>
      <c r="I6054" s="80" t="e">
        <v>#N/A</v>
      </c>
      <c r="J6054" s="80" t="e">
        <v>#N/A</v>
      </c>
      <c r="K6054" s="85" t="e">
        <v>#N/A</v>
      </c>
      <c r="L6054" s="9" t="e">
        <v>#N/A</v>
      </c>
      <c r="M6054" s="93" t="e">
        <v>#N/A</v>
      </c>
      <c r="N6054" s="8" t="e">
        <v>#N/A</v>
      </c>
      <c r="O6054" t="e">
        <v>#N/A</v>
      </c>
      <c r="P6054" t="e">
        <v>#N/A</v>
      </c>
      <c r="Q6054" t="e">
        <v>#N/A</v>
      </c>
      <c r="R6054" s="2" t="e">
        <v>#N/A</v>
      </c>
      <c r="S6054" t="e">
        <v>#N/A</v>
      </c>
      <c r="T6054" s="3" t="e">
        <v>#N/A</v>
      </c>
      <c r="U6054" s="3" t="e">
        <v>#N/A</v>
      </c>
      <c r="V6054" t="e">
        <v>#N/A</v>
      </c>
      <c r="W6054" t="e">
        <v>#N/A</v>
      </c>
      <c r="X6054" t="e">
        <v>#N/A</v>
      </c>
      <c r="Y6054" s="3" t="e">
        <v>#N/A</v>
      </c>
      <c r="Z6054" s="8" t="e">
        <v>#N/A</v>
      </c>
      <c r="AA6054" s="30" t="e">
        <v>#N/A</v>
      </c>
      <c r="AB6054" t="e">
        <v>#N/A</v>
      </c>
      <c r="AC6054" t="e">
        <v>#N/A</v>
      </c>
      <c r="AD6054" t="e">
        <v>#N/A</v>
      </c>
      <c r="AE6054" t="e">
        <v>#N/A</v>
      </c>
      <c r="AF6054" t="e">
        <v>#N/A</v>
      </c>
    </row>
    <row r="6055" spans="1:32" x14ac:dyDescent="0.25">
      <c r="A6055" t="e">
        <v>#N/A</v>
      </c>
      <c r="B6055" s="33" t="e">
        <v>#N/A</v>
      </c>
      <c r="C6055" t="e">
        <v>#N/A</v>
      </c>
      <c r="D6055" t="e">
        <v>#N/A</v>
      </c>
      <c r="E6055" s="69" t="e">
        <v>#N/A</v>
      </c>
      <c r="F6055" s="3" t="e">
        <v>#N/A</v>
      </c>
      <c r="G6055" s="3" t="e">
        <v>#N/A</v>
      </c>
      <c r="H6055" s="3" t="e">
        <v>#N/A</v>
      </c>
      <c r="I6055" s="80" t="e">
        <v>#N/A</v>
      </c>
      <c r="J6055" s="80" t="e">
        <v>#N/A</v>
      </c>
      <c r="K6055" s="85" t="e">
        <v>#N/A</v>
      </c>
      <c r="L6055" s="9" t="e">
        <v>#N/A</v>
      </c>
      <c r="M6055" s="93" t="e">
        <v>#N/A</v>
      </c>
      <c r="N6055" s="8" t="e">
        <v>#N/A</v>
      </c>
      <c r="O6055" t="e">
        <v>#N/A</v>
      </c>
      <c r="P6055" t="e">
        <v>#N/A</v>
      </c>
      <c r="Q6055" t="e">
        <v>#N/A</v>
      </c>
      <c r="R6055" s="2" t="e">
        <v>#N/A</v>
      </c>
      <c r="S6055" t="e">
        <v>#N/A</v>
      </c>
      <c r="T6055" s="3" t="e">
        <v>#N/A</v>
      </c>
      <c r="U6055" s="3" t="e">
        <v>#N/A</v>
      </c>
      <c r="V6055" t="e">
        <v>#N/A</v>
      </c>
      <c r="W6055" t="e">
        <v>#N/A</v>
      </c>
      <c r="X6055" t="e">
        <v>#N/A</v>
      </c>
      <c r="Y6055" s="3" t="e">
        <v>#N/A</v>
      </c>
      <c r="Z6055" s="8" t="e">
        <v>#N/A</v>
      </c>
      <c r="AA6055" s="30" t="e">
        <v>#N/A</v>
      </c>
      <c r="AB6055" t="e">
        <v>#N/A</v>
      </c>
      <c r="AC6055" t="e">
        <v>#N/A</v>
      </c>
      <c r="AD6055" t="e">
        <v>#N/A</v>
      </c>
      <c r="AE6055" t="e">
        <v>#N/A</v>
      </c>
      <c r="AF6055" t="e">
        <v>#N/A</v>
      </c>
    </row>
    <row r="6056" spans="1:32" x14ac:dyDescent="0.25">
      <c r="A6056" t="e">
        <v>#N/A</v>
      </c>
      <c r="B6056" s="33" t="e">
        <v>#N/A</v>
      </c>
      <c r="C6056" t="e">
        <v>#N/A</v>
      </c>
      <c r="D6056" t="e">
        <v>#N/A</v>
      </c>
      <c r="E6056" s="69" t="e">
        <v>#N/A</v>
      </c>
      <c r="F6056" s="3" t="e">
        <v>#N/A</v>
      </c>
      <c r="G6056" s="3" t="e">
        <v>#N/A</v>
      </c>
      <c r="H6056" s="3" t="e">
        <v>#N/A</v>
      </c>
      <c r="I6056" s="80" t="e">
        <v>#N/A</v>
      </c>
      <c r="J6056" s="80" t="e">
        <v>#N/A</v>
      </c>
      <c r="K6056" s="85" t="e">
        <v>#N/A</v>
      </c>
      <c r="L6056" s="9" t="e">
        <v>#N/A</v>
      </c>
      <c r="M6056" s="93" t="e">
        <v>#N/A</v>
      </c>
      <c r="N6056" s="8" t="e">
        <v>#N/A</v>
      </c>
      <c r="O6056" t="e">
        <v>#N/A</v>
      </c>
      <c r="P6056" t="e">
        <v>#N/A</v>
      </c>
      <c r="Q6056" t="e">
        <v>#N/A</v>
      </c>
      <c r="R6056" s="2" t="e">
        <v>#N/A</v>
      </c>
      <c r="S6056" t="e">
        <v>#N/A</v>
      </c>
      <c r="T6056" s="3" t="e">
        <v>#N/A</v>
      </c>
      <c r="U6056" s="3" t="e">
        <v>#N/A</v>
      </c>
      <c r="V6056" t="e">
        <v>#N/A</v>
      </c>
      <c r="W6056" t="e">
        <v>#N/A</v>
      </c>
      <c r="X6056" t="e">
        <v>#N/A</v>
      </c>
      <c r="Y6056" s="3" t="e">
        <v>#N/A</v>
      </c>
      <c r="Z6056" s="8" t="e">
        <v>#N/A</v>
      </c>
      <c r="AA6056" s="30" t="e">
        <v>#N/A</v>
      </c>
      <c r="AB6056" t="e">
        <v>#N/A</v>
      </c>
      <c r="AC6056" t="e">
        <v>#N/A</v>
      </c>
      <c r="AD6056" t="e">
        <v>#N/A</v>
      </c>
      <c r="AE6056" t="e">
        <v>#N/A</v>
      </c>
      <c r="AF6056" t="e">
        <v>#N/A</v>
      </c>
    </row>
    <row r="6057" spans="1:32" x14ac:dyDescent="0.25">
      <c r="A6057" t="e">
        <v>#N/A</v>
      </c>
      <c r="B6057" s="33" t="e">
        <v>#N/A</v>
      </c>
      <c r="C6057" t="e">
        <v>#N/A</v>
      </c>
      <c r="D6057" t="e">
        <v>#N/A</v>
      </c>
      <c r="E6057" s="69" t="e">
        <v>#N/A</v>
      </c>
      <c r="F6057" s="3" t="e">
        <v>#N/A</v>
      </c>
      <c r="G6057" s="3" t="e">
        <v>#N/A</v>
      </c>
      <c r="H6057" s="3" t="e">
        <v>#N/A</v>
      </c>
      <c r="I6057" s="80" t="e">
        <v>#N/A</v>
      </c>
      <c r="J6057" s="80" t="e">
        <v>#N/A</v>
      </c>
      <c r="K6057" s="85" t="e">
        <v>#N/A</v>
      </c>
      <c r="L6057" s="9" t="e">
        <v>#N/A</v>
      </c>
      <c r="M6057" s="93" t="e">
        <v>#N/A</v>
      </c>
      <c r="N6057" s="8" t="e">
        <v>#N/A</v>
      </c>
      <c r="O6057" t="e">
        <v>#N/A</v>
      </c>
      <c r="P6057" t="e">
        <v>#N/A</v>
      </c>
      <c r="Q6057" t="e">
        <v>#N/A</v>
      </c>
      <c r="R6057" s="2" t="e">
        <v>#N/A</v>
      </c>
      <c r="S6057" t="e">
        <v>#N/A</v>
      </c>
      <c r="T6057" s="3" t="e">
        <v>#N/A</v>
      </c>
      <c r="U6057" s="3" t="e">
        <v>#N/A</v>
      </c>
      <c r="V6057" t="e">
        <v>#N/A</v>
      </c>
      <c r="W6057" t="e">
        <v>#N/A</v>
      </c>
      <c r="X6057" t="e">
        <v>#N/A</v>
      </c>
      <c r="Y6057" s="3" t="e">
        <v>#N/A</v>
      </c>
      <c r="Z6057" s="8" t="e">
        <v>#N/A</v>
      </c>
      <c r="AA6057" s="30" t="e">
        <v>#N/A</v>
      </c>
      <c r="AB6057" t="e">
        <v>#N/A</v>
      </c>
      <c r="AC6057" t="e">
        <v>#N/A</v>
      </c>
      <c r="AD6057" t="e">
        <v>#N/A</v>
      </c>
      <c r="AE6057" t="e">
        <v>#N/A</v>
      </c>
      <c r="AF6057" t="e">
        <v>#N/A</v>
      </c>
    </row>
    <row r="6058" spans="1:32" x14ac:dyDescent="0.25">
      <c r="A6058" t="e">
        <v>#N/A</v>
      </c>
      <c r="B6058" s="33" t="e">
        <v>#N/A</v>
      </c>
      <c r="C6058" t="e">
        <v>#N/A</v>
      </c>
      <c r="D6058" t="e">
        <v>#N/A</v>
      </c>
      <c r="E6058" s="69" t="e">
        <v>#N/A</v>
      </c>
      <c r="F6058" s="3" t="e">
        <v>#N/A</v>
      </c>
      <c r="G6058" s="3" t="e">
        <v>#N/A</v>
      </c>
      <c r="H6058" s="3" t="e">
        <v>#N/A</v>
      </c>
      <c r="I6058" s="80" t="e">
        <v>#N/A</v>
      </c>
      <c r="J6058" s="80" t="e">
        <v>#N/A</v>
      </c>
      <c r="K6058" s="85" t="e">
        <v>#N/A</v>
      </c>
      <c r="L6058" s="9" t="e">
        <v>#N/A</v>
      </c>
      <c r="M6058" s="93" t="e">
        <v>#N/A</v>
      </c>
      <c r="N6058" s="8" t="e">
        <v>#N/A</v>
      </c>
      <c r="O6058" t="e">
        <v>#N/A</v>
      </c>
      <c r="P6058" t="e">
        <v>#N/A</v>
      </c>
      <c r="Q6058" t="e">
        <v>#N/A</v>
      </c>
      <c r="R6058" s="2" t="e">
        <v>#N/A</v>
      </c>
      <c r="S6058" t="e">
        <v>#N/A</v>
      </c>
      <c r="T6058" s="3" t="e">
        <v>#N/A</v>
      </c>
      <c r="U6058" s="3" t="e">
        <v>#N/A</v>
      </c>
      <c r="V6058" t="e">
        <v>#N/A</v>
      </c>
      <c r="W6058" t="e">
        <v>#N/A</v>
      </c>
      <c r="X6058" t="e">
        <v>#N/A</v>
      </c>
      <c r="Y6058" s="3" t="e">
        <v>#N/A</v>
      </c>
      <c r="Z6058" s="8" t="e">
        <v>#N/A</v>
      </c>
      <c r="AA6058" s="30" t="e">
        <v>#N/A</v>
      </c>
      <c r="AB6058" t="e">
        <v>#N/A</v>
      </c>
      <c r="AC6058" t="e">
        <v>#N/A</v>
      </c>
      <c r="AD6058" t="e">
        <v>#N/A</v>
      </c>
      <c r="AE6058" t="e">
        <v>#N/A</v>
      </c>
      <c r="AF6058" t="e">
        <v>#N/A</v>
      </c>
    </row>
    <row r="6059" spans="1:32" x14ac:dyDescent="0.25">
      <c r="A6059" t="e">
        <v>#N/A</v>
      </c>
      <c r="B6059" s="33" t="e">
        <v>#N/A</v>
      </c>
      <c r="C6059" t="e">
        <v>#N/A</v>
      </c>
      <c r="D6059" t="e">
        <v>#N/A</v>
      </c>
      <c r="E6059" s="69" t="e">
        <v>#N/A</v>
      </c>
      <c r="F6059" s="3" t="e">
        <v>#N/A</v>
      </c>
      <c r="G6059" s="3" t="e">
        <v>#N/A</v>
      </c>
      <c r="H6059" s="3" t="e">
        <v>#N/A</v>
      </c>
      <c r="I6059" s="80" t="e">
        <v>#N/A</v>
      </c>
      <c r="J6059" s="80" t="e">
        <v>#N/A</v>
      </c>
      <c r="K6059" s="85" t="e">
        <v>#N/A</v>
      </c>
      <c r="L6059" s="9" t="e">
        <v>#N/A</v>
      </c>
      <c r="M6059" s="93" t="e">
        <v>#N/A</v>
      </c>
      <c r="N6059" s="8" t="e">
        <v>#N/A</v>
      </c>
      <c r="O6059" t="e">
        <v>#N/A</v>
      </c>
      <c r="P6059" t="e">
        <v>#N/A</v>
      </c>
      <c r="Q6059" t="e">
        <v>#N/A</v>
      </c>
      <c r="R6059" s="2" t="e">
        <v>#N/A</v>
      </c>
      <c r="S6059" t="e">
        <v>#N/A</v>
      </c>
      <c r="T6059" s="3" t="e">
        <v>#N/A</v>
      </c>
      <c r="U6059" s="3" t="e">
        <v>#N/A</v>
      </c>
      <c r="V6059" t="e">
        <v>#N/A</v>
      </c>
      <c r="W6059" t="e">
        <v>#N/A</v>
      </c>
      <c r="X6059" t="e">
        <v>#N/A</v>
      </c>
      <c r="Y6059" s="3" t="e">
        <v>#N/A</v>
      </c>
      <c r="Z6059" s="8" t="e">
        <v>#N/A</v>
      </c>
      <c r="AA6059" s="30" t="e">
        <v>#N/A</v>
      </c>
      <c r="AB6059" t="e">
        <v>#N/A</v>
      </c>
      <c r="AC6059" t="e">
        <v>#N/A</v>
      </c>
      <c r="AD6059" t="e">
        <v>#N/A</v>
      </c>
      <c r="AE6059" t="e">
        <v>#N/A</v>
      </c>
      <c r="AF6059" t="e">
        <v>#N/A</v>
      </c>
    </row>
    <row r="6060" spans="1:32" x14ac:dyDescent="0.25">
      <c r="A6060" t="e">
        <v>#N/A</v>
      </c>
      <c r="B6060" s="33" t="e">
        <v>#N/A</v>
      </c>
      <c r="C6060" t="e">
        <v>#N/A</v>
      </c>
      <c r="D6060" t="e">
        <v>#N/A</v>
      </c>
      <c r="E6060" s="69" t="e">
        <v>#N/A</v>
      </c>
      <c r="F6060" s="3" t="e">
        <v>#N/A</v>
      </c>
      <c r="G6060" s="3" t="e">
        <v>#N/A</v>
      </c>
      <c r="H6060" s="3" t="e">
        <v>#N/A</v>
      </c>
      <c r="I6060" s="80" t="e">
        <v>#N/A</v>
      </c>
      <c r="J6060" s="80" t="e">
        <v>#N/A</v>
      </c>
      <c r="K6060" s="85" t="e">
        <v>#N/A</v>
      </c>
      <c r="L6060" s="9" t="e">
        <v>#N/A</v>
      </c>
      <c r="M6060" s="93" t="e">
        <v>#N/A</v>
      </c>
      <c r="N6060" s="8" t="e">
        <v>#N/A</v>
      </c>
      <c r="O6060" t="e">
        <v>#N/A</v>
      </c>
      <c r="P6060" t="e">
        <v>#N/A</v>
      </c>
      <c r="Q6060" t="e">
        <v>#N/A</v>
      </c>
      <c r="R6060" s="2" t="e">
        <v>#N/A</v>
      </c>
      <c r="S6060" t="e">
        <v>#N/A</v>
      </c>
      <c r="T6060" s="3" t="e">
        <v>#N/A</v>
      </c>
      <c r="U6060" s="3" t="e">
        <v>#N/A</v>
      </c>
      <c r="V6060" t="e">
        <v>#N/A</v>
      </c>
      <c r="W6060" t="e">
        <v>#N/A</v>
      </c>
      <c r="X6060" t="e">
        <v>#N/A</v>
      </c>
      <c r="Y6060" s="3" t="e">
        <v>#N/A</v>
      </c>
      <c r="Z6060" s="8" t="e">
        <v>#N/A</v>
      </c>
      <c r="AA6060" s="30" t="e">
        <v>#N/A</v>
      </c>
      <c r="AB6060" t="e">
        <v>#N/A</v>
      </c>
      <c r="AC6060" t="e">
        <v>#N/A</v>
      </c>
      <c r="AD6060" t="e">
        <v>#N/A</v>
      </c>
      <c r="AE6060" t="e">
        <v>#N/A</v>
      </c>
      <c r="AF6060" t="e">
        <v>#N/A</v>
      </c>
    </row>
    <row r="6061" spans="1:32" x14ac:dyDescent="0.25">
      <c r="A6061" t="e">
        <v>#N/A</v>
      </c>
      <c r="B6061" s="33" t="e">
        <v>#N/A</v>
      </c>
      <c r="C6061" t="e">
        <v>#N/A</v>
      </c>
      <c r="D6061" t="e">
        <v>#N/A</v>
      </c>
      <c r="E6061" s="69" t="e">
        <v>#N/A</v>
      </c>
      <c r="F6061" s="3" t="e">
        <v>#N/A</v>
      </c>
      <c r="G6061" s="3" t="e">
        <v>#N/A</v>
      </c>
      <c r="H6061" s="3" t="e">
        <v>#N/A</v>
      </c>
      <c r="I6061" s="80" t="e">
        <v>#N/A</v>
      </c>
      <c r="J6061" s="80" t="e">
        <v>#N/A</v>
      </c>
      <c r="K6061" s="85" t="e">
        <v>#N/A</v>
      </c>
      <c r="L6061" s="9" t="e">
        <v>#N/A</v>
      </c>
      <c r="M6061" s="93" t="e">
        <v>#N/A</v>
      </c>
      <c r="N6061" s="8" t="e">
        <v>#N/A</v>
      </c>
      <c r="O6061" t="e">
        <v>#N/A</v>
      </c>
      <c r="P6061" t="e">
        <v>#N/A</v>
      </c>
      <c r="Q6061" t="e">
        <v>#N/A</v>
      </c>
      <c r="R6061" s="2" t="e">
        <v>#N/A</v>
      </c>
      <c r="S6061" t="e">
        <v>#N/A</v>
      </c>
      <c r="T6061" s="3" t="e">
        <v>#N/A</v>
      </c>
      <c r="U6061" s="3" t="e">
        <v>#N/A</v>
      </c>
      <c r="V6061" t="e">
        <v>#N/A</v>
      </c>
      <c r="W6061" t="e">
        <v>#N/A</v>
      </c>
      <c r="X6061" t="e">
        <v>#N/A</v>
      </c>
      <c r="Y6061" s="3" t="e">
        <v>#N/A</v>
      </c>
      <c r="Z6061" s="8" t="e">
        <v>#N/A</v>
      </c>
      <c r="AA6061" s="30" t="e">
        <v>#N/A</v>
      </c>
      <c r="AB6061" t="e">
        <v>#N/A</v>
      </c>
      <c r="AC6061" t="e">
        <v>#N/A</v>
      </c>
      <c r="AD6061" t="e">
        <v>#N/A</v>
      </c>
      <c r="AE6061" t="e">
        <v>#N/A</v>
      </c>
      <c r="AF6061" t="e">
        <v>#N/A</v>
      </c>
    </row>
    <row r="6062" spans="1:32" x14ac:dyDescent="0.25">
      <c r="A6062" t="e">
        <v>#N/A</v>
      </c>
      <c r="B6062" s="33" t="e">
        <v>#N/A</v>
      </c>
      <c r="C6062" t="e">
        <v>#N/A</v>
      </c>
      <c r="D6062" t="e">
        <v>#N/A</v>
      </c>
      <c r="E6062" s="69" t="e">
        <v>#N/A</v>
      </c>
      <c r="F6062" s="3" t="e">
        <v>#N/A</v>
      </c>
      <c r="G6062" s="3" t="e">
        <v>#N/A</v>
      </c>
      <c r="H6062" s="3" t="e">
        <v>#N/A</v>
      </c>
      <c r="I6062" s="80" t="e">
        <v>#N/A</v>
      </c>
      <c r="J6062" s="80" t="e">
        <v>#N/A</v>
      </c>
      <c r="K6062" s="85" t="e">
        <v>#N/A</v>
      </c>
      <c r="L6062" s="9" t="e">
        <v>#N/A</v>
      </c>
      <c r="M6062" s="93" t="e">
        <v>#N/A</v>
      </c>
      <c r="N6062" s="8" t="e">
        <v>#N/A</v>
      </c>
      <c r="O6062" t="e">
        <v>#N/A</v>
      </c>
      <c r="P6062" t="e">
        <v>#N/A</v>
      </c>
      <c r="Q6062" t="e">
        <v>#N/A</v>
      </c>
      <c r="R6062" s="2" t="e">
        <v>#N/A</v>
      </c>
      <c r="S6062" t="e">
        <v>#N/A</v>
      </c>
      <c r="T6062" s="3" t="e">
        <v>#N/A</v>
      </c>
      <c r="U6062" s="3" t="e">
        <v>#N/A</v>
      </c>
      <c r="V6062" t="e">
        <v>#N/A</v>
      </c>
      <c r="W6062" t="e">
        <v>#N/A</v>
      </c>
      <c r="X6062" t="e">
        <v>#N/A</v>
      </c>
      <c r="Y6062" s="3" t="e">
        <v>#N/A</v>
      </c>
      <c r="Z6062" s="8" t="e">
        <v>#N/A</v>
      </c>
      <c r="AA6062" s="30" t="e">
        <v>#N/A</v>
      </c>
      <c r="AB6062" t="e">
        <v>#N/A</v>
      </c>
      <c r="AC6062" t="e">
        <v>#N/A</v>
      </c>
      <c r="AD6062" t="e">
        <v>#N/A</v>
      </c>
      <c r="AE6062" t="e">
        <v>#N/A</v>
      </c>
      <c r="AF6062" t="e">
        <v>#N/A</v>
      </c>
    </row>
    <row r="6063" spans="1:32" x14ac:dyDescent="0.25">
      <c r="A6063" t="e">
        <v>#N/A</v>
      </c>
      <c r="B6063" s="33" t="e">
        <v>#N/A</v>
      </c>
      <c r="C6063" t="e">
        <v>#N/A</v>
      </c>
      <c r="D6063" t="e">
        <v>#N/A</v>
      </c>
      <c r="E6063" s="69" t="e">
        <v>#N/A</v>
      </c>
      <c r="F6063" s="3" t="e">
        <v>#N/A</v>
      </c>
      <c r="G6063" s="3" t="e">
        <v>#N/A</v>
      </c>
      <c r="H6063" s="3" t="e">
        <v>#N/A</v>
      </c>
      <c r="I6063" s="80" t="e">
        <v>#N/A</v>
      </c>
      <c r="J6063" s="80" t="e">
        <v>#N/A</v>
      </c>
      <c r="K6063" s="85" t="e">
        <v>#N/A</v>
      </c>
      <c r="L6063" s="9" t="e">
        <v>#N/A</v>
      </c>
      <c r="M6063" s="93" t="e">
        <v>#N/A</v>
      </c>
      <c r="N6063" s="8" t="e">
        <v>#N/A</v>
      </c>
      <c r="O6063" t="e">
        <v>#N/A</v>
      </c>
      <c r="P6063" t="e">
        <v>#N/A</v>
      </c>
      <c r="Q6063" t="e">
        <v>#N/A</v>
      </c>
      <c r="R6063" s="2" t="e">
        <v>#N/A</v>
      </c>
      <c r="S6063" t="e">
        <v>#N/A</v>
      </c>
      <c r="T6063" s="3" t="e">
        <v>#N/A</v>
      </c>
      <c r="U6063" s="3" t="e">
        <v>#N/A</v>
      </c>
      <c r="V6063" t="e">
        <v>#N/A</v>
      </c>
      <c r="W6063" t="e">
        <v>#N/A</v>
      </c>
      <c r="X6063" t="e">
        <v>#N/A</v>
      </c>
      <c r="Y6063" s="3" t="e">
        <v>#N/A</v>
      </c>
      <c r="Z6063" s="8" t="e">
        <v>#N/A</v>
      </c>
      <c r="AA6063" s="30" t="e">
        <v>#N/A</v>
      </c>
      <c r="AB6063" t="e">
        <v>#N/A</v>
      </c>
      <c r="AC6063" t="e">
        <v>#N/A</v>
      </c>
      <c r="AD6063" t="e">
        <v>#N/A</v>
      </c>
      <c r="AE6063" t="e">
        <v>#N/A</v>
      </c>
      <c r="AF6063" t="e">
        <v>#N/A</v>
      </c>
    </row>
    <row r="6064" spans="1:32" x14ac:dyDescent="0.25">
      <c r="A6064" t="e">
        <v>#N/A</v>
      </c>
      <c r="B6064" s="33" t="e">
        <v>#N/A</v>
      </c>
      <c r="C6064" t="e">
        <v>#N/A</v>
      </c>
      <c r="D6064" t="e">
        <v>#N/A</v>
      </c>
      <c r="E6064" s="69" t="e">
        <v>#N/A</v>
      </c>
      <c r="F6064" s="3" t="e">
        <v>#N/A</v>
      </c>
      <c r="G6064" s="3" t="e">
        <v>#N/A</v>
      </c>
      <c r="H6064" s="3" t="e">
        <v>#N/A</v>
      </c>
      <c r="I6064" s="80" t="e">
        <v>#N/A</v>
      </c>
      <c r="J6064" s="80" t="e">
        <v>#N/A</v>
      </c>
      <c r="K6064" s="85" t="e">
        <v>#N/A</v>
      </c>
      <c r="L6064" s="9" t="e">
        <v>#N/A</v>
      </c>
      <c r="M6064" s="93" t="e">
        <v>#N/A</v>
      </c>
      <c r="N6064" s="8" t="e">
        <v>#N/A</v>
      </c>
      <c r="O6064" t="e">
        <v>#N/A</v>
      </c>
      <c r="P6064" t="e">
        <v>#N/A</v>
      </c>
      <c r="Q6064" t="e">
        <v>#N/A</v>
      </c>
      <c r="R6064" s="2" t="e">
        <v>#N/A</v>
      </c>
      <c r="S6064" t="e">
        <v>#N/A</v>
      </c>
      <c r="T6064" s="3" t="e">
        <v>#N/A</v>
      </c>
      <c r="U6064" s="3" t="e">
        <v>#N/A</v>
      </c>
      <c r="V6064" t="e">
        <v>#N/A</v>
      </c>
      <c r="W6064" t="e">
        <v>#N/A</v>
      </c>
      <c r="X6064" t="e">
        <v>#N/A</v>
      </c>
      <c r="Y6064" s="3" t="e">
        <v>#N/A</v>
      </c>
      <c r="Z6064" s="8" t="e">
        <v>#N/A</v>
      </c>
      <c r="AA6064" s="30" t="e">
        <v>#N/A</v>
      </c>
      <c r="AB6064" t="e">
        <v>#N/A</v>
      </c>
      <c r="AC6064" t="e">
        <v>#N/A</v>
      </c>
      <c r="AD6064" t="e">
        <v>#N/A</v>
      </c>
      <c r="AE6064" t="e">
        <v>#N/A</v>
      </c>
      <c r="AF6064" t="e">
        <v>#N/A</v>
      </c>
    </row>
    <row r="6065" spans="1:32" x14ac:dyDescent="0.25">
      <c r="A6065" t="e">
        <v>#N/A</v>
      </c>
      <c r="B6065" s="33" t="e">
        <v>#N/A</v>
      </c>
      <c r="C6065" t="e">
        <v>#N/A</v>
      </c>
      <c r="D6065" t="e">
        <v>#N/A</v>
      </c>
      <c r="E6065" s="69" t="e">
        <v>#N/A</v>
      </c>
      <c r="F6065" s="3" t="e">
        <v>#N/A</v>
      </c>
      <c r="G6065" s="3" t="e">
        <v>#N/A</v>
      </c>
      <c r="H6065" s="3" t="e">
        <v>#N/A</v>
      </c>
      <c r="I6065" s="80" t="e">
        <v>#N/A</v>
      </c>
      <c r="J6065" s="80" t="e">
        <v>#N/A</v>
      </c>
      <c r="K6065" s="85" t="e">
        <v>#N/A</v>
      </c>
      <c r="L6065" s="9" t="e">
        <v>#N/A</v>
      </c>
      <c r="M6065" s="93" t="e">
        <v>#N/A</v>
      </c>
      <c r="N6065" s="8" t="e">
        <v>#N/A</v>
      </c>
      <c r="O6065" t="e">
        <v>#N/A</v>
      </c>
      <c r="P6065" t="e">
        <v>#N/A</v>
      </c>
      <c r="Q6065" t="e">
        <v>#N/A</v>
      </c>
      <c r="R6065" s="2" t="e">
        <v>#N/A</v>
      </c>
      <c r="S6065" t="e">
        <v>#N/A</v>
      </c>
      <c r="T6065" s="3" t="e">
        <v>#N/A</v>
      </c>
      <c r="U6065" s="3" t="e">
        <v>#N/A</v>
      </c>
      <c r="V6065" t="e">
        <v>#N/A</v>
      </c>
      <c r="W6065" t="e">
        <v>#N/A</v>
      </c>
      <c r="X6065" t="e">
        <v>#N/A</v>
      </c>
      <c r="Y6065" s="3" t="e">
        <v>#N/A</v>
      </c>
      <c r="Z6065" s="8" t="e">
        <v>#N/A</v>
      </c>
      <c r="AA6065" s="30" t="e">
        <v>#N/A</v>
      </c>
      <c r="AB6065" t="e">
        <v>#N/A</v>
      </c>
      <c r="AC6065" t="e">
        <v>#N/A</v>
      </c>
      <c r="AD6065" t="e">
        <v>#N/A</v>
      </c>
      <c r="AE6065" t="e">
        <v>#N/A</v>
      </c>
      <c r="AF6065" t="e">
        <v>#N/A</v>
      </c>
    </row>
    <row r="6066" spans="1:32" x14ac:dyDescent="0.25">
      <c r="A6066" t="e">
        <v>#N/A</v>
      </c>
      <c r="B6066" s="33" t="e">
        <v>#N/A</v>
      </c>
      <c r="C6066" t="e">
        <v>#N/A</v>
      </c>
      <c r="D6066" t="e">
        <v>#N/A</v>
      </c>
      <c r="E6066" s="69" t="e">
        <v>#N/A</v>
      </c>
      <c r="F6066" s="3" t="e">
        <v>#N/A</v>
      </c>
      <c r="G6066" s="3" t="e">
        <v>#N/A</v>
      </c>
      <c r="H6066" s="3" t="e">
        <v>#N/A</v>
      </c>
      <c r="I6066" s="80" t="e">
        <v>#N/A</v>
      </c>
      <c r="J6066" s="80" t="e">
        <v>#N/A</v>
      </c>
      <c r="K6066" s="85" t="e">
        <v>#N/A</v>
      </c>
      <c r="L6066" s="9" t="e">
        <v>#N/A</v>
      </c>
      <c r="M6066" s="93" t="e">
        <v>#N/A</v>
      </c>
      <c r="N6066" s="8" t="e">
        <v>#N/A</v>
      </c>
      <c r="O6066" t="e">
        <v>#N/A</v>
      </c>
      <c r="P6066" t="e">
        <v>#N/A</v>
      </c>
      <c r="Q6066" t="e">
        <v>#N/A</v>
      </c>
      <c r="R6066" s="2" t="e">
        <v>#N/A</v>
      </c>
      <c r="S6066" t="e">
        <v>#N/A</v>
      </c>
      <c r="T6066" s="3" t="e">
        <v>#N/A</v>
      </c>
      <c r="U6066" s="3" t="e">
        <v>#N/A</v>
      </c>
      <c r="V6066" t="e">
        <v>#N/A</v>
      </c>
      <c r="W6066" t="e">
        <v>#N/A</v>
      </c>
      <c r="X6066" t="e">
        <v>#N/A</v>
      </c>
      <c r="Y6066" s="3" t="e">
        <v>#N/A</v>
      </c>
      <c r="Z6066" s="8" t="e">
        <v>#N/A</v>
      </c>
      <c r="AA6066" s="30" t="e">
        <v>#N/A</v>
      </c>
      <c r="AB6066" t="e">
        <v>#N/A</v>
      </c>
      <c r="AC6066" t="e">
        <v>#N/A</v>
      </c>
      <c r="AD6066" t="e">
        <v>#N/A</v>
      </c>
      <c r="AE6066" t="e">
        <v>#N/A</v>
      </c>
      <c r="AF6066" t="e">
        <v>#N/A</v>
      </c>
    </row>
    <row r="6067" spans="1:32" x14ac:dyDescent="0.25">
      <c r="A6067" t="e">
        <v>#N/A</v>
      </c>
      <c r="B6067" s="33" t="e">
        <v>#N/A</v>
      </c>
      <c r="C6067" t="e">
        <v>#N/A</v>
      </c>
      <c r="D6067" t="e">
        <v>#N/A</v>
      </c>
      <c r="E6067" s="69" t="e">
        <v>#N/A</v>
      </c>
      <c r="F6067" s="3" t="e">
        <v>#N/A</v>
      </c>
      <c r="G6067" s="3" t="e">
        <v>#N/A</v>
      </c>
      <c r="H6067" s="3" t="e">
        <v>#N/A</v>
      </c>
      <c r="I6067" s="80" t="e">
        <v>#N/A</v>
      </c>
      <c r="J6067" s="80" t="e">
        <v>#N/A</v>
      </c>
      <c r="K6067" s="85" t="e">
        <v>#N/A</v>
      </c>
      <c r="L6067" s="9" t="e">
        <v>#N/A</v>
      </c>
      <c r="M6067" s="93" t="e">
        <v>#N/A</v>
      </c>
      <c r="N6067" s="8" t="e">
        <v>#N/A</v>
      </c>
      <c r="O6067" t="e">
        <v>#N/A</v>
      </c>
      <c r="P6067" t="e">
        <v>#N/A</v>
      </c>
      <c r="Q6067" t="e">
        <v>#N/A</v>
      </c>
      <c r="R6067" s="2" t="e">
        <v>#N/A</v>
      </c>
      <c r="S6067" t="e">
        <v>#N/A</v>
      </c>
      <c r="T6067" s="3" t="e">
        <v>#N/A</v>
      </c>
      <c r="U6067" s="3" t="e">
        <v>#N/A</v>
      </c>
      <c r="V6067" t="e">
        <v>#N/A</v>
      </c>
      <c r="W6067" t="e">
        <v>#N/A</v>
      </c>
      <c r="X6067" t="e">
        <v>#N/A</v>
      </c>
      <c r="Y6067" s="3" t="e">
        <v>#N/A</v>
      </c>
      <c r="Z6067" s="8" t="e">
        <v>#N/A</v>
      </c>
      <c r="AA6067" s="30" t="e">
        <v>#N/A</v>
      </c>
      <c r="AB6067" t="e">
        <v>#N/A</v>
      </c>
      <c r="AC6067" t="e">
        <v>#N/A</v>
      </c>
      <c r="AD6067" t="e">
        <v>#N/A</v>
      </c>
      <c r="AE6067" t="e">
        <v>#N/A</v>
      </c>
      <c r="AF6067" t="e">
        <v>#N/A</v>
      </c>
    </row>
    <row r="6068" spans="1:32" x14ac:dyDescent="0.25">
      <c r="A6068" t="e">
        <v>#N/A</v>
      </c>
      <c r="B6068" s="33" t="e">
        <v>#N/A</v>
      </c>
      <c r="C6068" t="e">
        <v>#N/A</v>
      </c>
      <c r="D6068" t="e">
        <v>#N/A</v>
      </c>
      <c r="E6068" s="69" t="e">
        <v>#N/A</v>
      </c>
      <c r="F6068" s="3" t="e">
        <v>#N/A</v>
      </c>
      <c r="G6068" s="3" t="e">
        <v>#N/A</v>
      </c>
      <c r="H6068" s="3" t="e">
        <v>#N/A</v>
      </c>
      <c r="I6068" s="80" t="e">
        <v>#N/A</v>
      </c>
      <c r="J6068" s="80" t="e">
        <v>#N/A</v>
      </c>
      <c r="K6068" s="85" t="e">
        <v>#N/A</v>
      </c>
      <c r="L6068" s="9" t="e">
        <v>#N/A</v>
      </c>
      <c r="M6068" s="93" t="e">
        <v>#N/A</v>
      </c>
      <c r="N6068" s="8" t="e">
        <v>#N/A</v>
      </c>
      <c r="O6068" t="e">
        <v>#N/A</v>
      </c>
      <c r="P6068" t="e">
        <v>#N/A</v>
      </c>
      <c r="Q6068" t="e">
        <v>#N/A</v>
      </c>
      <c r="R6068" s="2" t="e">
        <v>#N/A</v>
      </c>
      <c r="S6068" t="e">
        <v>#N/A</v>
      </c>
      <c r="T6068" s="3" t="e">
        <v>#N/A</v>
      </c>
      <c r="U6068" s="3" t="e">
        <v>#N/A</v>
      </c>
      <c r="V6068" t="e">
        <v>#N/A</v>
      </c>
      <c r="W6068" t="e">
        <v>#N/A</v>
      </c>
      <c r="X6068" t="e">
        <v>#N/A</v>
      </c>
      <c r="Y6068" s="3" t="e">
        <v>#N/A</v>
      </c>
      <c r="Z6068" s="8" t="e">
        <v>#N/A</v>
      </c>
      <c r="AA6068" s="30" t="e">
        <v>#N/A</v>
      </c>
      <c r="AB6068" t="e">
        <v>#N/A</v>
      </c>
      <c r="AC6068" t="e">
        <v>#N/A</v>
      </c>
      <c r="AD6068" t="e">
        <v>#N/A</v>
      </c>
      <c r="AE6068" t="e">
        <v>#N/A</v>
      </c>
      <c r="AF6068" t="e">
        <v>#N/A</v>
      </c>
    </row>
    <row r="6069" spans="1:32" x14ac:dyDescent="0.25">
      <c r="A6069" t="e">
        <v>#N/A</v>
      </c>
      <c r="B6069" s="33" t="e">
        <v>#N/A</v>
      </c>
      <c r="C6069" t="e">
        <v>#N/A</v>
      </c>
      <c r="D6069" t="e">
        <v>#N/A</v>
      </c>
      <c r="E6069" s="69" t="e">
        <v>#N/A</v>
      </c>
      <c r="F6069" s="3" t="e">
        <v>#N/A</v>
      </c>
      <c r="G6069" s="3" t="e">
        <v>#N/A</v>
      </c>
      <c r="H6069" s="3" t="e">
        <v>#N/A</v>
      </c>
      <c r="I6069" s="80" t="e">
        <v>#N/A</v>
      </c>
      <c r="J6069" s="80" t="e">
        <v>#N/A</v>
      </c>
      <c r="K6069" s="85" t="e">
        <v>#N/A</v>
      </c>
      <c r="L6069" s="9" t="e">
        <v>#N/A</v>
      </c>
      <c r="M6069" s="93" t="e">
        <v>#N/A</v>
      </c>
      <c r="N6069" s="8" t="e">
        <v>#N/A</v>
      </c>
      <c r="O6069" t="e">
        <v>#N/A</v>
      </c>
      <c r="P6069" t="e">
        <v>#N/A</v>
      </c>
      <c r="Q6069" t="e">
        <v>#N/A</v>
      </c>
      <c r="R6069" s="2" t="e">
        <v>#N/A</v>
      </c>
      <c r="S6069" t="e">
        <v>#N/A</v>
      </c>
      <c r="T6069" s="3" t="e">
        <v>#N/A</v>
      </c>
      <c r="U6069" s="3" t="e">
        <v>#N/A</v>
      </c>
      <c r="V6069" t="e">
        <v>#N/A</v>
      </c>
      <c r="W6069" t="e">
        <v>#N/A</v>
      </c>
      <c r="X6069" t="e">
        <v>#N/A</v>
      </c>
      <c r="Y6069" s="3" t="e">
        <v>#N/A</v>
      </c>
      <c r="Z6069" s="8" t="e">
        <v>#N/A</v>
      </c>
      <c r="AA6069" s="30" t="e">
        <v>#N/A</v>
      </c>
      <c r="AB6069" t="e">
        <v>#N/A</v>
      </c>
      <c r="AC6069" t="e">
        <v>#N/A</v>
      </c>
      <c r="AD6069" t="e">
        <v>#N/A</v>
      </c>
      <c r="AE6069" t="e">
        <v>#N/A</v>
      </c>
      <c r="AF6069" t="e">
        <v>#N/A</v>
      </c>
    </row>
    <row r="6070" spans="1:32" x14ac:dyDescent="0.25">
      <c r="A6070" t="e">
        <v>#N/A</v>
      </c>
      <c r="B6070" s="33" t="e">
        <v>#N/A</v>
      </c>
      <c r="C6070" t="e">
        <v>#N/A</v>
      </c>
      <c r="D6070" t="e">
        <v>#N/A</v>
      </c>
      <c r="E6070" s="69" t="e">
        <v>#N/A</v>
      </c>
      <c r="F6070" s="3" t="e">
        <v>#N/A</v>
      </c>
      <c r="G6070" s="3" t="e">
        <v>#N/A</v>
      </c>
      <c r="H6070" s="3" t="e">
        <v>#N/A</v>
      </c>
      <c r="I6070" s="80" t="e">
        <v>#N/A</v>
      </c>
      <c r="J6070" s="80" t="e">
        <v>#N/A</v>
      </c>
      <c r="K6070" s="85" t="e">
        <v>#N/A</v>
      </c>
      <c r="L6070" s="9" t="e">
        <v>#N/A</v>
      </c>
      <c r="M6070" s="93" t="e">
        <v>#N/A</v>
      </c>
      <c r="N6070" s="8" t="e">
        <v>#N/A</v>
      </c>
      <c r="O6070" t="e">
        <v>#N/A</v>
      </c>
      <c r="P6070" t="e">
        <v>#N/A</v>
      </c>
      <c r="Q6070" t="e">
        <v>#N/A</v>
      </c>
      <c r="R6070" s="2" t="e">
        <v>#N/A</v>
      </c>
      <c r="S6070" t="e">
        <v>#N/A</v>
      </c>
      <c r="T6070" s="3" t="e">
        <v>#N/A</v>
      </c>
      <c r="U6070" s="3" t="e">
        <v>#N/A</v>
      </c>
      <c r="V6070" t="e">
        <v>#N/A</v>
      </c>
      <c r="W6070" t="e">
        <v>#N/A</v>
      </c>
      <c r="X6070" t="e">
        <v>#N/A</v>
      </c>
      <c r="Y6070" s="3" t="e">
        <v>#N/A</v>
      </c>
      <c r="Z6070" s="8" t="e">
        <v>#N/A</v>
      </c>
      <c r="AA6070" s="30" t="e">
        <v>#N/A</v>
      </c>
      <c r="AB6070" t="e">
        <v>#N/A</v>
      </c>
      <c r="AC6070" t="e">
        <v>#N/A</v>
      </c>
      <c r="AD6070" t="e">
        <v>#N/A</v>
      </c>
      <c r="AE6070" t="e">
        <v>#N/A</v>
      </c>
      <c r="AF6070" t="e">
        <v>#N/A</v>
      </c>
    </row>
    <row r="6071" spans="1:32" x14ac:dyDescent="0.25">
      <c r="A6071" t="e">
        <v>#N/A</v>
      </c>
      <c r="B6071" s="33" t="e">
        <v>#N/A</v>
      </c>
      <c r="C6071" t="e">
        <v>#N/A</v>
      </c>
      <c r="D6071" t="e">
        <v>#N/A</v>
      </c>
      <c r="E6071" s="69" t="e">
        <v>#N/A</v>
      </c>
      <c r="F6071" s="3" t="e">
        <v>#N/A</v>
      </c>
      <c r="G6071" s="3" t="e">
        <v>#N/A</v>
      </c>
      <c r="H6071" s="3" t="e">
        <v>#N/A</v>
      </c>
      <c r="I6071" s="80" t="e">
        <v>#N/A</v>
      </c>
      <c r="J6071" s="80" t="e">
        <v>#N/A</v>
      </c>
      <c r="K6071" s="85" t="e">
        <v>#N/A</v>
      </c>
      <c r="L6071" s="9" t="e">
        <v>#N/A</v>
      </c>
      <c r="M6071" s="93" t="e">
        <v>#N/A</v>
      </c>
      <c r="N6071" s="8" t="e">
        <v>#N/A</v>
      </c>
      <c r="O6071" t="e">
        <v>#N/A</v>
      </c>
      <c r="P6071" t="e">
        <v>#N/A</v>
      </c>
      <c r="Q6071" t="e">
        <v>#N/A</v>
      </c>
      <c r="R6071" s="2" t="e">
        <v>#N/A</v>
      </c>
      <c r="S6071" t="e">
        <v>#N/A</v>
      </c>
      <c r="T6071" s="3" t="e">
        <v>#N/A</v>
      </c>
      <c r="U6071" s="3" t="e">
        <v>#N/A</v>
      </c>
      <c r="V6071" t="e">
        <v>#N/A</v>
      </c>
      <c r="W6071" t="e">
        <v>#N/A</v>
      </c>
      <c r="X6071" t="e">
        <v>#N/A</v>
      </c>
      <c r="Y6071" s="3" t="e">
        <v>#N/A</v>
      </c>
      <c r="Z6071" s="8" t="e">
        <v>#N/A</v>
      </c>
      <c r="AA6071" s="30" t="e">
        <v>#N/A</v>
      </c>
      <c r="AB6071" t="e">
        <v>#N/A</v>
      </c>
      <c r="AC6071" t="e">
        <v>#N/A</v>
      </c>
      <c r="AD6071" t="e">
        <v>#N/A</v>
      </c>
      <c r="AE6071" t="e">
        <v>#N/A</v>
      </c>
      <c r="AF6071" t="e">
        <v>#N/A</v>
      </c>
    </row>
    <row r="6072" spans="1:32" x14ac:dyDescent="0.25">
      <c r="A6072" t="e">
        <v>#N/A</v>
      </c>
      <c r="B6072" s="33" t="e">
        <v>#N/A</v>
      </c>
      <c r="C6072" t="e">
        <v>#N/A</v>
      </c>
      <c r="D6072" t="e">
        <v>#N/A</v>
      </c>
      <c r="E6072" s="69" t="e">
        <v>#N/A</v>
      </c>
      <c r="F6072" s="3" t="e">
        <v>#N/A</v>
      </c>
      <c r="G6072" s="3" t="e">
        <v>#N/A</v>
      </c>
      <c r="H6072" s="3" t="e">
        <v>#N/A</v>
      </c>
      <c r="I6072" s="80" t="e">
        <v>#N/A</v>
      </c>
      <c r="J6072" s="80" t="e">
        <v>#N/A</v>
      </c>
      <c r="K6072" s="85" t="e">
        <v>#N/A</v>
      </c>
      <c r="L6072" s="9" t="e">
        <v>#N/A</v>
      </c>
      <c r="M6072" s="93" t="e">
        <v>#N/A</v>
      </c>
      <c r="N6072" s="8" t="e">
        <v>#N/A</v>
      </c>
      <c r="O6072" t="e">
        <v>#N/A</v>
      </c>
      <c r="P6072" t="e">
        <v>#N/A</v>
      </c>
      <c r="Q6072" t="e">
        <v>#N/A</v>
      </c>
      <c r="R6072" s="2" t="e">
        <v>#N/A</v>
      </c>
      <c r="S6072" t="e">
        <v>#N/A</v>
      </c>
      <c r="T6072" s="3" t="e">
        <v>#N/A</v>
      </c>
      <c r="U6072" s="3" t="e">
        <v>#N/A</v>
      </c>
      <c r="V6072" t="e">
        <v>#N/A</v>
      </c>
      <c r="W6072" t="e">
        <v>#N/A</v>
      </c>
      <c r="X6072" t="e">
        <v>#N/A</v>
      </c>
      <c r="Y6072" s="3" t="e">
        <v>#N/A</v>
      </c>
      <c r="Z6072" s="8" t="e">
        <v>#N/A</v>
      </c>
      <c r="AA6072" s="30" t="e">
        <v>#N/A</v>
      </c>
      <c r="AB6072" t="e">
        <v>#N/A</v>
      </c>
      <c r="AC6072" t="e">
        <v>#N/A</v>
      </c>
      <c r="AD6072" t="e">
        <v>#N/A</v>
      </c>
      <c r="AE6072" t="e">
        <v>#N/A</v>
      </c>
      <c r="AF6072" t="e">
        <v>#N/A</v>
      </c>
    </row>
    <row r="6073" spans="1:32" x14ac:dyDescent="0.25">
      <c r="A6073" t="e">
        <v>#N/A</v>
      </c>
      <c r="B6073" s="33" t="e">
        <v>#N/A</v>
      </c>
      <c r="C6073" t="e">
        <v>#N/A</v>
      </c>
      <c r="D6073" t="e">
        <v>#N/A</v>
      </c>
      <c r="E6073" s="69" t="e">
        <v>#N/A</v>
      </c>
      <c r="F6073" s="3" t="e">
        <v>#N/A</v>
      </c>
      <c r="G6073" s="3" t="e">
        <v>#N/A</v>
      </c>
      <c r="H6073" s="3" t="e">
        <v>#N/A</v>
      </c>
      <c r="I6073" s="80" t="e">
        <v>#N/A</v>
      </c>
      <c r="J6073" s="80" t="e">
        <v>#N/A</v>
      </c>
      <c r="K6073" s="85" t="e">
        <v>#N/A</v>
      </c>
      <c r="L6073" s="9" t="e">
        <v>#N/A</v>
      </c>
      <c r="M6073" s="93" t="e">
        <v>#N/A</v>
      </c>
      <c r="N6073" s="8" t="e">
        <v>#N/A</v>
      </c>
      <c r="O6073" t="e">
        <v>#N/A</v>
      </c>
      <c r="P6073" t="e">
        <v>#N/A</v>
      </c>
      <c r="Q6073" t="e">
        <v>#N/A</v>
      </c>
      <c r="R6073" s="2" t="e">
        <v>#N/A</v>
      </c>
      <c r="S6073" t="e">
        <v>#N/A</v>
      </c>
      <c r="T6073" s="3" t="e">
        <v>#N/A</v>
      </c>
      <c r="U6073" s="3" t="e">
        <v>#N/A</v>
      </c>
      <c r="V6073" t="e">
        <v>#N/A</v>
      </c>
      <c r="W6073" t="e">
        <v>#N/A</v>
      </c>
      <c r="X6073" t="e">
        <v>#N/A</v>
      </c>
      <c r="Y6073" s="3" t="e">
        <v>#N/A</v>
      </c>
      <c r="Z6073" s="8" t="e">
        <v>#N/A</v>
      </c>
      <c r="AA6073" s="30" t="e">
        <v>#N/A</v>
      </c>
      <c r="AB6073" t="e">
        <v>#N/A</v>
      </c>
      <c r="AC6073" t="e">
        <v>#N/A</v>
      </c>
      <c r="AD6073" t="e">
        <v>#N/A</v>
      </c>
      <c r="AE6073" t="e">
        <v>#N/A</v>
      </c>
      <c r="AF6073" t="e">
        <v>#N/A</v>
      </c>
    </row>
    <row r="6074" spans="1:32" x14ac:dyDescent="0.25">
      <c r="A6074" t="e">
        <v>#N/A</v>
      </c>
      <c r="B6074" s="33" t="e">
        <v>#N/A</v>
      </c>
      <c r="C6074" t="e">
        <v>#N/A</v>
      </c>
      <c r="D6074" t="e">
        <v>#N/A</v>
      </c>
      <c r="E6074" s="69" t="e">
        <v>#N/A</v>
      </c>
      <c r="F6074" s="3" t="e">
        <v>#N/A</v>
      </c>
      <c r="G6074" s="3" t="e">
        <v>#N/A</v>
      </c>
      <c r="H6074" s="3" t="e">
        <v>#N/A</v>
      </c>
      <c r="I6074" s="80" t="e">
        <v>#N/A</v>
      </c>
      <c r="J6074" s="80" t="e">
        <v>#N/A</v>
      </c>
      <c r="K6074" s="85" t="e">
        <v>#N/A</v>
      </c>
      <c r="L6074" s="9" t="e">
        <v>#N/A</v>
      </c>
      <c r="M6074" s="93" t="e">
        <v>#N/A</v>
      </c>
      <c r="N6074" s="8" t="e">
        <v>#N/A</v>
      </c>
      <c r="O6074" t="e">
        <v>#N/A</v>
      </c>
      <c r="P6074" t="e">
        <v>#N/A</v>
      </c>
      <c r="Q6074" t="e">
        <v>#N/A</v>
      </c>
      <c r="R6074" s="2" t="e">
        <v>#N/A</v>
      </c>
      <c r="S6074" t="e">
        <v>#N/A</v>
      </c>
      <c r="T6074" s="3" t="e">
        <v>#N/A</v>
      </c>
      <c r="U6074" s="3" t="e">
        <v>#N/A</v>
      </c>
      <c r="V6074" t="e">
        <v>#N/A</v>
      </c>
      <c r="W6074" t="e">
        <v>#N/A</v>
      </c>
      <c r="X6074" t="e">
        <v>#N/A</v>
      </c>
      <c r="Y6074" s="3" t="e">
        <v>#N/A</v>
      </c>
      <c r="Z6074" s="8" t="e">
        <v>#N/A</v>
      </c>
      <c r="AA6074" s="30" t="e">
        <v>#N/A</v>
      </c>
      <c r="AB6074" t="e">
        <v>#N/A</v>
      </c>
      <c r="AC6074" t="e">
        <v>#N/A</v>
      </c>
      <c r="AD6074" t="e">
        <v>#N/A</v>
      </c>
      <c r="AE6074" t="e">
        <v>#N/A</v>
      </c>
      <c r="AF6074" t="e">
        <v>#N/A</v>
      </c>
    </row>
    <row r="6075" spans="1:32" x14ac:dyDescent="0.25">
      <c r="A6075" t="e">
        <v>#N/A</v>
      </c>
      <c r="B6075" s="33" t="e">
        <v>#N/A</v>
      </c>
      <c r="C6075" t="e">
        <v>#N/A</v>
      </c>
      <c r="D6075" t="e">
        <v>#N/A</v>
      </c>
      <c r="E6075" s="69" t="e">
        <v>#N/A</v>
      </c>
      <c r="F6075" s="3" t="e">
        <v>#N/A</v>
      </c>
      <c r="G6075" s="3" t="e">
        <v>#N/A</v>
      </c>
      <c r="H6075" s="3" t="e">
        <v>#N/A</v>
      </c>
      <c r="I6075" s="80" t="e">
        <v>#N/A</v>
      </c>
      <c r="J6075" s="80" t="e">
        <v>#N/A</v>
      </c>
      <c r="K6075" s="85" t="e">
        <v>#N/A</v>
      </c>
      <c r="L6075" s="9" t="e">
        <v>#N/A</v>
      </c>
      <c r="M6075" s="93" t="e">
        <v>#N/A</v>
      </c>
      <c r="N6075" s="8" t="e">
        <v>#N/A</v>
      </c>
      <c r="O6075" t="e">
        <v>#N/A</v>
      </c>
      <c r="P6075" t="e">
        <v>#N/A</v>
      </c>
      <c r="Q6075" t="e">
        <v>#N/A</v>
      </c>
      <c r="R6075" s="2" t="e">
        <v>#N/A</v>
      </c>
      <c r="S6075" t="e">
        <v>#N/A</v>
      </c>
      <c r="T6075" s="3" t="e">
        <v>#N/A</v>
      </c>
      <c r="U6075" s="3" t="e">
        <v>#N/A</v>
      </c>
      <c r="V6075" t="e">
        <v>#N/A</v>
      </c>
      <c r="W6075" t="e">
        <v>#N/A</v>
      </c>
      <c r="X6075" t="e">
        <v>#N/A</v>
      </c>
      <c r="Y6075" s="3" t="e">
        <v>#N/A</v>
      </c>
      <c r="Z6075" s="8" t="e">
        <v>#N/A</v>
      </c>
      <c r="AA6075" s="30" t="e">
        <v>#N/A</v>
      </c>
      <c r="AB6075" t="e">
        <v>#N/A</v>
      </c>
      <c r="AC6075" t="e">
        <v>#N/A</v>
      </c>
      <c r="AD6075" t="e">
        <v>#N/A</v>
      </c>
      <c r="AE6075" t="e">
        <v>#N/A</v>
      </c>
      <c r="AF6075" t="e">
        <v>#N/A</v>
      </c>
    </row>
    <row r="6076" spans="1:32" x14ac:dyDescent="0.25">
      <c r="A6076" t="e">
        <v>#N/A</v>
      </c>
      <c r="B6076" s="33" t="e">
        <v>#N/A</v>
      </c>
      <c r="C6076" t="e">
        <v>#N/A</v>
      </c>
      <c r="D6076" t="e">
        <v>#N/A</v>
      </c>
      <c r="E6076" s="69" t="e">
        <v>#N/A</v>
      </c>
      <c r="F6076" s="3" t="e">
        <v>#N/A</v>
      </c>
      <c r="G6076" s="3" t="e">
        <v>#N/A</v>
      </c>
      <c r="H6076" s="3" t="e">
        <v>#N/A</v>
      </c>
      <c r="I6076" s="80" t="e">
        <v>#N/A</v>
      </c>
      <c r="J6076" s="80" t="e">
        <v>#N/A</v>
      </c>
      <c r="K6076" s="85" t="e">
        <v>#N/A</v>
      </c>
      <c r="L6076" s="9" t="e">
        <v>#N/A</v>
      </c>
      <c r="M6076" s="93" t="e">
        <v>#N/A</v>
      </c>
      <c r="N6076" s="8" t="e">
        <v>#N/A</v>
      </c>
      <c r="O6076" t="e">
        <v>#N/A</v>
      </c>
      <c r="P6076" t="e">
        <v>#N/A</v>
      </c>
      <c r="Q6076" t="e">
        <v>#N/A</v>
      </c>
      <c r="R6076" s="2" t="e">
        <v>#N/A</v>
      </c>
      <c r="S6076" t="e">
        <v>#N/A</v>
      </c>
      <c r="T6076" s="3" t="e">
        <v>#N/A</v>
      </c>
      <c r="U6076" s="3" t="e">
        <v>#N/A</v>
      </c>
      <c r="V6076" t="e">
        <v>#N/A</v>
      </c>
      <c r="W6076" t="e">
        <v>#N/A</v>
      </c>
      <c r="X6076" t="e">
        <v>#N/A</v>
      </c>
      <c r="Y6076" s="3" t="e">
        <v>#N/A</v>
      </c>
      <c r="Z6076" s="8" t="e">
        <v>#N/A</v>
      </c>
      <c r="AA6076" s="30" t="e">
        <v>#N/A</v>
      </c>
      <c r="AB6076" t="e">
        <v>#N/A</v>
      </c>
      <c r="AC6076" t="e">
        <v>#N/A</v>
      </c>
      <c r="AD6076" t="e">
        <v>#N/A</v>
      </c>
      <c r="AE6076" t="e">
        <v>#N/A</v>
      </c>
      <c r="AF6076" t="e">
        <v>#N/A</v>
      </c>
    </row>
    <row r="6077" spans="1:32" x14ac:dyDescent="0.25">
      <c r="A6077" t="e">
        <v>#N/A</v>
      </c>
      <c r="B6077" s="33" t="e">
        <v>#N/A</v>
      </c>
      <c r="C6077" t="e">
        <v>#N/A</v>
      </c>
      <c r="D6077" t="e">
        <v>#N/A</v>
      </c>
      <c r="E6077" s="69" t="e">
        <v>#N/A</v>
      </c>
      <c r="F6077" s="3" t="e">
        <v>#N/A</v>
      </c>
      <c r="G6077" s="3" t="e">
        <v>#N/A</v>
      </c>
      <c r="H6077" s="3" t="e">
        <v>#N/A</v>
      </c>
      <c r="I6077" s="80" t="e">
        <v>#N/A</v>
      </c>
      <c r="J6077" s="80" t="e">
        <v>#N/A</v>
      </c>
      <c r="K6077" s="85" t="e">
        <v>#N/A</v>
      </c>
      <c r="L6077" s="9" t="e">
        <v>#N/A</v>
      </c>
      <c r="M6077" s="93" t="e">
        <v>#N/A</v>
      </c>
      <c r="N6077" s="8" t="e">
        <v>#N/A</v>
      </c>
      <c r="O6077" t="e">
        <v>#N/A</v>
      </c>
      <c r="P6077" t="e">
        <v>#N/A</v>
      </c>
      <c r="Q6077" t="e">
        <v>#N/A</v>
      </c>
      <c r="R6077" s="2" t="e">
        <v>#N/A</v>
      </c>
      <c r="S6077" t="e">
        <v>#N/A</v>
      </c>
      <c r="T6077" s="3" t="e">
        <v>#N/A</v>
      </c>
      <c r="U6077" s="3" t="e">
        <v>#N/A</v>
      </c>
      <c r="V6077" t="e">
        <v>#N/A</v>
      </c>
      <c r="W6077" t="e">
        <v>#N/A</v>
      </c>
      <c r="X6077" t="e">
        <v>#N/A</v>
      </c>
      <c r="Y6077" s="3" t="e">
        <v>#N/A</v>
      </c>
      <c r="Z6077" s="8" t="e">
        <v>#N/A</v>
      </c>
      <c r="AA6077" s="30" t="e">
        <v>#N/A</v>
      </c>
      <c r="AB6077" t="e">
        <v>#N/A</v>
      </c>
      <c r="AC6077" t="e">
        <v>#N/A</v>
      </c>
      <c r="AD6077" t="e">
        <v>#N/A</v>
      </c>
      <c r="AE6077" t="e">
        <v>#N/A</v>
      </c>
      <c r="AF6077" t="e">
        <v>#N/A</v>
      </c>
    </row>
    <row r="6078" spans="1:32" x14ac:dyDescent="0.25">
      <c r="A6078" t="e">
        <v>#N/A</v>
      </c>
      <c r="B6078" s="33" t="e">
        <v>#N/A</v>
      </c>
      <c r="C6078" t="e">
        <v>#N/A</v>
      </c>
      <c r="D6078" t="e">
        <v>#N/A</v>
      </c>
      <c r="E6078" s="69" t="e">
        <v>#N/A</v>
      </c>
      <c r="F6078" s="3" t="e">
        <v>#N/A</v>
      </c>
      <c r="G6078" s="3" t="e">
        <v>#N/A</v>
      </c>
      <c r="H6078" s="3" t="e">
        <v>#N/A</v>
      </c>
      <c r="I6078" s="80" t="e">
        <v>#N/A</v>
      </c>
      <c r="J6078" s="80" t="e">
        <v>#N/A</v>
      </c>
      <c r="K6078" s="85" t="e">
        <v>#N/A</v>
      </c>
      <c r="L6078" s="9" t="e">
        <v>#N/A</v>
      </c>
      <c r="M6078" s="93" t="e">
        <v>#N/A</v>
      </c>
      <c r="N6078" s="8" t="e">
        <v>#N/A</v>
      </c>
      <c r="O6078" t="e">
        <v>#N/A</v>
      </c>
      <c r="P6078" t="e">
        <v>#N/A</v>
      </c>
      <c r="Q6078" t="e">
        <v>#N/A</v>
      </c>
      <c r="R6078" s="2" t="e">
        <v>#N/A</v>
      </c>
      <c r="S6078" t="e">
        <v>#N/A</v>
      </c>
      <c r="T6078" s="3" t="e">
        <v>#N/A</v>
      </c>
      <c r="U6078" s="3" t="e">
        <v>#N/A</v>
      </c>
      <c r="V6078" t="e">
        <v>#N/A</v>
      </c>
      <c r="W6078" t="e">
        <v>#N/A</v>
      </c>
      <c r="X6078" t="e">
        <v>#N/A</v>
      </c>
      <c r="Y6078" s="3" t="e">
        <v>#N/A</v>
      </c>
      <c r="Z6078" s="8" t="e">
        <v>#N/A</v>
      </c>
      <c r="AA6078" s="30" t="e">
        <v>#N/A</v>
      </c>
      <c r="AB6078" t="e">
        <v>#N/A</v>
      </c>
      <c r="AC6078" t="e">
        <v>#N/A</v>
      </c>
      <c r="AD6078" t="e">
        <v>#N/A</v>
      </c>
      <c r="AE6078" t="e">
        <v>#N/A</v>
      </c>
      <c r="AF6078" t="e">
        <v>#N/A</v>
      </c>
    </row>
    <row r="6079" spans="1:32" x14ac:dyDescent="0.25">
      <c r="A6079" t="e">
        <v>#N/A</v>
      </c>
      <c r="B6079" s="33" t="e">
        <v>#N/A</v>
      </c>
      <c r="C6079" t="e">
        <v>#N/A</v>
      </c>
      <c r="D6079" t="e">
        <v>#N/A</v>
      </c>
      <c r="E6079" s="69" t="e">
        <v>#N/A</v>
      </c>
      <c r="F6079" s="3" t="e">
        <v>#N/A</v>
      </c>
      <c r="G6079" s="3" t="e">
        <v>#N/A</v>
      </c>
      <c r="H6079" s="3" t="e">
        <v>#N/A</v>
      </c>
      <c r="I6079" s="80" t="e">
        <v>#N/A</v>
      </c>
      <c r="J6079" s="80" t="e">
        <v>#N/A</v>
      </c>
      <c r="K6079" s="85" t="e">
        <v>#N/A</v>
      </c>
      <c r="L6079" s="9" t="e">
        <v>#N/A</v>
      </c>
      <c r="M6079" s="93" t="e">
        <v>#N/A</v>
      </c>
      <c r="N6079" s="8" t="e">
        <v>#N/A</v>
      </c>
      <c r="O6079" t="e">
        <v>#N/A</v>
      </c>
      <c r="P6079" t="e">
        <v>#N/A</v>
      </c>
      <c r="Q6079" t="e">
        <v>#N/A</v>
      </c>
      <c r="R6079" s="2" t="e">
        <v>#N/A</v>
      </c>
      <c r="S6079" t="e">
        <v>#N/A</v>
      </c>
      <c r="T6079" s="3" t="e">
        <v>#N/A</v>
      </c>
      <c r="U6079" s="3" t="e">
        <v>#N/A</v>
      </c>
      <c r="V6079" t="e">
        <v>#N/A</v>
      </c>
      <c r="W6079" t="e">
        <v>#N/A</v>
      </c>
      <c r="X6079" t="e">
        <v>#N/A</v>
      </c>
      <c r="Y6079" s="3" t="e">
        <v>#N/A</v>
      </c>
      <c r="Z6079" s="8" t="e">
        <v>#N/A</v>
      </c>
      <c r="AA6079" s="30" t="e">
        <v>#N/A</v>
      </c>
      <c r="AB6079" t="e">
        <v>#N/A</v>
      </c>
      <c r="AC6079" t="e">
        <v>#N/A</v>
      </c>
      <c r="AD6079" t="e">
        <v>#N/A</v>
      </c>
      <c r="AE6079" t="e">
        <v>#N/A</v>
      </c>
      <c r="AF6079" t="e">
        <v>#N/A</v>
      </c>
    </row>
    <row r="6080" spans="1:32" x14ac:dyDescent="0.25">
      <c r="A6080" t="e">
        <v>#N/A</v>
      </c>
      <c r="B6080" s="33" t="e">
        <v>#N/A</v>
      </c>
      <c r="C6080" t="e">
        <v>#N/A</v>
      </c>
      <c r="D6080" t="e">
        <v>#N/A</v>
      </c>
      <c r="E6080" s="69" t="e">
        <v>#N/A</v>
      </c>
      <c r="F6080" s="3" t="e">
        <v>#N/A</v>
      </c>
      <c r="G6080" s="3" t="e">
        <v>#N/A</v>
      </c>
      <c r="H6080" s="3" t="e">
        <v>#N/A</v>
      </c>
      <c r="I6080" s="80" t="e">
        <v>#N/A</v>
      </c>
      <c r="J6080" s="80" t="e">
        <v>#N/A</v>
      </c>
      <c r="K6080" s="85" t="e">
        <v>#N/A</v>
      </c>
      <c r="L6080" s="9" t="e">
        <v>#N/A</v>
      </c>
      <c r="M6080" s="93" t="e">
        <v>#N/A</v>
      </c>
      <c r="N6080" s="8" t="e">
        <v>#N/A</v>
      </c>
      <c r="O6080" t="e">
        <v>#N/A</v>
      </c>
      <c r="P6080" t="e">
        <v>#N/A</v>
      </c>
      <c r="Q6080" t="e">
        <v>#N/A</v>
      </c>
      <c r="R6080" s="2" t="e">
        <v>#N/A</v>
      </c>
      <c r="S6080" t="e">
        <v>#N/A</v>
      </c>
      <c r="T6080" s="3" t="e">
        <v>#N/A</v>
      </c>
      <c r="U6080" s="3" t="e">
        <v>#N/A</v>
      </c>
      <c r="V6080" t="e">
        <v>#N/A</v>
      </c>
      <c r="W6080" t="e">
        <v>#N/A</v>
      </c>
      <c r="X6080" t="e">
        <v>#N/A</v>
      </c>
      <c r="Y6080" s="3" t="e">
        <v>#N/A</v>
      </c>
      <c r="Z6080" s="8" t="e">
        <v>#N/A</v>
      </c>
      <c r="AA6080" s="30" t="e">
        <v>#N/A</v>
      </c>
      <c r="AB6080" t="e">
        <v>#N/A</v>
      </c>
      <c r="AC6080" t="e">
        <v>#N/A</v>
      </c>
      <c r="AD6080" t="e">
        <v>#N/A</v>
      </c>
      <c r="AE6080" t="e">
        <v>#N/A</v>
      </c>
      <c r="AF6080" t="e">
        <v>#N/A</v>
      </c>
    </row>
    <row r="6081" spans="1:32" x14ac:dyDescent="0.25">
      <c r="A6081" t="e">
        <v>#N/A</v>
      </c>
      <c r="B6081" s="33" t="e">
        <v>#N/A</v>
      </c>
      <c r="C6081" t="e">
        <v>#N/A</v>
      </c>
      <c r="D6081" t="e">
        <v>#N/A</v>
      </c>
      <c r="E6081" s="69" t="e">
        <v>#N/A</v>
      </c>
      <c r="F6081" s="3" t="e">
        <v>#N/A</v>
      </c>
      <c r="G6081" s="3" t="e">
        <v>#N/A</v>
      </c>
      <c r="H6081" s="3" t="e">
        <v>#N/A</v>
      </c>
      <c r="I6081" s="80" t="e">
        <v>#N/A</v>
      </c>
      <c r="J6081" s="80" t="e">
        <v>#N/A</v>
      </c>
      <c r="K6081" s="85" t="e">
        <v>#N/A</v>
      </c>
      <c r="L6081" s="9" t="e">
        <v>#N/A</v>
      </c>
      <c r="M6081" s="93" t="e">
        <v>#N/A</v>
      </c>
      <c r="N6081" s="8" t="e">
        <v>#N/A</v>
      </c>
      <c r="O6081" t="e">
        <v>#N/A</v>
      </c>
      <c r="P6081" t="e">
        <v>#N/A</v>
      </c>
      <c r="Q6081" t="e">
        <v>#N/A</v>
      </c>
      <c r="R6081" s="2" t="e">
        <v>#N/A</v>
      </c>
      <c r="S6081" t="e">
        <v>#N/A</v>
      </c>
      <c r="T6081" s="3" t="e">
        <v>#N/A</v>
      </c>
      <c r="U6081" s="3" t="e">
        <v>#N/A</v>
      </c>
      <c r="V6081" t="e">
        <v>#N/A</v>
      </c>
      <c r="W6081" t="e">
        <v>#N/A</v>
      </c>
      <c r="X6081" t="e">
        <v>#N/A</v>
      </c>
      <c r="Y6081" s="3" t="e">
        <v>#N/A</v>
      </c>
      <c r="Z6081" s="8" t="e">
        <v>#N/A</v>
      </c>
      <c r="AA6081" s="30" t="e">
        <v>#N/A</v>
      </c>
      <c r="AB6081" t="e">
        <v>#N/A</v>
      </c>
      <c r="AC6081" t="e">
        <v>#N/A</v>
      </c>
      <c r="AD6081" t="e">
        <v>#N/A</v>
      </c>
      <c r="AE6081" t="e">
        <v>#N/A</v>
      </c>
      <c r="AF6081" t="e">
        <v>#N/A</v>
      </c>
    </row>
    <row r="6082" spans="1:32" x14ac:dyDescent="0.25">
      <c r="A6082" t="e">
        <v>#N/A</v>
      </c>
      <c r="B6082" s="33" t="e">
        <v>#N/A</v>
      </c>
      <c r="C6082" t="e">
        <v>#N/A</v>
      </c>
      <c r="D6082" t="e">
        <v>#N/A</v>
      </c>
      <c r="E6082" s="69" t="e">
        <v>#N/A</v>
      </c>
      <c r="F6082" s="3" t="e">
        <v>#N/A</v>
      </c>
      <c r="G6082" s="3" t="e">
        <v>#N/A</v>
      </c>
      <c r="H6082" s="3" t="e">
        <v>#N/A</v>
      </c>
      <c r="I6082" s="80" t="e">
        <v>#N/A</v>
      </c>
      <c r="J6082" s="80" t="e">
        <v>#N/A</v>
      </c>
      <c r="K6082" s="85" t="e">
        <v>#N/A</v>
      </c>
      <c r="L6082" s="9" t="e">
        <v>#N/A</v>
      </c>
      <c r="M6082" s="93" t="e">
        <v>#N/A</v>
      </c>
      <c r="N6082" s="8" t="e">
        <v>#N/A</v>
      </c>
      <c r="O6082" t="e">
        <v>#N/A</v>
      </c>
      <c r="P6082" t="e">
        <v>#N/A</v>
      </c>
      <c r="Q6082" t="e">
        <v>#N/A</v>
      </c>
      <c r="R6082" s="2" t="e">
        <v>#N/A</v>
      </c>
      <c r="S6082" t="e">
        <v>#N/A</v>
      </c>
      <c r="T6082" s="3" t="e">
        <v>#N/A</v>
      </c>
      <c r="U6082" s="3" t="e">
        <v>#N/A</v>
      </c>
      <c r="V6082" t="e">
        <v>#N/A</v>
      </c>
      <c r="W6082" t="e">
        <v>#N/A</v>
      </c>
      <c r="X6082" t="e">
        <v>#N/A</v>
      </c>
      <c r="Y6082" s="3" t="e">
        <v>#N/A</v>
      </c>
      <c r="Z6082" s="8" t="e">
        <v>#N/A</v>
      </c>
      <c r="AA6082" s="30" t="e">
        <v>#N/A</v>
      </c>
      <c r="AB6082" t="e">
        <v>#N/A</v>
      </c>
      <c r="AC6082" t="e">
        <v>#N/A</v>
      </c>
      <c r="AD6082" t="e">
        <v>#N/A</v>
      </c>
      <c r="AE6082" t="e">
        <v>#N/A</v>
      </c>
      <c r="AF6082" t="e">
        <v>#N/A</v>
      </c>
    </row>
    <row r="6083" spans="1:32" x14ac:dyDescent="0.25">
      <c r="A6083" t="e">
        <v>#N/A</v>
      </c>
      <c r="B6083" s="33" t="e">
        <v>#N/A</v>
      </c>
      <c r="C6083" t="e">
        <v>#N/A</v>
      </c>
      <c r="D6083" t="e">
        <v>#N/A</v>
      </c>
      <c r="E6083" s="69" t="e">
        <v>#N/A</v>
      </c>
      <c r="F6083" s="3" t="e">
        <v>#N/A</v>
      </c>
      <c r="G6083" s="3" t="e">
        <v>#N/A</v>
      </c>
      <c r="H6083" s="3" t="e">
        <v>#N/A</v>
      </c>
      <c r="I6083" s="80" t="e">
        <v>#N/A</v>
      </c>
      <c r="J6083" s="80" t="e">
        <v>#N/A</v>
      </c>
      <c r="K6083" s="85" t="e">
        <v>#N/A</v>
      </c>
      <c r="L6083" s="9" t="e">
        <v>#N/A</v>
      </c>
      <c r="M6083" s="93" t="e">
        <v>#N/A</v>
      </c>
      <c r="N6083" s="8" t="e">
        <v>#N/A</v>
      </c>
      <c r="O6083" t="e">
        <v>#N/A</v>
      </c>
      <c r="P6083" t="e">
        <v>#N/A</v>
      </c>
      <c r="Q6083" t="e">
        <v>#N/A</v>
      </c>
      <c r="R6083" s="2" t="e">
        <v>#N/A</v>
      </c>
      <c r="S6083" t="e">
        <v>#N/A</v>
      </c>
      <c r="T6083" s="3" t="e">
        <v>#N/A</v>
      </c>
      <c r="U6083" s="3" t="e">
        <v>#N/A</v>
      </c>
      <c r="V6083" t="e">
        <v>#N/A</v>
      </c>
      <c r="W6083" t="e">
        <v>#N/A</v>
      </c>
      <c r="X6083" t="e">
        <v>#N/A</v>
      </c>
      <c r="Y6083" s="3" t="e">
        <v>#N/A</v>
      </c>
      <c r="Z6083" s="8" t="e">
        <v>#N/A</v>
      </c>
      <c r="AA6083" s="30" t="e">
        <v>#N/A</v>
      </c>
      <c r="AB6083" t="e">
        <v>#N/A</v>
      </c>
      <c r="AC6083" t="e">
        <v>#N/A</v>
      </c>
      <c r="AD6083" t="e">
        <v>#N/A</v>
      </c>
      <c r="AE6083" t="e">
        <v>#N/A</v>
      </c>
      <c r="AF6083" t="e">
        <v>#N/A</v>
      </c>
    </row>
    <row r="6084" spans="1:32" x14ac:dyDescent="0.25">
      <c r="A6084" t="e">
        <v>#N/A</v>
      </c>
      <c r="B6084" s="33" t="e">
        <v>#N/A</v>
      </c>
      <c r="C6084" t="e">
        <v>#N/A</v>
      </c>
      <c r="D6084" t="e">
        <v>#N/A</v>
      </c>
      <c r="E6084" s="69" t="e">
        <v>#N/A</v>
      </c>
      <c r="F6084" s="3" t="e">
        <v>#N/A</v>
      </c>
      <c r="G6084" s="3" t="e">
        <v>#N/A</v>
      </c>
      <c r="H6084" s="3" t="e">
        <v>#N/A</v>
      </c>
      <c r="I6084" s="80" t="e">
        <v>#N/A</v>
      </c>
      <c r="J6084" s="80" t="e">
        <v>#N/A</v>
      </c>
      <c r="K6084" s="85" t="e">
        <v>#N/A</v>
      </c>
      <c r="L6084" s="9" t="e">
        <v>#N/A</v>
      </c>
      <c r="M6084" s="93" t="e">
        <v>#N/A</v>
      </c>
      <c r="N6084" s="8" t="e">
        <v>#N/A</v>
      </c>
      <c r="O6084" t="e">
        <v>#N/A</v>
      </c>
      <c r="P6084" t="e">
        <v>#N/A</v>
      </c>
      <c r="Q6084" t="e">
        <v>#N/A</v>
      </c>
      <c r="R6084" s="2" t="e">
        <v>#N/A</v>
      </c>
      <c r="S6084" t="e">
        <v>#N/A</v>
      </c>
      <c r="T6084" s="3" t="e">
        <v>#N/A</v>
      </c>
      <c r="U6084" s="3" t="e">
        <v>#N/A</v>
      </c>
      <c r="V6084" t="e">
        <v>#N/A</v>
      </c>
      <c r="W6084" t="e">
        <v>#N/A</v>
      </c>
      <c r="X6084" t="e">
        <v>#N/A</v>
      </c>
      <c r="Y6084" s="3" t="e">
        <v>#N/A</v>
      </c>
      <c r="Z6084" s="8" t="e">
        <v>#N/A</v>
      </c>
      <c r="AA6084" s="30" t="e">
        <v>#N/A</v>
      </c>
      <c r="AB6084" t="e">
        <v>#N/A</v>
      </c>
      <c r="AC6084" t="e">
        <v>#N/A</v>
      </c>
      <c r="AD6084" t="e">
        <v>#N/A</v>
      </c>
      <c r="AE6084" t="e">
        <v>#N/A</v>
      </c>
      <c r="AF6084" t="e">
        <v>#N/A</v>
      </c>
    </row>
    <row r="6085" spans="1:32" x14ac:dyDescent="0.25">
      <c r="A6085" t="e">
        <v>#N/A</v>
      </c>
      <c r="B6085" s="33" t="e">
        <v>#N/A</v>
      </c>
      <c r="C6085" t="e">
        <v>#N/A</v>
      </c>
      <c r="D6085" t="e">
        <v>#N/A</v>
      </c>
      <c r="E6085" s="69" t="e">
        <v>#N/A</v>
      </c>
      <c r="F6085" s="3" t="e">
        <v>#N/A</v>
      </c>
      <c r="G6085" s="3" t="e">
        <v>#N/A</v>
      </c>
      <c r="H6085" s="3" t="e">
        <v>#N/A</v>
      </c>
      <c r="I6085" s="80" t="e">
        <v>#N/A</v>
      </c>
      <c r="J6085" s="80" t="e">
        <v>#N/A</v>
      </c>
      <c r="K6085" s="85" t="e">
        <v>#N/A</v>
      </c>
      <c r="L6085" s="9" t="e">
        <v>#N/A</v>
      </c>
      <c r="M6085" s="93" t="e">
        <v>#N/A</v>
      </c>
      <c r="N6085" s="8" t="e">
        <v>#N/A</v>
      </c>
      <c r="O6085" t="e">
        <v>#N/A</v>
      </c>
      <c r="P6085" t="e">
        <v>#N/A</v>
      </c>
      <c r="Q6085" t="e">
        <v>#N/A</v>
      </c>
      <c r="R6085" s="2" t="e">
        <v>#N/A</v>
      </c>
      <c r="S6085" t="e">
        <v>#N/A</v>
      </c>
      <c r="T6085" s="3" t="e">
        <v>#N/A</v>
      </c>
      <c r="U6085" s="3" t="e">
        <v>#N/A</v>
      </c>
      <c r="V6085" t="e">
        <v>#N/A</v>
      </c>
      <c r="W6085" t="e">
        <v>#N/A</v>
      </c>
      <c r="X6085" t="e">
        <v>#N/A</v>
      </c>
      <c r="Y6085" s="3" t="e">
        <v>#N/A</v>
      </c>
      <c r="Z6085" s="8" t="e">
        <v>#N/A</v>
      </c>
      <c r="AA6085" s="30" t="e">
        <v>#N/A</v>
      </c>
      <c r="AB6085" t="e">
        <v>#N/A</v>
      </c>
      <c r="AC6085" t="e">
        <v>#N/A</v>
      </c>
      <c r="AD6085" t="e">
        <v>#N/A</v>
      </c>
      <c r="AE6085" t="e">
        <v>#N/A</v>
      </c>
      <c r="AF6085" t="e">
        <v>#N/A</v>
      </c>
    </row>
    <row r="6086" spans="1:32" x14ac:dyDescent="0.25">
      <c r="A6086" t="e">
        <v>#N/A</v>
      </c>
      <c r="B6086" s="33" t="e">
        <v>#N/A</v>
      </c>
      <c r="C6086" t="e">
        <v>#N/A</v>
      </c>
      <c r="D6086" t="e">
        <v>#N/A</v>
      </c>
      <c r="E6086" s="69" t="e">
        <v>#N/A</v>
      </c>
      <c r="F6086" s="3" t="e">
        <v>#N/A</v>
      </c>
      <c r="G6086" s="3" t="e">
        <v>#N/A</v>
      </c>
      <c r="H6086" s="3" t="e">
        <v>#N/A</v>
      </c>
      <c r="I6086" s="80" t="e">
        <v>#N/A</v>
      </c>
      <c r="J6086" s="80" t="e">
        <v>#N/A</v>
      </c>
      <c r="K6086" s="85" t="e">
        <v>#N/A</v>
      </c>
      <c r="L6086" s="9" t="e">
        <v>#N/A</v>
      </c>
      <c r="M6086" s="93" t="e">
        <v>#N/A</v>
      </c>
      <c r="N6086" s="8" t="e">
        <v>#N/A</v>
      </c>
      <c r="O6086" t="e">
        <v>#N/A</v>
      </c>
      <c r="P6086" t="e">
        <v>#N/A</v>
      </c>
      <c r="Q6086" t="e">
        <v>#N/A</v>
      </c>
      <c r="R6086" s="2" t="e">
        <v>#N/A</v>
      </c>
      <c r="S6086" t="e">
        <v>#N/A</v>
      </c>
      <c r="T6086" s="3" t="e">
        <v>#N/A</v>
      </c>
      <c r="U6086" s="3" t="e">
        <v>#N/A</v>
      </c>
      <c r="V6086" t="e">
        <v>#N/A</v>
      </c>
      <c r="W6086" t="e">
        <v>#N/A</v>
      </c>
      <c r="X6086" t="e">
        <v>#N/A</v>
      </c>
      <c r="Y6086" s="3" t="e">
        <v>#N/A</v>
      </c>
      <c r="Z6086" s="8" t="e">
        <v>#N/A</v>
      </c>
      <c r="AA6086" s="30" t="e">
        <v>#N/A</v>
      </c>
      <c r="AB6086" t="e">
        <v>#N/A</v>
      </c>
      <c r="AC6086" t="e">
        <v>#N/A</v>
      </c>
      <c r="AD6086" t="e">
        <v>#N/A</v>
      </c>
      <c r="AE6086" t="e">
        <v>#N/A</v>
      </c>
      <c r="AF6086" t="e">
        <v>#N/A</v>
      </c>
    </row>
    <row r="6087" spans="1:32" x14ac:dyDescent="0.25">
      <c r="A6087" t="e">
        <v>#N/A</v>
      </c>
      <c r="B6087" s="33" t="e">
        <v>#N/A</v>
      </c>
      <c r="C6087" t="e">
        <v>#N/A</v>
      </c>
      <c r="D6087" t="e">
        <v>#N/A</v>
      </c>
      <c r="E6087" s="69" t="e">
        <v>#N/A</v>
      </c>
      <c r="F6087" s="3" t="e">
        <v>#N/A</v>
      </c>
      <c r="G6087" s="3" t="e">
        <v>#N/A</v>
      </c>
      <c r="H6087" s="3" t="e">
        <v>#N/A</v>
      </c>
      <c r="I6087" s="80" t="e">
        <v>#N/A</v>
      </c>
      <c r="J6087" s="80" t="e">
        <v>#N/A</v>
      </c>
      <c r="K6087" s="85" t="e">
        <v>#N/A</v>
      </c>
      <c r="L6087" s="9" t="e">
        <v>#N/A</v>
      </c>
      <c r="M6087" s="93" t="e">
        <v>#N/A</v>
      </c>
      <c r="N6087" s="8" t="e">
        <v>#N/A</v>
      </c>
      <c r="O6087" t="e">
        <v>#N/A</v>
      </c>
      <c r="P6087" t="e">
        <v>#N/A</v>
      </c>
      <c r="Q6087" t="e">
        <v>#N/A</v>
      </c>
      <c r="R6087" s="2" t="e">
        <v>#N/A</v>
      </c>
      <c r="S6087" t="e">
        <v>#N/A</v>
      </c>
      <c r="T6087" s="3" t="e">
        <v>#N/A</v>
      </c>
      <c r="U6087" s="3" t="e">
        <v>#N/A</v>
      </c>
      <c r="V6087" t="e">
        <v>#N/A</v>
      </c>
      <c r="W6087" t="e">
        <v>#N/A</v>
      </c>
      <c r="X6087" t="e">
        <v>#N/A</v>
      </c>
      <c r="Y6087" s="3" t="e">
        <v>#N/A</v>
      </c>
      <c r="Z6087" s="8" t="e">
        <v>#N/A</v>
      </c>
      <c r="AA6087" s="30" t="e">
        <v>#N/A</v>
      </c>
      <c r="AB6087" t="e">
        <v>#N/A</v>
      </c>
      <c r="AC6087" t="e">
        <v>#N/A</v>
      </c>
      <c r="AD6087" t="e">
        <v>#N/A</v>
      </c>
      <c r="AE6087" t="e">
        <v>#N/A</v>
      </c>
      <c r="AF6087" t="e">
        <v>#N/A</v>
      </c>
    </row>
    <row r="6088" spans="1:32" x14ac:dyDescent="0.25">
      <c r="A6088" t="e">
        <v>#N/A</v>
      </c>
      <c r="B6088" s="33" t="e">
        <v>#N/A</v>
      </c>
      <c r="C6088" t="e">
        <v>#N/A</v>
      </c>
      <c r="D6088" t="e">
        <v>#N/A</v>
      </c>
      <c r="E6088" s="69" t="e">
        <v>#N/A</v>
      </c>
      <c r="F6088" s="3" t="e">
        <v>#N/A</v>
      </c>
      <c r="G6088" s="3" t="e">
        <v>#N/A</v>
      </c>
      <c r="H6088" s="3" t="e">
        <v>#N/A</v>
      </c>
      <c r="I6088" s="80" t="e">
        <v>#N/A</v>
      </c>
      <c r="J6088" s="80" t="e">
        <v>#N/A</v>
      </c>
      <c r="K6088" s="85" t="e">
        <v>#N/A</v>
      </c>
      <c r="L6088" s="9" t="e">
        <v>#N/A</v>
      </c>
      <c r="M6088" s="93" t="e">
        <v>#N/A</v>
      </c>
      <c r="N6088" s="8" t="e">
        <v>#N/A</v>
      </c>
      <c r="O6088" t="e">
        <v>#N/A</v>
      </c>
      <c r="P6088" t="e">
        <v>#N/A</v>
      </c>
      <c r="Q6088" t="e">
        <v>#N/A</v>
      </c>
      <c r="R6088" s="2" t="e">
        <v>#N/A</v>
      </c>
      <c r="S6088" t="e">
        <v>#N/A</v>
      </c>
      <c r="T6088" s="3" t="e">
        <v>#N/A</v>
      </c>
      <c r="U6088" s="3" t="e">
        <v>#N/A</v>
      </c>
      <c r="V6088" t="e">
        <v>#N/A</v>
      </c>
      <c r="W6088" t="e">
        <v>#N/A</v>
      </c>
      <c r="X6088" t="e">
        <v>#N/A</v>
      </c>
      <c r="Y6088" s="3" t="e">
        <v>#N/A</v>
      </c>
      <c r="Z6088" s="8" t="e">
        <v>#N/A</v>
      </c>
      <c r="AA6088" s="30" t="e">
        <v>#N/A</v>
      </c>
      <c r="AB6088" t="e">
        <v>#N/A</v>
      </c>
      <c r="AC6088" t="e">
        <v>#N/A</v>
      </c>
      <c r="AD6088" t="e">
        <v>#N/A</v>
      </c>
      <c r="AE6088" t="e">
        <v>#N/A</v>
      </c>
      <c r="AF6088" t="e">
        <v>#N/A</v>
      </c>
    </row>
    <row r="6089" spans="1:32" x14ac:dyDescent="0.25">
      <c r="A6089" t="e">
        <v>#N/A</v>
      </c>
      <c r="B6089" s="33" t="e">
        <v>#N/A</v>
      </c>
      <c r="C6089" t="e">
        <v>#N/A</v>
      </c>
      <c r="D6089" t="e">
        <v>#N/A</v>
      </c>
      <c r="E6089" s="69" t="e">
        <v>#N/A</v>
      </c>
      <c r="F6089" s="3" t="e">
        <v>#N/A</v>
      </c>
      <c r="G6089" s="3" t="e">
        <v>#N/A</v>
      </c>
      <c r="H6089" s="3" t="e">
        <v>#N/A</v>
      </c>
      <c r="I6089" s="80" t="e">
        <v>#N/A</v>
      </c>
      <c r="J6089" s="80" t="e">
        <v>#N/A</v>
      </c>
      <c r="K6089" s="85" t="e">
        <v>#N/A</v>
      </c>
      <c r="L6089" s="9" t="e">
        <v>#N/A</v>
      </c>
      <c r="M6089" s="93" t="e">
        <v>#N/A</v>
      </c>
      <c r="N6089" s="8" t="e">
        <v>#N/A</v>
      </c>
      <c r="O6089" t="e">
        <v>#N/A</v>
      </c>
      <c r="P6089" t="e">
        <v>#N/A</v>
      </c>
      <c r="Q6089" t="e">
        <v>#N/A</v>
      </c>
      <c r="R6089" s="2" t="e">
        <v>#N/A</v>
      </c>
      <c r="S6089" t="e">
        <v>#N/A</v>
      </c>
      <c r="T6089" s="3" t="e">
        <v>#N/A</v>
      </c>
      <c r="U6089" s="3" t="e">
        <v>#N/A</v>
      </c>
      <c r="V6089" t="e">
        <v>#N/A</v>
      </c>
      <c r="W6089" t="e">
        <v>#N/A</v>
      </c>
      <c r="X6089" t="e">
        <v>#N/A</v>
      </c>
      <c r="Y6089" s="3" t="e">
        <v>#N/A</v>
      </c>
      <c r="Z6089" s="8" t="e">
        <v>#N/A</v>
      </c>
      <c r="AA6089" s="30" t="e">
        <v>#N/A</v>
      </c>
      <c r="AB6089" t="e">
        <v>#N/A</v>
      </c>
      <c r="AC6089" t="e">
        <v>#N/A</v>
      </c>
      <c r="AD6089" t="e">
        <v>#N/A</v>
      </c>
      <c r="AE6089" t="e">
        <v>#N/A</v>
      </c>
      <c r="AF6089" t="e">
        <v>#N/A</v>
      </c>
    </row>
    <row r="6090" spans="1:32" x14ac:dyDescent="0.25">
      <c r="A6090" t="e">
        <v>#N/A</v>
      </c>
      <c r="B6090" s="33" t="e">
        <v>#N/A</v>
      </c>
      <c r="C6090" t="e">
        <v>#N/A</v>
      </c>
      <c r="D6090" t="e">
        <v>#N/A</v>
      </c>
      <c r="E6090" s="69" t="e">
        <v>#N/A</v>
      </c>
      <c r="F6090" s="3" t="e">
        <v>#N/A</v>
      </c>
      <c r="G6090" s="3" t="e">
        <v>#N/A</v>
      </c>
      <c r="H6090" s="3" t="e">
        <v>#N/A</v>
      </c>
      <c r="I6090" s="80" t="e">
        <v>#N/A</v>
      </c>
      <c r="J6090" s="80" t="e">
        <v>#N/A</v>
      </c>
      <c r="K6090" s="85" t="e">
        <v>#N/A</v>
      </c>
      <c r="L6090" s="9" t="e">
        <v>#N/A</v>
      </c>
      <c r="M6090" s="93" t="e">
        <v>#N/A</v>
      </c>
      <c r="N6090" s="8" t="e">
        <v>#N/A</v>
      </c>
      <c r="O6090" t="e">
        <v>#N/A</v>
      </c>
      <c r="P6090" t="e">
        <v>#N/A</v>
      </c>
      <c r="Q6090" t="e">
        <v>#N/A</v>
      </c>
      <c r="R6090" s="2" t="e">
        <v>#N/A</v>
      </c>
      <c r="S6090" t="e">
        <v>#N/A</v>
      </c>
      <c r="T6090" s="3" t="e">
        <v>#N/A</v>
      </c>
      <c r="U6090" s="3" t="e">
        <v>#N/A</v>
      </c>
      <c r="V6090" t="e">
        <v>#N/A</v>
      </c>
      <c r="W6090" t="e">
        <v>#N/A</v>
      </c>
      <c r="X6090" t="e">
        <v>#N/A</v>
      </c>
      <c r="Y6090" s="3" t="e">
        <v>#N/A</v>
      </c>
      <c r="Z6090" s="8" t="e">
        <v>#N/A</v>
      </c>
      <c r="AA6090" s="30" t="e">
        <v>#N/A</v>
      </c>
      <c r="AB6090" t="e">
        <v>#N/A</v>
      </c>
      <c r="AC6090" t="e">
        <v>#N/A</v>
      </c>
      <c r="AD6090" t="e">
        <v>#N/A</v>
      </c>
      <c r="AE6090" t="e">
        <v>#N/A</v>
      </c>
      <c r="AF6090" t="e">
        <v>#N/A</v>
      </c>
    </row>
    <row r="6091" spans="1:32" x14ac:dyDescent="0.25">
      <c r="A6091" t="e">
        <v>#N/A</v>
      </c>
      <c r="B6091" s="33" t="e">
        <v>#N/A</v>
      </c>
      <c r="C6091" t="e">
        <v>#N/A</v>
      </c>
      <c r="D6091" t="e">
        <v>#N/A</v>
      </c>
      <c r="E6091" s="69" t="e">
        <v>#N/A</v>
      </c>
      <c r="F6091" s="3" t="e">
        <v>#N/A</v>
      </c>
      <c r="G6091" s="3" t="e">
        <v>#N/A</v>
      </c>
      <c r="H6091" s="3" t="e">
        <v>#N/A</v>
      </c>
      <c r="I6091" s="80" t="e">
        <v>#N/A</v>
      </c>
      <c r="J6091" s="80" t="e">
        <v>#N/A</v>
      </c>
      <c r="K6091" s="85" t="e">
        <v>#N/A</v>
      </c>
      <c r="L6091" s="9" t="e">
        <v>#N/A</v>
      </c>
      <c r="M6091" s="93" t="e">
        <v>#N/A</v>
      </c>
      <c r="N6091" s="8" t="e">
        <v>#N/A</v>
      </c>
      <c r="O6091" t="e">
        <v>#N/A</v>
      </c>
      <c r="P6091" t="e">
        <v>#N/A</v>
      </c>
      <c r="Q6091" t="e">
        <v>#N/A</v>
      </c>
      <c r="R6091" s="2" t="e">
        <v>#N/A</v>
      </c>
      <c r="S6091" t="e">
        <v>#N/A</v>
      </c>
      <c r="T6091" s="3" t="e">
        <v>#N/A</v>
      </c>
      <c r="U6091" s="3" t="e">
        <v>#N/A</v>
      </c>
      <c r="V6091" t="e">
        <v>#N/A</v>
      </c>
      <c r="W6091" t="e">
        <v>#N/A</v>
      </c>
      <c r="X6091" t="e">
        <v>#N/A</v>
      </c>
      <c r="Y6091" s="3" t="e">
        <v>#N/A</v>
      </c>
      <c r="Z6091" s="8" t="e">
        <v>#N/A</v>
      </c>
      <c r="AA6091" s="30" t="e">
        <v>#N/A</v>
      </c>
      <c r="AB6091" t="e">
        <v>#N/A</v>
      </c>
      <c r="AC6091" t="e">
        <v>#N/A</v>
      </c>
      <c r="AD6091" t="e">
        <v>#N/A</v>
      </c>
      <c r="AE6091" t="e">
        <v>#N/A</v>
      </c>
      <c r="AF6091" t="e">
        <v>#N/A</v>
      </c>
    </row>
    <row r="6092" spans="1:32" x14ac:dyDescent="0.25">
      <c r="A6092" t="e">
        <v>#N/A</v>
      </c>
      <c r="B6092" s="33" t="e">
        <v>#N/A</v>
      </c>
      <c r="C6092" t="e">
        <v>#N/A</v>
      </c>
      <c r="D6092" t="e">
        <v>#N/A</v>
      </c>
      <c r="E6092" s="69" t="e">
        <v>#N/A</v>
      </c>
      <c r="F6092" s="3" t="e">
        <v>#N/A</v>
      </c>
      <c r="G6092" s="3" t="e">
        <v>#N/A</v>
      </c>
      <c r="H6092" s="3" t="e">
        <v>#N/A</v>
      </c>
      <c r="I6092" s="80" t="e">
        <v>#N/A</v>
      </c>
      <c r="J6092" s="80" t="e">
        <v>#N/A</v>
      </c>
      <c r="K6092" s="85" t="e">
        <v>#N/A</v>
      </c>
      <c r="L6092" s="9" t="e">
        <v>#N/A</v>
      </c>
      <c r="M6092" s="93" t="e">
        <v>#N/A</v>
      </c>
      <c r="N6092" s="8" t="e">
        <v>#N/A</v>
      </c>
      <c r="O6092" t="e">
        <v>#N/A</v>
      </c>
      <c r="P6092" t="e">
        <v>#N/A</v>
      </c>
      <c r="Q6092" t="e">
        <v>#N/A</v>
      </c>
      <c r="R6092" s="2" t="e">
        <v>#N/A</v>
      </c>
      <c r="S6092" t="e">
        <v>#N/A</v>
      </c>
      <c r="T6092" s="3" t="e">
        <v>#N/A</v>
      </c>
      <c r="U6092" s="3" t="e">
        <v>#N/A</v>
      </c>
      <c r="V6092" t="e">
        <v>#N/A</v>
      </c>
      <c r="W6092" t="e">
        <v>#N/A</v>
      </c>
      <c r="X6092" t="e">
        <v>#N/A</v>
      </c>
      <c r="Y6092" s="3" t="e">
        <v>#N/A</v>
      </c>
      <c r="Z6092" s="8" t="e">
        <v>#N/A</v>
      </c>
      <c r="AA6092" s="30" t="e">
        <v>#N/A</v>
      </c>
      <c r="AB6092" t="e">
        <v>#N/A</v>
      </c>
      <c r="AC6092" t="e">
        <v>#N/A</v>
      </c>
      <c r="AD6092" t="e">
        <v>#N/A</v>
      </c>
      <c r="AE6092" t="e">
        <v>#N/A</v>
      </c>
      <c r="AF6092" t="e">
        <v>#N/A</v>
      </c>
    </row>
    <row r="6093" spans="1:32" x14ac:dyDescent="0.25">
      <c r="A6093" t="e">
        <v>#N/A</v>
      </c>
      <c r="B6093" s="33" t="e">
        <v>#N/A</v>
      </c>
      <c r="C6093" t="e">
        <v>#N/A</v>
      </c>
      <c r="D6093" t="e">
        <v>#N/A</v>
      </c>
      <c r="E6093" s="69" t="e">
        <v>#N/A</v>
      </c>
      <c r="F6093" s="3" t="e">
        <v>#N/A</v>
      </c>
      <c r="G6093" s="3" t="e">
        <v>#N/A</v>
      </c>
      <c r="H6093" s="3" t="e">
        <v>#N/A</v>
      </c>
      <c r="I6093" s="80" t="e">
        <v>#N/A</v>
      </c>
      <c r="J6093" s="80" t="e">
        <v>#N/A</v>
      </c>
      <c r="K6093" s="85" t="e">
        <v>#N/A</v>
      </c>
      <c r="L6093" s="9" t="e">
        <v>#N/A</v>
      </c>
      <c r="M6093" s="93" t="e">
        <v>#N/A</v>
      </c>
      <c r="N6093" s="8" t="e">
        <v>#N/A</v>
      </c>
      <c r="O6093" t="e">
        <v>#N/A</v>
      </c>
      <c r="P6093" t="e">
        <v>#N/A</v>
      </c>
      <c r="Q6093" t="e">
        <v>#N/A</v>
      </c>
      <c r="R6093" s="2" t="e">
        <v>#N/A</v>
      </c>
      <c r="S6093" t="e">
        <v>#N/A</v>
      </c>
      <c r="T6093" s="3" t="e">
        <v>#N/A</v>
      </c>
      <c r="U6093" s="3" t="e">
        <v>#N/A</v>
      </c>
      <c r="V6093" t="e">
        <v>#N/A</v>
      </c>
      <c r="W6093" t="e">
        <v>#N/A</v>
      </c>
      <c r="X6093" t="e">
        <v>#N/A</v>
      </c>
      <c r="Y6093" s="3" t="e">
        <v>#N/A</v>
      </c>
      <c r="Z6093" s="8" t="e">
        <v>#N/A</v>
      </c>
      <c r="AA6093" s="30" t="e">
        <v>#N/A</v>
      </c>
      <c r="AB6093" t="e">
        <v>#N/A</v>
      </c>
      <c r="AC6093" t="e">
        <v>#N/A</v>
      </c>
      <c r="AD6093" t="e">
        <v>#N/A</v>
      </c>
      <c r="AE6093" t="e">
        <v>#N/A</v>
      </c>
      <c r="AF6093" t="e">
        <v>#N/A</v>
      </c>
    </row>
    <row r="6094" spans="1:32" x14ac:dyDescent="0.25">
      <c r="A6094" t="e">
        <v>#N/A</v>
      </c>
      <c r="B6094" s="33" t="e">
        <v>#N/A</v>
      </c>
      <c r="C6094" t="e">
        <v>#N/A</v>
      </c>
      <c r="D6094" t="e">
        <v>#N/A</v>
      </c>
      <c r="E6094" s="69" t="e">
        <v>#N/A</v>
      </c>
      <c r="F6094" s="3" t="e">
        <v>#N/A</v>
      </c>
      <c r="G6094" s="3" t="e">
        <v>#N/A</v>
      </c>
      <c r="H6094" s="3" t="e">
        <v>#N/A</v>
      </c>
      <c r="I6094" s="80" t="e">
        <v>#N/A</v>
      </c>
      <c r="J6094" s="80" t="e">
        <v>#N/A</v>
      </c>
      <c r="K6094" s="85" t="e">
        <v>#N/A</v>
      </c>
      <c r="L6094" s="9" t="e">
        <v>#N/A</v>
      </c>
      <c r="M6094" s="93" t="e">
        <v>#N/A</v>
      </c>
      <c r="N6094" s="8" t="e">
        <v>#N/A</v>
      </c>
      <c r="O6094" t="e">
        <v>#N/A</v>
      </c>
      <c r="P6094" t="e">
        <v>#N/A</v>
      </c>
      <c r="Q6094" t="e">
        <v>#N/A</v>
      </c>
      <c r="R6094" s="2" t="e">
        <v>#N/A</v>
      </c>
      <c r="S6094" t="e">
        <v>#N/A</v>
      </c>
      <c r="T6094" s="3" t="e">
        <v>#N/A</v>
      </c>
      <c r="U6094" s="3" t="e">
        <v>#N/A</v>
      </c>
      <c r="V6094" t="e">
        <v>#N/A</v>
      </c>
      <c r="W6094" t="e">
        <v>#N/A</v>
      </c>
      <c r="X6094" t="e">
        <v>#N/A</v>
      </c>
      <c r="Y6094" s="3" t="e">
        <v>#N/A</v>
      </c>
      <c r="Z6094" s="8" t="e">
        <v>#N/A</v>
      </c>
      <c r="AA6094" s="30" t="e">
        <v>#N/A</v>
      </c>
      <c r="AB6094" t="e">
        <v>#N/A</v>
      </c>
      <c r="AC6094" t="e">
        <v>#N/A</v>
      </c>
      <c r="AD6094" t="e">
        <v>#N/A</v>
      </c>
      <c r="AE6094" t="e">
        <v>#N/A</v>
      </c>
      <c r="AF6094" t="e">
        <v>#N/A</v>
      </c>
    </row>
    <row r="6095" spans="1:32" x14ac:dyDescent="0.25">
      <c r="A6095" t="e">
        <v>#N/A</v>
      </c>
      <c r="B6095" s="33" t="e">
        <v>#N/A</v>
      </c>
      <c r="C6095" t="e">
        <v>#N/A</v>
      </c>
      <c r="D6095" t="e">
        <v>#N/A</v>
      </c>
      <c r="E6095" s="69" t="e">
        <v>#N/A</v>
      </c>
      <c r="F6095" s="3" t="e">
        <v>#N/A</v>
      </c>
      <c r="G6095" s="3" t="e">
        <v>#N/A</v>
      </c>
      <c r="H6095" s="3" t="e">
        <v>#N/A</v>
      </c>
      <c r="I6095" s="80" t="e">
        <v>#N/A</v>
      </c>
      <c r="J6095" s="80" t="e">
        <v>#N/A</v>
      </c>
      <c r="K6095" s="85" t="e">
        <v>#N/A</v>
      </c>
      <c r="L6095" s="9" t="e">
        <v>#N/A</v>
      </c>
      <c r="M6095" s="93" t="e">
        <v>#N/A</v>
      </c>
      <c r="N6095" s="8" t="e">
        <v>#N/A</v>
      </c>
      <c r="O6095" t="e">
        <v>#N/A</v>
      </c>
      <c r="P6095" t="e">
        <v>#N/A</v>
      </c>
      <c r="Q6095" t="e">
        <v>#N/A</v>
      </c>
      <c r="R6095" s="2" t="e">
        <v>#N/A</v>
      </c>
      <c r="S6095" t="e">
        <v>#N/A</v>
      </c>
      <c r="T6095" s="3" t="e">
        <v>#N/A</v>
      </c>
      <c r="U6095" s="3" t="e">
        <v>#N/A</v>
      </c>
      <c r="V6095" t="e">
        <v>#N/A</v>
      </c>
      <c r="W6095" t="e">
        <v>#N/A</v>
      </c>
      <c r="X6095" t="e">
        <v>#N/A</v>
      </c>
      <c r="Y6095" s="3" t="e">
        <v>#N/A</v>
      </c>
      <c r="Z6095" s="8" t="e">
        <v>#N/A</v>
      </c>
      <c r="AA6095" s="30" t="e">
        <v>#N/A</v>
      </c>
      <c r="AB6095" t="e">
        <v>#N/A</v>
      </c>
      <c r="AC6095" t="e">
        <v>#N/A</v>
      </c>
      <c r="AD6095" t="e">
        <v>#N/A</v>
      </c>
      <c r="AE6095" t="e">
        <v>#N/A</v>
      </c>
      <c r="AF6095" t="e">
        <v>#N/A</v>
      </c>
    </row>
    <row r="6096" spans="1:32" x14ac:dyDescent="0.25">
      <c r="A6096" t="e">
        <v>#N/A</v>
      </c>
      <c r="B6096" s="33" t="e">
        <v>#N/A</v>
      </c>
      <c r="C6096" t="e">
        <v>#N/A</v>
      </c>
      <c r="D6096" t="e">
        <v>#N/A</v>
      </c>
      <c r="E6096" s="69" t="e">
        <v>#N/A</v>
      </c>
      <c r="F6096" s="3" t="e">
        <v>#N/A</v>
      </c>
      <c r="G6096" s="3" t="e">
        <v>#N/A</v>
      </c>
      <c r="H6096" s="3" t="e">
        <v>#N/A</v>
      </c>
      <c r="I6096" s="80" t="e">
        <v>#N/A</v>
      </c>
      <c r="J6096" s="80" t="e">
        <v>#N/A</v>
      </c>
      <c r="K6096" s="85" t="e">
        <v>#N/A</v>
      </c>
      <c r="L6096" s="9" t="e">
        <v>#N/A</v>
      </c>
      <c r="M6096" s="93" t="e">
        <v>#N/A</v>
      </c>
      <c r="N6096" s="8" t="e">
        <v>#N/A</v>
      </c>
      <c r="O6096" t="e">
        <v>#N/A</v>
      </c>
      <c r="P6096" t="e">
        <v>#N/A</v>
      </c>
      <c r="Q6096" t="e">
        <v>#N/A</v>
      </c>
      <c r="R6096" s="2" t="e">
        <v>#N/A</v>
      </c>
      <c r="S6096" t="e">
        <v>#N/A</v>
      </c>
      <c r="T6096" s="3" t="e">
        <v>#N/A</v>
      </c>
      <c r="U6096" s="3" t="e">
        <v>#N/A</v>
      </c>
      <c r="V6096" t="e">
        <v>#N/A</v>
      </c>
      <c r="W6096" t="e">
        <v>#N/A</v>
      </c>
      <c r="X6096" t="e">
        <v>#N/A</v>
      </c>
      <c r="Y6096" s="3" t="e">
        <v>#N/A</v>
      </c>
      <c r="Z6096" s="8" t="e">
        <v>#N/A</v>
      </c>
      <c r="AA6096" s="30" t="e">
        <v>#N/A</v>
      </c>
      <c r="AB6096" t="e">
        <v>#N/A</v>
      </c>
      <c r="AC6096" t="e">
        <v>#N/A</v>
      </c>
      <c r="AD6096" t="e">
        <v>#N/A</v>
      </c>
      <c r="AE6096" t="e">
        <v>#N/A</v>
      </c>
      <c r="AF6096" t="e">
        <v>#N/A</v>
      </c>
    </row>
    <row r="6097" spans="1:32" x14ac:dyDescent="0.25">
      <c r="A6097" t="e">
        <v>#N/A</v>
      </c>
      <c r="B6097" s="33" t="e">
        <v>#N/A</v>
      </c>
      <c r="C6097" t="e">
        <v>#N/A</v>
      </c>
      <c r="D6097" t="e">
        <v>#N/A</v>
      </c>
      <c r="E6097" s="69" t="e">
        <v>#N/A</v>
      </c>
      <c r="F6097" s="3" t="e">
        <v>#N/A</v>
      </c>
      <c r="G6097" s="3" t="e">
        <v>#N/A</v>
      </c>
      <c r="H6097" s="3" t="e">
        <v>#N/A</v>
      </c>
      <c r="I6097" s="80" t="e">
        <v>#N/A</v>
      </c>
      <c r="J6097" s="80" t="e">
        <v>#N/A</v>
      </c>
      <c r="K6097" s="85" t="e">
        <v>#N/A</v>
      </c>
      <c r="L6097" s="9" t="e">
        <v>#N/A</v>
      </c>
      <c r="M6097" s="93" t="e">
        <v>#N/A</v>
      </c>
      <c r="N6097" s="8" t="e">
        <v>#N/A</v>
      </c>
      <c r="O6097" t="e">
        <v>#N/A</v>
      </c>
      <c r="P6097" t="e">
        <v>#N/A</v>
      </c>
      <c r="Q6097" t="e">
        <v>#N/A</v>
      </c>
      <c r="R6097" s="2" t="e">
        <v>#N/A</v>
      </c>
      <c r="S6097" t="e">
        <v>#N/A</v>
      </c>
      <c r="T6097" s="3" t="e">
        <v>#N/A</v>
      </c>
      <c r="U6097" s="3" t="e">
        <v>#N/A</v>
      </c>
      <c r="V6097" t="e">
        <v>#N/A</v>
      </c>
      <c r="W6097" t="e">
        <v>#N/A</v>
      </c>
      <c r="X6097" t="e">
        <v>#N/A</v>
      </c>
      <c r="Y6097" s="3" t="e">
        <v>#N/A</v>
      </c>
      <c r="Z6097" s="8" t="e">
        <v>#N/A</v>
      </c>
      <c r="AA6097" s="30" t="e">
        <v>#N/A</v>
      </c>
      <c r="AB6097" t="e">
        <v>#N/A</v>
      </c>
      <c r="AC6097" t="e">
        <v>#N/A</v>
      </c>
      <c r="AD6097" t="e">
        <v>#N/A</v>
      </c>
      <c r="AE6097" t="e">
        <v>#N/A</v>
      </c>
      <c r="AF6097" t="e">
        <v>#N/A</v>
      </c>
    </row>
    <row r="6098" spans="1:32" x14ac:dyDescent="0.25">
      <c r="A6098" t="e">
        <v>#N/A</v>
      </c>
      <c r="B6098" s="33" t="e">
        <v>#N/A</v>
      </c>
      <c r="C6098" t="e">
        <v>#N/A</v>
      </c>
      <c r="D6098" t="e">
        <v>#N/A</v>
      </c>
      <c r="E6098" s="69" t="e">
        <v>#N/A</v>
      </c>
      <c r="F6098" s="3" t="e">
        <v>#N/A</v>
      </c>
      <c r="G6098" s="3" t="e">
        <v>#N/A</v>
      </c>
      <c r="H6098" s="3" t="e">
        <v>#N/A</v>
      </c>
      <c r="I6098" s="80" t="e">
        <v>#N/A</v>
      </c>
      <c r="J6098" s="80" t="e">
        <v>#N/A</v>
      </c>
      <c r="K6098" s="85" t="e">
        <v>#N/A</v>
      </c>
      <c r="L6098" s="9" t="e">
        <v>#N/A</v>
      </c>
      <c r="M6098" s="93" t="e">
        <v>#N/A</v>
      </c>
      <c r="N6098" s="8" t="e">
        <v>#N/A</v>
      </c>
      <c r="O6098" t="e">
        <v>#N/A</v>
      </c>
      <c r="P6098" t="e">
        <v>#N/A</v>
      </c>
      <c r="Q6098" t="e">
        <v>#N/A</v>
      </c>
      <c r="R6098" s="2" t="e">
        <v>#N/A</v>
      </c>
      <c r="S6098" t="e">
        <v>#N/A</v>
      </c>
      <c r="T6098" s="3" t="e">
        <v>#N/A</v>
      </c>
      <c r="U6098" s="3" t="e">
        <v>#N/A</v>
      </c>
      <c r="V6098" t="e">
        <v>#N/A</v>
      </c>
      <c r="W6098" t="e">
        <v>#N/A</v>
      </c>
      <c r="X6098" t="e">
        <v>#N/A</v>
      </c>
      <c r="Y6098" s="3" t="e">
        <v>#N/A</v>
      </c>
      <c r="Z6098" s="8" t="e">
        <v>#N/A</v>
      </c>
      <c r="AA6098" s="30" t="e">
        <v>#N/A</v>
      </c>
      <c r="AB6098" t="e">
        <v>#N/A</v>
      </c>
      <c r="AC6098" t="e">
        <v>#N/A</v>
      </c>
      <c r="AD6098" t="e">
        <v>#N/A</v>
      </c>
      <c r="AE6098" t="e">
        <v>#N/A</v>
      </c>
      <c r="AF6098" t="e">
        <v>#N/A</v>
      </c>
    </row>
    <row r="6099" spans="1:32" x14ac:dyDescent="0.25">
      <c r="A6099" t="e">
        <v>#N/A</v>
      </c>
      <c r="B6099" s="33" t="e">
        <v>#N/A</v>
      </c>
      <c r="C6099" t="e">
        <v>#N/A</v>
      </c>
      <c r="D6099" t="e">
        <v>#N/A</v>
      </c>
      <c r="E6099" s="69" t="e">
        <v>#N/A</v>
      </c>
      <c r="F6099" s="3" t="e">
        <v>#N/A</v>
      </c>
      <c r="G6099" s="3" t="e">
        <v>#N/A</v>
      </c>
      <c r="H6099" s="3" t="e">
        <v>#N/A</v>
      </c>
      <c r="I6099" s="80" t="e">
        <v>#N/A</v>
      </c>
      <c r="J6099" s="80" t="e">
        <v>#N/A</v>
      </c>
      <c r="K6099" s="85" t="e">
        <v>#N/A</v>
      </c>
      <c r="L6099" s="9" t="e">
        <v>#N/A</v>
      </c>
      <c r="M6099" s="93" t="e">
        <v>#N/A</v>
      </c>
      <c r="N6099" s="8" t="e">
        <v>#N/A</v>
      </c>
      <c r="O6099" t="e">
        <v>#N/A</v>
      </c>
      <c r="P6099" t="e">
        <v>#N/A</v>
      </c>
      <c r="Q6099" t="e">
        <v>#N/A</v>
      </c>
      <c r="R6099" s="2" t="e">
        <v>#N/A</v>
      </c>
      <c r="S6099" t="e">
        <v>#N/A</v>
      </c>
      <c r="T6099" s="3" t="e">
        <v>#N/A</v>
      </c>
      <c r="U6099" s="3" t="e">
        <v>#N/A</v>
      </c>
      <c r="V6099" t="e">
        <v>#N/A</v>
      </c>
      <c r="W6099" t="e">
        <v>#N/A</v>
      </c>
      <c r="X6099" t="e">
        <v>#N/A</v>
      </c>
      <c r="Y6099" s="3" t="e">
        <v>#N/A</v>
      </c>
      <c r="Z6099" s="8" t="e">
        <v>#N/A</v>
      </c>
      <c r="AA6099" s="30" t="e">
        <v>#N/A</v>
      </c>
      <c r="AB6099" t="e">
        <v>#N/A</v>
      </c>
      <c r="AC6099" t="e">
        <v>#N/A</v>
      </c>
      <c r="AD6099" t="e">
        <v>#N/A</v>
      </c>
      <c r="AE6099" t="e">
        <v>#N/A</v>
      </c>
      <c r="AF6099" t="e">
        <v>#N/A</v>
      </c>
    </row>
    <row r="6100" spans="1:32" x14ac:dyDescent="0.25">
      <c r="A6100" t="e">
        <v>#N/A</v>
      </c>
      <c r="B6100" s="33" t="e">
        <v>#N/A</v>
      </c>
      <c r="C6100" t="e">
        <v>#N/A</v>
      </c>
      <c r="D6100" t="e">
        <v>#N/A</v>
      </c>
      <c r="E6100" s="69" t="e">
        <v>#N/A</v>
      </c>
      <c r="F6100" s="3" t="e">
        <v>#N/A</v>
      </c>
      <c r="G6100" s="3" t="e">
        <v>#N/A</v>
      </c>
      <c r="H6100" s="3" t="e">
        <v>#N/A</v>
      </c>
      <c r="I6100" s="80" t="e">
        <v>#N/A</v>
      </c>
      <c r="J6100" s="80" t="e">
        <v>#N/A</v>
      </c>
      <c r="K6100" s="85" t="e">
        <v>#N/A</v>
      </c>
      <c r="L6100" s="9" t="e">
        <v>#N/A</v>
      </c>
      <c r="M6100" s="93" t="e">
        <v>#N/A</v>
      </c>
      <c r="N6100" s="8" t="e">
        <v>#N/A</v>
      </c>
      <c r="O6100" t="e">
        <v>#N/A</v>
      </c>
      <c r="P6100" t="e">
        <v>#N/A</v>
      </c>
      <c r="Q6100" t="e">
        <v>#N/A</v>
      </c>
      <c r="R6100" s="2" t="e">
        <v>#N/A</v>
      </c>
      <c r="S6100" t="e">
        <v>#N/A</v>
      </c>
      <c r="T6100" s="3" t="e">
        <v>#N/A</v>
      </c>
      <c r="U6100" s="3" t="e">
        <v>#N/A</v>
      </c>
      <c r="V6100" t="e">
        <v>#N/A</v>
      </c>
      <c r="W6100" t="e">
        <v>#N/A</v>
      </c>
      <c r="X6100" t="e">
        <v>#N/A</v>
      </c>
      <c r="Y6100" s="3" t="e">
        <v>#N/A</v>
      </c>
      <c r="Z6100" s="8" t="e">
        <v>#N/A</v>
      </c>
      <c r="AA6100" s="30" t="e">
        <v>#N/A</v>
      </c>
      <c r="AB6100" t="e">
        <v>#N/A</v>
      </c>
      <c r="AC6100" t="e">
        <v>#N/A</v>
      </c>
      <c r="AD6100" t="e">
        <v>#N/A</v>
      </c>
      <c r="AE6100" t="e">
        <v>#N/A</v>
      </c>
      <c r="AF6100" t="e">
        <v>#N/A</v>
      </c>
    </row>
    <row r="6101" spans="1:32" x14ac:dyDescent="0.25">
      <c r="A6101" t="e">
        <v>#N/A</v>
      </c>
      <c r="B6101" s="33" t="e">
        <v>#N/A</v>
      </c>
      <c r="C6101" t="e">
        <v>#N/A</v>
      </c>
      <c r="D6101" t="e">
        <v>#N/A</v>
      </c>
      <c r="E6101" s="69" t="e">
        <v>#N/A</v>
      </c>
      <c r="F6101" s="3" t="e">
        <v>#N/A</v>
      </c>
      <c r="G6101" s="3" t="e">
        <v>#N/A</v>
      </c>
      <c r="H6101" s="3" t="e">
        <v>#N/A</v>
      </c>
      <c r="I6101" s="80" t="e">
        <v>#N/A</v>
      </c>
      <c r="J6101" s="80" t="e">
        <v>#N/A</v>
      </c>
      <c r="K6101" s="85" t="e">
        <v>#N/A</v>
      </c>
      <c r="L6101" s="9" t="e">
        <v>#N/A</v>
      </c>
      <c r="M6101" s="93" t="e">
        <v>#N/A</v>
      </c>
      <c r="N6101" s="8" t="e">
        <v>#N/A</v>
      </c>
      <c r="O6101" t="e">
        <v>#N/A</v>
      </c>
      <c r="P6101" t="e">
        <v>#N/A</v>
      </c>
      <c r="Q6101" t="e">
        <v>#N/A</v>
      </c>
      <c r="R6101" s="2" t="e">
        <v>#N/A</v>
      </c>
      <c r="S6101" t="e">
        <v>#N/A</v>
      </c>
      <c r="T6101" s="3" t="e">
        <v>#N/A</v>
      </c>
      <c r="U6101" s="3" t="e">
        <v>#N/A</v>
      </c>
      <c r="V6101" t="e">
        <v>#N/A</v>
      </c>
      <c r="W6101" t="e">
        <v>#N/A</v>
      </c>
      <c r="X6101" t="e">
        <v>#N/A</v>
      </c>
      <c r="Y6101" s="3" t="e">
        <v>#N/A</v>
      </c>
      <c r="Z6101" s="8" t="e">
        <v>#N/A</v>
      </c>
      <c r="AA6101" s="30" t="e">
        <v>#N/A</v>
      </c>
      <c r="AB6101" t="e">
        <v>#N/A</v>
      </c>
      <c r="AC6101" t="e">
        <v>#N/A</v>
      </c>
      <c r="AD6101" t="e">
        <v>#N/A</v>
      </c>
      <c r="AE6101" t="e">
        <v>#N/A</v>
      </c>
      <c r="AF6101" t="e">
        <v>#N/A</v>
      </c>
    </row>
    <row r="6102" spans="1:32" x14ac:dyDescent="0.25">
      <c r="A6102" t="e">
        <v>#N/A</v>
      </c>
      <c r="B6102" s="33" t="e">
        <v>#N/A</v>
      </c>
      <c r="C6102" t="e">
        <v>#N/A</v>
      </c>
      <c r="D6102" t="e">
        <v>#N/A</v>
      </c>
      <c r="E6102" s="69" t="e">
        <v>#N/A</v>
      </c>
      <c r="F6102" s="3" t="e">
        <v>#N/A</v>
      </c>
      <c r="G6102" s="3" t="e">
        <v>#N/A</v>
      </c>
      <c r="H6102" s="3" t="e">
        <v>#N/A</v>
      </c>
      <c r="I6102" s="80" t="e">
        <v>#N/A</v>
      </c>
      <c r="J6102" s="80" t="e">
        <v>#N/A</v>
      </c>
      <c r="K6102" s="85" t="e">
        <v>#N/A</v>
      </c>
      <c r="L6102" s="9" t="e">
        <v>#N/A</v>
      </c>
      <c r="M6102" s="93" t="e">
        <v>#N/A</v>
      </c>
      <c r="N6102" s="8" t="e">
        <v>#N/A</v>
      </c>
      <c r="O6102" t="e">
        <v>#N/A</v>
      </c>
      <c r="P6102" t="e">
        <v>#N/A</v>
      </c>
      <c r="Q6102" t="e">
        <v>#N/A</v>
      </c>
      <c r="R6102" s="2" t="e">
        <v>#N/A</v>
      </c>
      <c r="S6102" t="e">
        <v>#N/A</v>
      </c>
      <c r="T6102" s="3" t="e">
        <v>#N/A</v>
      </c>
      <c r="U6102" s="3" t="e">
        <v>#N/A</v>
      </c>
      <c r="V6102" t="e">
        <v>#N/A</v>
      </c>
      <c r="W6102" t="e">
        <v>#N/A</v>
      </c>
      <c r="X6102" t="e">
        <v>#N/A</v>
      </c>
      <c r="Y6102" s="3" t="e">
        <v>#N/A</v>
      </c>
      <c r="Z6102" s="8" t="e">
        <v>#N/A</v>
      </c>
      <c r="AA6102" s="30" t="e">
        <v>#N/A</v>
      </c>
      <c r="AB6102" t="e">
        <v>#N/A</v>
      </c>
      <c r="AC6102" t="e">
        <v>#N/A</v>
      </c>
      <c r="AD6102" t="e">
        <v>#N/A</v>
      </c>
      <c r="AE6102" t="e">
        <v>#N/A</v>
      </c>
      <c r="AF6102" t="e">
        <v>#N/A</v>
      </c>
    </row>
    <row r="6103" spans="1:32" x14ac:dyDescent="0.25">
      <c r="A6103" t="e">
        <v>#N/A</v>
      </c>
      <c r="B6103" s="33" t="e">
        <v>#N/A</v>
      </c>
      <c r="C6103" t="e">
        <v>#N/A</v>
      </c>
      <c r="D6103" t="e">
        <v>#N/A</v>
      </c>
      <c r="E6103" s="69" t="e">
        <v>#N/A</v>
      </c>
      <c r="F6103" s="3" t="e">
        <v>#N/A</v>
      </c>
      <c r="G6103" s="3" t="e">
        <v>#N/A</v>
      </c>
      <c r="H6103" s="3" t="e">
        <v>#N/A</v>
      </c>
      <c r="I6103" s="80" t="e">
        <v>#N/A</v>
      </c>
      <c r="J6103" s="80" t="e">
        <v>#N/A</v>
      </c>
      <c r="K6103" s="85" t="e">
        <v>#N/A</v>
      </c>
      <c r="L6103" s="9" t="e">
        <v>#N/A</v>
      </c>
      <c r="M6103" s="93" t="e">
        <v>#N/A</v>
      </c>
      <c r="N6103" s="8" t="e">
        <v>#N/A</v>
      </c>
      <c r="O6103" t="e">
        <v>#N/A</v>
      </c>
      <c r="P6103" t="e">
        <v>#N/A</v>
      </c>
      <c r="Q6103" t="e">
        <v>#N/A</v>
      </c>
      <c r="R6103" s="2" t="e">
        <v>#N/A</v>
      </c>
      <c r="S6103" t="e">
        <v>#N/A</v>
      </c>
      <c r="T6103" s="3" t="e">
        <v>#N/A</v>
      </c>
      <c r="U6103" s="3" t="e">
        <v>#N/A</v>
      </c>
      <c r="V6103" t="e">
        <v>#N/A</v>
      </c>
      <c r="W6103" t="e">
        <v>#N/A</v>
      </c>
      <c r="X6103" t="e">
        <v>#N/A</v>
      </c>
      <c r="Y6103" s="3" t="e">
        <v>#N/A</v>
      </c>
      <c r="Z6103" s="8" t="e">
        <v>#N/A</v>
      </c>
      <c r="AA6103" s="30" t="e">
        <v>#N/A</v>
      </c>
      <c r="AB6103" t="e">
        <v>#N/A</v>
      </c>
      <c r="AC6103" t="e">
        <v>#N/A</v>
      </c>
      <c r="AD6103" t="e">
        <v>#N/A</v>
      </c>
      <c r="AE6103" t="e">
        <v>#N/A</v>
      </c>
      <c r="AF6103" t="e">
        <v>#N/A</v>
      </c>
    </row>
    <row r="6104" spans="1:32" x14ac:dyDescent="0.25">
      <c r="A6104" t="e">
        <v>#N/A</v>
      </c>
      <c r="B6104" s="33" t="e">
        <v>#N/A</v>
      </c>
      <c r="C6104" t="e">
        <v>#N/A</v>
      </c>
      <c r="D6104" t="e">
        <v>#N/A</v>
      </c>
      <c r="E6104" s="69" t="e">
        <v>#N/A</v>
      </c>
      <c r="F6104" s="3" t="e">
        <v>#N/A</v>
      </c>
      <c r="G6104" s="3" t="e">
        <v>#N/A</v>
      </c>
      <c r="H6104" s="3" t="e">
        <v>#N/A</v>
      </c>
      <c r="I6104" s="80" t="e">
        <v>#N/A</v>
      </c>
      <c r="J6104" s="80" t="e">
        <v>#N/A</v>
      </c>
      <c r="K6104" s="85" t="e">
        <v>#N/A</v>
      </c>
      <c r="L6104" s="9" t="e">
        <v>#N/A</v>
      </c>
      <c r="M6104" s="93" t="e">
        <v>#N/A</v>
      </c>
      <c r="N6104" s="8" t="e">
        <v>#N/A</v>
      </c>
      <c r="O6104" t="e">
        <v>#N/A</v>
      </c>
      <c r="P6104" t="e">
        <v>#N/A</v>
      </c>
      <c r="Q6104" t="e">
        <v>#N/A</v>
      </c>
      <c r="R6104" s="2" t="e">
        <v>#N/A</v>
      </c>
      <c r="S6104" t="e">
        <v>#N/A</v>
      </c>
      <c r="T6104" s="3" t="e">
        <v>#N/A</v>
      </c>
      <c r="U6104" s="3" t="e">
        <v>#N/A</v>
      </c>
      <c r="V6104" t="e">
        <v>#N/A</v>
      </c>
      <c r="W6104" t="e">
        <v>#N/A</v>
      </c>
      <c r="X6104" t="e">
        <v>#N/A</v>
      </c>
      <c r="Y6104" s="3" t="e">
        <v>#N/A</v>
      </c>
      <c r="Z6104" s="8" t="e">
        <v>#N/A</v>
      </c>
      <c r="AA6104" s="30" t="e">
        <v>#N/A</v>
      </c>
      <c r="AB6104" t="e">
        <v>#N/A</v>
      </c>
      <c r="AC6104" t="e">
        <v>#N/A</v>
      </c>
      <c r="AD6104" t="e">
        <v>#N/A</v>
      </c>
      <c r="AE6104" t="e">
        <v>#N/A</v>
      </c>
      <c r="AF6104" t="e">
        <v>#N/A</v>
      </c>
    </row>
    <row r="6105" spans="1:32" x14ac:dyDescent="0.25">
      <c r="A6105" t="e">
        <v>#N/A</v>
      </c>
      <c r="B6105" s="33" t="e">
        <v>#N/A</v>
      </c>
      <c r="C6105" t="e">
        <v>#N/A</v>
      </c>
      <c r="D6105" t="e">
        <v>#N/A</v>
      </c>
      <c r="E6105" s="69" t="e">
        <v>#N/A</v>
      </c>
      <c r="F6105" s="3" t="e">
        <v>#N/A</v>
      </c>
      <c r="G6105" s="3" t="e">
        <v>#N/A</v>
      </c>
      <c r="H6105" s="3" t="e">
        <v>#N/A</v>
      </c>
      <c r="I6105" s="80" t="e">
        <v>#N/A</v>
      </c>
      <c r="J6105" s="80" t="e">
        <v>#N/A</v>
      </c>
      <c r="K6105" s="85" t="e">
        <v>#N/A</v>
      </c>
      <c r="L6105" s="9" t="e">
        <v>#N/A</v>
      </c>
      <c r="M6105" s="93" t="e">
        <v>#N/A</v>
      </c>
      <c r="N6105" s="8" t="e">
        <v>#N/A</v>
      </c>
      <c r="O6105" t="e">
        <v>#N/A</v>
      </c>
      <c r="P6105" t="e">
        <v>#N/A</v>
      </c>
      <c r="Q6105" t="e">
        <v>#N/A</v>
      </c>
      <c r="R6105" s="2" t="e">
        <v>#N/A</v>
      </c>
      <c r="S6105" t="e">
        <v>#N/A</v>
      </c>
      <c r="T6105" s="3" t="e">
        <v>#N/A</v>
      </c>
      <c r="U6105" s="3" t="e">
        <v>#N/A</v>
      </c>
      <c r="V6105" t="e">
        <v>#N/A</v>
      </c>
      <c r="W6105" t="e">
        <v>#N/A</v>
      </c>
      <c r="X6105" t="e">
        <v>#N/A</v>
      </c>
      <c r="Y6105" s="3" t="e">
        <v>#N/A</v>
      </c>
      <c r="Z6105" s="8" t="e">
        <v>#N/A</v>
      </c>
      <c r="AA6105" s="30" t="e">
        <v>#N/A</v>
      </c>
      <c r="AB6105" t="e">
        <v>#N/A</v>
      </c>
      <c r="AC6105" t="e">
        <v>#N/A</v>
      </c>
      <c r="AD6105" t="e">
        <v>#N/A</v>
      </c>
      <c r="AE6105" t="e">
        <v>#N/A</v>
      </c>
      <c r="AF6105" t="e">
        <v>#N/A</v>
      </c>
    </row>
    <row r="6106" spans="1:32" x14ac:dyDescent="0.25">
      <c r="A6106" t="e">
        <v>#N/A</v>
      </c>
      <c r="B6106" s="33" t="e">
        <v>#N/A</v>
      </c>
      <c r="C6106" t="e">
        <v>#N/A</v>
      </c>
      <c r="D6106" t="e">
        <v>#N/A</v>
      </c>
      <c r="E6106" s="69" t="e">
        <v>#N/A</v>
      </c>
      <c r="F6106" s="3" t="e">
        <v>#N/A</v>
      </c>
      <c r="G6106" s="3" t="e">
        <v>#N/A</v>
      </c>
      <c r="H6106" s="3" t="e">
        <v>#N/A</v>
      </c>
      <c r="I6106" s="80" t="e">
        <v>#N/A</v>
      </c>
      <c r="J6106" s="80" t="e">
        <v>#N/A</v>
      </c>
      <c r="K6106" s="85" t="e">
        <v>#N/A</v>
      </c>
      <c r="L6106" s="9" t="e">
        <v>#N/A</v>
      </c>
      <c r="M6106" s="93" t="e">
        <v>#N/A</v>
      </c>
      <c r="N6106" s="8" t="e">
        <v>#N/A</v>
      </c>
      <c r="O6106" t="e">
        <v>#N/A</v>
      </c>
      <c r="P6106" t="e">
        <v>#N/A</v>
      </c>
      <c r="Q6106" t="e">
        <v>#N/A</v>
      </c>
      <c r="R6106" s="2" t="e">
        <v>#N/A</v>
      </c>
      <c r="S6106" t="e">
        <v>#N/A</v>
      </c>
      <c r="T6106" s="3" t="e">
        <v>#N/A</v>
      </c>
      <c r="U6106" s="3" t="e">
        <v>#N/A</v>
      </c>
      <c r="V6106" t="e">
        <v>#N/A</v>
      </c>
      <c r="W6106" t="e">
        <v>#N/A</v>
      </c>
      <c r="X6106" t="e">
        <v>#N/A</v>
      </c>
      <c r="Y6106" s="3" t="e">
        <v>#N/A</v>
      </c>
      <c r="Z6106" s="8" t="e">
        <v>#N/A</v>
      </c>
      <c r="AA6106" s="30" t="e">
        <v>#N/A</v>
      </c>
      <c r="AB6106" t="e">
        <v>#N/A</v>
      </c>
      <c r="AC6106" t="e">
        <v>#N/A</v>
      </c>
      <c r="AD6106" t="e">
        <v>#N/A</v>
      </c>
      <c r="AE6106" t="e">
        <v>#N/A</v>
      </c>
      <c r="AF6106" t="e">
        <v>#N/A</v>
      </c>
    </row>
    <row r="6107" spans="1:32" x14ac:dyDescent="0.25">
      <c r="A6107" t="e">
        <v>#N/A</v>
      </c>
      <c r="B6107" s="33" t="e">
        <v>#N/A</v>
      </c>
      <c r="C6107" t="e">
        <v>#N/A</v>
      </c>
      <c r="D6107" t="e">
        <v>#N/A</v>
      </c>
      <c r="E6107" s="69" t="e">
        <v>#N/A</v>
      </c>
      <c r="F6107" s="3" t="e">
        <v>#N/A</v>
      </c>
      <c r="G6107" s="3" t="e">
        <v>#N/A</v>
      </c>
      <c r="H6107" s="3" t="e">
        <v>#N/A</v>
      </c>
      <c r="I6107" s="80" t="e">
        <v>#N/A</v>
      </c>
      <c r="J6107" s="80" t="e">
        <v>#N/A</v>
      </c>
      <c r="K6107" s="85" t="e">
        <v>#N/A</v>
      </c>
      <c r="L6107" s="9" t="e">
        <v>#N/A</v>
      </c>
      <c r="M6107" s="93" t="e">
        <v>#N/A</v>
      </c>
      <c r="N6107" s="8" t="e">
        <v>#N/A</v>
      </c>
      <c r="O6107" t="e">
        <v>#N/A</v>
      </c>
      <c r="P6107" t="e">
        <v>#N/A</v>
      </c>
      <c r="Q6107" t="e">
        <v>#N/A</v>
      </c>
      <c r="R6107" s="2" t="e">
        <v>#N/A</v>
      </c>
      <c r="S6107" t="e">
        <v>#N/A</v>
      </c>
      <c r="T6107" s="3" t="e">
        <v>#N/A</v>
      </c>
      <c r="U6107" s="3" t="e">
        <v>#N/A</v>
      </c>
      <c r="V6107" t="e">
        <v>#N/A</v>
      </c>
      <c r="W6107" t="e">
        <v>#N/A</v>
      </c>
      <c r="X6107" t="e">
        <v>#N/A</v>
      </c>
      <c r="Y6107" s="3" t="e">
        <v>#N/A</v>
      </c>
      <c r="Z6107" s="8" t="e">
        <v>#N/A</v>
      </c>
      <c r="AA6107" s="30" t="e">
        <v>#N/A</v>
      </c>
      <c r="AB6107" t="e">
        <v>#N/A</v>
      </c>
      <c r="AC6107" t="e">
        <v>#N/A</v>
      </c>
      <c r="AD6107" t="e">
        <v>#N/A</v>
      </c>
      <c r="AE6107" t="e">
        <v>#N/A</v>
      </c>
      <c r="AF6107" t="e">
        <v>#N/A</v>
      </c>
    </row>
    <row r="6108" spans="1:32" x14ac:dyDescent="0.25">
      <c r="A6108" t="e">
        <v>#N/A</v>
      </c>
      <c r="B6108" s="33" t="e">
        <v>#N/A</v>
      </c>
      <c r="C6108" t="e">
        <v>#N/A</v>
      </c>
      <c r="D6108" t="e">
        <v>#N/A</v>
      </c>
      <c r="E6108" s="69" t="e">
        <v>#N/A</v>
      </c>
      <c r="F6108" s="3" t="e">
        <v>#N/A</v>
      </c>
      <c r="G6108" s="3" t="e">
        <v>#N/A</v>
      </c>
      <c r="H6108" s="3" t="e">
        <v>#N/A</v>
      </c>
      <c r="I6108" s="80" t="e">
        <v>#N/A</v>
      </c>
      <c r="J6108" s="80" t="e">
        <v>#N/A</v>
      </c>
      <c r="K6108" s="85" t="e">
        <v>#N/A</v>
      </c>
      <c r="L6108" s="9" t="e">
        <v>#N/A</v>
      </c>
      <c r="M6108" s="93" t="e">
        <v>#N/A</v>
      </c>
      <c r="N6108" s="8" t="e">
        <v>#N/A</v>
      </c>
      <c r="O6108" t="e">
        <v>#N/A</v>
      </c>
      <c r="P6108" t="e">
        <v>#N/A</v>
      </c>
      <c r="Q6108" t="e">
        <v>#N/A</v>
      </c>
      <c r="R6108" s="2" t="e">
        <v>#N/A</v>
      </c>
      <c r="S6108" t="e">
        <v>#N/A</v>
      </c>
      <c r="T6108" s="3" t="e">
        <v>#N/A</v>
      </c>
      <c r="U6108" s="3" t="e">
        <v>#N/A</v>
      </c>
      <c r="V6108" t="e">
        <v>#N/A</v>
      </c>
      <c r="W6108" t="e">
        <v>#N/A</v>
      </c>
      <c r="X6108" t="e">
        <v>#N/A</v>
      </c>
      <c r="Y6108" s="3" t="e">
        <v>#N/A</v>
      </c>
      <c r="Z6108" s="8" t="e">
        <v>#N/A</v>
      </c>
      <c r="AA6108" s="30" t="e">
        <v>#N/A</v>
      </c>
      <c r="AB6108" t="e">
        <v>#N/A</v>
      </c>
      <c r="AC6108" t="e">
        <v>#N/A</v>
      </c>
      <c r="AD6108" t="e">
        <v>#N/A</v>
      </c>
      <c r="AE6108" t="e">
        <v>#N/A</v>
      </c>
      <c r="AF6108" t="e">
        <v>#N/A</v>
      </c>
    </row>
    <row r="6109" spans="1:32" x14ac:dyDescent="0.25">
      <c r="A6109" t="e">
        <v>#N/A</v>
      </c>
      <c r="B6109" s="33" t="e">
        <v>#N/A</v>
      </c>
      <c r="C6109" t="e">
        <v>#N/A</v>
      </c>
      <c r="D6109" t="e">
        <v>#N/A</v>
      </c>
      <c r="E6109" s="69" t="e">
        <v>#N/A</v>
      </c>
      <c r="F6109" s="3" t="e">
        <v>#N/A</v>
      </c>
      <c r="G6109" s="3" t="e">
        <v>#N/A</v>
      </c>
      <c r="H6109" s="3" t="e">
        <v>#N/A</v>
      </c>
      <c r="I6109" s="80" t="e">
        <v>#N/A</v>
      </c>
      <c r="J6109" s="80" t="e">
        <v>#N/A</v>
      </c>
      <c r="K6109" s="85" t="e">
        <v>#N/A</v>
      </c>
      <c r="L6109" s="9" t="e">
        <v>#N/A</v>
      </c>
      <c r="M6109" s="93" t="e">
        <v>#N/A</v>
      </c>
      <c r="N6109" s="8" t="e">
        <v>#N/A</v>
      </c>
      <c r="O6109" t="e">
        <v>#N/A</v>
      </c>
      <c r="P6109" t="e">
        <v>#N/A</v>
      </c>
      <c r="Q6109" t="e">
        <v>#N/A</v>
      </c>
      <c r="R6109" s="2" t="e">
        <v>#N/A</v>
      </c>
      <c r="S6109" t="e">
        <v>#N/A</v>
      </c>
      <c r="T6109" s="3" t="e">
        <v>#N/A</v>
      </c>
      <c r="U6109" s="3" t="e">
        <v>#N/A</v>
      </c>
      <c r="V6109" t="e">
        <v>#N/A</v>
      </c>
      <c r="W6109" t="e">
        <v>#N/A</v>
      </c>
      <c r="X6109" t="e">
        <v>#N/A</v>
      </c>
      <c r="Y6109" s="3" t="e">
        <v>#N/A</v>
      </c>
      <c r="Z6109" s="8" t="e">
        <v>#N/A</v>
      </c>
      <c r="AA6109" s="30" t="e">
        <v>#N/A</v>
      </c>
      <c r="AB6109" t="e">
        <v>#N/A</v>
      </c>
      <c r="AC6109" t="e">
        <v>#N/A</v>
      </c>
      <c r="AD6109" t="e">
        <v>#N/A</v>
      </c>
      <c r="AE6109" t="e">
        <v>#N/A</v>
      </c>
      <c r="AF6109" t="e">
        <v>#N/A</v>
      </c>
    </row>
    <row r="6110" spans="1:32" x14ac:dyDescent="0.25">
      <c r="A6110" t="e">
        <v>#N/A</v>
      </c>
      <c r="B6110" s="33" t="e">
        <v>#N/A</v>
      </c>
      <c r="C6110" t="e">
        <v>#N/A</v>
      </c>
      <c r="D6110" t="e">
        <v>#N/A</v>
      </c>
      <c r="E6110" s="69" t="e">
        <v>#N/A</v>
      </c>
      <c r="F6110" s="3" t="e">
        <v>#N/A</v>
      </c>
      <c r="G6110" s="3" t="e">
        <v>#N/A</v>
      </c>
      <c r="H6110" s="3" t="e">
        <v>#N/A</v>
      </c>
      <c r="I6110" s="80" t="e">
        <v>#N/A</v>
      </c>
      <c r="J6110" s="80" t="e">
        <v>#N/A</v>
      </c>
      <c r="K6110" s="85" t="e">
        <v>#N/A</v>
      </c>
      <c r="L6110" s="9" t="e">
        <v>#N/A</v>
      </c>
      <c r="M6110" s="93" t="e">
        <v>#N/A</v>
      </c>
      <c r="N6110" s="8" t="e">
        <v>#N/A</v>
      </c>
      <c r="O6110" t="e">
        <v>#N/A</v>
      </c>
      <c r="P6110" t="e">
        <v>#N/A</v>
      </c>
      <c r="Q6110" t="e">
        <v>#N/A</v>
      </c>
      <c r="R6110" s="2" t="e">
        <v>#N/A</v>
      </c>
      <c r="S6110" t="e">
        <v>#N/A</v>
      </c>
      <c r="T6110" s="3" t="e">
        <v>#N/A</v>
      </c>
      <c r="U6110" s="3" t="e">
        <v>#N/A</v>
      </c>
      <c r="V6110" t="e">
        <v>#N/A</v>
      </c>
      <c r="W6110" t="e">
        <v>#N/A</v>
      </c>
      <c r="X6110" t="e">
        <v>#N/A</v>
      </c>
      <c r="Y6110" s="3" t="e">
        <v>#N/A</v>
      </c>
      <c r="Z6110" s="8" t="e">
        <v>#N/A</v>
      </c>
      <c r="AA6110" s="30" t="e">
        <v>#N/A</v>
      </c>
      <c r="AB6110" t="e">
        <v>#N/A</v>
      </c>
      <c r="AC6110" t="e">
        <v>#N/A</v>
      </c>
      <c r="AD6110" t="e">
        <v>#N/A</v>
      </c>
      <c r="AE6110" t="e">
        <v>#N/A</v>
      </c>
      <c r="AF6110" t="e">
        <v>#N/A</v>
      </c>
    </row>
    <row r="6111" spans="1:32" x14ac:dyDescent="0.25">
      <c r="A6111" t="e">
        <v>#N/A</v>
      </c>
      <c r="B6111" s="33" t="e">
        <v>#N/A</v>
      </c>
      <c r="C6111" t="e">
        <v>#N/A</v>
      </c>
      <c r="D6111" t="e">
        <v>#N/A</v>
      </c>
      <c r="E6111" s="69" t="e">
        <v>#N/A</v>
      </c>
      <c r="F6111" s="3" t="e">
        <v>#N/A</v>
      </c>
      <c r="G6111" s="3" t="e">
        <v>#N/A</v>
      </c>
      <c r="H6111" s="3" t="e">
        <v>#N/A</v>
      </c>
      <c r="I6111" s="80" t="e">
        <v>#N/A</v>
      </c>
      <c r="J6111" s="80" t="e">
        <v>#N/A</v>
      </c>
      <c r="K6111" s="85" t="e">
        <v>#N/A</v>
      </c>
      <c r="L6111" s="9" t="e">
        <v>#N/A</v>
      </c>
      <c r="M6111" s="93" t="e">
        <v>#N/A</v>
      </c>
      <c r="N6111" s="8" t="e">
        <v>#N/A</v>
      </c>
      <c r="O6111" t="e">
        <v>#N/A</v>
      </c>
      <c r="P6111" t="e">
        <v>#N/A</v>
      </c>
      <c r="Q6111" t="e">
        <v>#N/A</v>
      </c>
      <c r="R6111" s="2" t="e">
        <v>#N/A</v>
      </c>
      <c r="S6111" t="e">
        <v>#N/A</v>
      </c>
      <c r="T6111" s="3" t="e">
        <v>#N/A</v>
      </c>
      <c r="U6111" s="3" t="e">
        <v>#N/A</v>
      </c>
      <c r="V6111" t="e">
        <v>#N/A</v>
      </c>
      <c r="W6111" t="e">
        <v>#N/A</v>
      </c>
      <c r="X6111" t="e">
        <v>#N/A</v>
      </c>
      <c r="Y6111" s="3" t="e">
        <v>#N/A</v>
      </c>
      <c r="Z6111" s="8" t="e">
        <v>#N/A</v>
      </c>
      <c r="AA6111" s="30" t="e">
        <v>#N/A</v>
      </c>
      <c r="AB6111" t="e">
        <v>#N/A</v>
      </c>
      <c r="AC6111" t="e">
        <v>#N/A</v>
      </c>
      <c r="AD6111" t="e">
        <v>#N/A</v>
      </c>
      <c r="AE6111" t="e">
        <v>#N/A</v>
      </c>
      <c r="AF6111" t="e">
        <v>#N/A</v>
      </c>
    </row>
    <row r="6112" spans="1:32" x14ac:dyDescent="0.25">
      <c r="A6112" t="e">
        <v>#N/A</v>
      </c>
      <c r="B6112" s="33" t="e">
        <v>#N/A</v>
      </c>
      <c r="C6112" t="e">
        <v>#N/A</v>
      </c>
      <c r="D6112" t="e">
        <v>#N/A</v>
      </c>
      <c r="E6112" s="69" t="e">
        <v>#N/A</v>
      </c>
      <c r="F6112" s="3" t="e">
        <v>#N/A</v>
      </c>
      <c r="G6112" s="3" t="e">
        <v>#N/A</v>
      </c>
      <c r="H6112" s="3" t="e">
        <v>#N/A</v>
      </c>
      <c r="I6112" s="80" t="e">
        <v>#N/A</v>
      </c>
      <c r="J6112" s="80" t="e">
        <v>#N/A</v>
      </c>
      <c r="K6112" s="85" t="e">
        <v>#N/A</v>
      </c>
      <c r="L6112" s="9" t="e">
        <v>#N/A</v>
      </c>
      <c r="M6112" s="93" t="e">
        <v>#N/A</v>
      </c>
      <c r="N6112" s="8" t="e">
        <v>#N/A</v>
      </c>
      <c r="O6112" t="e">
        <v>#N/A</v>
      </c>
      <c r="P6112" t="e">
        <v>#N/A</v>
      </c>
      <c r="Q6112" t="e">
        <v>#N/A</v>
      </c>
      <c r="R6112" s="2" t="e">
        <v>#N/A</v>
      </c>
      <c r="S6112" t="e">
        <v>#N/A</v>
      </c>
      <c r="T6112" s="3" t="e">
        <v>#N/A</v>
      </c>
      <c r="U6112" s="3" t="e">
        <v>#N/A</v>
      </c>
      <c r="V6112" t="e">
        <v>#N/A</v>
      </c>
      <c r="W6112" t="e">
        <v>#N/A</v>
      </c>
      <c r="X6112" t="e">
        <v>#N/A</v>
      </c>
      <c r="Y6112" s="3" t="e">
        <v>#N/A</v>
      </c>
      <c r="Z6112" s="8" t="e">
        <v>#N/A</v>
      </c>
      <c r="AA6112" s="30" t="e">
        <v>#N/A</v>
      </c>
      <c r="AB6112" t="e">
        <v>#N/A</v>
      </c>
      <c r="AC6112" t="e">
        <v>#N/A</v>
      </c>
      <c r="AD6112" t="e">
        <v>#N/A</v>
      </c>
      <c r="AE6112" t="e">
        <v>#N/A</v>
      </c>
      <c r="AF6112" t="e">
        <v>#N/A</v>
      </c>
    </row>
    <row r="6113" spans="1:32" x14ac:dyDescent="0.25">
      <c r="A6113" t="e">
        <v>#N/A</v>
      </c>
      <c r="B6113" s="33" t="e">
        <v>#N/A</v>
      </c>
      <c r="C6113" t="e">
        <v>#N/A</v>
      </c>
      <c r="D6113" t="e">
        <v>#N/A</v>
      </c>
      <c r="E6113" s="69" t="e">
        <v>#N/A</v>
      </c>
      <c r="F6113" s="3" t="e">
        <v>#N/A</v>
      </c>
      <c r="G6113" s="3" t="e">
        <v>#N/A</v>
      </c>
      <c r="H6113" s="3" t="e">
        <v>#N/A</v>
      </c>
      <c r="I6113" s="80" t="e">
        <v>#N/A</v>
      </c>
      <c r="J6113" s="80" t="e">
        <v>#N/A</v>
      </c>
      <c r="K6113" s="85" t="e">
        <v>#N/A</v>
      </c>
      <c r="L6113" s="9" t="e">
        <v>#N/A</v>
      </c>
      <c r="M6113" s="93" t="e">
        <v>#N/A</v>
      </c>
      <c r="N6113" s="8" t="e">
        <v>#N/A</v>
      </c>
      <c r="O6113" t="e">
        <v>#N/A</v>
      </c>
      <c r="P6113" t="e">
        <v>#N/A</v>
      </c>
      <c r="Q6113" t="e">
        <v>#N/A</v>
      </c>
      <c r="R6113" s="2" t="e">
        <v>#N/A</v>
      </c>
      <c r="S6113" t="e">
        <v>#N/A</v>
      </c>
      <c r="T6113" s="3" t="e">
        <v>#N/A</v>
      </c>
      <c r="U6113" s="3" t="e">
        <v>#N/A</v>
      </c>
      <c r="V6113" t="e">
        <v>#N/A</v>
      </c>
      <c r="W6113" t="e">
        <v>#N/A</v>
      </c>
      <c r="X6113" t="e">
        <v>#N/A</v>
      </c>
      <c r="Y6113" s="3" t="e">
        <v>#N/A</v>
      </c>
      <c r="Z6113" s="8" t="e">
        <v>#N/A</v>
      </c>
      <c r="AA6113" s="30" t="e">
        <v>#N/A</v>
      </c>
      <c r="AB6113" t="e">
        <v>#N/A</v>
      </c>
      <c r="AC6113" t="e">
        <v>#N/A</v>
      </c>
      <c r="AD6113" t="e">
        <v>#N/A</v>
      </c>
      <c r="AE6113" t="e">
        <v>#N/A</v>
      </c>
      <c r="AF6113" t="e">
        <v>#N/A</v>
      </c>
    </row>
    <row r="6114" spans="1:32" x14ac:dyDescent="0.25">
      <c r="A6114" t="e">
        <v>#N/A</v>
      </c>
      <c r="B6114" s="33" t="e">
        <v>#N/A</v>
      </c>
      <c r="C6114" t="e">
        <v>#N/A</v>
      </c>
      <c r="D6114" t="e">
        <v>#N/A</v>
      </c>
      <c r="E6114" s="69" t="e">
        <v>#N/A</v>
      </c>
      <c r="F6114" s="3" t="e">
        <v>#N/A</v>
      </c>
      <c r="G6114" s="3" t="e">
        <v>#N/A</v>
      </c>
      <c r="H6114" s="3" t="e">
        <v>#N/A</v>
      </c>
      <c r="I6114" s="80" t="e">
        <v>#N/A</v>
      </c>
      <c r="J6114" s="80" t="e">
        <v>#N/A</v>
      </c>
      <c r="K6114" s="85" t="e">
        <v>#N/A</v>
      </c>
      <c r="L6114" s="9" t="e">
        <v>#N/A</v>
      </c>
      <c r="M6114" s="93" t="e">
        <v>#N/A</v>
      </c>
      <c r="N6114" s="8" t="e">
        <v>#N/A</v>
      </c>
      <c r="O6114" t="e">
        <v>#N/A</v>
      </c>
      <c r="P6114" t="e">
        <v>#N/A</v>
      </c>
      <c r="Q6114" t="e">
        <v>#N/A</v>
      </c>
      <c r="R6114" s="2" t="e">
        <v>#N/A</v>
      </c>
      <c r="S6114" t="e">
        <v>#N/A</v>
      </c>
      <c r="T6114" s="3" t="e">
        <v>#N/A</v>
      </c>
      <c r="U6114" s="3" t="e">
        <v>#N/A</v>
      </c>
      <c r="V6114" t="e">
        <v>#N/A</v>
      </c>
      <c r="W6114" t="e">
        <v>#N/A</v>
      </c>
      <c r="X6114" t="e">
        <v>#N/A</v>
      </c>
      <c r="Y6114" s="3" t="e">
        <v>#N/A</v>
      </c>
      <c r="Z6114" s="8" t="e">
        <v>#N/A</v>
      </c>
      <c r="AA6114" s="30" t="e">
        <v>#N/A</v>
      </c>
      <c r="AB6114" t="e">
        <v>#N/A</v>
      </c>
      <c r="AC6114" t="e">
        <v>#N/A</v>
      </c>
      <c r="AD6114" t="e">
        <v>#N/A</v>
      </c>
      <c r="AE6114" t="e">
        <v>#N/A</v>
      </c>
      <c r="AF6114" t="e">
        <v>#N/A</v>
      </c>
    </row>
    <row r="6115" spans="1:32" x14ac:dyDescent="0.25">
      <c r="A6115" t="e">
        <v>#N/A</v>
      </c>
      <c r="B6115" s="33" t="e">
        <v>#N/A</v>
      </c>
      <c r="C6115" t="e">
        <v>#N/A</v>
      </c>
      <c r="D6115" t="e">
        <v>#N/A</v>
      </c>
      <c r="E6115" s="69" t="e">
        <v>#N/A</v>
      </c>
      <c r="F6115" s="3" t="e">
        <v>#N/A</v>
      </c>
      <c r="G6115" s="3" t="e">
        <v>#N/A</v>
      </c>
      <c r="H6115" s="3" t="e">
        <v>#N/A</v>
      </c>
      <c r="I6115" s="80" t="e">
        <v>#N/A</v>
      </c>
      <c r="J6115" s="80" t="e">
        <v>#N/A</v>
      </c>
      <c r="K6115" s="85" t="e">
        <v>#N/A</v>
      </c>
      <c r="L6115" s="9" t="e">
        <v>#N/A</v>
      </c>
      <c r="M6115" s="93" t="e">
        <v>#N/A</v>
      </c>
      <c r="N6115" s="8" t="e">
        <v>#N/A</v>
      </c>
      <c r="O6115" t="e">
        <v>#N/A</v>
      </c>
      <c r="P6115" t="e">
        <v>#N/A</v>
      </c>
      <c r="Q6115" t="e">
        <v>#N/A</v>
      </c>
      <c r="R6115" s="2" t="e">
        <v>#N/A</v>
      </c>
      <c r="S6115" t="e">
        <v>#N/A</v>
      </c>
      <c r="T6115" s="3" t="e">
        <v>#N/A</v>
      </c>
      <c r="U6115" s="3" t="e">
        <v>#N/A</v>
      </c>
      <c r="V6115" t="e">
        <v>#N/A</v>
      </c>
      <c r="W6115" t="e">
        <v>#N/A</v>
      </c>
      <c r="X6115" t="e">
        <v>#N/A</v>
      </c>
      <c r="Y6115" s="3" t="e">
        <v>#N/A</v>
      </c>
      <c r="Z6115" s="8" t="e">
        <v>#N/A</v>
      </c>
      <c r="AA6115" s="30" t="e">
        <v>#N/A</v>
      </c>
      <c r="AB6115" t="e">
        <v>#N/A</v>
      </c>
      <c r="AC6115" t="e">
        <v>#N/A</v>
      </c>
      <c r="AD6115" t="e">
        <v>#N/A</v>
      </c>
      <c r="AE6115" t="e">
        <v>#N/A</v>
      </c>
      <c r="AF6115" t="e">
        <v>#N/A</v>
      </c>
    </row>
    <row r="6116" spans="1:32" x14ac:dyDescent="0.25">
      <c r="A6116" t="e">
        <v>#N/A</v>
      </c>
      <c r="B6116" s="33" t="e">
        <v>#N/A</v>
      </c>
      <c r="C6116" t="e">
        <v>#N/A</v>
      </c>
      <c r="D6116" t="e">
        <v>#N/A</v>
      </c>
      <c r="E6116" s="69" t="e">
        <v>#N/A</v>
      </c>
      <c r="F6116" s="3" t="e">
        <v>#N/A</v>
      </c>
      <c r="G6116" s="3" t="e">
        <v>#N/A</v>
      </c>
      <c r="H6116" s="3" t="e">
        <v>#N/A</v>
      </c>
      <c r="I6116" s="80" t="e">
        <v>#N/A</v>
      </c>
      <c r="J6116" s="80" t="e">
        <v>#N/A</v>
      </c>
      <c r="K6116" s="85" t="e">
        <v>#N/A</v>
      </c>
      <c r="L6116" s="9" t="e">
        <v>#N/A</v>
      </c>
      <c r="M6116" s="93" t="e">
        <v>#N/A</v>
      </c>
      <c r="N6116" s="8" t="e">
        <v>#N/A</v>
      </c>
      <c r="O6116" t="e">
        <v>#N/A</v>
      </c>
      <c r="P6116" t="e">
        <v>#N/A</v>
      </c>
      <c r="Q6116" t="e">
        <v>#N/A</v>
      </c>
      <c r="R6116" s="2" t="e">
        <v>#N/A</v>
      </c>
      <c r="S6116" t="e">
        <v>#N/A</v>
      </c>
      <c r="T6116" s="3" t="e">
        <v>#N/A</v>
      </c>
      <c r="U6116" s="3" t="e">
        <v>#N/A</v>
      </c>
      <c r="V6116" t="e">
        <v>#N/A</v>
      </c>
      <c r="W6116" t="e">
        <v>#N/A</v>
      </c>
      <c r="X6116" t="e">
        <v>#N/A</v>
      </c>
      <c r="Y6116" s="3" t="e">
        <v>#N/A</v>
      </c>
      <c r="Z6116" s="8" t="e">
        <v>#N/A</v>
      </c>
      <c r="AA6116" s="30" t="e">
        <v>#N/A</v>
      </c>
      <c r="AB6116" t="e">
        <v>#N/A</v>
      </c>
      <c r="AC6116" t="e">
        <v>#N/A</v>
      </c>
      <c r="AD6116" t="e">
        <v>#N/A</v>
      </c>
      <c r="AE6116" t="e">
        <v>#N/A</v>
      </c>
      <c r="AF6116" t="e">
        <v>#N/A</v>
      </c>
    </row>
    <row r="6117" spans="1:32" x14ac:dyDescent="0.25">
      <c r="A6117" t="e">
        <v>#N/A</v>
      </c>
      <c r="B6117" s="33" t="e">
        <v>#N/A</v>
      </c>
      <c r="C6117" t="e">
        <v>#N/A</v>
      </c>
      <c r="D6117" t="e">
        <v>#N/A</v>
      </c>
      <c r="E6117" s="69" t="e">
        <v>#N/A</v>
      </c>
      <c r="F6117" s="3" t="e">
        <v>#N/A</v>
      </c>
      <c r="G6117" s="3" t="e">
        <v>#N/A</v>
      </c>
      <c r="H6117" s="3" t="e">
        <v>#N/A</v>
      </c>
      <c r="I6117" s="80" t="e">
        <v>#N/A</v>
      </c>
      <c r="J6117" s="80" t="e">
        <v>#N/A</v>
      </c>
      <c r="K6117" s="85" t="e">
        <v>#N/A</v>
      </c>
      <c r="L6117" s="9" t="e">
        <v>#N/A</v>
      </c>
      <c r="M6117" s="93" t="e">
        <v>#N/A</v>
      </c>
      <c r="N6117" s="8" t="e">
        <v>#N/A</v>
      </c>
      <c r="O6117" t="e">
        <v>#N/A</v>
      </c>
      <c r="P6117" t="e">
        <v>#N/A</v>
      </c>
      <c r="Q6117" t="e">
        <v>#N/A</v>
      </c>
      <c r="R6117" s="2" t="e">
        <v>#N/A</v>
      </c>
      <c r="S6117" t="e">
        <v>#N/A</v>
      </c>
      <c r="T6117" s="3" t="e">
        <v>#N/A</v>
      </c>
      <c r="U6117" s="3" t="e">
        <v>#N/A</v>
      </c>
      <c r="V6117" t="e">
        <v>#N/A</v>
      </c>
      <c r="W6117" t="e">
        <v>#N/A</v>
      </c>
      <c r="X6117" t="e">
        <v>#N/A</v>
      </c>
      <c r="Y6117" s="3" t="e">
        <v>#N/A</v>
      </c>
      <c r="Z6117" s="8" t="e">
        <v>#N/A</v>
      </c>
      <c r="AA6117" s="30" t="e">
        <v>#N/A</v>
      </c>
      <c r="AB6117" t="e">
        <v>#N/A</v>
      </c>
      <c r="AC6117" t="e">
        <v>#N/A</v>
      </c>
      <c r="AD6117" t="e">
        <v>#N/A</v>
      </c>
      <c r="AE6117" t="e">
        <v>#N/A</v>
      </c>
      <c r="AF6117" t="e">
        <v>#N/A</v>
      </c>
    </row>
    <row r="6118" spans="1:32" x14ac:dyDescent="0.25">
      <c r="A6118" t="e">
        <v>#N/A</v>
      </c>
      <c r="B6118" s="33" t="e">
        <v>#N/A</v>
      </c>
      <c r="C6118" t="e">
        <v>#N/A</v>
      </c>
      <c r="D6118" t="e">
        <v>#N/A</v>
      </c>
      <c r="E6118" s="69" t="e">
        <v>#N/A</v>
      </c>
      <c r="F6118" s="3" t="e">
        <v>#N/A</v>
      </c>
      <c r="G6118" s="3" t="e">
        <v>#N/A</v>
      </c>
      <c r="H6118" s="3" t="e">
        <v>#N/A</v>
      </c>
      <c r="I6118" s="80" t="e">
        <v>#N/A</v>
      </c>
      <c r="J6118" s="80" t="e">
        <v>#N/A</v>
      </c>
      <c r="K6118" s="85" t="e">
        <v>#N/A</v>
      </c>
      <c r="L6118" s="9" t="e">
        <v>#N/A</v>
      </c>
      <c r="M6118" s="93" t="e">
        <v>#N/A</v>
      </c>
      <c r="N6118" s="8" t="e">
        <v>#N/A</v>
      </c>
      <c r="O6118" t="e">
        <v>#N/A</v>
      </c>
      <c r="P6118" t="e">
        <v>#N/A</v>
      </c>
      <c r="Q6118" t="e">
        <v>#N/A</v>
      </c>
      <c r="R6118" s="2" t="e">
        <v>#N/A</v>
      </c>
      <c r="S6118" t="e">
        <v>#N/A</v>
      </c>
      <c r="T6118" s="3" t="e">
        <v>#N/A</v>
      </c>
      <c r="U6118" s="3" t="e">
        <v>#N/A</v>
      </c>
      <c r="V6118" t="e">
        <v>#N/A</v>
      </c>
      <c r="W6118" t="e">
        <v>#N/A</v>
      </c>
      <c r="X6118" t="e">
        <v>#N/A</v>
      </c>
      <c r="Y6118" s="3" t="e">
        <v>#N/A</v>
      </c>
      <c r="Z6118" s="8" t="e">
        <v>#N/A</v>
      </c>
      <c r="AA6118" s="30" t="e">
        <v>#N/A</v>
      </c>
      <c r="AB6118" t="e">
        <v>#N/A</v>
      </c>
      <c r="AC6118" t="e">
        <v>#N/A</v>
      </c>
      <c r="AD6118" t="e">
        <v>#N/A</v>
      </c>
      <c r="AE6118" t="e">
        <v>#N/A</v>
      </c>
      <c r="AF6118" t="e">
        <v>#N/A</v>
      </c>
    </row>
    <row r="6119" spans="1:32" x14ac:dyDescent="0.25">
      <c r="A6119" t="e">
        <v>#N/A</v>
      </c>
      <c r="B6119" s="33" t="e">
        <v>#N/A</v>
      </c>
      <c r="C6119" t="e">
        <v>#N/A</v>
      </c>
      <c r="D6119" t="e">
        <v>#N/A</v>
      </c>
      <c r="E6119" s="69" t="e">
        <v>#N/A</v>
      </c>
      <c r="F6119" s="3" t="e">
        <v>#N/A</v>
      </c>
      <c r="G6119" s="3" t="e">
        <v>#N/A</v>
      </c>
      <c r="H6119" s="3" t="e">
        <v>#N/A</v>
      </c>
      <c r="I6119" s="80" t="e">
        <v>#N/A</v>
      </c>
      <c r="J6119" s="80" t="e">
        <v>#N/A</v>
      </c>
      <c r="K6119" s="85" t="e">
        <v>#N/A</v>
      </c>
      <c r="L6119" s="9" t="e">
        <v>#N/A</v>
      </c>
      <c r="M6119" s="93" t="e">
        <v>#N/A</v>
      </c>
      <c r="N6119" s="8" t="e">
        <v>#N/A</v>
      </c>
      <c r="O6119" t="e">
        <v>#N/A</v>
      </c>
      <c r="P6119" t="e">
        <v>#N/A</v>
      </c>
      <c r="Q6119" t="e">
        <v>#N/A</v>
      </c>
      <c r="R6119" s="2" t="e">
        <v>#N/A</v>
      </c>
      <c r="S6119" t="e">
        <v>#N/A</v>
      </c>
      <c r="T6119" s="3" t="e">
        <v>#N/A</v>
      </c>
      <c r="U6119" s="3" t="e">
        <v>#N/A</v>
      </c>
      <c r="V6119" t="e">
        <v>#N/A</v>
      </c>
      <c r="W6119" t="e">
        <v>#N/A</v>
      </c>
      <c r="X6119" t="e">
        <v>#N/A</v>
      </c>
      <c r="Y6119" s="3" t="e">
        <v>#N/A</v>
      </c>
      <c r="Z6119" s="8" t="e">
        <v>#N/A</v>
      </c>
      <c r="AA6119" s="30" t="e">
        <v>#N/A</v>
      </c>
      <c r="AB6119" t="e">
        <v>#N/A</v>
      </c>
      <c r="AC6119" t="e">
        <v>#N/A</v>
      </c>
      <c r="AD6119" t="e">
        <v>#N/A</v>
      </c>
      <c r="AE6119" t="e">
        <v>#N/A</v>
      </c>
      <c r="AF6119" t="e">
        <v>#N/A</v>
      </c>
    </row>
    <row r="6120" spans="1:32" x14ac:dyDescent="0.25">
      <c r="A6120" t="e">
        <v>#N/A</v>
      </c>
      <c r="B6120" s="33" t="e">
        <v>#N/A</v>
      </c>
      <c r="C6120" t="e">
        <v>#N/A</v>
      </c>
      <c r="D6120" t="e">
        <v>#N/A</v>
      </c>
      <c r="E6120" s="69" t="e">
        <v>#N/A</v>
      </c>
      <c r="F6120" s="3" t="e">
        <v>#N/A</v>
      </c>
      <c r="G6120" s="3" t="e">
        <v>#N/A</v>
      </c>
      <c r="H6120" s="3" t="e">
        <v>#N/A</v>
      </c>
      <c r="I6120" s="80" t="e">
        <v>#N/A</v>
      </c>
      <c r="J6120" s="80" t="e">
        <v>#N/A</v>
      </c>
      <c r="K6120" s="85" t="e">
        <v>#N/A</v>
      </c>
      <c r="L6120" s="9" t="e">
        <v>#N/A</v>
      </c>
      <c r="M6120" s="93" t="e">
        <v>#N/A</v>
      </c>
      <c r="N6120" s="8" t="e">
        <v>#N/A</v>
      </c>
      <c r="O6120" t="e">
        <v>#N/A</v>
      </c>
      <c r="P6120" t="e">
        <v>#N/A</v>
      </c>
      <c r="Q6120" t="e">
        <v>#N/A</v>
      </c>
      <c r="R6120" s="2" t="e">
        <v>#N/A</v>
      </c>
      <c r="S6120" t="e">
        <v>#N/A</v>
      </c>
      <c r="T6120" s="3" t="e">
        <v>#N/A</v>
      </c>
      <c r="U6120" s="3" t="e">
        <v>#N/A</v>
      </c>
      <c r="V6120" t="e">
        <v>#N/A</v>
      </c>
      <c r="W6120" t="e">
        <v>#N/A</v>
      </c>
      <c r="X6120" t="e">
        <v>#N/A</v>
      </c>
      <c r="Y6120" s="3" t="e">
        <v>#N/A</v>
      </c>
      <c r="Z6120" s="8" t="e">
        <v>#N/A</v>
      </c>
      <c r="AA6120" s="30" t="e">
        <v>#N/A</v>
      </c>
      <c r="AB6120" t="e">
        <v>#N/A</v>
      </c>
      <c r="AC6120" t="e">
        <v>#N/A</v>
      </c>
      <c r="AD6120" t="e">
        <v>#N/A</v>
      </c>
      <c r="AE6120" t="e">
        <v>#N/A</v>
      </c>
      <c r="AF6120" t="e">
        <v>#N/A</v>
      </c>
    </row>
    <row r="6121" spans="1:32" x14ac:dyDescent="0.25">
      <c r="A6121" t="e">
        <v>#N/A</v>
      </c>
      <c r="B6121" s="33" t="e">
        <v>#N/A</v>
      </c>
      <c r="C6121" t="e">
        <v>#N/A</v>
      </c>
      <c r="D6121" t="e">
        <v>#N/A</v>
      </c>
      <c r="E6121" s="69" t="e">
        <v>#N/A</v>
      </c>
      <c r="F6121" s="3" t="e">
        <v>#N/A</v>
      </c>
      <c r="G6121" s="3" t="e">
        <v>#N/A</v>
      </c>
      <c r="H6121" s="3" t="e">
        <v>#N/A</v>
      </c>
      <c r="I6121" s="80" t="e">
        <v>#N/A</v>
      </c>
      <c r="J6121" s="80" t="e">
        <v>#N/A</v>
      </c>
      <c r="K6121" s="85" t="e">
        <v>#N/A</v>
      </c>
      <c r="L6121" s="9" t="e">
        <v>#N/A</v>
      </c>
      <c r="M6121" s="93" t="e">
        <v>#N/A</v>
      </c>
      <c r="N6121" s="8" t="e">
        <v>#N/A</v>
      </c>
      <c r="O6121" t="e">
        <v>#N/A</v>
      </c>
      <c r="P6121" t="e">
        <v>#N/A</v>
      </c>
      <c r="Q6121" t="e">
        <v>#N/A</v>
      </c>
      <c r="R6121" s="2" t="e">
        <v>#N/A</v>
      </c>
      <c r="S6121" t="e">
        <v>#N/A</v>
      </c>
      <c r="T6121" s="3" t="e">
        <v>#N/A</v>
      </c>
      <c r="U6121" s="3" t="e">
        <v>#N/A</v>
      </c>
      <c r="V6121" t="e">
        <v>#N/A</v>
      </c>
      <c r="W6121" t="e">
        <v>#N/A</v>
      </c>
      <c r="X6121" t="e">
        <v>#N/A</v>
      </c>
      <c r="Y6121" s="3" t="e">
        <v>#N/A</v>
      </c>
      <c r="Z6121" s="8" t="e">
        <v>#N/A</v>
      </c>
      <c r="AA6121" s="30" t="e">
        <v>#N/A</v>
      </c>
      <c r="AB6121" t="e">
        <v>#N/A</v>
      </c>
      <c r="AC6121" t="e">
        <v>#N/A</v>
      </c>
      <c r="AD6121" t="e">
        <v>#N/A</v>
      </c>
      <c r="AE6121" t="e">
        <v>#N/A</v>
      </c>
      <c r="AF6121" t="e">
        <v>#N/A</v>
      </c>
    </row>
    <row r="6122" spans="1:32" x14ac:dyDescent="0.25">
      <c r="A6122" t="e">
        <v>#N/A</v>
      </c>
      <c r="B6122" s="33" t="e">
        <v>#N/A</v>
      </c>
      <c r="C6122" t="e">
        <v>#N/A</v>
      </c>
      <c r="D6122" t="e">
        <v>#N/A</v>
      </c>
      <c r="E6122" s="69" t="e">
        <v>#N/A</v>
      </c>
      <c r="F6122" s="3" t="e">
        <v>#N/A</v>
      </c>
      <c r="G6122" s="3" t="e">
        <v>#N/A</v>
      </c>
      <c r="H6122" s="3" t="e">
        <v>#N/A</v>
      </c>
      <c r="I6122" s="80" t="e">
        <v>#N/A</v>
      </c>
      <c r="J6122" s="80" t="e">
        <v>#N/A</v>
      </c>
      <c r="K6122" s="85" t="e">
        <v>#N/A</v>
      </c>
      <c r="L6122" s="9" t="e">
        <v>#N/A</v>
      </c>
      <c r="M6122" s="93" t="e">
        <v>#N/A</v>
      </c>
      <c r="N6122" s="8" t="e">
        <v>#N/A</v>
      </c>
      <c r="O6122" t="e">
        <v>#N/A</v>
      </c>
      <c r="P6122" t="e">
        <v>#N/A</v>
      </c>
      <c r="Q6122" t="e">
        <v>#N/A</v>
      </c>
      <c r="R6122" s="2" t="e">
        <v>#N/A</v>
      </c>
      <c r="S6122" t="e">
        <v>#N/A</v>
      </c>
      <c r="T6122" s="3" t="e">
        <v>#N/A</v>
      </c>
      <c r="U6122" s="3" t="e">
        <v>#N/A</v>
      </c>
      <c r="V6122" t="e">
        <v>#N/A</v>
      </c>
      <c r="W6122" t="e">
        <v>#N/A</v>
      </c>
      <c r="X6122" t="e">
        <v>#N/A</v>
      </c>
      <c r="Y6122" s="3" t="e">
        <v>#N/A</v>
      </c>
      <c r="Z6122" s="8" t="e">
        <v>#N/A</v>
      </c>
      <c r="AA6122" s="30" t="e">
        <v>#N/A</v>
      </c>
      <c r="AB6122" t="e">
        <v>#N/A</v>
      </c>
      <c r="AC6122" t="e">
        <v>#N/A</v>
      </c>
      <c r="AD6122" t="e">
        <v>#N/A</v>
      </c>
      <c r="AE6122" t="e">
        <v>#N/A</v>
      </c>
      <c r="AF6122" t="e">
        <v>#N/A</v>
      </c>
    </row>
    <row r="6123" spans="1:32" x14ac:dyDescent="0.25">
      <c r="A6123" t="e">
        <v>#N/A</v>
      </c>
      <c r="B6123" s="33" t="e">
        <v>#N/A</v>
      </c>
      <c r="C6123" t="e">
        <v>#N/A</v>
      </c>
      <c r="D6123" t="e">
        <v>#N/A</v>
      </c>
      <c r="E6123" s="69" t="e">
        <v>#N/A</v>
      </c>
      <c r="F6123" s="3" t="e">
        <v>#N/A</v>
      </c>
      <c r="G6123" s="3" t="e">
        <v>#N/A</v>
      </c>
      <c r="H6123" s="3" t="e">
        <v>#N/A</v>
      </c>
      <c r="I6123" s="80" t="e">
        <v>#N/A</v>
      </c>
      <c r="J6123" s="80" t="e">
        <v>#N/A</v>
      </c>
      <c r="K6123" s="85" t="e">
        <v>#N/A</v>
      </c>
      <c r="L6123" s="9" t="e">
        <v>#N/A</v>
      </c>
      <c r="M6123" s="93" t="e">
        <v>#N/A</v>
      </c>
      <c r="N6123" s="8" t="e">
        <v>#N/A</v>
      </c>
      <c r="O6123" t="e">
        <v>#N/A</v>
      </c>
      <c r="P6123" t="e">
        <v>#N/A</v>
      </c>
      <c r="Q6123" t="e">
        <v>#N/A</v>
      </c>
      <c r="R6123" s="2" t="e">
        <v>#N/A</v>
      </c>
      <c r="S6123" t="e">
        <v>#N/A</v>
      </c>
      <c r="T6123" s="3" t="e">
        <v>#N/A</v>
      </c>
      <c r="U6123" s="3" t="e">
        <v>#N/A</v>
      </c>
      <c r="V6123" t="e">
        <v>#N/A</v>
      </c>
      <c r="W6123" t="e">
        <v>#N/A</v>
      </c>
      <c r="X6123" t="e">
        <v>#N/A</v>
      </c>
      <c r="Y6123" s="3" t="e">
        <v>#N/A</v>
      </c>
      <c r="Z6123" s="8" t="e">
        <v>#N/A</v>
      </c>
      <c r="AA6123" s="30" t="e">
        <v>#N/A</v>
      </c>
      <c r="AB6123" t="e">
        <v>#N/A</v>
      </c>
      <c r="AC6123" t="e">
        <v>#N/A</v>
      </c>
      <c r="AD6123" t="e">
        <v>#N/A</v>
      </c>
      <c r="AE6123" t="e">
        <v>#N/A</v>
      </c>
      <c r="AF6123" t="e">
        <v>#N/A</v>
      </c>
    </row>
    <row r="6124" spans="1:32" x14ac:dyDescent="0.25">
      <c r="A6124" t="e">
        <v>#N/A</v>
      </c>
      <c r="B6124" s="33" t="e">
        <v>#N/A</v>
      </c>
      <c r="C6124" t="e">
        <v>#N/A</v>
      </c>
      <c r="D6124" t="e">
        <v>#N/A</v>
      </c>
      <c r="E6124" s="69" t="e">
        <v>#N/A</v>
      </c>
      <c r="F6124" s="3" t="e">
        <v>#N/A</v>
      </c>
      <c r="G6124" s="3" t="e">
        <v>#N/A</v>
      </c>
      <c r="H6124" s="3" t="e">
        <v>#N/A</v>
      </c>
      <c r="I6124" s="80" t="e">
        <v>#N/A</v>
      </c>
      <c r="J6124" s="80" t="e">
        <v>#N/A</v>
      </c>
      <c r="K6124" s="85" t="e">
        <v>#N/A</v>
      </c>
      <c r="L6124" s="9" t="e">
        <v>#N/A</v>
      </c>
      <c r="M6124" s="93" t="e">
        <v>#N/A</v>
      </c>
      <c r="N6124" s="8" t="e">
        <v>#N/A</v>
      </c>
      <c r="O6124" t="e">
        <v>#N/A</v>
      </c>
      <c r="P6124" t="e">
        <v>#N/A</v>
      </c>
      <c r="Q6124" t="e">
        <v>#N/A</v>
      </c>
      <c r="R6124" s="2" t="e">
        <v>#N/A</v>
      </c>
      <c r="S6124" t="e">
        <v>#N/A</v>
      </c>
      <c r="T6124" s="3" t="e">
        <v>#N/A</v>
      </c>
      <c r="U6124" s="3" t="e">
        <v>#N/A</v>
      </c>
      <c r="V6124" t="e">
        <v>#N/A</v>
      </c>
      <c r="W6124" t="e">
        <v>#N/A</v>
      </c>
      <c r="X6124" t="e">
        <v>#N/A</v>
      </c>
      <c r="Y6124" s="3" t="e">
        <v>#N/A</v>
      </c>
      <c r="Z6124" s="8" t="e">
        <v>#N/A</v>
      </c>
      <c r="AA6124" s="30" t="e">
        <v>#N/A</v>
      </c>
      <c r="AB6124" t="e">
        <v>#N/A</v>
      </c>
      <c r="AC6124" t="e">
        <v>#N/A</v>
      </c>
      <c r="AD6124" t="e">
        <v>#N/A</v>
      </c>
      <c r="AE6124" t="e">
        <v>#N/A</v>
      </c>
      <c r="AF6124" t="e">
        <v>#N/A</v>
      </c>
    </row>
    <row r="6125" spans="1:32" x14ac:dyDescent="0.25">
      <c r="A6125" t="e">
        <v>#N/A</v>
      </c>
      <c r="B6125" s="33" t="e">
        <v>#N/A</v>
      </c>
      <c r="C6125" t="e">
        <v>#N/A</v>
      </c>
      <c r="D6125" t="e">
        <v>#N/A</v>
      </c>
      <c r="E6125" s="69" t="e">
        <v>#N/A</v>
      </c>
      <c r="F6125" s="3" t="e">
        <v>#N/A</v>
      </c>
      <c r="G6125" s="3" t="e">
        <v>#N/A</v>
      </c>
      <c r="H6125" s="3" t="e">
        <v>#N/A</v>
      </c>
      <c r="I6125" s="80" t="e">
        <v>#N/A</v>
      </c>
      <c r="J6125" s="80" t="e">
        <v>#N/A</v>
      </c>
      <c r="K6125" s="85" t="e">
        <v>#N/A</v>
      </c>
      <c r="L6125" s="9" t="e">
        <v>#N/A</v>
      </c>
      <c r="M6125" s="93" t="e">
        <v>#N/A</v>
      </c>
      <c r="N6125" s="8" t="e">
        <v>#N/A</v>
      </c>
      <c r="O6125" t="e">
        <v>#N/A</v>
      </c>
      <c r="P6125" t="e">
        <v>#N/A</v>
      </c>
      <c r="Q6125" t="e">
        <v>#N/A</v>
      </c>
      <c r="R6125" s="2" t="e">
        <v>#N/A</v>
      </c>
      <c r="S6125" t="e">
        <v>#N/A</v>
      </c>
      <c r="T6125" s="3" t="e">
        <v>#N/A</v>
      </c>
      <c r="U6125" s="3" t="e">
        <v>#N/A</v>
      </c>
      <c r="V6125" t="e">
        <v>#N/A</v>
      </c>
      <c r="W6125" t="e">
        <v>#N/A</v>
      </c>
      <c r="X6125" t="e">
        <v>#N/A</v>
      </c>
      <c r="Y6125" s="3" t="e">
        <v>#N/A</v>
      </c>
      <c r="Z6125" s="8" t="e">
        <v>#N/A</v>
      </c>
      <c r="AA6125" s="30" t="e">
        <v>#N/A</v>
      </c>
      <c r="AB6125" t="e">
        <v>#N/A</v>
      </c>
      <c r="AC6125" t="e">
        <v>#N/A</v>
      </c>
      <c r="AD6125" t="e">
        <v>#N/A</v>
      </c>
      <c r="AE6125" t="e">
        <v>#N/A</v>
      </c>
      <c r="AF6125" t="e">
        <v>#N/A</v>
      </c>
    </row>
    <row r="6126" spans="1:32" x14ac:dyDescent="0.25">
      <c r="A6126" t="e">
        <v>#N/A</v>
      </c>
      <c r="B6126" s="33" t="e">
        <v>#N/A</v>
      </c>
      <c r="C6126" t="e">
        <v>#N/A</v>
      </c>
      <c r="D6126" t="e">
        <v>#N/A</v>
      </c>
      <c r="E6126" s="69" t="e">
        <v>#N/A</v>
      </c>
      <c r="F6126" s="3" t="e">
        <v>#N/A</v>
      </c>
      <c r="G6126" s="3" t="e">
        <v>#N/A</v>
      </c>
      <c r="H6126" s="3" t="e">
        <v>#N/A</v>
      </c>
      <c r="I6126" s="80" t="e">
        <v>#N/A</v>
      </c>
      <c r="J6126" s="80" t="e">
        <v>#N/A</v>
      </c>
      <c r="K6126" s="85" t="e">
        <v>#N/A</v>
      </c>
      <c r="L6126" s="9" t="e">
        <v>#N/A</v>
      </c>
      <c r="M6126" s="93" t="e">
        <v>#N/A</v>
      </c>
      <c r="N6126" s="8" t="e">
        <v>#N/A</v>
      </c>
      <c r="O6126" t="e">
        <v>#N/A</v>
      </c>
      <c r="P6126" t="e">
        <v>#N/A</v>
      </c>
      <c r="Q6126" t="e">
        <v>#N/A</v>
      </c>
      <c r="R6126" s="2" t="e">
        <v>#N/A</v>
      </c>
      <c r="S6126" t="e">
        <v>#N/A</v>
      </c>
      <c r="T6126" s="3" t="e">
        <v>#N/A</v>
      </c>
      <c r="U6126" s="3" t="e">
        <v>#N/A</v>
      </c>
      <c r="V6126" t="e">
        <v>#N/A</v>
      </c>
      <c r="W6126" t="e">
        <v>#N/A</v>
      </c>
      <c r="X6126" t="e">
        <v>#N/A</v>
      </c>
      <c r="Y6126" s="3" t="e">
        <v>#N/A</v>
      </c>
      <c r="Z6126" s="8" t="e">
        <v>#N/A</v>
      </c>
      <c r="AA6126" s="30" t="e">
        <v>#N/A</v>
      </c>
      <c r="AB6126" t="e">
        <v>#N/A</v>
      </c>
      <c r="AC6126" t="e">
        <v>#N/A</v>
      </c>
      <c r="AD6126" t="e">
        <v>#N/A</v>
      </c>
      <c r="AE6126" t="e">
        <v>#N/A</v>
      </c>
      <c r="AF6126" t="e">
        <v>#N/A</v>
      </c>
    </row>
    <row r="6127" spans="1:32" x14ac:dyDescent="0.25">
      <c r="A6127" t="e">
        <v>#N/A</v>
      </c>
      <c r="B6127" s="33" t="e">
        <v>#N/A</v>
      </c>
      <c r="C6127" t="e">
        <v>#N/A</v>
      </c>
      <c r="D6127" t="e">
        <v>#N/A</v>
      </c>
      <c r="E6127" s="69" t="e">
        <v>#N/A</v>
      </c>
      <c r="F6127" s="3" t="e">
        <v>#N/A</v>
      </c>
      <c r="G6127" s="3" t="e">
        <v>#N/A</v>
      </c>
      <c r="H6127" s="3" t="e">
        <v>#N/A</v>
      </c>
      <c r="I6127" s="80" t="e">
        <v>#N/A</v>
      </c>
      <c r="J6127" s="80" t="e">
        <v>#N/A</v>
      </c>
      <c r="K6127" s="85" t="e">
        <v>#N/A</v>
      </c>
      <c r="L6127" s="9" t="e">
        <v>#N/A</v>
      </c>
      <c r="M6127" s="93" t="e">
        <v>#N/A</v>
      </c>
      <c r="N6127" s="8" t="e">
        <v>#N/A</v>
      </c>
      <c r="O6127" t="e">
        <v>#N/A</v>
      </c>
      <c r="P6127" t="e">
        <v>#N/A</v>
      </c>
      <c r="Q6127" t="e">
        <v>#N/A</v>
      </c>
      <c r="R6127" s="2" t="e">
        <v>#N/A</v>
      </c>
      <c r="S6127" t="e">
        <v>#N/A</v>
      </c>
      <c r="T6127" s="3" t="e">
        <v>#N/A</v>
      </c>
      <c r="U6127" s="3" t="e">
        <v>#N/A</v>
      </c>
      <c r="V6127" t="e">
        <v>#N/A</v>
      </c>
      <c r="W6127" t="e">
        <v>#N/A</v>
      </c>
      <c r="X6127" t="e">
        <v>#N/A</v>
      </c>
      <c r="Y6127" s="3" t="e">
        <v>#N/A</v>
      </c>
      <c r="Z6127" s="8" t="e">
        <v>#N/A</v>
      </c>
      <c r="AA6127" s="30" t="e">
        <v>#N/A</v>
      </c>
      <c r="AB6127" t="e">
        <v>#N/A</v>
      </c>
      <c r="AC6127" t="e">
        <v>#N/A</v>
      </c>
      <c r="AD6127" t="e">
        <v>#N/A</v>
      </c>
      <c r="AE6127" t="e">
        <v>#N/A</v>
      </c>
      <c r="AF6127" t="e">
        <v>#N/A</v>
      </c>
    </row>
    <row r="6128" spans="1:32" x14ac:dyDescent="0.25">
      <c r="A6128" t="e">
        <v>#N/A</v>
      </c>
      <c r="B6128" s="33" t="e">
        <v>#N/A</v>
      </c>
      <c r="C6128" t="e">
        <v>#N/A</v>
      </c>
      <c r="D6128" t="e">
        <v>#N/A</v>
      </c>
      <c r="E6128" s="69" t="e">
        <v>#N/A</v>
      </c>
      <c r="F6128" s="3" t="e">
        <v>#N/A</v>
      </c>
      <c r="G6128" s="3" t="e">
        <v>#N/A</v>
      </c>
      <c r="H6128" s="3" t="e">
        <v>#N/A</v>
      </c>
      <c r="I6128" s="80" t="e">
        <v>#N/A</v>
      </c>
      <c r="J6128" s="80" t="e">
        <v>#N/A</v>
      </c>
      <c r="K6128" s="85" t="e">
        <v>#N/A</v>
      </c>
      <c r="L6128" s="9" t="e">
        <v>#N/A</v>
      </c>
      <c r="M6128" s="93" t="e">
        <v>#N/A</v>
      </c>
      <c r="N6128" s="8" t="e">
        <v>#N/A</v>
      </c>
      <c r="O6128" t="e">
        <v>#N/A</v>
      </c>
      <c r="P6128" t="e">
        <v>#N/A</v>
      </c>
      <c r="Q6128" t="e">
        <v>#N/A</v>
      </c>
      <c r="R6128" s="2" t="e">
        <v>#N/A</v>
      </c>
      <c r="S6128" t="e">
        <v>#N/A</v>
      </c>
      <c r="T6128" s="3" t="e">
        <v>#N/A</v>
      </c>
      <c r="U6128" s="3" t="e">
        <v>#N/A</v>
      </c>
      <c r="V6128" t="e">
        <v>#N/A</v>
      </c>
      <c r="W6128" t="e">
        <v>#N/A</v>
      </c>
      <c r="X6128" t="e">
        <v>#N/A</v>
      </c>
      <c r="Y6128" s="3" t="e">
        <v>#N/A</v>
      </c>
      <c r="Z6128" s="8" t="e">
        <v>#N/A</v>
      </c>
      <c r="AA6128" s="30" t="e">
        <v>#N/A</v>
      </c>
      <c r="AB6128" t="e">
        <v>#N/A</v>
      </c>
      <c r="AC6128" t="e">
        <v>#N/A</v>
      </c>
      <c r="AD6128" t="e">
        <v>#N/A</v>
      </c>
      <c r="AE6128" t="e">
        <v>#N/A</v>
      </c>
      <c r="AF6128" t="e">
        <v>#N/A</v>
      </c>
    </row>
    <row r="6129" spans="1:32" x14ac:dyDescent="0.25">
      <c r="A6129" t="e">
        <v>#N/A</v>
      </c>
      <c r="B6129" s="33" t="e">
        <v>#N/A</v>
      </c>
      <c r="C6129" t="e">
        <v>#N/A</v>
      </c>
      <c r="D6129" t="e">
        <v>#N/A</v>
      </c>
      <c r="E6129" s="69" t="e">
        <v>#N/A</v>
      </c>
      <c r="F6129" s="3" t="e">
        <v>#N/A</v>
      </c>
      <c r="G6129" s="3" t="e">
        <v>#N/A</v>
      </c>
      <c r="H6129" s="3" t="e">
        <v>#N/A</v>
      </c>
      <c r="I6129" s="80" t="e">
        <v>#N/A</v>
      </c>
      <c r="J6129" s="80" t="e">
        <v>#N/A</v>
      </c>
      <c r="K6129" s="85" t="e">
        <v>#N/A</v>
      </c>
      <c r="L6129" s="9" t="e">
        <v>#N/A</v>
      </c>
      <c r="M6129" s="93" t="e">
        <v>#N/A</v>
      </c>
      <c r="N6129" s="8" t="e">
        <v>#N/A</v>
      </c>
      <c r="O6129" t="e">
        <v>#N/A</v>
      </c>
      <c r="P6129" t="e">
        <v>#N/A</v>
      </c>
      <c r="Q6129" t="e">
        <v>#N/A</v>
      </c>
      <c r="R6129" s="2" t="e">
        <v>#N/A</v>
      </c>
      <c r="S6129" t="e">
        <v>#N/A</v>
      </c>
      <c r="T6129" s="3" t="e">
        <v>#N/A</v>
      </c>
      <c r="U6129" s="3" t="e">
        <v>#N/A</v>
      </c>
      <c r="V6129" t="e">
        <v>#N/A</v>
      </c>
      <c r="W6129" t="e">
        <v>#N/A</v>
      </c>
      <c r="X6129" t="e">
        <v>#N/A</v>
      </c>
      <c r="Y6129" s="3" t="e">
        <v>#N/A</v>
      </c>
      <c r="Z6129" s="8" t="e">
        <v>#N/A</v>
      </c>
      <c r="AA6129" s="30" t="e">
        <v>#N/A</v>
      </c>
      <c r="AB6129" t="e">
        <v>#N/A</v>
      </c>
      <c r="AC6129" t="e">
        <v>#N/A</v>
      </c>
      <c r="AD6129" t="e">
        <v>#N/A</v>
      </c>
      <c r="AE6129" t="e">
        <v>#N/A</v>
      </c>
      <c r="AF6129" t="e">
        <v>#N/A</v>
      </c>
    </row>
    <row r="6130" spans="1:32" x14ac:dyDescent="0.25">
      <c r="A6130" t="e">
        <v>#N/A</v>
      </c>
      <c r="B6130" s="33" t="e">
        <v>#N/A</v>
      </c>
      <c r="C6130" t="e">
        <v>#N/A</v>
      </c>
      <c r="D6130" t="e">
        <v>#N/A</v>
      </c>
      <c r="E6130" s="69" t="e">
        <v>#N/A</v>
      </c>
      <c r="F6130" s="3" t="e">
        <v>#N/A</v>
      </c>
      <c r="G6130" s="3" t="e">
        <v>#N/A</v>
      </c>
      <c r="H6130" s="3" t="e">
        <v>#N/A</v>
      </c>
      <c r="I6130" s="80" t="e">
        <v>#N/A</v>
      </c>
      <c r="J6130" s="80" t="e">
        <v>#N/A</v>
      </c>
      <c r="K6130" s="85" t="e">
        <v>#N/A</v>
      </c>
      <c r="L6130" s="9" t="e">
        <v>#N/A</v>
      </c>
      <c r="M6130" s="93" t="e">
        <v>#N/A</v>
      </c>
      <c r="N6130" s="8" t="e">
        <v>#N/A</v>
      </c>
      <c r="O6130" t="e">
        <v>#N/A</v>
      </c>
      <c r="P6130" t="e">
        <v>#N/A</v>
      </c>
      <c r="Q6130" t="e">
        <v>#N/A</v>
      </c>
      <c r="R6130" s="2" t="e">
        <v>#N/A</v>
      </c>
      <c r="S6130" t="e">
        <v>#N/A</v>
      </c>
      <c r="T6130" s="3" t="e">
        <v>#N/A</v>
      </c>
      <c r="U6130" s="3" t="e">
        <v>#N/A</v>
      </c>
      <c r="V6130" t="e">
        <v>#N/A</v>
      </c>
      <c r="W6130" t="e">
        <v>#N/A</v>
      </c>
      <c r="X6130" t="e">
        <v>#N/A</v>
      </c>
      <c r="Y6130" s="3" t="e">
        <v>#N/A</v>
      </c>
      <c r="Z6130" s="8" t="e">
        <v>#N/A</v>
      </c>
      <c r="AA6130" s="30" t="e">
        <v>#N/A</v>
      </c>
      <c r="AB6130" t="e">
        <v>#N/A</v>
      </c>
      <c r="AC6130" t="e">
        <v>#N/A</v>
      </c>
      <c r="AD6130" t="e">
        <v>#N/A</v>
      </c>
      <c r="AE6130" t="e">
        <v>#N/A</v>
      </c>
      <c r="AF6130" t="e">
        <v>#N/A</v>
      </c>
    </row>
    <row r="6131" spans="1:32" x14ac:dyDescent="0.25">
      <c r="A6131" t="e">
        <v>#N/A</v>
      </c>
      <c r="B6131" s="33" t="e">
        <v>#N/A</v>
      </c>
      <c r="C6131" t="e">
        <v>#N/A</v>
      </c>
      <c r="D6131" t="e">
        <v>#N/A</v>
      </c>
      <c r="E6131" s="69" t="e">
        <v>#N/A</v>
      </c>
      <c r="F6131" s="3" t="e">
        <v>#N/A</v>
      </c>
      <c r="G6131" s="3" t="e">
        <v>#N/A</v>
      </c>
      <c r="H6131" s="3" t="e">
        <v>#N/A</v>
      </c>
      <c r="I6131" s="80" t="e">
        <v>#N/A</v>
      </c>
      <c r="J6131" s="80" t="e">
        <v>#N/A</v>
      </c>
      <c r="K6131" s="85" t="e">
        <v>#N/A</v>
      </c>
      <c r="L6131" s="9" t="e">
        <v>#N/A</v>
      </c>
      <c r="M6131" s="93" t="e">
        <v>#N/A</v>
      </c>
      <c r="N6131" s="8" t="e">
        <v>#N/A</v>
      </c>
      <c r="O6131" t="e">
        <v>#N/A</v>
      </c>
      <c r="P6131" t="e">
        <v>#N/A</v>
      </c>
      <c r="Q6131" t="e">
        <v>#N/A</v>
      </c>
      <c r="R6131" s="2" t="e">
        <v>#N/A</v>
      </c>
      <c r="S6131" t="e">
        <v>#N/A</v>
      </c>
      <c r="T6131" s="3" t="e">
        <v>#N/A</v>
      </c>
      <c r="U6131" s="3" t="e">
        <v>#N/A</v>
      </c>
      <c r="V6131" t="e">
        <v>#N/A</v>
      </c>
      <c r="W6131" t="e">
        <v>#N/A</v>
      </c>
      <c r="X6131" t="e">
        <v>#N/A</v>
      </c>
      <c r="Y6131" s="3" t="e">
        <v>#N/A</v>
      </c>
      <c r="Z6131" s="8" t="e">
        <v>#N/A</v>
      </c>
      <c r="AA6131" s="30" t="e">
        <v>#N/A</v>
      </c>
      <c r="AB6131" t="e">
        <v>#N/A</v>
      </c>
      <c r="AC6131" t="e">
        <v>#N/A</v>
      </c>
      <c r="AD6131" t="e">
        <v>#N/A</v>
      </c>
      <c r="AE6131" t="e">
        <v>#N/A</v>
      </c>
      <c r="AF6131" t="e">
        <v>#N/A</v>
      </c>
    </row>
    <row r="6132" spans="1:32" x14ac:dyDescent="0.25">
      <c r="A6132" t="e">
        <v>#N/A</v>
      </c>
      <c r="B6132" s="33" t="e">
        <v>#N/A</v>
      </c>
      <c r="C6132" t="e">
        <v>#N/A</v>
      </c>
      <c r="D6132" t="e">
        <v>#N/A</v>
      </c>
      <c r="E6132" s="69" t="e">
        <v>#N/A</v>
      </c>
      <c r="F6132" s="3" t="e">
        <v>#N/A</v>
      </c>
      <c r="G6132" s="3" t="e">
        <v>#N/A</v>
      </c>
      <c r="H6132" s="3" t="e">
        <v>#N/A</v>
      </c>
      <c r="I6132" s="80" t="e">
        <v>#N/A</v>
      </c>
      <c r="J6132" s="80" t="e">
        <v>#N/A</v>
      </c>
      <c r="K6132" s="85" t="e">
        <v>#N/A</v>
      </c>
      <c r="L6132" s="9" t="e">
        <v>#N/A</v>
      </c>
      <c r="M6132" s="93" t="e">
        <v>#N/A</v>
      </c>
      <c r="N6132" s="8" t="e">
        <v>#N/A</v>
      </c>
      <c r="O6132" t="e">
        <v>#N/A</v>
      </c>
      <c r="P6132" t="e">
        <v>#N/A</v>
      </c>
      <c r="Q6132" t="e">
        <v>#N/A</v>
      </c>
      <c r="R6132" s="2" t="e">
        <v>#N/A</v>
      </c>
      <c r="S6132" t="e">
        <v>#N/A</v>
      </c>
      <c r="T6132" s="3" t="e">
        <v>#N/A</v>
      </c>
      <c r="U6132" s="3" t="e">
        <v>#N/A</v>
      </c>
      <c r="V6132" t="e">
        <v>#N/A</v>
      </c>
      <c r="W6132" t="e">
        <v>#N/A</v>
      </c>
      <c r="X6132" t="e">
        <v>#N/A</v>
      </c>
      <c r="Y6132" s="3" t="e">
        <v>#N/A</v>
      </c>
      <c r="Z6132" s="8" t="e">
        <v>#N/A</v>
      </c>
      <c r="AA6132" s="30" t="e">
        <v>#N/A</v>
      </c>
      <c r="AB6132" t="e">
        <v>#N/A</v>
      </c>
      <c r="AC6132" t="e">
        <v>#N/A</v>
      </c>
      <c r="AD6132" t="e">
        <v>#N/A</v>
      </c>
      <c r="AE6132" t="e">
        <v>#N/A</v>
      </c>
      <c r="AF6132" t="e">
        <v>#N/A</v>
      </c>
    </row>
    <row r="6133" spans="1:32" x14ac:dyDescent="0.25">
      <c r="A6133" t="e">
        <v>#N/A</v>
      </c>
      <c r="B6133" s="33" t="e">
        <v>#N/A</v>
      </c>
      <c r="C6133" t="e">
        <v>#N/A</v>
      </c>
      <c r="D6133" t="e">
        <v>#N/A</v>
      </c>
      <c r="E6133" s="69" t="e">
        <v>#N/A</v>
      </c>
      <c r="F6133" s="3" t="e">
        <v>#N/A</v>
      </c>
      <c r="G6133" s="3" t="e">
        <v>#N/A</v>
      </c>
      <c r="H6133" s="3" t="e">
        <v>#N/A</v>
      </c>
      <c r="I6133" s="80" t="e">
        <v>#N/A</v>
      </c>
      <c r="J6133" s="80" t="e">
        <v>#N/A</v>
      </c>
      <c r="K6133" s="85" t="e">
        <v>#N/A</v>
      </c>
      <c r="L6133" s="9" t="e">
        <v>#N/A</v>
      </c>
      <c r="M6133" s="93" t="e">
        <v>#N/A</v>
      </c>
      <c r="N6133" s="8" t="e">
        <v>#N/A</v>
      </c>
      <c r="O6133" t="e">
        <v>#N/A</v>
      </c>
      <c r="P6133" t="e">
        <v>#N/A</v>
      </c>
      <c r="Q6133" t="e">
        <v>#N/A</v>
      </c>
      <c r="R6133" s="2" t="e">
        <v>#N/A</v>
      </c>
      <c r="S6133" t="e">
        <v>#N/A</v>
      </c>
      <c r="T6133" s="3" t="e">
        <v>#N/A</v>
      </c>
      <c r="U6133" s="3" t="e">
        <v>#N/A</v>
      </c>
      <c r="V6133" t="e">
        <v>#N/A</v>
      </c>
      <c r="W6133" t="e">
        <v>#N/A</v>
      </c>
      <c r="X6133" t="e">
        <v>#N/A</v>
      </c>
      <c r="Y6133" s="3" t="e">
        <v>#N/A</v>
      </c>
      <c r="Z6133" s="8" t="e">
        <v>#N/A</v>
      </c>
      <c r="AA6133" s="30" t="e">
        <v>#N/A</v>
      </c>
      <c r="AB6133" t="e">
        <v>#N/A</v>
      </c>
      <c r="AC6133" t="e">
        <v>#N/A</v>
      </c>
      <c r="AD6133" t="e">
        <v>#N/A</v>
      </c>
      <c r="AE6133" t="e">
        <v>#N/A</v>
      </c>
      <c r="AF6133" t="e">
        <v>#N/A</v>
      </c>
    </row>
    <row r="6134" spans="1:32" x14ac:dyDescent="0.25">
      <c r="A6134" t="e">
        <v>#N/A</v>
      </c>
      <c r="B6134" s="33" t="e">
        <v>#N/A</v>
      </c>
      <c r="C6134" t="e">
        <v>#N/A</v>
      </c>
      <c r="D6134" t="e">
        <v>#N/A</v>
      </c>
      <c r="E6134" s="69" t="e">
        <v>#N/A</v>
      </c>
      <c r="F6134" s="3" t="e">
        <v>#N/A</v>
      </c>
      <c r="G6134" s="3" t="e">
        <v>#N/A</v>
      </c>
      <c r="H6134" s="3" t="e">
        <v>#N/A</v>
      </c>
      <c r="I6134" s="80" t="e">
        <v>#N/A</v>
      </c>
      <c r="J6134" s="80" t="e">
        <v>#N/A</v>
      </c>
      <c r="K6134" s="85" t="e">
        <v>#N/A</v>
      </c>
      <c r="L6134" s="9" t="e">
        <v>#N/A</v>
      </c>
      <c r="M6134" s="93" t="e">
        <v>#N/A</v>
      </c>
      <c r="N6134" s="8" t="e">
        <v>#N/A</v>
      </c>
      <c r="O6134" t="e">
        <v>#N/A</v>
      </c>
      <c r="P6134" t="e">
        <v>#N/A</v>
      </c>
      <c r="Q6134" t="e">
        <v>#N/A</v>
      </c>
      <c r="R6134" s="2" t="e">
        <v>#N/A</v>
      </c>
      <c r="S6134" t="e">
        <v>#N/A</v>
      </c>
      <c r="T6134" s="3" t="e">
        <v>#N/A</v>
      </c>
      <c r="U6134" s="3" t="e">
        <v>#N/A</v>
      </c>
      <c r="V6134" t="e">
        <v>#N/A</v>
      </c>
      <c r="W6134" t="e">
        <v>#N/A</v>
      </c>
      <c r="X6134" t="e">
        <v>#N/A</v>
      </c>
      <c r="Y6134" s="3" t="e">
        <v>#N/A</v>
      </c>
      <c r="Z6134" s="8" t="e">
        <v>#N/A</v>
      </c>
      <c r="AA6134" s="30" t="e">
        <v>#N/A</v>
      </c>
      <c r="AB6134" t="e">
        <v>#N/A</v>
      </c>
      <c r="AC6134" t="e">
        <v>#N/A</v>
      </c>
      <c r="AD6134" t="e">
        <v>#N/A</v>
      </c>
      <c r="AE6134" t="e">
        <v>#N/A</v>
      </c>
      <c r="AF6134" t="e">
        <v>#N/A</v>
      </c>
    </row>
    <row r="6135" spans="1:32" x14ac:dyDescent="0.25">
      <c r="A6135" t="e">
        <v>#N/A</v>
      </c>
      <c r="B6135" s="33" t="e">
        <v>#N/A</v>
      </c>
      <c r="C6135" t="e">
        <v>#N/A</v>
      </c>
      <c r="D6135" t="e">
        <v>#N/A</v>
      </c>
      <c r="E6135" s="69" t="e">
        <v>#N/A</v>
      </c>
      <c r="F6135" s="3" t="e">
        <v>#N/A</v>
      </c>
      <c r="G6135" s="3" t="e">
        <v>#N/A</v>
      </c>
      <c r="H6135" s="3" t="e">
        <v>#N/A</v>
      </c>
      <c r="I6135" s="80" t="e">
        <v>#N/A</v>
      </c>
      <c r="J6135" s="80" t="e">
        <v>#N/A</v>
      </c>
      <c r="K6135" s="85" t="e">
        <v>#N/A</v>
      </c>
      <c r="L6135" s="9" t="e">
        <v>#N/A</v>
      </c>
      <c r="M6135" s="93" t="e">
        <v>#N/A</v>
      </c>
      <c r="N6135" s="8" t="e">
        <v>#N/A</v>
      </c>
      <c r="O6135" t="e">
        <v>#N/A</v>
      </c>
      <c r="P6135" t="e">
        <v>#N/A</v>
      </c>
      <c r="Q6135" t="e">
        <v>#N/A</v>
      </c>
      <c r="R6135" s="2" t="e">
        <v>#N/A</v>
      </c>
      <c r="S6135" t="e">
        <v>#N/A</v>
      </c>
      <c r="T6135" s="3" t="e">
        <v>#N/A</v>
      </c>
      <c r="U6135" s="3" t="e">
        <v>#N/A</v>
      </c>
      <c r="V6135" t="e">
        <v>#N/A</v>
      </c>
      <c r="W6135" t="e">
        <v>#N/A</v>
      </c>
      <c r="X6135" t="e">
        <v>#N/A</v>
      </c>
      <c r="Y6135" s="3" t="e">
        <v>#N/A</v>
      </c>
      <c r="Z6135" s="8" t="e">
        <v>#N/A</v>
      </c>
      <c r="AA6135" s="30" t="e">
        <v>#N/A</v>
      </c>
      <c r="AB6135" t="e">
        <v>#N/A</v>
      </c>
      <c r="AC6135" t="e">
        <v>#N/A</v>
      </c>
      <c r="AD6135" t="e">
        <v>#N/A</v>
      </c>
      <c r="AE6135" t="e">
        <v>#N/A</v>
      </c>
      <c r="AF6135" t="e">
        <v>#N/A</v>
      </c>
    </row>
    <row r="6136" spans="1:32" x14ac:dyDescent="0.25">
      <c r="A6136" t="e">
        <v>#N/A</v>
      </c>
      <c r="B6136" s="33" t="e">
        <v>#N/A</v>
      </c>
      <c r="C6136" t="e">
        <v>#N/A</v>
      </c>
      <c r="D6136" t="e">
        <v>#N/A</v>
      </c>
      <c r="E6136" s="69" t="e">
        <v>#N/A</v>
      </c>
      <c r="F6136" s="3" t="e">
        <v>#N/A</v>
      </c>
      <c r="G6136" s="3" t="e">
        <v>#N/A</v>
      </c>
      <c r="H6136" s="3" t="e">
        <v>#N/A</v>
      </c>
      <c r="I6136" s="80" t="e">
        <v>#N/A</v>
      </c>
      <c r="J6136" s="80" t="e">
        <v>#N/A</v>
      </c>
      <c r="K6136" s="85" t="e">
        <v>#N/A</v>
      </c>
      <c r="L6136" s="9" t="e">
        <v>#N/A</v>
      </c>
      <c r="M6136" s="93" t="e">
        <v>#N/A</v>
      </c>
      <c r="N6136" s="8" t="e">
        <v>#N/A</v>
      </c>
      <c r="O6136" t="e">
        <v>#N/A</v>
      </c>
      <c r="P6136" t="e">
        <v>#N/A</v>
      </c>
      <c r="Q6136" t="e">
        <v>#N/A</v>
      </c>
      <c r="R6136" s="2" t="e">
        <v>#N/A</v>
      </c>
      <c r="S6136" t="e">
        <v>#N/A</v>
      </c>
      <c r="T6136" s="3" t="e">
        <v>#N/A</v>
      </c>
      <c r="U6136" s="3" t="e">
        <v>#N/A</v>
      </c>
      <c r="V6136" t="e">
        <v>#N/A</v>
      </c>
      <c r="W6136" t="e">
        <v>#N/A</v>
      </c>
      <c r="X6136" t="e">
        <v>#N/A</v>
      </c>
      <c r="Y6136" s="3" t="e">
        <v>#N/A</v>
      </c>
      <c r="Z6136" s="8" t="e">
        <v>#N/A</v>
      </c>
      <c r="AA6136" s="30" t="e">
        <v>#N/A</v>
      </c>
      <c r="AB6136" t="e">
        <v>#N/A</v>
      </c>
      <c r="AC6136" t="e">
        <v>#N/A</v>
      </c>
      <c r="AD6136" t="e">
        <v>#N/A</v>
      </c>
      <c r="AE6136" t="e">
        <v>#N/A</v>
      </c>
      <c r="AF6136" t="e">
        <v>#N/A</v>
      </c>
    </row>
    <row r="6137" spans="1:32" x14ac:dyDescent="0.25">
      <c r="A6137" t="e">
        <v>#N/A</v>
      </c>
      <c r="B6137" s="33" t="e">
        <v>#N/A</v>
      </c>
      <c r="C6137" t="e">
        <v>#N/A</v>
      </c>
      <c r="D6137" t="e">
        <v>#N/A</v>
      </c>
      <c r="E6137" s="69" t="e">
        <v>#N/A</v>
      </c>
      <c r="F6137" s="3" t="e">
        <v>#N/A</v>
      </c>
      <c r="G6137" s="3" t="e">
        <v>#N/A</v>
      </c>
      <c r="H6137" s="3" t="e">
        <v>#N/A</v>
      </c>
      <c r="I6137" s="80" t="e">
        <v>#N/A</v>
      </c>
      <c r="J6137" s="80" t="e">
        <v>#N/A</v>
      </c>
      <c r="K6137" s="85" t="e">
        <v>#N/A</v>
      </c>
      <c r="L6137" s="9" t="e">
        <v>#N/A</v>
      </c>
      <c r="M6137" s="93" t="e">
        <v>#N/A</v>
      </c>
      <c r="N6137" s="8" t="e">
        <v>#N/A</v>
      </c>
      <c r="O6137" t="e">
        <v>#N/A</v>
      </c>
      <c r="P6137" t="e">
        <v>#N/A</v>
      </c>
      <c r="Q6137" t="e">
        <v>#N/A</v>
      </c>
      <c r="R6137" s="2" t="e">
        <v>#N/A</v>
      </c>
      <c r="S6137" t="e">
        <v>#N/A</v>
      </c>
      <c r="T6137" s="3" t="e">
        <v>#N/A</v>
      </c>
      <c r="U6137" s="3" t="e">
        <v>#N/A</v>
      </c>
      <c r="V6137" t="e">
        <v>#N/A</v>
      </c>
      <c r="W6137" t="e">
        <v>#N/A</v>
      </c>
      <c r="X6137" t="e">
        <v>#N/A</v>
      </c>
      <c r="Y6137" s="3" t="e">
        <v>#N/A</v>
      </c>
      <c r="Z6137" s="8" t="e">
        <v>#N/A</v>
      </c>
      <c r="AA6137" s="30" t="e">
        <v>#N/A</v>
      </c>
      <c r="AB6137" t="e">
        <v>#N/A</v>
      </c>
      <c r="AC6137" t="e">
        <v>#N/A</v>
      </c>
      <c r="AD6137" t="e">
        <v>#N/A</v>
      </c>
      <c r="AE6137" t="e">
        <v>#N/A</v>
      </c>
      <c r="AF6137" t="e">
        <v>#N/A</v>
      </c>
    </row>
    <row r="6138" spans="1:32" x14ac:dyDescent="0.25">
      <c r="A6138" t="e">
        <v>#N/A</v>
      </c>
      <c r="B6138" s="33" t="e">
        <v>#N/A</v>
      </c>
      <c r="C6138" t="e">
        <v>#N/A</v>
      </c>
      <c r="D6138" t="e">
        <v>#N/A</v>
      </c>
      <c r="E6138" s="69" t="e">
        <v>#N/A</v>
      </c>
      <c r="F6138" s="3" t="e">
        <v>#N/A</v>
      </c>
      <c r="G6138" s="3" t="e">
        <v>#N/A</v>
      </c>
      <c r="H6138" s="3" t="e">
        <v>#N/A</v>
      </c>
      <c r="I6138" s="80" t="e">
        <v>#N/A</v>
      </c>
      <c r="J6138" s="80" t="e">
        <v>#N/A</v>
      </c>
      <c r="K6138" s="85" t="e">
        <v>#N/A</v>
      </c>
      <c r="L6138" s="9" t="e">
        <v>#N/A</v>
      </c>
      <c r="M6138" s="93" t="e">
        <v>#N/A</v>
      </c>
      <c r="N6138" s="8" t="e">
        <v>#N/A</v>
      </c>
      <c r="O6138" t="e">
        <v>#N/A</v>
      </c>
      <c r="P6138" t="e">
        <v>#N/A</v>
      </c>
      <c r="Q6138" t="e">
        <v>#N/A</v>
      </c>
      <c r="R6138" s="2" t="e">
        <v>#N/A</v>
      </c>
      <c r="S6138" t="e">
        <v>#N/A</v>
      </c>
      <c r="T6138" s="3" t="e">
        <v>#N/A</v>
      </c>
      <c r="U6138" s="3" t="e">
        <v>#N/A</v>
      </c>
      <c r="V6138" t="e">
        <v>#N/A</v>
      </c>
      <c r="W6138" t="e">
        <v>#N/A</v>
      </c>
      <c r="X6138" t="e">
        <v>#N/A</v>
      </c>
      <c r="Y6138" s="3" t="e">
        <v>#N/A</v>
      </c>
      <c r="Z6138" s="8" t="e">
        <v>#N/A</v>
      </c>
      <c r="AA6138" s="30" t="e">
        <v>#N/A</v>
      </c>
      <c r="AB6138" t="e">
        <v>#N/A</v>
      </c>
      <c r="AC6138" t="e">
        <v>#N/A</v>
      </c>
      <c r="AD6138" t="e">
        <v>#N/A</v>
      </c>
      <c r="AE6138" t="e">
        <v>#N/A</v>
      </c>
      <c r="AF6138" t="e">
        <v>#N/A</v>
      </c>
    </row>
    <row r="6139" spans="1:32" x14ac:dyDescent="0.25">
      <c r="A6139" t="e">
        <v>#N/A</v>
      </c>
      <c r="B6139" s="33" t="e">
        <v>#N/A</v>
      </c>
      <c r="C6139" t="e">
        <v>#N/A</v>
      </c>
      <c r="D6139" t="e">
        <v>#N/A</v>
      </c>
      <c r="E6139" s="69" t="e">
        <v>#N/A</v>
      </c>
      <c r="F6139" s="3" t="e">
        <v>#N/A</v>
      </c>
      <c r="G6139" s="3" t="e">
        <v>#N/A</v>
      </c>
      <c r="H6139" s="3" t="e">
        <v>#N/A</v>
      </c>
      <c r="I6139" s="80" t="e">
        <v>#N/A</v>
      </c>
      <c r="J6139" s="80" t="e">
        <v>#N/A</v>
      </c>
      <c r="K6139" s="85" t="e">
        <v>#N/A</v>
      </c>
      <c r="L6139" s="9" t="e">
        <v>#N/A</v>
      </c>
      <c r="M6139" s="93" t="e">
        <v>#N/A</v>
      </c>
      <c r="N6139" s="8" t="e">
        <v>#N/A</v>
      </c>
      <c r="O6139" t="e">
        <v>#N/A</v>
      </c>
      <c r="P6139" t="e">
        <v>#N/A</v>
      </c>
      <c r="Q6139" t="e">
        <v>#N/A</v>
      </c>
      <c r="R6139" s="2" t="e">
        <v>#N/A</v>
      </c>
      <c r="S6139" t="e">
        <v>#N/A</v>
      </c>
      <c r="T6139" s="3" t="e">
        <v>#N/A</v>
      </c>
      <c r="U6139" s="3" t="e">
        <v>#N/A</v>
      </c>
      <c r="V6139" t="e">
        <v>#N/A</v>
      </c>
      <c r="W6139" t="e">
        <v>#N/A</v>
      </c>
      <c r="X6139" t="e">
        <v>#N/A</v>
      </c>
      <c r="Y6139" s="3" t="e">
        <v>#N/A</v>
      </c>
      <c r="Z6139" s="8" t="e">
        <v>#N/A</v>
      </c>
      <c r="AA6139" s="30" t="e">
        <v>#N/A</v>
      </c>
      <c r="AB6139" t="e">
        <v>#N/A</v>
      </c>
      <c r="AC6139" t="e">
        <v>#N/A</v>
      </c>
      <c r="AD6139" t="e">
        <v>#N/A</v>
      </c>
      <c r="AE6139" t="e">
        <v>#N/A</v>
      </c>
      <c r="AF6139" t="e">
        <v>#N/A</v>
      </c>
    </row>
    <row r="6140" spans="1:32" x14ac:dyDescent="0.25">
      <c r="A6140" t="e">
        <v>#N/A</v>
      </c>
      <c r="B6140" s="33" t="e">
        <v>#N/A</v>
      </c>
      <c r="C6140" t="e">
        <v>#N/A</v>
      </c>
      <c r="D6140" t="e">
        <v>#N/A</v>
      </c>
      <c r="E6140" s="69" t="e">
        <v>#N/A</v>
      </c>
      <c r="F6140" s="3" t="e">
        <v>#N/A</v>
      </c>
      <c r="G6140" s="3" t="e">
        <v>#N/A</v>
      </c>
      <c r="H6140" s="3" t="e">
        <v>#N/A</v>
      </c>
      <c r="I6140" s="80" t="e">
        <v>#N/A</v>
      </c>
      <c r="J6140" s="80" t="e">
        <v>#N/A</v>
      </c>
      <c r="K6140" s="85" t="e">
        <v>#N/A</v>
      </c>
      <c r="L6140" s="9" t="e">
        <v>#N/A</v>
      </c>
      <c r="M6140" s="93" t="e">
        <v>#N/A</v>
      </c>
      <c r="N6140" s="8" t="e">
        <v>#N/A</v>
      </c>
      <c r="O6140" t="e">
        <v>#N/A</v>
      </c>
      <c r="P6140" t="e">
        <v>#N/A</v>
      </c>
      <c r="Q6140" t="e">
        <v>#N/A</v>
      </c>
      <c r="R6140" s="2" t="e">
        <v>#N/A</v>
      </c>
      <c r="S6140" t="e">
        <v>#N/A</v>
      </c>
      <c r="T6140" s="3" t="e">
        <v>#N/A</v>
      </c>
      <c r="U6140" s="3" t="e">
        <v>#N/A</v>
      </c>
      <c r="V6140" t="e">
        <v>#N/A</v>
      </c>
      <c r="W6140" t="e">
        <v>#N/A</v>
      </c>
      <c r="X6140" t="e">
        <v>#N/A</v>
      </c>
      <c r="Y6140" s="3" t="e">
        <v>#N/A</v>
      </c>
      <c r="Z6140" s="8" t="e">
        <v>#N/A</v>
      </c>
      <c r="AA6140" s="30" t="e">
        <v>#N/A</v>
      </c>
      <c r="AB6140" t="e">
        <v>#N/A</v>
      </c>
      <c r="AC6140" t="e">
        <v>#N/A</v>
      </c>
      <c r="AD6140" t="e">
        <v>#N/A</v>
      </c>
      <c r="AE6140" t="e">
        <v>#N/A</v>
      </c>
      <c r="AF6140" t="e">
        <v>#N/A</v>
      </c>
    </row>
    <row r="6141" spans="1:32" x14ac:dyDescent="0.25">
      <c r="A6141" t="e">
        <v>#N/A</v>
      </c>
      <c r="B6141" s="33" t="e">
        <v>#N/A</v>
      </c>
      <c r="C6141" t="e">
        <v>#N/A</v>
      </c>
      <c r="D6141" t="e">
        <v>#N/A</v>
      </c>
      <c r="E6141" s="69" t="e">
        <v>#N/A</v>
      </c>
      <c r="F6141" s="3" t="e">
        <v>#N/A</v>
      </c>
      <c r="G6141" s="3" t="e">
        <v>#N/A</v>
      </c>
      <c r="H6141" s="3" t="e">
        <v>#N/A</v>
      </c>
      <c r="I6141" s="80" t="e">
        <v>#N/A</v>
      </c>
      <c r="J6141" s="80" t="e">
        <v>#N/A</v>
      </c>
      <c r="K6141" s="85" t="e">
        <v>#N/A</v>
      </c>
      <c r="L6141" s="9" t="e">
        <v>#N/A</v>
      </c>
      <c r="M6141" s="93" t="e">
        <v>#N/A</v>
      </c>
      <c r="N6141" s="8" t="e">
        <v>#N/A</v>
      </c>
      <c r="O6141" t="e">
        <v>#N/A</v>
      </c>
      <c r="P6141" t="e">
        <v>#N/A</v>
      </c>
      <c r="Q6141" t="e">
        <v>#N/A</v>
      </c>
      <c r="R6141" s="2" t="e">
        <v>#N/A</v>
      </c>
      <c r="S6141" t="e">
        <v>#N/A</v>
      </c>
      <c r="T6141" s="3" t="e">
        <v>#N/A</v>
      </c>
      <c r="U6141" s="3" t="e">
        <v>#N/A</v>
      </c>
      <c r="V6141" t="e">
        <v>#N/A</v>
      </c>
      <c r="W6141" t="e">
        <v>#N/A</v>
      </c>
      <c r="X6141" t="e">
        <v>#N/A</v>
      </c>
      <c r="Y6141" s="3" t="e">
        <v>#N/A</v>
      </c>
      <c r="Z6141" s="8" t="e">
        <v>#N/A</v>
      </c>
      <c r="AA6141" s="30" t="e">
        <v>#N/A</v>
      </c>
      <c r="AB6141" t="e">
        <v>#N/A</v>
      </c>
      <c r="AC6141" t="e">
        <v>#N/A</v>
      </c>
      <c r="AD6141" t="e">
        <v>#N/A</v>
      </c>
      <c r="AE6141" t="e">
        <v>#N/A</v>
      </c>
      <c r="AF6141" t="e">
        <v>#N/A</v>
      </c>
    </row>
    <row r="6142" spans="1:32" x14ac:dyDescent="0.25">
      <c r="A6142" t="e">
        <v>#N/A</v>
      </c>
      <c r="B6142" s="33" t="e">
        <v>#N/A</v>
      </c>
      <c r="C6142" t="e">
        <v>#N/A</v>
      </c>
      <c r="D6142" t="e">
        <v>#N/A</v>
      </c>
      <c r="E6142" s="69" t="e">
        <v>#N/A</v>
      </c>
      <c r="F6142" s="3" t="e">
        <v>#N/A</v>
      </c>
      <c r="G6142" s="3" t="e">
        <v>#N/A</v>
      </c>
      <c r="H6142" s="3" t="e">
        <v>#N/A</v>
      </c>
      <c r="I6142" s="80" t="e">
        <v>#N/A</v>
      </c>
      <c r="J6142" s="80" t="e">
        <v>#N/A</v>
      </c>
      <c r="K6142" s="85" t="e">
        <v>#N/A</v>
      </c>
      <c r="L6142" s="9" t="e">
        <v>#N/A</v>
      </c>
      <c r="M6142" s="93" t="e">
        <v>#N/A</v>
      </c>
      <c r="N6142" s="8" t="e">
        <v>#N/A</v>
      </c>
      <c r="O6142" t="e">
        <v>#N/A</v>
      </c>
      <c r="P6142" t="e">
        <v>#N/A</v>
      </c>
      <c r="Q6142" t="e">
        <v>#N/A</v>
      </c>
      <c r="R6142" s="2" t="e">
        <v>#N/A</v>
      </c>
      <c r="S6142" t="e">
        <v>#N/A</v>
      </c>
      <c r="T6142" s="3" t="e">
        <v>#N/A</v>
      </c>
      <c r="U6142" s="3" t="e">
        <v>#N/A</v>
      </c>
      <c r="V6142" t="e">
        <v>#N/A</v>
      </c>
      <c r="W6142" t="e">
        <v>#N/A</v>
      </c>
      <c r="X6142" t="e">
        <v>#N/A</v>
      </c>
      <c r="Y6142" s="3" t="e">
        <v>#N/A</v>
      </c>
      <c r="Z6142" s="8" t="e">
        <v>#N/A</v>
      </c>
      <c r="AA6142" s="30" t="e">
        <v>#N/A</v>
      </c>
      <c r="AB6142" t="e">
        <v>#N/A</v>
      </c>
      <c r="AC6142" t="e">
        <v>#N/A</v>
      </c>
      <c r="AD6142" t="e">
        <v>#N/A</v>
      </c>
      <c r="AE6142" t="e">
        <v>#N/A</v>
      </c>
      <c r="AF6142" t="e">
        <v>#N/A</v>
      </c>
    </row>
    <row r="6143" spans="1:32" x14ac:dyDescent="0.25">
      <c r="A6143" t="e">
        <v>#N/A</v>
      </c>
      <c r="B6143" s="33" t="e">
        <v>#N/A</v>
      </c>
      <c r="C6143" t="e">
        <v>#N/A</v>
      </c>
      <c r="D6143" t="e">
        <v>#N/A</v>
      </c>
      <c r="E6143" s="69" t="e">
        <v>#N/A</v>
      </c>
      <c r="F6143" s="3" t="e">
        <v>#N/A</v>
      </c>
      <c r="G6143" s="3" t="e">
        <v>#N/A</v>
      </c>
      <c r="H6143" s="3" t="e">
        <v>#N/A</v>
      </c>
      <c r="I6143" s="80" t="e">
        <v>#N/A</v>
      </c>
      <c r="J6143" s="80" t="e">
        <v>#N/A</v>
      </c>
      <c r="K6143" s="85" t="e">
        <v>#N/A</v>
      </c>
      <c r="L6143" s="9" t="e">
        <v>#N/A</v>
      </c>
      <c r="M6143" s="93" t="e">
        <v>#N/A</v>
      </c>
      <c r="N6143" s="8" t="e">
        <v>#N/A</v>
      </c>
      <c r="O6143" t="e">
        <v>#N/A</v>
      </c>
      <c r="P6143" t="e">
        <v>#N/A</v>
      </c>
      <c r="Q6143" t="e">
        <v>#N/A</v>
      </c>
      <c r="R6143" s="2" t="e">
        <v>#N/A</v>
      </c>
      <c r="S6143" t="e">
        <v>#N/A</v>
      </c>
      <c r="T6143" s="3" t="e">
        <v>#N/A</v>
      </c>
      <c r="U6143" s="3" t="e">
        <v>#N/A</v>
      </c>
      <c r="V6143" t="e">
        <v>#N/A</v>
      </c>
      <c r="W6143" t="e">
        <v>#N/A</v>
      </c>
      <c r="X6143" t="e">
        <v>#N/A</v>
      </c>
      <c r="Y6143" s="3" t="e">
        <v>#N/A</v>
      </c>
      <c r="Z6143" s="8" t="e">
        <v>#N/A</v>
      </c>
      <c r="AA6143" s="30" t="e">
        <v>#N/A</v>
      </c>
      <c r="AB6143" t="e">
        <v>#N/A</v>
      </c>
      <c r="AC6143" t="e">
        <v>#N/A</v>
      </c>
      <c r="AD6143" t="e">
        <v>#N/A</v>
      </c>
      <c r="AE6143" t="e">
        <v>#N/A</v>
      </c>
      <c r="AF6143" t="e">
        <v>#N/A</v>
      </c>
    </row>
    <row r="6144" spans="1:32" x14ac:dyDescent="0.25">
      <c r="A6144" t="e">
        <v>#N/A</v>
      </c>
      <c r="B6144" s="33" t="e">
        <v>#N/A</v>
      </c>
      <c r="C6144" t="e">
        <v>#N/A</v>
      </c>
      <c r="D6144" t="e">
        <v>#N/A</v>
      </c>
      <c r="E6144" s="69" t="e">
        <v>#N/A</v>
      </c>
      <c r="F6144" s="3" t="e">
        <v>#N/A</v>
      </c>
      <c r="G6144" s="3" t="e">
        <v>#N/A</v>
      </c>
      <c r="H6144" s="3" t="e">
        <v>#N/A</v>
      </c>
      <c r="I6144" s="80" t="e">
        <v>#N/A</v>
      </c>
      <c r="J6144" s="80" t="e">
        <v>#N/A</v>
      </c>
      <c r="K6144" s="85" t="e">
        <v>#N/A</v>
      </c>
      <c r="L6144" s="9" t="e">
        <v>#N/A</v>
      </c>
      <c r="M6144" s="93" t="e">
        <v>#N/A</v>
      </c>
      <c r="N6144" s="8" t="e">
        <v>#N/A</v>
      </c>
      <c r="O6144" t="e">
        <v>#N/A</v>
      </c>
      <c r="P6144" t="e">
        <v>#N/A</v>
      </c>
      <c r="Q6144" t="e">
        <v>#N/A</v>
      </c>
      <c r="R6144" s="2" t="e">
        <v>#N/A</v>
      </c>
      <c r="S6144" t="e">
        <v>#N/A</v>
      </c>
      <c r="T6144" s="3" t="e">
        <v>#N/A</v>
      </c>
      <c r="U6144" s="3" t="e">
        <v>#N/A</v>
      </c>
      <c r="V6144" t="e">
        <v>#N/A</v>
      </c>
      <c r="W6144" t="e">
        <v>#N/A</v>
      </c>
      <c r="X6144" t="e">
        <v>#N/A</v>
      </c>
      <c r="Y6144" s="3" t="e">
        <v>#N/A</v>
      </c>
      <c r="Z6144" s="8" t="e">
        <v>#N/A</v>
      </c>
      <c r="AA6144" s="30" t="e">
        <v>#N/A</v>
      </c>
      <c r="AB6144" t="e">
        <v>#N/A</v>
      </c>
      <c r="AC6144" t="e">
        <v>#N/A</v>
      </c>
      <c r="AD6144" t="e">
        <v>#N/A</v>
      </c>
      <c r="AE6144" t="e">
        <v>#N/A</v>
      </c>
      <c r="AF6144" t="e">
        <v>#N/A</v>
      </c>
    </row>
    <row r="6145" spans="1:32" x14ac:dyDescent="0.25">
      <c r="A6145" t="e">
        <v>#N/A</v>
      </c>
      <c r="B6145" s="33" t="e">
        <v>#N/A</v>
      </c>
      <c r="C6145" t="e">
        <v>#N/A</v>
      </c>
      <c r="D6145" t="e">
        <v>#N/A</v>
      </c>
      <c r="E6145" s="69" t="e">
        <v>#N/A</v>
      </c>
      <c r="F6145" s="3" t="e">
        <v>#N/A</v>
      </c>
      <c r="G6145" s="3" t="e">
        <v>#N/A</v>
      </c>
      <c r="H6145" s="3" t="e">
        <v>#N/A</v>
      </c>
      <c r="I6145" s="80" t="e">
        <v>#N/A</v>
      </c>
      <c r="J6145" s="80" t="e">
        <v>#N/A</v>
      </c>
      <c r="K6145" s="85" t="e">
        <v>#N/A</v>
      </c>
      <c r="L6145" s="9" t="e">
        <v>#N/A</v>
      </c>
      <c r="M6145" s="93" t="e">
        <v>#N/A</v>
      </c>
      <c r="N6145" s="8" t="e">
        <v>#N/A</v>
      </c>
      <c r="O6145" t="e">
        <v>#N/A</v>
      </c>
      <c r="P6145" t="e">
        <v>#N/A</v>
      </c>
      <c r="Q6145" t="e">
        <v>#N/A</v>
      </c>
      <c r="R6145" s="2" t="e">
        <v>#N/A</v>
      </c>
      <c r="S6145" t="e">
        <v>#N/A</v>
      </c>
      <c r="T6145" s="3" t="e">
        <v>#N/A</v>
      </c>
      <c r="U6145" s="3" t="e">
        <v>#N/A</v>
      </c>
      <c r="V6145" t="e">
        <v>#N/A</v>
      </c>
      <c r="W6145" t="e">
        <v>#N/A</v>
      </c>
      <c r="X6145" t="e">
        <v>#N/A</v>
      </c>
      <c r="Y6145" s="3" t="e">
        <v>#N/A</v>
      </c>
      <c r="Z6145" s="8" t="e">
        <v>#N/A</v>
      </c>
      <c r="AA6145" s="30" t="e">
        <v>#N/A</v>
      </c>
      <c r="AB6145" t="e">
        <v>#N/A</v>
      </c>
      <c r="AC6145" t="e">
        <v>#N/A</v>
      </c>
      <c r="AD6145" t="e">
        <v>#N/A</v>
      </c>
      <c r="AE6145" t="e">
        <v>#N/A</v>
      </c>
      <c r="AF6145" t="e">
        <v>#N/A</v>
      </c>
    </row>
    <row r="6146" spans="1:32" x14ac:dyDescent="0.25">
      <c r="A6146" t="e">
        <v>#N/A</v>
      </c>
      <c r="B6146" s="33" t="e">
        <v>#N/A</v>
      </c>
      <c r="C6146" t="e">
        <v>#N/A</v>
      </c>
      <c r="D6146" t="e">
        <v>#N/A</v>
      </c>
      <c r="E6146" s="69" t="e">
        <v>#N/A</v>
      </c>
      <c r="F6146" s="3" t="e">
        <v>#N/A</v>
      </c>
      <c r="G6146" s="3" t="e">
        <v>#N/A</v>
      </c>
      <c r="H6146" s="3" t="e">
        <v>#N/A</v>
      </c>
      <c r="I6146" s="80" t="e">
        <v>#N/A</v>
      </c>
      <c r="J6146" s="80" t="e">
        <v>#N/A</v>
      </c>
      <c r="K6146" s="85" t="e">
        <v>#N/A</v>
      </c>
      <c r="L6146" s="9" t="e">
        <v>#N/A</v>
      </c>
      <c r="M6146" s="93" t="e">
        <v>#N/A</v>
      </c>
      <c r="N6146" s="8" t="e">
        <v>#N/A</v>
      </c>
      <c r="O6146" t="e">
        <v>#N/A</v>
      </c>
      <c r="P6146" t="e">
        <v>#N/A</v>
      </c>
      <c r="Q6146" t="e">
        <v>#N/A</v>
      </c>
      <c r="R6146" s="2" t="e">
        <v>#N/A</v>
      </c>
      <c r="S6146" t="e">
        <v>#N/A</v>
      </c>
      <c r="T6146" s="3" t="e">
        <v>#N/A</v>
      </c>
      <c r="U6146" s="3" t="e">
        <v>#N/A</v>
      </c>
      <c r="V6146" t="e">
        <v>#N/A</v>
      </c>
      <c r="W6146" t="e">
        <v>#N/A</v>
      </c>
      <c r="X6146" t="e">
        <v>#N/A</v>
      </c>
      <c r="Y6146" s="3" t="e">
        <v>#N/A</v>
      </c>
      <c r="Z6146" s="8" t="e">
        <v>#N/A</v>
      </c>
      <c r="AA6146" s="30" t="e">
        <v>#N/A</v>
      </c>
      <c r="AB6146" t="e">
        <v>#N/A</v>
      </c>
      <c r="AC6146" t="e">
        <v>#N/A</v>
      </c>
      <c r="AD6146" t="e">
        <v>#N/A</v>
      </c>
      <c r="AE6146" t="e">
        <v>#N/A</v>
      </c>
      <c r="AF6146" t="e">
        <v>#N/A</v>
      </c>
    </row>
    <row r="6147" spans="1:32" x14ac:dyDescent="0.25">
      <c r="A6147" t="e">
        <v>#N/A</v>
      </c>
      <c r="B6147" s="33" t="e">
        <v>#N/A</v>
      </c>
      <c r="C6147" t="e">
        <v>#N/A</v>
      </c>
      <c r="D6147" t="e">
        <v>#N/A</v>
      </c>
      <c r="E6147" s="69" t="e">
        <v>#N/A</v>
      </c>
      <c r="F6147" s="3" t="e">
        <v>#N/A</v>
      </c>
      <c r="G6147" s="3" t="e">
        <v>#N/A</v>
      </c>
      <c r="H6147" s="3" t="e">
        <v>#N/A</v>
      </c>
      <c r="I6147" s="80" t="e">
        <v>#N/A</v>
      </c>
      <c r="J6147" s="80" t="e">
        <v>#N/A</v>
      </c>
      <c r="K6147" s="85" t="e">
        <v>#N/A</v>
      </c>
      <c r="L6147" s="9" t="e">
        <v>#N/A</v>
      </c>
      <c r="M6147" s="93" t="e">
        <v>#N/A</v>
      </c>
      <c r="N6147" s="8" t="e">
        <v>#N/A</v>
      </c>
      <c r="O6147" t="e">
        <v>#N/A</v>
      </c>
      <c r="P6147" t="e">
        <v>#N/A</v>
      </c>
      <c r="Q6147" t="e">
        <v>#N/A</v>
      </c>
      <c r="R6147" s="2" t="e">
        <v>#N/A</v>
      </c>
      <c r="S6147" t="e">
        <v>#N/A</v>
      </c>
      <c r="T6147" s="3" t="e">
        <v>#N/A</v>
      </c>
      <c r="U6147" s="3" t="e">
        <v>#N/A</v>
      </c>
      <c r="V6147" t="e">
        <v>#N/A</v>
      </c>
      <c r="W6147" t="e">
        <v>#N/A</v>
      </c>
      <c r="X6147" t="e">
        <v>#N/A</v>
      </c>
      <c r="Y6147" s="3" t="e">
        <v>#N/A</v>
      </c>
      <c r="Z6147" s="8" t="e">
        <v>#N/A</v>
      </c>
      <c r="AA6147" s="30" t="e">
        <v>#N/A</v>
      </c>
      <c r="AB6147" t="e">
        <v>#N/A</v>
      </c>
      <c r="AC6147" t="e">
        <v>#N/A</v>
      </c>
      <c r="AD6147" t="e">
        <v>#N/A</v>
      </c>
      <c r="AE6147" t="e">
        <v>#N/A</v>
      </c>
      <c r="AF6147" t="e">
        <v>#N/A</v>
      </c>
    </row>
    <row r="6148" spans="1:32" x14ac:dyDescent="0.25">
      <c r="A6148" t="e">
        <v>#N/A</v>
      </c>
      <c r="B6148" s="33" t="e">
        <v>#N/A</v>
      </c>
      <c r="C6148" t="e">
        <v>#N/A</v>
      </c>
      <c r="D6148" t="e">
        <v>#N/A</v>
      </c>
      <c r="E6148" s="69" t="e">
        <v>#N/A</v>
      </c>
      <c r="F6148" s="3" t="e">
        <v>#N/A</v>
      </c>
      <c r="G6148" s="3" t="e">
        <v>#N/A</v>
      </c>
      <c r="H6148" s="3" t="e">
        <v>#N/A</v>
      </c>
      <c r="I6148" s="80" t="e">
        <v>#N/A</v>
      </c>
      <c r="J6148" s="80" t="e">
        <v>#N/A</v>
      </c>
      <c r="K6148" s="85" t="e">
        <v>#N/A</v>
      </c>
      <c r="L6148" s="9" t="e">
        <v>#N/A</v>
      </c>
      <c r="M6148" s="93" t="e">
        <v>#N/A</v>
      </c>
      <c r="N6148" s="8" t="e">
        <v>#N/A</v>
      </c>
      <c r="O6148" t="e">
        <v>#N/A</v>
      </c>
      <c r="P6148" t="e">
        <v>#N/A</v>
      </c>
      <c r="Q6148" t="e">
        <v>#N/A</v>
      </c>
      <c r="R6148" s="2" t="e">
        <v>#N/A</v>
      </c>
      <c r="S6148" t="e">
        <v>#N/A</v>
      </c>
      <c r="T6148" s="3" t="e">
        <v>#N/A</v>
      </c>
      <c r="U6148" s="3" t="e">
        <v>#N/A</v>
      </c>
      <c r="V6148" t="e">
        <v>#N/A</v>
      </c>
      <c r="W6148" t="e">
        <v>#N/A</v>
      </c>
      <c r="X6148" t="e">
        <v>#N/A</v>
      </c>
      <c r="Y6148" s="3" t="e">
        <v>#N/A</v>
      </c>
      <c r="Z6148" s="8" t="e">
        <v>#N/A</v>
      </c>
      <c r="AA6148" s="30" t="e">
        <v>#N/A</v>
      </c>
      <c r="AB6148" t="e">
        <v>#N/A</v>
      </c>
      <c r="AC6148" t="e">
        <v>#N/A</v>
      </c>
      <c r="AD6148" t="e">
        <v>#N/A</v>
      </c>
      <c r="AE6148" t="e">
        <v>#N/A</v>
      </c>
      <c r="AF6148" t="e">
        <v>#N/A</v>
      </c>
    </row>
    <row r="6149" spans="1:32" x14ac:dyDescent="0.25">
      <c r="A6149" t="e">
        <v>#N/A</v>
      </c>
      <c r="B6149" s="33" t="e">
        <v>#N/A</v>
      </c>
      <c r="C6149" t="e">
        <v>#N/A</v>
      </c>
      <c r="D6149" t="e">
        <v>#N/A</v>
      </c>
      <c r="E6149" s="69" t="e">
        <v>#N/A</v>
      </c>
      <c r="F6149" s="3" t="e">
        <v>#N/A</v>
      </c>
      <c r="G6149" s="3" t="e">
        <v>#N/A</v>
      </c>
      <c r="H6149" s="3" t="e">
        <v>#N/A</v>
      </c>
      <c r="I6149" s="80" t="e">
        <v>#N/A</v>
      </c>
      <c r="J6149" s="80" t="e">
        <v>#N/A</v>
      </c>
      <c r="K6149" s="85" t="e">
        <v>#N/A</v>
      </c>
      <c r="L6149" s="9" t="e">
        <v>#N/A</v>
      </c>
      <c r="M6149" s="93" t="e">
        <v>#N/A</v>
      </c>
      <c r="N6149" s="8" t="e">
        <v>#N/A</v>
      </c>
      <c r="O6149" t="e">
        <v>#N/A</v>
      </c>
      <c r="P6149" t="e">
        <v>#N/A</v>
      </c>
      <c r="Q6149" t="e">
        <v>#N/A</v>
      </c>
      <c r="R6149" s="2" t="e">
        <v>#N/A</v>
      </c>
      <c r="S6149" t="e">
        <v>#N/A</v>
      </c>
      <c r="T6149" s="3" t="e">
        <v>#N/A</v>
      </c>
      <c r="U6149" s="3" t="e">
        <v>#N/A</v>
      </c>
      <c r="V6149" t="e">
        <v>#N/A</v>
      </c>
      <c r="W6149" t="e">
        <v>#N/A</v>
      </c>
      <c r="X6149" t="e">
        <v>#N/A</v>
      </c>
      <c r="Y6149" s="3" t="e">
        <v>#N/A</v>
      </c>
      <c r="Z6149" s="8" t="e">
        <v>#N/A</v>
      </c>
      <c r="AA6149" s="30" t="e">
        <v>#N/A</v>
      </c>
      <c r="AB6149" t="e">
        <v>#N/A</v>
      </c>
      <c r="AC6149" t="e">
        <v>#N/A</v>
      </c>
      <c r="AD6149" t="e">
        <v>#N/A</v>
      </c>
      <c r="AE6149" t="e">
        <v>#N/A</v>
      </c>
      <c r="AF6149" t="e">
        <v>#N/A</v>
      </c>
    </row>
    <row r="6150" spans="1:32" x14ac:dyDescent="0.25">
      <c r="A6150" t="e">
        <v>#N/A</v>
      </c>
      <c r="B6150" s="33" t="e">
        <v>#N/A</v>
      </c>
      <c r="C6150" t="e">
        <v>#N/A</v>
      </c>
      <c r="D6150" t="e">
        <v>#N/A</v>
      </c>
      <c r="E6150" s="69" t="e">
        <v>#N/A</v>
      </c>
      <c r="F6150" s="3" t="e">
        <v>#N/A</v>
      </c>
      <c r="G6150" s="3" t="e">
        <v>#N/A</v>
      </c>
      <c r="H6150" s="3" t="e">
        <v>#N/A</v>
      </c>
      <c r="I6150" s="80" t="e">
        <v>#N/A</v>
      </c>
      <c r="J6150" s="80" t="e">
        <v>#N/A</v>
      </c>
      <c r="K6150" s="85" t="e">
        <v>#N/A</v>
      </c>
      <c r="L6150" s="9" t="e">
        <v>#N/A</v>
      </c>
      <c r="M6150" s="93" t="e">
        <v>#N/A</v>
      </c>
      <c r="N6150" s="8" t="e">
        <v>#N/A</v>
      </c>
      <c r="O6150" t="e">
        <v>#N/A</v>
      </c>
      <c r="P6150" t="e">
        <v>#N/A</v>
      </c>
      <c r="Q6150" t="e">
        <v>#N/A</v>
      </c>
      <c r="R6150" s="2" t="e">
        <v>#N/A</v>
      </c>
      <c r="S6150" t="e">
        <v>#N/A</v>
      </c>
      <c r="T6150" s="3" t="e">
        <v>#N/A</v>
      </c>
      <c r="U6150" s="3" t="e">
        <v>#N/A</v>
      </c>
      <c r="V6150" t="e">
        <v>#N/A</v>
      </c>
      <c r="W6150" t="e">
        <v>#N/A</v>
      </c>
      <c r="X6150" t="e">
        <v>#N/A</v>
      </c>
      <c r="Y6150" s="3" t="e">
        <v>#N/A</v>
      </c>
      <c r="Z6150" s="8" t="e">
        <v>#N/A</v>
      </c>
      <c r="AA6150" s="30" t="e">
        <v>#N/A</v>
      </c>
      <c r="AB6150" t="e">
        <v>#N/A</v>
      </c>
      <c r="AC6150" t="e">
        <v>#N/A</v>
      </c>
      <c r="AD6150" t="e">
        <v>#N/A</v>
      </c>
      <c r="AE6150" t="e">
        <v>#N/A</v>
      </c>
      <c r="AF6150" t="e">
        <v>#N/A</v>
      </c>
    </row>
    <row r="6151" spans="1:32" x14ac:dyDescent="0.25">
      <c r="A6151" t="e">
        <v>#N/A</v>
      </c>
      <c r="B6151" s="33" t="e">
        <v>#N/A</v>
      </c>
      <c r="C6151" t="e">
        <v>#N/A</v>
      </c>
      <c r="D6151" t="e">
        <v>#N/A</v>
      </c>
      <c r="E6151" s="69" t="e">
        <v>#N/A</v>
      </c>
      <c r="F6151" s="3" t="e">
        <v>#N/A</v>
      </c>
      <c r="G6151" s="3" t="e">
        <v>#N/A</v>
      </c>
      <c r="H6151" s="3" t="e">
        <v>#N/A</v>
      </c>
      <c r="I6151" s="80" t="e">
        <v>#N/A</v>
      </c>
      <c r="J6151" s="80" t="e">
        <v>#N/A</v>
      </c>
      <c r="K6151" s="85" t="e">
        <v>#N/A</v>
      </c>
      <c r="L6151" s="9" t="e">
        <v>#N/A</v>
      </c>
      <c r="M6151" s="93" t="e">
        <v>#N/A</v>
      </c>
      <c r="N6151" s="8" t="e">
        <v>#N/A</v>
      </c>
      <c r="O6151" t="e">
        <v>#N/A</v>
      </c>
      <c r="P6151" t="e">
        <v>#N/A</v>
      </c>
      <c r="Q6151" t="e">
        <v>#N/A</v>
      </c>
      <c r="R6151" s="2" t="e">
        <v>#N/A</v>
      </c>
      <c r="S6151" t="e">
        <v>#N/A</v>
      </c>
      <c r="T6151" s="3" t="e">
        <v>#N/A</v>
      </c>
      <c r="U6151" s="3" t="e">
        <v>#N/A</v>
      </c>
      <c r="V6151" t="e">
        <v>#N/A</v>
      </c>
      <c r="W6151" t="e">
        <v>#N/A</v>
      </c>
      <c r="X6151" t="e">
        <v>#N/A</v>
      </c>
      <c r="Y6151" s="3" t="e">
        <v>#N/A</v>
      </c>
      <c r="Z6151" s="8" t="e">
        <v>#N/A</v>
      </c>
      <c r="AA6151" s="30" t="e">
        <v>#N/A</v>
      </c>
      <c r="AB6151" t="e">
        <v>#N/A</v>
      </c>
      <c r="AC6151" t="e">
        <v>#N/A</v>
      </c>
      <c r="AD6151" t="e">
        <v>#N/A</v>
      </c>
      <c r="AE6151" t="e">
        <v>#N/A</v>
      </c>
      <c r="AF6151" t="e">
        <v>#N/A</v>
      </c>
    </row>
    <row r="6152" spans="1:32" x14ac:dyDescent="0.25">
      <c r="A6152" t="e">
        <v>#N/A</v>
      </c>
      <c r="B6152" s="33" t="e">
        <v>#N/A</v>
      </c>
      <c r="C6152" t="e">
        <v>#N/A</v>
      </c>
      <c r="D6152" t="e">
        <v>#N/A</v>
      </c>
      <c r="E6152" s="69" t="e">
        <v>#N/A</v>
      </c>
      <c r="F6152" s="3" t="e">
        <v>#N/A</v>
      </c>
      <c r="G6152" s="3" t="e">
        <v>#N/A</v>
      </c>
      <c r="H6152" s="3" t="e">
        <v>#N/A</v>
      </c>
      <c r="I6152" s="80" t="e">
        <v>#N/A</v>
      </c>
      <c r="J6152" s="80" t="e">
        <v>#N/A</v>
      </c>
      <c r="K6152" s="85" t="e">
        <v>#N/A</v>
      </c>
      <c r="L6152" s="9" t="e">
        <v>#N/A</v>
      </c>
      <c r="M6152" s="93" t="e">
        <v>#N/A</v>
      </c>
      <c r="N6152" s="8" t="e">
        <v>#N/A</v>
      </c>
      <c r="O6152" t="e">
        <v>#N/A</v>
      </c>
      <c r="P6152" t="e">
        <v>#N/A</v>
      </c>
      <c r="Q6152" t="e">
        <v>#N/A</v>
      </c>
      <c r="R6152" s="2" t="e">
        <v>#N/A</v>
      </c>
      <c r="S6152" t="e">
        <v>#N/A</v>
      </c>
      <c r="T6152" s="3" t="e">
        <v>#N/A</v>
      </c>
      <c r="U6152" s="3" t="e">
        <v>#N/A</v>
      </c>
      <c r="V6152" t="e">
        <v>#N/A</v>
      </c>
      <c r="W6152" t="e">
        <v>#N/A</v>
      </c>
      <c r="X6152" t="e">
        <v>#N/A</v>
      </c>
      <c r="Y6152" s="3" t="e">
        <v>#N/A</v>
      </c>
      <c r="Z6152" s="8" t="e">
        <v>#N/A</v>
      </c>
      <c r="AA6152" s="30" t="e">
        <v>#N/A</v>
      </c>
      <c r="AB6152" t="e">
        <v>#N/A</v>
      </c>
      <c r="AC6152" t="e">
        <v>#N/A</v>
      </c>
      <c r="AD6152" t="e">
        <v>#N/A</v>
      </c>
      <c r="AE6152" t="e">
        <v>#N/A</v>
      </c>
      <c r="AF6152" t="e">
        <v>#N/A</v>
      </c>
    </row>
    <row r="6153" spans="1:32" x14ac:dyDescent="0.25">
      <c r="A6153" t="e">
        <v>#N/A</v>
      </c>
      <c r="B6153" s="33" t="e">
        <v>#N/A</v>
      </c>
      <c r="C6153" t="e">
        <v>#N/A</v>
      </c>
      <c r="D6153" t="e">
        <v>#N/A</v>
      </c>
      <c r="E6153" s="69" t="e">
        <v>#N/A</v>
      </c>
      <c r="F6153" s="3" t="e">
        <v>#N/A</v>
      </c>
      <c r="G6153" s="3" t="e">
        <v>#N/A</v>
      </c>
      <c r="H6153" s="3" t="e">
        <v>#N/A</v>
      </c>
      <c r="I6153" s="80" t="e">
        <v>#N/A</v>
      </c>
      <c r="J6153" s="80" t="e">
        <v>#N/A</v>
      </c>
      <c r="K6153" s="85" t="e">
        <v>#N/A</v>
      </c>
      <c r="L6153" s="9" t="e">
        <v>#N/A</v>
      </c>
      <c r="M6153" s="93" t="e">
        <v>#N/A</v>
      </c>
      <c r="N6153" s="8" t="e">
        <v>#N/A</v>
      </c>
      <c r="O6153" t="e">
        <v>#N/A</v>
      </c>
      <c r="P6153" t="e">
        <v>#N/A</v>
      </c>
      <c r="Q6153" t="e">
        <v>#N/A</v>
      </c>
      <c r="R6153" s="2" t="e">
        <v>#N/A</v>
      </c>
      <c r="S6153" t="e">
        <v>#N/A</v>
      </c>
      <c r="T6153" s="3" t="e">
        <v>#N/A</v>
      </c>
      <c r="U6153" s="3" t="e">
        <v>#N/A</v>
      </c>
      <c r="V6153" t="e">
        <v>#N/A</v>
      </c>
      <c r="W6153" t="e">
        <v>#N/A</v>
      </c>
      <c r="X6153" t="e">
        <v>#N/A</v>
      </c>
      <c r="Y6153" s="3" t="e">
        <v>#N/A</v>
      </c>
      <c r="Z6153" s="8" t="e">
        <v>#N/A</v>
      </c>
      <c r="AA6153" s="30" t="e">
        <v>#N/A</v>
      </c>
      <c r="AB6153" t="e">
        <v>#N/A</v>
      </c>
      <c r="AC6153" t="e">
        <v>#N/A</v>
      </c>
      <c r="AD6153" t="e">
        <v>#N/A</v>
      </c>
      <c r="AE6153" t="e">
        <v>#N/A</v>
      </c>
      <c r="AF6153" t="e">
        <v>#N/A</v>
      </c>
    </row>
    <row r="6154" spans="1:32" x14ac:dyDescent="0.25">
      <c r="A6154" t="e">
        <v>#N/A</v>
      </c>
      <c r="B6154" s="33" t="e">
        <v>#N/A</v>
      </c>
      <c r="C6154" t="e">
        <v>#N/A</v>
      </c>
      <c r="D6154" t="e">
        <v>#N/A</v>
      </c>
      <c r="E6154" s="69" t="e">
        <v>#N/A</v>
      </c>
      <c r="F6154" s="3" t="e">
        <v>#N/A</v>
      </c>
      <c r="G6154" s="3" t="e">
        <v>#N/A</v>
      </c>
      <c r="H6154" s="3" t="e">
        <v>#N/A</v>
      </c>
      <c r="I6154" s="80" t="e">
        <v>#N/A</v>
      </c>
      <c r="J6154" s="80" t="e">
        <v>#N/A</v>
      </c>
      <c r="K6154" s="85" t="e">
        <v>#N/A</v>
      </c>
      <c r="L6154" s="9" t="e">
        <v>#N/A</v>
      </c>
      <c r="M6154" s="93" t="e">
        <v>#N/A</v>
      </c>
      <c r="N6154" s="8" t="e">
        <v>#N/A</v>
      </c>
      <c r="O6154" t="e">
        <v>#N/A</v>
      </c>
      <c r="P6154" t="e">
        <v>#N/A</v>
      </c>
      <c r="Q6154" t="e">
        <v>#N/A</v>
      </c>
      <c r="R6154" s="2" t="e">
        <v>#N/A</v>
      </c>
      <c r="S6154" t="e">
        <v>#N/A</v>
      </c>
      <c r="T6154" s="3" t="e">
        <v>#N/A</v>
      </c>
      <c r="U6154" s="3" t="e">
        <v>#N/A</v>
      </c>
      <c r="V6154" t="e">
        <v>#N/A</v>
      </c>
      <c r="W6154" t="e">
        <v>#N/A</v>
      </c>
      <c r="X6154" t="e">
        <v>#N/A</v>
      </c>
      <c r="Y6154" s="3" t="e">
        <v>#N/A</v>
      </c>
      <c r="Z6154" s="8" t="e">
        <v>#N/A</v>
      </c>
      <c r="AA6154" s="30" t="e">
        <v>#N/A</v>
      </c>
      <c r="AB6154" t="e">
        <v>#N/A</v>
      </c>
      <c r="AC6154" t="e">
        <v>#N/A</v>
      </c>
      <c r="AD6154" t="e">
        <v>#N/A</v>
      </c>
      <c r="AE6154" t="e">
        <v>#N/A</v>
      </c>
      <c r="AF6154" t="e">
        <v>#N/A</v>
      </c>
    </row>
    <row r="6155" spans="1:32" x14ac:dyDescent="0.25">
      <c r="A6155" t="e">
        <v>#N/A</v>
      </c>
      <c r="B6155" s="33" t="e">
        <v>#N/A</v>
      </c>
      <c r="C6155" t="e">
        <v>#N/A</v>
      </c>
      <c r="D6155" t="e">
        <v>#N/A</v>
      </c>
      <c r="E6155" s="69" t="e">
        <v>#N/A</v>
      </c>
      <c r="F6155" s="3" t="e">
        <v>#N/A</v>
      </c>
      <c r="G6155" s="3" t="e">
        <v>#N/A</v>
      </c>
      <c r="H6155" s="3" t="e">
        <v>#N/A</v>
      </c>
      <c r="I6155" s="80" t="e">
        <v>#N/A</v>
      </c>
      <c r="J6155" s="80" t="e">
        <v>#N/A</v>
      </c>
      <c r="K6155" s="85" t="e">
        <v>#N/A</v>
      </c>
      <c r="L6155" s="9" t="e">
        <v>#N/A</v>
      </c>
      <c r="M6155" s="93" t="e">
        <v>#N/A</v>
      </c>
      <c r="N6155" s="8" t="e">
        <v>#N/A</v>
      </c>
      <c r="O6155" t="e">
        <v>#N/A</v>
      </c>
      <c r="P6155" t="e">
        <v>#N/A</v>
      </c>
      <c r="Q6155" t="e">
        <v>#N/A</v>
      </c>
      <c r="R6155" s="2" t="e">
        <v>#N/A</v>
      </c>
      <c r="S6155" t="e">
        <v>#N/A</v>
      </c>
      <c r="T6155" s="3" t="e">
        <v>#N/A</v>
      </c>
      <c r="U6155" s="3" t="e">
        <v>#N/A</v>
      </c>
      <c r="V6155" t="e">
        <v>#N/A</v>
      </c>
      <c r="W6155" t="e">
        <v>#N/A</v>
      </c>
      <c r="X6155" t="e">
        <v>#N/A</v>
      </c>
      <c r="Y6155" s="3" t="e">
        <v>#N/A</v>
      </c>
      <c r="Z6155" s="8" t="e">
        <v>#N/A</v>
      </c>
      <c r="AA6155" s="30" t="e">
        <v>#N/A</v>
      </c>
      <c r="AB6155" t="e">
        <v>#N/A</v>
      </c>
      <c r="AC6155" t="e">
        <v>#N/A</v>
      </c>
      <c r="AD6155" t="e">
        <v>#N/A</v>
      </c>
      <c r="AE6155" t="e">
        <v>#N/A</v>
      </c>
      <c r="AF6155" t="e">
        <v>#N/A</v>
      </c>
    </row>
    <row r="6156" spans="1:32" x14ac:dyDescent="0.25">
      <c r="A6156" t="e">
        <v>#N/A</v>
      </c>
      <c r="B6156" s="33" t="e">
        <v>#N/A</v>
      </c>
      <c r="C6156" t="e">
        <v>#N/A</v>
      </c>
      <c r="D6156" t="e">
        <v>#N/A</v>
      </c>
      <c r="E6156" s="69" t="e">
        <v>#N/A</v>
      </c>
      <c r="F6156" s="3" t="e">
        <v>#N/A</v>
      </c>
      <c r="G6156" s="3" t="e">
        <v>#N/A</v>
      </c>
      <c r="H6156" s="3" t="e">
        <v>#N/A</v>
      </c>
      <c r="I6156" s="80" t="e">
        <v>#N/A</v>
      </c>
      <c r="J6156" s="80" t="e">
        <v>#N/A</v>
      </c>
      <c r="K6156" s="85" t="e">
        <v>#N/A</v>
      </c>
      <c r="L6156" s="9" t="e">
        <v>#N/A</v>
      </c>
      <c r="M6156" s="93" t="e">
        <v>#N/A</v>
      </c>
      <c r="N6156" s="8" t="e">
        <v>#N/A</v>
      </c>
      <c r="O6156" t="e">
        <v>#N/A</v>
      </c>
      <c r="P6156" t="e">
        <v>#N/A</v>
      </c>
      <c r="Q6156" t="e">
        <v>#N/A</v>
      </c>
      <c r="R6156" s="2" t="e">
        <v>#N/A</v>
      </c>
      <c r="S6156" t="e">
        <v>#N/A</v>
      </c>
      <c r="T6156" s="3" t="e">
        <v>#N/A</v>
      </c>
      <c r="U6156" s="3" t="e">
        <v>#N/A</v>
      </c>
      <c r="V6156" t="e">
        <v>#N/A</v>
      </c>
      <c r="W6156" t="e">
        <v>#N/A</v>
      </c>
      <c r="X6156" t="e">
        <v>#N/A</v>
      </c>
      <c r="Y6156" s="3" t="e">
        <v>#N/A</v>
      </c>
      <c r="Z6156" s="8" t="e">
        <v>#N/A</v>
      </c>
      <c r="AA6156" s="30" t="e">
        <v>#N/A</v>
      </c>
      <c r="AB6156" t="e">
        <v>#N/A</v>
      </c>
      <c r="AC6156" t="e">
        <v>#N/A</v>
      </c>
      <c r="AD6156" t="e">
        <v>#N/A</v>
      </c>
      <c r="AE6156" t="e">
        <v>#N/A</v>
      </c>
      <c r="AF6156" t="e">
        <v>#N/A</v>
      </c>
    </row>
    <row r="6157" spans="1:32" x14ac:dyDescent="0.25">
      <c r="A6157" t="e">
        <v>#N/A</v>
      </c>
      <c r="B6157" s="33" t="e">
        <v>#N/A</v>
      </c>
      <c r="C6157" t="e">
        <v>#N/A</v>
      </c>
      <c r="D6157" t="e">
        <v>#N/A</v>
      </c>
      <c r="E6157" s="69" t="e">
        <v>#N/A</v>
      </c>
      <c r="F6157" s="3" t="e">
        <v>#N/A</v>
      </c>
      <c r="G6157" s="3" t="e">
        <v>#N/A</v>
      </c>
      <c r="H6157" s="3" t="e">
        <v>#N/A</v>
      </c>
      <c r="I6157" s="80" t="e">
        <v>#N/A</v>
      </c>
      <c r="J6157" s="80" t="e">
        <v>#N/A</v>
      </c>
      <c r="K6157" s="85" t="e">
        <v>#N/A</v>
      </c>
      <c r="L6157" s="9" t="e">
        <v>#N/A</v>
      </c>
      <c r="M6157" s="93" t="e">
        <v>#N/A</v>
      </c>
      <c r="N6157" s="8" t="e">
        <v>#N/A</v>
      </c>
      <c r="O6157" t="e">
        <v>#N/A</v>
      </c>
      <c r="P6157" t="e">
        <v>#N/A</v>
      </c>
      <c r="Q6157" t="e">
        <v>#N/A</v>
      </c>
      <c r="R6157" s="2" t="e">
        <v>#N/A</v>
      </c>
      <c r="S6157" t="e">
        <v>#N/A</v>
      </c>
      <c r="T6157" s="3" t="e">
        <v>#N/A</v>
      </c>
      <c r="U6157" s="3" t="e">
        <v>#N/A</v>
      </c>
      <c r="V6157" t="e">
        <v>#N/A</v>
      </c>
      <c r="W6157" t="e">
        <v>#N/A</v>
      </c>
      <c r="X6157" t="e">
        <v>#N/A</v>
      </c>
      <c r="Y6157" s="3" t="e">
        <v>#N/A</v>
      </c>
      <c r="Z6157" s="8" t="e">
        <v>#N/A</v>
      </c>
      <c r="AA6157" s="30" t="e">
        <v>#N/A</v>
      </c>
      <c r="AB6157" t="e">
        <v>#N/A</v>
      </c>
      <c r="AC6157" t="e">
        <v>#N/A</v>
      </c>
      <c r="AD6157" t="e">
        <v>#N/A</v>
      </c>
      <c r="AE6157" t="e">
        <v>#N/A</v>
      </c>
      <c r="AF6157" t="e">
        <v>#N/A</v>
      </c>
    </row>
    <row r="6158" spans="1:32" x14ac:dyDescent="0.25">
      <c r="A6158" t="e">
        <v>#N/A</v>
      </c>
      <c r="B6158" s="33" t="e">
        <v>#N/A</v>
      </c>
      <c r="C6158" t="e">
        <v>#N/A</v>
      </c>
      <c r="D6158" t="e">
        <v>#N/A</v>
      </c>
      <c r="E6158" s="69" t="e">
        <v>#N/A</v>
      </c>
      <c r="F6158" s="3" t="e">
        <v>#N/A</v>
      </c>
      <c r="G6158" s="3" t="e">
        <v>#N/A</v>
      </c>
      <c r="H6158" s="3" t="e">
        <v>#N/A</v>
      </c>
      <c r="I6158" s="80" t="e">
        <v>#N/A</v>
      </c>
      <c r="J6158" s="80" t="e">
        <v>#N/A</v>
      </c>
      <c r="K6158" s="85" t="e">
        <v>#N/A</v>
      </c>
      <c r="L6158" s="9" t="e">
        <v>#N/A</v>
      </c>
      <c r="M6158" s="93" t="e">
        <v>#N/A</v>
      </c>
      <c r="N6158" s="8" t="e">
        <v>#N/A</v>
      </c>
      <c r="O6158" t="e">
        <v>#N/A</v>
      </c>
      <c r="P6158" t="e">
        <v>#N/A</v>
      </c>
      <c r="Q6158" t="e">
        <v>#N/A</v>
      </c>
      <c r="R6158" s="2" t="e">
        <v>#N/A</v>
      </c>
      <c r="S6158" t="e">
        <v>#N/A</v>
      </c>
      <c r="T6158" s="3" t="e">
        <v>#N/A</v>
      </c>
      <c r="U6158" s="3" t="e">
        <v>#N/A</v>
      </c>
      <c r="V6158" t="e">
        <v>#N/A</v>
      </c>
      <c r="W6158" t="e">
        <v>#N/A</v>
      </c>
      <c r="X6158" t="e">
        <v>#N/A</v>
      </c>
      <c r="Y6158" s="3" t="e">
        <v>#N/A</v>
      </c>
      <c r="Z6158" s="8" t="e">
        <v>#N/A</v>
      </c>
      <c r="AA6158" s="30" t="e">
        <v>#N/A</v>
      </c>
      <c r="AB6158" t="e">
        <v>#N/A</v>
      </c>
      <c r="AC6158" t="e">
        <v>#N/A</v>
      </c>
      <c r="AD6158" t="e">
        <v>#N/A</v>
      </c>
      <c r="AE6158" t="e">
        <v>#N/A</v>
      </c>
      <c r="AF6158" t="e">
        <v>#N/A</v>
      </c>
    </row>
    <row r="6159" spans="1:32" x14ac:dyDescent="0.25">
      <c r="A6159" t="e">
        <v>#N/A</v>
      </c>
      <c r="B6159" s="33" t="e">
        <v>#N/A</v>
      </c>
      <c r="C6159" t="e">
        <v>#N/A</v>
      </c>
      <c r="D6159" t="e">
        <v>#N/A</v>
      </c>
      <c r="E6159" s="69" t="e">
        <v>#N/A</v>
      </c>
      <c r="F6159" s="3" t="e">
        <v>#N/A</v>
      </c>
      <c r="G6159" s="3" t="e">
        <v>#N/A</v>
      </c>
      <c r="H6159" s="3" t="e">
        <v>#N/A</v>
      </c>
      <c r="I6159" s="80" t="e">
        <v>#N/A</v>
      </c>
      <c r="J6159" s="80" t="e">
        <v>#N/A</v>
      </c>
      <c r="K6159" s="85" t="e">
        <v>#N/A</v>
      </c>
      <c r="L6159" s="9" t="e">
        <v>#N/A</v>
      </c>
      <c r="M6159" s="93" t="e">
        <v>#N/A</v>
      </c>
      <c r="N6159" s="8" t="e">
        <v>#N/A</v>
      </c>
      <c r="O6159" t="e">
        <v>#N/A</v>
      </c>
      <c r="P6159" t="e">
        <v>#N/A</v>
      </c>
      <c r="Q6159" t="e">
        <v>#N/A</v>
      </c>
      <c r="R6159" s="2" t="e">
        <v>#N/A</v>
      </c>
      <c r="S6159" t="e">
        <v>#N/A</v>
      </c>
      <c r="T6159" s="3" t="e">
        <v>#N/A</v>
      </c>
      <c r="U6159" s="3" t="e">
        <v>#N/A</v>
      </c>
      <c r="V6159" t="e">
        <v>#N/A</v>
      </c>
      <c r="W6159" t="e">
        <v>#N/A</v>
      </c>
      <c r="X6159" t="e">
        <v>#N/A</v>
      </c>
      <c r="Y6159" s="3" t="e">
        <v>#N/A</v>
      </c>
      <c r="Z6159" s="8" t="e">
        <v>#N/A</v>
      </c>
      <c r="AA6159" s="30" t="e">
        <v>#N/A</v>
      </c>
      <c r="AB6159" t="e">
        <v>#N/A</v>
      </c>
      <c r="AC6159" t="e">
        <v>#N/A</v>
      </c>
      <c r="AD6159" t="e">
        <v>#N/A</v>
      </c>
      <c r="AE6159" t="e">
        <v>#N/A</v>
      </c>
      <c r="AF6159" t="e">
        <v>#N/A</v>
      </c>
    </row>
    <row r="6160" spans="1:32" x14ac:dyDescent="0.25">
      <c r="A6160" t="e">
        <v>#N/A</v>
      </c>
      <c r="B6160" s="33" t="e">
        <v>#N/A</v>
      </c>
      <c r="C6160" t="e">
        <v>#N/A</v>
      </c>
      <c r="D6160" t="e">
        <v>#N/A</v>
      </c>
      <c r="E6160" s="69" t="e">
        <v>#N/A</v>
      </c>
      <c r="F6160" s="3" t="e">
        <v>#N/A</v>
      </c>
      <c r="G6160" s="3" t="e">
        <v>#N/A</v>
      </c>
      <c r="H6160" s="3" t="e">
        <v>#N/A</v>
      </c>
      <c r="I6160" s="80" t="e">
        <v>#N/A</v>
      </c>
      <c r="J6160" s="80" t="e">
        <v>#N/A</v>
      </c>
      <c r="K6160" s="85" t="e">
        <v>#N/A</v>
      </c>
      <c r="L6160" s="9" t="e">
        <v>#N/A</v>
      </c>
      <c r="M6160" s="93" t="e">
        <v>#N/A</v>
      </c>
      <c r="N6160" s="8" t="e">
        <v>#N/A</v>
      </c>
      <c r="O6160" t="e">
        <v>#N/A</v>
      </c>
      <c r="P6160" t="e">
        <v>#N/A</v>
      </c>
      <c r="Q6160" t="e">
        <v>#N/A</v>
      </c>
      <c r="R6160" s="2" t="e">
        <v>#N/A</v>
      </c>
      <c r="S6160" t="e">
        <v>#N/A</v>
      </c>
      <c r="T6160" s="3" t="e">
        <v>#N/A</v>
      </c>
      <c r="U6160" s="3" t="e">
        <v>#N/A</v>
      </c>
      <c r="V6160" t="e">
        <v>#N/A</v>
      </c>
      <c r="W6160" t="e">
        <v>#N/A</v>
      </c>
      <c r="X6160" t="e">
        <v>#N/A</v>
      </c>
      <c r="Y6160" s="3" t="e">
        <v>#N/A</v>
      </c>
      <c r="Z6160" s="8" t="e">
        <v>#N/A</v>
      </c>
      <c r="AA6160" s="30" t="e">
        <v>#N/A</v>
      </c>
      <c r="AB6160" t="e">
        <v>#N/A</v>
      </c>
      <c r="AC6160" t="e">
        <v>#N/A</v>
      </c>
      <c r="AD6160" t="e">
        <v>#N/A</v>
      </c>
      <c r="AE6160" t="e">
        <v>#N/A</v>
      </c>
      <c r="AF6160" t="e">
        <v>#N/A</v>
      </c>
    </row>
    <row r="6161" spans="1:32" x14ac:dyDescent="0.25">
      <c r="A6161" t="e">
        <v>#N/A</v>
      </c>
      <c r="B6161" s="33" t="e">
        <v>#N/A</v>
      </c>
      <c r="C6161" t="e">
        <v>#N/A</v>
      </c>
      <c r="D6161" t="e">
        <v>#N/A</v>
      </c>
      <c r="E6161" s="69" t="e">
        <v>#N/A</v>
      </c>
      <c r="F6161" s="3" t="e">
        <v>#N/A</v>
      </c>
      <c r="G6161" s="3" t="e">
        <v>#N/A</v>
      </c>
      <c r="H6161" s="3" t="e">
        <v>#N/A</v>
      </c>
      <c r="I6161" s="80" t="e">
        <v>#N/A</v>
      </c>
      <c r="J6161" s="80" t="e">
        <v>#N/A</v>
      </c>
      <c r="K6161" s="85" t="e">
        <v>#N/A</v>
      </c>
      <c r="L6161" s="9" t="e">
        <v>#N/A</v>
      </c>
      <c r="M6161" s="93" t="e">
        <v>#N/A</v>
      </c>
      <c r="N6161" s="8" t="e">
        <v>#N/A</v>
      </c>
      <c r="O6161" t="e">
        <v>#N/A</v>
      </c>
      <c r="P6161" t="e">
        <v>#N/A</v>
      </c>
      <c r="Q6161" t="e">
        <v>#N/A</v>
      </c>
      <c r="R6161" s="2" t="e">
        <v>#N/A</v>
      </c>
      <c r="S6161" t="e">
        <v>#N/A</v>
      </c>
      <c r="T6161" s="3" t="e">
        <v>#N/A</v>
      </c>
      <c r="U6161" s="3" t="e">
        <v>#N/A</v>
      </c>
      <c r="V6161" t="e">
        <v>#N/A</v>
      </c>
      <c r="W6161" t="e">
        <v>#N/A</v>
      </c>
      <c r="X6161" t="e">
        <v>#N/A</v>
      </c>
      <c r="Y6161" s="3" t="e">
        <v>#N/A</v>
      </c>
      <c r="Z6161" s="8" t="e">
        <v>#N/A</v>
      </c>
      <c r="AA6161" s="30" t="e">
        <v>#N/A</v>
      </c>
      <c r="AB6161" t="e">
        <v>#N/A</v>
      </c>
      <c r="AC6161" t="e">
        <v>#N/A</v>
      </c>
      <c r="AD6161" t="e">
        <v>#N/A</v>
      </c>
      <c r="AE6161" t="e">
        <v>#N/A</v>
      </c>
      <c r="AF6161" t="e">
        <v>#N/A</v>
      </c>
    </row>
    <row r="6162" spans="1:32" x14ac:dyDescent="0.25">
      <c r="A6162" t="e">
        <v>#N/A</v>
      </c>
      <c r="B6162" s="33" t="e">
        <v>#N/A</v>
      </c>
      <c r="C6162" t="e">
        <v>#N/A</v>
      </c>
      <c r="D6162" t="e">
        <v>#N/A</v>
      </c>
      <c r="E6162" s="69" t="e">
        <v>#N/A</v>
      </c>
      <c r="F6162" s="3" t="e">
        <v>#N/A</v>
      </c>
      <c r="G6162" s="3" t="e">
        <v>#N/A</v>
      </c>
      <c r="H6162" s="3" t="e">
        <v>#N/A</v>
      </c>
      <c r="I6162" s="80" t="e">
        <v>#N/A</v>
      </c>
      <c r="J6162" s="80" t="e">
        <v>#N/A</v>
      </c>
      <c r="K6162" s="85" t="e">
        <v>#N/A</v>
      </c>
      <c r="L6162" s="9" t="e">
        <v>#N/A</v>
      </c>
      <c r="M6162" s="93" t="e">
        <v>#N/A</v>
      </c>
      <c r="N6162" s="8" t="e">
        <v>#N/A</v>
      </c>
      <c r="O6162" t="e">
        <v>#N/A</v>
      </c>
      <c r="P6162" t="e">
        <v>#N/A</v>
      </c>
      <c r="Q6162" t="e">
        <v>#N/A</v>
      </c>
      <c r="R6162" s="2" t="e">
        <v>#N/A</v>
      </c>
      <c r="S6162" t="e">
        <v>#N/A</v>
      </c>
      <c r="T6162" s="3" t="e">
        <v>#N/A</v>
      </c>
      <c r="U6162" s="3" t="e">
        <v>#N/A</v>
      </c>
      <c r="V6162" t="e">
        <v>#N/A</v>
      </c>
      <c r="W6162" t="e">
        <v>#N/A</v>
      </c>
      <c r="X6162" t="e">
        <v>#N/A</v>
      </c>
      <c r="Y6162" s="3" t="e">
        <v>#N/A</v>
      </c>
      <c r="Z6162" s="8" t="e">
        <v>#N/A</v>
      </c>
      <c r="AA6162" s="30" t="e">
        <v>#N/A</v>
      </c>
      <c r="AB6162" t="e">
        <v>#N/A</v>
      </c>
      <c r="AC6162" t="e">
        <v>#N/A</v>
      </c>
      <c r="AD6162" t="e">
        <v>#N/A</v>
      </c>
      <c r="AE6162" t="e">
        <v>#N/A</v>
      </c>
      <c r="AF6162" t="e">
        <v>#N/A</v>
      </c>
    </row>
    <row r="6163" spans="1:32" x14ac:dyDescent="0.25">
      <c r="A6163" t="e">
        <v>#N/A</v>
      </c>
      <c r="B6163" s="33" t="e">
        <v>#N/A</v>
      </c>
      <c r="C6163" t="e">
        <v>#N/A</v>
      </c>
      <c r="D6163" t="e">
        <v>#N/A</v>
      </c>
      <c r="E6163" s="69" t="e">
        <v>#N/A</v>
      </c>
      <c r="F6163" s="3" t="e">
        <v>#N/A</v>
      </c>
      <c r="G6163" s="3" t="e">
        <v>#N/A</v>
      </c>
      <c r="H6163" s="3" t="e">
        <v>#N/A</v>
      </c>
      <c r="I6163" s="80" t="e">
        <v>#N/A</v>
      </c>
      <c r="J6163" s="80" t="e">
        <v>#N/A</v>
      </c>
      <c r="K6163" s="85" t="e">
        <v>#N/A</v>
      </c>
      <c r="L6163" s="9" t="e">
        <v>#N/A</v>
      </c>
      <c r="M6163" s="93" t="e">
        <v>#N/A</v>
      </c>
      <c r="N6163" s="8" t="e">
        <v>#N/A</v>
      </c>
      <c r="O6163" t="e">
        <v>#N/A</v>
      </c>
      <c r="P6163" t="e">
        <v>#N/A</v>
      </c>
      <c r="Q6163" t="e">
        <v>#N/A</v>
      </c>
      <c r="R6163" s="2" t="e">
        <v>#N/A</v>
      </c>
      <c r="S6163" t="e">
        <v>#N/A</v>
      </c>
      <c r="T6163" s="3" t="e">
        <v>#N/A</v>
      </c>
      <c r="U6163" s="3" t="e">
        <v>#N/A</v>
      </c>
      <c r="V6163" t="e">
        <v>#N/A</v>
      </c>
      <c r="W6163" t="e">
        <v>#N/A</v>
      </c>
      <c r="X6163" t="e">
        <v>#N/A</v>
      </c>
      <c r="Y6163" s="3" t="e">
        <v>#N/A</v>
      </c>
      <c r="Z6163" s="8" t="e">
        <v>#N/A</v>
      </c>
      <c r="AA6163" s="30" t="e">
        <v>#N/A</v>
      </c>
      <c r="AB6163" t="e">
        <v>#N/A</v>
      </c>
      <c r="AC6163" t="e">
        <v>#N/A</v>
      </c>
      <c r="AD6163" t="e">
        <v>#N/A</v>
      </c>
      <c r="AE6163" t="e">
        <v>#N/A</v>
      </c>
      <c r="AF6163" t="e">
        <v>#N/A</v>
      </c>
    </row>
    <row r="6164" spans="1:32" x14ac:dyDescent="0.25">
      <c r="A6164" t="e">
        <v>#N/A</v>
      </c>
      <c r="B6164" s="33" t="e">
        <v>#N/A</v>
      </c>
      <c r="C6164" t="e">
        <v>#N/A</v>
      </c>
      <c r="D6164" t="e">
        <v>#N/A</v>
      </c>
      <c r="E6164" s="69" t="e">
        <v>#N/A</v>
      </c>
      <c r="F6164" s="3" t="e">
        <v>#N/A</v>
      </c>
      <c r="G6164" s="3" t="e">
        <v>#N/A</v>
      </c>
      <c r="H6164" s="3" t="e">
        <v>#N/A</v>
      </c>
      <c r="I6164" s="80" t="e">
        <v>#N/A</v>
      </c>
      <c r="J6164" s="80" t="e">
        <v>#N/A</v>
      </c>
      <c r="K6164" s="85" t="e">
        <v>#N/A</v>
      </c>
      <c r="L6164" s="9" t="e">
        <v>#N/A</v>
      </c>
      <c r="M6164" s="93" t="e">
        <v>#N/A</v>
      </c>
      <c r="N6164" s="8" t="e">
        <v>#N/A</v>
      </c>
      <c r="O6164" t="e">
        <v>#N/A</v>
      </c>
      <c r="P6164" t="e">
        <v>#N/A</v>
      </c>
      <c r="Q6164" t="e">
        <v>#N/A</v>
      </c>
      <c r="R6164" s="2" t="e">
        <v>#N/A</v>
      </c>
      <c r="S6164" t="e">
        <v>#N/A</v>
      </c>
      <c r="T6164" s="3" t="e">
        <v>#N/A</v>
      </c>
      <c r="U6164" s="3" t="e">
        <v>#N/A</v>
      </c>
      <c r="V6164" t="e">
        <v>#N/A</v>
      </c>
      <c r="W6164" t="e">
        <v>#N/A</v>
      </c>
      <c r="X6164" t="e">
        <v>#N/A</v>
      </c>
      <c r="Y6164" s="3" t="e">
        <v>#N/A</v>
      </c>
      <c r="Z6164" s="8" t="e">
        <v>#N/A</v>
      </c>
      <c r="AA6164" s="30" t="e">
        <v>#N/A</v>
      </c>
      <c r="AB6164" t="e">
        <v>#N/A</v>
      </c>
      <c r="AC6164" t="e">
        <v>#N/A</v>
      </c>
      <c r="AD6164" t="e">
        <v>#N/A</v>
      </c>
      <c r="AE6164" t="e">
        <v>#N/A</v>
      </c>
      <c r="AF6164" t="e">
        <v>#N/A</v>
      </c>
    </row>
    <row r="6165" spans="1:32" x14ac:dyDescent="0.25">
      <c r="A6165" t="e">
        <v>#N/A</v>
      </c>
      <c r="B6165" s="33" t="e">
        <v>#N/A</v>
      </c>
      <c r="C6165" t="e">
        <v>#N/A</v>
      </c>
      <c r="D6165" t="e">
        <v>#N/A</v>
      </c>
      <c r="E6165" s="69" t="e">
        <v>#N/A</v>
      </c>
      <c r="F6165" s="3" t="e">
        <v>#N/A</v>
      </c>
      <c r="G6165" s="3" t="e">
        <v>#N/A</v>
      </c>
      <c r="H6165" s="3" t="e">
        <v>#N/A</v>
      </c>
      <c r="I6165" s="80" t="e">
        <v>#N/A</v>
      </c>
      <c r="J6165" s="80" t="e">
        <v>#N/A</v>
      </c>
      <c r="K6165" s="85" t="e">
        <v>#N/A</v>
      </c>
      <c r="L6165" s="9" t="e">
        <v>#N/A</v>
      </c>
      <c r="M6165" s="93" t="e">
        <v>#N/A</v>
      </c>
      <c r="N6165" s="8" t="e">
        <v>#N/A</v>
      </c>
      <c r="O6165" t="e">
        <v>#N/A</v>
      </c>
      <c r="P6165" t="e">
        <v>#N/A</v>
      </c>
      <c r="Q6165" t="e">
        <v>#N/A</v>
      </c>
      <c r="R6165" s="2" t="e">
        <v>#N/A</v>
      </c>
      <c r="S6165" t="e">
        <v>#N/A</v>
      </c>
      <c r="T6165" s="3" t="e">
        <v>#N/A</v>
      </c>
      <c r="U6165" s="3" t="e">
        <v>#N/A</v>
      </c>
      <c r="V6165" t="e">
        <v>#N/A</v>
      </c>
      <c r="W6165" t="e">
        <v>#N/A</v>
      </c>
      <c r="X6165" t="e">
        <v>#N/A</v>
      </c>
      <c r="Y6165" s="3" t="e">
        <v>#N/A</v>
      </c>
      <c r="Z6165" s="8" t="e">
        <v>#N/A</v>
      </c>
      <c r="AA6165" s="30" t="e">
        <v>#N/A</v>
      </c>
      <c r="AB6165" t="e">
        <v>#N/A</v>
      </c>
      <c r="AC6165" t="e">
        <v>#N/A</v>
      </c>
      <c r="AD6165" t="e">
        <v>#N/A</v>
      </c>
      <c r="AE6165" t="e">
        <v>#N/A</v>
      </c>
      <c r="AF6165" t="e">
        <v>#N/A</v>
      </c>
    </row>
    <row r="6166" spans="1:32" x14ac:dyDescent="0.25">
      <c r="A6166" t="e">
        <v>#N/A</v>
      </c>
      <c r="B6166" s="33" t="e">
        <v>#N/A</v>
      </c>
      <c r="C6166" t="e">
        <v>#N/A</v>
      </c>
      <c r="D6166" t="e">
        <v>#N/A</v>
      </c>
      <c r="E6166" s="69" t="e">
        <v>#N/A</v>
      </c>
      <c r="F6166" s="3" t="e">
        <v>#N/A</v>
      </c>
      <c r="G6166" s="3" t="e">
        <v>#N/A</v>
      </c>
      <c r="H6166" s="3" t="e">
        <v>#N/A</v>
      </c>
      <c r="I6166" s="80" t="e">
        <v>#N/A</v>
      </c>
      <c r="J6166" s="80" t="e">
        <v>#N/A</v>
      </c>
      <c r="K6166" s="85" t="e">
        <v>#N/A</v>
      </c>
      <c r="L6166" s="9" t="e">
        <v>#N/A</v>
      </c>
      <c r="M6166" s="93" t="e">
        <v>#N/A</v>
      </c>
      <c r="N6166" s="8" t="e">
        <v>#N/A</v>
      </c>
      <c r="O6166" t="e">
        <v>#N/A</v>
      </c>
      <c r="P6166" t="e">
        <v>#N/A</v>
      </c>
      <c r="Q6166" t="e">
        <v>#N/A</v>
      </c>
      <c r="R6166" s="2" t="e">
        <v>#N/A</v>
      </c>
      <c r="S6166" t="e">
        <v>#N/A</v>
      </c>
      <c r="T6166" s="3" t="e">
        <v>#N/A</v>
      </c>
      <c r="U6166" s="3" t="e">
        <v>#N/A</v>
      </c>
      <c r="V6166" t="e">
        <v>#N/A</v>
      </c>
      <c r="W6166" t="e">
        <v>#N/A</v>
      </c>
      <c r="X6166" t="e">
        <v>#N/A</v>
      </c>
      <c r="Y6166" s="3" t="e">
        <v>#N/A</v>
      </c>
      <c r="Z6166" s="8" t="e">
        <v>#N/A</v>
      </c>
      <c r="AA6166" s="30" t="e">
        <v>#N/A</v>
      </c>
      <c r="AB6166" t="e">
        <v>#N/A</v>
      </c>
      <c r="AC6166" t="e">
        <v>#N/A</v>
      </c>
      <c r="AD6166" t="e">
        <v>#N/A</v>
      </c>
      <c r="AE6166" t="e">
        <v>#N/A</v>
      </c>
      <c r="AF6166" t="e">
        <v>#N/A</v>
      </c>
    </row>
    <row r="6167" spans="1:32" x14ac:dyDescent="0.25">
      <c r="A6167" t="e">
        <v>#N/A</v>
      </c>
      <c r="B6167" s="33" t="e">
        <v>#N/A</v>
      </c>
      <c r="C6167" t="e">
        <v>#N/A</v>
      </c>
      <c r="D6167" t="e">
        <v>#N/A</v>
      </c>
      <c r="E6167" s="69" t="e">
        <v>#N/A</v>
      </c>
      <c r="F6167" s="3" t="e">
        <v>#N/A</v>
      </c>
      <c r="G6167" s="3" t="e">
        <v>#N/A</v>
      </c>
      <c r="H6167" s="3" t="e">
        <v>#N/A</v>
      </c>
      <c r="I6167" s="80" t="e">
        <v>#N/A</v>
      </c>
      <c r="J6167" s="80" t="e">
        <v>#N/A</v>
      </c>
      <c r="K6167" s="85" t="e">
        <v>#N/A</v>
      </c>
      <c r="L6167" s="9" t="e">
        <v>#N/A</v>
      </c>
      <c r="M6167" s="93" t="e">
        <v>#N/A</v>
      </c>
      <c r="N6167" s="8" t="e">
        <v>#N/A</v>
      </c>
      <c r="O6167" t="e">
        <v>#N/A</v>
      </c>
      <c r="P6167" t="e">
        <v>#N/A</v>
      </c>
      <c r="Q6167" t="e">
        <v>#N/A</v>
      </c>
      <c r="R6167" s="2" t="e">
        <v>#N/A</v>
      </c>
      <c r="S6167" t="e">
        <v>#N/A</v>
      </c>
      <c r="T6167" s="3" t="e">
        <v>#N/A</v>
      </c>
      <c r="U6167" s="3" t="e">
        <v>#N/A</v>
      </c>
      <c r="V6167" t="e">
        <v>#N/A</v>
      </c>
      <c r="W6167" t="e">
        <v>#N/A</v>
      </c>
      <c r="X6167" t="e">
        <v>#N/A</v>
      </c>
      <c r="Y6167" s="3" t="e">
        <v>#N/A</v>
      </c>
      <c r="Z6167" s="8" t="e">
        <v>#N/A</v>
      </c>
      <c r="AA6167" s="30" t="e">
        <v>#N/A</v>
      </c>
      <c r="AB6167" t="e">
        <v>#N/A</v>
      </c>
      <c r="AC6167" t="e">
        <v>#N/A</v>
      </c>
      <c r="AD6167" t="e">
        <v>#N/A</v>
      </c>
      <c r="AE6167" t="e">
        <v>#N/A</v>
      </c>
      <c r="AF6167" t="e">
        <v>#N/A</v>
      </c>
    </row>
    <row r="6168" spans="1:32" x14ac:dyDescent="0.25">
      <c r="A6168" t="e">
        <v>#N/A</v>
      </c>
      <c r="B6168" s="33" t="e">
        <v>#N/A</v>
      </c>
      <c r="C6168" t="e">
        <v>#N/A</v>
      </c>
      <c r="D6168" t="e">
        <v>#N/A</v>
      </c>
      <c r="E6168" s="69" t="e">
        <v>#N/A</v>
      </c>
      <c r="F6168" s="3" t="e">
        <v>#N/A</v>
      </c>
      <c r="G6168" s="3" t="e">
        <v>#N/A</v>
      </c>
      <c r="H6168" s="3" t="e">
        <v>#N/A</v>
      </c>
      <c r="I6168" s="80" t="e">
        <v>#N/A</v>
      </c>
      <c r="J6168" s="80" t="e">
        <v>#N/A</v>
      </c>
      <c r="K6168" s="85" t="e">
        <v>#N/A</v>
      </c>
      <c r="L6168" s="9" t="e">
        <v>#N/A</v>
      </c>
      <c r="M6168" s="93" t="e">
        <v>#N/A</v>
      </c>
      <c r="N6168" s="8" t="e">
        <v>#N/A</v>
      </c>
      <c r="O6168" t="e">
        <v>#N/A</v>
      </c>
      <c r="P6168" t="e">
        <v>#N/A</v>
      </c>
      <c r="Q6168" t="e">
        <v>#N/A</v>
      </c>
      <c r="R6168" s="2" t="e">
        <v>#N/A</v>
      </c>
      <c r="S6168" t="e">
        <v>#N/A</v>
      </c>
      <c r="T6168" s="3" t="e">
        <v>#N/A</v>
      </c>
      <c r="U6168" s="3" t="e">
        <v>#N/A</v>
      </c>
      <c r="V6168" t="e">
        <v>#N/A</v>
      </c>
      <c r="W6168" t="e">
        <v>#N/A</v>
      </c>
      <c r="X6168" t="e">
        <v>#N/A</v>
      </c>
      <c r="Y6168" s="3" t="e">
        <v>#N/A</v>
      </c>
      <c r="Z6168" s="8" t="e">
        <v>#N/A</v>
      </c>
      <c r="AA6168" s="30" t="e">
        <v>#N/A</v>
      </c>
      <c r="AB6168" t="e">
        <v>#N/A</v>
      </c>
      <c r="AC6168" t="e">
        <v>#N/A</v>
      </c>
      <c r="AD6168" t="e">
        <v>#N/A</v>
      </c>
      <c r="AE6168" t="e">
        <v>#N/A</v>
      </c>
      <c r="AF6168" t="e">
        <v>#N/A</v>
      </c>
    </row>
    <row r="6169" spans="1:32" x14ac:dyDescent="0.25">
      <c r="A6169" t="e">
        <v>#N/A</v>
      </c>
      <c r="B6169" s="33" t="e">
        <v>#N/A</v>
      </c>
      <c r="C6169" t="e">
        <v>#N/A</v>
      </c>
      <c r="D6169" t="e">
        <v>#N/A</v>
      </c>
      <c r="E6169" s="69" t="e">
        <v>#N/A</v>
      </c>
      <c r="F6169" s="3" t="e">
        <v>#N/A</v>
      </c>
      <c r="G6169" s="3" t="e">
        <v>#N/A</v>
      </c>
      <c r="H6169" s="3" t="e">
        <v>#N/A</v>
      </c>
      <c r="I6169" s="80" t="e">
        <v>#N/A</v>
      </c>
      <c r="J6169" s="80" t="e">
        <v>#N/A</v>
      </c>
      <c r="K6169" s="85" t="e">
        <v>#N/A</v>
      </c>
      <c r="L6169" s="9" t="e">
        <v>#N/A</v>
      </c>
      <c r="M6169" s="93" t="e">
        <v>#N/A</v>
      </c>
      <c r="N6169" s="8" t="e">
        <v>#N/A</v>
      </c>
      <c r="O6169" t="e">
        <v>#N/A</v>
      </c>
      <c r="P6169" t="e">
        <v>#N/A</v>
      </c>
      <c r="Q6169" t="e">
        <v>#N/A</v>
      </c>
      <c r="R6169" s="2" t="e">
        <v>#N/A</v>
      </c>
      <c r="S6169" t="e">
        <v>#N/A</v>
      </c>
      <c r="T6169" s="3" t="e">
        <v>#N/A</v>
      </c>
      <c r="U6169" s="3" t="e">
        <v>#N/A</v>
      </c>
      <c r="V6169" t="e">
        <v>#N/A</v>
      </c>
      <c r="W6169" t="e">
        <v>#N/A</v>
      </c>
      <c r="X6169" t="e">
        <v>#N/A</v>
      </c>
      <c r="Y6169" s="3" t="e">
        <v>#N/A</v>
      </c>
      <c r="Z6169" s="8" t="e">
        <v>#N/A</v>
      </c>
      <c r="AA6169" s="30" t="e">
        <v>#N/A</v>
      </c>
      <c r="AB6169" t="e">
        <v>#N/A</v>
      </c>
      <c r="AC6169" t="e">
        <v>#N/A</v>
      </c>
      <c r="AD6169" t="e">
        <v>#N/A</v>
      </c>
      <c r="AE6169" t="e">
        <v>#N/A</v>
      </c>
      <c r="AF6169" t="e">
        <v>#N/A</v>
      </c>
    </row>
    <row r="6170" spans="1:32" x14ac:dyDescent="0.25">
      <c r="A6170" t="e">
        <v>#N/A</v>
      </c>
      <c r="B6170" s="33" t="e">
        <v>#N/A</v>
      </c>
      <c r="C6170" t="e">
        <v>#N/A</v>
      </c>
      <c r="D6170" t="e">
        <v>#N/A</v>
      </c>
      <c r="E6170" s="69" t="e">
        <v>#N/A</v>
      </c>
      <c r="F6170" s="3" t="e">
        <v>#N/A</v>
      </c>
      <c r="G6170" s="3" t="e">
        <v>#N/A</v>
      </c>
      <c r="H6170" s="3" t="e">
        <v>#N/A</v>
      </c>
      <c r="I6170" s="80" t="e">
        <v>#N/A</v>
      </c>
      <c r="J6170" s="80" t="e">
        <v>#N/A</v>
      </c>
      <c r="K6170" s="85" t="e">
        <v>#N/A</v>
      </c>
      <c r="L6170" s="9" t="e">
        <v>#N/A</v>
      </c>
      <c r="M6170" s="93" t="e">
        <v>#N/A</v>
      </c>
      <c r="N6170" s="8" t="e">
        <v>#N/A</v>
      </c>
      <c r="O6170" t="e">
        <v>#N/A</v>
      </c>
      <c r="P6170" t="e">
        <v>#N/A</v>
      </c>
      <c r="Q6170" t="e">
        <v>#N/A</v>
      </c>
      <c r="R6170" s="2" t="e">
        <v>#N/A</v>
      </c>
      <c r="S6170" t="e">
        <v>#N/A</v>
      </c>
      <c r="T6170" s="3" t="e">
        <v>#N/A</v>
      </c>
      <c r="U6170" s="3" t="e">
        <v>#N/A</v>
      </c>
      <c r="V6170" t="e">
        <v>#N/A</v>
      </c>
      <c r="W6170" t="e">
        <v>#N/A</v>
      </c>
      <c r="X6170" t="e">
        <v>#N/A</v>
      </c>
      <c r="Y6170" s="3" t="e">
        <v>#N/A</v>
      </c>
      <c r="Z6170" s="8" t="e">
        <v>#N/A</v>
      </c>
      <c r="AA6170" s="30" t="e">
        <v>#N/A</v>
      </c>
      <c r="AB6170" t="e">
        <v>#N/A</v>
      </c>
      <c r="AC6170" t="e">
        <v>#N/A</v>
      </c>
      <c r="AD6170" t="e">
        <v>#N/A</v>
      </c>
      <c r="AE6170" t="e">
        <v>#N/A</v>
      </c>
      <c r="AF6170" t="e">
        <v>#N/A</v>
      </c>
    </row>
    <row r="6171" spans="1:32" x14ac:dyDescent="0.25">
      <c r="A6171" t="e">
        <v>#N/A</v>
      </c>
      <c r="B6171" s="33" t="e">
        <v>#N/A</v>
      </c>
      <c r="C6171" t="e">
        <v>#N/A</v>
      </c>
      <c r="D6171" t="e">
        <v>#N/A</v>
      </c>
      <c r="E6171" s="69" t="e">
        <v>#N/A</v>
      </c>
      <c r="F6171" s="3" t="e">
        <v>#N/A</v>
      </c>
      <c r="G6171" s="3" t="e">
        <v>#N/A</v>
      </c>
      <c r="H6171" s="3" t="e">
        <v>#N/A</v>
      </c>
      <c r="I6171" s="80" t="e">
        <v>#N/A</v>
      </c>
      <c r="J6171" s="80" t="e">
        <v>#N/A</v>
      </c>
      <c r="K6171" s="85" t="e">
        <v>#N/A</v>
      </c>
      <c r="L6171" s="9" t="e">
        <v>#N/A</v>
      </c>
      <c r="M6171" s="93" t="e">
        <v>#N/A</v>
      </c>
      <c r="N6171" s="8" t="e">
        <v>#N/A</v>
      </c>
      <c r="O6171" t="e">
        <v>#N/A</v>
      </c>
      <c r="P6171" t="e">
        <v>#N/A</v>
      </c>
      <c r="Q6171" t="e">
        <v>#N/A</v>
      </c>
      <c r="R6171" s="2" t="e">
        <v>#N/A</v>
      </c>
      <c r="S6171" t="e">
        <v>#N/A</v>
      </c>
      <c r="T6171" s="3" t="e">
        <v>#N/A</v>
      </c>
      <c r="U6171" s="3" t="e">
        <v>#N/A</v>
      </c>
      <c r="V6171" t="e">
        <v>#N/A</v>
      </c>
      <c r="W6171" t="e">
        <v>#N/A</v>
      </c>
      <c r="X6171" t="e">
        <v>#N/A</v>
      </c>
      <c r="Y6171" s="3" t="e">
        <v>#N/A</v>
      </c>
      <c r="Z6171" s="8" t="e">
        <v>#N/A</v>
      </c>
      <c r="AA6171" s="30" t="e">
        <v>#N/A</v>
      </c>
      <c r="AB6171" t="e">
        <v>#N/A</v>
      </c>
      <c r="AC6171" t="e">
        <v>#N/A</v>
      </c>
      <c r="AD6171" t="e">
        <v>#N/A</v>
      </c>
      <c r="AE6171" t="e">
        <v>#N/A</v>
      </c>
      <c r="AF6171" t="e">
        <v>#N/A</v>
      </c>
    </row>
    <row r="6172" spans="1:32" x14ac:dyDescent="0.25">
      <c r="A6172" t="e">
        <v>#N/A</v>
      </c>
      <c r="B6172" s="33" t="e">
        <v>#N/A</v>
      </c>
      <c r="C6172" t="e">
        <v>#N/A</v>
      </c>
      <c r="D6172" t="e">
        <v>#N/A</v>
      </c>
      <c r="E6172" s="69" t="e">
        <v>#N/A</v>
      </c>
      <c r="F6172" s="3" t="e">
        <v>#N/A</v>
      </c>
      <c r="G6172" s="3" t="e">
        <v>#N/A</v>
      </c>
      <c r="H6172" s="3" t="e">
        <v>#N/A</v>
      </c>
      <c r="I6172" s="80" t="e">
        <v>#N/A</v>
      </c>
      <c r="J6172" s="80" t="e">
        <v>#N/A</v>
      </c>
      <c r="K6172" s="85" t="e">
        <v>#N/A</v>
      </c>
      <c r="L6172" s="9" t="e">
        <v>#N/A</v>
      </c>
      <c r="M6172" s="93" t="e">
        <v>#N/A</v>
      </c>
      <c r="N6172" s="8" t="e">
        <v>#N/A</v>
      </c>
      <c r="O6172" t="e">
        <v>#N/A</v>
      </c>
      <c r="P6172" t="e">
        <v>#N/A</v>
      </c>
      <c r="Q6172" t="e">
        <v>#N/A</v>
      </c>
      <c r="R6172" s="2" t="e">
        <v>#N/A</v>
      </c>
      <c r="S6172" t="e">
        <v>#N/A</v>
      </c>
      <c r="T6172" s="3" t="e">
        <v>#N/A</v>
      </c>
      <c r="U6172" s="3" t="e">
        <v>#N/A</v>
      </c>
      <c r="V6172" t="e">
        <v>#N/A</v>
      </c>
      <c r="W6172" t="e">
        <v>#N/A</v>
      </c>
      <c r="X6172" t="e">
        <v>#N/A</v>
      </c>
      <c r="Y6172" s="3" t="e">
        <v>#N/A</v>
      </c>
      <c r="Z6172" s="8" t="e">
        <v>#N/A</v>
      </c>
      <c r="AA6172" s="30" t="e">
        <v>#N/A</v>
      </c>
      <c r="AB6172" t="e">
        <v>#N/A</v>
      </c>
      <c r="AC6172" t="e">
        <v>#N/A</v>
      </c>
      <c r="AD6172" t="e">
        <v>#N/A</v>
      </c>
      <c r="AE6172" t="e">
        <v>#N/A</v>
      </c>
      <c r="AF6172" t="e">
        <v>#N/A</v>
      </c>
    </row>
    <row r="6173" spans="1:32" x14ac:dyDescent="0.25">
      <c r="A6173" t="e">
        <v>#N/A</v>
      </c>
      <c r="B6173" s="33" t="e">
        <v>#N/A</v>
      </c>
      <c r="C6173" t="e">
        <v>#N/A</v>
      </c>
      <c r="D6173" t="e">
        <v>#N/A</v>
      </c>
      <c r="E6173" s="69" t="e">
        <v>#N/A</v>
      </c>
      <c r="F6173" s="3" t="e">
        <v>#N/A</v>
      </c>
      <c r="G6173" s="3" t="e">
        <v>#N/A</v>
      </c>
      <c r="H6173" s="3" t="e">
        <v>#N/A</v>
      </c>
      <c r="I6173" s="80" t="e">
        <v>#N/A</v>
      </c>
      <c r="J6173" s="80" t="e">
        <v>#N/A</v>
      </c>
      <c r="K6173" s="85" t="e">
        <v>#N/A</v>
      </c>
      <c r="L6173" s="9" t="e">
        <v>#N/A</v>
      </c>
      <c r="M6173" s="93" t="e">
        <v>#N/A</v>
      </c>
      <c r="N6173" s="8" t="e">
        <v>#N/A</v>
      </c>
      <c r="O6173" t="e">
        <v>#N/A</v>
      </c>
      <c r="P6173" t="e">
        <v>#N/A</v>
      </c>
      <c r="Q6173" t="e">
        <v>#N/A</v>
      </c>
      <c r="R6173" s="2" t="e">
        <v>#N/A</v>
      </c>
      <c r="S6173" t="e">
        <v>#N/A</v>
      </c>
      <c r="T6173" s="3" t="e">
        <v>#N/A</v>
      </c>
      <c r="U6173" s="3" t="e">
        <v>#N/A</v>
      </c>
      <c r="V6173" t="e">
        <v>#N/A</v>
      </c>
      <c r="W6173" t="e">
        <v>#N/A</v>
      </c>
      <c r="X6173" t="e">
        <v>#N/A</v>
      </c>
      <c r="Y6173" s="3" t="e">
        <v>#N/A</v>
      </c>
      <c r="Z6173" s="8" t="e">
        <v>#N/A</v>
      </c>
      <c r="AA6173" s="30" t="e">
        <v>#N/A</v>
      </c>
      <c r="AB6173" t="e">
        <v>#N/A</v>
      </c>
      <c r="AC6173" t="e">
        <v>#N/A</v>
      </c>
      <c r="AD6173" t="e">
        <v>#N/A</v>
      </c>
      <c r="AE6173" t="e">
        <v>#N/A</v>
      </c>
      <c r="AF6173" t="e">
        <v>#N/A</v>
      </c>
    </row>
    <row r="6174" spans="1:32" x14ac:dyDescent="0.25">
      <c r="A6174" t="e">
        <v>#N/A</v>
      </c>
      <c r="B6174" s="33" t="e">
        <v>#N/A</v>
      </c>
      <c r="C6174" t="e">
        <v>#N/A</v>
      </c>
      <c r="D6174" t="e">
        <v>#N/A</v>
      </c>
      <c r="E6174" s="69" t="e">
        <v>#N/A</v>
      </c>
      <c r="F6174" s="3" t="e">
        <v>#N/A</v>
      </c>
      <c r="G6174" s="3" t="e">
        <v>#N/A</v>
      </c>
      <c r="H6174" s="3" t="e">
        <v>#N/A</v>
      </c>
      <c r="I6174" s="80" t="e">
        <v>#N/A</v>
      </c>
      <c r="J6174" s="80" t="e">
        <v>#N/A</v>
      </c>
      <c r="K6174" s="85" t="e">
        <v>#N/A</v>
      </c>
      <c r="L6174" s="9" t="e">
        <v>#N/A</v>
      </c>
      <c r="M6174" s="93" t="e">
        <v>#N/A</v>
      </c>
      <c r="N6174" s="8" t="e">
        <v>#N/A</v>
      </c>
      <c r="O6174" t="e">
        <v>#N/A</v>
      </c>
      <c r="P6174" t="e">
        <v>#N/A</v>
      </c>
      <c r="Q6174" t="e">
        <v>#N/A</v>
      </c>
      <c r="R6174" s="2" t="e">
        <v>#N/A</v>
      </c>
      <c r="S6174" t="e">
        <v>#N/A</v>
      </c>
      <c r="T6174" s="3" t="e">
        <v>#N/A</v>
      </c>
      <c r="U6174" s="3" t="e">
        <v>#N/A</v>
      </c>
      <c r="V6174" t="e">
        <v>#N/A</v>
      </c>
      <c r="W6174" t="e">
        <v>#N/A</v>
      </c>
      <c r="X6174" t="e">
        <v>#N/A</v>
      </c>
      <c r="Y6174" s="3" t="e">
        <v>#N/A</v>
      </c>
      <c r="Z6174" s="8" t="e">
        <v>#N/A</v>
      </c>
      <c r="AA6174" s="30" t="e">
        <v>#N/A</v>
      </c>
      <c r="AB6174" t="e">
        <v>#N/A</v>
      </c>
      <c r="AC6174" t="e">
        <v>#N/A</v>
      </c>
      <c r="AD6174" t="e">
        <v>#N/A</v>
      </c>
      <c r="AE6174" t="e">
        <v>#N/A</v>
      </c>
      <c r="AF6174" t="e">
        <v>#N/A</v>
      </c>
    </row>
    <row r="6175" spans="1:32" x14ac:dyDescent="0.25">
      <c r="A6175" t="e">
        <v>#N/A</v>
      </c>
      <c r="B6175" s="33" t="e">
        <v>#N/A</v>
      </c>
      <c r="C6175" t="e">
        <v>#N/A</v>
      </c>
      <c r="D6175" t="e">
        <v>#N/A</v>
      </c>
      <c r="E6175" s="69" t="e">
        <v>#N/A</v>
      </c>
      <c r="F6175" s="3" t="e">
        <v>#N/A</v>
      </c>
      <c r="G6175" s="3" t="e">
        <v>#N/A</v>
      </c>
      <c r="H6175" s="3" t="e">
        <v>#N/A</v>
      </c>
      <c r="I6175" s="80" t="e">
        <v>#N/A</v>
      </c>
      <c r="J6175" s="80" t="e">
        <v>#N/A</v>
      </c>
      <c r="K6175" s="85" t="e">
        <v>#N/A</v>
      </c>
      <c r="L6175" s="9" t="e">
        <v>#N/A</v>
      </c>
      <c r="M6175" s="93" t="e">
        <v>#N/A</v>
      </c>
      <c r="N6175" s="8" t="e">
        <v>#N/A</v>
      </c>
      <c r="O6175" t="e">
        <v>#N/A</v>
      </c>
      <c r="P6175" t="e">
        <v>#N/A</v>
      </c>
      <c r="Q6175" t="e">
        <v>#N/A</v>
      </c>
      <c r="R6175" s="2" t="e">
        <v>#N/A</v>
      </c>
      <c r="S6175" t="e">
        <v>#N/A</v>
      </c>
      <c r="T6175" s="3" t="e">
        <v>#N/A</v>
      </c>
      <c r="U6175" s="3" t="e">
        <v>#N/A</v>
      </c>
      <c r="V6175" t="e">
        <v>#N/A</v>
      </c>
      <c r="W6175" t="e">
        <v>#N/A</v>
      </c>
      <c r="X6175" t="e">
        <v>#N/A</v>
      </c>
      <c r="Y6175" s="3" t="e">
        <v>#N/A</v>
      </c>
      <c r="Z6175" s="8" t="e">
        <v>#N/A</v>
      </c>
      <c r="AA6175" s="30" t="e">
        <v>#N/A</v>
      </c>
      <c r="AB6175" t="e">
        <v>#N/A</v>
      </c>
      <c r="AC6175" t="e">
        <v>#N/A</v>
      </c>
      <c r="AD6175" t="e">
        <v>#N/A</v>
      </c>
      <c r="AE6175" t="e">
        <v>#N/A</v>
      </c>
      <c r="AF6175" t="e">
        <v>#N/A</v>
      </c>
    </row>
    <row r="6176" spans="1:32" x14ac:dyDescent="0.25">
      <c r="A6176" t="e">
        <v>#N/A</v>
      </c>
      <c r="B6176" s="33" t="e">
        <v>#N/A</v>
      </c>
      <c r="C6176" t="e">
        <v>#N/A</v>
      </c>
      <c r="D6176" t="e">
        <v>#N/A</v>
      </c>
      <c r="E6176" s="69" t="e">
        <v>#N/A</v>
      </c>
      <c r="F6176" s="3" t="e">
        <v>#N/A</v>
      </c>
      <c r="G6176" s="3" t="e">
        <v>#N/A</v>
      </c>
      <c r="H6176" s="3" t="e">
        <v>#N/A</v>
      </c>
      <c r="I6176" s="80" t="e">
        <v>#N/A</v>
      </c>
      <c r="J6176" s="80" t="e">
        <v>#N/A</v>
      </c>
      <c r="K6176" s="85" t="e">
        <v>#N/A</v>
      </c>
      <c r="L6176" s="9" t="e">
        <v>#N/A</v>
      </c>
      <c r="M6176" s="93" t="e">
        <v>#N/A</v>
      </c>
      <c r="N6176" s="8" t="e">
        <v>#N/A</v>
      </c>
      <c r="O6176" t="e">
        <v>#N/A</v>
      </c>
      <c r="P6176" t="e">
        <v>#N/A</v>
      </c>
      <c r="Q6176" t="e">
        <v>#N/A</v>
      </c>
      <c r="R6176" s="2" t="e">
        <v>#N/A</v>
      </c>
      <c r="S6176" t="e">
        <v>#N/A</v>
      </c>
      <c r="T6176" s="3" t="e">
        <v>#N/A</v>
      </c>
      <c r="U6176" s="3" t="e">
        <v>#N/A</v>
      </c>
      <c r="V6176" t="e">
        <v>#N/A</v>
      </c>
      <c r="W6176" t="e">
        <v>#N/A</v>
      </c>
      <c r="X6176" t="e">
        <v>#N/A</v>
      </c>
      <c r="Y6176" s="3" t="e">
        <v>#N/A</v>
      </c>
      <c r="Z6176" s="8" t="e">
        <v>#N/A</v>
      </c>
      <c r="AA6176" s="30" t="e">
        <v>#N/A</v>
      </c>
      <c r="AB6176" t="e">
        <v>#N/A</v>
      </c>
      <c r="AC6176" t="e">
        <v>#N/A</v>
      </c>
      <c r="AD6176" t="e">
        <v>#N/A</v>
      </c>
      <c r="AE6176" t="e">
        <v>#N/A</v>
      </c>
      <c r="AF6176" t="e">
        <v>#N/A</v>
      </c>
    </row>
    <row r="6177" spans="1:32" x14ac:dyDescent="0.25">
      <c r="A6177" t="e">
        <v>#N/A</v>
      </c>
      <c r="B6177" s="33" t="e">
        <v>#N/A</v>
      </c>
      <c r="C6177" t="e">
        <v>#N/A</v>
      </c>
      <c r="D6177" t="e">
        <v>#N/A</v>
      </c>
      <c r="E6177" s="69" t="e">
        <v>#N/A</v>
      </c>
      <c r="F6177" s="3" t="e">
        <v>#N/A</v>
      </c>
      <c r="G6177" s="3" t="e">
        <v>#N/A</v>
      </c>
      <c r="H6177" s="3" t="e">
        <v>#N/A</v>
      </c>
      <c r="I6177" s="80" t="e">
        <v>#N/A</v>
      </c>
      <c r="J6177" s="80" t="e">
        <v>#N/A</v>
      </c>
      <c r="K6177" s="85" t="e">
        <v>#N/A</v>
      </c>
      <c r="L6177" s="9" t="e">
        <v>#N/A</v>
      </c>
      <c r="M6177" s="93" t="e">
        <v>#N/A</v>
      </c>
      <c r="N6177" s="8" t="e">
        <v>#N/A</v>
      </c>
      <c r="O6177" t="e">
        <v>#N/A</v>
      </c>
      <c r="P6177" t="e">
        <v>#N/A</v>
      </c>
      <c r="Q6177" t="e">
        <v>#N/A</v>
      </c>
      <c r="R6177" s="2" t="e">
        <v>#N/A</v>
      </c>
      <c r="S6177" t="e">
        <v>#N/A</v>
      </c>
      <c r="T6177" s="3" t="e">
        <v>#N/A</v>
      </c>
      <c r="U6177" s="3" t="e">
        <v>#N/A</v>
      </c>
      <c r="V6177" t="e">
        <v>#N/A</v>
      </c>
      <c r="W6177" t="e">
        <v>#N/A</v>
      </c>
      <c r="X6177" t="e">
        <v>#N/A</v>
      </c>
      <c r="Y6177" s="3" t="e">
        <v>#N/A</v>
      </c>
      <c r="Z6177" s="8" t="e">
        <v>#N/A</v>
      </c>
      <c r="AA6177" s="30" t="e">
        <v>#N/A</v>
      </c>
      <c r="AB6177" t="e">
        <v>#N/A</v>
      </c>
      <c r="AC6177" t="e">
        <v>#N/A</v>
      </c>
      <c r="AD6177" t="e">
        <v>#N/A</v>
      </c>
      <c r="AE6177" t="e">
        <v>#N/A</v>
      </c>
      <c r="AF6177" t="e">
        <v>#N/A</v>
      </c>
    </row>
    <row r="6178" spans="1:32" x14ac:dyDescent="0.25">
      <c r="A6178" t="e">
        <v>#N/A</v>
      </c>
      <c r="B6178" s="33" t="e">
        <v>#N/A</v>
      </c>
      <c r="C6178" t="e">
        <v>#N/A</v>
      </c>
      <c r="D6178" t="e">
        <v>#N/A</v>
      </c>
      <c r="E6178" s="69" t="e">
        <v>#N/A</v>
      </c>
      <c r="F6178" s="3" t="e">
        <v>#N/A</v>
      </c>
      <c r="G6178" s="3" t="e">
        <v>#N/A</v>
      </c>
      <c r="H6178" s="3" t="e">
        <v>#N/A</v>
      </c>
      <c r="I6178" s="80" t="e">
        <v>#N/A</v>
      </c>
      <c r="J6178" s="80" t="e">
        <v>#N/A</v>
      </c>
      <c r="K6178" s="85" t="e">
        <v>#N/A</v>
      </c>
      <c r="L6178" s="9" t="e">
        <v>#N/A</v>
      </c>
      <c r="M6178" s="93" t="e">
        <v>#N/A</v>
      </c>
      <c r="N6178" s="8" t="e">
        <v>#N/A</v>
      </c>
      <c r="O6178" t="e">
        <v>#N/A</v>
      </c>
      <c r="P6178" t="e">
        <v>#N/A</v>
      </c>
      <c r="Q6178" t="e">
        <v>#N/A</v>
      </c>
      <c r="R6178" s="2" t="e">
        <v>#N/A</v>
      </c>
      <c r="S6178" t="e">
        <v>#N/A</v>
      </c>
      <c r="T6178" s="3" t="e">
        <v>#N/A</v>
      </c>
      <c r="U6178" s="3" t="e">
        <v>#N/A</v>
      </c>
      <c r="V6178" t="e">
        <v>#N/A</v>
      </c>
      <c r="W6178" t="e">
        <v>#N/A</v>
      </c>
      <c r="X6178" t="e">
        <v>#N/A</v>
      </c>
      <c r="Y6178" s="3" t="e">
        <v>#N/A</v>
      </c>
      <c r="Z6178" s="8" t="e">
        <v>#N/A</v>
      </c>
      <c r="AA6178" s="30" t="e">
        <v>#N/A</v>
      </c>
      <c r="AB6178" t="e">
        <v>#N/A</v>
      </c>
      <c r="AC6178" t="e">
        <v>#N/A</v>
      </c>
      <c r="AD6178" t="e">
        <v>#N/A</v>
      </c>
      <c r="AE6178" t="e">
        <v>#N/A</v>
      </c>
      <c r="AF6178" t="e">
        <v>#N/A</v>
      </c>
    </row>
    <row r="6179" spans="1:32" x14ac:dyDescent="0.25">
      <c r="A6179" t="e">
        <v>#N/A</v>
      </c>
      <c r="B6179" s="33" t="e">
        <v>#N/A</v>
      </c>
      <c r="C6179" t="e">
        <v>#N/A</v>
      </c>
      <c r="D6179" t="e">
        <v>#N/A</v>
      </c>
      <c r="E6179" s="69" t="e">
        <v>#N/A</v>
      </c>
      <c r="F6179" s="3" t="e">
        <v>#N/A</v>
      </c>
      <c r="G6179" s="3" t="e">
        <v>#N/A</v>
      </c>
      <c r="H6179" s="3" t="e">
        <v>#N/A</v>
      </c>
      <c r="I6179" s="80" t="e">
        <v>#N/A</v>
      </c>
      <c r="J6179" s="80" t="e">
        <v>#N/A</v>
      </c>
      <c r="K6179" s="85" t="e">
        <v>#N/A</v>
      </c>
      <c r="L6179" s="9" t="e">
        <v>#N/A</v>
      </c>
      <c r="M6179" s="93" t="e">
        <v>#N/A</v>
      </c>
      <c r="N6179" s="8" t="e">
        <v>#N/A</v>
      </c>
      <c r="O6179" t="e">
        <v>#N/A</v>
      </c>
      <c r="P6179" t="e">
        <v>#N/A</v>
      </c>
      <c r="Q6179" t="e">
        <v>#N/A</v>
      </c>
      <c r="R6179" s="2" t="e">
        <v>#N/A</v>
      </c>
      <c r="S6179" t="e">
        <v>#N/A</v>
      </c>
      <c r="T6179" s="3" t="e">
        <v>#N/A</v>
      </c>
      <c r="U6179" s="3" t="e">
        <v>#N/A</v>
      </c>
      <c r="V6179" t="e">
        <v>#N/A</v>
      </c>
      <c r="W6179" t="e">
        <v>#N/A</v>
      </c>
      <c r="X6179" t="e">
        <v>#N/A</v>
      </c>
      <c r="Y6179" s="3" t="e">
        <v>#N/A</v>
      </c>
      <c r="Z6179" s="8" t="e">
        <v>#N/A</v>
      </c>
      <c r="AA6179" s="30" t="e">
        <v>#N/A</v>
      </c>
      <c r="AB6179" t="e">
        <v>#N/A</v>
      </c>
      <c r="AC6179" t="e">
        <v>#N/A</v>
      </c>
      <c r="AD6179" t="e">
        <v>#N/A</v>
      </c>
      <c r="AE6179" t="e">
        <v>#N/A</v>
      </c>
      <c r="AF6179" t="e">
        <v>#N/A</v>
      </c>
    </row>
    <row r="6180" spans="1:32" x14ac:dyDescent="0.25">
      <c r="A6180" t="e">
        <v>#N/A</v>
      </c>
      <c r="B6180" s="33" t="e">
        <v>#N/A</v>
      </c>
      <c r="C6180" t="e">
        <v>#N/A</v>
      </c>
      <c r="D6180" t="e">
        <v>#N/A</v>
      </c>
      <c r="E6180" s="69" t="e">
        <v>#N/A</v>
      </c>
      <c r="F6180" s="3" t="e">
        <v>#N/A</v>
      </c>
      <c r="G6180" s="3" t="e">
        <v>#N/A</v>
      </c>
      <c r="H6180" s="3" t="e">
        <v>#N/A</v>
      </c>
      <c r="I6180" s="80" t="e">
        <v>#N/A</v>
      </c>
      <c r="J6180" s="80" t="e">
        <v>#N/A</v>
      </c>
      <c r="K6180" s="85" t="e">
        <v>#N/A</v>
      </c>
      <c r="L6180" s="9" t="e">
        <v>#N/A</v>
      </c>
      <c r="M6180" s="93" t="e">
        <v>#N/A</v>
      </c>
      <c r="N6180" s="8" t="e">
        <v>#N/A</v>
      </c>
      <c r="O6180" t="e">
        <v>#N/A</v>
      </c>
      <c r="P6180" t="e">
        <v>#N/A</v>
      </c>
      <c r="Q6180" t="e">
        <v>#N/A</v>
      </c>
      <c r="R6180" s="2" t="e">
        <v>#N/A</v>
      </c>
      <c r="S6180" t="e">
        <v>#N/A</v>
      </c>
      <c r="T6180" s="3" t="e">
        <v>#N/A</v>
      </c>
      <c r="U6180" s="3" t="e">
        <v>#N/A</v>
      </c>
      <c r="V6180" t="e">
        <v>#N/A</v>
      </c>
      <c r="W6180" t="e">
        <v>#N/A</v>
      </c>
      <c r="X6180" t="e">
        <v>#N/A</v>
      </c>
      <c r="Y6180" s="3" t="e">
        <v>#N/A</v>
      </c>
      <c r="Z6180" s="8" t="e">
        <v>#N/A</v>
      </c>
      <c r="AA6180" s="30" t="e">
        <v>#N/A</v>
      </c>
      <c r="AB6180" t="e">
        <v>#N/A</v>
      </c>
      <c r="AC6180" t="e">
        <v>#N/A</v>
      </c>
      <c r="AD6180" t="e">
        <v>#N/A</v>
      </c>
      <c r="AE6180" t="e">
        <v>#N/A</v>
      </c>
      <c r="AF6180" t="e">
        <v>#N/A</v>
      </c>
    </row>
    <row r="6181" spans="1:32" x14ac:dyDescent="0.25">
      <c r="A6181" t="e">
        <v>#N/A</v>
      </c>
      <c r="B6181" s="33" t="e">
        <v>#N/A</v>
      </c>
      <c r="C6181" t="e">
        <v>#N/A</v>
      </c>
      <c r="D6181" t="e">
        <v>#N/A</v>
      </c>
      <c r="E6181" s="69" t="e">
        <v>#N/A</v>
      </c>
      <c r="F6181" s="3" t="e">
        <v>#N/A</v>
      </c>
      <c r="G6181" s="3" t="e">
        <v>#N/A</v>
      </c>
      <c r="H6181" s="3" t="e">
        <v>#N/A</v>
      </c>
      <c r="I6181" s="80" t="e">
        <v>#N/A</v>
      </c>
      <c r="J6181" s="80" t="e">
        <v>#N/A</v>
      </c>
      <c r="K6181" s="85" t="e">
        <v>#N/A</v>
      </c>
      <c r="L6181" s="9" t="e">
        <v>#N/A</v>
      </c>
      <c r="M6181" s="93" t="e">
        <v>#N/A</v>
      </c>
      <c r="N6181" s="8" t="e">
        <v>#N/A</v>
      </c>
      <c r="O6181" t="e">
        <v>#N/A</v>
      </c>
      <c r="P6181" t="e">
        <v>#N/A</v>
      </c>
      <c r="Q6181" t="e">
        <v>#N/A</v>
      </c>
      <c r="R6181" s="2" t="e">
        <v>#N/A</v>
      </c>
      <c r="S6181" t="e">
        <v>#N/A</v>
      </c>
      <c r="T6181" s="3" t="e">
        <v>#N/A</v>
      </c>
      <c r="U6181" s="3" t="e">
        <v>#N/A</v>
      </c>
      <c r="V6181" t="e">
        <v>#N/A</v>
      </c>
      <c r="W6181" t="e">
        <v>#N/A</v>
      </c>
      <c r="X6181" t="e">
        <v>#N/A</v>
      </c>
      <c r="Y6181" s="3" t="e">
        <v>#N/A</v>
      </c>
      <c r="Z6181" s="8" t="e">
        <v>#N/A</v>
      </c>
      <c r="AA6181" s="30" t="e">
        <v>#N/A</v>
      </c>
      <c r="AB6181" t="e">
        <v>#N/A</v>
      </c>
      <c r="AC6181" t="e">
        <v>#N/A</v>
      </c>
      <c r="AD6181" t="e">
        <v>#N/A</v>
      </c>
      <c r="AE6181" t="e">
        <v>#N/A</v>
      </c>
      <c r="AF6181" t="e">
        <v>#N/A</v>
      </c>
    </row>
    <row r="6182" spans="1:32" x14ac:dyDescent="0.25">
      <c r="A6182" t="e">
        <v>#N/A</v>
      </c>
      <c r="B6182" s="33" t="e">
        <v>#N/A</v>
      </c>
      <c r="C6182" t="e">
        <v>#N/A</v>
      </c>
      <c r="D6182" t="e">
        <v>#N/A</v>
      </c>
      <c r="E6182" s="69" t="e">
        <v>#N/A</v>
      </c>
      <c r="F6182" s="3" t="e">
        <v>#N/A</v>
      </c>
      <c r="G6182" s="3" t="e">
        <v>#N/A</v>
      </c>
      <c r="H6182" s="3" t="e">
        <v>#N/A</v>
      </c>
      <c r="I6182" s="80" t="e">
        <v>#N/A</v>
      </c>
      <c r="J6182" s="80" t="e">
        <v>#N/A</v>
      </c>
      <c r="K6182" s="85" t="e">
        <v>#N/A</v>
      </c>
      <c r="L6182" s="9" t="e">
        <v>#N/A</v>
      </c>
      <c r="M6182" s="93" t="e">
        <v>#N/A</v>
      </c>
      <c r="N6182" s="8" t="e">
        <v>#N/A</v>
      </c>
      <c r="O6182" t="e">
        <v>#N/A</v>
      </c>
      <c r="P6182" t="e">
        <v>#N/A</v>
      </c>
      <c r="Q6182" t="e">
        <v>#N/A</v>
      </c>
      <c r="R6182" s="2" t="e">
        <v>#N/A</v>
      </c>
      <c r="S6182" t="e">
        <v>#N/A</v>
      </c>
      <c r="T6182" s="3" t="e">
        <v>#N/A</v>
      </c>
      <c r="U6182" s="3" t="e">
        <v>#N/A</v>
      </c>
      <c r="V6182" t="e">
        <v>#N/A</v>
      </c>
      <c r="W6182" t="e">
        <v>#N/A</v>
      </c>
      <c r="X6182" t="e">
        <v>#N/A</v>
      </c>
      <c r="Y6182" s="3" t="e">
        <v>#N/A</v>
      </c>
      <c r="Z6182" s="8" t="e">
        <v>#N/A</v>
      </c>
      <c r="AA6182" s="30" t="e">
        <v>#N/A</v>
      </c>
      <c r="AB6182" t="e">
        <v>#N/A</v>
      </c>
      <c r="AC6182" t="e">
        <v>#N/A</v>
      </c>
      <c r="AD6182" t="e">
        <v>#N/A</v>
      </c>
      <c r="AE6182" t="e">
        <v>#N/A</v>
      </c>
      <c r="AF6182" t="e">
        <v>#N/A</v>
      </c>
    </row>
    <row r="6183" spans="1:32" x14ac:dyDescent="0.25">
      <c r="A6183" t="e">
        <v>#N/A</v>
      </c>
      <c r="B6183" s="33" t="e">
        <v>#N/A</v>
      </c>
      <c r="C6183" t="e">
        <v>#N/A</v>
      </c>
      <c r="D6183" t="e">
        <v>#N/A</v>
      </c>
      <c r="E6183" s="69" t="e">
        <v>#N/A</v>
      </c>
      <c r="F6183" s="3" t="e">
        <v>#N/A</v>
      </c>
      <c r="G6183" s="3" t="e">
        <v>#N/A</v>
      </c>
      <c r="H6183" s="3" t="e">
        <v>#N/A</v>
      </c>
      <c r="I6183" s="80" t="e">
        <v>#N/A</v>
      </c>
      <c r="J6183" s="80" t="e">
        <v>#N/A</v>
      </c>
      <c r="K6183" s="85" t="e">
        <v>#N/A</v>
      </c>
      <c r="L6183" s="9" t="e">
        <v>#N/A</v>
      </c>
      <c r="M6183" s="93" t="e">
        <v>#N/A</v>
      </c>
      <c r="N6183" s="8" t="e">
        <v>#N/A</v>
      </c>
      <c r="O6183" t="e">
        <v>#N/A</v>
      </c>
      <c r="P6183" t="e">
        <v>#N/A</v>
      </c>
      <c r="Q6183" t="e">
        <v>#N/A</v>
      </c>
      <c r="R6183" s="2" t="e">
        <v>#N/A</v>
      </c>
      <c r="S6183" t="e">
        <v>#N/A</v>
      </c>
      <c r="T6183" s="3" t="e">
        <v>#N/A</v>
      </c>
      <c r="U6183" s="3" t="e">
        <v>#N/A</v>
      </c>
      <c r="V6183" t="e">
        <v>#N/A</v>
      </c>
      <c r="W6183" t="e">
        <v>#N/A</v>
      </c>
      <c r="X6183" t="e">
        <v>#N/A</v>
      </c>
      <c r="Y6183" s="3" t="e">
        <v>#N/A</v>
      </c>
      <c r="Z6183" s="8" t="e">
        <v>#N/A</v>
      </c>
      <c r="AA6183" s="30" t="e">
        <v>#N/A</v>
      </c>
      <c r="AB6183" t="e">
        <v>#N/A</v>
      </c>
      <c r="AC6183" t="e">
        <v>#N/A</v>
      </c>
      <c r="AD6183" t="e">
        <v>#N/A</v>
      </c>
      <c r="AE6183" t="e">
        <v>#N/A</v>
      </c>
      <c r="AF6183" t="e">
        <v>#N/A</v>
      </c>
    </row>
    <row r="6184" spans="1:32" x14ac:dyDescent="0.25">
      <c r="A6184" t="e">
        <v>#N/A</v>
      </c>
      <c r="B6184" s="33" t="e">
        <v>#N/A</v>
      </c>
      <c r="C6184" t="e">
        <v>#N/A</v>
      </c>
      <c r="D6184" t="e">
        <v>#N/A</v>
      </c>
      <c r="E6184" s="69" t="e">
        <v>#N/A</v>
      </c>
      <c r="F6184" s="3" t="e">
        <v>#N/A</v>
      </c>
      <c r="G6184" s="3" t="e">
        <v>#N/A</v>
      </c>
      <c r="H6184" s="3" t="e">
        <v>#N/A</v>
      </c>
      <c r="I6184" s="80" t="e">
        <v>#N/A</v>
      </c>
      <c r="J6184" s="80" t="e">
        <v>#N/A</v>
      </c>
      <c r="K6184" s="85" t="e">
        <v>#N/A</v>
      </c>
      <c r="L6184" s="9" t="e">
        <v>#N/A</v>
      </c>
      <c r="M6184" s="93" t="e">
        <v>#N/A</v>
      </c>
      <c r="N6184" s="8" t="e">
        <v>#N/A</v>
      </c>
      <c r="O6184" t="e">
        <v>#N/A</v>
      </c>
      <c r="P6184" t="e">
        <v>#N/A</v>
      </c>
      <c r="Q6184" t="e">
        <v>#N/A</v>
      </c>
      <c r="R6184" s="2" t="e">
        <v>#N/A</v>
      </c>
      <c r="S6184" t="e">
        <v>#N/A</v>
      </c>
      <c r="T6184" s="3" t="e">
        <v>#N/A</v>
      </c>
      <c r="U6184" s="3" t="e">
        <v>#N/A</v>
      </c>
      <c r="V6184" t="e">
        <v>#N/A</v>
      </c>
      <c r="W6184" t="e">
        <v>#N/A</v>
      </c>
      <c r="X6184" t="e">
        <v>#N/A</v>
      </c>
      <c r="Y6184" s="3" t="e">
        <v>#N/A</v>
      </c>
      <c r="Z6184" s="8" t="e">
        <v>#N/A</v>
      </c>
      <c r="AA6184" s="30" t="e">
        <v>#N/A</v>
      </c>
      <c r="AB6184" t="e">
        <v>#N/A</v>
      </c>
      <c r="AC6184" t="e">
        <v>#N/A</v>
      </c>
      <c r="AD6184" t="e">
        <v>#N/A</v>
      </c>
      <c r="AE6184" t="e">
        <v>#N/A</v>
      </c>
      <c r="AF6184" t="e">
        <v>#N/A</v>
      </c>
    </row>
    <row r="6185" spans="1:32" x14ac:dyDescent="0.25">
      <c r="A6185" t="e">
        <v>#N/A</v>
      </c>
      <c r="B6185" s="33" t="e">
        <v>#N/A</v>
      </c>
      <c r="C6185" t="e">
        <v>#N/A</v>
      </c>
      <c r="D6185" t="e">
        <v>#N/A</v>
      </c>
      <c r="E6185" s="69" t="e">
        <v>#N/A</v>
      </c>
      <c r="F6185" s="3" t="e">
        <v>#N/A</v>
      </c>
      <c r="G6185" s="3" t="e">
        <v>#N/A</v>
      </c>
      <c r="H6185" s="3" t="e">
        <v>#N/A</v>
      </c>
      <c r="I6185" s="80" t="e">
        <v>#N/A</v>
      </c>
      <c r="J6185" s="80" t="e">
        <v>#N/A</v>
      </c>
      <c r="K6185" s="85" t="e">
        <v>#N/A</v>
      </c>
      <c r="L6185" s="9" t="e">
        <v>#N/A</v>
      </c>
      <c r="M6185" s="93" t="e">
        <v>#N/A</v>
      </c>
      <c r="N6185" s="8" t="e">
        <v>#N/A</v>
      </c>
      <c r="O6185" t="e">
        <v>#N/A</v>
      </c>
      <c r="P6185" t="e">
        <v>#N/A</v>
      </c>
      <c r="Q6185" t="e">
        <v>#N/A</v>
      </c>
      <c r="R6185" s="2" t="e">
        <v>#N/A</v>
      </c>
      <c r="S6185" t="e">
        <v>#N/A</v>
      </c>
      <c r="T6185" s="3" t="e">
        <v>#N/A</v>
      </c>
      <c r="U6185" s="3" t="e">
        <v>#N/A</v>
      </c>
      <c r="V6185" t="e">
        <v>#N/A</v>
      </c>
      <c r="W6185" t="e">
        <v>#N/A</v>
      </c>
      <c r="X6185" t="e">
        <v>#N/A</v>
      </c>
      <c r="Y6185" s="3" t="e">
        <v>#N/A</v>
      </c>
      <c r="Z6185" s="8" t="e">
        <v>#N/A</v>
      </c>
      <c r="AA6185" s="30" t="e">
        <v>#N/A</v>
      </c>
      <c r="AB6185" t="e">
        <v>#N/A</v>
      </c>
      <c r="AC6185" t="e">
        <v>#N/A</v>
      </c>
      <c r="AD6185" t="e">
        <v>#N/A</v>
      </c>
      <c r="AE6185" t="e">
        <v>#N/A</v>
      </c>
      <c r="AF6185" t="e">
        <v>#N/A</v>
      </c>
    </row>
    <row r="6186" spans="1:32" x14ac:dyDescent="0.25">
      <c r="A6186" t="e">
        <v>#N/A</v>
      </c>
      <c r="B6186" s="33" t="e">
        <v>#N/A</v>
      </c>
      <c r="C6186" t="e">
        <v>#N/A</v>
      </c>
      <c r="D6186" t="e">
        <v>#N/A</v>
      </c>
      <c r="E6186" s="69" t="e">
        <v>#N/A</v>
      </c>
      <c r="F6186" s="3" t="e">
        <v>#N/A</v>
      </c>
      <c r="G6186" s="3" t="e">
        <v>#N/A</v>
      </c>
      <c r="H6186" s="3" t="e">
        <v>#N/A</v>
      </c>
      <c r="I6186" s="80" t="e">
        <v>#N/A</v>
      </c>
      <c r="J6186" s="80" t="e">
        <v>#N/A</v>
      </c>
      <c r="K6186" s="85" t="e">
        <v>#N/A</v>
      </c>
      <c r="L6186" s="9" t="e">
        <v>#N/A</v>
      </c>
      <c r="M6186" s="93" t="e">
        <v>#N/A</v>
      </c>
      <c r="N6186" s="8" t="e">
        <v>#N/A</v>
      </c>
      <c r="O6186" t="e">
        <v>#N/A</v>
      </c>
      <c r="P6186" t="e">
        <v>#N/A</v>
      </c>
      <c r="Q6186" t="e">
        <v>#N/A</v>
      </c>
      <c r="R6186" s="2" t="e">
        <v>#N/A</v>
      </c>
      <c r="S6186" t="e">
        <v>#N/A</v>
      </c>
      <c r="T6186" s="3" t="e">
        <v>#N/A</v>
      </c>
      <c r="U6186" s="3" t="e">
        <v>#N/A</v>
      </c>
      <c r="V6186" t="e">
        <v>#N/A</v>
      </c>
      <c r="W6186" t="e">
        <v>#N/A</v>
      </c>
      <c r="X6186" t="e">
        <v>#N/A</v>
      </c>
      <c r="Y6186" s="3" t="e">
        <v>#N/A</v>
      </c>
      <c r="Z6186" s="8" t="e">
        <v>#N/A</v>
      </c>
      <c r="AA6186" s="30" t="e">
        <v>#N/A</v>
      </c>
      <c r="AB6186" t="e">
        <v>#N/A</v>
      </c>
      <c r="AC6186" t="e">
        <v>#N/A</v>
      </c>
      <c r="AD6186" t="e">
        <v>#N/A</v>
      </c>
      <c r="AE6186" t="e">
        <v>#N/A</v>
      </c>
      <c r="AF6186" t="e">
        <v>#N/A</v>
      </c>
    </row>
    <row r="6187" spans="1:32" x14ac:dyDescent="0.25">
      <c r="A6187" t="e">
        <v>#N/A</v>
      </c>
      <c r="B6187" s="33" t="e">
        <v>#N/A</v>
      </c>
      <c r="C6187" t="e">
        <v>#N/A</v>
      </c>
      <c r="D6187" t="e">
        <v>#N/A</v>
      </c>
      <c r="E6187" s="69" t="e">
        <v>#N/A</v>
      </c>
      <c r="F6187" s="3" t="e">
        <v>#N/A</v>
      </c>
      <c r="G6187" s="3" t="e">
        <v>#N/A</v>
      </c>
      <c r="H6187" s="3" t="e">
        <v>#N/A</v>
      </c>
      <c r="I6187" s="80" t="e">
        <v>#N/A</v>
      </c>
      <c r="J6187" s="80" t="e">
        <v>#N/A</v>
      </c>
      <c r="K6187" s="85" t="e">
        <v>#N/A</v>
      </c>
      <c r="L6187" s="9" t="e">
        <v>#N/A</v>
      </c>
      <c r="M6187" s="93" t="e">
        <v>#N/A</v>
      </c>
      <c r="N6187" s="8" t="e">
        <v>#N/A</v>
      </c>
      <c r="O6187" t="e">
        <v>#N/A</v>
      </c>
      <c r="P6187" t="e">
        <v>#N/A</v>
      </c>
      <c r="Q6187" t="e">
        <v>#N/A</v>
      </c>
      <c r="R6187" s="2" t="e">
        <v>#N/A</v>
      </c>
      <c r="S6187" t="e">
        <v>#N/A</v>
      </c>
      <c r="T6187" s="3" t="e">
        <v>#N/A</v>
      </c>
      <c r="U6187" s="3" t="e">
        <v>#N/A</v>
      </c>
      <c r="V6187" t="e">
        <v>#N/A</v>
      </c>
      <c r="W6187" t="e">
        <v>#N/A</v>
      </c>
      <c r="X6187" t="e">
        <v>#N/A</v>
      </c>
      <c r="Y6187" s="3" t="e">
        <v>#N/A</v>
      </c>
      <c r="Z6187" s="8" t="e">
        <v>#N/A</v>
      </c>
      <c r="AA6187" s="30" t="e">
        <v>#N/A</v>
      </c>
      <c r="AB6187" t="e">
        <v>#N/A</v>
      </c>
      <c r="AC6187" t="e">
        <v>#N/A</v>
      </c>
      <c r="AD6187" t="e">
        <v>#N/A</v>
      </c>
      <c r="AE6187" t="e">
        <v>#N/A</v>
      </c>
      <c r="AF6187" t="e">
        <v>#N/A</v>
      </c>
    </row>
    <row r="6188" spans="1:32" x14ac:dyDescent="0.25">
      <c r="A6188" t="e">
        <v>#N/A</v>
      </c>
      <c r="B6188" s="33" t="e">
        <v>#N/A</v>
      </c>
      <c r="C6188" t="e">
        <v>#N/A</v>
      </c>
      <c r="D6188" t="e">
        <v>#N/A</v>
      </c>
      <c r="E6188" s="69" t="e">
        <v>#N/A</v>
      </c>
      <c r="F6188" s="3" t="e">
        <v>#N/A</v>
      </c>
      <c r="G6188" s="3" t="e">
        <v>#N/A</v>
      </c>
      <c r="H6188" s="3" t="e">
        <v>#N/A</v>
      </c>
      <c r="I6188" s="80" t="e">
        <v>#N/A</v>
      </c>
      <c r="J6188" s="80" t="e">
        <v>#N/A</v>
      </c>
      <c r="K6188" s="85" t="e">
        <v>#N/A</v>
      </c>
      <c r="L6188" s="9" t="e">
        <v>#N/A</v>
      </c>
      <c r="M6188" s="93" t="e">
        <v>#N/A</v>
      </c>
      <c r="N6188" s="8" t="e">
        <v>#N/A</v>
      </c>
      <c r="O6188" t="e">
        <v>#N/A</v>
      </c>
      <c r="P6188" t="e">
        <v>#N/A</v>
      </c>
      <c r="Q6188" t="e">
        <v>#N/A</v>
      </c>
      <c r="R6188" s="2" t="e">
        <v>#N/A</v>
      </c>
      <c r="S6188" t="e">
        <v>#N/A</v>
      </c>
      <c r="T6188" s="3" t="e">
        <v>#N/A</v>
      </c>
      <c r="U6188" s="3" t="e">
        <v>#N/A</v>
      </c>
      <c r="V6188" t="e">
        <v>#N/A</v>
      </c>
      <c r="W6188" t="e">
        <v>#N/A</v>
      </c>
      <c r="X6188" t="e">
        <v>#N/A</v>
      </c>
      <c r="Y6188" s="3" t="e">
        <v>#N/A</v>
      </c>
      <c r="Z6188" s="8" t="e">
        <v>#N/A</v>
      </c>
      <c r="AA6188" s="30" t="e">
        <v>#N/A</v>
      </c>
      <c r="AB6188" t="e">
        <v>#N/A</v>
      </c>
      <c r="AC6188" t="e">
        <v>#N/A</v>
      </c>
      <c r="AD6188" t="e">
        <v>#N/A</v>
      </c>
      <c r="AE6188" t="e">
        <v>#N/A</v>
      </c>
      <c r="AF6188" t="e">
        <v>#N/A</v>
      </c>
    </row>
    <row r="6189" spans="1:32" x14ac:dyDescent="0.25">
      <c r="A6189" t="e">
        <v>#N/A</v>
      </c>
      <c r="B6189" s="33" t="e">
        <v>#N/A</v>
      </c>
      <c r="C6189" t="e">
        <v>#N/A</v>
      </c>
      <c r="D6189" t="e">
        <v>#N/A</v>
      </c>
      <c r="E6189" s="69" t="e">
        <v>#N/A</v>
      </c>
      <c r="F6189" s="3" t="e">
        <v>#N/A</v>
      </c>
      <c r="G6189" s="3" t="e">
        <v>#N/A</v>
      </c>
      <c r="H6189" s="3" t="e">
        <v>#N/A</v>
      </c>
      <c r="I6189" s="80" t="e">
        <v>#N/A</v>
      </c>
      <c r="J6189" s="80" t="e">
        <v>#N/A</v>
      </c>
      <c r="K6189" s="85" t="e">
        <v>#N/A</v>
      </c>
      <c r="L6189" s="9" t="e">
        <v>#N/A</v>
      </c>
      <c r="M6189" s="93" t="e">
        <v>#N/A</v>
      </c>
      <c r="N6189" s="8" t="e">
        <v>#N/A</v>
      </c>
      <c r="O6189" t="e">
        <v>#N/A</v>
      </c>
      <c r="P6189" t="e">
        <v>#N/A</v>
      </c>
      <c r="Q6189" t="e">
        <v>#N/A</v>
      </c>
      <c r="R6189" s="2" t="e">
        <v>#N/A</v>
      </c>
      <c r="S6189" t="e">
        <v>#N/A</v>
      </c>
      <c r="T6189" s="3" t="e">
        <v>#N/A</v>
      </c>
      <c r="U6189" s="3" t="e">
        <v>#N/A</v>
      </c>
      <c r="V6189" t="e">
        <v>#N/A</v>
      </c>
      <c r="W6189" t="e">
        <v>#N/A</v>
      </c>
      <c r="X6189" t="e">
        <v>#N/A</v>
      </c>
      <c r="Y6189" s="3" t="e">
        <v>#N/A</v>
      </c>
      <c r="Z6189" s="8" t="e">
        <v>#N/A</v>
      </c>
      <c r="AA6189" s="30" t="e">
        <v>#N/A</v>
      </c>
      <c r="AB6189" t="e">
        <v>#N/A</v>
      </c>
      <c r="AC6189" t="e">
        <v>#N/A</v>
      </c>
      <c r="AD6189" t="e">
        <v>#N/A</v>
      </c>
      <c r="AE6189" t="e">
        <v>#N/A</v>
      </c>
      <c r="AF6189" t="e">
        <v>#N/A</v>
      </c>
    </row>
    <row r="6190" spans="1:32" x14ac:dyDescent="0.25">
      <c r="A6190" t="e">
        <v>#N/A</v>
      </c>
      <c r="B6190" s="33" t="e">
        <v>#N/A</v>
      </c>
      <c r="C6190" t="e">
        <v>#N/A</v>
      </c>
      <c r="D6190" t="e">
        <v>#N/A</v>
      </c>
      <c r="E6190" s="69" t="e">
        <v>#N/A</v>
      </c>
      <c r="F6190" s="3" t="e">
        <v>#N/A</v>
      </c>
      <c r="G6190" s="3" t="e">
        <v>#N/A</v>
      </c>
      <c r="H6190" s="3" t="e">
        <v>#N/A</v>
      </c>
      <c r="I6190" s="80" t="e">
        <v>#N/A</v>
      </c>
      <c r="J6190" s="80" t="e">
        <v>#N/A</v>
      </c>
      <c r="K6190" s="85" t="e">
        <v>#N/A</v>
      </c>
      <c r="L6190" s="9" t="e">
        <v>#N/A</v>
      </c>
      <c r="M6190" s="93" t="e">
        <v>#N/A</v>
      </c>
      <c r="N6190" s="8" t="e">
        <v>#N/A</v>
      </c>
      <c r="O6190" t="e">
        <v>#N/A</v>
      </c>
      <c r="P6190" t="e">
        <v>#N/A</v>
      </c>
      <c r="Q6190" t="e">
        <v>#N/A</v>
      </c>
      <c r="R6190" s="2" t="e">
        <v>#N/A</v>
      </c>
      <c r="S6190" t="e">
        <v>#N/A</v>
      </c>
      <c r="T6190" s="3" t="e">
        <v>#N/A</v>
      </c>
      <c r="U6190" s="3" t="e">
        <v>#N/A</v>
      </c>
      <c r="V6190" t="e">
        <v>#N/A</v>
      </c>
      <c r="W6190" t="e">
        <v>#N/A</v>
      </c>
      <c r="X6190" t="e">
        <v>#N/A</v>
      </c>
      <c r="Y6190" s="3" t="e">
        <v>#N/A</v>
      </c>
      <c r="Z6190" s="8" t="e">
        <v>#N/A</v>
      </c>
      <c r="AA6190" s="30" t="e">
        <v>#N/A</v>
      </c>
      <c r="AB6190" t="e">
        <v>#N/A</v>
      </c>
      <c r="AC6190" t="e">
        <v>#N/A</v>
      </c>
      <c r="AD6190" t="e">
        <v>#N/A</v>
      </c>
      <c r="AE6190" t="e">
        <v>#N/A</v>
      </c>
      <c r="AF6190" t="e">
        <v>#N/A</v>
      </c>
    </row>
    <row r="6191" spans="1:32" x14ac:dyDescent="0.25">
      <c r="A6191" t="e">
        <v>#N/A</v>
      </c>
      <c r="B6191" s="33" t="e">
        <v>#N/A</v>
      </c>
      <c r="C6191" t="e">
        <v>#N/A</v>
      </c>
      <c r="D6191" t="e">
        <v>#N/A</v>
      </c>
      <c r="E6191" s="69" t="e">
        <v>#N/A</v>
      </c>
      <c r="F6191" s="3" t="e">
        <v>#N/A</v>
      </c>
      <c r="G6191" s="3" t="e">
        <v>#N/A</v>
      </c>
      <c r="H6191" s="3" t="e">
        <v>#N/A</v>
      </c>
      <c r="I6191" s="80" t="e">
        <v>#N/A</v>
      </c>
      <c r="J6191" s="80" t="e">
        <v>#N/A</v>
      </c>
      <c r="K6191" s="85" t="e">
        <v>#N/A</v>
      </c>
      <c r="L6191" s="9" t="e">
        <v>#N/A</v>
      </c>
      <c r="M6191" s="93" t="e">
        <v>#N/A</v>
      </c>
      <c r="N6191" s="8" t="e">
        <v>#N/A</v>
      </c>
      <c r="O6191" t="e">
        <v>#N/A</v>
      </c>
      <c r="P6191" t="e">
        <v>#N/A</v>
      </c>
      <c r="Q6191" t="e">
        <v>#N/A</v>
      </c>
      <c r="R6191" s="2" t="e">
        <v>#N/A</v>
      </c>
      <c r="S6191" t="e">
        <v>#N/A</v>
      </c>
      <c r="T6191" s="3" t="e">
        <v>#N/A</v>
      </c>
      <c r="U6191" s="3" t="e">
        <v>#N/A</v>
      </c>
      <c r="V6191" t="e">
        <v>#N/A</v>
      </c>
      <c r="W6191" t="e">
        <v>#N/A</v>
      </c>
      <c r="X6191" t="e">
        <v>#N/A</v>
      </c>
      <c r="Y6191" s="3" t="e">
        <v>#N/A</v>
      </c>
      <c r="Z6191" s="8" t="e">
        <v>#N/A</v>
      </c>
      <c r="AA6191" s="30" t="e">
        <v>#N/A</v>
      </c>
      <c r="AB6191" t="e">
        <v>#N/A</v>
      </c>
      <c r="AC6191" t="e">
        <v>#N/A</v>
      </c>
      <c r="AD6191" t="e">
        <v>#N/A</v>
      </c>
      <c r="AE6191" t="e">
        <v>#N/A</v>
      </c>
      <c r="AF6191" t="e">
        <v>#N/A</v>
      </c>
    </row>
    <row r="6192" spans="1:32" x14ac:dyDescent="0.25">
      <c r="A6192" t="e">
        <v>#N/A</v>
      </c>
      <c r="B6192" s="33" t="e">
        <v>#N/A</v>
      </c>
      <c r="C6192" t="e">
        <v>#N/A</v>
      </c>
      <c r="D6192" t="e">
        <v>#N/A</v>
      </c>
      <c r="E6192" s="69" t="e">
        <v>#N/A</v>
      </c>
      <c r="F6192" s="3" t="e">
        <v>#N/A</v>
      </c>
      <c r="G6192" s="3" t="e">
        <v>#N/A</v>
      </c>
      <c r="H6192" s="3" t="e">
        <v>#N/A</v>
      </c>
      <c r="I6192" s="80" t="e">
        <v>#N/A</v>
      </c>
      <c r="J6192" s="80" t="e">
        <v>#N/A</v>
      </c>
      <c r="K6192" s="85" t="e">
        <v>#N/A</v>
      </c>
      <c r="L6192" s="9" t="e">
        <v>#N/A</v>
      </c>
      <c r="M6192" s="93" t="e">
        <v>#N/A</v>
      </c>
      <c r="N6192" s="8" t="e">
        <v>#N/A</v>
      </c>
      <c r="O6192" t="e">
        <v>#N/A</v>
      </c>
      <c r="P6192" t="e">
        <v>#N/A</v>
      </c>
      <c r="Q6192" t="e">
        <v>#N/A</v>
      </c>
      <c r="R6192" s="2" t="e">
        <v>#N/A</v>
      </c>
      <c r="S6192" t="e">
        <v>#N/A</v>
      </c>
      <c r="T6192" s="3" t="e">
        <v>#N/A</v>
      </c>
      <c r="U6192" s="3" t="e">
        <v>#N/A</v>
      </c>
      <c r="V6192" t="e">
        <v>#N/A</v>
      </c>
      <c r="W6192" t="e">
        <v>#N/A</v>
      </c>
      <c r="X6192" t="e">
        <v>#N/A</v>
      </c>
      <c r="Y6192" s="3" t="e">
        <v>#N/A</v>
      </c>
      <c r="Z6192" s="8" t="e">
        <v>#N/A</v>
      </c>
      <c r="AA6192" s="30" t="e">
        <v>#N/A</v>
      </c>
      <c r="AB6192" t="e">
        <v>#N/A</v>
      </c>
      <c r="AC6192" t="e">
        <v>#N/A</v>
      </c>
      <c r="AD6192" t="e">
        <v>#N/A</v>
      </c>
      <c r="AE6192" t="e">
        <v>#N/A</v>
      </c>
      <c r="AF6192" t="e">
        <v>#N/A</v>
      </c>
    </row>
    <row r="6193" spans="1:32" x14ac:dyDescent="0.25">
      <c r="A6193" t="e">
        <v>#N/A</v>
      </c>
      <c r="B6193" s="33" t="e">
        <v>#N/A</v>
      </c>
      <c r="C6193" t="e">
        <v>#N/A</v>
      </c>
      <c r="D6193" t="e">
        <v>#N/A</v>
      </c>
      <c r="E6193" s="69" t="e">
        <v>#N/A</v>
      </c>
      <c r="F6193" s="3" t="e">
        <v>#N/A</v>
      </c>
      <c r="G6193" s="3" t="e">
        <v>#N/A</v>
      </c>
      <c r="H6193" s="3" t="e">
        <v>#N/A</v>
      </c>
      <c r="I6193" s="80" t="e">
        <v>#N/A</v>
      </c>
      <c r="J6193" s="80" t="e">
        <v>#N/A</v>
      </c>
      <c r="K6193" s="85" t="e">
        <v>#N/A</v>
      </c>
      <c r="L6193" s="9" t="e">
        <v>#N/A</v>
      </c>
      <c r="M6193" s="93" t="e">
        <v>#N/A</v>
      </c>
      <c r="N6193" s="8" t="e">
        <v>#N/A</v>
      </c>
      <c r="O6193" t="e">
        <v>#N/A</v>
      </c>
      <c r="P6193" t="e">
        <v>#N/A</v>
      </c>
      <c r="Q6193" t="e">
        <v>#N/A</v>
      </c>
      <c r="R6193" s="2" t="e">
        <v>#N/A</v>
      </c>
      <c r="S6193" t="e">
        <v>#N/A</v>
      </c>
      <c r="T6193" s="3" t="e">
        <v>#N/A</v>
      </c>
      <c r="U6193" s="3" t="e">
        <v>#N/A</v>
      </c>
      <c r="V6193" t="e">
        <v>#N/A</v>
      </c>
      <c r="W6193" t="e">
        <v>#N/A</v>
      </c>
      <c r="X6193" t="e">
        <v>#N/A</v>
      </c>
      <c r="Y6193" s="3" t="e">
        <v>#N/A</v>
      </c>
      <c r="Z6193" s="8" t="e">
        <v>#N/A</v>
      </c>
      <c r="AA6193" s="30" t="e">
        <v>#N/A</v>
      </c>
      <c r="AB6193" t="e">
        <v>#N/A</v>
      </c>
      <c r="AC6193" t="e">
        <v>#N/A</v>
      </c>
      <c r="AD6193" t="e">
        <v>#N/A</v>
      </c>
      <c r="AE6193" t="e">
        <v>#N/A</v>
      </c>
      <c r="AF6193" t="e">
        <v>#N/A</v>
      </c>
    </row>
    <row r="6194" spans="1:32" x14ac:dyDescent="0.25">
      <c r="A6194" t="e">
        <v>#N/A</v>
      </c>
      <c r="B6194" s="33" t="e">
        <v>#N/A</v>
      </c>
      <c r="C6194" t="e">
        <v>#N/A</v>
      </c>
      <c r="D6194" t="e">
        <v>#N/A</v>
      </c>
      <c r="E6194" s="69" t="e">
        <v>#N/A</v>
      </c>
      <c r="F6194" s="3" t="e">
        <v>#N/A</v>
      </c>
      <c r="G6194" s="3" t="e">
        <v>#N/A</v>
      </c>
      <c r="H6194" s="3" t="e">
        <v>#N/A</v>
      </c>
      <c r="I6194" s="80" t="e">
        <v>#N/A</v>
      </c>
      <c r="J6194" s="80" t="e">
        <v>#N/A</v>
      </c>
      <c r="K6194" s="85" t="e">
        <v>#N/A</v>
      </c>
      <c r="L6194" s="9" t="e">
        <v>#N/A</v>
      </c>
      <c r="M6194" s="93" t="e">
        <v>#N/A</v>
      </c>
      <c r="N6194" s="8" t="e">
        <v>#N/A</v>
      </c>
      <c r="O6194" t="e">
        <v>#N/A</v>
      </c>
      <c r="P6194" t="e">
        <v>#N/A</v>
      </c>
      <c r="Q6194" t="e">
        <v>#N/A</v>
      </c>
      <c r="R6194" s="2" t="e">
        <v>#N/A</v>
      </c>
      <c r="S6194" t="e">
        <v>#N/A</v>
      </c>
      <c r="T6194" s="3" t="e">
        <v>#N/A</v>
      </c>
      <c r="U6194" s="3" t="e">
        <v>#N/A</v>
      </c>
      <c r="V6194" t="e">
        <v>#N/A</v>
      </c>
      <c r="W6194" t="e">
        <v>#N/A</v>
      </c>
      <c r="X6194" t="e">
        <v>#N/A</v>
      </c>
      <c r="Y6194" s="3" t="e">
        <v>#N/A</v>
      </c>
      <c r="Z6194" s="8" t="e">
        <v>#N/A</v>
      </c>
      <c r="AA6194" s="30" t="e">
        <v>#N/A</v>
      </c>
      <c r="AB6194" t="e">
        <v>#N/A</v>
      </c>
      <c r="AC6194" t="e">
        <v>#N/A</v>
      </c>
      <c r="AD6194" t="e">
        <v>#N/A</v>
      </c>
      <c r="AE6194" t="e">
        <v>#N/A</v>
      </c>
      <c r="AF6194" t="e">
        <v>#N/A</v>
      </c>
    </row>
    <row r="6195" spans="1:32" x14ac:dyDescent="0.25">
      <c r="A6195" t="e">
        <v>#N/A</v>
      </c>
      <c r="B6195" s="33" t="e">
        <v>#N/A</v>
      </c>
      <c r="C6195" t="e">
        <v>#N/A</v>
      </c>
      <c r="D6195" t="e">
        <v>#N/A</v>
      </c>
      <c r="E6195" s="69" t="e">
        <v>#N/A</v>
      </c>
      <c r="F6195" s="3" t="e">
        <v>#N/A</v>
      </c>
      <c r="G6195" s="3" t="e">
        <v>#N/A</v>
      </c>
      <c r="H6195" s="3" t="e">
        <v>#N/A</v>
      </c>
      <c r="I6195" s="80" t="e">
        <v>#N/A</v>
      </c>
      <c r="J6195" s="80" t="e">
        <v>#N/A</v>
      </c>
      <c r="K6195" s="85" t="e">
        <v>#N/A</v>
      </c>
      <c r="L6195" s="9" t="e">
        <v>#N/A</v>
      </c>
      <c r="M6195" s="93" t="e">
        <v>#N/A</v>
      </c>
      <c r="N6195" s="8" t="e">
        <v>#N/A</v>
      </c>
      <c r="O6195" t="e">
        <v>#N/A</v>
      </c>
      <c r="P6195" t="e">
        <v>#N/A</v>
      </c>
      <c r="Q6195" t="e">
        <v>#N/A</v>
      </c>
      <c r="R6195" s="2" t="e">
        <v>#N/A</v>
      </c>
      <c r="S6195" t="e">
        <v>#N/A</v>
      </c>
      <c r="T6195" s="3" t="e">
        <v>#N/A</v>
      </c>
      <c r="U6195" s="3" t="e">
        <v>#N/A</v>
      </c>
      <c r="V6195" t="e">
        <v>#N/A</v>
      </c>
      <c r="W6195" t="e">
        <v>#N/A</v>
      </c>
      <c r="X6195" t="e">
        <v>#N/A</v>
      </c>
      <c r="Y6195" s="3" t="e">
        <v>#N/A</v>
      </c>
      <c r="Z6195" s="8" t="e">
        <v>#N/A</v>
      </c>
      <c r="AA6195" s="30" t="e">
        <v>#N/A</v>
      </c>
      <c r="AB6195" t="e">
        <v>#N/A</v>
      </c>
      <c r="AC6195" t="e">
        <v>#N/A</v>
      </c>
      <c r="AD6195" t="e">
        <v>#N/A</v>
      </c>
      <c r="AE6195" t="e">
        <v>#N/A</v>
      </c>
      <c r="AF6195" t="e">
        <v>#N/A</v>
      </c>
    </row>
    <row r="6196" spans="1:32" x14ac:dyDescent="0.25">
      <c r="A6196" t="e">
        <v>#N/A</v>
      </c>
      <c r="B6196" s="33" t="e">
        <v>#N/A</v>
      </c>
      <c r="C6196" t="e">
        <v>#N/A</v>
      </c>
      <c r="D6196" t="e">
        <v>#N/A</v>
      </c>
      <c r="E6196" s="69" t="e">
        <v>#N/A</v>
      </c>
      <c r="F6196" s="3" t="e">
        <v>#N/A</v>
      </c>
      <c r="G6196" s="3" t="e">
        <v>#N/A</v>
      </c>
      <c r="H6196" s="3" t="e">
        <v>#N/A</v>
      </c>
      <c r="I6196" s="80" t="e">
        <v>#N/A</v>
      </c>
      <c r="J6196" s="80" t="e">
        <v>#N/A</v>
      </c>
      <c r="K6196" s="85" t="e">
        <v>#N/A</v>
      </c>
      <c r="L6196" s="9" t="e">
        <v>#N/A</v>
      </c>
      <c r="M6196" s="93" t="e">
        <v>#N/A</v>
      </c>
      <c r="N6196" s="8" t="e">
        <v>#N/A</v>
      </c>
      <c r="O6196" t="e">
        <v>#N/A</v>
      </c>
      <c r="P6196" t="e">
        <v>#N/A</v>
      </c>
      <c r="Q6196" t="e">
        <v>#N/A</v>
      </c>
      <c r="R6196" s="2" t="e">
        <v>#N/A</v>
      </c>
      <c r="S6196" t="e">
        <v>#N/A</v>
      </c>
      <c r="T6196" s="3" t="e">
        <v>#N/A</v>
      </c>
      <c r="U6196" s="3" t="e">
        <v>#N/A</v>
      </c>
      <c r="V6196" t="e">
        <v>#N/A</v>
      </c>
      <c r="W6196" t="e">
        <v>#N/A</v>
      </c>
      <c r="X6196" t="e">
        <v>#N/A</v>
      </c>
      <c r="Y6196" s="3" t="e">
        <v>#N/A</v>
      </c>
      <c r="Z6196" s="8" t="e">
        <v>#N/A</v>
      </c>
      <c r="AA6196" s="30" t="e">
        <v>#N/A</v>
      </c>
      <c r="AB6196" t="e">
        <v>#N/A</v>
      </c>
      <c r="AC6196" t="e">
        <v>#N/A</v>
      </c>
      <c r="AD6196" t="e">
        <v>#N/A</v>
      </c>
      <c r="AE6196" t="e">
        <v>#N/A</v>
      </c>
      <c r="AF6196" t="e">
        <v>#N/A</v>
      </c>
    </row>
    <row r="6197" spans="1:32" x14ac:dyDescent="0.25">
      <c r="A6197" t="e">
        <v>#N/A</v>
      </c>
      <c r="B6197" s="33" t="e">
        <v>#N/A</v>
      </c>
      <c r="C6197" t="e">
        <v>#N/A</v>
      </c>
      <c r="D6197" t="e">
        <v>#N/A</v>
      </c>
      <c r="E6197" s="69" t="e">
        <v>#N/A</v>
      </c>
      <c r="F6197" s="3" t="e">
        <v>#N/A</v>
      </c>
      <c r="G6197" s="3" t="e">
        <v>#N/A</v>
      </c>
      <c r="H6197" s="3" t="e">
        <v>#N/A</v>
      </c>
      <c r="I6197" s="80" t="e">
        <v>#N/A</v>
      </c>
      <c r="J6197" s="80" t="e">
        <v>#N/A</v>
      </c>
      <c r="K6197" s="85" t="e">
        <v>#N/A</v>
      </c>
      <c r="L6197" s="9" t="e">
        <v>#N/A</v>
      </c>
      <c r="M6197" s="93" t="e">
        <v>#N/A</v>
      </c>
      <c r="N6197" s="8" t="e">
        <v>#N/A</v>
      </c>
      <c r="O6197" t="e">
        <v>#N/A</v>
      </c>
      <c r="P6197" t="e">
        <v>#N/A</v>
      </c>
      <c r="Q6197" t="e">
        <v>#N/A</v>
      </c>
      <c r="R6197" s="2" t="e">
        <v>#N/A</v>
      </c>
      <c r="S6197" t="e">
        <v>#N/A</v>
      </c>
      <c r="T6197" s="3" t="e">
        <v>#N/A</v>
      </c>
      <c r="U6197" s="3" t="e">
        <v>#N/A</v>
      </c>
      <c r="V6197" t="e">
        <v>#N/A</v>
      </c>
      <c r="W6197" t="e">
        <v>#N/A</v>
      </c>
      <c r="X6197" t="e">
        <v>#N/A</v>
      </c>
      <c r="Y6197" s="3" t="e">
        <v>#N/A</v>
      </c>
      <c r="Z6197" s="8" t="e">
        <v>#N/A</v>
      </c>
      <c r="AA6197" s="30" t="e">
        <v>#N/A</v>
      </c>
      <c r="AB6197" t="e">
        <v>#N/A</v>
      </c>
      <c r="AC6197" t="e">
        <v>#N/A</v>
      </c>
      <c r="AD6197" t="e">
        <v>#N/A</v>
      </c>
      <c r="AE6197" t="e">
        <v>#N/A</v>
      </c>
      <c r="AF6197" t="e">
        <v>#N/A</v>
      </c>
    </row>
    <row r="6198" spans="1:32" x14ac:dyDescent="0.25">
      <c r="A6198" t="e">
        <v>#N/A</v>
      </c>
      <c r="B6198" s="33" t="e">
        <v>#N/A</v>
      </c>
      <c r="C6198" t="e">
        <v>#N/A</v>
      </c>
      <c r="D6198" t="e">
        <v>#N/A</v>
      </c>
      <c r="E6198" s="69" t="e">
        <v>#N/A</v>
      </c>
      <c r="F6198" s="3" t="e">
        <v>#N/A</v>
      </c>
      <c r="G6198" s="3" t="e">
        <v>#N/A</v>
      </c>
      <c r="H6198" s="3" t="e">
        <v>#N/A</v>
      </c>
      <c r="I6198" s="80" t="e">
        <v>#N/A</v>
      </c>
      <c r="J6198" s="80" t="e">
        <v>#N/A</v>
      </c>
      <c r="K6198" s="85" t="e">
        <v>#N/A</v>
      </c>
      <c r="L6198" s="9" t="e">
        <v>#N/A</v>
      </c>
      <c r="M6198" s="93" t="e">
        <v>#N/A</v>
      </c>
      <c r="N6198" s="8" t="e">
        <v>#N/A</v>
      </c>
      <c r="O6198" t="e">
        <v>#N/A</v>
      </c>
      <c r="P6198" t="e">
        <v>#N/A</v>
      </c>
      <c r="Q6198" t="e">
        <v>#N/A</v>
      </c>
      <c r="R6198" s="2" t="e">
        <v>#N/A</v>
      </c>
      <c r="S6198" t="e">
        <v>#N/A</v>
      </c>
      <c r="T6198" s="3" t="e">
        <v>#N/A</v>
      </c>
      <c r="U6198" s="3" t="e">
        <v>#N/A</v>
      </c>
      <c r="V6198" t="e">
        <v>#N/A</v>
      </c>
      <c r="W6198" t="e">
        <v>#N/A</v>
      </c>
      <c r="X6198" t="e">
        <v>#N/A</v>
      </c>
      <c r="Y6198" s="3" t="e">
        <v>#N/A</v>
      </c>
      <c r="Z6198" s="8" t="e">
        <v>#N/A</v>
      </c>
      <c r="AA6198" s="30" t="e">
        <v>#N/A</v>
      </c>
      <c r="AB6198" t="e">
        <v>#N/A</v>
      </c>
      <c r="AC6198" t="e">
        <v>#N/A</v>
      </c>
      <c r="AD6198" t="e">
        <v>#N/A</v>
      </c>
      <c r="AE6198" t="e">
        <v>#N/A</v>
      </c>
      <c r="AF6198" t="e">
        <v>#N/A</v>
      </c>
    </row>
    <row r="6199" spans="1:32" x14ac:dyDescent="0.25">
      <c r="A6199" t="e">
        <v>#N/A</v>
      </c>
      <c r="B6199" s="33" t="e">
        <v>#N/A</v>
      </c>
      <c r="C6199" t="e">
        <v>#N/A</v>
      </c>
      <c r="D6199" t="e">
        <v>#N/A</v>
      </c>
      <c r="E6199" s="69" t="e">
        <v>#N/A</v>
      </c>
      <c r="F6199" s="3" t="e">
        <v>#N/A</v>
      </c>
      <c r="G6199" s="3" t="e">
        <v>#N/A</v>
      </c>
      <c r="H6199" s="3" t="e">
        <v>#N/A</v>
      </c>
      <c r="I6199" s="80" t="e">
        <v>#N/A</v>
      </c>
      <c r="J6199" s="80" t="e">
        <v>#N/A</v>
      </c>
      <c r="K6199" s="85" t="e">
        <v>#N/A</v>
      </c>
      <c r="L6199" s="9" t="e">
        <v>#N/A</v>
      </c>
      <c r="M6199" s="93" t="e">
        <v>#N/A</v>
      </c>
      <c r="N6199" s="8" t="e">
        <v>#N/A</v>
      </c>
      <c r="O6199" t="e">
        <v>#N/A</v>
      </c>
      <c r="P6199" t="e">
        <v>#N/A</v>
      </c>
      <c r="Q6199" t="e">
        <v>#N/A</v>
      </c>
      <c r="R6199" s="2" t="e">
        <v>#N/A</v>
      </c>
      <c r="S6199" t="e">
        <v>#N/A</v>
      </c>
      <c r="T6199" s="3" t="e">
        <v>#N/A</v>
      </c>
      <c r="U6199" s="3" t="e">
        <v>#N/A</v>
      </c>
      <c r="V6199" t="e">
        <v>#N/A</v>
      </c>
      <c r="W6199" t="e">
        <v>#N/A</v>
      </c>
      <c r="X6199" t="e">
        <v>#N/A</v>
      </c>
      <c r="Y6199" s="3" t="e">
        <v>#N/A</v>
      </c>
      <c r="Z6199" s="8" t="e">
        <v>#N/A</v>
      </c>
      <c r="AA6199" s="30" t="e">
        <v>#N/A</v>
      </c>
      <c r="AB6199" t="e">
        <v>#N/A</v>
      </c>
      <c r="AC6199" t="e">
        <v>#N/A</v>
      </c>
      <c r="AD6199" t="e">
        <v>#N/A</v>
      </c>
      <c r="AE6199" t="e">
        <v>#N/A</v>
      </c>
      <c r="AF6199" t="e">
        <v>#N/A</v>
      </c>
    </row>
    <row r="6200" spans="1:32" x14ac:dyDescent="0.25">
      <c r="A6200" t="e">
        <v>#N/A</v>
      </c>
      <c r="B6200" s="33" t="e">
        <v>#N/A</v>
      </c>
      <c r="C6200" t="e">
        <v>#N/A</v>
      </c>
      <c r="D6200" t="e">
        <v>#N/A</v>
      </c>
      <c r="E6200" s="69" t="e">
        <v>#N/A</v>
      </c>
      <c r="F6200" s="3" t="e">
        <v>#N/A</v>
      </c>
      <c r="G6200" s="3" t="e">
        <v>#N/A</v>
      </c>
      <c r="H6200" s="3" t="e">
        <v>#N/A</v>
      </c>
      <c r="I6200" s="80" t="e">
        <v>#N/A</v>
      </c>
      <c r="J6200" s="80" t="e">
        <v>#N/A</v>
      </c>
      <c r="K6200" s="85" t="e">
        <v>#N/A</v>
      </c>
      <c r="L6200" s="9" t="e">
        <v>#N/A</v>
      </c>
      <c r="M6200" s="93" t="e">
        <v>#N/A</v>
      </c>
      <c r="N6200" s="8" t="e">
        <v>#N/A</v>
      </c>
      <c r="O6200" t="e">
        <v>#N/A</v>
      </c>
      <c r="P6200" t="e">
        <v>#N/A</v>
      </c>
      <c r="Q6200" t="e">
        <v>#N/A</v>
      </c>
      <c r="R6200" s="2" t="e">
        <v>#N/A</v>
      </c>
      <c r="S6200" t="e">
        <v>#N/A</v>
      </c>
      <c r="T6200" s="3" t="e">
        <v>#N/A</v>
      </c>
      <c r="U6200" s="3" t="e">
        <v>#N/A</v>
      </c>
      <c r="V6200" t="e">
        <v>#N/A</v>
      </c>
      <c r="W6200" t="e">
        <v>#N/A</v>
      </c>
      <c r="X6200" t="e">
        <v>#N/A</v>
      </c>
      <c r="Y6200" s="3" t="e">
        <v>#N/A</v>
      </c>
      <c r="Z6200" s="8" t="e">
        <v>#N/A</v>
      </c>
      <c r="AA6200" s="30" t="e">
        <v>#N/A</v>
      </c>
      <c r="AB6200" t="e">
        <v>#N/A</v>
      </c>
      <c r="AC6200" t="e">
        <v>#N/A</v>
      </c>
      <c r="AD6200" t="e">
        <v>#N/A</v>
      </c>
      <c r="AE6200" t="e">
        <v>#N/A</v>
      </c>
      <c r="AF6200" t="e">
        <v>#N/A</v>
      </c>
    </row>
    <row r="6201" spans="1:32" x14ac:dyDescent="0.25">
      <c r="A6201" t="e">
        <v>#N/A</v>
      </c>
      <c r="B6201" s="33" t="e">
        <v>#N/A</v>
      </c>
      <c r="C6201" t="e">
        <v>#N/A</v>
      </c>
      <c r="D6201" t="e">
        <v>#N/A</v>
      </c>
      <c r="E6201" s="69" t="e">
        <v>#N/A</v>
      </c>
      <c r="F6201" s="3" t="e">
        <v>#N/A</v>
      </c>
      <c r="G6201" s="3" t="e">
        <v>#N/A</v>
      </c>
      <c r="H6201" s="3" t="e">
        <v>#N/A</v>
      </c>
      <c r="I6201" s="80" t="e">
        <v>#N/A</v>
      </c>
      <c r="J6201" s="80" t="e">
        <v>#N/A</v>
      </c>
      <c r="K6201" s="85" t="e">
        <v>#N/A</v>
      </c>
      <c r="L6201" s="9" t="e">
        <v>#N/A</v>
      </c>
      <c r="M6201" s="93" t="e">
        <v>#N/A</v>
      </c>
      <c r="N6201" s="8" t="e">
        <v>#N/A</v>
      </c>
      <c r="O6201" t="e">
        <v>#N/A</v>
      </c>
      <c r="P6201" t="e">
        <v>#N/A</v>
      </c>
      <c r="Q6201" t="e">
        <v>#N/A</v>
      </c>
      <c r="R6201" s="2" t="e">
        <v>#N/A</v>
      </c>
      <c r="S6201" t="e">
        <v>#N/A</v>
      </c>
      <c r="T6201" s="3" t="e">
        <v>#N/A</v>
      </c>
      <c r="U6201" s="3" t="e">
        <v>#N/A</v>
      </c>
      <c r="V6201" t="e">
        <v>#N/A</v>
      </c>
      <c r="W6201" t="e">
        <v>#N/A</v>
      </c>
      <c r="X6201" t="e">
        <v>#N/A</v>
      </c>
      <c r="Y6201" s="3" t="e">
        <v>#N/A</v>
      </c>
      <c r="Z6201" s="8" t="e">
        <v>#N/A</v>
      </c>
      <c r="AA6201" s="30" t="e">
        <v>#N/A</v>
      </c>
      <c r="AB6201" t="e">
        <v>#N/A</v>
      </c>
      <c r="AC6201" t="e">
        <v>#N/A</v>
      </c>
      <c r="AD6201" t="e">
        <v>#N/A</v>
      </c>
      <c r="AE6201" t="e">
        <v>#N/A</v>
      </c>
      <c r="AF6201" t="e">
        <v>#N/A</v>
      </c>
    </row>
    <row r="6202" spans="1:32" x14ac:dyDescent="0.25">
      <c r="A6202" t="e">
        <v>#N/A</v>
      </c>
      <c r="B6202" s="33" t="e">
        <v>#N/A</v>
      </c>
      <c r="C6202" t="e">
        <v>#N/A</v>
      </c>
      <c r="D6202" t="e">
        <v>#N/A</v>
      </c>
      <c r="E6202" s="69" t="e">
        <v>#N/A</v>
      </c>
      <c r="F6202" s="3" t="e">
        <v>#N/A</v>
      </c>
      <c r="G6202" s="3" t="e">
        <v>#N/A</v>
      </c>
      <c r="H6202" s="3" t="e">
        <v>#N/A</v>
      </c>
      <c r="I6202" s="80" t="e">
        <v>#N/A</v>
      </c>
      <c r="J6202" s="80" t="e">
        <v>#N/A</v>
      </c>
      <c r="K6202" s="85" t="e">
        <v>#N/A</v>
      </c>
      <c r="L6202" s="9" t="e">
        <v>#N/A</v>
      </c>
      <c r="M6202" s="93" t="e">
        <v>#N/A</v>
      </c>
      <c r="N6202" s="8" t="e">
        <v>#N/A</v>
      </c>
      <c r="O6202" t="e">
        <v>#N/A</v>
      </c>
      <c r="P6202" t="e">
        <v>#N/A</v>
      </c>
      <c r="Q6202" t="e">
        <v>#N/A</v>
      </c>
      <c r="R6202" s="2" t="e">
        <v>#N/A</v>
      </c>
      <c r="S6202" t="e">
        <v>#N/A</v>
      </c>
      <c r="T6202" s="3" t="e">
        <v>#N/A</v>
      </c>
      <c r="U6202" s="3" t="e">
        <v>#N/A</v>
      </c>
      <c r="V6202" t="e">
        <v>#N/A</v>
      </c>
      <c r="W6202" t="e">
        <v>#N/A</v>
      </c>
      <c r="X6202" t="e">
        <v>#N/A</v>
      </c>
      <c r="Y6202" s="3" t="e">
        <v>#N/A</v>
      </c>
      <c r="Z6202" s="8" t="e">
        <v>#N/A</v>
      </c>
      <c r="AA6202" s="30" t="e">
        <v>#N/A</v>
      </c>
      <c r="AB6202" t="e">
        <v>#N/A</v>
      </c>
      <c r="AC6202" t="e">
        <v>#N/A</v>
      </c>
      <c r="AD6202" t="e">
        <v>#N/A</v>
      </c>
      <c r="AE6202" t="e">
        <v>#N/A</v>
      </c>
      <c r="AF6202" t="e">
        <v>#N/A</v>
      </c>
    </row>
    <row r="6203" spans="1:32" x14ac:dyDescent="0.25">
      <c r="A6203" t="e">
        <v>#N/A</v>
      </c>
      <c r="B6203" s="33" t="e">
        <v>#N/A</v>
      </c>
      <c r="C6203" t="e">
        <v>#N/A</v>
      </c>
      <c r="D6203" t="e">
        <v>#N/A</v>
      </c>
      <c r="E6203" s="69" t="e">
        <v>#N/A</v>
      </c>
      <c r="F6203" s="3" t="e">
        <v>#N/A</v>
      </c>
      <c r="G6203" s="3" t="e">
        <v>#N/A</v>
      </c>
      <c r="H6203" s="3" t="e">
        <v>#N/A</v>
      </c>
      <c r="I6203" s="80" t="e">
        <v>#N/A</v>
      </c>
      <c r="J6203" s="80" t="e">
        <v>#N/A</v>
      </c>
      <c r="K6203" s="85" t="e">
        <v>#N/A</v>
      </c>
      <c r="L6203" s="9" t="e">
        <v>#N/A</v>
      </c>
      <c r="M6203" s="93" t="e">
        <v>#N/A</v>
      </c>
      <c r="N6203" s="8" t="e">
        <v>#N/A</v>
      </c>
      <c r="O6203" t="e">
        <v>#N/A</v>
      </c>
      <c r="P6203" t="e">
        <v>#N/A</v>
      </c>
      <c r="Q6203" t="e">
        <v>#N/A</v>
      </c>
      <c r="R6203" s="2" t="e">
        <v>#N/A</v>
      </c>
      <c r="S6203" t="e">
        <v>#N/A</v>
      </c>
      <c r="T6203" s="3" t="e">
        <v>#N/A</v>
      </c>
      <c r="U6203" s="3" t="e">
        <v>#N/A</v>
      </c>
      <c r="V6203" t="e">
        <v>#N/A</v>
      </c>
      <c r="W6203" t="e">
        <v>#N/A</v>
      </c>
      <c r="X6203" t="e">
        <v>#N/A</v>
      </c>
      <c r="Y6203" s="3" t="e">
        <v>#N/A</v>
      </c>
      <c r="Z6203" s="8" t="e">
        <v>#N/A</v>
      </c>
      <c r="AA6203" s="30" t="e">
        <v>#N/A</v>
      </c>
      <c r="AB6203" t="e">
        <v>#N/A</v>
      </c>
      <c r="AC6203" t="e">
        <v>#N/A</v>
      </c>
      <c r="AD6203" t="e">
        <v>#N/A</v>
      </c>
      <c r="AE6203" t="e">
        <v>#N/A</v>
      </c>
      <c r="AF6203" t="e">
        <v>#N/A</v>
      </c>
    </row>
    <row r="6204" spans="1:32" x14ac:dyDescent="0.25">
      <c r="A6204" t="e">
        <v>#N/A</v>
      </c>
      <c r="B6204" s="33" t="e">
        <v>#N/A</v>
      </c>
      <c r="C6204" t="e">
        <v>#N/A</v>
      </c>
      <c r="D6204" t="e">
        <v>#N/A</v>
      </c>
      <c r="E6204" s="69" t="e">
        <v>#N/A</v>
      </c>
      <c r="F6204" s="3" t="e">
        <v>#N/A</v>
      </c>
      <c r="G6204" s="3" t="e">
        <v>#N/A</v>
      </c>
      <c r="H6204" s="3" t="e">
        <v>#N/A</v>
      </c>
      <c r="I6204" s="80" t="e">
        <v>#N/A</v>
      </c>
      <c r="J6204" s="80" t="e">
        <v>#N/A</v>
      </c>
      <c r="K6204" s="85" t="e">
        <v>#N/A</v>
      </c>
      <c r="L6204" s="9" t="e">
        <v>#N/A</v>
      </c>
      <c r="M6204" s="93" t="e">
        <v>#N/A</v>
      </c>
      <c r="N6204" s="8" t="e">
        <v>#N/A</v>
      </c>
      <c r="O6204" t="e">
        <v>#N/A</v>
      </c>
      <c r="P6204" t="e">
        <v>#N/A</v>
      </c>
      <c r="Q6204" t="e">
        <v>#N/A</v>
      </c>
      <c r="R6204" s="2" t="e">
        <v>#N/A</v>
      </c>
      <c r="S6204" t="e">
        <v>#N/A</v>
      </c>
      <c r="T6204" s="3" t="e">
        <v>#N/A</v>
      </c>
      <c r="U6204" s="3" t="e">
        <v>#N/A</v>
      </c>
      <c r="V6204" t="e">
        <v>#N/A</v>
      </c>
      <c r="W6204" t="e">
        <v>#N/A</v>
      </c>
      <c r="X6204" t="e">
        <v>#N/A</v>
      </c>
      <c r="Y6204" s="3" t="e">
        <v>#N/A</v>
      </c>
      <c r="Z6204" s="8" t="e">
        <v>#N/A</v>
      </c>
      <c r="AA6204" s="30" t="e">
        <v>#N/A</v>
      </c>
      <c r="AB6204" t="e">
        <v>#N/A</v>
      </c>
      <c r="AC6204" t="e">
        <v>#N/A</v>
      </c>
      <c r="AD6204" t="e">
        <v>#N/A</v>
      </c>
      <c r="AE6204" t="e">
        <v>#N/A</v>
      </c>
      <c r="AF6204" t="e">
        <v>#N/A</v>
      </c>
    </row>
    <row r="6205" spans="1:32" x14ac:dyDescent="0.25">
      <c r="A6205" t="e">
        <v>#N/A</v>
      </c>
      <c r="B6205" s="33" t="e">
        <v>#N/A</v>
      </c>
      <c r="C6205" t="e">
        <v>#N/A</v>
      </c>
      <c r="D6205" t="e">
        <v>#N/A</v>
      </c>
      <c r="E6205" s="69" t="e">
        <v>#N/A</v>
      </c>
      <c r="F6205" s="3" t="e">
        <v>#N/A</v>
      </c>
      <c r="G6205" s="3" t="e">
        <v>#N/A</v>
      </c>
      <c r="H6205" s="3" t="e">
        <v>#N/A</v>
      </c>
      <c r="I6205" s="80" t="e">
        <v>#N/A</v>
      </c>
      <c r="J6205" s="80" t="e">
        <v>#N/A</v>
      </c>
      <c r="K6205" s="85" t="e">
        <v>#N/A</v>
      </c>
      <c r="L6205" s="9" t="e">
        <v>#N/A</v>
      </c>
      <c r="M6205" s="93" t="e">
        <v>#N/A</v>
      </c>
      <c r="N6205" s="8" t="e">
        <v>#N/A</v>
      </c>
      <c r="O6205" t="e">
        <v>#N/A</v>
      </c>
      <c r="P6205" t="e">
        <v>#N/A</v>
      </c>
      <c r="Q6205" t="e">
        <v>#N/A</v>
      </c>
      <c r="R6205" s="2" t="e">
        <v>#N/A</v>
      </c>
      <c r="S6205" t="e">
        <v>#N/A</v>
      </c>
      <c r="T6205" s="3" t="e">
        <v>#N/A</v>
      </c>
      <c r="U6205" s="3" t="e">
        <v>#N/A</v>
      </c>
      <c r="V6205" t="e">
        <v>#N/A</v>
      </c>
      <c r="W6205" t="e">
        <v>#N/A</v>
      </c>
      <c r="X6205" t="e">
        <v>#N/A</v>
      </c>
      <c r="Y6205" s="3" t="e">
        <v>#N/A</v>
      </c>
      <c r="Z6205" s="8" t="e">
        <v>#N/A</v>
      </c>
      <c r="AA6205" s="30" t="e">
        <v>#N/A</v>
      </c>
      <c r="AB6205" t="e">
        <v>#N/A</v>
      </c>
      <c r="AC6205" t="e">
        <v>#N/A</v>
      </c>
      <c r="AD6205" t="e">
        <v>#N/A</v>
      </c>
      <c r="AE6205" t="e">
        <v>#N/A</v>
      </c>
      <c r="AF6205" t="e">
        <v>#N/A</v>
      </c>
    </row>
    <row r="6206" spans="1:32" x14ac:dyDescent="0.25">
      <c r="A6206" t="e">
        <v>#N/A</v>
      </c>
      <c r="B6206" s="33" t="e">
        <v>#N/A</v>
      </c>
      <c r="C6206" t="e">
        <v>#N/A</v>
      </c>
      <c r="D6206" t="e">
        <v>#N/A</v>
      </c>
      <c r="E6206" s="69" t="e">
        <v>#N/A</v>
      </c>
      <c r="F6206" s="3" t="e">
        <v>#N/A</v>
      </c>
      <c r="G6206" s="3" t="e">
        <v>#N/A</v>
      </c>
      <c r="H6206" s="3" t="e">
        <v>#N/A</v>
      </c>
      <c r="I6206" s="80" t="e">
        <v>#N/A</v>
      </c>
      <c r="J6206" s="80" t="e">
        <v>#N/A</v>
      </c>
      <c r="K6206" s="85" t="e">
        <v>#N/A</v>
      </c>
      <c r="L6206" s="9" t="e">
        <v>#N/A</v>
      </c>
      <c r="M6206" s="93" t="e">
        <v>#N/A</v>
      </c>
      <c r="N6206" s="8" t="e">
        <v>#N/A</v>
      </c>
      <c r="O6206" t="e">
        <v>#N/A</v>
      </c>
      <c r="P6206" t="e">
        <v>#N/A</v>
      </c>
      <c r="Q6206" t="e">
        <v>#N/A</v>
      </c>
      <c r="R6206" s="2" t="e">
        <v>#N/A</v>
      </c>
      <c r="S6206" t="e">
        <v>#N/A</v>
      </c>
      <c r="T6206" s="3" t="e">
        <v>#N/A</v>
      </c>
      <c r="U6206" s="3" t="e">
        <v>#N/A</v>
      </c>
      <c r="V6206" t="e">
        <v>#N/A</v>
      </c>
      <c r="W6206" t="e">
        <v>#N/A</v>
      </c>
      <c r="X6206" t="e">
        <v>#N/A</v>
      </c>
      <c r="Y6206" s="3" t="e">
        <v>#N/A</v>
      </c>
      <c r="Z6206" s="8" t="e">
        <v>#N/A</v>
      </c>
      <c r="AA6206" s="30" t="e">
        <v>#N/A</v>
      </c>
      <c r="AB6206" t="e">
        <v>#N/A</v>
      </c>
      <c r="AC6206" t="e">
        <v>#N/A</v>
      </c>
      <c r="AD6206" t="e">
        <v>#N/A</v>
      </c>
      <c r="AE6206" t="e">
        <v>#N/A</v>
      </c>
      <c r="AF6206" t="e">
        <v>#N/A</v>
      </c>
    </row>
    <row r="6207" spans="1:32" x14ac:dyDescent="0.25">
      <c r="A6207" t="e">
        <v>#N/A</v>
      </c>
      <c r="B6207" s="33" t="e">
        <v>#N/A</v>
      </c>
      <c r="C6207" t="e">
        <v>#N/A</v>
      </c>
      <c r="D6207" t="e">
        <v>#N/A</v>
      </c>
      <c r="E6207" s="69" t="e">
        <v>#N/A</v>
      </c>
      <c r="F6207" s="3" t="e">
        <v>#N/A</v>
      </c>
      <c r="G6207" s="3" t="e">
        <v>#N/A</v>
      </c>
      <c r="H6207" s="3" t="e">
        <v>#N/A</v>
      </c>
      <c r="I6207" s="80" t="e">
        <v>#N/A</v>
      </c>
      <c r="J6207" s="80" t="e">
        <v>#N/A</v>
      </c>
      <c r="K6207" s="85" t="e">
        <v>#N/A</v>
      </c>
      <c r="L6207" s="9" t="e">
        <v>#N/A</v>
      </c>
      <c r="M6207" s="93" t="e">
        <v>#N/A</v>
      </c>
      <c r="N6207" s="8" t="e">
        <v>#N/A</v>
      </c>
      <c r="O6207" t="e">
        <v>#N/A</v>
      </c>
      <c r="P6207" t="e">
        <v>#N/A</v>
      </c>
      <c r="Q6207" t="e">
        <v>#N/A</v>
      </c>
      <c r="R6207" s="2" t="e">
        <v>#N/A</v>
      </c>
      <c r="S6207" t="e">
        <v>#N/A</v>
      </c>
      <c r="T6207" s="3" t="e">
        <v>#N/A</v>
      </c>
      <c r="U6207" s="3" t="e">
        <v>#N/A</v>
      </c>
      <c r="V6207" t="e">
        <v>#N/A</v>
      </c>
      <c r="W6207" t="e">
        <v>#N/A</v>
      </c>
      <c r="X6207" t="e">
        <v>#N/A</v>
      </c>
      <c r="Y6207" s="3" t="e">
        <v>#N/A</v>
      </c>
      <c r="Z6207" s="8" t="e">
        <v>#N/A</v>
      </c>
      <c r="AA6207" s="30" t="e">
        <v>#N/A</v>
      </c>
      <c r="AB6207" t="e">
        <v>#N/A</v>
      </c>
      <c r="AC6207" t="e">
        <v>#N/A</v>
      </c>
      <c r="AD6207" t="e">
        <v>#N/A</v>
      </c>
      <c r="AE6207" t="e">
        <v>#N/A</v>
      </c>
      <c r="AF6207" t="e">
        <v>#N/A</v>
      </c>
    </row>
    <row r="6208" spans="1:32" x14ac:dyDescent="0.25">
      <c r="A6208" t="e">
        <v>#N/A</v>
      </c>
      <c r="B6208" s="33" t="e">
        <v>#N/A</v>
      </c>
      <c r="C6208" t="e">
        <v>#N/A</v>
      </c>
      <c r="D6208" t="e">
        <v>#N/A</v>
      </c>
      <c r="E6208" s="69" t="e">
        <v>#N/A</v>
      </c>
      <c r="F6208" s="3" t="e">
        <v>#N/A</v>
      </c>
      <c r="G6208" s="3" t="e">
        <v>#N/A</v>
      </c>
      <c r="H6208" s="3" t="e">
        <v>#N/A</v>
      </c>
      <c r="I6208" s="80" t="e">
        <v>#N/A</v>
      </c>
      <c r="J6208" s="80" t="e">
        <v>#N/A</v>
      </c>
      <c r="K6208" s="85" t="e">
        <v>#N/A</v>
      </c>
      <c r="L6208" s="9" t="e">
        <v>#N/A</v>
      </c>
      <c r="M6208" s="93" t="e">
        <v>#N/A</v>
      </c>
      <c r="N6208" s="8" t="e">
        <v>#N/A</v>
      </c>
      <c r="O6208" t="e">
        <v>#N/A</v>
      </c>
      <c r="P6208" t="e">
        <v>#N/A</v>
      </c>
      <c r="Q6208" t="e">
        <v>#N/A</v>
      </c>
      <c r="R6208" s="2" t="e">
        <v>#N/A</v>
      </c>
      <c r="S6208" t="e">
        <v>#N/A</v>
      </c>
      <c r="T6208" s="3" t="e">
        <v>#N/A</v>
      </c>
      <c r="U6208" s="3" t="e">
        <v>#N/A</v>
      </c>
      <c r="V6208" t="e">
        <v>#N/A</v>
      </c>
      <c r="W6208" t="e">
        <v>#N/A</v>
      </c>
      <c r="X6208" t="e">
        <v>#N/A</v>
      </c>
      <c r="Y6208" s="3" t="e">
        <v>#N/A</v>
      </c>
      <c r="Z6208" s="8" t="e">
        <v>#N/A</v>
      </c>
      <c r="AA6208" s="30" t="e">
        <v>#N/A</v>
      </c>
      <c r="AB6208" t="e">
        <v>#N/A</v>
      </c>
      <c r="AC6208" t="e">
        <v>#N/A</v>
      </c>
      <c r="AD6208" t="e">
        <v>#N/A</v>
      </c>
      <c r="AE6208" t="e">
        <v>#N/A</v>
      </c>
      <c r="AF6208" t="e">
        <v>#N/A</v>
      </c>
    </row>
    <row r="6209" spans="1:32" x14ac:dyDescent="0.25">
      <c r="A6209" t="e">
        <v>#N/A</v>
      </c>
      <c r="B6209" s="33" t="e">
        <v>#N/A</v>
      </c>
      <c r="C6209" t="e">
        <v>#N/A</v>
      </c>
      <c r="D6209" t="e">
        <v>#N/A</v>
      </c>
      <c r="E6209" s="69" t="e">
        <v>#N/A</v>
      </c>
      <c r="F6209" s="3" t="e">
        <v>#N/A</v>
      </c>
      <c r="G6209" s="3" t="e">
        <v>#N/A</v>
      </c>
      <c r="H6209" s="3" t="e">
        <v>#N/A</v>
      </c>
      <c r="I6209" s="80" t="e">
        <v>#N/A</v>
      </c>
      <c r="J6209" s="80" t="e">
        <v>#N/A</v>
      </c>
      <c r="K6209" s="85" t="e">
        <v>#N/A</v>
      </c>
      <c r="L6209" s="9" t="e">
        <v>#N/A</v>
      </c>
      <c r="M6209" s="93" t="e">
        <v>#N/A</v>
      </c>
      <c r="N6209" s="8" t="e">
        <v>#N/A</v>
      </c>
      <c r="O6209" t="e">
        <v>#N/A</v>
      </c>
      <c r="P6209" t="e">
        <v>#N/A</v>
      </c>
      <c r="Q6209" t="e">
        <v>#N/A</v>
      </c>
      <c r="R6209" s="2" t="e">
        <v>#N/A</v>
      </c>
      <c r="S6209" t="e">
        <v>#N/A</v>
      </c>
      <c r="T6209" s="3" t="e">
        <v>#N/A</v>
      </c>
      <c r="U6209" s="3" t="e">
        <v>#N/A</v>
      </c>
      <c r="V6209" t="e">
        <v>#N/A</v>
      </c>
      <c r="W6209" t="e">
        <v>#N/A</v>
      </c>
      <c r="X6209" t="e">
        <v>#N/A</v>
      </c>
      <c r="Y6209" s="3" t="e">
        <v>#N/A</v>
      </c>
      <c r="Z6209" s="8" t="e">
        <v>#N/A</v>
      </c>
      <c r="AA6209" s="30" t="e">
        <v>#N/A</v>
      </c>
      <c r="AB6209" t="e">
        <v>#N/A</v>
      </c>
      <c r="AC6209" t="e">
        <v>#N/A</v>
      </c>
      <c r="AD6209" t="e">
        <v>#N/A</v>
      </c>
      <c r="AE6209" t="e">
        <v>#N/A</v>
      </c>
      <c r="AF6209" t="e">
        <v>#N/A</v>
      </c>
    </row>
    <row r="6210" spans="1:32" x14ac:dyDescent="0.25">
      <c r="A6210" t="e">
        <v>#N/A</v>
      </c>
      <c r="B6210" s="33" t="e">
        <v>#N/A</v>
      </c>
      <c r="C6210" t="e">
        <v>#N/A</v>
      </c>
      <c r="D6210" t="e">
        <v>#N/A</v>
      </c>
      <c r="E6210" s="69" t="e">
        <v>#N/A</v>
      </c>
      <c r="F6210" s="3" t="e">
        <v>#N/A</v>
      </c>
      <c r="G6210" s="3" t="e">
        <v>#N/A</v>
      </c>
      <c r="H6210" s="3" t="e">
        <v>#N/A</v>
      </c>
      <c r="I6210" s="80" t="e">
        <v>#N/A</v>
      </c>
      <c r="J6210" s="80" t="e">
        <v>#N/A</v>
      </c>
      <c r="K6210" s="85" t="e">
        <v>#N/A</v>
      </c>
      <c r="L6210" s="9" t="e">
        <v>#N/A</v>
      </c>
      <c r="M6210" s="93" t="e">
        <v>#N/A</v>
      </c>
      <c r="N6210" s="8" t="e">
        <v>#N/A</v>
      </c>
      <c r="O6210" t="e">
        <v>#N/A</v>
      </c>
      <c r="P6210" t="e">
        <v>#N/A</v>
      </c>
      <c r="Q6210" t="e">
        <v>#N/A</v>
      </c>
      <c r="R6210" s="2" t="e">
        <v>#N/A</v>
      </c>
      <c r="S6210" t="e">
        <v>#N/A</v>
      </c>
      <c r="T6210" s="3" t="e">
        <v>#N/A</v>
      </c>
      <c r="U6210" s="3" t="e">
        <v>#N/A</v>
      </c>
      <c r="V6210" t="e">
        <v>#N/A</v>
      </c>
      <c r="W6210" t="e">
        <v>#N/A</v>
      </c>
      <c r="X6210" t="e">
        <v>#N/A</v>
      </c>
      <c r="Y6210" s="3" t="e">
        <v>#N/A</v>
      </c>
      <c r="Z6210" s="8" t="e">
        <v>#N/A</v>
      </c>
      <c r="AA6210" s="30" t="e">
        <v>#N/A</v>
      </c>
      <c r="AB6210" t="e">
        <v>#N/A</v>
      </c>
      <c r="AC6210" t="e">
        <v>#N/A</v>
      </c>
      <c r="AD6210" t="e">
        <v>#N/A</v>
      </c>
      <c r="AE6210" t="e">
        <v>#N/A</v>
      </c>
      <c r="AF6210" t="e">
        <v>#N/A</v>
      </c>
    </row>
    <row r="6211" spans="1:32" x14ac:dyDescent="0.25">
      <c r="A6211" t="e">
        <v>#N/A</v>
      </c>
      <c r="B6211" s="33" t="e">
        <v>#N/A</v>
      </c>
      <c r="C6211" t="e">
        <v>#N/A</v>
      </c>
      <c r="D6211" t="e">
        <v>#N/A</v>
      </c>
      <c r="E6211" s="69" t="e">
        <v>#N/A</v>
      </c>
      <c r="F6211" s="3" t="e">
        <v>#N/A</v>
      </c>
      <c r="G6211" s="3" t="e">
        <v>#N/A</v>
      </c>
      <c r="H6211" s="3" t="e">
        <v>#N/A</v>
      </c>
      <c r="I6211" s="80" t="e">
        <v>#N/A</v>
      </c>
      <c r="J6211" s="80" t="e">
        <v>#N/A</v>
      </c>
      <c r="K6211" s="85" t="e">
        <v>#N/A</v>
      </c>
      <c r="L6211" s="9" t="e">
        <v>#N/A</v>
      </c>
      <c r="M6211" s="93" t="e">
        <v>#N/A</v>
      </c>
      <c r="N6211" s="8" t="e">
        <v>#N/A</v>
      </c>
      <c r="O6211" t="e">
        <v>#N/A</v>
      </c>
      <c r="P6211" t="e">
        <v>#N/A</v>
      </c>
      <c r="Q6211" t="e">
        <v>#N/A</v>
      </c>
      <c r="R6211" s="2" t="e">
        <v>#N/A</v>
      </c>
      <c r="S6211" t="e">
        <v>#N/A</v>
      </c>
      <c r="T6211" s="3" t="e">
        <v>#N/A</v>
      </c>
      <c r="U6211" s="3" t="e">
        <v>#N/A</v>
      </c>
      <c r="V6211" t="e">
        <v>#N/A</v>
      </c>
      <c r="W6211" t="e">
        <v>#N/A</v>
      </c>
      <c r="X6211" t="e">
        <v>#N/A</v>
      </c>
      <c r="Y6211" s="3" t="e">
        <v>#N/A</v>
      </c>
      <c r="Z6211" s="8" t="e">
        <v>#N/A</v>
      </c>
      <c r="AA6211" s="30" t="e">
        <v>#N/A</v>
      </c>
      <c r="AB6211" t="e">
        <v>#N/A</v>
      </c>
      <c r="AC6211" t="e">
        <v>#N/A</v>
      </c>
      <c r="AD6211" t="e">
        <v>#N/A</v>
      </c>
      <c r="AE6211" t="e">
        <v>#N/A</v>
      </c>
      <c r="AF6211" t="e">
        <v>#N/A</v>
      </c>
    </row>
    <row r="6212" spans="1:32" x14ac:dyDescent="0.25">
      <c r="A6212" t="e">
        <v>#N/A</v>
      </c>
      <c r="B6212" s="33" t="e">
        <v>#N/A</v>
      </c>
      <c r="C6212" t="e">
        <v>#N/A</v>
      </c>
      <c r="D6212" t="e">
        <v>#N/A</v>
      </c>
      <c r="E6212" s="69" t="e">
        <v>#N/A</v>
      </c>
      <c r="F6212" s="3" t="e">
        <v>#N/A</v>
      </c>
      <c r="G6212" s="3" t="e">
        <v>#N/A</v>
      </c>
      <c r="H6212" s="3" t="e">
        <v>#N/A</v>
      </c>
      <c r="I6212" s="80" t="e">
        <v>#N/A</v>
      </c>
      <c r="J6212" s="80" t="e">
        <v>#N/A</v>
      </c>
      <c r="K6212" s="85" t="e">
        <v>#N/A</v>
      </c>
      <c r="L6212" s="9" t="e">
        <v>#N/A</v>
      </c>
      <c r="M6212" s="93" t="e">
        <v>#N/A</v>
      </c>
      <c r="N6212" s="8" t="e">
        <v>#N/A</v>
      </c>
      <c r="O6212" t="e">
        <v>#N/A</v>
      </c>
      <c r="P6212" t="e">
        <v>#N/A</v>
      </c>
      <c r="Q6212" t="e">
        <v>#N/A</v>
      </c>
      <c r="R6212" s="2" t="e">
        <v>#N/A</v>
      </c>
      <c r="S6212" t="e">
        <v>#N/A</v>
      </c>
      <c r="T6212" s="3" t="e">
        <v>#N/A</v>
      </c>
      <c r="U6212" s="3" t="e">
        <v>#N/A</v>
      </c>
      <c r="V6212" t="e">
        <v>#N/A</v>
      </c>
      <c r="W6212" t="e">
        <v>#N/A</v>
      </c>
      <c r="X6212" t="e">
        <v>#N/A</v>
      </c>
      <c r="Y6212" s="3" t="e">
        <v>#N/A</v>
      </c>
      <c r="Z6212" s="8" t="e">
        <v>#N/A</v>
      </c>
      <c r="AA6212" s="30" t="e">
        <v>#N/A</v>
      </c>
      <c r="AB6212" t="e">
        <v>#N/A</v>
      </c>
      <c r="AC6212" t="e">
        <v>#N/A</v>
      </c>
      <c r="AD6212" t="e">
        <v>#N/A</v>
      </c>
      <c r="AE6212" t="e">
        <v>#N/A</v>
      </c>
      <c r="AF6212" t="e">
        <v>#N/A</v>
      </c>
    </row>
    <row r="6213" spans="1:32" x14ac:dyDescent="0.25">
      <c r="A6213" t="e">
        <v>#N/A</v>
      </c>
      <c r="B6213" s="33" t="e">
        <v>#N/A</v>
      </c>
      <c r="C6213" t="e">
        <v>#N/A</v>
      </c>
      <c r="D6213" t="e">
        <v>#N/A</v>
      </c>
      <c r="E6213" s="69" t="e">
        <v>#N/A</v>
      </c>
      <c r="F6213" s="3" t="e">
        <v>#N/A</v>
      </c>
      <c r="G6213" s="3" t="e">
        <v>#N/A</v>
      </c>
      <c r="H6213" s="3" t="e">
        <v>#N/A</v>
      </c>
      <c r="I6213" s="80" t="e">
        <v>#N/A</v>
      </c>
      <c r="J6213" s="80" t="e">
        <v>#N/A</v>
      </c>
      <c r="K6213" s="85" t="e">
        <v>#N/A</v>
      </c>
      <c r="L6213" s="9" t="e">
        <v>#N/A</v>
      </c>
      <c r="M6213" s="93" t="e">
        <v>#N/A</v>
      </c>
      <c r="N6213" s="8" t="e">
        <v>#N/A</v>
      </c>
      <c r="O6213" t="e">
        <v>#N/A</v>
      </c>
      <c r="P6213" t="e">
        <v>#N/A</v>
      </c>
      <c r="Q6213" t="e">
        <v>#N/A</v>
      </c>
      <c r="R6213" s="2" t="e">
        <v>#N/A</v>
      </c>
      <c r="S6213" t="e">
        <v>#N/A</v>
      </c>
      <c r="T6213" s="3" t="e">
        <v>#N/A</v>
      </c>
      <c r="U6213" s="3" t="e">
        <v>#N/A</v>
      </c>
      <c r="V6213" t="e">
        <v>#N/A</v>
      </c>
      <c r="W6213" t="e">
        <v>#N/A</v>
      </c>
      <c r="X6213" t="e">
        <v>#N/A</v>
      </c>
      <c r="Y6213" s="3" t="e">
        <v>#N/A</v>
      </c>
      <c r="Z6213" s="8" t="e">
        <v>#N/A</v>
      </c>
      <c r="AA6213" s="30" t="e">
        <v>#N/A</v>
      </c>
      <c r="AB6213" t="e">
        <v>#N/A</v>
      </c>
      <c r="AC6213" t="e">
        <v>#N/A</v>
      </c>
      <c r="AD6213" t="e">
        <v>#N/A</v>
      </c>
      <c r="AE6213" t="e">
        <v>#N/A</v>
      </c>
      <c r="AF6213" t="e">
        <v>#N/A</v>
      </c>
    </row>
    <row r="6214" spans="1:32" x14ac:dyDescent="0.25">
      <c r="A6214" t="e">
        <v>#N/A</v>
      </c>
      <c r="B6214" s="33" t="e">
        <v>#N/A</v>
      </c>
      <c r="C6214" t="e">
        <v>#N/A</v>
      </c>
      <c r="D6214" t="e">
        <v>#N/A</v>
      </c>
      <c r="E6214" s="69" t="e">
        <v>#N/A</v>
      </c>
      <c r="F6214" s="3" t="e">
        <v>#N/A</v>
      </c>
      <c r="G6214" s="3" t="e">
        <v>#N/A</v>
      </c>
      <c r="H6214" s="3" t="e">
        <v>#N/A</v>
      </c>
      <c r="I6214" s="80" t="e">
        <v>#N/A</v>
      </c>
      <c r="J6214" s="80" t="e">
        <v>#N/A</v>
      </c>
      <c r="K6214" s="85" t="e">
        <v>#N/A</v>
      </c>
      <c r="L6214" s="9" t="e">
        <v>#N/A</v>
      </c>
      <c r="M6214" s="93" t="e">
        <v>#N/A</v>
      </c>
      <c r="N6214" s="8" t="e">
        <v>#N/A</v>
      </c>
      <c r="O6214" t="e">
        <v>#N/A</v>
      </c>
      <c r="P6214" t="e">
        <v>#N/A</v>
      </c>
      <c r="Q6214" t="e">
        <v>#N/A</v>
      </c>
      <c r="R6214" s="2" t="e">
        <v>#N/A</v>
      </c>
      <c r="S6214" t="e">
        <v>#N/A</v>
      </c>
      <c r="T6214" s="3" t="e">
        <v>#N/A</v>
      </c>
      <c r="U6214" s="3" t="e">
        <v>#N/A</v>
      </c>
      <c r="V6214" t="e">
        <v>#N/A</v>
      </c>
      <c r="W6214" t="e">
        <v>#N/A</v>
      </c>
      <c r="X6214" t="e">
        <v>#N/A</v>
      </c>
      <c r="Y6214" s="3" t="e">
        <v>#N/A</v>
      </c>
      <c r="Z6214" s="8" t="e">
        <v>#N/A</v>
      </c>
      <c r="AA6214" s="30" t="e">
        <v>#N/A</v>
      </c>
      <c r="AB6214" t="e">
        <v>#N/A</v>
      </c>
      <c r="AC6214" t="e">
        <v>#N/A</v>
      </c>
      <c r="AD6214" t="e">
        <v>#N/A</v>
      </c>
      <c r="AE6214" t="e">
        <v>#N/A</v>
      </c>
      <c r="AF6214" t="e">
        <v>#N/A</v>
      </c>
    </row>
    <row r="6215" spans="1:32" x14ac:dyDescent="0.25">
      <c r="A6215" t="e">
        <v>#N/A</v>
      </c>
      <c r="B6215" s="33" t="e">
        <v>#N/A</v>
      </c>
      <c r="C6215" t="e">
        <v>#N/A</v>
      </c>
      <c r="D6215" t="e">
        <v>#N/A</v>
      </c>
      <c r="E6215" s="69" t="e">
        <v>#N/A</v>
      </c>
      <c r="F6215" s="3" t="e">
        <v>#N/A</v>
      </c>
      <c r="G6215" s="3" t="e">
        <v>#N/A</v>
      </c>
      <c r="H6215" s="3" t="e">
        <v>#N/A</v>
      </c>
      <c r="I6215" s="80" t="e">
        <v>#N/A</v>
      </c>
      <c r="J6215" s="80" t="e">
        <v>#N/A</v>
      </c>
      <c r="K6215" s="85" t="e">
        <v>#N/A</v>
      </c>
      <c r="L6215" s="9" t="e">
        <v>#N/A</v>
      </c>
      <c r="M6215" s="93" t="e">
        <v>#N/A</v>
      </c>
      <c r="N6215" s="8" t="e">
        <v>#N/A</v>
      </c>
      <c r="O6215" t="e">
        <v>#N/A</v>
      </c>
      <c r="P6215" t="e">
        <v>#N/A</v>
      </c>
      <c r="Q6215" t="e">
        <v>#N/A</v>
      </c>
      <c r="R6215" s="2" t="e">
        <v>#N/A</v>
      </c>
      <c r="S6215" t="e">
        <v>#N/A</v>
      </c>
      <c r="T6215" s="3" t="e">
        <v>#N/A</v>
      </c>
      <c r="U6215" s="3" t="e">
        <v>#N/A</v>
      </c>
      <c r="V6215" t="e">
        <v>#N/A</v>
      </c>
      <c r="W6215" t="e">
        <v>#N/A</v>
      </c>
      <c r="X6215" t="e">
        <v>#N/A</v>
      </c>
      <c r="Y6215" s="3" t="e">
        <v>#N/A</v>
      </c>
      <c r="Z6215" s="8" t="e">
        <v>#N/A</v>
      </c>
      <c r="AA6215" s="30" t="e">
        <v>#N/A</v>
      </c>
      <c r="AB6215" t="e">
        <v>#N/A</v>
      </c>
      <c r="AC6215" t="e">
        <v>#N/A</v>
      </c>
      <c r="AD6215" t="e">
        <v>#N/A</v>
      </c>
      <c r="AE6215" t="e">
        <v>#N/A</v>
      </c>
      <c r="AF6215" t="e">
        <v>#N/A</v>
      </c>
    </row>
    <row r="6216" spans="1:32" x14ac:dyDescent="0.25">
      <c r="A6216" t="e">
        <v>#N/A</v>
      </c>
      <c r="B6216" s="33" t="e">
        <v>#N/A</v>
      </c>
      <c r="C6216" t="e">
        <v>#N/A</v>
      </c>
      <c r="D6216" t="e">
        <v>#N/A</v>
      </c>
      <c r="E6216" s="69" t="e">
        <v>#N/A</v>
      </c>
      <c r="F6216" s="3" t="e">
        <v>#N/A</v>
      </c>
      <c r="G6216" s="3" t="e">
        <v>#N/A</v>
      </c>
      <c r="H6216" s="3" t="e">
        <v>#N/A</v>
      </c>
      <c r="I6216" s="80" t="e">
        <v>#N/A</v>
      </c>
      <c r="J6216" s="80" t="e">
        <v>#N/A</v>
      </c>
      <c r="K6216" s="85" t="e">
        <v>#N/A</v>
      </c>
      <c r="L6216" s="9" t="e">
        <v>#N/A</v>
      </c>
      <c r="M6216" s="93" t="e">
        <v>#N/A</v>
      </c>
      <c r="N6216" s="8" t="e">
        <v>#N/A</v>
      </c>
      <c r="O6216" t="e">
        <v>#N/A</v>
      </c>
      <c r="P6216" t="e">
        <v>#N/A</v>
      </c>
      <c r="Q6216" t="e">
        <v>#N/A</v>
      </c>
      <c r="R6216" s="2" t="e">
        <v>#N/A</v>
      </c>
      <c r="S6216" t="e">
        <v>#N/A</v>
      </c>
      <c r="T6216" s="3" t="e">
        <v>#N/A</v>
      </c>
      <c r="U6216" s="3" t="e">
        <v>#N/A</v>
      </c>
      <c r="V6216" t="e">
        <v>#N/A</v>
      </c>
      <c r="W6216" t="e">
        <v>#N/A</v>
      </c>
      <c r="X6216" t="e">
        <v>#N/A</v>
      </c>
      <c r="Y6216" s="3" t="e">
        <v>#N/A</v>
      </c>
      <c r="Z6216" s="8" t="e">
        <v>#N/A</v>
      </c>
      <c r="AA6216" s="30" t="e">
        <v>#N/A</v>
      </c>
      <c r="AB6216" t="e">
        <v>#N/A</v>
      </c>
      <c r="AC6216" t="e">
        <v>#N/A</v>
      </c>
      <c r="AD6216" t="e">
        <v>#N/A</v>
      </c>
      <c r="AE6216" t="e">
        <v>#N/A</v>
      </c>
      <c r="AF6216" t="e">
        <v>#N/A</v>
      </c>
    </row>
    <row r="6217" spans="1:32" x14ac:dyDescent="0.25">
      <c r="A6217" t="e">
        <v>#N/A</v>
      </c>
      <c r="B6217" s="33" t="e">
        <v>#N/A</v>
      </c>
      <c r="C6217" t="e">
        <v>#N/A</v>
      </c>
      <c r="D6217" t="e">
        <v>#N/A</v>
      </c>
      <c r="E6217" s="69" t="e">
        <v>#N/A</v>
      </c>
      <c r="F6217" s="3" t="e">
        <v>#N/A</v>
      </c>
      <c r="G6217" s="3" t="e">
        <v>#N/A</v>
      </c>
      <c r="H6217" s="3" t="e">
        <v>#N/A</v>
      </c>
      <c r="I6217" s="80" t="e">
        <v>#N/A</v>
      </c>
      <c r="J6217" s="80" t="e">
        <v>#N/A</v>
      </c>
      <c r="K6217" s="85" t="e">
        <v>#N/A</v>
      </c>
      <c r="L6217" s="9" t="e">
        <v>#N/A</v>
      </c>
      <c r="M6217" s="93" t="e">
        <v>#N/A</v>
      </c>
      <c r="N6217" s="8" t="e">
        <v>#N/A</v>
      </c>
      <c r="O6217" t="e">
        <v>#N/A</v>
      </c>
      <c r="P6217" t="e">
        <v>#N/A</v>
      </c>
      <c r="Q6217" t="e">
        <v>#N/A</v>
      </c>
      <c r="R6217" s="2" t="e">
        <v>#N/A</v>
      </c>
      <c r="S6217" t="e">
        <v>#N/A</v>
      </c>
      <c r="T6217" s="3" t="e">
        <v>#N/A</v>
      </c>
      <c r="U6217" s="3" t="e">
        <v>#N/A</v>
      </c>
      <c r="V6217" t="e">
        <v>#N/A</v>
      </c>
      <c r="W6217" t="e">
        <v>#N/A</v>
      </c>
      <c r="X6217" t="e">
        <v>#N/A</v>
      </c>
      <c r="Y6217" s="3" t="e">
        <v>#N/A</v>
      </c>
      <c r="Z6217" s="8" t="e">
        <v>#N/A</v>
      </c>
      <c r="AA6217" s="30" t="e">
        <v>#N/A</v>
      </c>
      <c r="AB6217" t="e">
        <v>#N/A</v>
      </c>
      <c r="AC6217" t="e">
        <v>#N/A</v>
      </c>
      <c r="AD6217" t="e">
        <v>#N/A</v>
      </c>
      <c r="AE6217" t="e">
        <v>#N/A</v>
      </c>
      <c r="AF6217" t="e">
        <v>#N/A</v>
      </c>
    </row>
    <row r="6218" spans="1:32" x14ac:dyDescent="0.25">
      <c r="A6218" t="e">
        <v>#N/A</v>
      </c>
      <c r="B6218" s="33" t="e">
        <v>#N/A</v>
      </c>
      <c r="C6218" t="e">
        <v>#N/A</v>
      </c>
      <c r="D6218" t="e">
        <v>#N/A</v>
      </c>
      <c r="E6218" s="69" t="e">
        <v>#N/A</v>
      </c>
      <c r="F6218" s="3" t="e">
        <v>#N/A</v>
      </c>
      <c r="G6218" s="3" t="e">
        <v>#N/A</v>
      </c>
      <c r="H6218" s="3" t="e">
        <v>#N/A</v>
      </c>
      <c r="I6218" s="80" t="e">
        <v>#N/A</v>
      </c>
      <c r="J6218" s="80" t="e">
        <v>#N/A</v>
      </c>
      <c r="K6218" s="85" t="e">
        <v>#N/A</v>
      </c>
      <c r="L6218" s="9" t="e">
        <v>#N/A</v>
      </c>
      <c r="M6218" s="93" t="e">
        <v>#N/A</v>
      </c>
      <c r="N6218" s="8" t="e">
        <v>#N/A</v>
      </c>
      <c r="O6218" t="e">
        <v>#N/A</v>
      </c>
      <c r="P6218" t="e">
        <v>#N/A</v>
      </c>
      <c r="Q6218" t="e">
        <v>#N/A</v>
      </c>
      <c r="R6218" s="2" t="e">
        <v>#N/A</v>
      </c>
      <c r="S6218" t="e">
        <v>#N/A</v>
      </c>
      <c r="T6218" s="3" t="e">
        <v>#N/A</v>
      </c>
      <c r="U6218" s="3" t="e">
        <v>#N/A</v>
      </c>
      <c r="V6218" t="e">
        <v>#N/A</v>
      </c>
      <c r="W6218" t="e">
        <v>#N/A</v>
      </c>
      <c r="X6218" t="e">
        <v>#N/A</v>
      </c>
      <c r="Y6218" s="3" t="e">
        <v>#N/A</v>
      </c>
      <c r="Z6218" s="8" t="e">
        <v>#N/A</v>
      </c>
      <c r="AA6218" s="30" t="e">
        <v>#N/A</v>
      </c>
      <c r="AB6218" t="e">
        <v>#N/A</v>
      </c>
      <c r="AC6218" t="e">
        <v>#N/A</v>
      </c>
      <c r="AD6218" t="e">
        <v>#N/A</v>
      </c>
      <c r="AE6218" t="e">
        <v>#N/A</v>
      </c>
      <c r="AF6218" t="e">
        <v>#N/A</v>
      </c>
    </row>
    <row r="6219" spans="1:32" x14ac:dyDescent="0.25">
      <c r="A6219" t="e">
        <v>#N/A</v>
      </c>
      <c r="B6219" s="33" t="e">
        <v>#N/A</v>
      </c>
      <c r="C6219" t="e">
        <v>#N/A</v>
      </c>
      <c r="D6219" t="e">
        <v>#N/A</v>
      </c>
      <c r="E6219" s="69" t="e">
        <v>#N/A</v>
      </c>
      <c r="F6219" s="3" t="e">
        <v>#N/A</v>
      </c>
      <c r="G6219" s="3" t="e">
        <v>#N/A</v>
      </c>
      <c r="H6219" s="3" t="e">
        <v>#N/A</v>
      </c>
      <c r="I6219" s="80" t="e">
        <v>#N/A</v>
      </c>
      <c r="J6219" s="80" t="e">
        <v>#N/A</v>
      </c>
      <c r="K6219" s="85" t="e">
        <v>#N/A</v>
      </c>
      <c r="L6219" s="9" t="e">
        <v>#N/A</v>
      </c>
      <c r="M6219" s="93" t="e">
        <v>#N/A</v>
      </c>
      <c r="N6219" s="8" t="e">
        <v>#N/A</v>
      </c>
      <c r="O6219" t="e">
        <v>#N/A</v>
      </c>
      <c r="P6219" t="e">
        <v>#N/A</v>
      </c>
      <c r="Q6219" t="e">
        <v>#N/A</v>
      </c>
      <c r="R6219" s="2" t="e">
        <v>#N/A</v>
      </c>
      <c r="S6219" t="e">
        <v>#N/A</v>
      </c>
      <c r="T6219" s="3" t="e">
        <v>#N/A</v>
      </c>
      <c r="U6219" s="3" t="e">
        <v>#N/A</v>
      </c>
      <c r="V6219" t="e">
        <v>#N/A</v>
      </c>
      <c r="W6219" t="e">
        <v>#N/A</v>
      </c>
      <c r="X6219" t="e">
        <v>#N/A</v>
      </c>
      <c r="Y6219" s="3" t="e">
        <v>#N/A</v>
      </c>
      <c r="Z6219" s="8" t="e">
        <v>#N/A</v>
      </c>
      <c r="AA6219" s="30" t="e">
        <v>#N/A</v>
      </c>
      <c r="AB6219" t="e">
        <v>#N/A</v>
      </c>
      <c r="AC6219" t="e">
        <v>#N/A</v>
      </c>
      <c r="AD6219" t="e">
        <v>#N/A</v>
      </c>
      <c r="AE6219" t="e">
        <v>#N/A</v>
      </c>
      <c r="AF6219" t="e">
        <v>#N/A</v>
      </c>
    </row>
    <row r="6220" spans="1:32" x14ac:dyDescent="0.25">
      <c r="A6220" t="e">
        <v>#N/A</v>
      </c>
      <c r="B6220" s="33" t="e">
        <v>#N/A</v>
      </c>
      <c r="C6220" t="e">
        <v>#N/A</v>
      </c>
      <c r="D6220" t="e">
        <v>#N/A</v>
      </c>
      <c r="E6220" s="69" t="e">
        <v>#N/A</v>
      </c>
      <c r="F6220" s="3" t="e">
        <v>#N/A</v>
      </c>
      <c r="G6220" s="3" t="e">
        <v>#N/A</v>
      </c>
      <c r="H6220" s="3" t="e">
        <v>#N/A</v>
      </c>
      <c r="I6220" s="80" t="e">
        <v>#N/A</v>
      </c>
      <c r="J6220" s="80" t="e">
        <v>#N/A</v>
      </c>
      <c r="K6220" s="85" t="e">
        <v>#N/A</v>
      </c>
      <c r="L6220" s="9" t="e">
        <v>#N/A</v>
      </c>
      <c r="M6220" s="93" t="e">
        <v>#N/A</v>
      </c>
      <c r="N6220" s="8" t="e">
        <v>#N/A</v>
      </c>
      <c r="O6220" t="e">
        <v>#N/A</v>
      </c>
      <c r="P6220" t="e">
        <v>#N/A</v>
      </c>
      <c r="Q6220" t="e">
        <v>#N/A</v>
      </c>
      <c r="R6220" s="2" t="e">
        <v>#N/A</v>
      </c>
      <c r="S6220" t="e">
        <v>#N/A</v>
      </c>
      <c r="T6220" s="3" t="e">
        <v>#N/A</v>
      </c>
      <c r="U6220" s="3" t="e">
        <v>#N/A</v>
      </c>
      <c r="V6220" t="e">
        <v>#N/A</v>
      </c>
      <c r="W6220" t="e">
        <v>#N/A</v>
      </c>
      <c r="X6220" t="e">
        <v>#N/A</v>
      </c>
      <c r="Y6220" s="3" t="e">
        <v>#N/A</v>
      </c>
      <c r="Z6220" s="8" t="e">
        <v>#N/A</v>
      </c>
      <c r="AA6220" s="30" t="e">
        <v>#N/A</v>
      </c>
      <c r="AB6220" t="e">
        <v>#N/A</v>
      </c>
      <c r="AC6220" t="e">
        <v>#N/A</v>
      </c>
      <c r="AD6220" t="e">
        <v>#N/A</v>
      </c>
      <c r="AE6220" t="e">
        <v>#N/A</v>
      </c>
      <c r="AF6220" t="e">
        <v>#N/A</v>
      </c>
    </row>
    <row r="6221" spans="1:32" x14ac:dyDescent="0.25">
      <c r="A6221" t="e">
        <v>#N/A</v>
      </c>
      <c r="B6221" s="33" t="e">
        <v>#N/A</v>
      </c>
      <c r="C6221" t="e">
        <v>#N/A</v>
      </c>
      <c r="D6221" t="e">
        <v>#N/A</v>
      </c>
      <c r="E6221" s="69" t="e">
        <v>#N/A</v>
      </c>
      <c r="F6221" s="3" t="e">
        <v>#N/A</v>
      </c>
      <c r="G6221" s="3" t="e">
        <v>#N/A</v>
      </c>
      <c r="H6221" s="3" t="e">
        <v>#N/A</v>
      </c>
      <c r="I6221" s="80" t="e">
        <v>#N/A</v>
      </c>
      <c r="J6221" s="80" t="e">
        <v>#N/A</v>
      </c>
      <c r="K6221" s="85" t="e">
        <v>#N/A</v>
      </c>
      <c r="L6221" s="9" t="e">
        <v>#N/A</v>
      </c>
      <c r="M6221" s="93" t="e">
        <v>#N/A</v>
      </c>
      <c r="N6221" s="8" t="e">
        <v>#N/A</v>
      </c>
      <c r="O6221" t="e">
        <v>#N/A</v>
      </c>
      <c r="P6221" t="e">
        <v>#N/A</v>
      </c>
      <c r="Q6221" t="e">
        <v>#N/A</v>
      </c>
      <c r="R6221" s="2" t="e">
        <v>#N/A</v>
      </c>
      <c r="S6221" t="e">
        <v>#N/A</v>
      </c>
      <c r="T6221" s="3" t="e">
        <v>#N/A</v>
      </c>
      <c r="U6221" s="3" t="e">
        <v>#N/A</v>
      </c>
      <c r="V6221" t="e">
        <v>#N/A</v>
      </c>
      <c r="W6221" t="e">
        <v>#N/A</v>
      </c>
      <c r="X6221" t="e">
        <v>#N/A</v>
      </c>
      <c r="Y6221" s="3" t="e">
        <v>#N/A</v>
      </c>
      <c r="Z6221" s="8" t="e">
        <v>#N/A</v>
      </c>
      <c r="AA6221" s="30" t="e">
        <v>#N/A</v>
      </c>
      <c r="AB6221" t="e">
        <v>#N/A</v>
      </c>
      <c r="AC6221" t="e">
        <v>#N/A</v>
      </c>
      <c r="AD6221" t="e">
        <v>#N/A</v>
      </c>
      <c r="AE6221" t="e">
        <v>#N/A</v>
      </c>
      <c r="AF6221" t="e">
        <v>#N/A</v>
      </c>
    </row>
    <row r="6222" spans="1:32" x14ac:dyDescent="0.25">
      <c r="A6222" t="e">
        <v>#N/A</v>
      </c>
      <c r="B6222" s="33" t="e">
        <v>#N/A</v>
      </c>
      <c r="C6222" t="e">
        <v>#N/A</v>
      </c>
      <c r="D6222" t="e">
        <v>#N/A</v>
      </c>
      <c r="E6222" s="69" t="e">
        <v>#N/A</v>
      </c>
      <c r="F6222" s="3" t="e">
        <v>#N/A</v>
      </c>
      <c r="G6222" s="3" t="e">
        <v>#N/A</v>
      </c>
      <c r="H6222" s="3" t="e">
        <v>#N/A</v>
      </c>
      <c r="I6222" s="80" t="e">
        <v>#N/A</v>
      </c>
      <c r="J6222" s="80" t="e">
        <v>#N/A</v>
      </c>
      <c r="K6222" s="85" t="e">
        <v>#N/A</v>
      </c>
      <c r="L6222" s="9" t="e">
        <v>#N/A</v>
      </c>
      <c r="M6222" s="93" t="e">
        <v>#N/A</v>
      </c>
      <c r="N6222" s="8" t="e">
        <v>#N/A</v>
      </c>
      <c r="O6222" t="e">
        <v>#N/A</v>
      </c>
      <c r="P6222" t="e">
        <v>#N/A</v>
      </c>
      <c r="Q6222" t="e">
        <v>#N/A</v>
      </c>
      <c r="R6222" s="2" t="e">
        <v>#N/A</v>
      </c>
      <c r="S6222" t="e">
        <v>#N/A</v>
      </c>
      <c r="T6222" s="3" t="e">
        <v>#N/A</v>
      </c>
      <c r="U6222" s="3" t="e">
        <v>#N/A</v>
      </c>
      <c r="V6222" t="e">
        <v>#N/A</v>
      </c>
      <c r="W6222" t="e">
        <v>#N/A</v>
      </c>
      <c r="X6222" t="e">
        <v>#N/A</v>
      </c>
      <c r="Y6222" s="3" t="e">
        <v>#N/A</v>
      </c>
      <c r="Z6222" s="8" t="e">
        <v>#N/A</v>
      </c>
      <c r="AA6222" s="30" t="e">
        <v>#N/A</v>
      </c>
      <c r="AB6222" t="e">
        <v>#N/A</v>
      </c>
      <c r="AC6222" t="e">
        <v>#N/A</v>
      </c>
      <c r="AD6222" t="e">
        <v>#N/A</v>
      </c>
      <c r="AE6222" t="e">
        <v>#N/A</v>
      </c>
      <c r="AF6222" t="e">
        <v>#N/A</v>
      </c>
    </row>
    <row r="6223" spans="1:32" x14ac:dyDescent="0.25">
      <c r="A6223" t="e">
        <v>#N/A</v>
      </c>
      <c r="B6223" s="33" t="e">
        <v>#N/A</v>
      </c>
      <c r="C6223" t="e">
        <v>#N/A</v>
      </c>
      <c r="D6223" t="e">
        <v>#N/A</v>
      </c>
      <c r="E6223" s="69" t="e">
        <v>#N/A</v>
      </c>
      <c r="F6223" s="3" t="e">
        <v>#N/A</v>
      </c>
      <c r="G6223" s="3" t="e">
        <v>#N/A</v>
      </c>
      <c r="H6223" s="3" t="e">
        <v>#N/A</v>
      </c>
      <c r="I6223" s="80" t="e">
        <v>#N/A</v>
      </c>
      <c r="J6223" s="80" t="e">
        <v>#N/A</v>
      </c>
      <c r="K6223" s="85" t="e">
        <v>#N/A</v>
      </c>
      <c r="L6223" s="9" t="e">
        <v>#N/A</v>
      </c>
      <c r="M6223" s="93" t="e">
        <v>#N/A</v>
      </c>
      <c r="N6223" s="8" t="e">
        <v>#N/A</v>
      </c>
      <c r="O6223" t="e">
        <v>#N/A</v>
      </c>
      <c r="P6223" t="e">
        <v>#N/A</v>
      </c>
      <c r="Q6223" t="e">
        <v>#N/A</v>
      </c>
      <c r="R6223" s="2" t="e">
        <v>#N/A</v>
      </c>
      <c r="S6223" t="e">
        <v>#N/A</v>
      </c>
      <c r="T6223" s="3" t="e">
        <v>#N/A</v>
      </c>
      <c r="U6223" s="3" t="e">
        <v>#N/A</v>
      </c>
      <c r="V6223" t="e">
        <v>#N/A</v>
      </c>
      <c r="W6223" t="e">
        <v>#N/A</v>
      </c>
      <c r="X6223" t="e">
        <v>#N/A</v>
      </c>
      <c r="Y6223" s="3" t="e">
        <v>#N/A</v>
      </c>
      <c r="Z6223" s="8" t="e">
        <v>#N/A</v>
      </c>
      <c r="AA6223" s="30" t="e">
        <v>#N/A</v>
      </c>
      <c r="AB6223" t="e">
        <v>#N/A</v>
      </c>
      <c r="AC6223" t="e">
        <v>#N/A</v>
      </c>
      <c r="AD6223" t="e">
        <v>#N/A</v>
      </c>
      <c r="AE6223" t="e">
        <v>#N/A</v>
      </c>
      <c r="AF6223" t="e">
        <v>#N/A</v>
      </c>
    </row>
    <row r="6224" spans="1:32" x14ac:dyDescent="0.25">
      <c r="A6224" t="e">
        <v>#N/A</v>
      </c>
      <c r="B6224" s="33" t="e">
        <v>#N/A</v>
      </c>
      <c r="C6224" t="e">
        <v>#N/A</v>
      </c>
      <c r="D6224" t="e">
        <v>#N/A</v>
      </c>
      <c r="E6224" s="69" t="e">
        <v>#N/A</v>
      </c>
      <c r="F6224" s="3" t="e">
        <v>#N/A</v>
      </c>
      <c r="G6224" s="3" t="e">
        <v>#N/A</v>
      </c>
      <c r="H6224" s="3" t="e">
        <v>#N/A</v>
      </c>
      <c r="I6224" s="80" t="e">
        <v>#N/A</v>
      </c>
      <c r="J6224" s="80" t="e">
        <v>#N/A</v>
      </c>
      <c r="K6224" s="85" t="e">
        <v>#N/A</v>
      </c>
      <c r="L6224" s="9" t="e">
        <v>#N/A</v>
      </c>
      <c r="M6224" s="93" t="e">
        <v>#N/A</v>
      </c>
      <c r="N6224" s="8" t="e">
        <v>#N/A</v>
      </c>
      <c r="O6224" t="e">
        <v>#N/A</v>
      </c>
      <c r="P6224" t="e">
        <v>#N/A</v>
      </c>
      <c r="Q6224" t="e">
        <v>#N/A</v>
      </c>
      <c r="R6224" s="2" t="e">
        <v>#N/A</v>
      </c>
      <c r="S6224" t="e">
        <v>#N/A</v>
      </c>
      <c r="T6224" s="3" t="e">
        <v>#N/A</v>
      </c>
      <c r="U6224" s="3" t="e">
        <v>#N/A</v>
      </c>
      <c r="V6224" t="e">
        <v>#N/A</v>
      </c>
      <c r="W6224" t="e">
        <v>#N/A</v>
      </c>
      <c r="X6224" t="e">
        <v>#N/A</v>
      </c>
      <c r="Y6224" s="3" t="e">
        <v>#N/A</v>
      </c>
      <c r="Z6224" s="8" t="e">
        <v>#N/A</v>
      </c>
      <c r="AA6224" s="30" t="e">
        <v>#N/A</v>
      </c>
      <c r="AB6224" t="e">
        <v>#N/A</v>
      </c>
      <c r="AC6224" t="e">
        <v>#N/A</v>
      </c>
      <c r="AD6224" t="e">
        <v>#N/A</v>
      </c>
      <c r="AE6224" t="e">
        <v>#N/A</v>
      </c>
      <c r="AF6224" t="e">
        <v>#N/A</v>
      </c>
    </row>
    <row r="6225" spans="1:32" x14ac:dyDescent="0.25">
      <c r="A6225" t="e">
        <v>#N/A</v>
      </c>
      <c r="B6225" s="33" t="e">
        <v>#N/A</v>
      </c>
      <c r="C6225" t="e">
        <v>#N/A</v>
      </c>
      <c r="D6225" t="e">
        <v>#N/A</v>
      </c>
      <c r="E6225" s="69" t="e">
        <v>#N/A</v>
      </c>
      <c r="F6225" s="3" t="e">
        <v>#N/A</v>
      </c>
      <c r="G6225" s="3" t="e">
        <v>#N/A</v>
      </c>
      <c r="H6225" s="3" t="e">
        <v>#N/A</v>
      </c>
      <c r="I6225" s="80" t="e">
        <v>#N/A</v>
      </c>
      <c r="J6225" s="80" t="e">
        <v>#N/A</v>
      </c>
      <c r="K6225" s="85" t="e">
        <v>#N/A</v>
      </c>
      <c r="L6225" s="9" t="e">
        <v>#N/A</v>
      </c>
      <c r="M6225" s="93" t="e">
        <v>#N/A</v>
      </c>
      <c r="N6225" s="8" t="e">
        <v>#N/A</v>
      </c>
      <c r="O6225" t="e">
        <v>#N/A</v>
      </c>
      <c r="P6225" t="e">
        <v>#N/A</v>
      </c>
      <c r="Q6225" t="e">
        <v>#N/A</v>
      </c>
      <c r="R6225" s="2" t="e">
        <v>#N/A</v>
      </c>
      <c r="S6225" t="e">
        <v>#N/A</v>
      </c>
      <c r="T6225" s="3" t="e">
        <v>#N/A</v>
      </c>
      <c r="U6225" s="3" t="e">
        <v>#N/A</v>
      </c>
      <c r="V6225" t="e">
        <v>#N/A</v>
      </c>
      <c r="W6225" t="e">
        <v>#N/A</v>
      </c>
      <c r="X6225" t="e">
        <v>#N/A</v>
      </c>
      <c r="Y6225" s="3" t="e">
        <v>#N/A</v>
      </c>
      <c r="Z6225" s="8" t="e">
        <v>#N/A</v>
      </c>
      <c r="AA6225" s="30" t="e">
        <v>#N/A</v>
      </c>
      <c r="AB6225" t="e">
        <v>#N/A</v>
      </c>
      <c r="AC6225" t="e">
        <v>#N/A</v>
      </c>
      <c r="AD6225" t="e">
        <v>#N/A</v>
      </c>
      <c r="AE6225" t="e">
        <v>#N/A</v>
      </c>
      <c r="AF6225" t="e">
        <v>#N/A</v>
      </c>
    </row>
    <row r="6226" spans="1:32" x14ac:dyDescent="0.25">
      <c r="A6226" t="e">
        <v>#N/A</v>
      </c>
      <c r="B6226" s="33" t="e">
        <v>#N/A</v>
      </c>
      <c r="C6226" t="e">
        <v>#N/A</v>
      </c>
      <c r="D6226" t="e">
        <v>#N/A</v>
      </c>
      <c r="E6226" s="69" t="e">
        <v>#N/A</v>
      </c>
      <c r="F6226" s="3" t="e">
        <v>#N/A</v>
      </c>
      <c r="G6226" s="3" t="e">
        <v>#N/A</v>
      </c>
      <c r="H6226" s="3" t="e">
        <v>#N/A</v>
      </c>
      <c r="I6226" s="80" t="e">
        <v>#N/A</v>
      </c>
      <c r="J6226" s="80" t="e">
        <v>#N/A</v>
      </c>
      <c r="K6226" s="85" t="e">
        <v>#N/A</v>
      </c>
      <c r="L6226" s="9" t="e">
        <v>#N/A</v>
      </c>
      <c r="M6226" s="93" t="e">
        <v>#N/A</v>
      </c>
      <c r="N6226" s="8" t="e">
        <v>#N/A</v>
      </c>
      <c r="O6226" t="e">
        <v>#N/A</v>
      </c>
      <c r="P6226" t="e">
        <v>#N/A</v>
      </c>
      <c r="Q6226" t="e">
        <v>#N/A</v>
      </c>
      <c r="R6226" s="2" t="e">
        <v>#N/A</v>
      </c>
      <c r="S6226" t="e">
        <v>#N/A</v>
      </c>
      <c r="T6226" s="3" t="e">
        <v>#N/A</v>
      </c>
      <c r="U6226" s="3" t="e">
        <v>#N/A</v>
      </c>
      <c r="V6226" t="e">
        <v>#N/A</v>
      </c>
      <c r="W6226" t="e">
        <v>#N/A</v>
      </c>
      <c r="X6226" t="e">
        <v>#N/A</v>
      </c>
      <c r="Y6226" s="3" t="e">
        <v>#N/A</v>
      </c>
      <c r="Z6226" s="8" t="e">
        <v>#N/A</v>
      </c>
      <c r="AA6226" s="30" t="e">
        <v>#N/A</v>
      </c>
      <c r="AB6226" t="e">
        <v>#N/A</v>
      </c>
      <c r="AC6226" t="e">
        <v>#N/A</v>
      </c>
      <c r="AD6226" t="e">
        <v>#N/A</v>
      </c>
      <c r="AE6226" t="e">
        <v>#N/A</v>
      </c>
      <c r="AF6226" t="e">
        <v>#N/A</v>
      </c>
    </row>
    <row r="6227" spans="1:32" x14ac:dyDescent="0.25">
      <c r="A6227" t="e">
        <v>#N/A</v>
      </c>
      <c r="B6227" s="33" t="e">
        <v>#N/A</v>
      </c>
      <c r="C6227" t="e">
        <v>#N/A</v>
      </c>
      <c r="D6227" t="e">
        <v>#N/A</v>
      </c>
      <c r="E6227" s="69" t="e">
        <v>#N/A</v>
      </c>
      <c r="F6227" s="3" t="e">
        <v>#N/A</v>
      </c>
      <c r="G6227" s="3" t="e">
        <v>#N/A</v>
      </c>
      <c r="H6227" s="3" t="e">
        <v>#N/A</v>
      </c>
      <c r="I6227" s="80" t="e">
        <v>#N/A</v>
      </c>
      <c r="J6227" s="80" t="e">
        <v>#N/A</v>
      </c>
      <c r="K6227" s="85" t="e">
        <v>#N/A</v>
      </c>
      <c r="L6227" s="9" t="e">
        <v>#N/A</v>
      </c>
      <c r="M6227" s="93" t="e">
        <v>#N/A</v>
      </c>
      <c r="N6227" s="8" t="e">
        <v>#N/A</v>
      </c>
      <c r="O6227" t="e">
        <v>#N/A</v>
      </c>
      <c r="P6227" t="e">
        <v>#N/A</v>
      </c>
      <c r="Q6227" t="e">
        <v>#N/A</v>
      </c>
      <c r="R6227" s="2" t="e">
        <v>#N/A</v>
      </c>
      <c r="S6227" t="e">
        <v>#N/A</v>
      </c>
      <c r="T6227" s="3" t="e">
        <v>#N/A</v>
      </c>
      <c r="U6227" s="3" t="e">
        <v>#N/A</v>
      </c>
      <c r="V6227" t="e">
        <v>#N/A</v>
      </c>
      <c r="W6227" t="e">
        <v>#N/A</v>
      </c>
      <c r="X6227" t="e">
        <v>#N/A</v>
      </c>
      <c r="Y6227" s="3" t="e">
        <v>#N/A</v>
      </c>
      <c r="Z6227" s="8" t="e">
        <v>#N/A</v>
      </c>
      <c r="AA6227" s="30" t="e">
        <v>#N/A</v>
      </c>
      <c r="AB6227" t="e">
        <v>#N/A</v>
      </c>
      <c r="AC6227" t="e">
        <v>#N/A</v>
      </c>
      <c r="AD6227" t="e">
        <v>#N/A</v>
      </c>
      <c r="AE6227" t="e">
        <v>#N/A</v>
      </c>
      <c r="AF6227" t="e">
        <v>#N/A</v>
      </c>
    </row>
    <row r="6228" spans="1:32" x14ac:dyDescent="0.25">
      <c r="A6228" t="e">
        <v>#N/A</v>
      </c>
      <c r="B6228" s="33" t="e">
        <v>#N/A</v>
      </c>
      <c r="C6228" t="e">
        <v>#N/A</v>
      </c>
      <c r="D6228" t="e">
        <v>#N/A</v>
      </c>
      <c r="E6228" s="69" t="e">
        <v>#N/A</v>
      </c>
      <c r="F6228" s="3" t="e">
        <v>#N/A</v>
      </c>
      <c r="G6228" s="3" t="e">
        <v>#N/A</v>
      </c>
      <c r="H6228" s="3" t="e">
        <v>#N/A</v>
      </c>
      <c r="I6228" s="80" t="e">
        <v>#N/A</v>
      </c>
      <c r="J6228" s="80" t="e">
        <v>#N/A</v>
      </c>
      <c r="K6228" s="85" t="e">
        <v>#N/A</v>
      </c>
      <c r="L6228" s="9" t="e">
        <v>#N/A</v>
      </c>
      <c r="M6228" s="93" t="e">
        <v>#N/A</v>
      </c>
      <c r="N6228" s="8" t="e">
        <v>#N/A</v>
      </c>
      <c r="O6228" t="e">
        <v>#N/A</v>
      </c>
      <c r="P6228" t="e">
        <v>#N/A</v>
      </c>
      <c r="Q6228" t="e">
        <v>#N/A</v>
      </c>
      <c r="R6228" s="2" t="e">
        <v>#N/A</v>
      </c>
      <c r="S6228" t="e">
        <v>#N/A</v>
      </c>
      <c r="T6228" s="3" t="e">
        <v>#N/A</v>
      </c>
      <c r="U6228" s="3" t="e">
        <v>#N/A</v>
      </c>
      <c r="V6228" t="e">
        <v>#N/A</v>
      </c>
      <c r="W6228" t="e">
        <v>#N/A</v>
      </c>
      <c r="X6228" t="e">
        <v>#N/A</v>
      </c>
      <c r="Y6228" s="3" t="e">
        <v>#N/A</v>
      </c>
      <c r="Z6228" s="8" t="e">
        <v>#N/A</v>
      </c>
      <c r="AA6228" s="30" t="e">
        <v>#N/A</v>
      </c>
      <c r="AB6228" t="e">
        <v>#N/A</v>
      </c>
      <c r="AC6228" t="e">
        <v>#N/A</v>
      </c>
      <c r="AD6228" t="e">
        <v>#N/A</v>
      </c>
      <c r="AE6228" t="e">
        <v>#N/A</v>
      </c>
      <c r="AF6228" t="e">
        <v>#N/A</v>
      </c>
    </row>
    <row r="6229" spans="1:32" x14ac:dyDescent="0.25">
      <c r="A6229" t="e">
        <v>#N/A</v>
      </c>
      <c r="B6229" s="33" t="e">
        <v>#N/A</v>
      </c>
      <c r="C6229" t="e">
        <v>#N/A</v>
      </c>
      <c r="D6229" t="e">
        <v>#N/A</v>
      </c>
      <c r="E6229" s="69" t="e">
        <v>#N/A</v>
      </c>
      <c r="F6229" s="3" t="e">
        <v>#N/A</v>
      </c>
      <c r="G6229" s="3" t="e">
        <v>#N/A</v>
      </c>
      <c r="H6229" s="3" t="e">
        <v>#N/A</v>
      </c>
      <c r="I6229" s="80" t="e">
        <v>#N/A</v>
      </c>
      <c r="J6229" s="80" t="e">
        <v>#N/A</v>
      </c>
      <c r="K6229" s="85" t="e">
        <v>#N/A</v>
      </c>
      <c r="L6229" s="9" t="e">
        <v>#N/A</v>
      </c>
      <c r="M6229" s="93" t="e">
        <v>#N/A</v>
      </c>
      <c r="N6229" s="8" t="e">
        <v>#N/A</v>
      </c>
      <c r="O6229" t="e">
        <v>#N/A</v>
      </c>
      <c r="P6229" t="e">
        <v>#N/A</v>
      </c>
      <c r="Q6229" t="e">
        <v>#N/A</v>
      </c>
      <c r="R6229" s="2" t="e">
        <v>#N/A</v>
      </c>
      <c r="S6229" t="e">
        <v>#N/A</v>
      </c>
      <c r="T6229" s="3" t="e">
        <v>#N/A</v>
      </c>
      <c r="U6229" s="3" t="e">
        <v>#N/A</v>
      </c>
      <c r="V6229" t="e">
        <v>#N/A</v>
      </c>
      <c r="W6229" t="e">
        <v>#N/A</v>
      </c>
      <c r="X6229" t="e">
        <v>#N/A</v>
      </c>
      <c r="Y6229" s="3" t="e">
        <v>#N/A</v>
      </c>
      <c r="Z6229" s="8" t="e">
        <v>#N/A</v>
      </c>
      <c r="AA6229" s="30" t="e">
        <v>#N/A</v>
      </c>
      <c r="AB6229" t="e">
        <v>#N/A</v>
      </c>
      <c r="AC6229" t="e">
        <v>#N/A</v>
      </c>
      <c r="AD6229" t="e">
        <v>#N/A</v>
      </c>
      <c r="AE6229" t="e">
        <v>#N/A</v>
      </c>
      <c r="AF6229" t="e">
        <v>#N/A</v>
      </c>
    </row>
    <row r="6230" spans="1:32" x14ac:dyDescent="0.25">
      <c r="A6230" t="e">
        <v>#N/A</v>
      </c>
      <c r="B6230" s="33" t="e">
        <v>#N/A</v>
      </c>
      <c r="C6230" t="e">
        <v>#N/A</v>
      </c>
      <c r="D6230" t="e">
        <v>#N/A</v>
      </c>
      <c r="E6230" s="69" t="e">
        <v>#N/A</v>
      </c>
      <c r="F6230" s="3" t="e">
        <v>#N/A</v>
      </c>
      <c r="G6230" s="3" t="e">
        <v>#N/A</v>
      </c>
      <c r="H6230" s="3" t="e">
        <v>#N/A</v>
      </c>
      <c r="I6230" s="80" t="e">
        <v>#N/A</v>
      </c>
      <c r="J6230" s="80" t="e">
        <v>#N/A</v>
      </c>
      <c r="K6230" s="85" t="e">
        <v>#N/A</v>
      </c>
      <c r="L6230" s="9" t="e">
        <v>#N/A</v>
      </c>
      <c r="M6230" s="93" t="e">
        <v>#N/A</v>
      </c>
      <c r="N6230" s="8" t="e">
        <v>#N/A</v>
      </c>
      <c r="O6230" t="e">
        <v>#N/A</v>
      </c>
      <c r="P6230" t="e">
        <v>#N/A</v>
      </c>
      <c r="Q6230" t="e">
        <v>#N/A</v>
      </c>
      <c r="R6230" s="2" t="e">
        <v>#N/A</v>
      </c>
      <c r="S6230" t="e">
        <v>#N/A</v>
      </c>
      <c r="T6230" s="3" t="e">
        <v>#N/A</v>
      </c>
      <c r="U6230" s="3" t="e">
        <v>#N/A</v>
      </c>
      <c r="V6230" t="e">
        <v>#N/A</v>
      </c>
      <c r="W6230" t="e">
        <v>#N/A</v>
      </c>
      <c r="X6230" t="e">
        <v>#N/A</v>
      </c>
      <c r="Y6230" s="3" t="e">
        <v>#N/A</v>
      </c>
      <c r="Z6230" s="8" t="e">
        <v>#N/A</v>
      </c>
      <c r="AA6230" s="30" t="e">
        <v>#N/A</v>
      </c>
      <c r="AB6230" t="e">
        <v>#N/A</v>
      </c>
      <c r="AC6230" t="e">
        <v>#N/A</v>
      </c>
      <c r="AD6230" t="e">
        <v>#N/A</v>
      </c>
      <c r="AE6230" t="e">
        <v>#N/A</v>
      </c>
      <c r="AF6230" t="e">
        <v>#N/A</v>
      </c>
    </row>
    <row r="6231" spans="1:32" x14ac:dyDescent="0.25">
      <c r="A6231" t="e">
        <v>#N/A</v>
      </c>
      <c r="B6231" s="33" t="e">
        <v>#N/A</v>
      </c>
      <c r="C6231" t="e">
        <v>#N/A</v>
      </c>
      <c r="D6231" t="e">
        <v>#N/A</v>
      </c>
      <c r="E6231" s="69" t="e">
        <v>#N/A</v>
      </c>
      <c r="F6231" s="3" t="e">
        <v>#N/A</v>
      </c>
      <c r="G6231" s="3" t="e">
        <v>#N/A</v>
      </c>
      <c r="H6231" s="3" t="e">
        <v>#N/A</v>
      </c>
      <c r="I6231" s="80" t="e">
        <v>#N/A</v>
      </c>
      <c r="J6231" s="80" t="e">
        <v>#N/A</v>
      </c>
      <c r="K6231" s="85" t="e">
        <v>#N/A</v>
      </c>
      <c r="L6231" s="9" t="e">
        <v>#N/A</v>
      </c>
      <c r="M6231" s="93" t="e">
        <v>#N/A</v>
      </c>
      <c r="N6231" s="8" t="e">
        <v>#N/A</v>
      </c>
      <c r="O6231" t="e">
        <v>#N/A</v>
      </c>
      <c r="P6231" t="e">
        <v>#N/A</v>
      </c>
      <c r="Q6231" t="e">
        <v>#N/A</v>
      </c>
      <c r="R6231" s="2" t="e">
        <v>#N/A</v>
      </c>
      <c r="S6231" t="e">
        <v>#N/A</v>
      </c>
      <c r="T6231" s="3" t="e">
        <v>#N/A</v>
      </c>
      <c r="U6231" s="3" t="e">
        <v>#N/A</v>
      </c>
      <c r="V6231" t="e">
        <v>#N/A</v>
      </c>
      <c r="W6231" t="e">
        <v>#N/A</v>
      </c>
      <c r="X6231" t="e">
        <v>#N/A</v>
      </c>
      <c r="Y6231" s="3" t="e">
        <v>#N/A</v>
      </c>
      <c r="Z6231" s="8" t="e">
        <v>#N/A</v>
      </c>
      <c r="AA6231" s="30" t="e">
        <v>#N/A</v>
      </c>
      <c r="AB6231" t="e">
        <v>#N/A</v>
      </c>
      <c r="AC6231" t="e">
        <v>#N/A</v>
      </c>
      <c r="AD6231" t="e">
        <v>#N/A</v>
      </c>
      <c r="AE6231" t="e">
        <v>#N/A</v>
      </c>
      <c r="AF6231" t="e">
        <v>#N/A</v>
      </c>
    </row>
    <row r="6232" spans="1:32" x14ac:dyDescent="0.25">
      <c r="A6232" t="e">
        <v>#N/A</v>
      </c>
      <c r="B6232" s="33" t="e">
        <v>#N/A</v>
      </c>
      <c r="C6232" t="e">
        <v>#N/A</v>
      </c>
      <c r="D6232" t="e">
        <v>#N/A</v>
      </c>
      <c r="E6232" s="69" t="e">
        <v>#N/A</v>
      </c>
      <c r="F6232" s="3" t="e">
        <v>#N/A</v>
      </c>
      <c r="G6232" s="3" t="e">
        <v>#N/A</v>
      </c>
      <c r="H6232" s="3" t="e">
        <v>#N/A</v>
      </c>
      <c r="I6232" s="80" t="e">
        <v>#N/A</v>
      </c>
      <c r="J6232" s="80" t="e">
        <v>#N/A</v>
      </c>
      <c r="K6232" s="85" t="e">
        <v>#N/A</v>
      </c>
      <c r="L6232" s="9" t="e">
        <v>#N/A</v>
      </c>
      <c r="M6232" s="93" t="e">
        <v>#N/A</v>
      </c>
      <c r="N6232" s="8" t="e">
        <v>#N/A</v>
      </c>
      <c r="O6232" t="e">
        <v>#N/A</v>
      </c>
      <c r="P6232" t="e">
        <v>#N/A</v>
      </c>
      <c r="Q6232" t="e">
        <v>#N/A</v>
      </c>
      <c r="R6232" s="2" t="e">
        <v>#N/A</v>
      </c>
      <c r="S6232" t="e">
        <v>#N/A</v>
      </c>
      <c r="T6232" s="3" t="e">
        <v>#N/A</v>
      </c>
      <c r="U6232" s="3" t="e">
        <v>#N/A</v>
      </c>
      <c r="V6232" t="e">
        <v>#N/A</v>
      </c>
      <c r="W6232" t="e">
        <v>#N/A</v>
      </c>
      <c r="X6232" t="e">
        <v>#N/A</v>
      </c>
      <c r="Y6232" s="3" t="e">
        <v>#N/A</v>
      </c>
      <c r="Z6232" s="8" t="e">
        <v>#N/A</v>
      </c>
      <c r="AA6232" s="30" t="e">
        <v>#N/A</v>
      </c>
      <c r="AB6232" t="e">
        <v>#N/A</v>
      </c>
      <c r="AC6232" t="e">
        <v>#N/A</v>
      </c>
      <c r="AD6232" t="e">
        <v>#N/A</v>
      </c>
      <c r="AE6232" t="e">
        <v>#N/A</v>
      </c>
      <c r="AF6232" t="e">
        <v>#N/A</v>
      </c>
    </row>
    <row r="6233" spans="1:32" x14ac:dyDescent="0.25">
      <c r="A6233" t="e">
        <v>#N/A</v>
      </c>
      <c r="B6233" s="33" t="e">
        <v>#N/A</v>
      </c>
      <c r="C6233" t="e">
        <v>#N/A</v>
      </c>
      <c r="D6233" t="e">
        <v>#N/A</v>
      </c>
      <c r="E6233" s="69" t="e">
        <v>#N/A</v>
      </c>
      <c r="F6233" s="3" t="e">
        <v>#N/A</v>
      </c>
      <c r="G6233" s="3" t="e">
        <v>#N/A</v>
      </c>
      <c r="H6233" s="3" t="e">
        <v>#N/A</v>
      </c>
      <c r="I6233" s="80" t="e">
        <v>#N/A</v>
      </c>
      <c r="J6233" s="80" t="e">
        <v>#N/A</v>
      </c>
      <c r="K6233" s="85" t="e">
        <v>#N/A</v>
      </c>
      <c r="L6233" s="9" t="e">
        <v>#N/A</v>
      </c>
      <c r="M6233" s="93" t="e">
        <v>#N/A</v>
      </c>
      <c r="N6233" s="8" t="e">
        <v>#N/A</v>
      </c>
      <c r="O6233" t="e">
        <v>#N/A</v>
      </c>
      <c r="P6233" t="e">
        <v>#N/A</v>
      </c>
      <c r="Q6233" t="e">
        <v>#N/A</v>
      </c>
      <c r="R6233" s="2" t="e">
        <v>#N/A</v>
      </c>
      <c r="S6233" t="e">
        <v>#N/A</v>
      </c>
      <c r="T6233" s="3" t="e">
        <v>#N/A</v>
      </c>
      <c r="U6233" s="3" t="e">
        <v>#N/A</v>
      </c>
      <c r="V6233" t="e">
        <v>#N/A</v>
      </c>
      <c r="W6233" t="e">
        <v>#N/A</v>
      </c>
      <c r="X6233" t="e">
        <v>#N/A</v>
      </c>
      <c r="Y6233" s="3" t="e">
        <v>#N/A</v>
      </c>
      <c r="Z6233" s="8" t="e">
        <v>#N/A</v>
      </c>
      <c r="AA6233" s="30" t="e">
        <v>#N/A</v>
      </c>
      <c r="AB6233" t="e">
        <v>#N/A</v>
      </c>
      <c r="AC6233" t="e">
        <v>#N/A</v>
      </c>
      <c r="AD6233" t="e">
        <v>#N/A</v>
      </c>
      <c r="AE6233" t="e">
        <v>#N/A</v>
      </c>
      <c r="AF6233" t="e">
        <v>#N/A</v>
      </c>
    </row>
    <row r="6234" spans="1:32" x14ac:dyDescent="0.25">
      <c r="A6234" t="e">
        <v>#N/A</v>
      </c>
      <c r="B6234" s="33" t="e">
        <v>#N/A</v>
      </c>
      <c r="C6234" t="e">
        <v>#N/A</v>
      </c>
      <c r="D6234" t="e">
        <v>#N/A</v>
      </c>
      <c r="E6234" s="69" t="e">
        <v>#N/A</v>
      </c>
      <c r="F6234" s="3" t="e">
        <v>#N/A</v>
      </c>
      <c r="G6234" s="3" t="e">
        <v>#N/A</v>
      </c>
      <c r="H6234" s="3" t="e">
        <v>#N/A</v>
      </c>
      <c r="I6234" s="80" t="e">
        <v>#N/A</v>
      </c>
      <c r="J6234" s="80" t="e">
        <v>#N/A</v>
      </c>
      <c r="K6234" s="85" t="e">
        <v>#N/A</v>
      </c>
      <c r="L6234" s="9" t="e">
        <v>#N/A</v>
      </c>
      <c r="M6234" s="93" t="e">
        <v>#N/A</v>
      </c>
      <c r="N6234" s="8" t="e">
        <v>#N/A</v>
      </c>
      <c r="O6234" t="e">
        <v>#N/A</v>
      </c>
      <c r="P6234" t="e">
        <v>#N/A</v>
      </c>
      <c r="Q6234" t="e">
        <v>#N/A</v>
      </c>
      <c r="R6234" s="2" t="e">
        <v>#N/A</v>
      </c>
      <c r="S6234" t="e">
        <v>#N/A</v>
      </c>
      <c r="T6234" s="3" t="e">
        <v>#N/A</v>
      </c>
      <c r="U6234" s="3" t="e">
        <v>#N/A</v>
      </c>
      <c r="V6234" t="e">
        <v>#N/A</v>
      </c>
      <c r="W6234" t="e">
        <v>#N/A</v>
      </c>
      <c r="X6234" t="e">
        <v>#N/A</v>
      </c>
      <c r="Y6234" s="3" t="e">
        <v>#N/A</v>
      </c>
      <c r="Z6234" s="8" t="e">
        <v>#N/A</v>
      </c>
      <c r="AA6234" s="30" t="e">
        <v>#N/A</v>
      </c>
      <c r="AB6234" t="e">
        <v>#N/A</v>
      </c>
      <c r="AC6234" t="e">
        <v>#N/A</v>
      </c>
      <c r="AD6234" t="e">
        <v>#N/A</v>
      </c>
      <c r="AE6234" t="e">
        <v>#N/A</v>
      </c>
      <c r="AF6234" t="e">
        <v>#N/A</v>
      </c>
    </row>
    <row r="6235" spans="1:32" x14ac:dyDescent="0.25">
      <c r="A6235" t="e">
        <v>#N/A</v>
      </c>
      <c r="B6235" s="33" t="e">
        <v>#N/A</v>
      </c>
      <c r="C6235" t="e">
        <v>#N/A</v>
      </c>
      <c r="D6235" t="e">
        <v>#N/A</v>
      </c>
      <c r="E6235" s="69" t="e">
        <v>#N/A</v>
      </c>
      <c r="F6235" s="3" t="e">
        <v>#N/A</v>
      </c>
      <c r="G6235" s="3" t="e">
        <v>#N/A</v>
      </c>
      <c r="H6235" s="3" t="e">
        <v>#N/A</v>
      </c>
      <c r="I6235" s="80" t="e">
        <v>#N/A</v>
      </c>
      <c r="J6235" s="80" t="e">
        <v>#N/A</v>
      </c>
      <c r="K6235" s="85" t="e">
        <v>#N/A</v>
      </c>
      <c r="L6235" s="9" t="e">
        <v>#N/A</v>
      </c>
      <c r="M6235" s="93" t="e">
        <v>#N/A</v>
      </c>
      <c r="N6235" s="8" t="e">
        <v>#N/A</v>
      </c>
      <c r="O6235" t="e">
        <v>#N/A</v>
      </c>
      <c r="P6235" t="e">
        <v>#N/A</v>
      </c>
      <c r="Q6235" t="e">
        <v>#N/A</v>
      </c>
      <c r="R6235" s="2" t="e">
        <v>#N/A</v>
      </c>
      <c r="S6235" t="e">
        <v>#N/A</v>
      </c>
      <c r="T6235" s="3" t="e">
        <v>#N/A</v>
      </c>
      <c r="U6235" s="3" t="e">
        <v>#N/A</v>
      </c>
      <c r="V6235" t="e">
        <v>#N/A</v>
      </c>
      <c r="W6235" t="e">
        <v>#N/A</v>
      </c>
      <c r="X6235" t="e">
        <v>#N/A</v>
      </c>
      <c r="Y6235" s="3" t="e">
        <v>#N/A</v>
      </c>
      <c r="Z6235" s="8" t="e">
        <v>#N/A</v>
      </c>
      <c r="AA6235" s="30" t="e">
        <v>#N/A</v>
      </c>
      <c r="AB6235" t="e">
        <v>#N/A</v>
      </c>
      <c r="AC6235" t="e">
        <v>#N/A</v>
      </c>
      <c r="AD6235" t="e">
        <v>#N/A</v>
      </c>
      <c r="AE6235" t="e">
        <v>#N/A</v>
      </c>
      <c r="AF6235" t="e">
        <v>#N/A</v>
      </c>
    </row>
    <row r="6236" spans="1:32" x14ac:dyDescent="0.25">
      <c r="A6236" t="e">
        <v>#N/A</v>
      </c>
      <c r="B6236" s="33" t="e">
        <v>#N/A</v>
      </c>
      <c r="C6236" t="e">
        <v>#N/A</v>
      </c>
      <c r="D6236" t="e">
        <v>#N/A</v>
      </c>
      <c r="E6236" s="69" t="e">
        <v>#N/A</v>
      </c>
      <c r="F6236" s="3" t="e">
        <v>#N/A</v>
      </c>
      <c r="G6236" s="3" t="e">
        <v>#N/A</v>
      </c>
      <c r="H6236" s="3" t="e">
        <v>#N/A</v>
      </c>
      <c r="I6236" s="80" t="e">
        <v>#N/A</v>
      </c>
      <c r="J6236" s="80" t="e">
        <v>#N/A</v>
      </c>
      <c r="K6236" s="85" t="e">
        <v>#N/A</v>
      </c>
      <c r="L6236" s="9" t="e">
        <v>#N/A</v>
      </c>
      <c r="M6236" s="93" t="e">
        <v>#N/A</v>
      </c>
      <c r="N6236" s="8" t="e">
        <v>#N/A</v>
      </c>
      <c r="O6236" t="e">
        <v>#N/A</v>
      </c>
      <c r="P6236" t="e">
        <v>#N/A</v>
      </c>
      <c r="Q6236" t="e">
        <v>#N/A</v>
      </c>
      <c r="R6236" s="2" t="e">
        <v>#N/A</v>
      </c>
      <c r="S6236" t="e">
        <v>#N/A</v>
      </c>
      <c r="T6236" s="3" t="e">
        <v>#N/A</v>
      </c>
      <c r="U6236" s="3" t="e">
        <v>#N/A</v>
      </c>
      <c r="V6236" t="e">
        <v>#N/A</v>
      </c>
      <c r="W6236" t="e">
        <v>#N/A</v>
      </c>
      <c r="X6236" t="e">
        <v>#N/A</v>
      </c>
      <c r="Y6236" s="3" t="e">
        <v>#N/A</v>
      </c>
      <c r="Z6236" s="8" t="e">
        <v>#N/A</v>
      </c>
      <c r="AA6236" s="30" t="e">
        <v>#N/A</v>
      </c>
      <c r="AB6236" t="e">
        <v>#N/A</v>
      </c>
      <c r="AC6236" t="e">
        <v>#N/A</v>
      </c>
      <c r="AD6236" t="e">
        <v>#N/A</v>
      </c>
      <c r="AE6236" t="e">
        <v>#N/A</v>
      </c>
      <c r="AF6236" t="e">
        <v>#N/A</v>
      </c>
    </row>
    <row r="6237" spans="1:32" x14ac:dyDescent="0.25">
      <c r="A6237" t="e">
        <v>#N/A</v>
      </c>
      <c r="B6237" s="33" t="e">
        <v>#N/A</v>
      </c>
      <c r="C6237" t="e">
        <v>#N/A</v>
      </c>
      <c r="D6237" t="e">
        <v>#N/A</v>
      </c>
      <c r="E6237" s="69" t="e">
        <v>#N/A</v>
      </c>
      <c r="F6237" s="3" t="e">
        <v>#N/A</v>
      </c>
      <c r="G6237" s="3" t="e">
        <v>#N/A</v>
      </c>
      <c r="H6237" s="3" t="e">
        <v>#N/A</v>
      </c>
      <c r="I6237" s="80" t="e">
        <v>#N/A</v>
      </c>
      <c r="J6237" s="80" t="e">
        <v>#N/A</v>
      </c>
      <c r="K6237" s="85" t="e">
        <v>#N/A</v>
      </c>
      <c r="L6237" s="9" t="e">
        <v>#N/A</v>
      </c>
      <c r="M6237" s="93" t="e">
        <v>#N/A</v>
      </c>
      <c r="N6237" s="8" t="e">
        <v>#N/A</v>
      </c>
      <c r="O6237" t="e">
        <v>#N/A</v>
      </c>
      <c r="P6237" t="e">
        <v>#N/A</v>
      </c>
      <c r="Q6237" t="e">
        <v>#N/A</v>
      </c>
      <c r="R6237" s="2" t="e">
        <v>#N/A</v>
      </c>
      <c r="S6237" t="e">
        <v>#N/A</v>
      </c>
      <c r="T6237" s="3" t="e">
        <v>#N/A</v>
      </c>
      <c r="U6237" s="3" t="e">
        <v>#N/A</v>
      </c>
      <c r="V6237" t="e">
        <v>#N/A</v>
      </c>
      <c r="W6237" t="e">
        <v>#N/A</v>
      </c>
      <c r="X6237" t="e">
        <v>#N/A</v>
      </c>
      <c r="Y6237" s="3" t="e">
        <v>#N/A</v>
      </c>
      <c r="Z6237" s="8" t="e">
        <v>#N/A</v>
      </c>
      <c r="AA6237" s="30" t="e">
        <v>#N/A</v>
      </c>
      <c r="AB6237" t="e">
        <v>#N/A</v>
      </c>
      <c r="AC6237" t="e">
        <v>#N/A</v>
      </c>
      <c r="AD6237" t="e">
        <v>#N/A</v>
      </c>
      <c r="AE6237" t="e">
        <v>#N/A</v>
      </c>
      <c r="AF6237" t="e">
        <v>#N/A</v>
      </c>
    </row>
    <row r="6238" spans="1:32" x14ac:dyDescent="0.25">
      <c r="A6238" t="e">
        <v>#N/A</v>
      </c>
      <c r="B6238" s="33" t="e">
        <v>#N/A</v>
      </c>
      <c r="C6238" t="e">
        <v>#N/A</v>
      </c>
      <c r="D6238" t="e">
        <v>#N/A</v>
      </c>
      <c r="E6238" s="69" t="e">
        <v>#N/A</v>
      </c>
      <c r="F6238" s="3" t="e">
        <v>#N/A</v>
      </c>
      <c r="G6238" s="3" t="e">
        <v>#N/A</v>
      </c>
      <c r="H6238" s="3" t="e">
        <v>#N/A</v>
      </c>
      <c r="I6238" s="80" t="e">
        <v>#N/A</v>
      </c>
      <c r="J6238" s="80" t="e">
        <v>#N/A</v>
      </c>
      <c r="K6238" s="85" t="e">
        <v>#N/A</v>
      </c>
      <c r="L6238" s="9" t="e">
        <v>#N/A</v>
      </c>
      <c r="M6238" s="93" t="e">
        <v>#N/A</v>
      </c>
      <c r="N6238" s="8" t="e">
        <v>#N/A</v>
      </c>
      <c r="O6238" t="e">
        <v>#N/A</v>
      </c>
      <c r="P6238" t="e">
        <v>#N/A</v>
      </c>
      <c r="Q6238" t="e">
        <v>#N/A</v>
      </c>
      <c r="R6238" s="2" t="e">
        <v>#N/A</v>
      </c>
      <c r="S6238" t="e">
        <v>#N/A</v>
      </c>
      <c r="T6238" s="3" t="e">
        <v>#N/A</v>
      </c>
      <c r="U6238" s="3" t="e">
        <v>#N/A</v>
      </c>
      <c r="V6238" t="e">
        <v>#N/A</v>
      </c>
      <c r="W6238" t="e">
        <v>#N/A</v>
      </c>
      <c r="X6238" t="e">
        <v>#N/A</v>
      </c>
      <c r="Y6238" s="3" t="e">
        <v>#N/A</v>
      </c>
      <c r="Z6238" s="8" t="e">
        <v>#N/A</v>
      </c>
      <c r="AA6238" s="30" t="e">
        <v>#N/A</v>
      </c>
      <c r="AB6238" t="e">
        <v>#N/A</v>
      </c>
      <c r="AC6238" t="e">
        <v>#N/A</v>
      </c>
      <c r="AD6238" t="e">
        <v>#N/A</v>
      </c>
      <c r="AE6238" t="e">
        <v>#N/A</v>
      </c>
      <c r="AF6238" t="e">
        <v>#N/A</v>
      </c>
    </row>
    <row r="6239" spans="1:32" x14ac:dyDescent="0.25">
      <c r="A6239" t="e">
        <v>#N/A</v>
      </c>
      <c r="B6239" s="33" t="e">
        <v>#N/A</v>
      </c>
      <c r="C6239" t="e">
        <v>#N/A</v>
      </c>
      <c r="D6239" t="e">
        <v>#N/A</v>
      </c>
      <c r="E6239" s="69" t="e">
        <v>#N/A</v>
      </c>
      <c r="F6239" s="3" t="e">
        <v>#N/A</v>
      </c>
      <c r="G6239" s="3" t="e">
        <v>#N/A</v>
      </c>
      <c r="H6239" s="3" t="e">
        <v>#N/A</v>
      </c>
      <c r="I6239" s="80" t="e">
        <v>#N/A</v>
      </c>
      <c r="J6239" s="80" t="e">
        <v>#N/A</v>
      </c>
      <c r="K6239" s="85" t="e">
        <v>#N/A</v>
      </c>
      <c r="L6239" s="9" t="e">
        <v>#N/A</v>
      </c>
      <c r="M6239" s="93" t="e">
        <v>#N/A</v>
      </c>
      <c r="N6239" s="8" t="e">
        <v>#N/A</v>
      </c>
      <c r="O6239" t="e">
        <v>#N/A</v>
      </c>
      <c r="P6239" t="e">
        <v>#N/A</v>
      </c>
      <c r="Q6239" t="e">
        <v>#N/A</v>
      </c>
      <c r="R6239" s="2" t="e">
        <v>#N/A</v>
      </c>
      <c r="S6239" t="e">
        <v>#N/A</v>
      </c>
      <c r="T6239" s="3" t="e">
        <v>#N/A</v>
      </c>
      <c r="U6239" s="3" t="e">
        <v>#N/A</v>
      </c>
      <c r="V6239" t="e">
        <v>#N/A</v>
      </c>
      <c r="W6239" t="e">
        <v>#N/A</v>
      </c>
      <c r="X6239" t="e">
        <v>#N/A</v>
      </c>
      <c r="Y6239" s="3" t="e">
        <v>#N/A</v>
      </c>
      <c r="Z6239" s="8" t="e">
        <v>#N/A</v>
      </c>
      <c r="AA6239" s="30" t="e">
        <v>#N/A</v>
      </c>
      <c r="AB6239" t="e">
        <v>#N/A</v>
      </c>
      <c r="AC6239" t="e">
        <v>#N/A</v>
      </c>
      <c r="AD6239" t="e">
        <v>#N/A</v>
      </c>
      <c r="AE6239" t="e">
        <v>#N/A</v>
      </c>
      <c r="AF6239" t="e">
        <v>#N/A</v>
      </c>
    </row>
    <row r="6240" spans="1:32" x14ac:dyDescent="0.25">
      <c r="A6240" t="e">
        <v>#N/A</v>
      </c>
      <c r="B6240" s="33" t="e">
        <v>#N/A</v>
      </c>
      <c r="C6240" t="e">
        <v>#N/A</v>
      </c>
      <c r="D6240" t="e">
        <v>#N/A</v>
      </c>
      <c r="E6240" s="69" t="e">
        <v>#N/A</v>
      </c>
      <c r="F6240" s="3" t="e">
        <v>#N/A</v>
      </c>
      <c r="G6240" s="3" t="e">
        <v>#N/A</v>
      </c>
      <c r="H6240" s="3" t="e">
        <v>#N/A</v>
      </c>
      <c r="I6240" s="80" t="e">
        <v>#N/A</v>
      </c>
      <c r="J6240" s="80" t="e">
        <v>#N/A</v>
      </c>
      <c r="K6240" s="85" t="e">
        <v>#N/A</v>
      </c>
      <c r="L6240" s="9" t="e">
        <v>#N/A</v>
      </c>
      <c r="M6240" s="93" t="e">
        <v>#N/A</v>
      </c>
      <c r="N6240" s="8" t="e">
        <v>#N/A</v>
      </c>
      <c r="O6240" t="e">
        <v>#N/A</v>
      </c>
      <c r="P6240" t="e">
        <v>#N/A</v>
      </c>
      <c r="Q6240" t="e">
        <v>#N/A</v>
      </c>
      <c r="R6240" s="2" t="e">
        <v>#N/A</v>
      </c>
      <c r="S6240" t="e">
        <v>#N/A</v>
      </c>
      <c r="T6240" s="3" t="e">
        <v>#N/A</v>
      </c>
      <c r="U6240" s="3" t="e">
        <v>#N/A</v>
      </c>
      <c r="V6240" t="e">
        <v>#N/A</v>
      </c>
      <c r="W6240" t="e">
        <v>#N/A</v>
      </c>
      <c r="X6240" t="e">
        <v>#N/A</v>
      </c>
      <c r="Y6240" s="3" t="e">
        <v>#N/A</v>
      </c>
      <c r="Z6240" s="8" t="e">
        <v>#N/A</v>
      </c>
      <c r="AA6240" s="30" t="e">
        <v>#N/A</v>
      </c>
      <c r="AB6240" t="e">
        <v>#N/A</v>
      </c>
      <c r="AC6240" t="e">
        <v>#N/A</v>
      </c>
      <c r="AD6240" t="e">
        <v>#N/A</v>
      </c>
      <c r="AE6240" t="e">
        <v>#N/A</v>
      </c>
      <c r="AF6240" t="e">
        <v>#N/A</v>
      </c>
    </row>
    <row r="6241" spans="1:32" x14ac:dyDescent="0.25">
      <c r="A6241" t="e">
        <v>#N/A</v>
      </c>
      <c r="B6241" s="33" t="e">
        <v>#N/A</v>
      </c>
      <c r="C6241" t="e">
        <v>#N/A</v>
      </c>
      <c r="D6241" t="e">
        <v>#N/A</v>
      </c>
      <c r="E6241" s="69" t="e">
        <v>#N/A</v>
      </c>
      <c r="F6241" s="3" t="e">
        <v>#N/A</v>
      </c>
      <c r="G6241" s="3" t="e">
        <v>#N/A</v>
      </c>
      <c r="H6241" s="3" t="e">
        <v>#N/A</v>
      </c>
      <c r="I6241" s="80" t="e">
        <v>#N/A</v>
      </c>
      <c r="J6241" s="80" t="e">
        <v>#N/A</v>
      </c>
      <c r="K6241" s="85" t="e">
        <v>#N/A</v>
      </c>
      <c r="L6241" s="9" t="e">
        <v>#N/A</v>
      </c>
      <c r="M6241" s="93" t="e">
        <v>#N/A</v>
      </c>
      <c r="N6241" s="8" t="e">
        <v>#N/A</v>
      </c>
      <c r="O6241" t="e">
        <v>#N/A</v>
      </c>
      <c r="P6241" t="e">
        <v>#N/A</v>
      </c>
      <c r="Q6241" t="e">
        <v>#N/A</v>
      </c>
      <c r="R6241" s="2" t="e">
        <v>#N/A</v>
      </c>
      <c r="S6241" t="e">
        <v>#N/A</v>
      </c>
      <c r="T6241" s="3" t="e">
        <v>#N/A</v>
      </c>
      <c r="U6241" s="3" t="e">
        <v>#N/A</v>
      </c>
      <c r="V6241" t="e">
        <v>#N/A</v>
      </c>
      <c r="W6241" t="e">
        <v>#N/A</v>
      </c>
      <c r="X6241" t="e">
        <v>#N/A</v>
      </c>
      <c r="Y6241" s="3" t="e">
        <v>#N/A</v>
      </c>
      <c r="Z6241" s="8" t="e">
        <v>#N/A</v>
      </c>
      <c r="AA6241" s="30" t="e">
        <v>#N/A</v>
      </c>
      <c r="AB6241" t="e">
        <v>#N/A</v>
      </c>
      <c r="AC6241" t="e">
        <v>#N/A</v>
      </c>
      <c r="AD6241" t="e">
        <v>#N/A</v>
      </c>
      <c r="AE6241" t="e">
        <v>#N/A</v>
      </c>
      <c r="AF6241" t="e">
        <v>#N/A</v>
      </c>
    </row>
    <row r="6242" spans="1:32" x14ac:dyDescent="0.25">
      <c r="A6242" t="e">
        <v>#N/A</v>
      </c>
      <c r="B6242" s="33" t="e">
        <v>#N/A</v>
      </c>
      <c r="C6242" t="e">
        <v>#N/A</v>
      </c>
      <c r="D6242" t="e">
        <v>#N/A</v>
      </c>
      <c r="E6242" s="69" t="e">
        <v>#N/A</v>
      </c>
      <c r="F6242" s="3" t="e">
        <v>#N/A</v>
      </c>
      <c r="G6242" s="3" t="e">
        <v>#N/A</v>
      </c>
      <c r="H6242" s="3" t="e">
        <v>#N/A</v>
      </c>
      <c r="I6242" s="80" t="e">
        <v>#N/A</v>
      </c>
      <c r="J6242" s="80" t="e">
        <v>#N/A</v>
      </c>
      <c r="K6242" s="85" t="e">
        <v>#N/A</v>
      </c>
      <c r="L6242" s="9" t="e">
        <v>#N/A</v>
      </c>
      <c r="M6242" s="93" t="e">
        <v>#N/A</v>
      </c>
      <c r="N6242" s="8" t="e">
        <v>#N/A</v>
      </c>
      <c r="O6242" t="e">
        <v>#N/A</v>
      </c>
      <c r="P6242" t="e">
        <v>#N/A</v>
      </c>
      <c r="Q6242" t="e">
        <v>#N/A</v>
      </c>
      <c r="R6242" s="2" t="e">
        <v>#N/A</v>
      </c>
      <c r="S6242" t="e">
        <v>#N/A</v>
      </c>
      <c r="T6242" s="3" t="e">
        <v>#N/A</v>
      </c>
      <c r="U6242" s="3" t="e">
        <v>#N/A</v>
      </c>
      <c r="V6242" t="e">
        <v>#N/A</v>
      </c>
      <c r="W6242" t="e">
        <v>#N/A</v>
      </c>
      <c r="X6242" t="e">
        <v>#N/A</v>
      </c>
      <c r="Y6242" s="3" t="e">
        <v>#N/A</v>
      </c>
      <c r="Z6242" s="8" t="e">
        <v>#N/A</v>
      </c>
      <c r="AA6242" s="30" t="e">
        <v>#N/A</v>
      </c>
      <c r="AB6242" t="e">
        <v>#N/A</v>
      </c>
      <c r="AC6242" t="e">
        <v>#N/A</v>
      </c>
      <c r="AD6242" t="e">
        <v>#N/A</v>
      </c>
      <c r="AE6242" t="e">
        <v>#N/A</v>
      </c>
      <c r="AF6242" t="e">
        <v>#N/A</v>
      </c>
    </row>
    <row r="6243" spans="1:32" x14ac:dyDescent="0.25">
      <c r="A6243" t="e">
        <v>#N/A</v>
      </c>
      <c r="B6243" s="33" t="e">
        <v>#N/A</v>
      </c>
      <c r="C6243" t="e">
        <v>#N/A</v>
      </c>
      <c r="D6243" t="e">
        <v>#N/A</v>
      </c>
      <c r="E6243" s="69" t="e">
        <v>#N/A</v>
      </c>
      <c r="F6243" s="3" t="e">
        <v>#N/A</v>
      </c>
      <c r="G6243" s="3" t="e">
        <v>#N/A</v>
      </c>
      <c r="H6243" s="3" t="e">
        <v>#N/A</v>
      </c>
      <c r="I6243" s="80" t="e">
        <v>#N/A</v>
      </c>
      <c r="J6243" s="80" t="e">
        <v>#N/A</v>
      </c>
      <c r="K6243" s="85" t="e">
        <v>#N/A</v>
      </c>
      <c r="L6243" s="9" t="e">
        <v>#N/A</v>
      </c>
      <c r="M6243" s="93" t="e">
        <v>#N/A</v>
      </c>
      <c r="N6243" s="8" t="e">
        <v>#N/A</v>
      </c>
      <c r="O6243" t="e">
        <v>#N/A</v>
      </c>
      <c r="P6243" t="e">
        <v>#N/A</v>
      </c>
      <c r="Q6243" t="e">
        <v>#N/A</v>
      </c>
      <c r="R6243" s="2" t="e">
        <v>#N/A</v>
      </c>
      <c r="S6243" t="e">
        <v>#N/A</v>
      </c>
      <c r="T6243" s="3" t="e">
        <v>#N/A</v>
      </c>
      <c r="U6243" s="3" t="e">
        <v>#N/A</v>
      </c>
      <c r="V6243" t="e">
        <v>#N/A</v>
      </c>
      <c r="W6243" t="e">
        <v>#N/A</v>
      </c>
      <c r="X6243" t="e">
        <v>#N/A</v>
      </c>
      <c r="Y6243" s="3" t="e">
        <v>#N/A</v>
      </c>
      <c r="Z6243" s="8" t="e">
        <v>#N/A</v>
      </c>
      <c r="AA6243" s="30" t="e">
        <v>#N/A</v>
      </c>
      <c r="AB6243" t="e">
        <v>#N/A</v>
      </c>
      <c r="AC6243" t="e">
        <v>#N/A</v>
      </c>
      <c r="AD6243" t="e">
        <v>#N/A</v>
      </c>
      <c r="AE6243" t="e">
        <v>#N/A</v>
      </c>
      <c r="AF6243" t="e">
        <v>#N/A</v>
      </c>
    </row>
    <row r="6244" spans="1:32" x14ac:dyDescent="0.25">
      <c r="A6244" t="e">
        <v>#N/A</v>
      </c>
      <c r="B6244" s="33" t="e">
        <v>#N/A</v>
      </c>
      <c r="C6244" t="e">
        <v>#N/A</v>
      </c>
      <c r="D6244" t="e">
        <v>#N/A</v>
      </c>
      <c r="E6244" s="69" t="e">
        <v>#N/A</v>
      </c>
      <c r="F6244" s="3" t="e">
        <v>#N/A</v>
      </c>
      <c r="G6244" s="3" t="e">
        <v>#N/A</v>
      </c>
      <c r="H6244" s="3" t="e">
        <v>#N/A</v>
      </c>
      <c r="I6244" s="80" t="e">
        <v>#N/A</v>
      </c>
      <c r="J6244" s="80" t="e">
        <v>#N/A</v>
      </c>
      <c r="K6244" s="85" t="e">
        <v>#N/A</v>
      </c>
      <c r="L6244" s="9" t="e">
        <v>#N/A</v>
      </c>
      <c r="M6244" s="93" t="e">
        <v>#N/A</v>
      </c>
      <c r="N6244" s="8" t="e">
        <v>#N/A</v>
      </c>
      <c r="O6244" t="e">
        <v>#N/A</v>
      </c>
      <c r="P6244" t="e">
        <v>#N/A</v>
      </c>
      <c r="Q6244" t="e">
        <v>#N/A</v>
      </c>
      <c r="R6244" s="2" t="e">
        <v>#N/A</v>
      </c>
      <c r="S6244" t="e">
        <v>#N/A</v>
      </c>
      <c r="T6244" s="3" t="e">
        <v>#N/A</v>
      </c>
      <c r="U6244" s="3" t="e">
        <v>#N/A</v>
      </c>
      <c r="V6244" t="e">
        <v>#N/A</v>
      </c>
      <c r="W6244" t="e">
        <v>#N/A</v>
      </c>
      <c r="X6244" t="e">
        <v>#N/A</v>
      </c>
      <c r="Y6244" s="3" t="e">
        <v>#N/A</v>
      </c>
      <c r="Z6244" s="8" t="e">
        <v>#N/A</v>
      </c>
      <c r="AA6244" s="30" t="e">
        <v>#N/A</v>
      </c>
      <c r="AB6244" t="e">
        <v>#N/A</v>
      </c>
      <c r="AC6244" t="e">
        <v>#N/A</v>
      </c>
      <c r="AD6244" t="e">
        <v>#N/A</v>
      </c>
      <c r="AE6244" t="e">
        <v>#N/A</v>
      </c>
      <c r="AF6244" t="e">
        <v>#N/A</v>
      </c>
    </row>
    <row r="6245" spans="1:32" x14ac:dyDescent="0.25">
      <c r="A6245" t="e">
        <v>#N/A</v>
      </c>
      <c r="B6245" s="33" t="e">
        <v>#N/A</v>
      </c>
      <c r="C6245" t="e">
        <v>#N/A</v>
      </c>
      <c r="D6245" t="e">
        <v>#N/A</v>
      </c>
      <c r="E6245" s="69" t="e">
        <v>#N/A</v>
      </c>
      <c r="F6245" s="3" t="e">
        <v>#N/A</v>
      </c>
      <c r="G6245" s="3" t="e">
        <v>#N/A</v>
      </c>
      <c r="H6245" s="3" t="e">
        <v>#N/A</v>
      </c>
      <c r="I6245" s="80" t="e">
        <v>#N/A</v>
      </c>
      <c r="J6245" s="80" t="e">
        <v>#N/A</v>
      </c>
      <c r="K6245" s="85" t="e">
        <v>#N/A</v>
      </c>
      <c r="L6245" s="9" t="e">
        <v>#N/A</v>
      </c>
      <c r="M6245" s="93" t="e">
        <v>#N/A</v>
      </c>
      <c r="N6245" s="8" t="e">
        <v>#N/A</v>
      </c>
      <c r="O6245" t="e">
        <v>#N/A</v>
      </c>
      <c r="P6245" t="e">
        <v>#N/A</v>
      </c>
      <c r="Q6245" t="e">
        <v>#N/A</v>
      </c>
      <c r="R6245" s="2" t="e">
        <v>#N/A</v>
      </c>
      <c r="S6245" t="e">
        <v>#N/A</v>
      </c>
      <c r="T6245" s="3" t="e">
        <v>#N/A</v>
      </c>
      <c r="U6245" s="3" t="e">
        <v>#N/A</v>
      </c>
      <c r="V6245" t="e">
        <v>#N/A</v>
      </c>
      <c r="W6245" t="e">
        <v>#N/A</v>
      </c>
      <c r="X6245" t="e">
        <v>#N/A</v>
      </c>
      <c r="Y6245" s="3" t="e">
        <v>#N/A</v>
      </c>
      <c r="Z6245" s="8" t="e">
        <v>#N/A</v>
      </c>
      <c r="AA6245" s="30" t="e">
        <v>#N/A</v>
      </c>
      <c r="AB6245" t="e">
        <v>#N/A</v>
      </c>
      <c r="AC6245" t="e">
        <v>#N/A</v>
      </c>
      <c r="AD6245" t="e">
        <v>#N/A</v>
      </c>
      <c r="AE6245" t="e">
        <v>#N/A</v>
      </c>
      <c r="AF6245" t="e">
        <v>#N/A</v>
      </c>
    </row>
    <row r="6246" spans="1:32" x14ac:dyDescent="0.25">
      <c r="A6246" t="e">
        <v>#N/A</v>
      </c>
      <c r="B6246" s="33" t="e">
        <v>#N/A</v>
      </c>
      <c r="C6246" t="e">
        <v>#N/A</v>
      </c>
      <c r="D6246" t="e">
        <v>#N/A</v>
      </c>
      <c r="E6246" s="69" t="e">
        <v>#N/A</v>
      </c>
      <c r="F6246" s="3" t="e">
        <v>#N/A</v>
      </c>
      <c r="G6246" s="3" t="e">
        <v>#N/A</v>
      </c>
      <c r="H6246" s="3" t="e">
        <v>#N/A</v>
      </c>
      <c r="I6246" s="80" t="e">
        <v>#N/A</v>
      </c>
      <c r="J6246" s="80" t="e">
        <v>#N/A</v>
      </c>
      <c r="K6246" s="85" t="e">
        <v>#N/A</v>
      </c>
      <c r="L6246" s="9" t="e">
        <v>#N/A</v>
      </c>
      <c r="M6246" s="93" t="e">
        <v>#N/A</v>
      </c>
      <c r="N6246" s="8" t="e">
        <v>#N/A</v>
      </c>
      <c r="O6246" t="e">
        <v>#N/A</v>
      </c>
      <c r="P6246" t="e">
        <v>#N/A</v>
      </c>
      <c r="Q6246" t="e">
        <v>#N/A</v>
      </c>
      <c r="R6246" s="2" t="e">
        <v>#N/A</v>
      </c>
      <c r="S6246" t="e">
        <v>#N/A</v>
      </c>
      <c r="T6246" s="3" t="e">
        <v>#N/A</v>
      </c>
      <c r="U6246" s="3" t="e">
        <v>#N/A</v>
      </c>
      <c r="V6246" t="e">
        <v>#N/A</v>
      </c>
      <c r="W6246" t="e">
        <v>#N/A</v>
      </c>
      <c r="X6246" t="e">
        <v>#N/A</v>
      </c>
      <c r="Y6246" s="3" t="e">
        <v>#N/A</v>
      </c>
      <c r="Z6246" s="8" t="e">
        <v>#N/A</v>
      </c>
      <c r="AA6246" s="30" t="e">
        <v>#N/A</v>
      </c>
      <c r="AB6246" t="e">
        <v>#N/A</v>
      </c>
      <c r="AC6246" t="e">
        <v>#N/A</v>
      </c>
      <c r="AD6246" t="e">
        <v>#N/A</v>
      </c>
      <c r="AE6246" t="e">
        <v>#N/A</v>
      </c>
      <c r="AF6246" t="e">
        <v>#N/A</v>
      </c>
    </row>
    <row r="6247" spans="1:32" x14ac:dyDescent="0.25">
      <c r="A6247" t="e">
        <v>#N/A</v>
      </c>
      <c r="B6247" s="33" t="e">
        <v>#N/A</v>
      </c>
      <c r="C6247" t="e">
        <v>#N/A</v>
      </c>
      <c r="D6247" t="e">
        <v>#N/A</v>
      </c>
      <c r="E6247" s="69" t="e">
        <v>#N/A</v>
      </c>
      <c r="F6247" s="3" t="e">
        <v>#N/A</v>
      </c>
      <c r="G6247" s="3" t="e">
        <v>#N/A</v>
      </c>
      <c r="H6247" s="3" t="e">
        <v>#N/A</v>
      </c>
      <c r="I6247" s="80" t="e">
        <v>#N/A</v>
      </c>
      <c r="J6247" s="80" t="e">
        <v>#N/A</v>
      </c>
      <c r="K6247" s="85" t="e">
        <v>#N/A</v>
      </c>
      <c r="L6247" s="9" t="e">
        <v>#N/A</v>
      </c>
      <c r="M6247" s="93" t="e">
        <v>#N/A</v>
      </c>
      <c r="N6247" s="8" t="e">
        <v>#N/A</v>
      </c>
      <c r="O6247" t="e">
        <v>#N/A</v>
      </c>
      <c r="P6247" t="e">
        <v>#N/A</v>
      </c>
      <c r="Q6247" t="e">
        <v>#N/A</v>
      </c>
      <c r="R6247" s="2" t="e">
        <v>#N/A</v>
      </c>
      <c r="S6247" t="e">
        <v>#N/A</v>
      </c>
      <c r="T6247" s="3" t="e">
        <v>#N/A</v>
      </c>
      <c r="U6247" s="3" t="e">
        <v>#N/A</v>
      </c>
      <c r="V6247" t="e">
        <v>#N/A</v>
      </c>
      <c r="W6247" t="e">
        <v>#N/A</v>
      </c>
      <c r="X6247" t="e">
        <v>#N/A</v>
      </c>
      <c r="Y6247" s="3" t="e">
        <v>#N/A</v>
      </c>
      <c r="Z6247" s="8" t="e">
        <v>#N/A</v>
      </c>
      <c r="AA6247" s="30" t="e">
        <v>#N/A</v>
      </c>
      <c r="AB6247" t="e">
        <v>#N/A</v>
      </c>
      <c r="AC6247" t="e">
        <v>#N/A</v>
      </c>
      <c r="AD6247" t="e">
        <v>#N/A</v>
      </c>
      <c r="AE6247" t="e">
        <v>#N/A</v>
      </c>
      <c r="AF6247" t="e">
        <v>#N/A</v>
      </c>
    </row>
    <row r="6248" spans="1:32" x14ac:dyDescent="0.25">
      <c r="A6248" t="e">
        <v>#N/A</v>
      </c>
      <c r="B6248" s="33" t="e">
        <v>#N/A</v>
      </c>
      <c r="C6248" t="e">
        <v>#N/A</v>
      </c>
      <c r="D6248" t="e">
        <v>#N/A</v>
      </c>
      <c r="E6248" s="69" t="e">
        <v>#N/A</v>
      </c>
      <c r="F6248" s="3" t="e">
        <v>#N/A</v>
      </c>
      <c r="G6248" s="3" t="e">
        <v>#N/A</v>
      </c>
      <c r="H6248" s="3" t="e">
        <v>#N/A</v>
      </c>
      <c r="I6248" s="80" t="e">
        <v>#N/A</v>
      </c>
      <c r="J6248" s="80" t="e">
        <v>#N/A</v>
      </c>
      <c r="K6248" s="85" t="e">
        <v>#N/A</v>
      </c>
      <c r="L6248" s="9" t="e">
        <v>#N/A</v>
      </c>
      <c r="M6248" s="93" t="e">
        <v>#N/A</v>
      </c>
      <c r="N6248" s="8" t="e">
        <v>#N/A</v>
      </c>
      <c r="O6248" t="e">
        <v>#N/A</v>
      </c>
      <c r="P6248" t="e">
        <v>#N/A</v>
      </c>
      <c r="Q6248" t="e">
        <v>#N/A</v>
      </c>
      <c r="R6248" s="2" t="e">
        <v>#N/A</v>
      </c>
      <c r="S6248" t="e">
        <v>#N/A</v>
      </c>
      <c r="T6248" s="3" t="e">
        <v>#N/A</v>
      </c>
      <c r="U6248" s="3" t="e">
        <v>#N/A</v>
      </c>
      <c r="V6248" t="e">
        <v>#N/A</v>
      </c>
      <c r="W6248" t="e">
        <v>#N/A</v>
      </c>
      <c r="X6248" t="e">
        <v>#N/A</v>
      </c>
      <c r="Y6248" s="3" t="e">
        <v>#N/A</v>
      </c>
      <c r="Z6248" s="8" t="e">
        <v>#N/A</v>
      </c>
      <c r="AA6248" s="30" t="e">
        <v>#N/A</v>
      </c>
      <c r="AB6248" t="e">
        <v>#N/A</v>
      </c>
      <c r="AC6248" t="e">
        <v>#N/A</v>
      </c>
      <c r="AD6248" t="e">
        <v>#N/A</v>
      </c>
      <c r="AE6248" t="e">
        <v>#N/A</v>
      </c>
      <c r="AF6248" t="e">
        <v>#N/A</v>
      </c>
    </row>
    <row r="6249" spans="1:32" x14ac:dyDescent="0.25">
      <c r="A6249" t="e">
        <v>#N/A</v>
      </c>
      <c r="B6249" s="33" t="e">
        <v>#N/A</v>
      </c>
      <c r="C6249" t="e">
        <v>#N/A</v>
      </c>
      <c r="D6249" t="e">
        <v>#N/A</v>
      </c>
      <c r="E6249" s="69" t="e">
        <v>#N/A</v>
      </c>
      <c r="F6249" s="3" t="e">
        <v>#N/A</v>
      </c>
      <c r="G6249" s="3" t="e">
        <v>#N/A</v>
      </c>
      <c r="H6249" s="3" t="e">
        <v>#N/A</v>
      </c>
      <c r="I6249" s="80" t="e">
        <v>#N/A</v>
      </c>
      <c r="J6249" s="80" t="e">
        <v>#N/A</v>
      </c>
      <c r="K6249" s="85" t="e">
        <v>#N/A</v>
      </c>
      <c r="L6249" s="9" t="e">
        <v>#N/A</v>
      </c>
      <c r="M6249" s="93" t="e">
        <v>#N/A</v>
      </c>
      <c r="N6249" s="8" t="e">
        <v>#N/A</v>
      </c>
      <c r="O6249" t="e">
        <v>#N/A</v>
      </c>
      <c r="P6249" t="e">
        <v>#N/A</v>
      </c>
      <c r="Q6249" t="e">
        <v>#N/A</v>
      </c>
      <c r="R6249" s="2" t="e">
        <v>#N/A</v>
      </c>
      <c r="S6249" t="e">
        <v>#N/A</v>
      </c>
      <c r="T6249" s="3" t="e">
        <v>#N/A</v>
      </c>
      <c r="U6249" s="3" t="e">
        <v>#N/A</v>
      </c>
      <c r="V6249" t="e">
        <v>#N/A</v>
      </c>
      <c r="W6249" t="e">
        <v>#N/A</v>
      </c>
      <c r="X6249" t="e">
        <v>#N/A</v>
      </c>
      <c r="Y6249" s="3" t="e">
        <v>#N/A</v>
      </c>
      <c r="Z6249" s="8" t="e">
        <v>#N/A</v>
      </c>
      <c r="AA6249" s="30" t="e">
        <v>#N/A</v>
      </c>
      <c r="AB6249" t="e">
        <v>#N/A</v>
      </c>
      <c r="AC6249" t="e">
        <v>#N/A</v>
      </c>
      <c r="AD6249" t="e">
        <v>#N/A</v>
      </c>
      <c r="AE6249" t="e">
        <v>#N/A</v>
      </c>
      <c r="AF6249" t="e">
        <v>#N/A</v>
      </c>
    </row>
    <row r="6250" spans="1:32" x14ac:dyDescent="0.25">
      <c r="A6250" t="e">
        <v>#N/A</v>
      </c>
      <c r="B6250" s="33" t="e">
        <v>#N/A</v>
      </c>
      <c r="C6250" t="e">
        <v>#N/A</v>
      </c>
      <c r="D6250" t="e">
        <v>#N/A</v>
      </c>
      <c r="E6250" s="69" t="e">
        <v>#N/A</v>
      </c>
      <c r="F6250" s="3" t="e">
        <v>#N/A</v>
      </c>
      <c r="G6250" s="3" t="e">
        <v>#N/A</v>
      </c>
      <c r="H6250" s="3" t="e">
        <v>#N/A</v>
      </c>
      <c r="I6250" s="80" t="e">
        <v>#N/A</v>
      </c>
      <c r="J6250" s="80" t="e">
        <v>#N/A</v>
      </c>
      <c r="K6250" s="85" t="e">
        <v>#N/A</v>
      </c>
      <c r="L6250" s="9" t="e">
        <v>#N/A</v>
      </c>
      <c r="M6250" s="93" t="e">
        <v>#N/A</v>
      </c>
      <c r="N6250" s="8" t="e">
        <v>#N/A</v>
      </c>
      <c r="O6250" t="e">
        <v>#N/A</v>
      </c>
      <c r="P6250" t="e">
        <v>#N/A</v>
      </c>
      <c r="Q6250" t="e">
        <v>#N/A</v>
      </c>
      <c r="R6250" s="2" t="e">
        <v>#N/A</v>
      </c>
      <c r="S6250" t="e">
        <v>#N/A</v>
      </c>
      <c r="T6250" s="3" t="e">
        <v>#N/A</v>
      </c>
      <c r="U6250" s="3" t="e">
        <v>#N/A</v>
      </c>
      <c r="V6250" t="e">
        <v>#N/A</v>
      </c>
      <c r="W6250" t="e">
        <v>#N/A</v>
      </c>
      <c r="X6250" t="e">
        <v>#N/A</v>
      </c>
      <c r="Y6250" s="3" t="e">
        <v>#N/A</v>
      </c>
      <c r="Z6250" s="8" t="e">
        <v>#N/A</v>
      </c>
      <c r="AA6250" s="30" t="e">
        <v>#N/A</v>
      </c>
      <c r="AB6250" t="e">
        <v>#N/A</v>
      </c>
      <c r="AC6250" t="e">
        <v>#N/A</v>
      </c>
      <c r="AD6250" t="e">
        <v>#N/A</v>
      </c>
      <c r="AE6250" t="e">
        <v>#N/A</v>
      </c>
      <c r="AF6250" t="e">
        <v>#N/A</v>
      </c>
    </row>
    <row r="6251" spans="1:32" x14ac:dyDescent="0.25">
      <c r="A6251" t="e">
        <v>#N/A</v>
      </c>
      <c r="B6251" s="33" t="e">
        <v>#N/A</v>
      </c>
      <c r="C6251" t="e">
        <v>#N/A</v>
      </c>
      <c r="D6251" t="e">
        <v>#N/A</v>
      </c>
      <c r="E6251" s="69" t="e">
        <v>#N/A</v>
      </c>
      <c r="F6251" s="3" t="e">
        <v>#N/A</v>
      </c>
      <c r="G6251" s="3" t="e">
        <v>#N/A</v>
      </c>
      <c r="H6251" s="3" t="e">
        <v>#N/A</v>
      </c>
      <c r="I6251" s="80" t="e">
        <v>#N/A</v>
      </c>
      <c r="J6251" s="80" t="e">
        <v>#N/A</v>
      </c>
      <c r="K6251" s="85" t="e">
        <v>#N/A</v>
      </c>
      <c r="L6251" s="9" t="e">
        <v>#N/A</v>
      </c>
      <c r="M6251" s="93" t="e">
        <v>#N/A</v>
      </c>
      <c r="N6251" s="8" t="e">
        <v>#N/A</v>
      </c>
      <c r="O6251" t="e">
        <v>#N/A</v>
      </c>
      <c r="P6251" t="e">
        <v>#N/A</v>
      </c>
      <c r="Q6251" t="e">
        <v>#N/A</v>
      </c>
      <c r="R6251" s="2" t="e">
        <v>#N/A</v>
      </c>
      <c r="S6251" t="e">
        <v>#N/A</v>
      </c>
      <c r="T6251" s="3" t="e">
        <v>#N/A</v>
      </c>
      <c r="U6251" s="3" t="e">
        <v>#N/A</v>
      </c>
      <c r="V6251" t="e">
        <v>#N/A</v>
      </c>
      <c r="W6251" t="e">
        <v>#N/A</v>
      </c>
      <c r="X6251" t="e">
        <v>#N/A</v>
      </c>
      <c r="Y6251" s="3" t="e">
        <v>#N/A</v>
      </c>
      <c r="Z6251" s="8" t="e">
        <v>#N/A</v>
      </c>
      <c r="AA6251" s="30" t="e">
        <v>#N/A</v>
      </c>
      <c r="AB6251" t="e">
        <v>#N/A</v>
      </c>
      <c r="AC6251" t="e">
        <v>#N/A</v>
      </c>
      <c r="AD6251" t="e">
        <v>#N/A</v>
      </c>
      <c r="AE6251" t="e">
        <v>#N/A</v>
      </c>
      <c r="AF6251" t="e">
        <v>#N/A</v>
      </c>
    </row>
    <row r="6252" spans="1:32" x14ac:dyDescent="0.25">
      <c r="A6252" t="e">
        <v>#N/A</v>
      </c>
      <c r="B6252" s="33" t="e">
        <v>#N/A</v>
      </c>
      <c r="C6252" t="e">
        <v>#N/A</v>
      </c>
      <c r="D6252" t="e">
        <v>#N/A</v>
      </c>
      <c r="E6252" s="69" t="e">
        <v>#N/A</v>
      </c>
      <c r="F6252" s="3" t="e">
        <v>#N/A</v>
      </c>
      <c r="G6252" s="3" t="e">
        <v>#N/A</v>
      </c>
      <c r="H6252" s="3" t="e">
        <v>#N/A</v>
      </c>
      <c r="I6252" s="80" t="e">
        <v>#N/A</v>
      </c>
      <c r="J6252" s="80" t="e">
        <v>#N/A</v>
      </c>
      <c r="K6252" s="85" t="e">
        <v>#N/A</v>
      </c>
      <c r="L6252" s="9" t="e">
        <v>#N/A</v>
      </c>
      <c r="M6252" s="93" t="e">
        <v>#N/A</v>
      </c>
      <c r="N6252" s="8" t="e">
        <v>#N/A</v>
      </c>
      <c r="O6252" t="e">
        <v>#N/A</v>
      </c>
      <c r="P6252" t="e">
        <v>#N/A</v>
      </c>
      <c r="Q6252" t="e">
        <v>#N/A</v>
      </c>
      <c r="R6252" s="2" t="e">
        <v>#N/A</v>
      </c>
      <c r="S6252" t="e">
        <v>#N/A</v>
      </c>
      <c r="T6252" s="3" t="e">
        <v>#N/A</v>
      </c>
      <c r="U6252" s="3" t="e">
        <v>#N/A</v>
      </c>
      <c r="V6252" t="e">
        <v>#N/A</v>
      </c>
      <c r="W6252" t="e">
        <v>#N/A</v>
      </c>
      <c r="X6252" t="e">
        <v>#N/A</v>
      </c>
      <c r="Y6252" s="3" t="e">
        <v>#N/A</v>
      </c>
      <c r="Z6252" s="8" t="e">
        <v>#N/A</v>
      </c>
      <c r="AA6252" s="30" t="e">
        <v>#N/A</v>
      </c>
      <c r="AB6252" t="e">
        <v>#N/A</v>
      </c>
      <c r="AC6252" t="e">
        <v>#N/A</v>
      </c>
      <c r="AD6252" t="e">
        <v>#N/A</v>
      </c>
      <c r="AE6252" t="e">
        <v>#N/A</v>
      </c>
      <c r="AF6252" t="e">
        <v>#N/A</v>
      </c>
    </row>
    <row r="6253" spans="1:32" x14ac:dyDescent="0.25">
      <c r="A6253" t="e">
        <v>#N/A</v>
      </c>
      <c r="B6253" s="33" t="e">
        <v>#N/A</v>
      </c>
      <c r="C6253" t="e">
        <v>#N/A</v>
      </c>
      <c r="D6253" t="e">
        <v>#N/A</v>
      </c>
      <c r="E6253" s="69" t="e">
        <v>#N/A</v>
      </c>
      <c r="F6253" s="3" t="e">
        <v>#N/A</v>
      </c>
      <c r="G6253" s="3" t="e">
        <v>#N/A</v>
      </c>
      <c r="H6253" s="3" t="e">
        <v>#N/A</v>
      </c>
      <c r="I6253" s="80" t="e">
        <v>#N/A</v>
      </c>
      <c r="J6253" s="80" t="e">
        <v>#N/A</v>
      </c>
      <c r="K6253" s="85" t="e">
        <v>#N/A</v>
      </c>
      <c r="L6253" s="9" t="e">
        <v>#N/A</v>
      </c>
      <c r="M6253" s="93" t="e">
        <v>#N/A</v>
      </c>
      <c r="N6253" s="8" t="e">
        <v>#N/A</v>
      </c>
      <c r="O6253" t="e">
        <v>#N/A</v>
      </c>
      <c r="P6253" t="e">
        <v>#N/A</v>
      </c>
      <c r="Q6253" t="e">
        <v>#N/A</v>
      </c>
      <c r="R6253" s="2" t="e">
        <v>#N/A</v>
      </c>
      <c r="S6253" t="e">
        <v>#N/A</v>
      </c>
      <c r="T6253" s="3" t="e">
        <v>#N/A</v>
      </c>
      <c r="U6253" s="3" t="e">
        <v>#N/A</v>
      </c>
      <c r="V6253" t="e">
        <v>#N/A</v>
      </c>
      <c r="W6253" t="e">
        <v>#N/A</v>
      </c>
      <c r="X6253" t="e">
        <v>#N/A</v>
      </c>
      <c r="Y6253" s="3" t="e">
        <v>#N/A</v>
      </c>
      <c r="Z6253" s="8" t="e">
        <v>#N/A</v>
      </c>
      <c r="AA6253" s="30" t="e">
        <v>#N/A</v>
      </c>
      <c r="AB6253" t="e">
        <v>#N/A</v>
      </c>
      <c r="AC6253" t="e">
        <v>#N/A</v>
      </c>
      <c r="AD6253" t="e">
        <v>#N/A</v>
      </c>
      <c r="AE6253" t="e">
        <v>#N/A</v>
      </c>
      <c r="AF6253" t="e">
        <v>#N/A</v>
      </c>
    </row>
    <row r="6254" spans="1:32" x14ac:dyDescent="0.25">
      <c r="A6254" t="e">
        <v>#N/A</v>
      </c>
      <c r="B6254" s="33" t="e">
        <v>#N/A</v>
      </c>
      <c r="C6254" t="e">
        <v>#N/A</v>
      </c>
      <c r="D6254" t="e">
        <v>#N/A</v>
      </c>
      <c r="E6254" s="69" t="e">
        <v>#N/A</v>
      </c>
      <c r="F6254" s="3" t="e">
        <v>#N/A</v>
      </c>
      <c r="G6254" s="3" t="e">
        <v>#N/A</v>
      </c>
      <c r="H6254" s="3" t="e">
        <v>#N/A</v>
      </c>
      <c r="I6254" s="80" t="e">
        <v>#N/A</v>
      </c>
      <c r="J6254" s="80" t="e">
        <v>#N/A</v>
      </c>
      <c r="K6254" s="85" t="e">
        <v>#N/A</v>
      </c>
      <c r="L6254" s="9" t="e">
        <v>#N/A</v>
      </c>
      <c r="M6254" s="93" t="e">
        <v>#N/A</v>
      </c>
      <c r="N6254" s="8" t="e">
        <v>#N/A</v>
      </c>
      <c r="O6254" t="e">
        <v>#N/A</v>
      </c>
      <c r="P6254" t="e">
        <v>#N/A</v>
      </c>
      <c r="Q6254" t="e">
        <v>#N/A</v>
      </c>
      <c r="R6254" s="2" t="e">
        <v>#N/A</v>
      </c>
      <c r="S6254" t="e">
        <v>#N/A</v>
      </c>
      <c r="T6254" s="3" t="e">
        <v>#N/A</v>
      </c>
      <c r="U6254" s="3" t="e">
        <v>#N/A</v>
      </c>
      <c r="V6254" t="e">
        <v>#N/A</v>
      </c>
      <c r="W6254" t="e">
        <v>#N/A</v>
      </c>
      <c r="X6254" t="e">
        <v>#N/A</v>
      </c>
      <c r="Y6254" s="3" t="e">
        <v>#N/A</v>
      </c>
      <c r="Z6254" s="8" t="e">
        <v>#N/A</v>
      </c>
      <c r="AA6254" s="30" t="e">
        <v>#N/A</v>
      </c>
      <c r="AB6254" t="e">
        <v>#N/A</v>
      </c>
      <c r="AC6254" t="e">
        <v>#N/A</v>
      </c>
      <c r="AD6254" t="e">
        <v>#N/A</v>
      </c>
      <c r="AE6254" t="e">
        <v>#N/A</v>
      </c>
      <c r="AF6254" t="e">
        <v>#N/A</v>
      </c>
    </row>
    <row r="6255" spans="1:32" x14ac:dyDescent="0.25">
      <c r="A6255" t="e">
        <v>#N/A</v>
      </c>
      <c r="B6255" s="33" t="e">
        <v>#N/A</v>
      </c>
      <c r="C6255" t="e">
        <v>#N/A</v>
      </c>
      <c r="D6255" t="e">
        <v>#N/A</v>
      </c>
      <c r="E6255" s="69" t="e">
        <v>#N/A</v>
      </c>
      <c r="F6255" s="3" t="e">
        <v>#N/A</v>
      </c>
      <c r="G6255" s="3" t="e">
        <v>#N/A</v>
      </c>
      <c r="H6255" s="3" t="e">
        <v>#N/A</v>
      </c>
      <c r="I6255" s="80" t="e">
        <v>#N/A</v>
      </c>
      <c r="J6255" s="80" t="e">
        <v>#N/A</v>
      </c>
      <c r="K6255" s="85" t="e">
        <v>#N/A</v>
      </c>
      <c r="L6255" s="9" t="e">
        <v>#N/A</v>
      </c>
      <c r="M6255" s="93" t="e">
        <v>#N/A</v>
      </c>
      <c r="N6255" s="8" t="e">
        <v>#N/A</v>
      </c>
      <c r="O6255" t="e">
        <v>#N/A</v>
      </c>
      <c r="P6255" t="e">
        <v>#N/A</v>
      </c>
      <c r="Q6255" t="e">
        <v>#N/A</v>
      </c>
      <c r="R6255" s="2" t="e">
        <v>#N/A</v>
      </c>
      <c r="S6255" t="e">
        <v>#N/A</v>
      </c>
      <c r="T6255" s="3" t="e">
        <v>#N/A</v>
      </c>
      <c r="U6255" s="3" t="e">
        <v>#N/A</v>
      </c>
      <c r="V6255" t="e">
        <v>#N/A</v>
      </c>
      <c r="W6255" t="e">
        <v>#N/A</v>
      </c>
      <c r="X6255" t="e">
        <v>#N/A</v>
      </c>
      <c r="Y6255" s="3" t="e">
        <v>#N/A</v>
      </c>
      <c r="Z6255" s="8" t="e">
        <v>#N/A</v>
      </c>
      <c r="AA6255" s="30" t="e">
        <v>#N/A</v>
      </c>
      <c r="AB6255" t="e">
        <v>#N/A</v>
      </c>
      <c r="AC6255" t="e">
        <v>#N/A</v>
      </c>
      <c r="AD6255" t="e">
        <v>#N/A</v>
      </c>
      <c r="AE6255" t="e">
        <v>#N/A</v>
      </c>
      <c r="AF6255" t="e">
        <v>#N/A</v>
      </c>
    </row>
    <row r="6256" spans="1:32" x14ac:dyDescent="0.25">
      <c r="A6256" t="e">
        <v>#N/A</v>
      </c>
      <c r="B6256" s="33" t="e">
        <v>#N/A</v>
      </c>
      <c r="C6256" t="e">
        <v>#N/A</v>
      </c>
      <c r="D6256" t="e">
        <v>#N/A</v>
      </c>
      <c r="E6256" s="69" t="e">
        <v>#N/A</v>
      </c>
      <c r="F6256" s="3" t="e">
        <v>#N/A</v>
      </c>
      <c r="G6256" s="3" t="e">
        <v>#N/A</v>
      </c>
      <c r="H6256" s="3" t="e">
        <v>#N/A</v>
      </c>
      <c r="I6256" s="80" t="e">
        <v>#N/A</v>
      </c>
      <c r="J6256" s="80" t="e">
        <v>#N/A</v>
      </c>
      <c r="K6256" s="85" t="e">
        <v>#N/A</v>
      </c>
      <c r="L6256" s="9" t="e">
        <v>#N/A</v>
      </c>
      <c r="M6256" s="93" t="e">
        <v>#N/A</v>
      </c>
      <c r="N6256" s="8" t="e">
        <v>#N/A</v>
      </c>
      <c r="O6256" t="e">
        <v>#N/A</v>
      </c>
      <c r="P6256" t="e">
        <v>#N/A</v>
      </c>
      <c r="Q6256" t="e">
        <v>#N/A</v>
      </c>
      <c r="R6256" s="2" t="e">
        <v>#N/A</v>
      </c>
      <c r="S6256" t="e">
        <v>#N/A</v>
      </c>
      <c r="T6256" s="3" t="e">
        <v>#N/A</v>
      </c>
      <c r="U6256" s="3" t="e">
        <v>#N/A</v>
      </c>
      <c r="V6256" t="e">
        <v>#N/A</v>
      </c>
      <c r="W6256" t="e">
        <v>#N/A</v>
      </c>
      <c r="X6256" t="e">
        <v>#N/A</v>
      </c>
      <c r="Y6256" s="3" t="e">
        <v>#N/A</v>
      </c>
      <c r="Z6256" s="8" t="e">
        <v>#N/A</v>
      </c>
      <c r="AA6256" s="30" t="e">
        <v>#N/A</v>
      </c>
      <c r="AB6256" t="e">
        <v>#N/A</v>
      </c>
      <c r="AC6256" t="e">
        <v>#N/A</v>
      </c>
      <c r="AD6256" t="e">
        <v>#N/A</v>
      </c>
      <c r="AE6256" t="e">
        <v>#N/A</v>
      </c>
      <c r="AF6256" t="e">
        <v>#N/A</v>
      </c>
    </row>
    <row r="6257" spans="1:32" x14ac:dyDescent="0.25">
      <c r="A6257" t="e">
        <v>#N/A</v>
      </c>
      <c r="B6257" s="33" t="e">
        <v>#N/A</v>
      </c>
      <c r="C6257" t="e">
        <v>#N/A</v>
      </c>
      <c r="D6257" t="e">
        <v>#N/A</v>
      </c>
      <c r="E6257" s="69" t="e">
        <v>#N/A</v>
      </c>
      <c r="F6257" s="3" t="e">
        <v>#N/A</v>
      </c>
      <c r="G6257" s="3" t="e">
        <v>#N/A</v>
      </c>
      <c r="H6257" s="3" t="e">
        <v>#N/A</v>
      </c>
      <c r="I6257" s="80" t="e">
        <v>#N/A</v>
      </c>
      <c r="J6257" s="80" t="e">
        <v>#N/A</v>
      </c>
      <c r="K6257" s="85" t="e">
        <v>#N/A</v>
      </c>
      <c r="L6257" s="9" t="e">
        <v>#N/A</v>
      </c>
      <c r="M6257" s="93" t="e">
        <v>#N/A</v>
      </c>
      <c r="N6257" s="8" t="e">
        <v>#N/A</v>
      </c>
      <c r="O6257" t="e">
        <v>#N/A</v>
      </c>
      <c r="P6257" t="e">
        <v>#N/A</v>
      </c>
      <c r="Q6257" t="e">
        <v>#N/A</v>
      </c>
      <c r="R6257" s="2" t="e">
        <v>#N/A</v>
      </c>
      <c r="S6257" t="e">
        <v>#N/A</v>
      </c>
      <c r="T6257" s="3" t="e">
        <v>#N/A</v>
      </c>
      <c r="U6257" s="3" t="e">
        <v>#N/A</v>
      </c>
      <c r="V6257" t="e">
        <v>#N/A</v>
      </c>
      <c r="W6257" t="e">
        <v>#N/A</v>
      </c>
      <c r="X6257" t="e">
        <v>#N/A</v>
      </c>
      <c r="Y6257" s="3" t="e">
        <v>#N/A</v>
      </c>
      <c r="Z6257" s="8" t="e">
        <v>#N/A</v>
      </c>
      <c r="AA6257" s="30" t="e">
        <v>#N/A</v>
      </c>
      <c r="AB6257" t="e">
        <v>#N/A</v>
      </c>
      <c r="AC6257" t="e">
        <v>#N/A</v>
      </c>
      <c r="AD6257" t="e">
        <v>#N/A</v>
      </c>
      <c r="AE6257" t="e">
        <v>#N/A</v>
      </c>
      <c r="AF6257" t="e">
        <v>#N/A</v>
      </c>
    </row>
    <row r="6258" spans="1:32" x14ac:dyDescent="0.25">
      <c r="A6258" t="e">
        <v>#N/A</v>
      </c>
      <c r="B6258" s="33" t="e">
        <v>#N/A</v>
      </c>
      <c r="C6258" t="e">
        <v>#N/A</v>
      </c>
      <c r="D6258" t="e">
        <v>#N/A</v>
      </c>
      <c r="E6258" s="69" t="e">
        <v>#N/A</v>
      </c>
      <c r="F6258" s="3" t="e">
        <v>#N/A</v>
      </c>
      <c r="G6258" s="3" t="e">
        <v>#N/A</v>
      </c>
      <c r="H6258" s="3" t="e">
        <v>#N/A</v>
      </c>
      <c r="I6258" s="80" t="e">
        <v>#N/A</v>
      </c>
      <c r="J6258" s="80" t="e">
        <v>#N/A</v>
      </c>
      <c r="K6258" s="85" t="e">
        <v>#N/A</v>
      </c>
      <c r="L6258" s="9" t="e">
        <v>#N/A</v>
      </c>
      <c r="M6258" s="93" t="e">
        <v>#N/A</v>
      </c>
      <c r="N6258" s="8" t="e">
        <v>#N/A</v>
      </c>
      <c r="O6258" t="e">
        <v>#N/A</v>
      </c>
      <c r="P6258" t="e">
        <v>#N/A</v>
      </c>
      <c r="Q6258" t="e">
        <v>#N/A</v>
      </c>
      <c r="R6258" s="2" t="e">
        <v>#N/A</v>
      </c>
      <c r="S6258" t="e">
        <v>#N/A</v>
      </c>
      <c r="T6258" s="3" t="e">
        <v>#N/A</v>
      </c>
      <c r="U6258" s="3" t="e">
        <v>#N/A</v>
      </c>
      <c r="V6258" t="e">
        <v>#N/A</v>
      </c>
      <c r="W6258" t="e">
        <v>#N/A</v>
      </c>
      <c r="X6258" t="e">
        <v>#N/A</v>
      </c>
      <c r="Y6258" s="3" t="e">
        <v>#N/A</v>
      </c>
      <c r="Z6258" s="8" t="e">
        <v>#N/A</v>
      </c>
      <c r="AA6258" s="30" t="e">
        <v>#N/A</v>
      </c>
      <c r="AB6258" t="e">
        <v>#N/A</v>
      </c>
      <c r="AC6258" t="e">
        <v>#N/A</v>
      </c>
      <c r="AD6258" t="e">
        <v>#N/A</v>
      </c>
      <c r="AE6258" t="e">
        <v>#N/A</v>
      </c>
      <c r="AF6258" t="e">
        <v>#N/A</v>
      </c>
    </row>
    <row r="6259" spans="1:32" x14ac:dyDescent="0.25">
      <c r="A6259" t="e">
        <v>#N/A</v>
      </c>
      <c r="B6259" s="33" t="e">
        <v>#N/A</v>
      </c>
      <c r="C6259" t="e">
        <v>#N/A</v>
      </c>
      <c r="D6259" t="e">
        <v>#N/A</v>
      </c>
      <c r="E6259" s="69" t="e">
        <v>#N/A</v>
      </c>
      <c r="F6259" s="3" t="e">
        <v>#N/A</v>
      </c>
      <c r="G6259" s="3" t="e">
        <v>#N/A</v>
      </c>
      <c r="H6259" s="3" t="e">
        <v>#N/A</v>
      </c>
      <c r="I6259" s="80" t="e">
        <v>#N/A</v>
      </c>
      <c r="J6259" s="80" t="e">
        <v>#N/A</v>
      </c>
      <c r="K6259" s="85" t="e">
        <v>#N/A</v>
      </c>
      <c r="L6259" s="9" t="e">
        <v>#N/A</v>
      </c>
      <c r="M6259" s="93" t="e">
        <v>#N/A</v>
      </c>
      <c r="N6259" s="8" t="e">
        <v>#N/A</v>
      </c>
      <c r="O6259" t="e">
        <v>#N/A</v>
      </c>
      <c r="P6259" t="e">
        <v>#N/A</v>
      </c>
      <c r="Q6259" t="e">
        <v>#N/A</v>
      </c>
      <c r="R6259" s="2" t="e">
        <v>#N/A</v>
      </c>
      <c r="S6259" t="e">
        <v>#N/A</v>
      </c>
      <c r="T6259" s="3" t="e">
        <v>#N/A</v>
      </c>
      <c r="U6259" s="3" t="e">
        <v>#N/A</v>
      </c>
      <c r="V6259" t="e">
        <v>#N/A</v>
      </c>
      <c r="W6259" t="e">
        <v>#N/A</v>
      </c>
      <c r="X6259" t="e">
        <v>#N/A</v>
      </c>
      <c r="Y6259" s="3" t="e">
        <v>#N/A</v>
      </c>
      <c r="Z6259" s="8" t="e">
        <v>#N/A</v>
      </c>
      <c r="AA6259" s="30" t="e">
        <v>#N/A</v>
      </c>
      <c r="AB6259" t="e">
        <v>#N/A</v>
      </c>
      <c r="AC6259" t="e">
        <v>#N/A</v>
      </c>
      <c r="AD6259" t="e">
        <v>#N/A</v>
      </c>
      <c r="AE6259" t="e">
        <v>#N/A</v>
      </c>
      <c r="AF6259" t="e">
        <v>#N/A</v>
      </c>
    </row>
    <row r="6260" spans="1:32" x14ac:dyDescent="0.25">
      <c r="A6260" t="e">
        <v>#N/A</v>
      </c>
      <c r="B6260" s="33" t="e">
        <v>#N/A</v>
      </c>
      <c r="C6260" t="e">
        <v>#N/A</v>
      </c>
      <c r="D6260" t="e">
        <v>#N/A</v>
      </c>
      <c r="E6260" s="69" t="e">
        <v>#N/A</v>
      </c>
      <c r="F6260" s="3" t="e">
        <v>#N/A</v>
      </c>
      <c r="G6260" s="3" t="e">
        <v>#N/A</v>
      </c>
      <c r="H6260" s="3" t="e">
        <v>#N/A</v>
      </c>
      <c r="I6260" s="80" t="e">
        <v>#N/A</v>
      </c>
      <c r="J6260" s="80" t="e">
        <v>#N/A</v>
      </c>
      <c r="K6260" s="85" t="e">
        <v>#N/A</v>
      </c>
      <c r="L6260" s="9" t="e">
        <v>#N/A</v>
      </c>
      <c r="M6260" s="93" t="e">
        <v>#N/A</v>
      </c>
      <c r="N6260" s="8" t="e">
        <v>#N/A</v>
      </c>
      <c r="O6260" t="e">
        <v>#N/A</v>
      </c>
      <c r="P6260" t="e">
        <v>#N/A</v>
      </c>
      <c r="Q6260" t="e">
        <v>#N/A</v>
      </c>
      <c r="R6260" s="2" t="e">
        <v>#N/A</v>
      </c>
      <c r="S6260" t="e">
        <v>#N/A</v>
      </c>
      <c r="T6260" s="3" t="e">
        <v>#N/A</v>
      </c>
      <c r="U6260" s="3" t="e">
        <v>#N/A</v>
      </c>
      <c r="V6260" t="e">
        <v>#N/A</v>
      </c>
      <c r="W6260" t="e">
        <v>#N/A</v>
      </c>
      <c r="X6260" t="e">
        <v>#N/A</v>
      </c>
      <c r="Y6260" s="3" t="e">
        <v>#N/A</v>
      </c>
      <c r="Z6260" s="8" t="e">
        <v>#N/A</v>
      </c>
      <c r="AA6260" s="30" t="e">
        <v>#N/A</v>
      </c>
      <c r="AB6260" t="e">
        <v>#N/A</v>
      </c>
      <c r="AC6260" t="e">
        <v>#N/A</v>
      </c>
      <c r="AD6260" t="e">
        <v>#N/A</v>
      </c>
      <c r="AE6260" t="e">
        <v>#N/A</v>
      </c>
      <c r="AF6260" t="e">
        <v>#N/A</v>
      </c>
    </row>
    <row r="6261" spans="1:32" x14ac:dyDescent="0.25">
      <c r="A6261" t="e">
        <v>#N/A</v>
      </c>
      <c r="B6261" s="33" t="e">
        <v>#N/A</v>
      </c>
      <c r="C6261" t="e">
        <v>#N/A</v>
      </c>
      <c r="D6261" t="e">
        <v>#N/A</v>
      </c>
      <c r="E6261" s="69" t="e">
        <v>#N/A</v>
      </c>
      <c r="F6261" s="3" t="e">
        <v>#N/A</v>
      </c>
      <c r="G6261" s="3" t="e">
        <v>#N/A</v>
      </c>
      <c r="H6261" s="3" t="e">
        <v>#N/A</v>
      </c>
      <c r="I6261" s="80" t="e">
        <v>#N/A</v>
      </c>
      <c r="J6261" s="80" t="e">
        <v>#N/A</v>
      </c>
      <c r="K6261" s="85" t="e">
        <v>#N/A</v>
      </c>
      <c r="L6261" s="9" t="e">
        <v>#N/A</v>
      </c>
      <c r="M6261" s="93" t="e">
        <v>#N/A</v>
      </c>
      <c r="N6261" s="8" t="e">
        <v>#N/A</v>
      </c>
      <c r="O6261" t="e">
        <v>#N/A</v>
      </c>
      <c r="P6261" t="e">
        <v>#N/A</v>
      </c>
      <c r="Q6261" t="e">
        <v>#N/A</v>
      </c>
      <c r="R6261" s="2" t="e">
        <v>#N/A</v>
      </c>
      <c r="S6261" t="e">
        <v>#N/A</v>
      </c>
      <c r="T6261" s="3" t="e">
        <v>#N/A</v>
      </c>
      <c r="U6261" s="3" t="e">
        <v>#N/A</v>
      </c>
      <c r="V6261" t="e">
        <v>#N/A</v>
      </c>
      <c r="W6261" t="e">
        <v>#N/A</v>
      </c>
      <c r="X6261" t="e">
        <v>#N/A</v>
      </c>
      <c r="Y6261" s="3" t="e">
        <v>#N/A</v>
      </c>
      <c r="Z6261" s="8" t="e">
        <v>#N/A</v>
      </c>
      <c r="AA6261" s="30" t="e">
        <v>#N/A</v>
      </c>
      <c r="AB6261" t="e">
        <v>#N/A</v>
      </c>
      <c r="AC6261" t="e">
        <v>#N/A</v>
      </c>
      <c r="AD6261" t="e">
        <v>#N/A</v>
      </c>
      <c r="AE6261" t="e">
        <v>#N/A</v>
      </c>
      <c r="AF6261" t="e">
        <v>#N/A</v>
      </c>
    </row>
    <row r="6262" spans="1:32" x14ac:dyDescent="0.25">
      <c r="A6262" t="e">
        <v>#N/A</v>
      </c>
      <c r="B6262" s="33" t="e">
        <v>#N/A</v>
      </c>
      <c r="C6262" t="e">
        <v>#N/A</v>
      </c>
      <c r="D6262" t="e">
        <v>#N/A</v>
      </c>
      <c r="E6262" s="69" t="e">
        <v>#N/A</v>
      </c>
      <c r="F6262" s="3" t="e">
        <v>#N/A</v>
      </c>
      <c r="G6262" s="3" t="e">
        <v>#N/A</v>
      </c>
      <c r="H6262" s="3" t="e">
        <v>#N/A</v>
      </c>
      <c r="I6262" s="80" t="e">
        <v>#N/A</v>
      </c>
      <c r="J6262" s="80" t="e">
        <v>#N/A</v>
      </c>
      <c r="K6262" s="85" t="e">
        <v>#N/A</v>
      </c>
      <c r="L6262" s="9" t="e">
        <v>#N/A</v>
      </c>
      <c r="M6262" s="93" t="e">
        <v>#N/A</v>
      </c>
      <c r="N6262" s="8" t="e">
        <v>#N/A</v>
      </c>
      <c r="O6262" t="e">
        <v>#N/A</v>
      </c>
      <c r="P6262" t="e">
        <v>#N/A</v>
      </c>
      <c r="Q6262" t="e">
        <v>#N/A</v>
      </c>
      <c r="R6262" s="2" t="e">
        <v>#N/A</v>
      </c>
      <c r="S6262" t="e">
        <v>#N/A</v>
      </c>
      <c r="T6262" s="3" t="e">
        <v>#N/A</v>
      </c>
      <c r="U6262" s="3" t="e">
        <v>#N/A</v>
      </c>
      <c r="V6262" t="e">
        <v>#N/A</v>
      </c>
      <c r="W6262" t="e">
        <v>#N/A</v>
      </c>
      <c r="X6262" t="e">
        <v>#N/A</v>
      </c>
      <c r="Y6262" s="3" t="e">
        <v>#N/A</v>
      </c>
      <c r="Z6262" s="8" t="e">
        <v>#N/A</v>
      </c>
      <c r="AA6262" s="30" t="e">
        <v>#N/A</v>
      </c>
      <c r="AB6262" t="e">
        <v>#N/A</v>
      </c>
      <c r="AC6262" t="e">
        <v>#N/A</v>
      </c>
      <c r="AD6262" t="e">
        <v>#N/A</v>
      </c>
      <c r="AE6262" t="e">
        <v>#N/A</v>
      </c>
      <c r="AF6262" t="e">
        <v>#N/A</v>
      </c>
    </row>
    <row r="6263" spans="1:32" x14ac:dyDescent="0.25">
      <c r="A6263" t="e">
        <v>#N/A</v>
      </c>
      <c r="B6263" s="33" t="e">
        <v>#N/A</v>
      </c>
      <c r="C6263" t="e">
        <v>#N/A</v>
      </c>
      <c r="D6263" t="e">
        <v>#N/A</v>
      </c>
      <c r="E6263" s="69" t="e">
        <v>#N/A</v>
      </c>
      <c r="F6263" s="3" t="e">
        <v>#N/A</v>
      </c>
      <c r="G6263" s="3" t="e">
        <v>#N/A</v>
      </c>
      <c r="H6263" s="3" t="e">
        <v>#N/A</v>
      </c>
      <c r="I6263" s="80" t="e">
        <v>#N/A</v>
      </c>
      <c r="J6263" s="80" t="e">
        <v>#N/A</v>
      </c>
      <c r="K6263" s="85" t="e">
        <v>#N/A</v>
      </c>
      <c r="L6263" s="9" t="e">
        <v>#N/A</v>
      </c>
      <c r="M6263" s="93" t="e">
        <v>#N/A</v>
      </c>
      <c r="N6263" s="8" t="e">
        <v>#N/A</v>
      </c>
      <c r="O6263" t="e">
        <v>#N/A</v>
      </c>
      <c r="P6263" t="e">
        <v>#N/A</v>
      </c>
      <c r="Q6263" t="e">
        <v>#N/A</v>
      </c>
      <c r="R6263" s="2" t="e">
        <v>#N/A</v>
      </c>
      <c r="S6263" t="e">
        <v>#N/A</v>
      </c>
      <c r="T6263" s="3" t="e">
        <v>#N/A</v>
      </c>
      <c r="U6263" s="3" t="e">
        <v>#N/A</v>
      </c>
      <c r="V6263" t="e">
        <v>#N/A</v>
      </c>
      <c r="W6263" t="e">
        <v>#N/A</v>
      </c>
      <c r="X6263" t="e">
        <v>#N/A</v>
      </c>
      <c r="Y6263" s="3" t="e">
        <v>#N/A</v>
      </c>
      <c r="Z6263" s="8" t="e">
        <v>#N/A</v>
      </c>
      <c r="AA6263" s="30" t="e">
        <v>#N/A</v>
      </c>
      <c r="AB6263" t="e">
        <v>#N/A</v>
      </c>
      <c r="AC6263" t="e">
        <v>#N/A</v>
      </c>
      <c r="AD6263" t="e">
        <v>#N/A</v>
      </c>
      <c r="AE6263" t="e">
        <v>#N/A</v>
      </c>
      <c r="AF6263" t="e">
        <v>#N/A</v>
      </c>
    </row>
    <row r="6264" spans="1:32" x14ac:dyDescent="0.25">
      <c r="A6264" t="e">
        <v>#N/A</v>
      </c>
      <c r="B6264" s="33" t="e">
        <v>#N/A</v>
      </c>
      <c r="C6264" t="e">
        <v>#N/A</v>
      </c>
      <c r="D6264" t="e">
        <v>#N/A</v>
      </c>
      <c r="E6264" s="69" t="e">
        <v>#N/A</v>
      </c>
      <c r="F6264" s="3" t="e">
        <v>#N/A</v>
      </c>
      <c r="G6264" s="3" t="e">
        <v>#N/A</v>
      </c>
      <c r="H6264" s="3" t="e">
        <v>#N/A</v>
      </c>
      <c r="I6264" s="80" t="e">
        <v>#N/A</v>
      </c>
      <c r="J6264" s="80" t="e">
        <v>#N/A</v>
      </c>
      <c r="K6264" s="85" t="e">
        <v>#N/A</v>
      </c>
      <c r="L6264" s="9" t="e">
        <v>#N/A</v>
      </c>
      <c r="M6264" s="93" t="e">
        <v>#N/A</v>
      </c>
      <c r="N6264" s="8" t="e">
        <v>#N/A</v>
      </c>
      <c r="O6264" t="e">
        <v>#N/A</v>
      </c>
      <c r="P6264" t="e">
        <v>#N/A</v>
      </c>
      <c r="Q6264" t="e">
        <v>#N/A</v>
      </c>
      <c r="R6264" s="2" t="e">
        <v>#N/A</v>
      </c>
      <c r="S6264" t="e">
        <v>#N/A</v>
      </c>
      <c r="T6264" s="3" t="e">
        <v>#N/A</v>
      </c>
      <c r="U6264" s="3" t="e">
        <v>#N/A</v>
      </c>
      <c r="V6264" t="e">
        <v>#N/A</v>
      </c>
      <c r="W6264" t="e">
        <v>#N/A</v>
      </c>
      <c r="X6264" t="e">
        <v>#N/A</v>
      </c>
      <c r="Y6264" s="3" t="e">
        <v>#N/A</v>
      </c>
      <c r="Z6264" s="8" t="e">
        <v>#N/A</v>
      </c>
      <c r="AA6264" s="30" t="e">
        <v>#N/A</v>
      </c>
      <c r="AB6264" t="e">
        <v>#N/A</v>
      </c>
      <c r="AC6264" t="e">
        <v>#N/A</v>
      </c>
      <c r="AD6264" t="e">
        <v>#N/A</v>
      </c>
      <c r="AE6264" t="e">
        <v>#N/A</v>
      </c>
      <c r="AF6264" t="e">
        <v>#N/A</v>
      </c>
    </row>
    <row r="6265" spans="1:32" x14ac:dyDescent="0.25">
      <c r="A6265" t="e">
        <v>#N/A</v>
      </c>
      <c r="B6265" s="33" t="e">
        <v>#N/A</v>
      </c>
      <c r="C6265" t="e">
        <v>#N/A</v>
      </c>
      <c r="D6265" t="e">
        <v>#N/A</v>
      </c>
      <c r="E6265" s="69" t="e">
        <v>#N/A</v>
      </c>
      <c r="F6265" s="3" t="e">
        <v>#N/A</v>
      </c>
      <c r="G6265" s="3" t="e">
        <v>#N/A</v>
      </c>
      <c r="H6265" s="3" t="e">
        <v>#N/A</v>
      </c>
      <c r="I6265" s="80" t="e">
        <v>#N/A</v>
      </c>
      <c r="J6265" s="80" t="e">
        <v>#N/A</v>
      </c>
      <c r="K6265" s="85" t="e">
        <v>#N/A</v>
      </c>
      <c r="L6265" s="9" t="e">
        <v>#N/A</v>
      </c>
      <c r="M6265" s="93" t="e">
        <v>#N/A</v>
      </c>
      <c r="N6265" s="8" t="e">
        <v>#N/A</v>
      </c>
      <c r="O6265" t="e">
        <v>#N/A</v>
      </c>
      <c r="P6265" t="e">
        <v>#N/A</v>
      </c>
      <c r="Q6265" t="e">
        <v>#N/A</v>
      </c>
      <c r="R6265" s="2" t="e">
        <v>#N/A</v>
      </c>
      <c r="S6265" t="e">
        <v>#N/A</v>
      </c>
      <c r="T6265" s="3" t="e">
        <v>#N/A</v>
      </c>
      <c r="U6265" s="3" t="e">
        <v>#N/A</v>
      </c>
      <c r="V6265" t="e">
        <v>#N/A</v>
      </c>
      <c r="W6265" t="e">
        <v>#N/A</v>
      </c>
      <c r="X6265" t="e">
        <v>#N/A</v>
      </c>
      <c r="Y6265" s="3" t="e">
        <v>#N/A</v>
      </c>
      <c r="Z6265" s="8" t="e">
        <v>#N/A</v>
      </c>
      <c r="AA6265" s="30" t="e">
        <v>#N/A</v>
      </c>
      <c r="AB6265" t="e">
        <v>#N/A</v>
      </c>
      <c r="AC6265" t="e">
        <v>#N/A</v>
      </c>
      <c r="AD6265" t="e">
        <v>#N/A</v>
      </c>
      <c r="AE6265" t="e">
        <v>#N/A</v>
      </c>
      <c r="AF6265" t="e">
        <v>#N/A</v>
      </c>
    </row>
    <row r="6266" spans="1:32" x14ac:dyDescent="0.25">
      <c r="A6266" t="e">
        <v>#N/A</v>
      </c>
      <c r="B6266" s="33" t="e">
        <v>#N/A</v>
      </c>
      <c r="C6266" t="e">
        <v>#N/A</v>
      </c>
      <c r="D6266" t="e">
        <v>#N/A</v>
      </c>
      <c r="E6266" s="69" t="e">
        <v>#N/A</v>
      </c>
      <c r="F6266" s="3" t="e">
        <v>#N/A</v>
      </c>
      <c r="G6266" s="3" t="e">
        <v>#N/A</v>
      </c>
      <c r="H6266" s="3" t="e">
        <v>#N/A</v>
      </c>
      <c r="I6266" s="80" t="e">
        <v>#N/A</v>
      </c>
      <c r="J6266" s="80" t="e">
        <v>#N/A</v>
      </c>
      <c r="K6266" s="85" t="e">
        <v>#N/A</v>
      </c>
      <c r="L6266" s="9" t="e">
        <v>#N/A</v>
      </c>
      <c r="M6266" s="93" t="e">
        <v>#N/A</v>
      </c>
      <c r="N6266" s="8" t="e">
        <v>#N/A</v>
      </c>
      <c r="O6266" t="e">
        <v>#N/A</v>
      </c>
      <c r="P6266" t="e">
        <v>#N/A</v>
      </c>
      <c r="Q6266" t="e">
        <v>#N/A</v>
      </c>
      <c r="R6266" s="2" t="e">
        <v>#N/A</v>
      </c>
      <c r="S6266" t="e">
        <v>#N/A</v>
      </c>
      <c r="T6266" s="3" t="e">
        <v>#N/A</v>
      </c>
      <c r="U6266" s="3" t="e">
        <v>#N/A</v>
      </c>
      <c r="V6266" t="e">
        <v>#N/A</v>
      </c>
      <c r="W6266" t="e">
        <v>#N/A</v>
      </c>
      <c r="X6266" t="e">
        <v>#N/A</v>
      </c>
      <c r="Y6266" s="3" t="e">
        <v>#N/A</v>
      </c>
      <c r="Z6266" s="8" t="e">
        <v>#N/A</v>
      </c>
      <c r="AA6266" s="30" t="e">
        <v>#N/A</v>
      </c>
      <c r="AB6266" t="e">
        <v>#N/A</v>
      </c>
      <c r="AC6266" t="e">
        <v>#N/A</v>
      </c>
      <c r="AD6266" t="e">
        <v>#N/A</v>
      </c>
      <c r="AE6266" t="e">
        <v>#N/A</v>
      </c>
      <c r="AF6266" t="e">
        <v>#N/A</v>
      </c>
    </row>
    <row r="6267" spans="1:32" x14ac:dyDescent="0.25">
      <c r="A6267" t="e">
        <v>#N/A</v>
      </c>
      <c r="B6267" s="33" t="e">
        <v>#N/A</v>
      </c>
      <c r="C6267" t="e">
        <v>#N/A</v>
      </c>
      <c r="D6267" t="e">
        <v>#N/A</v>
      </c>
      <c r="E6267" s="69" t="e">
        <v>#N/A</v>
      </c>
      <c r="F6267" s="3" t="e">
        <v>#N/A</v>
      </c>
      <c r="G6267" s="3" t="e">
        <v>#N/A</v>
      </c>
      <c r="H6267" s="3" t="e">
        <v>#N/A</v>
      </c>
      <c r="I6267" s="80" t="e">
        <v>#N/A</v>
      </c>
      <c r="J6267" s="80" t="e">
        <v>#N/A</v>
      </c>
      <c r="K6267" s="85" t="e">
        <v>#N/A</v>
      </c>
      <c r="L6267" s="9" t="e">
        <v>#N/A</v>
      </c>
      <c r="M6267" s="93" t="e">
        <v>#N/A</v>
      </c>
      <c r="N6267" s="8" t="e">
        <v>#N/A</v>
      </c>
      <c r="O6267" t="e">
        <v>#N/A</v>
      </c>
      <c r="P6267" t="e">
        <v>#N/A</v>
      </c>
      <c r="Q6267" t="e">
        <v>#N/A</v>
      </c>
      <c r="R6267" s="2" t="e">
        <v>#N/A</v>
      </c>
      <c r="S6267" t="e">
        <v>#N/A</v>
      </c>
      <c r="T6267" s="3" t="e">
        <v>#N/A</v>
      </c>
      <c r="U6267" s="3" t="e">
        <v>#N/A</v>
      </c>
      <c r="V6267" t="e">
        <v>#N/A</v>
      </c>
      <c r="W6267" t="e">
        <v>#N/A</v>
      </c>
      <c r="X6267" t="e">
        <v>#N/A</v>
      </c>
      <c r="Y6267" s="3" t="e">
        <v>#N/A</v>
      </c>
      <c r="Z6267" s="8" t="e">
        <v>#N/A</v>
      </c>
      <c r="AA6267" s="30" t="e">
        <v>#N/A</v>
      </c>
      <c r="AB6267" t="e">
        <v>#N/A</v>
      </c>
      <c r="AC6267" t="e">
        <v>#N/A</v>
      </c>
      <c r="AD6267" t="e">
        <v>#N/A</v>
      </c>
      <c r="AE6267" t="e">
        <v>#N/A</v>
      </c>
      <c r="AF6267" t="e">
        <v>#N/A</v>
      </c>
    </row>
    <row r="6268" spans="1:32" x14ac:dyDescent="0.25">
      <c r="A6268" t="e">
        <v>#N/A</v>
      </c>
      <c r="B6268" s="33" t="e">
        <v>#N/A</v>
      </c>
      <c r="C6268" t="e">
        <v>#N/A</v>
      </c>
      <c r="D6268" t="e">
        <v>#N/A</v>
      </c>
      <c r="E6268" s="69" t="e">
        <v>#N/A</v>
      </c>
      <c r="F6268" s="3" t="e">
        <v>#N/A</v>
      </c>
      <c r="G6268" s="3" t="e">
        <v>#N/A</v>
      </c>
      <c r="H6268" s="3" t="e">
        <v>#N/A</v>
      </c>
      <c r="I6268" s="80" t="e">
        <v>#N/A</v>
      </c>
      <c r="J6268" s="80" t="e">
        <v>#N/A</v>
      </c>
      <c r="K6268" s="85" t="e">
        <v>#N/A</v>
      </c>
      <c r="L6268" s="9" t="e">
        <v>#N/A</v>
      </c>
      <c r="M6268" s="93" t="e">
        <v>#N/A</v>
      </c>
      <c r="N6268" s="8" t="e">
        <v>#N/A</v>
      </c>
      <c r="O6268" t="e">
        <v>#N/A</v>
      </c>
      <c r="P6268" t="e">
        <v>#N/A</v>
      </c>
      <c r="Q6268" t="e">
        <v>#N/A</v>
      </c>
      <c r="R6268" s="2" t="e">
        <v>#N/A</v>
      </c>
      <c r="S6268" t="e">
        <v>#N/A</v>
      </c>
      <c r="T6268" s="3" t="e">
        <v>#N/A</v>
      </c>
      <c r="U6268" s="3" t="e">
        <v>#N/A</v>
      </c>
      <c r="V6268" t="e">
        <v>#N/A</v>
      </c>
      <c r="W6268" t="e">
        <v>#N/A</v>
      </c>
      <c r="X6268" t="e">
        <v>#N/A</v>
      </c>
      <c r="Y6268" s="3" t="e">
        <v>#N/A</v>
      </c>
      <c r="Z6268" s="8" t="e">
        <v>#N/A</v>
      </c>
      <c r="AA6268" s="30" t="e">
        <v>#N/A</v>
      </c>
      <c r="AB6268" t="e">
        <v>#N/A</v>
      </c>
      <c r="AC6268" t="e">
        <v>#N/A</v>
      </c>
      <c r="AD6268" t="e">
        <v>#N/A</v>
      </c>
      <c r="AE6268" t="e">
        <v>#N/A</v>
      </c>
      <c r="AF6268" t="e">
        <v>#N/A</v>
      </c>
    </row>
    <row r="6269" spans="1:32" x14ac:dyDescent="0.25">
      <c r="A6269" t="e">
        <v>#N/A</v>
      </c>
      <c r="B6269" s="33" t="e">
        <v>#N/A</v>
      </c>
      <c r="C6269" t="e">
        <v>#N/A</v>
      </c>
      <c r="D6269" t="e">
        <v>#N/A</v>
      </c>
      <c r="E6269" s="69" t="e">
        <v>#N/A</v>
      </c>
      <c r="F6269" s="3" t="e">
        <v>#N/A</v>
      </c>
      <c r="G6269" s="3" t="e">
        <v>#N/A</v>
      </c>
      <c r="H6269" s="3" t="e">
        <v>#N/A</v>
      </c>
      <c r="I6269" s="80" t="e">
        <v>#N/A</v>
      </c>
      <c r="J6269" s="80" t="e">
        <v>#N/A</v>
      </c>
      <c r="K6269" s="85" t="e">
        <v>#N/A</v>
      </c>
      <c r="L6269" s="9" t="e">
        <v>#N/A</v>
      </c>
      <c r="M6269" s="93" t="e">
        <v>#N/A</v>
      </c>
      <c r="N6269" s="8" t="e">
        <v>#N/A</v>
      </c>
      <c r="O6269" t="e">
        <v>#N/A</v>
      </c>
      <c r="P6269" t="e">
        <v>#N/A</v>
      </c>
      <c r="Q6269" t="e">
        <v>#N/A</v>
      </c>
      <c r="R6269" s="2" t="e">
        <v>#N/A</v>
      </c>
      <c r="S6269" t="e">
        <v>#N/A</v>
      </c>
      <c r="T6269" s="3" t="e">
        <v>#N/A</v>
      </c>
      <c r="U6269" s="3" t="e">
        <v>#N/A</v>
      </c>
      <c r="V6269" t="e">
        <v>#N/A</v>
      </c>
      <c r="W6269" t="e">
        <v>#N/A</v>
      </c>
      <c r="X6269" t="e">
        <v>#N/A</v>
      </c>
      <c r="Y6269" s="3" t="e">
        <v>#N/A</v>
      </c>
      <c r="Z6269" s="8" t="e">
        <v>#N/A</v>
      </c>
      <c r="AA6269" s="30" t="e">
        <v>#N/A</v>
      </c>
      <c r="AB6269" t="e">
        <v>#N/A</v>
      </c>
      <c r="AC6269" t="e">
        <v>#N/A</v>
      </c>
      <c r="AD6269" t="e">
        <v>#N/A</v>
      </c>
      <c r="AE6269" t="e">
        <v>#N/A</v>
      </c>
      <c r="AF6269" t="e">
        <v>#N/A</v>
      </c>
    </row>
    <row r="6270" spans="1:32" x14ac:dyDescent="0.25">
      <c r="A6270" t="e">
        <v>#N/A</v>
      </c>
      <c r="B6270" s="33" t="e">
        <v>#N/A</v>
      </c>
      <c r="C6270" t="e">
        <v>#N/A</v>
      </c>
      <c r="D6270" t="e">
        <v>#N/A</v>
      </c>
      <c r="E6270" s="69" t="e">
        <v>#N/A</v>
      </c>
      <c r="F6270" s="3" t="e">
        <v>#N/A</v>
      </c>
      <c r="G6270" s="3" t="e">
        <v>#N/A</v>
      </c>
      <c r="H6270" s="3" t="e">
        <v>#N/A</v>
      </c>
      <c r="I6270" s="80" t="e">
        <v>#N/A</v>
      </c>
      <c r="J6270" s="80" t="e">
        <v>#N/A</v>
      </c>
      <c r="K6270" s="85" t="e">
        <v>#N/A</v>
      </c>
      <c r="L6270" s="9" t="e">
        <v>#N/A</v>
      </c>
      <c r="M6270" s="93" t="e">
        <v>#N/A</v>
      </c>
      <c r="N6270" s="8" t="e">
        <v>#N/A</v>
      </c>
      <c r="O6270" t="e">
        <v>#N/A</v>
      </c>
      <c r="P6270" t="e">
        <v>#N/A</v>
      </c>
      <c r="Q6270" t="e">
        <v>#N/A</v>
      </c>
      <c r="R6270" s="2" t="e">
        <v>#N/A</v>
      </c>
      <c r="S6270" t="e">
        <v>#N/A</v>
      </c>
      <c r="T6270" s="3" t="e">
        <v>#N/A</v>
      </c>
      <c r="U6270" s="3" t="e">
        <v>#N/A</v>
      </c>
      <c r="V6270" t="e">
        <v>#N/A</v>
      </c>
      <c r="W6270" t="e">
        <v>#N/A</v>
      </c>
      <c r="X6270" t="e">
        <v>#N/A</v>
      </c>
      <c r="Y6270" s="3" t="e">
        <v>#N/A</v>
      </c>
      <c r="Z6270" s="8" t="e">
        <v>#N/A</v>
      </c>
      <c r="AA6270" s="30" t="e">
        <v>#N/A</v>
      </c>
      <c r="AB6270" t="e">
        <v>#N/A</v>
      </c>
      <c r="AC6270" t="e">
        <v>#N/A</v>
      </c>
      <c r="AD6270" t="e">
        <v>#N/A</v>
      </c>
      <c r="AE6270" t="e">
        <v>#N/A</v>
      </c>
      <c r="AF6270" t="e">
        <v>#N/A</v>
      </c>
    </row>
    <row r="6271" spans="1:32" x14ac:dyDescent="0.25">
      <c r="A6271" t="e">
        <v>#N/A</v>
      </c>
      <c r="B6271" s="33" t="e">
        <v>#N/A</v>
      </c>
      <c r="C6271" t="e">
        <v>#N/A</v>
      </c>
      <c r="D6271" t="e">
        <v>#N/A</v>
      </c>
      <c r="E6271" s="69" t="e">
        <v>#N/A</v>
      </c>
      <c r="F6271" s="3" t="e">
        <v>#N/A</v>
      </c>
      <c r="G6271" s="3" t="e">
        <v>#N/A</v>
      </c>
      <c r="H6271" s="3" t="e">
        <v>#N/A</v>
      </c>
      <c r="I6271" s="80" t="e">
        <v>#N/A</v>
      </c>
      <c r="J6271" s="80" t="e">
        <v>#N/A</v>
      </c>
      <c r="K6271" s="85" t="e">
        <v>#N/A</v>
      </c>
      <c r="L6271" s="9" t="e">
        <v>#N/A</v>
      </c>
      <c r="M6271" s="93" t="e">
        <v>#N/A</v>
      </c>
      <c r="N6271" s="8" t="e">
        <v>#N/A</v>
      </c>
      <c r="O6271" t="e">
        <v>#N/A</v>
      </c>
      <c r="P6271" t="e">
        <v>#N/A</v>
      </c>
      <c r="Q6271" t="e">
        <v>#N/A</v>
      </c>
      <c r="R6271" s="2" t="e">
        <v>#N/A</v>
      </c>
      <c r="S6271" t="e">
        <v>#N/A</v>
      </c>
      <c r="T6271" s="3" t="e">
        <v>#N/A</v>
      </c>
      <c r="U6271" s="3" t="e">
        <v>#N/A</v>
      </c>
      <c r="V6271" t="e">
        <v>#N/A</v>
      </c>
      <c r="W6271" t="e">
        <v>#N/A</v>
      </c>
      <c r="X6271" t="e">
        <v>#N/A</v>
      </c>
      <c r="Y6271" s="3" t="e">
        <v>#N/A</v>
      </c>
      <c r="Z6271" s="8" t="e">
        <v>#N/A</v>
      </c>
      <c r="AA6271" s="30" t="e">
        <v>#N/A</v>
      </c>
      <c r="AB6271" t="e">
        <v>#N/A</v>
      </c>
      <c r="AC6271" t="e">
        <v>#N/A</v>
      </c>
      <c r="AD6271" t="e">
        <v>#N/A</v>
      </c>
      <c r="AE6271" t="e">
        <v>#N/A</v>
      </c>
      <c r="AF6271" t="e">
        <v>#N/A</v>
      </c>
    </row>
    <row r="6272" spans="1:32" x14ac:dyDescent="0.25">
      <c r="A6272" t="e">
        <v>#N/A</v>
      </c>
      <c r="B6272" s="33" t="e">
        <v>#N/A</v>
      </c>
      <c r="C6272" t="e">
        <v>#N/A</v>
      </c>
      <c r="D6272" t="e">
        <v>#N/A</v>
      </c>
      <c r="E6272" s="69" t="e">
        <v>#N/A</v>
      </c>
      <c r="F6272" s="3" t="e">
        <v>#N/A</v>
      </c>
      <c r="G6272" s="3" t="e">
        <v>#N/A</v>
      </c>
      <c r="H6272" s="3" t="e">
        <v>#N/A</v>
      </c>
      <c r="I6272" s="80" t="e">
        <v>#N/A</v>
      </c>
      <c r="J6272" s="80" t="e">
        <v>#N/A</v>
      </c>
      <c r="K6272" s="85" t="e">
        <v>#N/A</v>
      </c>
      <c r="L6272" s="9" t="e">
        <v>#N/A</v>
      </c>
      <c r="M6272" s="93" t="e">
        <v>#N/A</v>
      </c>
      <c r="N6272" s="8" t="e">
        <v>#N/A</v>
      </c>
      <c r="O6272" t="e">
        <v>#N/A</v>
      </c>
      <c r="P6272" t="e">
        <v>#N/A</v>
      </c>
      <c r="Q6272" t="e">
        <v>#N/A</v>
      </c>
      <c r="R6272" s="2" t="e">
        <v>#N/A</v>
      </c>
      <c r="S6272" t="e">
        <v>#N/A</v>
      </c>
      <c r="T6272" s="3" t="e">
        <v>#N/A</v>
      </c>
      <c r="U6272" s="3" t="e">
        <v>#N/A</v>
      </c>
      <c r="V6272" t="e">
        <v>#N/A</v>
      </c>
      <c r="W6272" t="e">
        <v>#N/A</v>
      </c>
      <c r="X6272" t="e">
        <v>#N/A</v>
      </c>
      <c r="Y6272" s="3" t="e">
        <v>#N/A</v>
      </c>
      <c r="Z6272" s="8" t="e">
        <v>#N/A</v>
      </c>
      <c r="AA6272" s="30" t="e">
        <v>#N/A</v>
      </c>
      <c r="AB6272" t="e">
        <v>#N/A</v>
      </c>
      <c r="AC6272" t="e">
        <v>#N/A</v>
      </c>
      <c r="AD6272" t="e">
        <v>#N/A</v>
      </c>
      <c r="AE6272" t="e">
        <v>#N/A</v>
      </c>
      <c r="AF6272" t="e">
        <v>#N/A</v>
      </c>
    </row>
    <row r="6273" spans="1:32" x14ac:dyDescent="0.25">
      <c r="A6273" t="e">
        <v>#N/A</v>
      </c>
      <c r="B6273" s="33" t="e">
        <v>#N/A</v>
      </c>
      <c r="C6273" t="e">
        <v>#N/A</v>
      </c>
      <c r="D6273" t="e">
        <v>#N/A</v>
      </c>
      <c r="E6273" s="69" t="e">
        <v>#N/A</v>
      </c>
      <c r="F6273" s="3" t="e">
        <v>#N/A</v>
      </c>
      <c r="G6273" s="3" t="e">
        <v>#N/A</v>
      </c>
      <c r="H6273" s="3" t="e">
        <v>#N/A</v>
      </c>
      <c r="I6273" s="80" t="e">
        <v>#N/A</v>
      </c>
      <c r="J6273" s="80" t="e">
        <v>#N/A</v>
      </c>
      <c r="K6273" s="85" t="e">
        <v>#N/A</v>
      </c>
      <c r="L6273" s="9" t="e">
        <v>#N/A</v>
      </c>
      <c r="M6273" s="93" t="e">
        <v>#N/A</v>
      </c>
      <c r="N6273" s="8" t="e">
        <v>#N/A</v>
      </c>
      <c r="O6273" t="e">
        <v>#N/A</v>
      </c>
      <c r="P6273" t="e">
        <v>#N/A</v>
      </c>
      <c r="Q6273" t="e">
        <v>#N/A</v>
      </c>
      <c r="R6273" s="2" t="e">
        <v>#N/A</v>
      </c>
      <c r="S6273" t="e">
        <v>#N/A</v>
      </c>
      <c r="T6273" s="3" t="e">
        <v>#N/A</v>
      </c>
      <c r="U6273" s="3" t="e">
        <v>#N/A</v>
      </c>
      <c r="V6273" t="e">
        <v>#N/A</v>
      </c>
      <c r="W6273" t="e">
        <v>#N/A</v>
      </c>
      <c r="X6273" t="e">
        <v>#N/A</v>
      </c>
      <c r="Y6273" s="3" t="e">
        <v>#N/A</v>
      </c>
      <c r="Z6273" s="8" t="e">
        <v>#N/A</v>
      </c>
      <c r="AA6273" s="30" t="e">
        <v>#N/A</v>
      </c>
      <c r="AB6273" t="e">
        <v>#N/A</v>
      </c>
      <c r="AC6273" t="e">
        <v>#N/A</v>
      </c>
      <c r="AD6273" t="e">
        <v>#N/A</v>
      </c>
      <c r="AE6273" t="e">
        <v>#N/A</v>
      </c>
      <c r="AF6273" t="e">
        <v>#N/A</v>
      </c>
    </row>
    <row r="6274" spans="1:32" x14ac:dyDescent="0.25">
      <c r="A6274" t="e">
        <v>#N/A</v>
      </c>
      <c r="B6274" s="33" t="e">
        <v>#N/A</v>
      </c>
      <c r="C6274" t="e">
        <v>#N/A</v>
      </c>
      <c r="D6274" t="e">
        <v>#N/A</v>
      </c>
      <c r="E6274" s="69" t="e">
        <v>#N/A</v>
      </c>
      <c r="F6274" s="3" t="e">
        <v>#N/A</v>
      </c>
      <c r="G6274" s="3" t="e">
        <v>#N/A</v>
      </c>
      <c r="H6274" s="3" t="e">
        <v>#N/A</v>
      </c>
      <c r="I6274" s="80" t="e">
        <v>#N/A</v>
      </c>
      <c r="J6274" s="80" t="e">
        <v>#N/A</v>
      </c>
      <c r="K6274" s="85" t="e">
        <v>#N/A</v>
      </c>
      <c r="L6274" s="9" t="e">
        <v>#N/A</v>
      </c>
      <c r="M6274" s="93" t="e">
        <v>#N/A</v>
      </c>
      <c r="N6274" s="8" t="e">
        <v>#N/A</v>
      </c>
      <c r="O6274" t="e">
        <v>#N/A</v>
      </c>
      <c r="P6274" t="e">
        <v>#N/A</v>
      </c>
      <c r="Q6274" t="e">
        <v>#N/A</v>
      </c>
      <c r="R6274" s="2" t="e">
        <v>#N/A</v>
      </c>
      <c r="S6274" t="e">
        <v>#N/A</v>
      </c>
      <c r="T6274" s="3" t="e">
        <v>#N/A</v>
      </c>
      <c r="U6274" s="3" t="e">
        <v>#N/A</v>
      </c>
      <c r="V6274" t="e">
        <v>#N/A</v>
      </c>
      <c r="W6274" t="e">
        <v>#N/A</v>
      </c>
      <c r="X6274" t="e">
        <v>#N/A</v>
      </c>
      <c r="Y6274" s="3" t="e">
        <v>#N/A</v>
      </c>
      <c r="Z6274" s="8" t="e">
        <v>#N/A</v>
      </c>
      <c r="AA6274" s="30" t="e">
        <v>#N/A</v>
      </c>
      <c r="AB6274" t="e">
        <v>#N/A</v>
      </c>
      <c r="AC6274" t="e">
        <v>#N/A</v>
      </c>
      <c r="AD6274" t="e">
        <v>#N/A</v>
      </c>
      <c r="AE6274" t="e">
        <v>#N/A</v>
      </c>
      <c r="AF6274" t="e">
        <v>#N/A</v>
      </c>
    </row>
    <row r="6275" spans="1:32" x14ac:dyDescent="0.25">
      <c r="A6275" t="e">
        <v>#N/A</v>
      </c>
      <c r="B6275" s="33" t="e">
        <v>#N/A</v>
      </c>
      <c r="C6275" t="e">
        <v>#N/A</v>
      </c>
      <c r="D6275" t="e">
        <v>#N/A</v>
      </c>
      <c r="E6275" s="69" t="e">
        <v>#N/A</v>
      </c>
      <c r="F6275" s="3" t="e">
        <v>#N/A</v>
      </c>
      <c r="G6275" s="3" t="e">
        <v>#N/A</v>
      </c>
      <c r="H6275" s="3" t="e">
        <v>#N/A</v>
      </c>
      <c r="I6275" s="80" t="e">
        <v>#N/A</v>
      </c>
      <c r="J6275" s="80" t="e">
        <v>#N/A</v>
      </c>
      <c r="K6275" s="85" t="e">
        <v>#N/A</v>
      </c>
      <c r="L6275" s="9" t="e">
        <v>#N/A</v>
      </c>
      <c r="M6275" s="93" t="e">
        <v>#N/A</v>
      </c>
      <c r="N6275" s="8" t="e">
        <v>#N/A</v>
      </c>
      <c r="O6275" t="e">
        <v>#N/A</v>
      </c>
      <c r="P6275" t="e">
        <v>#N/A</v>
      </c>
      <c r="Q6275" t="e">
        <v>#N/A</v>
      </c>
      <c r="R6275" s="2" t="e">
        <v>#N/A</v>
      </c>
      <c r="S6275" t="e">
        <v>#N/A</v>
      </c>
      <c r="T6275" s="3" t="e">
        <v>#N/A</v>
      </c>
      <c r="U6275" s="3" t="e">
        <v>#N/A</v>
      </c>
      <c r="V6275" t="e">
        <v>#N/A</v>
      </c>
      <c r="W6275" t="e">
        <v>#N/A</v>
      </c>
      <c r="X6275" t="e">
        <v>#N/A</v>
      </c>
      <c r="Y6275" s="3" t="e">
        <v>#N/A</v>
      </c>
      <c r="Z6275" s="8" t="e">
        <v>#N/A</v>
      </c>
      <c r="AA6275" s="30" t="e">
        <v>#N/A</v>
      </c>
      <c r="AB6275" t="e">
        <v>#N/A</v>
      </c>
      <c r="AC6275" t="e">
        <v>#N/A</v>
      </c>
      <c r="AD6275" t="e">
        <v>#N/A</v>
      </c>
      <c r="AE6275" t="e">
        <v>#N/A</v>
      </c>
      <c r="AF6275" t="e">
        <v>#N/A</v>
      </c>
    </row>
    <row r="6276" spans="1:32" x14ac:dyDescent="0.25">
      <c r="A6276" t="e">
        <v>#N/A</v>
      </c>
      <c r="B6276" s="33" t="e">
        <v>#N/A</v>
      </c>
      <c r="C6276" t="e">
        <v>#N/A</v>
      </c>
      <c r="D6276" t="e">
        <v>#N/A</v>
      </c>
      <c r="E6276" s="69" t="e">
        <v>#N/A</v>
      </c>
      <c r="F6276" s="3" t="e">
        <v>#N/A</v>
      </c>
      <c r="G6276" s="3" t="e">
        <v>#N/A</v>
      </c>
      <c r="H6276" s="3" t="e">
        <v>#N/A</v>
      </c>
      <c r="I6276" s="80" t="e">
        <v>#N/A</v>
      </c>
      <c r="J6276" s="80" t="e">
        <v>#N/A</v>
      </c>
      <c r="K6276" s="85" t="e">
        <v>#N/A</v>
      </c>
      <c r="L6276" s="9" t="e">
        <v>#N/A</v>
      </c>
      <c r="M6276" s="93" t="e">
        <v>#N/A</v>
      </c>
      <c r="N6276" s="8" t="e">
        <v>#N/A</v>
      </c>
      <c r="O6276" t="e">
        <v>#N/A</v>
      </c>
      <c r="P6276" t="e">
        <v>#N/A</v>
      </c>
      <c r="Q6276" t="e">
        <v>#N/A</v>
      </c>
      <c r="R6276" s="2" t="e">
        <v>#N/A</v>
      </c>
      <c r="S6276" t="e">
        <v>#N/A</v>
      </c>
      <c r="T6276" s="3" t="e">
        <v>#N/A</v>
      </c>
      <c r="U6276" s="3" t="e">
        <v>#N/A</v>
      </c>
      <c r="V6276" t="e">
        <v>#N/A</v>
      </c>
      <c r="W6276" t="e">
        <v>#N/A</v>
      </c>
      <c r="X6276" t="e">
        <v>#N/A</v>
      </c>
      <c r="Y6276" s="3" t="e">
        <v>#N/A</v>
      </c>
      <c r="Z6276" s="8" t="e">
        <v>#N/A</v>
      </c>
      <c r="AA6276" s="30" t="e">
        <v>#N/A</v>
      </c>
      <c r="AB6276" t="e">
        <v>#N/A</v>
      </c>
      <c r="AC6276" t="e">
        <v>#N/A</v>
      </c>
      <c r="AD6276" t="e">
        <v>#N/A</v>
      </c>
      <c r="AE6276" t="e">
        <v>#N/A</v>
      </c>
      <c r="AF6276" t="e">
        <v>#N/A</v>
      </c>
    </row>
    <row r="6277" spans="1:32" x14ac:dyDescent="0.25">
      <c r="A6277" t="e">
        <v>#N/A</v>
      </c>
      <c r="B6277" s="33" t="e">
        <v>#N/A</v>
      </c>
      <c r="C6277" t="e">
        <v>#N/A</v>
      </c>
      <c r="D6277" t="e">
        <v>#N/A</v>
      </c>
      <c r="E6277" s="69" t="e">
        <v>#N/A</v>
      </c>
      <c r="F6277" s="3" t="e">
        <v>#N/A</v>
      </c>
      <c r="G6277" s="3" t="e">
        <v>#N/A</v>
      </c>
      <c r="H6277" s="3" t="e">
        <v>#N/A</v>
      </c>
      <c r="I6277" s="80" t="e">
        <v>#N/A</v>
      </c>
      <c r="J6277" s="80" t="e">
        <v>#N/A</v>
      </c>
      <c r="K6277" s="85" t="e">
        <v>#N/A</v>
      </c>
      <c r="L6277" s="9" t="e">
        <v>#N/A</v>
      </c>
      <c r="M6277" s="93" t="e">
        <v>#N/A</v>
      </c>
      <c r="N6277" s="8" t="e">
        <v>#N/A</v>
      </c>
      <c r="O6277" t="e">
        <v>#N/A</v>
      </c>
      <c r="P6277" t="e">
        <v>#N/A</v>
      </c>
      <c r="Q6277" t="e">
        <v>#N/A</v>
      </c>
      <c r="R6277" s="2" t="e">
        <v>#N/A</v>
      </c>
      <c r="S6277" t="e">
        <v>#N/A</v>
      </c>
      <c r="T6277" s="3" t="e">
        <v>#N/A</v>
      </c>
      <c r="U6277" s="3" t="e">
        <v>#N/A</v>
      </c>
      <c r="V6277" t="e">
        <v>#N/A</v>
      </c>
      <c r="W6277" t="e">
        <v>#N/A</v>
      </c>
      <c r="X6277" t="e">
        <v>#N/A</v>
      </c>
      <c r="Y6277" s="3" t="e">
        <v>#N/A</v>
      </c>
      <c r="Z6277" s="8" t="e">
        <v>#N/A</v>
      </c>
      <c r="AA6277" s="30" t="e">
        <v>#N/A</v>
      </c>
      <c r="AB6277" t="e">
        <v>#N/A</v>
      </c>
      <c r="AC6277" t="e">
        <v>#N/A</v>
      </c>
      <c r="AD6277" t="e">
        <v>#N/A</v>
      </c>
      <c r="AE6277" t="e">
        <v>#N/A</v>
      </c>
      <c r="AF6277" t="e">
        <v>#N/A</v>
      </c>
    </row>
    <row r="6278" spans="1:32" x14ac:dyDescent="0.25">
      <c r="A6278" t="e">
        <v>#N/A</v>
      </c>
      <c r="B6278" s="33" t="e">
        <v>#N/A</v>
      </c>
      <c r="C6278" t="e">
        <v>#N/A</v>
      </c>
      <c r="D6278" t="e">
        <v>#N/A</v>
      </c>
      <c r="E6278" s="69" t="e">
        <v>#N/A</v>
      </c>
      <c r="F6278" s="3" t="e">
        <v>#N/A</v>
      </c>
      <c r="G6278" s="3" t="e">
        <v>#N/A</v>
      </c>
      <c r="H6278" s="3" t="e">
        <v>#N/A</v>
      </c>
      <c r="I6278" s="80" t="e">
        <v>#N/A</v>
      </c>
      <c r="J6278" s="80" t="e">
        <v>#N/A</v>
      </c>
      <c r="K6278" s="85" t="e">
        <v>#N/A</v>
      </c>
      <c r="L6278" s="9" t="e">
        <v>#N/A</v>
      </c>
      <c r="M6278" s="93" t="e">
        <v>#N/A</v>
      </c>
      <c r="N6278" s="8" t="e">
        <v>#N/A</v>
      </c>
      <c r="O6278" t="e">
        <v>#N/A</v>
      </c>
      <c r="P6278" t="e">
        <v>#N/A</v>
      </c>
      <c r="Q6278" t="e">
        <v>#N/A</v>
      </c>
      <c r="R6278" s="2" t="e">
        <v>#N/A</v>
      </c>
      <c r="S6278" t="e">
        <v>#N/A</v>
      </c>
      <c r="T6278" s="3" t="e">
        <v>#N/A</v>
      </c>
      <c r="U6278" s="3" t="e">
        <v>#N/A</v>
      </c>
      <c r="V6278" t="e">
        <v>#N/A</v>
      </c>
      <c r="W6278" t="e">
        <v>#N/A</v>
      </c>
      <c r="X6278" t="e">
        <v>#N/A</v>
      </c>
      <c r="Y6278" s="3" t="e">
        <v>#N/A</v>
      </c>
      <c r="Z6278" s="8" t="e">
        <v>#N/A</v>
      </c>
      <c r="AA6278" s="30" t="e">
        <v>#N/A</v>
      </c>
      <c r="AB6278" t="e">
        <v>#N/A</v>
      </c>
      <c r="AC6278" t="e">
        <v>#N/A</v>
      </c>
      <c r="AD6278" t="e">
        <v>#N/A</v>
      </c>
      <c r="AE6278" t="e">
        <v>#N/A</v>
      </c>
      <c r="AF6278" t="e">
        <v>#N/A</v>
      </c>
    </row>
    <row r="6279" spans="1:32" x14ac:dyDescent="0.25">
      <c r="A6279" t="e">
        <v>#N/A</v>
      </c>
      <c r="B6279" s="33" t="e">
        <v>#N/A</v>
      </c>
      <c r="C6279" t="e">
        <v>#N/A</v>
      </c>
      <c r="D6279" t="e">
        <v>#N/A</v>
      </c>
      <c r="E6279" s="69" t="e">
        <v>#N/A</v>
      </c>
      <c r="F6279" s="3" t="e">
        <v>#N/A</v>
      </c>
      <c r="G6279" s="3" t="e">
        <v>#N/A</v>
      </c>
      <c r="H6279" s="3" t="e">
        <v>#N/A</v>
      </c>
      <c r="I6279" s="80" t="e">
        <v>#N/A</v>
      </c>
      <c r="J6279" s="80" t="e">
        <v>#N/A</v>
      </c>
      <c r="K6279" s="85" t="e">
        <v>#N/A</v>
      </c>
      <c r="L6279" s="9" t="e">
        <v>#N/A</v>
      </c>
      <c r="M6279" s="93" t="e">
        <v>#N/A</v>
      </c>
      <c r="N6279" s="8" t="e">
        <v>#N/A</v>
      </c>
      <c r="O6279" t="e">
        <v>#N/A</v>
      </c>
      <c r="P6279" t="e">
        <v>#N/A</v>
      </c>
      <c r="Q6279" t="e">
        <v>#N/A</v>
      </c>
      <c r="R6279" s="2" t="e">
        <v>#N/A</v>
      </c>
      <c r="S6279" t="e">
        <v>#N/A</v>
      </c>
      <c r="T6279" s="3" t="e">
        <v>#N/A</v>
      </c>
      <c r="U6279" s="3" t="e">
        <v>#N/A</v>
      </c>
      <c r="V6279" t="e">
        <v>#N/A</v>
      </c>
      <c r="W6279" t="e">
        <v>#N/A</v>
      </c>
      <c r="X6279" t="e">
        <v>#N/A</v>
      </c>
      <c r="Y6279" s="3" t="e">
        <v>#N/A</v>
      </c>
      <c r="Z6279" s="8" t="e">
        <v>#N/A</v>
      </c>
      <c r="AA6279" s="30" t="e">
        <v>#N/A</v>
      </c>
      <c r="AB6279" t="e">
        <v>#N/A</v>
      </c>
      <c r="AC6279" t="e">
        <v>#N/A</v>
      </c>
      <c r="AD6279" t="e">
        <v>#N/A</v>
      </c>
      <c r="AE6279" t="e">
        <v>#N/A</v>
      </c>
      <c r="AF6279" t="e">
        <v>#N/A</v>
      </c>
    </row>
    <row r="6280" spans="1:32" x14ac:dyDescent="0.25">
      <c r="A6280" t="e">
        <v>#N/A</v>
      </c>
      <c r="B6280" s="33" t="e">
        <v>#N/A</v>
      </c>
      <c r="C6280" t="e">
        <v>#N/A</v>
      </c>
      <c r="D6280" t="e">
        <v>#N/A</v>
      </c>
      <c r="E6280" s="69" t="e">
        <v>#N/A</v>
      </c>
      <c r="F6280" s="3" t="e">
        <v>#N/A</v>
      </c>
      <c r="G6280" s="3" t="e">
        <v>#N/A</v>
      </c>
      <c r="H6280" s="3" t="e">
        <v>#N/A</v>
      </c>
      <c r="I6280" s="80" t="e">
        <v>#N/A</v>
      </c>
      <c r="J6280" s="80" t="e">
        <v>#N/A</v>
      </c>
      <c r="K6280" s="85" t="e">
        <v>#N/A</v>
      </c>
      <c r="L6280" s="9" t="e">
        <v>#N/A</v>
      </c>
      <c r="M6280" s="93" t="e">
        <v>#N/A</v>
      </c>
      <c r="N6280" s="8" t="e">
        <v>#N/A</v>
      </c>
      <c r="O6280" t="e">
        <v>#N/A</v>
      </c>
      <c r="P6280" t="e">
        <v>#N/A</v>
      </c>
      <c r="Q6280" t="e">
        <v>#N/A</v>
      </c>
      <c r="R6280" s="2" t="e">
        <v>#N/A</v>
      </c>
      <c r="S6280" t="e">
        <v>#N/A</v>
      </c>
      <c r="T6280" s="3" t="e">
        <v>#N/A</v>
      </c>
      <c r="U6280" s="3" t="e">
        <v>#N/A</v>
      </c>
      <c r="V6280" t="e">
        <v>#N/A</v>
      </c>
      <c r="W6280" t="e">
        <v>#N/A</v>
      </c>
      <c r="X6280" t="e">
        <v>#N/A</v>
      </c>
      <c r="Y6280" s="3" t="e">
        <v>#N/A</v>
      </c>
      <c r="Z6280" s="8" t="e">
        <v>#N/A</v>
      </c>
      <c r="AA6280" s="30" t="e">
        <v>#N/A</v>
      </c>
      <c r="AB6280" t="e">
        <v>#N/A</v>
      </c>
      <c r="AC6280" t="e">
        <v>#N/A</v>
      </c>
      <c r="AD6280" t="e">
        <v>#N/A</v>
      </c>
      <c r="AE6280" t="e">
        <v>#N/A</v>
      </c>
      <c r="AF6280" t="e">
        <v>#N/A</v>
      </c>
    </row>
    <row r="6281" spans="1:32" x14ac:dyDescent="0.25">
      <c r="A6281" t="e">
        <v>#N/A</v>
      </c>
      <c r="B6281" s="33" t="e">
        <v>#N/A</v>
      </c>
      <c r="C6281" t="e">
        <v>#N/A</v>
      </c>
      <c r="D6281" t="e">
        <v>#N/A</v>
      </c>
      <c r="E6281" s="69" t="e">
        <v>#N/A</v>
      </c>
      <c r="F6281" s="3" t="e">
        <v>#N/A</v>
      </c>
      <c r="G6281" s="3" t="e">
        <v>#N/A</v>
      </c>
      <c r="H6281" s="3" t="e">
        <v>#N/A</v>
      </c>
      <c r="I6281" s="80" t="e">
        <v>#N/A</v>
      </c>
      <c r="J6281" s="80" t="e">
        <v>#N/A</v>
      </c>
      <c r="K6281" s="85" t="e">
        <v>#N/A</v>
      </c>
      <c r="L6281" s="9" t="e">
        <v>#N/A</v>
      </c>
      <c r="M6281" s="93" t="e">
        <v>#N/A</v>
      </c>
      <c r="N6281" s="8" t="e">
        <v>#N/A</v>
      </c>
      <c r="O6281" t="e">
        <v>#N/A</v>
      </c>
      <c r="P6281" t="e">
        <v>#N/A</v>
      </c>
      <c r="Q6281" t="e">
        <v>#N/A</v>
      </c>
      <c r="R6281" s="2" t="e">
        <v>#N/A</v>
      </c>
      <c r="S6281" t="e">
        <v>#N/A</v>
      </c>
      <c r="T6281" s="3" t="e">
        <v>#N/A</v>
      </c>
      <c r="U6281" s="3" t="e">
        <v>#N/A</v>
      </c>
      <c r="V6281" t="e">
        <v>#N/A</v>
      </c>
      <c r="W6281" t="e">
        <v>#N/A</v>
      </c>
      <c r="X6281" t="e">
        <v>#N/A</v>
      </c>
      <c r="Y6281" s="3" t="e">
        <v>#N/A</v>
      </c>
      <c r="Z6281" s="8" t="e">
        <v>#N/A</v>
      </c>
      <c r="AA6281" s="30" t="e">
        <v>#N/A</v>
      </c>
      <c r="AB6281" t="e">
        <v>#N/A</v>
      </c>
      <c r="AC6281" t="e">
        <v>#N/A</v>
      </c>
      <c r="AD6281" t="e">
        <v>#N/A</v>
      </c>
      <c r="AE6281" t="e">
        <v>#N/A</v>
      </c>
      <c r="AF6281" t="e">
        <v>#N/A</v>
      </c>
    </row>
    <row r="6282" spans="1:32" x14ac:dyDescent="0.25">
      <c r="A6282" t="e">
        <v>#N/A</v>
      </c>
      <c r="B6282" s="33" t="e">
        <v>#N/A</v>
      </c>
      <c r="C6282" t="e">
        <v>#N/A</v>
      </c>
      <c r="D6282" t="e">
        <v>#N/A</v>
      </c>
      <c r="E6282" s="69" t="e">
        <v>#N/A</v>
      </c>
      <c r="F6282" s="3" t="e">
        <v>#N/A</v>
      </c>
      <c r="G6282" s="3" t="e">
        <v>#N/A</v>
      </c>
      <c r="H6282" s="3" t="e">
        <v>#N/A</v>
      </c>
      <c r="I6282" s="80" t="e">
        <v>#N/A</v>
      </c>
      <c r="J6282" s="80" t="e">
        <v>#N/A</v>
      </c>
      <c r="K6282" s="85" t="e">
        <v>#N/A</v>
      </c>
      <c r="L6282" s="9" t="e">
        <v>#N/A</v>
      </c>
      <c r="M6282" s="93" t="e">
        <v>#N/A</v>
      </c>
      <c r="N6282" s="8" t="e">
        <v>#N/A</v>
      </c>
      <c r="O6282" t="e">
        <v>#N/A</v>
      </c>
      <c r="P6282" t="e">
        <v>#N/A</v>
      </c>
      <c r="Q6282" t="e">
        <v>#N/A</v>
      </c>
      <c r="R6282" s="2" t="e">
        <v>#N/A</v>
      </c>
      <c r="S6282" t="e">
        <v>#N/A</v>
      </c>
      <c r="T6282" s="3" t="e">
        <v>#N/A</v>
      </c>
      <c r="U6282" s="3" t="e">
        <v>#N/A</v>
      </c>
      <c r="V6282" t="e">
        <v>#N/A</v>
      </c>
      <c r="W6282" t="e">
        <v>#N/A</v>
      </c>
      <c r="X6282" t="e">
        <v>#N/A</v>
      </c>
      <c r="Y6282" s="3" t="e">
        <v>#N/A</v>
      </c>
      <c r="Z6282" s="8" t="e">
        <v>#N/A</v>
      </c>
      <c r="AA6282" s="30" t="e">
        <v>#N/A</v>
      </c>
      <c r="AB6282" t="e">
        <v>#N/A</v>
      </c>
      <c r="AC6282" t="e">
        <v>#N/A</v>
      </c>
      <c r="AD6282" t="e">
        <v>#N/A</v>
      </c>
      <c r="AE6282" t="e">
        <v>#N/A</v>
      </c>
      <c r="AF6282" t="e">
        <v>#N/A</v>
      </c>
    </row>
    <row r="6283" spans="1:32" x14ac:dyDescent="0.25">
      <c r="A6283" t="e">
        <v>#N/A</v>
      </c>
      <c r="B6283" s="33" t="e">
        <v>#N/A</v>
      </c>
      <c r="C6283" t="e">
        <v>#N/A</v>
      </c>
      <c r="D6283" t="e">
        <v>#N/A</v>
      </c>
      <c r="E6283" s="69" t="e">
        <v>#N/A</v>
      </c>
      <c r="F6283" s="3" t="e">
        <v>#N/A</v>
      </c>
      <c r="G6283" s="3" t="e">
        <v>#N/A</v>
      </c>
      <c r="H6283" s="3" t="e">
        <v>#N/A</v>
      </c>
      <c r="I6283" s="80" t="e">
        <v>#N/A</v>
      </c>
      <c r="J6283" s="80" t="e">
        <v>#N/A</v>
      </c>
      <c r="K6283" s="85" t="e">
        <v>#N/A</v>
      </c>
      <c r="L6283" s="9" t="e">
        <v>#N/A</v>
      </c>
      <c r="M6283" s="93" t="e">
        <v>#N/A</v>
      </c>
      <c r="N6283" s="8" t="e">
        <v>#N/A</v>
      </c>
      <c r="O6283" t="e">
        <v>#N/A</v>
      </c>
      <c r="P6283" t="e">
        <v>#N/A</v>
      </c>
      <c r="Q6283" t="e">
        <v>#N/A</v>
      </c>
      <c r="R6283" s="2" t="e">
        <v>#N/A</v>
      </c>
      <c r="S6283" t="e">
        <v>#N/A</v>
      </c>
      <c r="T6283" s="3" t="e">
        <v>#N/A</v>
      </c>
      <c r="U6283" s="3" t="e">
        <v>#N/A</v>
      </c>
      <c r="V6283" t="e">
        <v>#N/A</v>
      </c>
      <c r="W6283" t="e">
        <v>#N/A</v>
      </c>
      <c r="X6283" t="e">
        <v>#N/A</v>
      </c>
      <c r="Y6283" s="3" t="e">
        <v>#N/A</v>
      </c>
      <c r="Z6283" s="8" t="e">
        <v>#N/A</v>
      </c>
      <c r="AA6283" s="30" t="e">
        <v>#N/A</v>
      </c>
      <c r="AB6283" t="e">
        <v>#N/A</v>
      </c>
      <c r="AC6283" t="e">
        <v>#N/A</v>
      </c>
      <c r="AD6283" t="e">
        <v>#N/A</v>
      </c>
      <c r="AE6283" t="e">
        <v>#N/A</v>
      </c>
      <c r="AF6283" t="e">
        <v>#N/A</v>
      </c>
    </row>
    <row r="6284" spans="1:32" x14ac:dyDescent="0.25">
      <c r="A6284" t="e">
        <v>#N/A</v>
      </c>
      <c r="B6284" s="33" t="e">
        <v>#N/A</v>
      </c>
      <c r="C6284" t="e">
        <v>#N/A</v>
      </c>
      <c r="D6284" t="e">
        <v>#N/A</v>
      </c>
      <c r="E6284" s="69" t="e">
        <v>#N/A</v>
      </c>
      <c r="F6284" s="3" t="e">
        <v>#N/A</v>
      </c>
      <c r="G6284" s="3" t="e">
        <v>#N/A</v>
      </c>
      <c r="H6284" s="3" t="e">
        <v>#N/A</v>
      </c>
      <c r="I6284" s="80" t="e">
        <v>#N/A</v>
      </c>
      <c r="J6284" s="80" t="e">
        <v>#N/A</v>
      </c>
      <c r="K6284" s="85" t="e">
        <v>#N/A</v>
      </c>
      <c r="L6284" s="9" t="e">
        <v>#N/A</v>
      </c>
      <c r="M6284" s="93" t="e">
        <v>#N/A</v>
      </c>
      <c r="N6284" s="8" t="e">
        <v>#N/A</v>
      </c>
      <c r="O6284" t="e">
        <v>#N/A</v>
      </c>
      <c r="P6284" t="e">
        <v>#N/A</v>
      </c>
      <c r="Q6284" t="e">
        <v>#N/A</v>
      </c>
      <c r="R6284" s="2" t="e">
        <v>#N/A</v>
      </c>
      <c r="S6284" t="e">
        <v>#N/A</v>
      </c>
      <c r="T6284" s="3" t="e">
        <v>#N/A</v>
      </c>
      <c r="U6284" s="3" t="e">
        <v>#N/A</v>
      </c>
      <c r="V6284" t="e">
        <v>#N/A</v>
      </c>
      <c r="W6284" t="e">
        <v>#N/A</v>
      </c>
      <c r="X6284" t="e">
        <v>#N/A</v>
      </c>
      <c r="Y6284" s="3" t="e">
        <v>#N/A</v>
      </c>
      <c r="Z6284" s="8" t="e">
        <v>#N/A</v>
      </c>
      <c r="AA6284" s="30" t="e">
        <v>#N/A</v>
      </c>
      <c r="AB6284" t="e">
        <v>#N/A</v>
      </c>
      <c r="AC6284" t="e">
        <v>#N/A</v>
      </c>
      <c r="AD6284" t="e">
        <v>#N/A</v>
      </c>
      <c r="AE6284" t="e">
        <v>#N/A</v>
      </c>
      <c r="AF6284" t="e">
        <v>#N/A</v>
      </c>
    </row>
    <row r="6285" spans="1:32" x14ac:dyDescent="0.25">
      <c r="A6285" t="e">
        <v>#N/A</v>
      </c>
      <c r="B6285" s="33" t="e">
        <v>#N/A</v>
      </c>
      <c r="C6285" t="e">
        <v>#N/A</v>
      </c>
      <c r="D6285" t="e">
        <v>#N/A</v>
      </c>
      <c r="E6285" s="69" t="e">
        <v>#N/A</v>
      </c>
      <c r="F6285" s="3" t="e">
        <v>#N/A</v>
      </c>
      <c r="G6285" s="3" t="e">
        <v>#N/A</v>
      </c>
      <c r="H6285" s="3" t="e">
        <v>#N/A</v>
      </c>
      <c r="I6285" s="80" t="e">
        <v>#N/A</v>
      </c>
      <c r="J6285" s="80" t="e">
        <v>#N/A</v>
      </c>
      <c r="K6285" s="85" t="e">
        <v>#N/A</v>
      </c>
      <c r="L6285" s="9" t="e">
        <v>#N/A</v>
      </c>
      <c r="M6285" s="93" t="e">
        <v>#N/A</v>
      </c>
      <c r="N6285" s="8" t="e">
        <v>#N/A</v>
      </c>
      <c r="O6285" t="e">
        <v>#N/A</v>
      </c>
      <c r="P6285" t="e">
        <v>#N/A</v>
      </c>
      <c r="Q6285" t="e">
        <v>#N/A</v>
      </c>
      <c r="R6285" s="2" t="e">
        <v>#N/A</v>
      </c>
      <c r="S6285" t="e">
        <v>#N/A</v>
      </c>
      <c r="T6285" s="3" t="e">
        <v>#N/A</v>
      </c>
      <c r="U6285" s="3" t="e">
        <v>#N/A</v>
      </c>
      <c r="V6285" t="e">
        <v>#N/A</v>
      </c>
      <c r="W6285" t="e">
        <v>#N/A</v>
      </c>
      <c r="X6285" t="e">
        <v>#N/A</v>
      </c>
      <c r="Y6285" s="3" t="e">
        <v>#N/A</v>
      </c>
      <c r="Z6285" s="8" t="e">
        <v>#N/A</v>
      </c>
      <c r="AA6285" s="30" t="e">
        <v>#N/A</v>
      </c>
      <c r="AB6285" t="e">
        <v>#N/A</v>
      </c>
      <c r="AC6285" t="e">
        <v>#N/A</v>
      </c>
      <c r="AD6285" t="e">
        <v>#N/A</v>
      </c>
      <c r="AE6285" t="e">
        <v>#N/A</v>
      </c>
      <c r="AF6285" t="e">
        <v>#N/A</v>
      </c>
    </row>
    <row r="6286" spans="1:32" x14ac:dyDescent="0.25">
      <c r="A6286" t="e">
        <v>#N/A</v>
      </c>
      <c r="B6286" s="33" t="e">
        <v>#N/A</v>
      </c>
      <c r="C6286" t="e">
        <v>#N/A</v>
      </c>
      <c r="D6286" t="e">
        <v>#N/A</v>
      </c>
      <c r="E6286" s="69" t="e">
        <v>#N/A</v>
      </c>
      <c r="F6286" s="3" t="e">
        <v>#N/A</v>
      </c>
      <c r="G6286" s="3" t="e">
        <v>#N/A</v>
      </c>
      <c r="H6286" s="3" t="e">
        <v>#N/A</v>
      </c>
      <c r="I6286" s="80" t="e">
        <v>#N/A</v>
      </c>
      <c r="J6286" s="80" t="e">
        <v>#N/A</v>
      </c>
      <c r="K6286" s="85" t="e">
        <v>#N/A</v>
      </c>
      <c r="L6286" s="9" t="e">
        <v>#N/A</v>
      </c>
      <c r="M6286" s="93" t="e">
        <v>#N/A</v>
      </c>
      <c r="N6286" s="8" t="e">
        <v>#N/A</v>
      </c>
      <c r="O6286" t="e">
        <v>#N/A</v>
      </c>
      <c r="P6286" t="e">
        <v>#N/A</v>
      </c>
      <c r="Q6286" t="e">
        <v>#N/A</v>
      </c>
      <c r="R6286" s="2" t="e">
        <v>#N/A</v>
      </c>
      <c r="S6286" t="e">
        <v>#N/A</v>
      </c>
      <c r="T6286" s="3" t="e">
        <v>#N/A</v>
      </c>
      <c r="U6286" s="3" t="e">
        <v>#N/A</v>
      </c>
      <c r="V6286" t="e">
        <v>#N/A</v>
      </c>
      <c r="W6286" t="e">
        <v>#N/A</v>
      </c>
      <c r="X6286" t="e">
        <v>#N/A</v>
      </c>
      <c r="Y6286" s="3" t="e">
        <v>#N/A</v>
      </c>
      <c r="Z6286" s="8" t="e">
        <v>#N/A</v>
      </c>
      <c r="AA6286" s="30" t="e">
        <v>#N/A</v>
      </c>
      <c r="AB6286" t="e">
        <v>#N/A</v>
      </c>
      <c r="AC6286" t="e">
        <v>#N/A</v>
      </c>
      <c r="AD6286" t="e">
        <v>#N/A</v>
      </c>
      <c r="AE6286" t="e">
        <v>#N/A</v>
      </c>
      <c r="AF6286" t="e">
        <v>#N/A</v>
      </c>
    </row>
    <row r="6287" spans="1:32" x14ac:dyDescent="0.25">
      <c r="A6287" t="e">
        <v>#N/A</v>
      </c>
      <c r="B6287" s="33" t="e">
        <v>#N/A</v>
      </c>
      <c r="C6287" t="e">
        <v>#N/A</v>
      </c>
      <c r="D6287" t="e">
        <v>#N/A</v>
      </c>
      <c r="E6287" s="69" t="e">
        <v>#N/A</v>
      </c>
      <c r="F6287" s="3" t="e">
        <v>#N/A</v>
      </c>
      <c r="G6287" s="3" t="e">
        <v>#N/A</v>
      </c>
      <c r="H6287" s="3" t="e">
        <v>#N/A</v>
      </c>
      <c r="I6287" s="80" t="e">
        <v>#N/A</v>
      </c>
      <c r="J6287" s="80" t="e">
        <v>#N/A</v>
      </c>
      <c r="K6287" s="85" t="e">
        <v>#N/A</v>
      </c>
      <c r="L6287" s="9" t="e">
        <v>#N/A</v>
      </c>
      <c r="M6287" s="93" t="e">
        <v>#N/A</v>
      </c>
      <c r="N6287" s="8" t="e">
        <v>#N/A</v>
      </c>
      <c r="O6287" t="e">
        <v>#N/A</v>
      </c>
      <c r="P6287" t="e">
        <v>#N/A</v>
      </c>
      <c r="Q6287" t="e">
        <v>#N/A</v>
      </c>
      <c r="R6287" s="2" t="e">
        <v>#N/A</v>
      </c>
      <c r="S6287" t="e">
        <v>#N/A</v>
      </c>
      <c r="T6287" s="3" t="e">
        <v>#N/A</v>
      </c>
      <c r="U6287" s="3" t="e">
        <v>#N/A</v>
      </c>
      <c r="V6287" t="e">
        <v>#N/A</v>
      </c>
      <c r="W6287" t="e">
        <v>#N/A</v>
      </c>
      <c r="X6287" t="e">
        <v>#N/A</v>
      </c>
      <c r="Y6287" s="3" t="e">
        <v>#N/A</v>
      </c>
      <c r="Z6287" s="8" t="e">
        <v>#N/A</v>
      </c>
      <c r="AA6287" s="30" t="e">
        <v>#N/A</v>
      </c>
      <c r="AB6287" t="e">
        <v>#N/A</v>
      </c>
      <c r="AC6287" t="e">
        <v>#N/A</v>
      </c>
      <c r="AD6287" t="e">
        <v>#N/A</v>
      </c>
      <c r="AE6287" t="e">
        <v>#N/A</v>
      </c>
      <c r="AF6287" t="e">
        <v>#N/A</v>
      </c>
    </row>
    <row r="6288" spans="1:32" x14ac:dyDescent="0.25">
      <c r="A6288" t="e">
        <v>#N/A</v>
      </c>
      <c r="B6288" s="33" t="e">
        <v>#N/A</v>
      </c>
      <c r="C6288" t="e">
        <v>#N/A</v>
      </c>
      <c r="D6288" t="e">
        <v>#N/A</v>
      </c>
      <c r="E6288" s="69" t="e">
        <v>#N/A</v>
      </c>
      <c r="F6288" s="3" t="e">
        <v>#N/A</v>
      </c>
      <c r="G6288" s="3" t="e">
        <v>#N/A</v>
      </c>
      <c r="H6288" s="3" t="e">
        <v>#N/A</v>
      </c>
      <c r="I6288" s="80" t="e">
        <v>#N/A</v>
      </c>
      <c r="J6288" s="80" t="e">
        <v>#N/A</v>
      </c>
      <c r="K6288" s="85" t="e">
        <v>#N/A</v>
      </c>
      <c r="L6288" s="9" t="e">
        <v>#N/A</v>
      </c>
      <c r="M6288" s="93" t="e">
        <v>#N/A</v>
      </c>
      <c r="N6288" s="8" t="e">
        <v>#N/A</v>
      </c>
      <c r="O6288" t="e">
        <v>#N/A</v>
      </c>
      <c r="P6288" t="e">
        <v>#N/A</v>
      </c>
      <c r="Q6288" t="e">
        <v>#N/A</v>
      </c>
      <c r="R6288" s="2" t="e">
        <v>#N/A</v>
      </c>
      <c r="S6288" t="e">
        <v>#N/A</v>
      </c>
      <c r="T6288" s="3" t="e">
        <v>#N/A</v>
      </c>
      <c r="U6288" s="3" t="e">
        <v>#N/A</v>
      </c>
      <c r="V6288" t="e">
        <v>#N/A</v>
      </c>
      <c r="W6288" t="e">
        <v>#N/A</v>
      </c>
      <c r="X6288" t="e">
        <v>#N/A</v>
      </c>
      <c r="Y6288" s="3" t="e">
        <v>#N/A</v>
      </c>
      <c r="Z6288" s="8" t="e">
        <v>#N/A</v>
      </c>
      <c r="AA6288" s="30" t="e">
        <v>#N/A</v>
      </c>
      <c r="AB6288" t="e">
        <v>#N/A</v>
      </c>
      <c r="AC6288" t="e">
        <v>#N/A</v>
      </c>
      <c r="AD6288" t="e">
        <v>#N/A</v>
      </c>
      <c r="AE6288" t="e">
        <v>#N/A</v>
      </c>
      <c r="AF6288" t="e">
        <v>#N/A</v>
      </c>
    </row>
    <row r="6289" spans="1:32" x14ac:dyDescent="0.25">
      <c r="A6289" t="e">
        <v>#N/A</v>
      </c>
      <c r="B6289" s="33" t="e">
        <v>#N/A</v>
      </c>
      <c r="C6289" t="e">
        <v>#N/A</v>
      </c>
      <c r="D6289" t="e">
        <v>#N/A</v>
      </c>
      <c r="E6289" s="69" t="e">
        <v>#N/A</v>
      </c>
      <c r="F6289" s="3" t="e">
        <v>#N/A</v>
      </c>
      <c r="G6289" s="3" t="e">
        <v>#N/A</v>
      </c>
      <c r="H6289" s="3" t="e">
        <v>#N/A</v>
      </c>
      <c r="I6289" s="80" t="e">
        <v>#N/A</v>
      </c>
      <c r="J6289" s="80" t="e">
        <v>#N/A</v>
      </c>
      <c r="K6289" s="85" t="e">
        <v>#N/A</v>
      </c>
      <c r="L6289" s="9" t="e">
        <v>#N/A</v>
      </c>
      <c r="M6289" s="93" t="e">
        <v>#N/A</v>
      </c>
      <c r="N6289" s="8" t="e">
        <v>#N/A</v>
      </c>
      <c r="O6289" t="e">
        <v>#N/A</v>
      </c>
      <c r="P6289" t="e">
        <v>#N/A</v>
      </c>
      <c r="Q6289" t="e">
        <v>#N/A</v>
      </c>
      <c r="R6289" s="2" t="e">
        <v>#N/A</v>
      </c>
      <c r="S6289" t="e">
        <v>#N/A</v>
      </c>
      <c r="T6289" s="3" t="e">
        <v>#N/A</v>
      </c>
      <c r="U6289" s="3" t="e">
        <v>#N/A</v>
      </c>
      <c r="V6289" t="e">
        <v>#N/A</v>
      </c>
      <c r="W6289" t="e">
        <v>#N/A</v>
      </c>
      <c r="X6289" t="e">
        <v>#N/A</v>
      </c>
      <c r="Y6289" s="3" t="e">
        <v>#N/A</v>
      </c>
      <c r="Z6289" s="8" t="e">
        <v>#N/A</v>
      </c>
      <c r="AA6289" s="30" t="e">
        <v>#N/A</v>
      </c>
      <c r="AB6289" t="e">
        <v>#N/A</v>
      </c>
      <c r="AC6289" t="e">
        <v>#N/A</v>
      </c>
      <c r="AD6289" t="e">
        <v>#N/A</v>
      </c>
      <c r="AE6289" t="e">
        <v>#N/A</v>
      </c>
      <c r="AF6289" t="e">
        <v>#N/A</v>
      </c>
    </row>
    <row r="6290" spans="1:32" x14ac:dyDescent="0.25">
      <c r="A6290" t="e">
        <v>#N/A</v>
      </c>
      <c r="B6290" s="33" t="e">
        <v>#N/A</v>
      </c>
      <c r="C6290" t="e">
        <v>#N/A</v>
      </c>
      <c r="D6290" t="e">
        <v>#N/A</v>
      </c>
      <c r="E6290" s="69" t="e">
        <v>#N/A</v>
      </c>
      <c r="F6290" s="3" t="e">
        <v>#N/A</v>
      </c>
      <c r="G6290" s="3" t="e">
        <v>#N/A</v>
      </c>
      <c r="H6290" s="3" t="e">
        <v>#N/A</v>
      </c>
      <c r="I6290" s="80" t="e">
        <v>#N/A</v>
      </c>
      <c r="J6290" s="80" t="e">
        <v>#N/A</v>
      </c>
      <c r="K6290" s="85" t="e">
        <v>#N/A</v>
      </c>
      <c r="L6290" s="9" t="e">
        <v>#N/A</v>
      </c>
      <c r="M6290" s="93" t="e">
        <v>#N/A</v>
      </c>
      <c r="N6290" s="8" t="e">
        <v>#N/A</v>
      </c>
      <c r="O6290" t="e">
        <v>#N/A</v>
      </c>
      <c r="P6290" t="e">
        <v>#N/A</v>
      </c>
      <c r="Q6290" t="e">
        <v>#N/A</v>
      </c>
      <c r="R6290" s="2" t="e">
        <v>#N/A</v>
      </c>
      <c r="S6290" t="e">
        <v>#N/A</v>
      </c>
      <c r="T6290" s="3" t="e">
        <v>#N/A</v>
      </c>
      <c r="U6290" s="3" t="e">
        <v>#N/A</v>
      </c>
      <c r="V6290" t="e">
        <v>#N/A</v>
      </c>
      <c r="W6290" t="e">
        <v>#N/A</v>
      </c>
      <c r="X6290" t="e">
        <v>#N/A</v>
      </c>
      <c r="Y6290" s="3" t="e">
        <v>#N/A</v>
      </c>
      <c r="Z6290" s="8" t="e">
        <v>#N/A</v>
      </c>
      <c r="AA6290" s="30" t="e">
        <v>#N/A</v>
      </c>
      <c r="AB6290" t="e">
        <v>#N/A</v>
      </c>
      <c r="AC6290" t="e">
        <v>#N/A</v>
      </c>
      <c r="AD6290" t="e">
        <v>#N/A</v>
      </c>
      <c r="AE6290" t="e">
        <v>#N/A</v>
      </c>
      <c r="AF6290" t="e">
        <v>#N/A</v>
      </c>
    </row>
    <row r="6291" spans="1:32" x14ac:dyDescent="0.25">
      <c r="A6291" t="e">
        <v>#N/A</v>
      </c>
      <c r="B6291" s="33" t="e">
        <v>#N/A</v>
      </c>
      <c r="C6291" t="e">
        <v>#N/A</v>
      </c>
      <c r="D6291" t="e">
        <v>#N/A</v>
      </c>
      <c r="E6291" s="69" t="e">
        <v>#N/A</v>
      </c>
      <c r="F6291" s="3" t="e">
        <v>#N/A</v>
      </c>
      <c r="G6291" s="3" t="e">
        <v>#N/A</v>
      </c>
      <c r="H6291" s="3" t="e">
        <v>#N/A</v>
      </c>
      <c r="I6291" s="80" t="e">
        <v>#N/A</v>
      </c>
      <c r="J6291" s="80" t="e">
        <v>#N/A</v>
      </c>
      <c r="K6291" s="85" t="e">
        <v>#N/A</v>
      </c>
      <c r="L6291" s="9" t="e">
        <v>#N/A</v>
      </c>
      <c r="M6291" s="93" t="e">
        <v>#N/A</v>
      </c>
      <c r="N6291" s="8" t="e">
        <v>#N/A</v>
      </c>
      <c r="O6291" t="e">
        <v>#N/A</v>
      </c>
      <c r="P6291" t="e">
        <v>#N/A</v>
      </c>
      <c r="Q6291" t="e">
        <v>#N/A</v>
      </c>
      <c r="R6291" s="2" t="e">
        <v>#N/A</v>
      </c>
      <c r="S6291" t="e">
        <v>#N/A</v>
      </c>
      <c r="T6291" s="3" t="e">
        <v>#N/A</v>
      </c>
      <c r="U6291" s="3" t="e">
        <v>#N/A</v>
      </c>
      <c r="V6291" t="e">
        <v>#N/A</v>
      </c>
      <c r="W6291" t="e">
        <v>#N/A</v>
      </c>
      <c r="X6291" t="e">
        <v>#N/A</v>
      </c>
      <c r="Y6291" s="3" t="e">
        <v>#N/A</v>
      </c>
      <c r="Z6291" s="8" t="e">
        <v>#N/A</v>
      </c>
      <c r="AA6291" s="30" t="e">
        <v>#N/A</v>
      </c>
      <c r="AB6291" t="e">
        <v>#N/A</v>
      </c>
      <c r="AC6291" t="e">
        <v>#N/A</v>
      </c>
      <c r="AD6291" t="e">
        <v>#N/A</v>
      </c>
      <c r="AE6291" t="e">
        <v>#N/A</v>
      </c>
      <c r="AF6291" t="e">
        <v>#N/A</v>
      </c>
    </row>
    <row r="6292" spans="1:32" x14ac:dyDescent="0.25">
      <c r="A6292" t="e">
        <v>#N/A</v>
      </c>
      <c r="B6292" s="33" t="e">
        <v>#N/A</v>
      </c>
      <c r="C6292" t="e">
        <v>#N/A</v>
      </c>
      <c r="D6292" t="e">
        <v>#N/A</v>
      </c>
      <c r="E6292" s="69" t="e">
        <v>#N/A</v>
      </c>
      <c r="F6292" s="3" t="e">
        <v>#N/A</v>
      </c>
      <c r="G6292" s="3" t="e">
        <v>#N/A</v>
      </c>
      <c r="H6292" s="3" t="e">
        <v>#N/A</v>
      </c>
      <c r="I6292" s="80" t="e">
        <v>#N/A</v>
      </c>
      <c r="J6292" s="80" t="e">
        <v>#N/A</v>
      </c>
      <c r="K6292" s="85" t="e">
        <v>#N/A</v>
      </c>
      <c r="L6292" s="9" t="e">
        <v>#N/A</v>
      </c>
      <c r="M6292" s="93" t="e">
        <v>#N/A</v>
      </c>
      <c r="N6292" s="8" t="e">
        <v>#N/A</v>
      </c>
      <c r="O6292" t="e">
        <v>#N/A</v>
      </c>
      <c r="P6292" t="e">
        <v>#N/A</v>
      </c>
      <c r="Q6292" t="e">
        <v>#N/A</v>
      </c>
      <c r="R6292" s="2" t="e">
        <v>#N/A</v>
      </c>
      <c r="S6292" t="e">
        <v>#N/A</v>
      </c>
      <c r="T6292" s="3" t="e">
        <v>#N/A</v>
      </c>
      <c r="U6292" s="3" t="e">
        <v>#N/A</v>
      </c>
      <c r="V6292" t="e">
        <v>#N/A</v>
      </c>
      <c r="W6292" t="e">
        <v>#N/A</v>
      </c>
      <c r="X6292" t="e">
        <v>#N/A</v>
      </c>
      <c r="Y6292" s="3" t="e">
        <v>#N/A</v>
      </c>
      <c r="Z6292" s="8" t="e">
        <v>#N/A</v>
      </c>
      <c r="AA6292" s="30" t="e">
        <v>#N/A</v>
      </c>
      <c r="AB6292" t="e">
        <v>#N/A</v>
      </c>
      <c r="AC6292" t="e">
        <v>#N/A</v>
      </c>
      <c r="AD6292" t="e">
        <v>#N/A</v>
      </c>
      <c r="AE6292" t="e">
        <v>#N/A</v>
      </c>
      <c r="AF6292" t="e">
        <v>#N/A</v>
      </c>
    </row>
    <row r="6293" spans="1:32" x14ac:dyDescent="0.25">
      <c r="A6293" t="e">
        <v>#N/A</v>
      </c>
      <c r="B6293" s="33" t="e">
        <v>#N/A</v>
      </c>
      <c r="C6293" t="e">
        <v>#N/A</v>
      </c>
      <c r="D6293" t="e">
        <v>#N/A</v>
      </c>
      <c r="E6293" s="69" t="e">
        <v>#N/A</v>
      </c>
      <c r="F6293" s="3" t="e">
        <v>#N/A</v>
      </c>
      <c r="G6293" s="3" t="e">
        <v>#N/A</v>
      </c>
      <c r="H6293" s="3" t="e">
        <v>#N/A</v>
      </c>
      <c r="I6293" s="80" t="e">
        <v>#N/A</v>
      </c>
      <c r="J6293" s="80" t="e">
        <v>#N/A</v>
      </c>
      <c r="K6293" s="85" t="e">
        <v>#N/A</v>
      </c>
      <c r="L6293" s="9" t="e">
        <v>#N/A</v>
      </c>
      <c r="M6293" s="93" t="e">
        <v>#N/A</v>
      </c>
      <c r="N6293" s="8" t="e">
        <v>#N/A</v>
      </c>
      <c r="O6293" t="e">
        <v>#N/A</v>
      </c>
      <c r="P6293" t="e">
        <v>#N/A</v>
      </c>
      <c r="Q6293" t="e">
        <v>#N/A</v>
      </c>
      <c r="R6293" s="2" t="e">
        <v>#N/A</v>
      </c>
      <c r="S6293" t="e">
        <v>#N/A</v>
      </c>
      <c r="T6293" s="3" t="e">
        <v>#N/A</v>
      </c>
      <c r="U6293" s="3" t="e">
        <v>#N/A</v>
      </c>
      <c r="V6293" t="e">
        <v>#N/A</v>
      </c>
      <c r="W6293" t="e">
        <v>#N/A</v>
      </c>
      <c r="X6293" t="e">
        <v>#N/A</v>
      </c>
      <c r="Y6293" s="3" t="e">
        <v>#N/A</v>
      </c>
      <c r="Z6293" s="8" t="e">
        <v>#N/A</v>
      </c>
      <c r="AA6293" s="30" t="e">
        <v>#N/A</v>
      </c>
      <c r="AB6293" t="e">
        <v>#N/A</v>
      </c>
      <c r="AC6293" t="e">
        <v>#N/A</v>
      </c>
      <c r="AD6293" t="e">
        <v>#N/A</v>
      </c>
      <c r="AE6293" t="e">
        <v>#N/A</v>
      </c>
      <c r="AF6293" t="e">
        <v>#N/A</v>
      </c>
    </row>
    <row r="6294" spans="1:32" x14ac:dyDescent="0.25">
      <c r="A6294" t="e">
        <v>#N/A</v>
      </c>
      <c r="B6294" s="33" t="e">
        <v>#N/A</v>
      </c>
      <c r="C6294" t="e">
        <v>#N/A</v>
      </c>
      <c r="D6294" t="e">
        <v>#N/A</v>
      </c>
      <c r="E6294" s="69" t="e">
        <v>#N/A</v>
      </c>
      <c r="F6294" s="3" t="e">
        <v>#N/A</v>
      </c>
      <c r="G6294" s="3" t="e">
        <v>#N/A</v>
      </c>
      <c r="H6294" s="3" t="e">
        <v>#N/A</v>
      </c>
      <c r="I6294" s="80" t="e">
        <v>#N/A</v>
      </c>
      <c r="J6294" s="80" t="e">
        <v>#N/A</v>
      </c>
      <c r="K6294" s="85" t="e">
        <v>#N/A</v>
      </c>
      <c r="L6294" s="9" t="e">
        <v>#N/A</v>
      </c>
      <c r="M6294" s="93" t="e">
        <v>#N/A</v>
      </c>
      <c r="N6294" s="8" t="e">
        <v>#N/A</v>
      </c>
      <c r="O6294" t="e">
        <v>#N/A</v>
      </c>
      <c r="P6294" t="e">
        <v>#N/A</v>
      </c>
      <c r="Q6294" t="e">
        <v>#N/A</v>
      </c>
      <c r="R6294" s="2" t="e">
        <v>#N/A</v>
      </c>
      <c r="S6294" t="e">
        <v>#N/A</v>
      </c>
      <c r="T6294" s="3" t="e">
        <v>#N/A</v>
      </c>
      <c r="U6294" s="3" t="e">
        <v>#N/A</v>
      </c>
      <c r="V6294" t="e">
        <v>#N/A</v>
      </c>
      <c r="W6294" t="e">
        <v>#N/A</v>
      </c>
      <c r="X6294" t="e">
        <v>#N/A</v>
      </c>
      <c r="Y6294" s="3" t="e">
        <v>#N/A</v>
      </c>
      <c r="Z6294" s="8" t="e">
        <v>#N/A</v>
      </c>
      <c r="AA6294" s="30" t="e">
        <v>#N/A</v>
      </c>
      <c r="AB6294" t="e">
        <v>#N/A</v>
      </c>
      <c r="AC6294" t="e">
        <v>#N/A</v>
      </c>
      <c r="AD6294" t="e">
        <v>#N/A</v>
      </c>
      <c r="AE6294" t="e">
        <v>#N/A</v>
      </c>
      <c r="AF6294" t="e">
        <v>#N/A</v>
      </c>
    </row>
    <row r="6295" spans="1:32" x14ac:dyDescent="0.25">
      <c r="A6295" t="e">
        <v>#N/A</v>
      </c>
      <c r="B6295" s="33" t="e">
        <v>#N/A</v>
      </c>
      <c r="C6295" t="e">
        <v>#N/A</v>
      </c>
      <c r="D6295" t="e">
        <v>#N/A</v>
      </c>
      <c r="E6295" s="69" t="e">
        <v>#N/A</v>
      </c>
      <c r="F6295" s="3" t="e">
        <v>#N/A</v>
      </c>
      <c r="G6295" s="3" t="e">
        <v>#N/A</v>
      </c>
      <c r="H6295" s="3" t="e">
        <v>#N/A</v>
      </c>
      <c r="I6295" s="80" t="e">
        <v>#N/A</v>
      </c>
      <c r="J6295" s="80" t="e">
        <v>#N/A</v>
      </c>
      <c r="K6295" s="85" t="e">
        <v>#N/A</v>
      </c>
      <c r="L6295" s="9" t="e">
        <v>#N/A</v>
      </c>
      <c r="M6295" s="93" t="e">
        <v>#N/A</v>
      </c>
      <c r="N6295" s="8" t="e">
        <v>#N/A</v>
      </c>
      <c r="O6295" t="e">
        <v>#N/A</v>
      </c>
      <c r="P6295" t="e">
        <v>#N/A</v>
      </c>
      <c r="Q6295" t="e">
        <v>#N/A</v>
      </c>
      <c r="R6295" s="2" t="e">
        <v>#N/A</v>
      </c>
      <c r="S6295" t="e">
        <v>#N/A</v>
      </c>
      <c r="T6295" s="3" t="e">
        <v>#N/A</v>
      </c>
      <c r="U6295" s="3" t="e">
        <v>#N/A</v>
      </c>
      <c r="V6295" t="e">
        <v>#N/A</v>
      </c>
      <c r="W6295" t="e">
        <v>#N/A</v>
      </c>
      <c r="X6295" t="e">
        <v>#N/A</v>
      </c>
      <c r="Y6295" s="3" t="e">
        <v>#N/A</v>
      </c>
      <c r="Z6295" s="8" t="e">
        <v>#N/A</v>
      </c>
      <c r="AA6295" s="30" t="e">
        <v>#N/A</v>
      </c>
      <c r="AB6295" t="e">
        <v>#N/A</v>
      </c>
      <c r="AC6295" t="e">
        <v>#N/A</v>
      </c>
      <c r="AD6295" t="e">
        <v>#N/A</v>
      </c>
      <c r="AE6295" t="e">
        <v>#N/A</v>
      </c>
      <c r="AF6295" t="e">
        <v>#N/A</v>
      </c>
    </row>
    <row r="6296" spans="1:32" x14ac:dyDescent="0.25">
      <c r="A6296" t="e">
        <v>#N/A</v>
      </c>
      <c r="B6296" s="33" t="e">
        <v>#N/A</v>
      </c>
      <c r="C6296" t="e">
        <v>#N/A</v>
      </c>
      <c r="D6296" t="e">
        <v>#N/A</v>
      </c>
      <c r="E6296" s="69" t="e">
        <v>#N/A</v>
      </c>
      <c r="F6296" s="3" t="e">
        <v>#N/A</v>
      </c>
      <c r="G6296" s="3" t="e">
        <v>#N/A</v>
      </c>
      <c r="H6296" s="3" t="e">
        <v>#N/A</v>
      </c>
      <c r="I6296" s="80" t="e">
        <v>#N/A</v>
      </c>
      <c r="J6296" s="80" t="e">
        <v>#N/A</v>
      </c>
      <c r="K6296" s="85" t="e">
        <v>#N/A</v>
      </c>
      <c r="L6296" s="9" t="e">
        <v>#N/A</v>
      </c>
      <c r="M6296" s="93" t="e">
        <v>#N/A</v>
      </c>
      <c r="N6296" s="8" t="e">
        <v>#N/A</v>
      </c>
      <c r="O6296" t="e">
        <v>#N/A</v>
      </c>
      <c r="P6296" t="e">
        <v>#N/A</v>
      </c>
      <c r="Q6296" t="e">
        <v>#N/A</v>
      </c>
      <c r="R6296" s="2" t="e">
        <v>#N/A</v>
      </c>
      <c r="S6296" t="e">
        <v>#N/A</v>
      </c>
      <c r="T6296" s="3" t="e">
        <v>#N/A</v>
      </c>
      <c r="U6296" s="3" t="e">
        <v>#N/A</v>
      </c>
      <c r="V6296" t="e">
        <v>#N/A</v>
      </c>
      <c r="W6296" t="e">
        <v>#N/A</v>
      </c>
      <c r="X6296" t="e">
        <v>#N/A</v>
      </c>
      <c r="Y6296" s="3" t="e">
        <v>#N/A</v>
      </c>
      <c r="Z6296" s="8" t="e">
        <v>#N/A</v>
      </c>
      <c r="AA6296" s="30" t="e">
        <v>#N/A</v>
      </c>
      <c r="AB6296" t="e">
        <v>#N/A</v>
      </c>
      <c r="AC6296" t="e">
        <v>#N/A</v>
      </c>
      <c r="AD6296" t="e">
        <v>#N/A</v>
      </c>
      <c r="AE6296" t="e">
        <v>#N/A</v>
      </c>
      <c r="AF6296" t="e">
        <v>#N/A</v>
      </c>
    </row>
    <row r="6297" spans="1:32" x14ac:dyDescent="0.25">
      <c r="A6297" t="e">
        <v>#N/A</v>
      </c>
      <c r="B6297" s="33" t="e">
        <v>#N/A</v>
      </c>
      <c r="C6297" t="e">
        <v>#N/A</v>
      </c>
      <c r="D6297" t="e">
        <v>#N/A</v>
      </c>
      <c r="E6297" s="69" t="e">
        <v>#N/A</v>
      </c>
      <c r="F6297" s="3" t="e">
        <v>#N/A</v>
      </c>
      <c r="G6297" s="3" t="e">
        <v>#N/A</v>
      </c>
      <c r="H6297" s="3" t="e">
        <v>#N/A</v>
      </c>
      <c r="I6297" s="80" t="e">
        <v>#N/A</v>
      </c>
      <c r="J6297" s="80" t="e">
        <v>#N/A</v>
      </c>
      <c r="K6297" s="85" t="e">
        <v>#N/A</v>
      </c>
      <c r="L6297" s="9" t="e">
        <v>#N/A</v>
      </c>
      <c r="M6297" s="93" t="e">
        <v>#N/A</v>
      </c>
      <c r="N6297" s="8" t="e">
        <v>#N/A</v>
      </c>
      <c r="O6297" t="e">
        <v>#N/A</v>
      </c>
      <c r="P6297" t="e">
        <v>#N/A</v>
      </c>
      <c r="Q6297" t="e">
        <v>#N/A</v>
      </c>
      <c r="R6297" s="2" t="e">
        <v>#N/A</v>
      </c>
      <c r="S6297" t="e">
        <v>#N/A</v>
      </c>
      <c r="T6297" s="3" t="e">
        <v>#N/A</v>
      </c>
      <c r="U6297" s="3" t="e">
        <v>#N/A</v>
      </c>
      <c r="V6297" t="e">
        <v>#N/A</v>
      </c>
      <c r="W6297" t="e">
        <v>#N/A</v>
      </c>
      <c r="X6297" t="e">
        <v>#N/A</v>
      </c>
      <c r="Y6297" s="3" t="e">
        <v>#N/A</v>
      </c>
      <c r="Z6297" s="8" t="e">
        <v>#N/A</v>
      </c>
      <c r="AA6297" s="30" t="e">
        <v>#N/A</v>
      </c>
      <c r="AB6297" t="e">
        <v>#N/A</v>
      </c>
      <c r="AC6297" t="e">
        <v>#N/A</v>
      </c>
      <c r="AD6297" t="e">
        <v>#N/A</v>
      </c>
      <c r="AE6297" t="e">
        <v>#N/A</v>
      </c>
      <c r="AF6297" t="e">
        <v>#N/A</v>
      </c>
    </row>
    <row r="6298" spans="1:32" x14ac:dyDescent="0.25">
      <c r="A6298" t="e">
        <v>#N/A</v>
      </c>
      <c r="B6298" s="33" t="e">
        <v>#N/A</v>
      </c>
      <c r="C6298" t="e">
        <v>#N/A</v>
      </c>
      <c r="D6298" t="e">
        <v>#N/A</v>
      </c>
      <c r="E6298" s="69" t="e">
        <v>#N/A</v>
      </c>
      <c r="F6298" s="3" t="e">
        <v>#N/A</v>
      </c>
      <c r="G6298" s="3" t="e">
        <v>#N/A</v>
      </c>
      <c r="H6298" s="3" t="e">
        <v>#N/A</v>
      </c>
      <c r="I6298" s="80" t="e">
        <v>#N/A</v>
      </c>
      <c r="J6298" s="80" t="e">
        <v>#N/A</v>
      </c>
      <c r="K6298" s="85" t="e">
        <v>#N/A</v>
      </c>
      <c r="L6298" s="9" t="e">
        <v>#N/A</v>
      </c>
      <c r="M6298" s="93" t="e">
        <v>#N/A</v>
      </c>
      <c r="N6298" s="8" t="e">
        <v>#N/A</v>
      </c>
      <c r="O6298" t="e">
        <v>#N/A</v>
      </c>
      <c r="P6298" t="e">
        <v>#N/A</v>
      </c>
      <c r="Q6298" t="e">
        <v>#N/A</v>
      </c>
      <c r="R6298" s="2" t="e">
        <v>#N/A</v>
      </c>
      <c r="S6298" t="e">
        <v>#N/A</v>
      </c>
      <c r="T6298" s="3" t="e">
        <v>#N/A</v>
      </c>
      <c r="U6298" s="3" t="e">
        <v>#N/A</v>
      </c>
      <c r="V6298" t="e">
        <v>#N/A</v>
      </c>
      <c r="W6298" t="e">
        <v>#N/A</v>
      </c>
      <c r="X6298" t="e">
        <v>#N/A</v>
      </c>
      <c r="Y6298" s="3" t="e">
        <v>#N/A</v>
      </c>
      <c r="Z6298" s="8" t="e">
        <v>#N/A</v>
      </c>
      <c r="AA6298" s="30" t="e">
        <v>#N/A</v>
      </c>
      <c r="AB6298" t="e">
        <v>#N/A</v>
      </c>
      <c r="AC6298" t="e">
        <v>#N/A</v>
      </c>
      <c r="AD6298" t="e">
        <v>#N/A</v>
      </c>
      <c r="AE6298" t="e">
        <v>#N/A</v>
      </c>
      <c r="AF6298" t="e">
        <v>#N/A</v>
      </c>
    </row>
    <row r="6299" spans="1:32" x14ac:dyDescent="0.25">
      <c r="A6299" t="e">
        <v>#N/A</v>
      </c>
      <c r="B6299" s="33" t="e">
        <v>#N/A</v>
      </c>
      <c r="C6299" t="e">
        <v>#N/A</v>
      </c>
      <c r="D6299" t="e">
        <v>#N/A</v>
      </c>
      <c r="E6299" s="69" t="e">
        <v>#N/A</v>
      </c>
      <c r="F6299" s="3" t="e">
        <v>#N/A</v>
      </c>
      <c r="G6299" s="3" t="e">
        <v>#N/A</v>
      </c>
      <c r="H6299" s="3" t="e">
        <v>#N/A</v>
      </c>
      <c r="I6299" s="80" t="e">
        <v>#N/A</v>
      </c>
      <c r="J6299" s="80" t="e">
        <v>#N/A</v>
      </c>
      <c r="K6299" s="85" t="e">
        <v>#N/A</v>
      </c>
      <c r="L6299" s="9" t="e">
        <v>#N/A</v>
      </c>
      <c r="M6299" s="93" t="e">
        <v>#N/A</v>
      </c>
      <c r="N6299" s="8" t="e">
        <v>#N/A</v>
      </c>
      <c r="O6299" t="e">
        <v>#N/A</v>
      </c>
      <c r="P6299" t="e">
        <v>#N/A</v>
      </c>
      <c r="Q6299" t="e">
        <v>#N/A</v>
      </c>
      <c r="R6299" s="2" t="e">
        <v>#N/A</v>
      </c>
      <c r="S6299" t="e">
        <v>#N/A</v>
      </c>
      <c r="T6299" s="3" t="e">
        <v>#N/A</v>
      </c>
      <c r="U6299" s="3" t="e">
        <v>#N/A</v>
      </c>
      <c r="V6299" t="e">
        <v>#N/A</v>
      </c>
      <c r="W6299" t="e">
        <v>#N/A</v>
      </c>
      <c r="X6299" t="e">
        <v>#N/A</v>
      </c>
      <c r="Y6299" s="3" t="e">
        <v>#N/A</v>
      </c>
      <c r="Z6299" s="8" t="e">
        <v>#N/A</v>
      </c>
      <c r="AA6299" s="30" t="e">
        <v>#N/A</v>
      </c>
      <c r="AB6299" t="e">
        <v>#N/A</v>
      </c>
      <c r="AC6299" t="e">
        <v>#N/A</v>
      </c>
      <c r="AD6299" t="e">
        <v>#N/A</v>
      </c>
      <c r="AE6299" t="e">
        <v>#N/A</v>
      </c>
      <c r="AF6299" t="e">
        <v>#N/A</v>
      </c>
    </row>
    <row r="6300" spans="1:32" x14ac:dyDescent="0.25">
      <c r="A6300" t="e">
        <v>#N/A</v>
      </c>
      <c r="B6300" s="33" t="e">
        <v>#N/A</v>
      </c>
      <c r="C6300" t="e">
        <v>#N/A</v>
      </c>
      <c r="D6300" t="e">
        <v>#N/A</v>
      </c>
      <c r="E6300" s="69" t="e">
        <v>#N/A</v>
      </c>
      <c r="F6300" s="3" t="e">
        <v>#N/A</v>
      </c>
      <c r="G6300" s="3" t="e">
        <v>#N/A</v>
      </c>
      <c r="H6300" s="3" t="e">
        <v>#N/A</v>
      </c>
      <c r="I6300" s="80" t="e">
        <v>#N/A</v>
      </c>
      <c r="J6300" s="80" t="e">
        <v>#N/A</v>
      </c>
      <c r="K6300" s="85" t="e">
        <v>#N/A</v>
      </c>
      <c r="L6300" s="9" t="e">
        <v>#N/A</v>
      </c>
      <c r="M6300" s="93" t="e">
        <v>#N/A</v>
      </c>
      <c r="N6300" s="8" t="e">
        <v>#N/A</v>
      </c>
      <c r="O6300" t="e">
        <v>#N/A</v>
      </c>
      <c r="P6300" t="e">
        <v>#N/A</v>
      </c>
      <c r="Q6300" t="e">
        <v>#N/A</v>
      </c>
      <c r="R6300" s="2" t="e">
        <v>#N/A</v>
      </c>
      <c r="S6300" t="e">
        <v>#N/A</v>
      </c>
      <c r="T6300" s="3" t="e">
        <v>#N/A</v>
      </c>
      <c r="U6300" s="3" t="e">
        <v>#N/A</v>
      </c>
      <c r="V6300" t="e">
        <v>#N/A</v>
      </c>
      <c r="W6300" t="e">
        <v>#N/A</v>
      </c>
      <c r="X6300" t="e">
        <v>#N/A</v>
      </c>
      <c r="Y6300" s="3" t="e">
        <v>#N/A</v>
      </c>
      <c r="Z6300" s="8" t="e">
        <v>#N/A</v>
      </c>
      <c r="AA6300" s="30" t="e">
        <v>#N/A</v>
      </c>
      <c r="AB6300" t="e">
        <v>#N/A</v>
      </c>
      <c r="AC6300" t="e">
        <v>#N/A</v>
      </c>
      <c r="AD6300" t="e">
        <v>#N/A</v>
      </c>
      <c r="AE6300" t="e">
        <v>#N/A</v>
      </c>
      <c r="AF6300" t="e">
        <v>#N/A</v>
      </c>
    </row>
    <row r="6301" spans="1:32" x14ac:dyDescent="0.25">
      <c r="A6301" t="e">
        <v>#N/A</v>
      </c>
      <c r="B6301" s="33" t="e">
        <v>#N/A</v>
      </c>
      <c r="C6301" t="e">
        <v>#N/A</v>
      </c>
      <c r="D6301" t="e">
        <v>#N/A</v>
      </c>
      <c r="E6301" s="69" t="e">
        <v>#N/A</v>
      </c>
      <c r="F6301" s="3" t="e">
        <v>#N/A</v>
      </c>
      <c r="G6301" s="3" t="e">
        <v>#N/A</v>
      </c>
      <c r="H6301" s="3" t="e">
        <v>#N/A</v>
      </c>
      <c r="I6301" s="80" t="e">
        <v>#N/A</v>
      </c>
      <c r="J6301" s="80" t="e">
        <v>#N/A</v>
      </c>
      <c r="K6301" s="85" t="e">
        <v>#N/A</v>
      </c>
      <c r="L6301" s="9" t="e">
        <v>#N/A</v>
      </c>
      <c r="M6301" s="93" t="e">
        <v>#N/A</v>
      </c>
      <c r="N6301" s="8" t="e">
        <v>#N/A</v>
      </c>
      <c r="O6301" t="e">
        <v>#N/A</v>
      </c>
      <c r="P6301" t="e">
        <v>#N/A</v>
      </c>
      <c r="Q6301" t="e">
        <v>#N/A</v>
      </c>
      <c r="R6301" s="2" t="e">
        <v>#N/A</v>
      </c>
      <c r="S6301" t="e">
        <v>#N/A</v>
      </c>
      <c r="T6301" s="3" t="e">
        <v>#N/A</v>
      </c>
      <c r="U6301" s="3" t="e">
        <v>#N/A</v>
      </c>
      <c r="V6301" t="e">
        <v>#N/A</v>
      </c>
      <c r="W6301" t="e">
        <v>#N/A</v>
      </c>
      <c r="X6301" t="e">
        <v>#N/A</v>
      </c>
      <c r="Y6301" s="3" t="e">
        <v>#N/A</v>
      </c>
      <c r="Z6301" s="8" t="e">
        <v>#N/A</v>
      </c>
      <c r="AA6301" s="30" t="e">
        <v>#N/A</v>
      </c>
      <c r="AB6301" t="e">
        <v>#N/A</v>
      </c>
      <c r="AC6301" t="e">
        <v>#N/A</v>
      </c>
      <c r="AD6301" t="e">
        <v>#N/A</v>
      </c>
      <c r="AE6301" t="e">
        <v>#N/A</v>
      </c>
      <c r="AF6301" t="e">
        <v>#N/A</v>
      </c>
    </row>
    <row r="6302" spans="1:32" x14ac:dyDescent="0.25">
      <c r="A6302" t="e">
        <v>#N/A</v>
      </c>
      <c r="B6302" s="33" t="e">
        <v>#N/A</v>
      </c>
      <c r="C6302" t="e">
        <v>#N/A</v>
      </c>
      <c r="D6302" t="e">
        <v>#N/A</v>
      </c>
      <c r="E6302" s="69" t="e">
        <v>#N/A</v>
      </c>
      <c r="F6302" s="3" t="e">
        <v>#N/A</v>
      </c>
      <c r="G6302" s="3" t="e">
        <v>#N/A</v>
      </c>
      <c r="H6302" s="3" t="e">
        <v>#N/A</v>
      </c>
      <c r="I6302" s="80" t="e">
        <v>#N/A</v>
      </c>
      <c r="J6302" s="80" t="e">
        <v>#N/A</v>
      </c>
      <c r="K6302" s="85" t="e">
        <v>#N/A</v>
      </c>
      <c r="L6302" s="9" t="e">
        <v>#N/A</v>
      </c>
      <c r="M6302" s="93" t="e">
        <v>#N/A</v>
      </c>
      <c r="N6302" s="8" t="e">
        <v>#N/A</v>
      </c>
      <c r="O6302" t="e">
        <v>#N/A</v>
      </c>
      <c r="P6302" t="e">
        <v>#N/A</v>
      </c>
      <c r="Q6302" t="e">
        <v>#N/A</v>
      </c>
      <c r="R6302" s="2" t="e">
        <v>#N/A</v>
      </c>
      <c r="S6302" t="e">
        <v>#N/A</v>
      </c>
      <c r="T6302" s="3" t="e">
        <v>#N/A</v>
      </c>
      <c r="U6302" s="3" t="e">
        <v>#N/A</v>
      </c>
      <c r="V6302" t="e">
        <v>#N/A</v>
      </c>
      <c r="W6302" t="e">
        <v>#N/A</v>
      </c>
      <c r="X6302" t="e">
        <v>#N/A</v>
      </c>
      <c r="Y6302" s="3" t="e">
        <v>#N/A</v>
      </c>
      <c r="Z6302" s="8" t="e">
        <v>#N/A</v>
      </c>
      <c r="AA6302" s="30" t="e">
        <v>#N/A</v>
      </c>
      <c r="AB6302" t="e">
        <v>#N/A</v>
      </c>
      <c r="AC6302" t="e">
        <v>#N/A</v>
      </c>
      <c r="AD6302" t="e">
        <v>#N/A</v>
      </c>
      <c r="AE6302" t="e">
        <v>#N/A</v>
      </c>
      <c r="AF6302" t="e">
        <v>#N/A</v>
      </c>
    </row>
    <row r="6303" spans="1:32" x14ac:dyDescent="0.25">
      <c r="A6303" t="e">
        <v>#N/A</v>
      </c>
      <c r="B6303" s="33" t="e">
        <v>#N/A</v>
      </c>
      <c r="C6303" t="e">
        <v>#N/A</v>
      </c>
      <c r="D6303" t="e">
        <v>#N/A</v>
      </c>
      <c r="E6303" s="69" t="e">
        <v>#N/A</v>
      </c>
      <c r="F6303" s="3" t="e">
        <v>#N/A</v>
      </c>
      <c r="G6303" s="3" t="e">
        <v>#N/A</v>
      </c>
      <c r="H6303" s="3" t="e">
        <v>#N/A</v>
      </c>
      <c r="I6303" s="80" t="e">
        <v>#N/A</v>
      </c>
      <c r="J6303" s="80" t="e">
        <v>#N/A</v>
      </c>
      <c r="K6303" s="85" t="e">
        <v>#N/A</v>
      </c>
      <c r="L6303" s="9" t="e">
        <v>#N/A</v>
      </c>
      <c r="M6303" s="93" t="e">
        <v>#N/A</v>
      </c>
      <c r="N6303" s="8" t="e">
        <v>#N/A</v>
      </c>
      <c r="O6303" t="e">
        <v>#N/A</v>
      </c>
      <c r="P6303" t="e">
        <v>#N/A</v>
      </c>
      <c r="Q6303" t="e">
        <v>#N/A</v>
      </c>
      <c r="R6303" s="2" t="e">
        <v>#N/A</v>
      </c>
      <c r="S6303" t="e">
        <v>#N/A</v>
      </c>
      <c r="T6303" s="3" t="e">
        <v>#N/A</v>
      </c>
      <c r="U6303" s="3" t="e">
        <v>#N/A</v>
      </c>
      <c r="V6303" t="e">
        <v>#N/A</v>
      </c>
      <c r="W6303" t="e">
        <v>#N/A</v>
      </c>
      <c r="X6303" t="e">
        <v>#N/A</v>
      </c>
      <c r="Y6303" s="3" t="e">
        <v>#N/A</v>
      </c>
      <c r="Z6303" s="8" t="e">
        <v>#N/A</v>
      </c>
      <c r="AA6303" s="30" t="e">
        <v>#N/A</v>
      </c>
      <c r="AB6303" t="e">
        <v>#N/A</v>
      </c>
      <c r="AC6303" t="e">
        <v>#N/A</v>
      </c>
      <c r="AD6303" t="e">
        <v>#N/A</v>
      </c>
      <c r="AE6303" t="e">
        <v>#N/A</v>
      </c>
      <c r="AF6303" t="e">
        <v>#N/A</v>
      </c>
    </row>
    <row r="6304" spans="1:32" x14ac:dyDescent="0.25">
      <c r="A6304" t="e">
        <v>#N/A</v>
      </c>
      <c r="B6304" s="33" t="e">
        <v>#N/A</v>
      </c>
      <c r="C6304" t="e">
        <v>#N/A</v>
      </c>
      <c r="D6304" t="e">
        <v>#N/A</v>
      </c>
      <c r="E6304" s="69" t="e">
        <v>#N/A</v>
      </c>
      <c r="F6304" s="3" t="e">
        <v>#N/A</v>
      </c>
      <c r="G6304" s="3" t="e">
        <v>#N/A</v>
      </c>
      <c r="H6304" s="3" t="e">
        <v>#N/A</v>
      </c>
      <c r="I6304" s="80" t="e">
        <v>#N/A</v>
      </c>
      <c r="J6304" s="80" t="e">
        <v>#N/A</v>
      </c>
      <c r="K6304" s="85" t="e">
        <v>#N/A</v>
      </c>
      <c r="L6304" s="9" t="e">
        <v>#N/A</v>
      </c>
      <c r="M6304" s="93" t="e">
        <v>#N/A</v>
      </c>
      <c r="N6304" s="8" t="e">
        <v>#N/A</v>
      </c>
      <c r="O6304" t="e">
        <v>#N/A</v>
      </c>
      <c r="P6304" t="e">
        <v>#N/A</v>
      </c>
      <c r="Q6304" t="e">
        <v>#N/A</v>
      </c>
      <c r="R6304" s="2" t="e">
        <v>#N/A</v>
      </c>
      <c r="S6304" t="e">
        <v>#N/A</v>
      </c>
      <c r="T6304" s="3" t="e">
        <v>#N/A</v>
      </c>
      <c r="U6304" s="3" t="e">
        <v>#N/A</v>
      </c>
      <c r="V6304" t="e">
        <v>#N/A</v>
      </c>
      <c r="W6304" t="e">
        <v>#N/A</v>
      </c>
      <c r="X6304" t="e">
        <v>#N/A</v>
      </c>
      <c r="Y6304" s="3" t="e">
        <v>#N/A</v>
      </c>
      <c r="Z6304" s="8" t="e">
        <v>#N/A</v>
      </c>
      <c r="AA6304" s="30" t="e">
        <v>#N/A</v>
      </c>
      <c r="AB6304" t="e">
        <v>#N/A</v>
      </c>
      <c r="AC6304" t="e">
        <v>#N/A</v>
      </c>
      <c r="AD6304" t="e">
        <v>#N/A</v>
      </c>
      <c r="AE6304" t="e">
        <v>#N/A</v>
      </c>
      <c r="AF6304" t="e">
        <v>#N/A</v>
      </c>
    </row>
    <row r="6305" spans="1:32" x14ac:dyDescent="0.25">
      <c r="A6305" t="e">
        <v>#N/A</v>
      </c>
      <c r="B6305" s="33" t="e">
        <v>#N/A</v>
      </c>
      <c r="C6305" t="e">
        <v>#N/A</v>
      </c>
      <c r="D6305" t="e">
        <v>#N/A</v>
      </c>
      <c r="E6305" s="69" t="e">
        <v>#N/A</v>
      </c>
      <c r="F6305" s="3" t="e">
        <v>#N/A</v>
      </c>
      <c r="G6305" s="3" t="e">
        <v>#N/A</v>
      </c>
      <c r="H6305" s="3" t="e">
        <v>#N/A</v>
      </c>
      <c r="I6305" s="80" t="e">
        <v>#N/A</v>
      </c>
      <c r="J6305" s="80" t="e">
        <v>#N/A</v>
      </c>
      <c r="K6305" s="85" t="e">
        <v>#N/A</v>
      </c>
      <c r="L6305" s="9" t="e">
        <v>#N/A</v>
      </c>
      <c r="M6305" s="93" t="e">
        <v>#N/A</v>
      </c>
      <c r="N6305" s="8" t="e">
        <v>#N/A</v>
      </c>
      <c r="O6305" t="e">
        <v>#N/A</v>
      </c>
      <c r="P6305" t="e">
        <v>#N/A</v>
      </c>
      <c r="Q6305" t="e">
        <v>#N/A</v>
      </c>
      <c r="R6305" s="2" t="e">
        <v>#N/A</v>
      </c>
      <c r="S6305" t="e">
        <v>#N/A</v>
      </c>
      <c r="T6305" s="3" t="e">
        <v>#N/A</v>
      </c>
      <c r="U6305" s="3" t="e">
        <v>#N/A</v>
      </c>
      <c r="V6305" t="e">
        <v>#N/A</v>
      </c>
      <c r="W6305" t="e">
        <v>#N/A</v>
      </c>
      <c r="X6305" t="e">
        <v>#N/A</v>
      </c>
      <c r="Y6305" s="3" t="e">
        <v>#N/A</v>
      </c>
      <c r="Z6305" s="8" t="e">
        <v>#N/A</v>
      </c>
      <c r="AA6305" s="30" t="e">
        <v>#N/A</v>
      </c>
      <c r="AB6305" t="e">
        <v>#N/A</v>
      </c>
      <c r="AC6305" t="e">
        <v>#N/A</v>
      </c>
      <c r="AD6305" t="e">
        <v>#N/A</v>
      </c>
      <c r="AE6305" t="e">
        <v>#N/A</v>
      </c>
      <c r="AF6305" t="e">
        <v>#N/A</v>
      </c>
    </row>
    <row r="6306" spans="1:32" x14ac:dyDescent="0.25">
      <c r="A6306" t="e">
        <v>#N/A</v>
      </c>
      <c r="B6306" s="33" t="e">
        <v>#N/A</v>
      </c>
      <c r="C6306" t="e">
        <v>#N/A</v>
      </c>
      <c r="D6306" t="e">
        <v>#N/A</v>
      </c>
      <c r="E6306" s="69" t="e">
        <v>#N/A</v>
      </c>
      <c r="F6306" s="3" t="e">
        <v>#N/A</v>
      </c>
      <c r="G6306" s="3" t="e">
        <v>#N/A</v>
      </c>
      <c r="H6306" s="3" t="e">
        <v>#N/A</v>
      </c>
      <c r="I6306" s="80" t="e">
        <v>#N/A</v>
      </c>
      <c r="J6306" s="80" t="e">
        <v>#N/A</v>
      </c>
      <c r="K6306" s="85" t="e">
        <v>#N/A</v>
      </c>
      <c r="L6306" s="9" t="e">
        <v>#N/A</v>
      </c>
      <c r="M6306" s="93" t="e">
        <v>#N/A</v>
      </c>
      <c r="N6306" s="8" t="e">
        <v>#N/A</v>
      </c>
      <c r="O6306" t="e">
        <v>#N/A</v>
      </c>
      <c r="P6306" t="e">
        <v>#N/A</v>
      </c>
      <c r="Q6306" t="e">
        <v>#N/A</v>
      </c>
      <c r="R6306" s="2" t="e">
        <v>#N/A</v>
      </c>
      <c r="S6306" t="e">
        <v>#N/A</v>
      </c>
      <c r="T6306" s="3" t="e">
        <v>#N/A</v>
      </c>
      <c r="U6306" s="3" t="e">
        <v>#N/A</v>
      </c>
      <c r="V6306" t="e">
        <v>#N/A</v>
      </c>
      <c r="W6306" t="e">
        <v>#N/A</v>
      </c>
      <c r="X6306" t="e">
        <v>#N/A</v>
      </c>
      <c r="Y6306" s="3" t="e">
        <v>#N/A</v>
      </c>
      <c r="Z6306" s="8" t="e">
        <v>#N/A</v>
      </c>
      <c r="AA6306" s="30" t="e">
        <v>#N/A</v>
      </c>
      <c r="AB6306" t="e">
        <v>#N/A</v>
      </c>
      <c r="AC6306" t="e">
        <v>#N/A</v>
      </c>
      <c r="AD6306" t="e">
        <v>#N/A</v>
      </c>
      <c r="AE6306" t="e">
        <v>#N/A</v>
      </c>
      <c r="AF6306" t="e">
        <v>#N/A</v>
      </c>
    </row>
    <row r="6307" spans="1:32" x14ac:dyDescent="0.25">
      <c r="A6307" t="e">
        <v>#N/A</v>
      </c>
      <c r="B6307" s="33" t="e">
        <v>#N/A</v>
      </c>
      <c r="C6307" t="e">
        <v>#N/A</v>
      </c>
      <c r="D6307" t="e">
        <v>#N/A</v>
      </c>
      <c r="E6307" s="69" t="e">
        <v>#N/A</v>
      </c>
      <c r="F6307" s="3" t="e">
        <v>#N/A</v>
      </c>
      <c r="G6307" s="3" t="e">
        <v>#N/A</v>
      </c>
      <c r="H6307" s="3" t="e">
        <v>#N/A</v>
      </c>
      <c r="I6307" s="80" t="e">
        <v>#N/A</v>
      </c>
      <c r="J6307" s="80" t="e">
        <v>#N/A</v>
      </c>
      <c r="K6307" s="85" t="e">
        <v>#N/A</v>
      </c>
      <c r="L6307" s="9" t="e">
        <v>#N/A</v>
      </c>
      <c r="M6307" s="93" t="e">
        <v>#N/A</v>
      </c>
      <c r="N6307" s="8" t="e">
        <v>#N/A</v>
      </c>
      <c r="O6307" t="e">
        <v>#N/A</v>
      </c>
      <c r="P6307" t="e">
        <v>#N/A</v>
      </c>
      <c r="Q6307" t="e">
        <v>#N/A</v>
      </c>
      <c r="R6307" s="2" t="e">
        <v>#N/A</v>
      </c>
      <c r="S6307" t="e">
        <v>#N/A</v>
      </c>
      <c r="T6307" s="3" t="e">
        <v>#N/A</v>
      </c>
      <c r="U6307" s="3" t="e">
        <v>#N/A</v>
      </c>
      <c r="V6307" t="e">
        <v>#N/A</v>
      </c>
      <c r="W6307" t="e">
        <v>#N/A</v>
      </c>
      <c r="X6307" t="e">
        <v>#N/A</v>
      </c>
      <c r="Y6307" s="3" t="e">
        <v>#N/A</v>
      </c>
      <c r="Z6307" s="8" t="e">
        <v>#N/A</v>
      </c>
      <c r="AA6307" s="30" t="e">
        <v>#N/A</v>
      </c>
      <c r="AB6307" t="e">
        <v>#N/A</v>
      </c>
      <c r="AC6307" t="e">
        <v>#N/A</v>
      </c>
      <c r="AD6307" t="e">
        <v>#N/A</v>
      </c>
      <c r="AE6307" t="e">
        <v>#N/A</v>
      </c>
      <c r="AF6307" t="e">
        <v>#N/A</v>
      </c>
    </row>
    <row r="6308" spans="1:32" x14ac:dyDescent="0.25">
      <c r="A6308" t="e">
        <v>#N/A</v>
      </c>
      <c r="B6308" s="33" t="e">
        <v>#N/A</v>
      </c>
      <c r="C6308" t="e">
        <v>#N/A</v>
      </c>
      <c r="D6308" t="e">
        <v>#N/A</v>
      </c>
      <c r="E6308" s="69" t="e">
        <v>#N/A</v>
      </c>
      <c r="F6308" s="3" t="e">
        <v>#N/A</v>
      </c>
      <c r="G6308" s="3" t="e">
        <v>#N/A</v>
      </c>
      <c r="H6308" s="3" t="e">
        <v>#N/A</v>
      </c>
      <c r="I6308" s="80" t="e">
        <v>#N/A</v>
      </c>
      <c r="J6308" s="80" t="e">
        <v>#N/A</v>
      </c>
      <c r="K6308" s="85" t="e">
        <v>#N/A</v>
      </c>
      <c r="L6308" s="9" t="e">
        <v>#N/A</v>
      </c>
      <c r="M6308" s="93" t="e">
        <v>#N/A</v>
      </c>
      <c r="N6308" s="8" t="e">
        <v>#N/A</v>
      </c>
      <c r="O6308" t="e">
        <v>#N/A</v>
      </c>
      <c r="P6308" t="e">
        <v>#N/A</v>
      </c>
      <c r="Q6308" t="e">
        <v>#N/A</v>
      </c>
      <c r="R6308" s="2" t="e">
        <v>#N/A</v>
      </c>
      <c r="S6308" t="e">
        <v>#N/A</v>
      </c>
      <c r="T6308" s="3" t="e">
        <v>#N/A</v>
      </c>
      <c r="U6308" s="3" t="e">
        <v>#N/A</v>
      </c>
      <c r="V6308" t="e">
        <v>#N/A</v>
      </c>
      <c r="W6308" t="e">
        <v>#N/A</v>
      </c>
      <c r="X6308" t="e">
        <v>#N/A</v>
      </c>
      <c r="Y6308" s="3" t="e">
        <v>#N/A</v>
      </c>
      <c r="Z6308" s="8" t="e">
        <v>#N/A</v>
      </c>
      <c r="AA6308" s="30" t="e">
        <v>#N/A</v>
      </c>
      <c r="AB6308" t="e">
        <v>#N/A</v>
      </c>
      <c r="AC6308" t="e">
        <v>#N/A</v>
      </c>
      <c r="AD6308" t="e">
        <v>#N/A</v>
      </c>
      <c r="AE6308" t="e">
        <v>#N/A</v>
      </c>
      <c r="AF6308" t="e">
        <v>#N/A</v>
      </c>
    </row>
    <row r="6309" spans="1:32" x14ac:dyDescent="0.25">
      <c r="A6309" t="e">
        <v>#N/A</v>
      </c>
      <c r="B6309" s="33" t="e">
        <v>#N/A</v>
      </c>
      <c r="C6309" t="e">
        <v>#N/A</v>
      </c>
      <c r="D6309" t="e">
        <v>#N/A</v>
      </c>
      <c r="E6309" s="69" t="e">
        <v>#N/A</v>
      </c>
      <c r="F6309" s="3" t="e">
        <v>#N/A</v>
      </c>
      <c r="G6309" s="3" t="e">
        <v>#N/A</v>
      </c>
      <c r="H6309" s="3" t="e">
        <v>#N/A</v>
      </c>
      <c r="I6309" s="80" t="e">
        <v>#N/A</v>
      </c>
      <c r="J6309" s="80" t="e">
        <v>#N/A</v>
      </c>
      <c r="K6309" s="85" t="e">
        <v>#N/A</v>
      </c>
      <c r="L6309" s="9" t="e">
        <v>#N/A</v>
      </c>
      <c r="M6309" s="93" t="e">
        <v>#N/A</v>
      </c>
      <c r="N6309" s="8" t="e">
        <v>#N/A</v>
      </c>
      <c r="O6309" t="e">
        <v>#N/A</v>
      </c>
      <c r="P6309" t="e">
        <v>#N/A</v>
      </c>
      <c r="Q6309" t="e">
        <v>#N/A</v>
      </c>
      <c r="R6309" s="2" t="e">
        <v>#N/A</v>
      </c>
      <c r="S6309" t="e">
        <v>#N/A</v>
      </c>
      <c r="T6309" s="3" t="e">
        <v>#N/A</v>
      </c>
      <c r="U6309" s="3" t="e">
        <v>#N/A</v>
      </c>
      <c r="V6309" t="e">
        <v>#N/A</v>
      </c>
      <c r="W6309" t="e">
        <v>#N/A</v>
      </c>
      <c r="X6309" t="e">
        <v>#N/A</v>
      </c>
      <c r="Y6309" s="3" t="e">
        <v>#N/A</v>
      </c>
      <c r="Z6309" s="8" t="e">
        <v>#N/A</v>
      </c>
      <c r="AA6309" s="30" t="e">
        <v>#N/A</v>
      </c>
      <c r="AB6309" t="e">
        <v>#N/A</v>
      </c>
      <c r="AC6309" t="e">
        <v>#N/A</v>
      </c>
      <c r="AD6309" t="e">
        <v>#N/A</v>
      </c>
      <c r="AE6309" t="e">
        <v>#N/A</v>
      </c>
      <c r="AF6309" t="e">
        <v>#N/A</v>
      </c>
    </row>
    <row r="6310" spans="1:32" x14ac:dyDescent="0.25">
      <c r="A6310" t="e">
        <v>#N/A</v>
      </c>
      <c r="B6310" s="33" t="e">
        <v>#N/A</v>
      </c>
      <c r="C6310" t="e">
        <v>#N/A</v>
      </c>
      <c r="D6310" t="e">
        <v>#N/A</v>
      </c>
      <c r="E6310" s="69" t="e">
        <v>#N/A</v>
      </c>
      <c r="F6310" s="3" t="e">
        <v>#N/A</v>
      </c>
      <c r="G6310" s="3" t="e">
        <v>#N/A</v>
      </c>
      <c r="H6310" s="3" t="e">
        <v>#N/A</v>
      </c>
      <c r="I6310" s="80" t="e">
        <v>#N/A</v>
      </c>
      <c r="J6310" s="80" t="e">
        <v>#N/A</v>
      </c>
      <c r="K6310" s="85" t="e">
        <v>#N/A</v>
      </c>
      <c r="L6310" s="9" t="e">
        <v>#N/A</v>
      </c>
      <c r="M6310" s="93" t="e">
        <v>#N/A</v>
      </c>
      <c r="N6310" s="8" t="e">
        <v>#N/A</v>
      </c>
      <c r="O6310" t="e">
        <v>#N/A</v>
      </c>
      <c r="P6310" t="e">
        <v>#N/A</v>
      </c>
      <c r="Q6310" t="e">
        <v>#N/A</v>
      </c>
      <c r="R6310" s="2" t="e">
        <v>#N/A</v>
      </c>
      <c r="S6310" t="e">
        <v>#N/A</v>
      </c>
      <c r="T6310" s="3" t="e">
        <v>#N/A</v>
      </c>
      <c r="U6310" s="3" t="e">
        <v>#N/A</v>
      </c>
      <c r="V6310" t="e">
        <v>#N/A</v>
      </c>
      <c r="W6310" t="e">
        <v>#N/A</v>
      </c>
      <c r="X6310" t="e">
        <v>#N/A</v>
      </c>
      <c r="Y6310" s="3" t="e">
        <v>#N/A</v>
      </c>
      <c r="Z6310" s="8" t="e">
        <v>#N/A</v>
      </c>
      <c r="AA6310" s="30" t="e">
        <v>#N/A</v>
      </c>
      <c r="AB6310" t="e">
        <v>#N/A</v>
      </c>
      <c r="AC6310" t="e">
        <v>#N/A</v>
      </c>
      <c r="AD6310" t="e">
        <v>#N/A</v>
      </c>
      <c r="AE6310" t="e">
        <v>#N/A</v>
      </c>
      <c r="AF6310" t="e">
        <v>#N/A</v>
      </c>
    </row>
    <row r="6311" spans="1:32" x14ac:dyDescent="0.25">
      <c r="A6311" t="e">
        <v>#N/A</v>
      </c>
      <c r="B6311" s="33" t="e">
        <v>#N/A</v>
      </c>
      <c r="C6311" t="e">
        <v>#N/A</v>
      </c>
      <c r="D6311" t="e">
        <v>#N/A</v>
      </c>
      <c r="E6311" s="69" t="e">
        <v>#N/A</v>
      </c>
      <c r="F6311" s="3" t="e">
        <v>#N/A</v>
      </c>
      <c r="G6311" s="3" t="e">
        <v>#N/A</v>
      </c>
      <c r="H6311" s="3" t="e">
        <v>#N/A</v>
      </c>
      <c r="I6311" s="80" t="e">
        <v>#N/A</v>
      </c>
      <c r="J6311" s="80" t="e">
        <v>#N/A</v>
      </c>
      <c r="K6311" s="85" t="e">
        <v>#N/A</v>
      </c>
      <c r="L6311" s="9" t="e">
        <v>#N/A</v>
      </c>
      <c r="M6311" s="93" t="e">
        <v>#N/A</v>
      </c>
      <c r="N6311" s="8" t="e">
        <v>#N/A</v>
      </c>
      <c r="O6311" t="e">
        <v>#N/A</v>
      </c>
      <c r="P6311" t="e">
        <v>#N/A</v>
      </c>
      <c r="Q6311" t="e">
        <v>#N/A</v>
      </c>
      <c r="R6311" s="2" t="e">
        <v>#N/A</v>
      </c>
      <c r="S6311" t="e">
        <v>#N/A</v>
      </c>
      <c r="T6311" s="3" t="e">
        <v>#N/A</v>
      </c>
      <c r="U6311" s="3" t="e">
        <v>#N/A</v>
      </c>
      <c r="V6311" t="e">
        <v>#N/A</v>
      </c>
      <c r="W6311" t="e">
        <v>#N/A</v>
      </c>
      <c r="X6311" t="e">
        <v>#N/A</v>
      </c>
      <c r="Y6311" s="3" t="e">
        <v>#N/A</v>
      </c>
      <c r="Z6311" s="8" t="e">
        <v>#N/A</v>
      </c>
      <c r="AA6311" s="30" t="e">
        <v>#N/A</v>
      </c>
      <c r="AB6311" t="e">
        <v>#N/A</v>
      </c>
      <c r="AC6311" t="e">
        <v>#N/A</v>
      </c>
      <c r="AD6311" t="e">
        <v>#N/A</v>
      </c>
      <c r="AE6311" t="e">
        <v>#N/A</v>
      </c>
      <c r="AF6311" t="e">
        <v>#N/A</v>
      </c>
    </row>
    <row r="6312" spans="1:32" x14ac:dyDescent="0.25">
      <c r="A6312" t="e">
        <v>#N/A</v>
      </c>
      <c r="B6312" s="33" t="e">
        <v>#N/A</v>
      </c>
      <c r="C6312" t="e">
        <v>#N/A</v>
      </c>
      <c r="D6312" t="e">
        <v>#N/A</v>
      </c>
      <c r="E6312" s="69" t="e">
        <v>#N/A</v>
      </c>
      <c r="F6312" s="3" t="e">
        <v>#N/A</v>
      </c>
      <c r="G6312" s="3" t="e">
        <v>#N/A</v>
      </c>
      <c r="H6312" s="3" t="e">
        <v>#N/A</v>
      </c>
      <c r="I6312" s="80" t="e">
        <v>#N/A</v>
      </c>
      <c r="J6312" s="80" t="e">
        <v>#N/A</v>
      </c>
      <c r="K6312" s="85" t="e">
        <v>#N/A</v>
      </c>
      <c r="L6312" s="9" t="e">
        <v>#N/A</v>
      </c>
      <c r="M6312" s="93" t="e">
        <v>#N/A</v>
      </c>
      <c r="N6312" s="8" t="e">
        <v>#N/A</v>
      </c>
      <c r="O6312" t="e">
        <v>#N/A</v>
      </c>
      <c r="P6312" t="e">
        <v>#N/A</v>
      </c>
      <c r="Q6312" t="e">
        <v>#N/A</v>
      </c>
      <c r="R6312" s="2" t="e">
        <v>#N/A</v>
      </c>
      <c r="S6312" t="e">
        <v>#N/A</v>
      </c>
      <c r="T6312" s="3" t="e">
        <v>#N/A</v>
      </c>
      <c r="U6312" s="3" t="e">
        <v>#N/A</v>
      </c>
      <c r="V6312" t="e">
        <v>#N/A</v>
      </c>
      <c r="W6312" t="e">
        <v>#N/A</v>
      </c>
      <c r="X6312" t="e">
        <v>#N/A</v>
      </c>
      <c r="Y6312" s="3" t="e">
        <v>#N/A</v>
      </c>
      <c r="Z6312" s="8" t="e">
        <v>#N/A</v>
      </c>
      <c r="AA6312" s="30" t="e">
        <v>#N/A</v>
      </c>
      <c r="AB6312" t="e">
        <v>#N/A</v>
      </c>
      <c r="AC6312" t="e">
        <v>#N/A</v>
      </c>
      <c r="AD6312" t="e">
        <v>#N/A</v>
      </c>
      <c r="AE6312" t="e">
        <v>#N/A</v>
      </c>
      <c r="AF6312" t="e">
        <v>#N/A</v>
      </c>
    </row>
    <row r="6313" spans="1:32" x14ac:dyDescent="0.25">
      <c r="A6313" t="e">
        <v>#N/A</v>
      </c>
      <c r="B6313" s="33" t="e">
        <v>#N/A</v>
      </c>
      <c r="C6313" t="e">
        <v>#N/A</v>
      </c>
      <c r="D6313" t="e">
        <v>#N/A</v>
      </c>
      <c r="E6313" s="69" t="e">
        <v>#N/A</v>
      </c>
      <c r="F6313" s="3" t="e">
        <v>#N/A</v>
      </c>
      <c r="G6313" s="3" t="e">
        <v>#N/A</v>
      </c>
      <c r="H6313" s="3" t="e">
        <v>#N/A</v>
      </c>
      <c r="I6313" s="80" t="e">
        <v>#N/A</v>
      </c>
      <c r="J6313" s="80" t="e">
        <v>#N/A</v>
      </c>
      <c r="K6313" s="85" t="e">
        <v>#N/A</v>
      </c>
      <c r="L6313" s="9" t="e">
        <v>#N/A</v>
      </c>
      <c r="M6313" s="93" t="e">
        <v>#N/A</v>
      </c>
      <c r="N6313" s="8" t="e">
        <v>#N/A</v>
      </c>
      <c r="O6313" t="e">
        <v>#N/A</v>
      </c>
      <c r="P6313" t="e">
        <v>#N/A</v>
      </c>
      <c r="Q6313" t="e">
        <v>#N/A</v>
      </c>
      <c r="R6313" s="2" t="e">
        <v>#N/A</v>
      </c>
      <c r="S6313" t="e">
        <v>#N/A</v>
      </c>
      <c r="T6313" s="3" t="e">
        <v>#N/A</v>
      </c>
      <c r="U6313" s="3" t="e">
        <v>#N/A</v>
      </c>
      <c r="V6313" t="e">
        <v>#N/A</v>
      </c>
      <c r="W6313" t="e">
        <v>#N/A</v>
      </c>
      <c r="X6313" t="e">
        <v>#N/A</v>
      </c>
      <c r="Y6313" s="3" t="e">
        <v>#N/A</v>
      </c>
      <c r="Z6313" s="8" t="e">
        <v>#N/A</v>
      </c>
      <c r="AA6313" s="30" t="e">
        <v>#N/A</v>
      </c>
      <c r="AB6313" t="e">
        <v>#N/A</v>
      </c>
      <c r="AC6313" t="e">
        <v>#N/A</v>
      </c>
      <c r="AD6313" t="e">
        <v>#N/A</v>
      </c>
      <c r="AE6313" t="e">
        <v>#N/A</v>
      </c>
      <c r="AF6313" t="e">
        <v>#N/A</v>
      </c>
    </row>
    <row r="6314" spans="1:32" x14ac:dyDescent="0.25">
      <c r="A6314" t="e">
        <v>#N/A</v>
      </c>
      <c r="B6314" s="33" t="e">
        <v>#N/A</v>
      </c>
      <c r="C6314" t="e">
        <v>#N/A</v>
      </c>
      <c r="D6314" t="e">
        <v>#N/A</v>
      </c>
      <c r="E6314" s="69" t="e">
        <v>#N/A</v>
      </c>
      <c r="F6314" s="3" t="e">
        <v>#N/A</v>
      </c>
      <c r="G6314" s="3" t="e">
        <v>#N/A</v>
      </c>
      <c r="H6314" s="3" t="e">
        <v>#N/A</v>
      </c>
      <c r="I6314" s="80" t="e">
        <v>#N/A</v>
      </c>
      <c r="J6314" s="80" t="e">
        <v>#N/A</v>
      </c>
      <c r="K6314" s="85" t="e">
        <v>#N/A</v>
      </c>
      <c r="L6314" s="9" t="e">
        <v>#N/A</v>
      </c>
      <c r="M6314" s="93" t="e">
        <v>#N/A</v>
      </c>
      <c r="N6314" s="8" t="e">
        <v>#N/A</v>
      </c>
      <c r="O6314" t="e">
        <v>#N/A</v>
      </c>
      <c r="P6314" t="e">
        <v>#N/A</v>
      </c>
      <c r="Q6314" t="e">
        <v>#N/A</v>
      </c>
      <c r="R6314" s="2" t="e">
        <v>#N/A</v>
      </c>
      <c r="S6314" t="e">
        <v>#N/A</v>
      </c>
      <c r="T6314" s="3" t="e">
        <v>#N/A</v>
      </c>
      <c r="U6314" s="3" t="e">
        <v>#N/A</v>
      </c>
      <c r="V6314" t="e">
        <v>#N/A</v>
      </c>
      <c r="W6314" t="e">
        <v>#N/A</v>
      </c>
      <c r="X6314" t="e">
        <v>#N/A</v>
      </c>
      <c r="Y6314" s="3" t="e">
        <v>#N/A</v>
      </c>
      <c r="Z6314" s="8" t="e">
        <v>#N/A</v>
      </c>
      <c r="AA6314" s="30" t="e">
        <v>#N/A</v>
      </c>
      <c r="AB6314" t="e">
        <v>#N/A</v>
      </c>
      <c r="AC6314" t="e">
        <v>#N/A</v>
      </c>
      <c r="AD6314" t="e">
        <v>#N/A</v>
      </c>
      <c r="AE6314" t="e">
        <v>#N/A</v>
      </c>
      <c r="AF6314" t="e">
        <v>#N/A</v>
      </c>
    </row>
    <row r="6315" spans="1:32" x14ac:dyDescent="0.25">
      <c r="A6315" t="e">
        <v>#N/A</v>
      </c>
      <c r="B6315" s="33" t="e">
        <v>#N/A</v>
      </c>
      <c r="C6315" t="e">
        <v>#N/A</v>
      </c>
      <c r="D6315" t="e">
        <v>#N/A</v>
      </c>
      <c r="E6315" s="69" t="e">
        <v>#N/A</v>
      </c>
      <c r="F6315" s="3" t="e">
        <v>#N/A</v>
      </c>
      <c r="G6315" s="3" t="e">
        <v>#N/A</v>
      </c>
      <c r="H6315" s="3" t="e">
        <v>#N/A</v>
      </c>
      <c r="I6315" s="80" t="e">
        <v>#N/A</v>
      </c>
      <c r="J6315" s="80" t="e">
        <v>#N/A</v>
      </c>
      <c r="K6315" s="85" t="e">
        <v>#N/A</v>
      </c>
      <c r="L6315" s="9" t="e">
        <v>#N/A</v>
      </c>
      <c r="M6315" s="93" t="e">
        <v>#N/A</v>
      </c>
      <c r="N6315" s="8" t="e">
        <v>#N/A</v>
      </c>
      <c r="O6315" t="e">
        <v>#N/A</v>
      </c>
      <c r="P6315" t="e">
        <v>#N/A</v>
      </c>
      <c r="Q6315" t="e">
        <v>#N/A</v>
      </c>
      <c r="R6315" s="2" t="e">
        <v>#N/A</v>
      </c>
      <c r="S6315" t="e">
        <v>#N/A</v>
      </c>
      <c r="T6315" s="3" t="e">
        <v>#N/A</v>
      </c>
      <c r="U6315" s="3" t="e">
        <v>#N/A</v>
      </c>
      <c r="V6315" t="e">
        <v>#N/A</v>
      </c>
      <c r="W6315" t="e">
        <v>#N/A</v>
      </c>
      <c r="X6315" t="e">
        <v>#N/A</v>
      </c>
      <c r="Y6315" s="3" t="e">
        <v>#N/A</v>
      </c>
      <c r="Z6315" s="8" t="e">
        <v>#N/A</v>
      </c>
      <c r="AA6315" s="30" t="e">
        <v>#N/A</v>
      </c>
      <c r="AB6315" t="e">
        <v>#N/A</v>
      </c>
      <c r="AC6315" t="e">
        <v>#N/A</v>
      </c>
      <c r="AD6315" t="e">
        <v>#N/A</v>
      </c>
      <c r="AE6315" t="e">
        <v>#N/A</v>
      </c>
      <c r="AF6315" t="e">
        <v>#N/A</v>
      </c>
    </row>
    <row r="6316" spans="1:32" x14ac:dyDescent="0.25">
      <c r="A6316" t="e">
        <v>#N/A</v>
      </c>
      <c r="B6316" s="33" t="e">
        <v>#N/A</v>
      </c>
      <c r="C6316" t="e">
        <v>#N/A</v>
      </c>
      <c r="D6316" t="e">
        <v>#N/A</v>
      </c>
      <c r="E6316" s="69" t="e">
        <v>#N/A</v>
      </c>
      <c r="F6316" s="3" t="e">
        <v>#N/A</v>
      </c>
      <c r="G6316" s="3" t="e">
        <v>#N/A</v>
      </c>
      <c r="H6316" s="3" t="e">
        <v>#N/A</v>
      </c>
      <c r="I6316" s="80" t="e">
        <v>#N/A</v>
      </c>
      <c r="J6316" s="80" t="e">
        <v>#N/A</v>
      </c>
      <c r="K6316" s="85" t="e">
        <v>#N/A</v>
      </c>
      <c r="L6316" s="9" t="e">
        <v>#N/A</v>
      </c>
      <c r="M6316" s="93" t="e">
        <v>#N/A</v>
      </c>
      <c r="N6316" s="8" t="e">
        <v>#N/A</v>
      </c>
      <c r="O6316" t="e">
        <v>#N/A</v>
      </c>
      <c r="P6316" t="e">
        <v>#N/A</v>
      </c>
      <c r="Q6316" t="e">
        <v>#N/A</v>
      </c>
      <c r="R6316" s="2" t="e">
        <v>#N/A</v>
      </c>
      <c r="S6316" t="e">
        <v>#N/A</v>
      </c>
      <c r="T6316" s="3" t="e">
        <v>#N/A</v>
      </c>
      <c r="U6316" s="3" t="e">
        <v>#N/A</v>
      </c>
      <c r="V6316" t="e">
        <v>#N/A</v>
      </c>
      <c r="W6316" t="e">
        <v>#N/A</v>
      </c>
      <c r="X6316" t="e">
        <v>#N/A</v>
      </c>
      <c r="Y6316" s="3" t="e">
        <v>#N/A</v>
      </c>
      <c r="Z6316" s="8" t="e">
        <v>#N/A</v>
      </c>
      <c r="AA6316" s="30" t="e">
        <v>#N/A</v>
      </c>
      <c r="AB6316" t="e">
        <v>#N/A</v>
      </c>
      <c r="AC6316" t="e">
        <v>#N/A</v>
      </c>
      <c r="AD6316" t="e">
        <v>#N/A</v>
      </c>
      <c r="AE6316" t="e">
        <v>#N/A</v>
      </c>
      <c r="AF6316" t="e">
        <v>#N/A</v>
      </c>
    </row>
    <row r="6317" spans="1:32" x14ac:dyDescent="0.25">
      <c r="A6317" t="e">
        <v>#N/A</v>
      </c>
      <c r="B6317" s="33" t="e">
        <v>#N/A</v>
      </c>
      <c r="C6317" t="e">
        <v>#N/A</v>
      </c>
      <c r="D6317" t="e">
        <v>#N/A</v>
      </c>
      <c r="E6317" s="69" t="e">
        <v>#N/A</v>
      </c>
      <c r="F6317" s="3" t="e">
        <v>#N/A</v>
      </c>
      <c r="G6317" s="3" t="e">
        <v>#N/A</v>
      </c>
      <c r="H6317" s="3" t="e">
        <v>#N/A</v>
      </c>
      <c r="I6317" s="80" t="e">
        <v>#N/A</v>
      </c>
      <c r="J6317" s="80" t="e">
        <v>#N/A</v>
      </c>
      <c r="K6317" s="85" t="e">
        <v>#N/A</v>
      </c>
      <c r="L6317" s="9" t="e">
        <v>#N/A</v>
      </c>
      <c r="M6317" s="93" t="e">
        <v>#N/A</v>
      </c>
      <c r="N6317" s="8" t="e">
        <v>#N/A</v>
      </c>
      <c r="O6317" t="e">
        <v>#N/A</v>
      </c>
      <c r="P6317" t="e">
        <v>#N/A</v>
      </c>
      <c r="Q6317" t="e">
        <v>#N/A</v>
      </c>
      <c r="R6317" s="2" t="e">
        <v>#N/A</v>
      </c>
      <c r="S6317" t="e">
        <v>#N/A</v>
      </c>
      <c r="T6317" s="3" t="e">
        <v>#N/A</v>
      </c>
      <c r="U6317" s="3" t="e">
        <v>#N/A</v>
      </c>
      <c r="V6317" t="e">
        <v>#N/A</v>
      </c>
      <c r="W6317" t="e">
        <v>#N/A</v>
      </c>
      <c r="X6317" t="e">
        <v>#N/A</v>
      </c>
      <c r="Y6317" s="3" t="e">
        <v>#N/A</v>
      </c>
      <c r="Z6317" s="8" t="e">
        <v>#N/A</v>
      </c>
      <c r="AA6317" s="30" t="e">
        <v>#N/A</v>
      </c>
      <c r="AB6317" t="e">
        <v>#N/A</v>
      </c>
      <c r="AC6317" t="e">
        <v>#N/A</v>
      </c>
      <c r="AD6317" t="e">
        <v>#N/A</v>
      </c>
      <c r="AE6317" t="e">
        <v>#N/A</v>
      </c>
      <c r="AF6317" t="e">
        <v>#N/A</v>
      </c>
    </row>
    <row r="6318" spans="1:32" x14ac:dyDescent="0.25">
      <c r="A6318" t="e">
        <v>#N/A</v>
      </c>
      <c r="B6318" s="33" t="e">
        <v>#N/A</v>
      </c>
      <c r="C6318" t="e">
        <v>#N/A</v>
      </c>
      <c r="D6318" t="e">
        <v>#N/A</v>
      </c>
      <c r="E6318" s="69" t="e">
        <v>#N/A</v>
      </c>
      <c r="F6318" s="3" t="e">
        <v>#N/A</v>
      </c>
      <c r="G6318" s="3" t="e">
        <v>#N/A</v>
      </c>
      <c r="H6318" s="3" t="e">
        <v>#N/A</v>
      </c>
      <c r="I6318" s="80" t="e">
        <v>#N/A</v>
      </c>
      <c r="J6318" s="80" t="e">
        <v>#N/A</v>
      </c>
      <c r="K6318" s="85" t="e">
        <v>#N/A</v>
      </c>
      <c r="L6318" s="9" t="e">
        <v>#N/A</v>
      </c>
      <c r="M6318" s="93" t="e">
        <v>#N/A</v>
      </c>
      <c r="N6318" s="8" t="e">
        <v>#N/A</v>
      </c>
      <c r="O6318" t="e">
        <v>#N/A</v>
      </c>
      <c r="P6318" t="e">
        <v>#N/A</v>
      </c>
      <c r="Q6318" t="e">
        <v>#N/A</v>
      </c>
      <c r="R6318" s="2" t="e">
        <v>#N/A</v>
      </c>
      <c r="S6318" t="e">
        <v>#N/A</v>
      </c>
      <c r="T6318" s="3" t="e">
        <v>#N/A</v>
      </c>
      <c r="U6318" s="3" t="e">
        <v>#N/A</v>
      </c>
      <c r="V6318" t="e">
        <v>#N/A</v>
      </c>
      <c r="W6318" t="e">
        <v>#N/A</v>
      </c>
      <c r="X6318" t="e">
        <v>#N/A</v>
      </c>
      <c r="Y6318" s="3" t="e">
        <v>#N/A</v>
      </c>
      <c r="Z6318" s="8" t="e">
        <v>#N/A</v>
      </c>
      <c r="AA6318" s="30" t="e">
        <v>#N/A</v>
      </c>
      <c r="AB6318" t="e">
        <v>#N/A</v>
      </c>
      <c r="AC6318" t="e">
        <v>#N/A</v>
      </c>
      <c r="AD6318" t="e">
        <v>#N/A</v>
      </c>
      <c r="AE6318" t="e">
        <v>#N/A</v>
      </c>
      <c r="AF6318" t="e">
        <v>#N/A</v>
      </c>
    </row>
    <row r="6319" spans="1:32" x14ac:dyDescent="0.25">
      <c r="A6319" t="e">
        <v>#N/A</v>
      </c>
      <c r="B6319" s="33" t="e">
        <v>#N/A</v>
      </c>
      <c r="C6319" t="e">
        <v>#N/A</v>
      </c>
      <c r="D6319" t="e">
        <v>#N/A</v>
      </c>
      <c r="E6319" s="69" t="e">
        <v>#N/A</v>
      </c>
      <c r="F6319" s="3" t="e">
        <v>#N/A</v>
      </c>
      <c r="G6319" s="3" t="e">
        <v>#N/A</v>
      </c>
      <c r="H6319" s="3" t="e">
        <v>#N/A</v>
      </c>
      <c r="I6319" s="80" t="e">
        <v>#N/A</v>
      </c>
      <c r="J6319" s="80" t="e">
        <v>#N/A</v>
      </c>
      <c r="K6319" s="85" t="e">
        <v>#N/A</v>
      </c>
      <c r="L6319" s="9" t="e">
        <v>#N/A</v>
      </c>
      <c r="M6319" s="93" t="e">
        <v>#N/A</v>
      </c>
      <c r="N6319" s="8" t="e">
        <v>#N/A</v>
      </c>
      <c r="O6319" t="e">
        <v>#N/A</v>
      </c>
      <c r="P6319" t="e">
        <v>#N/A</v>
      </c>
      <c r="Q6319" t="e">
        <v>#N/A</v>
      </c>
      <c r="R6319" s="2" t="e">
        <v>#N/A</v>
      </c>
      <c r="S6319" t="e">
        <v>#N/A</v>
      </c>
      <c r="T6319" s="3" t="e">
        <v>#N/A</v>
      </c>
      <c r="U6319" s="3" t="e">
        <v>#N/A</v>
      </c>
      <c r="V6319" t="e">
        <v>#N/A</v>
      </c>
      <c r="W6319" t="e">
        <v>#N/A</v>
      </c>
      <c r="X6319" t="e">
        <v>#N/A</v>
      </c>
      <c r="Y6319" s="3" t="e">
        <v>#N/A</v>
      </c>
      <c r="Z6319" s="8" t="e">
        <v>#N/A</v>
      </c>
      <c r="AA6319" s="30" t="e">
        <v>#N/A</v>
      </c>
      <c r="AB6319" t="e">
        <v>#N/A</v>
      </c>
      <c r="AC6319" t="e">
        <v>#N/A</v>
      </c>
      <c r="AD6319" t="e">
        <v>#N/A</v>
      </c>
      <c r="AE6319" t="e">
        <v>#N/A</v>
      </c>
      <c r="AF6319" t="e">
        <v>#N/A</v>
      </c>
    </row>
    <row r="6320" spans="1:32" x14ac:dyDescent="0.25">
      <c r="A6320" t="e">
        <v>#N/A</v>
      </c>
      <c r="B6320" s="33" t="e">
        <v>#N/A</v>
      </c>
      <c r="C6320" t="e">
        <v>#N/A</v>
      </c>
      <c r="D6320" t="e">
        <v>#N/A</v>
      </c>
      <c r="E6320" s="69" t="e">
        <v>#N/A</v>
      </c>
      <c r="F6320" s="3" t="e">
        <v>#N/A</v>
      </c>
      <c r="G6320" s="3" t="e">
        <v>#N/A</v>
      </c>
      <c r="H6320" s="3" t="e">
        <v>#N/A</v>
      </c>
      <c r="I6320" s="80" t="e">
        <v>#N/A</v>
      </c>
      <c r="J6320" s="80" t="e">
        <v>#N/A</v>
      </c>
      <c r="K6320" s="85" t="e">
        <v>#N/A</v>
      </c>
      <c r="L6320" s="9" t="e">
        <v>#N/A</v>
      </c>
      <c r="M6320" s="93" t="e">
        <v>#N/A</v>
      </c>
      <c r="N6320" s="8" t="e">
        <v>#N/A</v>
      </c>
      <c r="O6320" t="e">
        <v>#N/A</v>
      </c>
      <c r="P6320" t="e">
        <v>#N/A</v>
      </c>
      <c r="Q6320" t="e">
        <v>#N/A</v>
      </c>
      <c r="R6320" s="2" t="e">
        <v>#N/A</v>
      </c>
      <c r="S6320" t="e">
        <v>#N/A</v>
      </c>
      <c r="T6320" s="3" t="e">
        <v>#N/A</v>
      </c>
      <c r="U6320" s="3" t="e">
        <v>#N/A</v>
      </c>
      <c r="V6320" t="e">
        <v>#N/A</v>
      </c>
      <c r="W6320" t="e">
        <v>#N/A</v>
      </c>
      <c r="X6320" t="e">
        <v>#N/A</v>
      </c>
      <c r="Y6320" s="3" t="e">
        <v>#N/A</v>
      </c>
      <c r="Z6320" s="8" t="e">
        <v>#N/A</v>
      </c>
      <c r="AA6320" s="30" t="e">
        <v>#N/A</v>
      </c>
      <c r="AB6320" t="e">
        <v>#N/A</v>
      </c>
      <c r="AC6320" t="e">
        <v>#N/A</v>
      </c>
      <c r="AD6320" t="e">
        <v>#N/A</v>
      </c>
      <c r="AE6320" t="e">
        <v>#N/A</v>
      </c>
      <c r="AF6320" t="e">
        <v>#N/A</v>
      </c>
    </row>
    <row r="6321" spans="1:32" x14ac:dyDescent="0.25">
      <c r="A6321" t="e">
        <v>#N/A</v>
      </c>
      <c r="B6321" s="33" t="e">
        <v>#N/A</v>
      </c>
      <c r="C6321" t="e">
        <v>#N/A</v>
      </c>
      <c r="D6321" t="e">
        <v>#N/A</v>
      </c>
      <c r="E6321" s="69" t="e">
        <v>#N/A</v>
      </c>
      <c r="F6321" s="3" t="e">
        <v>#N/A</v>
      </c>
      <c r="G6321" s="3" t="e">
        <v>#N/A</v>
      </c>
      <c r="H6321" s="3" t="e">
        <v>#N/A</v>
      </c>
      <c r="I6321" s="80" t="e">
        <v>#N/A</v>
      </c>
      <c r="J6321" s="80" t="e">
        <v>#N/A</v>
      </c>
      <c r="K6321" s="85" t="e">
        <v>#N/A</v>
      </c>
      <c r="L6321" s="9" t="e">
        <v>#N/A</v>
      </c>
      <c r="M6321" s="93" t="e">
        <v>#N/A</v>
      </c>
      <c r="N6321" s="8" t="e">
        <v>#N/A</v>
      </c>
      <c r="O6321" t="e">
        <v>#N/A</v>
      </c>
      <c r="P6321" t="e">
        <v>#N/A</v>
      </c>
      <c r="Q6321" t="e">
        <v>#N/A</v>
      </c>
      <c r="R6321" s="2" t="e">
        <v>#N/A</v>
      </c>
      <c r="S6321" t="e">
        <v>#N/A</v>
      </c>
      <c r="T6321" s="3" t="e">
        <v>#N/A</v>
      </c>
      <c r="U6321" s="3" t="e">
        <v>#N/A</v>
      </c>
      <c r="V6321" t="e">
        <v>#N/A</v>
      </c>
      <c r="W6321" t="e">
        <v>#N/A</v>
      </c>
      <c r="X6321" t="e">
        <v>#N/A</v>
      </c>
      <c r="Y6321" s="3" t="e">
        <v>#N/A</v>
      </c>
      <c r="Z6321" s="8" t="e">
        <v>#N/A</v>
      </c>
      <c r="AA6321" s="30" t="e">
        <v>#N/A</v>
      </c>
      <c r="AB6321" t="e">
        <v>#N/A</v>
      </c>
      <c r="AC6321" t="e">
        <v>#N/A</v>
      </c>
      <c r="AD6321" t="e">
        <v>#N/A</v>
      </c>
      <c r="AE6321" t="e">
        <v>#N/A</v>
      </c>
      <c r="AF6321" t="e">
        <v>#N/A</v>
      </c>
    </row>
    <row r="6322" spans="1:32" x14ac:dyDescent="0.25">
      <c r="A6322" t="e">
        <v>#N/A</v>
      </c>
      <c r="B6322" s="33" t="e">
        <v>#N/A</v>
      </c>
      <c r="C6322" t="e">
        <v>#N/A</v>
      </c>
      <c r="D6322" t="e">
        <v>#N/A</v>
      </c>
      <c r="E6322" s="69" t="e">
        <v>#N/A</v>
      </c>
      <c r="F6322" s="3" t="e">
        <v>#N/A</v>
      </c>
      <c r="G6322" s="3" t="e">
        <v>#N/A</v>
      </c>
      <c r="H6322" s="3" t="e">
        <v>#N/A</v>
      </c>
      <c r="I6322" s="80" t="e">
        <v>#N/A</v>
      </c>
      <c r="J6322" s="80" t="e">
        <v>#N/A</v>
      </c>
      <c r="K6322" s="85" t="e">
        <v>#N/A</v>
      </c>
      <c r="L6322" s="9" t="e">
        <v>#N/A</v>
      </c>
      <c r="M6322" s="93" t="e">
        <v>#N/A</v>
      </c>
      <c r="N6322" s="8" t="e">
        <v>#N/A</v>
      </c>
      <c r="O6322" t="e">
        <v>#N/A</v>
      </c>
      <c r="P6322" t="e">
        <v>#N/A</v>
      </c>
      <c r="Q6322" t="e">
        <v>#N/A</v>
      </c>
      <c r="R6322" s="2" t="e">
        <v>#N/A</v>
      </c>
      <c r="S6322" t="e">
        <v>#N/A</v>
      </c>
      <c r="T6322" s="3" t="e">
        <v>#N/A</v>
      </c>
      <c r="U6322" s="3" t="e">
        <v>#N/A</v>
      </c>
      <c r="V6322" t="e">
        <v>#N/A</v>
      </c>
      <c r="W6322" t="e">
        <v>#N/A</v>
      </c>
      <c r="X6322" t="e">
        <v>#N/A</v>
      </c>
      <c r="Y6322" s="3" t="e">
        <v>#N/A</v>
      </c>
      <c r="Z6322" s="8" t="e">
        <v>#N/A</v>
      </c>
      <c r="AA6322" s="30" t="e">
        <v>#N/A</v>
      </c>
      <c r="AB6322" t="e">
        <v>#N/A</v>
      </c>
      <c r="AC6322" t="e">
        <v>#N/A</v>
      </c>
      <c r="AD6322" t="e">
        <v>#N/A</v>
      </c>
      <c r="AE6322" t="e">
        <v>#N/A</v>
      </c>
      <c r="AF6322" t="e">
        <v>#N/A</v>
      </c>
    </row>
    <row r="6323" spans="1:32" x14ac:dyDescent="0.25">
      <c r="A6323" t="e">
        <v>#N/A</v>
      </c>
      <c r="B6323" s="33" t="e">
        <v>#N/A</v>
      </c>
      <c r="C6323" t="e">
        <v>#N/A</v>
      </c>
      <c r="D6323" t="e">
        <v>#N/A</v>
      </c>
      <c r="E6323" s="69" t="e">
        <v>#N/A</v>
      </c>
      <c r="F6323" s="3" t="e">
        <v>#N/A</v>
      </c>
      <c r="G6323" s="3" t="e">
        <v>#N/A</v>
      </c>
      <c r="H6323" s="3" t="e">
        <v>#N/A</v>
      </c>
      <c r="I6323" s="80" t="e">
        <v>#N/A</v>
      </c>
      <c r="J6323" s="80" t="e">
        <v>#N/A</v>
      </c>
      <c r="K6323" s="85" t="e">
        <v>#N/A</v>
      </c>
      <c r="L6323" s="9" t="e">
        <v>#N/A</v>
      </c>
      <c r="M6323" s="93" t="e">
        <v>#N/A</v>
      </c>
      <c r="N6323" s="8" t="e">
        <v>#N/A</v>
      </c>
      <c r="O6323" t="e">
        <v>#N/A</v>
      </c>
      <c r="P6323" t="e">
        <v>#N/A</v>
      </c>
      <c r="Q6323" t="e">
        <v>#N/A</v>
      </c>
      <c r="R6323" s="2" t="e">
        <v>#N/A</v>
      </c>
      <c r="S6323" t="e">
        <v>#N/A</v>
      </c>
      <c r="T6323" s="3" t="e">
        <v>#N/A</v>
      </c>
      <c r="U6323" s="3" t="e">
        <v>#N/A</v>
      </c>
      <c r="V6323" t="e">
        <v>#N/A</v>
      </c>
      <c r="W6323" t="e">
        <v>#N/A</v>
      </c>
      <c r="X6323" t="e">
        <v>#N/A</v>
      </c>
      <c r="Y6323" s="3" t="e">
        <v>#N/A</v>
      </c>
      <c r="Z6323" s="8" t="e">
        <v>#N/A</v>
      </c>
      <c r="AA6323" s="30" t="e">
        <v>#N/A</v>
      </c>
      <c r="AB6323" t="e">
        <v>#N/A</v>
      </c>
      <c r="AC6323" t="e">
        <v>#N/A</v>
      </c>
      <c r="AD6323" t="e">
        <v>#N/A</v>
      </c>
      <c r="AE6323" t="e">
        <v>#N/A</v>
      </c>
      <c r="AF6323" t="e">
        <v>#N/A</v>
      </c>
    </row>
    <row r="6324" spans="1:32" x14ac:dyDescent="0.25">
      <c r="A6324" t="e">
        <v>#N/A</v>
      </c>
      <c r="B6324" s="33" t="e">
        <v>#N/A</v>
      </c>
      <c r="C6324" t="e">
        <v>#N/A</v>
      </c>
      <c r="D6324" t="e">
        <v>#N/A</v>
      </c>
      <c r="E6324" s="69" t="e">
        <v>#N/A</v>
      </c>
      <c r="F6324" s="3" t="e">
        <v>#N/A</v>
      </c>
      <c r="G6324" s="3" t="e">
        <v>#N/A</v>
      </c>
      <c r="H6324" s="3" t="e">
        <v>#N/A</v>
      </c>
      <c r="I6324" s="80" t="e">
        <v>#N/A</v>
      </c>
      <c r="J6324" s="80" t="e">
        <v>#N/A</v>
      </c>
      <c r="K6324" s="85" t="e">
        <v>#N/A</v>
      </c>
      <c r="L6324" s="9" t="e">
        <v>#N/A</v>
      </c>
      <c r="M6324" s="93" t="e">
        <v>#N/A</v>
      </c>
      <c r="N6324" s="8" t="e">
        <v>#N/A</v>
      </c>
      <c r="O6324" t="e">
        <v>#N/A</v>
      </c>
      <c r="P6324" t="e">
        <v>#N/A</v>
      </c>
      <c r="Q6324" t="e">
        <v>#N/A</v>
      </c>
      <c r="R6324" s="2" t="e">
        <v>#N/A</v>
      </c>
      <c r="S6324" t="e">
        <v>#N/A</v>
      </c>
      <c r="T6324" s="3" t="e">
        <v>#N/A</v>
      </c>
      <c r="U6324" s="3" t="e">
        <v>#N/A</v>
      </c>
      <c r="V6324" t="e">
        <v>#N/A</v>
      </c>
      <c r="W6324" t="e">
        <v>#N/A</v>
      </c>
      <c r="X6324" t="e">
        <v>#N/A</v>
      </c>
      <c r="Y6324" s="3" t="e">
        <v>#N/A</v>
      </c>
      <c r="Z6324" s="8" t="e">
        <v>#N/A</v>
      </c>
      <c r="AA6324" s="30" t="e">
        <v>#N/A</v>
      </c>
      <c r="AB6324" t="e">
        <v>#N/A</v>
      </c>
      <c r="AC6324" t="e">
        <v>#N/A</v>
      </c>
      <c r="AD6324" t="e">
        <v>#N/A</v>
      </c>
      <c r="AE6324" t="e">
        <v>#N/A</v>
      </c>
      <c r="AF6324" t="e">
        <v>#N/A</v>
      </c>
    </row>
    <row r="6325" spans="1:32" x14ac:dyDescent="0.25">
      <c r="A6325" t="e">
        <v>#N/A</v>
      </c>
      <c r="B6325" s="33" t="e">
        <v>#N/A</v>
      </c>
      <c r="C6325" t="e">
        <v>#N/A</v>
      </c>
      <c r="D6325" t="e">
        <v>#N/A</v>
      </c>
      <c r="E6325" s="69" t="e">
        <v>#N/A</v>
      </c>
      <c r="F6325" s="3" t="e">
        <v>#N/A</v>
      </c>
      <c r="G6325" s="3" t="e">
        <v>#N/A</v>
      </c>
      <c r="H6325" s="3" t="e">
        <v>#N/A</v>
      </c>
      <c r="I6325" s="80" t="e">
        <v>#N/A</v>
      </c>
      <c r="J6325" s="80" t="e">
        <v>#N/A</v>
      </c>
      <c r="K6325" s="85" t="e">
        <v>#N/A</v>
      </c>
      <c r="L6325" s="9" t="e">
        <v>#N/A</v>
      </c>
      <c r="M6325" s="93" t="e">
        <v>#N/A</v>
      </c>
      <c r="N6325" s="8" t="e">
        <v>#N/A</v>
      </c>
      <c r="O6325" t="e">
        <v>#N/A</v>
      </c>
      <c r="P6325" t="e">
        <v>#N/A</v>
      </c>
      <c r="Q6325" t="e">
        <v>#N/A</v>
      </c>
      <c r="R6325" s="2" t="e">
        <v>#N/A</v>
      </c>
      <c r="S6325" t="e">
        <v>#N/A</v>
      </c>
      <c r="T6325" s="3" t="e">
        <v>#N/A</v>
      </c>
      <c r="U6325" s="3" t="e">
        <v>#N/A</v>
      </c>
      <c r="V6325" t="e">
        <v>#N/A</v>
      </c>
      <c r="W6325" t="e">
        <v>#N/A</v>
      </c>
      <c r="X6325" t="e">
        <v>#N/A</v>
      </c>
      <c r="Y6325" s="3" t="e">
        <v>#N/A</v>
      </c>
      <c r="Z6325" s="8" t="e">
        <v>#N/A</v>
      </c>
      <c r="AA6325" s="30" t="e">
        <v>#N/A</v>
      </c>
      <c r="AB6325" t="e">
        <v>#N/A</v>
      </c>
      <c r="AC6325" t="e">
        <v>#N/A</v>
      </c>
      <c r="AD6325" t="e">
        <v>#N/A</v>
      </c>
      <c r="AE6325" t="e">
        <v>#N/A</v>
      </c>
      <c r="AF6325" t="e">
        <v>#N/A</v>
      </c>
    </row>
    <row r="6326" spans="1:32" x14ac:dyDescent="0.25">
      <c r="A6326" t="e">
        <v>#N/A</v>
      </c>
      <c r="B6326" s="33" t="e">
        <v>#N/A</v>
      </c>
      <c r="C6326" t="e">
        <v>#N/A</v>
      </c>
      <c r="D6326" t="e">
        <v>#N/A</v>
      </c>
      <c r="E6326" s="69" t="e">
        <v>#N/A</v>
      </c>
      <c r="F6326" s="3" t="e">
        <v>#N/A</v>
      </c>
      <c r="G6326" s="3" t="e">
        <v>#N/A</v>
      </c>
      <c r="H6326" s="3" t="e">
        <v>#N/A</v>
      </c>
      <c r="I6326" s="80" t="e">
        <v>#N/A</v>
      </c>
      <c r="J6326" s="80" t="e">
        <v>#N/A</v>
      </c>
      <c r="K6326" s="85" t="e">
        <v>#N/A</v>
      </c>
      <c r="L6326" s="9" t="e">
        <v>#N/A</v>
      </c>
      <c r="M6326" s="93" t="e">
        <v>#N/A</v>
      </c>
      <c r="N6326" s="8" t="e">
        <v>#N/A</v>
      </c>
      <c r="O6326" t="e">
        <v>#N/A</v>
      </c>
      <c r="P6326" t="e">
        <v>#N/A</v>
      </c>
      <c r="Q6326" t="e">
        <v>#N/A</v>
      </c>
      <c r="R6326" s="2" t="e">
        <v>#N/A</v>
      </c>
      <c r="S6326" t="e">
        <v>#N/A</v>
      </c>
      <c r="T6326" s="3" t="e">
        <v>#N/A</v>
      </c>
      <c r="U6326" s="3" t="e">
        <v>#N/A</v>
      </c>
      <c r="V6326" t="e">
        <v>#N/A</v>
      </c>
      <c r="W6326" t="e">
        <v>#N/A</v>
      </c>
      <c r="X6326" t="e">
        <v>#N/A</v>
      </c>
      <c r="Y6326" s="3" t="e">
        <v>#N/A</v>
      </c>
      <c r="Z6326" s="8" t="e">
        <v>#N/A</v>
      </c>
      <c r="AA6326" s="30" t="e">
        <v>#N/A</v>
      </c>
      <c r="AB6326" t="e">
        <v>#N/A</v>
      </c>
      <c r="AC6326" t="e">
        <v>#N/A</v>
      </c>
      <c r="AD6326" t="e">
        <v>#N/A</v>
      </c>
      <c r="AE6326" t="e">
        <v>#N/A</v>
      </c>
      <c r="AF6326" t="e">
        <v>#N/A</v>
      </c>
    </row>
    <row r="6327" spans="1:32" x14ac:dyDescent="0.25">
      <c r="A6327" t="e">
        <v>#N/A</v>
      </c>
      <c r="B6327" s="33" t="e">
        <v>#N/A</v>
      </c>
      <c r="C6327" t="e">
        <v>#N/A</v>
      </c>
      <c r="D6327" t="e">
        <v>#N/A</v>
      </c>
      <c r="E6327" s="69" t="e">
        <v>#N/A</v>
      </c>
      <c r="F6327" s="3" t="e">
        <v>#N/A</v>
      </c>
      <c r="G6327" s="3" t="e">
        <v>#N/A</v>
      </c>
      <c r="H6327" s="3" t="e">
        <v>#N/A</v>
      </c>
      <c r="I6327" s="80" t="e">
        <v>#N/A</v>
      </c>
      <c r="J6327" s="80" t="e">
        <v>#N/A</v>
      </c>
      <c r="K6327" s="85" t="e">
        <v>#N/A</v>
      </c>
      <c r="L6327" s="9" t="e">
        <v>#N/A</v>
      </c>
      <c r="M6327" s="93" t="e">
        <v>#N/A</v>
      </c>
      <c r="N6327" s="8" t="e">
        <v>#N/A</v>
      </c>
      <c r="O6327" t="e">
        <v>#N/A</v>
      </c>
      <c r="P6327" t="e">
        <v>#N/A</v>
      </c>
      <c r="Q6327" t="e">
        <v>#N/A</v>
      </c>
      <c r="R6327" s="2" t="e">
        <v>#N/A</v>
      </c>
      <c r="S6327" t="e">
        <v>#N/A</v>
      </c>
      <c r="T6327" s="3" t="e">
        <v>#N/A</v>
      </c>
      <c r="U6327" s="3" t="e">
        <v>#N/A</v>
      </c>
      <c r="V6327" t="e">
        <v>#N/A</v>
      </c>
      <c r="W6327" t="e">
        <v>#N/A</v>
      </c>
      <c r="X6327" t="e">
        <v>#N/A</v>
      </c>
      <c r="Y6327" s="3" t="e">
        <v>#N/A</v>
      </c>
      <c r="Z6327" s="8" t="e">
        <v>#N/A</v>
      </c>
      <c r="AA6327" s="30" t="e">
        <v>#N/A</v>
      </c>
      <c r="AB6327" t="e">
        <v>#N/A</v>
      </c>
      <c r="AC6327" t="e">
        <v>#N/A</v>
      </c>
      <c r="AD6327" t="e">
        <v>#N/A</v>
      </c>
      <c r="AE6327" t="e">
        <v>#N/A</v>
      </c>
      <c r="AF6327" t="e">
        <v>#N/A</v>
      </c>
    </row>
    <row r="6328" spans="1:32" x14ac:dyDescent="0.25">
      <c r="A6328" t="e">
        <v>#N/A</v>
      </c>
      <c r="B6328" s="33" t="e">
        <v>#N/A</v>
      </c>
      <c r="C6328" t="e">
        <v>#N/A</v>
      </c>
      <c r="D6328" t="e">
        <v>#N/A</v>
      </c>
      <c r="E6328" s="69" t="e">
        <v>#N/A</v>
      </c>
      <c r="F6328" s="3" t="e">
        <v>#N/A</v>
      </c>
      <c r="G6328" s="3" t="e">
        <v>#N/A</v>
      </c>
      <c r="H6328" s="3" t="e">
        <v>#N/A</v>
      </c>
      <c r="I6328" s="80" t="e">
        <v>#N/A</v>
      </c>
      <c r="J6328" s="80" t="e">
        <v>#N/A</v>
      </c>
      <c r="K6328" s="85" t="e">
        <v>#N/A</v>
      </c>
      <c r="L6328" s="9" t="e">
        <v>#N/A</v>
      </c>
      <c r="M6328" s="93" t="e">
        <v>#N/A</v>
      </c>
      <c r="N6328" s="8" t="e">
        <v>#N/A</v>
      </c>
      <c r="O6328" t="e">
        <v>#N/A</v>
      </c>
      <c r="P6328" t="e">
        <v>#N/A</v>
      </c>
      <c r="Q6328" t="e">
        <v>#N/A</v>
      </c>
      <c r="R6328" s="2" t="e">
        <v>#N/A</v>
      </c>
      <c r="S6328" t="e">
        <v>#N/A</v>
      </c>
      <c r="T6328" s="3" t="e">
        <v>#N/A</v>
      </c>
      <c r="U6328" s="3" t="e">
        <v>#N/A</v>
      </c>
      <c r="V6328" t="e">
        <v>#N/A</v>
      </c>
      <c r="W6328" t="e">
        <v>#N/A</v>
      </c>
      <c r="X6328" t="e">
        <v>#N/A</v>
      </c>
      <c r="Y6328" s="3" t="e">
        <v>#N/A</v>
      </c>
      <c r="Z6328" s="8" t="e">
        <v>#N/A</v>
      </c>
      <c r="AA6328" s="30" t="e">
        <v>#N/A</v>
      </c>
      <c r="AB6328" t="e">
        <v>#N/A</v>
      </c>
      <c r="AC6328" t="e">
        <v>#N/A</v>
      </c>
      <c r="AD6328" t="e">
        <v>#N/A</v>
      </c>
      <c r="AE6328" t="e">
        <v>#N/A</v>
      </c>
      <c r="AF6328" t="e">
        <v>#N/A</v>
      </c>
    </row>
    <row r="6329" spans="1:32" x14ac:dyDescent="0.25">
      <c r="A6329" t="e">
        <v>#N/A</v>
      </c>
      <c r="B6329" s="33" t="e">
        <v>#N/A</v>
      </c>
      <c r="C6329" t="e">
        <v>#N/A</v>
      </c>
      <c r="D6329" t="e">
        <v>#N/A</v>
      </c>
      <c r="E6329" s="69" t="e">
        <v>#N/A</v>
      </c>
      <c r="F6329" s="3" t="e">
        <v>#N/A</v>
      </c>
      <c r="G6329" s="3" t="e">
        <v>#N/A</v>
      </c>
      <c r="H6329" s="3" t="e">
        <v>#N/A</v>
      </c>
      <c r="I6329" s="80" t="e">
        <v>#N/A</v>
      </c>
      <c r="J6329" s="80" t="e">
        <v>#N/A</v>
      </c>
      <c r="K6329" s="85" t="e">
        <v>#N/A</v>
      </c>
      <c r="L6329" s="9" t="e">
        <v>#N/A</v>
      </c>
      <c r="M6329" s="93" t="e">
        <v>#N/A</v>
      </c>
      <c r="N6329" s="8" t="e">
        <v>#N/A</v>
      </c>
      <c r="O6329" t="e">
        <v>#N/A</v>
      </c>
      <c r="P6329" t="e">
        <v>#N/A</v>
      </c>
      <c r="Q6329" t="e">
        <v>#N/A</v>
      </c>
      <c r="R6329" s="2" t="e">
        <v>#N/A</v>
      </c>
      <c r="S6329" t="e">
        <v>#N/A</v>
      </c>
      <c r="T6329" s="3" t="e">
        <v>#N/A</v>
      </c>
      <c r="U6329" s="3" t="e">
        <v>#N/A</v>
      </c>
      <c r="V6329" t="e">
        <v>#N/A</v>
      </c>
      <c r="W6329" t="e">
        <v>#N/A</v>
      </c>
      <c r="X6329" t="e">
        <v>#N/A</v>
      </c>
      <c r="Y6329" s="3" t="e">
        <v>#N/A</v>
      </c>
      <c r="Z6329" s="8" t="e">
        <v>#N/A</v>
      </c>
      <c r="AA6329" s="30" t="e">
        <v>#N/A</v>
      </c>
      <c r="AB6329" t="e">
        <v>#N/A</v>
      </c>
      <c r="AC6329" t="e">
        <v>#N/A</v>
      </c>
      <c r="AD6329" t="e">
        <v>#N/A</v>
      </c>
      <c r="AE6329" t="e">
        <v>#N/A</v>
      </c>
      <c r="AF6329" t="e">
        <v>#N/A</v>
      </c>
    </row>
    <row r="6330" spans="1:32" x14ac:dyDescent="0.25">
      <c r="A6330" t="e">
        <v>#N/A</v>
      </c>
      <c r="B6330" s="33" t="e">
        <v>#N/A</v>
      </c>
      <c r="C6330" t="e">
        <v>#N/A</v>
      </c>
      <c r="D6330" t="e">
        <v>#N/A</v>
      </c>
      <c r="E6330" s="69" t="e">
        <v>#N/A</v>
      </c>
      <c r="F6330" s="3" t="e">
        <v>#N/A</v>
      </c>
      <c r="G6330" s="3" t="e">
        <v>#N/A</v>
      </c>
      <c r="H6330" s="3" t="e">
        <v>#N/A</v>
      </c>
      <c r="I6330" s="80" t="e">
        <v>#N/A</v>
      </c>
      <c r="J6330" s="80" t="e">
        <v>#N/A</v>
      </c>
      <c r="K6330" s="85" t="e">
        <v>#N/A</v>
      </c>
      <c r="L6330" s="9" t="e">
        <v>#N/A</v>
      </c>
      <c r="M6330" s="93" t="e">
        <v>#N/A</v>
      </c>
      <c r="N6330" s="8" t="e">
        <v>#N/A</v>
      </c>
      <c r="O6330" t="e">
        <v>#N/A</v>
      </c>
      <c r="P6330" t="e">
        <v>#N/A</v>
      </c>
      <c r="Q6330" t="e">
        <v>#N/A</v>
      </c>
      <c r="R6330" s="2" t="e">
        <v>#N/A</v>
      </c>
      <c r="S6330" t="e">
        <v>#N/A</v>
      </c>
      <c r="T6330" s="3" t="e">
        <v>#N/A</v>
      </c>
      <c r="U6330" s="3" t="e">
        <v>#N/A</v>
      </c>
      <c r="V6330" t="e">
        <v>#N/A</v>
      </c>
      <c r="W6330" t="e">
        <v>#N/A</v>
      </c>
      <c r="X6330" t="e">
        <v>#N/A</v>
      </c>
      <c r="Y6330" s="3" t="e">
        <v>#N/A</v>
      </c>
      <c r="Z6330" s="8" t="e">
        <v>#N/A</v>
      </c>
      <c r="AA6330" s="30" t="e">
        <v>#N/A</v>
      </c>
      <c r="AB6330" t="e">
        <v>#N/A</v>
      </c>
      <c r="AC6330" t="e">
        <v>#N/A</v>
      </c>
      <c r="AD6330" t="e">
        <v>#N/A</v>
      </c>
      <c r="AE6330" t="e">
        <v>#N/A</v>
      </c>
      <c r="AF6330" t="e">
        <v>#N/A</v>
      </c>
    </row>
    <row r="6331" spans="1:32" x14ac:dyDescent="0.25">
      <c r="A6331" t="e">
        <v>#N/A</v>
      </c>
      <c r="B6331" s="33" t="e">
        <v>#N/A</v>
      </c>
      <c r="C6331" t="e">
        <v>#N/A</v>
      </c>
      <c r="D6331" t="e">
        <v>#N/A</v>
      </c>
      <c r="E6331" s="69" t="e">
        <v>#N/A</v>
      </c>
      <c r="F6331" s="3" t="e">
        <v>#N/A</v>
      </c>
      <c r="G6331" s="3" t="e">
        <v>#N/A</v>
      </c>
      <c r="H6331" s="3" t="e">
        <v>#N/A</v>
      </c>
      <c r="I6331" s="80" t="e">
        <v>#N/A</v>
      </c>
      <c r="J6331" s="80" t="e">
        <v>#N/A</v>
      </c>
      <c r="K6331" s="85" t="e">
        <v>#N/A</v>
      </c>
      <c r="L6331" s="9" t="e">
        <v>#N/A</v>
      </c>
      <c r="M6331" s="93" t="e">
        <v>#N/A</v>
      </c>
      <c r="N6331" s="8" t="e">
        <v>#N/A</v>
      </c>
      <c r="O6331" t="e">
        <v>#N/A</v>
      </c>
      <c r="P6331" t="e">
        <v>#N/A</v>
      </c>
      <c r="Q6331" t="e">
        <v>#N/A</v>
      </c>
      <c r="R6331" s="2" t="e">
        <v>#N/A</v>
      </c>
      <c r="S6331" t="e">
        <v>#N/A</v>
      </c>
      <c r="T6331" s="3" t="e">
        <v>#N/A</v>
      </c>
      <c r="U6331" s="3" t="e">
        <v>#N/A</v>
      </c>
      <c r="V6331" t="e">
        <v>#N/A</v>
      </c>
      <c r="W6331" t="e">
        <v>#N/A</v>
      </c>
      <c r="X6331" t="e">
        <v>#N/A</v>
      </c>
      <c r="Y6331" s="3" t="e">
        <v>#N/A</v>
      </c>
      <c r="Z6331" s="8" t="e">
        <v>#N/A</v>
      </c>
      <c r="AA6331" s="30" t="e">
        <v>#N/A</v>
      </c>
      <c r="AB6331" t="e">
        <v>#N/A</v>
      </c>
      <c r="AC6331" t="e">
        <v>#N/A</v>
      </c>
      <c r="AD6331" t="e">
        <v>#N/A</v>
      </c>
      <c r="AE6331" t="e">
        <v>#N/A</v>
      </c>
      <c r="AF6331" t="e">
        <v>#N/A</v>
      </c>
    </row>
    <row r="6332" spans="1:32" x14ac:dyDescent="0.25">
      <c r="A6332" t="e">
        <v>#N/A</v>
      </c>
      <c r="B6332" s="33" t="e">
        <v>#N/A</v>
      </c>
      <c r="C6332" t="e">
        <v>#N/A</v>
      </c>
      <c r="D6332" t="e">
        <v>#N/A</v>
      </c>
      <c r="E6332" s="69" t="e">
        <v>#N/A</v>
      </c>
      <c r="F6332" s="3" t="e">
        <v>#N/A</v>
      </c>
      <c r="G6332" s="3" t="e">
        <v>#N/A</v>
      </c>
      <c r="H6332" s="3" t="e">
        <v>#N/A</v>
      </c>
      <c r="I6332" s="80" t="e">
        <v>#N/A</v>
      </c>
      <c r="J6332" s="80" t="e">
        <v>#N/A</v>
      </c>
      <c r="K6332" s="85" t="e">
        <v>#N/A</v>
      </c>
      <c r="L6332" s="9" t="e">
        <v>#N/A</v>
      </c>
      <c r="M6332" s="93" t="e">
        <v>#N/A</v>
      </c>
      <c r="N6332" s="8" t="e">
        <v>#N/A</v>
      </c>
      <c r="O6332" t="e">
        <v>#N/A</v>
      </c>
      <c r="P6332" t="e">
        <v>#N/A</v>
      </c>
      <c r="Q6332" t="e">
        <v>#N/A</v>
      </c>
      <c r="R6332" s="2" t="e">
        <v>#N/A</v>
      </c>
      <c r="S6332" t="e">
        <v>#N/A</v>
      </c>
      <c r="T6332" s="3" t="e">
        <v>#N/A</v>
      </c>
      <c r="U6332" s="3" t="e">
        <v>#N/A</v>
      </c>
      <c r="V6332" t="e">
        <v>#N/A</v>
      </c>
      <c r="W6332" t="e">
        <v>#N/A</v>
      </c>
      <c r="X6332" t="e">
        <v>#N/A</v>
      </c>
      <c r="Y6332" s="3" t="e">
        <v>#N/A</v>
      </c>
      <c r="Z6332" s="8" t="e">
        <v>#N/A</v>
      </c>
      <c r="AA6332" s="30" t="e">
        <v>#N/A</v>
      </c>
      <c r="AB6332" t="e">
        <v>#N/A</v>
      </c>
      <c r="AC6332" t="e">
        <v>#N/A</v>
      </c>
      <c r="AD6332" t="e">
        <v>#N/A</v>
      </c>
      <c r="AE6332" t="e">
        <v>#N/A</v>
      </c>
      <c r="AF6332" t="e">
        <v>#N/A</v>
      </c>
    </row>
    <row r="6333" spans="1:32" x14ac:dyDescent="0.25">
      <c r="A6333" t="e">
        <v>#N/A</v>
      </c>
      <c r="B6333" s="33" t="e">
        <v>#N/A</v>
      </c>
      <c r="C6333" t="e">
        <v>#N/A</v>
      </c>
      <c r="D6333" t="e">
        <v>#N/A</v>
      </c>
      <c r="E6333" s="69" t="e">
        <v>#N/A</v>
      </c>
      <c r="F6333" s="3" t="e">
        <v>#N/A</v>
      </c>
      <c r="G6333" s="3" t="e">
        <v>#N/A</v>
      </c>
      <c r="H6333" s="3" t="e">
        <v>#N/A</v>
      </c>
      <c r="I6333" s="80" t="e">
        <v>#N/A</v>
      </c>
      <c r="J6333" s="80" t="e">
        <v>#N/A</v>
      </c>
      <c r="K6333" s="85" t="e">
        <v>#N/A</v>
      </c>
      <c r="L6333" s="9" t="e">
        <v>#N/A</v>
      </c>
      <c r="M6333" s="93" t="e">
        <v>#N/A</v>
      </c>
      <c r="N6333" s="8" t="e">
        <v>#N/A</v>
      </c>
      <c r="O6333" t="e">
        <v>#N/A</v>
      </c>
      <c r="P6333" t="e">
        <v>#N/A</v>
      </c>
      <c r="Q6333" t="e">
        <v>#N/A</v>
      </c>
      <c r="R6333" s="2" t="e">
        <v>#N/A</v>
      </c>
      <c r="S6333" t="e">
        <v>#N/A</v>
      </c>
      <c r="T6333" s="3" t="e">
        <v>#N/A</v>
      </c>
      <c r="U6333" s="3" t="e">
        <v>#N/A</v>
      </c>
      <c r="V6333" t="e">
        <v>#N/A</v>
      </c>
      <c r="W6333" t="e">
        <v>#N/A</v>
      </c>
      <c r="X6333" t="e">
        <v>#N/A</v>
      </c>
      <c r="Y6333" s="3" t="e">
        <v>#N/A</v>
      </c>
      <c r="Z6333" s="8" t="e">
        <v>#N/A</v>
      </c>
      <c r="AA6333" s="30" t="e">
        <v>#N/A</v>
      </c>
      <c r="AB6333" t="e">
        <v>#N/A</v>
      </c>
      <c r="AC6333" t="e">
        <v>#N/A</v>
      </c>
      <c r="AD6333" t="e">
        <v>#N/A</v>
      </c>
      <c r="AE6333" t="e">
        <v>#N/A</v>
      </c>
      <c r="AF6333" t="e">
        <v>#N/A</v>
      </c>
    </row>
    <row r="6334" spans="1:32" x14ac:dyDescent="0.25">
      <c r="A6334" t="e">
        <v>#N/A</v>
      </c>
      <c r="B6334" s="33" t="e">
        <v>#N/A</v>
      </c>
      <c r="C6334" t="e">
        <v>#N/A</v>
      </c>
      <c r="D6334" t="e">
        <v>#N/A</v>
      </c>
      <c r="E6334" s="69" t="e">
        <v>#N/A</v>
      </c>
      <c r="F6334" s="3" t="e">
        <v>#N/A</v>
      </c>
      <c r="G6334" s="3" t="e">
        <v>#N/A</v>
      </c>
      <c r="H6334" s="3" t="e">
        <v>#N/A</v>
      </c>
      <c r="I6334" s="80" t="e">
        <v>#N/A</v>
      </c>
      <c r="J6334" s="80" t="e">
        <v>#N/A</v>
      </c>
      <c r="K6334" s="85" t="e">
        <v>#N/A</v>
      </c>
      <c r="L6334" s="9" t="e">
        <v>#N/A</v>
      </c>
      <c r="M6334" s="93" t="e">
        <v>#N/A</v>
      </c>
      <c r="N6334" s="8" t="e">
        <v>#N/A</v>
      </c>
      <c r="O6334" t="e">
        <v>#N/A</v>
      </c>
      <c r="P6334" t="e">
        <v>#N/A</v>
      </c>
      <c r="Q6334" t="e">
        <v>#N/A</v>
      </c>
      <c r="R6334" s="2" t="e">
        <v>#N/A</v>
      </c>
      <c r="S6334" t="e">
        <v>#N/A</v>
      </c>
      <c r="T6334" s="3" t="e">
        <v>#N/A</v>
      </c>
      <c r="U6334" s="3" t="e">
        <v>#N/A</v>
      </c>
      <c r="V6334" t="e">
        <v>#N/A</v>
      </c>
      <c r="W6334" t="e">
        <v>#N/A</v>
      </c>
      <c r="X6334" t="e">
        <v>#N/A</v>
      </c>
      <c r="Y6334" s="3" t="e">
        <v>#N/A</v>
      </c>
      <c r="Z6334" s="8" t="e">
        <v>#N/A</v>
      </c>
      <c r="AA6334" s="30" t="e">
        <v>#N/A</v>
      </c>
      <c r="AB6334" t="e">
        <v>#N/A</v>
      </c>
      <c r="AC6334" t="e">
        <v>#N/A</v>
      </c>
      <c r="AD6334" t="e">
        <v>#N/A</v>
      </c>
      <c r="AE6334" t="e">
        <v>#N/A</v>
      </c>
      <c r="AF6334" t="e">
        <v>#N/A</v>
      </c>
    </row>
    <row r="6335" spans="1:32" x14ac:dyDescent="0.25">
      <c r="A6335" t="e">
        <v>#N/A</v>
      </c>
      <c r="B6335" s="33" t="e">
        <v>#N/A</v>
      </c>
      <c r="C6335" t="e">
        <v>#N/A</v>
      </c>
      <c r="D6335" t="e">
        <v>#N/A</v>
      </c>
      <c r="E6335" s="69" t="e">
        <v>#N/A</v>
      </c>
      <c r="F6335" s="3" t="e">
        <v>#N/A</v>
      </c>
      <c r="G6335" s="3" t="e">
        <v>#N/A</v>
      </c>
      <c r="H6335" s="3" t="e">
        <v>#N/A</v>
      </c>
      <c r="I6335" s="80" t="e">
        <v>#N/A</v>
      </c>
      <c r="J6335" s="80" t="e">
        <v>#N/A</v>
      </c>
      <c r="K6335" s="85" t="e">
        <v>#N/A</v>
      </c>
      <c r="L6335" s="9" t="e">
        <v>#N/A</v>
      </c>
      <c r="M6335" s="93" t="e">
        <v>#N/A</v>
      </c>
      <c r="N6335" s="8" t="e">
        <v>#N/A</v>
      </c>
      <c r="O6335" t="e">
        <v>#N/A</v>
      </c>
      <c r="P6335" t="e">
        <v>#N/A</v>
      </c>
      <c r="Q6335" t="e">
        <v>#N/A</v>
      </c>
      <c r="R6335" s="2" t="e">
        <v>#N/A</v>
      </c>
      <c r="S6335" t="e">
        <v>#N/A</v>
      </c>
      <c r="T6335" s="3" t="e">
        <v>#N/A</v>
      </c>
      <c r="U6335" s="3" t="e">
        <v>#N/A</v>
      </c>
      <c r="V6335" t="e">
        <v>#N/A</v>
      </c>
      <c r="W6335" t="e">
        <v>#N/A</v>
      </c>
      <c r="X6335" t="e">
        <v>#N/A</v>
      </c>
      <c r="Y6335" s="3" t="e">
        <v>#N/A</v>
      </c>
      <c r="Z6335" s="8" t="e">
        <v>#N/A</v>
      </c>
      <c r="AA6335" s="30" t="e">
        <v>#N/A</v>
      </c>
      <c r="AB6335" t="e">
        <v>#N/A</v>
      </c>
      <c r="AC6335" t="e">
        <v>#N/A</v>
      </c>
      <c r="AD6335" t="e">
        <v>#N/A</v>
      </c>
      <c r="AE6335" t="e">
        <v>#N/A</v>
      </c>
      <c r="AF6335" t="e">
        <v>#N/A</v>
      </c>
    </row>
    <row r="6336" spans="1:32" x14ac:dyDescent="0.25">
      <c r="A6336" t="e">
        <v>#N/A</v>
      </c>
      <c r="B6336" s="33" t="e">
        <v>#N/A</v>
      </c>
      <c r="C6336" t="e">
        <v>#N/A</v>
      </c>
      <c r="D6336" t="e">
        <v>#N/A</v>
      </c>
      <c r="E6336" s="69" t="e">
        <v>#N/A</v>
      </c>
      <c r="F6336" s="3" t="e">
        <v>#N/A</v>
      </c>
      <c r="G6336" s="3" t="e">
        <v>#N/A</v>
      </c>
      <c r="H6336" s="3" t="e">
        <v>#N/A</v>
      </c>
      <c r="I6336" s="80" t="e">
        <v>#N/A</v>
      </c>
      <c r="J6336" s="80" t="e">
        <v>#N/A</v>
      </c>
      <c r="K6336" s="85" t="e">
        <v>#N/A</v>
      </c>
      <c r="L6336" s="9" t="e">
        <v>#N/A</v>
      </c>
      <c r="M6336" s="93" t="e">
        <v>#N/A</v>
      </c>
      <c r="N6336" s="8" t="e">
        <v>#N/A</v>
      </c>
      <c r="O6336" t="e">
        <v>#N/A</v>
      </c>
      <c r="P6336" t="e">
        <v>#N/A</v>
      </c>
      <c r="Q6336" t="e">
        <v>#N/A</v>
      </c>
      <c r="R6336" s="2" t="e">
        <v>#N/A</v>
      </c>
      <c r="S6336" t="e">
        <v>#N/A</v>
      </c>
      <c r="T6336" s="3" t="e">
        <v>#N/A</v>
      </c>
      <c r="U6336" s="3" t="e">
        <v>#N/A</v>
      </c>
      <c r="V6336" t="e">
        <v>#N/A</v>
      </c>
      <c r="W6336" t="e">
        <v>#N/A</v>
      </c>
      <c r="X6336" t="e">
        <v>#N/A</v>
      </c>
      <c r="Y6336" s="3" t="e">
        <v>#N/A</v>
      </c>
      <c r="Z6336" s="8" t="e">
        <v>#N/A</v>
      </c>
      <c r="AA6336" s="30" t="e">
        <v>#N/A</v>
      </c>
      <c r="AB6336" t="e">
        <v>#N/A</v>
      </c>
      <c r="AC6336" t="e">
        <v>#N/A</v>
      </c>
      <c r="AD6336" t="e">
        <v>#N/A</v>
      </c>
      <c r="AE6336" t="e">
        <v>#N/A</v>
      </c>
      <c r="AF6336" t="e">
        <v>#N/A</v>
      </c>
    </row>
    <row r="6337" spans="1:32" x14ac:dyDescent="0.25">
      <c r="A6337" t="e">
        <v>#N/A</v>
      </c>
      <c r="B6337" s="33" t="e">
        <v>#N/A</v>
      </c>
      <c r="C6337" t="e">
        <v>#N/A</v>
      </c>
      <c r="D6337" t="e">
        <v>#N/A</v>
      </c>
      <c r="E6337" s="69" t="e">
        <v>#N/A</v>
      </c>
      <c r="F6337" s="3" t="e">
        <v>#N/A</v>
      </c>
      <c r="G6337" s="3" t="e">
        <v>#N/A</v>
      </c>
      <c r="H6337" s="3" t="e">
        <v>#N/A</v>
      </c>
      <c r="I6337" s="80" t="e">
        <v>#N/A</v>
      </c>
      <c r="J6337" s="80" t="e">
        <v>#N/A</v>
      </c>
      <c r="K6337" s="85" t="e">
        <v>#N/A</v>
      </c>
      <c r="L6337" s="9" t="e">
        <v>#N/A</v>
      </c>
      <c r="M6337" s="93" t="e">
        <v>#N/A</v>
      </c>
      <c r="N6337" s="8" t="e">
        <v>#N/A</v>
      </c>
      <c r="O6337" t="e">
        <v>#N/A</v>
      </c>
      <c r="P6337" t="e">
        <v>#N/A</v>
      </c>
      <c r="Q6337" t="e">
        <v>#N/A</v>
      </c>
      <c r="R6337" s="2" t="e">
        <v>#N/A</v>
      </c>
      <c r="S6337" t="e">
        <v>#N/A</v>
      </c>
      <c r="T6337" s="3" t="e">
        <v>#N/A</v>
      </c>
      <c r="U6337" s="3" t="e">
        <v>#N/A</v>
      </c>
      <c r="V6337" t="e">
        <v>#N/A</v>
      </c>
      <c r="W6337" t="e">
        <v>#N/A</v>
      </c>
      <c r="X6337" t="e">
        <v>#N/A</v>
      </c>
      <c r="Y6337" s="3" t="e">
        <v>#N/A</v>
      </c>
      <c r="Z6337" s="8" t="e">
        <v>#N/A</v>
      </c>
      <c r="AA6337" s="30" t="e">
        <v>#N/A</v>
      </c>
      <c r="AB6337" t="e">
        <v>#N/A</v>
      </c>
      <c r="AC6337" t="e">
        <v>#N/A</v>
      </c>
      <c r="AD6337" t="e">
        <v>#N/A</v>
      </c>
      <c r="AE6337" t="e">
        <v>#N/A</v>
      </c>
      <c r="AF6337" t="e">
        <v>#N/A</v>
      </c>
    </row>
    <row r="6338" spans="1:32" x14ac:dyDescent="0.25">
      <c r="A6338" t="e">
        <v>#N/A</v>
      </c>
      <c r="B6338" s="33" t="e">
        <v>#N/A</v>
      </c>
      <c r="C6338" t="e">
        <v>#N/A</v>
      </c>
      <c r="D6338" t="e">
        <v>#N/A</v>
      </c>
      <c r="E6338" s="69" t="e">
        <v>#N/A</v>
      </c>
      <c r="F6338" s="3" t="e">
        <v>#N/A</v>
      </c>
      <c r="G6338" s="3" t="e">
        <v>#N/A</v>
      </c>
      <c r="H6338" s="3" t="e">
        <v>#N/A</v>
      </c>
      <c r="I6338" s="80" t="e">
        <v>#N/A</v>
      </c>
      <c r="J6338" s="80" t="e">
        <v>#N/A</v>
      </c>
      <c r="K6338" s="85" t="e">
        <v>#N/A</v>
      </c>
      <c r="L6338" s="9" t="e">
        <v>#N/A</v>
      </c>
      <c r="M6338" s="93" t="e">
        <v>#N/A</v>
      </c>
      <c r="N6338" s="8" t="e">
        <v>#N/A</v>
      </c>
      <c r="O6338" t="e">
        <v>#N/A</v>
      </c>
      <c r="P6338" t="e">
        <v>#N/A</v>
      </c>
      <c r="Q6338" t="e">
        <v>#N/A</v>
      </c>
      <c r="R6338" s="2" t="e">
        <v>#N/A</v>
      </c>
      <c r="S6338" t="e">
        <v>#N/A</v>
      </c>
      <c r="T6338" s="3" t="e">
        <v>#N/A</v>
      </c>
      <c r="U6338" s="3" t="e">
        <v>#N/A</v>
      </c>
      <c r="V6338" t="e">
        <v>#N/A</v>
      </c>
      <c r="W6338" t="e">
        <v>#N/A</v>
      </c>
      <c r="X6338" t="e">
        <v>#N/A</v>
      </c>
      <c r="Y6338" s="3" t="e">
        <v>#N/A</v>
      </c>
      <c r="Z6338" s="8" t="e">
        <v>#N/A</v>
      </c>
      <c r="AA6338" s="30" t="e">
        <v>#N/A</v>
      </c>
      <c r="AB6338" t="e">
        <v>#N/A</v>
      </c>
      <c r="AC6338" t="e">
        <v>#N/A</v>
      </c>
      <c r="AD6338" t="e">
        <v>#N/A</v>
      </c>
      <c r="AE6338" t="e">
        <v>#N/A</v>
      </c>
      <c r="AF6338" t="e">
        <v>#N/A</v>
      </c>
    </row>
    <row r="6339" spans="1:32" x14ac:dyDescent="0.25">
      <c r="A6339" t="e">
        <v>#N/A</v>
      </c>
      <c r="B6339" s="33" t="e">
        <v>#N/A</v>
      </c>
      <c r="C6339" t="e">
        <v>#N/A</v>
      </c>
      <c r="D6339" t="e">
        <v>#N/A</v>
      </c>
      <c r="E6339" s="69" t="e">
        <v>#N/A</v>
      </c>
      <c r="F6339" s="3" t="e">
        <v>#N/A</v>
      </c>
      <c r="G6339" s="3" t="e">
        <v>#N/A</v>
      </c>
      <c r="H6339" s="3" t="e">
        <v>#N/A</v>
      </c>
      <c r="I6339" s="80" t="e">
        <v>#N/A</v>
      </c>
      <c r="J6339" s="80" t="e">
        <v>#N/A</v>
      </c>
      <c r="K6339" s="85" t="e">
        <v>#N/A</v>
      </c>
      <c r="L6339" s="9" t="e">
        <v>#N/A</v>
      </c>
      <c r="M6339" s="93" t="e">
        <v>#N/A</v>
      </c>
      <c r="N6339" s="8" t="e">
        <v>#N/A</v>
      </c>
      <c r="O6339" t="e">
        <v>#N/A</v>
      </c>
      <c r="P6339" t="e">
        <v>#N/A</v>
      </c>
      <c r="Q6339" t="e">
        <v>#N/A</v>
      </c>
      <c r="R6339" s="2" t="e">
        <v>#N/A</v>
      </c>
      <c r="S6339" t="e">
        <v>#N/A</v>
      </c>
      <c r="T6339" s="3" t="e">
        <v>#N/A</v>
      </c>
      <c r="U6339" s="3" t="e">
        <v>#N/A</v>
      </c>
      <c r="V6339" t="e">
        <v>#N/A</v>
      </c>
      <c r="W6339" t="e">
        <v>#N/A</v>
      </c>
      <c r="X6339" t="e">
        <v>#N/A</v>
      </c>
      <c r="Y6339" s="3" t="e">
        <v>#N/A</v>
      </c>
      <c r="Z6339" s="8" t="e">
        <v>#N/A</v>
      </c>
      <c r="AA6339" s="30" t="e">
        <v>#N/A</v>
      </c>
      <c r="AB6339" t="e">
        <v>#N/A</v>
      </c>
      <c r="AC6339" t="e">
        <v>#N/A</v>
      </c>
      <c r="AD6339" t="e">
        <v>#N/A</v>
      </c>
      <c r="AE6339" t="e">
        <v>#N/A</v>
      </c>
      <c r="AF6339" t="e">
        <v>#N/A</v>
      </c>
    </row>
    <row r="6340" spans="1:32" x14ac:dyDescent="0.25">
      <c r="A6340" t="e">
        <v>#N/A</v>
      </c>
      <c r="B6340" s="33" t="e">
        <v>#N/A</v>
      </c>
      <c r="C6340" t="e">
        <v>#N/A</v>
      </c>
      <c r="D6340" t="e">
        <v>#N/A</v>
      </c>
      <c r="E6340" s="69" t="e">
        <v>#N/A</v>
      </c>
      <c r="F6340" s="3" t="e">
        <v>#N/A</v>
      </c>
      <c r="G6340" s="3" t="e">
        <v>#N/A</v>
      </c>
      <c r="H6340" s="3" t="e">
        <v>#N/A</v>
      </c>
      <c r="I6340" s="80" t="e">
        <v>#N/A</v>
      </c>
      <c r="J6340" s="80" t="e">
        <v>#N/A</v>
      </c>
      <c r="K6340" s="85" t="e">
        <v>#N/A</v>
      </c>
      <c r="L6340" s="9" t="e">
        <v>#N/A</v>
      </c>
      <c r="M6340" s="93" t="e">
        <v>#N/A</v>
      </c>
      <c r="N6340" s="8" t="e">
        <v>#N/A</v>
      </c>
      <c r="O6340" t="e">
        <v>#N/A</v>
      </c>
      <c r="P6340" t="e">
        <v>#N/A</v>
      </c>
      <c r="Q6340" t="e">
        <v>#N/A</v>
      </c>
      <c r="R6340" s="2" t="e">
        <v>#N/A</v>
      </c>
      <c r="S6340" t="e">
        <v>#N/A</v>
      </c>
      <c r="T6340" s="3" t="e">
        <v>#N/A</v>
      </c>
      <c r="U6340" s="3" t="e">
        <v>#N/A</v>
      </c>
      <c r="V6340" t="e">
        <v>#N/A</v>
      </c>
      <c r="W6340" t="e">
        <v>#N/A</v>
      </c>
      <c r="X6340" t="e">
        <v>#N/A</v>
      </c>
      <c r="Y6340" s="3" t="e">
        <v>#N/A</v>
      </c>
      <c r="Z6340" s="8" t="e">
        <v>#N/A</v>
      </c>
      <c r="AA6340" s="30" t="e">
        <v>#N/A</v>
      </c>
      <c r="AB6340" t="e">
        <v>#N/A</v>
      </c>
      <c r="AC6340" t="e">
        <v>#N/A</v>
      </c>
      <c r="AD6340" t="e">
        <v>#N/A</v>
      </c>
      <c r="AE6340" t="e">
        <v>#N/A</v>
      </c>
      <c r="AF6340" t="e">
        <v>#N/A</v>
      </c>
    </row>
    <row r="6341" spans="1:32" x14ac:dyDescent="0.25">
      <c r="A6341" t="e">
        <v>#N/A</v>
      </c>
      <c r="B6341" s="33" t="e">
        <v>#N/A</v>
      </c>
      <c r="C6341" t="e">
        <v>#N/A</v>
      </c>
      <c r="D6341" t="e">
        <v>#N/A</v>
      </c>
      <c r="E6341" s="69" t="e">
        <v>#N/A</v>
      </c>
      <c r="F6341" s="3" t="e">
        <v>#N/A</v>
      </c>
      <c r="G6341" s="3" t="e">
        <v>#N/A</v>
      </c>
      <c r="H6341" s="3" t="e">
        <v>#N/A</v>
      </c>
      <c r="I6341" s="80" t="e">
        <v>#N/A</v>
      </c>
      <c r="J6341" s="80" t="e">
        <v>#N/A</v>
      </c>
      <c r="K6341" s="85" t="e">
        <v>#N/A</v>
      </c>
      <c r="L6341" s="9" t="e">
        <v>#N/A</v>
      </c>
      <c r="M6341" s="93" t="e">
        <v>#N/A</v>
      </c>
      <c r="N6341" s="8" t="e">
        <v>#N/A</v>
      </c>
      <c r="O6341" t="e">
        <v>#N/A</v>
      </c>
      <c r="P6341" t="e">
        <v>#N/A</v>
      </c>
      <c r="Q6341" t="e">
        <v>#N/A</v>
      </c>
      <c r="R6341" s="2" t="e">
        <v>#N/A</v>
      </c>
      <c r="S6341" t="e">
        <v>#N/A</v>
      </c>
      <c r="T6341" s="3" t="e">
        <v>#N/A</v>
      </c>
      <c r="U6341" s="3" t="e">
        <v>#N/A</v>
      </c>
      <c r="V6341" t="e">
        <v>#N/A</v>
      </c>
      <c r="W6341" t="e">
        <v>#N/A</v>
      </c>
      <c r="X6341" t="e">
        <v>#N/A</v>
      </c>
      <c r="Y6341" s="3" t="e">
        <v>#N/A</v>
      </c>
      <c r="Z6341" s="8" t="e">
        <v>#N/A</v>
      </c>
      <c r="AA6341" s="30" t="e">
        <v>#N/A</v>
      </c>
      <c r="AB6341" t="e">
        <v>#N/A</v>
      </c>
      <c r="AC6341" t="e">
        <v>#N/A</v>
      </c>
      <c r="AD6341" t="e">
        <v>#N/A</v>
      </c>
      <c r="AE6341" t="e">
        <v>#N/A</v>
      </c>
      <c r="AF6341" t="e">
        <v>#N/A</v>
      </c>
    </row>
    <row r="6342" spans="1:32" x14ac:dyDescent="0.25">
      <c r="A6342" t="e">
        <v>#N/A</v>
      </c>
      <c r="B6342" s="33" t="e">
        <v>#N/A</v>
      </c>
      <c r="C6342" t="e">
        <v>#N/A</v>
      </c>
      <c r="D6342" t="e">
        <v>#N/A</v>
      </c>
      <c r="E6342" s="69" t="e">
        <v>#N/A</v>
      </c>
      <c r="F6342" s="3" t="e">
        <v>#N/A</v>
      </c>
      <c r="G6342" s="3" t="e">
        <v>#N/A</v>
      </c>
      <c r="H6342" s="3" t="e">
        <v>#N/A</v>
      </c>
      <c r="I6342" s="80" t="e">
        <v>#N/A</v>
      </c>
      <c r="J6342" s="80" t="e">
        <v>#N/A</v>
      </c>
      <c r="K6342" s="85" t="e">
        <v>#N/A</v>
      </c>
      <c r="L6342" s="9" t="e">
        <v>#N/A</v>
      </c>
      <c r="M6342" s="93" t="e">
        <v>#N/A</v>
      </c>
      <c r="N6342" s="8" t="e">
        <v>#N/A</v>
      </c>
      <c r="O6342" t="e">
        <v>#N/A</v>
      </c>
      <c r="P6342" t="e">
        <v>#N/A</v>
      </c>
      <c r="Q6342" t="e">
        <v>#N/A</v>
      </c>
      <c r="R6342" s="2" t="e">
        <v>#N/A</v>
      </c>
      <c r="S6342" t="e">
        <v>#N/A</v>
      </c>
      <c r="T6342" s="3" t="e">
        <v>#N/A</v>
      </c>
      <c r="U6342" s="3" t="e">
        <v>#N/A</v>
      </c>
      <c r="V6342" t="e">
        <v>#N/A</v>
      </c>
      <c r="W6342" t="e">
        <v>#N/A</v>
      </c>
      <c r="X6342" t="e">
        <v>#N/A</v>
      </c>
      <c r="Y6342" s="3" t="e">
        <v>#N/A</v>
      </c>
      <c r="Z6342" s="8" t="e">
        <v>#N/A</v>
      </c>
      <c r="AA6342" s="30" t="e">
        <v>#N/A</v>
      </c>
      <c r="AB6342" t="e">
        <v>#N/A</v>
      </c>
      <c r="AC6342" t="e">
        <v>#N/A</v>
      </c>
      <c r="AD6342" t="e">
        <v>#N/A</v>
      </c>
      <c r="AE6342" t="e">
        <v>#N/A</v>
      </c>
      <c r="AF6342" t="e">
        <v>#N/A</v>
      </c>
    </row>
    <row r="6343" spans="1:32" x14ac:dyDescent="0.25">
      <c r="A6343" t="e">
        <v>#N/A</v>
      </c>
      <c r="B6343" s="33" t="e">
        <v>#N/A</v>
      </c>
      <c r="C6343" t="e">
        <v>#N/A</v>
      </c>
      <c r="D6343" t="e">
        <v>#N/A</v>
      </c>
      <c r="E6343" s="69" t="e">
        <v>#N/A</v>
      </c>
      <c r="F6343" s="3" t="e">
        <v>#N/A</v>
      </c>
      <c r="G6343" s="3" t="e">
        <v>#N/A</v>
      </c>
      <c r="H6343" s="3" t="e">
        <v>#N/A</v>
      </c>
      <c r="I6343" s="80" t="e">
        <v>#N/A</v>
      </c>
      <c r="J6343" s="80" t="e">
        <v>#N/A</v>
      </c>
      <c r="K6343" s="85" t="e">
        <v>#N/A</v>
      </c>
      <c r="L6343" s="9" t="e">
        <v>#N/A</v>
      </c>
      <c r="M6343" s="93" t="e">
        <v>#N/A</v>
      </c>
      <c r="N6343" s="8" t="e">
        <v>#N/A</v>
      </c>
      <c r="O6343" t="e">
        <v>#N/A</v>
      </c>
      <c r="P6343" t="e">
        <v>#N/A</v>
      </c>
      <c r="Q6343" t="e">
        <v>#N/A</v>
      </c>
      <c r="R6343" s="2" t="e">
        <v>#N/A</v>
      </c>
      <c r="S6343" t="e">
        <v>#N/A</v>
      </c>
      <c r="T6343" s="3" t="e">
        <v>#N/A</v>
      </c>
      <c r="U6343" s="3" t="e">
        <v>#N/A</v>
      </c>
      <c r="V6343" t="e">
        <v>#N/A</v>
      </c>
      <c r="W6343" t="e">
        <v>#N/A</v>
      </c>
      <c r="X6343" t="e">
        <v>#N/A</v>
      </c>
      <c r="Y6343" s="3" t="e">
        <v>#N/A</v>
      </c>
      <c r="Z6343" s="8" t="e">
        <v>#N/A</v>
      </c>
      <c r="AA6343" s="30" t="e">
        <v>#N/A</v>
      </c>
      <c r="AB6343" t="e">
        <v>#N/A</v>
      </c>
      <c r="AC6343" t="e">
        <v>#N/A</v>
      </c>
      <c r="AD6343" t="e">
        <v>#N/A</v>
      </c>
      <c r="AE6343" t="e">
        <v>#N/A</v>
      </c>
      <c r="AF6343" t="e">
        <v>#N/A</v>
      </c>
    </row>
    <row r="6344" spans="1:32" x14ac:dyDescent="0.25">
      <c r="A6344" t="e">
        <v>#N/A</v>
      </c>
      <c r="B6344" s="33" t="e">
        <v>#N/A</v>
      </c>
      <c r="C6344" t="e">
        <v>#N/A</v>
      </c>
      <c r="D6344" t="e">
        <v>#N/A</v>
      </c>
      <c r="E6344" s="69" t="e">
        <v>#N/A</v>
      </c>
      <c r="F6344" s="3" t="e">
        <v>#N/A</v>
      </c>
      <c r="G6344" s="3" t="e">
        <v>#N/A</v>
      </c>
      <c r="H6344" s="3" t="e">
        <v>#N/A</v>
      </c>
      <c r="I6344" s="80" t="e">
        <v>#N/A</v>
      </c>
      <c r="J6344" s="80" t="e">
        <v>#N/A</v>
      </c>
      <c r="K6344" s="85" t="e">
        <v>#N/A</v>
      </c>
      <c r="L6344" s="9" t="e">
        <v>#N/A</v>
      </c>
      <c r="M6344" s="93" t="e">
        <v>#N/A</v>
      </c>
      <c r="N6344" s="8" t="e">
        <v>#N/A</v>
      </c>
      <c r="O6344" t="e">
        <v>#N/A</v>
      </c>
      <c r="P6344" t="e">
        <v>#N/A</v>
      </c>
      <c r="Q6344" t="e">
        <v>#N/A</v>
      </c>
      <c r="R6344" s="2" t="e">
        <v>#N/A</v>
      </c>
      <c r="S6344" t="e">
        <v>#N/A</v>
      </c>
      <c r="T6344" s="3" t="e">
        <v>#N/A</v>
      </c>
      <c r="U6344" s="3" t="e">
        <v>#N/A</v>
      </c>
      <c r="V6344" t="e">
        <v>#N/A</v>
      </c>
      <c r="W6344" t="e">
        <v>#N/A</v>
      </c>
      <c r="X6344" t="e">
        <v>#N/A</v>
      </c>
      <c r="Y6344" s="3" t="e">
        <v>#N/A</v>
      </c>
      <c r="Z6344" s="8" t="e">
        <v>#N/A</v>
      </c>
      <c r="AA6344" s="30" t="e">
        <v>#N/A</v>
      </c>
      <c r="AB6344" t="e">
        <v>#N/A</v>
      </c>
      <c r="AC6344" t="e">
        <v>#N/A</v>
      </c>
      <c r="AD6344" t="e">
        <v>#N/A</v>
      </c>
      <c r="AE6344" t="e">
        <v>#N/A</v>
      </c>
      <c r="AF6344" t="e">
        <v>#N/A</v>
      </c>
    </row>
    <row r="6345" spans="1:32" x14ac:dyDescent="0.25">
      <c r="A6345" t="e">
        <v>#N/A</v>
      </c>
      <c r="B6345" s="33" t="e">
        <v>#N/A</v>
      </c>
      <c r="C6345" t="e">
        <v>#N/A</v>
      </c>
      <c r="D6345" t="e">
        <v>#N/A</v>
      </c>
      <c r="E6345" s="69" t="e">
        <v>#N/A</v>
      </c>
      <c r="F6345" s="3" t="e">
        <v>#N/A</v>
      </c>
      <c r="G6345" s="3" t="e">
        <v>#N/A</v>
      </c>
      <c r="H6345" s="3" t="e">
        <v>#N/A</v>
      </c>
      <c r="I6345" s="80" t="e">
        <v>#N/A</v>
      </c>
      <c r="J6345" s="80" t="e">
        <v>#N/A</v>
      </c>
      <c r="K6345" s="85" t="e">
        <v>#N/A</v>
      </c>
      <c r="L6345" s="9" t="e">
        <v>#N/A</v>
      </c>
      <c r="M6345" s="93" t="e">
        <v>#N/A</v>
      </c>
      <c r="N6345" s="8" t="e">
        <v>#N/A</v>
      </c>
      <c r="O6345" t="e">
        <v>#N/A</v>
      </c>
      <c r="P6345" t="e">
        <v>#N/A</v>
      </c>
      <c r="Q6345" t="e">
        <v>#N/A</v>
      </c>
      <c r="R6345" s="2" t="e">
        <v>#N/A</v>
      </c>
      <c r="S6345" t="e">
        <v>#N/A</v>
      </c>
      <c r="T6345" s="3" t="e">
        <v>#N/A</v>
      </c>
      <c r="U6345" s="3" t="e">
        <v>#N/A</v>
      </c>
      <c r="V6345" t="e">
        <v>#N/A</v>
      </c>
      <c r="W6345" t="e">
        <v>#N/A</v>
      </c>
      <c r="X6345" t="e">
        <v>#N/A</v>
      </c>
      <c r="Y6345" s="3" t="e">
        <v>#N/A</v>
      </c>
      <c r="Z6345" s="8" t="e">
        <v>#N/A</v>
      </c>
      <c r="AA6345" s="30" t="e">
        <v>#N/A</v>
      </c>
      <c r="AB6345" t="e">
        <v>#N/A</v>
      </c>
      <c r="AC6345" t="e">
        <v>#N/A</v>
      </c>
      <c r="AD6345" t="e">
        <v>#N/A</v>
      </c>
      <c r="AE6345" t="e">
        <v>#N/A</v>
      </c>
      <c r="AF6345" t="e">
        <v>#N/A</v>
      </c>
    </row>
    <row r="6346" spans="1:32" x14ac:dyDescent="0.25">
      <c r="A6346" t="e">
        <v>#N/A</v>
      </c>
      <c r="B6346" s="33" t="e">
        <v>#N/A</v>
      </c>
      <c r="C6346" t="e">
        <v>#N/A</v>
      </c>
      <c r="D6346" t="e">
        <v>#N/A</v>
      </c>
      <c r="E6346" s="69" t="e">
        <v>#N/A</v>
      </c>
      <c r="F6346" s="3" t="e">
        <v>#N/A</v>
      </c>
      <c r="G6346" s="3" t="e">
        <v>#N/A</v>
      </c>
      <c r="H6346" s="3" t="e">
        <v>#N/A</v>
      </c>
      <c r="I6346" s="80" t="e">
        <v>#N/A</v>
      </c>
      <c r="J6346" s="80" t="e">
        <v>#N/A</v>
      </c>
      <c r="K6346" s="85" t="e">
        <v>#N/A</v>
      </c>
      <c r="L6346" s="9" t="e">
        <v>#N/A</v>
      </c>
      <c r="M6346" s="93" t="e">
        <v>#N/A</v>
      </c>
      <c r="N6346" s="8" t="e">
        <v>#N/A</v>
      </c>
      <c r="O6346" t="e">
        <v>#N/A</v>
      </c>
      <c r="P6346" t="e">
        <v>#N/A</v>
      </c>
      <c r="Q6346" t="e">
        <v>#N/A</v>
      </c>
      <c r="R6346" s="2" t="e">
        <v>#N/A</v>
      </c>
      <c r="S6346" t="e">
        <v>#N/A</v>
      </c>
      <c r="T6346" s="3" t="e">
        <v>#N/A</v>
      </c>
      <c r="U6346" s="3" t="e">
        <v>#N/A</v>
      </c>
      <c r="V6346" t="e">
        <v>#N/A</v>
      </c>
      <c r="W6346" t="e">
        <v>#N/A</v>
      </c>
      <c r="X6346" t="e">
        <v>#N/A</v>
      </c>
      <c r="Y6346" s="3" t="e">
        <v>#N/A</v>
      </c>
      <c r="Z6346" s="8" t="e">
        <v>#N/A</v>
      </c>
      <c r="AA6346" s="30" t="e">
        <v>#N/A</v>
      </c>
      <c r="AB6346" t="e">
        <v>#N/A</v>
      </c>
      <c r="AC6346" t="e">
        <v>#N/A</v>
      </c>
      <c r="AD6346" t="e">
        <v>#N/A</v>
      </c>
      <c r="AE6346" t="e">
        <v>#N/A</v>
      </c>
      <c r="AF6346" t="e">
        <v>#N/A</v>
      </c>
    </row>
    <row r="6347" spans="1:32" x14ac:dyDescent="0.25">
      <c r="A6347" t="e">
        <v>#N/A</v>
      </c>
      <c r="B6347" s="33" t="e">
        <v>#N/A</v>
      </c>
      <c r="C6347" t="e">
        <v>#N/A</v>
      </c>
      <c r="D6347" t="e">
        <v>#N/A</v>
      </c>
      <c r="E6347" s="69" t="e">
        <v>#N/A</v>
      </c>
      <c r="F6347" s="3" t="e">
        <v>#N/A</v>
      </c>
      <c r="G6347" s="3" t="e">
        <v>#N/A</v>
      </c>
      <c r="H6347" s="3" t="e">
        <v>#N/A</v>
      </c>
      <c r="I6347" s="80" t="e">
        <v>#N/A</v>
      </c>
      <c r="J6347" s="80" t="e">
        <v>#N/A</v>
      </c>
      <c r="K6347" s="85" t="e">
        <v>#N/A</v>
      </c>
      <c r="L6347" s="9" t="e">
        <v>#N/A</v>
      </c>
      <c r="M6347" s="93" t="e">
        <v>#N/A</v>
      </c>
      <c r="N6347" s="8" t="e">
        <v>#N/A</v>
      </c>
      <c r="O6347" t="e">
        <v>#N/A</v>
      </c>
      <c r="P6347" t="e">
        <v>#N/A</v>
      </c>
      <c r="Q6347" t="e">
        <v>#N/A</v>
      </c>
      <c r="R6347" s="2" t="e">
        <v>#N/A</v>
      </c>
      <c r="S6347" t="e">
        <v>#N/A</v>
      </c>
      <c r="T6347" s="3" t="e">
        <v>#N/A</v>
      </c>
      <c r="U6347" s="3" t="e">
        <v>#N/A</v>
      </c>
      <c r="V6347" t="e">
        <v>#N/A</v>
      </c>
      <c r="W6347" t="e">
        <v>#N/A</v>
      </c>
      <c r="X6347" t="e">
        <v>#N/A</v>
      </c>
      <c r="Y6347" s="3" t="e">
        <v>#N/A</v>
      </c>
      <c r="Z6347" s="8" t="e">
        <v>#N/A</v>
      </c>
      <c r="AA6347" s="30" t="e">
        <v>#N/A</v>
      </c>
      <c r="AB6347" t="e">
        <v>#N/A</v>
      </c>
      <c r="AC6347" t="e">
        <v>#N/A</v>
      </c>
      <c r="AD6347" t="e">
        <v>#N/A</v>
      </c>
      <c r="AE6347" t="e">
        <v>#N/A</v>
      </c>
      <c r="AF6347" t="e">
        <v>#N/A</v>
      </c>
    </row>
    <row r="6348" spans="1:32" x14ac:dyDescent="0.25">
      <c r="A6348" t="e">
        <v>#N/A</v>
      </c>
      <c r="B6348" s="33" t="e">
        <v>#N/A</v>
      </c>
      <c r="C6348" t="e">
        <v>#N/A</v>
      </c>
      <c r="D6348" t="e">
        <v>#N/A</v>
      </c>
      <c r="E6348" s="69" t="e">
        <v>#N/A</v>
      </c>
      <c r="F6348" s="3" t="e">
        <v>#N/A</v>
      </c>
      <c r="G6348" s="3" t="e">
        <v>#N/A</v>
      </c>
      <c r="H6348" s="3" t="e">
        <v>#N/A</v>
      </c>
      <c r="I6348" s="80" t="e">
        <v>#N/A</v>
      </c>
      <c r="J6348" s="80" t="e">
        <v>#N/A</v>
      </c>
      <c r="K6348" s="85" t="e">
        <v>#N/A</v>
      </c>
      <c r="L6348" s="9" t="e">
        <v>#N/A</v>
      </c>
      <c r="M6348" s="93" t="e">
        <v>#N/A</v>
      </c>
      <c r="N6348" s="8" t="e">
        <v>#N/A</v>
      </c>
      <c r="O6348" t="e">
        <v>#N/A</v>
      </c>
      <c r="P6348" t="e">
        <v>#N/A</v>
      </c>
      <c r="Q6348" t="e">
        <v>#N/A</v>
      </c>
      <c r="R6348" s="2" t="e">
        <v>#N/A</v>
      </c>
      <c r="S6348" t="e">
        <v>#N/A</v>
      </c>
      <c r="T6348" s="3" t="e">
        <v>#N/A</v>
      </c>
      <c r="U6348" s="3" t="e">
        <v>#N/A</v>
      </c>
      <c r="V6348" t="e">
        <v>#N/A</v>
      </c>
      <c r="W6348" t="e">
        <v>#N/A</v>
      </c>
      <c r="X6348" t="e">
        <v>#N/A</v>
      </c>
      <c r="Y6348" s="3" t="e">
        <v>#N/A</v>
      </c>
      <c r="Z6348" s="8" t="e">
        <v>#N/A</v>
      </c>
      <c r="AA6348" s="30" t="e">
        <v>#N/A</v>
      </c>
      <c r="AB6348" t="e">
        <v>#N/A</v>
      </c>
      <c r="AC6348" t="e">
        <v>#N/A</v>
      </c>
      <c r="AD6348" t="e">
        <v>#N/A</v>
      </c>
      <c r="AE6348" t="e">
        <v>#N/A</v>
      </c>
      <c r="AF6348" t="e">
        <v>#N/A</v>
      </c>
    </row>
    <row r="6349" spans="1:32" x14ac:dyDescent="0.25">
      <c r="A6349" t="e">
        <v>#N/A</v>
      </c>
      <c r="B6349" s="33" t="e">
        <v>#N/A</v>
      </c>
      <c r="C6349" t="e">
        <v>#N/A</v>
      </c>
      <c r="D6349" t="e">
        <v>#N/A</v>
      </c>
      <c r="E6349" s="69" t="e">
        <v>#N/A</v>
      </c>
      <c r="F6349" s="3" t="e">
        <v>#N/A</v>
      </c>
      <c r="G6349" s="3" t="e">
        <v>#N/A</v>
      </c>
      <c r="H6349" s="3" t="e">
        <v>#N/A</v>
      </c>
      <c r="I6349" s="80" t="e">
        <v>#N/A</v>
      </c>
      <c r="J6349" s="80" t="e">
        <v>#N/A</v>
      </c>
      <c r="K6349" s="85" t="e">
        <v>#N/A</v>
      </c>
      <c r="L6349" s="9" t="e">
        <v>#N/A</v>
      </c>
      <c r="M6349" s="93" t="e">
        <v>#N/A</v>
      </c>
      <c r="N6349" s="8" t="e">
        <v>#N/A</v>
      </c>
      <c r="O6349" t="e">
        <v>#N/A</v>
      </c>
      <c r="P6349" t="e">
        <v>#N/A</v>
      </c>
      <c r="Q6349" t="e">
        <v>#N/A</v>
      </c>
      <c r="R6349" s="2" t="e">
        <v>#N/A</v>
      </c>
      <c r="S6349" t="e">
        <v>#N/A</v>
      </c>
      <c r="T6349" s="3" t="e">
        <v>#N/A</v>
      </c>
      <c r="U6349" s="3" t="e">
        <v>#N/A</v>
      </c>
      <c r="V6349" t="e">
        <v>#N/A</v>
      </c>
      <c r="W6349" t="e">
        <v>#N/A</v>
      </c>
      <c r="X6349" t="e">
        <v>#N/A</v>
      </c>
      <c r="Y6349" s="3" t="e">
        <v>#N/A</v>
      </c>
      <c r="Z6349" s="8" t="e">
        <v>#N/A</v>
      </c>
      <c r="AA6349" s="30" t="e">
        <v>#N/A</v>
      </c>
      <c r="AB6349" t="e">
        <v>#N/A</v>
      </c>
      <c r="AC6349" t="e">
        <v>#N/A</v>
      </c>
      <c r="AD6349" t="e">
        <v>#N/A</v>
      </c>
      <c r="AE6349" t="e">
        <v>#N/A</v>
      </c>
      <c r="AF6349" t="e">
        <v>#N/A</v>
      </c>
    </row>
    <row r="6350" spans="1:32" x14ac:dyDescent="0.25">
      <c r="A6350" t="e">
        <v>#N/A</v>
      </c>
      <c r="B6350" s="33" t="e">
        <v>#N/A</v>
      </c>
      <c r="C6350" t="e">
        <v>#N/A</v>
      </c>
      <c r="D6350" t="e">
        <v>#N/A</v>
      </c>
      <c r="E6350" s="69" t="e">
        <v>#N/A</v>
      </c>
      <c r="F6350" s="3" t="e">
        <v>#N/A</v>
      </c>
      <c r="G6350" s="3" t="e">
        <v>#N/A</v>
      </c>
      <c r="H6350" s="3" t="e">
        <v>#N/A</v>
      </c>
      <c r="I6350" s="80" t="e">
        <v>#N/A</v>
      </c>
      <c r="J6350" s="80" t="e">
        <v>#N/A</v>
      </c>
      <c r="K6350" s="85" t="e">
        <v>#N/A</v>
      </c>
      <c r="L6350" s="9" t="e">
        <v>#N/A</v>
      </c>
      <c r="M6350" s="93" t="e">
        <v>#N/A</v>
      </c>
      <c r="N6350" s="8" t="e">
        <v>#N/A</v>
      </c>
      <c r="O6350" t="e">
        <v>#N/A</v>
      </c>
      <c r="P6350" t="e">
        <v>#N/A</v>
      </c>
      <c r="Q6350" t="e">
        <v>#N/A</v>
      </c>
      <c r="R6350" s="2" t="e">
        <v>#N/A</v>
      </c>
      <c r="S6350" t="e">
        <v>#N/A</v>
      </c>
      <c r="T6350" s="3" t="e">
        <v>#N/A</v>
      </c>
      <c r="U6350" s="3" t="e">
        <v>#N/A</v>
      </c>
      <c r="V6350" t="e">
        <v>#N/A</v>
      </c>
      <c r="W6350" t="e">
        <v>#N/A</v>
      </c>
      <c r="X6350" t="e">
        <v>#N/A</v>
      </c>
      <c r="Y6350" s="3" t="e">
        <v>#N/A</v>
      </c>
      <c r="Z6350" s="8" t="e">
        <v>#N/A</v>
      </c>
      <c r="AA6350" s="30" t="e">
        <v>#N/A</v>
      </c>
      <c r="AB6350" t="e">
        <v>#N/A</v>
      </c>
      <c r="AC6350" t="e">
        <v>#N/A</v>
      </c>
      <c r="AD6350" t="e">
        <v>#N/A</v>
      </c>
      <c r="AE6350" t="e">
        <v>#N/A</v>
      </c>
      <c r="AF6350" t="e">
        <v>#N/A</v>
      </c>
    </row>
    <row r="6351" spans="1:32" x14ac:dyDescent="0.25">
      <c r="A6351" t="e">
        <v>#N/A</v>
      </c>
      <c r="B6351" s="33" t="e">
        <v>#N/A</v>
      </c>
      <c r="C6351" t="e">
        <v>#N/A</v>
      </c>
      <c r="D6351" t="e">
        <v>#N/A</v>
      </c>
      <c r="E6351" s="69" t="e">
        <v>#N/A</v>
      </c>
      <c r="F6351" s="3" t="e">
        <v>#N/A</v>
      </c>
      <c r="G6351" s="3" t="e">
        <v>#N/A</v>
      </c>
      <c r="H6351" s="3" t="e">
        <v>#N/A</v>
      </c>
      <c r="I6351" s="80" t="e">
        <v>#N/A</v>
      </c>
      <c r="J6351" s="80" t="e">
        <v>#N/A</v>
      </c>
      <c r="K6351" s="85" t="e">
        <v>#N/A</v>
      </c>
      <c r="L6351" s="9" t="e">
        <v>#N/A</v>
      </c>
      <c r="M6351" s="93" t="e">
        <v>#N/A</v>
      </c>
      <c r="N6351" s="8" t="e">
        <v>#N/A</v>
      </c>
      <c r="O6351" t="e">
        <v>#N/A</v>
      </c>
      <c r="P6351" t="e">
        <v>#N/A</v>
      </c>
      <c r="Q6351" t="e">
        <v>#N/A</v>
      </c>
      <c r="R6351" s="2" t="e">
        <v>#N/A</v>
      </c>
      <c r="S6351" t="e">
        <v>#N/A</v>
      </c>
      <c r="T6351" s="3" t="e">
        <v>#N/A</v>
      </c>
      <c r="U6351" s="3" t="e">
        <v>#N/A</v>
      </c>
      <c r="V6351" t="e">
        <v>#N/A</v>
      </c>
      <c r="W6351" t="e">
        <v>#N/A</v>
      </c>
      <c r="X6351" t="e">
        <v>#N/A</v>
      </c>
      <c r="Y6351" s="3" t="e">
        <v>#N/A</v>
      </c>
      <c r="Z6351" s="8" t="e">
        <v>#N/A</v>
      </c>
      <c r="AA6351" s="30" t="e">
        <v>#N/A</v>
      </c>
      <c r="AB6351" t="e">
        <v>#N/A</v>
      </c>
      <c r="AC6351" t="e">
        <v>#N/A</v>
      </c>
      <c r="AD6351" t="e">
        <v>#N/A</v>
      </c>
      <c r="AE6351" t="e">
        <v>#N/A</v>
      </c>
      <c r="AF6351" t="e">
        <v>#N/A</v>
      </c>
    </row>
    <row r="6352" spans="1:32" x14ac:dyDescent="0.25">
      <c r="A6352" t="e">
        <v>#N/A</v>
      </c>
      <c r="B6352" s="33" t="e">
        <v>#N/A</v>
      </c>
      <c r="C6352" t="e">
        <v>#N/A</v>
      </c>
      <c r="D6352" t="e">
        <v>#N/A</v>
      </c>
      <c r="E6352" s="69" t="e">
        <v>#N/A</v>
      </c>
      <c r="F6352" s="3" t="e">
        <v>#N/A</v>
      </c>
      <c r="G6352" s="3" t="e">
        <v>#N/A</v>
      </c>
      <c r="H6352" s="3" t="e">
        <v>#N/A</v>
      </c>
      <c r="I6352" s="80" t="e">
        <v>#N/A</v>
      </c>
      <c r="J6352" s="80" t="e">
        <v>#N/A</v>
      </c>
      <c r="K6352" s="85" t="e">
        <v>#N/A</v>
      </c>
      <c r="L6352" s="9" t="e">
        <v>#N/A</v>
      </c>
      <c r="M6352" s="93" t="e">
        <v>#N/A</v>
      </c>
      <c r="N6352" s="8" t="e">
        <v>#N/A</v>
      </c>
      <c r="O6352" t="e">
        <v>#N/A</v>
      </c>
      <c r="P6352" t="e">
        <v>#N/A</v>
      </c>
      <c r="Q6352" t="e">
        <v>#N/A</v>
      </c>
      <c r="R6352" s="2" t="e">
        <v>#N/A</v>
      </c>
      <c r="S6352" t="e">
        <v>#N/A</v>
      </c>
      <c r="T6352" s="3" t="e">
        <v>#N/A</v>
      </c>
      <c r="U6352" s="3" t="e">
        <v>#N/A</v>
      </c>
      <c r="V6352" t="e">
        <v>#N/A</v>
      </c>
      <c r="W6352" t="e">
        <v>#N/A</v>
      </c>
      <c r="X6352" t="e">
        <v>#N/A</v>
      </c>
      <c r="Y6352" s="3" t="e">
        <v>#N/A</v>
      </c>
      <c r="Z6352" s="8" t="e">
        <v>#N/A</v>
      </c>
      <c r="AA6352" s="30" t="e">
        <v>#N/A</v>
      </c>
      <c r="AB6352" t="e">
        <v>#N/A</v>
      </c>
      <c r="AC6352" t="e">
        <v>#N/A</v>
      </c>
      <c r="AD6352" t="e">
        <v>#N/A</v>
      </c>
      <c r="AE6352" t="e">
        <v>#N/A</v>
      </c>
      <c r="AF6352" t="e">
        <v>#N/A</v>
      </c>
    </row>
    <row r="6353" spans="1:32" x14ac:dyDescent="0.25">
      <c r="A6353" t="e">
        <v>#N/A</v>
      </c>
      <c r="B6353" s="33" t="e">
        <v>#N/A</v>
      </c>
      <c r="C6353" t="e">
        <v>#N/A</v>
      </c>
      <c r="D6353" t="e">
        <v>#N/A</v>
      </c>
      <c r="E6353" s="69" t="e">
        <v>#N/A</v>
      </c>
      <c r="F6353" s="3" t="e">
        <v>#N/A</v>
      </c>
      <c r="G6353" s="3" t="e">
        <v>#N/A</v>
      </c>
      <c r="H6353" s="3" t="e">
        <v>#N/A</v>
      </c>
      <c r="I6353" s="80" t="e">
        <v>#N/A</v>
      </c>
      <c r="J6353" s="80" t="e">
        <v>#N/A</v>
      </c>
      <c r="K6353" s="85" t="e">
        <v>#N/A</v>
      </c>
      <c r="L6353" s="9" t="e">
        <v>#N/A</v>
      </c>
      <c r="M6353" s="93" t="e">
        <v>#N/A</v>
      </c>
      <c r="N6353" s="8" t="e">
        <v>#N/A</v>
      </c>
      <c r="O6353" t="e">
        <v>#N/A</v>
      </c>
      <c r="P6353" t="e">
        <v>#N/A</v>
      </c>
      <c r="Q6353" t="e">
        <v>#N/A</v>
      </c>
      <c r="R6353" s="2" t="e">
        <v>#N/A</v>
      </c>
      <c r="S6353" t="e">
        <v>#N/A</v>
      </c>
      <c r="T6353" s="3" t="e">
        <v>#N/A</v>
      </c>
      <c r="U6353" s="3" t="e">
        <v>#N/A</v>
      </c>
      <c r="V6353" t="e">
        <v>#N/A</v>
      </c>
      <c r="W6353" t="e">
        <v>#N/A</v>
      </c>
      <c r="X6353" t="e">
        <v>#N/A</v>
      </c>
      <c r="Y6353" s="3" t="e">
        <v>#N/A</v>
      </c>
      <c r="Z6353" s="8" t="e">
        <v>#N/A</v>
      </c>
      <c r="AA6353" s="30" t="e">
        <v>#N/A</v>
      </c>
      <c r="AB6353" t="e">
        <v>#N/A</v>
      </c>
      <c r="AC6353" t="e">
        <v>#N/A</v>
      </c>
      <c r="AD6353" t="e">
        <v>#N/A</v>
      </c>
      <c r="AE6353" t="e">
        <v>#N/A</v>
      </c>
      <c r="AF6353" t="e">
        <v>#N/A</v>
      </c>
    </row>
    <row r="6354" spans="1:32" x14ac:dyDescent="0.25">
      <c r="A6354" t="e">
        <v>#N/A</v>
      </c>
      <c r="B6354" s="33" t="e">
        <v>#N/A</v>
      </c>
      <c r="C6354" t="e">
        <v>#N/A</v>
      </c>
      <c r="D6354" t="e">
        <v>#N/A</v>
      </c>
      <c r="E6354" s="69" t="e">
        <v>#N/A</v>
      </c>
      <c r="F6354" s="3" t="e">
        <v>#N/A</v>
      </c>
      <c r="G6354" s="3" t="e">
        <v>#N/A</v>
      </c>
      <c r="H6354" s="3" t="e">
        <v>#N/A</v>
      </c>
      <c r="I6354" s="80" t="e">
        <v>#N/A</v>
      </c>
      <c r="J6354" s="80" t="e">
        <v>#N/A</v>
      </c>
      <c r="K6354" s="85" t="e">
        <v>#N/A</v>
      </c>
      <c r="L6354" s="9" t="e">
        <v>#N/A</v>
      </c>
      <c r="M6354" s="93" t="e">
        <v>#N/A</v>
      </c>
      <c r="N6354" s="8" t="e">
        <v>#N/A</v>
      </c>
      <c r="O6354" t="e">
        <v>#N/A</v>
      </c>
      <c r="P6354" t="e">
        <v>#N/A</v>
      </c>
      <c r="Q6354" t="e">
        <v>#N/A</v>
      </c>
      <c r="R6354" s="2" t="e">
        <v>#N/A</v>
      </c>
      <c r="S6354" t="e">
        <v>#N/A</v>
      </c>
      <c r="T6354" s="3" t="e">
        <v>#N/A</v>
      </c>
      <c r="U6354" s="3" t="e">
        <v>#N/A</v>
      </c>
      <c r="V6354" t="e">
        <v>#N/A</v>
      </c>
      <c r="W6354" t="e">
        <v>#N/A</v>
      </c>
      <c r="X6354" t="e">
        <v>#N/A</v>
      </c>
      <c r="Y6354" s="3" t="e">
        <v>#N/A</v>
      </c>
      <c r="Z6354" s="8" t="e">
        <v>#N/A</v>
      </c>
      <c r="AA6354" s="30" t="e">
        <v>#N/A</v>
      </c>
      <c r="AB6354" t="e">
        <v>#N/A</v>
      </c>
      <c r="AC6354" t="e">
        <v>#N/A</v>
      </c>
      <c r="AD6354" t="e">
        <v>#N/A</v>
      </c>
      <c r="AE6354" t="e">
        <v>#N/A</v>
      </c>
      <c r="AF6354" t="e">
        <v>#N/A</v>
      </c>
    </row>
    <row r="6355" spans="1:32" x14ac:dyDescent="0.25">
      <c r="A6355" t="e">
        <v>#N/A</v>
      </c>
      <c r="B6355" s="33" t="e">
        <v>#N/A</v>
      </c>
      <c r="C6355" t="e">
        <v>#N/A</v>
      </c>
      <c r="D6355" t="e">
        <v>#N/A</v>
      </c>
      <c r="E6355" s="69" t="e">
        <v>#N/A</v>
      </c>
      <c r="F6355" s="3" t="e">
        <v>#N/A</v>
      </c>
      <c r="G6355" s="3" t="e">
        <v>#N/A</v>
      </c>
      <c r="H6355" s="3" t="e">
        <v>#N/A</v>
      </c>
      <c r="I6355" s="80" t="e">
        <v>#N/A</v>
      </c>
      <c r="J6355" s="80" t="e">
        <v>#N/A</v>
      </c>
      <c r="K6355" s="85" t="e">
        <v>#N/A</v>
      </c>
      <c r="L6355" s="9" t="e">
        <v>#N/A</v>
      </c>
      <c r="M6355" s="93" t="e">
        <v>#N/A</v>
      </c>
      <c r="N6355" s="8" t="e">
        <v>#N/A</v>
      </c>
      <c r="O6355" t="e">
        <v>#N/A</v>
      </c>
      <c r="P6355" t="e">
        <v>#N/A</v>
      </c>
      <c r="Q6355" t="e">
        <v>#N/A</v>
      </c>
      <c r="R6355" s="2" t="e">
        <v>#N/A</v>
      </c>
      <c r="S6355" t="e">
        <v>#N/A</v>
      </c>
      <c r="T6355" s="3" t="e">
        <v>#N/A</v>
      </c>
      <c r="U6355" s="3" t="e">
        <v>#N/A</v>
      </c>
      <c r="V6355" t="e">
        <v>#N/A</v>
      </c>
      <c r="W6355" t="e">
        <v>#N/A</v>
      </c>
      <c r="X6355" t="e">
        <v>#N/A</v>
      </c>
      <c r="Y6355" s="3" t="e">
        <v>#N/A</v>
      </c>
      <c r="Z6355" s="8" t="e">
        <v>#N/A</v>
      </c>
      <c r="AA6355" s="30" t="e">
        <v>#N/A</v>
      </c>
      <c r="AB6355" t="e">
        <v>#N/A</v>
      </c>
      <c r="AC6355" t="e">
        <v>#N/A</v>
      </c>
      <c r="AD6355" t="e">
        <v>#N/A</v>
      </c>
      <c r="AE6355" t="e">
        <v>#N/A</v>
      </c>
      <c r="AF6355" t="e">
        <v>#N/A</v>
      </c>
    </row>
    <row r="6356" spans="1:32" x14ac:dyDescent="0.25">
      <c r="A6356" t="e">
        <v>#N/A</v>
      </c>
      <c r="B6356" s="33" t="e">
        <v>#N/A</v>
      </c>
      <c r="C6356" t="e">
        <v>#N/A</v>
      </c>
      <c r="D6356" t="e">
        <v>#N/A</v>
      </c>
      <c r="E6356" s="69" t="e">
        <v>#N/A</v>
      </c>
      <c r="F6356" s="3" t="e">
        <v>#N/A</v>
      </c>
      <c r="G6356" s="3" t="e">
        <v>#N/A</v>
      </c>
      <c r="H6356" s="3" t="e">
        <v>#N/A</v>
      </c>
      <c r="I6356" s="80" t="e">
        <v>#N/A</v>
      </c>
      <c r="J6356" s="80" t="e">
        <v>#N/A</v>
      </c>
      <c r="K6356" s="85" t="e">
        <v>#N/A</v>
      </c>
      <c r="L6356" s="9" t="e">
        <v>#N/A</v>
      </c>
      <c r="M6356" s="93" t="e">
        <v>#N/A</v>
      </c>
      <c r="N6356" s="8" t="e">
        <v>#N/A</v>
      </c>
      <c r="O6356" t="e">
        <v>#N/A</v>
      </c>
      <c r="P6356" t="e">
        <v>#N/A</v>
      </c>
      <c r="Q6356" t="e">
        <v>#N/A</v>
      </c>
      <c r="R6356" s="2" t="e">
        <v>#N/A</v>
      </c>
      <c r="S6356" t="e">
        <v>#N/A</v>
      </c>
      <c r="T6356" s="3" t="e">
        <v>#N/A</v>
      </c>
      <c r="U6356" s="3" t="e">
        <v>#N/A</v>
      </c>
      <c r="V6356" t="e">
        <v>#N/A</v>
      </c>
      <c r="W6356" t="e">
        <v>#N/A</v>
      </c>
      <c r="X6356" t="e">
        <v>#N/A</v>
      </c>
      <c r="Y6356" s="3" t="e">
        <v>#N/A</v>
      </c>
      <c r="Z6356" s="8" t="e">
        <v>#N/A</v>
      </c>
      <c r="AA6356" s="30" t="e">
        <v>#N/A</v>
      </c>
      <c r="AB6356" t="e">
        <v>#N/A</v>
      </c>
      <c r="AC6356" t="e">
        <v>#N/A</v>
      </c>
      <c r="AD6356" t="e">
        <v>#N/A</v>
      </c>
      <c r="AE6356" t="e">
        <v>#N/A</v>
      </c>
      <c r="AF6356" t="e">
        <v>#N/A</v>
      </c>
    </row>
    <row r="6357" spans="1:32" x14ac:dyDescent="0.25">
      <c r="A6357" t="e">
        <v>#N/A</v>
      </c>
      <c r="B6357" s="33" t="e">
        <v>#N/A</v>
      </c>
      <c r="C6357" t="e">
        <v>#N/A</v>
      </c>
      <c r="D6357" t="e">
        <v>#N/A</v>
      </c>
      <c r="E6357" s="69" t="e">
        <v>#N/A</v>
      </c>
      <c r="F6357" s="3" t="e">
        <v>#N/A</v>
      </c>
      <c r="G6357" s="3" t="e">
        <v>#N/A</v>
      </c>
      <c r="H6357" s="3" t="e">
        <v>#N/A</v>
      </c>
      <c r="I6357" s="80" t="e">
        <v>#N/A</v>
      </c>
      <c r="J6357" s="80" t="e">
        <v>#N/A</v>
      </c>
      <c r="K6357" s="85" t="e">
        <v>#N/A</v>
      </c>
      <c r="L6357" s="9" t="e">
        <v>#N/A</v>
      </c>
      <c r="M6357" s="93" t="e">
        <v>#N/A</v>
      </c>
      <c r="N6357" s="8" t="e">
        <v>#N/A</v>
      </c>
      <c r="O6357" t="e">
        <v>#N/A</v>
      </c>
      <c r="P6357" t="e">
        <v>#N/A</v>
      </c>
      <c r="Q6357" t="e">
        <v>#N/A</v>
      </c>
      <c r="R6357" s="2" t="e">
        <v>#N/A</v>
      </c>
      <c r="S6357" t="e">
        <v>#N/A</v>
      </c>
      <c r="T6357" s="3" t="e">
        <v>#N/A</v>
      </c>
      <c r="U6357" s="3" t="e">
        <v>#N/A</v>
      </c>
      <c r="V6357" t="e">
        <v>#N/A</v>
      </c>
      <c r="W6357" t="e">
        <v>#N/A</v>
      </c>
      <c r="X6357" t="e">
        <v>#N/A</v>
      </c>
      <c r="Y6357" s="3" t="e">
        <v>#N/A</v>
      </c>
      <c r="Z6357" s="8" t="e">
        <v>#N/A</v>
      </c>
      <c r="AA6357" s="30" t="e">
        <v>#N/A</v>
      </c>
      <c r="AB6357" t="e">
        <v>#N/A</v>
      </c>
      <c r="AC6357" t="e">
        <v>#N/A</v>
      </c>
      <c r="AD6357" t="e">
        <v>#N/A</v>
      </c>
      <c r="AE6357" t="e">
        <v>#N/A</v>
      </c>
      <c r="AF6357" t="e">
        <v>#N/A</v>
      </c>
    </row>
    <row r="6358" spans="1:32" x14ac:dyDescent="0.25">
      <c r="A6358" t="e">
        <v>#N/A</v>
      </c>
      <c r="B6358" s="33" t="e">
        <v>#N/A</v>
      </c>
      <c r="C6358" t="e">
        <v>#N/A</v>
      </c>
      <c r="D6358" t="e">
        <v>#N/A</v>
      </c>
      <c r="E6358" s="69" t="e">
        <v>#N/A</v>
      </c>
      <c r="F6358" s="3" t="e">
        <v>#N/A</v>
      </c>
      <c r="G6358" s="3" t="e">
        <v>#N/A</v>
      </c>
      <c r="H6358" s="3" t="e">
        <v>#N/A</v>
      </c>
      <c r="I6358" s="80" t="e">
        <v>#N/A</v>
      </c>
      <c r="J6358" s="80" t="e">
        <v>#N/A</v>
      </c>
      <c r="K6358" s="85" t="e">
        <v>#N/A</v>
      </c>
      <c r="L6358" s="9" t="e">
        <v>#N/A</v>
      </c>
      <c r="M6358" s="93" t="e">
        <v>#N/A</v>
      </c>
      <c r="N6358" s="8" t="e">
        <v>#N/A</v>
      </c>
      <c r="O6358" t="e">
        <v>#N/A</v>
      </c>
      <c r="P6358" t="e">
        <v>#N/A</v>
      </c>
      <c r="Q6358" t="e">
        <v>#N/A</v>
      </c>
      <c r="R6358" s="2" t="e">
        <v>#N/A</v>
      </c>
      <c r="S6358" t="e">
        <v>#N/A</v>
      </c>
      <c r="T6358" s="3" t="e">
        <v>#N/A</v>
      </c>
      <c r="U6358" s="3" t="e">
        <v>#N/A</v>
      </c>
      <c r="V6358" t="e">
        <v>#N/A</v>
      </c>
      <c r="W6358" t="e">
        <v>#N/A</v>
      </c>
      <c r="X6358" t="e">
        <v>#N/A</v>
      </c>
      <c r="Y6358" s="3" t="e">
        <v>#N/A</v>
      </c>
      <c r="Z6358" s="8" t="e">
        <v>#N/A</v>
      </c>
      <c r="AA6358" s="30" t="e">
        <v>#N/A</v>
      </c>
      <c r="AB6358" t="e">
        <v>#N/A</v>
      </c>
      <c r="AC6358" t="e">
        <v>#N/A</v>
      </c>
      <c r="AD6358" t="e">
        <v>#N/A</v>
      </c>
      <c r="AE6358" t="e">
        <v>#N/A</v>
      </c>
      <c r="AF6358" t="e">
        <v>#N/A</v>
      </c>
    </row>
    <row r="6359" spans="1:32" x14ac:dyDescent="0.25">
      <c r="A6359" t="e">
        <v>#N/A</v>
      </c>
      <c r="B6359" s="33" t="e">
        <v>#N/A</v>
      </c>
      <c r="C6359" t="e">
        <v>#N/A</v>
      </c>
      <c r="D6359" t="e">
        <v>#N/A</v>
      </c>
      <c r="E6359" s="69" t="e">
        <v>#N/A</v>
      </c>
      <c r="F6359" s="3" t="e">
        <v>#N/A</v>
      </c>
      <c r="G6359" s="3" t="e">
        <v>#N/A</v>
      </c>
      <c r="H6359" s="3" t="e">
        <v>#N/A</v>
      </c>
      <c r="I6359" s="80" t="e">
        <v>#N/A</v>
      </c>
      <c r="J6359" s="80" t="e">
        <v>#N/A</v>
      </c>
      <c r="K6359" s="85" t="e">
        <v>#N/A</v>
      </c>
      <c r="L6359" s="9" t="e">
        <v>#N/A</v>
      </c>
      <c r="M6359" s="93" t="e">
        <v>#N/A</v>
      </c>
      <c r="N6359" s="8" t="e">
        <v>#N/A</v>
      </c>
      <c r="O6359" t="e">
        <v>#N/A</v>
      </c>
      <c r="P6359" t="e">
        <v>#N/A</v>
      </c>
      <c r="Q6359" t="e">
        <v>#N/A</v>
      </c>
      <c r="R6359" s="2" t="e">
        <v>#N/A</v>
      </c>
      <c r="S6359" t="e">
        <v>#N/A</v>
      </c>
      <c r="T6359" s="3" t="e">
        <v>#N/A</v>
      </c>
      <c r="U6359" s="3" t="e">
        <v>#N/A</v>
      </c>
      <c r="V6359" t="e">
        <v>#N/A</v>
      </c>
      <c r="W6359" t="e">
        <v>#N/A</v>
      </c>
      <c r="X6359" t="e">
        <v>#N/A</v>
      </c>
      <c r="Y6359" s="3" t="e">
        <v>#N/A</v>
      </c>
      <c r="Z6359" s="8" t="e">
        <v>#N/A</v>
      </c>
      <c r="AA6359" s="30" t="e">
        <v>#N/A</v>
      </c>
      <c r="AB6359" t="e">
        <v>#N/A</v>
      </c>
      <c r="AC6359" t="e">
        <v>#N/A</v>
      </c>
      <c r="AD6359" t="e">
        <v>#N/A</v>
      </c>
      <c r="AE6359" t="e">
        <v>#N/A</v>
      </c>
      <c r="AF6359" t="e">
        <v>#N/A</v>
      </c>
    </row>
    <row r="6360" spans="1:32" x14ac:dyDescent="0.25">
      <c r="A6360" t="e">
        <v>#N/A</v>
      </c>
      <c r="B6360" s="33" t="e">
        <v>#N/A</v>
      </c>
      <c r="C6360" t="e">
        <v>#N/A</v>
      </c>
      <c r="D6360" t="e">
        <v>#N/A</v>
      </c>
      <c r="E6360" s="69" t="e">
        <v>#N/A</v>
      </c>
      <c r="F6360" s="3" t="e">
        <v>#N/A</v>
      </c>
      <c r="G6360" s="3" t="e">
        <v>#N/A</v>
      </c>
      <c r="H6360" s="3" t="e">
        <v>#N/A</v>
      </c>
      <c r="I6360" s="80" t="e">
        <v>#N/A</v>
      </c>
      <c r="J6360" s="80" t="e">
        <v>#N/A</v>
      </c>
      <c r="K6360" s="85" t="e">
        <v>#N/A</v>
      </c>
      <c r="L6360" s="9" t="e">
        <v>#N/A</v>
      </c>
      <c r="M6360" s="93" t="e">
        <v>#N/A</v>
      </c>
      <c r="N6360" s="8" t="e">
        <v>#N/A</v>
      </c>
      <c r="O6360" t="e">
        <v>#N/A</v>
      </c>
      <c r="P6360" t="e">
        <v>#N/A</v>
      </c>
      <c r="Q6360" t="e">
        <v>#N/A</v>
      </c>
      <c r="R6360" s="2" t="e">
        <v>#N/A</v>
      </c>
      <c r="S6360" t="e">
        <v>#N/A</v>
      </c>
      <c r="T6360" s="3" t="e">
        <v>#N/A</v>
      </c>
      <c r="U6360" s="3" t="e">
        <v>#N/A</v>
      </c>
      <c r="V6360" t="e">
        <v>#N/A</v>
      </c>
      <c r="W6360" t="e">
        <v>#N/A</v>
      </c>
      <c r="X6360" t="e">
        <v>#N/A</v>
      </c>
      <c r="Y6360" s="3" t="e">
        <v>#N/A</v>
      </c>
      <c r="Z6360" s="8" t="e">
        <v>#N/A</v>
      </c>
      <c r="AA6360" s="30" t="e">
        <v>#N/A</v>
      </c>
      <c r="AB6360" t="e">
        <v>#N/A</v>
      </c>
      <c r="AC6360" t="e">
        <v>#N/A</v>
      </c>
      <c r="AD6360" t="e">
        <v>#N/A</v>
      </c>
      <c r="AE6360" t="e">
        <v>#N/A</v>
      </c>
      <c r="AF6360" t="e">
        <v>#N/A</v>
      </c>
    </row>
    <row r="6361" spans="1:32" x14ac:dyDescent="0.25">
      <c r="A6361" t="e">
        <v>#N/A</v>
      </c>
      <c r="B6361" s="33" t="e">
        <v>#N/A</v>
      </c>
      <c r="C6361" t="e">
        <v>#N/A</v>
      </c>
      <c r="D6361" t="e">
        <v>#N/A</v>
      </c>
      <c r="E6361" s="69" t="e">
        <v>#N/A</v>
      </c>
      <c r="F6361" s="3" t="e">
        <v>#N/A</v>
      </c>
      <c r="G6361" s="3" t="e">
        <v>#N/A</v>
      </c>
      <c r="H6361" s="3" t="e">
        <v>#N/A</v>
      </c>
      <c r="I6361" s="80" t="e">
        <v>#N/A</v>
      </c>
      <c r="J6361" s="80" t="e">
        <v>#N/A</v>
      </c>
      <c r="K6361" s="85" t="e">
        <v>#N/A</v>
      </c>
      <c r="L6361" s="9" t="e">
        <v>#N/A</v>
      </c>
      <c r="M6361" s="93" t="e">
        <v>#N/A</v>
      </c>
      <c r="N6361" s="8" t="e">
        <v>#N/A</v>
      </c>
      <c r="O6361" t="e">
        <v>#N/A</v>
      </c>
      <c r="P6361" t="e">
        <v>#N/A</v>
      </c>
      <c r="Q6361" t="e">
        <v>#N/A</v>
      </c>
      <c r="R6361" s="2" t="e">
        <v>#N/A</v>
      </c>
      <c r="S6361" t="e">
        <v>#N/A</v>
      </c>
      <c r="T6361" s="3" t="e">
        <v>#N/A</v>
      </c>
      <c r="U6361" s="3" t="e">
        <v>#N/A</v>
      </c>
      <c r="V6361" t="e">
        <v>#N/A</v>
      </c>
      <c r="W6361" t="e">
        <v>#N/A</v>
      </c>
      <c r="X6361" t="e">
        <v>#N/A</v>
      </c>
      <c r="Y6361" s="3" t="e">
        <v>#N/A</v>
      </c>
      <c r="Z6361" s="8" t="e">
        <v>#N/A</v>
      </c>
      <c r="AA6361" s="30" t="e">
        <v>#N/A</v>
      </c>
      <c r="AB6361" t="e">
        <v>#N/A</v>
      </c>
      <c r="AC6361" t="e">
        <v>#N/A</v>
      </c>
      <c r="AD6361" t="e">
        <v>#N/A</v>
      </c>
      <c r="AE6361" t="e">
        <v>#N/A</v>
      </c>
      <c r="AF6361" t="e">
        <v>#N/A</v>
      </c>
    </row>
    <row r="6362" spans="1:32" x14ac:dyDescent="0.25">
      <c r="A6362" t="e">
        <v>#N/A</v>
      </c>
      <c r="B6362" s="33" t="e">
        <v>#N/A</v>
      </c>
      <c r="C6362" t="e">
        <v>#N/A</v>
      </c>
      <c r="D6362" t="e">
        <v>#N/A</v>
      </c>
      <c r="E6362" s="69" t="e">
        <v>#N/A</v>
      </c>
      <c r="F6362" s="3" t="e">
        <v>#N/A</v>
      </c>
      <c r="G6362" s="3" t="e">
        <v>#N/A</v>
      </c>
      <c r="H6362" s="3" t="e">
        <v>#N/A</v>
      </c>
      <c r="I6362" s="80" t="e">
        <v>#N/A</v>
      </c>
      <c r="J6362" s="80" t="e">
        <v>#N/A</v>
      </c>
      <c r="K6362" s="85" t="e">
        <v>#N/A</v>
      </c>
      <c r="L6362" s="9" t="e">
        <v>#N/A</v>
      </c>
      <c r="M6362" s="93" t="e">
        <v>#N/A</v>
      </c>
      <c r="N6362" s="8" t="e">
        <v>#N/A</v>
      </c>
      <c r="O6362" t="e">
        <v>#N/A</v>
      </c>
      <c r="P6362" t="e">
        <v>#N/A</v>
      </c>
      <c r="Q6362" t="e">
        <v>#N/A</v>
      </c>
      <c r="R6362" s="2" t="e">
        <v>#N/A</v>
      </c>
      <c r="S6362" t="e">
        <v>#N/A</v>
      </c>
      <c r="T6362" s="3" t="e">
        <v>#N/A</v>
      </c>
      <c r="U6362" s="3" t="e">
        <v>#N/A</v>
      </c>
      <c r="V6362" t="e">
        <v>#N/A</v>
      </c>
      <c r="W6362" t="e">
        <v>#N/A</v>
      </c>
      <c r="X6362" t="e">
        <v>#N/A</v>
      </c>
      <c r="Y6362" s="3" t="e">
        <v>#N/A</v>
      </c>
      <c r="Z6362" s="8" t="e">
        <v>#N/A</v>
      </c>
      <c r="AA6362" s="30" t="e">
        <v>#N/A</v>
      </c>
      <c r="AB6362" t="e">
        <v>#N/A</v>
      </c>
      <c r="AC6362" t="e">
        <v>#N/A</v>
      </c>
      <c r="AD6362" t="e">
        <v>#N/A</v>
      </c>
      <c r="AE6362" t="e">
        <v>#N/A</v>
      </c>
      <c r="AF6362" t="e">
        <v>#N/A</v>
      </c>
    </row>
    <row r="6363" spans="1:32" x14ac:dyDescent="0.25">
      <c r="A6363" t="e">
        <v>#N/A</v>
      </c>
      <c r="B6363" s="33" t="e">
        <v>#N/A</v>
      </c>
      <c r="C6363" t="e">
        <v>#N/A</v>
      </c>
      <c r="D6363" t="e">
        <v>#N/A</v>
      </c>
      <c r="E6363" s="69" t="e">
        <v>#N/A</v>
      </c>
      <c r="F6363" s="3" t="e">
        <v>#N/A</v>
      </c>
      <c r="G6363" s="3" t="e">
        <v>#N/A</v>
      </c>
      <c r="H6363" s="3" t="e">
        <v>#N/A</v>
      </c>
      <c r="I6363" s="80" t="e">
        <v>#N/A</v>
      </c>
      <c r="J6363" s="80" t="e">
        <v>#N/A</v>
      </c>
      <c r="K6363" s="85" t="e">
        <v>#N/A</v>
      </c>
      <c r="L6363" s="9" t="e">
        <v>#N/A</v>
      </c>
      <c r="M6363" s="93" t="e">
        <v>#N/A</v>
      </c>
      <c r="N6363" s="8" t="e">
        <v>#N/A</v>
      </c>
      <c r="O6363" t="e">
        <v>#N/A</v>
      </c>
      <c r="P6363" t="e">
        <v>#N/A</v>
      </c>
      <c r="Q6363" t="e">
        <v>#N/A</v>
      </c>
      <c r="R6363" s="2" t="e">
        <v>#N/A</v>
      </c>
      <c r="S6363" t="e">
        <v>#N/A</v>
      </c>
      <c r="T6363" s="3" t="e">
        <v>#N/A</v>
      </c>
      <c r="U6363" s="3" t="e">
        <v>#N/A</v>
      </c>
      <c r="V6363" t="e">
        <v>#N/A</v>
      </c>
      <c r="W6363" t="e">
        <v>#N/A</v>
      </c>
      <c r="X6363" t="e">
        <v>#N/A</v>
      </c>
      <c r="Y6363" s="3" t="e">
        <v>#N/A</v>
      </c>
      <c r="Z6363" s="8" t="e">
        <v>#N/A</v>
      </c>
      <c r="AA6363" s="30" t="e">
        <v>#N/A</v>
      </c>
      <c r="AB6363" t="e">
        <v>#N/A</v>
      </c>
      <c r="AC6363" t="e">
        <v>#N/A</v>
      </c>
      <c r="AD6363" t="e">
        <v>#N/A</v>
      </c>
      <c r="AE6363" t="e">
        <v>#N/A</v>
      </c>
      <c r="AF6363" t="e">
        <v>#N/A</v>
      </c>
    </row>
    <row r="6364" spans="1:32" x14ac:dyDescent="0.25">
      <c r="A6364" t="e">
        <v>#N/A</v>
      </c>
      <c r="B6364" s="33" t="e">
        <v>#N/A</v>
      </c>
      <c r="C6364" t="e">
        <v>#N/A</v>
      </c>
      <c r="D6364" t="e">
        <v>#N/A</v>
      </c>
      <c r="E6364" s="69" t="e">
        <v>#N/A</v>
      </c>
      <c r="F6364" s="3" t="e">
        <v>#N/A</v>
      </c>
      <c r="G6364" s="3" t="e">
        <v>#N/A</v>
      </c>
      <c r="H6364" s="3" t="e">
        <v>#N/A</v>
      </c>
      <c r="I6364" s="80" t="e">
        <v>#N/A</v>
      </c>
      <c r="J6364" s="80" t="e">
        <v>#N/A</v>
      </c>
      <c r="K6364" s="85" t="e">
        <v>#N/A</v>
      </c>
      <c r="L6364" s="9" t="e">
        <v>#N/A</v>
      </c>
      <c r="M6364" s="93" t="e">
        <v>#N/A</v>
      </c>
      <c r="N6364" s="8" t="e">
        <v>#N/A</v>
      </c>
      <c r="O6364" t="e">
        <v>#N/A</v>
      </c>
      <c r="P6364" t="e">
        <v>#N/A</v>
      </c>
      <c r="Q6364" t="e">
        <v>#N/A</v>
      </c>
      <c r="R6364" s="2" t="e">
        <v>#N/A</v>
      </c>
      <c r="S6364" t="e">
        <v>#N/A</v>
      </c>
      <c r="T6364" s="3" t="e">
        <v>#N/A</v>
      </c>
      <c r="U6364" s="3" t="e">
        <v>#N/A</v>
      </c>
      <c r="V6364" t="e">
        <v>#N/A</v>
      </c>
      <c r="W6364" t="e">
        <v>#N/A</v>
      </c>
      <c r="X6364" t="e">
        <v>#N/A</v>
      </c>
      <c r="Y6364" s="3" t="e">
        <v>#N/A</v>
      </c>
      <c r="Z6364" s="8" t="e">
        <v>#N/A</v>
      </c>
      <c r="AA6364" s="30" t="e">
        <v>#N/A</v>
      </c>
      <c r="AB6364" t="e">
        <v>#N/A</v>
      </c>
      <c r="AC6364" t="e">
        <v>#N/A</v>
      </c>
      <c r="AD6364" t="e">
        <v>#N/A</v>
      </c>
      <c r="AE6364" t="e">
        <v>#N/A</v>
      </c>
      <c r="AF6364" t="e">
        <v>#N/A</v>
      </c>
    </row>
    <row r="6365" spans="1:32" x14ac:dyDescent="0.25">
      <c r="A6365" t="e">
        <v>#N/A</v>
      </c>
      <c r="B6365" s="33" t="e">
        <v>#N/A</v>
      </c>
      <c r="C6365" t="e">
        <v>#N/A</v>
      </c>
      <c r="D6365" t="e">
        <v>#N/A</v>
      </c>
      <c r="E6365" s="69" t="e">
        <v>#N/A</v>
      </c>
      <c r="F6365" s="3" t="e">
        <v>#N/A</v>
      </c>
      <c r="G6365" s="3" t="e">
        <v>#N/A</v>
      </c>
      <c r="H6365" s="3" t="e">
        <v>#N/A</v>
      </c>
      <c r="I6365" s="80" t="e">
        <v>#N/A</v>
      </c>
      <c r="J6365" s="80" t="e">
        <v>#N/A</v>
      </c>
      <c r="K6365" s="85" t="e">
        <v>#N/A</v>
      </c>
      <c r="L6365" s="9" t="e">
        <v>#N/A</v>
      </c>
      <c r="M6365" s="93" t="e">
        <v>#N/A</v>
      </c>
      <c r="N6365" s="8" t="e">
        <v>#N/A</v>
      </c>
      <c r="O6365" t="e">
        <v>#N/A</v>
      </c>
      <c r="P6365" t="e">
        <v>#N/A</v>
      </c>
      <c r="Q6365" t="e">
        <v>#N/A</v>
      </c>
      <c r="R6365" s="2" t="e">
        <v>#N/A</v>
      </c>
      <c r="S6365" t="e">
        <v>#N/A</v>
      </c>
      <c r="T6365" s="3" t="e">
        <v>#N/A</v>
      </c>
      <c r="U6365" s="3" t="e">
        <v>#N/A</v>
      </c>
      <c r="V6365" t="e">
        <v>#N/A</v>
      </c>
      <c r="W6365" t="e">
        <v>#N/A</v>
      </c>
      <c r="X6365" t="e">
        <v>#N/A</v>
      </c>
      <c r="Y6365" s="3" t="e">
        <v>#N/A</v>
      </c>
      <c r="Z6365" s="8" t="e">
        <v>#N/A</v>
      </c>
      <c r="AA6365" s="30" t="e">
        <v>#N/A</v>
      </c>
      <c r="AB6365" t="e">
        <v>#N/A</v>
      </c>
      <c r="AC6365" t="e">
        <v>#N/A</v>
      </c>
      <c r="AD6365" t="e">
        <v>#N/A</v>
      </c>
      <c r="AE6365" t="e">
        <v>#N/A</v>
      </c>
      <c r="AF6365" t="e">
        <v>#N/A</v>
      </c>
    </row>
    <row r="6366" spans="1:32" x14ac:dyDescent="0.25">
      <c r="A6366" t="e">
        <v>#N/A</v>
      </c>
      <c r="B6366" s="33" t="e">
        <v>#N/A</v>
      </c>
      <c r="C6366" t="e">
        <v>#N/A</v>
      </c>
      <c r="D6366" t="e">
        <v>#N/A</v>
      </c>
      <c r="E6366" s="69" t="e">
        <v>#N/A</v>
      </c>
      <c r="F6366" s="3" t="e">
        <v>#N/A</v>
      </c>
      <c r="G6366" s="3" t="e">
        <v>#N/A</v>
      </c>
      <c r="H6366" s="3" t="e">
        <v>#N/A</v>
      </c>
      <c r="I6366" s="80" t="e">
        <v>#N/A</v>
      </c>
      <c r="J6366" s="80" t="e">
        <v>#N/A</v>
      </c>
      <c r="K6366" s="85" t="e">
        <v>#N/A</v>
      </c>
      <c r="L6366" s="9" t="e">
        <v>#N/A</v>
      </c>
      <c r="M6366" s="93" t="e">
        <v>#N/A</v>
      </c>
      <c r="N6366" s="8" t="e">
        <v>#N/A</v>
      </c>
      <c r="O6366" t="e">
        <v>#N/A</v>
      </c>
      <c r="P6366" t="e">
        <v>#N/A</v>
      </c>
      <c r="Q6366" t="e">
        <v>#N/A</v>
      </c>
      <c r="R6366" s="2" t="e">
        <v>#N/A</v>
      </c>
      <c r="S6366" t="e">
        <v>#N/A</v>
      </c>
      <c r="T6366" s="3" t="e">
        <v>#N/A</v>
      </c>
      <c r="U6366" s="3" t="e">
        <v>#N/A</v>
      </c>
      <c r="V6366" t="e">
        <v>#N/A</v>
      </c>
      <c r="W6366" t="e">
        <v>#N/A</v>
      </c>
      <c r="X6366" t="e">
        <v>#N/A</v>
      </c>
      <c r="Y6366" s="3" t="e">
        <v>#N/A</v>
      </c>
      <c r="Z6366" s="8" t="e">
        <v>#N/A</v>
      </c>
      <c r="AA6366" s="30" t="e">
        <v>#N/A</v>
      </c>
      <c r="AB6366" t="e">
        <v>#N/A</v>
      </c>
      <c r="AC6366" t="e">
        <v>#N/A</v>
      </c>
      <c r="AD6366" t="e">
        <v>#N/A</v>
      </c>
      <c r="AE6366" t="e">
        <v>#N/A</v>
      </c>
      <c r="AF6366" t="e">
        <v>#N/A</v>
      </c>
    </row>
    <row r="6367" spans="1:32" x14ac:dyDescent="0.25">
      <c r="A6367" t="e">
        <v>#N/A</v>
      </c>
      <c r="B6367" s="33" t="e">
        <v>#N/A</v>
      </c>
      <c r="C6367" t="e">
        <v>#N/A</v>
      </c>
      <c r="D6367" t="e">
        <v>#N/A</v>
      </c>
      <c r="E6367" s="69" t="e">
        <v>#N/A</v>
      </c>
      <c r="F6367" s="3" t="e">
        <v>#N/A</v>
      </c>
      <c r="G6367" s="3" t="e">
        <v>#N/A</v>
      </c>
      <c r="H6367" s="3" t="e">
        <v>#N/A</v>
      </c>
      <c r="I6367" s="80" t="e">
        <v>#N/A</v>
      </c>
      <c r="J6367" s="80" t="e">
        <v>#N/A</v>
      </c>
      <c r="K6367" s="85" t="e">
        <v>#N/A</v>
      </c>
      <c r="L6367" s="9" t="e">
        <v>#N/A</v>
      </c>
      <c r="M6367" s="93" t="e">
        <v>#N/A</v>
      </c>
      <c r="N6367" s="8" t="e">
        <v>#N/A</v>
      </c>
      <c r="O6367" t="e">
        <v>#N/A</v>
      </c>
      <c r="P6367" t="e">
        <v>#N/A</v>
      </c>
      <c r="Q6367" t="e">
        <v>#N/A</v>
      </c>
      <c r="R6367" s="2" t="e">
        <v>#N/A</v>
      </c>
      <c r="S6367" t="e">
        <v>#N/A</v>
      </c>
      <c r="T6367" s="3" t="e">
        <v>#N/A</v>
      </c>
      <c r="U6367" s="3" t="e">
        <v>#N/A</v>
      </c>
      <c r="V6367" t="e">
        <v>#N/A</v>
      </c>
      <c r="W6367" t="e">
        <v>#N/A</v>
      </c>
      <c r="X6367" t="e">
        <v>#N/A</v>
      </c>
      <c r="Y6367" s="3" t="e">
        <v>#N/A</v>
      </c>
      <c r="Z6367" s="8" t="e">
        <v>#N/A</v>
      </c>
      <c r="AA6367" s="30" t="e">
        <v>#N/A</v>
      </c>
      <c r="AB6367" t="e">
        <v>#N/A</v>
      </c>
      <c r="AC6367" t="e">
        <v>#N/A</v>
      </c>
      <c r="AD6367" t="e">
        <v>#N/A</v>
      </c>
      <c r="AE6367" t="e">
        <v>#N/A</v>
      </c>
      <c r="AF6367" t="e">
        <v>#N/A</v>
      </c>
    </row>
    <row r="6368" spans="1:32" x14ac:dyDescent="0.25">
      <c r="A6368" t="e">
        <v>#N/A</v>
      </c>
      <c r="B6368" s="33" t="e">
        <v>#N/A</v>
      </c>
      <c r="C6368" t="e">
        <v>#N/A</v>
      </c>
      <c r="D6368" t="e">
        <v>#N/A</v>
      </c>
      <c r="E6368" s="69" t="e">
        <v>#N/A</v>
      </c>
      <c r="F6368" s="3" t="e">
        <v>#N/A</v>
      </c>
      <c r="G6368" s="3" t="e">
        <v>#N/A</v>
      </c>
      <c r="H6368" s="3" t="e">
        <v>#N/A</v>
      </c>
      <c r="I6368" s="80" t="e">
        <v>#N/A</v>
      </c>
      <c r="J6368" s="80" t="e">
        <v>#N/A</v>
      </c>
      <c r="K6368" s="85" t="e">
        <v>#N/A</v>
      </c>
      <c r="L6368" s="9" t="e">
        <v>#N/A</v>
      </c>
      <c r="M6368" s="93" t="e">
        <v>#N/A</v>
      </c>
      <c r="N6368" s="8" t="e">
        <v>#N/A</v>
      </c>
      <c r="O6368" t="e">
        <v>#N/A</v>
      </c>
      <c r="P6368" t="e">
        <v>#N/A</v>
      </c>
      <c r="Q6368" t="e">
        <v>#N/A</v>
      </c>
      <c r="R6368" s="2" t="e">
        <v>#N/A</v>
      </c>
      <c r="S6368" t="e">
        <v>#N/A</v>
      </c>
      <c r="T6368" s="3" t="e">
        <v>#N/A</v>
      </c>
      <c r="U6368" s="3" t="e">
        <v>#N/A</v>
      </c>
      <c r="V6368" t="e">
        <v>#N/A</v>
      </c>
      <c r="W6368" t="e">
        <v>#N/A</v>
      </c>
      <c r="X6368" t="e">
        <v>#N/A</v>
      </c>
      <c r="Y6368" s="3" t="e">
        <v>#N/A</v>
      </c>
      <c r="Z6368" s="8" t="e">
        <v>#N/A</v>
      </c>
      <c r="AA6368" s="30" t="e">
        <v>#N/A</v>
      </c>
      <c r="AB6368" t="e">
        <v>#N/A</v>
      </c>
      <c r="AC6368" t="e">
        <v>#N/A</v>
      </c>
      <c r="AD6368" t="e">
        <v>#N/A</v>
      </c>
      <c r="AE6368" t="e">
        <v>#N/A</v>
      </c>
      <c r="AF6368" t="e">
        <v>#N/A</v>
      </c>
    </row>
    <row r="6369" spans="1:32" x14ac:dyDescent="0.25">
      <c r="A6369" t="e">
        <v>#N/A</v>
      </c>
      <c r="B6369" s="33" t="e">
        <v>#N/A</v>
      </c>
      <c r="C6369" t="e">
        <v>#N/A</v>
      </c>
      <c r="D6369" t="e">
        <v>#N/A</v>
      </c>
      <c r="E6369" s="69" t="e">
        <v>#N/A</v>
      </c>
      <c r="F6369" s="3" t="e">
        <v>#N/A</v>
      </c>
      <c r="G6369" s="3" t="e">
        <v>#N/A</v>
      </c>
      <c r="H6369" s="3" t="e">
        <v>#N/A</v>
      </c>
      <c r="I6369" s="80" t="e">
        <v>#N/A</v>
      </c>
      <c r="J6369" s="80" t="e">
        <v>#N/A</v>
      </c>
      <c r="K6369" s="85" t="e">
        <v>#N/A</v>
      </c>
      <c r="L6369" s="9" t="e">
        <v>#N/A</v>
      </c>
      <c r="M6369" s="93" t="e">
        <v>#N/A</v>
      </c>
      <c r="N6369" s="8" t="e">
        <v>#N/A</v>
      </c>
      <c r="O6369" t="e">
        <v>#N/A</v>
      </c>
      <c r="P6369" t="e">
        <v>#N/A</v>
      </c>
      <c r="Q6369" t="e">
        <v>#N/A</v>
      </c>
      <c r="R6369" s="2" t="e">
        <v>#N/A</v>
      </c>
      <c r="S6369" t="e">
        <v>#N/A</v>
      </c>
      <c r="T6369" s="3" t="e">
        <v>#N/A</v>
      </c>
      <c r="U6369" s="3" t="e">
        <v>#N/A</v>
      </c>
      <c r="V6369" t="e">
        <v>#N/A</v>
      </c>
      <c r="W6369" t="e">
        <v>#N/A</v>
      </c>
      <c r="X6369" t="e">
        <v>#N/A</v>
      </c>
      <c r="Y6369" s="3" t="e">
        <v>#N/A</v>
      </c>
      <c r="Z6369" s="8" t="e">
        <v>#N/A</v>
      </c>
      <c r="AA6369" s="30" t="e">
        <v>#N/A</v>
      </c>
      <c r="AB6369" t="e">
        <v>#N/A</v>
      </c>
      <c r="AC6369" t="e">
        <v>#N/A</v>
      </c>
      <c r="AD6369" t="e">
        <v>#N/A</v>
      </c>
      <c r="AE6369" t="e">
        <v>#N/A</v>
      </c>
      <c r="AF6369" t="e">
        <v>#N/A</v>
      </c>
    </row>
    <row r="6370" spans="1:32" x14ac:dyDescent="0.25">
      <c r="A6370" t="e">
        <v>#N/A</v>
      </c>
      <c r="B6370" s="33" t="e">
        <v>#N/A</v>
      </c>
      <c r="C6370" t="e">
        <v>#N/A</v>
      </c>
      <c r="D6370" t="e">
        <v>#N/A</v>
      </c>
      <c r="E6370" s="69" t="e">
        <v>#N/A</v>
      </c>
      <c r="F6370" s="3" t="e">
        <v>#N/A</v>
      </c>
      <c r="G6370" s="3" t="e">
        <v>#N/A</v>
      </c>
      <c r="H6370" s="3" t="e">
        <v>#N/A</v>
      </c>
      <c r="I6370" s="80" t="e">
        <v>#N/A</v>
      </c>
      <c r="J6370" s="80" t="e">
        <v>#N/A</v>
      </c>
      <c r="K6370" s="85" t="e">
        <v>#N/A</v>
      </c>
      <c r="L6370" s="9" t="e">
        <v>#N/A</v>
      </c>
      <c r="M6370" s="93" t="e">
        <v>#N/A</v>
      </c>
      <c r="N6370" s="8" t="e">
        <v>#N/A</v>
      </c>
      <c r="O6370" t="e">
        <v>#N/A</v>
      </c>
      <c r="P6370" t="e">
        <v>#N/A</v>
      </c>
      <c r="Q6370" t="e">
        <v>#N/A</v>
      </c>
      <c r="R6370" s="2" t="e">
        <v>#N/A</v>
      </c>
      <c r="S6370" t="e">
        <v>#N/A</v>
      </c>
      <c r="T6370" s="3" t="e">
        <v>#N/A</v>
      </c>
      <c r="U6370" s="3" t="e">
        <v>#N/A</v>
      </c>
      <c r="V6370" t="e">
        <v>#N/A</v>
      </c>
      <c r="W6370" t="e">
        <v>#N/A</v>
      </c>
      <c r="X6370" t="e">
        <v>#N/A</v>
      </c>
      <c r="Y6370" s="3" t="e">
        <v>#N/A</v>
      </c>
      <c r="Z6370" s="8" t="e">
        <v>#N/A</v>
      </c>
      <c r="AA6370" s="30" t="e">
        <v>#N/A</v>
      </c>
      <c r="AB6370" t="e">
        <v>#N/A</v>
      </c>
      <c r="AC6370" t="e">
        <v>#N/A</v>
      </c>
      <c r="AD6370" t="e">
        <v>#N/A</v>
      </c>
      <c r="AE6370" t="e">
        <v>#N/A</v>
      </c>
      <c r="AF6370" t="e">
        <v>#N/A</v>
      </c>
    </row>
    <row r="6371" spans="1:32" x14ac:dyDescent="0.25">
      <c r="A6371" t="e">
        <v>#N/A</v>
      </c>
      <c r="B6371" s="33" t="e">
        <v>#N/A</v>
      </c>
      <c r="C6371" t="e">
        <v>#N/A</v>
      </c>
      <c r="D6371" t="e">
        <v>#N/A</v>
      </c>
      <c r="E6371" s="69" t="e">
        <v>#N/A</v>
      </c>
      <c r="F6371" s="3" t="e">
        <v>#N/A</v>
      </c>
      <c r="G6371" s="3" t="e">
        <v>#N/A</v>
      </c>
      <c r="H6371" s="3" t="e">
        <v>#N/A</v>
      </c>
      <c r="I6371" s="80" t="e">
        <v>#N/A</v>
      </c>
      <c r="J6371" s="80" t="e">
        <v>#N/A</v>
      </c>
      <c r="K6371" s="85" t="e">
        <v>#N/A</v>
      </c>
      <c r="L6371" s="9" t="e">
        <v>#N/A</v>
      </c>
      <c r="M6371" s="93" t="e">
        <v>#N/A</v>
      </c>
      <c r="N6371" s="8" t="e">
        <v>#N/A</v>
      </c>
      <c r="O6371" t="e">
        <v>#N/A</v>
      </c>
      <c r="P6371" t="e">
        <v>#N/A</v>
      </c>
      <c r="Q6371" t="e">
        <v>#N/A</v>
      </c>
      <c r="R6371" s="2" t="e">
        <v>#N/A</v>
      </c>
      <c r="S6371" t="e">
        <v>#N/A</v>
      </c>
      <c r="T6371" s="3" t="e">
        <v>#N/A</v>
      </c>
      <c r="U6371" s="3" t="e">
        <v>#N/A</v>
      </c>
      <c r="V6371" t="e">
        <v>#N/A</v>
      </c>
      <c r="W6371" t="e">
        <v>#N/A</v>
      </c>
      <c r="X6371" t="e">
        <v>#N/A</v>
      </c>
      <c r="Y6371" s="3" t="e">
        <v>#N/A</v>
      </c>
      <c r="Z6371" s="8" t="e">
        <v>#N/A</v>
      </c>
      <c r="AA6371" s="30" t="e">
        <v>#N/A</v>
      </c>
      <c r="AB6371" t="e">
        <v>#N/A</v>
      </c>
      <c r="AC6371" t="e">
        <v>#N/A</v>
      </c>
      <c r="AD6371" t="e">
        <v>#N/A</v>
      </c>
      <c r="AE6371" t="e">
        <v>#N/A</v>
      </c>
      <c r="AF6371" t="e">
        <v>#N/A</v>
      </c>
    </row>
    <row r="6372" spans="1:32" x14ac:dyDescent="0.25">
      <c r="A6372" t="e">
        <v>#N/A</v>
      </c>
      <c r="B6372" s="33" t="e">
        <v>#N/A</v>
      </c>
      <c r="C6372" t="e">
        <v>#N/A</v>
      </c>
      <c r="D6372" t="e">
        <v>#N/A</v>
      </c>
      <c r="E6372" s="69" t="e">
        <v>#N/A</v>
      </c>
      <c r="F6372" s="3" t="e">
        <v>#N/A</v>
      </c>
      <c r="G6372" s="3" t="e">
        <v>#N/A</v>
      </c>
      <c r="H6372" s="3" t="e">
        <v>#N/A</v>
      </c>
      <c r="I6372" s="80" t="e">
        <v>#N/A</v>
      </c>
      <c r="J6372" s="80" t="e">
        <v>#N/A</v>
      </c>
      <c r="K6372" s="85" t="e">
        <v>#N/A</v>
      </c>
      <c r="L6372" s="9" t="e">
        <v>#N/A</v>
      </c>
      <c r="M6372" s="93" t="e">
        <v>#N/A</v>
      </c>
      <c r="N6372" s="8" t="e">
        <v>#N/A</v>
      </c>
      <c r="O6372" t="e">
        <v>#N/A</v>
      </c>
      <c r="P6372" t="e">
        <v>#N/A</v>
      </c>
      <c r="Q6372" t="e">
        <v>#N/A</v>
      </c>
      <c r="R6372" s="2" t="e">
        <v>#N/A</v>
      </c>
      <c r="S6372" t="e">
        <v>#N/A</v>
      </c>
      <c r="T6372" s="3" t="e">
        <v>#N/A</v>
      </c>
      <c r="U6372" s="3" t="e">
        <v>#N/A</v>
      </c>
      <c r="V6372" t="e">
        <v>#N/A</v>
      </c>
      <c r="W6372" t="e">
        <v>#N/A</v>
      </c>
      <c r="X6372" t="e">
        <v>#N/A</v>
      </c>
      <c r="Y6372" s="3" t="e">
        <v>#N/A</v>
      </c>
      <c r="Z6372" s="8" t="e">
        <v>#N/A</v>
      </c>
      <c r="AA6372" s="30" t="e">
        <v>#N/A</v>
      </c>
      <c r="AB6372" t="e">
        <v>#N/A</v>
      </c>
      <c r="AC6372" t="e">
        <v>#N/A</v>
      </c>
      <c r="AD6372" t="e">
        <v>#N/A</v>
      </c>
      <c r="AE6372" t="e">
        <v>#N/A</v>
      </c>
      <c r="AF6372" t="e">
        <v>#N/A</v>
      </c>
    </row>
    <row r="6373" spans="1:32" x14ac:dyDescent="0.25">
      <c r="A6373" t="e">
        <v>#N/A</v>
      </c>
      <c r="B6373" s="33" t="e">
        <v>#N/A</v>
      </c>
      <c r="C6373" t="e">
        <v>#N/A</v>
      </c>
      <c r="D6373" t="e">
        <v>#N/A</v>
      </c>
      <c r="E6373" s="69" t="e">
        <v>#N/A</v>
      </c>
      <c r="F6373" s="3" t="e">
        <v>#N/A</v>
      </c>
      <c r="G6373" s="3" t="e">
        <v>#N/A</v>
      </c>
      <c r="H6373" s="3" t="e">
        <v>#N/A</v>
      </c>
      <c r="I6373" s="80" t="e">
        <v>#N/A</v>
      </c>
      <c r="J6373" s="80" t="e">
        <v>#N/A</v>
      </c>
      <c r="K6373" s="85" t="e">
        <v>#N/A</v>
      </c>
      <c r="L6373" s="9" t="e">
        <v>#N/A</v>
      </c>
      <c r="M6373" s="93" t="e">
        <v>#N/A</v>
      </c>
      <c r="N6373" s="8" t="e">
        <v>#N/A</v>
      </c>
      <c r="O6373" t="e">
        <v>#N/A</v>
      </c>
      <c r="P6373" t="e">
        <v>#N/A</v>
      </c>
      <c r="Q6373" t="e">
        <v>#N/A</v>
      </c>
      <c r="R6373" s="2" t="e">
        <v>#N/A</v>
      </c>
      <c r="S6373" t="e">
        <v>#N/A</v>
      </c>
      <c r="T6373" s="3" t="e">
        <v>#N/A</v>
      </c>
      <c r="U6373" s="3" t="e">
        <v>#N/A</v>
      </c>
      <c r="V6373" t="e">
        <v>#N/A</v>
      </c>
      <c r="W6373" t="e">
        <v>#N/A</v>
      </c>
      <c r="X6373" t="e">
        <v>#N/A</v>
      </c>
      <c r="Y6373" s="3" t="e">
        <v>#N/A</v>
      </c>
      <c r="Z6373" s="8" t="e">
        <v>#N/A</v>
      </c>
      <c r="AA6373" s="30" t="e">
        <v>#N/A</v>
      </c>
      <c r="AB6373" t="e">
        <v>#N/A</v>
      </c>
      <c r="AC6373" t="e">
        <v>#N/A</v>
      </c>
      <c r="AD6373" t="e">
        <v>#N/A</v>
      </c>
      <c r="AE6373" t="e">
        <v>#N/A</v>
      </c>
      <c r="AF6373" t="e">
        <v>#N/A</v>
      </c>
    </row>
    <row r="6374" spans="1:32" x14ac:dyDescent="0.25">
      <c r="A6374" t="e">
        <v>#N/A</v>
      </c>
      <c r="B6374" s="33" t="e">
        <v>#N/A</v>
      </c>
      <c r="C6374" t="e">
        <v>#N/A</v>
      </c>
      <c r="D6374" t="e">
        <v>#N/A</v>
      </c>
      <c r="E6374" s="69" t="e">
        <v>#N/A</v>
      </c>
      <c r="F6374" s="3" t="e">
        <v>#N/A</v>
      </c>
      <c r="G6374" s="3" t="e">
        <v>#N/A</v>
      </c>
      <c r="H6374" s="3" t="e">
        <v>#N/A</v>
      </c>
      <c r="I6374" s="80" t="e">
        <v>#N/A</v>
      </c>
      <c r="J6374" s="80" t="e">
        <v>#N/A</v>
      </c>
      <c r="K6374" s="85" t="e">
        <v>#N/A</v>
      </c>
      <c r="L6374" s="9" t="e">
        <v>#N/A</v>
      </c>
      <c r="M6374" s="93" t="e">
        <v>#N/A</v>
      </c>
      <c r="N6374" s="8" t="e">
        <v>#N/A</v>
      </c>
      <c r="O6374" t="e">
        <v>#N/A</v>
      </c>
      <c r="P6374" t="e">
        <v>#N/A</v>
      </c>
      <c r="Q6374" t="e">
        <v>#N/A</v>
      </c>
      <c r="R6374" s="2" t="e">
        <v>#N/A</v>
      </c>
      <c r="S6374" t="e">
        <v>#N/A</v>
      </c>
      <c r="T6374" s="3" t="e">
        <v>#N/A</v>
      </c>
      <c r="U6374" s="3" t="e">
        <v>#N/A</v>
      </c>
      <c r="V6374" t="e">
        <v>#N/A</v>
      </c>
      <c r="W6374" t="e">
        <v>#N/A</v>
      </c>
      <c r="X6374" t="e">
        <v>#N/A</v>
      </c>
      <c r="Y6374" s="3" t="e">
        <v>#N/A</v>
      </c>
      <c r="Z6374" s="8" t="e">
        <v>#N/A</v>
      </c>
      <c r="AA6374" s="30" t="e">
        <v>#N/A</v>
      </c>
      <c r="AB6374" t="e">
        <v>#N/A</v>
      </c>
      <c r="AC6374" t="e">
        <v>#N/A</v>
      </c>
      <c r="AD6374" t="e">
        <v>#N/A</v>
      </c>
      <c r="AE6374" t="e">
        <v>#N/A</v>
      </c>
      <c r="AF6374" t="e">
        <v>#N/A</v>
      </c>
    </row>
    <row r="6375" spans="1:32" x14ac:dyDescent="0.25">
      <c r="A6375" t="e">
        <v>#N/A</v>
      </c>
      <c r="B6375" s="33" t="e">
        <v>#N/A</v>
      </c>
      <c r="C6375" t="e">
        <v>#N/A</v>
      </c>
      <c r="D6375" t="e">
        <v>#N/A</v>
      </c>
      <c r="E6375" s="69" t="e">
        <v>#N/A</v>
      </c>
      <c r="F6375" s="3" t="e">
        <v>#N/A</v>
      </c>
      <c r="G6375" s="3" t="e">
        <v>#N/A</v>
      </c>
      <c r="H6375" s="3" t="e">
        <v>#N/A</v>
      </c>
      <c r="I6375" s="80" t="e">
        <v>#N/A</v>
      </c>
      <c r="J6375" s="80" t="e">
        <v>#N/A</v>
      </c>
      <c r="K6375" s="85" t="e">
        <v>#N/A</v>
      </c>
      <c r="L6375" s="9" t="e">
        <v>#N/A</v>
      </c>
      <c r="M6375" s="93" t="e">
        <v>#N/A</v>
      </c>
      <c r="N6375" s="8" t="e">
        <v>#N/A</v>
      </c>
      <c r="O6375" t="e">
        <v>#N/A</v>
      </c>
      <c r="P6375" t="e">
        <v>#N/A</v>
      </c>
      <c r="Q6375" t="e">
        <v>#N/A</v>
      </c>
      <c r="R6375" s="2" t="e">
        <v>#N/A</v>
      </c>
      <c r="S6375" t="e">
        <v>#N/A</v>
      </c>
      <c r="T6375" s="3" t="e">
        <v>#N/A</v>
      </c>
      <c r="U6375" s="3" t="e">
        <v>#N/A</v>
      </c>
      <c r="V6375" t="e">
        <v>#N/A</v>
      </c>
      <c r="W6375" t="e">
        <v>#N/A</v>
      </c>
      <c r="X6375" t="e">
        <v>#N/A</v>
      </c>
      <c r="Y6375" s="3" t="e">
        <v>#N/A</v>
      </c>
      <c r="Z6375" s="8" t="e">
        <v>#N/A</v>
      </c>
      <c r="AA6375" s="30" t="e">
        <v>#N/A</v>
      </c>
      <c r="AB6375" t="e">
        <v>#N/A</v>
      </c>
      <c r="AC6375" t="e">
        <v>#N/A</v>
      </c>
      <c r="AD6375" t="e">
        <v>#N/A</v>
      </c>
      <c r="AE6375" t="e">
        <v>#N/A</v>
      </c>
      <c r="AF6375" t="e">
        <v>#N/A</v>
      </c>
    </row>
    <row r="6376" spans="1:32" x14ac:dyDescent="0.25">
      <c r="A6376" t="e">
        <v>#N/A</v>
      </c>
      <c r="B6376" s="33" t="e">
        <v>#N/A</v>
      </c>
      <c r="C6376" t="e">
        <v>#N/A</v>
      </c>
      <c r="D6376" t="e">
        <v>#N/A</v>
      </c>
      <c r="E6376" s="69" t="e">
        <v>#N/A</v>
      </c>
      <c r="F6376" s="3" t="e">
        <v>#N/A</v>
      </c>
      <c r="G6376" s="3" t="e">
        <v>#N/A</v>
      </c>
      <c r="H6376" s="3" t="e">
        <v>#N/A</v>
      </c>
      <c r="I6376" s="80" t="e">
        <v>#N/A</v>
      </c>
      <c r="J6376" s="80" t="e">
        <v>#N/A</v>
      </c>
      <c r="K6376" s="85" t="e">
        <v>#N/A</v>
      </c>
      <c r="L6376" s="9" t="e">
        <v>#N/A</v>
      </c>
      <c r="M6376" s="93" t="e">
        <v>#N/A</v>
      </c>
      <c r="N6376" s="8" t="e">
        <v>#N/A</v>
      </c>
      <c r="O6376" t="e">
        <v>#N/A</v>
      </c>
      <c r="P6376" t="e">
        <v>#N/A</v>
      </c>
      <c r="Q6376" t="e">
        <v>#N/A</v>
      </c>
      <c r="R6376" s="2" t="e">
        <v>#N/A</v>
      </c>
      <c r="S6376" t="e">
        <v>#N/A</v>
      </c>
      <c r="T6376" s="3" t="e">
        <v>#N/A</v>
      </c>
      <c r="U6376" s="3" t="e">
        <v>#N/A</v>
      </c>
      <c r="V6376" t="e">
        <v>#N/A</v>
      </c>
      <c r="W6376" t="e">
        <v>#N/A</v>
      </c>
      <c r="X6376" t="e">
        <v>#N/A</v>
      </c>
      <c r="Y6376" s="3" t="e">
        <v>#N/A</v>
      </c>
      <c r="Z6376" s="8" t="e">
        <v>#N/A</v>
      </c>
      <c r="AA6376" s="30" t="e">
        <v>#N/A</v>
      </c>
      <c r="AB6376" t="e">
        <v>#N/A</v>
      </c>
      <c r="AC6376" t="e">
        <v>#N/A</v>
      </c>
      <c r="AD6376" t="e">
        <v>#N/A</v>
      </c>
      <c r="AE6376" t="e">
        <v>#N/A</v>
      </c>
      <c r="AF6376" t="e">
        <v>#N/A</v>
      </c>
    </row>
    <row r="6377" spans="1:32" x14ac:dyDescent="0.25">
      <c r="A6377" t="e">
        <v>#N/A</v>
      </c>
      <c r="B6377" s="33" t="e">
        <v>#N/A</v>
      </c>
      <c r="C6377" t="e">
        <v>#N/A</v>
      </c>
      <c r="D6377" t="e">
        <v>#N/A</v>
      </c>
      <c r="E6377" s="69" t="e">
        <v>#N/A</v>
      </c>
      <c r="F6377" s="3" t="e">
        <v>#N/A</v>
      </c>
      <c r="G6377" s="3" t="e">
        <v>#N/A</v>
      </c>
      <c r="H6377" s="3" t="e">
        <v>#N/A</v>
      </c>
      <c r="I6377" s="80" t="e">
        <v>#N/A</v>
      </c>
      <c r="J6377" s="80" t="e">
        <v>#N/A</v>
      </c>
      <c r="K6377" s="85" t="e">
        <v>#N/A</v>
      </c>
      <c r="L6377" s="9" t="e">
        <v>#N/A</v>
      </c>
      <c r="M6377" s="93" t="e">
        <v>#N/A</v>
      </c>
      <c r="N6377" s="8" t="e">
        <v>#N/A</v>
      </c>
      <c r="O6377" t="e">
        <v>#N/A</v>
      </c>
      <c r="P6377" t="e">
        <v>#N/A</v>
      </c>
      <c r="Q6377" t="e">
        <v>#N/A</v>
      </c>
      <c r="R6377" s="2" t="e">
        <v>#N/A</v>
      </c>
      <c r="S6377" t="e">
        <v>#N/A</v>
      </c>
      <c r="T6377" s="3" t="e">
        <v>#N/A</v>
      </c>
      <c r="U6377" s="3" t="e">
        <v>#N/A</v>
      </c>
      <c r="V6377" t="e">
        <v>#N/A</v>
      </c>
      <c r="W6377" t="e">
        <v>#N/A</v>
      </c>
      <c r="X6377" t="e">
        <v>#N/A</v>
      </c>
      <c r="Y6377" s="3" t="e">
        <v>#N/A</v>
      </c>
      <c r="Z6377" s="8" t="e">
        <v>#N/A</v>
      </c>
      <c r="AA6377" s="30" t="e">
        <v>#N/A</v>
      </c>
      <c r="AB6377" t="e">
        <v>#N/A</v>
      </c>
      <c r="AC6377" t="e">
        <v>#N/A</v>
      </c>
      <c r="AD6377" t="e">
        <v>#N/A</v>
      </c>
      <c r="AE6377" t="e">
        <v>#N/A</v>
      </c>
      <c r="AF6377" t="e">
        <v>#N/A</v>
      </c>
    </row>
    <row r="6378" spans="1:32" x14ac:dyDescent="0.25">
      <c r="A6378" t="e">
        <v>#N/A</v>
      </c>
      <c r="B6378" s="33" t="e">
        <v>#N/A</v>
      </c>
      <c r="C6378" t="e">
        <v>#N/A</v>
      </c>
      <c r="D6378" t="e">
        <v>#N/A</v>
      </c>
      <c r="E6378" s="69" t="e">
        <v>#N/A</v>
      </c>
      <c r="F6378" s="3" t="e">
        <v>#N/A</v>
      </c>
      <c r="G6378" s="3" t="e">
        <v>#N/A</v>
      </c>
      <c r="H6378" s="3" t="e">
        <v>#N/A</v>
      </c>
      <c r="I6378" s="80" t="e">
        <v>#N/A</v>
      </c>
      <c r="J6378" s="80" t="e">
        <v>#N/A</v>
      </c>
      <c r="K6378" s="85" t="e">
        <v>#N/A</v>
      </c>
      <c r="L6378" s="9" t="e">
        <v>#N/A</v>
      </c>
      <c r="M6378" s="93" t="e">
        <v>#N/A</v>
      </c>
      <c r="N6378" s="8" t="e">
        <v>#N/A</v>
      </c>
      <c r="O6378" t="e">
        <v>#N/A</v>
      </c>
      <c r="P6378" t="e">
        <v>#N/A</v>
      </c>
      <c r="Q6378" t="e">
        <v>#N/A</v>
      </c>
      <c r="R6378" s="2" t="e">
        <v>#N/A</v>
      </c>
      <c r="S6378" t="e">
        <v>#N/A</v>
      </c>
      <c r="T6378" s="3" t="e">
        <v>#N/A</v>
      </c>
      <c r="U6378" s="3" t="e">
        <v>#N/A</v>
      </c>
      <c r="V6378" t="e">
        <v>#N/A</v>
      </c>
      <c r="W6378" t="e">
        <v>#N/A</v>
      </c>
      <c r="X6378" t="e">
        <v>#N/A</v>
      </c>
      <c r="Y6378" s="3" t="e">
        <v>#N/A</v>
      </c>
      <c r="Z6378" s="8" t="e">
        <v>#N/A</v>
      </c>
      <c r="AA6378" s="30" t="e">
        <v>#N/A</v>
      </c>
      <c r="AB6378" t="e">
        <v>#N/A</v>
      </c>
      <c r="AC6378" t="e">
        <v>#N/A</v>
      </c>
      <c r="AD6378" t="e">
        <v>#N/A</v>
      </c>
      <c r="AE6378" t="e">
        <v>#N/A</v>
      </c>
      <c r="AF6378" t="e">
        <v>#N/A</v>
      </c>
    </row>
    <row r="6379" spans="1:32" x14ac:dyDescent="0.25">
      <c r="A6379" t="e">
        <v>#N/A</v>
      </c>
      <c r="B6379" s="33" t="e">
        <v>#N/A</v>
      </c>
      <c r="C6379" t="e">
        <v>#N/A</v>
      </c>
      <c r="D6379" t="e">
        <v>#N/A</v>
      </c>
      <c r="E6379" s="69" t="e">
        <v>#N/A</v>
      </c>
      <c r="F6379" s="3" t="e">
        <v>#N/A</v>
      </c>
      <c r="G6379" s="3" t="e">
        <v>#N/A</v>
      </c>
      <c r="H6379" s="3" t="e">
        <v>#N/A</v>
      </c>
      <c r="I6379" s="80" t="e">
        <v>#N/A</v>
      </c>
      <c r="J6379" s="80" t="e">
        <v>#N/A</v>
      </c>
      <c r="K6379" s="85" t="e">
        <v>#N/A</v>
      </c>
      <c r="L6379" s="9" t="e">
        <v>#N/A</v>
      </c>
      <c r="M6379" s="93" t="e">
        <v>#N/A</v>
      </c>
      <c r="N6379" s="8" t="e">
        <v>#N/A</v>
      </c>
      <c r="O6379" t="e">
        <v>#N/A</v>
      </c>
      <c r="P6379" t="e">
        <v>#N/A</v>
      </c>
      <c r="Q6379" t="e">
        <v>#N/A</v>
      </c>
      <c r="R6379" s="2" t="e">
        <v>#N/A</v>
      </c>
      <c r="S6379" t="e">
        <v>#N/A</v>
      </c>
      <c r="T6379" s="3" t="e">
        <v>#N/A</v>
      </c>
      <c r="U6379" s="3" t="e">
        <v>#N/A</v>
      </c>
      <c r="V6379" t="e">
        <v>#N/A</v>
      </c>
      <c r="W6379" t="e">
        <v>#N/A</v>
      </c>
      <c r="X6379" t="e">
        <v>#N/A</v>
      </c>
      <c r="Y6379" s="3" t="e">
        <v>#N/A</v>
      </c>
      <c r="Z6379" s="8" t="e">
        <v>#N/A</v>
      </c>
      <c r="AA6379" s="30" t="e">
        <v>#N/A</v>
      </c>
      <c r="AB6379" t="e">
        <v>#N/A</v>
      </c>
      <c r="AC6379" t="e">
        <v>#N/A</v>
      </c>
      <c r="AD6379" t="e">
        <v>#N/A</v>
      </c>
      <c r="AE6379" t="e">
        <v>#N/A</v>
      </c>
      <c r="AF6379" t="e">
        <v>#N/A</v>
      </c>
    </row>
    <row r="6380" spans="1:32" x14ac:dyDescent="0.25">
      <c r="A6380" t="e">
        <v>#N/A</v>
      </c>
      <c r="B6380" s="33" t="e">
        <v>#N/A</v>
      </c>
      <c r="C6380" t="e">
        <v>#N/A</v>
      </c>
      <c r="D6380" t="e">
        <v>#N/A</v>
      </c>
      <c r="E6380" s="69" t="e">
        <v>#N/A</v>
      </c>
      <c r="F6380" s="3" t="e">
        <v>#N/A</v>
      </c>
      <c r="G6380" s="3" t="e">
        <v>#N/A</v>
      </c>
      <c r="H6380" s="3" t="e">
        <v>#N/A</v>
      </c>
      <c r="I6380" s="80" t="e">
        <v>#N/A</v>
      </c>
      <c r="J6380" s="80" t="e">
        <v>#N/A</v>
      </c>
      <c r="K6380" s="85" t="e">
        <v>#N/A</v>
      </c>
      <c r="L6380" s="9" t="e">
        <v>#N/A</v>
      </c>
      <c r="M6380" s="93" t="e">
        <v>#N/A</v>
      </c>
      <c r="N6380" s="8" t="e">
        <v>#N/A</v>
      </c>
      <c r="O6380" t="e">
        <v>#N/A</v>
      </c>
      <c r="P6380" t="e">
        <v>#N/A</v>
      </c>
      <c r="Q6380" t="e">
        <v>#N/A</v>
      </c>
      <c r="R6380" s="2" t="e">
        <v>#N/A</v>
      </c>
      <c r="S6380" t="e">
        <v>#N/A</v>
      </c>
      <c r="T6380" s="3" t="e">
        <v>#N/A</v>
      </c>
      <c r="U6380" s="3" t="e">
        <v>#N/A</v>
      </c>
      <c r="V6380" t="e">
        <v>#N/A</v>
      </c>
      <c r="W6380" t="e">
        <v>#N/A</v>
      </c>
      <c r="X6380" t="e">
        <v>#N/A</v>
      </c>
      <c r="Y6380" s="3" t="e">
        <v>#N/A</v>
      </c>
      <c r="Z6380" s="8" t="e">
        <v>#N/A</v>
      </c>
      <c r="AA6380" s="30" t="e">
        <v>#N/A</v>
      </c>
      <c r="AB6380" t="e">
        <v>#N/A</v>
      </c>
      <c r="AC6380" t="e">
        <v>#N/A</v>
      </c>
      <c r="AD6380" t="e">
        <v>#N/A</v>
      </c>
      <c r="AE6380" t="e">
        <v>#N/A</v>
      </c>
      <c r="AF6380" t="e">
        <v>#N/A</v>
      </c>
    </row>
    <row r="6381" spans="1:32" x14ac:dyDescent="0.25">
      <c r="A6381" t="e">
        <v>#N/A</v>
      </c>
      <c r="B6381" s="33" t="e">
        <v>#N/A</v>
      </c>
      <c r="C6381" t="e">
        <v>#N/A</v>
      </c>
      <c r="D6381" t="e">
        <v>#N/A</v>
      </c>
      <c r="E6381" s="69" t="e">
        <v>#N/A</v>
      </c>
      <c r="F6381" s="3" t="e">
        <v>#N/A</v>
      </c>
      <c r="G6381" s="3" t="e">
        <v>#N/A</v>
      </c>
      <c r="H6381" s="3" t="e">
        <v>#N/A</v>
      </c>
      <c r="I6381" s="80" t="e">
        <v>#N/A</v>
      </c>
      <c r="J6381" s="80" t="e">
        <v>#N/A</v>
      </c>
      <c r="K6381" s="85" t="e">
        <v>#N/A</v>
      </c>
      <c r="L6381" s="9" t="e">
        <v>#N/A</v>
      </c>
      <c r="M6381" s="93" t="e">
        <v>#N/A</v>
      </c>
      <c r="N6381" s="8" t="e">
        <v>#N/A</v>
      </c>
      <c r="O6381" t="e">
        <v>#N/A</v>
      </c>
      <c r="P6381" t="e">
        <v>#N/A</v>
      </c>
      <c r="Q6381" t="e">
        <v>#N/A</v>
      </c>
      <c r="R6381" s="2" t="e">
        <v>#N/A</v>
      </c>
      <c r="S6381" t="e">
        <v>#N/A</v>
      </c>
      <c r="T6381" s="3" t="e">
        <v>#N/A</v>
      </c>
      <c r="U6381" s="3" t="e">
        <v>#N/A</v>
      </c>
      <c r="V6381" t="e">
        <v>#N/A</v>
      </c>
      <c r="W6381" t="e">
        <v>#N/A</v>
      </c>
      <c r="X6381" t="e">
        <v>#N/A</v>
      </c>
      <c r="Y6381" s="3" t="e">
        <v>#N/A</v>
      </c>
      <c r="Z6381" s="8" t="e">
        <v>#N/A</v>
      </c>
      <c r="AA6381" s="30" t="e">
        <v>#N/A</v>
      </c>
      <c r="AB6381" t="e">
        <v>#N/A</v>
      </c>
      <c r="AC6381" t="e">
        <v>#N/A</v>
      </c>
      <c r="AD6381" t="e">
        <v>#N/A</v>
      </c>
      <c r="AE6381" t="e">
        <v>#N/A</v>
      </c>
      <c r="AF6381" t="e">
        <v>#N/A</v>
      </c>
    </row>
    <row r="6382" spans="1:32" x14ac:dyDescent="0.25">
      <c r="A6382" t="e">
        <v>#N/A</v>
      </c>
      <c r="B6382" s="33" t="e">
        <v>#N/A</v>
      </c>
      <c r="C6382" t="e">
        <v>#N/A</v>
      </c>
      <c r="D6382" t="e">
        <v>#N/A</v>
      </c>
      <c r="E6382" s="69" t="e">
        <v>#N/A</v>
      </c>
      <c r="F6382" s="3" t="e">
        <v>#N/A</v>
      </c>
      <c r="G6382" s="3" t="e">
        <v>#N/A</v>
      </c>
      <c r="H6382" s="3" t="e">
        <v>#N/A</v>
      </c>
      <c r="I6382" s="80" t="e">
        <v>#N/A</v>
      </c>
      <c r="J6382" s="80" t="e">
        <v>#N/A</v>
      </c>
      <c r="K6382" s="85" t="e">
        <v>#N/A</v>
      </c>
      <c r="L6382" s="9" t="e">
        <v>#N/A</v>
      </c>
      <c r="M6382" s="93" t="e">
        <v>#N/A</v>
      </c>
      <c r="N6382" s="8" t="e">
        <v>#N/A</v>
      </c>
      <c r="O6382" t="e">
        <v>#N/A</v>
      </c>
      <c r="P6382" t="e">
        <v>#N/A</v>
      </c>
      <c r="Q6382" t="e">
        <v>#N/A</v>
      </c>
      <c r="R6382" s="2" t="e">
        <v>#N/A</v>
      </c>
      <c r="S6382" t="e">
        <v>#N/A</v>
      </c>
      <c r="T6382" s="3" t="e">
        <v>#N/A</v>
      </c>
      <c r="U6382" s="3" t="e">
        <v>#N/A</v>
      </c>
      <c r="V6382" t="e">
        <v>#N/A</v>
      </c>
      <c r="W6382" t="e">
        <v>#N/A</v>
      </c>
      <c r="X6382" t="e">
        <v>#N/A</v>
      </c>
      <c r="Y6382" s="3" t="e">
        <v>#N/A</v>
      </c>
      <c r="Z6382" s="8" t="e">
        <v>#N/A</v>
      </c>
      <c r="AA6382" s="30" t="e">
        <v>#N/A</v>
      </c>
      <c r="AB6382" t="e">
        <v>#N/A</v>
      </c>
      <c r="AC6382" t="e">
        <v>#N/A</v>
      </c>
      <c r="AD6382" t="e">
        <v>#N/A</v>
      </c>
      <c r="AE6382" t="e">
        <v>#N/A</v>
      </c>
      <c r="AF6382" t="e">
        <v>#N/A</v>
      </c>
    </row>
    <row r="6383" spans="1:32" x14ac:dyDescent="0.25">
      <c r="A6383" t="e">
        <v>#N/A</v>
      </c>
      <c r="B6383" s="33" t="e">
        <v>#N/A</v>
      </c>
      <c r="C6383" t="e">
        <v>#N/A</v>
      </c>
      <c r="D6383" t="e">
        <v>#N/A</v>
      </c>
      <c r="E6383" s="69" t="e">
        <v>#N/A</v>
      </c>
      <c r="F6383" s="3" t="e">
        <v>#N/A</v>
      </c>
      <c r="G6383" s="3" t="e">
        <v>#N/A</v>
      </c>
      <c r="H6383" s="3" t="e">
        <v>#N/A</v>
      </c>
      <c r="I6383" s="80" t="e">
        <v>#N/A</v>
      </c>
      <c r="J6383" s="80" t="e">
        <v>#N/A</v>
      </c>
      <c r="K6383" s="85" t="e">
        <v>#N/A</v>
      </c>
      <c r="L6383" s="9" t="e">
        <v>#N/A</v>
      </c>
      <c r="M6383" s="93" t="e">
        <v>#N/A</v>
      </c>
      <c r="N6383" s="8" t="e">
        <v>#N/A</v>
      </c>
      <c r="O6383" t="e">
        <v>#N/A</v>
      </c>
      <c r="P6383" t="e">
        <v>#N/A</v>
      </c>
      <c r="Q6383" t="e">
        <v>#N/A</v>
      </c>
      <c r="R6383" s="2" t="e">
        <v>#N/A</v>
      </c>
      <c r="S6383" t="e">
        <v>#N/A</v>
      </c>
      <c r="T6383" s="3" t="e">
        <v>#N/A</v>
      </c>
      <c r="U6383" s="3" t="e">
        <v>#N/A</v>
      </c>
      <c r="V6383" t="e">
        <v>#N/A</v>
      </c>
      <c r="W6383" t="e">
        <v>#N/A</v>
      </c>
      <c r="X6383" t="e">
        <v>#N/A</v>
      </c>
      <c r="Y6383" s="3" t="e">
        <v>#N/A</v>
      </c>
      <c r="Z6383" s="8" t="e">
        <v>#N/A</v>
      </c>
      <c r="AA6383" s="30" t="e">
        <v>#N/A</v>
      </c>
      <c r="AB6383" t="e">
        <v>#N/A</v>
      </c>
      <c r="AC6383" t="e">
        <v>#N/A</v>
      </c>
      <c r="AD6383" t="e">
        <v>#N/A</v>
      </c>
      <c r="AE6383" t="e">
        <v>#N/A</v>
      </c>
      <c r="AF6383" t="e">
        <v>#N/A</v>
      </c>
    </row>
    <row r="6384" spans="1:32" x14ac:dyDescent="0.25">
      <c r="A6384" t="e">
        <v>#N/A</v>
      </c>
      <c r="B6384" s="33" t="e">
        <v>#N/A</v>
      </c>
      <c r="C6384" t="e">
        <v>#N/A</v>
      </c>
      <c r="D6384" t="e">
        <v>#N/A</v>
      </c>
      <c r="E6384" s="69" t="e">
        <v>#N/A</v>
      </c>
      <c r="F6384" s="3" t="e">
        <v>#N/A</v>
      </c>
      <c r="G6384" s="3" t="e">
        <v>#N/A</v>
      </c>
      <c r="H6384" s="3" t="e">
        <v>#N/A</v>
      </c>
      <c r="I6384" s="80" t="e">
        <v>#N/A</v>
      </c>
      <c r="J6384" s="80" t="e">
        <v>#N/A</v>
      </c>
      <c r="K6384" s="85" t="e">
        <v>#N/A</v>
      </c>
      <c r="L6384" s="9" t="e">
        <v>#N/A</v>
      </c>
      <c r="M6384" s="93" t="e">
        <v>#N/A</v>
      </c>
      <c r="N6384" s="8" t="e">
        <v>#N/A</v>
      </c>
      <c r="O6384" t="e">
        <v>#N/A</v>
      </c>
      <c r="P6384" t="e">
        <v>#N/A</v>
      </c>
      <c r="Q6384" t="e">
        <v>#N/A</v>
      </c>
      <c r="R6384" s="2" t="e">
        <v>#N/A</v>
      </c>
      <c r="S6384" t="e">
        <v>#N/A</v>
      </c>
      <c r="T6384" s="3" t="e">
        <v>#N/A</v>
      </c>
      <c r="U6384" s="3" t="e">
        <v>#N/A</v>
      </c>
      <c r="V6384" t="e">
        <v>#N/A</v>
      </c>
      <c r="W6384" t="e">
        <v>#N/A</v>
      </c>
      <c r="X6384" t="e">
        <v>#N/A</v>
      </c>
      <c r="Y6384" s="3" t="e">
        <v>#N/A</v>
      </c>
      <c r="Z6384" s="8" t="e">
        <v>#N/A</v>
      </c>
      <c r="AA6384" s="30" t="e">
        <v>#N/A</v>
      </c>
      <c r="AB6384" t="e">
        <v>#N/A</v>
      </c>
      <c r="AC6384" t="e">
        <v>#N/A</v>
      </c>
      <c r="AD6384" t="e">
        <v>#N/A</v>
      </c>
      <c r="AE6384" t="e">
        <v>#N/A</v>
      </c>
      <c r="AF6384" t="e">
        <v>#N/A</v>
      </c>
    </row>
    <row r="6385" spans="1:32" x14ac:dyDescent="0.25">
      <c r="A6385" t="e">
        <v>#N/A</v>
      </c>
      <c r="B6385" s="33" t="e">
        <v>#N/A</v>
      </c>
      <c r="C6385" t="e">
        <v>#N/A</v>
      </c>
      <c r="D6385" t="e">
        <v>#N/A</v>
      </c>
      <c r="E6385" s="69" t="e">
        <v>#N/A</v>
      </c>
      <c r="F6385" s="3" t="e">
        <v>#N/A</v>
      </c>
      <c r="G6385" s="3" t="e">
        <v>#N/A</v>
      </c>
      <c r="H6385" s="3" t="e">
        <v>#N/A</v>
      </c>
      <c r="I6385" s="80" t="e">
        <v>#N/A</v>
      </c>
      <c r="J6385" s="80" t="e">
        <v>#N/A</v>
      </c>
      <c r="K6385" s="85" t="e">
        <v>#N/A</v>
      </c>
      <c r="L6385" s="9" t="e">
        <v>#N/A</v>
      </c>
      <c r="M6385" s="93" t="e">
        <v>#N/A</v>
      </c>
      <c r="N6385" s="8" t="e">
        <v>#N/A</v>
      </c>
      <c r="O6385" t="e">
        <v>#N/A</v>
      </c>
      <c r="P6385" t="e">
        <v>#N/A</v>
      </c>
      <c r="Q6385" t="e">
        <v>#N/A</v>
      </c>
      <c r="R6385" s="2" t="e">
        <v>#N/A</v>
      </c>
      <c r="S6385" t="e">
        <v>#N/A</v>
      </c>
      <c r="T6385" s="3" t="e">
        <v>#N/A</v>
      </c>
      <c r="U6385" s="3" t="e">
        <v>#N/A</v>
      </c>
      <c r="V6385" t="e">
        <v>#N/A</v>
      </c>
      <c r="W6385" t="e">
        <v>#N/A</v>
      </c>
      <c r="X6385" t="e">
        <v>#N/A</v>
      </c>
      <c r="Y6385" s="3" t="e">
        <v>#N/A</v>
      </c>
      <c r="Z6385" s="8" t="e">
        <v>#N/A</v>
      </c>
      <c r="AA6385" s="30" t="e">
        <v>#N/A</v>
      </c>
      <c r="AB6385" t="e">
        <v>#N/A</v>
      </c>
      <c r="AC6385" t="e">
        <v>#N/A</v>
      </c>
      <c r="AD6385" t="e">
        <v>#N/A</v>
      </c>
      <c r="AE6385" t="e">
        <v>#N/A</v>
      </c>
      <c r="AF6385" t="e">
        <v>#N/A</v>
      </c>
    </row>
    <row r="6386" spans="1:32" x14ac:dyDescent="0.25">
      <c r="A6386" t="e">
        <v>#N/A</v>
      </c>
      <c r="B6386" s="33" t="e">
        <v>#N/A</v>
      </c>
      <c r="C6386" t="e">
        <v>#N/A</v>
      </c>
      <c r="D6386" t="e">
        <v>#N/A</v>
      </c>
      <c r="E6386" s="69" t="e">
        <v>#N/A</v>
      </c>
      <c r="F6386" s="3" t="e">
        <v>#N/A</v>
      </c>
      <c r="G6386" s="3" t="e">
        <v>#N/A</v>
      </c>
      <c r="H6386" s="3" t="e">
        <v>#N/A</v>
      </c>
      <c r="I6386" s="80" t="e">
        <v>#N/A</v>
      </c>
      <c r="J6386" s="80" t="e">
        <v>#N/A</v>
      </c>
      <c r="K6386" s="85" t="e">
        <v>#N/A</v>
      </c>
      <c r="L6386" s="9" t="e">
        <v>#N/A</v>
      </c>
      <c r="M6386" s="93" t="e">
        <v>#N/A</v>
      </c>
      <c r="N6386" s="8" t="e">
        <v>#N/A</v>
      </c>
      <c r="O6386" t="e">
        <v>#N/A</v>
      </c>
      <c r="P6386" t="e">
        <v>#N/A</v>
      </c>
      <c r="Q6386" t="e">
        <v>#N/A</v>
      </c>
      <c r="R6386" s="2" t="e">
        <v>#N/A</v>
      </c>
      <c r="S6386" t="e">
        <v>#N/A</v>
      </c>
      <c r="T6386" s="3" t="e">
        <v>#N/A</v>
      </c>
      <c r="U6386" s="3" t="e">
        <v>#N/A</v>
      </c>
      <c r="V6386" t="e">
        <v>#N/A</v>
      </c>
      <c r="W6386" t="e">
        <v>#N/A</v>
      </c>
      <c r="X6386" t="e">
        <v>#N/A</v>
      </c>
      <c r="Y6386" s="3" t="e">
        <v>#N/A</v>
      </c>
      <c r="Z6386" s="8" t="e">
        <v>#N/A</v>
      </c>
      <c r="AA6386" s="30" t="e">
        <v>#N/A</v>
      </c>
      <c r="AB6386" t="e">
        <v>#N/A</v>
      </c>
      <c r="AC6386" t="e">
        <v>#N/A</v>
      </c>
      <c r="AD6386" t="e">
        <v>#N/A</v>
      </c>
      <c r="AE6386" t="e">
        <v>#N/A</v>
      </c>
      <c r="AF6386" t="e">
        <v>#N/A</v>
      </c>
    </row>
    <row r="6387" spans="1:32" x14ac:dyDescent="0.25">
      <c r="A6387" t="e">
        <v>#N/A</v>
      </c>
      <c r="B6387" s="33" t="e">
        <v>#N/A</v>
      </c>
      <c r="C6387" t="e">
        <v>#N/A</v>
      </c>
      <c r="D6387" t="e">
        <v>#N/A</v>
      </c>
      <c r="E6387" s="69" t="e">
        <v>#N/A</v>
      </c>
      <c r="F6387" s="3" t="e">
        <v>#N/A</v>
      </c>
      <c r="G6387" s="3" t="e">
        <v>#N/A</v>
      </c>
      <c r="H6387" s="3" t="e">
        <v>#N/A</v>
      </c>
      <c r="I6387" s="80" t="e">
        <v>#N/A</v>
      </c>
      <c r="J6387" s="80" t="e">
        <v>#N/A</v>
      </c>
      <c r="K6387" s="85" t="e">
        <v>#N/A</v>
      </c>
      <c r="L6387" s="9" t="e">
        <v>#N/A</v>
      </c>
      <c r="M6387" s="93" t="e">
        <v>#N/A</v>
      </c>
      <c r="N6387" s="8" t="e">
        <v>#N/A</v>
      </c>
      <c r="O6387" t="e">
        <v>#N/A</v>
      </c>
      <c r="P6387" t="e">
        <v>#N/A</v>
      </c>
      <c r="Q6387" t="e">
        <v>#N/A</v>
      </c>
      <c r="R6387" s="2" t="e">
        <v>#N/A</v>
      </c>
      <c r="S6387" t="e">
        <v>#N/A</v>
      </c>
      <c r="T6387" s="3" t="e">
        <v>#N/A</v>
      </c>
      <c r="U6387" s="3" t="e">
        <v>#N/A</v>
      </c>
      <c r="V6387" t="e">
        <v>#N/A</v>
      </c>
      <c r="W6387" t="e">
        <v>#N/A</v>
      </c>
      <c r="X6387" t="e">
        <v>#N/A</v>
      </c>
      <c r="Y6387" s="3" t="e">
        <v>#N/A</v>
      </c>
      <c r="Z6387" s="8" t="e">
        <v>#N/A</v>
      </c>
      <c r="AA6387" s="30" t="e">
        <v>#N/A</v>
      </c>
      <c r="AB6387" t="e">
        <v>#N/A</v>
      </c>
      <c r="AC6387" t="e">
        <v>#N/A</v>
      </c>
      <c r="AD6387" t="e">
        <v>#N/A</v>
      </c>
      <c r="AE6387" t="e">
        <v>#N/A</v>
      </c>
      <c r="AF6387" t="e">
        <v>#N/A</v>
      </c>
    </row>
    <row r="6388" spans="1:32" x14ac:dyDescent="0.25">
      <c r="A6388" t="e">
        <v>#N/A</v>
      </c>
      <c r="B6388" s="33" t="e">
        <v>#N/A</v>
      </c>
      <c r="C6388" t="e">
        <v>#N/A</v>
      </c>
      <c r="D6388" t="e">
        <v>#N/A</v>
      </c>
      <c r="E6388" s="69" t="e">
        <v>#N/A</v>
      </c>
      <c r="F6388" s="3" t="e">
        <v>#N/A</v>
      </c>
      <c r="G6388" s="3" t="e">
        <v>#N/A</v>
      </c>
      <c r="H6388" s="3" t="e">
        <v>#N/A</v>
      </c>
      <c r="I6388" s="80" t="e">
        <v>#N/A</v>
      </c>
      <c r="J6388" s="80" t="e">
        <v>#N/A</v>
      </c>
      <c r="K6388" s="85" t="e">
        <v>#N/A</v>
      </c>
      <c r="L6388" s="9" t="e">
        <v>#N/A</v>
      </c>
      <c r="M6388" s="93" t="e">
        <v>#N/A</v>
      </c>
      <c r="N6388" s="8" t="e">
        <v>#N/A</v>
      </c>
      <c r="O6388" t="e">
        <v>#N/A</v>
      </c>
      <c r="P6388" t="e">
        <v>#N/A</v>
      </c>
      <c r="Q6388" t="e">
        <v>#N/A</v>
      </c>
      <c r="R6388" s="2" t="e">
        <v>#N/A</v>
      </c>
      <c r="S6388" t="e">
        <v>#N/A</v>
      </c>
      <c r="T6388" s="3" t="e">
        <v>#N/A</v>
      </c>
      <c r="U6388" s="3" t="e">
        <v>#N/A</v>
      </c>
      <c r="V6388" t="e">
        <v>#N/A</v>
      </c>
      <c r="W6388" t="e">
        <v>#N/A</v>
      </c>
      <c r="X6388" t="e">
        <v>#N/A</v>
      </c>
      <c r="Y6388" s="3" t="e">
        <v>#N/A</v>
      </c>
      <c r="Z6388" s="8" t="e">
        <v>#N/A</v>
      </c>
      <c r="AA6388" s="30" t="e">
        <v>#N/A</v>
      </c>
      <c r="AB6388" t="e">
        <v>#N/A</v>
      </c>
      <c r="AC6388" t="e">
        <v>#N/A</v>
      </c>
      <c r="AD6388" t="e">
        <v>#N/A</v>
      </c>
      <c r="AE6388" t="e">
        <v>#N/A</v>
      </c>
      <c r="AF6388" t="e">
        <v>#N/A</v>
      </c>
    </row>
    <row r="6389" spans="1:32" x14ac:dyDescent="0.25">
      <c r="A6389" t="e">
        <v>#N/A</v>
      </c>
      <c r="B6389" s="33" t="e">
        <v>#N/A</v>
      </c>
      <c r="C6389" t="e">
        <v>#N/A</v>
      </c>
      <c r="D6389" t="e">
        <v>#N/A</v>
      </c>
      <c r="E6389" s="69" t="e">
        <v>#N/A</v>
      </c>
      <c r="F6389" s="3" t="e">
        <v>#N/A</v>
      </c>
      <c r="G6389" s="3" t="e">
        <v>#N/A</v>
      </c>
      <c r="H6389" s="3" t="e">
        <v>#N/A</v>
      </c>
      <c r="I6389" s="80" t="e">
        <v>#N/A</v>
      </c>
      <c r="J6389" s="80" t="e">
        <v>#N/A</v>
      </c>
      <c r="K6389" s="85" t="e">
        <v>#N/A</v>
      </c>
      <c r="L6389" s="9" t="e">
        <v>#N/A</v>
      </c>
      <c r="M6389" s="93" t="e">
        <v>#N/A</v>
      </c>
      <c r="N6389" s="8" t="e">
        <v>#N/A</v>
      </c>
      <c r="O6389" t="e">
        <v>#N/A</v>
      </c>
      <c r="P6389" t="e">
        <v>#N/A</v>
      </c>
      <c r="Q6389" t="e">
        <v>#N/A</v>
      </c>
      <c r="R6389" s="2" t="e">
        <v>#N/A</v>
      </c>
      <c r="S6389" t="e">
        <v>#N/A</v>
      </c>
      <c r="T6389" s="3" t="e">
        <v>#N/A</v>
      </c>
      <c r="U6389" s="3" t="e">
        <v>#N/A</v>
      </c>
      <c r="V6389" t="e">
        <v>#N/A</v>
      </c>
      <c r="W6389" t="e">
        <v>#N/A</v>
      </c>
      <c r="X6389" t="e">
        <v>#N/A</v>
      </c>
      <c r="Y6389" s="3" t="e">
        <v>#N/A</v>
      </c>
      <c r="Z6389" s="8" t="e">
        <v>#N/A</v>
      </c>
      <c r="AA6389" s="30" t="e">
        <v>#N/A</v>
      </c>
      <c r="AB6389" t="e">
        <v>#N/A</v>
      </c>
      <c r="AC6389" t="e">
        <v>#N/A</v>
      </c>
      <c r="AD6389" t="e">
        <v>#N/A</v>
      </c>
      <c r="AE6389" t="e">
        <v>#N/A</v>
      </c>
      <c r="AF6389" t="e">
        <v>#N/A</v>
      </c>
    </row>
    <row r="6390" spans="1:32" x14ac:dyDescent="0.25">
      <c r="A6390" t="e">
        <v>#N/A</v>
      </c>
      <c r="B6390" s="33" t="e">
        <v>#N/A</v>
      </c>
      <c r="C6390" t="e">
        <v>#N/A</v>
      </c>
      <c r="D6390" t="e">
        <v>#N/A</v>
      </c>
      <c r="E6390" s="69" t="e">
        <v>#N/A</v>
      </c>
      <c r="F6390" s="3" t="e">
        <v>#N/A</v>
      </c>
      <c r="G6390" s="3" t="e">
        <v>#N/A</v>
      </c>
      <c r="H6390" s="3" t="e">
        <v>#N/A</v>
      </c>
      <c r="I6390" s="80" t="e">
        <v>#N/A</v>
      </c>
      <c r="J6390" s="80" t="e">
        <v>#N/A</v>
      </c>
      <c r="K6390" s="85" t="e">
        <v>#N/A</v>
      </c>
      <c r="L6390" s="9" t="e">
        <v>#N/A</v>
      </c>
      <c r="M6390" s="93" t="e">
        <v>#N/A</v>
      </c>
      <c r="N6390" s="8" t="e">
        <v>#N/A</v>
      </c>
      <c r="O6390" t="e">
        <v>#N/A</v>
      </c>
      <c r="P6390" t="e">
        <v>#N/A</v>
      </c>
      <c r="Q6390" t="e">
        <v>#N/A</v>
      </c>
      <c r="R6390" s="2" t="e">
        <v>#N/A</v>
      </c>
      <c r="S6390" t="e">
        <v>#N/A</v>
      </c>
      <c r="T6390" s="3" t="e">
        <v>#N/A</v>
      </c>
      <c r="U6390" s="3" t="e">
        <v>#N/A</v>
      </c>
      <c r="V6390" t="e">
        <v>#N/A</v>
      </c>
      <c r="W6390" t="e">
        <v>#N/A</v>
      </c>
      <c r="X6390" t="e">
        <v>#N/A</v>
      </c>
      <c r="Y6390" s="3" t="e">
        <v>#N/A</v>
      </c>
      <c r="Z6390" s="8" t="e">
        <v>#N/A</v>
      </c>
      <c r="AA6390" s="30" t="e">
        <v>#N/A</v>
      </c>
      <c r="AB6390" t="e">
        <v>#N/A</v>
      </c>
      <c r="AC6390" t="e">
        <v>#N/A</v>
      </c>
      <c r="AD6390" t="e">
        <v>#N/A</v>
      </c>
      <c r="AE6390" t="e">
        <v>#N/A</v>
      </c>
      <c r="AF6390" t="e">
        <v>#N/A</v>
      </c>
    </row>
    <row r="6391" spans="1:32" x14ac:dyDescent="0.25">
      <c r="A6391" t="e">
        <v>#N/A</v>
      </c>
      <c r="B6391" s="33" t="e">
        <v>#N/A</v>
      </c>
      <c r="C6391" t="e">
        <v>#N/A</v>
      </c>
      <c r="D6391" t="e">
        <v>#N/A</v>
      </c>
      <c r="E6391" s="69" t="e">
        <v>#N/A</v>
      </c>
      <c r="F6391" s="3" t="e">
        <v>#N/A</v>
      </c>
      <c r="G6391" s="3" t="e">
        <v>#N/A</v>
      </c>
      <c r="H6391" s="3" t="e">
        <v>#N/A</v>
      </c>
      <c r="I6391" s="80" t="e">
        <v>#N/A</v>
      </c>
      <c r="J6391" s="80" t="e">
        <v>#N/A</v>
      </c>
      <c r="K6391" s="85" t="e">
        <v>#N/A</v>
      </c>
      <c r="L6391" s="9" t="e">
        <v>#N/A</v>
      </c>
      <c r="M6391" s="93" t="e">
        <v>#N/A</v>
      </c>
      <c r="N6391" s="8" t="e">
        <v>#N/A</v>
      </c>
      <c r="O6391" t="e">
        <v>#N/A</v>
      </c>
      <c r="P6391" t="e">
        <v>#N/A</v>
      </c>
      <c r="Q6391" t="e">
        <v>#N/A</v>
      </c>
      <c r="R6391" s="2" t="e">
        <v>#N/A</v>
      </c>
      <c r="S6391" t="e">
        <v>#N/A</v>
      </c>
      <c r="T6391" s="3" t="e">
        <v>#N/A</v>
      </c>
      <c r="U6391" s="3" t="e">
        <v>#N/A</v>
      </c>
      <c r="V6391" t="e">
        <v>#N/A</v>
      </c>
      <c r="W6391" t="e">
        <v>#N/A</v>
      </c>
      <c r="X6391" t="e">
        <v>#N/A</v>
      </c>
      <c r="Y6391" s="3" t="e">
        <v>#N/A</v>
      </c>
      <c r="Z6391" s="8" t="e">
        <v>#N/A</v>
      </c>
      <c r="AA6391" s="30" t="e">
        <v>#N/A</v>
      </c>
      <c r="AB6391" t="e">
        <v>#N/A</v>
      </c>
      <c r="AC6391" t="e">
        <v>#N/A</v>
      </c>
      <c r="AD6391" t="e">
        <v>#N/A</v>
      </c>
      <c r="AE6391" t="e">
        <v>#N/A</v>
      </c>
      <c r="AF6391" t="e">
        <v>#N/A</v>
      </c>
    </row>
    <row r="6392" spans="1:32" x14ac:dyDescent="0.25">
      <c r="A6392" t="e">
        <v>#N/A</v>
      </c>
      <c r="B6392" s="33" t="e">
        <v>#N/A</v>
      </c>
      <c r="C6392" t="e">
        <v>#N/A</v>
      </c>
      <c r="D6392" t="e">
        <v>#N/A</v>
      </c>
      <c r="E6392" s="69" t="e">
        <v>#N/A</v>
      </c>
      <c r="F6392" s="3" t="e">
        <v>#N/A</v>
      </c>
      <c r="G6392" s="3" t="e">
        <v>#N/A</v>
      </c>
      <c r="H6392" s="3" t="e">
        <v>#N/A</v>
      </c>
      <c r="I6392" s="80" t="e">
        <v>#N/A</v>
      </c>
      <c r="J6392" s="80" t="e">
        <v>#N/A</v>
      </c>
      <c r="K6392" s="85" t="e">
        <v>#N/A</v>
      </c>
      <c r="L6392" s="9" t="e">
        <v>#N/A</v>
      </c>
      <c r="M6392" s="93" t="e">
        <v>#N/A</v>
      </c>
      <c r="N6392" s="8" t="e">
        <v>#N/A</v>
      </c>
      <c r="O6392" t="e">
        <v>#N/A</v>
      </c>
      <c r="P6392" t="e">
        <v>#N/A</v>
      </c>
      <c r="Q6392" t="e">
        <v>#N/A</v>
      </c>
      <c r="R6392" s="2" t="e">
        <v>#N/A</v>
      </c>
      <c r="S6392" t="e">
        <v>#N/A</v>
      </c>
      <c r="T6392" s="3" t="e">
        <v>#N/A</v>
      </c>
      <c r="U6392" s="3" t="e">
        <v>#N/A</v>
      </c>
      <c r="V6392" t="e">
        <v>#N/A</v>
      </c>
      <c r="W6392" t="e">
        <v>#N/A</v>
      </c>
      <c r="X6392" t="e">
        <v>#N/A</v>
      </c>
      <c r="Y6392" s="3" t="e">
        <v>#N/A</v>
      </c>
      <c r="Z6392" s="8" t="e">
        <v>#N/A</v>
      </c>
      <c r="AA6392" s="30" t="e">
        <v>#N/A</v>
      </c>
      <c r="AB6392" t="e">
        <v>#N/A</v>
      </c>
      <c r="AC6392" t="e">
        <v>#N/A</v>
      </c>
      <c r="AD6392" t="e">
        <v>#N/A</v>
      </c>
      <c r="AE6392" t="e">
        <v>#N/A</v>
      </c>
      <c r="AF6392" t="e">
        <v>#N/A</v>
      </c>
    </row>
    <row r="6393" spans="1:32" x14ac:dyDescent="0.25">
      <c r="A6393" t="e">
        <v>#N/A</v>
      </c>
      <c r="B6393" s="33" t="e">
        <v>#N/A</v>
      </c>
      <c r="C6393" t="e">
        <v>#N/A</v>
      </c>
      <c r="D6393" t="e">
        <v>#N/A</v>
      </c>
      <c r="E6393" s="69" t="e">
        <v>#N/A</v>
      </c>
      <c r="F6393" s="3" t="e">
        <v>#N/A</v>
      </c>
      <c r="G6393" s="3" t="e">
        <v>#N/A</v>
      </c>
      <c r="H6393" s="3" t="e">
        <v>#N/A</v>
      </c>
      <c r="I6393" s="80" t="e">
        <v>#N/A</v>
      </c>
      <c r="J6393" s="80" t="e">
        <v>#N/A</v>
      </c>
      <c r="K6393" s="85" t="e">
        <v>#N/A</v>
      </c>
      <c r="L6393" s="9" t="e">
        <v>#N/A</v>
      </c>
      <c r="M6393" s="93" t="e">
        <v>#N/A</v>
      </c>
      <c r="N6393" s="8" t="e">
        <v>#N/A</v>
      </c>
      <c r="O6393" t="e">
        <v>#N/A</v>
      </c>
      <c r="P6393" t="e">
        <v>#N/A</v>
      </c>
      <c r="Q6393" t="e">
        <v>#N/A</v>
      </c>
      <c r="R6393" s="2" t="e">
        <v>#N/A</v>
      </c>
      <c r="S6393" t="e">
        <v>#N/A</v>
      </c>
      <c r="T6393" s="3" t="e">
        <v>#N/A</v>
      </c>
      <c r="U6393" s="3" t="e">
        <v>#N/A</v>
      </c>
      <c r="V6393" t="e">
        <v>#N/A</v>
      </c>
      <c r="W6393" t="e">
        <v>#N/A</v>
      </c>
      <c r="X6393" t="e">
        <v>#N/A</v>
      </c>
      <c r="Y6393" s="3" t="e">
        <v>#N/A</v>
      </c>
      <c r="Z6393" s="8" t="e">
        <v>#N/A</v>
      </c>
      <c r="AA6393" s="30" t="e">
        <v>#N/A</v>
      </c>
      <c r="AB6393" t="e">
        <v>#N/A</v>
      </c>
      <c r="AC6393" t="e">
        <v>#N/A</v>
      </c>
      <c r="AD6393" t="e">
        <v>#N/A</v>
      </c>
      <c r="AE6393" t="e">
        <v>#N/A</v>
      </c>
      <c r="AF6393" t="e">
        <v>#N/A</v>
      </c>
    </row>
    <row r="6394" spans="1:32" x14ac:dyDescent="0.25">
      <c r="A6394" t="e">
        <v>#N/A</v>
      </c>
      <c r="B6394" s="33" t="e">
        <v>#N/A</v>
      </c>
      <c r="C6394" t="e">
        <v>#N/A</v>
      </c>
      <c r="D6394" t="e">
        <v>#N/A</v>
      </c>
      <c r="E6394" s="69" t="e">
        <v>#N/A</v>
      </c>
      <c r="F6394" s="3" t="e">
        <v>#N/A</v>
      </c>
      <c r="G6394" s="3" t="e">
        <v>#N/A</v>
      </c>
      <c r="H6394" s="3" t="e">
        <v>#N/A</v>
      </c>
      <c r="I6394" s="80" t="e">
        <v>#N/A</v>
      </c>
      <c r="J6394" s="80" t="e">
        <v>#N/A</v>
      </c>
      <c r="K6394" s="85" t="e">
        <v>#N/A</v>
      </c>
      <c r="L6394" s="9" t="e">
        <v>#N/A</v>
      </c>
      <c r="M6394" s="93" t="e">
        <v>#N/A</v>
      </c>
      <c r="N6394" s="8" t="e">
        <v>#N/A</v>
      </c>
      <c r="O6394" t="e">
        <v>#N/A</v>
      </c>
      <c r="P6394" t="e">
        <v>#N/A</v>
      </c>
      <c r="Q6394" t="e">
        <v>#N/A</v>
      </c>
      <c r="R6394" s="2" t="e">
        <v>#N/A</v>
      </c>
      <c r="S6394" t="e">
        <v>#N/A</v>
      </c>
      <c r="T6394" s="3" t="e">
        <v>#N/A</v>
      </c>
      <c r="U6394" s="3" t="e">
        <v>#N/A</v>
      </c>
      <c r="V6394" t="e">
        <v>#N/A</v>
      </c>
      <c r="W6394" t="e">
        <v>#N/A</v>
      </c>
      <c r="X6394" t="e">
        <v>#N/A</v>
      </c>
      <c r="Y6394" s="3" t="e">
        <v>#N/A</v>
      </c>
      <c r="Z6394" s="8" t="e">
        <v>#N/A</v>
      </c>
      <c r="AA6394" s="30" t="e">
        <v>#N/A</v>
      </c>
      <c r="AB6394" t="e">
        <v>#N/A</v>
      </c>
      <c r="AC6394" t="e">
        <v>#N/A</v>
      </c>
      <c r="AD6394" t="e">
        <v>#N/A</v>
      </c>
      <c r="AE6394" t="e">
        <v>#N/A</v>
      </c>
      <c r="AF6394" t="e">
        <v>#N/A</v>
      </c>
    </row>
    <row r="6395" spans="1:32" x14ac:dyDescent="0.25">
      <c r="A6395" t="e">
        <v>#N/A</v>
      </c>
      <c r="B6395" s="33" t="e">
        <v>#N/A</v>
      </c>
      <c r="C6395" t="e">
        <v>#N/A</v>
      </c>
      <c r="D6395" t="e">
        <v>#N/A</v>
      </c>
      <c r="E6395" s="69" t="e">
        <v>#N/A</v>
      </c>
      <c r="F6395" s="3" t="e">
        <v>#N/A</v>
      </c>
      <c r="G6395" s="3" t="e">
        <v>#N/A</v>
      </c>
      <c r="H6395" s="3" t="e">
        <v>#N/A</v>
      </c>
      <c r="I6395" s="80" t="e">
        <v>#N/A</v>
      </c>
      <c r="J6395" s="80" t="e">
        <v>#N/A</v>
      </c>
      <c r="K6395" s="85" t="e">
        <v>#N/A</v>
      </c>
      <c r="L6395" s="9" t="e">
        <v>#N/A</v>
      </c>
      <c r="M6395" s="93" t="e">
        <v>#N/A</v>
      </c>
      <c r="N6395" s="8" t="e">
        <v>#N/A</v>
      </c>
      <c r="O6395" t="e">
        <v>#N/A</v>
      </c>
      <c r="P6395" t="e">
        <v>#N/A</v>
      </c>
      <c r="Q6395" t="e">
        <v>#N/A</v>
      </c>
      <c r="R6395" s="2" t="e">
        <v>#N/A</v>
      </c>
      <c r="S6395" t="e">
        <v>#N/A</v>
      </c>
      <c r="T6395" s="3" t="e">
        <v>#N/A</v>
      </c>
      <c r="U6395" s="3" t="e">
        <v>#N/A</v>
      </c>
      <c r="V6395" t="e">
        <v>#N/A</v>
      </c>
      <c r="W6395" t="e">
        <v>#N/A</v>
      </c>
      <c r="X6395" t="e">
        <v>#N/A</v>
      </c>
      <c r="Y6395" s="3" t="e">
        <v>#N/A</v>
      </c>
      <c r="Z6395" s="8" t="e">
        <v>#N/A</v>
      </c>
      <c r="AA6395" s="30" t="e">
        <v>#N/A</v>
      </c>
      <c r="AB6395" t="e">
        <v>#N/A</v>
      </c>
      <c r="AC6395" t="e">
        <v>#N/A</v>
      </c>
      <c r="AD6395" t="e">
        <v>#N/A</v>
      </c>
      <c r="AE6395" t="e">
        <v>#N/A</v>
      </c>
      <c r="AF6395" t="e">
        <v>#N/A</v>
      </c>
    </row>
    <row r="6396" spans="1:32" x14ac:dyDescent="0.25">
      <c r="A6396" t="e">
        <v>#N/A</v>
      </c>
      <c r="B6396" s="33" t="e">
        <v>#N/A</v>
      </c>
      <c r="C6396" t="e">
        <v>#N/A</v>
      </c>
      <c r="D6396" t="e">
        <v>#N/A</v>
      </c>
      <c r="E6396" s="69" t="e">
        <v>#N/A</v>
      </c>
      <c r="F6396" s="3" t="e">
        <v>#N/A</v>
      </c>
      <c r="G6396" s="3" t="e">
        <v>#N/A</v>
      </c>
      <c r="H6396" s="3" t="e">
        <v>#N/A</v>
      </c>
      <c r="I6396" s="80" t="e">
        <v>#N/A</v>
      </c>
      <c r="J6396" s="80" t="e">
        <v>#N/A</v>
      </c>
      <c r="K6396" s="85" t="e">
        <v>#N/A</v>
      </c>
      <c r="L6396" s="9" t="e">
        <v>#N/A</v>
      </c>
      <c r="M6396" s="93" t="e">
        <v>#N/A</v>
      </c>
      <c r="N6396" s="8" t="e">
        <v>#N/A</v>
      </c>
      <c r="O6396" t="e">
        <v>#N/A</v>
      </c>
      <c r="P6396" t="e">
        <v>#N/A</v>
      </c>
      <c r="Q6396" t="e">
        <v>#N/A</v>
      </c>
      <c r="R6396" s="2" t="e">
        <v>#N/A</v>
      </c>
      <c r="S6396" t="e">
        <v>#N/A</v>
      </c>
      <c r="T6396" s="3" t="e">
        <v>#N/A</v>
      </c>
      <c r="U6396" s="3" t="e">
        <v>#N/A</v>
      </c>
      <c r="V6396" t="e">
        <v>#N/A</v>
      </c>
      <c r="W6396" t="e">
        <v>#N/A</v>
      </c>
      <c r="X6396" t="e">
        <v>#N/A</v>
      </c>
      <c r="Y6396" s="3" t="e">
        <v>#N/A</v>
      </c>
      <c r="Z6396" s="8" t="e">
        <v>#N/A</v>
      </c>
      <c r="AA6396" s="30" t="e">
        <v>#N/A</v>
      </c>
      <c r="AB6396" t="e">
        <v>#N/A</v>
      </c>
      <c r="AC6396" t="e">
        <v>#N/A</v>
      </c>
      <c r="AD6396" t="e">
        <v>#N/A</v>
      </c>
      <c r="AE6396" t="e">
        <v>#N/A</v>
      </c>
      <c r="AF6396" t="e">
        <v>#N/A</v>
      </c>
    </row>
    <row r="6397" spans="1:32" x14ac:dyDescent="0.25">
      <c r="A6397" t="e">
        <v>#N/A</v>
      </c>
      <c r="B6397" s="33" t="e">
        <v>#N/A</v>
      </c>
      <c r="C6397" t="e">
        <v>#N/A</v>
      </c>
      <c r="D6397" t="e">
        <v>#N/A</v>
      </c>
      <c r="E6397" s="69" t="e">
        <v>#N/A</v>
      </c>
      <c r="F6397" s="3" t="e">
        <v>#N/A</v>
      </c>
      <c r="G6397" s="3" t="e">
        <v>#N/A</v>
      </c>
      <c r="H6397" s="3" t="e">
        <v>#N/A</v>
      </c>
      <c r="I6397" s="80" t="e">
        <v>#N/A</v>
      </c>
      <c r="J6397" s="80" t="e">
        <v>#N/A</v>
      </c>
      <c r="K6397" s="85" t="e">
        <v>#N/A</v>
      </c>
      <c r="L6397" s="9" t="e">
        <v>#N/A</v>
      </c>
      <c r="M6397" s="93" t="e">
        <v>#N/A</v>
      </c>
      <c r="N6397" s="8" t="e">
        <v>#N/A</v>
      </c>
      <c r="O6397" t="e">
        <v>#N/A</v>
      </c>
      <c r="P6397" t="e">
        <v>#N/A</v>
      </c>
      <c r="Q6397" t="e">
        <v>#N/A</v>
      </c>
      <c r="R6397" s="2" t="e">
        <v>#N/A</v>
      </c>
      <c r="S6397" t="e">
        <v>#N/A</v>
      </c>
      <c r="T6397" s="3" t="e">
        <v>#N/A</v>
      </c>
      <c r="U6397" s="3" t="e">
        <v>#N/A</v>
      </c>
      <c r="V6397" t="e">
        <v>#N/A</v>
      </c>
      <c r="W6397" t="e">
        <v>#N/A</v>
      </c>
      <c r="X6397" t="e">
        <v>#N/A</v>
      </c>
      <c r="Y6397" s="3" t="e">
        <v>#N/A</v>
      </c>
      <c r="Z6397" s="8" t="e">
        <v>#N/A</v>
      </c>
      <c r="AA6397" s="30" t="e">
        <v>#N/A</v>
      </c>
      <c r="AB6397" t="e">
        <v>#N/A</v>
      </c>
      <c r="AC6397" t="e">
        <v>#N/A</v>
      </c>
      <c r="AD6397" t="e">
        <v>#N/A</v>
      </c>
      <c r="AE6397" t="e">
        <v>#N/A</v>
      </c>
      <c r="AF6397" t="e">
        <v>#N/A</v>
      </c>
    </row>
    <row r="6398" spans="1:32" x14ac:dyDescent="0.25">
      <c r="A6398" t="e">
        <v>#N/A</v>
      </c>
      <c r="B6398" s="33" t="e">
        <v>#N/A</v>
      </c>
      <c r="C6398" t="e">
        <v>#N/A</v>
      </c>
      <c r="D6398" t="e">
        <v>#N/A</v>
      </c>
      <c r="E6398" s="69" t="e">
        <v>#N/A</v>
      </c>
      <c r="F6398" s="3" t="e">
        <v>#N/A</v>
      </c>
      <c r="G6398" s="3" t="e">
        <v>#N/A</v>
      </c>
      <c r="H6398" s="3" t="e">
        <v>#N/A</v>
      </c>
      <c r="I6398" s="80" t="e">
        <v>#N/A</v>
      </c>
      <c r="J6398" s="80" t="e">
        <v>#N/A</v>
      </c>
      <c r="K6398" s="85" t="e">
        <v>#N/A</v>
      </c>
      <c r="L6398" s="9" t="e">
        <v>#N/A</v>
      </c>
      <c r="M6398" s="93" t="e">
        <v>#N/A</v>
      </c>
      <c r="N6398" s="8" t="e">
        <v>#N/A</v>
      </c>
      <c r="O6398" t="e">
        <v>#N/A</v>
      </c>
      <c r="P6398" t="e">
        <v>#N/A</v>
      </c>
      <c r="Q6398" t="e">
        <v>#N/A</v>
      </c>
      <c r="R6398" s="2" t="e">
        <v>#N/A</v>
      </c>
      <c r="S6398" t="e">
        <v>#N/A</v>
      </c>
      <c r="T6398" s="3" t="e">
        <v>#N/A</v>
      </c>
      <c r="U6398" s="3" t="e">
        <v>#N/A</v>
      </c>
      <c r="V6398" t="e">
        <v>#N/A</v>
      </c>
      <c r="W6398" t="e">
        <v>#N/A</v>
      </c>
      <c r="X6398" t="e">
        <v>#N/A</v>
      </c>
      <c r="Y6398" s="3" t="e">
        <v>#N/A</v>
      </c>
      <c r="Z6398" s="8" t="e">
        <v>#N/A</v>
      </c>
      <c r="AA6398" s="30" t="e">
        <v>#N/A</v>
      </c>
      <c r="AB6398" t="e">
        <v>#N/A</v>
      </c>
      <c r="AC6398" t="e">
        <v>#N/A</v>
      </c>
      <c r="AD6398" t="e">
        <v>#N/A</v>
      </c>
      <c r="AE6398" t="e">
        <v>#N/A</v>
      </c>
      <c r="AF6398" t="e">
        <v>#N/A</v>
      </c>
    </row>
    <row r="6399" spans="1:32" x14ac:dyDescent="0.25">
      <c r="A6399" t="e">
        <v>#N/A</v>
      </c>
      <c r="B6399" s="33" t="e">
        <v>#N/A</v>
      </c>
      <c r="C6399" t="e">
        <v>#N/A</v>
      </c>
      <c r="D6399" t="e">
        <v>#N/A</v>
      </c>
      <c r="E6399" s="69" t="e">
        <v>#N/A</v>
      </c>
      <c r="F6399" s="3" t="e">
        <v>#N/A</v>
      </c>
      <c r="G6399" s="3" t="e">
        <v>#N/A</v>
      </c>
      <c r="H6399" s="3" t="e">
        <v>#N/A</v>
      </c>
      <c r="I6399" s="80" t="e">
        <v>#N/A</v>
      </c>
      <c r="J6399" s="80" t="e">
        <v>#N/A</v>
      </c>
      <c r="K6399" s="85" t="e">
        <v>#N/A</v>
      </c>
      <c r="L6399" s="9" t="e">
        <v>#N/A</v>
      </c>
      <c r="M6399" s="93" t="e">
        <v>#N/A</v>
      </c>
      <c r="N6399" s="8" t="e">
        <v>#N/A</v>
      </c>
      <c r="O6399" t="e">
        <v>#N/A</v>
      </c>
      <c r="P6399" t="e">
        <v>#N/A</v>
      </c>
      <c r="Q6399" t="e">
        <v>#N/A</v>
      </c>
      <c r="R6399" s="2" t="e">
        <v>#N/A</v>
      </c>
      <c r="S6399" t="e">
        <v>#N/A</v>
      </c>
      <c r="T6399" s="3" t="e">
        <v>#N/A</v>
      </c>
      <c r="U6399" s="3" t="e">
        <v>#N/A</v>
      </c>
      <c r="V6399" t="e">
        <v>#N/A</v>
      </c>
      <c r="W6399" t="e">
        <v>#N/A</v>
      </c>
      <c r="X6399" t="e">
        <v>#N/A</v>
      </c>
      <c r="Y6399" s="3" t="e">
        <v>#N/A</v>
      </c>
      <c r="Z6399" s="8" t="e">
        <v>#N/A</v>
      </c>
      <c r="AA6399" s="30" t="e">
        <v>#N/A</v>
      </c>
      <c r="AB6399" t="e">
        <v>#N/A</v>
      </c>
      <c r="AC6399" t="e">
        <v>#N/A</v>
      </c>
      <c r="AD6399" t="e">
        <v>#N/A</v>
      </c>
      <c r="AE6399" t="e">
        <v>#N/A</v>
      </c>
      <c r="AF6399" t="e">
        <v>#N/A</v>
      </c>
    </row>
    <row r="6400" spans="1:32" x14ac:dyDescent="0.25">
      <c r="A6400" t="e">
        <v>#N/A</v>
      </c>
      <c r="B6400" s="33" t="e">
        <v>#N/A</v>
      </c>
      <c r="C6400" t="e">
        <v>#N/A</v>
      </c>
      <c r="D6400" t="e">
        <v>#N/A</v>
      </c>
      <c r="E6400" s="69" t="e">
        <v>#N/A</v>
      </c>
      <c r="F6400" s="3" t="e">
        <v>#N/A</v>
      </c>
      <c r="G6400" s="3" t="e">
        <v>#N/A</v>
      </c>
      <c r="H6400" s="3" t="e">
        <v>#N/A</v>
      </c>
      <c r="I6400" s="80" t="e">
        <v>#N/A</v>
      </c>
      <c r="J6400" s="80" t="e">
        <v>#N/A</v>
      </c>
      <c r="K6400" s="85" t="e">
        <v>#N/A</v>
      </c>
      <c r="L6400" s="9" t="e">
        <v>#N/A</v>
      </c>
      <c r="M6400" s="93" t="e">
        <v>#N/A</v>
      </c>
      <c r="N6400" s="8" t="e">
        <v>#N/A</v>
      </c>
      <c r="O6400" t="e">
        <v>#N/A</v>
      </c>
      <c r="P6400" t="e">
        <v>#N/A</v>
      </c>
      <c r="Q6400" t="e">
        <v>#N/A</v>
      </c>
      <c r="R6400" s="2" t="e">
        <v>#N/A</v>
      </c>
      <c r="S6400" t="e">
        <v>#N/A</v>
      </c>
      <c r="T6400" s="3" t="e">
        <v>#N/A</v>
      </c>
      <c r="U6400" s="3" t="e">
        <v>#N/A</v>
      </c>
      <c r="V6400" t="e">
        <v>#N/A</v>
      </c>
      <c r="W6400" t="e">
        <v>#N/A</v>
      </c>
      <c r="X6400" t="e">
        <v>#N/A</v>
      </c>
      <c r="Y6400" s="3" t="e">
        <v>#N/A</v>
      </c>
      <c r="Z6400" s="8" t="e">
        <v>#N/A</v>
      </c>
      <c r="AA6400" s="30" t="e">
        <v>#N/A</v>
      </c>
      <c r="AB6400" t="e">
        <v>#N/A</v>
      </c>
      <c r="AC6400" t="e">
        <v>#N/A</v>
      </c>
      <c r="AD6400" t="e">
        <v>#N/A</v>
      </c>
      <c r="AE6400" t="e">
        <v>#N/A</v>
      </c>
      <c r="AF6400" t="e">
        <v>#N/A</v>
      </c>
    </row>
    <row r="6401" spans="1:32" x14ac:dyDescent="0.25">
      <c r="A6401" t="e">
        <v>#N/A</v>
      </c>
      <c r="B6401" s="33" t="e">
        <v>#N/A</v>
      </c>
      <c r="C6401" t="e">
        <v>#N/A</v>
      </c>
      <c r="D6401" t="e">
        <v>#N/A</v>
      </c>
      <c r="E6401" s="69" t="e">
        <v>#N/A</v>
      </c>
      <c r="F6401" s="3" t="e">
        <v>#N/A</v>
      </c>
      <c r="G6401" s="3" t="e">
        <v>#N/A</v>
      </c>
      <c r="H6401" s="3" t="e">
        <v>#N/A</v>
      </c>
      <c r="I6401" s="80" t="e">
        <v>#N/A</v>
      </c>
      <c r="J6401" s="80" t="e">
        <v>#N/A</v>
      </c>
      <c r="K6401" s="85" t="e">
        <v>#N/A</v>
      </c>
      <c r="L6401" s="9" t="e">
        <v>#N/A</v>
      </c>
      <c r="M6401" s="93" t="e">
        <v>#N/A</v>
      </c>
      <c r="N6401" s="8" t="e">
        <v>#N/A</v>
      </c>
      <c r="O6401" t="e">
        <v>#N/A</v>
      </c>
      <c r="P6401" t="e">
        <v>#N/A</v>
      </c>
      <c r="Q6401" t="e">
        <v>#N/A</v>
      </c>
      <c r="R6401" s="2" t="e">
        <v>#N/A</v>
      </c>
      <c r="S6401" t="e">
        <v>#N/A</v>
      </c>
      <c r="T6401" s="3" t="e">
        <v>#N/A</v>
      </c>
      <c r="U6401" s="3" t="e">
        <v>#N/A</v>
      </c>
      <c r="V6401" t="e">
        <v>#N/A</v>
      </c>
      <c r="W6401" t="e">
        <v>#N/A</v>
      </c>
      <c r="X6401" t="e">
        <v>#N/A</v>
      </c>
      <c r="Y6401" s="3" t="e">
        <v>#N/A</v>
      </c>
      <c r="Z6401" s="8" t="e">
        <v>#N/A</v>
      </c>
      <c r="AA6401" s="30" t="e">
        <v>#N/A</v>
      </c>
      <c r="AB6401" t="e">
        <v>#N/A</v>
      </c>
      <c r="AC6401" t="e">
        <v>#N/A</v>
      </c>
      <c r="AD6401" t="e">
        <v>#N/A</v>
      </c>
      <c r="AE6401" t="e">
        <v>#N/A</v>
      </c>
      <c r="AF6401" t="e">
        <v>#N/A</v>
      </c>
    </row>
    <row r="6402" spans="1:32" x14ac:dyDescent="0.25">
      <c r="A6402" t="e">
        <v>#N/A</v>
      </c>
      <c r="B6402" s="33" t="e">
        <v>#N/A</v>
      </c>
      <c r="C6402" t="e">
        <v>#N/A</v>
      </c>
      <c r="D6402" t="e">
        <v>#N/A</v>
      </c>
      <c r="E6402" s="69" t="e">
        <v>#N/A</v>
      </c>
      <c r="F6402" s="3" t="e">
        <v>#N/A</v>
      </c>
      <c r="G6402" s="3" t="e">
        <v>#N/A</v>
      </c>
      <c r="H6402" s="3" t="e">
        <v>#N/A</v>
      </c>
      <c r="I6402" s="80" t="e">
        <v>#N/A</v>
      </c>
      <c r="J6402" s="80" t="e">
        <v>#N/A</v>
      </c>
      <c r="K6402" s="85" t="e">
        <v>#N/A</v>
      </c>
      <c r="L6402" s="9" t="e">
        <v>#N/A</v>
      </c>
      <c r="M6402" s="93" t="e">
        <v>#N/A</v>
      </c>
      <c r="N6402" s="8" t="e">
        <v>#N/A</v>
      </c>
      <c r="O6402" t="e">
        <v>#N/A</v>
      </c>
      <c r="P6402" t="e">
        <v>#N/A</v>
      </c>
      <c r="Q6402" t="e">
        <v>#N/A</v>
      </c>
      <c r="R6402" s="2" t="e">
        <v>#N/A</v>
      </c>
      <c r="S6402" t="e">
        <v>#N/A</v>
      </c>
      <c r="T6402" s="3" t="e">
        <v>#N/A</v>
      </c>
      <c r="U6402" s="3" t="e">
        <v>#N/A</v>
      </c>
      <c r="V6402" t="e">
        <v>#N/A</v>
      </c>
      <c r="W6402" t="e">
        <v>#N/A</v>
      </c>
      <c r="X6402" t="e">
        <v>#N/A</v>
      </c>
      <c r="Y6402" s="3" t="e">
        <v>#N/A</v>
      </c>
      <c r="Z6402" s="8" t="e">
        <v>#N/A</v>
      </c>
      <c r="AA6402" s="30" t="e">
        <v>#N/A</v>
      </c>
      <c r="AB6402" t="e">
        <v>#N/A</v>
      </c>
      <c r="AC6402" t="e">
        <v>#N/A</v>
      </c>
      <c r="AD6402" t="e">
        <v>#N/A</v>
      </c>
      <c r="AE6402" t="e">
        <v>#N/A</v>
      </c>
      <c r="AF6402" t="e">
        <v>#N/A</v>
      </c>
    </row>
    <row r="6403" spans="1:32" x14ac:dyDescent="0.25">
      <c r="A6403" t="e">
        <v>#N/A</v>
      </c>
      <c r="B6403" s="33" t="e">
        <v>#N/A</v>
      </c>
      <c r="C6403" t="e">
        <v>#N/A</v>
      </c>
      <c r="D6403" t="e">
        <v>#N/A</v>
      </c>
      <c r="E6403" s="69" t="e">
        <v>#N/A</v>
      </c>
      <c r="F6403" s="3" t="e">
        <v>#N/A</v>
      </c>
      <c r="G6403" s="3" t="e">
        <v>#N/A</v>
      </c>
      <c r="H6403" s="3" t="e">
        <v>#N/A</v>
      </c>
      <c r="I6403" s="80" t="e">
        <v>#N/A</v>
      </c>
      <c r="J6403" s="80" t="e">
        <v>#N/A</v>
      </c>
      <c r="K6403" s="85" t="e">
        <v>#N/A</v>
      </c>
      <c r="L6403" s="9" t="e">
        <v>#N/A</v>
      </c>
      <c r="M6403" s="93" t="e">
        <v>#N/A</v>
      </c>
      <c r="N6403" s="8" t="e">
        <v>#N/A</v>
      </c>
      <c r="O6403" t="e">
        <v>#N/A</v>
      </c>
      <c r="P6403" t="e">
        <v>#N/A</v>
      </c>
      <c r="Q6403" t="e">
        <v>#N/A</v>
      </c>
      <c r="R6403" s="2" t="e">
        <v>#N/A</v>
      </c>
      <c r="S6403" t="e">
        <v>#N/A</v>
      </c>
      <c r="T6403" s="3" t="e">
        <v>#N/A</v>
      </c>
      <c r="U6403" s="3" t="e">
        <v>#N/A</v>
      </c>
      <c r="V6403" t="e">
        <v>#N/A</v>
      </c>
      <c r="W6403" t="e">
        <v>#N/A</v>
      </c>
      <c r="X6403" t="e">
        <v>#N/A</v>
      </c>
      <c r="Y6403" s="3" t="e">
        <v>#N/A</v>
      </c>
      <c r="Z6403" s="8" t="e">
        <v>#N/A</v>
      </c>
      <c r="AA6403" s="30" t="e">
        <v>#N/A</v>
      </c>
      <c r="AB6403" t="e">
        <v>#N/A</v>
      </c>
      <c r="AC6403" t="e">
        <v>#N/A</v>
      </c>
      <c r="AD6403" t="e">
        <v>#N/A</v>
      </c>
      <c r="AE6403" t="e">
        <v>#N/A</v>
      </c>
      <c r="AF6403" t="e">
        <v>#N/A</v>
      </c>
    </row>
    <row r="6404" spans="1:32" x14ac:dyDescent="0.25">
      <c r="A6404" t="e">
        <v>#N/A</v>
      </c>
      <c r="B6404" s="33" t="e">
        <v>#N/A</v>
      </c>
      <c r="C6404" t="e">
        <v>#N/A</v>
      </c>
      <c r="D6404" t="e">
        <v>#N/A</v>
      </c>
      <c r="E6404" s="69" t="e">
        <v>#N/A</v>
      </c>
      <c r="F6404" s="3" t="e">
        <v>#N/A</v>
      </c>
      <c r="G6404" s="3" t="e">
        <v>#N/A</v>
      </c>
      <c r="H6404" s="3" t="e">
        <v>#N/A</v>
      </c>
      <c r="I6404" s="80" t="e">
        <v>#N/A</v>
      </c>
      <c r="J6404" s="80" t="e">
        <v>#N/A</v>
      </c>
      <c r="K6404" s="85" t="e">
        <v>#N/A</v>
      </c>
      <c r="L6404" s="9" t="e">
        <v>#N/A</v>
      </c>
      <c r="M6404" s="93" t="e">
        <v>#N/A</v>
      </c>
      <c r="N6404" s="8" t="e">
        <v>#N/A</v>
      </c>
      <c r="O6404" t="e">
        <v>#N/A</v>
      </c>
      <c r="P6404" t="e">
        <v>#N/A</v>
      </c>
      <c r="Q6404" t="e">
        <v>#N/A</v>
      </c>
      <c r="R6404" s="2" t="e">
        <v>#N/A</v>
      </c>
      <c r="S6404" t="e">
        <v>#N/A</v>
      </c>
      <c r="T6404" s="3" t="e">
        <v>#N/A</v>
      </c>
      <c r="U6404" s="3" t="e">
        <v>#N/A</v>
      </c>
      <c r="V6404" t="e">
        <v>#N/A</v>
      </c>
      <c r="W6404" t="e">
        <v>#N/A</v>
      </c>
      <c r="X6404" t="e">
        <v>#N/A</v>
      </c>
      <c r="Y6404" s="3" t="e">
        <v>#N/A</v>
      </c>
      <c r="Z6404" s="8" t="e">
        <v>#N/A</v>
      </c>
      <c r="AA6404" s="30" t="e">
        <v>#N/A</v>
      </c>
      <c r="AB6404" t="e">
        <v>#N/A</v>
      </c>
      <c r="AC6404" t="e">
        <v>#N/A</v>
      </c>
      <c r="AD6404" t="e">
        <v>#N/A</v>
      </c>
      <c r="AE6404" t="e">
        <v>#N/A</v>
      </c>
      <c r="AF6404" t="e">
        <v>#N/A</v>
      </c>
    </row>
    <row r="6405" spans="1:32" x14ac:dyDescent="0.25">
      <c r="A6405" t="e">
        <v>#N/A</v>
      </c>
      <c r="B6405" s="33" t="e">
        <v>#N/A</v>
      </c>
      <c r="C6405" t="e">
        <v>#N/A</v>
      </c>
      <c r="D6405" t="e">
        <v>#N/A</v>
      </c>
      <c r="E6405" s="69" t="e">
        <v>#N/A</v>
      </c>
      <c r="F6405" s="3" t="e">
        <v>#N/A</v>
      </c>
      <c r="G6405" s="3" t="e">
        <v>#N/A</v>
      </c>
      <c r="H6405" s="3" t="e">
        <v>#N/A</v>
      </c>
      <c r="I6405" s="80" t="e">
        <v>#N/A</v>
      </c>
      <c r="J6405" s="80" t="e">
        <v>#N/A</v>
      </c>
      <c r="K6405" s="85" t="e">
        <v>#N/A</v>
      </c>
      <c r="L6405" s="9" t="e">
        <v>#N/A</v>
      </c>
      <c r="M6405" s="93" t="e">
        <v>#N/A</v>
      </c>
      <c r="N6405" s="8" t="e">
        <v>#N/A</v>
      </c>
      <c r="O6405" t="e">
        <v>#N/A</v>
      </c>
      <c r="P6405" t="e">
        <v>#N/A</v>
      </c>
      <c r="Q6405" t="e">
        <v>#N/A</v>
      </c>
      <c r="R6405" s="2" t="e">
        <v>#N/A</v>
      </c>
      <c r="S6405" t="e">
        <v>#N/A</v>
      </c>
      <c r="T6405" s="3" t="e">
        <v>#N/A</v>
      </c>
      <c r="U6405" s="3" t="e">
        <v>#N/A</v>
      </c>
      <c r="V6405" t="e">
        <v>#N/A</v>
      </c>
      <c r="W6405" t="e">
        <v>#N/A</v>
      </c>
      <c r="X6405" t="e">
        <v>#N/A</v>
      </c>
      <c r="Y6405" s="3" t="e">
        <v>#N/A</v>
      </c>
      <c r="Z6405" s="8" t="e">
        <v>#N/A</v>
      </c>
      <c r="AA6405" s="30" t="e">
        <v>#N/A</v>
      </c>
      <c r="AB6405" t="e">
        <v>#N/A</v>
      </c>
      <c r="AC6405" t="e">
        <v>#N/A</v>
      </c>
      <c r="AD6405" t="e">
        <v>#N/A</v>
      </c>
      <c r="AE6405" t="e">
        <v>#N/A</v>
      </c>
      <c r="AF6405" t="e">
        <v>#N/A</v>
      </c>
    </row>
    <row r="6406" spans="1:32" x14ac:dyDescent="0.25">
      <c r="A6406" t="e">
        <v>#N/A</v>
      </c>
      <c r="B6406" s="33" t="e">
        <v>#N/A</v>
      </c>
      <c r="C6406" t="e">
        <v>#N/A</v>
      </c>
      <c r="D6406" t="e">
        <v>#N/A</v>
      </c>
      <c r="E6406" s="69" t="e">
        <v>#N/A</v>
      </c>
      <c r="F6406" s="3" t="e">
        <v>#N/A</v>
      </c>
      <c r="G6406" s="3" t="e">
        <v>#N/A</v>
      </c>
      <c r="H6406" s="3" t="e">
        <v>#N/A</v>
      </c>
      <c r="I6406" s="80" t="e">
        <v>#N/A</v>
      </c>
      <c r="J6406" s="80" t="e">
        <v>#N/A</v>
      </c>
      <c r="K6406" s="85" t="e">
        <v>#N/A</v>
      </c>
      <c r="L6406" s="9" t="e">
        <v>#N/A</v>
      </c>
      <c r="M6406" s="93" t="e">
        <v>#N/A</v>
      </c>
      <c r="N6406" s="8" t="e">
        <v>#N/A</v>
      </c>
      <c r="O6406" t="e">
        <v>#N/A</v>
      </c>
      <c r="P6406" t="e">
        <v>#N/A</v>
      </c>
      <c r="Q6406" t="e">
        <v>#N/A</v>
      </c>
      <c r="R6406" s="2" t="e">
        <v>#N/A</v>
      </c>
      <c r="S6406" t="e">
        <v>#N/A</v>
      </c>
      <c r="T6406" s="3" t="e">
        <v>#N/A</v>
      </c>
      <c r="U6406" s="3" t="e">
        <v>#N/A</v>
      </c>
      <c r="V6406" t="e">
        <v>#N/A</v>
      </c>
      <c r="W6406" t="e">
        <v>#N/A</v>
      </c>
      <c r="X6406" t="e">
        <v>#N/A</v>
      </c>
      <c r="Y6406" s="3" t="e">
        <v>#N/A</v>
      </c>
      <c r="Z6406" s="8" t="e">
        <v>#N/A</v>
      </c>
      <c r="AA6406" s="30" t="e">
        <v>#N/A</v>
      </c>
      <c r="AB6406" t="e">
        <v>#N/A</v>
      </c>
      <c r="AC6406" t="e">
        <v>#N/A</v>
      </c>
      <c r="AD6406" t="e">
        <v>#N/A</v>
      </c>
      <c r="AE6406" t="e">
        <v>#N/A</v>
      </c>
      <c r="AF6406" t="e">
        <v>#N/A</v>
      </c>
    </row>
    <row r="6407" spans="1:32" x14ac:dyDescent="0.25">
      <c r="A6407" t="e">
        <v>#N/A</v>
      </c>
      <c r="B6407" s="33" t="e">
        <v>#N/A</v>
      </c>
      <c r="C6407" t="e">
        <v>#N/A</v>
      </c>
      <c r="D6407" t="e">
        <v>#N/A</v>
      </c>
      <c r="E6407" s="69" t="e">
        <v>#N/A</v>
      </c>
      <c r="F6407" s="3" t="e">
        <v>#N/A</v>
      </c>
      <c r="G6407" s="3" t="e">
        <v>#N/A</v>
      </c>
      <c r="H6407" s="3" t="e">
        <v>#N/A</v>
      </c>
      <c r="I6407" s="80" t="e">
        <v>#N/A</v>
      </c>
      <c r="J6407" s="80" t="e">
        <v>#N/A</v>
      </c>
      <c r="K6407" s="85" t="e">
        <v>#N/A</v>
      </c>
      <c r="L6407" s="9" t="e">
        <v>#N/A</v>
      </c>
      <c r="M6407" s="93" t="e">
        <v>#N/A</v>
      </c>
      <c r="N6407" s="8" t="e">
        <v>#N/A</v>
      </c>
      <c r="O6407" t="e">
        <v>#N/A</v>
      </c>
      <c r="P6407" t="e">
        <v>#N/A</v>
      </c>
      <c r="Q6407" t="e">
        <v>#N/A</v>
      </c>
      <c r="R6407" s="2" t="e">
        <v>#N/A</v>
      </c>
      <c r="S6407" t="e">
        <v>#N/A</v>
      </c>
      <c r="T6407" s="3" t="e">
        <v>#N/A</v>
      </c>
      <c r="U6407" s="3" t="e">
        <v>#N/A</v>
      </c>
      <c r="V6407" t="e">
        <v>#N/A</v>
      </c>
      <c r="W6407" t="e">
        <v>#N/A</v>
      </c>
      <c r="X6407" t="e">
        <v>#N/A</v>
      </c>
      <c r="Y6407" s="3" t="e">
        <v>#N/A</v>
      </c>
      <c r="Z6407" s="8" t="e">
        <v>#N/A</v>
      </c>
      <c r="AA6407" s="30" t="e">
        <v>#N/A</v>
      </c>
      <c r="AB6407" t="e">
        <v>#N/A</v>
      </c>
      <c r="AC6407" t="e">
        <v>#N/A</v>
      </c>
      <c r="AD6407" t="e">
        <v>#N/A</v>
      </c>
      <c r="AE6407" t="e">
        <v>#N/A</v>
      </c>
      <c r="AF6407" t="e">
        <v>#N/A</v>
      </c>
    </row>
    <row r="6408" spans="1:32" x14ac:dyDescent="0.25">
      <c r="A6408" t="e">
        <v>#N/A</v>
      </c>
      <c r="B6408" s="33" t="e">
        <v>#N/A</v>
      </c>
      <c r="C6408" t="e">
        <v>#N/A</v>
      </c>
      <c r="D6408" t="e">
        <v>#N/A</v>
      </c>
      <c r="E6408" s="69" t="e">
        <v>#N/A</v>
      </c>
      <c r="F6408" s="3" t="e">
        <v>#N/A</v>
      </c>
      <c r="G6408" s="3" t="e">
        <v>#N/A</v>
      </c>
      <c r="H6408" s="3" t="e">
        <v>#N/A</v>
      </c>
      <c r="I6408" s="80" t="e">
        <v>#N/A</v>
      </c>
      <c r="J6408" s="80" t="e">
        <v>#N/A</v>
      </c>
      <c r="K6408" s="85" t="e">
        <v>#N/A</v>
      </c>
      <c r="L6408" s="9" t="e">
        <v>#N/A</v>
      </c>
      <c r="M6408" s="93" t="e">
        <v>#N/A</v>
      </c>
      <c r="N6408" s="8" t="e">
        <v>#N/A</v>
      </c>
      <c r="O6408" t="e">
        <v>#N/A</v>
      </c>
      <c r="P6408" t="e">
        <v>#N/A</v>
      </c>
      <c r="Q6408" t="e">
        <v>#N/A</v>
      </c>
      <c r="R6408" s="2" t="e">
        <v>#N/A</v>
      </c>
      <c r="S6408" t="e">
        <v>#N/A</v>
      </c>
      <c r="T6408" s="3" t="e">
        <v>#N/A</v>
      </c>
      <c r="U6408" s="3" t="e">
        <v>#N/A</v>
      </c>
      <c r="V6408" t="e">
        <v>#N/A</v>
      </c>
      <c r="W6408" t="e">
        <v>#N/A</v>
      </c>
      <c r="X6408" t="e">
        <v>#N/A</v>
      </c>
      <c r="Y6408" s="3" t="e">
        <v>#N/A</v>
      </c>
      <c r="Z6408" s="8" t="e">
        <v>#N/A</v>
      </c>
      <c r="AA6408" s="30" t="e">
        <v>#N/A</v>
      </c>
      <c r="AB6408" t="e">
        <v>#N/A</v>
      </c>
      <c r="AC6408" t="e">
        <v>#N/A</v>
      </c>
      <c r="AD6408" t="e">
        <v>#N/A</v>
      </c>
      <c r="AE6408" t="e">
        <v>#N/A</v>
      </c>
      <c r="AF6408" t="e">
        <v>#N/A</v>
      </c>
    </row>
    <row r="6409" spans="1:32" x14ac:dyDescent="0.25">
      <c r="A6409" t="e">
        <v>#N/A</v>
      </c>
      <c r="B6409" s="33" t="e">
        <v>#N/A</v>
      </c>
      <c r="C6409" t="e">
        <v>#N/A</v>
      </c>
      <c r="D6409" t="e">
        <v>#N/A</v>
      </c>
      <c r="E6409" s="69" t="e">
        <v>#N/A</v>
      </c>
      <c r="F6409" s="3" t="e">
        <v>#N/A</v>
      </c>
      <c r="G6409" s="3" t="e">
        <v>#N/A</v>
      </c>
      <c r="H6409" s="3" t="e">
        <v>#N/A</v>
      </c>
      <c r="I6409" s="80" t="e">
        <v>#N/A</v>
      </c>
      <c r="J6409" s="80" t="e">
        <v>#N/A</v>
      </c>
      <c r="K6409" s="85" t="e">
        <v>#N/A</v>
      </c>
      <c r="L6409" s="9" t="e">
        <v>#N/A</v>
      </c>
      <c r="M6409" s="93" t="e">
        <v>#N/A</v>
      </c>
      <c r="N6409" s="8" t="e">
        <v>#N/A</v>
      </c>
      <c r="O6409" t="e">
        <v>#N/A</v>
      </c>
      <c r="P6409" t="e">
        <v>#N/A</v>
      </c>
      <c r="Q6409" t="e">
        <v>#N/A</v>
      </c>
      <c r="R6409" s="2" t="e">
        <v>#N/A</v>
      </c>
      <c r="S6409" t="e">
        <v>#N/A</v>
      </c>
      <c r="T6409" s="3" t="e">
        <v>#N/A</v>
      </c>
      <c r="U6409" s="3" t="e">
        <v>#N/A</v>
      </c>
      <c r="V6409" t="e">
        <v>#N/A</v>
      </c>
      <c r="W6409" t="e">
        <v>#N/A</v>
      </c>
      <c r="X6409" t="e">
        <v>#N/A</v>
      </c>
      <c r="Y6409" s="3" t="e">
        <v>#N/A</v>
      </c>
      <c r="Z6409" s="8" t="e">
        <v>#N/A</v>
      </c>
      <c r="AA6409" s="30" t="e">
        <v>#N/A</v>
      </c>
      <c r="AB6409" t="e">
        <v>#N/A</v>
      </c>
      <c r="AC6409" t="e">
        <v>#N/A</v>
      </c>
      <c r="AD6409" t="e">
        <v>#N/A</v>
      </c>
      <c r="AE6409" t="e">
        <v>#N/A</v>
      </c>
      <c r="AF6409" t="e">
        <v>#N/A</v>
      </c>
    </row>
    <row r="6410" spans="1:32" x14ac:dyDescent="0.25">
      <c r="A6410" t="e">
        <v>#N/A</v>
      </c>
      <c r="B6410" s="33" t="e">
        <v>#N/A</v>
      </c>
      <c r="C6410" t="e">
        <v>#N/A</v>
      </c>
      <c r="D6410" t="e">
        <v>#N/A</v>
      </c>
      <c r="E6410" s="69" t="e">
        <v>#N/A</v>
      </c>
      <c r="F6410" s="3" t="e">
        <v>#N/A</v>
      </c>
      <c r="G6410" s="3" t="e">
        <v>#N/A</v>
      </c>
      <c r="H6410" s="3" t="e">
        <v>#N/A</v>
      </c>
      <c r="I6410" s="80" t="e">
        <v>#N/A</v>
      </c>
      <c r="J6410" s="80" t="e">
        <v>#N/A</v>
      </c>
      <c r="K6410" s="85" t="e">
        <v>#N/A</v>
      </c>
      <c r="L6410" s="9" t="e">
        <v>#N/A</v>
      </c>
      <c r="M6410" s="93" t="e">
        <v>#N/A</v>
      </c>
      <c r="N6410" s="8" t="e">
        <v>#N/A</v>
      </c>
      <c r="O6410" t="e">
        <v>#N/A</v>
      </c>
      <c r="P6410" t="e">
        <v>#N/A</v>
      </c>
      <c r="Q6410" t="e">
        <v>#N/A</v>
      </c>
      <c r="R6410" s="2" t="e">
        <v>#N/A</v>
      </c>
      <c r="S6410" t="e">
        <v>#N/A</v>
      </c>
      <c r="T6410" s="3" t="e">
        <v>#N/A</v>
      </c>
      <c r="U6410" s="3" t="e">
        <v>#N/A</v>
      </c>
      <c r="V6410" t="e">
        <v>#N/A</v>
      </c>
      <c r="W6410" t="e">
        <v>#N/A</v>
      </c>
      <c r="X6410" t="e">
        <v>#N/A</v>
      </c>
      <c r="Y6410" s="3" t="e">
        <v>#N/A</v>
      </c>
      <c r="Z6410" s="8" t="e">
        <v>#N/A</v>
      </c>
      <c r="AA6410" s="30" t="e">
        <v>#N/A</v>
      </c>
      <c r="AB6410" t="e">
        <v>#N/A</v>
      </c>
      <c r="AC6410" t="e">
        <v>#N/A</v>
      </c>
      <c r="AD6410" t="e">
        <v>#N/A</v>
      </c>
      <c r="AE6410" t="e">
        <v>#N/A</v>
      </c>
      <c r="AF6410" t="e">
        <v>#N/A</v>
      </c>
    </row>
    <row r="6411" spans="1:32" x14ac:dyDescent="0.25">
      <c r="A6411" t="e">
        <v>#N/A</v>
      </c>
      <c r="B6411" s="33" t="e">
        <v>#N/A</v>
      </c>
      <c r="C6411" t="e">
        <v>#N/A</v>
      </c>
      <c r="D6411" t="e">
        <v>#N/A</v>
      </c>
      <c r="E6411" s="69" t="e">
        <v>#N/A</v>
      </c>
      <c r="F6411" s="3" t="e">
        <v>#N/A</v>
      </c>
      <c r="G6411" s="3" t="e">
        <v>#N/A</v>
      </c>
      <c r="H6411" s="3" t="e">
        <v>#N/A</v>
      </c>
      <c r="I6411" s="80" t="e">
        <v>#N/A</v>
      </c>
      <c r="J6411" s="80" t="e">
        <v>#N/A</v>
      </c>
      <c r="K6411" s="85" t="e">
        <v>#N/A</v>
      </c>
      <c r="L6411" s="9" t="e">
        <v>#N/A</v>
      </c>
      <c r="M6411" s="93" t="e">
        <v>#N/A</v>
      </c>
      <c r="N6411" s="8" t="e">
        <v>#N/A</v>
      </c>
      <c r="O6411" t="e">
        <v>#N/A</v>
      </c>
      <c r="P6411" t="e">
        <v>#N/A</v>
      </c>
      <c r="Q6411" t="e">
        <v>#N/A</v>
      </c>
      <c r="R6411" s="2" t="e">
        <v>#N/A</v>
      </c>
      <c r="S6411" t="e">
        <v>#N/A</v>
      </c>
      <c r="T6411" s="3" t="e">
        <v>#N/A</v>
      </c>
      <c r="U6411" s="3" t="e">
        <v>#N/A</v>
      </c>
      <c r="V6411" t="e">
        <v>#N/A</v>
      </c>
      <c r="W6411" t="e">
        <v>#N/A</v>
      </c>
      <c r="X6411" t="e">
        <v>#N/A</v>
      </c>
      <c r="Y6411" s="3" t="e">
        <v>#N/A</v>
      </c>
      <c r="Z6411" s="8" t="e">
        <v>#N/A</v>
      </c>
      <c r="AA6411" s="30" t="e">
        <v>#N/A</v>
      </c>
      <c r="AB6411" t="e">
        <v>#N/A</v>
      </c>
      <c r="AC6411" t="e">
        <v>#N/A</v>
      </c>
      <c r="AD6411" t="e">
        <v>#N/A</v>
      </c>
      <c r="AE6411" t="e">
        <v>#N/A</v>
      </c>
      <c r="AF6411" t="e">
        <v>#N/A</v>
      </c>
    </row>
    <row r="6412" spans="1:32" x14ac:dyDescent="0.25">
      <c r="A6412" t="e">
        <v>#N/A</v>
      </c>
      <c r="B6412" s="33" t="e">
        <v>#N/A</v>
      </c>
      <c r="C6412" t="e">
        <v>#N/A</v>
      </c>
      <c r="D6412" t="e">
        <v>#N/A</v>
      </c>
      <c r="E6412" s="69" t="e">
        <v>#N/A</v>
      </c>
      <c r="F6412" s="3" t="e">
        <v>#N/A</v>
      </c>
      <c r="G6412" s="3" t="e">
        <v>#N/A</v>
      </c>
      <c r="H6412" s="3" t="e">
        <v>#N/A</v>
      </c>
      <c r="I6412" s="80" t="e">
        <v>#N/A</v>
      </c>
      <c r="J6412" s="80" t="e">
        <v>#N/A</v>
      </c>
      <c r="K6412" s="85" t="e">
        <v>#N/A</v>
      </c>
      <c r="L6412" s="9" t="e">
        <v>#N/A</v>
      </c>
      <c r="M6412" s="93" t="e">
        <v>#N/A</v>
      </c>
      <c r="N6412" s="8" t="e">
        <v>#N/A</v>
      </c>
      <c r="O6412" t="e">
        <v>#N/A</v>
      </c>
      <c r="P6412" t="e">
        <v>#N/A</v>
      </c>
      <c r="Q6412" t="e">
        <v>#N/A</v>
      </c>
      <c r="R6412" s="2" t="e">
        <v>#N/A</v>
      </c>
      <c r="S6412" t="e">
        <v>#N/A</v>
      </c>
      <c r="T6412" s="3" t="e">
        <v>#N/A</v>
      </c>
      <c r="U6412" s="3" t="e">
        <v>#N/A</v>
      </c>
      <c r="V6412" t="e">
        <v>#N/A</v>
      </c>
      <c r="W6412" t="e">
        <v>#N/A</v>
      </c>
      <c r="X6412" t="e">
        <v>#N/A</v>
      </c>
      <c r="Y6412" s="3" t="e">
        <v>#N/A</v>
      </c>
      <c r="Z6412" s="8" t="e">
        <v>#N/A</v>
      </c>
      <c r="AA6412" s="30" t="e">
        <v>#N/A</v>
      </c>
      <c r="AB6412" t="e">
        <v>#N/A</v>
      </c>
      <c r="AC6412" t="e">
        <v>#N/A</v>
      </c>
      <c r="AD6412" t="e">
        <v>#N/A</v>
      </c>
      <c r="AE6412" t="e">
        <v>#N/A</v>
      </c>
      <c r="AF6412" t="e">
        <v>#N/A</v>
      </c>
    </row>
    <row r="6413" spans="1:32" x14ac:dyDescent="0.25">
      <c r="A6413" t="e">
        <v>#N/A</v>
      </c>
      <c r="B6413" s="33" t="e">
        <v>#N/A</v>
      </c>
      <c r="C6413" t="e">
        <v>#N/A</v>
      </c>
      <c r="D6413" t="e">
        <v>#N/A</v>
      </c>
      <c r="E6413" s="69" t="e">
        <v>#N/A</v>
      </c>
      <c r="F6413" s="3" t="e">
        <v>#N/A</v>
      </c>
      <c r="G6413" s="3" t="e">
        <v>#N/A</v>
      </c>
      <c r="H6413" s="3" t="e">
        <v>#N/A</v>
      </c>
      <c r="I6413" s="80" t="e">
        <v>#N/A</v>
      </c>
      <c r="J6413" s="80" t="e">
        <v>#N/A</v>
      </c>
      <c r="K6413" s="85" t="e">
        <v>#N/A</v>
      </c>
      <c r="L6413" s="9" t="e">
        <v>#N/A</v>
      </c>
      <c r="M6413" s="93" t="e">
        <v>#N/A</v>
      </c>
      <c r="N6413" s="8" t="e">
        <v>#N/A</v>
      </c>
      <c r="O6413" t="e">
        <v>#N/A</v>
      </c>
      <c r="P6413" t="e">
        <v>#N/A</v>
      </c>
      <c r="Q6413" t="e">
        <v>#N/A</v>
      </c>
      <c r="R6413" s="2" t="e">
        <v>#N/A</v>
      </c>
      <c r="S6413" t="e">
        <v>#N/A</v>
      </c>
      <c r="T6413" s="3" t="e">
        <v>#N/A</v>
      </c>
      <c r="U6413" s="3" t="e">
        <v>#N/A</v>
      </c>
      <c r="V6413" t="e">
        <v>#N/A</v>
      </c>
      <c r="W6413" t="e">
        <v>#N/A</v>
      </c>
      <c r="X6413" t="e">
        <v>#N/A</v>
      </c>
      <c r="Y6413" s="3" t="e">
        <v>#N/A</v>
      </c>
      <c r="Z6413" s="8" t="e">
        <v>#N/A</v>
      </c>
      <c r="AA6413" s="30" t="e">
        <v>#N/A</v>
      </c>
      <c r="AB6413" t="e">
        <v>#N/A</v>
      </c>
      <c r="AC6413" t="e">
        <v>#N/A</v>
      </c>
      <c r="AD6413" t="e">
        <v>#N/A</v>
      </c>
      <c r="AE6413" t="e">
        <v>#N/A</v>
      </c>
      <c r="AF6413" t="e">
        <v>#N/A</v>
      </c>
    </row>
    <row r="6414" spans="1:32" x14ac:dyDescent="0.25">
      <c r="A6414" t="e">
        <v>#N/A</v>
      </c>
      <c r="B6414" s="33" t="e">
        <v>#N/A</v>
      </c>
      <c r="C6414" t="e">
        <v>#N/A</v>
      </c>
      <c r="D6414" t="e">
        <v>#N/A</v>
      </c>
      <c r="E6414" s="69" t="e">
        <v>#N/A</v>
      </c>
      <c r="F6414" s="3" t="e">
        <v>#N/A</v>
      </c>
      <c r="G6414" s="3" t="e">
        <v>#N/A</v>
      </c>
      <c r="H6414" s="3" t="e">
        <v>#N/A</v>
      </c>
      <c r="I6414" s="80" t="e">
        <v>#N/A</v>
      </c>
      <c r="J6414" s="80" t="e">
        <v>#N/A</v>
      </c>
      <c r="K6414" s="85" t="e">
        <v>#N/A</v>
      </c>
      <c r="L6414" s="9" t="e">
        <v>#N/A</v>
      </c>
      <c r="M6414" s="93" t="e">
        <v>#N/A</v>
      </c>
      <c r="N6414" s="8" t="e">
        <v>#N/A</v>
      </c>
      <c r="O6414" t="e">
        <v>#N/A</v>
      </c>
      <c r="P6414" t="e">
        <v>#N/A</v>
      </c>
      <c r="Q6414" t="e">
        <v>#N/A</v>
      </c>
      <c r="R6414" s="2" t="e">
        <v>#N/A</v>
      </c>
      <c r="S6414" t="e">
        <v>#N/A</v>
      </c>
      <c r="T6414" s="3" t="e">
        <v>#N/A</v>
      </c>
      <c r="U6414" s="3" t="e">
        <v>#N/A</v>
      </c>
      <c r="V6414" t="e">
        <v>#N/A</v>
      </c>
      <c r="W6414" t="e">
        <v>#N/A</v>
      </c>
      <c r="X6414" t="e">
        <v>#N/A</v>
      </c>
      <c r="Y6414" s="3" t="e">
        <v>#N/A</v>
      </c>
      <c r="Z6414" s="8" t="e">
        <v>#N/A</v>
      </c>
      <c r="AA6414" s="30" t="e">
        <v>#N/A</v>
      </c>
      <c r="AB6414" t="e">
        <v>#N/A</v>
      </c>
      <c r="AC6414" t="e">
        <v>#N/A</v>
      </c>
      <c r="AD6414" t="e">
        <v>#N/A</v>
      </c>
      <c r="AE6414" t="e">
        <v>#N/A</v>
      </c>
      <c r="AF6414" t="e">
        <v>#N/A</v>
      </c>
    </row>
    <row r="6415" spans="1:32" x14ac:dyDescent="0.25">
      <c r="A6415" t="e">
        <v>#N/A</v>
      </c>
      <c r="B6415" s="33" t="e">
        <v>#N/A</v>
      </c>
      <c r="C6415" t="e">
        <v>#N/A</v>
      </c>
      <c r="D6415" t="e">
        <v>#N/A</v>
      </c>
      <c r="E6415" s="69" t="e">
        <v>#N/A</v>
      </c>
      <c r="F6415" s="3" t="e">
        <v>#N/A</v>
      </c>
      <c r="G6415" s="3" t="e">
        <v>#N/A</v>
      </c>
      <c r="H6415" s="3" t="e">
        <v>#N/A</v>
      </c>
      <c r="I6415" s="80" t="e">
        <v>#N/A</v>
      </c>
      <c r="J6415" s="80" t="e">
        <v>#N/A</v>
      </c>
      <c r="K6415" s="85" t="e">
        <v>#N/A</v>
      </c>
      <c r="L6415" s="9" t="e">
        <v>#N/A</v>
      </c>
      <c r="M6415" s="93" t="e">
        <v>#N/A</v>
      </c>
      <c r="N6415" s="8" t="e">
        <v>#N/A</v>
      </c>
      <c r="O6415" t="e">
        <v>#N/A</v>
      </c>
      <c r="P6415" t="e">
        <v>#N/A</v>
      </c>
      <c r="Q6415" t="e">
        <v>#N/A</v>
      </c>
      <c r="R6415" s="2" t="e">
        <v>#N/A</v>
      </c>
      <c r="S6415" t="e">
        <v>#N/A</v>
      </c>
      <c r="T6415" s="3" t="e">
        <v>#N/A</v>
      </c>
      <c r="U6415" s="3" t="e">
        <v>#N/A</v>
      </c>
      <c r="V6415" t="e">
        <v>#N/A</v>
      </c>
      <c r="W6415" t="e">
        <v>#N/A</v>
      </c>
      <c r="X6415" t="e">
        <v>#N/A</v>
      </c>
      <c r="Y6415" s="3" t="e">
        <v>#N/A</v>
      </c>
      <c r="Z6415" s="8" t="e">
        <v>#N/A</v>
      </c>
      <c r="AA6415" s="30" t="e">
        <v>#N/A</v>
      </c>
      <c r="AB6415" t="e">
        <v>#N/A</v>
      </c>
      <c r="AC6415" t="e">
        <v>#N/A</v>
      </c>
      <c r="AD6415" t="e">
        <v>#N/A</v>
      </c>
      <c r="AE6415" t="e">
        <v>#N/A</v>
      </c>
      <c r="AF6415" t="e">
        <v>#N/A</v>
      </c>
    </row>
    <row r="6416" spans="1:32" x14ac:dyDescent="0.25">
      <c r="A6416" t="e">
        <v>#N/A</v>
      </c>
      <c r="B6416" s="33" t="e">
        <v>#N/A</v>
      </c>
      <c r="C6416" t="e">
        <v>#N/A</v>
      </c>
      <c r="D6416" t="e">
        <v>#N/A</v>
      </c>
      <c r="E6416" s="69" t="e">
        <v>#N/A</v>
      </c>
      <c r="F6416" s="3" t="e">
        <v>#N/A</v>
      </c>
      <c r="G6416" s="3" t="e">
        <v>#N/A</v>
      </c>
      <c r="H6416" s="3" t="e">
        <v>#N/A</v>
      </c>
      <c r="I6416" s="80" t="e">
        <v>#N/A</v>
      </c>
      <c r="J6416" s="80" t="e">
        <v>#N/A</v>
      </c>
      <c r="K6416" s="85" t="e">
        <v>#N/A</v>
      </c>
      <c r="L6416" s="9" t="e">
        <v>#N/A</v>
      </c>
      <c r="M6416" s="93" t="e">
        <v>#N/A</v>
      </c>
      <c r="N6416" s="8" t="e">
        <v>#N/A</v>
      </c>
      <c r="O6416" t="e">
        <v>#N/A</v>
      </c>
      <c r="P6416" t="e">
        <v>#N/A</v>
      </c>
      <c r="Q6416" t="e">
        <v>#N/A</v>
      </c>
      <c r="R6416" s="2" t="e">
        <v>#N/A</v>
      </c>
      <c r="S6416" t="e">
        <v>#N/A</v>
      </c>
      <c r="T6416" s="3" t="e">
        <v>#N/A</v>
      </c>
      <c r="U6416" s="3" t="e">
        <v>#N/A</v>
      </c>
      <c r="V6416" t="e">
        <v>#N/A</v>
      </c>
      <c r="W6416" t="e">
        <v>#N/A</v>
      </c>
      <c r="X6416" t="e">
        <v>#N/A</v>
      </c>
      <c r="Y6416" s="3" t="e">
        <v>#N/A</v>
      </c>
      <c r="Z6416" s="8" t="e">
        <v>#N/A</v>
      </c>
      <c r="AA6416" s="30" t="e">
        <v>#N/A</v>
      </c>
      <c r="AB6416" t="e">
        <v>#N/A</v>
      </c>
      <c r="AC6416" t="e">
        <v>#N/A</v>
      </c>
      <c r="AD6416" t="e">
        <v>#N/A</v>
      </c>
      <c r="AE6416" t="e">
        <v>#N/A</v>
      </c>
      <c r="AF6416" t="e">
        <v>#N/A</v>
      </c>
    </row>
    <row r="6417" spans="1:32" x14ac:dyDescent="0.25">
      <c r="A6417" t="e">
        <v>#N/A</v>
      </c>
      <c r="B6417" s="33" t="e">
        <v>#N/A</v>
      </c>
      <c r="C6417" t="e">
        <v>#N/A</v>
      </c>
      <c r="D6417" t="e">
        <v>#N/A</v>
      </c>
      <c r="E6417" s="69" t="e">
        <v>#N/A</v>
      </c>
      <c r="F6417" s="3" t="e">
        <v>#N/A</v>
      </c>
      <c r="G6417" s="3" t="e">
        <v>#N/A</v>
      </c>
      <c r="H6417" s="3" t="e">
        <v>#N/A</v>
      </c>
      <c r="I6417" s="80" t="e">
        <v>#N/A</v>
      </c>
      <c r="J6417" s="80" t="e">
        <v>#N/A</v>
      </c>
      <c r="K6417" s="85" t="e">
        <v>#N/A</v>
      </c>
      <c r="L6417" s="9" t="e">
        <v>#N/A</v>
      </c>
      <c r="M6417" s="93" t="e">
        <v>#N/A</v>
      </c>
      <c r="N6417" s="8" t="e">
        <v>#N/A</v>
      </c>
      <c r="O6417" t="e">
        <v>#N/A</v>
      </c>
      <c r="P6417" t="e">
        <v>#N/A</v>
      </c>
      <c r="Q6417" t="e">
        <v>#N/A</v>
      </c>
      <c r="R6417" s="2" t="e">
        <v>#N/A</v>
      </c>
      <c r="S6417" t="e">
        <v>#N/A</v>
      </c>
      <c r="T6417" s="3" t="e">
        <v>#N/A</v>
      </c>
      <c r="U6417" s="3" t="e">
        <v>#N/A</v>
      </c>
      <c r="V6417" t="e">
        <v>#N/A</v>
      </c>
      <c r="W6417" t="e">
        <v>#N/A</v>
      </c>
      <c r="X6417" t="e">
        <v>#N/A</v>
      </c>
      <c r="Y6417" s="3" t="e">
        <v>#N/A</v>
      </c>
      <c r="Z6417" s="8" t="e">
        <v>#N/A</v>
      </c>
      <c r="AA6417" s="30" t="e">
        <v>#N/A</v>
      </c>
      <c r="AB6417" t="e">
        <v>#N/A</v>
      </c>
      <c r="AC6417" t="e">
        <v>#N/A</v>
      </c>
      <c r="AD6417" t="e">
        <v>#N/A</v>
      </c>
      <c r="AE6417" t="e">
        <v>#N/A</v>
      </c>
      <c r="AF6417" t="e">
        <v>#N/A</v>
      </c>
    </row>
    <row r="6418" spans="1:32" x14ac:dyDescent="0.25">
      <c r="A6418" t="e">
        <v>#N/A</v>
      </c>
      <c r="B6418" s="33" t="e">
        <v>#N/A</v>
      </c>
      <c r="C6418" t="e">
        <v>#N/A</v>
      </c>
      <c r="D6418" t="e">
        <v>#N/A</v>
      </c>
      <c r="E6418" s="69" t="e">
        <v>#N/A</v>
      </c>
      <c r="F6418" s="3" t="e">
        <v>#N/A</v>
      </c>
      <c r="G6418" s="3" t="e">
        <v>#N/A</v>
      </c>
      <c r="H6418" s="3" t="e">
        <v>#N/A</v>
      </c>
      <c r="I6418" s="80" t="e">
        <v>#N/A</v>
      </c>
      <c r="J6418" s="80" t="e">
        <v>#N/A</v>
      </c>
      <c r="K6418" s="85" t="e">
        <v>#N/A</v>
      </c>
      <c r="L6418" s="9" t="e">
        <v>#N/A</v>
      </c>
      <c r="M6418" s="93" t="e">
        <v>#N/A</v>
      </c>
      <c r="N6418" s="8" t="e">
        <v>#N/A</v>
      </c>
      <c r="O6418" t="e">
        <v>#N/A</v>
      </c>
      <c r="P6418" t="e">
        <v>#N/A</v>
      </c>
      <c r="Q6418" t="e">
        <v>#N/A</v>
      </c>
      <c r="R6418" s="2" t="e">
        <v>#N/A</v>
      </c>
      <c r="S6418" t="e">
        <v>#N/A</v>
      </c>
      <c r="T6418" s="3" t="e">
        <v>#N/A</v>
      </c>
      <c r="U6418" s="3" t="e">
        <v>#N/A</v>
      </c>
      <c r="V6418" t="e">
        <v>#N/A</v>
      </c>
      <c r="W6418" t="e">
        <v>#N/A</v>
      </c>
      <c r="X6418" t="e">
        <v>#N/A</v>
      </c>
      <c r="Y6418" s="3" t="e">
        <v>#N/A</v>
      </c>
      <c r="Z6418" s="8" t="e">
        <v>#N/A</v>
      </c>
      <c r="AA6418" s="30" t="e">
        <v>#N/A</v>
      </c>
      <c r="AB6418" t="e">
        <v>#N/A</v>
      </c>
      <c r="AC6418" t="e">
        <v>#N/A</v>
      </c>
      <c r="AD6418" t="e">
        <v>#N/A</v>
      </c>
      <c r="AE6418" t="e">
        <v>#N/A</v>
      </c>
      <c r="AF6418" t="e">
        <v>#N/A</v>
      </c>
    </row>
    <row r="6419" spans="1:32" x14ac:dyDescent="0.25">
      <c r="A6419" t="e">
        <v>#N/A</v>
      </c>
      <c r="B6419" s="33" t="e">
        <v>#N/A</v>
      </c>
      <c r="C6419" t="e">
        <v>#N/A</v>
      </c>
      <c r="D6419" t="e">
        <v>#N/A</v>
      </c>
      <c r="E6419" s="69" t="e">
        <v>#N/A</v>
      </c>
      <c r="F6419" s="3" t="e">
        <v>#N/A</v>
      </c>
      <c r="G6419" s="3" t="e">
        <v>#N/A</v>
      </c>
      <c r="H6419" s="3" t="e">
        <v>#N/A</v>
      </c>
      <c r="I6419" s="80" t="e">
        <v>#N/A</v>
      </c>
      <c r="J6419" s="80" t="e">
        <v>#N/A</v>
      </c>
      <c r="K6419" s="85" t="e">
        <v>#N/A</v>
      </c>
      <c r="L6419" s="9" t="e">
        <v>#N/A</v>
      </c>
      <c r="M6419" s="93" t="e">
        <v>#N/A</v>
      </c>
      <c r="N6419" s="8" t="e">
        <v>#N/A</v>
      </c>
      <c r="O6419" t="e">
        <v>#N/A</v>
      </c>
      <c r="P6419" t="e">
        <v>#N/A</v>
      </c>
      <c r="Q6419" t="e">
        <v>#N/A</v>
      </c>
      <c r="R6419" s="2" t="e">
        <v>#N/A</v>
      </c>
      <c r="S6419" t="e">
        <v>#N/A</v>
      </c>
      <c r="T6419" s="3" t="e">
        <v>#N/A</v>
      </c>
      <c r="U6419" s="3" t="e">
        <v>#N/A</v>
      </c>
      <c r="V6419" t="e">
        <v>#N/A</v>
      </c>
      <c r="W6419" t="e">
        <v>#N/A</v>
      </c>
      <c r="X6419" t="e">
        <v>#N/A</v>
      </c>
      <c r="Y6419" s="3" t="e">
        <v>#N/A</v>
      </c>
      <c r="Z6419" s="8" t="e">
        <v>#N/A</v>
      </c>
      <c r="AA6419" s="30" t="e">
        <v>#N/A</v>
      </c>
      <c r="AB6419" t="e">
        <v>#N/A</v>
      </c>
      <c r="AC6419" t="e">
        <v>#N/A</v>
      </c>
      <c r="AD6419" t="e">
        <v>#N/A</v>
      </c>
      <c r="AE6419" t="e">
        <v>#N/A</v>
      </c>
      <c r="AF6419" t="e">
        <v>#N/A</v>
      </c>
    </row>
    <row r="6420" spans="1:32" x14ac:dyDescent="0.25">
      <c r="A6420" t="e">
        <v>#N/A</v>
      </c>
      <c r="B6420" s="33" t="e">
        <v>#N/A</v>
      </c>
      <c r="C6420" t="e">
        <v>#N/A</v>
      </c>
      <c r="D6420" t="e">
        <v>#N/A</v>
      </c>
      <c r="E6420" s="69" t="e">
        <v>#N/A</v>
      </c>
      <c r="F6420" s="3" t="e">
        <v>#N/A</v>
      </c>
      <c r="G6420" s="3" t="e">
        <v>#N/A</v>
      </c>
      <c r="H6420" s="3" t="e">
        <v>#N/A</v>
      </c>
      <c r="I6420" s="80" t="e">
        <v>#N/A</v>
      </c>
      <c r="J6420" s="80" t="e">
        <v>#N/A</v>
      </c>
      <c r="K6420" s="85" t="e">
        <v>#N/A</v>
      </c>
      <c r="L6420" s="9" t="e">
        <v>#N/A</v>
      </c>
      <c r="M6420" s="93" t="e">
        <v>#N/A</v>
      </c>
      <c r="N6420" s="8" t="e">
        <v>#N/A</v>
      </c>
      <c r="O6420" t="e">
        <v>#N/A</v>
      </c>
      <c r="P6420" t="e">
        <v>#N/A</v>
      </c>
      <c r="Q6420" t="e">
        <v>#N/A</v>
      </c>
      <c r="R6420" s="2" t="e">
        <v>#N/A</v>
      </c>
      <c r="S6420" t="e">
        <v>#N/A</v>
      </c>
      <c r="T6420" s="3" t="e">
        <v>#N/A</v>
      </c>
      <c r="U6420" s="3" t="e">
        <v>#N/A</v>
      </c>
      <c r="V6420" t="e">
        <v>#N/A</v>
      </c>
      <c r="W6420" t="e">
        <v>#N/A</v>
      </c>
      <c r="X6420" t="e">
        <v>#N/A</v>
      </c>
      <c r="Y6420" s="3" t="e">
        <v>#N/A</v>
      </c>
      <c r="Z6420" s="8" t="e">
        <v>#N/A</v>
      </c>
      <c r="AA6420" s="30" t="e">
        <v>#N/A</v>
      </c>
      <c r="AB6420" t="e">
        <v>#N/A</v>
      </c>
      <c r="AC6420" t="e">
        <v>#N/A</v>
      </c>
      <c r="AD6420" t="e">
        <v>#N/A</v>
      </c>
      <c r="AE6420" t="e">
        <v>#N/A</v>
      </c>
      <c r="AF6420" t="e">
        <v>#N/A</v>
      </c>
    </row>
    <row r="6421" spans="1:32" x14ac:dyDescent="0.25">
      <c r="A6421" t="e">
        <v>#N/A</v>
      </c>
      <c r="B6421" s="33" t="e">
        <v>#N/A</v>
      </c>
      <c r="C6421" t="e">
        <v>#N/A</v>
      </c>
      <c r="D6421" t="e">
        <v>#N/A</v>
      </c>
      <c r="E6421" s="69" t="e">
        <v>#N/A</v>
      </c>
      <c r="F6421" s="3" t="e">
        <v>#N/A</v>
      </c>
      <c r="G6421" s="3" t="e">
        <v>#N/A</v>
      </c>
      <c r="H6421" s="3" t="e">
        <v>#N/A</v>
      </c>
      <c r="I6421" s="80" t="e">
        <v>#N/A</v>
      </c>
      <c r="J6421" s="80" t="e">
        <v>#N/A</v>
      </c>
      <c r="K6421" s="85" t="e">
        <v>#N/A</v>
      </c>
      <c r="L6421" s="9" t="e">
        <v>#N/A</v>
      </c>
      <c r="M6421" s="93" t="e">
        <v>#N/A</v>
      </c>
      <c r="N6421" s="8" t="e">
        <v>#N/A</v>
      </c>
      <c r="O6421" t="e">
        <v>#N/A</v>
      </c>
      <c r="P6421" t="e">
        <v>#N/A</v>
      </c>
      <c r="Q6421" t="e">
        <v>#N/A</v>
      </c>
      <c r="R6421" s="2" t="e">
        <v>#N/A</v>
      </c>
      <c r="S6421" t="e">
        <v>#N/A</v>
      </c>
      <c r="T6421" s="3" t="e">
        <v>#N/A</v>
      </c>
      <c r="U6421" s="3" t="e">
        <v>#N/A</v>
      </c>
      <c r="V6421" t="e">
        <v>#N/A</v>
      </c>
      <c r="W6421" t="e">
        <v>#N/A</v>
      </c>
      <c r="X6421" t="e">
        <v>#N/A</v>
      </c>
      <c r="Y6421" s="3" t="e">
        <v>#N/A</v>
      </c>
      <c r="Z6421" s="8" t="e">
        <v>#N/A</v>
      </c>
      <c r="AA6421" s="30" t="e">
        <v>#N/A</v>
      </c>
      <c r="AB6421" t="e">
        <v>#N/A</v>
      </c>
      <c r="AC6421" t="e">
        <v>#N/A</v>
      </c>
      <c r="AD6421" t="e">
        <v>#N/A</v>
      </c>
      <c r="AE6421" t="e">
        <v>#N/A</v>
      </c>
      <c r="AF6421" t="e">
        <v>#N/A</v>
      </c>
    </row>
    <row r="6422" spans="1:32" x14ac:dyDescent="0.25">
      <c r="A6422" t="e">
        <v>#N/A</v>
      </c>
      <c r="B6422" s="33" t="e">
        <v>#N/A</v>
      </c>
      <c r="C6422" t="e">
        <v>#N/A</v>
      </c>
      <c r="D6422" t="e">
        <v>#N/A</v>
      </c>
      <c r="E6422" s="69" t="e">
        <v>#N/A</v>
      </c>
      <c r="F6422" s="3" t="e">
        <v>#N/A</v>
      </c>
      <c r="G6422" s="3" t="e">
        <v>#N/A</v>
      </c>
      <c r="H6422" s="3" t="e">
        <v>#N/A</v>
      </c>
      <c r="I6422" s="80" t="e">
        <v>#N/A</v>
      </c>
      <c r="J6422" s="80" t="e">
        <v>#N/A</v>
      </c>
      <c r="K6422" s="85" t="e">
        <v>#N/A</v>
      </c>
      <c r="L6422" s="9" t="e">
        <v>#N/A</v>
      </c>
      <c r="M6422" s="93" t="e">
        <v>#N/A</v>
      </c>
      <c r="N6422" s="8" t="e">
        <v>#N/A</v>
      </c>
      <c r="O6422" t="e">
        <v>#N/A</v>
      </c>
      <c r="P6422" t="e">
        <v>#N/A</v>
      </c>
      <c r="Q6422" t="e">
        <v>#N/A</v>
      </c>
      <c r="R6422" s="2" t="e">
        <v>#N/A</v>
      </c>
      <c r="S6422" t="e">
        <v>#N/A</v>
      </c>
      <c r="T6422" s="3" t="e">
        <v>#N/A</v>
      </c>
      <c r="U6422" s="3" t="e">
        <v>#N/A</v>
      </c>
      <c r="V6422" t="e">
        <v>#N/A</v>
      </c>
      <c r="W6422" t="e">
        <v>#N/A</v>
      </c>
      <c r="X6422" t="e">
        <v>#N/A</v>
      </c>
      <c r="Y6422" s="3" t="e">
        <v>#N/A</v>
      </c>
      <c r="Z6422" s="8" t="e">
        <v>#N/A</v>
      </c>
      <c r="AA6422" s="30" t="e">
        <v>#N/A</v>
      </c>
      <c r="AB6422" t="e">
        <v>#N/A</v>
      </c>
      <c r="AC6422" t="e">
        <v>#N/A</v>
      </c>
      <c r="AD6422" t="e">
        <v>#N/A</v>
      </c>
      <c r="AE6422" t="e">
        <v>#N/A</v>
      </c>
      <c r="AF6422" t="e">
        <v>#N/A</v>
      </c>
    </row>
    <row r="6423" spans="1:32" x14ac:dyDescent="0.25">
      <c r="A6423" t="e">
        <v>#N/A</v>
      </c>
      <c r="B6423" s="33" t="e">
        <v>#N/A</v>
      </c>
      <c r="C6423" t="e">
        <v>#N/A</v>
      </c>
      <c r="D6423" t="e">
        <v>#N/A</v>
      </c>
      <c r="E6423" s="69" t="e">
        <v>#N/A</v>
      </c>
      <c r="F6423" s="3" t="e">
        <v>#N/A</v>
      </c>
      <c r="G6423" s="3" t="e">
        <v>#N/A</v>
      </c>
      <c r="H6423" s="3" t="e">
        <v>#N/A</v>
      </c>
      <c r="I6423" s="80" t="e">
        <v>#N/A</v>
      </c>
      <c r="J6423" s="80" t="e">
        <v>#N/A</v>
      </c>
      <c r="K6423" s="85" t="e">
        <v>#N/A</v>
      </c>
      <c r="L6423" s="9" t="e">
        <v>#N/A</v>
      </c>
      <c r="M6423" s="93" t="e">
        <v>#N/A</v>
      </c>
      <c r="N6423" s="8" t="e">
        <v>#N/A</v>
      </c>
      <c r="O6423" t="e">
        <v>#N/A</v>
      </c>
      <c r="P6423" t="e">
        <v>#N/A</v>
      </c>
      <c r="Q6423" t="e">
        <v>#N/A</v>
      </c>
      <c r="R6423" s="2" t="e">
        <v>#N/A</v>
      </c>
      <c r="S6423" t="e">
        <v>#N/A</v>
      </c>
      <c r="T6423" s="3" t="e">
        <v>#N/A</v>
      </c>
      <c r="U6423" s="3" t="e">
        <v>#N/A</v>
      </c>
      <c r="V6423" t="e">
        <v>#N/A</v>
      </c>
      <c r="W6423" t="e">
        <v>#N/A</v>
      </c>
      <c r="X6423" t="e">
        <v>#N/A</v>
      </c>
      <c r="Y6423" s="3" t="e">
        <v>#N/A</v>
      </c>
      <c r="Z6423" s="8" t="e">
        <v>#N/A</v>
      </c>
      <c r="AA6423" s="30" t="e">
        <v>#N/A</v>
      </c>
      <c r="AB6423" t="e">
        <v>#N/A</v>
      </c>
      <c r="AC6423" t="e">
        <v>#N/A</v>
      </c>
      <c r="AD6423" t="e">
        <v>#N/A</v>
      </c>
      <c r="AE6423" t="e">
        <v>#N/A</v>
      </c>
      <c r="AF6423" t="e">
        <v>#N/A</v>
      </c>
    </row>
    <row r="6424" spans="1:32" x14ac:dyDescent="0.25">
      <c r="A6424" t="e">
        <v>#N/A</v>
      </c>
      <c r="B6424" s="33" t="e">
        <v>#N/A</v>
      </c>
      <c r="C6424" t="e">
        <v>#N/A</v>
      </c>
      <c r="D6424" t="e">
        <v>#N/A</v>
      </c>
      <c r="E6424" s="69" t="e">
        <v>#N/A</v>
      </c>
      <c r="F6424" s="3" t="e">
        <v>#N/A</v>
      </c>
      <c r="G6424" s="3" t="e">
        <v>#N/A</v>
      </c>
      <c r="H6424" s="3" t="e">
        <v>#N/A</v>
      </c>
      <c r="I6424" s="80" t="e">
        <v>#N/A</v>
      </c>
      <c r="J6424" s="80" t="e">
        <v>#N/A</v>
      </c>
      <c r="K6424" s="85" t="e">
        <v>#N/A</v>
      </c>
      <c r="L6424" s="9" t="e">
        <v>#N/A</v>
      </c>
      <c r="M6424" s="93" t="e">
        <v>#N/A</v>
      </c>
      <c r="N6424" s="8" t="e">
        <v>#N/A</v>
      </c>
      <c r="O6424" t="e">
        <v>#N/A</v>
      </c>
      <c r="P6424" t="e">
        <v>#N/A</v>
      </c>
      <c r="Q6424" t="e">
        <v>#N/A</v>
      </c>
      <c r="R6424" s="2" t="e">
        <v>#N/A</v>
      </c>
      <c r="S6424" t="e">
        <v>#N/A</v>
      </c>
      <c r="T6424" s="3" t="e">
        <v>#N/A</v>
      </c>
      <c r="U6424" s="3" t="e">
        <v>#N/A</v>
      </c>
      <c r="V6424" t="e">
        <v>#N/A</v>
      </c>
      <c r="W6424" t="e">
        <v>#N/A</v>
      </c>
      <c r="X6424" t="e">
        <v>#N/A</v>
      </c>
      <c r="Y6424" s="3" t="e">
        <v>#N/A</v>
      </c>
      <c r="Z6424" s="8" t="e">
        <v>#N/A</v>
      </c>
      <c r="AA6424" s="30" t="e">
        <v>#N/A</v>
      </c>
      <c r="AB6424" t="e">
        <v>#N/A</v>
      </c>
      <c r="AC6424" t="e">
        <v>#N/A</v>
      </c>
      <c r="AD6424" t="e">
        <v>#N/A</v>
      </c>
      <c r="AE6424" t="e">
        <v>#N/A</v>
      </c>
      <c r="AF6424" t="e">
        <v>#N/A</v>
      </c>
    </row>
    <row r="6425" spans="1:32" x14ac:dyDescent="0.25">
      <c r="A6425" t="e">
        <v>#N/A</v>
      </c>
      <c r="B6425" s="33" t="e">
        <v>#N/A</v>
      </c>
      <c r="C6425" t="e">
        <v>#N/A</v>
      </c>
      <c r="D6425" t="e">
        <v>#N/A</v>
      </c>
      <c r="E6425" s="69" t="e">
        <v>#N/A</v>
      </c>
      <c r="F6425" s="3" t="e">
        <v>#N/A</v>
      </c>
      <c r="G6425" s="3" t="e">
        <v>#N/A</v>
      </c>
      <c r="H6425" s="3" t="e">
        <v>#N/A</v>
      </c>
      <c r="I6425" s="80" t="e">
        <v>#N/A</v>
      </c>
      <c r="J6425" s="80" t="e">
        <v>#N/A</v>
      </c>
      <c r="K6425" s="85" t="e">
        <v>#N/A</v>
      </c>
      <c r="L6425" s="9" t="e">
        <v>#N/A</v>
      </c>
      <c r="M6425" s="93" t="e">
        <v>#N/A</v>
      </c>
      <c r="N6425" s="8" t="e">
        <v>#N/A</v>
      </c>
      <c r="O6425" t="e">
        <v>#N/A</v>
      </c>
      <c r="P6425" t="e">
        <v>#N/A</v>
      </c>
      <c r="Q6425" t="e">
        <v>#N/A</v>
      </c>
      <c r="R6425" s="2" t="e">
        <v>#N/A</v>
      </c>
      <c r="S6425" t="e">
        <v>#N/A</v>
      </c>
      <c r="T6425" s="3" t="e">
        <v>#N/A</v>
      </c>
      <c r="U6425" s="3" t="e">
        <v>#N/A</v>
      </c>
      <c r="V6425" t="e">
        <v>#N/A</v>
      </c>
      <c r="W6425" t="e">
        <v>#N/A</v>
      </c>
      <c r="X6425" t="e">
        <v>#N/A</v>
      </c>
      <c r="Y6425" s="3" t="e">
        <v>#N/A</v>
      </c>
      <c r="Z6425" s="8" t="e">
        <v>#N/A</v>
      </c>
      <c r="AA6425" s="30" t="e">
        <v>#N/A</v>
      </c>
      <c r="AB6425" t="e">
        <v>#N/A</v>
      </c>
      <c r="AC6425" t="e">
        <v>#N/A</v>
      </c>
      <c r="AD6425" t="e">
        <v>#N/A</v>
      </c>
      <c r="AE6425" t="e">
        <v>#N/A</v>
      </c>
      <c r="AF6425" t="e">
        <v>#N/A</v>
      </c>
    </row>
    <row r="6426" spans="1:32" x14ac:dyDescent="0.25">
      <c r="A6426" t="e">
        <v>#N/A</v>
      </c>
      <c r="B6426" s="33" t="e">
        <v>#N/A</v>
      </c>
      <c r="C6426" t="e">
        <v>#N/A</v>
      </c>
      <c r="D6426" t="e">
        <v>#N/A</v>
      </c>
      <c r="E6426" s="69" t="e">
        <v>#N/A</v>
      </c>
      <c r="F6426" s="3" t="e">
        <v>#N/A</v>
      </c>
      <c r="G6426" s="3" t="e">
        <v>#N/A</v>
      </c>
      <c r="H6426" s="3" t="e">
        <v>#N/A</v>
      </c>
      <c r="I6426" s="80" t="e">
        <v>#N/A</v>
      </c>
      <c r="J6426" s="80" t="e">
        <v>#N/A</v>
      </c>
      <c r="K6426" s="85" t="e">
        <v>#N/A</v>
      </c>
      <c r="L6426" s="9" t="e">
        <v>#N/A</v>
      </c>
      <c r="M6426" s="93" t="e">
        <v>#N/A</v>
      </c>
      <c r="N6426" s="8" t="e">
        <v>#N/A</v>
      </c>
      <c r="O6426" t="e">
        <v>#N/A</v>
      </c>
      <c r="P6426" t="e">
        <v>#N/A</v>
      </c>
      <c r="Q6426" t="e">
        <v>#N/A</v>
      </c>
      <c r="R6426" s="2" t="e">
        <v>#N/A</v>
      </c>
      <c r="S6426" t="e">
        <v>#N/A</v>
      </c>
      <c r="T6426" s="3" t="e">
        <v>#N/A</v>
      </c>
      <c r="U6426" s="3" t="e">
        <v>#N/A</v>
      </c>
      <c r="V6426" t="e">
        <v>#N/A</v>
      </c>
      <c r="W6426" t="e">
        <v>#N/A</v>
      </c>
      <c r="X6426" t="e">
        <v>#N/A</v>
      </c>
      <c r="Y6426" s="3" t="e">
        <v>#N/A</v>
      </c>
      <c r="Z6426" s="8" t="e">
        <v>#N/A</v>
      </c>
      <c r="AA6426" s="30" t="e">
        <v>#N/A</v>
      </c>
      <c r="AB6426" t="e">
        <v>#N/A</v>
      </c>
      <c r="AC6426" t="e">
        <v>#N/A</v>
      </c>
      <c r="AD6426" t="e">
        <v>#N/A</v>
      </c>
      <c r="AE6426" t="e">
        <v>#N/A</v>
      </c>
      <c r="AF6426" t="e">
        <v>#N/A</v>
      </c>
    </row>
    <row r="6427" spans="1:32" x14ac:dyDescent="0.25">
      <c r="A6427" t="e">
        <v>#N/A</v>
      </c>
      <c r="B6427" s="33" t="e">
        <v>#N/A</v>
      </c>
      <c r="C6427" t="e">
        <v>#N/A</v>
      </c>
      <c r="D6427" t="e">
        <v>#N/A</v>
      </c>
      <c r="E6427" s="69" t="e">
        <v>#N/A</v>
      </c>
      <c r="F6427" s="3" t="e">
        <v>#N/A</v>
      </c>
      <c r="G6427" s="3" t="e">
        <v>#N/A</v>
      </c>
      <c r="H6427" s="3" t="e">
        <v>#N/A</v>
      </c>
      <c r="I6427" s="80" t="e">
        <v>#N/A</v>
      </c>
      <c r="J6427" s="80" t="e">
        <v>#N/A</v>
      </c>
      <c r="K6427" s="85" t="e">
        <v>#N/A</v>
      </c>
      <c r="L6427" s="9" t="e">
        <v>#N/A</v>
      </c>
      <c r="M6427" s="93" t="e">
        <v>#N/A</v>
      </c>
      <c r="N6427" s="8" t="e">
        <v>#N/A</v>
      </c>
      <c r="O6427" t="e">
        <v>#N/A</v>
      </c>
      <c r="P6427" t="e">
        <v>#N/A</v>
      </c>
      <c r="Q6427" t="e">
        <v>#N/A</v>
      </c>
      <c r="R6427" s="2" t="e">
        <v>#N/A</v>
      </c>
      <c r="S6427" t="e">
        <v>#N/A</v>
      </c>
      <c r="T6427" s="3" t="e">
        <v>#N/A</v>
      </c>
      <c r="U6427" s="3" t="e">
        <v>#N/A</v>
      </c>
      <c r="V6427" t="e">
        <v>#N/A</v>
      </c>
      <c r="W6427" t="e">
        <v>#N/A</v>
      </c>
      <c r="X6427" t="e">
        <v>#N/A</v>
      </c>
      <c r="Y6427" s="3" t="e">
        <v>#N/A</v>
      </c>
      <c r="Z6427" s="8" t="e">
        <v>#N/A</v>
      </c>
      <c r="AA6427" s="30" t="e">
        <v>#N/A</v>
      </c>
      <c r="AB6427" t="e">
        <v>#N/A</v>
      </c>
      <c r="AC6427" t="e">
        <v>#N/A</v>
      </c>
      <c r="AD6427" t="e">
        <v>#N/A</v>
      </c>
      <c r="AE6427" t="e">
        <v>#N/A</v>
      </c>
      <c r="AF6427" t="e">
        <v>#N/A</v>
      </c>
    </row>
    <row r="6428" spans="1:32" x14ac:dyDescent="0.25">
      <c r="A6428" t="e">
        <v>#N/A</v>
      </c>
      <c r="B6428" s="33" t="e">
        <v>#N/A</v>
      </c>
      <c r="C6428" t="e">
        <v>#N/A</v>
      </c>
      <c r="D6428" t="e">
        <v>#N/A</v>
      </c>
      <c r="E6428" s="69" t="e">
        <v>#N/A</v>
      </c>
      <c r="F6428" s="3" t="e">
        <v>#N/A</v>
      </c>
      <c r="G6428" s="3" t="e">
        <v>#N/A</v>
      </c>
      <c r="H6428" s="3" t="e">
        <v>#N/A</v>
      </c>
      <c r="I6428" s="80" t="e">
        <v>#N/A</v>
      </c>
      <c r="J6428" s="80" t="e">
        <v>#N/A</v>
      </c>
      <c r="K6428" s="85" t="e">
        <v>#N/A</v>
      </c>
      <c r="L6428" s="9" t="e">
        <v>#N/A</v>
      </c>
      <c r="M6428" s="93" t="e">
        <v>#N/A</v>
      </c>
      <c r="N6428" s="8" t="e">
        <v>#N/A</v>
      </c>
      <c r="O6428" t="e">
        <v>#N/A</v>
      </c>
      <c r="P6428" t="e">
        <v>#N/A</v>
      </c>
      <c r="Q6428" t="e">
        <v>#N/A</v>
      </c>
      <c r="R6428" s="2" t="e">
        <v>#N/A</v>
      </c>
      <c r="S6428" t="e">
        <v>#N/A</v>
      </c>
      <c r="T6428" s="3" t="e">
        <v>#N/A</v>
      </c>
      <c r="U6428" s="3" t="e">
        <v>#N/A</v>
      </c>
      <c r="V6428" t="e">
        <v>#N/A</v>
      </c>
      <c r="W6428" t="e">
        <v>#N/A</v>
      </c>
      <c r="X6428" t="e">
        <v>#N/A</v>
      </c>
      <c r="Y6428" s="3" t="e">
        <v>#N/A</v>
      </c>
      <c r="Z6428" s="8" t="e">
        <v>#N/A</v>
      </c>
      <c r="AA6428" s="30" t="e">
        <v>#N/A</v>
      </c>
      <c r="AB6428" t="e">
        <v>#N/A</v>
      </c>
      <c r="AC6428" t="e">
        <v>#N/A</v>
      </c>
      <c r="AD6428" t="e">
        <v>#N/A</v>
      </c>
      <c r="AE6428" t="e">
        <v>#N/A</v>
      </c>
      <c r="AF6428" t="e">
        <v>#N/A</v>
      </c>
    </row>
    <row r="6429" spans="1:32" x14ac:dyDescent="0.25">
      <c r="A6429" t="e">
        <v>#N/A</v>
      </c>
      <c r="B6429" s="33" t="e">
        <v>#N/A</v>
      </c>
      <c r="C6429" t="e">
        <v>#N/A</v>
      </c>
      <c r="D6429" t="e">
        <v>#N/A</v>
      </c>
      <c r="E6429" s="69" t="e">
        <v>#N/A</v>
      </c>
      <c r="F6429" s="3" t="e">
        <v>#N/A</v>
      </c>
      <c r="G6429" s="3" t="e">
        <v>#N/A</v>
      </c>
      <c r="H6429" s="3" t="e">
        <v>#N/A</v>
      </c>
      <c r="I6429" s="80" t="e">
        <v>#N/A</v>
      </c>
      <c r="J6429" s="80" t="e">
        <v>#N/A</v>
      </c>
      <c r="K6429" s="85" t="e">
        <v>#N/A</v>
      </c>
      <c r="L6429" s="9" t="e">
        <v>#N/A</v>
      </c>
      <c r="M6429" s="93" t="e">
        <v>#N/A</v>
      </c>
      <c r="N6429" s="8" t="e">
        <v>#N/A</v>
      </c>
      <c r="O6429" t="e">
        <v>#N/A</v>
      </c>
      <c r="P6429" t="e">
        <v>#N/A</v>
      </c>
      <c r="Q6429" t="e">
        <v>#N/A</v>
      </c>
      <c r="R6429" s="2" t="e">
        <v>#N/A</v>
      </c>
      <c r="S6429" t="e">
        <v>#N/A</v>
      </c>
      <c r="T6429" s="3" t="e">
        <v>#N/A</v>
      </c>
      <c r="U6429" s="3" t="e">
        <v>#N/A</v>
      </c>
      <c r="V6429" t="e">
        <v>#N/A</v>
      </c>
      <c r="W6429" t="e">
        <v>#N/A</v>
      </c>
      <c r="X6429" t="e">
        <v>#N/A</v>
      </c>
      <c r="Y6429" s="3" t="e">
        <v>#N/A</v>
      </c>
      <c r="Z6429" s="8" t="e">
        <v>#N/A</v>
      </c>
      <c r="AA6429" s="30" t="e">
        <v>#N/A</v>
      </c>
      <c r="AB6429" t="e">
        <v>#N/A</v>
      </c>
      <c r="AC6429" t="e">
        <v>#N/A</v>
      </c>
      <c r="AD6429" t="e">
        <v>#N/A</v>
      </c>
      <c r="AE6429" t="e">
        <v>#N/A</v>
      </c>
      <c r="AF6429" t="e">
        <v>#N/A</v>
      </c>
    </row>
    <row r="6430" spans="1:32" x14ac:dyDescent="0.25">
      <c r="A6430" t="e">
        <v>#N/A</v>
      </c>
      <c r="B6430" s="33" t="e">
        <v>#N/A</v>
      </c>
      <c r="C6430" t="e">
        <v>#N/A</v>
      </c>
      <c r="D6430" t="e">
        <v>#N/A</v>
      </c>
      <c r="E6430" s="69" t="e">
        <v>#N/A</v>
      </c>
      <c r="F6430" s="3" t="e">
        <v>#N/A</v>
      </c>
      <c r="G6430" s="3" t="e">
        <v>#N/A</v>
      </c>
      <c r="H6430" s="3" t="e">
        <v>#N/A</v>
      </c>
      <c r="I6430" s="80" t="e">
        <v>#N/A</v>
      </c>
      <c r="J6430" s="80" t="e">
        <v>#N/A</v>
      </c>
      <c r="K6430" s="85" t="e">
        <v>#N/A</v>
      </c>
      <c r="L6430" s="9" t="e">
        <v>#N/A</v>
      </c>
      <c r="M6430" s="93" t="e">
        <v>#N/A</v>
      </c>
      <c r="N6430" s="8" t="e">
        <v>#N/A</v>
      </c>
      <c r="O6430" t="e">
        <v>#N/A</v>
      </c>
      <c r="P6430" t="e">
        <v>#N/A</v>
      </c>
      <c r="Q6430" t="e">
        <v>#N/A</v>
      </c>
      <c r="R6430" s="2" t="e">
        <v>#N/A</v>
      </c>
      <c r="S6430" t="e">
        <v>#N/A</v>
      </c>
      <c r="T6430" s="3" t="e">
        <v>#N/A</v>
      </c>
      <c r="U6430" s="3" t="e">
        <v>#N/A</v>
      </c>
      <c r="V6430" t="e">
        <v>#N/A</v>
      </c>
      <c r="W6430" t="e">
        <v>#N/A</v>
      </c>
      <c r="X6430" t="e">
        <v>#N/A</v>
      </c>
      <c r="Y6430" s="3" t="e">
        <v>#N/A</v>
      </c>
      <c r="Z6430" s="8" t="e">
        <v>#N/A</v>
      </c>
      <c r="AA6430" s="30" t="e">
        <v>#N/A</v>
      </c>
      <c r="AB6430" t="e">
        <v>#N/A</v>
      </c>
      <c r="AC6430" t="e">
        <v>#N/A</v>
      </c>
      <c r="AD6430" t="e">
        <v>#N/A</v>
      </c>
      <c r="AE6430" t="e">
        <v>#N/A</v>
      </c>
      <c r="AF6430" t="e">
        <v>#N/A</v>
      </c>
    </row>
    <row r="6431" spans="1:32" x14ac:dyDescent="0.25">
      <c r="A6431" t="e">
        <v>#N/A</v>
      </c>
      <c r="B6431" s="33" t="e">
        <v>#N/A</v>
      </c>
      <c r="C6431" t="e">
        <v>#N/A</v>
      </c>
      <c r="D6431" t="e">
        <v>#N/A</v>
      </c>
      <c r="E6431" s="69" t="e">
        <v>#N/A</v>
      </c>
      <c r="F6431" s="3" t="e">
        <v>#N/A</v>
      </c>
      <c r="G6431" s="3" t="e">
        <v>#N/A</v>
      </c>
      <c r="H6431" s="3" t="e">
        <v>#N/A</v>
      </c>
      <c r="I6431" s="80" t="e">
        <v>#N/A</v>
      </c>
      <c r="J6431" s="80" t="e">
        <v>#N/A</v>
      </c>
      <c r="K6431" s="85" t="e">
        <v>#N/A</v>
      </c>
      <c r="L6431" s="9" t="e">
        <v>#N/A</v>
      </c>
      <c r="M6431" s="93" t="e">
        <v>#N/A</v>
      </c>
      <c r="N6431" s="8" t="e">
        <v>#N/A</v>
      </c>
      <c r="O6431" t="e">
        <v>#N/A</v>
      </c>
      <c r="P6431" t="e">
        <v>#N/A</v>
      </c>
      <c r="Q6431" t="e">
        <v>#N/A</v>
      </c>
      <c r="R6431" s="2" t="e">
        <v>#N/A</v>
      </c>
      <c r="S6431" t="e">
        <v>#N/A</v>
      </c>
      <c r="T6431" s="3" t="e">
        <v>#N/A</v>
      </c>
      <c r="U6431" s="3" t="e">
        <v>#N/A</v>
      </c>
      <c r="V6431" t="e">
        <v>#N/A</v>
      </c>
      <c r="W6431" t="e">
        <v>#N/A</v>
      </c>
      <c r="X6431" t="e">
        <v>#N/A</v>
      </c>
      <c r="Y6431" s="3" t="e">
        <v>#N/A</v>
      </c>
      <c r="Z6431" s="8" t="e">
        <v>#N/A</v>
      </c>
      <c r="AA6431" s="30" t="e">
        <v>#N/A</v>
      </c>
      <c r="AB6431" t="e">
        <v>#N/A</v>
      </c>
      <c r="AC6431" t="e">
        <v>#N/A</v>
      </c>
      <c r="AD6431" t="e">
        <v>#N/A</v>
      </c>
      <c r="AE6431" t="e">
        <v>#N/A</v>
      </c>
      <c r="AF6431" t="e">
        <v>#N/A</v>
      </c>
    </row>
    <row r="6432" spans="1:32" x14ac:dyDescent="0.25">
      <c r="A6432" t="e">
        <v>#N/A</v>
      </c>
      <c r="B6432" s="33" t="e">
        <v>#N/A</v>
      </c>
      <c r="C6432" t="e">
        <v>#N/A</v>
      </c>
      <c r="D6432" t="e">
        <v>#N/A</v>
      </c>
      <c r="E6432" s="69" t="e">
        <v>#N/A</v>
      </c>
      <c r="F6432" s="3" t="e">
        <v>#N/A</v>
      </c>
      <c r="G6432" s="3" t="e">
        <v>#N/A</v>
      </c>
      <c r="H6432" s="3" t="e">
        <v>#N/A</v>
      </c>
      <c r="I6432" s="80" t="e">
        <v>#N/A</v>
      </c>
      <c r="J6432" s="80" t="e">
        <v>#N/A</v>
      </c>
      <c r="K6432" s="85" t="e">
        <v>#N/A</v>
      </c>
      <c r="L6432" s="9" t="e">
        <v>#N/A</v>
      </c>
      <c r="M6432" s="93" t="e">
        <v>#N/A</v>
      </c>
      <c r="N6432" s="8" t="e">
        <v>#N/A</v>
      </c>
      <c r="O6432" t="e">
        <v>#N/A</v>
      </c>
      <c r="P6432" t="e">
        <v>#N/A</v>
      </c>
      <c r="Q6432" t="e">
        <v>#N/A</v>
      </c>
      <c r="R6432" s="2" t="e">
        <v>#N/A</v>
      </c>
      <c r="S6432" t="e">
        <v>#N/A</v>
      </c>
      <c r="T6432" s="3" t="e">
        <v>#N/A</v>
      </c>
      <c r="U6432" s="3" t="e">
        <v>#N/A</v>
      </c>
      <c r="V6432" t="e">
        <v>#N/A</v>
      </c>
      <c r="W6432" t="e">
        <v>#N/A</v>
      </c>
      <c r="X6432" t="e">
        <v>#N/A</v>
      </c>
      <c r="Y6432" s="3" t="e">
        <v>#N/A</v>
      </c>
      <c r="Z6432" s="8" t="e">
        <v>#N/A</v>
      </c>
      <c r="AA6432" s="30" t="e">
        <v>#N/A</v>
      </c>
      <c r="AB6432" t="e">
        <v>#N/A</v>
      </c>
      <c r="AC6432" t="e">
        <v>#N/A</v>
      </c>
      <c r="AD6432" t="e">
        <v>#N/A</v>
      </c>
      <c r="AE6432" t="e">
        <v>#N/A</v>
      </c>
      <c r="AF6432" t="e">
        <v>#N/A</v>
      </c>
    </row>
    <row r="6433" spans="1:32" x14ac:dyDescent="0.25">
      <c r="A6433" t="e">
        <v>#N/A</v>
      </c>
      <c r="B6433" s="33" t="e">
        <v>#N/A</v>
      </c>
      <c r="C6433" t="e">
        <v>#N/A</v>
      </c>
      <c r="D6433" t="e">
        <v>#N/A</v>
      </c>
      <c r="E6433" s="69" t="e">
        <v>#N/A</v>
      </c>
      <c r="F6433" s="3" t="e">
        <v>#N/A</v>
      </c>
      <c r="G6433" s="3" t="e">
        <v>#N/A</v>
      </c>
      <c r="H6433" s="3" t="e">
        <v>#N/A</v>
      </c>
      <c r="I6433" s="80" t="e">
        <v>#N/A</v>
      </c>
      <c r="J6433" s="80" t="e">
        <v>#N/A</v>
      </c>
      <c r="K6433" s="85" t="e">
        <v>#N/A</v>
      </c>
      <c r="L6433" s="9" t="e">
        <v>#N/A</v>
      </c>
      <c r="M6433" s="93" t="e">
        <v>#N/A</v>
      </c>
      <c r="N6433" s="8" t="e">
        <v>#N/A</v>
      </c>
      <c r="O6433" t="e">
        <v>#N/A</v>
      </c>
      <c r="P6433" t="e">
        <v>#N/A</v>
      </c>
      <c r="Q6433" t="e">
        <v>#N/A</v>
      </c>
      <c r="R6433" s="2" t="e">
        <v>#N/A</v>
      </c>
      <c r="S6433" t="e">
        <v>#N/A</v>
      </c>
      <c r="T6433" s="3" t="e">
        <v>#N/A</v>
      </c>
      <c r="U6433" s="3" t="e">
        <v>#N/A</v>
      </c>
      <c r="V6433" t="e">
        <v>#N/A</v>
      </c>
      <c r="W6433" t="e">
        <v>#N/A</v>
      </c>
      <c r="X6433" t="e">
        <v>#N/A</v>
      </c>
      <c r="Y6433" s="3" t="e">
        <v>#N/A</v>
      </c>
      <c r="Z6433" s="8" t="e">
        <v>#N/A</v>
      </c>
      <c r="AA6433" s="30" t="e">
        <v>#N/A</v>
      </c>
      <c r="AB6433" t="e">
        <v>#N/A</v>
      </c>
      <c r="AC6433" t="e">
        <v>#N/A</v>
      </c>
      <c r="AD6433" t="e">
        <v>#N/A</v>
      </c>
      <c r="AE6433" t="e">
        <v>#N/A</v>
      </c>
      <c r="AF6433" t="e">
        <v>#N/A</v>
      </c>
    </row>
    <row r="6434" spans="1:32" x14ac:dyDescent="0.25">
      <c r="A6434" t="e">
        <v>#N/A</v>
      </c>
      <c r="B6434" s="33" t="e">
        <v>#N/A</v>
      </c>
      <c r="C6434" t="e">
        <v>#N/A</v>
      </c>
      <c r="D6434" t="e">
        <v>#N/A</v>
      </c>
      <c r="E6434" s="69" t="e">
        <v>#N/A</v>
      </c>
      <c r="F6434" s="3" t="e">
        <v>#N/A</v>
      </c>
      <c r="G6434" s="3" t="e">
        <v>#N/A</v>
      </c>
      <c r="H6434" s="3" t="e">
        <v>#N/A</v>
      </c>
      <c r="I6434" s="80" t="e">
        <v>#N/A</v>
      </c>
      <c r="J6434" s="80" t="e">
        <v>#N/A</v>
      </c>
      <c r="K6434" s="85" t="e">
        <v>#N/A</v>
      </c>
      <c r="L6434" s="9" t="e">
        <v>#N/A</v>
      </c>
      <c r="M6434" s="93" t="e">
        <v>#N/A</v>
      </c>
      <c r="N6434" s="8" t="e">
        <v>#N/A</v>
      </c>
      <c r="O6434" t="e">
        <v>#N/A</v>
      </c>
      <c r="P6434" t="e">
        <v>#N/A</v>
      </c>
      <c r="Q6434" t="e">
        <v>#N/A</v>
      </c>
      <c r="R6434" s="2" t="e">
        <v>#N/A</v>
      </c>
      <c r="S6434" t="e">
        <v>#N/A</v>
      </c>
      <c r="T6434" s="3" t="e">
        <v>#N/A</v>
      </c>
      <c r="U6434" s="3" t="e">
        <v>#N/A</v>
      </c>
      <c r="V6434" t="e">
        <v>#N/A</v>
      </c>
      <c r="W6434" t="e">
        <v>#N/A</v>
      </c>
      <c r="X6434" t="e">
        <v>#N/A</v>
      </c>
      <c r="Y6434" s="3" t="e">
        <v>#N/A</v>
      </c>
      <c r="Z6434" s="8" t="e">
        <v>#N/A</v>
      </c>
      <c r="AA6434" s="30" t="e">
        <v>#N/A</v>
      </c>
      <c r="AB6434" t="e">
        <v>#N/A</v>
      </c>
      <c r="AC6434" t="e">
        <v>#N/A</v>
      </c>
      <c r="AD6434" t="e">
        <v>#N/A</v>
      </c>
      <c r="AE6434" t="e">
        <v>#N/A</v>
      </c>
      <c r="AF6434" t="e">
        <v>#N/A</v>
      </c>
    </row>
    <row r="6435" spans="1:32" x14ac:dyDescent="0.25">
      <c r="A6435" t="e">
        <v>#N/A</v>
      </c>
      <c r="B6435" s="33" t="e">
        <v>#N/A</v>
      </c>
      <c r="C6435" t="e">
        <v>#N/A</v>
      </c>
      <c r="D6435" t="e">
        <v>#N/A</v>
      </c>
      <c r="E6435" s="69" t="e">
        <v>#N/A</v>
      </c>
      <c r="F6435" s="3" t="e">
        <v>#N/A</v>
      </c>
      <c r="G6435" s="3" t="e">
        <v>#N/A</v>
      </c>
      <c r="H6435" s="3" t="e">
        <v>#N/A</v>
      </c>
      <c r="I6435" s="80" t="e">
        <v>#N/A</v>
      </c>
      <c r="J6435" s="80" t="e">
        <v>#N/A</v>
      </c>
      <c r="K6435" s="85" t="e">
        <v>#N/A</v>
      </c>
      <c r="L6435" s="9" t="e">
        <v>#N/A</v>
      </c>
      <c r="M6435" s="93" t="e">
        <v>#N/A</v>
      </c>
      <c r="N6435" s="8" t="e">
        <v>#N/A</v>
      </c>
      <c r="O6435" t="e">
        <v>#N/A</v>
      </c>
      <c r="P6435" t="e">
        <v>#N/A</v>
      </c>
      <c r="Q6435" t="e">
        <v>#N/A</v>
      </c>
      <c r="R6435" s="2" t="e">
        <v>#N/A</v>
      </c>
      <c r="S6435" t="e">
        <v>#N/A</v>
      </c>
      <c r="T6435" s="3" t="e">
        <v>#N/A</v>
      </c>
      <c r="U6435" s="3" t="e">
        <v>#N/A</v>
      </c>
      <c r="V6435" t="e">
        <v>#N/A</v>
      </c>
      <c r="W6435" t="e">
        <v>#N/A</v>
      </c>
      <c r="X6435" t="e">
        <v>#N/A</v>
      </c>
      <c r="Y6435" s="3" t="e">
        <v>#N/A</v>
      </c>
      <c r="Z6435" s="8" t="e">
        <v>#N/A</v>
      </c>
      <c r="AA6435" s="30" t="e">
        <v>#N/A</v>
      </c>
      <c r="AB6435" t="e">
        <v>#N/A</v>
      </c>
      <c r="AC6435" t="e">
        <v>#N/A</v>
      </c>
      <c r="AD6435" t="e">
        <v>#N/A</v>
      </c>
      <c r="AE6435" t="e">
        <v>#N/A</v>
      </c>
      <c r="AF6435" t="e">
        <v>#N/A</v>
      </c>
    </row>
    <row r="6436" spans="1:32" x14ac:dyDescent="0.25">
      <c r="A6436" t="e">
        <v>#N/A</v>
      </c>
      <c r="B6436" s="33" t="e">
        <v>#N/A</v>
      </c>
      <c r="C6436" t="e">
        <v>#N/A</v>
      </c>
      <c r="D6436" t="e">
        <v>#N/A</v>
      </c>
      <c r="E6436" s="69" t="e">
        <v>#N/A</v>
      </c>
      <c r="F6436" s="3" t="e">
        <v>#N/A</v>
      </c>
      <c r="G6436" s="3" t="e">
        <v>#N/A</v>
      </c>
      <c r="H6436" s="3" t="e">
        <v>#N/A</v>
      </c>
      <c r="I6436" s="80" t="e">
        <v>#N/A</v>
      </c>
      <c r="J6436" s="80" t="e">
        <v>#N/A</v>
      </c>
      <c r="K6436" s="85" t="e">
        <v>#N/A</v>
      </c>
      <c r="L6436" s="9" t="e">
        <v>#N/A</v>
      </c>
      <c r="M6436" s="93" t="e">
        <v>#N/A</v>
      </c>
      <c r="N6436" s="8" t="e">
        <v>#N/A</v>
      </c>
      <c r="O6436" t="e">
        <v>#N/A</v>
      </c>
      <c r="P6436" t="e">
        <v>#N/A</v>
      </c>
      <c r="Q6436" t="e">
        <v>#N/A</v>
      </c>
      <c r="R6436" s="2" t="e">
        <v>#N/A</v>
      </c>
      <c r="S6436" t="e">
        <v>#N/A</v>
      </c>
      <c r="T6436" s="3" t="e">
        <v>#N/A</v>
      </c>
      <c r="U6436" s="3" t="e">
        <v>#N/A</v>
      </c>
      <c r="V6436" t="e">
        <v>#N/A</v>
      </c>
      <c r="W6436" t="e">
        <v>#N/A</v>
      </c>
      <c r="X6436" t="e">
        <v>#N/A</v>
      </c>
      <c r="Y6436" s="3" t="e">
        <v>#N/A</v>
      </c>
      <c r="Z6436" s="8" t="e">
        <v>#N/A</v>
      </c>
      <c r="AA6436" s="30" t="e">
        <v>#N/A</v>
      </c>
      <c r="AB6436" t="e">
        <v>#N/A</v>
      </c>
      <c r="AC6436" t="e">
        <v>#N/A</v>
      </c>
      <c r="AD6436" t="e">
        <v>#N/A</v>
      </c>
      <c r="AE6436" t="e">
        <v>#N/A</v>
      </c>
      <c r="AF6436" t="e">
        <v>#N/A</v>
      </c>
    </row>
    <row r="6437" spans="1:32" x14ac:dyDescent="0.25">
      <c r="A6437" t="e">
        <v>#N/A</v>
      </c>
      <c r="B6437" s="33" t="e">
        <v>#N/A</v>
      </c>
      <c r="C6437" t="e">
        <v>#N/A</v>
      </c>
      <c r="D6437" t="e">
        <v>#N/A</v>
      </c>
      <c r="E6437" s="69" t="e">
        <v>#N/A</v>
      </c>
      <c r="F6437" s="3" t="e">
        <v>#N/A</v>
      </c>
      <c r="G6437" s="3" t="e">
        <v>#N/A</v>
      </c>
      <c r="H6437" s="3" t="e">
        <v>#N/A</v>
      </c>
      <c r="I6437" s="80" t="e">
        <v>#N/A</v>
      </c>
      <c r="J6437" s="80" t="e">
        <v>#N/A</v>
      </c>
      <c r="K6437" s="85" t="e">
        <v>#N/A</v>
      </c>
      <c r="L6437" s="9" t="e">
        <v>#N/A</v>
      </c>
      <c r="M6437" s="93" t="e">
        <v>#N/A</v>
      </c>
      <c r="N6437" s="8" t="e">
        <v>#N/A</v>
      </c>
      <c r="O6437" t="e">
        <v>#N/A</v>
      </c>
      <c r="P6437" t="e">
        <v>#N/A</v>
      </c>
      <c r="Q6437" t="e">
        <v>#N/A</v>
      </c>
      <c r="R6437" s="2" t="e">
        <v>#N/A</v>
      </c>
      <c r="S6437" t="e">
        <v>#N/A</v>
      </c>
      <c r="T6437" s="3" t="e">
        <v>#N/A</v>
      </c>
      <c r="U6437" s="3" t="e">
        <v>#N/A</v>
      </c>
      <c r="V6437" t="e">
        <v>#N/A</v>
      </c>
      <c r="W6437" t="e">
        <v>#N/A</v>
      </c>
      <c r="X6437" t="e">
        <v>#N/A</v>
      </c>
      <c r="Y6437" s="3" t="e">
        <v>#N/A</v>
      </c>
      <c r="Z6437" s="8" t="e">
        <v>#N/A</v>
      </c>
      <c r="AA6437" s="30" t="e">
        <v>#N/A</v>
      </c>
      <c r="AB6437" t="e">
        <v>#N/A</v>
      </c>
      <c r="AC6437" t="e">
        <v>#N/A</v>
      </c>
      <c r="AD6437" t="e">
        <v>#N/A</v>
      </c>
      <c r="AE6437" t="e">
        <v>#N/A</v>
      </c>
      <c r="AF6437" t="e">
        <v>#N/A</v>
      </c>
    </row>
    <row r="6438" spans="1:32" x14ac:dyDescent="0.25">
      <c r="A6438" t="e">
        <v>#N/A</v>
      </c>
      <c r="B6438" s="33" t="e">
        <v>#N/A</v>
      </c>
      <c r="C6438" t="e">
        <v>#N/A</v>
      </c>
      <c r="D6438" t="e">
        <v>#N/A</v>
      </c>
      <c r="E6438" s="69" t="e">
        <v>#N/A</v>
      </c>
      <c r="F6438" s="3" t="e">
        <v>#N/A</v>
      </c>
      <c r="G6438" s="3" t="e">
        <v>#N/A</v>
      </c>
      <c r="H6438" s="3" t="e">
        <v>#N/A</v>
      </c>
      <c r="I6438" s="80" t="e">
        <v>#N/A</v>
      </c>
      <c r="J6438" s="80" t="e">
        <v>#N/A</v>
      </c>
      <c r="K6438" s="85" t="e">
        <v>#N/A</v>
      </c>
      <c r="L6438" s="9" t="e">
        <v>#N/A</v>
      </c>
      <c r="M6438" s="93" t="e">
        <v>#N/A</v>
      </c>
      <c r="N6438" s="8" t="e">
        <v>#N/A</v>
      </c>
      <c r="O6438" t="e">
        <v>#N/A</v>
      </c>
      <c r="P6438" t="e">
        <v>#N/A</v>
      </c>
      <c r="Q6438" t="e">
        <v>#N/A</v>
      </c>
      <c r="R6438" s="2" t="e">
        <v>#N/A</v>
      </c>
      <c r="S6438" t="e">
        <v>#N/A</v>
      </c>
      <c r="T6438" s="3" t="e">
        <v>#N/A</v>
      </c>
      <c r="U6438" s="3" t="e">
        <v>#N/A</v>
      </c>
      <c r="V6438" t="e">
        <v>#N/A</v>
      </c>
      <c r="W6438" t="e">
        <v>#N/A</v>
      </c>
      <c r="X6438" t="e">
        <v>#N/A</v>
      </c>
      <c r="Y6438" s="3" t="e">
        <v>#N/A</v>
      </c>
      <c r="Z6438" s="8" t="e">
        <v>#N/A</v>
      </c>
      <c r="AA6438" s="30" t="e">
        <v>#N/A</v>
      </c>
      <c r="AB6438" t="e">
        <v>#N/A</v>
      </c>
      <c r="AC6438" t="e">
        <v>#N/A</v>
      </c>
      <c r="AD6438" t="e">
        <v>#N/A</v>
      </c>
      <c r="AE6438" t="e">
        <v>#N/A</v>
      </c>
      <c r="AF6438" t="e">
        <v>#N/A</v>
      </c>
    </row>
    <row r="6439" spans="1:32" x14ac:dyDescent="0.25">
      <c r="A6439" t="e">
        <v>#N/A</v>
      </c>
      <c r="B6439" s="33" t="e">
        <v>#N/A</v>
      </c>
      <c r="C6439" t="e">
        <v>#N/A</v>
      </c>
      <c r="D6439" t="e">
        <v>#N/A</v>
      </c>
      <c r="E6439" s="69" t="e">
        <v>#N/A</v>
      </c>
      <c r="F6439" s="3" t="e">
        <v>#N/A</v>
      </c>
      <c r="G6439" s="3" t="e">
        <v>#N/A</v>
      </c>
      <c r="H6439" s="3" t="e">
        <v>#N/A</v>
      </c>
      <c r="I6439" s="80" t="e">
        <v>#N/A</v>
      </c>
      <c r="J6439" s="80" t="e">
        <v>#N/A</v>
      </c>
      <c r="K6439" s="85" t="e">
        <v>#N/A</v>
      </c>
      <c r="L6439" s="9" t="e">
        <v>#N/A</v>
      </c>
      <c r="M6439" s="93" t="e">
        <v>#N/A</v>
      </c>
      <c r="N6439" s="8" t="e">
        <v>#N/A</v>
      </c>
      <c r="O6439" t="e">
        <v>#N/A</v>
      </c>
      <c r="P6439" t="e">
        <v>#N/A</v>
      </c>
      <c r="Q6439" t="e">
        <v>#N/A</v>
      </c>
      <c r="R6439" s="2" t="e">
        <v>#N/A</v>
      </c>
      <c r="S6439" t="e">
        <v>#N/A</v>
      </c>
      <c r="T6439" s="3" t="e">
        <v>#N/A</v>
      </c>
      <c r="U6439" s="3" t="e">
        <v>#N/A</v>
      </c>
      <c r="V6439" t="e">
        <v>#N/A</v>
      </c>
      <c r="W6439" t="e">
        <v>#N/A</v>
      </c>
      <c r="X6439" t="e">
        <v>#N/A</v>
      </c>
      <c r="Y6439" s="3" t="e">
        <v>#N/A</v>
      </c>
      <c r="Z6439" s="8" t="e">
        <v>#N/A</v>
      </c>
      <c r="AA6439" s="30" t="e">
        <v>#N/A</v>
      </c>
      <c r="AB6439" t="e">
        <v>#N/A</v>
      </c>
      <c r="AC6439" t="e">
        <v>#N/A</v>
      </c>
      <c r="AD6439" t="e">
        <v>#N/A</v>
      </c>
      <c r="AE6439" t="e">
        <v>#N/A</v>
      </c>
      <c r="AF6439" t="e">
        <v>#N/A</v>
      </c>
    </row>
    <row r="6440" spans="1:32" x14ac:dyDescent="0.25">
      <c r="A6440" t="e">
        <v>#N/A</v>
      </c>
      <c r="B6440" s="33" t="e">
        <v>#N/A</v>
      </c>
      <c r="C6440" t="e">
        <v>#N/A</v>
      </c>
      <c r="D6440" t="e">
        <v>#N/A</v>
      </c>
      <c r="E6440" s="69" t="e">
        <v>#N/A</v>
      </c>
      <c r="F6440" s="3" t="e">
        <v>#N/A</v>
      </c>
      <c r="G6440" s="3" t="e">
        <v>#N/A</v>
      </c>
      <c r="H6440" s="3" t="e">
        <v>#N/A</v>
      </c>
      <c r="I6440" s="80" t="e">
        <v>#N/A</v>
      </c>
      <c r="J6440" s="80" t="e">
        <v>#N/A</v>
      </c>
      <c r="K6440" s="85" t="e">
        <v>#N/A</v>
      </c>
      <c r="L6440" s="9" t="e">
        <v>#N/A</v>
      </c>
      <c r="M6440" s="93" t="e">
        <v>#N/A</v>
      </c>
      <c r="N6440" s="8" t="e">
        <v>#N/A</v>
      </c>
      <c r="O6440" t="e">
        <v>#N/A</v>
      </c>
      <c r="P6440" t="e">
        <v>#N/A</v>
      </c>
      <c r="Q6440" t="e">
        <v>#N/A</v>
      </c>
      <c r="R6440" s="2" t="e">
        <v>#N/A</v>
      </c>
      <c r="S6440" t="e">
        <v>#N/A</v>
      </c>
      <c r="T6440" s="3" t="e">
        <v>#N/A</v>
      </c>
      <c r="U6440" s="3" t="e">
        <v>#N/A</v>
      </c>
      <c r="V6440" t="e">
        <v>#N/A</v>
      </c>
      <c r="W6440" t="e">
        <v>#N/A</v>
      </c>
      <c r="X6440" t="e">
        <v>#N/A</v>
      </c>
      <c r="Y6440" s="3" t="e">
        <v>#N/A</v>
      </c>
      <c r="Z6440" s="8" t="e">
        <v>#N/A</v>
      </c>
      <c r="AA6440" s="30" t="e">
        <v>#N/A</v>
      </c>
      <c r="AB6440" t="e">
        <v>#N/A</v>
      </c>
      <c r="AC6440" t="e">
        <v>#N/A</v>
      </c>
      <c r="AD6440" t="e">
        <v>#N/A</v>
      </c>
      <c r="AE6440" t="e">
        <v>#N/A</v>
      </c>
      <c r="AF6440" t="e">
        <v>#N/A</v>
      </c>
    </row>
    <row r="6441" spans="1:32" x14ac:dyDescent="0.25">
      <c r="A6441" t="e">
        <v>#N/A</v>
      </c>
      <c r="B6441" s="33" t="e">
        <v>#N/A</v>
      </c>
      <c r="C6441" t="e">
        <v>#N/A</v>
      </c>
      <c r="D6441" t="e">
        <v>#N/A</v>
      </c>
      <c r="E6441" s="69" t="e">
        <v>#N/A</v>
      </c>
      <c r="F6441" s="3" t="e">
        <v>#N/A</v>
      </c>
      <c r="G6441" s="3" t="e">
        <v>#N/A</v>
      </c>
      <c r="H6441" s="3" t="e">
        <v>#N/A</v>
      </c>
      <c r="I6441" s="80" t="e">
        <v>#N/A</v>
      </c>
      <c r="J6441" s="80" t="e">
        <v>#N/A</v>
      </c>
      <c r="K6441" s="85" t="e">
        <v>#N/A</v>
      </c>
      <c r="L6441" s="9" t="e">
        <v>#N/A</v>
      </c>
      <c r="M6441" s="93" t="e">
        <v>#N/A</v>
      </c>
      <c r="N6441" s="8" t="e">
        <v>#N/A</v>
      </c>
      <c r="O6441" t="e">
        <v>#N/A</v>
      </c>
      <c r="P6441" t="e">
        <v>#N/A</v>
      </c>
      <c r="Q6441" t="e">
        <v>#N/A</v>
      </c>
      <c r="R6441" s="2" t="e">
        <v>#N/A</v>
      </c>
      <c r="S6441" t="e">
        <v>#N/A</v>
      </c>
      <c r="T6441" s="3" t="e">
        <v>#N/A</v>
      </c>
      <c r="U6441" s="3" t="e">
        <v>#N/A</v>
      </c>
      <c r="V6441" t="e">
        <v>#N/A</v>
      </c>
      <c r="W6441" t="e">
        <v>#N/A</v>
      </c>
      <c r="X6441" t="e">
        <v>#N/A</v>
      </c>
      <c r="Y6441" s="3" t="e">
        <v>#N/A</v>
      </c>
      <c r="Z6441" s="8" t="e">
        <v>#N/A</v>
      </c>
      <c r="AA6441" s="30" t="e">
        <v>#N/A</v>
      </c>
      <c r="AB6441" t="e">
        <v>#N/A</v>
      </c>
      <c r="AC6441" t="e">
        <v>#N/A</v>
      </c>
      <c r="AD6441" t="e">
        <v>#N/A</v>
      </c>
      <c r="AE6441" t="e">
        <v>#N/A</v>
      </c>
      <c r="AF6441" t="e">
        <v>#N/A</v>
      </c>
    </row>
    <row r="6442" spans="1:32" x14ac:dyDescent="0.25">
      <c r="A6442" t="e">
        <v>#N/A</v>
      </c>
      <c r="B6442" s="33" t="e">
        <v>#N/A</v>
      </c>
      <c r="C6442" t="e">
        <v>#N/A</v>
      </c>
      <c r="D6442" t="e">
        <v>#N/A</v>
      </c>
      <c r="E6442" s="69" t="e">
        <v>#N/A</v>
      </c>
      <c r="F6442" s="3" t="e">
        <v>#N/A</v>
      </c>
      <c r="G6442" s="3" t="e">
        <v>#N/A</v>
      </c>
      <c r="H6442" s="3" t="e">
        <v>#N/A</v>
      </c>
      <c r="I6442" s="80" t="e">
        <v>#N/A</v>
      </c>
      <c r="J6442" s="80" t="e">
        <v>#N/A</v>
      </c>
      <c r="K6442" s="85" t="e">
        <v>#N/A</v>
      </c>
      <c r="L6442" s="9" t="e">
        <v>#N/A</v>
      </c>
      <c r="M6442" s="93" t="e">
        <v>#N/A</v>
      </c>
      <c r="N6442" s="8" t="e">
        <v>#N/A</v>
      </c>
      <c r="O6442" t="e">
        <v>#N/A</v>
      </c>
      <c r="P6442" t="e">
        <v>#N/A</v>
      </c>
      <c r="Q6442" t="e">
        <v>#N/A</v>
      </c>
      <c r="R6442" s="2" t="e">
        <v>#N/A</v>
      </c>
      <c r="S6442" t="e">
        <v>#N/A</v>
      </c>
      <c r="T6442" s="3" t="e">
        <v>#N/A</v>
      </c>
      <c r="U6442" s="3" t="e">
        <v>#N/A</v>
      </c>
      <c r="V6442" t="e">
        <v>#N/A</v>
      </c>
      <c r="W6442" t="e">
        <v>#N/A</v>
      </c>
      <c r="X6442" t="e">
        <v>#N/A</v>
      </c>
      <c r="Y6442" s="3" t="e">
        <v>#N/A</v>
      </c>
      <c r="Z6442" s="8" t="e">
        <v>#N/A</v>
      </c>
      <c r="AA6442" s="30" t="e">
        <v>#N/A</v>
      </c>
      <c r="AB6442" t="e">
        <v>#N/A</v>
      </c>
      <c r="AC6442" t="e">
        <v>#N/A</v>
      </c>
      <c r="AD6442" t="e">
        <v>#N/A</v>
      </c>
      <c r="AE6442" t="e">
        <v>#N/A</v>
      </c>
      <c r="AF6442" t="e">
        <v>#N/A</v>
      </c>
    </row>
    <row r="6443" spans="1:32" x14ac:dyDescent="0.25">
      <c r="A6443" t="e">
        <v>#N/A</v>
      </c>
      <c r="B6443" s="33" t="e">
        <v>#N/A</v>
      </c>
      <c r="C6443" t="e">
        <v>#N/A</v>
      </c>
      <c r="D6443" t="e">
        <v>#N/A</v>
      </c>
      <c r="E6443" s="69" t="e">
        <v>#N/A</v>
      </c>
      <c r="F6443" s="3" t="e">
        <v>#N/A</v>
      </c>
      <c r="G6443" s="3" t="e">
        <v>#N/A</v>
      </c>
      <c r="H6443" s="3" t="e">
        <v>#N/A</v>
      </c>
      <c r="I6443" s="80" t="e">
        <v>#N/A</v>
      </c>
      <c r="J6443" s="80" t="e">
        <v>#N/A</v>
      </c>
      <c r="K6443" s="85" t="e">
        <v>#N/A</v>
      </c>
      <c r="L6443" s="9" t="e">
        <v>#N/A</v>
      </c>
      <c r="M6443" s="93" t="e">
        <v>#N/A</v>
      </c>
      <c r="N6443" s="8" t="e">
        <v>#N/A</v>
      </c>
      <c r="O6443" t="e">
        <v>#N/A</v>
      </c>
      <c r="P6443" t="e">
        <v>#N/A</v>
      </c>
      <c r="Q6443" t="e">
        <v>#N/A</v>
      </c>
      <c r="R6443" s="2" t="e">
        <v>#N/A</v>
      </c>
      <c r="S6443" t="e">
        <v>#N/A</v>
      </c>
      <c r="T6443" s="3" t="e">
        <v>#N/A</v>
      </c>
      <c r="U6443" s="3" t="e">
        <v>#N/A</v>
      </c>
      <c r="V6443" t="e">
        <v>#N/A</v>
      </c>
      <c r="W6443" t="e">
        <v>#N/A</v>
      </c>
      <c r="X6443" t="e">
        <v>#N/A</v>
      </c>
      <c r="Y6443" s="3" t="e">
        <v>#N/A</v>
      </c>
      <c r="Z6443" s="8" t="e">
        <v>#N/A</v>
      </c>
      <c r="AA6443" s="30" t="e">
        <v>#N/A</v>
      </c>
      <c r="AB6443" t="e">
        <v>#N/A</v>
      </c>
      <c r="AC6443" t="e">
        <v>#N/A</v>
      </c>
      <c r="AD6443" t="e">
        <v>#N/A</v>
      </c>
      <c r="AE6443" t="e">
        <v>#N/A</v>
      </c>
      <c r="AF6443" t="e">
        <v>#N/A</v>
      </c>
    </row>
    <row r="6444" spans="1:32" x14ac:dyDescent="0.25">
      <c r="A6444" t="e">
        <v>#N/A</v>
      </c>
      <c r="B6444" s="33" t="e">
        <v>#N/A</v>
      </c>
      <c r="C6444" t="e">
        <v>#N/A</v>
      </c>
      <c r="D6444" t="e">
        <v>#N/A</v>
      </c>
      <c r="E6444" s="69" t="e">
        <v>#N/A</v>
      </c>
      <c r="F6444" s="3" t="e">
        <v>#N/A</v>
      </c>
      <c r="G6444" s="3" t="e">
        <v>#N/A</v>
      </c>
      <c r="H6444" s="3" t="e">
        <v>#N/A</v>
      </c>
      <c r="I6444" s="80" t="e">
        <v>#N/A</v>
      </c>
      <c r="J6444" s="80" t="e">
        <v>#N/A</v>
      </c>
      <c r="K6444" s="85" t="e">
        <v>#N/A</v>
      </c>
      <c r="L6444" s="9" t="e">
        <v>#N/A</v>
      </c>
      <c r="M6444" s="93" t="e">
        <v>#N/A</v>
      </c>
      <c r="N6444" s="8" t="e">
        <v>#N/A</v>
      </c>
      <c r="O6444" t="e">
        <v>#N/A</v>
      </c>
      <c r="P6444" t="e">
        <v>#N/A</v>
      </c>
      <c r="Q6444" t="e">
        <v>#N/A</v>
      </c>
      <c r="R6444" s="2" t="e">
        <v>#N/A</v>
      </c>
      <c r="S6444" t="e">
        <v>#N/A</v>
      </c>
      <c r="T6444" s="3" t="e">
        <v>#N/A</v>
      </c>
      <c r="U6444" s="3" t="e">
        <v>#N/A</v>
      </c>
      <c r="V6444" t="e">
        <v>#N/A</v>
      </c>
      <c r="W6444" t="e">
        <v>#N/A</v>
      </c>
      <c r="X6444" t="e">
        <v>#N/A</v>
      </c>
      <c r="Y6444" s="3" t="e">
        <v>#N/A</v>
      </c>
      <c r="Z6444" s="8" t="e">
        <v>#N/A</v>
      </c>
      <c r="AA6444" s="30" t="e">
        <v>#N/A</v>
      </c>
      <c r="AB6444" t="e">
        <v>#N/A</v>
      </c>
      <c r="AC6444" t="e">
        <v>#N/A</v>
      </c>
      <c r="AD6444" t="e">
        <v>#N/A</v>
      </c>
      <c r="AE6444" t="e">
        <v>#N/A</v>
      </c>
      <c r="AF6444" t="e">
        <v>#N/A</v>
      </c>
    </row>
    <row r="6445" spans="1:32" x14ac:dyDescent="0.25">
      <c r="A6445" t="e">
        <v>#N/A</v>
      </c>
      <c r="B6445" s="33" t="e">
        <v>#N/A</v>
      </c>
      <c r="C6445" t="e">
        <v>#N/A</v>
      </c>
      <c r="D6445" t="e">
        <v>#N/A</v>
      </c>
      <c r="E6445" s="69" t="e">
        <v>#N/A</v>
      </c>
      <c r="F6445" s="3" t="e">
        <v>#N/A</v>
      </c>
      <c r="G6445" s="3" t="e">
        <v>#N/A</v>
      </c>
      <c r="H6445" s="3" t="e">
        <v>#N/A</v>
      </c>
      <c r="I6445" s="80" t="e">
        <v>#N/A</v>
      </c>
      <c r="J6445" s="80" t="e">
        <v>#N/A</v>
      </c>
      <c r="K6445" s="85" t="e">
        <v>#N/A</v>
      </c>
      <c r="L6445" s="9" t="e">
        <v>#N/A</v>
      </c>
      <c r="M6445" s="93" t="e">
        <v>#N/A</v>
      </c>
      <c r="N6445" s="8" t="e">
        <v>#N/A</v>
      </c>
      <c r="O6445" t="e">
        <v>#N/A</v>
      </c>
      <c r="P6445" t="e">
        <v>#N/A</v>
      </c>
      <c r="Q6445" t="e">
        <v>#N/A</v>
      </c>
      <c r="R6445" s="2" t="e">
        <v>#N/A</v>
      </c>
      <c r="S6445" t="e">
        <v>#N/A</v>
      </c>
      <c r="T6445" s="3" t="e">
        <v>#N/A</v>
      </c>
      <c r="U6445" s="3" t="e">
        <v>#N/A</v>
      </c>
      <c r="V6445" t="e">
        <v>#N/A</v>
      </c>
      <c r="W6445" t="e">
        <v>#N/A</v>
      </c>
      <c r="X6445" t="e">
        <v>#N/A</v>
      </c>
      <c r="Y6445" s="3" t="e">
        <v>#N/A</v>
      </c>
      <c r="Z6445" s="8" t="e">
        <v>#N/A</v>
      </c>
      <c r="AA6445" s="30" t="e">
        <v>#N/A</v>
      </c>
      <c r="AB6445" t="e">
        <v>#N/A</v>
      </c>
      <c r="AC6445" t="e">
        <v>#N/A</v>
      </c>
      <c r="AD6445" t="e">
        <v>#N/A</v>
      </c>
      <c r="AE6445" t="e">
        <v>#N/A</v>
      </c>
      <c r="AF6445" t="e">
        <v>#N/A</v>
      </c>
    </row>
    <row r="6446" spans="1:32" x14ac:dyDescent="0.25">
      <c r="A6446" t="e">
        <v>#N/A</v>
      </c>
      <c r="B6446" s="33" t="e">
        <v>#N/A</v>
      </c>
      <c r="C6446" t="e">
        <v>#N/A</v>
      </c>
      <c r="D6446" t="e">
        <v>#N/A</v>
      </c>
      <c r="E6446" s="69" t="e">
        <v>#N/A</v>
      </c>
      <c r="F6446" s="3" t="e">
        <v>#N/A</v>
      </c>
      <c r="G6446" s="3" t="e">
        <v>#N/A</v>
      </c>
      <c r="H6446" s="3" t="e">
        <v>#N/A</v>
      </c>
      <c r="I6446" s="80" t="e">
        <v>#N/A</v>
      </c>
      <c r="J6446" s="80" t="e">
        <v>#N/A</v>
      </c>
      <c r="K6446" s="85" t="e">
        <v>#N/A</v>
      </c>
      <c r="L6446" s="9" t="e">
        <v>#N/A</v>
      </c>
      <c r="M6446" s="93" t="e">
        <v>#N/A</v>
      </c>
      <c r="N6446" s="8" t="e">
        <v>#N/A</v>
      </c>
      <c r="O6446" t="e">
        <v>#N/A</v>
      </c>
      <c r="P6446" t="e">
        <v>#N/A</v>
      </c>
      <c r="Q6446" t="e">
        <v>#N/A</v>
      </c>
      <c r="R6446" s="2" t="e">
        <v>#N/A</v>
      </c>
      <c r="S6446" t="e">
        <v>#N/A</v>
      </c>
      <c r="T6446" s="3" t="e">
        <v>#N/A</v>
      </c>
      <c r="U6446" s="3" t="e">
        <v>#N/A</v>
      </c>
      <c r="V6446" t="e">
        <v>#N/A</v>
      </c>
      <c r="W6446" t="e">
        <v>#N/A</v>
      </c>
      <c r="X6446" t="e">
        <v>#N/A</v>
      </c>
      <c r="Y6446" s="3" t="e">
        <v>#N/A</v>
      </c>
      <c r="Z6446" s="8" t="e">
        <v>#N/A</v>
      </c>
      <c r="AA6446" s="30" t="e">
        <v>#N/A</v>
      </c>
      <c r="AB6446" t="e">
        <v>#N/A</v>
      </c>
      <c r="AC6446" t="e">
        <v>#N/A</v>
      </c>
      <c r="AD6446" t="e">
        <v>#N/A</v>
      </c>
      <c r="AE6446" t="e">
        <v>#N/A</v>
      </c>
      <c r="AF6446" t="e">
        <v>#N/A</v>
      </c>
    </row>
    <row r="6447" spans="1:32" x14ac:dyDescent="0.25">
      <c r="A6447" t="e">
        <v>#N/A</v>
      </c>
      <c r="B6447" s="33" t="e">
        <v>#N/A</v>
      </c>
      <c r="C6447" t="e">
        <v>#N/A</v>
      </c>
      <c r="D6447" t="e">
        <v>#N/A</v>
      </c>
      <c r="E6447" s="69" t="e">
        <v>#N/A</v>
      </c>
      <c r="F6447" s="3" t="e">
        <v>#N/A</v>
      </c>
      <c r="G6447" s="3" t="e">
        <v>#N/A</v>
      </c>
      <c r="H6447" s="3" t="e">
        <v>#N/A</v>
      </c>
      <c r="I6447" s="80" t="e">
        <v>#N/A</v>
      </c>
      <c r="J6447" s="80" t="e">
        <v>#N/A</v>
      </c>
      <c r="K6447" s="85" t="e">
        <v>#N/A</v>
      </c>
      <c r="L6447" s="9" t="e">
        <v>#N/A</v>
      </c>
      <c r="M6447" s="93" t="e">
        <v>#N/A</v>
      </c>
      <c r="N6447" s="8" t="e">
        <v>#N/A</v>
      </c>
      <c r="O6447" t="e">
        <v>#N/A</v>
      </c>
      <c r="P6447" t="e">
        <v>#N/A</v>
      </c>
      <c r="Q6447" t="e">
        <v>#N/A</v>
      </c>
      <c r="R6447" s="2" t="e">
        <v>#N/A</v>
      </c>
      <c r="S6447" t="e">
        <v>#N/A</v>
      </c>
      <c r="T6447" s="3" t="e">
        <v>#N/A</v>
      </c>
      <c r="U6447" s="3" t="e">
        <v>#N/A</v>
      </c>
      <c r="V6447" t="e">
        <v>#N/A</v>
      </c>
      <c r="W6447" t="e">
        <v>#N/A</v>
      </c>
      <c r="X6447" t="e">
        <v>#N/A</v>
      </c>
      <c r="Y6447" s="3" t="e">
        <v>#N/A</v>
      </c>
      <c r="Z6447" s="8" t="e">
        <v>#N/A</v>
      </c>
      <c r="AA6447" s="30" t="e">
        <v>#N/A</v>
      </c>
      <c r="AB6447" t="e">
        <v>#N/A</v>
      </c>
      <c r="AC6447" t="e">
        <v>#N/A</v>
      </c>
      <c r="AD6447" t="e">
        <v>#N/A</v>
      </c>
      <c r="AE6447" t="e">
        <v>#N/A</v>
      </c>
      <c r="AF6447" t="e">
        <v>#N/A</v>
      </c>
    </row>
    <row r="6448" spans="1:32" x14ac:dyDescent="0.25">
      <c r="A6448" t="e">
        <v>#N/A</v>
      </c>
      <c r="B6448" s="33" t="e">
        <v>#N/A</v>
      </c>
      <c r="C6448" t="e">
        <v>#N/A</v>
      </c>
      <c r="D6448" t="e">
        <v>#N/A</v>
      </c>
      <c r="E6448" s="69" t="e">
        <v>#N/A</v>
      </c>
      <c r="F6448" s="3" t="e">
        <v>#N/A</v>
      </c>
      <c r="G6448" s="3" t="e">
        <v>#N/A</v>
      </c>
      <c r="H6448" s="3" t="e">
        <v>#N/A</v>
      </c>
      <c r="I6448" s="80" t="e">
        <v>#N/A</v>
      </c>
      <c r="J6448" s="80" t="e">
        <v>#N/A</v>
      </c>
      <c r="K6448" s="85" t="e">
        <v>#N/A</v>
      </c>
      <c r="L6448" s="9" t="e">
        <v>#N/A</v>
      </c>
      <c r="M6448" s="93" t="e">
        <v>#N/A</v>
      </c>
      <c r="N6448" s="8" t="e">
        <v>#N/A</v>
      </c>
      <c r="O6448" t="e">
        <v>#N/A</v>
      </c>
      <c r="P6448" t="e">
        <v>#N/A</v>
      </c>
      <c r="Q6448" t="e">
        <v>#N/A</v>
      </c>
      <c r="R6448" s="2" t="e">
        <v>#N/A</v>
      </c>
      <c r="S6448" t="e">
        <v>#N/A</v>
      </c>
      <c r="T6448" s="3" t="e">
        <v>#N/A</v>
      </c>
      <c r="U6448" s="3" t="e">
        <v>#N/A</v>
      </c>
      <c r="V6448" t="e">
        <v>#N/A</v>
      </c>
      <c r="W6448" t="e">
        <v>#N/A</v>
      </c>
      <c r="X6448" t="e">
        <v>#N/A</v>
      </c>
      <c r="Y6448" s="3" t="e">
        <v>#N/A</v>
      </c>
      <c r="Z6448" s="8" t="e">
        <v>#N/A</v>
      </c>
      <c r="AA6448" s="30" t="e">
        <v>#N/A</v>
      </c>
      <c r="AB6448" t="e">
        <v>#N/A</v>
      </c>
      <c r="AC6448" t="e">
        <v>#N/A</v>
      </c>
      <c r="AD6448" t="e">
        <v>#N/A</v>
      </c>
      <c r="AE6448" t="e">
        <v>#N/A</v>
      </c>
      <c r="AF6448" t="e">
        <v>#N/A</v>
      </c>
    </row>
    <row r="6449" spans="1:32" x14ac:dyDescent="0.25">
      <c r="A6449" t="e">
        <v>#N/A</v>
      </c>
      <c r="B6449" s="33" t="e">
        <v>#N/A</v>
      </c>
      <c r="C6449" t="e">
        <v>#N/A</v>
      </c>
      <c r="D6449" t="e">
        <v>#N/A</v>
      </c>
      <c r="E6449" s="69" t="e">
        <v>#N/A</v>
      </c>
      <c r="F6449" s="3" t="e">
        <v>#N/A</v>
      </c>
      <c r="G6449" s="3" t="e">
        <v>#N/A</v>
      </c>
      <c r="H6449" s="3" t="e">
        <v>#N/A</v>
      </c>
      <c r="I6449" s="80" t="e">
        <v>#N/A</v>
      </c>
      <c r="J6449" s="80" t="e">
        <v>#N/A</v>
      </c>
      <c r="K6449" s="85" t="e">
        <v>#N/A</v>
      </c>
      <c r="L6449" s="9" t="e">
        <v>#N/A</v>
      </c>
      <c r="M6449" s="93" t="e">
        <v>#N/A</v>
      </c>
      <c r="N6449" s="8" t="e">
        <v>#N/A</v>
      </c>
      <c r="O6449" t="e">
        <v>#N/A</v>
      </c>
      <c r="P6449" t="e">
        <v>#N/A</v>
      </c>
      <c r="Q6449" t="e">
        <v>#N/A</v>
      </c>
      <c r="R6449" s="2" t="e">
        <v>#N/A</v>
      </c>
      <c r="S6449" t="e">
        <v>#N/A</v>
      </c>
      <c r="T6449" s="3" t="e">
        <v>#N/A</v>
      </c>
      <c r="U6449" s="3" t="e">
        <v>#N/A</v>
      </c>
      <c r="V6449" t="e">
        <v>#N/A</v>
      </c>
      <c r="W6449" t="e">
        <v>#N/A</v>
      </c>
      <c r="X6449" t="e">
        <v>#N/A</v>
      </c>
      <c r="Y6449" s="3" t="e">
        <v>#N/A</v>
      </c>
      <c r="Z6449" s="8" t="e">
        <v>#N/A</v>
      </c>
      <c r="AA6449" s="30" t="e">
        <v>#N/A</v>
      </c>
      <c r="AB6449" t="e">
        <v>#N/A</v>
      </c>
      <c r="AC6449" t="e">
        <v>#N/A</v>
      </c>
      <c r="AD6449" t="e">
        <v>#N/A</v>
      </c>
      <c r="AE6449" t="e">
        <v>#N/A</v>
      </c>
      <c r="AF6449" t="e">
        <v>#N/A</v>
      </c>
    </row>
    <row r="6450" spans="1:32" x14ac:dyDescent="0.25">
      <c r="A6450" t="e">
        <v>#N/A</v>
      </c>
      <c r="B6450" s="33" t="e">
        <v>#N/A</v>
      </c>
      <c r="C6450" t="e">
        <v>#N/A</v>
      </c>
      <c r="D6450" t="e">
        <v>#N/A</v>
      </c>
      <c r="E6450" s="69" t="e">
        <v>#N/A</v>
      </c>
      <c r="F6450" s="3" t="e">
        <v>#N/A</v>
      </c>
      <c r="G6450" s="3" t="e">
        <v>#N/A</v>
      </c>
      <c r="H6450" s="3" t="e">
        <v>#N/A</v>
      </c>
      <c r="I6450" s="80" t="e">
        <v>#N/A</v>
      </c>
      <c r="J6450" s="80" t="e">
        <v>#N/A</v>
      </c>
      <c r="K6450" s="85" t="e">
        <v>#N/A</v>
      </c>
      <c r="L6450" s="9" t="e">
        <v>#N/A</v>
      </c>
      <c r="M6450" s="93" t="e">
        <v>#N/A</v>
      </c>
      <c r="N6450" s="8" t="e">
        <v>#N/A</v>
      </c>
      <c r="O6450" t="e">
        <v>#N/A</v>
      </c>
      <c r="P6450" t="e">
        <v>#N/A</v>
      </c>
      <c r="Q6450" t="e">
        <v>#N/A</v>
      </c>
      <c r="R6450" s="2" t="e">
        <v>#N/A</v>
      </c>
      <c r="S6450" t="e">
        <v>#N/A</v>
      </c>
      <c r="T6450" s="3" t="e">
        <v>#N/A</v>
      </c>
      <c r="U6450" s="3" t="e">
        <v>#N/A</v>
      </c>
      <c r="V6450" t="e">
        <v>#N/A</v>
      </c>
      <c r="W6450" t="e">
        <v>#N/A</v>
      </c>
      <c r="X6450" t="e">
        <v>#N/A</v>
      </c>
      <c r="Y6450" s="3" t="e">
        <v>#N/A</v>
      </c>
      <c r="Z6450" s="8" t="e">
        <v>#N/A</v>
      </c>
      <c r="AA6450" s="30" t="e">
        <v>#N/A</v>
      </c>
      <c r="AB6450" t="e">
        <v>#N/A</v>
      </c>
      <c r="AC6450" t="e">
        <v>#N/A</v>
      </c>
      <c r="AD6450" t="e">
        <v>#N/A</v>
      </c>
      <c r="AE6450" t="e">
        <v>#N/A</v>
      </c>
      <c r="AF6450" t="e">
        <v>#N/A</v>
      </c>
    </row>
    <row r="6451" spans="1:32" x14ac:dyDescent="0.25">
      <c r="A6451" t="e">
        <v>#N/A</v>
      </c>
      <c r="B6451" s="33" t="e">
        <v>#N/A</v>
      </c>
      <c r="C6451" t="e">
        <v>#N/A</v>
      </c>
      <c r="D6451" t="e">
        <v>#N/A</v>
      </c>
      <c r="E6451" s="69" t="e">
        <v>#N/A</v>
      </c>
      <c r="F6451" s="3" t="e">
        <v>#N/A</v>
      </c>
      <c r="G6451" s="3" t="e">
        <v>#N/A</v>
      </c>
      <c r="H6451" s="3" t="e">
        <v>#N/A</v>
      </c>
      <c r="I6451" s="80" t="e">
        <v>#N/A</v>
      </c>
      <c r="J6451" s="80" t="e">
        <v>#N/A</v>
      </c>
      <c r="K6451" s="85" t="e">
        <v>#N/A</v>
      </c>
      <c r="L6451" s="9" t="e">
        <v>#N/A</v>
      </c>
      <c r="M6451" s="93" t="e">
        <v>#N/A</v>
      </c>
      <c r="N6451" s="8" t="e">
        <v>#N/A</v>
      </c>
      <c r="O6451" t="e">
        <v>#N/A</v>
      </c>
      <c r="P6451" t="e">
        <v>#N/A</v>
      </c>
      <c r="Q6451" t="e">
        <v>#N/A</v>
      </c>
      <c r="R6451" s="2" t="e">
        <v>#N/A</v>
      </c>
      <c r="S6451" t="e">
        <v>#N/A</v>
      </c>
      <c r="T6451" s="3" t="e">
        <v>#N/A</v>
      </c>
      <c r="U6451" s="3" t="e">
        <v>#N/A</v>
      </c>
      <c r="V6451" t="e">
        <v>#N/A</v>
      </c>
      <c r="W6451" t="e">
        <v>#N/A</v>
      </c>
      <c r="X6451" t="e">
        <v>#N/A</v>
      </c>
      <c r="Y6451" s="3" t="e">
        <v>#N/A</v>
      </c>
      <c r="Z6451" s="8" t="e">
        <v>#N/A</v>
      </c>
      <c r="AA6451" s="30" t="e">
        <v>#N/A</v>
      </c>
      <c r="AB6451" t="e">
        <v>#N/A</v>
      </c>
      <c r="AC6451" t="e">
        <v>#N/A</v>
      </c>
      <c r="AD6451" t="e">
        <v>#N/A</v>
      </c>
      <c r="AE6451" t="e">
        <v>#N/A</v>
      </c>
      <c r="AF6451" t="e">
        <v>#N/A</v>
      </c>
    </row>
    <row r="6452" spans="1:32" x14ac:dyDescent="0.25">
      <c r="A6452" t="e">
        <v>#N/A</v>
      </c>
      <c r="B6452" s="33" t="e">
        <v>#N/A</v>
      </c>
      <c r="C6452" t="e">
        <v>#N/A</v>
      </c>
      <c r="D6452" t="e">
        <v>#N/A</v>
      </c>
      <c r="E6452" s="69" t="e">
        <v>#N/A</v>
      </c>
      <c r="F6452" s="3" t="e">
        <v>#N/A</v>
      </c>
      <c r="G6452" s="3" t="e">
        <v>#N/A</v>
      </c>
      <c r="H6452" s="3" t="e">
        <v>#N/A</v>
      </c>
      <c r="I6452" s="80" t="e">
        <v>#N/A</v>
      </c>
      <c r="J6452" s="80" t="e">
        <v>#N/A</v>
      </c>
      <c r="K6452" s="85" t="e">
        <v>#N/A</v>
      </c>
      <c r="L6452" s="9" t="e">
        <v>#N/A</v>
      </c>
      <c r="M6452" s="93" t="e">
        <v>#N/A</v>
      </c>
      <c r="N6452" s="8" t="e">
        <v>#N/A</v>
      </c>
      <c r="O6452" t="e">
        <v>#N/A</v>
      </c>
      <c r="P6452" t="e">
        <v>#N/A</v>
      </c>
      <c r="Q6452" t="e">
        <v>#N/A</v>
      </c>
      <c r="R6452" s="2" t="e">
        <v>#N/A</v>
      </c>
      <c r="S6452" t="e">
        <v>#N/A</v>
      </c>
      <c r="T6452" s="3" t="e">
        <v>#N/A</v>
      </c>
      <c r="U6452" s="3" t="e">
        <v>#N/A</v>
      </c>
      <c r="V6452" t="e">
        <v>#N/A</v>
      </c>
      <c r="W6452" t="e">
        <v>#N/A</v>
      </c>
      <c r="X6452" t="e">
        <v>#N/A</v>
      </c>
      <c r="Y6452" s="3" t="e">
        <v>#N/A</v>
      </c>
      <c r="Z6452" s="8" t="e">
        <v>#N/A</v>
      </c>
      <c r="AA6452" s="30" t="e">
        <v>#N/A</v>
      </c>
      <c r="AB6452" t="e">
        <v>#N/A</v>
      </c>
      <c r="AC6452" t="e">
        <v>#N/A</v>
      </c>
      <c r="AD6452" t="e">
        <v>#N/A</v>
      </c>
      <c r="AE6452" t="e">
        <v>#N/A</v>
      </c>
      <c r="AF6452" t="e">
        <v>#N/A</v>
      </c>
    </row>
    <row r="6453" spans="1:32" x14ac:dyDescent="0.25">
      <c r="A6453" t="e">
        <v>#N/A</v>
      </c>
      <c r="B6453" s="33" t="e">
        <v>#N/A</v>
      </c>
      <c r="C6453" t="e">
        <v>#N/A</v>
      </c>
      <c r="D6453" t="e">
        <v>#N/A</v>
      </c>
      <c r="E6453" s="69" t="e">
        <v>#N/A</v>
      </c>
      <c r="F6453" s="3" t="e">
        <v>#N/A</v>
      </c>
      <c r="G6453" s="3" t="e">
        <v>#N/A</v>
      </c>
      <c r="H6453" s="3" t="e">
        <v>#N/A</v>
      </c>
      <c r="I6453" s="80" t="e">
        <v>#N/A</v>
      </c>
      <c r="J6453" s="80" t="e">
        <v>#N/A</v>
      </c>
      <c r="K6453" s="85" t="e">
        <v>#N/A</v>
      </c>
      <c r="L6453" s="9" t="e">
        <v>#N/A</v>
      </c>
      <c r="M6453" s="93" t="e">
        <v>#N/A</v>
      </c>
      <c r="N6453" s="8" t="e">
        <v>#N/A</v>
      </c>
      <c r="O6453" t="e">
        <v>#N/A</v>
      </c>
      <c r="P6453" t="e">
        <v>#N/A</v>
      </c>
      <c r="Q6453" t="e">
        <v>#N/A</v>
      </c>
      <c r="R6453" s="2" t="e">
        <v>#N/A</v>
      </c>
      <c r="S6453" t="e">
        <v>#N/A</v>
      </c>
      <c r="T6453" s="3" t="e">
        <v>#N/A</v>
      </c>
      <c r="U6453" s="3" t="e">
        <v>#N/A</v>
      </c>
      <c r="V6453" t="e">
        <v>#N/A</v>
      </c>
      <c r="W6453" t="e">
        <v>#N/A</v>
      </c>
      <c r="X6453" t="e">
        <v>#N/A</v>
      </c>
      <c r="Y6453" s="3" t="e">
        <v>#N/A</v>
      </c>
      <c r="Z6453" s="8" t="e">
        <v>#N/A</v>
      </c>
      <c r="AA6453" s="30" t="e">
        <v>#N/A</v>
      </c>
      <c r="AB6453" t="e">
        <v>#N/A</v>
      </c>
      <c r="AC6453" t="e">
        <v>#N/A</v>
      </c>
      <c r="AD6453" t="e">
        <v>#N/A</v>
      </c>
      <c r="AE6453" t="e">
        <v>#N/A</v>
      </c>
      <c r="AF6453" t="e">
        <v>#N/A</v>
      </c>
    </row>
    <row r="6454" spans="1:32" x14ac:dyDescent="0.25">
      <c r="A6454" t="e">
        <v>#N/A</v>
      </c>
      <c r="B6454" s="33" t="e">
        <v>#N/A</v>
      </c>
      <c r="C6454" t="e">
        <v>#N/A</v>
      </c>
      <c r="D6454" t="e">
        <v>#N/A</v>
      </c>
      <c r="E6454" s="69" t="e">
        <v>#N/A</v>
      </c>
      <c r="F6454" s="3" t="e">
        <v>#N/A</v>
      </c>
      <c r="G6454" s="3" t="e">
        <v>#N/A</v>
      </c>
      <c r="H6454" s="3" t="e">
        <v>#N/A</v>
      </c>
      <c r="I6454" s="80" t="e">
        <v>#N/A</v>
      </c>
      <c r="J6454" s="80" t="e">
        <v>#N/A</v>
      </c>
      <c r="K6454" s="85" t="e">
        <v>#N/A</v>
      </c>
      <c r="L6454" s="9" t="e">
        <v>#N/A</v>
      </c>
      <c r="M6454" s="93" t="e">
        <v>#N/A</v>
      </c>
      <c r="N6454" s="8" t="e">
        <v>#N/A</v>
      </c>
      <c r="O6454" t="e">
        <v>#N/A</v>
      </c>
      <c r="P6454" t="e">
        <v>#N/A</v>
      </c>
      <c r="Q6454" t="e">
        <v>#N/A</v>
      </c>
      <c r="R6454" s="2" t="e">
        <v>#N/A</v>
      </c>
      <c r="S6454" t="e">
        <v>#N/A</v>
      </c>
      <c r="T6454" s="3" t="e">
        <v>#N/A</v>
      </c>
      <c r="U6454" s="3" t="e">
        <v>#N/A</v>
      </c>
      <c r="V6454" t="e">
        <v>#N/A</v>
      </c>
      <c r="W6454" t="e">
        <v>#N/A</v>
      </c>
      <c r="X6454" t="e">
        <v>#N/A</v>
      </c>
      <c r="Y6454" s="3" t="e">
        <v>#N/A</v>
      </c>
      <c r="Z6454" s="8" t="e">
        <v>#N/A</v>
      </c>
      <c r="AA6454" s="30" t="e">
        <v>#N/A</v>
      </c>
      <c r="AB6454" t="e">
        <v>#N/A</v>
      </c>
      <c r="AC6454" t="e">
        <v>#N/A</v>
      </c>
      <c r="AD6454" t="e">
        <v>#N/A</v>
      </c>
      <c r="AE6454" t="e">
        <v>#N/A</v>
      </c>
      <c r="AF6454" t="e">
        <v>#N/A</v>
      </c>
    </row>
    <row r="6455" spans="1:32" x14ac:dyDescent="0.25">
      <c r="A6455" t="e">
        <v>#N/A</v>
      </c>
      <c r="B6455" s="33" t="e">
        <v>#N/A</v>
      </c>
      <c r="C6455" t="e">
        <v>#N/A</v>
      </c>
      <c r="D6455" t="e">
        <v>#N/A</v>
      </c>
      <c r="E6455" s="69" t="e">
        <v>#N/A</v>
      </c>
      <c r="F6455" s="3" t="e">
        <v>#N/A</v>
      </c>
      <c r="G6455" s="3" t="e">
        <v>#N/A</v>
      </c>
      <c r="H6455" s="3" t="e">
        <v>#N/A</v>
      </c>
      <c r="I6455" s="80" t="e">
        <v>#N/A</v>
      </c>
      <c r="J6455" s="80" t="e">
        <v>#N/A</v>
      </c>
      <c r="K6455" s="85" t="e">
        <v>#N/A</v>
      </c>
      <c r="L6455" s="9" t="e">
        <v>#N/A</v>
      </c>
      <c r="M6455" s="93" t="e">
        <v>#N/A</v>
      </c>
      <c r="N6455" s="8" t="e">
        <v>#N/A</v>
      </c>
      <c r="O6455" t="e">
        <v>#N/A</v>
      </c>
      <c r="P6455" t="e">
        <v>#N/A</v>
      </c>
      <c r="Q6455" t="e">
        <v>#N/A</v>
      </c>
      <c r="R6455" s="2" t="e">
        <v>#N/A</v>
      </c>
      <c r="S6455" t="e">
        <v>#N/A</v>
      </c>
      <c r="T6455" s="3" t="e">
        <v>#N/A</v>
      </c>
      <c r="U6455" s="3" t="e">
        <v>#N/A</v>
      </c>
      <c r="V6455" t="e">
        <v>#N/A</v>
      </c>
      <c r="W6455" t="e">
        <v>#N/A</v>
      </c>
      <c r="X6455" t="e">
        <v>#N/A</v>
      </c>
      <c r="Y6455" s="3" t="e">
        <v>#N/A</v>
      </c>
      <c r="Z6455" s="8" t="e">
        <v>#N/A</v>
      </c>
      <c r="AA6455" s="30" t="e">
        <v>#N/A</v>
      </c>
      <c r="AB6455" t="e">
        <v>#N/A</v>
      </c>
      <c r="AC6455" t="e">
        <v>#N/A</v>
      </c>
      <c r="AD6455" t="e">
        <v>#N/A</v>
      </c>
      <c r="AE6455" t="e">
        <v>#N/A</v>
      </c>
      <c r="AF6455" t="e">
        <v>#N/A</v>
      </c>
    </row>
    <row r="6456" spans="1:32" x14ac:dyDescent="0.25">
      <c r="A6456" t="e">
        <v>#N/A</v>
      </c>
      <c r="B6456" s="33" t="e">
        <v>#N/A</v>
      </c>
      <c r="C6456" t="e">
        <v>#N/A</v>
      </c>
      <c r="D6456" t="e">
        <v>#N/A</v>
      </c>
      <c r="E6456" s="69" t="e">
        <v>#N/A</v>
      </c>
      <c r="F6456" s="3" t="e">
        <v>#N/A</v>
      </c>
      <c r="G6456" s="3" t="e">
        <v>#N/A</v>
      </c>
      <c r="H6456" s="3" t="e">
        <v>#N/A</v>
      </c>
      <c r="I6456" s="80" t="e">
        <v>#N/A</v>
      </c>
      <c r="J6456" s="80" t="e">
        <v>#N/A</v>
      </c>
      <c r="K6456" s="85" t="e">
        <v>#N/A</v>
      </c>
      <c r="L6456" s="9" t="e">
        <v>#N/A</v>
      </c>
      <c r="M6456" s="93" t="e">
        <v>#N/A</v>
      </c>
      <c r="N6456" s="8" t="e">
        <v>#N/A</v>
      </c>
      <c r="O6456" t="e">
        <v>#N/A</v>
      </c>
      <c r="P6456" t="e">
        <v>#N/A</v>
      </c>
      <c r="Q6456" t="e">
        <v>#N/A</v>
      </c>
      <c r="R6456" s="2" t="e">
        <v>#N/A</v>
      </c>
      <c r="S6456" t="e">
        <v>#N/A</v>
      </c>
      <c r="T6456" s="3" t="e">
        <v>#N/A</v>
      </c>
      <c r="U6456" s="3" t="e">
        <v>#N/A</v>
      </c>
      <c r="V6456" t="e">
        <v>#N/A</v>
      </c>
      <c r="W6456" t="e">
        <v>#N/A</v>
      </c>
      <c r="X6456" t="e">
        <v>#N/A</v>
      </c>
      <c r="Y6456" s="3" t="e">
        <v>#N/A</v>
      </c>
      <c r="Z6456" s="8" t="e">
        <v>#N/A</v>
      </c>
      <c r="AA6456" s="30" t="e">
        <v>#N/A</v>
      </c>
      <c r="AB6456" t="e">
        <v>#N/A</v>
      </c>
      <c r="AC6456" t="e">
        <v>#N/A</v>
      </c>
      <c r="AD6456" t="e">
        <v>#N/A</v>
      </c>
      <c r="AE6456" t="e">
        <v>#N/A</v>
      </c>
      <c r="AF6456" t="e">
        <v>#N/A</v>
      </c>
    </row>
    <row r="6457" spans="1:32" x14ac:dyDescent="0.25">
      <c r="A6457" t="e">
        <v>#N/A</v>
      </c>
      <c r="B6457" s="33" t="e">
        <v>#N/A</v>
      </c>
      <c r="C6457" t="e">
        <v>#N/A</v>
      </c>
      <c r="D6457" t="e">
        <v>#N/A</v>
      </c>
      <c r="E6457" s="69" t="e">
        <v>#N/A</v>
      </c>
      <c r="F6457" s="3" t="e">
        <v>#N/A</v>
      </c>
      <c r="G6457" s="3" t="e">
        <v>#N/A</v>
      </c>
      <c r="H6457" s="3" t="e">
        <v>#N/A</v>
      </c>
      <c r="I6457" s="80" t="e">
        <v>#N/A</v>
      </c>
      <c r="J6457" s="80" t="e">
        <v>#N/A</v>
      </c>
      <c r="K6457" s="85" t="e">
        <v>#N/A</v>
      </c>
      <c r="L6457" s="9" t="e">
        <v>#N/A</v>
      </c>
      <c r="M6457" s="93" t="e">
        <v>#N/A</v>
      </c>
      <c r="N6457" s="8" t="e">
        <v>#N/A</v>
      </c>
      <c r="O6457" t="e">
        <v>#N/A</v>
      </c>
      <c r="P6457" t="e">
        <v>#N/A</v>
      </c>
      <c r="Q6457" t="e">
        <v>#N/A</v>
      </c>
      <c r="R6457" s="2" t="e">
        <v>#N/A</v>
      </c>
      <c r="S6457" t="e">
        <v>#N/A</v>
      </c>
      <c r="T6457" s="3" t="e">
        <v>#N/A</v>
      </c>
      <c r="U6457" s="3" t="e">
        <v>#N/A</v>
      </c>
      <c r="V6457" t="e">
        <v>#N/A</v>
      </c>
      <c r="W6457" t="e">
        <v>#N/A</v>
      </c>
      <c r="X6457" t="e">
        <v>#N/A</v>
      </c>
      <c r="Y6457" s="3" t="e">
        <v>#N/A</v>
      </c>
      <c r="Z6457" s="8" t="e">
        <v>#N/A</v>
      </c>
      <c r="AA6457" s="30" t="e">
        <v>#N/A</v>
      </c>
      <c r="AB6457" t="e">
        <v>#N/A</v>
      </c>
      <c r="AC6457" t="e">
        <v>#N/A</v>
      </c>
      <c r="AD6457" t="e">
        <v>#N/A</v>
      </c>
      <c r="AE6457" t="e">
        <v>#N/A</v>
      </c>
      <c r="AF6457" t="e">
        <v>#N/A</v>
      </c>
    </row>
    <row r="6458" spans="1:32" x14ac:dyDescent="0.25">
      <c r="A6458" t="e">
        <v>#N/A</v>
      </c>
      <c r="B6458" s="33" t="e">
        <v>#N/A</v>
      </c>
      <c r="C6458" t="e">
        <v>#N/A</v>
      </c>
      <c r="D6458" t="e">
        <v>#N/A</v>
      </c>
      <c r="E6458" s="69" t="e">
        <v>#N/A</v>
      </c>
      <c r="F6458" s="3" t="e">
        <v>#N/A</v>
      </c>
      <c r="G6458" s="3" t="e">
        <v>#N/A</v>
      </c>
      <c r="H6458" s="3" t="e">
        <v>#N/A</v>
      </c>
      <c r="I6458" s="80" t="e">
        <v>#N/A</v>
      </c>
      <c r="J6458" s="80" t="e">
        <v>#N/A</v>
      </c>
      <c r="K6458" s="85" t="e">
        <v>#N/A</v>
      </c>
      <c r="L6458" s="9" t="e">
        <v>#N/A</v>
      </c>
      <c r="M6458" s="93" t="e">
        <v>#N/A</v>
      </c>
      <c r="N6458" s="8" t="e">
        <v>#N/A</v>
      </c>
      <c r="O6458" t="e">
        <v>#N/A</v>
      </c>
      <c r="P6458" t="e">
        <v>#N/A</v>
      </c>
      <c r="Q6458" t="e">
        <v>#N/A</v>
      </c>
      <c r="R6458" s="2" t="e">
        <v>#N/A</v>
      </c>
      <c r="S6458" t="e">
        <v>#N/A</v>
      </c>
      <c r="T6458" s="3" t="e">
        <v>#N/A</v>
      </c>
      <c r="U6458" s="3" t="e">
        <v>#N/A</v>
      </c>
      <c r="V6458" t="e">
        <v>#N/A</v>
      </c>
      <c r="W6458" t="e">
        <v>#N/A</v>
      </c>
      <c r="X6458" t="e">
        <v>#N/A</v>
      </c>
      <c r="Y6458" s="3" t="e">
        <v>#N/A</v>
      </c>
      <c r="Z6458" s="8" t="e">
        <v>#N/A</v>
      </c>
      <c r="AA6458" s="30" t="e">
        <v>#N/A</v>
      </c>
      <c r="AB6458" t="e">
        <v>#N/A</v>
      </c>
      <c r="AC6458" t="e">
        <v>#N/A</v>
      </c>
      <c r="AD6458" t="e">
        <v>#N/A</v>
      </c>
      <c r="AE6458" t="e">
        <v>#N/A</v>
      </c>
      <c r="AF6458" t="e">
        <v>#N/A</v>
      </c>
    </row>
    <row r="6459" spans="1:32" x14ac:dyDescent="0.25">
      <c r="A6459" t="e">
        <v>#N/A</v>
      </c>
      <c r="B6459" s="33" t="e">
        <v>#N/A</v>
      </c>
      <c r="C6459" t="e">
        <v>#N/A</v>
      </c>
      <c r="D6459" t="e">
        <v>#N/A</v>
      </c>
      <c r="E6459" s="69" t="e">
        <v>#N/A</v>
      </c>
      <c r="F6459" s="3" t="e">
        <v>#N/A</v>
      </c>
      <c r="G6459" s="3" t="e">
        <v>#N/A</v>
      </c>
      <c r="H6459" s="3" t="e">
        <v>#N/A</v>
      </c>
      <c r="I6459" s="80" t="e">
        <v>#N/A</v>
      </c>
      <c r="J6459" s="80" t="e">
        <v>#N/A</v>
      </c>
      <c r="K6459" s="85" t="e">
        <v>#N/A</v>
      </c>
      <c r="L6459" s="9" t="e">
        <v>#N/A</v>
      </c>
      <c r="M6459" s="93" t="e">
        <v>#N/A</v>
      </c>
      <c r="N6459" s="8" t="e">
        <v>#N/A</v>
      </c>
      <c r="O6459" t="e">
        <v>#N/A</v>
      </c>
      <c r="P6459" t="e">
        <v>#N/A</v>
      </c>
      <c r="Q6459" t="e">
        <v>#N/A</v>
      </c>
      <c r="R6459" s="2" t="e">
        <v>#N/A</v>
      </c>
      <c r="S6459" t="e">
        <v>#N/A</v>
      </c>
      <c r="T6459" s="3" t="e">
        <v>#N/A</v>
      </c>
      <c r="U6459" s="3" t="e">
        <v>#N/A</v>
      </c>
      <c r="V6459" t="e">
        <v>#N/A</v>
      </c>
      <c r="W6459" t="e">
        <v>#N/A</v>
      </c>
      <c r="X6459" t="e">
        <v>#N/A</v>
      </c>
      <c r="Y6459" s="3" t="e">
        <v>#N/A</v>
      </c>
      <c r="Z6459" s="8" t="e">
        <v>#N/A</v>
      </c>
      <c r="AA6459" s="30" t="e">
        <v>#N/A</v>
      </c>
      <c r="AB6459" t="e">
        <v>#N/A</v>
      </c>
      <c r="AC6459" t="e">
        <v>#N/A</v>
      </c>
      <c r="AD6459" t="e">
        <v>#N/A</v>
      </c>
      <c r="AE6459" t="e">
        <v>#N/A</v>
      </c>
      <c r="AF6459" t="e">
        <v>#N/A</v>
      </c>
    </row>
    <row r="6460" spans="1:32" x14ac:dyDescent="0.25">
      <c r="A6460" t="e">
        <v>#N/A</v>
      </c>
      <c r="B6460" s="33" t="e">
        <v>#N/A</v>
      </c>
      <c r="C6460" t="e">
        <v>#N/A</v>
      </c>
      <c r="D6460" t="e">
        <v>#N/A</v>
      </c>
      <c r="E6460" s="69" t="e">
        <v>#N/A</v>
      </c>
      <c r="F6460" s="3" t="e">
        <v>#N/A</v>
      </c>
      <c r="G6460" s="3" t="e">
        <v>#N/A</v>
      </c>
      <c r="H6460" s="3" t="e">
        <v>#N/A</v>
      </c>
      <c r="I6460" s="80" t="e">
        <v>#N/A</v>
      </c>
      <c r="J6460" s="80" t="e">
        <v>#N/A</v>
      </c>
      <c r="K6460" s="85" t="e">
        <v>#N/A</v>
      </c>
      <c r="L6460" s="9" t="e">
        <v>#N/A</v>
      </c>
      <c r="M6460" s="93" t="e">
        <v>#N/A</v>
      </c>
      <c r="N6460" s="8" t="e">
        <v>#N/A</v>
      </c>
      <c r="O6460" t="e">
        <v>#N/A</v>
      </c>
      <c r="P6460" t="e">
        <v>#N/A</v>
      </c>
      <c r="Q6460" t="e">
        <v>#N/A</v>
      </c>
      <c r="R6460" s="2" t="e">
        <v>#N/A</v>
      </c>
      <c r="S6460" t="e">
        <v>#N/A</v>
      </c>
      <c r="T6460" s="3" t="e">
        <v>#N/A</v>
      </c>
      <c r="U6460" s="3" t="e">
        <v>#N/A</v>
      </c>
      <c r="V6460" t="e">
        <v>#N/A</v>
      </c>
      <c r="W6460" t="e">
        <v>#N/A</v>
      </c>
      <c r="X6460" t="e">
        <v>#N/A</v>
      </c>
      <c r="Y6460" s="3" t="e">
        <v>#N/A</v>
      </c>
      <c r="Z6460" s="8" t="e">
        <v>#N/A</v>
      </c>
      <c r="AA6460" s="30" t="e">
        <v>#N/A</v>
      </c>
      <c r="AB6460" t="e">
        <v>#N/A</v>
      </c>
      <c r="AC6460" t="e">
        <v>#N/A</v>
      </c>
      <c r="AD6460" t="e">
        <v>#N/A</v>
      </c>
      <c r="AE6460" t="e">
        <v>#N/A</v>
      </c>
      <c r="AF6460" t="e">
        <v>#N/A</v>
      </c>
    </row>
    <row r="6461" spans="1:32" x14ac:dyDescent="0.25">
      <c r="A6461" t="e">
        <v>#N/A</v>
      </c>
      <c r="B6461" s="33" t="e">
        <v>#N/A</v>
      </c>
      <c r="C6461" t="e">
        <v>#N/A</v>
      </c>
      <c r="D6461" t="e">
        <v>#N/A</v>
      </c>
      <c r="E6461" s="69" t="e">
        <v>#N/A</v>
      </c>
      <c r="F6461" s="3" t="e">
        <v>#N/A</v>
      </c>
      <c r="G6461" s="3" t="e">
        <v>#N/A</v>
      </c>
      <c r="H6461" s="3" t="e">
        <v>#N/A</v>
      </c>
      <c r="I6461" s="80" t="e">
        <v>#N/A</v>
      </c>
      <c r="J6461" s="80" t="e">
        <v>#N/A</v>
      </c>
      <c r="K6461" s="85" t="e">
        <v>#N/A</v>
      </c>
      <c r="L6461" s="9" t="e">
        <v>#N/A</v>
      </c>
      <c r="M6461" s="93" t="e">
        <v>#N/A</v>
      </c>
      <c r="N6461" s="8" t="e">
        <v>#N/A</v>
      </c>
      <c r="O6461" t="e">
        <v>#N/A</v>
      </c>
      <c r="P6461" t="e">
        <v>#N/A</v>
      </c>
      <c r="Q6461" t="e">
        <v>#N/A</v>
      </c>
      <c r="R6461" s="2" t="e">
        <v>#N/A</v>
      </c>
      <c r="S6461" t="e">
        <v>#N/A</v>
      </c>
      <c r="T6461" s="3" t="e">
        <v>#N/A</v>
      </c>
      <c r="U6461" s="3" t="e">
        <v>#N/A</v>
      </c>
      <c r="V6461" t="e">
        <v>#N/A</v>
      </c>
      <c r="W6461" t="e">
        <v>#N/A</v>
      </c>
      <c r="X6461" t="e">
        <v>#N/A</v>
      </c>
      <c r="Y6461" s="3" t="e">
        <v>#N/A</v>
      </c>
      <c r="Z6461" s="8" t="e">
        <v>#N/A</v>
      </c>
      <c r="AA6461" s="30" t="e">
        <v>#N/A</v>
      </c>
      <c r="AB6461" t="e">
        <v>#N/A</v>
      </c>
      <c r="AC6461" t="e">
        <v>#N/A</v>
      </c>
      <c r="AD6461" t="e">
        <v>#N/A</v>
      </c>
      <c r="AE6461" t="e">
        <v>#N/A</v>
      </c>
      <c r="AF6461" t="e">
        <v>#N/A</v>
      </c>
    </row>
    <row r="6462" spans="1:32" x14ac:dyDescent="0.25">
      <c r="A6462" t="e">
        <v>#N/A</v>
      </c>
      <c r="B6462" s="33" t="e">
        <v>#N/A</v>
      </c>
      <c r="C6462" t="e">
        <v>#N/A</v>
      </c>
      <c r="D6462" t="e">
        <v>#N/A</v>
      </c>
      <c r="E6462" s="69" t="e">
        <v>#N/A</v>
      </c>
      <c r="F6462" s="3" t="e">
        <v>#N/A</v>
      </c>
      <c r="G6462" s="3" t="e">
        <v>#N/A</v>
      </c>
      <c r="H6462" s="3" t="e">
        <v>#N/A</v>
      </c>
      <c r="I6462" s="80" t="e">
        <v>#N/A</v>
      </c>
      <c r="J6462" s="80" t="e">
        <v>#N/A</v>
      </c>
      <c r="K6462" s="85" t="e">
        <v>#N/A</v>
      </c>
      <c r="L6462" s="9" t="e">
        <v>#N/A</v>
      </c>
      <c r="M6462" s="93" t="e">
        <v>#N/A</v>
      </c>
      <c r="N6462" s="8" t="e">
        <v>#N/A</v>
      </c>
      <c r="O6462" t="e">
        <v>#N/A</v>
      </c>
      <c r="P6462" t="e">
        <v>#N/A</v>
      </c>
      <c r="Q6462" t="e">
        <v>#N/A</v>
      </c>
      <c r="R6462" s="2" t="e">
        <v>#N/A</v>
      </c>
      <c r="S6462" t="e">
        <v>#N/A</v>
      </c>
      <c r="T6462" s="3" t="e">
        <v>#N/A</v>
      </c>
      <c r="U6462" s="3" t="e">
        <v>#N/A</v>
      </c>
      <c r="V6462" t="e">
        <v>#N/A</v>
      </c>
      <c r="W6462" t="e">
        <v>#N/A</v>
      </c>
      <c r="X6462" t="e">
        <v>#N/A</v>
      </c>
      <c r="Y6462" s="3" t="e">
        <v>#N/A</v>
      </c>
      <c r="Z6462" s="8" t="e">
        <v>#N/A</v>
      </c>
      <c r="AA6462" s="30" t="e">
        <v>#N/A</v>
      </c>
      <c r="AB6462" t="e">
        <v>#N/A</v>
      </c>
      <c r="AC6462" t="e">
        <v>#N/A</v>
      </c>
      <c r="AD6462" t="e">
        <v>#N/A</v>
      </c>
      <c r="AE6462" t="e">
        <v>#N/A</v>
      </c>
      <c r="AF6462" t="e">
        <v>#N/A</v>
      </c>
    </row>
    <row r="6463" spans="1:32" x14ac:dyDescent="0.25">
      <c r="A6463" t="e">
        <v>#N/A</v>
      </c>
      <c r="B6463" s="33" t="e">
        <v>#N/A</v>
      </c>
      <c r="C6463" t="e">
        <v>#N/A</v>
      </c>
      <c r="D6463" t="e">
        <v>#N/A</v>
      </c>
      <c r="E6463" s="69" t="e">
        <v>#N/A</v>
      </c>
      <c r="F6463" s="3" t="e">
        <v>#N/A</v>
      </c>
      <c r="G6463" s="3" t="e">
        <v>#N/A</v>
      </c>
      <c r="H6463" s="3" t="e">
        <v>#N/A</v>
      </c>
      <c r="I6463" s="80" t="e">
        <v>#N/A</v>
      </c>
      <c r="J6463" s="80" t="e">
        <v>#N/A</v>
      </c>
      <c r="K6463" s="85" t="e">
        <v>#N/A</v>
      </c>
      <c r="L6463" s="9" t="e">
        <v>#N/A</v>
      </c>
      <c r="M6463" s="93" t="e">
        <v>#N/A</v>
      </c>
      <c r="N6463" s="8" t="e">
        <v>#N/A</v>
      </c>
      <c r="O6463" t="e">
        <v>#N/A</v>
      </c>
      <c r="P6463" t="e">
        <v>#N/A</v>
      </c>
      <c r="Q6463" t="e">
        <v>#N/A</v>
      </c>
      <c r="R6463" s="2" t="e">
        <v>#N/A</v>
      </c>
      <c r="S6463" t="e">
        <v>#N/A</v>
      </c>
      <c r="T6463" s="3" t="e">
        <v>#N/A</v>
      </c>
      <c r="U6463" s="3" t="e">
        <v>#N/A</v>
      </c>
      <c r="V6463" t="e">
        <v>#N/A</v>
      </c>
      <c r="W6463" t="e">
        <v>#N/A</v>
      </c>
      <c r="X6463" t="e">
        <v>#N/A</v>
      </c>
      <c r="Y6463" s="3" t="e">
        <v>#N/A</v>
      </c>
      <c r="Z6463" s="8" t="e">
        <v>#N/A</v>
      </c>
      <c r="AA6463" s="30" t="e">
        <v>#N/A</v>
      </c>
      <c r="AB6463" t="e">
        <v>#N/A</v>
      </c>
      <c r="AC6463" t="e">
        <v>#N/A</v>
      </c>
      <c r="AD6463" t="e">
        <v>#N/A</v>
      </c>
      <c r="AE6463" t="e">
        <v>#N/A</v>
      </c>
      <c r="AF6463" t="e">
        <v>#N/A</v>
      </c>
    </row>
    <row r="6464" spans="1:32" x14ac:dyDescent="0.25">
      <c r="A6464" t="e">
        <v>#N/A</v>
      </c>
      <c r="B6464" s="33" t="e">
        <v>#N/A</v>
      </c>
      <c r="C6464" t="e">
        <v>#N/A</v>
      </c>
      <c r="D6464" t="e">
        <v>#N/A</v>
      </c>
      <c r="E6464" s="69" t="e">
        <v>#N/A</v>
      </c>
      <c r="F6464" s="3" t="e">
        <v>#N/A</v>
      </c>
      <c r="G6464" s="3" t="e">
        <v>#N/A</v>
      </c>
      <c r="H6464" s="3" t="e">
        <v>#N/A</v>
      </c>
      <c r="I6464" s="80" t="e">
        <v>#N/A</v>
      </c>
      <c r="J6464" s="80" t="e">
        <v>#N/A</v>
      </c>
      <c r="K6464" s="85" t="e">
        <v>#N/A</v>
      </c>
      <c r="L6464" s="9" t="e">
        <v>#N/A</v>
      </c>
      <c r="M6464" s="93" t="e">
        <v>#N/A</v>
      </c>
      <c r="N6464" s="8" t="e">
        <v>#N/A</v>
      </c>
      <c r="O6464" t="e">
        <v>#N/A</v>
      </c>
      <c r="P6464" t="e">
        <v>#N/A</v>
      </c>
      <c r="Q6464" t="e">
        <v>#N/A</v>
      </c>
      <c r="R6464" s="2" t="e">
        <v>#N/A</v>
      </c>
      <c r="S6464" t="e">
        <v>#N/A</v>
      </c>
      <c r="T6464" s="3" t="e">
        <v>#N/A</v>
      </c>
      <c r="U6464" s="3" t="e">
        <v>#N/A</v>
      </c>
      <c r="V6464" t="e">
        <v>#N/A</v>
      </c>
      <c r="W6464" t="e">
        <v>#N/A</v>
      </c>
      <c r="X6464" t="e">
        <v>#N/A</v>
      </c>
      <c r="Y6464" s="3" t="e">
        <v>#N/A</v>
      </c>
      <c r="Z6464" s="8" t="e">
        <v>#N/A</v>
      </c>
      <c r="AA6464" s="30" t="e">
        <v>#N/A</v>
      </c>
      <c r="AB6464" t="e">
        <v>#N/A</v>
      </c>
      <c r="AC6464" t="e">
        <v>#N/A</v>
      </c>
      <c r="AD6464" t="e">
        <v>#N/A</v>
      </c>
      <c r="AE6464" t="e">
        <v>#N/A</v>
      </c>
      <c r="AF6464" t="e">
        <v>#N/A</v>
      </c>
    </row>
    <row r="6465" spans="1:32" x14ac:dyDescent="0.25">
      <c r="A6465" t="e">
        <v>#N/A</v>
      </c>
      <c r="B6465" s="33" t="e">
        <v>#N/A</v>
      </c>
      <c r="C6465" t="e">
        <v>#N/A</v>
      </c>
      <c r="D6465" t="e">
        <v>#N/A</v>
      </c>
      <c r="E6465" s="69" t="e">
        <v>#N/A</v>
      </c>
      <c r="F6465" s="3" t="e">
        <v>#N/A</v>
      </c>
      <c r="G6465" s="3" t="e">
        <v>#N/A</v>
      </c>
      <c r="H6465" s="3" t="e">
        <v>#N/A</v>
      </c>
      <c r="I6465" s="80" t="e">
        <v>#N/A</v>
      </c>
      <c r="J6465" s="80" t="e">
        <v>#N/A</v>
      </c>
      <c r="K6465" s="85" t="e">
        <v>#N/A</v>
      </c>
      <c r="L6465" s="9" t="e">
        <v>#N/A</v>
      </c>
      <c r="M6465" s="93" t="e">
        <v>#N/A</v>
      </c>
      <c r="N6465" s="8" t="e">
        <v>#N/A</v>
      </c>
      <c r="O6465" t="e">
        <v>#N/A</v>
      </c>
      <c r="P6465" t="e">
        <v>#N/A</v>
      </c>
      <c r="Q6465" t="e">
        <v>#N/A</v>
      </c>
      <c r="R6465" s="2" t="e">
        <v>#N/A</v>
      </c>
      <c r="S6465" t="e">
        <v>#N/A</v>
      </c>
      <c r="T6465" s="3" t="e">
        <v>#N/A</v>
      </c>
      <c r="U6465" s="3" t="e">
        <v>#N/A</v>
      </c>
      <c r="V6465" t="e">
        <v>#N/A</v>
      </c>
      <c r="W6465" t="e">
        <v>#N/A</v>
      </c>
      <c r="X6465" t="e">
        <v>#N/A</v>
      </c>
      <c r="Y6465" s="3" t="e">
        <v>#N/A</v>
      </c>
      <c r="Z6465" s="8" t="e">
        <v>#N/A</v>
      </c>
      <c r="AA6465" s="30" t="e">
        <v>#N/A</v>
      </c>
      <c r="AB6465" t="e">
        <v>#N/A</v>
      </c>
      <c r="AC6465" t="e">
        <v>#N/A</v>
      </c>
      <c r="AD6465" t="e">
        <v>#N/A</v>
      </c>
      <c r="AE6465" t="e">
        <v>#N/A</v>
      </c>
      <c r="AF6465" t="e">
        <v>#N/A</v>
      </c>
    </row>
    <row r="6466" spans="1:32" x14ac:dyDescent="0.25">
      <c r="A6466" t="e">
        <v>#N/A</v>
      </c>
      <c r="B6466" s="33" t="e">
        <v>#N/A</v>
      </c>
      <c r="C6466" t="e">
        <v>#N/A</v>
      </c>
      <c r="D6466" t="e">
        <v>#N/A</v>
      </c>
      <c r="E6466" s="69" t="e">
        <v>#N/A</v>
      </c>
      <c r="F6466" s="3" t="e">
        <v>#N/A</v>
      </c>
      <c r="G6466" s="3" t="e">
        <v>#N/A</v>
      </c>
      <c r="H6466" s="3" t="e">
        <v>#N/A</v>
      </c>
      <c r="I6466" s="80" t="e">
        <v>#N/A</v>
      </c>
      <c r="J6466" s="80" t="e">
        <v>#N/A</v>
      </c>
      <c r="K6466" s="85" t="e">
        <v>#N/A</v>
      </c>
      <c r="L6466" s="9" t="e">
        <v>#N/A</v>
      </c>
      <c r="M6466" s="93" t="e">
        <v>#N/A</v>
      </c>
      <c r="N6466" s="8" t="e">
        <v>#N/A</v>
      </c>
      <c r="O6466" t="e">
        <v>#N/A</v>
      </c>
      <c r="P6466" t="e">
        <v>#N/A</v>
      </c>
      <c r="Q6466" t="e">
        <v>#N/A</v>
      </c>
      <c r="R6466" s="2" t="e">
        <v>#N/A</v>
      </c>
      <c r="S6466" t="e">
        <v>#N/A</v>
      </c>
      <c r="T6466" s="3" t="e">
        <v>#N/A</v>
      </c>
      <c r="U6466" s="3" t="e">
        <v>#N/A</v>
      </c>
      <c r="V6466" t="e">
        <v>#N/A</v>
      </c>
      <c r="W6466" t="e">
        <v>#N/A</v>
      </c>
      <c r="X6466" t="e">
        <v>#N/A</v>
      </c>
      <c r="Y6466" s="3" t="e">
        <v>#N/A</v>
      </c>
      <c r="Z6466" s="8" t="e">
        <v>#N/A</v>
      </c>
      <c r="AA6466" s="30" t="e">
        <v>#N/A</v>
      </c>
      <c r="AB6466" t="e">
        <v>#N/A</v>
      </c>
      <c r="AC6466" t="e">
        <v>#N/A</v>
      </c>
      <c r="AD6466" t="e">
        <v>#N/A</v>
      </c>
      <c r="AE6466" t="e">
        <v>#N/A</v>
      </c>
      <c r="AF6466" t="e">
        <v>#N/A</v>
      </c>
    </row>
    <row r="6467" spans="1:32" x14ac:dyDescent="0.25">
      <c r="A6467" t="e">
        <v>#N/A</v>
      </c>
      <c r="B6467" s="33" t="e">
        <v>#N/A</v>
      </c>
      <c r="C6467" t="e">
        <v>#N/A</v>
      </c>
      <c r="D6467" t="e">
        <v>#N/A</v>
      </c>
      <c r="E6467" s="69" t="e">
        <v>#N/A</v>
      </c>
      <c r="F6467" s="3" t="e">
        <v>#N/A</v>
      </c>
      <c r="G6467" s="3" t="e">
        <v>#N/A</v>
      </c>
      <c r="H6467" s="3" t="e">
        <v>#N/A</v>
      </c>
      <c r="I6467" s="80" t="e">
        <v>#N/A</v>
      </c>
      <c r="J6467" s="80" t="e">
        <v>#N/A</v>
      </c>
      <c r="K6467" s="85" t="e">
        <v>#N/A</v>
      </c>
      <c r="L6467" s="9" t="e">
        <v>#N/A</v>
      </c>
      <c r="M6467" s="93" t="e">
        <v>#N/A</v>
      </c>
      <c r="N6467" s="8" t="e">
        <v>#N/A</v>
      </c>
      <c r="O6467" t="e">
        <v>#N/A</v>
      </c>
      <c r="P6467" t="e">
        <v>#N/A</v>
      </c>
      <c r="Q6467" t="e">
        <v>#N/A</v>
      </c>
      <c r="R6467" s="2" t="e">
        <v>#N/A</v>
      </c>
      <c r="S6467" t="e">
        <v>#N/A</v>
      </c>
      <c r="T6467" s="3" t="e">
        <v>#N/A</v>
      </c>
      <c r="U6467" s="3" t="e">
        <v>#N/A</v>
      </c>
      <c r="V6467" t="e">
        <v>#N/A</v>
      </c>
      <c r="W6467" t="e">
        <v>#N/A</v>
      </c>
      <c r="X6467" t="e">
        <v>#N/A</v>
      </c>
      <c r="Y6467" s="3" t="e">
        <v>#N/A</v>
      </c>
      <c r="Z6467" s="8" t="e">
        <v>#N/A</v>
      </c>
      <c r="AA6467" s="30" t="e">
        <v>#N/A</v>
      </c>
      <c r="AB6467" t="e">
        <v>#N/A</v>
      </c>
      <c r="AC6467" t="e">
        <v>#N/A</v>
      </c>
      <c r="AD6467" t="e">
        <v>#N/A</v>
      </c>
      <c r="AE6467" t="e">
        <v>#N/A</v>
      </c>
      <c r="AF6467" t="e">
        <v>#N/A</v>
      </c>
    </row>
    <row r="6468" spans="1:32" x14ac:dyDescent="0.25">
      <c r="A6468" t="e">
        <v>#N/A</v>
      </c>
      <c r="B6468" s="33" t="e">
        <v>#N/A</v>
      </c>
      <c r="C6468" t="e">
        <v>#N/A</v>
      </c>
      <c r="D6468" t="e">
        <v>#N/A</v>
      </c>
      <c r="E6468" s="69" t="e">
        <v>#N/A</v>
      </c>
      <c r="F6468" s="3" t="e">
        <v>#N/A</v>
      </c>
      <c r="G6468" s="3" t="e">
        <v>#N/A</v>
      </c>
      <c r="H6468" s="3" t="e">
        <v>#N/A</v>
      </c>
      <c r="I6468" s="80" t="e">
        <v>#N/A</v>
      </c>
      <c r="J6468" s="80" t="e">
        <v>#N/A</v>
      </c>
      <c r="K6468" s="85" t="e">
        <v>#N/A</v>
      </c>
      <c r="L6468" s="9" t="e">
        <v>#N/A</v>
      </c>
      <c r="M6468" s="93" t="e">
        <v>#N/A</v>
      </c>
      <c r="N6468" s="8" t="e">
        <v>#N/A</v>
      </c>
      <c r="O6468" t="e">
        <v>#N/A</v>
      </c>
      <c r="P6468" t="e">
        <v>#N/A</v>
      </c>
      <c r="Q6468" t="e">
        <v>#N/A</v>
      </c>
      <c r="R6468" s="2" t="e">
        <v>#N/A</v>
      </c>
      <c r="S6468" t="e">
        <v>#N/A</v>
      </c>
      <c r="T6468" s="3" t="e">
        <v>#N/A</v>
      </c>
      <c r="U6468" s="3" t="e">
        <v>#N/A</v>
      </c>
      <c r="V6468" t="e">
        <v>#N/A</v>
      </c>
      <c r="W6468" t="e">
        <v>#N/A</v>
      </c>
      <c r="X6468" t="e">
        <v>#N/A</v>
      </c>
      <c r="Y6468" s="3" t="e">
        <v>#N/A</v>
      </c>
      <c r="Z6468" s="8" t="e">
        <v>#N/A</v>
      </c>
      <c r="AA6468" s="30" t="e">
        <v>#N/A</v>
      </c>
      <c r="AB6468" t="e">
        <v>#N/A</v>
      </c>
      <c r="AC6468" t="e">
        <v>#N/A</v>
      </c>
      <c r="AD6468" t="e">
        <v>#N/A</v>
      </c>
      <c r="AE6468" t="e">
        <v>#N/A</v>
      </c>
      <c r="AF6468" t="e">
        <v>#N/A</v>
      </c>
    </row>
    <row r="6469" spans="1:32" x14ac:dyDescent="0.25">
      <c r="A6469" t="e">
        <v>#N/A</v>
      </c>
      <c r="B6469" s="33" t="e">
        <v>#N/A</v>
      </c>
      <c r="C6469" t="e">
        <v>#N/A</v>
      </c>
      <c r="D6469" t="e">
        <v>#N/A</v>
      </c>
      <c r="E6469" s="69" t="e">
        <v>#N/A</v>
      </c>
      <c r="F6469" s="3" t="e">
        <v>#N/A</v>
      </c>
      <c r="G6469" s="3" t="e">
        <v>#N/A</v>
      </c>
      <c r="H6469" s="3" t="e">
        <v>#N/A</v>
      </c>
      <c r="I6469" s="80" t="e">
        <v>#N/A</v>
      </c>
      <c r="J6469" s="80" t="e">
        <v>#N/A</v>
      </c>
      <c r="K6469" s="85" t="e">
        <v>#N/A</v>
      </c>
      <c r="L6469" s="9" t="e">
        <v>#N/A</v>
      </c>
      <c r="M6469" s="93" t="e">
        <v>#N/A</v>
      </c>
      <c r="N6469" s="8" t="e">
        <v>#N/A</v>
      </c>
      <c r="O6469" t="e">
        <v>#N/A</v>
      </c>
      <c r="P6469" t="e">
        <v>#N/A</v>
      </c>
      <c r="Q6469" t="e">
        <v>#N/A</v>
      </c>
      <c r="R6469" s="2" t="e">
        <v>#N/A</v>
      </c>
      <c r="S6469" t="e">
        <v>#N/A</v>
      </c>
      <c r="T6469" s="3" t="e">
        <v>#N/A</v>
      </c>
      <c r="U6469" s="3" t="e">
        <v>#N/A</v>
      </c>
      <c r="V6469" t="e">
        <v>#N/A</v>
      </c>
      <c r="W6469" t="e">
        <v>#N/A</v>
      </c>
      <c r="X6469" t="e">
        <v>#N/A</v>
      </c>
      <c r="Y6469" s="3" t="e">
        <v>#N/A</v>
      </c>
      <c r="Z6469" s="8" t="e">
        <v>#N/A</v>
      </c>
      <c r="AA6469" s="30" t="e">
        <v>#N/A</v>
      </c>
      <c r="AB6469" t="e">
        <v>#N/A</v>
      </c>
      <c r="AC6469" t="e">
        <v>#N/A</v>
      </c>
      <c r="AD6469" t="e">
        <v>#N/A</v>
      </c>
      <c r="AE6469" t="e">
        <v>#N/A</v>
      </c>
      <c r="AF6469" t="e">
        <v>#N/A</v>
      </c>
    </row>
    <row r="6470" spans="1:32" x14ac:dyDescent="0.25">
      <c r="A6470" t="e">
        <v>#N/A</v>
      </c>
      <c r="B6470" s="33" t="e">
        <v>#N/A</v>
      </c>
      <c r="C6470" t="e">
        <v>#N/A</v>
      </c>
      <c r="D6470" t="e">
        <v>#N/A</v>
      </c>
      <c r="E6470" s="69" t="e">
        <v>#N/A</v>
      </c>
      <c r="F6470" s="3" t="e">
        <v>#N/A</v>
      </c>
      <c r="G6470" s="3" t="e">
        <v>#N/A</v>
      </c>
      <c r="H6470" s="3" t="e">
        <v>#N/A</v>
      </c>
      <c r="I6470" s="80" t="e">
        <v>#N/A</v>
      </c>
      <c r="J6470" s="80" t="e">
        <v>#N/A</v>
      </c>
      <c r="K6470" s="85" t="e">
        <v>#N/A</v>
      </c>
      <c r="L6470" s="9" t="e">
        <v>#N/A</v>
      </c>
      <c r="M6470" s="93" t="e">
        <v>#N/A</v>
      </c>
      <c r="N6470" s="8" t="e">
        <v>#N/A</v>
      </c>
      <c r="O6470" t="e">
        <v>#N/A</v>
      </c>
      <c r="P6470" t="e">
        <v>#N/A</v>
      </c>
      <c r="Q6470" t="e">
        <v>#N/A</v>
      </c>
      <c r="R6470" s="2" t="e">
        <v>#N/A</v>
      </c>
      <c r="S6470" t="e">
        <v>#N/A</v>
      </c>
      <c r="T6470" s="3" t="e">
        <v>#N/A</v>
      </c>
      <c r="U6470" s="3" t="e">
        <v>#N/A</v>
      </c>
      <c r="V6470" t="e">
        <v>#N/A</v>
      </c>
      <c r="W6470" t="e">
        <v>#N/A</v>
      </c>
      <c r="X6470" t="e">
        <v>#N/A</v>
      </c>
      <c r="Y6470" s="3" t="e">
        <v>#N/A</v>
      </c>
      <c r="Z6470" s="8" t="e">
        <v>#N/A</v>
      </c>
      <c r="AA6470" s="30" t="e">
        <v>#N/A</v>
      </c>
      <c r="AB6470" t="e">
        <v>#N/A</v>
      </c>
      <c r="AC6470" t="e">
        <v>#N/A</v>
      </c>
      <c r="AD6470" t="e">
        <v>#N/A</v>
      </c>
      <c r="AE6470" t="e">
        <v>#N/A</v>
      </c>
      <c r="AF6470" t="e">
        <v>#N/A</v>
      </c>
    </row>
    <row r="6471" spans="1:32" x14ac:dyDescent="0.25">
      <c r="A6471" t="e">
        <v>#N/A</v>
      </c>
      <c r="B6471" s="33" t="e">
        <v>#N/A</v>
      </c>
      <c r="C6471" t="e">
        <v>#N/A</v>
      </c>
      <c r="D6471" t="e">
        <v>#N/A</v>
      </c>
      <c r="E6471" s="69" t="e">
        <v>#N/A</v>
      </c>
      <c r="F6471" s="3" t="e">
        <v>#N/A</v>
      </c>
      <c r="G6471" s="3" t="e">
        <v>#N/A</v>
      </c>
      <c r="H6471" s="3" t="e">
        <v>#N/A</v>
      </c>
      <c r="I6471" s="80" t="e">
        <v>#N/A</v>
      </c>
      <c r="J6471" s="80" t="e">
        <v>#N/A</v>
      </c>
      <c r="K6471" s="85" t="e">
        <v>#N/A</v>
      </c>
      <c r="L6471" s="9" t="e">
        <v>#N/A</v>
      </c>
      <c r="M6471" s="93" t="e">
        <v>#N/A</v>
      </c>
      <c r="N6471" s="8" t="e">
        <v>#N/A</v>
      </c>
      <c r="O6471" t="e">
        <v>#N/A</v>
      </c>
      <c r="P6471" t="e">
        <v>#N/A</v>
      </c>
      <c r="Q6471" t="e">
        <v>#N/A</v>
      </c>
      <c r="R6471" s="2" t="e">
        <v>#N/A</v>
      </c>
      <c r="S6471" t="e">
        <v>#N/A</v>
      </c>
      <c r="T6471" s="3" t="e">
        <v>#N/A</v>
      </c>
      <c r="U6471" s="3" t="e">
        <v>#N/A</v>
      </c>
      <c r="V6471" t="e">
        <v>#N/A</v>
      </c>
      <c r="W6471" t="e">
        <v>#N/A</v>
      </c>
      <c r="X6471" t="e">
        <v>#N/A</v>
      </c>
      <c r="Y6471" s="3" t="e">
        <v>#N/A</v>
      </c>
      <c r="Z6471" s="8" t="e">
        <v>#N/A</v>
      </c>
      <c r="AA6471" s="30" t="e">
        <v>#N/A</v>
      </c>
      <c r="AB6471" t="e">
        <v>#N/A</v>
      </c>
      <c r="AC6471" t="e">
        <v>#N/A</v>
      </c>
      <c r="AD6471" t="e">
        <v>#N/A</v>
      </c>
      <c r="AE6471" t="e">
        <v>#N/A</v>
      </c>
      <c r="AF6471" t="e">
        <v>#N/A</v>
      </c>
    </row>
    <row r="6472" spans="1:32" x14ac:dyDescent="0.25">
      <c r="A6472" t="e">
        <v>#N/A</v>
      </c>
      <c r="B6472" s="33" t="e">
        <v>#N/A</v>
      </c>
      <c r="C6472" t="e">
        <v>#N/A</v>
      </c>
      <c r="D6472" t="e">
        <v>#N/A</v>
      </c>
      <c r="E6472" s="69" t="e">
        <v>#N/A</v>
      </c>
      <c r="F6472" s="3" t="e">
        <v>#N/A</v>
      </c>
      <c r="G6472" s="3" t="e">
        <v>#N/A</v>
      </c>
      <c r="H6472" s="3" t="e">
        <v>#N/A</v>
      </c>
      <c r="I6472" s="80" t="e">
        <v>#N/A</v>
      </c>
      <c r="J6472" s="80" t="e">
        <v>#N/A</v>
      </c>
      <c r="K6472" s="85" t="e">
        <v>#N/A</v>
      </c>
      <c r="L6472" s="9" t="e">
        <v>#N/A</v>
      </c>
      <c r="M6472" s="93" t="e">
        <v>#N/A</v>
      </c>
      <c r="N6472" s="8" t="e">
        <v>#N/A</v>
      </c>
      <c r="O6472" t="e">
        <v>#N/A</v>
      </c>
      <c r="P6472" t="e">
        <v>#N/A</v>
      </c>
      <c r="Q6472" t="e">
        <v>#N/A</v>
      </c>
      <c r="R6472" s="2" t="e">
        <v>#N/A</v>
      </c>
      <c r="S6472" t="e">
        <v>#N/A</v>
      </c>
      <c r="T6472" s="3" t="e">
        <v>#N/A</v>
      </c>
      <c r="U6472" s="3" t="e">
        <v>#N/A</v>
      </c>
      <c r="V6472" t="e">
        <v>#N/A</v>
      </c>
      <c r="W6472" t="e">
        <v>#N/A</v>
      </c>
      <c r="X6472" t="e">
        <v>#N/A</v>
      </c>
      <c r="Y6472" s="3" t="e">
        <v>#N/A</v>
      </c>
      <c r="Z6472" s="8" t="e">
        <v>#N/A</v>
      </c>
      <c r="AA6472" s="30" t="e">
        <v>#N/A</v>
      </c>
      <c r="AB6472" t="e">
        <v>#N/A</v>
      </c>
      <c r="AC6472" t="e">
        <v>#N/A</v>
      </c>
      <c r="AD6472" t="e">
        <v>#N/A</v>
      </c>
      <c r="AE6472" t="e">
        <v>#N/A</v>
      </c>
      <c r="AF6472" t="e">
        <v>#N/A</v>
      </c>
    </row>
    <row r="6473" spans="1:32" x14ac:dyDescent="0.25">
      <c r="A6473" t="e">
        <v>#N/A</v>
      </c>
      <c r="B6473" s="33" t="e">
        <v>#N/A</v>
      </c>
      <c r="C6473" t="e">
        <v>#N/A</v>
      </c>
      <c r="D6473" t="e">
        <v>#N/A</v>
      </c>
      <c r="E6473" s="69" t="e">
        <v>#N/A</v>
      </c>
      <c r="F6473" s="3" t="e">
        <v>#N/A</v>
      </c>
      <c r="G6473" s="3" t="e">
        <v>#N/A</v>
      </c>
      <c r="H6473" s="3" t="e">
        <v>#N/A</v>
      </c>
      <c r="I6473" s="80" t="e">
        <v>#N/A</v>
      </c>
      <c r="J6473" s="80" t="e">
        <v>#N/A</v>
      </c>
      <c r="K6473" s="85" t="e">
        <v>#N/A</v>
      </c>
      <c r="L6473" s="9" t="e">
        <v>#N/A</v>
      </c>
      <c r="M6473" s="93" t="e">
        <v>#N/A</v>
      </c>
      <c r="N6473" s="8" t="e">
        <v>#N/A</v>
      </c>
      <c r="O6473" t="e">
        <v>#N/A</v>
      </c>
      <c r="P6473" t="e">
        <v>#N/A</v>
      </c>
      <c r="Q6473" t="e">
        <v>#N/A</v>
      </c>
      <c r="R6473" s="2" t="e">
        <v>#N/A</v>
      </c>
      <c r="S6473" t="e">
        <v>#N/A</v>
      </c>
      <c r="T6473" s="3" t="e">
        <v>#N/A</v>
      </c>
      <c r="U6473" s="3" t="e">
        <v>#N/A</v>
      </c>
      <c r="V6473" t="e">
        <v>#N/A</v>
      </c>
      <c r="W6473" t="e">
        <v>#N/A</v>
      </c>
      <c r="X6473" t="e">
        <v>#N/A</v>
      </c>
      <c r="Y6473" s="3" t="e">
        <v>#N/A</v>
      </c>
      <c r="Z6473" s="8" t="e">
        <v>#N/A</v>
      </c>
      <c r="AA6473" s="30" t="e">
        <v>#N/A</v>
      </c>
      <c r="AB6473" t="e">
        <v>#N/A</v>
      </c>
      <c r="AC6473" t="e">
        <v>#N/A</v>
      </c>
      <c r="AD6473" t="e">
        <v>#N/A</v>
      </c>
      <c r="AE6473" t="e">
        <v>#N/A</v>
      </c>
      <c r="AF6473" t="e">
        <v>#N/A</v>
      </c>
    </row>
    <row r="6474" spans="1:32" x14ac:dyDescent="0.25">
      <c r="A6474" t="e">
        <v>#N/A</v>
      </c>
      <c r="B6474" s="33" t="e">
        <v>#N/A</v>
      </c>
      <c r="C6474" t="e">
        <v>#N/A</v>
      </c>
      <c r="D6474" t="e">
        <v>#N/A</v>
      </c>
      <c r="E6474" s="69" t="e">
        <v>#N/A</v>
      </c>
      <c r="F6474" s="3" t="e">
        <v>#N/A</v>
      </c>
      <c r="G6474" s="3" t="e">
        <v>#N/A</v>
      </c>
      <c r="H6474" s="3" t="e">
        <v>#N/A</v>
      </c>
      <c r="I6474" s="80" t="e">
        <v>#N/A</v>
      </c>
      <c r="J6474" s="80" t="e">
        <v>#N/A</v>
      </c>
      <c r="K6474" s="85" t="e">
        <v>#N/A</v>
      </c>
      <c r="L6474" s="9" t="e">
        <v>#N/A</v>
      </c>
      <c r="M6474" s="93" t="e">
        <v>#N/A</v>
      </c>
      <c r="N6474" s="8" t="e">
        <v>#N/A</v>
      </c>
      <c r="O6474" t="e">
        <v>#N/A</v>
      </c>
      <c r="P6474" t="e">
        <v>#N/A</v>
      </c>
      <c r="Q6474" t="e">
        <v>#N/A</v>
      </c>
      <c r="R6474" s="2" t="e">
        <v>#N/A</v>
      </c>
      <c r="S6474" t="e">
        <v>#N/A</v>
      </c>
      <c r="T6474" s="3" t="e">
        <v>#N/A</v>
      </c>
      <c r="U6474" s="3" t="e">
        <v>#N/A</v>
      </c>
      <c r="V6474" t="e">
        <v>#N/A</v>
      </c>
      <c r="W6474" t="e">
        <v>#N/A</v>
      </c>
      <c r="X6474" t="e">
        <v>#N/A</v>
      </c>
      <c r="Y6474" s="3" t="e">
        <v>#N/A</v>
      </c>
      <c r="Z6474" s="8" t="e">
        <v>#N/A</v>
      </c>
      <c r="AA6474" s="30" t="e">
        <v>#N/A</v>
      </c>
      <c r="AB6474" t="e">
        <v>#N/A</v>
      </c>
      <c r="AC6474" t="e">
        <v>#N/A</v>
      </c>
      <c r="AD6474" t="e">
        <v>#N/A</v>
      </c>
      <c r="AE6474" t="e">
        <v>#N/A</v>
      </c>
      <c r="AF6474" t="e">
        <v>#N/A</v>
      </c>
    </row>
    <row r="6475" spans="1:32" x14ac:dyDescent="0.25">
      <c r="A6475" t="e">
        <v>#N/A</v>
      </c>
      <c r="B6475" s="33" t="e">
        <v>#N/A</v>
      </c>
      <c r="C6475" t="e">
        <v>#N/A</v>
      </c>
      <c r="D6475" t="e">
        <v>#N/A</v>
      </c>
      <c r="E6475" s="69" t="e">
        <v>#N/A</v>
      </c>
      <c r="F6475" s="3" t="e">
        <v>#N/A</v>
      </c>
      <c r="G6475" s="3" t="e">
        <v>#N/A</v>
      </c>
      <c r="H6475" s="3" t="e">
        <v>#N/A</v>
      </c>
      <c r="I6475" s="80" t="e">
        <v>#N/A</v>
      </c>
      <c r="J6475" s="80" t="e">
        <v>#N/A</v>
      </c>
      <c r="K6475" s="85" t="e">
        <v>#N/A</v>
      </c>
      <c r="L6475" s="9" t="e">
        <v>#N/A</v>
      </c>
      <c r="M6475" s="93" t="e">
        <v>#N/A</v>
      </c>
      <c r="N6475" s="8" t="e">
        <v>#N/A</v>
      </c>
      <c r="O6475" t="e">
        <v>#N/A</v>
      </c>
      <c r="P6475" t="e">
        <v>#N/A</v>
      </c>
      <c r="Q6475" t="e">
        <v>#N/A</v>
      </c>
      <c r="R6475" s="2" t="e">
        <v>#N/A</v>
      </c>
      <c r="S6475" t="e">
        <v>#N/A</v>
      </c>
      <c r="T6475" s="3" t="e">
        <v>#N/A</v>
      </c>
      <c r="U6475" s="3" t="e">
        <v>#N/A</v>
      </c>
      <c r="V6475" t="e">
        <v>#N/A</v>
      </c>
      <c r="W6475" t="e">
        <v>#N/A</v>
      </c>
      <c r="X6475" t="e">
        <v>#N/A</v>
      </c>
      <c r="Y6475" s="3" t="e">
        <v>#N/A</v>
      </c>
      <c r="Z6475" s="8" t="e">
        <v>#N/A</v>
      </c>
      <c r="AA6475" s="30" t="e">
        <v>#N/A</v>
      </c>
      <c r="AB6475" t="e">
        <v>#N/A</v>
      </c>
      <c r="AC6475" t="e">
        <v>#N/A</v>
      </c>
      <c r="AD6475" t="e">
        <v>#N/A</v>
      </c>
      <c r="AE6475" t="e">
        <v>#N/A</v>
      </c>
      <c r="AF6475" t="e">
        <v>#N/A</v>
      </c>
    </row>
    <row r="6476" spans="1:32" x14ac:dyDescent="0.25">
      <c r="A6476" t="e">
        <v>#N/A</v>
      </c>
      <c r="B6476" s="33" t="e">
        <v>#N/A</v>
      </c>
      <c r="C6476" t="e">
        <v>#N/A</v>
      </c>
      <c r="D6476" t="e">
        <v>#N/A</v>
      </c>
      <c r="E6476" s="69" t="e">
        <v>#N/A</v>
      </c>
      <c r="F6476" s="3" t="e">
        <v>#N/A</v>
      </c>
      <c r="G6476" s="3" t="e">
        <v>#N/A</v>
      </c>
      <c r="H6476" s="3" t="e">
        <v>#N/A</v>
      </c>
      <c r="I6476" s="80" t="e">
        <v>#N/A</v>
      </c>
      <c r="J6476" s="80" t="e">
        <v>#N/A</v>
      </c>
      <c r="K6476" s="85" t="e">
        <v>#N/A</v>
      </c>
      <c r="L6476" s="9" t="e">
        <v>#N/A</v>
      </c>
      <c r="M6476" s="93" t="e">
        <v>#N/A</v>
      </c>
      <c r="N6476" s="8" t="e">
        <v>#N/A</v>
      </c>
      <c r="O6476" t="e">
        <v>#N/A</v>
      </c>
      <c r="P6476" t="e">
        <v>#N/A</v>
      </c>
      <c r="Q6476" t="e">
        <v>#N/A</v>
      </c>
      <c r="R6476" s="2" t="e">
        <v>#N/A</v>
      </c>
      <c r="S6476" t="e">
        <v>#N/A</v>
      </c>
      <c r="T6476" s="3" t="e">
        <v>#N/A</v>
      </c>
      <c r="U6476" s="3" t="e">
        <v>#N/A</v>
      </c>
      <c r="V6476" t="e">
        <v>#N/A</v>
      </c>
      <c r="W6476" t="e">
        <v>#N/A</v>
      </c>
      <c r="X6476" t="e">
        <v>#N/A</v>
      </c>
      <c r="Y6476" s="3" t="e">
        <v>#N/A</v>
      </c>
      <c r="Z6476" s="8" t="e">
        <v>#N/A</v>
      </c>
      <c r="AA6476" s="30" t="e">
        <v>#N/A</v>
      </c>
      <c r="AB6476" t="e">
        <v>#N/A</v>
      </c>
      <c r="AC6476" t="e">
        <v>#N/A</v>
      </c>
      <c r="AD6476" t="e">
        <v>#N/A</v>
      </c>
      <c r="AE6476" t="e">
        <v>#N/A</v>
      </c>
      <c r="AF6476" t="e">
        <v>#N/A</v>
      </c>
    </row>
    <row r="6477" spans="1:32" x14ac:dyDescent="0.25">
      <c r="A6477" t="e">
        <v>#N/A</v>
      </c>
      <c r="B6477" s="33" t="e">
        <v>#N/A</v>
      </c>
      <c r="C6477" t="e">
        <v>#N/A</v>
      </c>
      <c r="D6477" t="e">
        <v>#N/A</v>
      </c>
      <c r="E6477" s="69" t="e">
        <v>#N/A</v>
      </c>
      <c r="F6477" s="3" t="e">
        <v>#N/A</v>
      </c>
      <c r="G6477" s="3" t="e">
        <v>#N/A</v>
      </c>
      <c r="H6477" s="3" t="e">
        <v>#N/A</v>
      </c>
      <c r="I6477" s="80" t="e">
        <v>#N/A</v>
      </c>
      <c r="J6477" s="80" t="e">
        <v>#N/A</v>
      </c>
      <c r="K6477" s="85" t="e">
        <v>#N/A</v>
      </c>
      <c r="L6477" s="9" t="e">
        <v>#N/A</v>
      </c>
      <c r="M6477" s="93" t="e">
        <v>#N/A</v>
      </c>
      <c r="N6477" s="8" t="e">
        <v>#N/A</v>
      </c>
      <c r="O6477" t="e">
        <v>#N/A</v>
      </c>
      <c r="P6477" t="e">
        <v>#N/A</v>
      </c>
      <c r="Q6477" t="e">
        <v>#N/A</v>
      </c>
      <c r="R6477" s="2" t="e">
        <v>#N/A</v>
      </c>
      <c r="S6477" t="e">
        <v>#N/A</v>
      </c>
      <c r="T6477" s="3" t="e">
        <v>#N/A</v>
      </c>
      <c r="U6477" s="3" t="e">
        <v>#N/A</v>
      </c>
      <c r="V6477" t="e">
        <v>#N/A</v>
      </c>
      <c r="W6477" t="e">
        <v>#N/A</v>
      </c>
      <c r="X6477" t="e">
        <v>#N/A</v>
      </c>
      <c r="Y6477" s="3" t="e">
        <v>#N/A</v>
      </c>
      <c r="Z6477" s="8" t="e">
        <v>#N/A</v>
      </c>
      <c r="AA6477" s="30" t="e">
        <v>#N/A</v>
      </c>
      <c r="AB6477" t="e">
        <v>#N/A</v>
      </c>
      <c r="AC6477" t="e">
        <v>#N/A</v>
      </c>
      <c r="AD6477" t="e">
        <v>#N/A</v>
      </c>
      <c r="AE6477" t="e">
        <v>#N/A</v>
      </c>
      <c r="AF6477" t="e">
        <v>#N/A</v>
      </c>
    </row>
    <row r="6478" spans="1:32" x14ac:dyDescent="0.25">
      <c r="A6478" t="e">
        <v>#N/A</v>
      </c>
      <c r="B6478" s="33" t="e">
        <v>#N/A</v>
      </c>
      <c r="C6478" t="e">
        <v>#N/A</v>
      </c>
      <c r="D6478" t="e">
        <v>#N/A</v>
      </c>
      <c r="E6478" s="69" t="e">
        <v>#N/A</v>
      </c>
      <c r="F6478" s="3" t="e">
        <v>#N/A</v>
      </c>
      <c r="G6478" s="3" t="e">
        <v>#N/A</v>
      </c>
      <c r="H6478" s="3" t="e">
        <v>#N/A</v>
      </c>
      <c r="I6478" s="80" t="e">
        <v>#N/A</v>
      </c>
      <c r="J6478" s="80" t="e">
        <v>#N/A</v>
      </c>
      <c r="K6478" s="85" t="e">
        <v>#N/A</v>
      </c>
      <c r="L6478" s="9" t="e">
        <v>#N/A</v>
      </c>
      <c r="M6478" s="93" t="e">
        <v>#N/A</v>
      </c>
      <c r="N6478" s="8" t="e">
        <v>#N/A</v>
      </c>
      <c r="O6478" t="e">
        <v>#N/A</v>
      </c>
      <c r="P6478" t="e">
        <v>#N/A</v>
      </c>
      <c r="Q6478" t="e">
        <v>#N/A</v>
      </c>
      <c r="R6478" s="2" t="e">
        <v>#N/A</v>
      </c>
      <c r="S6478" t="e">
        <v>#N/A</v>
      </c>
      <c r="T6478" s="3" t="e">
        <v>#N/A</v>
      </c>
      <c r="U6478" s="3" t="e">
        <v>#N/A</v>
      </c>
      <c r="V6478" t="e">
        <v>#N/A</v>
      </c>
      <c r="W6478" t="e">
        <v>#N/A</v>
      </c>
      <c r="X6478" t="e">
        <v>#N/A</v>
      </c>
      <c r="Y6478" s="3" t="e">
        <v>#N/A</v>
      </c>
      <c r="Z6478" s="8" t="e">
        <v>#N/A</v>
      </c>
      <c r="AA6478" s="30" t="e">
        <v>#N/A</v>
      </c>
      <c r="AB6478" t="e">
        <v>#N/A</v>
      </c>
      <c r="AC6478" t="e">
        <v>#N/A</v>
      </c>
      <c r="AD6478" t="e">
        <v>#N/A</v>
      </c>
      <c r="AE6478" t="e">
        <v>#N/A</v>
      </c>
      <c r="AF6478" t="e">
        <v>#N/A</v>
      </c>
    </row>
    <row r="6479" spans="1:32" x14ac:dyDescent="0.25">
      <c r="A6479" t="e">
        <v>#N/A</v>
      </c>
      <c r="B6479" s="33" t="e">
        <v>#N/A</v>
      </c>
      <c r="C6479" t="e">
        <v>#N/A</v>
      </c>
      <c r="D6479" t="e">
        <v>#N/A</v>
      </c>
      <c r="E6479" s="69" t="e">
        <v>#N/A</v>
      </c>
      <c r="F6479" s="3" t="e">
        <v>#N/A</v>
      </c>
      <c r="G6479" s="3" t="e">
        <v>#N/A</v>
      </c>
      <c r="H6479" s="3" t="e">
        <v>#N/A</v>
      </c>
      <c r="I6479" s="80" t="e">
        <v>#N/A</v>
      </c>
      <c r="J6479" s="80" t="e">
        <v>#N/A</v>
      </c>
      <c r="K6479" s="85" t="e">
        <v>#N/A</v>
      </c>
      <c r="L6479" s="9" t="e">
        <v>#N/A</v>
      </c>
      <c r="M6479" s="93" t="e">
        <v>#N/A</v>
      </c>
      <c r="N6479" s="8" t="e">
        <v>#N/A</v>
      </c>
      <c r="O6479" t="e">
        <v>#N/A</v>
      </c>
      <c r="P6479" t="e">
        <v>#N/A</v>
      </c>
      <c r="Q6479" t="e">
        <v>#N/A</v>
      </c>
      <c r="R6479" s="2" t="e">
        <v>#N/A</v>
      </c>
      <c r="S6479" t="e">
        <v>#N/A</v>
      </c>
      <c r="T6479" s="3" t="e">
        <v>#N/A</v>
      </c>
      <c r="U6479" s="3" t="e">
        <v>#N/A</v>
      </c>
      <c r="V6479" t="e">
        <v>#N/A</v>
      </c>
      <c r="W6479" t="e">
        <v>#N/A</v>
      </c>
      <c r="X6479" t="e">
        <v>#N/A</v>
      </c>
      <c r="Y6479" s="3" t="e">
        <v>#N/A</v>
      </c>
      <c r="Z6479" s="8" t="e">
        <v>#N/A</v>
      </c>
      <c r="AA6479" s="30" t="e">
        <v>#N/A</v>
      </c>
      <c r="AB6479" t="e">
        <v>#N/A</v>
      </c>
      <c r="AC6479" t="e">
        <v>#N/A</v>
      </c>
      <c r="AD6479" t="e">
        <v>#N/A</v>
      </c>
      <c r="AE6479" t="e">
        <v>#N/A</v>
      </c>
      <c r="AF6479" t="e">
        <v>#N/A</v>
      </c>
    </row>
    <row r="6480" spans="1:32" x14ac:dyDescent="0.25">
      <c r="A6480" t="e">
        <v>#N/A</v>
      </c>
      <c r="B6480" s="33" t="e">
        <v>#N/A</v>
      </c>
      <c r="C6480" t="e">
        <v>#N/A</v>
      </c>
      <c r="D6480" t="e">
        <v>#N/A</v>
      </c>
      <c r="E6480" s="69" t="e">
        <v>#N/A</v>
      </c>
      <c r="F6480" s="3" t="e">
        <v>#N/A</v>
      </c>
      <c r="G6480" s="3" t="e">
        <v>#N/A</v>
      </c>
      <c r="H6480" s="3" t="e">
        <v>#N/A</v>
      </c>
      <c r="I6480" s="80" t="e">
        <v>#N/A</v>
      </c>
      <c r="J6480" s="80" t="e">
        <v>#N/A</v>
      </c>
      <c r="K6480" s="85" t="e">
        <v>#N/A</v>
      </c>
      <c r="L6480" s="9" t="e">
        <v>#N/A</v>
      </c>
      <c r="M6480" s="93" t="e">
        <v>#N/A</v>
      </c>
      <c r="N6480" s="8" t="e">
        <v>#N/A</v>
      </c>
      <c r="O6480" t="e">
        <v>#N/A</v>
      </c>
      <c r="P6480" t="e">
        <v>#N/A</v>
      </c>
      <c r="Q6480" t="e">
        <v>#N/A</v>
      </c>
      <c r="R6480" s="2" t="e">
        <v>#N/A</v>
      </c>
      <c r="S6480" t="e">
        <v>#N/A</v>
      </c>
      <c r="T6480" s="3" t="e">
        <v>#N/A</v>
      </c>
      <c r="U6480" s="3" t="e">
        <v>#N/A</v>
      </c>
      <c r="V6480" t="e">
        <v>#N/A</v>
      </c>
      <c r="W6480" t="e">
        <v>#N/A</v>
      </c>
      <c r="X6480" t="e">
        <v>#N/A</v>
      </c>
      <c r="Y6480" s="3" t="e">
        <v>#N/A</v>
      </c>
      <c r="Z6480" s="8" t="e">
        <v>#N/A</v>
      </c>
      <c r="AA6480" s="30" t="e">
        <v>#N/A</v>
      </c>
      <c r="AB6480" t="e">
        <v>#N/A</v>
      </c>
      <c r="AC6480" t="e">
        <v>#N/A</v>
      </c>
      <c r="AD6480" t="e">
        <v>#N/A</v>
      </c>
      <c r="AE6480" t="e">
        <v>#N/A</v>
      </c>
      <c r="AF6480" t="e">
        <v>#N/A</v>
      </c>
    </row>
    <row r="6481" spans="1:32" x14ac:dyDescent="0.25">
      <c r="A6481" t="e">
        <v>#N/A</v>
      </c>
      <c r="B6481" s="33" t="e">
        <v>#N/A</v>
      </c>
      <c r="C6481" t="e">
        <v>#N/A</v>
      </c>
      <c r="D6481" t="e">
        <v>#N/A</v>
      </c>
      <c r="E6481" s="69" t="e">
        <v>#N/A</v>
      </c>
      <c r="F6481" s="3" t="e">
        <v>#N/A</v>
      </c>
      <c r="G6481" s="3" t="e">
        <v>#N/A</v>
      </c>
      <c r="H6481" s="3" t="e">
        <v>#N/A</v>
      </c>
      <c r="I6481" s="80" t="e">
        <v>#N/A</v>
      </c>
      <c r="J6481" s="80" t="e">
        <v>#N/A</v>
      </c>
      <c r="K6481" s="85" t="e">
        <v>#N/A</v>
      </c>
      <c r="L6481" s="9" t="e">
        <v>#N/A</v>
      </c>
      <c r="M6481" s="93" t="e">
        <v>#N/A</v>
      </c>
      <c r="N6481" s="8" t="e">
        <v>#N/A</v>
      </c>
      <c r="O6481" t="e">
        <v>#N/A</v>
      </c>
      <c r="P6481" t="e">
        <v>#N/A</v>
      </c>
      <c r="Q6481" t="e">
        <v>#N/A</v>
      </c>
      <c r="R6481" s="2" t="e">
        <v>#N/A</v>
      </c>
      <c r="S6481" t="e">
        <v>#N/A</v>
      </c>
      <c r="T6481" s="3" t="e">
        <v>#N/A</v>
      </c>
      <c r="U6481" s="3" t="e">
        <v>#N/A</v>
      </c>
      <c r="V6481" t="e">
        <v>#N/A</v>
      </c>
      <c r="W6481" t="e">
        <v>#N/A</v>
      </c>
      <c r="X6481" t="e">
        <v>#N/A</v>
      </c>
      <c r="Y6481" s="3" t="e">
        <v>#N/A</v>
      </c>
      <c r="Z6481" s="8" t="e">
        <v>#N/A</v>
      </c>
      <c r="AA6481" s="30" t="e">
        <v>#N/A</v>
      </c>
      <c r="AB6481" t="e">
        <v>#N/A</v>
      </c>
      <c r="AC6481" t="e">
        <v>#N/A</v>
      </c>
      <c r="AD6481" t="e">
        <v>#N/A</v>
      </c>
      <c r="AE6481" t="e">
        <v>#N/A</v>
      </c>
      <c r="AF6481" t="e">
        <v>#N/A</v>
      </c>
    </row>
    <row r="6482" spans="1:32" x14ac:dyDescent="0.25">
      <c r="A6482" t="e">
        <v>#N/A</v>
      </c>
      <c r="B6482" s="33" t="e">
        <v>#N/A</v>
      </c>
      <c r="C6482" t="e">
        <v>#N/A</v>
      </c>
      <c r="D6482" t="e">
        <v>#N/A</v>
      </c>
      <c r="E6482" s="69" t="e">
        <v>#N/A</v>
      </c>
      <c r="F6482" s="3" t="e">
        <v>#N/A</v>
      </c>
      <c r="G6482" s="3" t="e">
        <v>#N/A</v>
      </c>
      <c r="H6482" s="3" t="e">
        <v>#N/A</v>
      </c>
      <c r="I6482" s="80" t="e">
        <v>#N/A</v>
      </c>
      <c r="J6482" s="80" t="e">
        <v>#N/A</v>
      </c>
      <c r="K6482" s="85" t="e">
        <v>#N/A</v>
      </c>
      <c r="L6482" s="9" t="e">
        <v>#N/A</v>
      </c>
      <c r="M6482" s="93" t="e">
        <v>#N/A</v>
      </c>
      <c r="N6482" s="8" t="e">
        <v>#N/A</v>
      </c>
      <c r="O6482" t="e">
        <v>#N/A</v>
      </c>
      <c r="P6482" t="e">
        <v>#N/A</v>
      </c>
      <c r="Q6482" t="e">
        <v>#N/A</v>
      </c>
      <c r="R6482" s="2" t="e">
        <v>#N/A</v>
      </c>
      <c r="S6482" t="e">
        <v>#N/A</v>
      </c>
      <c r="T6482" s="3" t="e">
        <v>#N/A</v>
      </c>
      <c r="U6482" s="3" t="e">
        <v>#N/A</v>
      </c>
      <c r="V6482" t="e">
        <v>#N/A</v>
      </c>
      <c r="W6482" t="e">
        <v>#N/A</v>
      </c>
      <c r="X6482" t="e">
        <v>#N/A</v>
      </c>
      <c r="Y6482" s="3" t="e">
        <v>#N/A</v>
      </c>
      <c r="Z6482" s="8" t="e">
        <v>#N/A</v>
      </c>
      <c r="AA6482" s="30" t="e">
        <v>#N/A</v>
      </c>
      <c r="AB6482" t="e">
        <v>#N/A</v>
      </c>
      <c r="AC6482" t="e">
        <v>#N/A</v>
      </c>
      <c r="AD6482" t="e">
        <v>#N/A</v>
      </c>
      <c r="AE6482" t="e">
        <v>#N/A</v>
      </c>
      <c r="AF6482" t="e">
        <v>#N/A</v>
      </c>
    </row>
    <row r="6483" spans="1:32" x14ac:dyDescent="0.25">
      <c r="A6483" t="e">
        <v>#N/A</v>
      </c>
      <c r="B6483" s="33" t="e">
        <v>#N/A</v>
      </c>
      <c r="C6483" t="e">
        <v>#N/A</v>
      </c>
      <c r="D6483" t="e">
        <v>#N/A</v>
      </c>
      <c r="E6483" s="69" t="e">
        <v>#N/A</v>
      </c>
      <c r="F6483" s="3" t="e">
        <v>#N/A</v>
      </c>
      <c r="G6483" s="3" t="e">
        <v>#N/A</v>
      </c>
      <c r="H6483" s="3" t="e">
        <v>#N/A</v>
      </c>
      <c r="I6483" s="80" t="e">
        <v>#N/A</v>
      </c>
      <c r="J6483" s="80" t="e">
        <v>#N/A</v>
      </c>
      <c r="K6483" s="85" t="e">
        <v>#N/A</v>
      </c>
      <c r="L6483" s="9" t="e">
        <v>#N/A</v>
      </c>
      <c r="M6483" s="93" t="e">
        <v>#N/A</v>
      </c>
      <c r="N6483" s="8" t="e">
        <v>#N/A</v>
      </c>
      <c r="O6483" t="e">
        <v>#N/A</v>
      </c>
      <c r="P6483" t="e">
        <v>#N/A</v>
      </c>
      <c r="Q6483" t="e">
        <v>#N/A</v>
      </c>
      <c r="R6483" s="2" t="e">
        <v>#N/A</v>
      </c>
      <c r="S6483" t="e">
        <v>#N/A</v>
      </c>
      <c r="T6483" s="3" t="e">
        <v>#N/A</v>
      </c>
      <c r="U6483" s="3" t="e">
        <v>#N/A</v>
      </c>
      <c r="V6483" t="e">
        <v>#N/A</v>
      </c>
      <c r="W6483" t="e">
        <v>#N/A</v>
      </c>
      <c r="X6483" t="e">
        <v>#N/A</v>
      </c>
      <c r="Y6483" s="3" t="e">
        <v>#N/A</v>
      </c>
      <c r="Z6483" s="8" t="e">
        <v>#N/A</v>
      </c>
      <c r="AA6483" s="30" t="e">
        <v>#N/A</v>
      </c>
      <c r="AB6483" t="e">
        <v>#N/A</v>
      </c>
      <c r="AC6483" t="e">
        <v>#N/A</v>
      </c>
      <c r="AD6483" t="e">
        <v>#N/A</v>
      </c>
      <c r="AE6483" t="e">
        <v>#N/A</v>
      </c>
      <c r="AF6483" t="e">
        <v>#N/A</v>
      </c>
    </row>
    <row r="6484" spans="1:32" x14ac:dyDescent="0.25">
      <c r="A6484" t="e">
        <v>#N/A</v>
      </c>
      <c r="B6484" s="33" t="e">
        <v>#N/A</v>
      </c>
      <c r="C6484" t="e">
        <v>#N/A</v>
      </c>
      <c r="D6484" t="e">
        <v>#N/A</v>
      </c>
      <c r="E6484" s="69" t="e">
        <v>#N/A</v>
      </c>
      <c r="F6484" s="3" t="e">
        <v>#N/A</v>
      </c>
      <c r="G6484" s="3" t="e">
        <v>#N/A</v>
      </c>
      <c r="H6484" s="3" t="e">
        <v>#N/A</v>
      </c>
      <c r="I6484" s="80" t="e">
        <v>#N/A</v>
      </c>
      <c r="J6484" s="80" t="e">
        <v>#N/A</v>
      </c>
      <c r="K6484" s="85" t="e">
        <v>#N/A</v>
      </c>
      <c r="L6484" s="9" t="e">
        <v>#N/A</v>
      </c>
      <c r="M6484" s="93" t="e">
        <v>#N/A</v>
      </c>
      <c r="N6484" s="8" t="e">
        <v>#N/A</v>
      </c>
      <c r="O6484" t="e">
        <v>#N/A</v>
      </c>
      <c r="P6484" t="e">
        <v>#N/A</v>
      </c>
      <c r="Q6484" t="e">
        <v>#N/A</v>
      </c>
      <c r="R6484" s="2" t="e">
        <v>#N/A</v>
      </c>
      <c r="S6484" t="e">
        <v>#N/A</v>
      </c>
      <c r="T6484" s="3" t="e">
        <v>#N/A</v>
      </c>
      <c r="U6484" s="3" t="e">
        <v>#N/A</v>
      </c>
      <c r="V6484" t="e">
        <v>#N/A</v>
      </c>
      <c r="W6484" t="e">
        <v>#N/A</v>
      </c>
      <c r="X6484" t="e">
        <v>#N/A</v>
      </c>
      <c r="Y6484" s="3" t="e">
        <v>#N/A</v>
      </c>
      <c r="Z6484" s="8" t="e">
        <v>#N/A</v>
      </c>
      <c r="AA6484" s="30" t="e">
        <v>#N/A</v>
      </c>
      <c r="AB6484" t="e">
        <v>#N/A</v>
      </c>
      <c r="AC6484" t="e">
        <v>#N/A</v>
      </c>
      <c r="AD6484" t="e">
        <v>#N/A</v>
      </c>
      <c r="AE6484" t="e">
        <v>#N/A</v>
      </c>
      <c r="AF6484" t="e">
        <v>#N/A</v>
      </c>
    </row>
    <row r="6485" spans="1:32" x14ac:dyDescent="0.25">
      <c r="A6485" t="e">
        <v>#N/A</v>
      </c>
      <c r="B6485" s="33" t="e">
        <v>#N/A</v>
      </c>
      <c r="C6485" t="e">
        <v>#N/A</v>
      </c>
      <c r="D6485" t="e">
        <v>#N/A</v>
      </c>
      <c r="E6485" s="69" t="e">
        <v>#N/A</v>
      </c>
      <c r="F6485" s="3" t="e">
        <v>#N/A</v>
      </c>
      <c r="G6485" s="3" t="e">
        <v>#N/A</v>
      </c>
      <c r="H6485" s="3" t="e">
        <v>#N/A</v>
      </c>
      <c r="I6485" s="80" t="e">
        <v>#N/A</v>
      </c>
      <c r="J6485" s="80" t="e">
        <v>#N/A</v>
      </c>
      <c r="K6485" s="85" t="e">
        <v>#N/A</v>
      </c>
      <c r="L6485" s="9" t="e">
        <v>#N/A</v>
      </c>
      <c r="M6485" s="93" t="e">
        <v>#N/A</v>
      </c>
      <c r="N6485" s="8" t="e">
        <v>#N/A</v>
      </c>
      <c r="O6485" t="e">
        <v>#N/A</v>
      </c>
      <c r="P6485" t="e">
        <v>#N/A</v>
      </c>
      <c r="Q6485" t="e">
        <v>#N/A</v>
      </c>
      <c r="R6485" s="2" t="e">
        <v>#N/A</v>
      </c>
      <c r="S6485" t="e">
        <v>#N/A</v>
      </c>
      <c r="T6485" s="3" t="e">
        <v>#N/A</v>
      </c>
      <c r="U6485" s="3" t="e">
        <v>#N/A</v>
      </c>
      <c r="V6485" t="e">
        <v>#N/A</v>
      </c>
      <c r="W6485" t="e">
        <v>#N/A</v>
      </c>
      <c r="X6485" t="e">
        <v>#N/A</v>
      </c>
      <c r="Y6485" s="3" t="e">
        <v>#N/A</v>
      </c>
      <c r="Z6485" s="8" t="e">
        <v>#N/A</v>
      </c>
      <c r="AA6485" s="30" t="e">
        <v>#N/A</v>
      </c>
      <c r="AB6485" t="e">
        <v>#N/A</v>
      </c>
      <c r="AC6485" t="e">
        <v>#N/A</v>
      </c>
      <c r="AD6485" t="e">
        <v>#N/A</v>
      </c>
      <c r="AE6485" t="e">
        <v>#N/A</v>
      </c>
      <c r="AF6485" t="e">
        <v>#N/A</v>
      </c>
    </row>
    <row r="6486" spans="1:32" x14ac:dyDescent="0.25">
      <c r="A6486" t="e">
        <v>#N/A</v>
      </c>
      <c r="B6486" s="33" t="e">
        <v>#N/A</v>
      </c>
      <c r="C6486" t="e">
        <v>#N/A</v>
      </c>
      <c r="D6486" t="e">
        <v>#N/A</v>
      </c>
      <c r="E6486" s="69" t="e">
        <v>#N/A</v>
      </c>
      <c r="F6486" s="3" t="e">
        <v>#N/A</v>
      </c>
      <c r="G6486" s="3" t="e">
        <v>#N/A</v>
      </c>
      <c r="H6486" s="3" t="e">
        <v>#N/A</v>
      </c>
      <c r="I6486" s="80" t="e">
        <v>#N/A</v>
      </c>
      <c r="J6486" s="80" t="e">
        <v>#N/A</v>
      </c>
      <c r="K6486" s="85" t="e">
        <v>#N/A</v>
      </c>
      <c r="L6486" s="9" t="e">
        <v>#N/A</v>
      </c>
      <c r="M6486" s="93" t="e">
        <v>#N/A</v>
      </c>
      <c r="N6486" s="8" t="e">
        <v>#N/A</v>
      </c>
      <c r="O6486" t="e">
        <v>#N/A</v>
      </c>
      <c r="P6486" t="e">
        <v>#N/A</v>
      </c>
      <c r="Q6486" t="e">
        <v>#N/A</v>
      </c>
      <c r="R6486" s="2" t="e">
        <v>#N/A</v>
      </c>
      <c r="S6486" t="e">
        <v>#N/A</v>
      </c>
      <c r="T6486" s="3" t="e">
        <v>#N/A</v>
      </c>
      <c r="U6486" s="3" t="e">
        <v>#N/A</v>
      </c>
      <c r="V6486" t="e">
        <v>#N/A</v>
      </c>
      <c r="W6486" t="e">
        <v>#N/A</v>
      </c>
      <c r="X6486" t="e">
        <v>#N/A</v>
      </c>
      <c r="Y6486" s="3" t="e">
        <v>#N/A</v>
      </c>
      <c r="Z6486" s="8" t="e">
        <v>#N/A</v>
      </c>
      <c r="AA6486" s="30" t="e">
        <v>#N/A</v>
      </c>
      <c r="AB6486" t="e">
        <v>#N/A</v>
      </c>
      <c r="AC6486" t="e">
        <v>#N/A</v>
      </c>
      <c r="AD6486" t="e">
        <v>#N/A</v>
      </c>
      <c r="AE6486" t="e">
        <v>#N/A</v>
      </c>
      <c r="AF6486" t="e">
        <v>#N/A</v>
      </c>
    </row>
    <row r="6487" spans="1:32" x14ac:dyDescent="0.25">
      <c r="A6487" t="e">
        <v>#N/A</v>
      </c>
      <c r="B6487" s="33" t="e">
        <v>#N/A</v>
      </c>
      <c r="C6487" t="e">
        <v>#N/A</v>
      </c>
      <c r="D6487" t="e">
        <v>#N/A</v>
      </c>
      <c r="E6487" s="69" t="e">
        <v>#N/A</v>
      </c>
      <c r="F6487" s="3" t="e">
        <v>#N/A</v>
      </c>
      <c r="G6487" s="3" t="e">
        <v>#N/A</v>
      </c>
      <c r="H6487" s="3" t="e">
        <v>#N/A</v>
      </c>
      <c r="I6487" s="80" t="e">
        <v>#N/A</v>
      </c>
      <c r="J6487" s="80" t="e">
        <v>#N/A</v>
      </c>
      <c r="K6487" s="85" t="e">
        <v>#N/A</v>
      </c>
      <c r="L6487" s="9" t="e">
        <v>#N/A</v>
      </c>
      <c r="M6487" s="93" t="e">
        <v>#N/A</v>
      </c>
      <c r="N6487" s="8" t="e">
        <v>#N/A</v>
      </c>
      <c r="O6487" t="e">
        <v>#N/A</v>
      </c>
      <c r="P6487" t="e">
        <v>#N/A</v>
      </c>
      <c r="Q6487" t="e">
        <v>#N/A</v>
      </c>
      <c r="R6487" s="2" t="e">
        <v>#N/A</v>
      </c>
      <c r="S6487" t="e">
        <v>#N/A</v>
      </c>
      <c r="T6487" s="3" t="e">
        <v>#N/A</v>
      </c>
      <c r="U6487" s="3" t="e">
        <v>#N/A</v>
      </c>
      <c r="V6487" t="e">
        <v>#N/A</v>
      </c>
      <c r="W6487" t="e">
        <v>#N/A</v>
      </c>
      <c r="X6487" t="e">
        <v>#N/A</v>
      </c>
      <c r="Y6487" s="3" t="e">
        <v>#N/A</v>
      </c>
      <c r="Z6487" s="8" t="e">
        <v>#N/A</v>
      </c>
      <c r="AA6487" s="30" t="e">
        <v>#N/A</v>
      </c>
      <c r="AB6487" t="e">
        <v>#N/A</v>
      </c>
      <c r="AC6487" t="e">
        <v>#N/A</v>
      </c>
      <c r="AD6487" t="e">
        <v>#N/A</v>
      </c>
      <c r="AE6487" t="e">
        <v>#N/A</v>
      </c>
      <c r="AF6487" t="e">
        <v>#N/A</v>
      </c>
    </row>
    <row r="6488" spans="1:32" x14ac:dyDescent="0.25">
      <c r="A6488" t="e">
        <v>#N/A</v>
      </c>
      <c r="B6488" s="33" t="e">
        <v>#N/A</v>
      </c>
      <c r="C6488" t="e">
        <v>#N/A</v>
      </c>
      <c r="D6488" t="e">
        <v>#N/A</v>
      </c>
      <c r="E6488" s="69" t="e">
        <v>#N/A</v>
      </c>
      <c r="F6488" s="3" t="e">
        <v>#N/A</v>
      </c>
      <c r="G6488" s="3" t="e">
        <v>#N/A</v>
      </c>
      <c r="H6488" s="3" t="e">
        <v>#N/A</v>
      </c>
      <c r="I6488" s="80" t="e">
        <v>#N/A</v>
      </c>
      <c r="J6488" s="80" t="e">
        <v>#N/A</v>
      </c>
      <c r="K6488" s="85" t="e">
        <v>#N/A</v>
      </c>
      <c r="L6488" s="9" t="e">
        <v>#N/A</v>
      </c>
      <c r="M6488" s="93" t="e">
        <v>#N/A</v>
      </c>
      <c r="N6488" s="8" t="e">
        <v>#N/A</v>
      </c>
      <c r="O6488" t="e">
        <v>#N/A</v>
      </c>
      <c r="P6488" t="e">
        <v>#N/A</v>
      </c>
      <c r="Q6488" t="e">
        <v>#N/A</v>
      </c>
      <c r="R6488" s="2" t="e">
        <v>#N/A</v>
      </c>
      <c r="S6488" t="e">
        <v>#N/A</v>
      </c>
      <c r="T6488" s="3" t="e">
        <v>#N/A</v>
      </c>
      <c r="U6488" s="3" t="e">
        <v>#N/A</v>
      </c>
      <c r="V6488" t="e">
        <v>#N/A</v>
      </c>
      <c r="W6488" t="e">
        <v>#N/A</v>
      </c>
      <c r="X6488" t="e">
        <v>#N/A</v>
      </c>
      <c r="Y6488" s="3" t="e">
        <v>#N/A</v>
      </c>
      <c r="Z6488" s="8" t="e">
        <v>#N/A</v>
      </c>
      <c r="AA6488" s="30" t="e">
        <v>#N/A</v>
      </c>
      <c r="AB6488" t="e">
        <v>#N/A</v>
      </c>
      <c r="AC6488" t="e">
        <v>#N/A</v>
      </c>
      <c r="AD6488" t="e">
        <v>#N/A</v>
      </c>
      <c r="AE6488" t="e">
        <v>#N/A</v>
      </c>
      <c r="AF6488" t="e">
        <v>#N/A</v>
      </c>
    </row>
    <row r="6489" spans="1:32" x14ac:dyDescent="0.25">
      <c r="A6489" t="e">
        <v>#N/A</v>
      </c>
      <c r="B6489" s="33" t="e">
        <v>#N/A</v>
      </c>
      <c r="C6489" t="e">
        <v>#N/A</v>
      </c>
      <c r="D6489" t="e">
        <v>#N/A</v>
      </c>
      <c r="E6489" s="69" t="e">
        <v>#N/A</v>
      </c>
      <c r="F6489" s="3" t="e">
        <v>#N/A</v>
      </c>
      <c r="G6489" s="3" t="e">
        <v>#N/A</v>
      </c>
      <c r="H6489" s="3" t="e">
        <v>#N/A</v>
      </c>
      <c r="I6489" s="80" t="e">
        <v>#N/A</v>
      </c>
      <c r="J6489" s="80" t="e">
        <v>#N/A</v>
      </c>
      <c r="K6489" s="85" t="e">
        <v>#N/A</v>
      </c>
      <c r="L6489" s="9" t="e">
        <v>#N/A</v>
      </c>
      <c r="M6489" s="93" t="e">
        <v>#N/A</v>
      </c>
      <c r="N6489" s="8" t="e">
        <v>#N/A</v>
      </c>
      <c r="O6489" t="e">
        <v>#N/A</v>
      </c>
      <c r="P6489" t="e">
        <v>#N/A</v>
      </c>
      <c r="Q6489" t="e">
        <v>#N/A</v>
      </c>
      <c r="R6489" s="2" t="e">
        <v>#N/A</v>
      </c>
      <c r="S6489" t="e">
        <v>#N/A</v>
      </c>
      <c r="T6489" s="3" t="e">
        <v>#N/A</v>
      </c>
      <c r="U6489" s="3" t="e">
        <v>#N/A</v>
      </c>
      <c r="V6489" t="e">
        <v>#N/A</v>
      </c>
      <c r="W6489" t="e">
        <v>#N/A</v>
      </c>
      <c r="X6489" t="e">
        <v>#N/A</v>
      </c>
      <c r="Y6489" s="3" t="e">
        <v>#N/A</v>
      </c>
      <c r="Z6489" s="8" t="e">
        <v>#N/A</v>
      </c>
      <c r="AA6489" s="30" t="e">
        <v>#N/A</v>
      </c>
      <c r="AB6489" t="e">
        <v>#N/A</v>
      </c>
      <c r="AC6489" t="e">
        <v>#N/A</v>
      </c>
      <c r="AD6489" t="e">
        <v>#N/A</v>
      </c>
      <c r="AE6489" t="e">
        <v>#N/A</v>
      </c>
      <c r="AF6489" t="e">
        <v>#N/A</v>
      </c>
    </row>
    <row r="6490" spans="1:32" x14ac:dyDescent="0.25">
      <c r="A6490" t="e">
        <v>#N/A</v>
      </c>
      <c r="B6490" s="33" t="e">
        <v>#N/A</v>
      </c>
      <c r="C6490" t="e">
        <v>#N/A</v>
      </c>
      <c r="D6490" t="e">
        <v>#N/A</v>
      </c>
      <c r="E6490" s="69" t="e">
        <v>#N/A</v>
      </c>
      <c r="F6490" s="3" t="e">
        <v>#N/A</v>
      </c>
      <c r="G6490" s="3" t="e">
        <v>#N/A</v>
      </c>
      <c r="H6490" s="3" t="e">
        <v>#N/A</v>
      </c>
      <c r="I6490" s="80" t="e">
        <v>#N/A</v>
      </c>
      <c r="J6490" s="80" t="e">
        <v>#N/A</v>
      </c>
      <c r="K6490" s="85" t="e">
        <v>#N/A</v>
      </c>
      <c r="L6490" s="9" t="e">
        <v>#N/A</v>
      </c>
      <c r="M6490" s="93" t="e">
        <v>#N/A</v>
      </c>
      <c r="N6490" s="8" t="e">
        <v>#N/A</v>
      </c>
      <c r="O6490" t="e">
        <v>#N/A</v>
      </c>
      <c r="P6490" t="e">
        <v>#N/A</v>
      </c>
      <c r="Q6490" t="e">
        <v>#N/A</v>
      </c>
      <c r="R6490" s="2" t="e">
        <v>#N/A</v>
      </c>
      <c r="S6490" t="e">
        <v>#N/A</v>
      </c>
      <c r="T6490" s="3" t="e">
        <v>#N/A</v>
      </c>
      <c r="U6490" s="3" t="e">
        <v>#N/A</v>
      </c>
      <c r="V6490" t="e">
        <v>#N/A</v>
      </c>
      <c r="W6490" t="e">
        <v>#N/A</v>
      </c>
      <c r="X6490" t="e">
        <v>#N/A</v>
      </c>
      <c r="Y6490" s="3" t="e">
        <v>#N/A</v>
      </c>
      <c r="Z6490" s="8" t="e">
        <v>#N/A</v>
      </c>
      <c r="AA6490" s="30" t="e">
        <v>#N/A</v>
      </c>
      <c r="AB6490" t="e">
        <v>#N/A</v>
      </c>
      <c r="AC6490" t="e">
        <v>#N/A</v>
      </c>
      <c r="AD6490" t="e">
        <v>#N/A</v>
      </c>
      <c r="AE6490" t="e">
        <v>#N/A</v>
      </c>
      <c r="AF6490" t="e">
        <v>#N/A</v>
      </c>
    </row>
    <row r="6491" spans="1:32" x14ac:dyDescent="0.25">
      <c r="A6491" t="e">
        <v>#N/A</v>
      </c>
      <c r="B6491" s="33" t="e">
        <v>#N/A</v>
      </c>
      <c r="C6491" t="e">
        <v>#N/A</v>
      </c>
      <c r="D6491" t="e">
        <v>#N/A</v>
      </c>
      <c r="E6491" s="69" t="e">
        <v>#N/A</v>
      </c>
      <c r="F6491" s="3" t="e">
        <v>#N/A</v>
      </c>
      <c r="G6491" s="3" t="e">
        <v>#N/A</v>
      </c>
      <c r="H6491" s="3" t="e">
        <v>#N/A</v>
      </c>
      <c r="I6491" s="80" t="e">
        <v>#N/A</v>
      </c>
      <c r="J6491" s="80" t="e">
        <v>#N/A</v>
      </c>
      <c r="K6491" s="85" t="e">
        <v>#N/A</v>
      </c>
      <c r="L6491" s="9" t="e">
        <v>#N/A</v>
      </c>
      <c r="M6491" s="93" t="e">
        <v>#N/A</v>
      </c>
      <c r="N6491" s="8" t="e">
        <v>#N/A</v>
      </c>
      <c r="O6491" t="e">
        <v>#N/A</v>
      </c>
      <c r="P6491" t="e">
        <v>#N/A</v>
      </c>
      <c r="Q6491" t="e">
        <v>#N/A</v>
      </c>
      <c r="R6491" s="2" t="e">
        <v>#N/A</v>
      </c>
      <c r="S6491" t="e">
        <v>#N/A</v>
      </c>
      <c r="T6491" s="3" t="e">
        <v>#N/A</v>
      </c>
      <c r="U6491" s="3" t="e">
        <v>#N/A</v>
      </c>
      <c r="V6491" t="e">
        <v>#N/A</v>
      </c>
      <c r="W6491" t="e">
        <v>#N/A</v>
      </c>
      <c r="X6491" t="e">
        <v>#N/A</v>
      </c>
      <c r="Y6491" s="3" t="e">
        <v>#N/A</v>
      </c>
      <c r="Z6491" s="8" t="e">
        <v>#N/A</v>
      </c>
      <c r="AA6491" s="30" t="e">
        <v>#N/A</v>
      </c>
      <c r="AB6491" t="e">
        <v>#N/A</v>
      </c>
      <c r="AC6491" t="e">
        <v>#N/A</v>
      </c>
      <c r="AD6491" t="e">
        <v>#N/A</v>
      </c>
      <c r="AE6491" t="e">
        <v>#N/A</v>
      </c>
      <c r="AF6491" t="e">
        <v>#N/A</v>
      </c>
    </row>
    <row r="6492" spans="1:32" x14ac:dyDescent="0.25">
      <c r="A6492" t="e">
        <v>#N/A</v>
      </c>
      <c r="B6492" s="33" t="e">
        <v>#N/A</v>
      </c>
      <c r="C6492" t="e">
        <v>#N/A</v>
      </c>
      <c r="D6492" t="e">
        <v>#N/A</v>
      </c>
      <c r="E6492" s="69" t="e">
        <v>#N/A</v>
      </c>
      <c r="F6492" s="3" t="e">
        <v>#N/A</v>
      </c>
      <c r="G6492" s="3" t="e">
        <v>#N/A</v>
      </c>
      <c r="H6492" s="3" t="e">
        <v>#N/A</v>
      </c>
      <c r="I6492" s="80" t="e">
        <v>#N/A</v>
      </c>
      <c r="J6492" s="80" t="e">
        <v>#N/A</v>
      </c>
      <c r="K6492" s="85" t="e">
        <v>#N/A</v>
      </c>
      <c r="L6492" s="9" t="e">
        <v>#N/A</v>
      </c>
      <c r="M6492" s="93" t="e">
        <v>#N/A</v>
      </c>
      <c r="N6492" s="8" t="e">
        <v>#N/A</v>
      </c>
      <c r="O6492" t="e">
        <v>#N/A</v>
      </c>
      <c r="P6492" t="e">
        <v>#N/A</v>
      </c>
      <c r="Q6492" t="e">
        <v>#N/A</v>
      </c>
      <c r="R6492" s="2" t="e">
        <v>#N/A</v>
      </c>
      <c r="S6492" t="e">
        <v>#N/A</v>
      </c>
      <c r="T6492" s="3" t="e">
        <v>#N/A</v>
      </c>
      <c r="U6492" s="3" t="e">
        <v>#N/A</v>
      </c>
      <c r="V6492" t="e">
        <v>#N/A</v>
      </c>
      <c r="W6492" t="e">
        <v>#N/A</v>
      </c>
      <c r="X6492" t="e">
        <v>#N/A</v>
      </c>
      <c r="Y6492" s="3" t="e">
        <v>#N/A</v>
      </c>
      <c r="Z6492" s="8" t="e">
        <v>#N/A</v>
      </c>
      <c r="AA6492" s="30" t="e">
        <v>#N/A</v>
      </c>
      <c r="AB6492" t="e">
        <v>#N/A</v>
      </c>
      <c r="AC6492" t="e">
        <v>#N/A</v>
      </c>
      <c r="AD6492" t="e">
        <v>#N/A</v>
      </c>
      <c r="AE6492" t="e">
        <v>#N/A</v>
      </c>
      <c r="AF6492" t="e">
        <v>#N/A</v>
      </c>
    </row>
    <row r="6493" spans="1:32" x14ac:dyDescent="0.25">
      <c r="A6493" t="e">
        <v>#N/A</v>
      </c>
      <c r="B6493" s="33" t="e">
        <v>#N/A</v>
      </c>
      <c r="C6493" t="e">
        <v>#N/A</v>
      </c>
      <c r="D6493" t="e">
        <v>#N/A</v>
      </c>
      <c r="E6493" s="69" t="e">
        <v>#N/A</v>
      </c>
      <c r="F6493" s="3" t="e">
        <v>#N/A</v>
      </c>
      <c r="G6493" s="3" t="e">
        <v>#N/A</v>
      </c>
      <c r="H6493" s="3" t="e">
        <v>#N/A</v>
      </c>
      <c r="I6493" s="80" t="e">
        <v>#N/A</v>
      </c>
      <c r="J6493" s="80" t="e">
        <v>#N/A</v>
      </c>
      <c r="K6493" s="85" t="e">
        <v>#N/A</v>
      </c>
      <c r="L6493" s="9" t="e">
        <v>#N/A</v>
      </c>
      <c r="M6493" s="93" t="e">
        <v>#N/A</v>
      </c>
      <c r="N6493" s="8" t="e">
        <v>#N/A</v>
      </c>
      <c r="O6493" t="e">
        <v>#N/A</v>
      </c>
      <c r="P6493" t="e">
        <v>#N/A</v>
      </c>
      <c r="Q6493" t="e">
        <v>#N/A</v>
      </c>
      <c r="R6493" s="2" t="e">
        <v>#N/A</v>
      </c>
      <c r="S6493" t="e">
        <v>#N/A</v>
      </c>
      <c r="T6493" s="3" t="e">
        <v>#N/A</v>
      </c>
      <c r="U6493" s="3" t="e">
        <v>#N/A</v>
      </c>
      <c r="V6493" t="e">
        <v>#N/A</v>
      </c>
      <c r="W6493" t="e">
        <v>#N/A</v>
      </c>
      <c r="X6493" t="e">
        <v>#N/A</v>
      </c>
      <c r="Y6493" s="3" t="e">
        <v>#N/A</v>
      </c>
      <c r="Z6493" s="8" t="e">
        <v>#N/A</v>
      </c>
      <c r="AA6493" s="30" t="e">
        <v>#N/A</v>
      </c>
      <c r="AB6493" t="e">
        <v>#N/A</v>
      </c>
      <c r="AC6493" t="e">
        <v>#N/A</v>
      </c>
      <c r="AD6493" t="e">
        <v>#N/A</v>
      </c>
      <c r="AE6493" t="e">
        <v>#N/A</v>
      </c>
      <c r="AF6493" t="e">
        <v>#N/A</v>
      </c>
    </row>
    <row r="6494" spans="1:32" x14ac:dyDescent="0.25">
      <c r="A6494" t="e">
        <v>#N/A</v>
      </c>
      <c r="B6494" s="33" t="e">
        <v>#N/A</v>
      </c>
      <c r="C6494" t="e">
        <v>#N/A</v>
      </c>
      <c r="D6494" t="e">
        <v>#N/A</v>
      </c>
      <c r="E6494" s="69" t="e">
        <v>#N/A</v>
      </c>
      <c r="F6494" s="3" t="e">
        <v>#N/A</v>
      </c>
      <c r="G6494" s="3" t="e">
        <v>#N/A</v>
      </c>
      <c r="H6494" s="3" t="e">
        <v>#N/A</v>
      </c>
      <c r="I6494" s="80" t="e">
        <v>#N/A</v>
      </c>
      <c r="J6494" s="80" t="e">
        <v>#N/A</v>
      </c>
      <c r="K6494" s="85" t="e">
        <v>#N/A</v>
      </c>
      <c r="L6494" s="9" t="e">
        <v>#N/A</v>
      </c>
      <c r="M6494" s="93" t="e">
        <v>#N/A</v>
      </c>
      <c r="N6494" s="8" t="e">
        <v>#N/A</v>
      </c>
      <c r="O6494" t="e">
        <v>#N/A</v>
      </c>
      <c r="P6494" t="e">
        <v>#N/A</v>
      </c>
      <c r="Q6494" t="e">
        <v>#N/A</v>
      </c>
      <c r="R6494" s="2" t="e">
        <v>#N/A</v>
      </c>
      <c r="S6494" t="e">
        <v>#N/A</v>
      </c>
      <c r="T6494" s="3" t="e">
        <v>#N/A</v>
      </c>
      <c r="U6494" s="3" t="e">
        <v>#N/A</v>
      </c>
      <c r="V6494" t="e">
        <v>#N/A</v>
      </c>
      <c r="W6494" t="e">
        <v>#N/A</v>
      </c>
      <c r="X6494" t="e">
        <v>#N/A</v>
      </c>
      <c r="Y6494" s="3" t="e">
        <v>#N/A</v>
      </c>
      <c r="Z6494" s="8" t="e">
        <v>#N/A</v>
      </c>
      <c r="AA6494" s="30" t="e">
        <v>#N/A</v>
      </c>
      <c r="AB6494" t="e">
        <v>#N/A</v>
      </c>
      <c r="AC6494" t="e">
        <v>#N/A</v>
      </c>
      <c r="AD6494" t="e">
        <v>#N/A</v>
      </c>
      <c r="AE6494" t="e">
        <v>#N/A</v>
      </c>
      <c r="AF6494" t="e">
        <v>#N/A</v>
      </c>
    </row>
    <row r="6495" spans="1:32" x14ac:dyDescent="0.25">
      <c r="A6495" t="e">
        <v>#N/A</v>
      </c>
      <c r="B6495" s="33" t="e">
        <v>#N/A</v>
      </c>
      <c r="C6495" t="e">
        <v>#N/A</v>
      </c>
      <c r="D6495" t="e">
        <v>#N/A</v>
      </c>
      <c r="E6495" s="69" t="e">
        <v>#N/A</v>
      </c>
      <c r="F6495" s="3" t="e">
        <v>#N/A</v>
      </c>
      <c r="G6495" s="3" t="e">
        <v>#N/A</v>
      </c>
      <c r="H6495" s="3" t="e">
        <v>#N/A</v>
      </c>
      <c r="I6495" s="80" t="e">
        <v>#N/A</v>
      </c>
      <c r="J6495" s="80" t="e">
        <v>#N/A</v>
      </c>
      <c r="K6495" s="85" t="e">
        <v>#N/A</v>
      </c>
      <c r="L6495" s="9" t="e">
        <v>#N/A</v>
      </c>
      <c r="M6495" s="93" t="e">
        <v>#N/A</v>
      </c>
      <c r="N6495" s="8" t="e">
        <v>#N/A</v>
      </c>
      <c r="O6495" t="e">
        <v>#N/A</v>
      </c>
      <c r="P6495" t="e">
        <v>#N/A</v>
      </c>
      <c r="Q6495" t="e">
        <v>#N/A</v>
      </c>
      <c r="R6495" s="2" t="e">
        <v>#N/A</v>
      </c>
      <c r="S6495" t="e">
        <v>#N/A</v>
      </c>
      <c r="T6495" s="3" t="e">
        <v>#N/A</v>
      </c>
      <c r="U6495" s="3" t="e">
        <v>#N/A</v>
      </c>
      <c r="V6495" t="e">
        <v>#N/A</v>
      </c>
      <c r="W6495" t="e">
        <v>#N/A</v>
      </c>
      <c r="X6495" t="e">
        <v>#N/A</v>
      </c>
      <c r="Y6495" s="3" t="e">
        <v>#N/A</v>
      </c>
      <c r="Z6495" s="8" t="e">
        <v>#N/A</v>
      </c>
      <c r="AA6495" s="30" t="e">
        <v>#N/A</v>
      </c>
      <c r="AB6495" t="e">
        <v>#N/A</v>
      </c>
      <c r="AC6495" t="e">
        <v>#N/A</v>
      </c>
      <c r="AD6495" t="e">
        <v>#N/A</v>
      </c>
      <c r="AE6495" t="e">
        <v>#N/A</v>
      </c>
      <c r="AF6495" t="e">
        <v>#N/A</v>
      </c>
    </row>
    <row r="6496" spans="1:32" x14ac:dyDescent="0.25">
      <c r="A6496" t="e">
        <v>#N/A</v>
      </c>
      <c r="B6496" s="33" t="e">
        <v>#N/A</v>
      </c>
      <c r="C6496" t="e">
        <v>#N/A</v>
      </c>
      <c r="D6496" t="e">
        <v>#N/A</v>
      </c>
      <c r="E6496" s="69" t="e">
        <v>#N/A</v>
      </c>
      <c r="F6496" s="3" t="e">
        <v>#N/A</v>
      </c>
      <c r="G6496" s="3" t="e">
        <v>#N/A</v>
      </c>
      <c r="H6496" s="3" t="e">
        <v>#N/A</v>
      </c>
      <c r="I6496" s="80" t="e">
        <v>#N/A</v>
      </c>
      <c r="J6496" s="80" t="e">
        <v>#N/A</v>
      </c>
      <c r="K6496" s="85" t="e">
        <v>#N/A</v>
      </c>
      <c r="L6496" s="9" t="e">
        <v>#N/A</v>
      </c>
      <c r="M6496" s="93" t="e">
        <v>#N/A</v>
      </c>
      <c r="N6496" s="8" t="e">
        <v>#N/A</v>
      </c>
      <c r="O6496" t="e">
        <v>#N/A</v>
      </c>
      <c r="P6496" t="e">
        <v>#N/A</v>
      </c>
      <c r="Q6496" t="e">
        <v>#N/A</v>
      </c>
      <c r="R6496" s="2" t="e">
        <v>#N/A</v>
      </c>
      <c r="S6496" t="e">
        <v>#N/A</v>
      </c>
      <c r="T6496" s="3" t="e">
        <v>#N/A</v>
      </c>
      <c r="U6496" s="3" t="e">
        <v>#N/A</v>
      </c>
      <c r="V6496" t="e">
        <v>#N/A</v>
      </c>
      <c r="W6496" t="e">
        <v>#N/A</v>
      </c>
      <c r="X6496" t="e">
        <v>#N/A</v>
      </c>
      <c r="Y6496" s="3" t="e">
        <v>#N/A</v>
      </c>
      <c r="Z6496" s="8" t="e">
        <v>#N/A</v>
      </c>
      <c r="AA6496" s="30" t="e">
        <v>#N/A</v>
      </c>
      <c r="AB6496" t="e">
        <v>#N/A</v>
      </c>
      <c r="AC6496" t="e">
        <v>#N/A</v>
      </c>
      <c r="AD6496" t="e">
        <v>#N/A</v>
      </c>
      <c r="AE6496" t="e">
        <v>#N/A</v>
      </c>
      <c r="AF6496" t="e">
        <v>#N/A</v>
      </c>
    </row>
    <row r="6497" spans="1:32" x14ac:dyDescent="0.25">
      <c r="A6497" t="e">
        <v>#N/A</v>
      </c>
      <c r="B6497" s="33" t="e">
        <v>#N/A</v>
      </c>
      <c r="C6497" t="e">
        <v>#N/A</v>
      </c>
      <c r="D6497" t="e">
        <v>#N/A</v>
      </c>
      <c r="E6497" s="69" t="e">
        <v>#N/A</v>
      </c>
      <c r="F6497" s="3" t="e">
        <v>#N/A</v>
      </c>
      <c r="G6497" s="3" t="e">
        <v>#N/A</v>
      </c>
      <c r="H6497" s="3" t="e">
        <v>#N/A</v>
      </c>
      <c r="I6497" s="80" t="e">
        <v>#N/A</v>
      </c>
      <c r="J6497" s="80" t="e">
        <v>#N/A</v>
      </c>
      <c r="K6497" s="85" t="e">
        <v>#N/A</v>
      </c>
      <c r="L6497" s="9" t="e">
        <v>#N/A</v>
      </c>
      <c r="M6497" s="93" t="e">
        <v>#N/A</v>
      </c>
      <c r="N6497" s="8" t="e">
        <v>#N/A</v>
      </c>
      <c r="O6497" t="e">
        <v>#N/A</v>
      </c>
      <c r="P6497" t="e">
        <v>#N/A</v>
      </c>
      <c r="Q6497" t="e">
        <v>#N/A</v>
      </c>
      <c r="R6497" s="2" t="e">
        <v>#N/A</v>
      </c>
      <c r="S6497" t="e">
        <v>#N/A</v>
      </c>
      <c r="T6497" s="3" t="e">
        <v>#N/A</v>
      </c>
      <c r="U6497" s="3" t="e">
        <v>#N/A</v>
      </c>
      <c r="V6497" t="e">
        <v>#N/A</v>
      </c>
      <c r="W6497" t="e">
        <v>#N/A</v>
      </c>
      <c r="X6497" t="e">
        <v>#N/A</v>
      </c>
      <c r="Y6497" s="3" t="e">
        <v>#N/A</v>
      </c>
      <c r="Z6497" s="8" t="e">
        <v>#N/A</v>
      </c>
      <c r="AA6497" s="30" t="e">
        <v>#N/A</v>
      </c>
      <c r="AB6497" t="e">
        <v>#N/A</v>
      </c>
      <c r="AC6497" t="e">
        <v>#N/A</v>
      </c>
      <c r="AD6497" t="e">
        <v>#N/A</v>
      </c>
      <c r="AE6497" t="e">
        <v>#N/A</v>
      </c>
      <c r="AF6497" t="e">
        <v>#N/A</v>
      </c>
    </row>
    <row r="6498" spans="1:32" x14ac:dyDescent="0.25">
      <c r="A6498" t="e">
        <v>#N/A</v>
      </c>
      <c r="B6498" s="33" t="e">
        <v>#N/A</v>
      </c>
      <c r="C6498" t="e">
        <v>#N/A</v>
      </c>
      <c r="D6498" t="e">
        <v>#N/A</v>
      </c>
      <c r="E6498" s="69" t="e">
        <v>#N/A</v>
      </c>
      <c r="F6498" s="3" t="e">
        <v>#N/A</v>
      </c>
      <c r="G6498" s="3" t="e">
        <v>#N/A</v>
      </c>
      <c r="H6498" s="3" t="e">
        <v>#N/A</v>
      </c>
      <c r="I6498" s="80" t="e">
        <v>#N/A</v>
      </c>
      <c r="J6498" s="80" t="e">
        <v>#N/A</v>
      </c>
      <c r="K6498" s="85" t="e">
        <v>#N/A</v>
      </c>
      <c r="L6498" s="9" t="e">
        <v>#N/A</v>
      </c>
      <c r="M6498" s="93" t="e">
        <v>#N/A</v>
      </c>
      <c r="N6498" s="8" t="e">
        <v>#N/A</v>
      </c>
      <c r="O6498" t="e">
        <v>#N/A</v>
      </c>
      <c r="P6498" t="e">
        <v>#N/A</v>
      </c>
      <c r="Q6498" t="e">
        <v>#N/A</v>
      </c>
      <c r="R6498" s="2" t="e">
        <v>#N/A</v>
      </c>
      <c r="S6498" t="e">
        <v>#N/A</v>
      </c>
      <c r="T6498" s="3" t="e">
        <v>#N/A</v>
      </c>
      <c r="U6498" s="3" t="e">
        <v>#N/A</v>
      </c>
      <c r="V6498" t="e">
        <v>#N/A</v>
      </c>
      <c r="W6498" t="e">
        <v>#N/A</v>
      </c>
      <c r="X6498" t="e">
        <v>#N/A</v>
      </c>
      <c r="Y6498" s="3" t="e">
        <v>#N/A</v>
      </c>
      <c r="Z6498" s="8" t="e">
        <v>#N/A</v>
      </c>
      <c r="AA6498" s="30" t="e">
        <v>#N/A</v>
      </c>
      <c r="AB6498" t="e">
        <v>#N/A</v>
      </c>
      <c r="AC6498" t="e">
        <v>#N/A</v>
      </c>
      <c r="AD6498" t="e">
        <v>#N/A</v>
      </c>
      <c r="AE6498" t="e">
        <v>#N/A</v>
      </c>
      <c r="AF6498" t="e">
        <v>#N/A</v>
      </c>
    </row>
    <row r="6499" spans="1:32" x14ac:dyDescent="0.25">
      <c r="A6499" t="e">
        <v>#N/A</v>
      </c>
      <c r="B6499" s="33" t="e">
        <v>#N/A</v>
      </c>
      <c r="C6499" t="e">
        <v>#N/A</v>
      </c>
      <c r="D6499" t="e">
        <v>#N/A</v>
      </c>
      <c r="E6499" s="69" t="e">
        <v>#N/A</v>
      </c>
      <c r="F6499" s="3" t="e">
        <v>#N/A</v>
      </c>
      <c r="G6499" s="3" t="e">
        <v>#N/A</v>
      </c>
      <c r="H6499" s="3" t="e">
        <v>#N/A</v>
      </c>
      <c r="I6499" s="80" t="e">
        <v>#N/A</v>
      </c>
      <c r="J6499" s="80" t="e">
        <v>#N/A</v>
      </c>
      <c r="K6499" s="85" t="e">
        <v>#N/A</v>
      </c>
      <c r="L6499" s="9" t="e">
        <v>#N/A</v>
      </c>
      <c r="M6499" s="93" t="e">
        <v>#N/A</v>
      </c>
      <c r="N6499" s="8" t="e">
        <v>#N/A</v>
      </c>
      <c r="O6499" t="e">
        <v>#N/A</v>
      </c>
      <c r="P6499" t="e">
        <v>#N/A</v>
      </c>
      <c r="Q6499" t="e">
        <v>#N/A</v>
      </c>
      <c r="R6499" s="2" t="e">
        <v>#N/A</v>
      </c>
      <c r="S6499" t="e">
        <v>#N/A</v>
      </c>
      <c r="T6499" s="3" t="e">
        <v>#N/A</v>
      </c>
      <c r="U6499" s="3" t="e">
        <v>#N/A</v>
      </c>
      <c r="V6499" t="e">
        <v>#N/A</v>
      </c>
      <c r="W6499" t="e">
        <v>#N/A</v>
      </c>
      <c r="X6499" t="e">
        <v>#N/A</v>
      </c>
      <c r="Y6499" s="3" t="e">
        <v>#N/A</v>
      </c>
      <c r="Z6499" s="8" t="e">
        <v>#N/A</v>
      </c>
      <c r="AA6499" s="30" t="e">
        <v>#N/A</v>
      </c>
      <c r="AB6499" t="e">
        <v>#N/A</v>
      </c>
      <c r="AC6499" t="e">
        <v>#N/A</v>
      </c>
      <c r="AD6499" t="e">
        <v>#N/A</v>
      </c>
      <c r="AE6499" t="e">
        <v>#N/A</v>
      </c>
      <c r="AF6499" t="e">
        <v>#N/A</v>
      </c>
    </row>
    <row r="6500" spans="1:32" x14ac:dyDescent="0.25">
      <c r="A6500" t="e">
        <v>#N/A</v>
      </c>
      <c r="B6500" s="33" t="e">
        <v>#N/A</v>
      </c>
      <c r="C6500" t="e">
        <v>#N/A</v>
      </c>
      <c r="D6500" t="e">
        <v>#N/A</v>
      </c>
      <c r="E6500" s="69" t="e">
        <v>#N/A</v>
      </c>
      <c r="F6500" s="3" t="e">
        <v>#N/A</v>
      </c>
      <c r="G6500" s="3" t="e">
        <v>#N/A</v>
      </c>
      <c r="H6500" s="3" t="e">
        <v>#N/A</v>
      </c>
      <c r="I6500" s="80" t="e">
        <v>#N/A</v>
      </c>
      <c r="J6500" s="80" t="e">
        <v>#N/A</v>
      </c>
      <c r="K6500" s="85" t="e">
        <v>#N/A</v>
      </c>
      <c r="L6500" s="9" t="e">
        <v>#N/A</v>
      </c>
      <c r="M6500" s="93" t="e">
        <v>#N/A</v>
      </c>
      <c r="N6500" s="8" t="e">
        <v>#N/A</v>
      </c>
      <c r="O6500" t="e">
        <v>#N/A</v>
      </c>
      <c r="P6500" t="e">
        <v>#N/A</v>
      </c>
      <c r="Q6500" t="e">
        <v>#N/A</v>
      </c>
      <c r="R6500" s="2" t="e">
        <v>#N/A</v>
      </c>
      <c r="S6500" t="e">
        <v>#N/A</v>
      </c>
      <c r="T6500" s="3" t="e">
        <v>#N/A</v>
      </c>
      <c r="U6500" s="3" t="e">
        <v>#N/A</v>
      </c>
      <c r="V6500" t="e">
        <v>#N/A</v>
      </c>
      <c r="W6500" t="e">
        <v>#N/A</v>
      </c>
      <c r="X6500" t="e">
        <v>#N/A</v>
      </c>
      <c r="Y6500" s="3" t="e">
        <v>#N/A</v>
      </c>
      <c r="Z6500" s="8" t="e">
        <v>#N/A</v>
      </c>
      <c r="AA6500" s="30" t="e">
        <v>#N/A</v>
      </c>
      <c r="AB6500" t="e">
        <v>#N/A</v>
      </c>
      <c r="AC6500" t="e">
        <v>#N/A</v>
      </c>
      <c r="AD6500" t="e">
        <v>#N/A</v>
      </c>
      <c r="AE6500" t="e">
        <v>#N/A</v>
      </c>
      <c r="AF6500" t="e">
        <v>#N/A</v>
      </c>
    </row>
    <row r="6501" spans="1:32" x14ac:dyDescent="0.25">
      <c r="A6501" t="e">
        <v>#N/A</v>
      </c>
      <c r="B6501" s="33" t="e">
        <v>#N/A</v>
      </c>
      <c r="C6501" t="e">
        <v>#N/A</v>
      </c>
      <c r="D6501" t="e">
        <v>#N/A</v>
      </c>
      <c r="E6501" s="69" t="e">
        <v>#N/A</v>
      </c>
      <c r="F6501" s="3" t="e">
        <v>#N/A</v>
      </c>
      <c r="G6501" s="3" t="e">
        <v>#N/A</v>
      </c>
      <c r="H6501" s="3" t="e">
        <v>#N/A</v>
      </c>
      <c r="I6501" s="80" t="e">
        <v>#N/A</v>
      </c>
      <c r="J6501" s="80" t="e">
        <v>#N/A</v>
      </c>
      <c r="K6501" s="85" t="e">
        <v>#N/A</v>
      </c>
      <c r="L6501" s="9" t="e">
        <v>#N/A</v>
      </c>
      <c r="M6501" s="93" t="e">
        <v>#N/A</v>
      </c>
      <c r="N6501" s="8" t="e">
        <v>#N/A</v>
      </c>
      <c r="O6501" t="e">
        <v>#N/A</v>
      </c>
      <c r="P6501" t="e">
        <v>#N/A</v>
      </c>
      <c r="Q6501" t="e">
        <v>#N/A</v>
      </c>
      <c r="R6501" s="2" t="e">
        <v>#N/A</v>
      </c>
      <c r="S6501" t="e">
        <v>#N/A</v>
      </c>
      <c r="T6501" s="3" t="e">
        <v>#N/A</v>
      </c>
      <c r="U6501" s="3" t="e">
        <v>#N/A</v>
      </c>
      <c r="V6501" t="e">
        <v>#N/A</v>
      </c>
      <c r="W6501" t="e">
        <v>#N/A</v>
      </c>
      <c r="X6501" t="e">
        <v>#N/A</v>
      </c>
      <c r="Y6501" s="3" t="e">
        <v>#N/A</v>
      </c>
      <c r="Z6501" s="8" t="e">
        <v>#N/A</v>
      </c>
      <c r="AA6501" s="30" t="e">
        <v>#N/A</v>
      </c>
      <c r="AB6501" t="e">
        <v>#N/A</v>
      </c>
      <c r="AC6501" t="e">
        <v>#N/A</v>
      </c>
      <c r="AD6501" t="e">
        <v>#N/A</v>
      </c>
      <c r="AE6501" t="e">
        <v>#N/A</v>
      </c>
      <c r="AF6501" t="e">
        <v>#N/A</v>
      </c>
    </row>
    <row r="6502" spans="1:32" x14ac:dyDescent="0.25">
      <c r="A6502" t="e">
        <v>#N/A</v>
      </c>
      <c r="B6502" s="33" t="e">
        <v>#N/A</v>
      </c>
      <c r="C6502" t="e">
        <v>#N/A</v>
      </c>
      <c r="D6502" t="e">
        <v>#N/A</v>
      </c>
      <c r="E6502" s="69" t="e">
        <v>#N/A</v>
      </c>
      <c r="F6502" s="3" t="e">
        <v>#N/A</v>
      </c>
      <c r="G6502" s="3" t="e">
        <v>#N/A</v>
      </c>
      <c r="H6502" s="3" t="e">
        <v>#N/A</v>
      </c>
      <c r="I6502" s="80" t="e">
        <v>#N/A</v>
      </c>
      <c r="J6502" s="80" t="e">
        <v>#N/A</v>
      </c>
      <c r="K6502" s="85" t="e">
        <v>#N/A</v>
      </c>
      <c r="L6502" s="9" t="e">
        <v>#N/A</v>
      </c>
      <c r="M6502" s="93" t="e">
        <v>#N/A</v>
      </c>
      <c r="N6502" s="8" t="e">
        <v>#N/A</v>
      </c>
      <c r="O6502" t="e">
        <v>#N/A</v>
      </c>
      <c r="P6502" t="e">
        <v>#N/A</v>
      </c>
      <c r="Q6502" t="e">
        <v>#N/A</v>
      </c>
      <c r="R6502" s="2" t="e">
        <v>#N/A</v>
      </c>
      <c r="S6502" t="e">
        <v>#N/A</v>
      </c>
      <c r="T6502" s="3" t="e">
        <v>#N/A</v>
      </c>
      <c r="U6502" s="3" t="e">
        <v>#N/A</v>
      </c>
      <c r="V6502" t="e">
        <v>#N/A</v>
      </c>
      <c r="W6502" t="e">
        <v>#N/A</v>
      </c>
      <c r="X6502" t="e">
        <v>#N/A</v>
      </c>
      <c r="Y6502" s="3" t="e">
        <v>#N/A</v>
      </c>
      <c r="Z6502" s="8" t="e">
        <v>#N/A</v>
      </c>
      <c r="AA6502" s="30" t="e">
        <v>#N/A</v>
      </c>
      <c r="AB6502" t="e">
        <v>#N/A</v>
      </c>
      <c r="AC6502" t="e">
        <v>#N/A</v>
      </c>
      <c r="AD6502" t="e">
        <v>#N/A</v>
      </c>
      <c r="AE6502" t="e">
        <v>#N/A</v>
      </c>
      <c r="AF6502" t="e">
        <v>#N/A</v>
      </c>
    </row>
    <row r="6503" spans="1:32" x14ac:dyDescent="0.25">
      <c r="A6503" t="e">
        <v>#N/A</v>
      </c>
      <c r="B6503" s="33" t="e">
        <v>#N/A</v>
      </c>
      <c r="C6503" t="e">
        <v>#N/A</v>
      </c>
      <c r="D6503" t="e">
        <v>#N/A</v>
      </c>
      <c r="E6503" s="69" t="e">
        <v>#N/A</v>
      </c>
      <c r="F6503" s="3" t="e">
        <v>#N/A</v>
      </c>
      <c r="G6503" s="3" t="e">
        <v>#N/A</v>
      </c>
      <c r="H6503" s="3" t="e">
        <v>#N/A</v>
      </c>
      <c r="I6503" s="80" t="e">
        <v>#N/A</v>
      </c>
      <c r="J6503" s="80" t="e">
        <v>#N/A</v>
      </c>
      <c r="K6503" s="85" t="e">
        <v>#N/A</v>
      </c>
      <c r="L6503" s="9" t="e">
        <v>#N/A</v>
      </c>
      <c r="M6503" s="93" t="e">
        <v>#N/A</v>
      </c>
      <c r="N6503" s="8" t="e">
        <v>#N/A</v>
      </c>
      <c r="O6503" t="e">
        <v>#N/A</v>
      </c>
      <c r="P6503" t="e">
        <v>#N/A</v>
      </c>
      <c r="Q6503" t="e">
        <v>#N/A</v>
      </c>
      <c r="R6503" s="2" t="e">
        <v>#N/A</v>
      </c>
      <c r="S6503" t="e">
        <v>#N/A</v>
      </c>
      <c r="T6503" s="3" t="e">
        <v>#N/A</v>
      </c>
      <c r="U6503" s="3" t="e">
        <v>#N/A</v>
      </c>
      <c r="V6503" t="e">
        <v>#N/A</v>
      </c>
      <c r="W6503" t="e">
        <v>#N/A</v>
      </c>
      <c r="X6503" t="e">
        <v>#N/A</v>
      </c>
      <c r="Y6503" s="3" t="e">
        <v>#N/A</v>
      </c>
      <c r="Z6503" s="8" t="e">
        <v>#N/A</v>
      </c>
      <c r="AA6503" s="30" t="e">
        <v>#N/A</v>
      </c>
      <c r="AB6503" t="e">
        <v>#N/A</v>
      </c>
      <c r="AC6503" t="e">
        <v>#N/A</v>
      </c>
      <c r="AD6503" t="e">
        <v>#N/A</v>
      </c>
      <c r="AE6503" t="e">
        <v>#N/A</v>
      </c>
      <c r="AF6503" t="e">
        <v>#N/A</v>
      </c>
    </row>
    <row r="6504" spans="1:32" x14ac:dyDescent="0.25">
      <c r="A6504" t="e">
        <v>#N/A</v>
      </c>
      <c r="B6504" s="33" t="e">
        <v>#N/A</v>
      </c>
      <c r="C6504" t="e">
        <v>#N/A</v>
      </c>
      <c r="D6504" t="e">
        <v>#N/A</v>
      </c>
      <c r="E6504" s="69" t="e">
        <v>#N/A</v>
      </c>
      <c r="F6504" s="3" t="e">
        <v>#N/A</v>
      </c>
      <c r="G6504" s="3" t="e">
        <v>#N/A</v>
      </c>
      <c r="H6504" s="3" t="e">
        <v>#N/A</v>
      </c>
      <c r="I6504" s="80" t="e">
        <v>#N/A</v>
      </c>
      <c r="J6504" s="80" t="e">
        <v>#N/A</v>
      </c>
      <c r="K6504" s="85" t="e">
        <v>#N/A</v>
      </c>
      <c r="L6504" s="9" t="e">
        <v>#N/A</v>
      </c>
      <c r="M6504" s="93" t="e">
        <v>#N/A</v>
      </c>
      <c r="N6504" s="8" t="e">
        <v>#N/A</v>
      </c>
      <c r="O6504" t="e">
        <v>#N/A</v>
      </c>
      <c r="P6504" t="e">
        <v>#N/A</v>
      </c>
      <c r="Q6504" t="e">
        <v>#N/A</v>
      </c>
      <c r="R6504" s="2" t="e">
        <v>#N/A</v>
      </c>
      <c r="S6504" t="e">
        <v>#N/A</v>
      </c>
      <c r="T6504" s="3" t="e">
        <v>#N/A</v>
      </c>
      <c r="U6504" s="3" t="e">
        <v>#N/A</v>
      </c>
      <c r="V6504" t="e">
        <v>#N/A</v>
      </c>
      <c r="W6504" t="e">
        <v>#N/A</v>
      </c>
      <c r="X6504" t="e">
        <v>#N/A</v>
      </c>
      <c r="Y6504" s="3" t="e">
        <v>#N/A</v>
      </c>
      <c r="Z6504" s="8" t="e">
        <v>#N/A</v>
      </c>
      <c r="AA6504" s="30" t="e">
        <v>#N/A</v>
      </c>
      <c r="AB6504" t="e">
        <v>#N/A</v>
      </c>
      <c r="AC6504" t="e">
        <v>#N/A</v>
      </c>
      <c r="AD6504" t="e">
        <v>#N/A</v>
      </c>
      <c r="AE6504" t="e">
        <v>#N/A</v>
      </c>
      <c r="AF6504" t="e">
        <v>#N/A</v>
      </c>
    </row>
    <row r="6505" spans="1:32" x14ac:dyDescent="0.25">
      <c r="A6505" t="e">
        <v>#N/A</v>
      </c>
      <c r="B6505" s="33" t="e">
        <v>#N/A</v>
      </c>
      <c r="C6505" t="e">
        <v>#N/A</v>
      </c>
      <c r="D6505" t="e">
        <v>#N/A</v>
      </c>
      <c r="E6505" s="69" t="e">
        <v>#N/A</v>
      </c>
      <c r="F6505" s="3" t="e">
        <v>#N/A</v>
      </c>
      <c r="G6505" s="3" t="e">
        <v>#N/A</v>
      </c>
      <c r="H6505" s="3" t="e">
        <v>#N/A</v>
      </c>
      <c r="I6505" s="80" t="e">
        <v>#N/A</v>
      </c>
      <c r="J6505" s="80" t="e">
        <v>#N/A</v>
      </c>
      <c r="K6505" s="85" t="e">
        <v>#N/A</v>
      </c>
      <c r="L6505" s="9" t="e">
        <v>#N/A</v>
      </c>
      <c r="M6505" s="93" t="e">
        <v>#N/A</v>
      </c>
      <c r="N6505" s="8" t="e">
        <v>#N/A</v>
      </c>
      <c r="O6505" t="e">
        <v>#N/A</v>
      </c>
      <c r="P6505" t="e">
        <v>#N/A</v>
      </c>
      <c r="Q6505" t="e">
        <v>#N/A</v>
      </c>
      <c r="R6505" s="2" t="e">
        <v>#N/A</v>
      </c>
      <c r="S6505" t="e">
        <v>#N/A</v>
      </c>
      <c r="T6505" s="3" t="e">
        <v>#N/A</v>
      </c>
      <c r="U6505" s="3" t="e">
        <v>#N/A</v>
      </c>
      <c r="V6505" t="e">
        <v>#N/A</v>
      </c>
      <c r="W6505" t="e">
        <v>#N/A</v>
      </c>
      <c r="X6505" t="e">
        <v>#N/A</v>
      </c>
      <c r="Y6505" s="3" t="e">
        <v>#N/A</v>
      </c>
      <c r="Z6505" s="8" t="e">
        <v>#N/A</v>
      </c>
      <c r="AA6505" s="30" t="e">
        <v>#N/A</v>
      </c>
      <c r="AB6505" t="e">
        <v>#N/A</v>
      </c>
      <c r="AC6505" t="e">
        <v>#N/A</v>
      </c>
      <c r="AD6505" t="e">
        <v>#N/A</v>
      </c>
      <c r="AE6505" t="e">
        <v>#N/A</v>
      </c>
      <c r="AF6505" t="e">
        <v>#N/A</v>
      </c>
    </row>
    <row r="6506" spans="1:32" x14ac:dyDescent="0.25">
      <c r="A6506" t="e">
        <v>#N/A</v>
      </c>
      <c r="B6506" s="33" t="e">
        <v>#N/A</v>
      </c>
      <c r="C6506" t="e">
        <v>#N/A</v>
      </c>
      <c r="D6506" t="e">
        <v>#N/A</v>
      </c>
      <c r="E6506" s="69" t="e">
        <v>#N/A</v>
      </c>
      <c r="F6506" s="3" t="e">
        <v>#N/A</v>
      </c>
      <c r="G6506" s="3" t="e">
        <v>#N/A</v>
      </c>
      <c r="H6506" s="3" t="e">
        <v>#N/A</v>
      </c>
      <c r="I6506" s="80" t="e">
        <v>#N/A</v>
      </c>
      <c r="J6506" s="80" t="e">
        <v>#N/A</v>
      </c>
      <c r="K6506" s="85" t="e">
        <v>#N/A</v>
      </c>
      <c r="L6506" s="9" t="e">
        <v>#N/A</v>
      </c>
      <c r="M6506" s="93" t="e">
        <v>#N/A</v>
      </c>
      <c r="N6506" s="8" t="e">
        <v>#N/A</v>
      </c>
      <c r="O6506" t="e">
        <v>#N/A</v>
      </c>
      <c r="P6506" t="e">
        <v>#N/A</v>
      </c>
      <c r="Q6506" t="e">
        <v>#N/A</v>
      </c>
      <c r="R6506" s="2" t="e">
        <v>#N/A</v>
      </c>
      <c r="S6506" t="e">
        <v>#N/A</v>
      </c>
      <c r="T6506" s="3" t="e">
        <v>#N/A</v>
      </c>
      <c r="U6506" s="3" t="e">
        <v>#N/A</v>
      </c>
      <c r="V6506" t="e">
        <v>#N/A</v>
      </c>
      <c r="W6506" t="e">
        <v>#N/A</v>
      </c>
      <c r="X6506" t="e">
        <v>#N/A</v>
      </c>
      <c r="Y6506" s="3" t="e">
        <v>#N/A</v>
      </c>
      <c r="Z6506" s="8" t="e">
        <v>#N/A</v>
      </c>
      <c r="AA6506" s="30" t="e">
        <v>#N/A</v>
      </c>
      <c r="AB6506" t="e">
        <v>#N/A</v>
      </c>
      <c r="AC6506" t="e">
        <v>#N/A</v>
      </c>
      <c r="AD6506" t="e">
        <v>#N/A</v>
      </c>
      <c r="AE6506" t="e">
        <v>#N/A</v>
      </c>
      <c r="AF6506" t="e">
        <v>#N/A</v>
      </c>
    </row>
    <row r="6507" spans="1:32" x14ac:dyDescent="0.25">
      <c r="A6507" t="e">
        <v>#N/A</v>
      </c>
      <c r="B6507" s="33" t="e">
        <v>#N/A</v>
      </c>
      <c r="C6507" t="e">
        <v>#N/A</v>
      </c>
      <c r="D6507" t="e">
        <v>#N/A</v>
      </c>
      <c r="E6507" s="69" t="e">
        <v>#N/A</v>
      </c>
      <c r="F6507" s="3" t="e">
        <v>#N/A</v>
      </c>
      <c r="G6507" s="3" t="e">
        <v>#N/A</v>
      </c>
      <c r="H6507" s="3" t="e">
        <v>#N/A</v>
      </c>
      <c r="I6507" s="80" t="e">
        <v>#N/A</v>
      </c>
      <c r="J6507" s="80" t="e">
        <v>#N/A</v>
      </c>
      <c r="K6507" s="85" t="e">
        <v>#N/A</v>
      </c>
      <c r="L6507" s="9" t="e">
        <v>#N/A</v>
      </c>
      <c r="M6507" s="93" t="e">
        <v>#N/A</v>
      </c>
      <c r="N6507" s="8" t="e">
        <v>#N/A</v>
      </c>
      <c r="O6507" t="e">
        <v>#N/A</v>
      </c>
      <c r="P6507" t="e">
        <v>#N/A</v>
      </c>
      <c r="Q6507" t="e">
        <v>#N/A</v>
      </c>
      <c r="R6507" s="2" t="e">
        <v>#N/A</v>
      </c>
      <c r="S6507" t="e">
        <v>#N/A</v>
      </c>
      <c r="T6507" s="3" t="e">
        <v>#N/A</v>
      </c>
      <c r="U6507" s="3" t="e">
        <v>#N/A</v>
      </c>
      <c r="V6507" t="e">
        <v>#N/A</v>
      </c>
      <c r="W6507" t="e">
        <v>#N/A</v>
      </c>
      <c r="X6507" t="e">
        <v>#N/A</v>
      </c>
      <c r="Y6507" s="3" t="e">
        <v>#N/A</v>
      </c>
      <c r="Z6507" s="8" t="e">
        <v>#N/A</v>
      </c>
      <c r="AA6507" s="30" t="e">
        <v>#N/A</v>
      </c>
      <c r="AB6507" t="e">
        <v>#N/A</v>
      </c>
      <c r="AC6507" t="e">
        <v>#N/A</v>
      </c>
      <c r="AD6507" t="e">
        <v>#N/A</v>
      </c>
      <c r="AE6507" t="e">
        <v>#N/A</v>
      </c>
      <c r="AF6507" t="e">
        <v>#N/A</v>
      </c>
    </row>
    <row r="6508" spans="1:32" x14ac:dyDescent="0.25">
      <c r="A6508" t="e">
        <v>#N/A</v>
      </c>
      <c r="B6508" s="33" t="e">
        <v>#N/A</v>
      </c>
      <c r="C6508" t="e">
        <v>#N/A</v>
      </c>
      <c r="D6508" t="e">
        <v>#N/A</v>
      </c>
      <c r="E6508" s="69" t="e">
        <v>#N/A</v>
      </c>
      <c r="F6508" s="3" t="e">
        <v>#N/A</v>
      </c>
      <c r="G6508" s="3" t="e">
        <v>#N/A</v>
      </c>
      <c r="H6508" s="3" t="e">
        <v>#N/A</v>
      </c>
      <c r="I6508" s="80" t="e">
        <v>#N/A</v>
      </c>
      <c r="J6508" s="80" t="e">
        <v>#N/A</v>
      </c>
      <c r="K6508" s="85" t="e">
        <v>#N/A</v>
      </c>
      <c r="L6508" s="9" t="e">
        <v>#N/A</v>
      </c>
      <c r="M6508" s="93" t="e">
        <v>#N/A</v>
      </c>
      <c r="N6508" s="8" t="e">
        <v>#N/A</v>
      </c>
      <c r="O6508" t="e">
        <v>#N/A</v>
      </c>
      <c r="P6508" t="e">
        <v>#N/A</v>
      </c>
      <c r="Q6508" t="e">
        <v>#N/A</v>
      </c>
      <c r="R6508" s="2" t="e">
        <v>#N/A</v>
      </c>
      <c r="S6508" t="e">
        <v>#N/A</v>
      </c>
      <c r="T6508" s="3" t="e">
        <v>#N/A</v>
      </c>
      <c r="U6508" s="3" t="e">
        <v>#N/A</v>
      </c>
      <c r="V6508" t="e">
        <v>#N/A</v>
      </c>
      <c r="W6508" t="e">
        <v>#N/A</v>
      </c>
      <c r="X6508" t="e">
        <v>#N/A</v>
      </c>
      <c r="Y6508" s="3" t="e">
        <v>#N/A</v>
      </c>
      <c r="Z6508" s="8" t="e">
        <v>#N/A</v>
      </c>
      <c r="AA6508" s="30" t="e">
        <v>#N/A</v>
      </c>
      <c r="AB6508" t="e">
        <v>#N/A</v>
      </c>
      <c r="AC6508" t="e">
        <v>#N/A</v>
      </c>
      <c r="AD6508" t="e">
        <v>#N/A</v>
      </c>
      <c r="AE6508" t="e">
        <v>#N/A</v>
      </c>
      <c r="AF6508" t="e">
        <v>#N/A</v>
      </c>
    </row>
    <row r="6509" spans="1:32" x14ac:dyDescent="0.25">
      <c r="A6509" t="e">
        <v>#N/A</v>
      </c>
      <c r="B6509" s="33" t="e">
        <v>#N/A</v>
      </c>
      <c r="C6509" t="e">
        <v>#N/A</v>
      </c>
      <c r="D6509" t="e">
        <v>#N/A</v>
      </c>
      <c r="E6509" s="69" t="e">
        <v>#N/A</v>
      </c>
      <c r="F6509" s="3" t="e">
        <v>#N/A</v>
      </c>
      <c r="G6509" s="3" t="e">
        <v>#N/A</v>
      </c>
      <c r="H6509" s="3" t="e">
        <v>#N/A</v>
      </c>
      <c r="I6509" s="80" t="e">
        <v>#N/A</v>
      </c>
      <c r="J6509" s="80" t="e">
        <v>#N/A</v>
      </c>
      <c r="K6509" s="85" t="e">
        <v>#N/A</v>
      </c>
      <c r="L6509" s="9" t="e">
        <v>#N/A</v>
      </c>
      <c r="M6509" s="93" t="e">
        <v>#N/A</v>
      </c>
      <c r="N6509" s="8" t="e">
        <v>#N/A</v>
      </c>
      <c r="O6509" t="e">
        <v>#N/A</v>
      </c>
      <c r="P6509" t="e">
        <v>#N/A</v>
      </c>
      <c r="Q6509" t="e">
        <v>#N/A</v>
      </c>
      <c r="R6509" s="2" t="e">
        <v>#N/A</v>
      </c>
      <c r="S6509" t="e">
        <v>#N/A</v>
      </c>
      <c r="T6509" s="3" t="e">
        <v>#N/A</v>
      </c>
      <c r="U6509" s="3" t="e">
        <v>#N/A</v>
      </c>
      <c r="V6509" t="e">
        <v>#N/A</v>
      </c>
      <c r="W6509" t="e">
        <v>#N/A</v>
      </c>
      <c r="X6509" t="e">
        <v>#N/A</v>
      </c>
      <c r="Y6509" s="3" t="e">
        <v>#N/A</v>
      </c>
      <c r="Z6509" s="8" t="e">
        <v>#N/A</v>
      </c>
      <c r="AA6509" s="30" t="e">
        <v>#N/A</v>
      </c>
      <c r="AB6509" t="e">
        <v>#N/A</v>
      </c>
      <c r="AC6509" t="e">
        <v>#N/A</v>
      </c>
      <c r="AD6509" t="e">
        <v>#N/A</v>
      </c>
      <c r="AE6509" t="e">
        <v>#N/A</v>
      </c>
      <c r="AF6509" t="e">
        <v>#N/A</v>
      </c>
    </row>
    <row r="6510" spans="1:32" x14ac:dyDescent="0.25">
      <c r="A6510" t="e">
        <v>#N/A</v>
      </c>
      <c r="B6510" s="33" t="e">
        <v>#N/A</v>
      </c>
      <c r="C6510" t="e">
        <v>#N/A</v>
      </c>
      <c r="D6510" t="e">
        <v>#N/A</v>
      </c>
      <c r="E6510" s="69" t="e">
        <v>#N/A</v>
      </c>
      <c r="F6510" s="3" t="e">
        <v>#N/A</v>
      </c>
      <c r="G6510" s="3" t="e">
        <v>#N/A</v>
      </c>
      <c r="H6510" s="3" t="e">
        <v>#N/A</v>
      </c>
      <c r="I6510" s="80" t="e">
        <v>#N/A</v>
      </c>
      <c r="J6510" s="80" t="e">
        <v>#N/A</v>
      </c>
      <c r="K6510" s="85" t="e">
        <v>#N/A</v>
      </c>
      <c r="L6510" s="9" t="e">
        <v>#N/A</v>
      </c>
      <c r="M6510" s="93" t="e">
        <v>#N/A</v>
      </c>
      <c r="N6510" s="8" t="e">
        <v>#N/A</v>
      </c>
      <c r="O6510" t="e">
        <v>#N/A</v>
      </c>
      <c r="P6510" t="e">
        <v>#N/A</v>
      </c>
      <c r="Q6510" t="e">
        <v>#N/A</v>
      </c>
      <c r="R6510" s="2" t="e">
        <v>#N/A</v>
      </c>
      <c r="S6510" t="e">
        <v>#N/A</v>
      </c>
      <c r="T6510" s="3" t="e">
        <v>#N/A</v>
      </c>
      <c r="U6510" s="3" t="e">
        <v>#N/A</v>
      </c>
      <c r="V6510" t="e">
        <v>#N/A</v>
      </c>
      <c r="W6510" t="e">
        <v>#N/A</v>
      </c>
      <c r="X6510" t="e">
        <v>#N/A</v>
      </c>
      <c r="Y6510" s="3" t="e">
        <v>#N/A</v>
      </c>
      <c r="Z6510" s="8" t="e">
        <v>#N/A</v>
      </c>
      <c r="AA6510" s="30" t="e">
        <v>#N/A</v>
      </c>
      <c r="AB6510" t="e">
        <v>#N/A</v>
      </c>
      <c r="AC6510" t="e">
        <v>#N/A</v>
      </c>
      <c r="AD6510" t="e">
        <v>#N/A</v>
      </c>
      <c r="AE6510" t="e">
        <v>#N/A</v>
      </c>
      <c r="AF6510" t="e">
        <v>#N/A</v>
      </c>
    </row>
    <row r="6511" spans="1:32" x14ac:dyDescent="0.25">
      <c r="A6511" t="e">
        <v>#N/A</v>
      </c>
      <c r="B6511" s="33" t="e">
        <v>#N/A</v>
      </c>
      <c r="C6511" t="e">
        <v>#N/A</v>
      </c>
      <c r="D6511" t="e">
        <v>#N/A</v>
      </c>
      <c r="E6511" s="69" t="e">
        <v>#N/A</v>
      </c>
      <c r="F6511" s="3" t="e">
        <v>#N/A</v>
      </c>
      <c r="G6511" s="3" t="e">
        <v>#N/A</v>
      </c>
      <c r="H6511" s="3" t="e">
        <v>#N/A</v>
      </c>
      <c r="I6511" s="80" t="e">
        <v>#N/A</v>
      </c>
      <c r="J6511" s="80" t="e">
        <v>#N/A</v>
      </c>
      <c r="K6511" s="85" t="e">
        <v>#N/A</v>
      </c>
      <c r="L6511" s="9" t="e">
        <v>#N/A</v>
      </c>
      <c r="M6511" s="93" t="e">
        <v>#N/A</v>
      </c>
      <c r="N6511" s="8" t="e">
        <v>#N/A</v>
      </c>
      <c r="O6511" t="e">
        <v>#N/A</v>
      </c>
      <c r="P6511" t="e">
        <v>#N/A</v>
      </c>
      <c r="Q6511" t="e">
        <v>#N/A</v>
      </c>
      <c r="R6511" s="2" t="e">
        <v>#N/A</v>
      </c>
      <c r="S6511" t="e">
        <v>#N/A</v>
      </c>
      <c r="T6511" s="3" t="e">
        <v>#N/A</v>
      </c>
      <c r="U6511" s="3" t="e">
        <v>#N/A</v>
      </c>
      <c r="V6511" t="e">
        <v>#N/A</v>
      </c>
      <c r="W6511" t="e">
        <v>#N/A</v>
      </c>
      <c r="X6511" t="e">
        <v>#N/A</v>
      </c>
      <c r="Y6511" s="3" t="e">
        <v>#N/A</v>
      </c>
      <c r="Z6511" s="8" t="e">
        <v>#N/A</v>
      </c>
      <c r="AA6511" s="30" t="e">
        <v>#N/A</v>
      </c>
      <c r="AB6511" t="e">
        <v>#N/A</v>
      </c>
      <c r="AC6511" t="e">
        <v>#N/A</v>
      </c>
      <c r="AD6511" t="e">
        <v>#N/A</v>
      </c>
      <c r="AE6511" t="e">
        <v>#N/A</v>
      </c>
      <c r="AF6511" t="e">
        <v>#N/A</v>
      </c>
    </row>
    <row r="6512" spans="1:32" x14ac:dyDescent="0.25">
      <c r="A6512" t="e">
        <v>#N/A</v>
      </c>
      <c r="B6512" s="33" t="e">
        <v>#N/A</v>
      </c>
      <c r="C6512" t="e">
        <v>#N/A</v>
      </c>
      <c r="D6512" t="e">
        <v>#N/A</v>
      </c>
      <c r="E6512" s="69" t="e">
        <v>#N/A</v>
      </c>
      <c r="F6512" s="3" t="e">
        <v>#N/A</v>
      </c>
      <c r="G6512" s="3" t="e">
        <v>#N/A</v>
      </c>
      <c r="H6512" s="3" t="e">
        <v>#N/A</v>
      </c>
      <c r="I6512" s="80" t="e">
        <v>#N/A</v>
      </c>
      <c r="J6512" s="80" t="e">
        <v>#N/A</v>
      </c>
      <c r="K6512" s="85" t="e">
        <v>#N/A</v>
      </c>
      <c r="L6512" s="9" t="e">
        <v>#N/A</v>
      </c>
      <c r="M6512" s="93" t="e">
        <v>#N/A</v>
      </c>
      <c r="N6512" s="8" t="e">
        <v>#N/A</v>
      </c>
      <c r="O6512" t="e">
        <v>#N/A</v>
      </c>
      <c r="P6512" t="e">
        <v>#N/A</v>
      </c>
      <c r="Q6512" t="e">
        <v>#N/A</v>
      </c>
      <c r="R6512" s="2" t="e">
        <v>#N/A</v>
      </c>
      <c r="S6512" t="e">
        <v>#N/A</v>
      </c>
      <c r="T6512" s="3" t="e">
        <v>#N/A</v>
      </c>
      <c r="U6512" s="3" t="e">
        <v>#N/A</v>
      </c>
      <c r="V6512" t="e">
        <v>#N/A</v>
      </c>
      <c r="W6512" t="e">
        <v>#N/A</v>
      </c>
      <c r="X6512" t="e">
        <v>#N/A</v>
      </c>
      <c r="Y6512" s="3" t="e">
        <v>#N/A</v>
      </c>
      <c r="Z6512" s="8" t="e">
        <v>#N/A</v>
      </c>
      <c r="AA6512" s="30" t="e">
        <v>#N/A</v>
      </c>
      <c r="AB6512" t="e">
        <v>#N/A</v>
      </c>
      <c r="AC6512" t="e">
        <v>#N/A</v>
      </c>
      <c r="AD6512" t="e">
        <v>#N/A</v>
      </c>
      <c r="AE6512" t="e">
        <v>#N/A</v>
      </c>
      <c r="AF6512" t="e">
        <v>#N/A</v>
      </c>
    </row>
    <row r="6513" spans="1:32" x14ac:dyDescent="0.25">
      <c r="A6513" t="e">
        <v>#N/A</v>
      </c>
      <c r="B6513" s="33" t="e">
        <v>#N/A</v>
      </c>
      <c r="C6513" t="e">
        <v>#N/A</v>
      </c>
      <c r="D6513" t="e">
        <v>#N/A</v>
      </c>
      <c r="E6513" s="69" t="e">
        <v>#N/A</v>
      </c>
      <c r="F6513" s="3" t="e">
        <v>#N/A</v>
      </c>
      <c r="G6513" s="3" t="e">
        <v>#N/A</v>
      </c>
      <c r="H6513" s="3" t="e">
        <v>#N/A</v>
      </c>
      <c r="I6513" s="80" t="e">
        <v>#N/A</v>
      </c>
      <c r="J6513" s="80" t="e">
        <v>#N/A</v>
      </c>
      <c r="K6513" s="85" t="e">
        <v>#N/A</v>
      </c>
      <c r="L6513" s="9" t="e">
        <v>#N/A</v>
      </c>
      <c r="M6513" s="93" t="e">
        <v>#N/A</v>
      </c>
      <c r="N6513" s="8" t="e">
        <v>#N/A</v>
      </c>
      <c r="O6513" t="e">
        <v>#N/A</v>
      </c>
      <c r="P6513" t="e">
        <v>#N/A</v>
      </c>
      <c r="Q6513" t="e">
        <v>#N/A</v>
      </c>
      <c r="R6513" s="2" t="e">
        <v>#N/A</v>
      </c>
      <c r="S6513" t="e">
        <v>#N/A</v>
      </c>
      <c r="T6513" s="3" t="e">
        <v>#N/A</v>
      </c>
      <c r="U6513" s="3" t="e">
        <v>#N/A</v>
      </c>
      <c r="V6513" t="e">
        <v>#N/A</v>
      </c>
      <c r="W6513" t="e">
        <v>#N/A</v>
      </c>
      <c r="X6513" t="e">
        <v>#N/A</v>
      </c>
      <c r="Y6513" s="3" t="e">
        <v>#N/A</v>
      </c>
      <c r="Z6513" s="8" t="e">
        <v>#N/A</v>
      </c>
      <c r="AA6513" s="30" t="e">
        <v>#N/A</v>
      </c>
      <c r="AB6513" t="e">
        <v>#N/A</v>
      </c>
      <c r="AC6513" t="e">
        <v>#N/A</v>
      </c>
      <c r="AD6513" t="e">
        <v>#N/A</v>
      </c>
      <c r="AE6513" t="e">
        <v>#N/A</v>
      </c>
      <c r="AF6513" t="e">
        <v>#N/A</v>
      </c>
    </row>
    <row r="6514" spans="1:32" x14ac:dyDescent="0.25">
      <c r="A6514" t="e">
        <v>#N/A</v>
      </c>
      <c r="B6514" s="33" t="e">
        <v>#N/A</v>
      </c>
      <c r="C6514" t="e">
        <v>#N/A</v>
      </c>
      <c r="D6514" t="e">
        <v>#N/A</v>
      </c>
      <c r="E6514" s="69" t="e">
        <v>#N/A</v>
      </c>
      <c r="F6514" s="3" t="e">
        <v>#N/A</v>
      </c>
      <c r="G6514" s="3" t="e">
        <v>#N/A</v>
      </c>
      <c r="H6514" s="3" t="e">
        <v>#N/A</v>
      </c>
      <c r="I6514" s="80" t="e">
        <v>#N/A</v>
      </c>
      <c r="J6514" s="80" t="e">
        <v>#N/A</v>
      </c>
      <c r="K6514" s="85" t="e">
        <v>#N/A</v>
      </c>
      <c r="L6514" s="9" t="e">
        <v>#N/A</v>
      </c>
      <c r="M6514" s="93" t="e">
        <v>#N/A</v>
      </c>
      <c r="N6514" s="8" t="e">
        <v>#N/A</v>
      </c>
      <c r="O6514" t="e">
        <v>#N/A</v>
      </c>
      <c r="P6514" t="e">
        <v>#N/A</v>
      </c>
      <c r="Q6514" t="e">
        <v>#N/A</v>
      </c>
      <c r="R6514" s="2" t="e">
        <v>#N/A</v>
      </c>
      <c r="S6514" t="e">
        <v>#N/A</v>
      </c>
      <c r="T6514" s="3" t="e">
        <v>#N/A</v>
      </c>
      <c r="U6514" s="3" t="e">
        <v>#N/A</v>
      </c>
      <c r="V6514" t="e">
        <v>#N/A</v>
      </c>
      <c r="W6514" t="e">
        <v>#N/A</v>
      </c>
      <c r="X6514" t="e">
        <v>#N/A</v>
      </c>
      <c r="Y6514" s="3" t="e">
        <v>#N/A</v>
      </c>
      <c r="Z6514" s="8" t="e">
        <v>#N/A</v>
      </c>
      <c r="AA6514" s="30" t="e">
        <v>#N/A</v>
      </c>
      <c r="AB6514" t="e">
        <v>#N/A</v>
      </c>
      <c r="AC6514" t="e">
        <v>#N/A</v>
      </c>
      <c r="AD6514" t="e">
        <v>#N/A</v>
      </c>
      <c r="AE6514" t="e">
        <v>#N/A</v>
      </c>
      <c r="AF6514" t="e">
        <v>#N/A</v>
      </c>
    </row>
    <row r="6515" spans="1:32" x14ac:dyDescent="0.25">
      <c r="A6515" t="e">
        <v>#N/A</v>
      </c>
      <c r="B6515" s="33" t="e">
        <v>#N/A</v>
      </c>
      <c r="C6515" t="e">
        <v>#N/A</v>
      </c>
      <c r="D6515" t="e">
        <v>#N/A</v>
      </c>
      <c r="E6515" s="69" t="e">
        <v>#N/A</v>
      </c>
      <c r="F6515" s="3" t="e">
        <v>#N/A</v>
      </c>
      <c r="G6515" s="3" t="e">
        <v>#N/A</v>
      </c>
      <c r="H6515" s="3" t="e">
        <v>#N/A</v>
      </c>
      <c r="I6515" s="80" t="e">
        <v>#N/A</v>
      </c>
      <c r="J6515" s="80" t="e">
        <v>#N/A</v>
      </c>
      <c r="K6515" s="85" t="e">
        <v>#N/A</v>
      </c>
      <c r="L6515" s="9" t="e">
        <v>#N/A</v>
      </c>
      <c r="M6515" s="93" t="e">
        <v>#N/A</v>
      </c>
      <c r="N6515" s="8" t="e">
        <v>#N/A</v>
      </c>
      <c r="O6515" t="e">
        <v>#N/A</v>
      </c>
      <c r="P6515" t="e">
        <v>#N/A</v>
      </c>
      <c r="Q6515" t="e">
        <v>#N/A</v>
      </c>
      <c r="R6515" s="2" t="e">
        <v>#N/A</v>
      </c>
      <c r="S6515" t="e">
        <v>#N/A</v>
      </c>
      <c r="T6515" s="3" t="e">
        <v>#N/A</v>
      </c>
      <c r="U6515" s="3" t="e">
        <v>#N/A</v>
      </c>
      <c r="V6515" t="e">
        <v>#N/A</v>
      </c>
      <c r="W6515" t="e">
        <v>#N/A</v>
      </c>
      <c r="X6515" t="e">
        <v>#N/A</v>
      </c>
      <c r="Y6515" s="3" t="e">
        <v>#N/A</v>
      </c>
      <c r="Z6515" s="8" t="e">
        <v>#N/A</v>
      </c>
      <c r="AA6515" s="30" t="e">
        <v>#N/A</v>
      </c>
      <c r="AB6515" t="e">
        <v>#N/A</v>
      </c>
      <c r="AC6515" t="e">
        <v>#N/A</v>
      </c>
      <c r="AD6515" t="e">
        <v>#N/A</v>
      </c>
      <c r="AE6515" t="e">
        <v>#N/A</v>
      </c>
      <c r="AF6515" t="e">
        <v>#N/A</v>
      </c>
    </row>
    <row r="6516" spans="1:32" x14ac:dyDescent="0.25">
      <c r="A6516" t="e">
        <v>#N/A</v>
      </c>
      <c r="B6516" s="33" t="e">
        <v>#N/A</v>
      </c>
      <c r="C6516" t="e">
        <v>#N/A</v>
      </c>
      <c r="D6516" t="e">
        <v>#N/A</v>
      </c>
      <c r="E6516" s="69" t="e">
        <v>#N/A</v>
      </c>
      <c r="F6516" s="3" t="e">
        <v>#N/A</v>
      </c>
      <c r="G6516" s="3" t="e">
        <v>#N/A</v>
      </c>
      <c r="H6516" s="3" t="e">
        <v>#N/A</v>
      </c>
      <c r="I6516" s="80" t="e">
        <v>#N/A</v>
      </c>
      <c r="J6516" s="80" t="e">
        <v>#N/A</v>
      </c>
      <c r="K6516" s="85" t="e">
        <v>#N/A</v>
      </c>
      <c r="L6516" s="9" t="e">
        <v>#N/A</v>
      </c>
      <c r="M6516" s="93" t="e">
        <v>#N/A</v>
      </c>
      <c r="N6516" s="8" t="e">
        <v>#N/A</v>
      </c>
      <c r="O6516" t="e">
        <v>#N/A</v>
      </c>
      <c r="P6516" t="e">
        <v>#N/A</v>
      </c>
      <c r="Q6516" t="e">
        <v>#N/A</v>
      </c>
      <c r="R6516" s="2" t="e">
        <v>#N/A</v>
      </c>
      <c r="S6516" t="e">
        <v>#N/A</v>
      </c>
      <c r="T6516" s="3" t="e">
        <v>#N/A</v>
      </c>
      <c r="U6516" s="3" t="e">
        <v>#N/A</v>
      </c>
      <c r="V6516" t="e">
        <v>#N/A</v>
      </c>
      <c r="W6516" t="e">
        <v>#N/A</v>
      </c>
      <c r="X6516" t="e">
        <v>#N/A</v>
      </c>
      <c r="Y6516" s="3" t="e">
        <v>#N/A</v>
      </c>
      <c r="Z6516" s="8" t="e">
        <v>#N/A</v>
      </c>
      <c r="AA6516" s="30" t="e">
        <v>#N/A</v>
      </c>
      <c r="AB6516" t="e">
        <v>#N/A</v>
      </c>
      <c r="AC6516" t="e">
        <v>#N/A</v>
      </c>
      <c r="AD6516" t="e">
        <v>#N/A</v>
      </c>
      <c r="AE6516" t="e">
        <v>#N/A</v>
      </c>
      <c r="AF6516" t="e">
        <v>#N/A</v>
      </c>
    </row>
    <row r="6517" spans="1:32" x14ac:dyDescent="0.25">
      <c r="A6517" t="e">
        <v>#N/A</v>
      </c>
      <c r="B6517" s="33" t="e">
        <v>#N/A</v>
      </c>
      <c r="C6517" t="e">
        <v>#N/A</v>
      </c>
      <c r="D6517" t="e">
        <v>#N/A</v>
      </c>
      <c r="E6517" s="69" t="e">
        <v>#N/A</v>
      </c>
      <c r="F6517" s="3" t="e">
        <v>#N/A</v>
      </c>
      <c r="G6517" s="3" t="e">
        <v>#N/A</v>
      </c>
      <c r="H6517" s="3" t="e">
        <v>#N/A</v>
      </c>
      <c r="I6517" s="80" t="e">
        <v>#N/A</v>
      </c>
      <c r="J6517" s="80" t="e">
        <v>#N/A</v>
      </c>
      <c r="K6517" s="85" t="e">
        <v>#N/A</v>
      </c>
      <c r="L6517" s="9" t="e">
        <v>#N/A</v>
      </c>
      <c r="M6517" s="93" t="e">
        <v>#N/A</v>
      </c>
      <c r="N6517" s="8" t="e">
        <v>#N/A</v>
      </c>
      <c r="O6517" t="e">
        <v>#N/A</v>
      </c>
      <c r="P6517" t="e">
        <v>#N/A</v>
      </c>
      <c r="Q6517" t="e">
        <v>#N/A</v>
      </c>
      <c r="R6517" s="2" t="e">
        <v>#N/A</v>
      </c>
      <c r="S6517" t="e">
        <v>#N/A</v>
      </c>
      <c r="T6517" s="3" t="e">
        <v>#N/A</v>
      </c>
      <c r="U6517" s="3" t="e">
        <v>#N/A</v>
      </c>
      <c r="V6517" t="e">
        <v>#N/A</v>
      </c>
      <c r="W6517" t="e">
        <v>#N/A</v>
      </c>
      <c r="X6517" t="e">
        <v>#N/A</v>
      </c>
      <c r="Y6517" s="3" t="e">
        <v>#N/A</v>
      </c>
      <c r="Z6517" s="8" t="e">
        <v>#N/A</v>
      </c>
      <c r="AA6517" s="30" t="e">
        <v>#N/A</v>
      </c>
      <c r="AB6517" t="e">
        <v>#N/A</v>
      </c>
      <c r="AC6517" t="e">
        <v>#N/A</v>
      </c>
      <c r="AD6517" t="e">
        <v>#N/A</v>
      </c>
      <c r="AE6517" t="e">
        <v>#N/A</v>
      </c>
      <c r="AF6517" t="e">
        <v>#N/A</v>
      </c>
    </row>
    <row r="6518" spans="1:32" x14ac:dyDescent="0.25">
      <c r="A6518" t="e">
        <v>#N/A</v>
      </c>
      <c r="B6518" s="33" t="e">
        <v>#N/A</v>
      </c>
      <c r="C6518" t="e">
        <v>#N/A</v>
      </c>
      <c r="D6518" t="e">
        <v>#N/A</v>
      </c>
      <c r="E6518" s="69" t="e">
        <v>#N/A</v>
      </c>
      <c r="F6518" s="3" t="e">
        <v>#N/A</v>
      </c>
      <c r="G6518" s="3" t="e">
        <v>#N/A</v>
      </c>
      <c r="H6518" s="3" t="e">
        <v>#N/A</v>
      </c>
      <c r="I6518" s="80" t="e">
        <v>#N/A</v>
      </c>
      <c r="J6518" s="80" t="e">
        <v>#N/A</v>
      </c>
      <c r="K6518" s="85" t="e">
        <v>#N/A</v>
      </c>
      <c r="L6518" s="9" t="e">
        <v>#N/A</v>
      </c>
      <c r="M6518" s="93" t="e">
        <v>#N/A</v>
      </c>
      <c r="N6518" s="8" t="e">
        <v>#N/A</v>
      </c>
      <c r="O6518" t="e">
        <v>#N/A</v>
      </c>
      <c r="P6518" t="e">
        <v>#N/A</v>
      </c>
      <c r="Q6518" t="e">
        <v>#N/A</v>
      </c>
      <c r="R6518" s="2" t="e">
        <v>#N/A</v>
      </c>
      <c r="S6518" t="e">
        <v>#N/A</v>
      </c>
      <c r="T6518" s="3" t="e">
        <v>#N/A</v>
      </c>
      <c r="U6518" s="3" t="e">
        <v>#N/A</v>
      </c>
      <c r="V6518" t="e">
        <v>#N/A</v>
      </c>
      <c r="W6518" t="e">
        <v>#N/A</v>
      </c>
      <c r="X6518" t="e">
        <v>#N/A</v>
      </c>
      <c r="Y6518" s="3" t="e">
        <v>#N/A</v>
      </c>
      <c r="Z6518" s="8" t="e">
        <v>#N/A</v>
      </c>
      <c r="AA6518" s="30" t="e">
        <v>#N/A</v>
      </c>
      <c r="AB6518" t="e">
        <v>#N/A</v>
      </c>
      <c r="AC6518" t="e">
        <v>#N/A</v>
      </c>
      <c r="AD6518" t="e">
        <v>#N/A</v>
      </c>
      <c r="AE6518" t="e">
        <v>#N/A</v>
      </c>
      <c r="AF6518" t="e">
        <v>#N/A</v>
      </c>
    </row>
    <row r="6519" spans="1:32" x14ac:dyDescent="0.25">
      <c r="A6519" t="e">
        <v>#N/A</v>
      </c>
      <c r="B6519" s="33" t="e">
        <v>#N/A</v>
      </c>
      <c r="C6519" t="e">
        <v>#N/A</v>
      </c>
      <c r="D6519" t="e">
        <v>#N/A</v>
      </c>
      <c r="E6519" s="69" t="e">
        <v>#N/A</v>
      </c>
      <c r="F6519" s="3" t="e">
        <v>#N/A</v>
      </c>
      <c r="G6519" s="3" t="e">
        <v>#N/A</v>
      </c>
      <c r="H6519" s="3" t="e">
        <v>#N/A</v>
      </c>
      <c r="I6519" s="80" t="e">
        <v>#N/A</v>
      </c>
      <c r="J6519" s="80" t="e">
        <v>#N/A</v>
      </c>
      <c r="K6519" s="85" t="e">
        <v>#N/A</v>
      </c>
      <c r="L6519" s="9" t="e">
        <v>#N/A</v>
      </c>
      <c r="M6519" s="93" t="e">
        <v>#N/A</v>
      </c>
      <c r="N6519" s="8" t="e">
        <v>#N/A</v>
      </c>
      <c r="O6519" t="e">
        <v>#N/A</v>
      </c>
      <c r="P6519" t="e">
        <v>#N/A</v>
      </c>
      <c r="Q6519" t="e">
        <v>#N/A</v>
      </c>
      <c r="R6519" s="2" t="e">
        <v>#N/A</v>
      </c>
      <c r="S6519" t="e">
        <v>#N/A</v>
      </c>
      <c r="T6519" s="3" t="e">
        <v>#N/A</v>
      </c>
      <c r="U6519" s="3" t="e">
        <v>#N/A</v>
      </c>
      <c r="V6519" t="e">
        <v>#N/A</v>
      </c>
      <c r="W6519" t="e">
        <v>#N/A</v>
      </c>
      <c r="X6519" t="e">
        <v>#N/A</v>
      </c>
      <c r="Y6519" s="3" t="e">
        <v>#N/A</v>
      </c>
      <c r="Z6519" s="8" t="e">
        <v>#N/A</v>
      </c>
      <c r="AA6519" s="30" t="e">
        <v>#N/A</v>
      </c>
      <c r="AB6519" t="e">
        <v>#N/A</v>
      </c>
      <c r="AC6519" t="e">
        <v>#N/A</v>
      </c>
      <c r="AD6519" t="e">
        <v>#N/A</v>
      </c>
      <c r="AE6519" t="e">
        <v>#N/A</v>
      </c>
      <c r="AF6519" t="e">
        <v>#N/A</v>
      </c>
    </row>
    <row r="6520" spans="1:32" x14ac:dyDescent="0.25">
      <c r="A6520" t="e">
        <v>#N/A</v>
      </c>
      <c r="B6520" s="33" t="e">
        <v>#N/A</v>
      </c>
      <c r="C6520" t="e">
        <v>#N/A</v>
      </c>
      <c r="D6520" t="e">
        <v>#N/A</v>
      </c>
      <c r="E6520" s="69" t="e">
        <v>#N/A</v>
      </c>
      <c r="F6520" s="3" t="e">
        <v>#N/A</v>
      </c>
      <c r="G6520" s="3" t="e">
        <v>#N/A</v>
      </c>
      <c r="H6520" s="3" t="e">
        <v>#N/A</v>
      </c>
      <c r="I6520" s="80" t="e">
        <v>#N/A</v>
      </c>
      <c r="J6520" s="80" t="e">
        <v>#N/A</v>
      </c>
      <c r="K6520" s="85" t="e">
        <v>#N/A</v>
      </c>
      <c r="L6520" s="9" t="e">
        <v>#N/A</v>
      </c>
      <c r="M6520" s="93" t="e">
        <v>#N/A</v>
      </c>
      <c r="N6520" s="8" t="e">
        <v>#N/A</v>
      </c>
      <c r="O6520" t="e">
        <v>#N/A</v>
      </c>
      <c r="P6520" t="e">
        <v>#N/A</v>
      </c>
      <c r="Q6520" t="e">
        <v>#N/A</v>
      </c>
      <c r="R6520" s="2" t="e">
        <v>#N/A</v>
      </c>
      <c r="S6520" t="e">
        <v>#N/A</v>
      </c>
      <c r="T6520" s="3" t="e">
        <v>#N/A</v>
      </c>
      <c r="U6520" s="3" t="e">
        <v>#N/A</v>
      </c>
      <c r="V6520" t="e">
        <v>#N/A</v>
      </c>
      <c r="W6520" t="e">
        <v>#N/A</v>
      </c>
      <c r="X6520" t="e">
        <v>#N/A</v>
      </c>
      <c r="Y6520" s="3" t="e">
        <v>#N/A</v>
      </c>
      <c r="Z6520" s="8" t="e">
        <v>#N/A</v>
      </c>
      <c r="AA6520" s="30" t="e">
        <v>#N/A</v>
      </c>
      <c r="AB6520" t="e">
        <v>#N/A</v>
      </c>
      <c r="AC6520" t="e">
        <v>#N/A</v>
      </c>
      <c r="AD6520" t="e">
        <v>#N/A</v>
      </c>
      <c r="AE6520" t="e">
        <v>#N/A</v>
      </c>
      <c r="AF6520" t="e">
        <v>#N/A</v>
      </c>
    </row>
    <row r="6521" spans="1:32" x14ac:dyDescent="0.25">
      <c r="A6521" t="e">
        <v>#N/A</v>
      </c>
      <c r="B6521" s="33" t="e">
        <v>#N/A</v>
      </c>
      <c r="C6521" t="e">
        <v>#N/A</v>
      </c>
      <c r="D6521" t="e">
        <v>#N/A</v>
      </c>
      <c r="E6521" s="69" t="e">
        <v>#N/A</v>
      </c>
      <c r="F6521" s="3" t="e">
        <v>#N/A</v>
      </c>
      <c r="G6521" s="3" t="e">
        <v>#N/A</v>
      </c>
      <c r="H6521" s="3" t="e">
        <v>#N/A</v>
      </c>
      <c r="I6521" s="80" t="e">
        <v>#N/A</v>
      </c>
      <c r="J6521" s="80" t="e">
        <v>#N/A</v>
      </c>
      <c r="K6521" s="85" t="e">
        <v>#N/A</v>
      </c>
      <c r="L6521" s="9" t="e">
        <v>#N/A</v>
      </c>
      <c r="M6521" s="93" t="e">
        <v>#N/A</v>
      </c>
      <c r="N6521" s="8" t="e">
        <v>#N/A</v>
      </c>
      <c r="O6521" t="e">
        <v>#N/A</v>
      </c>
      <c r="P6521" t="e">
        <v>#N/A</v>
      </c>
      <c r="Q6521" t="e">
        <v>#N/A</v>
      </c>
      <c r="R6521" s="2" t="e">
        <v>#N/A</v>
      </c>
      <c r="S6521" t="e">
        <v>#N/A</v>
      </c>
      <c r="T6521" s="3" t="e">
        <v>#N/A</v>
      </c>
      <c r="U6521" s="3" t="e">
        <v>#N/A</v>
      </c>
      <c r="V6521" t="e">
        <v>#N/A</v>
      </c>
      <c r="W6521" t="e">
        <v>#N/A</v>
      </c>
      <c r="X6521" t="e">
        <v>#N/A</v>
      </c>
      <c r="Y6521" s="3" t="e">
        <v>#N/A</v>
      </c>
      <c r="Z6521" s="8" t="e">
        <v>#N/A</v>
      </c>
      <c r="AA6521" s="30" t="e">
        <v>#N/A</v>
      </c>
      <c r="AB6521" t="e">
        <v>#N/A</v>
      </c>
      <c r="AC6521" t="e">
        <v>#N/A</v>
      </c>
      <c r="AD6521" t="e">
        <v>#N/A</v>
      </c>
      <c r="AE6521" t="e">
        <v>#N/A</v>
      </c>
      <c r="AF6521" t="e">
        <v>#N/A</v>
      </c>
    </row>
    <row r="6522" spans="1:32" x14ac:dyDescent="0.25">
      <c r="A6522" t="e">
        <v>#N/A</v>
      </c>
      <c r="B6522" s="33" t="e">
        <v>#N/A</v>
      </c>
      <c r="C6522" t="e">
        <v>#N/A</v>
      </c>
      <c r="D6522" t="e">
        <v>#N/A</v>
      </c>
      <c r="E6522" s="69" t="e">
        <v>#N/A</v>
      </c>
      <c r="F6522" s="3" t="e">
        <v>#N/A</v>
      </c>
      <c r="G6522" s="3" t="e">
        <v>#N/A</v>
      </c>
      <c r="H6522" s="3" t="e">
        <v>#N/A</v>
      </c>
      <c r="I6522" s="80" t="e">
        <v>#N/A</v>
      </c>
      <c r="J6522" s="80" t="e">
        <v>#N/A</v>
      </c>
      <c r="K6522" s="85" t="e">
        <v>#N/A</v>
      </c>
      <c r="L6522" s="9" t="e">
        <v>#N/A</v>
      </c>
      <c r="M6522" s="93" t="e">
        <v>#N/A</v>
      </c>
      <c r="N6522" s="8" t="e">
        <v>#N/A</v>
      </c>
      <c r="O6522" t="e">
        <v>#N/A</v>
      </c>
      <c r="P6522" t="e">
        <v>#N/A</v>
      </c>
      <c r="Q6522" t="e">
        <v>#N/A</v>
      </c>
      <c r="R6522" s="2" t="e">
        <v>#N/A</v>
      </c>
      <c r="S6522" t="e">
        <v>#N/A</v>
      </c>
      <c r="T6522" s="3" t="e">
        <v>#N/A</v>
      </c>
      <c r="U6522" s="3" t="e">
        <v>#N/A</v>
      </c>
      <c r="V6522" t="e">
        <v>#N/A</v>
      </c>
      <c r="W6522" t="e">
        <v>#N/A</v>
      </c>
      <c r="X6522" t="e">
        <v>#N/A</v>
      </c>
      <c r="Y6522" s="3" t="e">
        <v>#N/A</v>
      </c>
      <c r="Z6522" s="8" t="e">
        <v>#N/A</v>
      </c>
      <c r="AA6522" s="30" t="e">
        <v>#N/A</v>
      </c>
      <c r="AB6522" t="e">
        <v>#N/A</v>
      </c>
      <c r="AC6522" t="e">
        <v>#N/A</v>
      </c>
      <c r="AD6522" t="e">
        <v>#N/A</v>
      </c>
      <c r="AE6522" t="e">
        <v>#N/A</v>
      </c>
      <c r="AF6522" t="e">
        <v>#N/A</v>
      </c>
    </row>
    <row r="6523" spans="1:32" x14ac:dyDescent="0.25">
      <c r="A6523" t="e">
        <v>#N/A</v>
      </c>
      <c r="B6523" s="33" t="e">
        <v>#N/A</v>
      </c>
      <c r="C6523" t="e">
        <v>#N/A</v>
      </c>
      <c r="D6523" t="e">
        <v>#N/A</v>
      </c>
      <c r="E6523" s="69" t="e">
        <v>#N/A</v>
      </c>
      <c r="F6523" s="3" t="e">
        <v>#N/A</v>
      </c>
      <c r="G6523" s="3" t="e">
        <v>#N/A</v>
      </c>
      <c r="H6523" s="3" t="e">
        <v>#N/A</v>
      </c>
      <c r="I6523" s="80" t="e">
        <v>#N/A</v>
      </c>
      <c r="J6523" s="80" t="e">
        <v>#N/A</v>
      </c>
      <c r="K6523" s="85" t="e">
        <v>#N/A</v>
      </c>
      <c r="L6523" s="9" t="e">
        <v>#N/A</v>
      </c>
      <c r="M6523" s="93" t="e">
        <v>#N/A</v>
      </c>
      <c r="N6523" s="8" t="e">
        <v>#N/A</v>
      </c>
      <c r="O6523" t="e">
        <v>#N/A</v>
      </c>
      <c r="P6523" t="e">
        <v>#N/A</v>
      </c>
      <c r="Q6523" t="e">
        <v>#N/A</v>
      </c>
      <c r="R6523" s="2" t="e">
        <v>#N/A</v>
      </c>
      <c r="S6523" t="e">
        <v>#N/A</v>
      </c>
      <c r="T6523" s="3" t="e">
        <v>#N/A</v>
      </c>
      <c r="U6523" s="3" t="e">
        <v>#N/A</v>
      </c>
      <c r="V6523" t="e">
        <v>#N/A</v>
      </c>
      <c r="W6523" t="e">
        <v>#N/A</v>
      </c>
      <c r="X6523" t="e">
        <v>#N/A</v>
      </c>
      <c r="Y6523" s="3" t="e">
        <v>#N/A</v>
      </c>
      <c r="Z6523" s="8" t="e">
        <v>#N/A</v>
      </c>
      <c r="AA6523" s="30" t="e">
        <v>#N/A</v>
      </c>
      <c r="AB6523" t="e">
        <v>#N/A</v>
      </c>
      <c r="AC6523" t="e">
        <v>#N/A</v>
      </c>
      <c r="AD6523" t="e">
        <v>#N/A</v>
      </c>
      <c r="AE6523" t="e">
        <v>#N/A</v>
      </c>
      <c r="AF6523" t="e">
        <v>#N/A</v>
      </c>
    </row>
    <row r="6524" spans="1:32" x14ac:dyDescent="0.25">
      <c r="A6524" t="e">
        <v>#N/A</v>
      </c>
      <c r="B6524" s="33" t="e">
        <v>#N/A</v>
      </c>
      <c r="C6524" t="e">
        <v>#N/A</v>
      </c>
      <c r="D6524" t="e">
        <v>#N/A</v>
      </c>
      <c r="E6524" s="69" t="e">
        <v>#N/A</v>
      </c>
      <c r="F6524" s="3" t="e">
        <v>#N/A</v>
      </c>
      <c r="G6524" s="3" t="e">
        <v>#N/A</v>
      </c>
      <c r="H6524" s="3" t="e">
        <v>#N/A</v>
      </c>
      <c r="I6524" s="80" t="e">
        <v>#N/A</v>
      </c>
      <c r="J6524" s="80" t="e">
        <v>#N/A</v>
      </c>
      <c r="K6524" s="85" t="e">
        <v>#N/A</v>
      </c>
      <c r="L6524" s="9" t="e">
        <v>#N/A</v>
      </c>
      <c r="M6524" s="93" t="e">
        <v>#N/A</v>
      </c>
      <c r="N6524" s="8" t="e">
        <v>#N/A</v>
      </c>
      <c r="O6524" t="e">
        <v>#N/A</v>
      </c>
      <c r="P6524" t="e">
        <v>#N/A</v>
      </c>
      <c r="Q6524" t="e">
        <v>#N/A</v>
      </c>
      <c r="R6524" s="2" t="e">
        <v>#N/A</v>
      </c>
      <c r="S6524" t="e">
        <v>#N/A</v>
      </c>
      <c r="T6524" s="3" t="e">
        <v>#N/A</v>
      </c>
      <c r="U6524" s="3" t="e">
        <v>#N/A</v>
      </c>
      <c r="V6524" t="e">
        <v>#N/A</v>
      </c>
      <c r="W6524" t="e">
        <v>#N/A</v>
      </c>
      <c r="X6524" t="e">
        <v>#N/A</v>
      </c>
      <c r="Y6524" s="3" t="e">
        <v>#N/A</v>
      </c>
      <c r="Z6524" s="8" t="e">
        <v>#N/A</v>
      </c>
      <c r="AA6524" s="30" t="e">
        <v>#N/A</v>
      </c>
      <c r="AB6524" t="e">
        <v>#N/A</v>
      </c>
      <c r="AC6524" t="e">
        <v>#N/A</v>
      </c>
      <c r="AD6524" t="e">
        <v>#N/A</v>
      </c>
      <c r="AE6524" t="e">
        <v>#N/A</v>
      </c>
      <c r="AF6524" t="e">
        <v>#N/A</v>
      </c>
    </row>
    <row r="6525" spans="1:32" x14ac:dyDescent="0.25">
      <c r="A6525" t="e">
        <v>#N/A</v>
      </c>
      <c r="B6525" s="33" t="e">
        <v>#N/A</v>
      </c>
      <c r="C6525" t="e">
        <v>#N/A</v>
      </c>
      <c r="D6525" t="e">
        <v>#N/A</v>
      </c>
      <c r="E6525" s="69" t="e">
        <v>#N/A</v>
      </c>
      <c r="F6525" s="3" t="e">
        <v>#N/A</v>
      </c>
      <c r="G6525" s="3" t="e">
        <v>#N/A</v>
      </c>
      <c r="H6525" s="3" t="e">
        <v>#N/A</v>
      </c>
      <c r="I6525" s="80" t="e">
        <v>#N/A</v>
      </c>
      <c r="J6525" s="80" t="e">
        <v>#N/A</v>
      </c>
      <c r="K6525" s="85" t="e">
        <v>#N/A</v>
      </c>
      <c r="L6525" s="9" t="e">
        <v>#N/A</v>
      </c>
      <c r="M6525" s="93" t="e">
        <v>#N/A</v>
      </c>
      <c r="N6525" s="8" t="e">
        <v>#N/A</v>
      </c>
      <c r="O6525" t="e">
        <v>#N/A</v>
      </c>
      <c r="P6525" t="e">
        <v>#N/A</v>
      </c>
      <c r="Q6525" t="e">
        <v>#N/A</v>
      </c>
      <c r="R6525" s="2" t="e">
        <v>#N/A</v>
      </c>
      <c r="S6525" t="e">
        <v>#N/A</v>
      </c>
      <c r="T6525" s="3" t="e">
        <v>#N/A</v>
      </c>
      <c r="U6525" s="3" t="e">
        <v>#N/A</v>
      </c>
      <c r="V6525" t="e">
        <v>#N/A</v>
      </c>
      <c r="W6525" t="e">
        <v>#N/A</v>
      </c>
      <c r="X6525" t="e">
        <v>#N/A</v>
      </c>
      <c r="Y6525" s="3" t="e">
        <v>#N/A</v>
      </c>
      <c r="Z6525" s="8" t="e">
        <v>#N/A</v>
      </c>
      <c r="AA6525" s="30" t="e">
        <v>#N/A</v>
      </c>
      <c r="AB6525" t="e">
        <v>#N/A</v>
      </c>
      <c r="AC6525" t="e">
        <v>#N/A</v>
      </c>
      <c r="AD6525" t="e">
        <v>#N/A</v>
      </c>
      <c r="AE6525" t="e">
        <v>#N/A</v>
      </c>
      <c r="AF6525" t="e">
        <v>#N/A</v>
      </c>
    </row>
    <row r="6526" spans="1:32" x14ac:dyDescent="0.25">
      <c r="A6526" t="e">
        <v>#N/A</v>
      </c>
      <c r="B6526" s="33" t="e">
        <v>#N/A</v>
      </c>
      <c r="C6526" t="e">
        <v>#N/A</v>
      </c>
      <c r="D6526" t="e">
        <v>#N/A</v>
      </c>
      <c r="E6526" s="69" t="e">
        <v>#N/A</v>
      </c>
      <c r="F6526" s="3" t="e">
        <v>#N/A</v>
      </c>
      <c r="G6526" s="3" t="e">
        <v>#N/A</v>
      </c>
      <c r="H6526" s="3" t="e">
        <v>#N/A</v>
      </c>
      <c r="I6526" s="80" t="e">
        <v>#N/A</v>
      </c>
      <c r="J6526" s="80" t="e">
        <v>#N/A</v>
      </c>
      <c r="K6526" s="85" t="e">
        <v>#N/A</v>
      </c>
      <c r="L6526" s="9" t="e">
        <v>#N/A</v>
      </c>
      <c r="M6526" s="93" t="e">
        <v>#N/A</v>
      </c>
      <c r="N6526" s="8" t="e">
        <v>#N/A</v>
      </c>
      <c r="O6526" t="e">
        <v>#N/A</v>
      </c>
      <c r="P6526" t="e">
        <v>#N/A</v>
      </c>
      <c r="Q6526" t="e">
        <v>#N/A</v>
      </c>
      <c r="R6526" s="2" t="e">
        <v>#N/A</v>
      </c>
      <c r="S6526" t="e">
        <v>#N/A</v>
      </c>
      <c r="T6526" s="3" t="e">
        <v>#N/A</v>
      </c>
      <c r="U6526" s="3" t="e">
        <v>#N/A</v>
      </c>
      <c r="V6526" t="e">
        <v>#N/A</v>
      </c>
      <c r="W6526" t="e">
        <v>#N/A</v>
      </c>
      <c r="X6526" t="e">
        <v>#N/A</v>
      </c>
      <c r="Y6526" s="3" t="e">
        <v>#N/A</v>
      </c>
      <c r="Z6526" s="8" t="e">
        <v>#N/A</v>
      </c>
      <c r="AA6526" s="30" t="e">
        <v>#N/A</v>
      </c>
      <c r="AB6526" t="e">
        <v>#N/A</v>
      </c>
      <c r="AC6526" t="e">
        <v>#N/A</v>
      </c>
      <c r="AD6526" t="e">
        <v>#N/A</v>
      </c>
      <c r="AE6526" t="e">
        <v>#N/A</v>
      </c>
      <c r="AF6526" t="e">
        <v>#N/A</v>
      </c>
    </row>
    <row r="6527" spans="1:32" x14ac:dyDescent="0.25">
      <c r="A6527" t="e">
        <v>#N/A</v>
      </c>
      <c r="B6527" s="33" t="e">
        <v>#N/A</v>
      </c>
      <c r="C6527" t="e">
        <v>#N/A</v>
      </c>
      <c r="D6527" t="e">
        <v>#N/A</v>
      </c>
      <c r="E6527" s="69" t="e">
        <v>#N/A</v>
      </c>
      <c r="F6527" s="3" t="e">
        <v>#N/A</v>
      </c>
      <c r="G6527" s="3" t="e">
        <v>#N/A</v>
      </c>
      <c r="H6527" s="3" t="e">
        <v>#N/A</v>
      </c>
      <c r="I6527" s="80" t="e">
        <v>#N/A</v>
      </c>
      <c r="J6527" s="80" t="e">
        <v>#N/A</v>
      </c>
      <c r="K6527" s="85" t="e">
        <v>#N/A</v>
      </c>
      <c r="L6527" s="9" t="e">
        <v>#N/A</v>
      </c>
      <c r="M6527" s="93" t="e">
        <v>#N/A</v>
      </c>
      <c r="N6527" s="8" t="e">
        <v>#N/A</v>
      </c>
      <c r="O6527" t="e">
        <v>#N/A</v>
      </c>
      <c r="P6527" t="e">
        <v>#N/A</v>
      </c>
      <c r="Q6527" t="e">
        <v>#N/A</v>
      </c>
      <c r="R6527" s="2" t="e">
        <v>#N/A</v>
      </c>
      <c r="S6527" t="e">
        <v>#N/A</v>
      </c>
      <c r="T6527" s="3" t="e">
        <v>#N/A</v>
      </c>
      <c r="U6527" s="3" t="e">
        <v>#N/A</v>
      </c>
      <c r="V6527" t="e">
        <v>#N/A</v>
      </c>
      <c r="W6527" t="e">
        <v>#N/A</v>
      </c>
      <c r="X6527" t="e">
        <v>#N/A</v>
      </c>
      <c r="Y6527" s="3" t="e">
        <v>#N/A</v>
      </c>
      <c r="Z6527" s="8" t="e">
        <v>#N/A</v>
      </c>
      <c r="AA6527" s="30" t="e">
        <v>#N/A</v>
      </c>
      <c r="AB6527" t="e">
        <v>#N/A</v>
      </c>
      <c r="AC6527" t="e">
        <v>#N/A</v>
      </c>
      <c r="AD6527" t="e">
        <v>#N/A</v>
      </c>
      <c r="AE6527" t="e">
        <v>#N/A</v>
      </c>
      <c r="AF6527" t="e">
        <v>#N/A</v>
      </c>
    </row>
    <row r="6528" spans="1:32" x14ac:dyDescent="0.25">
      <c r="A6528" t="e">
        <v>#N/A</v>
      </c>
      <c r="B6528" s="33" t="e">
        <v>#N/A</v>
      </c>
      <c r="C6528" t="e">
        <v>#N/A</v>
      </c>
      <c r="D6528" t="e">
        <v>#N/A</v>
      </c>
      <c r="E6528" s="69" t="e">
        <v>#N/A</v>
      </c>
      <c r="F6528" s="3" t="e">
        <v>#N/A</v>
      </c>
      <c r="G6528" s="3" t="e">
        <v>#N/A</v>
      </c>
      <c r="H6528" s="3" t="e">
        <v>#N/A</v>
      </c>
      <c r="I6528" s="80" t="e">
        <v>#N/A</v>
      </c>
      <c r="J6528" s="80" t="e">
        <v>#N/A</v>
      </c>
      <c r="K6528" s="85" t="e">
        <v>#N/A</v>
      </c>
      <c r="L6528" s="9" t="e">
        <v>#N/A</v>
      </c>
      <c r="M6528" s="93" t="e">
        <v>#N/A</v>
      </c>
      <c r="N6528" s="8" t="e">
        <v>#N/A</v>
      </c>
      <c r="O6528" t="e">
        <v>#N/A</v>
      </c>
      <c r="P6528" t="e">
        <v>#N/A</v>
      </c>
      <c r="Q6528" t="e">
        <v>#N/A</v>
      </c>
      <c r="R6528" s="2" t="e">
        <v>#N/A</v>
      </c>
      <c r="S6528" t="e">
        <v>#N/A</v>
      </c>
      <c r="T6528" s="3" t="e">
        <v>#N/A</v>
      </c>
      <c r="U6528" s="3" t="e">
        <v>#N/A</v>
      </c>
      <c r="V6528" t="e">
        <v>#N/A</v>
      </c>
      <c r="W6528" t="e">
        <v>#N/A</v>
      </c>
      <c r="X6528" t="e">
        <v>#N/A</v>
      </c>
      <c r="Y6528" s="3" t="e">
        <v>#N/A</v>
      </c>
      <c r="Z6528" s="8" t="e">
        <v>#N/A</v>
      </c>
      <c r="AA6528" s="30" t="e">
        <v>#N/A</v>
      </c>
      <c r="AB6528" t="e">
        <v>#N/A</v>
      </c>
      <c r="AC6528" t="e">
        <v>#N/A</v>
      </c>
      <c r="AD6528" t="e">
        <v>#N/A</v>
      </c>
      <c r="AE6528" t="e">
        <v>#N/A</v>
      </c>
      <c r="AF6528" t="e">
        <v>#N/A</v>
      </c>
    </row>
    <row r="6529" spans="1:32" x14ac:dyDescent="0.25">
      <c r="A6529" t="e">
        <v>#N/A</v>
      </c>
      <c r="B6529" s="33" t="e">
        <v>#N/A</v>
      </c>
      <c r="C6529" t="e">
        <v>#N/A</v>
      </c>
      <c r="D6529" t="e">
        <v>#N/A</v>
      </c>
      <c r="E6529" s="69" t="e">
        <v>#N/A</v>
      </c>
      <c r="F6529" s="3" t="e">
        <v>#N/A</v>
      </c>
      <c r="G6529" s="3" t="e">
        <v>#N/A</v>
      </c>
      <c r="H6529" s="3" t="e">
        <v>#N/A</v>
      </c>
      <c r="I6529" s="80" t="e">
        <v>#N/A</v>
      </c>
      <c r="J6529" s="80" t="e">
        <v>#N/A</v>
      </c>
      <c r="K6529" s="85" t="e">
        <v>#N/A</v>
      </c>
      <c r="L6529" s="9" t="e">
        <v>#N/A</v>
      </c>
      <c r="M6529" s="93" t="e">
        <v>#N/A</v>
      </c>
      <c r="N6529" s="8" t="e">
        <v>#N/A</v>
      </c>
      <c r="O6529" t="e">
        <v>#N/A</v>
      </c>
      <c r="P6529" t="e">
        <v>#N/A</v>
      </c>
      <c r="Q6529" t="e">
        <v>#N/A</v>
      </c>
      <c r="R6529" s="2" t="e">
        <v>#N/A</v>
      </c>
      <c r="S6529" t="e">
        <v>#N/A</v>
      </c>
      <c r="T6529" s="3" t="e">
        <v>#N/A</v>
      </c>
      <c r="U6529" s="3" t="e">
        <v>#N/A</v>
      </c>
      <c r="V6529" t="e">
        <v>#N/A</v>
      </c>
      <c r="W6529" t="e">
        <v>#N/A</v>
      </c>
      <c r="X6529" t="e">
        <v>#N/A</v>
      </c>
      <c r="Y6529" s="3" t="e">
        <v>#N/A</v>
      </c>
      <c r="Z6529" s="8" t="e">
        <v>#N/A</v>
      </c>
      <c r="AA6529" s="30" t="e">
        <v>#N/A</v>
      </c>
      <c r="AB6529" t="e">
        <v>#N/A</v>
      </c>
      <c r="AC6529" t="e">
        <v>#N/A</v>
      </c>
      <c r="AD6529" t="e">
        <v>#N/A</v>
      </c>
      <c r="AE6529" t="e">
        <v>#N/A</v>
      </c>
      <c r="AF6529" t="e">
        <v>#N/A</v>
      </c>
    </row>
    <row r="6530" spans="1:32" x14ac:dyDescent="0.25">
      <c r="A6530" t="e">
        <v>#N/A</v>
      </c>
      <c r="B6530" s="33" t="e">
        <v>#N/A</v>
      </c>
      <c r="C6530" t="e">
        <v>#N/A</v>
      </c>
      <c r="D6530" t="e">
        <v>#N/A</v>
      </c>
      <c r="E6530" s="69" t="e">
        <v>#N/A</v>
      </c>
      <c r="F6530" s="3" t="e">
        <v>#N/A</v>
      </c>
      <c r="G6530" s="3" t="e">
        <v>#N/A</v>
      </c>
      <c r="H6530" s="3" t="e">
        <v>#N/A</v>
      </c>
      <c r="I6530" s="80" t="e">
        <v>#N/A</v>
      </c>
      <c r="J6530" s="80" t="e">
        <v>#N/A</v>
      </c>
      <c r="K6530" s="85" t="e">
        <v>#N/A</v>
      </c>
      <c r="L6530" s="9" t="e">
        <v>#N/A</v>
      </c>
      <c r="M6530" s="93" t="e">
        <v>#N/A</v>
      </c>
      <c r="N6530" s="8" t="e">
        <v>#N/A</v>
      </c>
      <c r="O6530" t="e">
        <v>#N/A</v>
      </c>
      <c r="P6530" t="e">
        <v>#N/A</v>
      </c>
      <c r="Q6530" t="e">
        <v>#N/A</v>
      </c>
      <c r="R6530" s="2" t="e">
        <v>#N/A</v>
      </c>
      <c r="S6530" t="e">
        <v>#N/A</v>
      </c>
      <c r="T6530" s="3" t="e">
        <v>#N/A</v>
      </c>
      <c r="U6530" s="3" t="e">
        <v>#N/A</v>
      </c>
      <c r="V6530" t="e">
        <v>#N/A</v>
      </c>
      <c r="W6530" t="e">
        <v>#N/A</v>
      </c>
      <c r="X6530" t="e">
        <v>#N/A</v>
      </c>
      <c r="Y6530" s="3" t="e">
        <v>#N/A</v>
      </c>
      <c r="Z6530" s="8" t="e">
        <v>#N/A</v>
      </c>
      <c r="AA6530" s="30" t="e">
        <v>#N/A</v>
      </c>
      <c r="AB6530" t="e">
        <v>#N/A</v>
      </c>
      <c r="AC6530" t="e">
        <v>#N/A</v>
      </c>
      <c r="AD6530" t="e">
        <v>#N/A</v>
      </c>
      <c r="AE6530" t="e">
        <v>#N/A</v>
      </c>
      <c r="AF6530" t="e">
        <v>#N/A</v>
      </c>
    </row>
    <row r="6531" spans="1:32" x14ac:dyDescent="0.25">
      <c r="A6531" t="e">
        <v>#N/A</v>
      </c>
      <c r="B6531" s="33" t="e">
        <v>#N/A</v>
      </c>
      <c r="C6531" t="e">
        <v>#N/A</v>
      </c>
      <c r="D6531" t="e">
        <v>#N/A</v>
      </c>
      <c r="E6531" s="69" t="e">
        <v>#N/A</v>
      </c>
      <c r="F6531" s="3" t="e">
        <v>#N/A</v>
      </c>
      <c r="G6531" s="3" t="e">
        <v>#N/A</v>
      </c>
      <c r="H6531" s="3" t="e">
        <v>#N/A</v>
      </c>
      <c r="I6531" s="80" t="e">
        <v>#N/A</v>
      </c>
      <c r="J6531" s="80" t="e">
        <v>#N/A</v>
      </c>
      <c r="K6531" s="85" t="e">
        <v>#N/A</v>
      </c>
      <c r="L6531" s="9" t="e">
        <v>#N/A</v>
      </c>
      <c r="M6531" s="93" t="e">
        <v>#N/A</v>
      </c>
      <c r="N6531" s="8" t="e">
        <v>#N/A</v>
      </c>
      <c r="O6531" t="e">
        <v>#N/A</v>
      </c>
      <c r="P6531" t="e">
        <v>#N/A</v>
      </c>
      <c r="Q6531" t="e">
        <v>#N/A</v>
      </c>
      <c r="R6531" s="2" t="e">
        <v>#N/A</v>
      </c>
      <c r="S6531" t="e">
        <v>#N/A</v>
      </c>
      <c r="T6531" s="3" t="e">
        <v>#N/A</v>
      </c>
      <c r="U6531" s="3" t="e">
        <v>#N/A</v>
      </c>
      <c r="V6531" t="e">
        <v>#N/A</v>
      </c>
      <c r="W6531" t="e">
        <v>#N/A</v>
      </c>
      <c r="X6531" t="e">
        <v>#N/A</v>
      </c>
      <c r="Y6531" s="3" t="e">
        <v>#N/A</v>
      </c>
      <c r="Z6531" s="8" t="e">
        <v>#N/A</v>
      </c>
      <c r="AA6531" s="30" t="e">
        <v>#N/A</v>
      </c>
      <c r="AB6531" t="e">
        <v>#N/A</v>
      </c>
      <c r="AC6531" t="e">
        <v>#N/A</v>
      </c>
      <c r="AD6531" t="e">
        <v>#N/A</v>
      </c>
      <c r="AE6531" t="e">
        <v>#N/A</v>
      </c>
      <c r="AF6531" t="e">
        <v>#N/A</v>
      </c>
    </row>
    <row r="6532" spans="1:32" x14ac:dyDescent="0.25">
      <c r="A6532" t="e">
        <v>#N/A</v>
      </c>
      <c r="B6532" s="33" t="e">
        <v>#N/A</v>
      </c>
      <c r="C6532" t="e">
        <v>#N/A</v>
      </c>
      <c r="D6532" t="e">
        <v>#N/A</v>
      </c>
      <c r="E6532" s="69" t="e">
        <v>#N/A</v>
      </c>
      <c r="F6532" s="3" t="e">
        <v>#N/A</v>
      </c>
      <c r="G6532" s="3" t="e">
        <v>#N/A</v>
      </c>
      <c r="H6532" s="3" t="e">
        <v>#N/A</v>
      </c>
      <c r="I6532" s="80" t="e">
        <v>#N/A</v>
      </c>
      <c r="J6532" s="80" t="e">
        <v>#N/A</v>
      </c>
      <c r="K6532" s="85" t="e">
        <v>#N/A</v>
      </c>
      <c r="L6532" s="9" t="e">
        <v>#N/A</v>
      </c>
      <c r="M6532" s="93" t="e">
        <v>#N/A</v>
      </c>
      <c r="N6532" s="8" t="e">
        <v>#N/A</v>
      </c>
      <c r="O6532" t="e">
        <v>#N/A</v>
      </c>
      <c r="P6532" t="e">
        <v>#N/A</v>
      </c>
      <c r="Q6532" t="e">
        <v>#N/A</v>
      </c>
      <c r="R6532" s="2" t="e">
        <v>#N/A</v>
      </c>
      <c r="S6532" t="e">
        <v>#N/A</v>
      </c>
      <c r="T6532" s="3" t="e">
        <v>#N/A</v>
      </c>
      <c r="U6532" s="3" t="e">
        <v>#N/A</v>
      </c>
      <c r="V6532" t="e">
        <v>#N/A</v>
      </c>
      <c r="W6532" t="e">
        <v>#N/A</v>
      </c>
      <c r="X6532" t="e">
        <v>#N/A</v>
      </c>
      <c r="Y6532" s="3" t="e">
        <v>#N/A</v>
      </c>
      <c r="Z6532" s="8" t="e">
        <v>#N/A</v>
      </c>
      <c r="AA6532" s="30" t="e">
        <v>#N/A</v>
      </c>
      <c r="AB6532" t="e">
        <v>#N/A</v>
      </c>
      <c r="AC6532" t="e">
        <v>#N/A</v>
      </c>
      <c r="AD6532" t="e">
        <v>#N/A</v>
      </c>
      <c r="AE6532" t="e">
        <v>#N/A</v>
      </c>
      <c r="AF6532" t="e">
        <v>#N/A</v>
      </c>
    </row>
    <row r="6533" spans="1:32" x14ac:dyDescent="0.25">
      <c r="A6533" t="e">
        <v>#N/A</v>
      </c>
      <c r="B6533" s="33" t="e">
        <v>#N/A</v>
      </c>
      <c r="C6533" t="e">
        <v>#N/A</v>
      </c>
      <c r="D6533" t="e">
        <v>#N/A</v>
      </c>
      <c r="E6533" s="69" t="e">
        <v>#N/A</v>
      </c>
      <c r="F6533" s="3" t="e">
        <v>#N/A</v>
      </c>
      <c r="G6533" s="3" t="e">
        <v>#N/A</v>
      </c>
      <c r="H6533" s="3" t="e">
        <v>#N/A</v>
      </c>
      <c r="I6533" s="80" t="e">
        <v>#N/A</v>
      </c>
      <c r="J6533" s="80" t="e">
        <v>#N/A</v>
      </c>
      <c r="K6533" s="85" t="e">
        <v>#N/A</v>
      </c>
      <c r="L6533" s="9" t="e">
        <v>#N/A</v>
      </c>
      <c r="M6533" s="93" t="e">
        <v>#N/A</v>
      </c>
      <c r="N6533" s="8" t="e">
        <v>#N/A</v>
      </c>
      <c r="O6533" t="e">
        <v>#N/A</v>
      </c>
      <c r="P6533" t="e">
        <v>#N/A</v>
      </c>
      <c r="Q6533" t="e">
        <v>#N/A</v>
      </c>
      <c r="R6533" s="2" t="e">
        <v>#N/A</v>
      </c>
      <c r="S6533" t="e">
        <v>#N/A</v>
      </c>
      <c r="T6533" s="3" t="e">
        <v>#N/A</v>
      </c>
      <c r="U6533" s="3" t="e">
        <v>#N/A</v>
      </c>
      <c r="V6533" t="e">
        <v>#N/A</v>
      </c>
      <c r="W6533" t="e">
        <v>#N/A</v>
      </c>
      <c r="X6533" t="e">
        <v>#N/A</v>
      </c>
      <c r="Y6533" s="3" t="e">
        <v>#N/A</v>
      </c>
      <c r="Z6533" s="8" t="e">
        <v>#N/A</v>
      </c>
      <c r="AA6533" s="30" t="e">
        <v>#N/A</v>
      </c>
      <c r="AB6533" t="e">
        <v>#N/A</v>
      </c>
      <c r="AC6533" t="e">
        <v>#N/A</v>
      </c>
      <c r="AD6533" t="e">
        <v>#N/A</v>
      </c>
      <c r="AE6533" t="e">
        <v>#N/A</v>
      </c>
      <c r="AF6533" t="e">
        <v>#N/A</v>
      </c>
    </row>
    <row r="6534" spans="1:32" x14ac:dyDescent="0.25">
      <c r="A6534" t="e">
        <v>#N/A</v>
      </c>
      <c r="B6534" s="33" t="e">
        <v>#N/A</v>
      </c>
      <c r="C6534" t="e">
        <v>#N/A</v>
      </c>
      <c r="D6534" t="e">
        <v>#N/A</v>
      </c>
      <c r="E6534" s="69" t="e">
        <v>#N/A</v>
      </c>
      <c r="F6534" s="3" t="e">
        <v>#N/A</v>
      </c>
      <c r="G6534" s="3" t="e">
        <v>#N/A</v>
      </c>
      <c r="H6534" s="3" t="e">
        <v>#N/A</v>
      </c>
      <c r="I6534" s="80" t="e">
        <v>#N/A</v>
      </c>
      <c r="J6534" s="80" t="e">
        <v>#N/A</v>
      </c>
      <c r="K6534" s="85" t="e">
        <v>#N/A</v>
      </c>
      <c r="L6534" s="9" t="e">
        <v>#N/A</v>
      </c>
      <c r="M6534" s="93" t="e">
        <v>#N/A</v>
      </c>
      <c r="N6534" s="8" t="e">
        <v>#N/A</v>
      </c>
      <c r="O6534" t="e">
        <v>#N/A</v>
      </c>
      <c r="P6534" t="e">
        <v>#N/A</v>
      </c>
      <c r="Q6534" t="e">
        <v>#N/A</v>
      </c>
      <c r="R6534" s="2" t="e">
        <v>#N/A</v>
      </c>
      <c r="S6534" t="e">
        <v>#N/A</v>
      </c>
      <c r="T6534" s="3" t="e">
        <v>#N/A</v>
      </c>
      <c r="U6534" s="3" t="e">
        <v>#N/A</v>
      </c>
      <c r="V6534" t="e">
        <v>#N/A</v>
      </c>
      <c r="W6534" t="e">
        <v>#N/A</v>
      </c>
      <c r="X6534" t="e">
        <v>#N/A</v>
      </c>
      <c r="Y6534" s="3" t="e">
        <v>#N/A</v>
      </c>
      <c r="Z6534" s="8" t="e">
        <v>#N/A</v>
      </c>
      <c r="AA6534" s="30" t="e">
        <v>#N/A</v>
      </c>
      <c r="AB6534" t="e">
        <v>#N/A</v>
      </c>
      <c r="AC6534" t="e">
        <v>#N/A</v>
      </c>
      <c r="AD6534" t="e">
        <v>#N/A</v>
      </c>
      <c r="AE6534" t="e">
        <v>#N/A</v>
      </c>
      <c r="AF6534" t="e">
        <v>#N/A</v>
      </c>
    </row>
    <row r="6535" spans="1:32" x14ac:dyDescent="0.25">
      <c r="A6535" t="e">
        <v>#N/A</v>
      </c>
      <c r="B6535" s="33" t="e">
        <v>#N/A</v>
      </c>
      <c r="C6535" t="e">
        <v>#N/A</v>
      </c>
      <c r="D6535" t="e">
        <v>#N/A</v>
      </c>
      <c r="E6535" s="69" t="e">
        <v>#N/A</v>
      </c>
      <c r="F6535" s="3" t="e">
        <v>#N/A</v>
      </c>
      <c r="G6535" s="3" t="e">
        <v>#N/A</v>
      </c>
      <c r="H6535" s="3" t="e">
        <v>#N/A</v>
      </c>
      <c r="I6535" s="80" t="e">
        <v>#N/A</v>
      </c>
      <c r="J6535" s="80" t="e">
        <v>#N/A</v>
      </c>
      <c r="K6535" s="85" t="e">
        <v>#N/A</v>
      </c>
      <c r="L6535" s="9" t="e">
        <v>#N/A</v>
      </c>
      <c r="M6535" s="93" t="e">
        <v>#N/A</v>
      </c>
      <c r="N6535" s="8" t="e">
        <v>#N/A</v>
      </c>
      <c r="O6535" t="e">
        <v>#N/A</v>
      </c>
      <c r="P6535" t="e">
        <v>#N/A</v>
      </c>
      <c r="Q6535" t="e">
        <v>#N/A</v>
      </c>
      <c r="R6535" s="2" t="e">
        <v>#N/A</v>
      </c>
      <c r="S6535" t="e">
        <v>#N/A</v>
      </c>
      <c r="T6535" s="3" t="e">
        <v>#N/A</v>
      </c>
      <c r="U6535" s="3" t="e">
        <v>#N/A</v>
      </c>
      <c r="V6535" t="e">
        <v>#N/A</v>
      </c>
      <c r="W6535" t="e">
        <v>#N/A</v>
      </c>
      <c r="X6535" t="e">
        <v>#N/A</v>
      </c>
      <c r="Y6535" s="3" t="e">
        <v>#N/A</v>
      </c>
      <c r="Z6535" s="8" t="e">
        <v>#N/A</v>
      </c>
      <c r="AA6535" s="30" t="e">
        <v>#N/A</v>
      </c>
      <c r="AB6535" t="e">
        <v>#N/A</v>
      </c>
      <c r="AC6535" t="e">
        <v>#N/A</v>
      </c>
      <c r="AD6535" t="e">
        <v>#N/A</v>
      </c>
      <c r="AE6535" t="e">
        <v>#N/A</v>
      </c>
      <c r="AF6535" t="e">
        <v>#N/A</v>
      </c>
    </row>
    <row r="6536" spans="1:32" x14ac:dyDescent="0.25">
      <c r="A6536" t="e">
        <v>#N/A</v>
      </c>
      <c r="B6536" s="33" t="e">
        <v>#N/A</v>
      </c>
      <c r="C6536" t="e">
        <v>#N/A</v>
      </c>
      <c r="D6536" t="e">
        <v>#N/A</v>
      </c>
      <c r="E6536" s="69" t="e">
        <v>#N/A</v>
      </c>
      <c r="F6536" s="3" t="e">
        <v>#N/A</v>
      </c>
      <c r="G6536" s="3" t="e">
        <v>#N/A</v>
      </c>
      <c r="H6536" s="3" t="e">
        <v>#N/A</v>
      </c>
      <c r="I6536" s="80" t="e">
        <v>#N/A</v>
      </c>
      <c r="J6536" s="80" t="e">
        <v>#N/A</v>
      </c>
      <c r="K6536" s="85" t="e">
        <v>#N/A</v>
      </c>
      <c r="L6536" s="9" t="e">
        <v>#N/A</v>
      </c>
      <c r="M6536" s="93" t="e">
        <v>#N/A</v>
      </c>
      <c r="N6536" s="8" t="e">
        <v>#N/A</v>
      </c>
      <c r="O6536" t="e">
        <v>#N/A</v>
      </c>
      <c r="P6536" t="e">
        <v>#N/A</v>
      </c>
      <c r="Q6536" t="e">
        <v>#N/A</v>
      </c>
      <c r="R6536" s="2" t="e">
        <v>#N/A</v>
      </c>
      <c r="S6536" t="e">
        <v>#N/A</v>
      </c>
      <c r="T6536" s="3" t="e">
        <v>#N/A</v>
      </c>
      <c r="U6536" s="3" t="e">
        <v>#N/A</v>
      </c>
      <c r="V6536" t="e">
        <v>#N/A</v>
      </c>
      <c r="W6536" t="e">
        <v>#N/A</v>
      </c>
      <c r="X6536" t="e">
        <v>#N/A</v>
      </c>
      <c r="Y6536" s="3" t="e">
        <v>#N/A</v>
      </c>
      <c r="Z6536" s="8" t="e">
        <v>#N/A</v>
      </c>
      <c r="AA6536" s="30" t="e">
        <v>#N/A</v>
      </c>
      <c r="AB6536" t="e">
        <v>#N/A</v>
      </c>
      <c r="AC6536" t="e">
        <v>#N/A</v>
      </c>
      <c r="AD6536" t="e">
        <v>#N/A</v>
      </c>
      <c r="AE6536" t="e">
        <v>#N/A</v>
      </c>
      <c r="AF6536" t="e">
        <v>#N/A</v>
      </c>
    </row>
    <row r="6537" spans="1:32" x14ac:dyDescent="0.25">
      <c r="A6537" t="e">
        <v>#N/A</v>
      </c>
      <c r="B6537" s="33" t="e">
        <v>#N/A</v>
      </c>
      <c r="C6537" t="e">
        <v>#N/A</v>
      </c>
      <c r="D6537" t="e">
        <v>#N/A</v>
      </c>
      <c r="E6537" s="69" t="e">
        <v>#N/A</v>
      </c>
      <c r="F6537" s="3" t="e">
        <v>#N/A</v>
      </c>
      <c r="G6537" s="3" t="e">
        <v>#N/A</v>
      </c>
      <c r="H6537" s="3" t="e">
        <v>#N/A</v>
      </c>
      <c r="I6537" s="80" t="e">
        <v>#N/A</v>
      </c>
      <c r="J6537" s="80" t="e">
        <v>#N/A</v>
      </c>
      <c r="K6537" s="85" t="e">
        <v>#N/A</v>
      </c>
      <c r="L6537" s="9" t="e">
        <v>#N/A</v>
      </c>
      <c r="M6537" s="93" t="e">
        <v>#N/A</v>
      </c>
      <c r="N6537" s="8" t="e">
        <v>#N/A</v>
      </c>
      <c r="O6537" t="e">
        <v>#N/A</v>
      </c>
      <c r="P6537" t="e">
        <v>#N/A</v>
      </c>
      <c r="Q6537" t="e">
        <v>#N/A</v>
      </c>
      <c r="R6537" s="2" t="e">
        <v>#N/A</v>
      </c>
      <c r="S6537" t="e">
        <v>#N/A</v>
      </c>
      <c r="T6537" s="3" t="e">
        <v>#N/A</v>
      </c>
      <c r="U6537" s="3" t="e">
        <v>#N/A</v>
      </c>
      <c r="V6537" t="e">
        <v>#N/A</v>
      </c>
      <c r="W6537" t="e">
        <v>#N/A</v>
      </c>
      <c r="X6537" t="e">
        <v>#N/A</v>
      </c>
      <c r="Y6537" s="3" t="e">
        <v>#N/A</v>
      </c>
      <c r="Z6537" s="8" t="e">
        <v>#N/A</v>
      </c>
      <c r="AA6537" s="30" t="e">
        <v>#N/A</v>
      </c>
      <c r="AB6537" t="e">
        <v>#N/A</v>
      </c>
      <c r="AC6537" t="e">
        <v>#N/A</v>
      </c>
      <c r="AD6537" t="e">
        <v>#N/A</v>
      </c>
      <c r="AE6537" t="e">
        <v>#N/A</v>
      </c>
      <c r="AF6537" t="e">
        <v>#N/A</v>
      </c>
    </row>
    <row r="6538" spans="1:32" x14ac:dyDescent="0.25">
      <c r="A6538" t="e">
        <v>#N/A</v>
      </c>
      <c r="B6538" s="33" t="e">
        <v>#N/A</v>
      </c>
      <c r="C6538" t="e">
        <v>#N/A</v>
      </c>
      <c r="D6538" t="e">
        <v>#N/A</v>
      </c>
      <c r="E6538" s="69" t="e">
        <v>#N/A</v>
      </c>
      <c r="F6538" s="3" t="e">
        <v>#N/A</v>
      </c>
      <c r="G6538" s="3" t="e">
        <v>#N/A</v>
      </c>
      <c r="H6538" s="3" t="e">
        <v>#N/A</v>
      </c>
      <c r="I6538" s="80" t="e">
        <v>#N/A</v>
      </c>
      <c r="J6538" s="80" t="e">
        <v>#N/A</v>
      </c>
      <c r="K6538" s="85" t="e">
        <v>#N/A</v>
      </c>
      <c r="L6538" s="9" t="e">
        <v>#N/A</v>
      </c>
      <c r="M6538" s="93" t="e">
        <v>#N/A</v>
      </c>
      <c r="N6538" s="8" t="e">
        <v>#N/A</v>
      </c>
      <c r="O6538" t="e">
        <v>#N/A</v>
      </c>
      <c r="P6538" t="e">
        <v>#N/A</v>
      </c>
      <c r="Q6538" t="e">
        <v>#N/A</v>
      </c>
      <c r="R6538" s="2" t="e">
        <v>#N/A</v>
      </c>
      <c r="S6538" t="e">
        <v>#N/A</v>
      </c>
      <c r="T6538" s="3" t="e">
        <v>#N/A</v>
      </c>
      <c r="U6538" s="3" t="e">
        <v>#N/A</v>
      </c>
      <c r="V6538" t="e">
        <v>#N/A</v>
      </c>
      <c r="W6538" t="e">
        <v>#N/A</v>
      </c>
      <c r="X6538" t="e">
        <v>#N/A</v>
      </c>
      <c r="Y6538" s="3" t="e">
        <v>#N/A</v>
      </c>
      <c r="Z6538" s="8" t="e">
        <v>#N/A</v>
      </c>
      <c r="AA6538" s="30" t="e">
        <v>#N/A</v>
      </c>
      <c r="AB6538" t="e">
        <v>#N/A</v>
      </c>
      <c r="AC6538" t="e">
        <v>#N/A</v>
      </c>
      <c r="AD6538" t="e">
        <v>#N/A</v>
      </c>
      <c r="AE6538" t="e">
        <v>#N/A</v>
      </c>
      <c r="AF6538" t="e">
        <v>#N/A</v>
      </c>
    </row>
    <row r="6539" spans="1:32" x14ac:dyDescent="0.25">
      <c r="A6539" t="e">
        <v>#N/A</v>
      </c>
      <c r="B6539" s="33" t="e">
        <v>#N/A</v>
      </c>
      <c r="C6539" t="e">
        <v>#N/A</v>
      </c>
      <c r="D6539" t="e">
        <v>#N/A</v>
      </c>
      <c r="E6539" s="69" t="e">
        <v>#N/A</v>
      </c>
      <c r="F6539" s="3" t="e">
        <v>#N/A</v>
      </c>
      <c r="G6539" s="3" t="e">
        <v>#N/A</v>
      </c>
      <c r="H6539" s="3" t="e">
        <v>#N/A</v>
      </c>
      <c r="I6539" s="80" t="e">
        <v>#N/A</v>
      </c>
      <c r="J6539" s="80" t="e">
        <v>#N/A</v>
      </c>
      <c r="K6539" s="85" t="e">
        <v>#N/A</v>
      </c>
      <c r="L6539" s="9" t="e">
        <v>#N/A</v>
      </c>
      <c r="M6539" s="93" t="e">
        <v>#N/A</v>
      </c>
      <c r="N6539" s="8" t="e">
        <v>#N/A</v>
      </c>
      <c r="O6539" t="e">
        <v>#N/A</v>
      </c>
      <c r="P6539" t="e">
        <v>#N/A</v>
      </c>
      <c r="Q6539" t="e">
        <v>#N/A</v>
      </c>
      <c r="R6539" s="2" t="e">
        <v>#N/A</v>
      </c>
      <c r="S6539" t="e">
        <v>#N/A</v>
      </c>
      <c r="T6539" s="3" t="e">
        <v>#N/A</v>
      </c>
      <c r="U6539" s="3" t="e">
        <v>#N/A</v>
      </c>
      <c r="V6539" t="e">
        <v>#N/A</v>
      </c>
      <c r="W6539" t="e">
        <v>#N/A</v>
      </c>
      <c r="X6539" t="e">
        <v>#N/A</v>
      </c>
      <c r="Y6539" s="3" t="e">
        <v>#N/A</v>
      </c>
      <c r="Z6539" s="8" t="e">
        <v>#N/A</v>
      </c>
      <c r="AA6539" s="30" t="e">
        <v>#N/A</v>
      </c>
      <c r="AB6539" t="e">
        <v>#N/A</v>
      </c>
      <c r="AC6539" t="e">
        <v>#N/A</v>
      </c>
      <c r="AD6539" t="e">
        <v>#N/A</v>
      </c>
      <c r="AE6539" t="e">
        <v>#N/A</v>
      </c>
      <c r="AF6539" t="e">
        <v>#N/A</v>
      </c>
    </row>
    <row r="6540" spans="1:32" x14ac:dyDescent="0.25">
      <c r="A6540" t="e">
        <v>#N/A</v>
      </c>
      <c r="B6540" s="33" t="e">
        <v>#N/A</v>
      </c>
      <c r="C6540" t="e">
        <v>#N/A</v>
      </c>
      <c r="D6540" t="e">
        <v>#N/A</v>
      </c>
      <c r="E6540" s="69" t="e">
        <v>#N/A</v>
      </c>
      <c r="F6540" s="3" t="e">
        <v>#N/A</v>
      </c>
      <c r="G6540" s="3" t="e">
        <v>#N/A</v>
      </c>
      <c r="H6540" s="3" t="e">
        <v>#N/A</v>
      </c>
      <c r="I6540" s="80" t="e">
        <v>#N/A</v>
      </c>
      <c r="J6540" s="80" t="e">
        <v>#N/A</v>
      </c>
      <c r="K6540" s="85" t="e">
        <v>#N/A</v>
      </c>
      <c r="L6540" s="9" t="e">
        <v>#N/A</v>
      </c>
      <c r="M6540" s="93" t="e">
        <v>#N/A</v>
      </c>
      <c r="N6540" s="8" t="e">
        <v>#N/A</v>
      </c>
      <c r="O6540" t="e">
        <v>#N/A</v>
      </c>
      <c r="P6540" t="e">
        <v>#N/A</v>
      </c>
      <c r="Q6540" t="e">
        <v>#N/A</v>
      </c>
      <c r="R6540" s="2" t="e">
        <v>#N/A</v>
      </c>
      <c r="S6540" t="e">
        <v>#N/A</v>
      </c>
      <c r="T6540" s="3" t="e">
        <v>#N/A</v>
      </c>
      <c r="U6540" s="3" t="e">
        <v>#N/A</v>
      </c>
      <c r="V6540" t="e">
        <v>#N/A</v>
      </c>
      <c r="W6540" t="e">
        <v>#N/A</v>
      </c>
      <c r="X6540" t="e">
        <v>#N/A</v>
      </c>
      <c r="Y6540" s="3" t="e">
        <v>#N/A</v>
      </c>
      <c r="Z6540" s="8" t="e">
        <v>#N/A</v>
      </c>
      <c r="AA6540" s="30" t="e">
        <v>#N/A</v>
      </c>
      <c r="AB6540" t="e">
        <v>#N/A</v>
      </c>
      <c r="AC6540" t="e">
        <v>#N/A</v>
      </c>
      <c r="AD6540" t="e">
        <v>#N/A</v>
      </c>
      <c r="AE6540" t="e">
        <v>#N/A</v>
      </c>
      <c r="AF6540" t="e">
        <v>#N/A</v>
      </c>
    </row>
    <row r="6541" spans="1:32" x14ac:dyDescent="0.25">
      <c r="A6541" t="e">
        <v>#N/A</v>
      </c>
      <c r="B6541" s="33" t="e">
        <v>#N/A</v>
      </c>
      <c r="C6541" t="e">
        <v>#N/A</v>
      </c>
      <c r="D6541" t="e">
        <v>#N/A</v>
      </c>
      <c r="E6541" s="69" t="e">
        <v>#N/A</v>
      </c>
      <c r="F6541" s="3" t="e">
        <v>#N/A</v>
      </c>
      <c r="G6541" s="3" t="e">
        <v>#N/A</v>
      </c>
      <c r="H6541" s="3" t="e">
        <v>#N/A</v>
      </c>
      <c r="I6541" s="80" t="e">
        <v>#N/A</v>
      </c>
      <c r="J6541" s="80" t="e">
        <v>#N/A</v>
      </c>
      <c r="K6541" s="85" t="e">
        <v>#N/A</v>
      </c>
      <c r="L6541" s="9" t="e">
        <v>#N/A</v>
      </c>
      <c r="M6541" s="93" t="e">
        <v>#N/A</v>
      </c>
      <c r="N6541" s="8" t="e">
        <v>#N/A</v>
      </c>
      <c r="O6541" t="e">
        <v>#N/A</v>
      </c>
      <c r="P6541" t="e">
        <v>#N/A</v>
      </c>
      <c r="Q6541" t="e">
        <v>#N/A</v>
      </c>
      <c r="R6541" s="2" t="e">
        <v>#N/A</v>
      </c>
      <c r="S6541" t="e">
        <v>#N/A</v>
      </c>
      <c r="T6541" s="3" t="e">
        <v>#N/A</v>
      </c>
      <c r="U6541" s="3" t="e">
        <v>#N/A</v>
      </c>
      <c r="V6541" t="e">
        <v>#N/A</v>
      </c>
      <c r="W6541" t="e">
        <v>#N/A</v>
      </c>
      <c r="X6541" t="e">
        <v>#N/A</v>
      </c>
      <c r="Y6541" s="3" t="e">
        <v>#N/A</v>
      </c>
      <c r="Z6541" s="8" t="e">
        <v>#N/A</v>
      </c>
      <c r="AA6541" s="30" t="e">
        <v>#N/A</v>
      </c>
      <c r="AB6541" t="e">
        <v>#N/A</v>
      </c>
      <c r="AC6541" t="e">
        <v>#N/A</v>
      </c>
      <c r="AD6541" t="e">
        <v>#N/A</v>
      </c>
      <c r="AE6541" t="e">
        <v>#N/A</v>
      </c>
      <c r="AF6541" t="e">
        <v>#N/A</v>
      </c>
    </row>
    <row r="6542" spans="1:32" x14ac:dyDescent="0.25">
      <c r="A6542" t="e">
        <v>#N/A</v>
      </c>
      <c r="B6542" s="33" t="e">
        <v>#N/A</v>
      </c>
      <c r="C6542" t="e">
        <v>#N/A</v>
      </c>
      <c r="D6542" t="e">
        <v>#N/A</v>
      </c>
      <c r="E6542" s="69" t="e">
        <v>#N/A</v>
      </c>
      <c r="F6542" s="3" t="e">
        <v>#N/A</v>
      </c>
      <c r="G6542" s="3" t="e">
        <v>#N/A</v>
      </c>
      <c r="H6542" s="3" t="e">
        <v>#N/A</v>
      </c>
      <c r="I6542" s="80" t="e">
        <v>#N/A</v>
      </c>
      <c r="J6542" s="80" t="e">
        <v>#N/A</v>
      </c>
      <c r="K6542" s="85" t="e">
        <v>#N/A</v>
      </c>
      <c r="L6542" s="9" t="e">
        <v>#N/A</v>
      </c>
      <c r="M6542" s="93" t="e">
        <v>#N/A</v>
      </c>
      <c r="N6542" s="8" t="e">
        <v>#N/A</v>
      </c>
      <c r="O6542" t="e">
        <v>#N/A</v>
      </c>
      <c r="P6542" t="e">
        <v>#N/A</v>
      </c>
      <c r="Q6542" t="e">
        <v>#N/A</v>
      </c>
      <c r="R6542" s="2" t="e">
        <v>#N/A</v>
      </c>
      <c r="S6542" t="e">
        <v>#N/A</v>
      </c>
      <c r="T6542" s="3" t="e">
        <v>#N/A</v>
      </c>
      <c r="U6542" s="3" t="e">
        <v>#N/A</v>
      </c>
      <c r="V6542" t="e">
        <v>#N/A</v>
      </c>
      <c r="W6542" t="e">
        <v>#N/A</v>
      </c>
      <c r="X6542" t="e">
        <v>#N/A</v>
      </c>
      <c r="Y6542" s="3" t="e">
        <v>#N/A</v>
      </c>
      <c r="Z6542" s="8" t="e">
        <v>#N/A</v>
      </c>
      <c r="AA6542" s="30" t="e">
        <v>#N/A</v>
      </c>
      <c r="AB6542" t="e">
        <v>#N/A</v>
      </c>
      <c r="AC6542" t="e">
        <v>#N/A</v>
      </c>
      <c r="AD6542" t="e">
        <v>#N/A</v>
      </c>
      <c r="AE6542" t="e">
        <v>#N/A</v>
      </c>
      <c r="AF6542" t="e">
        <v>#N/A</v>
      </c>
    </row>
    <row r="6543" spans="1:32" x14ac:dyDescent="0.25">
      <c r="A6543" t="e">
        <v>#N/A</v>
      </c>
      <c r="B6543" s="33" t="e">
        <v>#N/A</v>
      </c>
      <c r="C6543" t="e">
        <v>#N/A</v>
      </c>
      <c r="D6543" t="e">
        <v>#N/A</v>
      </c>
      <c r="E6543" s="69" t="e">
        <v>#N/A</v>
      </c>
      <c r="F6543" s="3" t="e">
        <v>#N/A</v>
      </c>
      <c r="G6543" s="3" t="e">
        <v>#N/A</v>
      </c>
      <c r="H6543" s="3" t="e">
        <v>#N/A</v>
      </c>
      <c r="I6543" s="80" t="e">
        <v>#N/A</v>
      </c>
      <c r="J6543" s="80" t="e">
        <v>#N/A</v>
      </c>
      <c r="K6543" s="85" t="e">
        <v>#N/A</v>
      </c>
      <c r="L6543" s="9" t="e">
        <v>#N/A</v>
      </c>
      <c r="M6543" s="93" t="e">
        <v>#N/A</v>
      </c>
      <c r="N6543" s="8" t="e">
        <v>#N/A</v>
      </c>
      <c r="O6543" t="e">
        <v>#N/A</v>
      </c>
      <c r="P6543" t="e">
        <v>#N/A</v>
      </c>
      <c r="Q6543" t="e">
        <v>#N/A</v>
      </c>
      <c r="R6543" s="2" t="e">
        <v>#N/A</v>
      </c>
      <c r="S6543" t="e">
        <v>#N/A</v>
      </c>
      <c r="T6543" s="3" t="e">
        <v>#N/A</v>
      </c>
      <c r="U6543" s="3" t="e">
        <v>#N/A</v>
      </c>
      <c r="V6543" t="e">
        <v>#N/A</v>
      </c>
      <c r="W6543" t="e">
        <v>#N/A</v>
      </c>
      <c r="X6543" t="e">
        <v>#N/A</v>
      </c>
      <c r="Y6543" s="3" t="e">
        <v>#N/A</v>
      </c>
      <c r="Z6543" s="8" t="e">
        <v>#N/A</v>
      </c>
      <c r="AA6543" s="30" t="e">
        <v>#N/A</v>
      </c>
      <c r="AB6543" t="e">
        <v>#N/A</v>
      </c>
      <c r="AC6543" t="e">
        <v>#N/A</v>
      </c>
      <c r="AD6543" t="e">
        <v>#N/A</v>
      </c>
      <c r="AE6543" t="e">
        <v>#N/A</v>
      </c>
      <c r="AF6543" t="e">
        <v>#N/A</v>
      </c>
    </row>
    <row r="6544" spans="1:32" x14ac:dyDescent="0.25">
      <c r="A6544" t="e">
        <v>#N/A</v>
      </c>
      <c r="B6544" s="33" t="e">
        <v>#N/A</v>
      </c>
      <c r="C6544" t="e">
        <v>#N/A</v>
      </c>
      <c r="D6544" t="e">
        <v>#N/A</v>
      </c>
      <c r="E6544" s="69" t="e">
        <v>#N/A</v>
      </c>
      <c r="F6544" s="3" t="e">
        <v>#N/A</v>
      </c>
      <c r="G6544" s="3" t="e">
        <v>#N/A</v>
      </c>
      <c r="H6544" s="3" t="e">
        <v>#N/A</v>
      </c>
      <c r="I6544" s="80" t="e">
        <v>#N/A</v>
      </c>
      <c r="J6544" s="80" t="e">
        <v>#N/A</v>
      </c>
      <c r="K6544" s="85" t="e">
        <v>#N/A</v>
      </c>
      <c r="L6544" s="9" t="e">
        <v>#N/A</v>
      </c>
      <c r="M6544" s="93" t="e">
        <v>#N/A</v>
      </c>
      <c r="N6544" s="8" t="e">
        <v>#N/A</v>
      </c>
      <c r="O6544" t="e">
        <v>#N/A</v>
      </c>
      <c r="P6544" t="e">
        <v>#N/A</v>
      </c>
      <c r="Q6544" t="e">
        <v>#N/A</v>
      </c>
      <c r="R6544" s="2" t="e">
        <v>#N/A</v>
      </c>
      <c r="S6544" t="e">
        <v>#N/A</v>
      </c>
      <c r="T6544" s="3" t="e">
        <v>#N/A</v>
      </c>
      <c r="U6544" s="3" t="e">
        <v>#N/A</v>
      </c>
      <c r="V6544" t="e">
        <v>#N/A</v>
      </c>
      <c r="W6544" t="e">
        <v>#N/A</v>
      </c>
      <c r="X6544" t="e">
        <v>#N/A</v>
      </c>
      <c r="Y6544" s="3" t="e">
        <v>#N/A</v>
      </c>
      <c r="Z6544" s="8" t="e">
        <v>#N/A</v>
      </c>
      <c r="AA6544" s="30" t="e">
        <v>#N/A</v>
      </c>
      <c r="AB6544" t="e">
        <v>#N/A</v>
      </c>
      <c r="AC6544" t="e">
        <v>#N/A</v>
      </c>
      <c r="AD6544" t="e">
        <v>#N/A</v>
      </c>
      <c r="AE6544" t="e">
        <v>#N/A</v>
      </c>
      <c r="AF6544" t="e">
        <v>#N/A</v>
      </c>
    </row>
    <row r="6545" spans="1:32" x14ac:dyDescent="0.25">
      <c r="A6545" t="e">
        <v>#N/A</v>
      </c>
      <c r="B6545" s="33" t="e">
        <v>#N/A</v>
      </c>
      <c r="C6545" t="e">
        <v>#N/A</v>
      </c>
      <c r="D6545" t="e">
        <v>#N/A</v>
      </c>
      <c r="E6545" s="69" t="e">
        <v>#N/A</v>
      </c>
      <c r="F6545" s="3" t="e">
        <v>#N/A</v>
      </c>
      <c r="G6545" s="3" t="e">
        <v>#N/A</v>
      </c>
      <c r="H6545" s="3" t="e">
        <v>#N/A</v>
      </c>
      <c r="I6545" s="80" t="e">
        <v>#N/A</v>
      </c>
      <c r="J6545" s="80" t="e">
        <v>#N/A</v>
      </c>
      <c r="K6545" s="85" t="e">
        <v>#N/A</v>
      </c>
      <c r="L6545" s="9" t="e">
        <v>#N/A</v>
      </c>
      <c r="M6545" s="93" t="e">
        <v>#N/A</v>
      </c>
      <c r="N6545" s="8" t="e">
        <v>#N/A</v>
      </c>
      <c r="O6545" t="e">
        <v>#N/A</v>
      </c>
      <c r="P6545" t="e">
        <v>#N/A</v>
      </c>
      <c r="Q6545" t="e">
        <v>#N/A</v>
      </c>
      <c r="R6545" s="2" t="e">
        <v>#N/A</v>
      </c>
      <c r="S6545" t="e">
        <v>#N/A</v>
      </c>
      <c r="T6545" s="3" t="e">
        <v>#N/A</v>
      </c>
      <c r="U6545" s="3" t="e">
        <v>#N/A</v>
      </c>
      <c r="V6545" t="e">
        <v>#N/A</v>
      </c>
      <c r="W6545" t="e">
        <v>#N/A</v>
      </c>
      <c r="X6545" t="e">
        <v>#N/A</v>
      </c>
      <c r="Y6545" s="3" t="e">
        <v>#N/A</v>
      </c>
      <c r="Z6545" s="8" t="e">
        <v>#N/A</v>
      </c>
      <c r="AA6545" s="30" t="e">
        <v>#N/A</v>
      </c>
      <c r="AB6545" t="e">
        <v>#N/A</v>
      </c>
      <c r="AC6545" t="e">
        <v>#N/A</v>
      </c>
      <c r="AD6545" t="e">
        <v>#N/A</v>
      </c>
      <c r="AE6545" t="e">
        <v>#N/A</v>
      </c>
      <c r="AF6545" t="e">
        <v>#N/A</v>
      </c>
    </row>
    <row r="6546" spans="1:32" x14ac:dyDescent="0.25">
      <c r="A6546" t="e">
        <v>#N/A</v>
      </c>
      <c r="B6546" s="33" t="e">
        <v>#N/A</v>
      </c>
      <c r="C6546" t="e">
        <v>#N/A</v>
      </c>
      <c r="D6546" t="e">
        <v>#N/A</v>
      </c>
      <c r="E6546" s="69" t="e">
        <v>#N/A</v>
      </c>
      <c r="F6546" s="3" t="e">
        <v>#N/A</v>
      </c>
      <c r="G6546" s="3" t="e">
        <v>#N/A</v>
      </c>
      <c r="H6546" s="3" t="e">
        <v>#N/A</v>
      </c>
      <c r="I6546" s="80" t="e">
        <v>#N/A</v>
      </c>
      <c r="J6546" s="80" t="e">
        <v>#N/A</v>
      </c>
      <c r="K6546" s="85" t="e">
        <v>#N/A</v>
      </c>
      <c r="L6546" s="9" t="e">
        <v>#N/A</v>
      </c>
      <c r="M6546" s="93" t="e">
        <v>#N/A</v>
      </c>
      <c r="N6546" s="8" t="e">
        <v>#N/A</v>
      </c>
      <c r="O6546" t="e">
        <v>#N/A</v>
      </c>
      <c r="P6546" t="e">
        <v>#N/A</v>
      </c>
      <c r="Q6546" t="e">
        <v>#N/A</v>
      </c>
      <c r="R6546" s="2" t="e">
        <v>#N/A</v>
      </c>
      <c r="S6546" t="e">
        <v>#N/A</v>
      </c>
      <c r="T6546" s="3" t="e">
        <v>#N/A</v>
      </c>
      <c r="U6546" s="3" t="e">
        <v>#N/A</v>
      </c>
      <c r="V6546" t="e">
        <v>#N/A</v>
      </c>
      <c r="W6546" t="e">
        <v>#N/A</v>
      </c>
      <c r="X6546" t="e">
        <v>#N/A</v>
      </c>
      <c r="Y6546" s="3" t="e">
        <v>#N/A</v>
      </c>
      <c r="Z6546" s="8" t="e">
        <v>#N/A</v>
      </c>
      <c r="AA6546" s="30" t="e">
        <v>#N/A</v>
      </c>
      <c r="AB6546" t="e">
        <v>#N/A</v>
      </c>
      <c r="AC6546" t="e">
        <v>#N/A</v>
      </c>
      <c r="AD6546" t="e">
        <v>#N/A</v>
      </c>
      <c r="AE6546" t="e">
        <v>#N/A</v>
      </c>
      <c r="AF6546" t="e">
        <v>#N/A</v>
      </c>
    </row>
    <row r="6547" spans="1:32" x14ac:dyDescent="0.25">
      <c r="A6547" t="e">
        <v>#N/A</v>
      </c>
      <c r="B6547" s="33" t="e">
        <v>#N/A</v>
      </c>
      <c r="C6547" t="e">
        <v>#N/A</v>
      </c>
      <c r="D6547" t="e">
        <v>#N/A</v>
      </c>
      <c r="E6547" s="69" t="e">
        <v>#N/A</v>
      </c>
      <c r="F6547" s="3" t="e">
        <v>#N/A</v>
      </c>
      <c r="G6547" s="3" t="e">
        <v>#N/A</v>
      </c>
      <c r="H6547" s="3" t="e">
        <v>#N/A</v>
      </c>
      <c r="I6547" s="80" t="e">
        <v>#N/A</v>
      </c>
      <c r="J6547" s="80" t="e">
        <v>#N/A</v>
      </c>
      <c r="K6547" s="85" t="e">
        <v>#N/A</v>
      </c>
      <c r="L6547" s="9" t="e">
        <v>#N/A</v>
      </c>
      <c r="M6547" s="93" t="e">
        <v>#N/A</v>
      </c>
      <c r="N6547" s="8" t="e">
        <v>#N/A</v>
      </c>
      <c r="O6547" t="e">
        <v>#N/A</v>
      </c>
      <c r="P6547" t="e">
        <v>#N/A</v>
      </c>
      <c r="Q6547" t="e">
        <v>#N/A</v>
      </c>
      <c r="R6547" s="2" t="e">
        <v>#N/A</v>
      </c>
      <c r="S6547" t="e">
        <v>#N/A</v>
      </c>
      <c r="T6547" s="3" t="e">
        <v>#N/A</v>
      </c>
      <c r="U6547" s="3" t="e">
        <v>#N/A</v>
      </c>
      <c r="V6547" t="e">
        <v>#N/A</v>
      </c>
      <c r="W6547" t="e">
        <v>#N/A</v>
      </c>
      <c r="X6547" t="e">
        <v>#N/A</v>
      </c>
      <c r="Y6547" s="3" t="e">
        <v>#N/A</v>
      </c>
      <c r="Z6547" s="8" t="e">
        <v>#N/A</v>
      </c>
      <c r="AA6547" s="30" t="e">
        <v>#N/A</v>
      </c>
      <c r="AB6547" t="e">
        <v>#N/A</v>
      </c>
      <c r="AC6547" t="e">
        <v>#N/A</v>
      </c>
      <c r="AD6547" t="e">
        <v>#N/A</v>
      </c>
      <c r="AE6547" t="e">
        <v>#N/A</v>
      </c>
      <c r="AF6547" t="e">
        <v>#N/A</v>
      </c>
    </row>
    <row r="6548" spans="1:32" x14ac:dyDescent="0.25">
      <c r="A6548" t="e">
        <v>#N/A</v>
      </c>
      <c r="B6548" s="33" t="e">
        <v>#N/A</v>
      </c>
      <c r="C6548" t="e">
        <v>#N/A</v>
      </c>
      <c r="D6548" t="e">
        <v>#N/A</v>
      </c>
      <c r="E6548" s="69" t="e">
        <v>#N/A</v>
      </c>
      <c r="F6548" s="3" t="e">
        <v>#N/A</v>
      </c>
      <c r="G6548" s="3" t="e">
        <v>#N/A</v>
      </c>
      <c r="H6548" s="3" t="e">
        <v>#N/A</v>
      </c>
      <c r="I6548" s="80" t="e">
        <v>#N/A</v>
      </c>
      <c r="J6548" s="80" t="e">
        <v>#N/A</v>
      </c>
      <c r="K6548" s="85" t="e">
        <v>#N/A</v>
      </c>
      <c r="L6548" s="9" t="e">
        <v>#N/A</v>
      </c>
      <c r="M6548" s="93" t="e">
        <v>#N/A</v>
      </c>
      <c r="N6548" s="8" t="e">
        <v>#N/A</v>
      </c>
      <c r="O6548" t="e">
        <v>#N/A</v>
      </c>
      <c r="P6548" t="e">
        <v>#N/A</v>
      </c>
      <c r="Q6548" t="e">
        <v>#N/A</v>
      </c>
      <c r="R6548" s="2" t="e">
        <v>#N/A</v>
      </c>
      <c r="S6548" t="e">
        <v>#N/A</v>
      </c>
      <c r="T6548" s="3" t="e">
        <v>#N/A</v>
      </c>
      <c r="U6548" s="3" t="e">
        <v>#N/A</v>
      </c>
      <c r="V6548" t="e">
        <v>#N/A</v>
      </c>
      <c r="W6548" t="e">
        <v>#N/A</v>
      </c>
      <c r="X6548" t="e">
        <v>#N/A</v>
      </c>
      <c r="Y6548" s="3" t="e">
        <v>#N/A</v>
      </c>
      <c r="Z6548" s="8" t="e">
        <v>#N/A</v>
      </c>
      <c r="AA6548" s="30" t="e">
        <v>#N/A</v>
      </c>
      <c r="AB6548" t="e">
        <v>#N/A</v>
      </c>
      <c r="AC6548" t="e">
        <v>#N/A</v>
      </c>
      <c r="AD6548" t="e">
        <v>#N/A</v>
      </c>
      <c r="AE6548" t="e">
        <v>#N/A</v>
      </c>
      <c r="AF6548" t="e">
        <v>#N/A</v>
      </c>
    </row>
    <row r="6549" spans="1:32" x14ac:dyDescent="0.25">
      <c r="A6549" t="e">
        <v>#N/A</v>
      </c>
      <c r="B6549" s="33" t="e">
        <v>#N/A</v>
      </c>
      <c r="C6549" t="e">
        <v>#N/A</v>
      </c>
      <c r="D6549" t="e">
        <v>#N/A</v>
      </c>
      <c r="E6549" s="69" t="e">
        <v>#N/A</v>
      </c>
      <c r="F6549" s="3" t="e">
        <v>#N/A</v>
      </c>
      <c r="G6549" s="3" t="e">
        <v>#N/A</v>
      </c>
      <c r="H6549" s="3" t="e">
        <v>#N/A</v>
      </c>
      <c r="I6549" s="80" t="e">
        <v>#N/A</v>
      </c>
      <c r="J6549" s="80" t="e">
        <v>#N/A</v>
      </c>
      <c r="K6549" s="85" t="e">
        <v>#N/A</v>
      </c>
      <c r="L6549" s="9" t="e">
        <v>#N/A</v>
      </c>
      <c r="M6549" s="93" t="e">
        <v>#N/A</v>
      </c>
      <c r="N6549" s="8" t="e">
        <v>#N/A</v>
      </c>
      <c r="O6549" t="e">
        <v>#N/A</v>
      </c>
      <c r="P6549" t="e">
        <v>#N/A</v>
      </c>
      <c r="Q6549" t="e">
        <v>#N/A</v>
      </c>
      <c r="R6549" s="2" t="e">
        <v>#N/A</v>
      </c>
      <c r="S6549" t="e">
        <v>#N/A</v>
      </c>
      <c r="T6549" s="3" t="e">
        <v>#N/A</v>
      </c>
      <c r="U6549" s="3" t="e">
        <v>#N/A</v>
      </c>
      <c r="V6549" t="e">
        <v>#N/A</v>
      </c>
      <c r="W6549" t="e">
        <v>#N/A</v>
      </c>
      <c r="X6549" t="e">
        <v>#N/A</v>
      </c>
      <c r="Y6549" s="3" t="e">
        <v>#N/A</v>
      </c>
      <c r="Z6549" s="8" t="e">
        <v>#N/A</v>
      </c>
      <c r="AA6549" s="30" t="e">
        <v>#N/A</v>
      </c>
      <c r="AB6549" t="e">
        <v>#N/A</v>
      </c>
      <c r="AC6549" t="e">
        <v>#N/A</v>
      </c>
      <c r="AD6549" t="e">
        <v>#N/A</v>
      </c>
      <c r="AE6549" t="e">
        <v>#N/A</v>
      </c>
      <c r="AF6549" t="e">
        <v>#N/A</v>
      </c>
    </row>
    <row r="6550" spans="1:32" x14ac:dyDescent="0.25">
      <c r="A6550" t="e">
        <v>#N/A</v>
      </c>
      <c r="B6550" s="33" t="e">
        <v>#N/A</v>
      </c>
      <c r="C6550" t="e">
        <v>#N/A</v>
      </c>
      <c r="D6550" t="e">
        <v>#N/A</v>
      </c>
      <c r="E6550" s="69" t="e">
        <v>#N/A</v>
      </c>
      <c r="F6550" s="3" t="e">
        <v>#N/A</v>
      </c>
      <c r="G6550" s="3" t="e">
        <v>#N/A</v>
      </c>
      <c r="H6550" s="3" t="e">
        <v>#N/A</v>
      </c>
      <c r="I6550" s="80" t="e">
        <v>#N/A</v>
      </c>
      <c r="J6550" s="80" t="e">
        <v>#N/A</v>
      </c>
      <c r="K6550" s="85" t="e">
        <v>#N/A</v>
      </c>
      <c r="L6550" s="9" t="e">
        <v>#N/A</v>
      </c>
      <c r="M6550" s="93" t="e">
        <v>#N/A</v>
      </c>
      <c r="N6550" s="8" t="e">
        <v>#N/A</v>
      </c>
      <c r="O6550" t="e">
        <v>#N/A</v>
      </c>
      <c r="P6550" t="e">
        <v>#N/A</v>
      </c>
      <c r="Q6550" t="e">
        <v>#N/A</v>
      </c>
      <c r="R6550" s="2" t="e">
        <v>#N/A</v>
      </c>
      <c r="S6550" t="e">
        <v>#N/A</v>
      </c>
      <c r="T6550" s="3" t="e">
        <v>#N/A</v>
      </c>
      <c r="U6550" s="3" t="e">
        <v>#N/A</v>
      </c>
      <c r="V6550" t="e">
        <v>#N/A</v>
      </c>
      <c r="W6550" t="e">
        <v>#N/A</v>
      </c>
      <c r="X6550" t="e">
        <v>#N/A</v>
      </c>
      <c r="Y6550" s="3" t="e">
        <v>#N/A</v>
      </c>
      <c r="Z6550" s="8" t="e">
        <v>#N/A</v>
      </c>
      <c r="AA6550" s="30" t="e">
        <v>#N/A</v>
      </c>
      <c r="AB6550" t="e">
        <v>#N/A</v>
      </c>
      <c r="AC6550" t="e">
        <v>#N/A</v>
      </c>
      <c r="AD6550" t="e">
        <v>#N/A</v>
      </c>
      <c r="AE6550" t="e">
        <v>#N/A</v>
      </c>
      <c r="AF6550" t="e">
        <v>#N/A</v>
      </c>
    </row>
    <row r="6551" spans="1:32" x14ac:dyDescent="0.25">
      <c r="A6551" t="e">
        <v>#N/A</v>
      </c>
      <c r="B6551" s="33" t="e">
        <v>#N/A</v>
      </c>
      <c r="C6551" t="e">
        <v>#N/A</v>
      </c>
      <c r="D6551" t="e">
        <v>#N/A</v>
      </c>
      <c r="E6551" s="69" t="e">
        <v>#N/A</v>
      </c>
      <c r="F6551" s="3" t="e">
        <v>#N/A</v>
      </c>
      <c r="G6551" s="3" t="e">
        <v>#N/A</v>
      </c>
      <c r="H6551" s="3" t="e">
        <v>#N/A</v>
      </c>
      <c r="I6551" s="80" t="e">
        <v>#N/A</v>
      </c>
      <c r="J6551" s="80" t="e">
        <v>#N/A</v>
      </c>
      <c r="K6551" s="85" t="e">
        <v>#N/A</v>
      </c>
      <c r="L6551" s="9" t="e">
        <v>#N/A</v>
      </c>
      <c r="M6551" s="93" t="e">
        <v>#N/A</v>
      </c>
      <c r="N6551" s="8" t="e">
        <v>#N/A</v>
      </c>
      <c r="O6551" t="e">
        <v>#N/A</v>
      </c>
      <c r="P6551" t="e">
        <v>#N/A</v>
      </c>
      <c r="Q6551" t="e">
        <v>#N/A</v>
      </c>
      <c r="R6551" s="2" t="e">
        <v>#N/A</v>
      </c>
      <c r="S6551" t="e">
        <v>#N/A</v>
      </c>
      <c r="T6551" s="3" t="e">
        <v>#N/A</v>
      </c>
      <c r="U6551" s="3" t="e">
        <v>#N/A</v>
      </c>
      <c r="V6551" t="e">
        <v>#N/A</v>
      </c>
      <c r="W6551" t="e">
        <v>#N/A</v>
      </c>
      <c r="X6551" t="e">
        <v>#N/A</v>
      </c>
      <c r="Y6551" s="3" t="e">
        <v>#N/A</v>
      </c>
      <c r="Z6551" s="8" t="e">
        <v>#N/A</v>
      </c>
      <c r="AA6551" s="30" t="e">
        <v>#N/A</v>
      </c>
      <c r="AB6551" t="e">
        <v>#N/A</v>
      </c>
      <c r="AC6551" t="e">
        <v>#N/A</v>
      </c>
      <c r="AD6551" t="e">
        <v>#N/A</v>
      </c>
      <c r="AE6551" t="e">
        <v>#N/A</v>
      </c>
      <c r="AF6551" t="e">
        <v>#N/A</v>
      </c>
    </row>
    <row r="6552" spans="1:32" x14ac:dyDescent="0.25">
      <c r="A6552" t="e">
        <v>#N/A</v>
      </c>
      <c r="B6552" s="33" t="e">
        <v>#N/A</v>
      </c>
      <c r="C6552" t="e">
        <v>#N/A</v>
      </c>
      <c r="D6552" t="e">
        <v>#N/A</v>
      </c>
      <c r="E6552" s="69" t="e">
        <v>#N/A</v>
      </c>
      <c r="F6552" s="3" t="e">
        <v>#N/A</v>
      </c>
      <c r="G6552" s="3" t="e">
        <v>#N/A</v>
      </c>
      <c r="H6552" s="3" t="e">
        <v>#N/A</v>
      </c>
      <c r="I6552" s="80" t="e">
        <v>#N/A</v>
      </c>
      <c r="J6552" s="80" t="e">
        <v>#N/A</v>
      </c>
      <c r="K6552" s="85" t="e">
        <v>#N/A</v>
      </c>
      <c r="L6552" s="9" t="e">
        <v>#N/A</v>
      </c>
      <c r="M6552" s="93" t="e">
        <v>#N/A</v>
      </c>
      <c r="N6552" s="8" t="e">
        <v>#N/A</v>
      </c>
      <c r="O6552" t="e">
        <v>#N/A</v>
      </c>
      <c r="P6552" t="e">
        <v>#N/A</v>
      </c>
      <c r="Q6552" t="e">
        <v>#N/A</v>
      </c>
      <c r="R6552" s="2" t="e">
        <v>#N/A</v>
      </c>
      <c r="S6552" t="e">
        <v>#N/A</v>
      </c>
      <c r="T6552" s="3" t="e">
        <v>#N/A</v>
      </c>
      <c r="U6552" s="3" t="e">
        <v>#N/A</v>
      </c>
      <c r="V6552" t="e">
        <v>#N/A</v>
      </c>
      <c r="W6552" t="e">
        <v>#N/A</v>
      </c>
      <c r="X6552" t="e">
        <v>#N/A</v>
      </c>
      <c r="Y6552" s="3" t="e">
        <v>#N/A</v>
      </c>
      <c r="Z6552" s="8" t="e">
        <v>#N/A</v>
      </c>
      <c r="AA6552" s="30" t="e">
        <v>#N/A</v>
      </c>
      <c r="AB6552" t="e">
        <v>#N/A</v>
      </c>
      <c r="AC6552" t="e">
        <v>#N/A</v>
      </c>
      <c r="AD6552" t="e">
        <v>#N/A</v>
      </c>
      <c r="AE6552" t="e">
        <v>#N/A</v>
      </c>
      <c r="AF6552" t="e">
        <v>#N/A</v>
      </c>
    </row>
    <row r="6553" spans="1:32" x14ac:dyDescent="0.25">
      <c r="A6553" t="e">
        <v>#N/A</v>
      </c>
      <c r="B6553" s="33" t="e">
        <v>#N/A</v>
      </c>
      <c r="C6553" t="e">
        <v>#N/A</v>
      </c>
      <c r="D6553" t="e">
        <v>#N/A</v>
      </c>
      <c r="E6553" s="69" t="e">
        <v>#N/A</v>
      </c>
      <c r="F6553" s="3" t="e">
        <v>#N/A</v>
      </c>
      <c r="G6553" s="3" t="e">
        <v>#N/A</v>
      </c>
      <c r="H6553" s="3" t="e">
        <v>#N/A</v>
      </c>
      <c r="I6553" s="80" t="e">
        <v>#N/A</v>
      </c>
      <c r="J6553" s="80" t="e">
        <v>#N/A</v>
      </c>
      <c r="K6553" s="85" t="e">
        <v>#N/A</v>
      </c>
      <c r="L6553" s="9" t="e">
        <v>#N/A</v>
      </c>
      <c r="M6553" s="93" t="e">
        <v>#N/A</v>
      </c>
      <c r="N6553" s="8" t="e">
        <v>#N/A</v>
      </c>
      <c r="O6553" t="e">
        <v>#N/A</v>
      </c>
      <c r="P6553" t="e">
        <v>#N/A</v>
      </c>
      <c r="Q6553" t="e">
        <v>#N/A</v>
      </c>
      <c r="R6553" s="2" t="e">
        <v>#N/A</v>
      </c>
      <c r="S6553" t="e">
        <v>#N/A</v>
      </c>
      <c r="T6553" s="3" t="e">
        <v>#N/A</v>
      </c>
      <c r="U6553" s="3" t="e">
        <v>#N/A</v>
      </c>
      <c r="V6553" t="e">
        <v>#N/A</v>
      </c>
      <c r="W6553" t="e">
        <v>#N/A</v>
      </c>
      <c r="X6553" t="e">
        <v>#N/A</v>
      </c>
      <c r="Y6553" s="3" t="e">
        <v>#N/A</v>
      </c>
      <c r="Z6553" s="8" t="e">
        <v>#N/A</v>
      </c>
      <c r="AA6553" s="30" t="e">
        <v>#N/A</v>
      </c>
      <c r="AB6553" t="e">
        <v>#N/A</v>
      </c>
      <c r="AC6553" t="e">
        <v>#N/A</v>
      </c>
      <c r="AD6553" t="e">
        <v>#N/A</v>
      </c>
      <c r="AE6553" t="e">
        <v>#N/A</v>
      </c>
      <c r="AF6553" t="e">
        <v>#N/A</v>
      </c>
    </row>
    <row r="6554" spans="1:32" x14ac:dyDescent="0.25">
      <c r="A6554" t="e">
        <v>#N/A</v>
      </c>
      <c r="B6554" s="33" t="e">
        <v>#N/A</v>
      </c>
      <c r="C6554" t="e">
        <v>#N/A</v>
      </c>
      <c r="D6554" t="e">
        <v>#N/A</v>
      </c>
      <c r="E6554" s="69" t="e">
        <v>#N/A</v>
      </c>
      <c r="F6554" s="3" t="e">
        <v>#N/A</v>
      </c>
      <c r="G6554" s="3" t="e">
        <v>#N/A</v>
      </c>
      <c r="H6554" s="3" t="e">
        <v>#N/A</v>
      </c>
      <c r="I6554" s="80" t="e">
        <v>#N/A</v>
      </c>
      <c r="J6554" s="80" t="e">
        <v>#N/A</v>
      </c>
      <c r="K6554" s="85" t="e">
        <v>#N/A</v>
      </c>
      <c r="L6554" s="9" t="e">
        <v>#N/A</v>
      </c>
      <c r="M6554" s="93" t="e">
        <v>#N/A</v>
      </c>
      <c r="N6554" s="8" t="e">
        <v>#N/A</v>
      </c>
      <c r="O6554" t="e">
        <v>#N/A</v>
      </c>
      <c r="P6554" t="e">
        <v>#N/A</v>
      </c>
      <c r="Q6554" t="e">
        <v>#N/A</v>
      </c>
      <c r="R6554" s="2" t="e">
        <v>#N/A</v>
      </c>
      <c r="S6554" t="e">
        <v>#N/A</v>
      </c>
      <c r="T6554" s="3" t="e">
        <v>#N/A</v>
      </c>
      <c r="U6554" s="3" t="e">
        <v>#N/A</v>
      </c>
      <c r="V6554" t="e">
        <v>#N/A</v>
      </c>
      <c r="W6554" t="e">
        <v>#N/A</v>
      </c>
      <c r="X6554" t="e">
        <v>#N/A</v>
      </c>
      <c r="Y6554" s="3" t="e">
        <v>#N/A</v>
      </c>
      <c r="Z6554" s="8" t="e">
        <v>#N/A</v>
      </c>
      <c r="AA6554" s="30" t="e">
        <v>#N/A</v>
      </c>
      <c r="AB6554" t="e">
        <v>#N/A</v>
      </c>
      <c r="AC6554" t="e">
        <v>#N/A</v>
      </c>
      <c r="AD6554" t="e">
        <v>#N/A</v>
      </c>
      <c r="AE6554" t="e">
        <v>#N/A</v>
      </c>
      <c r="AF6554" t="e">
        <v>#N/A</v>
      </c>
    </row>
    <row r="6555" spans="1:32" x14ac:dyDescent="0.25">
      <c r="A6555" t="e">
        <v>#N/A</v>
      </c>
      <c r="B6555" s="33" t="e">
        <v>#N/A</v>
      </c>
      <c r="C6555" t="e">
        <v>#N/A</v>
      </c>
      <c r="D6555" t="e">
        <v>#N/A</v>
      </c>
      <c r="E6555" s="69" t="e">
        <v>#N/A</v>
      </c>
      <c r="F6555" s="3" t="e">
        <v>#N/A</v>
      </c>
      <c r="G6555" s="3" t="e">
        <v>#N/A</v>
      </c>
      <c r="H6555" s="3" t="e">
        <v>#N/A</v>
      </c>
      <c r="I6555" s="80" t="e">
        <v>#N/A</v>
      </c>
      <c r="J6555" s="80" t="e">
        <v>#N/A</v>
      </c>
      <c r="K6555" s="85" t="e">
        <v>#N/A</v>
      </c>
      <c r="L6555" s="9" t="e">
        <v>#N/A</v>
      </c>
      <c r="M6555" s="93" t="e">
        <v>#N/A</v>
      </c>
      <c r="N6555" s="8" t="e">
        <v>#N/A</v>
      </c>
      <c r="O6555" t="e">
        <v>#N/A</v>
      </c>
      <c r="P6555" t="e">
        <v>#N/A</v>
      </c>
      <c r="Q6555" t="e">
        <v>#N/A</v>
      </c>
      <c r="R6555" s="2" t="e">
        <v>#N/A</v>
      </c>
      <c r="S6555" t="e">
        <v>#N/A</v>
      </c>
      <c r="T6555" s="3" t="e">
        <v>#N/A</v>
      </c>
      <c r="U6555" s="3" t="e">
        <v>#N/A</v>
      </c>
      <c r="V6555" t="e">
        <v>#N/A</v>
      </c>
      <c r="W6555" t="e">
        <v>#N/A</v>
      </c>
      <c r="X6555" t="e">
        <v>#N/A</v>
      </c>
      <c r="Y6555" s="3" t="e">
        <v>#N/A</v>
      </c>
      <c r="Z6555" s="8" t="e">
        <v>#N/A</v>
      </c>
      <c r="AA6555" s="30" t="e">
        <v>#N/A</v>
      </c>
      <c r="AB6555" t="e">
        <v>#N/A</v>
      </c>
      <c r="AC6555" t="e">
        <v>#N/A</v>
      </c>
      <c r="AD6555" t="e">
        <v>#N/A</v>
      </c>
      <c r="AE6555" t="e">
        <v>#N/A</v>
      </c>
      <c r="AF6555" t="e">
        <v>#N/A</v>
      </c>
    </row>
    <row r="6556" spans="1:32" x14ac:dyDescent="0.25">
      <c r="A6556" t="e">
        <v>#N/A</v>
      </c>
      <c r="B6556" s="33" t="e">
        <v>#N/A</v>
      </c>
      <c r="C6556" t="e">
        <v>#N/A</v>
      </c>
      <c r="D6556" t="e">
        <v>#N/A</v>
      </c>
      <c r="E6556" s="69" t="e">
        <v>#N/A</v>
      </c>
      <c r="F6556" s="3" t="e">
        <v>#N/A</v>
      </c>
      <c r="G6556" s="3" t="e">
        <v>#N/A</v>
      </c>
      <c r="H6556" s="3" t="e">
        <v>#N/A</v>
      </c>
      <c r="I6556" s="80" t="e">
        <v>#N/A</v>
      </c>
      <c r="J6556" s="80" t="e">
        <v>#N/A</v>
      </c>
      <c r="K6556" s="85" t="e">
        <v>#N/A</v>
      </c>
      <c r="L6556" s="9" t="e">
        <v>#N/A</v>
      </c>
      <c r="M6556" s="93" t="e">
        <v>#N/A</v>
      </c>
      <c r="N6556" s="8" t="e">
        <v>#N/A</v>
      </c>
      <c r="O6556" t="e">
        <v>#N/A</v>
      </c>
      <c r="P6556" t="e">
        <v>#N/A</v>
      </c>
      <c r="Q6556" t="e">
        <v>#N/A</v>
      </c>
      <c r="R6556" s="2" t="e">
        <v>#N/A</v>
      </c>
      <c r="S6556" t="e">
        <v>#N/A</v>
      </c>
      <c r="T6556" s="3" t="e">
        <v>#N/A</v>
      </c>
      <c r="U6556" s="3" t="e">
        <v>#N/A</v>
      </c>
      <c r="V6556" t="e">
        <v>#N/A</v>
      </c>
      <c r="W6556" t="e">
        <v>#N/A</v>
      </c>
      <c r="X6556" t="e">
        <v>#N/A</v>
      </c>
      <c r="Y6556" s="3" t="e">
        <v>#N/A</v>
      </c>
      <c r="Z6556" s="8" t="e">
        <v>#N/A</v>
      </c>
      <c r="AA6556" s="30" t="e">
        <v>#N/A</v>
      </c>
      <c r="AB6556" t="e">
        <v>#N/A</v>
      </c>
      <c r="AC6556" t="e">
        <v>#N/A</v>
      </c>
      <c r="AD6556" t="e">
        <v>#N/A</v>
      </c>
      <c r="AE6556" t="e">
        <v>#N/A</v>
      </c>
      <c r="AF6556" t="e">
        <v>#N/A</v>
      </c>
    </row>
    <row r="6557" spans="1:32" x14ac:dyDescent="0.25">
      <c r="A6557" t="e">
        <v>#N/A</v>
      </c>
      <c r="B6557" s="33" t="e">
        <v>#N/A</v>
      </c>
      <c r="C6557" t="e">
        <v>#N/A</v>
      </c>
      <c r="D6557" t="e">
        <v>#N/A</v>
      </c>
      <c r="E6557" s="69" t="e">
        <v>#N/A</v>
      </c>
      <c r="F6557" s="3" t="e">
        <v>#N/A</v>
      </c>
      <c r="G6557" s="3" t="e">
        <v>#N/A</v>
      </c>
      <c r="H6557" s="3" t="e">
        <v>#N/A</v>
      </c>
      <c r="I6557" s="80" t="e">
        <v>#N/A</v>
      </c>
      <c r="J6557" s="80" t="e">
        <v>#N/A</v>
      </c>
      <c r="K6557" s="85" t="e">
        <v>#N/A</v>
      </c>
      <c r="L6557" s="9" t="e">
        <v>#N/A</v>
      </c>
      <c r="M6557" s="93" t="e">
        <v>#N/A</v>
      </c>
      <c r="N6557" s="8" t="e">
        <v>#N/A</v>
      </c>
      <c r="O6557" t="e">
        <v>#N/A</v>
      </c>
      <c r="P6557" t="e">
        <v>#N/A</v>
      </c>
      <c r="Q6557" t="e">
        <v>#N/A</v>
      </c>
      <c r="R6557" s="2" t="e">
        <v>#N/A</v>
      </c>
      <c r="S6557" t="e">
        <v>#N/A</v>
      </c>
      <c r="T6557" s="3" t="e">
        <v>#N/A</v>
      </c>
      <c r="U6557" s="3" t="e">
        <v>#N/A</v>
      </c>
      <c r="V6557" t="e">
        <v>#N/A</v>
      </c>
      <c r="W6557" t="e">
        <v>#N/A</v>
      </c>
      <c r="X6557" t="e">
        <v>#N/A</v>
      </c>
      <c r="Y6557" s="3" t="e">
        <v>#N/A</v>
      </c>
      <c r="Z6557" s="8" t="e">
        <v>#N/A</v>
      </c>
      <c r="AA6557" s="30" t="e">
        <v>#N/A</v>
      </c>
      <c r="AB6557" t="e">
        <v>#N/A</v>
      </c>
      <c r="AC6557" t="e">
        <v>#N/A</v>
      </c>
      <c r="AD6557" t="e">
        <v>#N/A</v>
      </c>
      <c r="AE6557" t="e">
        <v>#N/A</v>
      </c>
      <c r="AF6557" t="e">
        <v>#N/A</v>
      </c>
    </row>
    <row r="6558" spans="1:32" x14ac:dyDescent="0.25">
      <c r="A6558" t="e">
        <v>#N/A</v>
      </c>
      <c r="B6558" s="33" t="e">
        <v>#N/A</v>
      </c>
      <c r="C6558" t="e">
        <v>#N/A</v>
      </c>
      <c r="D6558" t="e">
        <v>#N/A</v>
      </c>
      <c r="E6558" s="69" t="e">
        <v>#N/A</v>
      </c>
      <c r="F6558" s="3" t="e">
        <v>#N/A</v>
      </c>
      <c r="G6558" s="3" t="e">
        <v>#N/A</v>
      </c>
      <c r="H6558" s="3" t="e">
        <v>#N/A</v>
      </c>
      <c r="I6558" s="80" t="e">
        <v>#N/A</v>
      </c>
      <c r="J6558" s="80" t="e">
        <v>#N/A</v>
      </c>
      <c r="K6558" s="85" t="e">
        <v>#N/A</v>
      </c>
      <c r="L6558" s="9" t="e">
        <v>#N/A</v>
      </c>
      <c r="M6558" s="93" t="e">
        <v>#N/A</v>
      </c>
      <c r="N6558" s="8" t="e">
        <v>#N/A</v>
      </c>
      <c r="O6558" t="e">
        <v>#N/A</v>
      </c>
      <c r="P6558" t="e">
        <v>#N/A</v>
      </c>
      <c r="Q6558" t="e">
        <v>#N/A</v>
      </c>
      <c r="R6558" s="2" t="e">
        <v>#N/A</v>
      </c>
      <c r="S6558" t="e">
        <v>#N/A</v>
      </c>
      <c r="T6558" s="3" t="e">
        <v>#N/A</v>
      </c>
      <c r="U6558" s="3" t="e">
        <v>#N/A</v>
      </c>
      <c r="V6558" t="e">
        <v>#N/A</v>
      </c>
      <c r="W6558" t="e">
        <v>#N/A</v>
      </c>
      <c r="X6558" t="e">
        <v>#N/A</v>
      </c>
      <c r="Y6558" s="3" t="e">
        <v>#N/A</v>
      </c>
      <c r="Z6558" s="8" t="e">
        <v>#N/A</v>
      </c>
      <c r="AA6558" s="30" t="e">
        <v>#N/A</v>
      </c>
      <c r="AB6558" t="e">
        <v>#N/A</v>
      </c>
      <c r="AC6558" t="e">
        <v>#N/A</v>
      </c>
      <c r="AD6558" t="e">
        <v>#N/A</v>
      </c>
      <c r="AE6558" t="e">
        <v>#N/A</v>
      </c>
      <c r="AF6558" t="e">
        <v>#N/A</v>
      </c>
    </row>
    <row r="6559" spans="1:32" x14ac:dyDescent="0.25">
      <c r="A6559" t="e">
        <v>#N/A</v>
      </c>
      <c r="B6559" s="33" t="e">
        <v>#N/A</v>
      </c>
      <c r="C6559" t="e">
        <v>#N/A</v>
      </c>
      <c r="D6559" t="e">
        <v>#N/A</v>
      </c>
      <c r="E6559" s="69" t="e">
        <v>#N/A</v>
      </c>
      <c r="F6559" s="3" t="e">
        <v>#N/A</v>
      </c>
      <c r="G6559" s="3" t="e">
        <v>#N/A</v>
      </c>
      <c r="H6559" s="3" t="e">
        <v>#N/A</v>
      </c>
      <c r="I6559" s="80" t="e">
        <v>#N/A</v>
      </c>
      <c r="J6559" s="80" t="e">
        <v>#N/A</v>
      </c>
      <c r="K6559" s="85" t="e">
        <v>#N/A</v>
      </c>
      <c r="L6559" s="9" t="e">
        <v>#N/A</v>
      </c>
      <c r="M6559" s="93" t="e">
        <v>#N/A</v>
      </c>
      <c r="N6559" s="8" t="e">
        <v>#N/A</v>
      </c>
      <c r="O6559" t="e">
        <v>#N/A</v>
      </c>
      <c r="P6559" t="e">
        <v>#N/A</v>
      </c>
      <c r="Q6559" t="e">
        <v>#N/A</v>
      </c>
      <c r="R6559" s="2" t="e">
        <v>#N/A</v>
      </c>
      <c r="S6559" t="e">
        <v>#N/A</v>
      </c>
      <c r="T6559" s="3" t="e">
        <v>#N/A</v>
      </c>
      <c r="U6559" s="3" t="e">
        <v>#N/A</v>
      </c>
      <c r="V6559" t="e">
        <v>#N/A</v>
      </c>
      <c r="W6559" t="e">
        <v>#N/A</v>
      </c>
      <c r="X6559" t="e">
        <v>#N/A</v>
      </c>
      <c r="Y6559" s="3" t="e">
        <v>#N/A</v>
      </c>
      <c r="Z6559" s="8" t="e">
        <v>#N/A</v>
      </c>
      <c r="AA6559" s="30" t="e">
        <v>#N/A</v>
      </c>
      <c r="AB6559" t="e">
        <v>#N/A</v>
      </c>
      <c r="AC6559" t="e">
        <v>#N/A</v>
      </c>
      <c r="AD6559" t="e">
        <v>#N/A</v>
      </c>
      <c r="AE6559" t="e">
        <v>#N/A</v>
      </c>
      <c r="AF6559" t="e">
        <v>#N/A</v>
      </c>
    </row>
    <row r="6560" spans="1:32" x14ac:dyDescent="0.25">
      <c r="A6560" t="e">
        <v>#N/A</v>
      </c>
      <c r="B6560" s="33" t="e">
        <v>#N/A</v>
      </c>
      <c r="C6560" t="e">
        <v>#N/A</v>
      </c>
      <c r="D6560" t="e">
        <v>#N/A</v>
      </c>
      <c r="E6560" s="69" t="e">
        <v>#N/A</v>
      </c>
      <c r="F6560" s="3" t="e">
        <v>#N/A</v>
      </c>
      <c r="G6560" s="3" t="e">
        <v>#N/A</v>
      </c>
      <c r="H6560" s="3" t="e">
        <v>#N/A</v>
      </c>
      <c r="I6560" s="80" t="e">
        <v>#N/A</v>
      </c>
      <c r="J6560" s="80" t="e">
        <v>#N/A</v>
      </c>
      <c r="K6560" s="85" t="e">
        <v>#N/A</v>
      </c>
      <c r="L6560" s="9" t="e">
        <v>#N/A</v>
      </c>
      <c r="M6560" s="93" t="e">
        <v>#N/A</v>
      </c>
      <c r="N6560" s="8" t="e">
        <v>#N/A</v>
      </c>
      <c r="O6560" t="e">
        <v>#N/A</v>
      </c>
      <c r="P6560" t="e">
        <v>#N/A</v>
      </c>
      <c r="Q6560" t="e">
        <v>#N/A</v>
      </c>
      <c r="R6560" s="2" t="e">
        <v>#N/A</v>
      </c>
      <c r="S6560" t="e">
        <v>#N/A</v>
      </c>
      <c r="T6560" s="3" t="e">
        <v>#N/A</v>
      </c>
      <c r="U6560" s="3" t="e">
        <v>#N/A</v>
      </c>
      <c r="V6560" t="e">
        <v>#N/A</v>
      </c>
      <c r="W6560" t="e">
        <v>#N/A</v>
      </c>
      <c r="X6560" t="e">
        <v>#N/A</v>
      </c>
      <c r="Y6560" s="3" t="e">
        <v>#N/A</v>
      </c>
      <c r="Z6560" s="8" t="e">
        <v>#N/A</v>
      </c>
      <c r="AA6560" s="30" t="e">
        <v>#N/A</v>
      </c>
      <c r="AB6560" t="e">
        <v>#N/A</v>
      </c>
      <c r="AC6560" t="e">
        <v>#N/A</v>
      </c>
      <c r="AD6560" t="e">
        <v>#N/A</v>
      </c>
      <c r="AE6560" t="e">
        <v>#N/A</v>
      </c>
      <c r="AF6560" t="e">
        <v>#N/A</v>
      </c>
    </row>
    <row r="6561" spans="1:32" x14ac:dyDescent="0.25">
      <c r="A6561" t="e">
        <v>#N/A</v>
      </c>
      <c r="B6561" s="33" t="e">
        <v>#N/A</v>
      </c>
      <c r="C6561" t="e">
        <v>#N/A</v>
      </c>
      <c r="D6561" t="e">
        <v>#N/A</v>
      </c>
      <c r="E6561" s="69" t="e">
        <v>#N/A</v>
      </c>
      <c r="F6561" s="3" t="e">
        <v>#N/A</v>
      </c>
      <c r="G6561" s="3" t="e">
        <v>#N/A</v>
      </c>
      <c r="H6561" s="3" t="e">
        <v>#N/A</v>
      </c>
      <c r="I6561" s="80" t="e">
        <v>#N/A</v>
      </c>
      <c r="J6561" s="80" t="e">
        <v>#N/A</v>
      </c>
      <c r="K6561" s="85" t="e">
        <v>#N/A</v>
      </c>
      <c r="L6561" s="9" t="e">
        <v>#N/A</v>
      </c>
      <c r="M6561" s="93" t="e">
        <v>#N/A</v>
      </c>
      <c r="N6561" s="8" t="e">
        <v>#N/A</v>
      </c>
      <c r="O6561" t="e">
        <v>#N/A</v>
      </c>
      <c r="P6561" t="e">
        <v>#N/A</v>
      </c>
      <c r="Q6561" t="e">
        <v>#N/A</v>
      </c>
      <c r="R6561" s="2" t="e">
        <v>#N/A</v>
      </c>
      <c r="S6561" t="e">
        <v>#N/A</v>
      </c>
      <c r="T6561" s="3" t="e">
        <v>#N/A</v>
      </c>
      <c r="U6561" s="3" t="e">
        <v>#N/A</v>
      </c>
      <c r="V6561" t="e">
        <v>#N/A</v>
      </c>
      <c r="W6561" t="e">
        <v>#N/A</v>
      </c>
      <c r="X6561" t="e">
        <v>#N/A</v>
      </c>
      <c r="Y6561" s="3" t="e">
        <v>#N/A</v>
      </c>
      <c r="Z6561" s="8" t="e">
        <v>#N/A</v>
      </c>
      <c r="AA6561" s="30" t="e">
        <v>#N/A</v>
      </c>
      <c r="AB6561" t="e">
        <v>#N/A</v>
      </c>
      <c r="AC6561" t="e">
        <v>#N/A</v>
      </c>
      <c r="AD6561" t="e">
        <v>#N/A</v>
      </c>
      <c r="AE6561" t="e">
        <v>#N/A</v>
      </c>
      <c r="AF6561" t="e">
        <v>#N/A</v>
      </c>
    </row>
    <row r="6562" spans="1:32" x14ac:dyDescent="0.25">
      <c r="A6562" t="e">
        <v>#N/A</v>
      </c>
      <c r="B6562" s="33" t="e">
        <v>#N/A</v>
      </c>
      <c r="C6562" t="e">
        <v>#N/A</v>
      </c>
      <c r="D6562" t="e">
        <v>#N/A</v>
      </c>
      <c r="E6562" s="69" t="e">
        <v>#N/A</v>
      </c>
      <c r="F6562" s="3" t="e">
        <v>#N/A</v>
      </c>
      <c r="G6562" s="3" t="e">
        <v>#N/A</v>
      </c>
      <c r="H6562" s="3" t="e">
        <v>#N/A</v>
      </c>
      <c r="I6562" s="80" t="e">
        <v>#N/A</v>
      </c>
      <c r="J6562" s="80" t="e">
        <v>#N/A</v>
      </c>
      <c r="K6562" s="85" t="e">
        <v>#N/A</v>
      </c>
      <c r="L6562" s="9" t="e">
        <v>#N/A</v>
      </c>
      <c r="M6562" s="93" t="e">
        <v>#N/A</v>
      </c>
      <c r="N6562" s="8" t="e">
        <v>#N/A</v>
      </c>
      <c r="O6562" t="e">
        <v>#N/A</v>
      </c>
      <c r="P6562" t="e">
        <v>#N/A</v>
      </c>
      <c r="Q6562" t="e">
        <v>#N/A</v>
      </c>
      <c r="R6562" s="2" t="e">
        <v>#N/A</v>
      </c>
      <c r="S6562" t="e">
        <v>#N/A</v>
      </c>
      <c r="T6562" s="3" t="e">
        <v>#N/A</v>
      </c>
      <c r="U6562" s="3" t="e">
        <v>#N/A</v>
      </c>
      <c r="V6562" t="e">
        <v>#N/A</v>
      </c>
      <c r="W6562" t="e">
        <v>#N/A</v>
      </c>
      <c r="X6562" t="e">
        <v>#N/A</v>
      </c>
      <c r="Y6562" s="3" t="e">
        <v>#N/A</v>
      </c>
      <c r="Z6562" s="8" t="e">
        <v>#N/A</v>
      </c>
      <c r="AA6562" s="30" t="e">
        <v>#N/A</v>
      </c>
      <c r="AB6562" t="e">
        <v>#N/A</v>
      </c>
      <c r="AC6562" t="e">
        <v>#N/A</v>
      </c>
      <c r="AD6562" t="e">
        <v>#N/A</v>
      </c>
      <c r="AE6562" t="e">
        <v>#N/A</v>
      </c>
      <c r="AF6562" t="e">
        <v>#N/A</v>
      </c>
    </row>
    <row r="6563" spans="1:32" x14ac:dyDescent="0.25">
      <c r="A6563" t="e">
        <v>#N/A</v>
      </c>
      <c r="B6563" s="33" t="e">
        <v>#N/A</v>
      </c>
      <c r="C6563" t="e">
        <v>#N/A</v>
      </c>
      <c r="D6563" t="e">
        <v>#N/A</v>
      </c>
      <c r="E6563" s="69" t="e">
        <v>#N/A</v>
      </c>
      <c r="F6563" s="3" t="e">
        <v>#N/A</v>
      </c>
      <c r="G6563" s="3" t="e">
        <v>#N/A</v>
      </c>
      <c r="H6563" s="3" t="e">
        <v>#N/A</v>
      </c>
      <c r="I6563" s="80" t="e">
        <v>#N/A</v>
      </c>
      <c r="J6563" s="80" t="e">
        <v>#N/A</v>
      </c>
      <c r="K6563" s="85" t="e">
        <v>#N/A</v>
      </c>
      <c r="L6563" s="9" t="e">
        <v>#N/A</v>
      </c>
      <c r="M6563" s="93" t="e">
        <v>#N/A</v>
      </c>
      <c r="N6563" s="8" t="e">
        <v>#N/A</v>
      </c>
      <c r="O6563" t="e">
        <v>#N/A</v>
      </c>
      <c r="P6563" t="e">
        <v>#N/A</v>
      </c>
      <c r="Q6563" t="e">
        <v>#N/A</v>
      </c>
      <c r="R6563" s="2" t="e">
        <v>#N/A</v>
      </c>
      <c r="S6563" t="e">
        <v>#N/A</v>
      </c>
      <c r="T6563" s="3" t="e">
        <v>#N/A</v>
      </c>
      <c r="U6563" s="3" t="e">
        <v>#N/A</v>
      </c>
      <c r="V6563" t="e">
        <v>#N/A</v>
      </c>
      <c r="W6563" t="e">
        <v>#N/A</v>
      </c>
      <c r="X6563" t="e">
        <v>#N/A</v>
      </c>
      <c r="Y6563" s="3" t="e">
        <v>#N/A</v>
      </c>
      <c r="Z6563" s="8" t="e">
        <v>#N/A</v>
      </c>
      <c r="AA6563" s="30" t="e">
        <v>#N/A</v>
      </c>
      <c r="AB6563" t="e">
        <v>#N/A</v>
      </c>
      <c r="AC6563" t="e">
        <v>#N/A</v>
      </c>
      <c r="AD6563" t="e">
        <v>#N/A</v>
      </c>
      <c r="AE6563" t="e">
        <v>#N/A</v>
      </c>
      <c r="AF6563" t="e">
        <v>#N/A</v>
      </c>
    </row>
    <row r="6564" spans="1:32" x14ac:dyDescent="0.25">
      <c r="A6564" t="e">
        <v>#N/A</v>
      </c>
      <c r="B6564" s="33" t="e">
        <v>#N/A</v>
      </c>
      <c r="C6564" t="e">
        <v>#N/A</v>
      </c>
      <c r="D6564" t="e">
        <v>#N/A</v>
      </c>
      <c r="E6564" s="69" t="e">
        <v>#N/A</v>
      </c>
      <c r="F6564" s="3" t="e">
        <v>#N/A</v>
      </c>
      <c r="G6564" s="3" t="e">
        <v>#N/A</v>
      </c>
      <c r="H6564" s="3" t="e">
        <v>#N/A</v>
      </c>
      <c r="I6564" s="80" t="e">
        <v>#N/A</v>
      </c>
      <c r="J6564" s="80" t="e">
        <v>#N/A</v>
      </c>
      <c r="K6564" s="85" t="e">
        <v>#N/A</v>
      </c>
      <c r="L6564" s="9" t="e">
        <v>#N/A</v>
      </c>
      <c r="M6564" s="93" t="e">
        <v>#N/A</v>
      </c>
      <c r="N6564" s="8" t="e">
        <v>#N/A</v>
      </c>
      <c r="O6564" t="e">
        <v>#N/A</v>
      </c>
      <c r="P6564" t="e">
        <v>#N/A</v>
      </c>
      <c r="Q6564" t="e">
        <v>#N/A</v>
      </c>
      <c r="R6564" s="2" t="e">
        <v>#N/A</v>
      </c>
      <c r="S6564" t="e">
        <v>#N/A</v>
      </c>
      <c r="T6564" s="3" t="e">
        <v>#N/A</v>
      </c>
      <c r="U6564" s="3" t="e">
        <v>#N/A</v>
      </c>
      <c r="V6564" t="e">
        <v>#N/A</v>
      </c>
      <c r="W6564" t="e">
        <v>#N/A</v>
      </c>
      <c r="X6564" t="e">
        <v>#N/A</v>
      </c>
      <c r="Y6564" s="3" t="e">
        <v>#N/A</v>
      </c>
      <c r="Z6564" s="8" t="e">
        <v>#N/A</v>
      </c>
      <c r="AA6564" s="30" t="e">
        <v>#N/A</v>
      </c>
      <c r="AB6564" t="e">
        <v>#N/A</v>
      </c>
      <c r="AC6564" t="e">
        <v>#N/A</v>
      </c>
      <c r="AD6564" t="e">
        <v>#N/A</v>
      </c>
      <c r="AE6564" t="e">
        <v>#N/A</v>
      </c>
      <c r="AF6564" t="e">
        <v>#N/A</v>
      </c>
    </row>
    <row r="6565" spans="1:32" x14ac:dyDescent="0.25">
      <c r="A6565" t="e">
        <v>#N/A</v>
      </c>
      <c r="B6565" s="33" t="e">
        <v>#N/A</v>
      </c>
      <c r="C6565" t="e">
        <v>#N/A</v>
      </c>
      <c r="D6565" t="e">
        <v>#N/A</v>
      </c>
      <c r="E6565" s="69" t="e">
        <v>#N/A</v>
      </c>
      <c r="F6565" s="3" t="e">
        <v>#N/A</v>
      </c>
      <c r="G6565" s="3" t="e">
        <v>#N/A</v>
      </c>
      <c r="H6565" s="3" t="e">
        <v>#N/A</v>
      </c>
      <c r="I6565" s="80" t="e">
        <v>#N/A</v>
      </c>
      <c r="J6565" s="80" t="e">
        <v>#N/A</v>
      </c>
      <c r="K6565" s="85" t="e">
        <v>#N/A</v>
      </c>
      <c r="L6565" s="9" t="e">
        <v>#N/A</v>
      </c>
      <c r="M6565" s="93" t="e">
        <v>#N/A</v>
      </c>
      <c r="N6565" s="8" t="e">
        <v>#N/A</v>
      </c>
      <c r="O6565" t="e">
        <v>#N/A</v>
      </c>
      <c r="P6565" t="e">
        <v>#N/A</v>
      </c>
      <c r="Q6565" t="e">
        <v>#N/A</v>
      </c>
      <c r="R6565" s="2" t="e">
        <v>#N/A</v>
      </c>
      <c r="S6565" t="e">
        <v>#N/A</v>
      </c>
      <c r="T6565" s="3" t="e">
        <v>#N/A</v>
      </c>
      <c r="U6565" s="3" t="e">
        <v>#N/A</v>
      </c>
      <c r="V6565" t="e">
        <v>#N/A</v>
      </c>
      <c r="W6565" t="e">
        <v>#N/A</v>
      </c>
      <c r="X6565" t="e">
        <v>#N/A</v>
      </c>
      <c r="Y6565" s="3" t="e">
        <v>#N/A</v>
      </c>
      <c r="Z6565" s="8" t="e">
        <v>#N/A</v>
      </c>
      <c r="AA6565" s="30" t="e">
        <v>#N/A</v>
      </c>
      <c r="AB6565" t="e">
        <v>#N/A</v>
      </c>
      <c r="AC6565" t="e">
        <v>#N/A</v>
      </c>
      <c r="AD6565" t="e">
        <v>#N/A</v>
      </c>
      <c r="AE6565" t="e">
        <v>#N/A</v>
      </c>
      <c r="AF6565" t="e">
        <v>#N/A</v>
      </c>
    </row>
    <row r="6566" spans="1:32" x14ac:dyDescent="0.25">
      <c r="A6566" t="e">
        <v>#N/A</v>
      </c>
      <c r="B6566" s="33" t="e">
        <v>#N/A</v>
      </c>
      <c r="C6566" t="e">
        <v>#N/A</v>
      </c>
      <c r="D6566" t="e">
        <v>#N/A</v>
      </c>
      <c r="E6566" s="69" t="e">
        <v>#N/A</v>
      </c>
      <c r="F6566" s="3" t="e">
        <v>#N/A</v>
      </c>
      <c r="G6566" s="3" t="e">
        <v>#N/A</v>
      </c>
      <c r="H6566" s="3" t="e">
        <v>#N/A</v>
      </c>
      <c r="I6566" s="80" t="e">
        <v>#N/A</v>
      </c>
      <c r="J6566" s="80" t="e">
        <v>#N/A</v>
      </c>
      <c r="K6566" s="85" t="e">
        <v>#N/A</v>
      </c>
      <c r="L6566" s="9" t="e">
        <v>#N/A</v>
      </c>
      <c r="M6566" s="93" t="e">
        <v>#N/A</v>
      </c>
      <c r="N6566" s="8" t="e">
        <v>#N/A</v>
      </c>
      <c r="O6566" t="e">
        <v>#N/A</v>
      </c>
      <c r="P6566" t="e">
        <v>#N/A</v>
      </c>
      <c r="Q6566" t="e">
        <v>#N/A</v>
      </c>
      <c r="R6566" s="2" t="e">
        <v>#N/A</v>
      </c>
      <c r="S6566" t="e">
        <v>#N/A</v>
      </c>
      <c r="T6566" s="3" t="e">
        <v>#N/A</v>
      </c>
      <c r="U6566" s="3" t="e">
        <v>#N/A</v>
      </c>
      <c r="V6566" t="e">
        <v>#N/A</v>
      </c>
      <c r="W6566" t="e">
        <v>#N/A</v>
      </c>
      <c r="X6566" t="e">
        <v>#N/A</v>
      </c>
      <c r="Y6566" s="3" t="e">
        <v>#N/A</v>
      </c>
      <c r="Z6566" s="8" t="e">
        <v>#N/A</v>
      </c>
      <c r="AA6566" s="30" t="e">
        <v>#N/A</v>
      </c>
      <c r="AB6566" t="e">
        <v>#N/A</v>
      </c>
      <c r="AC6566" t="e">
        <v>#N/A</v>
      </c>
      <c r="AD6566" t="e">
        <v>#N/A</v>
      </c>
      <c r="AE6566" t="e">
        <v>#N/A</v>
      </c>
      <c r="AF6566" t="e">
        <v>#N/A</v>
      </c>
    </row>
    <row r="6567" spans="1:32" x14ac:dyDescent="0.25">
      <c r="A6567" t="e">
        <v>#N/A</v>
      </c>
      <c r="B6567" s="33" t="e">
        <v>#N/A</v>
      </c>
      <c r="C6567" t="e">
        <v>#N/A</v>
      </c>
      <c r="D6567" t="e">
        <v>#N/A</v>
      </c>
      <c r="E6567" s="69" t="e">
        <v>#N/A</v>
      </c>
      <c r="F6567" s="3" t="e">
        <v>#N/A</v>
      </c>
      <c r="G6567" s="3" t="e">
        <v>#N/A</v>
      </c>
      <c r="H6567" s="3" t="e">
        <v>#N/A</v>
      </c>
      <c r="I6567" s="80" t="e">
        <v>#N/A</v>
      </c>
      <c r="J6567" s="80" t="e">
        <v>#N/A</v>
      </c>
      <c r="K6567" s="85" t="e">
        <v>#N/A</v>
      </c>
      <c r="L6567" s="9" t="e">
        <v>#N/A</v>
      </c>
      <c r="M6567" s="93" t="e">
        <v>#N/A</v>
      </c>
      <c r="N6567" s="8" t="e">
        <v>#N/A</v>
      </c>
      <c r="O6567" t="e">
        <v>#N/A</v>
      </c>
      <c r="P6567" t="e">
        <v>#N/A</v>
      </c>
      <c r="Q6567" t="e">
        <v>#N/A</v>
      </c>
      <c r="R6567" s="2" t="e">
        <v>#N/A</v>
      </c>
      <c r="S6567" t="e">
        <v>#N/A</v>
      </c>
      <c r="T6567" s="3" t="e">
        <v>#N/A</v>
      </c>
      <c r="U6567" s="3" t="e">
        <v>#N/A</v>
      </c>
      <c r="V6567" t="e">
        <v>#N/A</v>
      </c>
      <c r="W6567" t="e">
        <v>#N/A</v>
      </c>
      <c r="X6567" t="e">
        <v>#N/A</v>
      </c>
      <c r="Y6567" s="3" t="e">
        <v>#N/A</v>
      </c>
      <c r="Z6567" s="8" t="e">
        <v>#N/A</v>
      </c>
      <c r="AA6567" s="30" t="e">
        <v>#N/A</v>
      </c>
      <c r="AB6567" t="e">
        <v>#N/A</v>
      </c>
      <c r="AC6567" t="e">
        <v>#N/A</v>
      </c>
      <c r="AD6567" t="e">
        <v>#N/A</v>
      </c>
      <c r="AE6567" t="e">
        <v>#N/A</v>
      </c>
      <c r="AF6567" t="e">
        <v>#N/A</v>
      </c>
    </row>
    <row r="6568" spans="1:32" x14ac:dyDescent="0.25">
      <c r="A6568" t="e">
        <v>#N/A</v>
      </c>
      <c r="B6568" s="33" t="e">
        <v>#N/A</v>
      </c>
      <c r="C6568" t="e">
        <v>#N/A</v>
      </c>
      <c r="D6568" t="e">
        <v>#N/A</v>
      </c>
      <c r="E6568" s="69" t="e">
        <v>#N/A</v>
      </c>
      <c r="F6568" s="3" t="e">
        <v>#N/A</v>
      </c>
      <c r="G6568" s="3" t="e">
        <v>#N/A</v>
      </c>
      <c r="H6568" s="3" t="e">
        <v>#N/A</v>
      </c>
      <c r="I6568" s="80" t="e">
        <v>#N/A</v>
      </c>
      <c r="J6568" s="80" t="e">
        <v>#N/A</v>
      </c>
      <c r="K6568" s="85" t="e">
        <v>#N/A</v>
      </c>
      <c r="L6568" s="9" t="e">
        <v>#N/A</v>
      </c>
      <c r="M6568" s="93" t="e">
        <v>#N/A</v>
      </c>
      <c r="N6568" s="8" t="e">
        <v>#N/A</v>
      </c>
      <c r="O6568" t="e">
        <v>#N/A</v>
      </c>
      <c r="P6568" t="e">
        <v>#N/A</v>
      </c>
      <c r="Q6568" t="e">
        <v>#N/A</v>
      </c>
      <c r="R6568" s="2" t="e">
        <v>#N/A</v>
      </c>
      <c r="S6568" t="e">
        <v>#N/A</v>
      </c>
      <c r="T6568" s="3" t="e">
        <v>#N/A</v>
      </c>
      <c r="U6568" s="3" t="e">
        <v>#N/A</v>
      </c>
      <c r="V6568" t="e">
        <v>#N/A</v>
      </c>
      <c r="W6568" t="e">
        <v>#N/A</v>
      </c>
      <c r="X6568" t="e">
        <v>#N/A</v>
      </c>
      <c r="Y6568" s="3" t="e">
        <v>#N/A</v>
      </c>
      <c r="Z6568" s="8" t="e">
        <v>#N/A</v>
      </c>
      <c r="AA6568" s="30" t="e">
        <v>#N/A</v>
      </c>
      <c r="AB6568" t="e">
        <v>#N/A</v>
      </c>
      <c r="AC6568" t="e">
        <v>#N/A</v>
      </c>
      <c r="AD6568" t="e">
        <v>#N/A</v>
      </c>
      <c r="AE6568" t="e">
        <v>#N/A</v>
      </c>
      <c r="AF6568" t="e">
        <v>#N/A</v>
      </c>
    </row>
    <row r="6569" spans="1:32" x14ac:dyDescent="0.25">
      <c r="A6569" t="e">
        <v>#N/A</v>
      </c>
      <c r="B6569" s="33" t="e">
        <v>#N/A</v>
      </c>
      <c r="C6569" t="e">
        <v>#N/A</v>
      </c>
      <c r="D6569" t="e">
        <v>#N/A</v>
      </c>
      <c r="E6569" s="69" t="e">
        <v>#N/A</v>
      </c>
      <c r="F6569" s="3" t="e">
        <v>#N/A</v>
      </c>
      <c r="G6569" s="3" t="e">
        <v>#N/A</v>
      </c>
      <c r="H6569" s="3" t="e">
        <v>#N/A</v>
      </c>
      <c r="I6569" s="80" t="e">
        <v>#N/A</v>
      </c>
      <c r="J6569" s="80" t="e">
        <v>#N/A</v>
      </c>
      <c r="K6569" s="85" t="e">
        <v>#N/A</v>
      </c>
      <c r="L6569" s="9" t="e">
        <v>#N/A</v>
      </c>
      <c r="M6569" s="93" t="e">
        <v>#N/A</v>
      </c>
      <c r="N6569" s="8" t="e">
        <v>#N/A</v>
      </c>
      <c r="O6569" t="e">
        <v>#N/A</v>
      </c>
      <c r="P6569" t="e">
        <v>#N/A</v>
      </c>
      <c r="Q6569" t="e">
        <v>#N/A</v>
      </c>
      <c r="R6569" s="2" t="e">
        <v>#N/A</v>
      </c>
      <c r="S6569" t="e">
        <v>#N/A</v>
      </c>
      <c r="T6569" s="3" t="e">
        <v>#N/A</v>
      </c>
      <c r="U6569" s="3" t="e">
        <v>#N/A</v>
      </c>
      <c r="V6569" t="e">
        <v>#N/A</v>
      </c>
      <c r="W6569" t="e">
        <v>#N/A</v>
      </c>
      <c r="X6569" t="e">
        <v>#N/A</v>
      </c>
      <c r="Y6569" s="3" t="e">
        <v>#N/A</v>
      </c>
      <c r="Z6569" s="8" t="e">
        <v>#N/A</v>
      </c>
      <c r="AA6569" s="30" t="e">
        <v>#N/A</v>
      </c>
      <c r="AB6569" t="e">
        <v>#N/A</v>
      </c>
      <c r="AC6569" t="e">
        <v>#N/A</v>
      </c>
      <c r="AD6569" t="e">
        <v>#N/A</v>
      </c>
      <c r="AE6569" t="e">
        <v>#N/A</v>
      </c>
      <c r="AF6569" t="e">
        <v>#N/A</v>
      </c>
    </row>
    <row r="6570" spans="1:32" x14ac:dyDescent="0.25">
      <c r="A6570" t="e">
        <v>#N/A</v>
      </c>
      <c r="B6570" s="33" t="e">
        <v>#N/A</v>
      </c>
      <c r="C6570" t="e">
        <v>#N/A</v>
      </c>
      <c r="D6570" t="e">
        <v>#N/A</v>
      </c>
      <c r="E6570" s="69" t="e">
        <v>#N/A</v>
      </c>
      <c r="F6570" s="3" t="e">
        <v>#N/A</v>
      </c>
      <c r="G6570" s="3" t="e">
        <v>#N/A</v>
      </c>
      <c r="H6570" s="3" t="e">
        <v>#N/A</v>
      </c>
      <c r="I6570" s="80" t="e">
        <v>#N/A</v>
      </c>
      <c r="J6570" s="80" t="e">
        <v>#N/A</v>
      </c>
      <c r="K6570" s="85" t="e">
        <v>#N/A</v>
      </c>
      <c r="L6570" s="9" t="e">
        <v>#N/A</v>
      </c>
      <c r="M6570" s="93" t="e">
        <v>#N/A</v>
      </c>
      <c r="N6570" s="8" t="e">
        <v>#N/A</v>
      </c>
      <c r="O6570" t="e">
        <v>#N/A</v>
      </c>
      <c r="P6570" t="e">
        <v>#N/A</v>
      </c>
      <c r="Q6570" t="e">
        <v>#N/A</v>
      </c>
      <c r="R6570" s="2" t="e">
        <v>#N/A</v>
      </c>
      <c r="S6570" t="e">
        <v>#N/A</v>
      </c>
      <c r="T6570" s="3" t="e">
        <v>#N/A</v>
      </c>
      <c r="U6570" s="3" t="e">
        <v>#N/A</v>
      </c>
      <c r="V6570" t="e">
        <v>#N/A</v>
      </c>
      <c r="W6570" t="e">
        <v>#N/A</v>
      </c>
      <c r="X6570" t="e">
        <v>#N/A</v>
      </c>
      <c r="Y6570" s="3" t="e">
        <v>#N/A</v>
      </c>
      <c r="Z6570" s="8" t="e">
        <v>#N/A</v>
      </c>
      <c r="AA6570" s="30" t="e">
        <v>#N/A</v>
      </c>
      <c r="AB6570" t="e">
        <v>#N/A</v>
      </c>
      <c r="AC6570" t="e">
        <v>#N/A</v>
      </c>
      <c r="AD6570" t="e">
        <v>#N/A</v>
      </c>
      <c r="AE6570" t="e">
        <v>#N/A</v>
      </c>
      <c r="AF6570" t="e">
        <v>#N/A</v>
      </c>
    </row>
    <row r="6571" spans="1:32" x14ac:dyDescent="0.25">
      <c r="A6571" t="e">
        <v>#N/A</v>
      </c>
      <c r="B6571" s="33" t="e">
        <v>#N/A</v>
      </c>
      <c r="C6571" t="e">
        <v>#N/A</v>
      </c>
      <c r="D6571" t="e">
        <v>#N/A</v>
      </c>
      <c r="E6571" s="69" t="e">
        <v>#N/A</v>
      </c>
      <c r="F6571" s="3" t="e">
        <v>#N/A</v>
      </c>
      <c r="G6571" s="3" t="e">
        <v>#N/A</v>
      </c>
      <c r="H6571" s="3" t="e">
        <v>#N/A</v>
      </c>
      <c r="I6571" s="80" t="e">
        <v>#N/A</v>
      </c>
      <c r="J6571" s="80" t="e">
        <v>#N/A</v>
      </c>
      <c r="K6571" s="85" t="e">
        <v>#N/A</v>
      </c>
      <c r="L6571" s="9" t="e">
        <v>#N/A</v>
      </c>
      <c r="M6571" s="93" t="e">
        <v>#N/A</v>
      </c>
      <c r="N6571" s="8" t="e">
        <v>#N/A</v>
      </c>
      <c r="O6571" t="e">
        <v>#N/A</v>
      </c>
      <c r="P6571" t="e">
        <v>#N/A</v>
      </c>
      <c r="Q6571" t="e">
        <v>#N/A</v>
      </c>
      <c r="R6571" s="2" t="e">
        <v>#N/A</v>
      </c>
      <c r="S6571" t="e">
        <v>#N/A</v>
      </c>
      <c r="T6571" s="3" t="e">
        <v>#N/A</v>
      </c>
      <c r="U6571" s="3" t="e">
        <v>#N/A</v>
      </c>
      <c r="V6571" t="e">
        <v>#N/A</v>
      </c>
      <c r="W6571" t="e">
        <v>#N/A</v>
      </c>
      <c r="X6571" t="e">
        <v>#N/A</v>
      </c>
      <c r="Y6571" s="3" t="e">
        <v>#N/A</v>
      </c>
      <c r="Z6571" s="8" t="e">
        <v>#N/A</v>
      </c>
      <c r="AA6571" s="30" t="e">
        <v>#N/A</v>
      </c>
      <c r="AB6571" t="e">
        <v>#N/A</v>
      </c>
      <c r="AC6571" t="e">
        <v>#N/A</v>
      </c>
      <c r="AD6571" t="e">
        <v>#N/A</v>
      </c>
      <c r="AE6571" t="e">
        <v>#N/A</v>
      </c>
      <c r="AF6571" t="e">
        <v>#N/A</v>
      </c>
    </row>
    <row r="6572" spans="1:32" x14ac:dyDescent="0.25">
      <c r="A6572" t="e">
        <v>#N/A</v>
      </c>
      <c r="B6572" s="33" t="e">
        <v>#N/A</v>
      </c>
      <c r="C6572" t="e">
        <v>#N/A</v>
      </c>
      <c r="D6572" t="e">
        <v>#N/A</v>
      </c>
      <c r="E6572" s="69" t="e">
        <v>#N/A</v>
      </c>
      <c r="F6572" s="3" t="e">
        <v>#N/A</v>
      </c>
      <c r="G6572" s="3" t="e">
        <v>#N/A</v>
      </c>
      <c r="H6572" s="3" t="e">
        <v>#N/A</v>
      </c>
      <c r="I6572" s="80" t="e">
        <v>#N/A</v>
      </c>
      <c r="J6572" s="80" t="e">
        <v>#N/A</v>
      </c>
      <c r="K6572" s="85" t="e">
        <v>#N/A</v>
      </c>
      <c r="L6572" s="9" t="e">
        <v>#N/A</v>
      </c>
      <c r="M6572" s="93" t="e">
        <v>#N/A</v>
      </c>
      <c r="N6572" s="8" t="e">
        <v>#N/A</v>
      </c>
      <c r="O6572" t="e">
        <v>#N/A</v>
      </c>
      <c r="P6572" t="e">
        <v>#N/A</v>
      </c>
      <c r="Q6572" t="e">
        <v>#N/A</v>
      </c>
      <c r="R6572" s="2" t="e">
        <v>#N/A</v>
      </c>
      <c r="S6572" t="e">
        <v>#N/A</v>
      </c>
      <c r="T6572" s="3" t="e">
        <v>#N/A</v>
      </c>
      <c r="U6572" s="3" t="e">
        <v>#N/A</v>
      </c>
      <c r="V6572" t="e">
        <v>#N/A</v>
      </c>
      <c r="W6572" t="e">
        <v>#N/A</v>
      </c>
      <c r="X6572" t="e">
        <v>#N/A</v>
      </c>
      <c r="Y6572" s="3" t="e">
        <v>#N/A</v>
      </c>
      <c r="Z6572" s="8" t="e">
        <v>#N/A</v>
      </c>
      <c r="AA6572" s="30" t="e">
        <v>#N/A</v>
      </c>
      <c r="AB6572" t="e">
        <v>#N/A</v>
      </c>
      <c r="AC6572" t="e">
        <v>#N/A</v>
      </c>
      <c r="AD6572" t="e">
        <v>#N/A</v>
      </c>
      <c r="AE6572" t="e">
        <v>#N/A</v>
      </c>
      <c r="AF6572" t="e">
        <v>#N/A</v>
      </c>
    </row>
    <row r="6573" spans="1:32" x14ac:dyDescent="0.25">
      <c r="A6573" t="e">
        <v>#N/A</v>
      </c>
      <c r="B6573" s="33" t="e">
        <v>#N/A</v>
      </c>
      <c r="C6573" t="e">
        <v>#N/A</v>
      </c>
      <c r="D6573" t="e">
        <v>#N/A</v>
      </c>
      <c r="E6573" s="69" t="e">
        <v>#N/A</v>
      </c>
      <c r="F6573" s="3" t="e">
        <v>#N/A</v>
      </c>
      <c r="G6573" s="3" t="e">
        <v>#N/A</v>
      </c>
      <c r="H6573" s="3" t="e">
        <v>#N/A</v>
      </c>
      <c r="I6573" s="80" t="e">
        <v>#N/A</v>
      </c>
      <c r="J6573" s="80" t="e">
        <v>#N/A</v>
      </c>
      <c r="K6573" s="85" t="e">
        <v>#N/A</v>
      </c>
      <c r="L6573" s="9" t="e">
        <v>#N/A</v>
      </c>
      <c r="M6573" s="93" t="e">
        <v>#N/A</v>
      </c>
      <c r="N6573" s="8" t="e">
        <v>#N/A</v>
      </c>
      <c r="O6573" t="e">
        <v>#N/A</v>
      </c>
      <c r="P6573" t="e">
        <v>#N/A</v>
      </c>
      <c r="Q6573" t="e">
        <v>#N/A</v>
      </c>
      <c r="R6573" s="2" t="e">
        <v>#N/A</v>
      </c>
      <c r="S6573" t="e">
        <v>#N/A</v>
      </c>
      <c r="T6573" s="3" t="e">
        <v>#N/A</v>
      </c>
      <c r="U6573" s="3" t="e">
        <v>#N/A</v>
      </c>
      <c r="V6573" t="e">
        <v>#N/A</v>
      </c>
      <c r="W6573" t="e">
        <v>#N/A</v>
      </c>
      <c r="X6573" t="e">
        <v>#N/A</v>
      </c>
      <c r="Y6573" s="3" t="e">
        <v>#N/A</v>
      </c>
      <c r="Z6573" s="8" t="e">
        <v>#N/A</v>
      </c>
      <c r="AA6573" s="30" t="e">
        <v>#N/A</v>
      </c>
      <c r="AB6573" t="e">
        <v>#N/A</v>
      </c>
      <c r="AC6573" t="e">
        <v>#N/A</v>
      </c>
      <c r="AD6573" t="e">
        <v>#N/A</v>
      </c>
      <c r="AE6573" t="e">
        <v>#N/A</v>
      </c>
      <c r="AF6573" t="e">
        <v>#N/A</v>
      </c>
    </row>
    <row r="6574" spans="1:32" x14ac:dyDescent="0.25">
      <c r="A6574" t="e">
        <v>#N/A</v>
      </c>
      <c r="B6574" s="33" t="e">
        <v>#N/A</v>
      </c>
      <c r="C6574" t="e">
        <v>#N/A</v>
      </c>
      <c r="D6574" t="e">
        <v>#N/A</v>
      </c>
      <c r="E6574" s="69" t="e">
        <v>#N/A</v>
      </c>
      <c r="F6574" s="3" t="e">
        <v>#N/A</v>
      </c>
      <c r="G6574" s="3" t="e">
        <v>#N/A</v>
      </c>
      <c r="H6574" s="3" t="e">
        <v>#N/A</v>
      </c>
      <c r="I6574" s="80" t="e">
        <v>#N/A</v>
      </c>
      <c r="J6574" s="80" t="e">
        <v>#N/A</v>
      </c>
      <c r="K6574" s="85" t="e">
        <v>#N/A</v>
      </c>
      <c r="L6574" s="9" t="e">
        <v>#N/A</v>
      </c>
      <c r="M6574" s="93" t="e">
        <v>#N/A</v>
      </c>
      <c r="N6574" s="8" t="e">
        <v>#N/A</v>
      </c>
      <c r="O6574" t="e">
        <v>#N/A</v>
      </c>
      <c r="P6574" t="e">
        <v>#N/A</v>
      </c>
      <c r="Q6574" t="e">
        <v>#N/A</v>
      </c>
      <c r="R6574" s="2" t="e">
        <v>#N/A</v>
      </c>
      <c r="S6574" t="e">
        <v>#N/A</v>
      </c>
      <c r="T6574" s="3" t="e">
        <v>#N/A</v>
      </c>
      <c r="U6574" s="3" t="e">
        <v>#N/A</v>
      </c>
      <c r="V6574" t="e">
        <v>#N/A</v>
      </c>
      <c r="W6574" t="e">
        <v>#N/A</v>
      </c>
      <c r="X6574" t="e">
        <v>#N/A</v>
      </c>
      <c r="Y6574" s="3" t="e">
        <v>#N/A</v>
      </c>
      <c r="Z6574" s="8" t="e">
        <v>#N/A</v>
      </c>
      <c r="AA6574" s="30" t="e">
        <v>#N/A</v>
      </c>
      <c r="AB6574" t="e">
        <v>#N/A</v>
      </c>
      <c r="AC6574" t="e">
        <v>#N/A</v>
      </c>
      <c r="AD6574" t="e">
        <v>#N/A</v>
      </c>
      <c r="AE6574" t="e">
        <v>#N/A</v>
      </c>
      <c r="AF6574" t="e">
        <v>#N/A</v>
      </c>
    </row>
    <row r="6575" spans="1:32" x14ac:dyDescent="0.25">
      <c r="A6575" t="e">
        <v>#N/A</v>
      </c>
      <c r="B6575" s="33" t="e">
        <v>#N/A</v>
      </c>
      <c r="C6575" t="e">
        <v>#N/A</v>
      </c>
      <c r="D6575" t="e">
        <v>#N/A</v>
      </c>
      <c r="E6575" s="69" t="e">
        <v>#N/A</v>
      </c>
      <c r="F6575" s="3" t="e">
        <v>#N/A</v>
      </c>
      <c r="G6575" s="3" t="e">
        <v>#N/A</v>
      </c>
      <c r="H6575" s="3" t="e">
        <v>#N/A</v>
      </c>
      <c r="I6575" s="80" t="e">
        <v>#N/A</v>
      </c>
      <c r="J6575" s="80" t="e">
        <v>#N/A</v>
      </c>
      <c r="K6575" s="85" t="e">
        <v>#N/A</v>
      </c>
      <c r="L6575" s="9" t="e">
        <v>#N/A</v>
      </c>
      <c r="M6575" s="93" t="e">
        <v>#N/A</v>
      </c>
      <c r="N6575" s="8" t="e">
        <v>#N/A</v>
      </c>
      <c r="O6575" t="e">
        <v>#N/A</v>
      </c>
      <c r="P6575" t="e">
        <v>#N/A</v>
      </c>
      <c r="Q6575" t="e">
        <v>#N/A</v>
      </c>
      <c r="R6575" s="2" t="e">
        <v>#N/A</v>
      </c>
      <c r="S6575" t="e">
        <v>#N/A</v>
      </c>
      <c r="T6575" s="3" t="e">
        <v>#N/A</v>
      </c>
      <c r="U6575" s="3" t="e">
        <v>#N/A</v>
      </c>
      <c r="V6575" t="e">
        <v>#N/A</v>
      </c>
      <c r="W6575" t="e">
        <v>#N/A</v>
      </c>
      <c r="X6575" t="e">
        <v>#N/A</v>
      </c>
      <c r="Y6575" s="3" t="e">
        <v>#N/A</v>
      </c>
      <c r="Z6575" s="8" t="e">
        <v>#N/A</v>
      </c>
      <c r="AA6575" s="30" t="e">
        <v>#N/A</v>
      </c>
      <c r="AB6575" t="e">
        <v>#N/A</v>
      </c>
      <c r="AC6575" t="e">
        <v>#N/A</v>
      </c>
      <c r="AD6575" t="e">
        <v>#N/A</v>
      </c>
      <c r="AE6575" t="e">
        <v>#N/A</v>
      </c>
      <c r="AF6575" t="e">
        <v>#N/A</v>
      </c>
    </row>
    <row r="6576" spans="1:32" x14ac:dyDescent="0.25">
      <c r="A6576" t="e">
        <v>#N/A</v>
      </c>
      <c r="B6576" s="33" t="e">
        <v>#N/A</v>
      </c>
      <c r="C6576" t="e">
        <v>#N/A</v>
      </c>
      <c r="D6576" t="e">
        <v>#N/A</v>
      </c>
      <c r="E6576" s="69" t="e">
        <v>#N/A</v>
      </c>
      <c r="F6576" s="3" t="e">
        <v>#N/A</v>
      </c>
      <c r="G6576" s="3" t="e">
        <v>#N/A</v>
      </c>
      <c r="H6576" s="3" t="e">
        <v>#N/A</v>
      </c>
      <c r="I6576" s="80" t="e">
        <v>#N/A</v>
      </c>
      <c r="J6576" s="80" t="e">
        <v>#N/A</v>
      </c>
      <c r="K6576" s="85" t="e">
        <v>#N/A</v>
      </c>
      <c r="L6576" s="9" t="e">
        <v>#N/A</v>
      </c>
      <c r="M6576" s="93" t="e">
        <v>#N/A</v>
      </c>
      <c r="N6576" s="8" t="e">
        <v>#N/A</v>
      </c>
      <c r="O6576" t="e">
        <v>#N/A</v>
      </c>
      <c r="P6576" t="e">
        <v>#N/A</v>
      </c>
      <c r="Q6576" t="e">
        <v>#N/A</v>
      </c>
      <c r="R6576" s="2" t="e">
        <v>#N/A</v>
      </c>
      <c r="S6576" t="e">
        <v>#N/A</v>
      </c>
      <c r="T6576" s="3" t="e">
        <v>#N/A</v>
      </c>
      <c r="U6576" s="3" t="e">
        <v>#N/A</v>
      </c>
      <c r="V6576" t="e">
        <v>#N/A</v>
      </c>
      <c r="W6576" t="e">
        <v>#N/A</v>
      </c>
      <c r="X6576" t="e">
        <v>#N/A</v>
      </c>
      <c r="Y6576" s="3" t="e">
        <v>#N/A</v>
      </c>
      <c r="Z6576" s="8" t="e">
        <v>#N/A</v>
      </c>
      <c r="AA6576" s="30" t="e">
        <v>#N/A</v>
      </c>
      <c r="AB6576" t="e">
        <v>#N/A</v>
      </c>
      <c r="AC6576" t="e">
        <v>#N/A</v>
      </c>
      <c r="AD6576" t="e">
        <v>#N/A</v>
      </c>
      <c r="AE6576" t="e">
        <v>#N/A</v>
      </c>
      <c r="AF6576" t="e">
        <v>#N/A</v>
      </c>
    </row>
    <row r="6577" spans="1:32" x14ac:dyDescent="0.25">
      <c r="A6577" t="e">
        <v>#N/A</v>
      </c>
      <c r="B6577" s="33" t="e">
        <v>#N/A</v>
      </c>
      <c r="C6577" t="e">
        <v>#N/A</v>
      </c>
      <c r="D6577" t="e">
        <v>#N/A</v>
      </c>
      <c r="E6577" s="69" t="e">
        <v>#N/A</v>
      </c>
      <c r="F6577" s="3" t="e">
        <v>#N/A</v>
      </c>
      <c r="G6577" s="3" t="e">
        <v>#N/A</v>
      </c>
      <c r="H6577" s="3" t="e">
        <v>#N/A</v>
      </c>
      <c r="I6577" s="80" t="e">
        <v>#N/A</v>
      </c>
      <c r="J6577" s="80" t="e">
        <v>#N/A</v>
      </c>
      <c r="K6577" s="85" t="e">
        <v>#N/A</v>
      </c>
      <c r="L6577" s="9" t="e">
        <v>#N/A</v>
      </c>
      <c r="M6577" s="93" t="e">
        <v>#N/A</v>
      </c>
      <c r="N6577" s="8" t="e">
        <v>#N/A</v>
      </c>
      <c r="O6577" t="e">
        <v>#N/A</v>
      </c>
      <c r="P6577" t="e">
        <v>#N/A</v>
      </c>
      <c r="Q6577" t="e">
        <v>#N/A</v>
      </c>
      <c r="R6577" s="2" t="e">
        <v>#N/A</v>
      </c>
      <c r="S6577" t="e">
        <v>#N/A</v>
      </c>
      <c r="T6577" s="3" t="e">
        <v>#N/A</v>
      </c>
      <c r="U6577" s="3" t="e">
        <v>#N/A</v>
      </c>
      <c r="V6577" t="e">
        <v>#N/A</v>
      </c>
      <c r="W6577" t="e">
        <v>#N/A</v>
      </c>
      <c r="X6577" t="e">
        <v>#N/A</v>
      </c>
      <c r="Y6577" s="3" t="e">
        <v>#N/A</v>
      </c>
      <c r="Z6577" s="8" t="e">
        <v>#N/A</v>
      </c>
      <c r="AA6577" s="30" t="e">
        <v>#N/A</v>
      </c>
      <c r="AB6577" t="e">
        <v>#N/A</v>
      </c>
      <c r="AC6577" t="e">
        <v>#N/A</v>
      </c>
      <c r="AD6577" t="e">
        <v>#N/A</v>
      </c>
      <c r="AE6577" t="e">
        <v>#N/A</v>
      </c>
      <c r="AF6577" t="e">
        <v>#N/A</v>
      </c>
    </row>
    <row r="6578" spans="1:32" x14ac:dyDescent="0.25">
      <c r="A6578" t="e">
        <v>#N/A</v>
      </c>
      <c r="B6578" s="33" t="e">
        <v>#N/A</v>
      </c>
      <c r="C6578" t="e">
        <v>#N/A</v>
      </c>
      <c r="D6578" t="e">
        <v>#N/A</v>
      </c>
      <c r="E6578" s="69" t="e">
        <v>#N/A</v>
      </c>
      <c r="F6578" s="3" t="e">
        <v>#N/A</v>
      </c>
      <c r="G6578" s="3" t="e">
        <v>#N/A</v>
      </c>
      <c r="H6578" s="3" t="e">
        <v>#N/A</v>
      </c>
      <c r="I6578" s="80" t="e">
        <v>#N/A</v>
      </c>
      <c r="J6578" s="80" t="e">
        <v>#N/A</v>
      </c>
      <c r="K6578" s="85" t="e">
        <v>#N/A</v>
      </c>
      <c r="L6578" s="9" t="e">
        <v>#N/A</v>
      </c>
      <c r="M6578" s="93" t="e">
        <v>#N/A</v>
      </c>
      <c r="N6578" s="8" t="e">
        <v>#N/A</v>
      </c>
      <c r="O6578" t="e">
        <v>#N/A</v>
      </c>
      <c r="P6578" t="e">
        <v>#N/A</v>
      </c>
      <c r="Q6578" t="e">
        <v>#N/A</v>
      </c>
      <c r="R6578" s="2" t="e">
        <v>#N/A</v>
      </c>
      <c r="S6578" t="e">
        <v>#N/A</v>
      </c>
      <c r="T6578" s="3" t="e">
        <v>#N/A</v>
      </c>
      <c r="U6578" s="3" t="e">
        <v>#N/A</v>
      </c>
      <c r="V6578" t="e">
        <v>#N/A</v>
      </c>
      <c r="W6578" t="e">
        <v>#N/A</v>
      </c>
      <c r="X6578" t="e">
        <v>#N/A</v>
      </c>
      <c r="Y6578" s="3" t="e">
        <v>#N/A</v>
      </c>
      <c r="Z6578" s="8" t="e">
        <v>#N/A</v>
      </c>
      <c r="AA6578" s="30" t="e">
        <v>#N/A</v>
      </c>
      <c r="AB6578" t="e">
        <v>#N/A</v>
      </c>
      <c r="AC6578" t="e">
        <v>#N/A</v>
      </c>
      <c r="AD6578" t="e">
        <v>#N/A</v>
      </c>
      <c r="AE6578" t="e">
        <v>#N/A</v>
      </c>
      <c r="AF6578" t="e">
        <v>#N/A</v>
      </c>
    </row>
    <row r="6579" spans="1:32" x14ac:dyDescent="0.25">
      <c r="A6579" t="e">
        <v>#N/A</v>
      </c>
      <c r="B6579" s="33" t="e">
        <v>#N/A</v>
      </c>
      <c r="C6579" t="e">
        <v>#N/A</v>
      </c>
      <c r="D6579" t="e">
        <v>#N/A</v>
      </c>
      <c r="E6579" s="69" t="e">
        <v>#N/A</v>
      </c>
      <c r="F6579" s="3" t="e">
        <v>#N/A</v>
      </c>
      <c r="G6579" s="3" t="e">
        <v>#N/A</v>
      </c>
      <c r="H6579" s="3" t="e">
        <v>#N/A</v>
      </c>
      <c r="I6579" s="80" t="e">
        <v>#N/A</v>
      </c>
      <c r="J6579" s="80" t="e">
        <v>#N/A</v>
      </c>
      <c r="K6579" s="85" t="e">
        <v>#N/A</v>
      </c>
      <c r="L6579" s="9" t="e">
        <v>#N/A</v>
      </c>
      <c r="M6579" s="93" t="e">
        <v>#N/A</v>
      </c>
      <c r="N6579" s="8" t="e">
        <v>#N/A</v>
      </c>
      <c r="O6579" t="e">
        <v>#N/A</v>
      </c>
      <c r="P6579" t="e">
        <v>#N/A</v>
      </c>
      <c r="Q6579" t="e">
        <v>#N/A</v>
      </c>
      <c r="R6579" s="2" t="e">
        <v>#N/A</v>
      </c>
      <c r="S6579" t="e">
        <v>#N/A</v>
      </c>
      <c r="T6579" s="3" t="e">
        <v>#N/A</v>
      </c>
      <c r="U6579" s="3" t="e">
        <v>#N/A</v>
      </c>
      <c r="V6579" t="e">
        <v>#N/A</v>
      </c>
      <c r="W6579" t="e">
        <v>#N/A</v>
      </c>
      <c r="X6579" t="e">
        <v>#N/A</v>
      </c>
      <c r="Y6579" s="3" t="e">
        <v>#N/A</v>
      </c>
      <c r="Z6579" s="8" t="e">
        <v>#N/A</v>
      </c>
      <c r="AA6579" s="30" t="e">
        <v>#N/A</v>
      </c>
      <c r="AB6579" t="e">
        <v>#N/A</v>
      </c>
      <c r="AC6579" t="e">
        <v>#N/A</v>
      </c>
      <c r="AD6579" t="e">
        <v>#N/A</v>
      </c>
      <c r="AE6579" t="e">
        <v>#N/A</v>
      </c>
      <c r="AF6579" t="e">
        <v>#N/A</v>
      </c>
    </row>
    <row r="6580" spans="1:32" x14ac:dyDescent="0.25">
      <c r="A6580" t="e">
        <v>#N/A</v>
      </c>
      <c r="B6580" s="33" t="e">
        <v>#N/A</v>
      </c>
      <c r="C6580" t="e">
        <v>#N/A</v>
      </c>
      <c r="D6580" t="e">
        <v>#N/A</v>
      </c>
      <c r="E6580" s="69" t="e">
        <v>#N/A</v>
      </c>
      <c r="F6580" s="3" t="e">
        <v>#N/A</v>
      </c>
      <c r="G6580" s="3" t="e">
        <v>#N/A</v>
      </c>
      <c r="H6580" s="3" t="e">
        <v>#N/A</v>
      </c>
      <c r="I6580" s="80" t="e">
        <v>#N/A</v>
      </c>
      <c r="J6580" s="80" t="e">
        <v>#N/A</v>
      </c>
      <c r="K6580" s="85" t="e">
        <v>#N/A</v>
      </c>
      <c r="L6580" s="9" t="e">
        <v>#N/A</v>
      </c>
      <c r="M6580" s="93" t="e">
        <v>#N/A</v>
      </c>
      <c r="N6580" s="8" t="e">
        <v>#N/A</v>
      </c>
      <c r="O6580" t="e">
        <v>#N/A</v>
      </c>
      <c r="P6580" t="e">
        <v>#N/A</v>
      </c>
      <c r="Q6580" t="e">
        <v>#N/A</v>
      </c>
      <c r="R6580" s="2" t="e">
        <v>#N/A</v>
      </c>
      <c r="S6580" t="e">
        <v>#N/A</v>
      </c>
      <c r="T6580" s="3" t="e">
        <v>#N/A</v>
      </c>
      <c r="U6580" s="3" t="e">
        <v>#N/A</v>
      </c>
      <c r="V6580" t="e">
        <v>#N/A</v>
      </c>
      <c r="W6580" t="e">
        <v>#N/A</v>
      </c>
      <c r="X6580" t="e">
        <v>#N/A</v>
      </c>
      <c r="Y6580" s="3" t="e">
        <v>#N/A</v>
      </c>
      <c r="Z6580" s="8" t="e">
        <v>#N/A</v>
      </c>
      <c r="AA6580" s="30" t="e">
        <v>#N/A</v>
      </c>
      <c r="AB6580" t="e">
        <v>#N/A</v>
      </c>
      <c r="AC6580" t="e">
        <v>#N/A</v>
      </c>
      <c r="AD6580" t="e">
        <v>#N/A</v>
      </c>
      <c r="AE6580" t="e">
        <v>#N/A</v>
      </c>
      <c r="AF6580" t="e">
        <v>#N/A</v>
      </c>
    </row>
    <row r="6581" spans="1:32" x14ac:dyDescent="0.25">
      <c r="A6581" t="e">
        <v>#N/A</v>
      </c>
      <c r="B6581" s="33" t="e">
        <v>#N/A</v>
      </c>
      <c r="C6581" t="e">
        <v>#N/A</v>
      </c>
      <c r="D6581" t="e">
        <v>#N/A</v>
      </c>
      <c r="E6581" s="69" t="e">
        <v>#N/A</v>
      </c>
      <c r="F6581" s="3" t="e">
        <v>#N/A</v>
      </c>
      <c r="G6581" s="3" t="e">
        <v>#N/A</v>
      </c>
      <c r="H6581" s="3" t="e">
        <v>#N/A</v>
      </c>
      <c r="I6581" s="80" t="e">
        <v>#N/A</v>
      </c>
      <c r="J6581" s="80" t="e">
        <v>#N/A</v>
      </c>
      <c r="K6581" s="85" t="e">
        <v>#N/A</v>
      </c>
      <c r="L6581" s="9" t="e">
        <v>#N/A</v>
      </c>
      <c r="M6581" s="93" t="e">
        <v>#N/A</v>
      </c>
      <c r="N6581" s="8" t="e">
        <v>#N/A</v>
      </c>
      <c r="O6581" t="e">
        <v>#N/A</v>
      </c>
      <c r="P6581" t="e">
        <v>#N/A</v>
      </c>
      <c r="Q6581" t="e">
        <v>#N/A</v>
      </c>
      <c r="R6581" s="2" t="e">
        <v>#N/A</v>
      </c>
      <c r="S6581" t="e">
        <v>#N/A</v>
      </c>
      <c r="T6581" s="3" t="e">
        <v>#N/A</v>
      </c>
      <c r="U6581" s="3" t="e">
        <v>#N/A</v>
      </c>
      <c r="V6581" t="e">
        <v>#N/A</v>
      </c>
      <c r="W6581" t="e">
        <v>#N/A</v>
      </c>
      <c r="X6581" t="e">
        <v>#N/A</v>
      </c>
      <c r="Y6581" s="3" t="e">
        <v>#N/A</v>
      </c>
      <c r="Z6581" s="8" t="e">
        <v>#N/A</v>
      </c>
      <c r="AA6581" s="30" t="e">
        <v>#N/A</v>
      </c>
      <c r="AB6581" t="e">
        <v>#N/A</v>
      </c>
      <c r="AC6581" t="e">
        <v>#N/A</v>
      </c>
      <c r="AD6581" t="e">
        <v>#N/A</v>
      </c>
      <c r="AE6581" t="e">
        <v>#N/A</v>
      </c>
      <c r="AF6581" t="e">
        <v>#N/A</v>
      </c>
    </row>
    <row r="6582" spans="1:32" x14ac:dyDescent="0.25">
      <c r="A6582" t="e">
        <v>#N/A</v>
      </c>
      <c r="B6582" s="33" t="e">
        <v>#N/A</v>
      </c>
      <c r="C6582" t="e">
        <v>#N/A</v>
      </c>
      <c r="D6582" t="e">
        <v>#N/A</v>
      </c>
      <c r="E6582" s="69" t="e">
        <v>#N/A</v>
      </c>
      <c r="F6582" s="3" t="e">
        <v>#N/A</v>
      </c>
      <c r="G6582" s="3" t="e">
        <v>#N/A</v>
      </c>
      <c r="H6582" s="3" t="e">
        <v>#N/A</v>
      </c>
      <c r="I6582" s="80" t="e">
        <v>#N/A</v>
      </c>
      <c r="J6582" s="80" t="e">
        <v>#N/A</v>
      </c>
      <c r="K6582" s="85" t="e">
        <v>#N/A</v>
      </c>
      <c r="L6582" s="9" t="e">
        <v>#N/A</v>
      </c>
      <c r="M6582" s="93" t="e">
        <v>#N/A</v>
      </c>
      <c r="N6582" s="8" t="e">
        <v>#N/A</v>
      </c>
      <c r="O6582" t="e">
        <v>#N/A</v>
      </c>
      <c r="P6582" t="e">
        <v>#N/A</v>
      </c>
      <c r="Q6582" t="e">
        <v>#N/A</v>
      </c>
      <c r="R6582" s="2" t="e">
        <v>#N/A</v>
      </c>
      <c r="S6582" t="e">
        <v>#N/A</v>
      </c>
      <c r="T6582" s="3" t="e">
        <v>#N/A</v>
      </c>
      <c r="U6582" s="3" t="e">
        <v>#N/A</v>
      </c>
      <c r="V6582" t="e">
        <v>#N/A</v>
      </c>
      <c r="W6582" t="e">
        <v>#N/A</v>
      </c>
      <c r="X6582" t="e">
        <v>#N/A</v>
      </c>
      <c r="Y6582" s="3" t="e">
        <v>#N/A</v>
      </c>
      <c r="Z6582" s="8" t="e">
        <v>#N/A</v>
      </c>
      <c r="AA6582" s="30" t="e">
        <v>#N/A</v>
      </c>
      <c r="AB6582" t="e">
        <v>#N/A</v>
      </c>
      <c r="AC6582" t="e">
        <v>#N/A</v>
      </c>
      <c r="AD6582" t="e">
        <v>#N/A</v>
      </c>
      <c r="AE6582" t="e">
        <v>#N/A</v>
      </c>
      <c r="AF6582" t="e">
        <v>#N/A</v>
      </c>
    </row>
    <row r="6583" spans="1:32" x14ac:dyDescent="0.25">
      <c r="A6583" t="e">
        <v>#N/A</v>
      </c>
      <c r="B6583" s="33" t="e">
        <v>#N/A</v>
      </c>
      <c r="C6583" t="e">
        <v>#N/A</v>
      </c>
      <c r="D6583" t="e">
        <v>#N/A</v>
      </c>
      <c r="E6583" s="69" t="e">
        <v>#N/A</v>
      </c>
      <c r="F6583" s="3" t="e">
        <v>#N/A</v>
      </c>
      <c r="G6583" s="3" t="e">
        <v>#N/A</v>
      </c>
      <c r="H6583" s="3" t="e">
        <v>#N/A</v>
      </c>
      <c r="I6583" s="80" t="e">
        <v>#N/A</v>
      </c>
      <c r="J6583" s="80" t="e">
        <v>#N/A</v>
      </c>
      <c r="K6583" s="85" t="e">
        <v>#N/A</v>
      </c>
      <c r="L6583" s="9" t="e">
        <v>#N/A</v>
      </c>
      <c r="M6583" s="93" t="e">
        <v>#N/A</v>
      </c>
      <c r="N6583" s="8" t="e">
        <v>#N/A</v>
      </c>
      <c r="O6583" t="e">
        <v>#N/A</v>
      </c>
      <c r="P6583" t="e">
        <v>#N/A</v>
      </c>
      <c r="Q6583" t="e">
        <v>#N/A</v>
      </c>
      <c r="R6583" s="2" t="e">
        <v>#N/A</v>
      </c>
      <c r="S6583" t="e">
        <v>#N/A</v>
      </c>
      <c r="T6583" s="3" t="e">
        <v>#N/A</v>
      </c>
      <c r="U6583" s="3" t="e">
        <v>#N/A</v>
      </c>
      <c r="V6583" t="e">
        <v>#N/A</v>
      </c>
      <c r="W6583" t="e">
        <v>#N/A</v>
      </c>
      <c r="X6583" t="e">
        <v>#N/A</v>
      </c>
      <c r="Y6583" s="3" t="e">
        <v>#N/A</v>
      </c>
      <c r="Z6583" s="8" t="e">
        <v>#N/A</v>
      </c>
      <c r="AA6583" s="30" t="e">
        <v>#N/A</v>
      </c>
      <c r="AB6583" t="e">
        <v>#N/A</v>
      </c>
      <c r="AC6583" t="e">
        <v>#N/A</v>
      </c>
      <c r="AD6583" t="e">
        <v>#N/A</v>
      </c>
      <c r="AE6583" t="e">
        <v>#N/A</v>
      </c>
      <c r="AF6583" t="e">
        <v>#N/A</v>
      </c>
    </row>
    <row r="6584" spans="1:32" x14ac:dyDescent="0.25">
      <c r="A6584" t="e">
        <v>#N/A</v>
      </c>
      <c r="B6584" s="33" t="e">
        <v>#N/A</v>
      </c>
      <c r="C6584" t="e">
        <v>#N/A</v>
      </c>
      <c r="D6584" t="e">
        <v>#N/A</v>
      </c>
      <c r="E6584" s="69" t="e">
        <v>#N/A</v>
      </c>
      <c r="F6584" s="3" t="e">
        <v>#N/A</v>
      </c>
      <c r="G6584" s="3" t="e">
        <v>#N/A</v>
      </c>
      <c r="H6584" s="3" t="e">
        <v>#N/A</v>
      </c>
      <c r="I6584" s="80" t="e">
        <v>#N/A</v>
      </c>
      <c r="J6584" s="80" t="e">
        <v>#N/A</v>
      </c>
      <c r="K6584" s="85" t="e">
        <v>#N/A</v>
      </c>
      <c r="L6584" s="9" t="e">
        <v>#N/A</v>
      </c>
      <c r="M6584" s="93" t="e">
        <v>#N/A</v>
      </c>
      <c r="N6584" s="8" t="e">
        <v>#N/A</v>
      </c>
      <c r="O6584" t="e">
        <v>#N/A</v>
      </c>
      <c r="P6584" t="e">
        <v>#N/A</v>
      </c>
      <c r="Q6584" t="e">
        <v>#N/A</v>
      </c>
      <c r="R6584" s="2" t="e">
        <v>#N/A</v>
      </c>
      <c r="S6584" t="e">
        <v>#N/A</v>
      </c>
      <c r="T6584" s="3" t="e">
        <v>#N/A</v>
      </c>
      <c r="U6584" s="3" t="e">
        <v>#N/A</v>
      </c>
      <c r="V6584" t="e">
        <v>#N/A</v>
      </c>
      <c r="W6584" t="e">
        <v>#N/A</v>
      </c>
      <c r="X6584" t="e">
        <v>#N/A</v>
      </c>
      <c r="Y6584" s="3" t="e">
        <v>#N/A</v>
      </c>
      <c r="Z6584" s="8" t="e">
        <v>#N/A</v>
      </c>
      <c r="AA6584" s="30" t="e">
        <v>#N/A</v>
      </c>
      <c r="AB6584" t="e">
        <v>#N/A</v>
      </c>
      <c r="AC6584" t="e">
        <v>#N/A</v>
      </c>
      <c r="AD6584" t="e">
        <v>#N/A</v>
      </c>
      <c r="AE6584" t="e">
        <v>#N/A</v>
      </c>
      <c r="AF6584" t="e">
        <v>#N/A</v>
      </c>
    </row>
    <row r="6585" spans="1:32" x14ac:dyDescent="0.25">
      <c r="A6585" t="e">
        <v>#N/A</v>
      </c>
      <c r="B6585" s="33" t="e">
        <v>#N/A</v>
      </c>
      <c r="C6585" t="e">
        <v>#N/A</v>
      </c>
      <c r="D6585" t="e">
        <v>#N/A</v>
      </c>
      <c r="E6585" s="69" t="e">
        <v>#N/A</v>
      </c>
      <c r="F6585" s="3" t="e">
        <v>#N/A</v>
      </c>
      <c r="G6585" s="3" t="e">
        <v>#N/A</v>
      </c>
      <c r="H6585" s="3" t="e">
        <v>#N/A</v>
      </c>
      <c r="I6585" s="80" t="e">
        <v>#N/A</v>
      </c>
      <c r="J6585" s="80" t="e">
        <v>#N/A</v>
      </c>
      <c r="K6585" s="85" t="e">
        <v>#N/A</v>
      </c>
      <c r="L6585" s="9" t="e">
        <v>#N/A</v>
      </c>
      <c r="M6585" s="93" t="e">
        <v>#N/A</v>
      </c>
      <c r="N6585" s="8" t="e">
        <v>#N/A</v>
      </c>
      <c r="O6585" t="e">
        <v>#N/A</v>
      </c>
      <c r="P6585" t="e">
        <v>#N/A</v>
      </c>
      <c r="Q6585" t="e">
        <v>#N/A</v>
      </c>
      <c r="R6585" s="2" t="e">
        <v>#N/A</v>
      </c>
      <c r="S6585" t="e">
        <v>#N/A</v>
      </c>
      <c r="T6585" s="3" t="e">
        <v>#N/A</v>
      </c>
      <c r="U6585" s="3" t="e">
        <v>#N/A</v>
      </c>
      <c r="V6585" t="e">
        <v>#N/A</v>
      </c>
      <c r="W6585" t="e">
        <v>#N/A</v>
      </c>
      <c r="X6585" t="e">
        <v>#N/A</v>
      </c>
      <c r="Y6585" s="3" t="e">
        <v>#N/A</v>
      </c>
      <c r="Z6585" s="8" t="e">
        <v>#N/A</v>
      </c>
      <c r="AA6585" s="30" t="e">
        <v>#N/A</v>
      </c>
      <c r="AB6585" t="e">
        <v>#N/A</v>
      </c>
      <c r="AC6585" t="e">
        <v>#N/A</v>
      </c>
      <c r="AD6585" t="e">
        <v>#N/A</v>
      </c>
      <c r="AE6585" t="e">
        <v>#N/A</v>
      </c>
      <c r="AF6585" t="e">
        <v>#N/A</v>
      </c>
    </row>
    <row r="6586" spans="1:32" x14ac:dyDescent="0.25">
      <c r="A6586" t="e">
        <v>#N/A</v>
      </c>
      <c r="B6586" s="33" t="e">
        <v>#N/A</v>
      </c>
      <c r="C6586" t="e">
        <v>#N/A</v>
      </c>
      <c r="D6586" t="e">
        <v>#N/A</v>
      </c>
      <c r="E6586" s="69" t="e">
        <v>#N/A</v>
      </c>
      <c r="F6586" s="3" t="e">
        <v>#N/A</v>
      </c>
      <c r="G6586" s="3" t="e">
        <v>#N/A</v>
      </c>
      <c r="H6586" s="3" t="e">
        <v>#N/A</v>
      </c>
      <c r="I6586" s="80" t="e">
        <v>#N/A</v>
      </c>
      <c r="J6586" s="80" t="e">
        <v>#N/A</v>
      </c>
      <c r="K6586" s="85" t="e">
        <v>#N/A</v>
      </c>
      <c r="L6586" s="9" t="e">
        <v>#N/A</v>
      </c>
      <c r="M6586" s="93" t="e">
        <v>#N/A</v>
      </c>
      <c r="N6586" s="8" t="e">
        <v>#N/A</v>
      </c>
      <c r="O6586" t="e">
        <v>#N/A</v>
      </c>
      <c r="P6586" t="e">
        <v>#N/A</v>
      </c>
      <c r="Q6586" t="e">
        <v>#N/A</v>
      </c>
      <c r="R6586" s="2" t="e">
        <v>#N/A</v>
      </c>
      <c r="S6586" t="e">
        <v>#N/A</v>
      </c>
      <c r="T6586" s="3" t="e">
        <v>#N/A</v>
      </c>
      <c r="U6586" s="3" t="e">
        <v>#N/A</v>
      </c>
      <c r="V6586" t="e">
        <v>#N/A</v>
      </c>
      <c r="W6586" t="e">
        <v>#N/A</v>
      </c>
      <c r="X6586" t="e">
        <v>#N/A</v>
      </c>
      <c r="Y6586" s="3" t="e">
        <v>#N/A</v>
      </c>
      <c r="Z6586" s="8" t="e">
        <v>#N/A</v>
      </c>
      <c r="AA6586" s="30" t="e">
        <v>#N/A</v>
      </c>
      <c r="AB6586" t="e">
        <v>#N/A</v>
      </c>
      <c r="AC6586" t="e">
        <v>#N/A</v>
      </c>
      <c r="AD6586" t="e">
        <v>#N/A</v>
      </c>
      <c r="AE6586" t="e">
        <v>#N/A</v>
      </c>
      <c r="AF6586" t="e">
        <v>#N/A</v>
      </c>
    </row>
    <row r="6587" spans="1:32" x14ac:dyDescent="0.25">
      <c r="A6587" t="e">
        <v>#N/A</v>
      </c>
      <c r="B6587" s="33" t="e">
        <v>#N/A</v>
      </c>
      <c r="C6587" t="e">
        <v>#N/A</v>
      </c>
      <c r="D6587" t="e">
        <v>#N/A</v>
      </c>
      <c r="E6587" s="69" t="e">
        <v>#N/A</v>
      </c>
      <c r="F6587" s="3" t="e">
        <v>#N/A</v>
      </c>
      <c r="G6587" s="3" t="e">
        <v>#N/A</v>
      </c>
      <c r="H6587" s="3" t="e">
        <v>#N/A</v>
      </c>
      <c r="I6587" s="80" t="e">
        <v>#N/A</v>
      </c>
      <c r="J6587" s="80" t="e">
        <v>#N/A</v>
      </c>
      <c r="K6587" s="85" t="e">
        <v>#N/A</v>
      </c>
      <c r="L6587" s="9" t="e">
        <v>#N/A</v>
      </c>
      <c r="M6587" s="93" t="e">
        <v>#N/A</v>
      </c>
      <c r="N6587" s="8" t="e">
        <v>#N/A</v>
      </c>
      <c r="O6587" t="e">
        <v>#N/A</v>
      </c>
      <c r="P6587" t="e">
        <v>#N/A</v>
      </c>
      <c r="Q6587" t="e">
        <v>#N/A</v>
      </c>
      <c r="R6587" s="2" t="e">
        <v>#N/A</v>
      </c>
      <c r="S6587" t="e">
        <v>#N/A</v>
      </c>
      <c r="T6587" s="3" t="e">
        <v>#N/A</v>
      </c>
      <c r="U6587" s="3" t="e">
        <v>#N/A</v>
      </c>
      <c r="V6587" t="e">
        <v>#N/A</v>
      </c>
      <c r="W6587" t="e">
        <v>#N/A</v>
      </c>
      <c r="X6587" t="e">
        <v>#N/A</v>
      </c>
      <c r="Y6587" s="3" t="e">
        <v>#N/A</v>
      </c>
      <c r="Z6587" s="8" t="e">
        <v>#N/A</v>
      </c>
      <c r="AA6587" s="30" t="e">
        <v>#N/A</v>
      </c>
      <c r="AB6587" t="e">
        <v>#N/A</v>
      </c>
      <c r="AC6587" t="e">
        <v>#N/A</v>
      </c>
      <c r="AD6587" t="e">
        <v>#N/A</v>
      </c>
      <c r="AE6587" t="e">
        <v>#N/A</v>
      </c>
      <c r="AF6587" t="e">
        <v>#N/A</v>
      </c>
    </row>
    <row r="6588" spans="1:32" x14ac:dyDescent="0.25">
      <c r="A6588" t="e">
        <v>#N/A</v>
      </c>
      <c r="B6588" s="33" t="e">
        <v>#N/A</v>
      </c>
      <c r="C6588" t="e">
        <v>#N/A</v>
      </c>
      <c r="D6588" t="e">
        <v>#N/A</v>
      </c>
      <c r="E6588" s="69" t="e">
        <v>#N/A</v>
      </c>
      <c r="F6588" s="3" t="e">
        <v>#N/A</v>
      </c>
      <c r="G6588" s="3" t="e">
        <v>#N/A</v>
      </c>
      <c r="H6588" s="3" t="e">
        <v>#N/A</v>
      </c>
      <c r="I6588" s="80" t="e">
        <v>#N/A</v>
      </c>
      <c r="J6588" s="80" t="e">
        <v>#N/A</v>
      </c>
      <c r="K6588" s="85" t="e">
        <v>#N/A</v>
      </c>
      <c r="L6588" s="9" t="e">
        <v>#N/A</v>
      </c>
      <c r="M6588" s="93" t="e">
        <v>#N/A</v>
      </c>
      <c r="N6588" s="8" t="e">
        <v>#N/A</v>
      </c>
      <c r="O6588" t="e">
        <v>#N/A</v>
      </c>
      <c r="P6588" t="e">
        <v>#N/A</v>
      </c>
      <c r="Q6588" t="e">
        <v>#N/A</v>
      </c>
      <c r="R6588" s="2" t="e">
        <v>#N/A</v>
      </c>
      <c r="S6588" t="e">
        <v>#N/A</v>
      </c>
      <c r="T6588" s="3" t="e">
        <v>#N/A</v>
      </c>
      <c r="U6588" s="3" t="e">
        <v>#N/A</v>
      </c>
      <c r="V6588" t="e">
        <v>#N/A</v>
      </c>
      <c r="W6588" t="e">
        <v>#N/A</v>
      </c>
      <c r="X6588" t="e">
        <v>#N/A</v>
      </c>
      <c r="Y6588" s="3" t="e">
        <v>#N/A</v>
      </c>
      <c r="Z6588" s="8" t="e">
        <v>#N/A</v>
      </c>
      <c r="AA6588" s="30" t="e">
        <v>#N/A</v>
      </c>
      <c r="AB6588" t="e">
        <v>#N/A</v>
      </c>
      <c r="AC6588" t="e">
        <v>#N/A</v>
      </c>
      <c r="AD6588" t="e">
        <v>#N/A</v>
      </c>
      <c r="AE6588" t="e">
        <v>#N/A</v>
      </c>
      <c r="AF6588" t="e">
        <v>#N/A</v>
      </c>
    </row>
    <row r="6589" spans="1:32" x14ac:dyDescent="0.25">
      <c r="A6589" t="e">
        <v>#N/A</v>
      </c>
      <c r="B6589" s="33" t="e">
        <v>#N/A</v>
      </c>
      <c r="C6589" t="e">
        <v>#N/A</v>
      </c>
      <c r="D6589" t="e">
        <v>#N/A</v>
      </c>
      <c r="E6589" s="69" t="e">
        <v>#N/A</v>
      </c>
      <c r="F6589" s="3" t="e">
        <v>#N/A</v>
      </c>
      <c r="G6589" s="3" t="e">
        <v>#N/A</v>
      </c>
      <c r="H6589" s="3" t="e">
        <v>#N/A</v>
      </c>
      <c r="I6589" s="80" t="e">
        <v>#N/A</v>
      </c>
      <c r="J6589" s="80" t="e">
        <v>#N/A</v>
      </c>
      <c r="K6589" s="85" t="e">
        <v>#N/A</v>
      </c>
      <c r="L6589" s="9" t="e">
        <v>#N/A</v>
      </c>
      <c r="M6589" s="93" t="e">
        <v>#N/A</v>
      </c>
      <c r="N6589" s="8" t="e">
        <v>#N/A</v>
      </c>
      <c r="O6589" t="e">
        <v>#N/A</v>
      </c>
      <c r="P6589" t="e">
        <v>#N/A</v>
      </c>
      <c r="Q6589" t="e">
        <v>#N/A</v>
      </c>
      <c r="R6589" s="2" t="e">
        <v>#N/A</v>
      </c>
      <c r="S6589" t="e">
        <v>#N/A</v>
      </c>
      <c r="T6589" s="3" t="e">
        <v>#N/A</v>
      </c>
      <c r="U6589" s="3" t="e">
        <v>#N/A</v>
      </c>
      <c r="V6589" t="e">
        <v>#N/A</v>
      </c>
      <c r="W6589" t="e">
        <v>#N/A</v>
      </c>
      <c r="X6589" t="e">
        <v>#N/A</v>
      </c>
      <c r="Y6589" s="3" t="e">
        <v>#N/A</v>
      </c>
      <c r="Z6589" s="8" t="e">
        <v>#N/A</v>
      </c>
      <c r="AA6589" s="30" t="e">
        <v>#N/A</v>
      </c>
      <c r="AB6589" t="e">
        <v>#N/A</v>
      </c>
      <c r="AC6589" t="e">
        <v>#N/A</v>
      </c>
      <c r="AD6589" t="e">
        <v>#N/A</v>
      </c>
      <c r="AE6589" t="e">
        <v>#N/A</v>
      </c>
      <c r="AF6589" t="e">
        <v>#N/A</v>
      </c>
    </row>
    <row r="6590" spans="1:32" x14ac:dyDescent="0.25">
      <c r="A6590" t="e">
        <v>#N/A</v>
      </c>
      <c r="B6590" s="33" t="e">
        <v>#N/A</v>
      </c>
      <c r="C6590" t="e">
        <v>#N/A</v>
      </c>
      <c r="D6590" t="e">
        <v>#N/A</v>
      </c>
      <c r="E6590" s="69" t="e">
        <v>#N/A</v>
      </c>
      <c r="F6590" s="3" t="e">
        <v>#N/A</v>
      </c>
      <c r="G6590" s="3" t="e">
        <v>#N/A</v>
      </c>
      <c r="H6590" s="3" t="e">
        <v>#N/A</v>
      </c>
      <c r="I6590" s="80" t="e">
        <v>#N/A</v>
      </c>
      <c r="J6590" s="80" t="e">
        <v>#N/A</v>
      </c>
      <c r="K6590" s="85" t="e">
        <v>#N/A</v>
      </c>
      <c r="L6590" s="9" t="e">
        <v>#N/A</v>
      </c>
      <c r="M6590" s="93" t="e">
        <v>#N/A</v>
      </c>
      <c r="N6590" s="8" t="e">
        <v>#N/A</v>
      </c>
      <c r="O6590" t="e">
        <v>#N/A</v>
      </c>
      <c r="P6590" t="e">
        <v>#N/A</v>
      </c>
      <c r="Q6590" t="e">
        <v>#N/A</v>
      </c>
      <c r="R6590" s="2" t="e">
        <v>#N/A</v>
      </c>
      <c r="S6590" t="e">
        <v>#N/A</v>
      </c>
      <c r="T6590" s="3" t="e">
        <v>#N/A</v>
      </c>
      <c r="U6590" s="3" t="e">
        <v>#N/A</v>
      </c>
      <c r="V6590" t="e">
        <v>#N/A</v>
      </c>
      <c r="W6590" t="e">
        <v>#N/A</v>
      </c>
      <c r="X6590" t="e">
        <v>#N/A</v>
      </c>
      <c r="Y6590" s="3" t="e">
        <v>#N/A</v>
      </c>
      <c r="Z6590" s="8" t="e">
        <v>#N/A</v>
      </c>
      <c r="AA6590" s="30" t="e">
        <v>#N/A</v>
      </c>
      <c r="AB6590" t="e">
        <v>#N/A</v>
      </c>
      <c r="AC6590" t="e">
        <v>#N/A</v>
      </c>
      <c r="AD6590" t="e">
        <v>#N/A</v>
      </c>
      <c r="AE6590" t="e">
        <v>#N/A</v>
      </c>
      <c r="AF6590" t="e">
        <v>#N/A</v>
      </c>
    </row>
    <row r="6591" spans="1:32" x14ac:dyDescent="0.25">
      <c r="A6591" t="e">
        <v>#N/A</v>
      </c>
      <c r="B6591" s="33" t="e">
        <v>#N/A</v>
      </c>
      <c r="C6591" t="e">
        <v>#N/A</v>
      </c>
      <c r="D6591" t="e">
        <v>#N/A</v>
      </c>
      <c r="E6591" s="69" t="e">
        <v>#N/A</v>
      </c>
      <c r="F6591" s="3" t="e">
        <v>#N/A</v>
      </c>
      <c r="G6591" s="3" t="e">
        <v>#N/A</v>
      </c>
      <c r="H6591" s="3" t="e">
        <v>#N/A</v>
      </c>
      <c r="I6591" s="80" t="e">
        <v>#N/A</v>
      </c>
      <c r="J6591" s="80" t="e">
        <v>#N/A</v>
      </c>
      <c r="K6591" s="85" t="e">
        <v>#N/A</v>
      </c>
      <c r="L6591" s="9" t="e">
        <v>#N/A</v>
      </c>
      <c r="M6591" s="93" t="e">
        <v>#N/A</v>
      </c>
      <c r="N6591" s="8" t="e">
        <v>#N/A</v>
      </c>
      <c r="O6591" t="e">
        <v>#N/A</v>
      </c>
      <c r="P6591" t="e">
        <v>#N/A</v>
      </c>
      <c r="Q6591" t="e">
        <v>#N/A</v>
      </c>
      <c r="R6591" s="2" t="e">
        <v>#N/A</v>
      </c>
      <c r="S6591" t="e">
        <v>#N/A</v>
      </c>
      <c r="T6591" s="3" t="e">
        <v>#N/A</v>
      </c>
      <c r="U6591" s="3" t="e">
        <v>#N/A</v>
      </c>
      <c r="V6591" t="e">
        <v>#N/A</v>
      </c>
      <c r="W6591" t="e">
        <v>#N/A</v>
      </c>
      <c r="X6591" t="e">
        <v>#N/A</v>
      </c>
      <c r="Y6591" s="3" t="e">
        <v>#N/A</v>
      </c>
      <c r="Z6591" s="8" t="e">
        <v>#N/A</v>
      </c>
      <c r="AA6591" s="30" t="e">
        <v>#N/A</v>
      </c>
      <c r="AB6591" t="e">
        <v>#N/A</v>
      </c>
      <c r="AC6591" t="e">
        <v>#N/A</v>
      </c>
      <c r="AD6591" t="e">
        <v>#N/A</v>
      </c>
      <c r="AE6591" t="e">
        <v>#N/A</v>
      </c>
      <c r="AF6591" t="e">
        <v>#N/A</v>
      </c>
    </row>
    <row r="6592" spans="1:32" x14ac:dyDescent="0.25">
      <c r="A6592" t="e">
        <v>#N/A</v>
      </c>
      <c r="B6592" s="33" t="e">
        <v>#N/A</v>
      </c>
      <c r="C6592" t="e">
        <v>#N/A</v>
      </c>
      <c r="D6592" t="e">
        <v>#N/A</v>
      </c>
      <c r="E6592" s="69" t="e">
        <v>#N/A</v>
      </c>
      <c r="F6592" s="3" t="e">
        <v>#N/A</v>
      </c>
      <c r="G6592" s="3" t="e">
        <v>#N/A</v>
      </c>
      <c r="H6592" s="3" t="e">
        <v>#N/A</v>
      </c>
      <c r="I6592" s="80" t="e">
        <v>#N/A</v>
      </c>
      <c r="J6592" s="80" t="e">
        <v>#N/A</v>
      </c>
      <c r="K6592" s="85" t="e">
        <v>#N/A</v>
      </c>
      <c r="L6592" s="9" t="e">
        <v>#N/A</v>
      </c>
      <c r="M6592" s="93" t="e">
        <v>#N/A</v>
      </c>
      <c r="N6592" s="8" t="e">
        <v>#N/A</v>
      </c>
      <c r="O6592" t="e">
        <v>#N/A</v>
      </c>
      <c r="P6592" t="e">
        <v>#N/A</v>
      </c>
      <c r="Q6592" t="e">
        <v>#N/A</v>
      </c>
      <c r="R6592" s="2" t="e">
        <v>#N/A</v>
      </c>
      <c r="S6592" t="e">
        <v>#N/A</v>
      </c>
      <c r="T6592" s="3" t="e">
        <v>#N/A</v>
      </c>
      <c r="U6592" s="3" t="e">
        <v>#N/A</v>
      </c>
      <c r="V6592" t="e">
        <v>#N/A</v>
      </c>
      <c r="W6592" t="e">
        <v>#N/A</v>
      </c>
      <c r="X6592" t="e">
        <v>#N/A</v>
      </c>
      <c r="Y6592" s="3" t="e">
        <v>#N/A</v>
      </c>
      <c r="Z6592" s="8" t="e">
        <v>#N/A</v>
      </c>
      <c r="AA6592" s="30" t="e">
        <v>#N/A</v>
      </c>
      <c r="AB6592" t="e">
        <v>#N/A</v>
      </c>
      <c r="AC6592" t="e">
        <v>#N/A</v>
      </c>
      <c r="AD6592" t="e">
        <v>#N/A</v>
      </c>
      <c r="AE6592" t="e">
        <v>#N/A</v>
      </c>
      <c r="AF6592" t="e">
        <v>#N/A</v>
      </c>
    </row>
    <row r="6593" spans="1:32" x14ac:dyDescent="0.25">
      <c r="A6593" t="e">
        <v>#N/A</v>
      </c>
      <c r="B6593" s="33" t="e">
        <v>#N/A</v>
      </c>
      <c r="C6593" t="e">
        <v>#N/A</v>
      </c>
      <c r="D6593" t="e">
        <v>#N/A</v>
      </c>
      <c r="E6593" s="69" t="e">
        <v>#N/A</v>
      </c>
      <c r="F6593" s="3" t="e">
        <v>#N/A</v>
      </c>
      <c r="G6593" s="3" t="e">
        <v>#N/A</v>
      </c>
      <c r="H6593" s="3" t="e">
        <v>#N/A</v>
      </c>
      <c r="I6593" s="80" t="e">
        <v>#N/A</v>
      </c>
      <c r="J6593" s="80" t="e">
        <v>#N/A</v>
      </c>
      <c r="K6593" s="85" t="e">
        <v>#N/A</v>
      </c>
      <c r="L6593" s="9" t="e">
        <v>#N/A</v>
      </c>
      <c r="M6593" s="93" t="e">
        <v>#N/A</v>
      </c>
      <c r="N6593" s="8" t="e">
        <v>#N/A</v>
      </c>
      <c r="O6593" t="e">
        <v>#N/A</v>
      </c>
      <c r="P6593" t="e">
        <v>#N/A</v>
      </c>
      <c r="Q6593" t="e">
        <v>#N/A</v>
      </c>
      <c r="R6593" s="2" t="e">
        <v>#N/A</v>
      </c>
      <c r="S6593" t="e">
        <v>#N/A</v>
      </c>
      <c r="T6593" s="3" t="e">
        <v>#N/A</v>
      </c>
      <c r="U6593" s="3" t="e">
        <v>#N/A</v>
      </c>
      <c r="V6593" t="e">
        <v>#N/A</v>
      </c>
      <c r="W6593" t="e">
        <v>#N/A</v>
      </c>
      <c r="X6593" t="e">
        <v>#N/A</v>
      </c>
      <c r="Y6593" s="3" t="e">
        <v>#N/A</v>
      </c>
      <c r="Z6593" s="8" t="e">
        <v>#N/A</v>
      </c>
      <c r="AA6593" s="30" t="e">
        <v>#N/A</v>
      </c>
      <c r="AB6593" t="e">
        <v>#N/A</v>
      </c>
      <c r="AC6593" t="e">
        <v>#N/A</v>
      </c>
      <c r="AD6593" t="e">
        <v>#N/A</v>
      </c>
      <c r="AE6593" t="e">
        <v>#N/A</v>
      </c>
      <c r="AF6593" t="e">
        <v>#N/A</v>
      </c>
    </row>
    <row r="6594" spans="1:32" x14ac:dyDescent="0.25">
      <c r="A6594" t="e">
        <v>#N/A</v>
      </c>
      <c r="B6594" s="33" t="e">
        <v>#N/A</v>
      </c>
      <c r="C6594" t="e">
        <v>#N/A</v>
      </c>
      <c r="D6594" t="e">
        <v>#N/A</v>
      </c>
      <c r="E6594" s="69" t="e">
        <v>#N/A</v>
      </c>
      <c r="F6594" s="3" t="e">
        <v>#N/A</v>
      </c>
      <c r="G6594" s="3" t="e">
        <v>#N/A</v>
      </c>
      <c r="H6594" s="3" t="e">
        <v>#N/A</v>
      </c>
      <c r="I6594" s="80" t="e">
        <v>#N/A</v>
      </c>
      <c r="J6594" s="80" t="e">
        <v>#N/A</v>
      </c>
      <c r="K6594" s="85" t="e">
        <v>#N/A</v>
      </c>
      <c r="L6594" s="9" t="e">
        <v>#N/A</v>
      </c>
      <c r="M6594" s="93" t="e">
        <v>#N/A</v>
      </c>
      <c r="N6594" s="8" t="e">
        <v>#N/A</v>
      </c>
      <c r="O6594" t="e">
        <v>#N/A</v>
      </c>
      <c r="P6594" t="e">
        <v>#N/A</v>
      </c>
      <c r="Q6594" t="e">
        <v>#N/A</v>
      </c>
      <c r="R6594" s="2" t="e">
        <v>#N/A</v>
      </c>
      <c r="S6594" t="e">
        <v>#N/A</v>
      </c>
      <c r="T6594" s="3" t="e">
        <v>#N/A</v>
      </c>
      <c r="U6594" s="3" t="e">
        <v>#N/A</v>
      </c>
      <c r="V6594" t="e">
        <v>#N/A</v>
      </c>
      <c r="W6594" t="e">
        <v>#N/A</v>
      </c>
      <c r="X6594" t="e">
        <v>#N/A</v>
      </c>
      <c r="Y6594" s="3" t="e">
        <v>#N/A</v>
      </c>
      <c r="Z6594" s="8" t="e">
        <v>#N/A</v>
      </c>
      <c r="AA6594" s="30" t="e">
        <v>#N/A</v>
      </c>
      <c r="AB6594" t="e">
        <v>#N/A</v>
      </c>
      <c r="AC6594" t="e">
        <v>#N/A</v>
      </c>
      <c r="AD6594" t="e">
        <v>#N/A</v>
      </c>
      <c r="AE6594" t="e">
        <v>#N/A</v>
      </c>
      <c r="AF6594" t="e">
        <v>#N/A</v>
      </c>
    </row>
    <row r="6595" spans="1:32" x14ac:dyDescent="0.25">
      <c r="A6595" t="e">
        <v>#N/A</v>
      </c>
      <c r="B6595" s="33" t="e">
        <v>#N/A</v>
      </c>
      <c r="C6595" t="e">
        <v>#N/A</v>
      </c>
      <c r="D6595" t="e">
        <v>#N/A</v>
      </c>
      <c r="E6595" s="69" t="e">
        <v>#N/A</v>
      </c>
      <c r="F6595" s="3" t="e">
        <v>#N/A</v>
      </c>
      <c r="G6595" s="3" t="e">
        <v>#N/A</v>
      </c>
      <c r="H6595" s="3" t="e">
        <v>#N/A</v>
      </c>
      <c r="I6595" s="80" t="e">
        <v>#N/A</v>
      </c>
      <c r="J6595" s="80" t="e">
        <v>#N/A</v>
      </c>
      <c r="K6595" s="85" t="e">
        <v>#N/A</v>
      </c>
      <c r="L6595" s="9" t="e">
        <v>#N/A</v>
      </c>
      <c r="M6595" s="93" t="e">
        <v>#N/A</v>
      </c>
      <c r="N6595" s="8" t="e">
        <v>#N/A</v>
      </c>
      <c r="O6595" t="e">
        <v>#N/A</v>
      </c>
      <c r="P6595" t="e">
        <v>#N/A</v>
      </c>
      <c r="Q6595" t="e">
        <v>#N/A</v>
      </c>
      <c r="R6595" s="2" t="e">
        <v>#N/A</v>
      </c>
      <c r="S6595" t="e">
        <v>#N/A</v>
      </c>
      <c r="T6595" s="3" t="e">
        <v>#N/A</v>
      </c>
      <c r="U6595" s="3" t="e">
        <v>#N/A</v>
      </c>
      <c r="V6595" t="e">
        <v>#N/A</v>
      </c>
      <c r="W6595" t="e">
        <v>#N/A</v>
      </c>
      <c r="X6595" t="e">
        <v>#N/A</v>
      </c>
      <c r="Y6595" s="3" t="e">
        <v>#N/A</v>
      </c>
      <c r="Z6595" s="8" t="e">
        <v>#N/A</v>
      </c>
      <c r="AA6595" s="30" t="e">
        <v>#N/A</v>
      </c>
      <c r="AB6595" t="e">
        <v>#N/A</v>
      </c>
      <c r="AC6595" t="e">
        <v>#N/A</v>
      </c>
      <c r="AD6595" t="e">
        <v>#N/A</v>
      </c>
      <c r="AE6595" t="e">
        <v>#N/A</v>
      </c>
      <c r="AF6595" t="e">
        <v>#N/A</v>
      </c>
    </row>
    <row r="6596" spans="1:32" x14ac:dyDescent="0.25">
      <c r="A6596" t="e">
        <v>#N/A</v>
      </c>
      <c r="B6596" s="33" t="e">
        <v>#N/A</v>
      </c>
      <c r="C6596" t="e">
        <v>#N/A</v>
      </c>
      <c r="D6596" t="e">
        <v>#N/A</v>
      </c>
      <c r="E6596" s="69" t="e">
        <v>#N/A</v>
      </c>
      <c r="F6596" s="3" t="e">
        <v>#N/A</v>
      </c>
      <c r="G6596" s="3" t="e">
        <v>#N/A</v>
      </c>
      <c r="H6596" s="3" t="e">
        <v>#N/A</v>
      </c>
      <c r="I6596" s="80" t="e">
        <v>#N/A</v>
      </c>
      <c r="J6596" s="80" t="e">
        <v>#N/A</v>
      </c>
      <c r="K6596" s="85" t="e">
        <v>#N/A</v>
      </c>
      <c r="L6596" s="9" t="e">
        <v>#N/A</v>
      </c>
      <c r="M6596" s="93" t="e">
        <v>#N/A</v>
      </c>
      <c r="N6596" s="8" t="e">
        <v>#N/A</v>
      </c>
      <c r="O6596" t="e">
        <v>#N/A</v>
      </c>
      <c r="P6596" t="e">
        <v>#N/A</v>
      </c>
      <c r="Q6596" t="e">
        <v>#N/A</v>
      </c>
      <c r="R6596" s="2" t="e">
        <v>#N/A</v>
      </c>
      <c r="S6596" t="e">
        <v>#N/A</v>
      </c>
      <c r="T6596" s="3" t="e">
        <v>#N/A</v>
      </c>
      <c r="U6596" s="3" t="e">
        <v>#N/A</v>
      </c>
      <c r="V6596" t="e">
        <v>#N/A</v>
      </c>
      <c r="W6596" t="e">
        <v>#N/A</v>
      </c>
      <c r="X6596" t="e">
        <v>#N/A</v>
      </c>
      <c r="Y6596" s="3" t="e">
        <v>#N/A</v>
      </c>
      <c r="Z6596" s="8" t="e">
        <v>#N/A</v>
      </c>
      <c r="AA6596" s="30" t="e">
        <v>#N/A</v>
      </c>
      <c r="AB6596" t="e">
        <v>#N/A</v>
      </c>
      <c r="AC6596" t="e">
        <v>#N/A</v>
      </c>
      <c r="AD6596" t="e">
        <v>#N/A</v>
      </c>
      <c r="AE6596" t="e">
        <v>#N/A</v>
      </c>
      <c r="AF6596" t="e">
        <v>#N/A</v>
      </c>
    </row>
    <row r="6597" spans="1:32" x14ac:dyDescent="0.25">
      <c r="A6597" t="e">
        <v>#N/A</v>
      </c>
      <c r="B6597" s="33" t="e">
        <v>#N/A</v>
      </c>
      <c r="C6597" t="e">
        <v>#N/A</v>
      </c>
      <c r="D6597" t="e">
        <v>#N/A</v>
      </c>
      <c r="E6597" s="69" t="e">
        <v>#N/A</v>
      </c>
      <c r="F6597" s="3" t="e">
        <v>#N/A</v>
      </c>
      <c r="G6597" s="3" t="e">
        <v>#N/A</v>
      </c>
      <c r="H6597" s="3" t="e">
        <v>#N/A</v>
      </c>
      <c r="I6597" s="80" t="e">
        <v>#N/A</v>
      </c>
      <c r="J6597" s="80" t="e">
        <v>#N/A</v>
      </c>
      <c r="K6597" s="85" t="e">
        <v>#N/A</v>
      </c>
      <c r="L6597" s="9" t="e">
        <v>#N/A</v>
      </c>
      <c r="M6597" s="93" t="e">
        <v>#N/A</v>
      </c>
      <c r="N6597" s="8" t="e">
        <v>#N/A</v>
      </c>
      <c r="O6597" t="e">
        <v>#N/A</v>
      </c>
      <c r="P6597" t="e">
        <v>#N/A</v>
      </c>
      <c r="Q6597" t="e">
        <v>#N/A</v>
      </c>
      <c r="R6597" s="2" t="e">
        <v>#N/A</v>
      </c>
      <c r="S6597" t="e">
        <v>#N/A</v>
      </c>
      <c r="T6597" s="3" t="e">
        <v>#N/A</v>
      </c>
      <c r="U6597" s="3" t="e">
        <v>#N/A</v>
      </c>
      <c r="V6597" t="e">
        <v>#N/A</v>
      </c>
      <c r="W6597" t="e">
        <v>#N/A</v>
      </c>
      <c r="X6597" t="e">
        <v>#N/A</v>
      </c>
      <c r="Y6597" s="3" t="e">
        <v>#N/A</v>
      </c>
      <c r="Z6597" s="8" t="e">
        <v>#N/A</v>
      </c>
      <c r="AA6597" s="30" t="e">
        <v>#N/A</v>
      </c>
      <c r="AB6597" t="e">
        <v>#N/A</v>
      </c>
      <c r="AC6597" t="e">
        <v>#N/A</v>
      </c>
      <c r="AD6597" t="e">
        <v>#N/A</v>
      </c>
      <c r="AE6597" t="e">
        <v>#N/A</v>
      </c>
      <c r="AF6597" t="e">
        <v>#N/A</v>
      </c>
    </row>
    <row r="6598" spans="1:32" x14ac:dyDescent="0.25">
      <c r="A6598" t="e">
        <v>#N/A</v>
      </c>
      <c r="B6598" s="33" t="e">
        <v>#N/A</v>
      </c>
      <c r="C6598" t="e">
        <v>#N/A</v>
      </c>
      <c r="D6598" t="e">
        <v>#N/A</v>
      </c>
      <c r="E6598" s="69" t="e">
        <v>#N/A</v>
      </c>
      <c r="F6598" s="3" t="e">
        <v>#N/A</v>
      </c>
      <c r="G6598" s="3" t="e">
        <v>#N/A</v>
      </c>
      <c r="H6598" s="3" t="e">
        <v>#N/A</v>
      </c>
      <c r="I6598" s="80" t="e">
        <v>#N/A</v>
      </c>
      <c r="J6598" s="80" t="e">
        <v>#N/A</v>
      </c>
      <c r="K6598" s="85" t="e">
        <v>#N/A</v>
      </c>
      <c r="L6598" s="9" t="e">
        <v>#N/A</v>
      </c>
      <c r="M6598" s="93" t="e">
        <v>#N/A</v>
      </c>
      <c r="N6598" s="8" t="e">
        <v>#N/A</v>
      </c>
      <c r="O6598" t="e">
        <v>#N/A</v>
      </c>
      <c r="P6598" t="e">
        <v>#N/A</v>
      </c>
      <c r="Q6598" t="e">
        <v>#N/A</v>
      </c>
      <c r="R6598" s="2" t="e">
        <v>#N/A</v>
      </c>
      <c r="S6598" t="e">
        <v>#N/A</v>
      </c>
      <c r="T6598" s="3" t="e">
        <v>#N/A</v>
      </c>
      <c r="U6598" s="3" t="e">
        <v>#N/A</v>
      </c>
      <c r="V6598" t="e">
        <v>#N/A</v>
      </c>
      <c r="W6598" t="e">
        <v>#N/A</v>
      </c>
      <c r="X6598" t="e">
        <v>#N/A</v>
      </c>
      <c r="Y6598" s="3" t="e">
        <v>#N/A</v>
      </c>
      <c r="Z6598" s="8" t="e">
        <v>#N/A</v>
      </c>
      <c r="AA6598" s="30" t="e">
        <v>#N/A</v>
      </c>
      <c r="AB6598" t="e">
        <v>#N/A</v>
      </c>
      <c r="AC6598" t="e">
        <v>#N/A</v>
      </c>
      <c r="AD6598" t="e">
        <v>#N/A</v>
      </c>
      <c r="AE6598" t="e">
        <v>#N/A</v>
      </c>
      <c r="AF6598" t="e">
        <v>#N/A</v>
      </c>
    </row>
    <row r="6599" spans="1:32" x14ac:dyDescent="0.25">
      <c r="A6599" t="e">
        <v>#N/A</v>
      </c>
      <c r="B6599" s="33" t="e">
        <v>#N/A</v>
      </c>
      <c r="C6599" t="e">
        <v>#N/A</v>
      </c>
      <c r="D6599" t="e">
        <v>#N/A</v>
      </c>
      <c r="E6599" s="69" t="e">
        <v>#N/A</v>
      </c>
      <c r="F6599" s="3" t="e">
        <v>#N/A</v>
      </c>
      <c r="G6599" s="3" t="e">
        <v>#N/A</v>
      </c>
      <c r="H6599" s="3" t="e">
        <v>#N/A</v>
      </c>
      <c r="I6599" s="80" t="e">
        <v>#N/A</v>
      </c>
      <c r="J6599" s="80" t="e">
        <v>#N/A</v>
      </c>
      <c r="K6599" s="85" t="e">
        <v>#N/A</v>
      </c>
      <c r="L6599" s="9" t="e">
        <v>#N/A</v>
      </c>
      <c r="M6599" s="93" t="e">
        <v>#N/A</v>
      </c>
      <c r="N6599" s="8" t="e">
        <v>#N/A</v>
      </c>
      <c r="O6599" t="e">
        <v>#N/A</v>
      </c>
      <c r="P6599" t="e">
        <v>#N/A</v>
      </c>
      <c r="Q6599" t="e">
        <v>#N/A</v>
      </c>
      <c r="R6599" s="2" t="e">
        <v>#N/A</v>
      </c>
      <c r="S6599" t="e">
        <v>#N/A</v>
      </c>
      <c r="T6599" s="3" t="e">
        <v>#N/A</v>
      </c>
      <c r="U6599" s="3" t="e">
        <v>#N/A</v>
      </c>
      <c r="V6599" t="e">
        <v>#N/A</v>
      </c>
      <c r="W6599" t="e">
        <v>#N/A</v>
      </c>
      <c r="X6599" t="e">
        <v>#N/A</v>
      </c>
      <c r="Y6599" s="3" t="e">
        <v>#N/A</v>
      </c>
      <c r="Z6599" s="8" t="e">
        <v>#N/A</v>
      </c>
      <c r="AA6599" s="30" t="e">
        <v>#N/A</v>
      </c>
      <c r="AB6599" t="e">
        <v>#N/A</v>
      </c>
      <c r="AC6599" t="e">
        <v>#N/A</v>
      </c>
      <c r="AD6599" t="e">
        <v>#N/A</v>
      </c>
      <c r="AE6599" t="e">
        <v>#N/A</v>
      </c>
      <c r="AF6599" t="e">
        <v>#N/A</v>
      </c>
    </row>
    <row r="6600" spans="1:32" x14ac:dyDescent="0.25">
      <c r="A6600" t="e">
        <v>#N/A</v>
      </c>
      <c r="B6600" s="33" t="e">
        <v>#N/A</v>
      </c>
      <c r="C6600" t="e">
        <v>#N/A</v>
      </c>
      <c r="D6600" t="e">
        <v>#N/A</v>
      </c>
      <c r="E6600" s="69" t="e">
        <v>#N/A</v>
      </c>
      <c r="F6600" s="3" t="e">
        <v>#N/A</v>
      </c>
      <c r="G6600" s="3" t="e">
        <v>#N/A</v>
      </c>
      <c r="H6600" s="3" t="e">
        <v>#N/A</v>
      </c>
      <c r="I6600" s="80" t="e">
        <v>#N/A</v>
      </c>
      <c r="J6600" s="80" t="e">
        <v>#N/A</v>
      </c>
      <c r="K6600" s="85" t="e">
        <v>#N/A</v>
      </c>
      <c r="L6600" s="9" t="e">
        <v>#N/A</v>
      </c>
      <c r="M6600" s="93" t="e">
        <v>#N/A</v>
      </c>
      <c r="N6600" s="8" t="e">
        <v>#N/A</v>
      </c>
      <c r="O6600" t="e">
        <v>#N/A</v>
      </c>
      <c r="P6600" t="e">
        <v>#N/A</v>
      </c>
      <c r="Q6600" t="e">
        <v>#N/A</v>
      </c>
      <c r="R6600" s="2" t="e">
        <v>#N/A</v>
      </c>
      <c r="S6600" t="e">
        <v>#N/A</v>
      </c>
      <c r="T6600" s="3" t="e">
        <v>#N/A</v>
      </c>
      <c r="U6600" s="3" t="e">
        <v>#N/A</v>
      </c>
      <c r="V6600" t="e">
        <v>#N/A</v>
      </c>
      <c r="W6600" t="e">
        <v>#N/A</v>
      </c>
      <c r="X6600" t="e">
        <v>#N/A</v>
      </c>
      <c r="Y6600" s="3" t="e">
        <v>#N/A</v>
      </c>
      <c r="Z6600" s="8" t="e">
        <v>#N/A</v>
      </c>
      <c r="AA6600" s="30" t="e">
        <v>#N/A</v>
      </c>
      <c r="AB6600" t="e">
        <v>#N/A</v>
      </c>
      <c r="AC6600" t="e">
        <v>#N/A</v>
      </c>
      <c r="AD6600" t="e">
        <v>#N/A</v>
      </c>
      <c r="AE6600" t="e">
        <v>#N/A</v>
      </c>
      <c r="AF6600" t="e">
        <v>#N/A</v>
      </c>
    </row>
    <row r="6601" spans="1:32" x14ac:dyDescent="0.25">
      <c r="A6601" t="e">
        <v>#N/A</v>
      </c>
      <c r="B6601" s="33" t="e">
        <v>#N/A</v>
      </c>
      <c r="C6601" t="e">
        <v>#N/A</v>
      </c>
      <c r="D6601" t="e">
        <v>#N/A</v>
      </c>
      <c r="E6601" s="69" t="e">
        <v>#N/A</v>
      </c>
      <c r="F6601" s="3" t="e">
        <v>#N/A</v>
      </c>
      <c r="G6601" s="3" t="e">
        <v>#N/A</v>
      </c>
      <c r="H6601" s="3" t="e">
        <v>#N/A</v>
      </c>
      <c r="I6601" s="80" t="e">
        <v>#N/A</v>
      </c>
      <c r="J6601" s="80" t="e">
        <v>#N/A</v>
      </c>
      <c r="K6601" s="85" t="e">
        <v>#N/A</v>
      </c>
      <c r="L6601" s="9" t="e">
        <v>#N/A</v>
      </c>
      <c r="M6601" s="93" t="e">
        <v>#N/A</v>
      </c>
      <c r="N6601" s="8" t="e">
        <v>#N/A</v>
      </c>
      <c r="O6601" t="e">
        <v>#N/A</v>
      </c>
      <c r="P6601" t="e">
        <v>#N/A</v>
      </c>
      <c r="Q6601" t="e">
        <v>#N/A</v>
      </c>
      <c r="R6601" s="2" t="e">
        <v>#N/A</v>
      </c>
      <c r="S6601" t="e">
        <v>#N/A</v>
      </c>
      <c r="T6601" s="3" t="e">
        <v>#N/A</v>
      </c>
      <c r="U6601" s="3" t="e">
        <v>#N/A</v>
      </c>
      <c r="V6601" t="e">
        <v>#N/A</v>
      </c>
      <c r="W6601" t="e">
        <v>#N/A</v>
      </c>
      <c r="X6601" t="e">
        <v>#N/A</v>
      </c>
      <c r="Y6601" s="3" t="e">
        <v>#N/A</v>
      </c>
      <c r="Z6601" s="8" t="e">
        <v>#N/A</v>
      </c>
      <c r="AA6601" s="30" t="e">
        <v>#N/A</v>
      </c>
      <c r="AB6601" t="e">
        <v>#N/A</v>
      </c>
      <c r="AC6601" t="e">
        <v>#N/A</v>
      </c>
      <c r="AD6601" t="e">
        <v>#N/A</v>
      </c>
      <c r="AE6601" t="e">
        <v>#N/A</v>
      </c>
      <c r="AF6601" t="e">
        <v>#N/A</v>
      </c>
    </row>
    <row r="6602" spans="1:32" x14ac:dyDescent="0.25">
      <c r="A6602" t="e">
        <v>#N/A</v>
      </c>
      <c r="B6602" s="33" t="e">
        <v>#N/A</v>
      </c>
      <c r="C6602" t="e">
        <v>#N/A</v>
      </c>
      <c r="D6602" t="e">
        <v>#N/A</v>
      </c>
      <c r="E6602" s="69" t="e">
        <v>#N/A</v>
      </c>
      <c r="F6602" s="3" t="e">
        <v>#N/A</v>
      </c>
      <c r="G6602" s="3" t="e">
        <v>#N/A</v>
      </c>
      <c r="H6602" s="3" t="e">
        <v>#N/A</v>
      </c>
      <c r="I6602" s="80" t="e">
        <v>#N/A</v>
      </c>
      <c r="J6602" s="80" t="e">
        <v>#N/A</v>
      </c>
      <c r="K6602" s="85" t="e">
        <v>#N/A</v>
      </c>
      <c r="L6602" s="9" t="e">
        <v>#N/A</v>
      </c>
      <c r="M6602" s="93" t="e">
        <v>#N/A</v>
      </c>
      <c r="N6602" s="8" t="e">
        <v>#N/A</v>
      </c>
      <c r="O6602" t="e">
        <v>#N/A</v>
      </c>
      <c r="P6602" t="e">
        <v>#N/A</v>
      </c>
      <c r="Q6602" t="e">
        <v>#N/A</v>
      </c>
      <c r="R6602" s="2" t="e">
        <v>#N/A</v>
      </c>
      <c r="S6602" t="e">
        <v>#N/A</v>
      </c>
      <c r="T6602" s="3" t="e">
        <v>#N/A</v>
      </c>
      <c r="U6602" s="3" t="e">
        <v>#N/A</v>
      </c>
      <c r="V6602" t="e">
        <v>#N/A</v>
      </c>
      <c r="W6602" t="e">
        <v>#N/A</v>
      </c>
      <c r="X6602" t="e">
        <v>#N/A</v>
      </c>
      <c r="Y6602" s="3" t="e">
        <v>#N/A</v>
      </c>
      <c r="Z6602" s="8" t="e">
        <v>#N/A</v>
      </c>
      <c r="AA6602" s="30" t="e">
        <v>#N/A</v>
      </c>
      <c r="AB6602" t="e">
        <v>#N/A</v>
      </c>
      <c r="AC6602" t="e">
        <v>#N/A</v>
      </c>
      <c r="AD6602" t="e">
        <v>#N/A</v>
      </c>
      <c r="AE6602" t="e">
        <v>#N/A</v>
      </c>
      <c r="AF6602" t="e">
        <v>#N/A</v>
      </c>
    </row>
    <row r="6603" spans="1:32" x14ac:dyDescent="0.25">
      <c r="A6603" t="e">
        <v>#N/A</v>
      </c>
      <c r="B6603" s="33" t="e">
        <v>#N/A</v>
      </c>
      <c r="C6603" t="e">
        <v>#N/A</v>
      </c>
      <c r="D6603" t="e">
        <v>#N/A</v>
      </c>
      <c r="E6603" s="69" t="e">
        <v>#N/A</v>
      </c>
      <c r="F6603" s="3" t="e">
        <v>#N/A</v>
      </c>
      <c r="G6603" s="3" t="e">
        <v>#N/A</v>
      </c>
      <c r="H6603" s="3" t="e">
        <v>#N/A</v>
      </c>
      <c r="I6603" s="80" t="e">
        <v>#N/A</v>
      </c>
      <c r="J6603" s="80" t="e">
        <v>#N/A</v>
      </c>
      <c r="K6603" s="85" t="e">
        <v>#N/A</v>
      </c>
      <c r="L6603" s="9" t="e">
        <v>#N/A</v>
      </c>
      <c r="M6603" s="93" t="e">
        <v>#N/A</v>
      </c>
      <c r="N6603" s="8" t="e">
        <v>#N/A</v>
      </c>
      <c r="O6603" t="e">
        <v>#N/A</v>
      </c>
      <c r="P6603" t="e">
        <v>#N/A</v>
      </c>
      <c r="Q6603" t="e">
        <v>#N/A</v>
      </c>
      <c r="R6603" s="2" t="e">
        <v>#N/A</v>
      </c>
      <c r="S6603" t="e">
        <v>#N/A</v>
      </c>
      <c r="T6603" s="3" t="e">
        <v>#N/A</v>
      </c>
      <c r="U6603" s="3" t="e">
        <v>#N/A</v>
      </c>
      <c r="V6603" t="e">
        <v>#N/A</v>
      </c>
      <c r="W6603" t="e">
        <v>#N/A</v>
      </c>
      <c r="X6603" t="e">
        <v>#N/A</v>
      </c>
      <c r="Y6603" s="3" t="e">
        <v>#N/A</v>
      </c>
      <c r="Z6603" s="8" t="e">
        <v>#N/A</v>
      </c>
      <c r="AA6603" s="30" t="e">
        <v>#N/A</v>
      </c>
      <c r="AB6603" t="e">
        <v>#N/A</v>
      </c>
      <c r="AC6603" t="e">
        <v>#N/A</v>
      </c>
      <c r="AD6603" t="e">
        <v>#N/A</v>
      </c>
      <c r="AE6603" t="e">
        <v>#N/A</v>
      </c>
      <c r="AF6603" t="e">
        <v>#N/A</v>
      </c>
    </row>
    <row r="6604" spans="1:32" x14ac:dyDescent="0.25">
      <c r="A6604" t="e">
        <v>#N/A</v>
      </c>
      <c r="B6604" s="33" t="e">
        <v>#N/A</v>
      </c>
      <c r="C6604" t="e">
        <v>#N/A</v>
      </c>
      <c r="D6604" t="e">
        <v>#N/A</v>
      </c>
      <c r="E6604" s="69" t="e">
        <v>#N/A</v>
      </c>
      <c r="F6604" s="3" t="e">
        <v>#N/A</v>
      </c>
      <c r="G6604" s="3" t="e">
        <v>#N/A</v>
      </c>
      <c r="H6604" s="3" t="e">
        <v>#N/A</v>
      </c>
      <c r="I6604" s="80" t="e">
        <v>#N/A</v>
      </c>
      <c r="J6604" s="80" t="e">
        <v>#N/A</v>
      </c>
      <c r="K6604" s="85" t="e">
        <v>#N/A</v>
      </c>
      <c r="L6604" s="9" t="e">
        <v>#N/A</v>
      </c>
      <c r="M6604" s="93" t="e">
        <v>#N/A</v>
      </c>
      <c r="N6604" s="8" t="e">
        <v>#N/A</v>
      </c>
      <c r="O6604" t="e">
        <v>#N/A</v>
      </c>
      <c r="P6604" t="e">
        <v>#N/A</v>
      </c>
      <c r="Q6604" t="e">
        <v>#N/A</v>
      </c>
      <c r="R6604" s="2" t="e">
        <v>#N/A</v>
      </c>
      <c r="S6604" t="e">
        <v>#N/A</v>
      </c>
      <c r="T6604" s="3" t="e">
        <v>#N/A</v>
      </c>
      <c r="U6604" s="3" t="e">
        <v>#N/A</v>
      </c>
      <c r="V6604" t="e">
        <v>#N/A</v>
      </c>
      <c r="W6604" t="e">
        <v>#N/A</v>
      </c>
      <c r="X6604" t="e">
        <v>#N/A</v>
      </c>
      <c r="Y6604" s="3" t="e">
        <v>#N/A</v>
      </c>
      <c r="Z6604" s="8" t="e">
        <v>#N/A</v>
      </c>
      <c r="AA6604" s="30" t="e">
        <v>#N/A</v>
      </c>
      <c r="AB6604" t="e">
        <v>#N/A</v>
      </c>
      <c r="AC6604" t="e">
        <v>#N/A</v>
      </c>
      <c r="AD6604" t="e">
        <v>#N/A</v>
      </c>
      <c r="AE6604" t="e">
        <v>#N/A</v>
      </c>
      <c r="AF6604" t="e">
        <v>#N/A</v>
      </c>
    </row>
    <row r="6605" spans="1:32" x14ac:dyDescent="0.25">
      <c r="A6605" t="e">
        <v>#N/A</v>
      </c>
      <c r="B6605" s="33" t="e">
        <v>#N/A</v>
      </c>
      <c r="C6605" t="e">
        <v>#N/A</v>
      </c>
      <c r="D6605" t="e">
        <v>#N/A</v>
      </c>
      <c r="E6605" s="69" t="e">
        <v>#N/A</v>
      </c>
      <c r="F6605" s="3" t="e">
        <v>#N/A</v>
      </c>
      <c r="G6605" s="3" t="e">
        <v>#N/A</v>
      </c>
      <c r="H6605" s="3" t="e">
        <v>#N/A</v>
      </c>
      <c r="I6605" s="80" t="e">
        <v>#N/A</v>
      </c>
      <c r="J6605" s="80" t="e">
        <v>#N/A</v>
      </c>
      <c r="K6605" s="85" t="e">
        <v>#N/A</v>
      </c>
      <c r="L6605" s="9" t="e">
        <v>#N/A</v>
      </c>
      <c r="M6605" s="93" t="e">
        <v>#N/A</v>
      </c>
      <c r="N6605" s="8" t="e">
        <v>#N/A</v>
      </c>
      <c r="O6605" t="e">
        <v>#N/A</v>
      </c>
      <c r="P6605" t="e">
        <v>#N/A</v>
      </c>
      <c r="Q6605" t="e">
        <v>#N/A</v>
      </c>
      <c r="R6605" s="2" t="e">
        <v>#N/A</v>
      </c>
      <c r="S6605" t="e">
        <v>#N/A</v>
      </c>
      <c r="T6605" s="3" t="e">
        <v>#N/A</v>
      </c>
      <c r="U6605" s="3" t="e">
        <v>#N/A</v>
      </c>
      <c r="V6605" t="e">
        <v>#N/A</v>
      </c>
      <c r="W6605" t="e">
        <v>#N/A</v>
      </c>
      <c r="X6605" t="e">
        <v>#N/A</v>
      </c>
      <c r="Y6605" s="3" t="e">
        <v>#N/A</v>
      </c>
      <c r="Z6605" s="8" t="e">
        <v>#N/A</v>
      </c>
      <c r="AA6605" s="30" t="e">
        <v>#N/A</v>
      </c>
      <c r="AB6605" t="e">
        <v>#N/A</v>
      </c>
      <c r="AC6605" t="e">
        <v>#N/A</v>
      </c>
      <c r="AD6605" t="e">
        <v>#N/A</v>
      </c>
      <c r="AE6605" t="e">
        <v>#N/A</v>
      </c>
      <c r="AF6605" t="e">
        <v>#N/A</v>
      </c>
    </row>
    <row r="6606" spans="1:32" x14ac:dyDescent="0.25">
      <c r="A6606" t="e">
        <v>#N/A</v>
      </c>
      <c r="B6606" s="33" t="e">
        <v>#N/A</v>
      </c>
      <c r="C6606" t="e">
        <v>#N/A</v>
      </c>
      <c r="D6606" t="e">
        <v>#N/A</v>
      </c>
      <c r="E6606" s="69" t="e">
        <v>#N/A</v>
      </c>
      <c r="F6606" s="3" t="e">
        <v>#N/A</v>
      </c>
      <c r="G6606" s="3" t="e">
        <v>#N/A</v>
      </c>
      <c r="H6606" s="3" t="e">
        <v>#N/A</v>
      </c>
      <c r="I6606" s="80" t="e">
        <v>#N/A</v>
      </c>
      <c r="J6606" s="80" t="e">
        <v>#N/A</v>
      </c>
      <c r="K6606" s="85" t="e">
        <v>#N/A</v>
      </c>
      <c r="L6606" s="9" t="e">
        <v>#N/A</v>
      </c>
      <c r="M6606" s="93" t="e">
        <v>#N/A</v>
      </c>
      <c r="N6606" s="8" t="e">
        <v>#N/A</v>
      </c>
      <c r="O6606" t="e">
        <v>#N/A</v>
      </c>
      <c r="P6606" t="e">
        <v>#N/A</v>
      </c>
      <c r="Q6606" t="e">
        <v>#N/A</v>
      </c>
      <c r="R6606" s="2" t="e">
        <v>#N/A</v>
      </c>
      <c r="S6606" t="e">
        <v>#N/A</v>
      </c>
      <c r="T6606" s="3" t="e">
        <v>#N/A</v>
      </c>
      <c r="U6606" s="3" t="e">
        <v>#N/A</v>
      </c>
      <c r="V6606" t="e">
        <v>#N/A</v>
      </c>
      <c r="W6606" t="e">
        <v>#N/A</v>
      </c>
      <c r="X6606" t="e">
        <v>#N/A</v>
      </c>
      <c r="Y6606" s="3" t="e">
        <v>#N/A</v>
      </c>
      <c r="Z6606" s="8" t="e">
        <v>#N/A</v>
      </c>
      <c r="AA6606" s="30" t="e">
        <v>#N/A</v>
      </c>
      <c r="AB6606" t="e">
        <v>#N/A</v>
      </c>
      <c r="AC6606" t="e">
        <v>#N/A</v>
      </c>
      <c r="AD6606" t="e">
        <v>#N/A</v>
      </c>
      <c r="AE6606" t="e">
        <v>#N/A</v>
      </c>
      <c r="AF6606" t="e">
        <v>#N/A</v>
      </c>
    </row>
    <row r="6607" spans="1:32" x14ac:dyDescent="0.25">
      <c r="A6607" t="e">
        <v>#N/A</v>
      </c>
      <c r="B6607" s="33" t="e">
        <v>#N/A</v>
      </c>
      <c r="C6607" t="e">
        <v>#N/A</v>
      </c>
      <c r="D6607" t="e">
        <v>#N/A</v>
      </c>
      <c r="E6607" s="69" t="e">
        <v>#N/A</v>
      </c>
      <c r="F6607" s="3" t="e">
        <v>#N/A</v>
      </c>
      <c r="G6607" s="3" t="e">
        <v>#N/A</v>
      </c>
      <c r="H6607" s="3" t="e">
        <v>#N/A</v>
      </c>
      <c r="I6607" s="80" t="e">
        <v>#N/A</v>
      </c>
      <c r="J6607" s="80" t="e">
        <v>#N/A</v>
      </c>
      <c r="K6607" s="85" t="e">
        <v>#N/A</v>
      </c>
      <c r="L6607" s="9" t="e">
        <v>#N/A</v>
      </c>
      <c r="M6607" s="93" t="e">
        <v>#N/A</v>
      </c>
      <c r="N6607" s="8" t="e">
        <v>#N/A</v>
      </c>
      <c r="O6607" t="e">
        <v>#N/A</v>
      </c>
      <c r="P6607" t="e">
        <v>#N/A</v>
      </c>
      <c r="Q6607" t="e">
        <v>#N/A</v>
      </c>
      <c r="R6607" s="2" t="e">
        <v>#N/A</v>
      </c>
      <c r="S6607" t="e">
        <v>#N/A</v>
      </c>
      <c r="T6607" s="3" t="e">
        <v>#N/A</v>
      </c>
      <c r="U6607" s="3" t="e">
        <v>#N/A</v>
      </c>
      <c r="V6607" t="e">
        <v>#N/A</v>
      </c>
      <c r="W6607" t="e">
        <v>#N/A</v>
      </c>
      <c r="X6607" t="e">
        <v>#N/A</v>
      </c>
      <c r="Y6607" s="3" t="e">
        <v>#N/A</v>
      </c>
      <c r="Z6607" s="8" t="e">
        <v>#N/A</v>
      </c>
      <c r="AA6607" s="30" t="e">
        <v>#N/A</v>
      </c>
      <c r="AB6607" t="e">
        <v>#N/A</v>
      </c>
      <c r="AC6607" t="e">
        <v>#N/A</v>
      </c>
      <c r="AD6607" t="e">
        <v>#N/A</v>
      </c>
      <c r="AE6607" t="e">
        <v>#N/A</v>
      </c>
      <c r="AF6607" t="e">
        <v>#N/A</v>
      </c>
    </row>
    <row r="6608" spans="1:32" x14ac:dyDescent="0.25">
      <c r="A6608" t="e">
        <v>#N/A</v>
      </c>
      <c r="B6608" s="33" t="e">
        <v>#N/A</v>
      </c>
      <c r="C6608" t="e">
        <v>#N/A</v>
      </c>
      <c r="D6608" t="e">
        <v>#N/A</v>
      </c>
      <c r="E6608" s="69" t="e">
        <v>#N/A</v>
      </c>
      <c r="F6608" s="3" t="e">
        <v>#N/A</v>
      </c>
      <c r="G6608" s="3" t="e">
        <v>#N/A</v>
      </c>
      <c r="H6608" s="3" t="e">
        <v>#N/A</v>
      </c>
      <c r="I6608" s="80" t="e">
        <v>#N/A</v>
      </c>
      <c r="J6608" s="80" t="e">
        <v>#N/A</v>
      </c>
      <c r="K6608" s="85" t="e">
        <v>#N/A</v>
      </c>
      <c r="L6608" s="9" t="e">
        <v>#N/A</v>
      </c>
      <c r="M6608" s="93" t="e">
        <v>#N/A</v>
      </c>
      <c r="N6608" s="8" t="e">
        <v>#N/A</v>
      </c>
      <c r="O6608" t="e">
        <v>#N/A</v>
      </c>
      <c r="P6608" t="e">
        <v>#N/A</v>
      </c>
      <c r="Q6608" t="e">
        <v>#N/A</v>
      </c>
      <c r="R6608" s="2" t="e">
        <v>#N/A</v>
      </c>
      <c r="S6608" t="e">
        <v>#N/A</v>
      </c>
      <c r="T6608" s="3" t="e">
        <v>#N/A</v>
      </c>
      <c r="U6608" s="3" t="e">
        <v>#N/A</v>
      </c>
      <c r="V6608" t="e">
        <v>#N/A</v>
      </c>
      <c r="W6608" t="e">
        <v>#N/A</v>
      </c>
      <c r="X6608" t="e">
        <v>#N/A</v>
      </c>
      <c r="Y6608" s="3" t="e">
        <v>#N/A</v>
      </c>
      <c r="Z6608" s="8" t="e">
        <v>#N/A</v>
      </c>
      <c r="AA6608" s="30" t="e">
        <v>#N/A</v>
      </c>
      <c r="AB6608" t="e">
        <v>#N/A</v>
      </c>
      <c r="AC6608" t="e">
        <v>#N/A</v>
      </c>
      <c r="AD6608" t="e">
        <v>#N/A</v>
      </c>
      <c r="AE6608" t="e">
        <v>#N/A</v>
      </c>
      <c r="AF6608" t="e">
        <v>#N/A</v>
      </c>
    </row>
    <row r="6609" spans="1:32" x14ac:dyDescent="0.25">
      <c r="A6609" t="e">
        <v>#N/A</v>
      </c>
      <c r="B6609" s="33" t="e">
        <v>#N/A</v>
      </c>
      <c r="C6609" t="e">
        <v>#N/A</v>
      </c>
      <c r="D6609" t="e">
        <v>#N/A</v>
      </c>
      <c r="E6609" s="69" t="e">
        <v>#N/A</v>
      </c>
      <c r="F6609" s="3" t="e">
        <v>#N/A</v>
      </c>
      <c r="G6609" s="3" t="e">
        <v>#N/A</v>
      </c>
      <c r="H6609" s="3" t="e">
        <v>#N/A</v>
      </c>
      <c r="I6609" s="80" t="e">
        <v>#N/A</v>
      </c>
      <c r="J6609" s="80" t="e">
        <v>#N/A</v>
      </c>
      <c r="K6609" s="85" t="e">
        <v>#N/A</v>
      </c>
      <c r="L6609" s="9" t="e">
        <v>#N/A</v>
      </c>
      <c r="M6609" s="93" t="e">
        <v>#N/A</v>
      </c>
      <c r="N6609" s="8" t="e">
        <v>#N/A</v>
      </c>
      <c r="O6609" t="e">
        <v>#N/A</v>
      </c>
      <c r="P6609" t="e">
        <v>#N/A</v>
      </c>
      <c r="Q6609" t="e">
        <v>#N/A</v>
      </c>
      <c r="R6609" s="2" t="e">
        <v>#N/A</v>
      </c>
      <c r="S6609" t="e">
        <v>#N/A</v>
      </c>
      <c r="T6609" s="3" t="e">
        <v>#N/A</v>
      </c>
      <c r="U6609" s="3" t="e">
        <v>#N/A</v>
      </c>
      <c r="V6609" t="e">
        <v>#N/A</v>
      </c>
      <c r="W6609" t="e">
        <v>#N/A</v>
      </c>
      <c r="X6609" t="e">
        <v>#N/A</v>
      </c>
      <c r="Y6609" s="3" t="e">
        <v>#N/A</v>
      </c>
      <c r="Z6609" s="8" t="e">
        <v>#N/A</v>
      </c>
      <c r="AA6609" s="30" t="e">
        <v>#N/A</v>
      </c>
      <c r="AB6609" t="e">
        <v>#N/A</v>
      </c>
      <c r="AC6609" t="e">
        <v>#N/A</v>
      </c>
      <c r="AD6609" t="e">
        <v>#N/A</v>
      </c>
      <c r="AE6609" t="e">
        <v>#N/A</v>
      </c>
      <c r="AF6609" t="e">
        <v>#N/A</v>
      </c>
    </row>
    <row r="6610" spans="1:32" x14ac:dyDescent="0.25">
      <c r="A6610" t="e">
        <v>#N/A</v>
      </c>
      <c r="B6610" s="33" t="e">
        <v>#N/A</v>
      </c>
      <c r="C6610" t="e">
        <v>#N/A</v>
      </c>
      <c r="D6610" t="e">
        <v>#N/A</v>
      </c>
      <c r="E6610" s="69" t="e">
        <v>#N/A</v>
      </c>
      <c r="F6610" s="3" t="e">
        <v>#N/A</v>
      </c>
      <c r="G6610" s="3" t="e">
        <v>#N/A</v>
      </c>
      <c r="H6610" s="3" t="e">
        <v>#N/A</v>
      </c>
      <c r="I6610" s="80" t="e">
        <v>#N/A</v>
      </c>
      <c r="J6610" s="80" t="e">
        <v>#N/A</v>
      </c>
      <c r="K6610" s="85" t="e">
        <v>#N/A</v>
      </c>
      <c r="L6610" s="9" t="e">
        <v>#N/A</v>
      </c>
      <c r="M6610" s="93" t="e">
        <v>#N/A</v>
      </c>
      <c r="N6610" s="8" t="e">
        <v>#N/A</v>
      </c>
      <c r="O6610" t="e">
        <v>#N/A</v>
      </c>
      <c r="P6610" t="e">
        <v>#N/A</v>
      </c>
      <c r="Q6610" t="e">
        <v>#N/A</v>
      </c>
      <c r="R6610" s="2" t="e">
        <v>#N/A</v>
      </c>
      <c r="S6610" t="e">
        <v>#N/A</v>
      </c>
      <c r="T6610" s="3" t="e">
        <v>#N/A</v>
      </c>
      <c r="U6610" s="3" t="e">
        <v>#N/A</v>
      </c>
      <c r="V6610" t="e">
        <v>#N/A</v>
      </c>
      <c r="W6610" t="e">
        <v>#N/A</v>
      </c>
      <c r="X6610" t="e">
        <v>#N/A</v>
      </c>
      <c r="Y6610" s="3" t="e">
        <v>#N/A</v>
      </c>
      <c r="Z6610" s="8" t="e">
        <v>#N/A</v>
      </c>
      <c r="AA6610" s="30" t="e">
        <v>#N/A</v>
      </c>
      <c r="AB6610" t="e">
        <v>#N/A</v>
      </c>
      <c r="AC6610" t="e">
        <v>#N/A</v>
      </c>
      <c r="AD6610" t="e">
        <v>#N/A</v>
      </c>
      <c r="AE6610" t="e">
        <v>#N/A</v>
      </c>
      <c r="AF6610" t="e">
        <v>#N/A</v>
      </c>
    </row>
    <row r="6611" spans="1:32" x14ac:dyDescent="0.25">
      <c r="A6611" t="e">
        <v>#N/A</v>
      </c>
      <c r="B6611" s="33" t="e">
        <v>#N/A</v>
      </c>
      <c r="C6611" t="e">
        <v>#N/A</v>
      </c>
      <c r="D6611" t="e">
        <v>#N/A</v>
      </c>
      <c r="E6611" s="69" t="e">
        <v>#N/A</v>
      </c>
      <c r="F6611" s="3" t="e">
        <v>#N/A</v>
      </c>
      <c r="G6611" s="3" t="e">
        <v>#N/A</v>
      </c>
      <c r="H6611" s="3" t="e">
        <v>#N/A</v>
      </c>
      <c r="I6611" s="80" t="e">
        <v>#N/A</v>
      </c>
      <c r="J6611" s="80" t="e">
        <v>#N/A</v>
      </c>
      <c r="K6611" s="85" t="e">
        <v>#N/A</v>
      </c>
      <c r="L6611" s="9" t="e">
        <v>#N/A</v>
      </c>
      <c r="M6611" s="93" t="e">
        <v>#N/A</v>
      </c>
      <c r="N6611" s="8" t="e">
        <v>#N/A</v>
      </c>
      <c r="O6611" t="e">
        <v>#N/A</v>
      </c>
      <c r="P6611" t="e">
        <v>#N/A</v>
      </c>
      <c r="Q6611" t="e">
        <v>#N/A</v>
      </c>
      <c r="R6611" s="2" t="e">
        <v>#N/A</v>
      </c>
      <c r="S6611" t="e">
        <v>#N/A</v>
      </c>
      <c r="T6611" s="3" t="e">
        <v>#N/A</v>
      </c>
      <c r="U6611" s="3" t="e">
        <v>#N/A</v>
      </c>
      <c r="V6611" t="e">
        <v>#N/A</v>
      </c>
      <c r="W6611" t="e">
        <v>#N/A</v>
      </c>
      <c r="X6611" t="e">
        <v>#N/A</v>
      </c>
      <c r="Y6611" s="3" t="e">
        <v>#N/A</v>
      </c>
      <c r="Z6611" s="8" t="e">
        <v>#N/A</v>
      </c>
      <c r="AA6611" s="30" t="e">
        <v>#N/A</v>
      </c>
      <c r="AB6611" t="e">
        <v>#N/A</v>
      </c>
      <c r="AC6611" t="e">
        <v>#N/A</v>
      </c>
      <c r="AD6611" t="e">
        <v>#N/A</v>
      </c>
      <c r="AE6611" t="e">
        <v>#N/A</v>
      </c>
      <c r="AF6611" t="e">
        <v>#N/A</v>
      </c>
    </row>
    <row r="6612" spans="1:32" x14ac:dyDescent="0.25">
      <c r="A6612" t="e">
        <v>#N/A</v>
      </c>
      <c r="B6612" s="33" t="e">
        <v>#N/A</v>
      </c>
      <c r="C6612" t="e">
        <v>#N/A</v>
      </c>
      <c r="D6612" t="e">
        <v>#N/A</v>
      </c>
      <c r="E6612" s="69" t="e">
        <v>#N/A</v>
      </c>
      <c r="F6612" s="3" t="e">
        <v>#N/A</v>
      </c>
      <c r="G6612" s="3" t="e">
        <v>#N/A</v>
      </c>
      <c r="H6612" s="3" t="e">
        <v>#N/A</v>
      </c>
      <c r="I6612" s="80" t="e">
        <v>#N/A</v>
      </c>
      <c r="J6612" s="80" t="e">
        <v>#N/A</v>
      </c>
      <c r="K6612" s="85" t="e">
        <v>#N/A</v>
      </c>
      <c r="L6612" s="9" t="e">
        <v>#N/A</v>
      </c>
      <c r="M6612" s="93" t="e">
        <v>#N/A</v>
      </c>
      <c r="N6612" s="8" t="e">
        <v>#N/A</v>
      </c>
      <c r="O6612" t="e">
        <v>#N/A</v>
      </c>
      <c r="P6612" t="e">
        <v>#N/A</v>
      </c>
      <c r="Q6612" t="e">
        <v>#N/A</v>
      </c>
      <c r="R6612" s="2" t="e">
        <v>#N/A</v>
      </c>
      <c r="S6612" t="e">
        <v>#N/A</v>
      </c>
      <c r="T6612" s="3" t="e">
        <v>#N/A</v>
      </c>
      <c r="U6612" s="3" t="e">
        <v>#N/A</v>
      </c>
      <c r="V6612" t="e">
        <v>#N/A</v>
      </c>
      <c r="W6612" t="e">
        <v>#N/A</v>
      </c>
      <c r="X6612" t="e">
        <v>#N/A</v>
      </c>
      <c r="Y6612" s="3" t="e">
        <v>#N/A</v>
      </c>
      <c r="Z6612" s="8" t="e">
        <v>#N/A</v>
      </c>
      <c r="AA6612" s="30" t="e">
        <v>#N/A</v>
      </c>
      <c r="AB6612" t="e">
        <v>#N/A</v>
      </c>
      <c r="AC6612" t="e">
        <v>#N/A</v>
      </c>
      <c r="AD6612" t="e">
        <v>#N/A</v>
      </c>
      <c r="AE6612" t="e">
        <v>#N/A</v>
      </c>
      <c r="AF6612" t="e">
        <v>#N/A</v>
      </c>
    </row>
    <row r="6613" spans="1:32" x14ac:dyDescent="0.25">
      <c r="A6613" t="e">
        <v>#N/A</v>
      </c>
      <c r="B6613" s="33" t="e">
        <v>#N/A</v>
      </c>
      <c r="C6613" t="e">
        <v>#N/A</v>
      </c>
      <c r="D6613" t="e">
        <v>#N/A</v>
      </c>
      <c r="E6613" s="69" t="e">
        <v>#N/A</v>
      </c>
      <c r="F6613" s="3" t="e">
        <v>#N/A</v>
      </c>
      <c r="G6613" s="3" t="e">
        <v>#N/A</v>
      </c>
      <c r="H6613" s="3" t="e">
        <v>#N/A</v>
      </c>
      <c r="I6613" s="80" t="e">
        <v>#N/A</v>
      </c>
      <c r="J6613" s="80" t="e">
        <v>#N/A</v>
      </c>
      <c r="K6613" s="85" t="e">
        <v>#N/A</v>
      </c>
      <c r="L6613" s="9" t="e">
        <v>#N/A</v>
      </c>
      <c r="M6613" s="93" t="e">
        <v>#N/A</v>
      </c>
      <c r="N6613" s="8" t="e">
        <v>#N/A</v>
      </c>
      <c r="O6613" t="e">
        <v>#N/A</v>
      </c>
      <c r="P6613" t="e">
        <v>#N/A</v>
      </c>
      <c r="Q6613" t="e">
        <v>#N/A</v>
      </c>
      <c r="R6613" s="2" t="e">
        <v>#N/A</v>
      </c>
      <c r="S6613" t="e">
        <v>#N/A</v>
      </c>
      <c r="T6613" s="3" t="e">
        <v>#N/A</v>
      </c>
      <c r="U6613" s="3" t="e">
        <v>#N/A</v>
      </c>
      <c r="V6613" t="e">
        <v>#N/A</v>
      </c>
      <c r="W6613" t="e">
        <v>#N/A</v>
      </c>
      <c r="X6613" t="e">
        <v>#N/A</v>
      </c>
      <c r="Y6613" s="3" t="e">
        <v>#N/A</v>
      </c>
      <c r="Z6613" s="8" t="e">
        <v>#N/A</v>
      </c>
      <c r="AA6613" s="30" t="e">
        <v>#N/A</v>
      </c>
      <c r="AB6613" t="e">
        <v>#N/A</v>
      </c>
      <c r="AC6613" t="e">
        <v>#N/A</v>
      </c>
      <c r="AD6613" t="e">
        <v>#N/A</v>
      </c>
      <c r="AE6613" t="e">
        <v>#N/A</v>
      </c>
      <c r="AF6613" t="e">
        <v>#N/A</v>
      </c>
    </row>
    <row r="6614" spans="1:32" x14ac:dyDescent="0.25">
      <c r="A6614" t="e">
        <v>#N/A</v>
      </c>
      <c r="B6614" s="33" t="e">
        <v>#N/A</v>
      </c>
      <c r="C6614" t="e">
        <v>#N/A</v>
      </c>
      <c r="D6614" t="e">
        <v>#N/A</v>
      </c>
      <c r="E6614" s="69" t="e">
        <v>#N/A</v>
      </c>
      <c r="F6614" s="3" t="e">
        <v>#N/A</v>
      </c>
      <c r="G6614" s="3" t="e">
        <v>#N/A</v>
      </c>
      <c r="H6614" s="3" t="e">
        <v>#N/A</v>
      </c>
      <c r="I6614" s="80" t="e">
        <v>#N/A</v>
      </c>
      <c r="J6614" s="80" t="e">
        <v>#N/A</v>
      </c>
      <c r="K6614" s="85" t="e">
        <v>#N/A</v>
      </c>
      <c r="L6614" s="9" t="e">
        <v>#N/A</v>
      </c>
      <c r="M6614" s="93" t="e">
        <v>#N/A</v>
      </c>
      <c r="N6614" s="8" t="e">
        <v>#N/A</v>
      </c>
      <c r="O6614" t="e">
        <v>#N/A</v>
      </c>
      <c r="P6614" t="e">
        <v>#N/A</v>
      </c>
      <c r="Q6614" t="e">
        <v>#N/A</v>
      </c>
      <c r="R6614" s="2" t="e">
        <v>#N/A</v>
      </c>
      <c r="S6614" t="e">
        <v>#N/A</v>
      </c>
      <c r="T6614" s="3" t="e">
        <v>#N/A</v>
      </c>
      <c r="U6614" s="3" t="e">
        <v>#N/A</v>
      </c>
      <c r="V6614" t="e">
        <v>#N/A</v>
      </c>
      <c r="W6614" t="e">
        <v>#N/A</v>
      </c>
      <c r="X6614" t="e">
        <v>#N/A</v>
      </c>
      <c r="Y6614" s="3" t="e">
        <v>#N/A</v>
      </c>
      <c r="Z6614" s="8" t="e">
        <v>#N/A</v>
      </c>
      <c r="AA6614" s="30" t="e">
        <v>#N/A</v>
      </c>
      <c r="AB6614" t="e">
        <v>#N/A</v>
      </c>
      <c r="AC6614" t="e">
        <v>#N/A</v>
      </c>
      <c r="AD6614" t="e">
        <v>#N/A</v>
      </c>
      <c r="AE6614" t="e">
        <v>#N/A</v>
      </c>
      <c r="AF6614" t="e">
        <v>#N/A</v>
      </c>
    </row>
    <row r="6615" spans="1:32" x14ac:dyDescent="0.25">
      <c r="A6615" t="e">
        <v>#N/A</v>
      </c>
      <c r="B6615" s="33" t="e">
        <v>#N/A</v>
      </c>
      <c r="C6615" t="e">
        <v>#N/A</v>
      </c>
      <c r="D6615" t="e">
        <v>#N/A</v>
      </c>
      <c r="E6615" s="69" t="e">
        <v>#N/A</v>
      </c>
      <c r="F6615" s="3" t="e">
        <v>#N/A</v>
      </c>
      <c r="G6615" s="3" t="e">
        <v>#N/A</v>
      </c>
      <c r="H6615" s="3" t="e">
        <v>#N/A</v>
      </c>
      <c r="I6615" s="80" t="e">
        <v>#N/A</v>
      </c>
      <c r="J6615" s="80" t="e">
        <v>#N/A</v>
      </c>
      <c r="K6615" s="85" t="e">
        <v>#N/A</v>
      </c>
      <c r="L6615" s="9" t="e">
        <v>#N/A</v>
      </c>
      <c r="M6615" s="93" t="e">
        <v>#N/A</v>
      </c>
      <c r="N6615" s="8" t="e">
        <v>#N/A</v>
      </c>
      <c r="O6615" t="e">
        <v>#N/A</v>
      </c>
      <c r="P6615" t="e">
        <v>#N/A</v>
      </c>
      <c r="Q6615" t="e">
        <v>#N/A</v>
      </c>
      <c r="R6615" s="2" t="e">
        <v>#N/A</v>
      </c>
      <c r="S6615" t="e">
        <v>#N/A</v>
      </c>
      <c r="T6615" s="3" t="e">
        <v>#N/A</v>
      </c>
      <c r="U6615" s="3" t="e">
        <v>#N/A</v>
      </c>
      <c r="V6615" t="e">
        <v>#N/A</v>
      </c>
      <c r="W6615" t="e">
        <v>#N/A</v>
      </c>
      <c r="X6615" t="e">
        <v>#N/A</v>
      </c>
      <c r="Y6615" s="3" t="e">
        <v>#N/A</v>
      </c>
      <c r="Z6615" s="8" t="e">
        <v>#N/A</v>
      </c>
      <c r="AA6615" s="30" t="e">
        <v>#N/A</v>
      </c>
      <c r="AB6615" t="e">
        <v>#N/A</v>
      </c>
      <c r="AC6615" t="e">
        <v>#N/A</v>
      </c>
      <c r="AD6615" t="e">
        <v>#N/A</v>
      </c>
      <c r="AE6615" t="e">
        <v>#N/A</v>
      </c>
      <c r="AF6615" t="e">
        <v>#N/A</v>
      </c>
    </row>
    <row r="6616" spans="1:32" x14ac:dyDescent="0.25">
      <c r="A6616" t="e">
        <v>#N/A</v>
      </c>
      <c r="B6616" s="33" t="e">
        <v>#N/A</v>
      </c>
      <c r="C6616" t="e">
        <v>#N/A</v>
      </c>
      <c r="D6616" t="e">
        <v>#N/A</v>
      </c>
      <c r="E6616" s="69" t="e">
        <v>#N/A</v>
      </c>
      <c r="F6616" s="3" t="e">
        <v>#N/A</v>
      </c>
      <c r="G6616" s="3" t="e">
        <v>#N/A</v>
      </c>
      <c r="H6616" s="3" t="e">
        <v>#N/A</v>
      </c>
      <c r="I6616" s="80" t="e">
        <v>#N/A</v>
      </c>
      <c r="J6616" s="80" t="e">
        <v>#N/A</v>
      </c>
      <c r="K6616" s="85" t="e">
        <v>#N/A</v>
      </c>
      <c r="L6616" s="9" t="e">
        <v>#N/A</v>
      </c>
      <c r="M6616" s="93" t="e">
        <v>#N/A</v>
      </c>
      <c r="N6616" s="8" t="e">
        <v>#N/A</v>
      </c>
      <c r="O6616" t="e">
        <v>#N/A</v>
      </c>
      <c r="P6616" t="e">
        <v>#N/A</v>
      </c>
      <c r="Q6616" t="e">
        <v>#N/A</v>
      </c>
      <c r="R6616" s="2" t="e">
        <v>#N/A</v>
      </c>
      <c r="S6616" t="e">
        <v>#N/A</v>
      </c>
      <c r="T6616" s="3" t="e">
        <v>#N/A</v>
      </c>
      <c r="U6616" s="3" t="e">
        <v>#N/A</v>
      </c>
      <c r="V6616" t="e">
        <v>#N/A</v>
      </c>
      <c r="W6616" t="e">
        <v>#N/A</v>
      </c>
      <c r="X6616" t="e">
        <v>#N/A</v>
      </c>
      <c r="Y6616" s="3" t="e">
        <v>#N/A</v>
      </c>
      <c r="Z6616" s="8" t="e">
        <v>#N/A</v>
      </c>
      <c r="AA6616" s="30" t="e">
        <v>#N/A</v>
      </c>
      <c r="AB6616" t="e">
        <v>#N/A</v>
      </c>
      <c r="AC6616" t="e">
        <v>#N/A</v>
      </c>
      <c r="AD6616" t="e">
        <v>#N/A</v>
      </c>
      <c r="AE6616" t="e">
        <v>#N/A</v>
      </c>
      <c r="AF6616" t="e">
        <v>#N/A</v>
      </c>
    </row>
    <row r="6617" spans="1:32" x14ac:dyDescent="0.25">
      <c r="A6617" t="e">
        <v>#N/A</v>
      </c>
      <c r="B6617" s="33" t="e">
        <v>#N/A</v>
      </c>
      <c r="C6617" t="e">
        <v>#N/A</v>
      </c>
      <c r="D6617" t="e">
        <v>#N/A</v>
      </c>
      <c r="E6617" s="69" t="e">
        <v>#N/A</v>
      </c>
      <c r="F6617" s="3" t="e">
        <v>#N/A</v>
      </c>
      <c r="G6617" s="3" t="e">
        <v>#N/A</v>
      </c>
      <c r="H6617" s="3" t="e">
        <v>#N/A</v>
      </c>
      <c r="I6617" s="80" t="e">
        <v>#N/A</v>
      </c>
      <c r="J6617" s="80" t="e">
        <v>#N/A</v>
      </c>
      <c r="K6617" s="85" t="e">
        <v>#N/A</v>
      </c>
      <c r="L6617" s="9" t="e">
        <v>#N/A</v>
      </c>
      <c r="M6617" s="93" t="e">
        <v>#N/A</v>
      </c>
      <c r="N6617" s="8" t="e">
        <v>#N/A</v>
      </c>
      <c r="O6617" t="e">
        <v>#N/A</v>
      </c>
      <c r="P6617" t="e">
        <v>#N/A</v>
      </c>
      <c r="Q6617" t="e">
        <v>#N/A</v>
      </c>
      <c r="R6617" s="2" t="e">
        <v>#N/A</v>
      </c>
      <c r="S6617" t="e">
        <v>#N/A</v>
      </c>
      <c r="T6617" s="3" t="e">
        <v>#N/A</v>
      </c>
      <c r="U6617" s="3" t="e">
        <v>#N/A</v>
      </c>
      <c r="V6617" t="e">
        <v>#N/A</v>
      </c>
      <c r="W6617" t="e">
        <v>#N/A</v>
      </c>
      <c r="X6617" t="e">
        <v>#N/A</v>
      </c>
      <c r="Y6617" s="3" t="e">
        <v>#N/A</v>
      </c>
      <c r="Z6617" s="8" t="e">
        <v>#N/A</v>
      </c>
      <c r="AA6617" s="30" t="e">
        <v>#N/A</v>
      </c>
      <c r="AB6617" t="e">
        <v>#N/A</v>
      </c>
      <c r="AC6617" t="e">
        <v>#N/A</v>
      </c>
      <c r="AD6617" t="e">
        <v>#N/A</v>
      </c>
      <c r="AE6617" t="e">
        <v>#N/A</v>
      </c>
      <c r="AF6617" t="e">
        <v>#N/A</v>
      </c>
    </row>
    <row r="6618" spans="1:32" x14ac:dyDescent="0.25">
      <c r="A6618" t="e">
        <v>#N/A</v>
      </c>
      <c r="B6618" s="33" t="e">
        <v>#N/A</v>
      </c>
      <c r="C6618" t="e">
        <v>#N/A</v>
      </c>
      <c r="D6618" t="e">
        <v>#N/A</v>
      </c>
      <c r="E6618" s="69" t="e">
        <v>#N/A</v>
      </c>
      <c r="F6618" s="3" t="e">
        <v>#N/A</v>
      </c>
      <c r="G6618" s="3" t="e">
        <v>#N/A</v>
      </c>
      <c r="H6618" s="3" t="e">
        <v>#N/A</v>
      </c>
      <c r="I6618" s="80" t="e">
        <v>#N/A</v>
      </c>
      <c r="J6618" s="80" t="e">
        <v>#N/A</v>
      </c>
      <c r="K6618" s="85" t="e">
        <v>#N/A</v>
      </c>
      <c r="L6618" s="9" t="e">
        <v>#N/A</v>
      </c>
      <c r="M6618" s="93" t="e">
        <v>#N/A</v>
      </c>
      <c r="N6618" s="8" t="e">
        <v>#N/A</v>
      </c>
      <c r="O6618" t="e">
        <v>#N/A</v>
      </c>
      <c r="P6618" t="e">
        <v>#N/A</v>
      </c>
      <c r="Q6618" t="e">
        <v>#N/A</v>
      </c>
      <c r="R6618" s="2" t="e">
        <v>#N/A</v>
      </c>
      <c r="S6618" t="e">
        <v>#N/A</v>
      </c>
      <c r="T6618" s="3" t="e">
        <v>#N/A</v>
      </c>
      <c r="U6618" s="3" t="e">
        <v>#N/A</v>
      </c>
      <c r="V6618" t="e">
        <v>#N/A</v>
      </c>
      <c r="W6618" t="e">
        <v>#N/A</v>
      </c>
      <c r="X6618" t="e">
        <v>#N/A</v>
      </c>
      <c r="Y6618" s="3" t="e">
        <v>#N/A</v>
      </c>
      <c r="Z6618" s="8" t="e">
        <v>#N/A</v>
      </c>
      <c r="AA6618" s="30" t="e">
        <v>#N/A</v>
      </c>
      <c r="AB6618" t="e">
        <v>#N/A</v>
      </c>
      <c r="AC6618" t="e">
        <v>#N/A</v>
      </c>
      <c r="AD6618" t="e">
        <v>#N/A</v>
      </c>
      <c r="AE6618" t="e">
        <v>#N/A</v>
      </c>
      <c r="AF6618" t="e">
        <v>#N/A</v>
      </c>
    </row>
    <row r="6619" spans="1:32" x14ac:dyDescent="0.25">
      <c r="A6619" t="e">
        <v>#N/A</v>
      </c>
      <c r="B6619" s="33" t="e">
        <v>#N/A</v>
      </c>
      <c r="C6619" t="e">
        <v>#N/A</v>
      </c>
      <c r="D6619" t="e">
        <v>#N/A</v>
      </c>
      <c r="E6619" s="69" t="e">
        <v>#N/A</v>
      </c>
      <c r="F6619" s="3" t="e">
        <v>#N/A</v>
      </c>
      <c r="G6619" s="3" t="e">
        <v>#N/A</v>
      </c>
      <c r="H6619" s="3" t="e">
        <v>#N/A</v>
      </c>
      <c r="I6619" s="80" t="e">
        <v>#N/A</v>
      </c>
      <c r="J6619" s="80" t="e">
        <v>#N/A</v>
      </c>
      <c r="K6619" s="85" t="e">
        <v>#N/A</v>
      </c>
      <c r="L6619" s="9" t="e">
        <v>#N/A</v>
      </c>
      <c r="M6619" s="93" t="e">
        <v>#N/A</v>
      </c>
      <c r="N6619" s="8" t="e">
        <v>#N/A</v>
      </c>
      <c r="O6619" t="e">
        <v>#N/A</v>
      </c>
      <c r="P6619" t="e">
        <v>#N/A</v>
      </c>
      <c r="Q6619" t="e">
        <v>#N/A</v>
      </c>
      <c r="R6619" s="2" t="e">
        <v>#N/A</v>
      </c>
      <c r="S6619" t="e">
        <v>#N/A</v>
      </c>
      <c r="T6619" s="3" t="e">
        <v>#N/A</v>
      </c>
      <c r="U6619" s="3" t="e">
        <v>#N/A</v>
      </c>
      <c r="V6619" t="e">
        <v>#N/A</v>
      </c>
      <c r="W6619" t="e">
        <v>#N/A</v>
      </c>
      <c r="X6619" t="e">
        <v>#N/A</v>
      </c>
      <c r="Y6619" s="3" t="e">
        <v>#N/A</v>
      </c>
      <c r="Z6619" s="8" t="e">
        <v>#N/A</v>
      </c>
      <c r="AA6619" s="30" t="e">
        <v>#N/A</v>
      </c>
      <c r="AB6619" t="e">
        <v>#N/A</v>
      </c>
      <c r="AC6619" t="e">
        <v>#N/A</v>
      </c>
      <c r="AD6619" t="e">
        <v>#N/A</v>
      </c>
      <c r="AE6619" t="e">
        <v>#N/A</v>
      </c>
      <c r="AF6619" t="e">
        <v>#N/A</v>
      </c>
    </row>
    <row r="6620" spans="1:32" x14ac:dyDescent="0.25">
      <c r="A6620" t="e">
        <v>#N/A</v>
      </c>
      <c r="B6620" s="33" t="e">
        <v>#N/A</v>
      </c>
      <c r="C6620" t="e">
        <v>#N/A</v>
      </c>
      <c r="D6620" t="e">
        <v>#N/A</v>
      </c>
      <c r="E6620" s="69" t="e">
        <v>#N/A</v>
      </c>
      <c r="F6620" s="3" t="e">
        <v>#N/A</v>
      </c>
      <c r="G6620" s="3" t="e">
        <v>#N/A</v>
      </c>
      <c r="H6620" s="3" t="e">
        <v>#N/A</v>
      </c>
      <c r="I6620" s="80" t="e">
        <v>#N/A</v>
      </c>
      <c r="J6620" s="80" t="e">
        <v>#N/A</v>
      </c>
      <c r="K6620" s="85" t="e">
        <v>#N/A</v>
      </c>
      <c r="L6620" s="9" t="e">
        <v>#N/A</v>
      </c>
      <c r="M6620" s="93" t="e">
        <v>#N/A</v>
      </c>
      <c r="N6620" s="8" t="e">
        <v>#N/A</v>
      </c>
      <c r="O6620" t="e">
        <v>#N/A</v>
      </c>
      <c r="P6620" t="e">
        <v>#N/A</v>
      </c>
      <c r="Q6620" t="e">
        <v>#N/A</v>
      </c>
      <c r="R6620" s="2" t="e">
        <v>#N/A</v>
      </c>
      <c r="S6620" t="e">
        <v>#N/A</v>
      </c>
      <c r="T6620" s="3" t="e">
        <v>#N/A</v>
      </c>
      <c r="U6620" s="3" t="e">
        <v>#N/A</v>
      </c>
      <c r="V6620" t="e">
        <v>#N/A</v>
      </c>
      <c r="W6620" t="e">
        <v>#N/A</v>
      </c>
      <c r="X6620" t="e">
        <v>#N/A</v>
      </c>
      <c r="Y6620" s="3" t="e">
        <v>#N/A</v>
      </c>
      <c r="Z6620" s="8" t="e">
        <v>#N/A</v>
      </c>
      <c r="AA6620" s="30" t="e">
        <v>#N/A</v>
      </c>
      <c r="AB6620" t="e">
        <v>#N/A</v>
      </c>
      <c r="AC6620" t="e">
        <v>#N/A</v>
      </c>
      <c r="AD6620" t="e">
        <v>#N/A</v>
      </c>
      <c r="AE6620" t="e">
        <v>#N/A</v>
      </c>
      <c r="AF6620" t="e">
        <v>#N/A</v>
      </c>
    </row>
    <row r="6621" spans="1:32" x14ac:dyDescent="0.25">
      <c r="A6621" t="e">
        <v>#N/A</v>
      </c>
      <c r="B6621" s="33" t="e">
        <v>#N/A</v>
      </c>
      <c r="C6621" t="e">
        <v>#N/A</v>
      </c>
      <c r="D6621" t="e">
        <v>#N/A</v>
      </c>
      <c r="E6621" s="69" t="e">
        <v>#N/A</v>
      </c>
      <c r="F6621" s="3" t="e">
        <v>#N/A</v>
      </c>
      <c r="G6621" s="3" t="e">
        <v>#N/A</v>
      </c>
      <c r="H6621" s="3" t="e">
        <v>#N/A</v>
      </c>
      <c r="I6621" s="80" t="e">
        <v>#N/A</v>
      </c>
      <c r="J6621" s="80" t="e">
        <v>#N/A</v>
      </c>
      <c r="K6621" s="85" t="e">
        <v>#N/A</v>
      </c>
      <c r="L6621" s="9" t="e">
        <v>#N/A</v>
      </c>
      <c r="M6621" s="93" t="e">
        <v>#N/A</v>
      </c>
      <c r="N6621" s="8" t="e">
        <v>#N/A</v>
      </c>
      <c r="O6621" t="e">
        <v>#N/A</v>
      </c>
      <c r="P6621" t="e">
        <v>#N/A</v>
      </c>
      <c r="Q6621" t="e">
        <v>#N/A</v>
      </c>
      <c r="R6621" s="2" t="e">
        <v>#N/A</v>
      </c>
      <c r="S6621" t="e">
        <v>#N/A</v>
      </c>
      <c r="T6621" s="3" t="e">
        <v>#N/A</v>
      </c>
      <c r="U6621" s="3" t="e">
        <v>#N/A</v>
      </c>
      <c r="V6621" t="e">
        <v>#N/A</v>
      </c>
      <c r="W6621" t="e">
        <v>#N/A</v>
      </c>
      <c r="X6621" t="e">
        <v>#N/A</v>
      </c>
      <c r="Y6621" s="3" t="e">
        <v>#N/A</v>
      </c>
      <c r="Z6621" s="8" t="e">
        <v>#N/A</v>
      </c>
      <c r="AA6621" s="30" t="e">
        <v>#N/A</v>
      </c>
      <c r="AB6621" t="e">
        <v>#N/A</v>
      </c>
      <c r="AC6621" t="e">
        <v>#N/A</v>
      </c>
      <c r="AD6621" t="e">
        <v>#N/A</v>
      </c>
      <c r="AE6621" t="e">
        <v>#N/A</v>
      </c>
      <c r="AF6621" t="e">
        <v>#N/A</v>
      </c>
    </row>
    <row r="6622" spans="1:32" x14ac:dyDescent="0.25">
      <c r="A6622" t="e">
        <v>#N/A</v>
      </c>
      <c r="B6622" s="33" t="e">
        <v>#N/A</v>
      </c>
      <c r="C6622" t="e">
        <v>#N/A</v>
      </c>
      <c r="D6622" t="e">
        <v>#N/A</v>
      </c>
      <c r="E6622" s="69" t="e">
        <v>#N/A</v>
      </c>
      <c r="F6622" s="3" t="e">
        <v>#N/A</v>
      </c>
      <c r="G6622" s="3" t="e">
        <v>#N/A</v>
      </c>
      <c r="H6622" s="3" t="e">
        <v>#N/A</v>
      </c>
      <c r="I6622" s="80" t="e">
        <v>#N/A</v>
      </c>
      <c r="J6622" s="80" t="e">
        <v>#N/A</v>
      </c>
      <c r="K6622" s="85" t="e">
        <v>#N/A</v>
      </c>
      <c r="L6622" s="9" t="e">
        <v>#N/A</v>
      </c>
      <c r="M6622" s="93" t="e">
        <v>#N/A</v>
      </c>
      <c r="N6622" s="8" t="e">
        <v>#N/A</v>
      </c>
      <c r="O6622" t="e">
        <v>#N/A</v>
      </c>
      <c r="P6622" t="e">
        <v>#N/A</v>
      </c>
      <c r="Q6622" t="e">
        <v>#N/A</v>
      </c>
      <c r="R6622" s="2" t="e">
        <v>#N/A</v>
      </c>
      <c r="S6622" t="e">
        <v>#N/A</v>
      </c>
      <c r="T6622" s="3" t="e">
        <v>#N/A</v>
      </c>
      <c r="U6622" s="3" t="e">
        <v>#N/A</v>
      </c>
      <c r="V6622" t="e">
        <v>#N/A</v>
      </c>
      <c r="W6622" t="e">
        <v>#N/A</v>
      </c>
      <c r="X6622" t="e">
        <v>#N/A</v>
      </c>
      <c r="Y6622" s="3" t="e">
        <v>#N/A</v>
      </c>
      <c r="Z6622" s="8" t="e">
        <v>#N/A</v>
      </c>
      <c r="AA6622" s="30" t="e">
        <v>#N/A</v>
      </c>
      <c r="AB6622" t="e">
        <v>#N/A</v>
      </c>
      <c r="AC6622" t="e">
        <v>#N/A</v>
      </c>
      <c r="AD6622" t="e">
        <v>#N/A</v>
      </c>
      <c r="AE6622" t="e">
        <v>#N/A</v>
      </c>
      <c r="AF6622" t="e">
        <v>#N/A</v>
      </c>
    </row>
    <row r="6623" spans="1:32" x14ac:dyDescent="0.25">
      <c r="A6623" t="e">
        <v>#N/A</v>
      </c>
      <c r="B6623" s="33" t="e">
        <v>#N/A</v>
      </c>
      <c r="C6623" t="e">
        <v>#N/A</v>
      </c>
      <c r="D6623" t="e">
        <v>#N/A</v>
      </c>
      <c r="E6623" s="69" t="e">
        <v>#N/A</v>
      </c>
      <c r="F6623" s="3" t="e">
        <v>#N/A</v>
      </c>
      <c r="G6623" s="3" t="e">
        <v>#N/A</v>
      </c>
      <c r="H6623" s="3" t="e">
        <v>#N/A</v>
      </c>
      <c r="I6623" s="80" t="e">
        <v>#N/A</v>
      </c>
      <c r="J6623" s="80" t="e">
        <v>#N/A</v>
      </c>
      <c r="K6623" s="85" t="e">
        <v>#N/A</v>
      </c>
      <c r="L6623" s="9" t="e">
        <v>#N/A</v>
      </c>
      <c r="M6623" s="93" t="e">
        <v>#N/A</v>
      </c>
      <c r="N6623" s="8" t="e">
        <v>#N/A</v>
      </c>
      <c r="O6623" t="e">
        <v>#N/A</v>
      </c>
      <c r="P6623" t="e">
        <v>#N/A</v>
      </c>
      <c r="Q6623" t="e">
        <v>#N/A</v>
      </c>
      <c r="R6623" s="2" t="e">
        <v>#N/A</v>
      </c>
      <c r="S6623" t="e">
        <v>#N/A</v>
      </c>
      <c r="T6623" s="3" t="e">
        <v>#N/A</v>
      </c>
      <c r="U6623" s="3" t="e">
        <v>#N/A</v>
      </c>
      <c r="V6623" t="e">
        <v>#N/A</v>
      </c>
      <c r="W6623" t="e">
        <v>#N/A</v>
      </c>
      <c r="X6623" t="e">
        <v>#N/A</v>
      </c>
      <c r="Y6623" s="3" t="e">
        <v>#N/A</v>
      </c>
      <c r="Z6623" s="8" t="e">
        <v>#N/A</v>
      </c>
      <c r="AA6623" s="30" t="e">
        <v>#N/A</v>
      </c>
      <c r="AB6623" t="e">
        <v>#N/A</v>
      </c>
      <c r="AC6623" t="e">
        <v>#N/A</v>
      </c>
      <c r="AD6623" t="e">
        <v>#N/A</v>
      </c>
      <c r="AE6623" t="e">
        <v>#N/A</v>
      </c>
      <c r="AF6623" t="e">
        <v>#N/A</v>
      </c>
    </row>
    <row r="6624" spans="1:32" x14ac:dyDescent="0.25">
      <c r="A6624" t="e">
        <v>#N/A</v>
      </c>
      <c r="B6624" s="33" t="e">
        <v>#N/A</v>
      </c>
      <c r="C6624" t="e">
        <v>#N/A</v>
      </c>
      <c r="D6624" t="e">
        <v>#N/A</v>
      </c>
      <c r="E6624" s="69" t="e">
        <v>#N/A</v>
      </c>
      <c r="F6624" s="3" t="e">
        <v>#N/A</v>
      </c>
      <c r="G6624" s="3" t="e">
        <v>#N/A</v>
      </c>
      <c r="H6624" s="3" t="e">
        <v>#N/A</v>
      </c>
      <c r="I6624" s="80" t="e">
        <v>#N/A</v>
      </c>
      <c r="J6624" s="80" t="e">
        <v>#N/A</v>
      </c>
      <c r="K6624" s="85" t="e">
        <v>#N/A</v>
      </c>
      <c r="L6624" s="9" t="e">
        <v>#N/A</v>
      </c>
      <c r="M6624" s="93" t="e">
        <v>#N/A</v>
      </c>
      <c r="N6624" s="8" t="e">
        <v>#N/A</v>
      </c>
      <c r="O6624" t="e">
        <v>#N/A</v>
      </c>
      <c r="P6624" t="e">
        <v>#N/A</v>
      </c>
      <c r="Q6624" t="e">
        <v>#N/A</v>
      </c>
      <c r="R6624" s="2" t="e">
        <v>#N/A</v>
      </c>
      <c r="S6624" t="e">
        <v>#N/A</v>
      </c>
      <c r="T6624" s="3" t="e">
        <v>#N/A</v>
      </c>
      <c r="U6624" s="3" t="e">
        <v>#N/A</v>
      </c>
      <c r="V6624" t="e">
        <v>#N/A</v>
      </c>
      <c r="W6624" t="e">
        <v>#N/A</v>
      </c>
      <c r="X6624" t="e">
        <v>#N/A</v>
      </c>
      <c r="Y6624" s="3" t="e">
        <v>#N/A</v>
      </c>
      <c r="Z6624" s="8" t="e">
        <v>#N/A</v>
      </c>
      <c r="AA6624" s="30" t="e">
        <v>#N/A</v>
      </c>
      <c r="AB6624" t="e">
        <v>#N/A</v>
      </c>
      <c r="AC6624" t="e">
        <v>#N/A</v>
      </c>
      <c r="AD6624" t="e">
        <v>#N/A</v>
      </c>
      <c r="AE6624" t="e">
        <v>#N/A</v>
      </c>
      <c r="AF6624" t="e">
        <v>#N/A</v>
      </c>
    </row>
    <row r="6625" spans="1:32" x14ac:dyDescent="0.25">
      <c r="A6625" t="e">
        <v>#N/A</v>
      </c>
      <c r="B6625" s="33" t="e">
        <v>#N/A</v>
      </c>
      <c r="C6625" t="e">
        <v>#N/A</v>
      </c>
      <c r="D6625" t="e">
        <v>#N/A</v>
      </c>
      <c r="E6625" s="69" t="e">
        <v>#N/A</v>
      </c>
      <c r="F6625" s="3" t="e">
        <v>#N/A</v>
      </c>
      <c r="G6625" s="3" t="e">
        <v>#N/A</v>
      </c>
      <c r="H6625" s="3" t="e">
        <v>#N/A</v>
      </c>
      <c r="I6625" s="80" t="e">
        <v>#N/A</v>
      </c>
      <c r="J6625" s="80" t="e">
        <v>#N/A</v>
      </c>
      <c r="K6625" s="85" t="e">
        <v>#N/A</v>
      </c>
      <c r="L6625" s="9" t="e">
        <v>#N/A</v>
      </c>
      <c r="M6625" s="93" t="e">
        <v>#N/A</v>
      </c>
      <c r="N6625" s="8" t="e">
        <v>#N/A</v>
      </c>
      <c r="O6625" t="e">
        <v>#N/A</v>
      </c>
      <c r="P6625" t="e">
        <v>#N/A</v>
      </c>
      <c r="Q6625" t="e">
        <v>#N/A</v>
      </c>
      <c r="R6625" s="2" t="e">
        <v>#N/A</v>
      </c>
      <c r="S6625" t="e">
        <v>#N/A</v>
      </c>
      <c r="T6625" s="3" t="e">
        <v>#N/A</v>
      </c>
      <c r="U6625" s="3" t="e">
        <v>#N/A</v>
      </c>
      <c r="V6625" t="e">
        <v>#N/A</v>
      </c>
      <c r="W6625" t="e">
        <v>#N/A</v>
      </c>
      <c r="X6625" t="e">
        <v>#N/A</v>
      </c>
      <c r="Y6625" s="3" t="e">
        <v>#N/A</v>
      </c>
      <c r="Z6625" s="8" t="e">
        <v>#N/A</v>
      </c>
      <c r="AA6625" s="30" t="e">
        <v>#N/A</v>
      </c>
      <c r="AB6625" t="e">
        <v>#N/A</v>
      </c>
      <c r="AC6625" t="e">
        <v>#N/A</v>
      </c>
      <c r="AD6625" t="e">
        <v>#N/A</v>
      </c>
      <c r="AE6625" t="e">
        <v>#N/A</v>
      </c>
      <c r="AF6625" t="e">
        <v>#N/A</v>
      </c>
    </row>
    <row r="6626" spans="1:32" x14ac:dyDescent="0.25">
      <c r="A6626" t="e">
        <v>#N/A</v>
      </c>
      <c r="B6626" s="33" t="e">
        <v>#N/A</v>
      </c>
      <c r="C6626" t="e">
        <v>#N/A</v>
      </c>
      <c r="D6626" t="e">
        <v>#N/A</v>
      </c>
      <c r="E6626" s="69" t="e">
        <v>#N/A</v>
      </c>
      <c r="F6626" s="3" t="e">
        <v>#N/A</v>
      </c>
      <c r="G6626" s="3" t="e">
        <v>#N/A</v>
      </c>
      <c r="H6626" s="3" t="e">
        <v>#N/A</v>
      </c>
      <c r="I6626" s="80" t="e">
        <v>#N/A</v>
      </c>
      <c r="J6626" s="80" t="e">
        <v>#N/A</v>
      </c>
      <c r="K6626" s="85" t="e">
        <v>#N/A</v>
      </c>
      <c r="L6626" s="9" t="e">
        <v>#N/A</v>
      </c>
      <c r="M6626" s="93" t="e">
        <v>#N/A</v>
      </c>
      <c r="N6626" s="8" t="e">
        <v>#N/A</v>
      </c>
      <c r="O6626" t="e">
        <v>#N/A</v>
      </c>
      <c r="P6626" t="e">
        <v>#N/A</v>
      </c>
      <c r="Q6626" t="e">
        <v>#N/A</v>
      </c>
      <c r="R6626" s="2" t="e">
        <v>#N/A</v>
      </c>
      <c r="S6626" t="e">
        <v>#N/A</v>
      </c>
      <c r="T6626" s="3" t="e">
        <v>#N/A</v>
      </c>
      <c r="U6626" s="3" t="e">
        <v>#N/A</v>
      </c>
      <c r="V6626" t="e">
        <v>#N/A</v>
      </c>
      <c r="W6626" t="e">
        <v>#N/A</v>
      </c>
      <c r="X6626" t="e">
        <v>#N/A</v>
      </c>
      <c r="Y6626" s="3" t="e">
        <v>#N/A</v>
      </c>
      <c r="Z6626" s="8" t="e">
        <v>#N/A</v>
      </c>
      <c r="AA6626" s="30" t="e">
        <v>#N/A</v>
      </c>
      <c r="AB6626" t="e">
        <v>#N/A</v>
      </c>
      <c r="AC6626" t="e">
        <v>#N/A</v>
      </c>
      <c r="AD6626" t="e">
        <v>#N/A</v>
      </c>
      <c r="AE6626" t="e">
        <v>#N/A</v>
      </c>
      <c r="AF6626" t="e">
        <v>#N/A</v>
      </c>
    </row>
    <row r="6627" spans="1:32" x14ac:dyDescent="0.25">
      <c r="A6627" t="e">
        <v>#N/A</v>
      </c>
      <c r="B6627" s="33" t="e">
        <v>#N/A</v>
      </c>
      <c r="C6627" t="e">
        <v>#N/A</v>
      </c>
      <c r="D6627" t="e">
        <v>#N/A</v>
      </c>
      <c r="E6627" s="69" t="e">
        <v>#N/A</v>
      </c>
      <c r="F6627" s="3" t="e">
        <v>#N/A</v>
      </c>
      <c r="G6627" s="3" t="e">
        <v>#N/A</v>
      </c>
      <c r="H6627" s="3" t="e">
        <v>#N/A</v>
      </c>
      <c r="I6627" s="80" t="e">
        <v>#N/A</v>
      </c>
      <c r="J6627" s="80" t="e">
        <v>#N/A</v>
      </c>
      <c r="K6627" s="85" t="e">
        <v>#N/A</v>
      </c>
      <c r="L6627" s="9" t="e">
        <v>#N/A</v>
      </c>
      <c r="M6627" s="93" t="e">
        <v>#N/A</v>
      </c>
      <c r="N6627" s="8" t="e">
        <v>#N/A</v>
      </c>
      <c r="O6627" t="e">
        <v>#N/A</v>
      </c>
      <c r="P6627" t="e">
        <v>#N/A</v>
      </c>
      <c r="Q6627" t="e">
        <v>#N/A</v>
      </c>
      <c r="R6627" s="2" t="e">
        <v>#N/A</v>
      </c>
      <c r="S6627" t="e">
        <v>#N/A</v>
      </c>
      <c r="T6627" s="3" t="e">
        <v>#N/A</v>
      </c>
      <c r="U6627" s="3" t="e">
        <v>#N/A</v>
      </c>
      <c r="V6627" t="e">
        <v>#N/A</v>
      </c>
      <c r="W6627" t="e">
        <v>#N/A</v>
      </c>
      <c r="X6627" t="e">
        <v>#N/A</v>
      </c>
      <c r="Y6627" s="3" t="e">
        <v>#N/A</v>
      </c>
      <c r="Z6627" s="8" t="e">
        <v>#N/A</v>
      </c>
      <c r="AA6627" s="30" t="e">
        <v>#N/A</v>
      </c>
      <c r="AB6627" t="e">
        <v>#N/A</v>
      </c>
      <c r="AC6627" t="e">
        <v>#N/A</v>
      </c>
      <c r="AD6627" t="e">
        <v>#N/A</v>
      </c>
      <c r="AE6627" t="e">
        <v>#N/A</v>
      </c>
      <c r="AF6627" t="e">
        <v>#N/A</v>
      </c>
    </row>
    <row r="6628" spans="1:32" x14ac:dyDescent="0.25">
      <c r="A6628" t="e">
        <v>#N/A</v>
      </c>
      <c r="B6628" s="33" t="e">
        <v>#N/A</v>
      </c>
      <c r="C6628" t="e">
        <v>#N/A</v>
      </c>
      <c r="D6628" t="e">
        <v>#N/A</v>
      </c>
      <c r="E6628" s="69" t="e">
        <v>#N/A</v>
      </c>
      <c r="F6628" s="3" t="e">
        <v>#N/A</v>
      </c>
      <c r="G6628" s="3" t="e">
        <v>#N/A</v>
      </c>
      <c r="H6628" s="3" t="e">
        <v>#N/A</v>
      </c>
      <c r="I6628" s="80" t="e">
        <v>#N/A</v>
      </c>
      <c r="J6628" s="80" t="e">
        <v>#N/A</v>
      </c>
      <c r="K6628" s="85" t="e">
        <v>#N/A</v>
      </c>
      <c r="L6628" s="9" t="e">
        <v>#N/A</v>
      </c>
      <c r="M6628" s="93" t="e">
        <v>#N/A</v>
      </c>
      <c r="N6628" s="8" t="e">
        <v>#N/A</v>
      </c>
      <c r="O6628" t="e">
        <v>#N/A</v>
      </c>
      <c r="P6628" t="e">
        <v>#N/A</v>
      </c>
      <c r="Q6628" t="e">
        <v>#N/A</v>
      </c>
      <c r="R6628" s="2" t="e">
        <v>#N/A</v>
      </c>
      <c r="S6628" t="e">
        <v>#N/A</v>
      </c>
      <c r="T6628" s="3" t="e">
        <v>#N/A</v>
      </c>
      <c r="U6628" s="3" t="e">
        <v>#N/A</v>
      </c>
      <c r="V6628" t="e">
        <v>#N/A</v>
      </c>
      <c r="W6628" t="e">
        <v>#N/A</v>
      </c>
      <c r="X6628" t="e">
        <v>#N/A</v>
      </c>
      <c r="Y6628" s="3" t="e">
        <v>#N/A</v>
      </c>
      <c r="Z6628" s="8" t="e">
        <v>#N/A</v>
      </c>
      <c r="AA6628" s="30" t="e">
        <v>#N/A</v>
      </c>
      <c r="AB6628" t="e">
        <v>#N/A</v>
      </c>
      <c r="AC6628" t="e">
        <v>#N/A</v>
      </c>
      <c r="AD6628" t="e">
        <v>#N/A</v>
      </c>
      <c r="AE6628" t="e">
        <v>#N/A</v>
      </c>
      <c r="AF6628" t="e">
        <v>#N/A</v>
      </c>
    </row>
    <row r="6629" spans="1:32" x14ac:dyDescent="0.25">
      <c r="A6629" t="e">
        <v>#N/A</v>
      </c>
      <c r="B6629" s="33" t="e">
        <v>#N/A</v>
      </c>
      <c r="C6629" t="e">
        <v>#N/A</v>
      </c>
      <c r="D6629" t="e">
        <v>#N/A</v>
      </c>
      <c r="E6629" s="69" t="e">
        <v>#N/A</v>
      </c>
      <c r="F6629" s="3" t="e">
        <v>#N/A</v>
      </c>
      <c r="G6629" s="3" t="e">
        <v>#N/A</v>
      </c>
      <c r="H6629" s="3" t="e">
        <v>#N/A</v>
      </c>
      <c r="I6629" s="80" t="e">
        <v>#N/A</v>
      </c>
      <c r="J6629" s="80" t="e">
        <v>#N/A</v>
      </c>
      <c r="K6629" s="85" t="e">
        <v>#N/A</v>
      </c>
      <c r="L6629" s="9" t="e">
        <v>#N/A</v>
      </c>
      <c r="M6629" s="93" t="e">
        <v>#N/A</v>
      </c>
      <c r="N6629" s="8" t="e">
        <v>#N/A</v>
      </c>
      <c r="O6629" t="e">
        <v>#N/A</v>
      </c>
      <c r="P6629" t="e">
        <v>#N/A</v>
      </c>
      <c r="Q6629" t="e">
        <v>#N/A</v>
      </c>
      <c r="R6629" s="2" t="e">
        <v>#N/A</v>
      </c>
      <c r="S6629" t="e">
        <v>#N/A</v>
      </c>
      <c r="T6629" s="3" t="e">
        <v>#N/A</v>
      </c>
      <c r="U6629" s="3" t="e">
        <v>#N/A</v>
      </c>
      <c r="V6629" t="e">
        <v>#N/A</v>
      </c>
      <c r="W6629" t="e">
        <v>#N/A</v>
      </c>
      <c r="X6629" t="e">
        <v>#N/A</v>
      </c>
      <c r="Y6629" s="3" t="e">
        <v>#N/A</v>
      </c>
      <c r="Z6629" s="8" t="e">
        <v>#N/A</v>
      </c>
      <c r="AA6629" s="30" t="e">
        <v>#N/A</v>
      </c>
      <c r="AB6629" t="e">
        <v>#N/A</v>
      </c>
      <c r="AC6629" t="e">
        <v>#N/A</v>
      </c>
      <c r="AD6629" t="e">
        <v>#N/A</v>
      </c>
      <c r="AE6629" t="e">
        <v>#N/A</v>
      </c>
      <c r="AF6629" t="e">
        <v>#N/A</v>
      </c>
    </row>
    <row r="6630" spans="1:32" x14ac:dyDescent="0.25">
      <c r="A6630" t="e">
        <v>#N/A</v>
      </c>
      <c r="B6630" s="33" t="e">
        <v>#N/A</v>
      </c>
      <c r="C6630" t="e">
        <v>#N/A</v>
      </c>
      <c r="D6630" t="e">
        <v>#N/A</v>
      </c>
      <c r="E6630" s="69" t="e">
        <v>#N/A</v>
      </c>
      <c r="F6630" s="3" t="e">
        <v>#N/A</v>
      </c>
      <c r="G6630" s="3" t="e">
        <v>#N/A</v>
      </c>
      <c r="H6630" s="3" t="e">
        <v>#N/A</v>
      </c>
      <c r="I6630" s="80" t="e">
        <v>#N/A</v>
      </c>
      <c r="J6630" s="80" t="e">
        <v>#N/A</v>
      </c>
      <c r="K6630" s="85" t="e">
        <v>#N/A</v>
      </c>
      <c r="L6630" s="9" t="e">
        <v>#N/A</v>
      </c>
      <c r="M6630" s="93" t="e">
        <v>#N/A</v>
      </c>
      <c r="N6630" s="8" t="e">
        <v>#N/A</v>
      </c>
      <c r="O6630" t="e">
        <v>#N/A</v>
      </c>
      <c r="P6630" t="e">
        <v>#N/A</v>
      </c>
      <c r="Q6630" t="e">
        <v>#N/A</v>
      </c>
      <c r="R6630" s="2" t="e">
        <v>#N/A</v>
      </c>
      <c r="S6630" t="e">
        <v>#N/A</v>
      </c>
      <c r="T6630" s="3" t="e">
        <v>#N/A</v>
      </c>
      <c r="U6630" s="3" t="e">
        <v>#N/A</v>
      </c>
      <c r="V6630" t="e">
        <v>#N/A</v>
      </c>
      <c r="W6630" t="e">
        <v>#N/A</v>
      </c>
      <c r="X6630" t="e">
        <v>#N/A</v>
      </c>
      <c r="Y6630" s="3" t="e">
        <v>#N/A</v>
      </c>
      <c r="Z6630" s="8" t="e">
        <v>#N/A</v>
      </c>
      <c r="AA6630" s="30" t="e">
        <v>#N/A</v>
      </c>
      <c r="AB6630" t="e">
        <v>#N/A</v>
      </c>
      <c r="AC6630" t="e">
        <v>#N/A</v>
      </c>
      <c r="AD6630" t="e">
        <v>#N/A</v>
      </c>
      <c r="AE6630" t="e">
        <v>#N/A</v>
      </c>
      <c r="AF6630" t="e">
        <v>#N/A</v>
      </c>
    </row>
    <row r="6631" spans="1:32" x14ac:dyDescent="0.25">
      <c r="A6631" t="e">
        <v>#N/A</v>
      </c>
      <c r="B6631" s="33" t="e">
        <v>#N/A</v>
      </c>
      <c r="C6631" t="e">
        <v>#N/A</v>
      </c>
      <c r="D6631" t="e">
        <v>#N/A</v>
      </c>
      <c r="E6631" s="69" t="e">
        <v>#N/A</v>
      </c>
      <c r="F6631" s="3" t="e">
        <v>#N/A</v>
      </c>
      <c r="G6631" s="3" t="e">
        <v>#N/A</v>
      </c>
      <c r="H6631" s="3" t="e">
        <v>#N/A</v>
      </c>
      <c r="I6631" s="80" t="e">
        <v>#N/A</v>
      </c>
      <c r="J6631" s="80" t="e">
        <v>#N/A</v>
      </c>
      <c r="K6631" s="85" t="e">
        <v>#N/A</v>
      </c>
      <c r="L6631" s="9" t="e">
        <v>#N/A</v>
      </c>
      <c r="M6631" s="93" t="e">
        <v>#N/A</v>
      </c>
      <c r="N6631" s="8" t="e">
        <v>#N/A</v>
      </c>
      <c r="O6631" t="e">
        <v>#N/A</v>
      </c>
      <c r="P6631" t="e">
        <v>#N/A</v>
      </c>
      <c r="Q6631" t="e">
        <v>#N/A</v>
      </c>
      <c r="R6631" s="2" t="e">
        <v>#N/A</v>
      </c>
      <c r="S6631" t="e">
        <v>#N/A</v>
      </c>
      <c r="T6631" s="3" t="e">
        <v>#N/A</v>
      </c>
      <c r="U6631" s="3" t="e">
        <v>#N/A</v>
      </c>
      <c r="V6631" t="e">
        <v>#N/A</v>
      </c>
      <c r="W6631" t="e">
        <v>#N/A</v>
      </c>
      <c r="X6631" t="e">
        <v>#N/A</v>
      </c>
      <c r="Y6631" s="3" t="e">
        <v>#N/A</v>
      </c>
      <c r="Z6631" s="8" t="e">
        <v>#N/A</v>
      </c>
      <c r="AA6631" s="30" t="e">
        <v>#N/A</v>
      </c>
      <c r="AB6631" t="e">
        <v>#N/A</v>
      </c>
      <c r="AC6631" t="e">
        <v>#N/A</v>
      </c>
      <c r="AD6631" t="e">
        <v>#N/A</v>
      </c>
      <c r="AE6631" t="e">
        <v>#N/A</v>
      </c>
      <c r="AF6631" t="e">
        <v>#N/A</v>
      </c>
    </row>
    <row r="6632" spans="1:32" x14ac:dyDescent="0.25">
      <c r="A6632" t="e">
        <v>#N/A</v>
      </c>
      <c r="B6632" s="33" t="e">
        <v>#N/A</v>
      </c>
      <c r="C6632" t="e">
        <v>#N/A</v>
      </c>
      <c r="D6632" t="e">
        <v>#N/A</v>
      </c>
      <c r="E6632" s="69" t="e">
        <v>#N/A</v>
      </c>
      <c r="F6632" s="3" t="e">
        <v>#N/A</v>
      </c>
      <c r="G6632" s="3" t="e">
        <v>#N/A</v>
      </c>
      <c r="H6632" s="3" t="e">
        <v>#N/A</v>
      </c>
      <c r="I6632" s="80" t="e">
        <v>#N/A</v>
      </c>
      <c r="J6632" s="80" t="e">
        <v>#N/A</v>
      </c>
      <c r="K6632" s="85" t="e">
        <v>#N/A</v>
      </c>
      <c r="L6632" s="9" t="e">
        <v>#N/A</v>
      </c>
      <c r="M6632" s="93" t="e">
        <v>#N/A</v>
      </c>
      <c r="N6632" s="8" t="e">
        <v>#N/A</v>
      </c>
      <c r="O6632" t="e">
        <v>#N/A</v>
      </c>
      <c r="P6632" t="e">
        <v>#N/A</v>
      </c>
      <c r="Q6632" t="e">
        <v>#N/A</v>
      </c>
      <c r="R6632" s="2" t="e">
        <v>#N/A</v>
      </c>
      <c r="S6632" t="e">
        <v>#N/A</v>
      </c>
      <c r="T6632" s="3" t="e">
        <v>#N/A</v>
      </c>
      <c r="U6632" s="3" t="e">
        <v>#N/A</v>
      </c>
      <c r="V6632" t="e">
        <v>#N/A</v>
      </c>
      <c r="W6632" t="e">
        <v>#N/A</v>
      </c>
      <c r="X6632" t="e">
        <v>#N/A</v>
      </c>
      <c r="Y6632" s="3" t="e">
        <v>#N/A</v>
      </c>
      <c r="Z6632" s="8" t="e">
        <v>#N/A</v>
      </c>
      <c r="AA6632" s="30" t="e">
        <v>#N/A</v>
      </c>
      <c r="AB6632" t="e">
        <v>#N/A</v>
      </c>
      <c r="AC6632" t="e">
        <v>#N/A</v>
      </c>
      <c r="AD6632" t="e">
        <v>#N/A</v>
      </c>
      <c r="AE6632" t="e">
        <v>#N/A</v>
      </c>
      <c r="AF6632" t="e">
        <v>#N/A</v>
      </c>
    </row>
    <row r="6633" spans="1:32" x14ac:dyDescent="0.25">
      <c r="A6633" t="e">
        <v>#N/A</v>
      </c>
      <c r="B6633" s="33" t="e">
        <v>#N/A</v>
      </c>
      <c r="C6633" t="e">
        <v>#N/A</v>
      </c>
      <c r="D6633" t="e">
        <v>#N/A</v>
      </c>
      <c r="E6633" s="69" t="e">
        <v>#N/A</v>
      </c>
      <c r="F6633" s="3" t="e">
        <v>#N/A</v>
      </c>
      <c r="G6633" s="3" t="e">
        <v>#N/A</v>
      </c>
      <c r="H6633" s="3" t="e">
        <v>#N/A</v>
      </c>
      <c r="I6633" s="80" t="e">
        <v>#N/A</v>
      </c>
      <c r="J6633" s="80" t="e">
        <v>#N/A</v>
      </c>
      <c r="K6633" s="85" t="e">
        <v>#N/A</v>
      </c>
      <c r="L6633" s="9" t="e">
        <v>#N/A</v>
      </c>
      <c r="M6633" s="93" t="e">
        <v>#N/A</v>
      </c>
      <c r="N6633" s="8" t="e">
        <v>#N/A</v>
      </c>
      <c r="O6633" t="e">
        <v>#N/A</v>
      </c>
      <c r="P6633" t="e">
        <v>#N/A</v>
      </c>
      <c r="Q6633" t="e">
        <v>#N/A</v>
      </c>
      <c r="R6633" s="2" t="e">
        <v>#N/A</v>
      </c>
      <c r="S6633" t="e">
        <v>#N/A</v>
      </c>
      <c r="T6633" s="3" t="e">
        <v>#N/A</v>
      </c>
      <c r="U6633" s="3" t="e">
        <v>#N/A</v>
      </c>
      <c r="V6633" t="e">
        <v>#N/A</v>
      </c>
      <c r="W6633" t="e">
        <v>#N/A</v>
      </c>
      <c r="X6633" t="e">
        <v>#N/A</v>
      </c>
      <c r="Y6633" s="3" t="e">
        <v>#N/A</v>
      </c>
      <c r="Z6633" s="8" t="e">
        <v>#N/A</v>
      </c>
      <c r="AA6633" s="30" t="e">
        <v>#N/A</v>
      </c>
      <c r="AB6633" t="e">
        <v>#N/A</v>
      </c>
      <c r="AC6633" t="e">
        <v>#N/A</v>
      </c>
      <c r="AD6633" t="e">
        <v>#N/A</v>
      </c>
      <c r="AE6633" t="e">
        <v>#N/A</v>
      </c>
      <c r="AF6633" t="e">
        <v>#N/A</v>
      </c>
    </row>
    <row r="6634" spans="1:32" x14ac:dyDescent="0.25">
      <c r="A6634" t="e">
        <v>#N/A</v>
      </c>
      <c r="B6634" s="33" t="e">
        <v>#N/A</v>
      </c>
      <c r="C6634" t="e">
        <v>#N/A</v>
      </c>
      <c r="D6634" t="e">
        <v>#N/A</v>
      </c>
      <c r="E6634" s="69" t="e">
        <v>#N/A</v>
      </c>
      <c r="F6634" s="3" t="e">
        <v>#N/A</v>
      </c>
      <c r="G6634" s="3" t="e">
        <v>#N/A</v>
      </c>
      <c r="H6634" s="3" t="e">
        <v>#N/A</v>
      </c>
      <c r="I6634" s="80" t="e">
        <v>#N/A</v>
      </c>
      <c r="J6634" s="80" t="e">
        <v>#N/A</v>
      </c>
      <c r="K6634" s="85" t="e">
        <v>#N/A</v>
      </c>
      <c r="L6634" s="9" t="e">
        <v>#N/A</v>
      </c>
      <c r="M6634" s="93" t="e">
        <v>#N/A</v>
      </c>
      <c r="N6634" s="8" t="e">
        <v>#N/A</v>
      </c>
      <c r="O6634" t="e">
        <v>#N/A</v>
      </c>
      <c r="P6634" t="e">
        <v>#N/A</v>
      </c>
      <c r="Q6634" t="e">
        <v>#N/A</v>
      </c>
      <c r="R6634" s="2" t="e">
        <v>#N/A</v>
      </c>
      <c r="S6634" t="e">
        <v>#N/A</v>
      </c>
      <c r="T6634" s="3" t="e">
        <v>#N/A</v>
      </c>
      <c r="U6634" s="3" t="e">
        <v>#N/A</v>
      </c>
      <c r="V6634" t="e">
        <v>#N/A</v>
      </c>
      <c r="W6634" t="e">
        <v>#N/A</v>
      </c>
      <c r="X6634" t="e">
        <v>#N/A</v>
      </c>
      <c r="Y6634" s="3" t="e">
        <v>#N/A</v>
      </c>
      <c r="Z6634" s="8" t="e">
        <v>#N/A</v>
      </c>
      <c r="AA6634" s="30" t="e">
        <v>#N/A</v>
      </c>
      <c r="AB6634" t="e">
        <v>#N/A</v>
      </c>
      <c r="AC6634" t="e">
        <v>#N/A</v>
      </c>
      <c r="AD6634" t="e">
        <v>#N/A</v>
      </c>
      <c r="AE6634" t="e">
        <v>#N/A</v>
      </c>
      <c r="AF6634" t="e">
        <v>#N/A</v>
      </c>
    </row>
    <row r="6635" spans="1:32" x14ac:dyDescent="0.25">
      <c r="A6635" t="e">
        <v>#N/A</v>
      </c>
      <c r="B6635" s="33" t="e">
        <v>#N/A</v>
      </c>
      <c r="C6635" t="e">
        <v>#N/A</v>
      </c>
      <c r="D6635" t="e">
        <v>#N/A</v>
      </c>
      <c r="E6635" s="69" t="e">
        <v>#N/A</v>
      </c>
      <c r="F6635" s="3" t="e">
        <v>#N/A</v>
      </c>
      <c r="G6635" s="3" t="e">
        <v>#N/A</v>
      </c>
      <c r="H6635" s="3" t="e">
        <v>#N/A</v>
      </c>
      <c r="I6635" s="80" t="e">
        <v>#N/A</v>
      </c>
      <c r="J6635" s="80" t="e">
        <v>#N/A</v>
      </c>
      <c r="K6635" s="85" t="e">
        <v>#N/A</v>
      </c>
      <c r="L6635" s="9" t="e">
        <v>#N/A</v>
      </c>
      <c r="M6635" s="93" t="e">
        <v>#N/A</v>
      </c>
      <c r="N6635" s="8" t="e">
        <v>#N/A</v>
      </c>
      <c r="O6635" t="e">
        <v>#N/A</v>
      </c>
      <c r="P6635" t="e">
        <v>#N/A</v>
      </c>
      <c r="Q6635" t="e">
        <v>#N/A</v>
      </c>
      <c r="R6635" s="2" t="e">
        <v>#N/A</v>
      </c>
      <c r="S6635" t="e">
        <v>#N/A</v>
      </c>
      <c r="T6635" s="3" t="e">
        <v>#N/A</v>
      </c>
      <c r="U6635" s="3" t="e">
        <v>#N/A</v>
      </c>
      <c r="V6635" t="e">
        <v>#N/A</v>
      </c>
      <c r="W6635" t="e">
        <v>#N/A</v>
      </c>
      <c r="X6635" t="e">
        <v>#N/A</v>
      </c>
      <c r="Y6635" s="3" t="e">
        <v>#N/A</v>
      </c>
      <c r="Z6635" s="8" t="e">
        <v>#N/A</v>
      </c>
      <c r="AA6635" s="30" t="e">
        <v>#N/A</v>
      </c>
      <c r="AB6635" t="e">
        <v>#N/A</v>
      </c>
      <c r="AC6635" t="e">
        <v>#N/A</v>
      </c>
      <c r="AD6635" t="e">
        <v>#N/A</v>
      </c>
      <c r="AE6635" t="e">
        <v>#N/A</v>
      </c>
      <c r="AF6635" t="e">
        <v>#N/A</v>
      </c>
    </row>
    <row r="6636" spans="1:32" x14ac:dyDescent="0.25">
      <c r="A6636" t="e">
        <v>#N/A</v>
      </c>
      <c r="B6636" s="33" t="e">
        <v>#N/A</v>
      </c>
      <c r="C6636" t="e">
        <v>#N/A</v>
      </c>
      <c r="D6636" t="e">
        <v>#N/A</v>
      </c>
      <c r="E6636" s="69" t="e">
        <v>#N/A</v>
      </c>
      <c r="F6636" s="3" t="e">
        <v>#N/A</v>
      </c>
      <c r="G6636" s="3" t="e">
        <v>#N/A</v>
      </c>
      <c r="H6636" s="3" t="e">
        <v>#N/A</v>
      </c>
      <c r="I6636" s="80" t="e">
        <v>#N/A</v>
      </c>
      <c r="J6636" s="80" t="e">
        <v>#N/A</v>
      </c>
      <c r="K6636" s="85" t="e">
        <v>#N/A</v>
      </c>
      <c r="L6636" s="9" t="e">
        <v>#N/A</v>
      </c>
      <c r="M6636" s="93" t="e">
        <v>#N/A</v>
      </c>
      <c r="N6636" s="8" t="e">
        <v>#N/A</v>
      </c>
      <c r="O6636" t="e">
        <v>#N/A</v>
      </c>
      <c r="P6636" t="e">
        <v>#N/A</v>
      </c>
      <c r="Q6636" t="e">
        <v>#N/A</v>
      </c>
      <c r="R6636" s="2" t="e">
        <v>#N/A</v>
      </c>
      <c r="S6636" t="e">
        <v>#N/A</v>
      </c>
      <c r="T6636" s="3" t="e">
        <v>#N/A</v>
      </c>
      <c r="U6636" s="3" t="e">
        <v>#N/A</v>
      </c>
      <c r="V6636" t="e">
        <v>#N/A</v>
      </c>
      <c r="W6636" t="e">
        <v>#N/A</v>
      </c>
      <c r="X6636" t="e">
        <v>#N/A</v>
      </c>
      <c r="Y6636" s="3" t="e">
        <v>#N/A</v>
      </c>
      <c r="Z6636" s="8" t="e">
        <v>#N/A</v>
      </c>
      <c r="AA6636" s="30" t="e">
        <v>#N/A</v>
      </c>
      <c r="AB6636" t="e">
        <v>#N/A</v>
      </c>
      <c r="AC6636" t="e">
        <v>#N/A</v>
      </c>
      <c r="AD6636" t="e">
        <v>#N/A</v>
      </c>
      <c r="AE6636" t="e">
        <v>#N/A</v>
      </c>
      <c r="AF6636" t="e">
        <v>#N/A</v>
      </c>
    </row>
    <row r="6637" spans="1:32" x14ac:dyDescent="0.25">
      <c r="A6637" t="e">
        <v>#N/A</v>
      </c>
      <c r="B6637" s="33" t="e">
        <v>#N/A</v>
      </c>
      <c r="C6637" t="e">
        <v>#N/A</v>
      </c>
      <c r="D6637" t="e">
        <v>#N/A</v>
      </c>
      <c r="E6637" s="69" t="e">
        <v>#N/A</v>
      </c>
      <c r="F6637" s="3" t="e">
        <v>#N/A</v>
      </c>
      <c r="G6637" s="3" t="e">
        <v>#N/A</v>
      </c>
      <c r="H6637" s="3" t="e">
        <v>#N/A</v>
      </c>
      <c r="I6637" s="80" t="e">
        <v>#N/A</v>
      </c>
      <c r="J6637" s="80" t="e">
        <v>#N/A</v>
      </c>
      <c r="K6637" s="85" t="e">
        <v>#N/A</v>
      </c>
      <c r="L6637" s="9" t="e">
        <v>#N/A</v>
      </c>
      <c r="M6637" s="93" t="e">
        <v>#N/A</v>
      </c>
      <c r="N6637" s="8" t="e">
        <v>#N/A</v>
      </c>
      <c r="O6637" t="e">
        <v>#N/A</v>
      </c>
      <c r="P6637" t="e">
        <v>#N/A</v>
      </c>
      <c r="Q6637" t="e">
        <v>#N/A</v>
      </c>
      <c r="R6637" s="2" t="e">
        <v>#N/A</v>
      </c>
      <c r="S6637" t="e">
        <v>#N/A</v>
      </c>
      <c r="T6637" s="3" t="e">
        <v>#N/A</v>
      </c>
      <c r="U6637" s="3" t="e">
        <v>#N/A</v>
      </c>
      <c r="V6637" t="e">
        <v>#N/A</v>
      </c>
      <c r="W6637" t="e">
        <v>#N/A</v>
      </c>
      <c r="X6637" t="e">
        <v>#N/A</v>
      </c>
      <c r="Y6637" s="3" t="e">
        <v>#N/A</v>
      </c>
      <c r="Z6637" s="8" t="e">
        <v>#N/A</v>
      </c>
      <c r="AA6637" s="30" t="e">
        <v>#N/A</v>
      </c>
      <c r="AB6637" t="e">
        <v>#N/A</v>
      </c>
      <c r="AC6637" t="e">
        <v>#N/A</v>
      </c>
      <c r="AD6637" t="e">
        <v>#N/A</v>
      </c>
      <c r="AE6637" t="e">
        <v>#N/A</v>
      </c>
      <c r="AF6637" t="e">
        <v>#N/A</v>
      </c>
    </row>
    <row r="6638" spans="1:32" x14ac:dyDescent="0.25">
      <c r="A6638" t="e">
        <v>#N/A</v>
      </c>
      <c r="B6638" s="33" t="e">
        <v>#N/A</v>
      </c>
      <c r="C6638" t="e">
        <v>#N/A</v>
      </c>
      <c r="D6638" t="e">
        <v>#N/A</v>
      </c>
      <c r="E6638" s="69" t="e">
        <v>#N/A</v>
      </c>
      <c r="F6638" s="3" t="e">
        <v>#N/A</v>
      </c>
      <c r="G6638" s="3" t="e">
        <v>#N/A</v>
      </c>
      <c r="H6638" s="3" t="e">
        <v>#N/A</v>
      </c>
      <c r="I6638" s="80" t="e">
        <v>#N/A</v>
      </c>
      <c r="J6638" s="80" t="e">
        <v>#N/A</v>
      </c>
      <c r="K6638" s="85" t="e">
        <v>#N/A</v>
      </c>
      <c r="L6638" s="9" t="e">
        <v>#N/A</v>
      </c>
      <c r="M6638" s="93" t="e">
        <v>#N/A</v>
      </c>
      <c r="N6638" s="8" t="e">
        <v>#N/A</v>
      </c>
      <c r="O6638" t="e">
        <v>#N/A</v>
      </c>
      <c r="P6638" t="e">
        <v>#N/A</v>
      </c>
      <c r="Q6638" t="e">
        <v>#N/A</v>
      </c>
      <c r="R6638" s="2" t="e">
        <v>#N/A</v>
      </c>
      <c r="S6638" t="e">
        <v>#N/A</v>
      </c>
      <c r="T6638" s="3" t="e">
        <v>#N/A</v>
      </c>
      <c r="U6638" s="3" t="e">
        <v>#N/A</v>
      </c>
      <c r="V6638" t="e">
        <v>#N/A</v>
      </c>
      <c r="W6638" t="e">
        <v>#N/A</v>
      </c>
      <c r="X6638" t="e">
        <v>#N/A</v>
      </c>
      <c r="Y6638" s="3" t="e">
        <v>#N/A</v>
      </c>
      <c r="Z6638" s="8" t="e">
        <v>#N/A</v>
      </c>
      <c r="AA6638" s="30" t="e">
        <v>#N/A</v>
      </c>
      <c r="AB6638" t="e">
        <v>#N/A</v>
      </c>
      <c r="AC6638" t="e">
        <v>#N/A</v>
      </c>
      <c r="AD6638" t="e">
        <v>#N/A</v>
      </c>
      <c r="AE6638" t="e">
        <v>#N/A</v>
      </c>
      <c r="AF6638" t="e">
        <v>#N/A</v>
      </c>
    </row>
    <row r="6639" spans="1:32" x14ac:dyDescent="0.25">
      <c r="A6639" t="e">
        <v>#N/A</v>
      </c>
      <c r="B6639" s="33" t="e">
        <v>#N/A</v>
      </c>
      <c r="C6639" t="e">
        <v>#N/A</v>
      </c>
      <c r="D6639" t="e">
        <v>#N/A</v>
      </c>
      <c r="E6639" s="69" t="e">
        <v>#N/A</v>
      </c>
      <c r="F6639" s="3" t="e">
        <v>#N/A</v>
      </c>
      <c r="G6639" s="3" t="e">
        <v>#N/A</v>
      </c>
      <c r="H6639" s="3" t="e">
        <v>#N/A</v>
      </c>
      <c r="I6639" s="80" t="e">
        <v>#N/A</v>
      </c>
      <c r="J6639" s="80" t="e">
        <v>#N/A</v>
      </c>
      <c r="K6639" s="85" t="e">
        <v>#N/A</v>
      </c>
      <c r="L6639" s="9" t="e">
        <v>#N/A</v>
      </c>
      <c r="M6639" s="93" t="e">
        <v>#N/A</v>
      </c>
      <c r="N6639" s="8" t="e">
        <v>#N/A</v>
      </c>
      <c r="O6639" t="e">
        <v>#N/A</v>
      </c>
      <c r="P6639" t="e">
        <v>#N/A</v>
      </c>
      <c r="Q6639" t="e">
        <v>#N/A</v>
      </c>
      <c r="R6639" s="2" t="e">
        <v>#N/A</v>
      </c>
      <c r="S6639" t="e">
        <v>#N/A</v>
      </c>
      <c r="T6639" s="3" t="e">
        <v>#N/A</v>
      </c>
      <c r="U6639" s="3" t="e">
        <v>#N/A</v>
      </c>
      <c r="V6639" t="e">
        <v>#N/A</v>
      </c>
      <c r="W6639" t="e">
        <v>#N/A</v>
      </c>
      <c r="X6639" t="e">
        <v>#N/A</v>
      </c>
      <c r="Y6639" s="3" t="e">
        <v>#N/A</v>
      </c>
      <c r="Z6639" s="8" t="e">
        <v>#N/A</v>
      </c>
      <c r="AA6639" s="30" t="e">
        <v>#N/A</v>
      </c>
      <c r="AB6639" t="e">
        <v>#N/A</v>
      </c>
      <c r="AC6639" t="e">
        <v>#N/A</v>
      </c>
      <c r="AD6639" t="e">
        <v>#N/A</v>
      </c>
      <c r="AE6639" t="e">
        <v>#N/A</v>
      </c>
      <c r="AF6639" t="e">
        <v>#N/A</v>
      </c>
    </row>
    <row r="6640" spans="1:32" x14ac:dyDescent="0.25">
      <c r="A6640" t="e">
        <v>#N/A</v>
      </c>
      <c r="B6640" s="33" t="e">
        <v>#N/A</v>
      </c>
      <c r="C6640" t="e">
        <v>#N/A</v>
      </c>
      <c r="D6640" t="e">
        <v>#N/A</v>
      </c>
      <c r="E6640" s="69" t="e">
        <v>#N/A</v>
      </c>
      <c r="F6640" s="3" t="e">
        <v>#N/A</v>
      </c>
      <c r="G6640" s="3" t="e">
        <v>#N/A</v>
      </c>
      <c r="H6640" s="3" t="e">
        <v>#N/A</v>
      </c>
      <c r="I6640" s="80" t="e">
        <v>#N/A</v>
      </c>
      <c r="J6640" s="80" t="e">
        <v>#N/A</v>
      </c>
      <c r="K6640" s="85" t="e">
        <v>#N/A</v>
      </c>
      <c r="L6640" s="9" t="e">
        <v>#N/A</v>
      </c>
      <c r="M6640" s="93" t="e">
        <v>#N/A</v>
      </c>
      <c r="N6640" s="8" t="e">
        <v>#N/A</v>
      </c>
      <c r="O6640" t="e">
        <v>#N/A</v>
      </c>
      <c r="P6640" t="e">
        <v>#N/A</v>
      </c>
      <c r="Q6640" t="e">
        <v>#N/A</v>
      </c>
      <c r="R6640" s="2" t="e">
        <v>#N/A</v>
      </c>
      <c r="S6640" t="e">
        <v>#N/A</v>
      </c>
      <c r="T6640" s="3" t="e">
        <v>#N/A</v>
      </c>
      <c r="U6640" s="3" t="e">
        <v>#N/A</v>
      </c>
      <c r="V6640" t="e">
        <v>#N/A</v>
      </c>
      <c r="W6640" t="e">
        <v>#N/A</v>
      </c>
      <c r="X6640" t="e">
        <v>#N/A</v>
      </c>
      <c r="Y6640" s="3" t="e">
        <v>#N/A</v>
      </c>
      <c r="Z6640" s="8" t="e">
        <v>#N/A</v>
      </c>
      <c r="AA6640" s="30" t="e">
        <v>#N/A</v>
      </c>
      <c r="AB6640" t="e">
        <v>#N/A</v>
      </c>
      <c r="AC6640" t="e">
        <v>#N/A</v>
      </c>
      <c r="AD6640" t="e">
        <v>#N/A</v>
      </c>
      <c r="AE6640" t="e">
        <v>#N/A</v>
      </c>
      <c r="AF6640" t="e">
        <v>#N/A</v>
      </c>
    </row>
    <row r="6641" spans="1:32" x14ac:dyDescent="0.25">
      <c r="A6641" t="e">
        <v>#N/A</v>
      </c>
      <c r="B6641" s="33" t="e">
        <v>#N/A</v>
      </c>
      <c r="C6641" t="e">
        <v>#N/A</v>
      </c>
      <c r="D6641" t="e">
        <v>#N/A</v>
      </c>
      <c r="E6641" s="69" t="e">
        <v>#N/A</v>
      </c>
      <c r="F6641" s="3" t="e">
        <v>#N/A</v>
      </c>
      <c r="G6641" s="3" t="e">
        <v>#N/A</v>
      </c>
      <c r="H6641" s="3" t="e">
        <v>#N/A</v>
      </c>
      <c r="I6641" s="80" t="e">
        <v>#N/A</v>
      </c>
      <c r="J6641" s="80" t="e">
        <v>#N/A</v>
      </c>
      <c r="K6641" s="85" t="e">
        <v>#N/A</v>
      </c>
      <c r="L6641" s="9" t="e">
        <v>#N/A</v>
      </c>
      <c r="M6641" s="93" t="e">
        <v>#N/A</v>
      </c>
      <c r="N6641" s="8" t="e">
        <v>#N/A</v>
      </c>
      <c r="O6641" t="e">
        <v>#N/A</v>
      </c>
      <c r="P6641" t="e">
        <v>#N/A</v>
      </c>
      <c r="Q6641" t="e">
        <v>#N/A</v>
      </c>
      <c r="R6641" s="2" t="e">
        <v>#N/A</v>
      </c>
      <c r="S6641" t="e">
        <v>#N/A</v>
      </c>
      <c r="T6641" s="3" t="e">
        <v>#N/A</v>
      </c>
      <c r="U6641" s="3" t="e">
        <v>#N/A</v>
      </c>
      <c r="V6641" t="e">
        <v>#N/A</v>
      </c>
      <c r="W6641" t="e">
        <v>#N/A</v>
      </c>
      <c r="X6641" t="e">
        <v>#N/A</v>
      </c>
      <c r="Y6641" s="3" t="e">
        <v>#N/A</v>
      </c>
      <c r="Z6641" s="8" t="e">
        <v>#N/A</v>
      </c>
      <c r="AA6641" s="30" t="e">
        <v>#N/A</v>
      </c>
      <c r="AB6641" t="e">
        <v>#N/A</v>
      </c>
      <c r="AC6641" t="e">
        <v>#N/A</v>
      </c>
      <c r="AD6641" t="e">
        <v>#N/A</v>
      </c>
      <c r="AE6641" t="e">
        <v>#N/A</v>
      </c>
      <c r="AF6641" t="e">
        <v>#N/A</v>
      </c>
    </row>
    <row r="6642" spans="1:32" x14ac:dyDescent="0.25">
      <c r="A6642" t="e">
        <v>#N/A</v>
      </c>
      <c r="B6642" s="33" t="e">
        <v>#N/A</v>
      </c>
      <c r="C6642" t="e">
        <v>#N/A</v>
      </c>
      <c r="D6642" t="e">
        <v>#N/A</v>
      </c>
      <c r="E6642" s="69" t="e">
        <v>#N/A</v>
      </c>
      <c r="F6642" s="3" t="e">
        <v>#N/A</v>
      </c>
      <c r="G6642" s="3" t="e">
        <v>#N/A</v>
      </c>
      <c r="H6642" s="3" t="e">
        <v>#N/A</v>
      </c>
      <c r="I6642" s="80" t="e">
        <v>#N/A</v>
      </c>
      <c r="J6642" s="80" t="e">
        <v>#N/A</v>
      </c>
      <c r="K6642" s="85" t="e">
        <v>#N/A</v>
      </c>
      <c r="L6642" s="9" t="e">
        <v>#N/A</v>
      </c>
      <c r="M6642" s="93" t="e">
        <v>#N/A</v>
      </c>
      <c r="N6642" s="8" t="e">
        <v>#N/A</v>
      </c>
      <c r="O6642" t="e">
        <v>#N/A</v>
      </c>
      <c r="P6642" t="e">
        <v>#N/A</v>
      </c>
      <c r="Q6642" t="e">
        <v>#N/A</v>
      </c>
      <c r="R6642" s="2" t="e">
        <v>#N/A</v>
      </c>
      <c r="S6642" t="e">
        <v>#N/A</v>
      </c>
      <c r="T6642" s="3" t="e">
        <v>#N/A</v>
      </c>
      <c r="U6642" s="3" t="e">
        <v>#N/A</v>
      </c>
      <c r="V6642" t="e">
        <v>#N/A</v>
      </c>
      <c r="W6642" t="e">
        <v>#N/A</v>
      </c>
      <c r="X6642" t="e">
        <v>#N/A</v>
      </c>
      <c r="Y6642" s="3" t="e">
        <v>#N/A</v>
      </c>
      <c r="Z6642" s="8" t="e">
        <v>#N/A</v>
      </c>
      <c r="AA6642" s="30" t="e">
        <v>#N/A</v>
      </c>
      <c r="AB6642" t="e">
        <v>#N/A</v>
      </c>
      <c r="AC6642" t="e">
        <v>#N/A</v>
      </c>
      <c r="AD6642" t="e">
        <v>#N/A</v>
      </c>
      <c r="AE6642" t="e">
        <v>#N/A</v>
      </c>
      <c r="AF6642" t="e">
        <v>#N/A</v>
      </c>
    </row>
    <row r="6643" spans="1:32" x14ac:dyDescent="0.25">
      <c r="A6643" t="e">
        <v>#N/A</v>
      </c>
      <c r="B6643" s="33" t="e">
        <v>#N/A</v>
      </c>
      <c r="C6643" t="e">
        <v>#N/A</v>
      </c>
      <c r="D6643" t="e">
        <v>#N/A</v>
      </c>
      <c r="E6643" s="69" t="e">
        <v>#N/A</v>
      </c>
      <c r="F6643" s="3" t="e">
        <v>#N/A</v>
      </c>
      <c r="G6643" s="3" t="e">
        <v>#N/A</v>
      </c>
      <c r="H6643" s="3" t="e">
        <v>#N/A</v>
      </c>
      <c r="I6643" s="80" t="e">
        <v>#N/A</v>
      </c>
      <c r="J6643" s="80" t="e">
        <v>#N/A</v>
      </c>
      <c r="K6643" s="85" t="e">
        <v>#N/A</v>
      </c>
      <c r="L6643" s="9" t="e">
        <v>#N/A</v>
      </c>
      <c r="M6643" s="93" t="e">
        <v>#N/A</v>
      </c>
      <c r="N6643" s="8" t="e">
        <v>#N/A</v>
      </c>
      <c r="O6643" t="e">
        <v>#N/A</v>
      </c>
      <c r="P6643" t="e">
        <v>#N/A</v>
      </c>
      <c r="Q6643" t="e">
        <v>#N/A</v>
      </c>
      <c r="R6643" s="2" t="e">
        <v>#N/A</v>
      </c>
      <c r="S6643" t="e">
        <v>#N/A</v>
      </c>
      <c r="T6643" s="3" t="e">
        <v>#N/A</v>
      </c>
      <c r="U6643" s="3" t="e">
        <v>#N/A</v>
      </c>
      <c r="V6643" t="e">
        <v>#N/A</v>
      </c>
      <c r="W6643" t="e">
        <v>#N/A</v>
      </c>
      <c r="X6643" t="e">
        <v>#N/A</v>
      </c>
      <c r="Y6643" s="3" t="e">
        <v>#N/A</v>
      </c>
      <c r="Z6643" s="8" t="e">
        <v>#N/A</v>
      </c>
      <c r="AA6643" s="30" t="e">
        <v>#N/A</v>
      </c>
      <c r="AB6643" t="e">
        <v>#N/A</v>
      </c>
      <c r="AC6643" t="e">
        <v>#N/A</v>
      </c>
      <c r="AD6643" t="e">
        <v>#N/A</v>
      </c>
      <c r="AE6643" t="e">
        <v>#N/A</v>
      </c>
      <c r="AF6643" t="e">
        <v>#N/A</v>
      </c>
    </row>
    <row r="6644" spans="1:32" x14ac:dyDescent="0.25">
      <c r="A6644" t="e">
        <v>#N/A</v>
      </c>
      <c r="B6644" s="33" t="e">
        <v>#N/A</v>
      </c>
      <c r="C6644" t="e">
        <v>#N/A</v>
      </c>
      <c r="D6644" t="e">
        <v>#N/A</v>
      </c>
      <c r="E6644" s="69" t="e">
        <v>#N/A</v>
      </c>
      <c r="F6644" s="3" t="e">
        <v>#N/A</v>
      </c>
      <c r="G6644" s="3" t="e">
        <v>#N/A</v>
      </c>
      <c r="H6644" s="3" t="e">
        <v>#N/A</v>
      </c>
      <c r="I6644" s="80" t="e">
        <v>#N/A</v>
      </c>
      <c r="J6644" s="80" t="e">
        <v>#N/A</v>
      </c>
      <c r="K6644" s="85" t="e">
        <v>#N/A</v>
      </c>
      <c r="L6644" s="9" t="e">
        <v>#N/A</v>
      </c>
      <c r="M6644" s="93" t="e">
        <v>#N/A</v>
      </c>
      <c r="N6644" s="8" t="e">
        <v>#N/A</v>
      </c>
      <c r="O6644" t="e">
        <v>#N/A</v>
      </c>
      <c r="P6644" t="e">
        <v>#N/A</v>
      </c>
      <c r="Q6644" t="e">
        <v>#N/A</v>
      </c>
      <c r="R6644" s="2" t="e">
        <v>#N/A</v>
      </c>
      <c r="S6644" t="e">
        <v>#N/A</v>
      </c>
      <c r="T6644" s="3" t="e">
        <v>#N/A</v>
      </c>
      <c r="U6644" s="3" t="e">
        <v>#N/A</v>
      </c>
      <c r="V6644" t="e">
        <v>#N/A</v>
      </c>
      <c r="W6644" t="e">
        <v>#N/A</v>
      </c>
      <c r="X6644" t="e">
        <v>#N/A</v>
      </c>
      <c r="Y6644" s="3" t="e">
        <v>#N/A</v>
      </c>
      <c r="Z6644" s="8" t="e">
        <v>#N/A</v>
      </c>
      <c r="AA6644" s="30" t="e">
        <v>#N/A</v>
      </c>
      <c r="AB6644" t="e">
        <v>#N/A</v>
      </c>
      <c r="AC6644" t="e">
        <v>#N/A</v>
      </c>
      <c r="AD6644" t="e">
        <v>#N/A</v>
      </c>
      <c r="AE6644" t="e">
        <v>#N/A</v>
      </c>
      <c r="AF6644" t="e">
        <v>#N/A</v>
      </c>
    </row>
    <row r="6645" spans="1:32" x14ac:dyDescent="0.25">
      <c r="A6645" t="e">
        <v>#N/A</v>
      </c>
      <c r="B6645" s="33" t="e">
        <v>#N/A</v>
      </c>
      <c r="C6645" t="e">
        <v>#N/A</v>
      </c>
      <c r="D6645" t="e">
        <v>#N/A</v>
      </c>
      <c r="E6645" s="69" t="e">
        <v>#N/A</v>
      </c>
      <c r="F6645" s="3" t="e">
        <v>#N/A</v>
      </c>
      <c r="G6645" s="3" t="e">
        <v>#N/A</v>
      </c>
      <c r="H6645" s="3" t="e">
        <v>#N/A</v>
      </c>
      <c r="I6645" s="80" t="e">
        <v>#N/A</v>
      </c>
      <c r="J6645" s="80" t="e">
        <v>#N/A</v>
      </c>
      <c r="K6645" s="85" t="e">
        <v>#N/A</v>
      </c>
      <c r="L6645" s="9" t="e">
        <v>#N/A</v>
      </c>
      <c r="M6645" s="93" t="e">
        <v>#N/A</v>
      </c>
      <c r="N6645" s="8" t="e">
        <v>#N/A</v>
      </c>
      <c r="O6645" t="e">
        <v>#N/A</v>
      </c>
      <c r="P6645" t="e">
        <v>#N/A</v>
      </c>
      <c r="Q6645" t="e">
        <v>#N/A</v>
      </c>
      <c r="R6645" s="2" t="e">
        <v>#N/A</v>
      </c>
      <c r="S6645" t="e">
        <v>#N/A</v>
      </c>
      <c r="T6645" s="3" t="e">
        <v>#N/A</v>
      </c>
      <c r="U6645" s="3" t="e">
        <v>#N/A</v>
      </c>
      <c r="V6645" t="e">
        <v>#N/A</v>
      </c>
      <c r="W6645" t="e">
        <v>#N/A</v>
      </c>
      <c r="X6645" t="e">
        <v>#N/A</v>
      </c>
      <c r="Y6645" s="3" t="e">
        <v>#N/A</v>
      </c>
      <c r="Z6645" s="8" t="e">
        <v>#N/A</v>
      </c>
      <c r="AA6645" s="30" t="e">
        <v>#N/A</v>
      </c>
      <c r="AB6645" t="e">
        <v>#N/A</v>
      </c>
      <c r="AC6645" t="e">
        <v>#N/A</v>
      </c>
      <c r="AD6645" t="e">
        <v>#N/A</v>
      </c>
      <c r="AE6645" t="e">
        <v>#N/A</v>
      </c>
      <c r="AF6645" t="e">
        <v>#N/A</v>
      </c>
    </row>
    <row r="6646" spans="1:32" x14ac:dyDescent="0.25">
      <c r="A6646" t="e">
        <v>#N/A</v>
      </c>
      <c r="B6646" s="33" t="e">
        <v>#N/A</v>
      </c>
      <c r="C6646" t="e">
        <v>#N/A</v>
      </c>
      <c r="D6646" t="e">
        <v>#N/A</v>
      </c>
      <c r="E6646" s="69" t="e">
        <v>#N/A</v>
      </c>
      <c r="F6646" s="3" t="e">
        <v>#N/A</v>
      </c>
      <c r="G6646" s="3" t="e">
        <v>#N/A</v>
      </c>
      <c r="H6646" s="3" t="e">
        <v>#N/A</v>
      </c>
      <c r="I6646" s="80" t="e">
        <v>#N/A</v>
      </c>
      <c r="J6646" s="80" t="e">
        <v>#N/A</v>
      </c>
      <c r="K6646" s="85" t="e">
        <v>#N/A</v>
      </c>
      <c r="L6646" s="9" t="e">
        <v>#N/A</v>
      </c>
      <c r="M6646" s="93" t="e">
        <v>#N/A</v>
      </c>
      <c r="N6646" s="8" t="e">
        <v>#N/A</v>
      </c>
      <c r="O6646" t="e">
        <v>#N/A</v>
      </c>
      <c r="P6646" t="e">
        <v>#N/A</v>
      </c>
      <c r="Q6646" t="e">
        <v>#N/A</v>
      </c>
      <c r="R6646" s="2" t="e">
        <v>#N/A</v>
      </c>
      <c r="S6646" t="e">
        <v>#N/A</v>
      </c>
      <c r="T6646" s="3" t="e">
        <v>#N/A</v>
      </c>
      <c r="U6646" s="3" t="e">
        <v>#N/A</v>
      </c>
      <c r="V6646" t="e">
        <v>#N/A</v>
      </c>
      <c r="W6646" t="e">
        <v>#N/A</v>
      </c>
      <c r="X6646" t="e">
        <v>#N/A</v>
      </c>
      <c r="Y6646" s="3" t="e">
        <v>#N/A</v>
      </c>
      <c r="Z6646" s="8" t="e">
        <v>#N/A</v>
      </c>
      <c r="AA6646" s="30" t="e">
        <v>#N/A</v>
      </c>
      <c r="AB6646" t="e">
        <v>#N/A</v>
      </c>
      <c r="AC6646" t="e">
        <v>#N/A</v>
      </c>
      <c r="AD6646" t="e">
        <v>#N/A</v>
      </c>
      <c r="AE6646" t="e">
        <v>#N/A</v>
      </c>
      <c r="AF6646" t="e">
        <v>#N/A</v>
      </c>
    </row>
    <row r="6647" spans="1:32" x14ac:dyDescent="0.25">
      <c r="A6647" t="e">
        <v>#N/A</v>
      </c>
      <c r="B6647" s="33" t="e">
        <v>#N/A</v>
      </c>
      <c r="C6647" t="e">
        <v>#N/A</v>
      </c>
      <c r="D6647" t="e">
        <v>#N/A</v>
      </c>
      <c r="E6647" s="69" t="e">
        <v>#N/A</v>
      </c>
      <c r="F6647" s="3" t="e">
        <v>#N/A</v>
      </c>
      <c r="G6647" s="3" t="e">
        <v>#N/A</v>
      </c>
      <c r="H6647" s="3" t="e">
        <v>#N/A</v>
      </c>
      <c r="I6647" s="80" t="e">
        <v>#N/A</v>
      </c>
      <c r="J6647" s="80" t="e">
        <v>#N/A</v>
      </c>
      <c r="K6647" s="85" t="e">
        <v>#N/A</v>
      </c>
      <c r="L6647" s="9" t="e">
        <v>#N/A</v>
      </c>
      <c r="M6647" s="93" t="e">
        <v>#N/A</v>
      </c>
      <c r="N6647" s="8" t="e">
        <v>#N/A</v>
      </c>
      <c r="O6647" t="e">
        <v>#N/A</v>
      </c>
      <c r="P6647" t="e">
        <v>#N/A</v>
      </c>
      <c r="Q6647" t="e">
        <v>#N/A</v>
      </c>
      <c r="R6647" s="2" t="e">
        <v>#N/A</v>
      </c>
      <c r="S6647" t="e">
        <v>#N/A</v>
      </c>
      <c r="T6647" s="3" t="e">
        <v>#N/A</v>
      </c>
      <c r="U6647" s="3" t="e">
        <v>#N/A</v>
      </c>
      <c r="V6647" t="e">
        <v>#N/A</v>
      </c>
      <c r="W6647" t="e">
        <v>#N/A</v>
      </c>
      <c r="X6647" t="e">
        <v>#N/A</v>
      </c>
      <c r="Y6647" s="3" t="e">
        <v>#N/A</v>
      </c>
      <c r="Z6647" s="8" t="e">
        <v>#N/A</v>
      </c>
      <c r="AA6647" s="30" t="e">
        <v>#N/A</v>
      </c>
      <c r="AB6647" t="e">
        <v>#N/A</v>
      </c>
      <c r="AC6647" t="e">
        <v>#N/A</v>
      </c>
      <c r="AD6647" t="e">
        <v>#N/A</v>
      </c>
      <c r="AE6647" t="e">
        <v>#N/A</v>
      </c>
      <c r="AF6647" t="e">
        <v>#N/A</v>
      </c>
    </row>
    <row r="6648" spans="1:32" x14ac:dyDescent="0.25">
      <c r="A6648" t="e">
        <v>#N/A</v>
      </c>
      <c r="B6648" s="33" t="e">
        <v>#N/A</v>
      </c>
      <c r="C6648" t="e">
        <v>#N/A</v>
      </c>
      <c r="D6648" t="e">
        <v>#N/A</v>
      </c>
      <c r="E6648" s="69" t="e">
        <v>#N/A</v>
      </c>
      <c r="F6648" s="3" t="e">
        <v>#N/A</v>
      </c>
      <c r="G6648" s="3" t="e">
        <v>#N/A</v>
      </c>
      <c r="H6648" s="3" t="e">
        <v>#N/A</v>
      </c>
      <c r="I6648" s="80" t="e">
        <v>#N/A</v>
      </c>
      <c r="J6648" s="80" t="e">
        <v>#N/A</v>
      </c>
      <c r="K6648" s="85" t="e">
        <v>#N/A</v>
      </c>
      <c r="L6648" s="9" t="e">
        <v>#N/A</v>
      </c>
      <c r="M6648" s="93" t="e">
        <v>#N/A</v>
      </c>
      <c r="N6648" s="8" t="e">
        <v>#N/A</v>
      </c>
      <c r="O6648" t="e">
        <v>#N/A</v>
      </c>
      <c r="P6648" t="e">
        <v>#N/A</v>
      </c>
      <c r="Q6648" t="e">
        <v>#N/A</v>
      </c>
      <c r="R6648" s="2" t="e">
        <v>#N/A</v>
      </c>
      <c r="S6648" t="e">
        <v>#N/A</v>
      </c>
      <c r="T6648" s="3" t="e">
        <v>#N/A</v>
      </c>
      <c r="U6648" s="3" t="e">
        <v>#N/A</v>
      </c>
      <c r="V6648" t="e">
        <v>#N/A</v>
      </c>
      <c r="W6648" t="e">
        <v>#N/A</v>
      </c>
      <c r="X6648" t="e">
        <v>#N/A</v>
      </c>
      <c r="Y6648" s="3" t="e">
        <v>#N/A</v>
      </c>
      <c r="Z6648" s="8" t="e">
        <v>#N/A</v>
      </c>
      <c r="AA6648" s="30" t="e">
        <v>#N/A</v>
      </c>
      <c r="AB6648" t="e">
        <v>#N/A</v>
      </c>
      <c r="AC6648" t="e">
        <v>#N/A</v>
      </c>
      <c r="AD6648" t="e">
        <v>#N/A</v>
      </c>
      <c r="AE6648" t="e">
        <v>#N/A</v>
      </c>
      <c r="AF6648" t="e">
        <v>#N/A</v>
      </c>
    </row>
    <row r="6649" spans="1:32" x14ac:dyDescent="0.25">
      <c r="A6649" t="e">
        <v>#N/A</v>
      </c>
      <c r="B6649" s="33" t="e">
        <v>#N/A</v>
      </c>
      <c r="C6649" t="e">
        <v>#N/A</v>
      </c>
      <c r="D6649" t="e">
        <v>#N/A</v>
      </c>
      <c r="E6649" s="69" t="e">
        <v>#N/A</v>
      </c>
      <c r="F6649" s="3" t="e">
        <v>#N/A</v>
      </c>
      <c r="G6649" s="3" t="e">
        <v>#N/A</v>
      </c>
      <c r="H6649" s="3" t="e">
        <v>#N/A</v>
      </c>
      <c r="I6649" s="80" t="e">
        <v>#N/A</v>
      </c>
      <c r="J6649" s="80" t="e">
        <v>#N/A</v>
      </c>
      <c r="K6649" s="85" t="e">
        <v>#N/A</v>
      </c>
      <c r="L6649" s="9" t="e">
        <v>#N/A</v>
      </c>
      <c r="M6649" s="93" t="e">
        <v>#N/A</v>
      </c>
      <c r="N6649" s="8" t="e">
        <v>#N/A</v>
      </c>
      <c r="O6649" t="e">
        <v>#N/A</v>
      </c>
      <c r="P6649" t="e">
        <v>#N/A</v>
      </c>
      <c r="Q6649" t="e">
        <v>#N/A</v>
      </c>
      <c r="R6649" s="2" t="e">
        <v>#N/A</v>
      </c>
      <c r="S6649" t="e">
        <v>#N/A</v>
      </c>
      <c r="T6649" s="3" t="e">
        <v>#N/A</v>
      </c>
      <c r="U6649" s="3" t="e">
        <v>#N/A</v>
      </c>
      <c r="V6649" t="e">
        <v>#N/A</v>
      </c>
      <c r="W6649" t="e">
        <v>#N/A</v>
      </c>
      <c r="X6649" t="e">
        <v>#N/A</v>
      </c>
      <c r="Y6649" s="3" t="e">
        <v>#N/A</v>
      </c>
      <c r="Z6649" s="8" t="e">
        <v>#N/A</v>
      </c>
      <c r="AA6649" s="30" t="e">
        <v>#N/A</v>
      </c>
      <c r="AB6649" t="e">
        <v>#N/A</v>
      </c>
      <c r="AC6649" t="e">
        <v>#N/A</v>
      </c>
      <c r="AD6649" t="e">
        <v>#N/A</v>
      </c>
      <c r="AE6649" t="e">
        <v>#N/A</v>
      </c>
      <c r="AF6649" t="e">
        <v>#N/A</v>
      </c>
    </row>
    <row r="6650" spans="1:32" x14ac:dyDescent="0.25">
      <c r="A6650" t="e">
        <v>#N/A</v>
      </c>
      <c r="B6650" s="33" t="e">
        <v>#N/A</v>
      </c>
      <c r="C6650" t="e">
        <v>#N/A</v>
      </c>
      <c r="D6650" t="e">
        <v>#N/A</v>
      </c>
      <c r="E6650" s="69" t="e">
        <v>#N/A</v>
      </c>
      <c r="F6650" s="3" t="e">
        <v>#N/A</v>
      </c>
      <c r="G6650" s="3" t="e">
        <v>#N/A</v>
      </c>
      <c r="H6650" s="3" t="e">
        <v>#N/A</v>
      </c>
      <c r="I6650" s="80" t="e">
        <v>#N/A</v>
      </c>
      <c r="J6650" s="80" t="e">
        <v>#N/A</v>
      </c>
      <c r="K6650" s="85" t="e">
        <v>#N/A</v>
      </c>
      <c r="L6650" s="9" t="e">
        <v>#N/A</v>
      </c>
      <c r="M6650" s="93" t="e">
        <v>#N/A</v>
      </c>
      <c r="N6650" s="8" t="e">
        <v>#N/A</v>
      </c>
      <c r="O6650" t="e">
        <v>#N/A</v>
      </c>
      <c r="P6650" t="e">
        <v>#N/A</v>
      </c>
      <c r="Q6650" t="e">
        <v>#N/A</v>
      </c>
      <c r="R6650" s="2" t="e">
        <v>#N/A</v>
      </c>
      <c r="S6650" t="e">
        <v>#N/A</v>
      </c>
      <c r="T6650" s="3" t="e">
        <v>#N/A</v>
      </c>
      <c r="U6650" s="3" t="e">
        <v>#N/A</v>
      </c>
      <c r="V6650" t="e">
        <v>#N/A</v>
      </c>
      <c r="W6650" t="e">
        <v>#N/A</v>
      </c>
      <c r="X6650" t="e">
        <v>#N/A</v>
      </c>
      <c r="Y6650" s="3" t="e">
        <v>#N/A</v>
      </c>
      <c r="Z6650" s="8" t="e">
        <v>#N/A</v>
      </c>
      <c r="AA6650" s="30" t="e">
        <v>#N/A</v>
      </c>
      <c r="AB6650" t="e">
        <v>#N/A</v>
      </c>
      <c r="AC6650" t="e">
        <v>#N/A</v>
      </c>
      <c r="AD6650" t="e">
        <v>#N/A</v>
      </c>
      <c r="AE6650" t="e">
        <v>#N/A</v>
      </c>
      <c r="AF6650" t="e">
        <v>#N/A</v>
      </c>
    </row>
    <row r="6651" spans="1:32" x14ac:dyDescent="0.25">
      <c r="A6651" t="e">
        <v>#N/A</v>
      </c>
      <c r="B6651" s="33" t="e">
        <v>#N/A</v>
      </c>
      <c r="C6651" t="e">
        <v>#N/A</v>
      </c>
      <c r="D6651" t="e">
        <v>#N/A</v>
      </c>
      <c r="E6651" s="69" t="e">
        <v>#N/A</v>
      </c>
      <c r="F6651" s="3" t="e">
        <v>#N/A</v>
      </c>
      <c r="G6651" s="3" t="e">
        <v>#N/A</v>
      </c>
      <c r="H6651" s="3" t="e">
        <v>#N/A</v>
      </c>
      <c r="I6651" s="80" t="e">
        <v>#N/A</v>
      </c>
      <c r="J6651" s="80" t="e">
        <v>#N/A</v>
      </c>
      <c r="K6651" s="85" t="e">
        <v>#N/A</v>
      </c>
      <c r="L6651" s="9" t="e">
        <v>#N/A</v>
      </c>
      <c r="M6651" s="93" t="e">
        <v>#N/A</v>
      </c>
      <c r="N6651" s="8" t="e">
        <v>#N/A</v>
      </c>
      <c r="O6651" t="e">
        <v>#N/A</v>
      </c>
      <c r="P6651" t="e">
        <v>#N/A</v>
      </c>
      <c r="Q6651" t="e">
        <v>#N/A</v>
      </c>
      <c r="R6651" s="2" t="e">
        <v>#N/A</v>
      </c>
      <c r="S6651" t="e">
        <v>#N/A</v>
      </c>
      <c r="T6651" s="3" t="e">
        <v>#N/A</v>
      </c>
      <c r="U6651" s="3" t="e">
        <v>#N/A</v>
      </c>
      <c r="V6651" t="e">
        <v>#N/A</v>
      </c>
      <c r="W6651" t="e">
        <v>#N/A</v>
      </c>
      <c r="X6651" t="e">
        <v>#N/A</v>
      </c>
      <c r="Y6651" s="3" t="e">
        <v>#N/A</v>
      </c>
      <c r="Z6651" s="8" t="e">
        <v>#N/A</v>
      </c>
      <c r="AA6651" s="30" t="e">
        <v>#N/A</v>
      </c>
      <c r="AB6651" t="e">
        <v>#N/A</v>
      </c>
      <c r="AC6651" t="e">
        <v>#N/A</v>
      </c>
      <c r="AD6651" t="e">
        <v>#N/A</v>
      </c>
      <c r="AE6651" t="e">
        <v>#N/A</v>
      </c>
      <c r="AF6651" t="e">
        <v>#N/A</v>
      </c>
    </row>
    <row r="6652" spans="1:32" x14ac:dyDescent="0.25">
      <c r="A6652" t="e">
        <v>#N/A</v>
      </c>
      <c r="B6652" s="33" t="e">
        <v>#N/A</v>
      </c>
      <c r="C6652" t="e">
        <v>#N/A</v>
      </c>
      <c r="D6652" t="e">
        <v>#N/A</v>
      </c>
      <c r="E6652" s="69" t="e">
        <v>#N/A</v>
      </c>
      <c r="F6652" s="3" t="e">
        <v>#N/A</v>
      </c>
      <c r="G6652" s="3" t="e">
        <v>#N/A</v>
      </c>
      <c r="H6652" s="3" t="e">
        <v>#N/A</v>
      </c>
      <c r="I6652" s="80" t="e">
        <v>#N/A</v>
      </c>
      <c r="J6652" s="80" t="e">
        <v>#N/A</v>
      </c>
      <c r="K6652" s="85" t="e">
        <v>#N/A</v>
      </c>
      <c r="L6652" s="9" t="e">
        <v>#N/A</v>
      </c>
      <c r="M6652" s="93" t="e">
        <v>#N/A</v>
      </c>
      <c r="N6652" s="8" t="e">
        <v>#N/A</v>
      </c>
      <c r="O6652" t="e">
        <v>#N/A</v>
      </c>
      <c r="P6652" t="e">
        <v>#N/A</v>
      </c>
      <c r="Q6652" t="e">
        <v>#N/A</v>
      </c>
      <c r="R6652" s="2" t="e">
        <v>#N/A</v>
      </c>
      <c r="S6652" t="e">
        <v>#N/A</v>
      </c>
      <c r="T6652" s="3" t="e">
        <v>#N/A</v>
      </c>
      <c r="U6652" s="3" t="e">
        <v>#N/A</v>
      </c>
      <c r="V6652" t="e">
        <v>#N/A</v>
      </c>
      <c r="W6652" t="e">
        <v>#N/A</v>
      </c>
      <c r="X6652" t="e">
        <v>#N/A</v>
      </c>
      <c r="Y6652" s="3" t="e">
        <v>#N/A</v>
      </c>
      <c r="Z6652" s="8" t="e">
        <v>#N/A</v>
      </c>
      <c r="AA6652" s="30" t="e">
        <v>#N/A</v>
      </c>
      <c r="AB6652" t="e">
        <v>#N/A</v>
      </c>
      <c r="AC6652" t="e">
        <v>#N/A</v>
      </c>
      <c r="AD6652" t="e">
        <v>#N/A</v>
      </c>
      <c r="AE6652" t="e">
        <v>#N/A</v>
      </c>
      <c r="AF6652" t="e">
        <v>#N/A</v>
      </c>
    </row>
    <row r="6653" spans="1:32" x14ac:dyDescent="0.25">
      <c r="A6653" t="e">
        <v>#N/A</v>
      </c>
      <c r="B6653" s="33" t="e">
        <v>#N/A</v>
      </c>
      <c r="C6653" t="e">
        <v>#N/A</v>
      </c>
      <c r="D6653" t="e">
        <v>#N/A</v>
      </c>
      <c r="E6653" s="69" t="e">
        <v>#N/A</v>
      </c>
      <c r="F6653" s="3" t="e">
        <v>#N/A</v>
      </c>
      <c r="G6653" s="3" t="e">
        <v>#N/A</v>
      </c>
      <c r="H6653" s="3" t="e">
        <v>#N/A</v>
      </c>
      <c r="I6653" s="80" t="e">
        <v>#N/A</v>
      </c>
      <c r="J6653" s="80" t="e">
        <v>#N/A</v>
      </c>
      <c r="K6653" s="85" t="e">
        <v>#N/A</v>
      </c>
      <c r="L6653" s="9" t="e">
        <v>#N/A</v>
      </c>
      <c r="M6653" s="93" t="e">
        <v>#N/A</v>
      </c>
      <c r="N6653" s="8" t="e">
        <v>#N/A</v>
      </c>
      <c r="O6653" t="e">
        <v>#N/A</v>
      </c>
      <c r="P6653" t="e">
        <v>#N/A</v>
      </c>
      <c r="Q6653" t="e">
        <v>#N/A</v>
      </c>
      <c r="R6653" s="2" t="e">
        <v>#N/A</v>
      </c>
      <c r="S6653" t="e">
        <v>#N/A</v>
      </c>
      <c r="T6653" s="3" t="e">
        <v>#N/A</v>
      </c>
      <c r="U6653" s="3" t="e">
        <v>#N/A</v>
      </c>
      <c r="V6653" t="e">
        <v>#N/A</v>
      </c>
      <c r="W6653" t="e">
        <v>#N/A</v>
      </c>
      <c r="X6653" t="e">
        <v>#N/A</v>
      </c>
      <c r="Y6653" s="3" t="e">
        <v>#N/A</v>
      </c>
      <c r="Z6653" s="8" t="e">
        <v>#N/A</v>
      </c>
      <c r="AA6653" s="30" t="e">
        <v>#N/A</v>
      </c>
      <c r="AB6653" t="e">
        <v>#N/A</v>
      </c>
      <c r="AC6653" t="e">
        <v>#N/A</v>
      </c>
      <c r="AD6653" t="e">
        <v>#N/A</v>
      </c>
      <c r="AE6653" t="e">
        <v>#N/A</v>
      </c>
      <c r="AF6653" t="e">
        <v>#N/A</v>
      </c>
    </row>
    <row r="6654" spans="1:32" x14ac:dyDescent="0.25">
      <c r="A6654" t="e">
        <v>#N/A</v>
      </c>
      <c r="B6654" s="33" t="e">
        <v>#N/A</v>
      </c>
      <c r="C6654" t="e">
        <v>#N/A</v>
      </c>
      <c r="D6654" t="e">
        <v>#N/A</v>
      </c>
      <c r="E6654" s="69" t="e">
        <v>#N/A</v>
      </c>
      <c r="F6654" s="3" t="e">
        <v>#N/A</v>
      </c>
      <c r="G6654" s="3" t="e">
        <v>#N/A</v>
      </c>
      <c r="H6654" s="3" t="e">
        <v>#N/A</v>
      </c>
      <c r="I6654" s="80" t="e">
        <v>#N/A</v>
      </c>
      <c r="J6654" s="80" t="e">
        <v>#N/A</v>
      </c>
      <c r="K6654" s="85" t="e">
        <v>#N/A</v>
      </c>
      <c r="L6654" s="9" t="e">
        <v>#N/A</v>
      </c>
      <c r="M6654" s="93" t="e">
        <v>#N/A</v>
      </c>
      <c r="N6654" s="8" t="e">
        <v>#N/A</v>
      </c>
      <c r="O6654" t="e">
        <v>#N/A</v>
      </c>
      <c r="P6654" t="e">
        <v>#N/A</v>
      </c>
      <c r="Q6654" t="e">
        <v>#N/A</v>
      </c>
      <c r="R6654" s="2" t="e">
        <v>#N/A</v>
      </c>
      <c r="S6654" t="e">
        <v>#N/A</v>
      </c>
      <c r="T6654" s="3" t="e">
        <v>#N/A</v>
      </c>
      <c r="U6654" s="3" t="e">
        <v>#N/A</v>
      </c>
      <c r="V6654" t="e">
        <v>#N/A</v>
      </c>
      <c r="W6654" t="e">
        <v>#N/A</v>
      </c>
      <c r="X6654" t="e">
        <v>#N/A</v>
      </c>
      <c r="Y6654" s="3" t="e">
        <v>#N/A</v>
      </c>
      <c r="Z6654" s="8" t="e">
        <v>#N/A</v>
      </c>
      <c r="AA6654" s="30" t="e">
        <v>#N/A</v>
      </c>
      <c r="AB6654" t="e">
        <v>#N/A</v>
      </c>
      <c r="AC6654" t="e">
        <v>#N/A</v>
      </c>
      <c r="AD6654" t="e">
        <v>#N/A</v>
      </c>
      <c r="AE6654" t="e">
        <v>#N/A</v>
      </c>
      <c r="AF6654" t="e">
        <v>#N/A</v>
      </c>
    </row>
    <row r="6655" spans="1:32" x14ac:dyDescent="0.25">
      <c r="A6655" t="e">
        <v>#N/A</v>
      </c>
      <c r="B6655" s="33" t="e">
        <v>#N/A</v>
      </c>
      <c r="C6655" t="e">
        <v>#N/A</v>
      </c>
      <c r="D6655" t="e">
        <v>#N/A</v>
      </c>
      <c r="E6655" s="69" t="e">
        <v>#N/A</v>
      </c>
      <c r="F6655" s="3" t="e">
        <v>#N/A</v>
      </c>
      <c r="G6655" s="3" t="e">
        <v>#N/A</v>
      </c>
      <c r="H6655" s="3" t="e">
        <v>#N/A</v>
      </c>
      <c r="I6655" s="80" t="e">
        <v>#N/A</v>
      </c>
      <c r="J6655" s="80" t="e">
        <v>#N/A</v>
      </c>
      <c r="K6655" s="85" t="e">
        <v>#N/A</v>
      </c>
      <c r="L6655" s="9" t="e">
        <v>#N/A</v>
      </c>
      <c r="M6655" s="93" t="e">
        <v>#N/A</v>
      </c>
      <c r="N6655" s="8" t="e">
        <v>#N/A</v>
      </c>
      <c r="O6655" t="e">
        <v>#N/A</v>
      </c>
      <c r="P6655" t="e">
        <v>#N/A</v>
      </c>
      <c r="Q6655" t="e">
        <v>#N/A</v>
      </c>
      <c r="R6655" s="2" t="e">
        <v>#N/A</v>
      </c>
      <c r="S6655" t="e">
        <v>#N/A</v>
      </c>
      <c r="T6655" s="3" t="e">
        <v>#N/A</v>
      </c>
      <c r="U6655" s="3" t="e">
        <v>#N/A</v>
      </c>
      <c r="V6655" t="e">
        <v>#N/A</v>
      </c>
      <c r="W6655" t="e">
        <v>#N/A</v>
      </c>
      <c r="X6655" t="e">
        <v>#N/A</v>
      </c>
      <c r="Y6655" s="3" t="e">
        <v>#N/A</v>
      </c>
      <c r="Z6655" s="8" t="e">
        <v>#N/A</v>
      </c>
      <c r="AA6655" s="30" t="e">
        <v>#N/A</v>
      </c>
      <c r="AB6655" t="e">
        <v>#N/A</v>
      </c>
      <c r="AC6655" t="e">
        <v>#N/A</v>
      </c>
      <c r="AD6655" t="e">
        <v>#N/A</v>
      </c>
      <c r="AE6655" t="e">
        <v>#N/A</v>
      </c>
      <c r="AF6655" t="e">
        <v>#N/A</v>
      </c>
    </row>
    <row r="6656" spans="1:32" x14ac:dyDescent="0.25">
      <c r="A6656" t="e">
        <v>#N/A</v>
      </c>
      <c r="B6656" s="33" t="e">
        <v>#N/A</v>
      </c>
      <c r="C6656" t="e">
        <v>#N/A</v>
      </c>
      <c r="D6656" t="e">
        <v>#N/A</v>
      </c>
      <c r="E6656" s="69" t="e">
        <v>#N/A</v>
      </c>
      <c r="F6656" s="3" t="e">
        <v>#N/A</v>
      </c>
      <c r="G6656" s="3" t="e">
        <v>#N/A</v>
      </c>
      <c r="H6656" s="3" t="e">
        <v>#N/A</v>
      </c>
      <c r="I6656" s="80" t="e">
        <v>#N/A</v>
      </c>
      <c r="J6656" s="80" t="e">
        <v>#N/A</v>
      </c>
      <c r="K6656" s="85" t="e">
        <v>#N/A</v>
      </c>
      <c r="L6656" s="9" t="e">
        <v>#N/A</v>
      </c>
      <c r="M6656" s="93" t="e">
        <v>#N/A</v>
      </c>
      <c r="N6656" s="8" t="e">
        <v>#N/A</v>
      </c>
      <c r="O6656" t="e">
        <v>#N/A</v>
      </c>
      <c r="P6656" t="e">
        <v>#N/A</v>
      </c>
      <c r="Q6656" t="e">
        <v>#N/A</v>
      </c>
      <c r="R6656" s="2" t="e">
        <v>#N/A</v>
      </c>
      <c r="S6656" t="e">
        <v>#N/A</v>
      </c>
      <c r="T6656" s="3" t="e">
        <v>#N/A</v>
      </c>
      <c r="U6656" s="3" t="e">
        <v>#N/A</v>
      </c>
      <c r="V6656" t="e">
        <v>#N/A</v>
      </c>
      <c r="W6656" t="e">
        <v>#N/A</v>
      </c>
      <c r="X6656" t="e">
        <v>#N/A</v>
      </c>
      <c r="Y6656" s="3" t="e">
        <v>#N/A</v>
      </c>
      <c r="Z6656" s="8" t="e">
        <v>#N/A</v>
      </c>
      <c r="AA6656" s="30" t="e">
        <v>#N/A</v>
      </c>
      <c r="AB6656" t="e">
        <v>#N/A</v>
      </c>
      <c r="AC6656" t="e">
        <v>#N/A</v>
      </c>
      <c r="AD6656" t="e">
        <v>#N/A</v>
      </c>
      <c r="AE6656" t="e">
        <v>#N/A</v>
      </c>
      <c r="AF6656" t="e">
        <v>#N/A</v>
      </c>
    </row>
    <row r="6657" spans="1:32" x14ac:dyDescent="0.25">
      <c r="A6657" t="e">
        <v>#N/A</v>
      </c>
      <c r="B6657" s="33" t="e">
        <v>#N/A</v>
      </c>
      <c r="C6657" t="e">
        <v>#N/A</v>
      </c>
      <c r="D6657" t="e">
        <v>#N/A</v>
      </c>
      <c r="E6657" s="69" t="e">
        <v>#N/A</v>
      </c>
      <c r="F6657" s="3" t="e">
        <v>#N/A</v>
      </c>
      <c r="G6657" s="3" t="e">
        <v>#N/A</v>
      </c>
      <c r="H6657" s="3" t="e">
        <v>#N/A</v>
      </c>
      <c r="I6657" s="80" t="e">
        <v>#N/A</v>
      </c>
      <c r="J6657" s="80" t="e">
        <v>#N/A</v>
      </c>
      <c r="K6657" s="85" t="e">
        <v>#N/A</v>
      </c>
      <c r="L6657" s="9" t="e">
        <v>#N/A</v>
      </c>
      <c r="M6657" s="93" t="e">
        <v>#N/A</v>
      </c>
      <c r="N6657" s="8" t="e">
        <v>#N/A</v>
      </c>
      <c r="O6657" t="e">
        <v>#N/A</v>
      </c>
      <c r="P6657" t="e">
        <v>#N/A</v>
      </c>
      <c r="Q6657" t="e">
        <v>#N/A</v>
      </c>
      <c r="R6657" s="2" t="e">
        <v>#N/A</v>
      </c>
      <c r="S6657" t="e">
        <v>#N/A</v>
      </c>
      <c r="T6657" s="3" t="e">
        <v>#N/A</v>
      </c>
      <c r="U6657" s="3" t="e">
        <v>#N/A</v>
      </c>
      <c r="V6657" t="e">
        <v>#N/A</v>
      </c>
      <c r="W6657" t="e">
        <v>#N/A</v>
      </c>
      <c r="X6657" t="e">
        <v>#N/A</v>
      </c>
      <c r="Y6657" s="3" t="e">
        <v>#N/A</v>
      </c>
      <c r="Z6657" s="8" t="e">
        <v>#N/A</v>
      </c>
      <c r="AA6657" s="30" t="e">
        <v>#N/A</v>
      </c>
      <c r="AB6657" t="e">
        <v>#N/A</v>
      </c>
      <c r="AC6657" t="e">
        <v>#N/A</v>
      </c>
      <c r="AD6657" t="e">
        <v>#N/A</v>
      </c>
      <c r="AE6657" t="e">
        <v>#N/A</v>
      </c>
      <c r="AF6657" t="e">
        <v>#N/A</v>
      </c>
    </row>
    <row r="6658" spans="1:32" x14ac:dyDescent="0.25">
      <c r="A6658" t="e">
        <v>#N/A</v>
      </c>
      <c r="B6658" s="33" t="e">
        <v>#N/A</v>
      </c>
      <c r="C6658" t="e">
        <v>#N/A</v>
      </c>
      <c r="D6658" t="e">
        <v>#N/A</v>
      </c>
      <c r="E6658" s="69" t="e">
        <v>#N/A</v>
      </c>
      <c r="F6658" s="3" t="e">
        <v>#N/A</v>
      </c>
      <c r="G6658" s="3" t="e">
        <v>#N/A</v>
      </c>
      <c r="H6658" s="3" t="e">
        <v>#N/A</v>
      </c>
      <c r="I6658" s="80" t="e">
        <v>#N/A</v>
      </c>
      <c r="J6658" s="80" t="e">
        <v>#N/A</v>
      </c>
      <c r="K6658" s="85" t="e">
        <v>#N/A</v>
      </c>
      <c r="L6658" s="9" t="e">
        <v>#N/A</v>
      </c>
      <c r="M6658" s="93" t="e">
        <v>#N/A</v>
      </c>
      <c r="N6658" s="8" t="e">
        <v>#N/A</v>
      </c>
      <c r="O6658" t="e">
        <v>#N/A</v>
      </c>
      <c r="P6658" t="e">
        <v>#N/A</v>
      </c>
      <c r="Q6658" t="e">
        <v>#N/A</v>
      </c>
      <c r="R6658" s="2" t="e">
        <v>#N/A</v>
      </c>
      <c r="S6658" t="e">
        <v>#N/A</v>
      </c>
      <c r="T6658" s="3" t="e">
        <v>#N/A</v>
      </c>
      <c r="U6658" s="3" t="e">
        <v>#N/A</v>
      </c>
      <c r="V6658" t="e">
        <v>#N/A</v>
      </c>
      <c r="W6658" t="e">
        <v>#N/A</v>
      </c>
      <c r="X6658" t="e">
        <v>#N/A</v>
      </c>
      <c r="Y6658" s="3" t="e">
        <v>#N/A</v>
      </c>
      <c r="Z6658" s="8" t="e">
        <v>#N/A</v>
      </c>
      <c r="AA6658" s="30" t="e">
        <v>#N/A</v>
      </c>
      <c r="AB6658" t="e">
        <v>#N/A</v>
      </c>
      <c r="AC6658" t="e">
        <v>#N/A</v>
      </c>
      <c r="AD6658" t="e">
        <v>#N/A</v>
      </c>
      <c r="AE6658" t="e">
        <v>#N/A</v>
      </c>
      <c r="AF6658" t="e">
        <v>#N/A</v>
      </c>
    </row>
    <row r="6659" spans="1:32" x14ac:dyDescent="0.25">
      <c r="A6659" t="e">
        <v>#N/A</v>
      </c>
      <c r="B6659" s="33" t="e">
        <v>#N/A</v>
      </c>
      <c r="C6659" t="e">
        <v>#N/A</v>
      </c>
      <c r="D6659" t="e">
        <v>#N/A</v>
      </c>
      <c r="E6659" s="69" t="e">
        <v>#N/A</v>
      </c>
      <c r="F6659" s="3" t="e">
        <v>#N/A</v>
      </c>
      <c r="G6659" s="3" t="e">
        <v>#N/A</v>
      </c>
      <c r="H6659" s="3" t="e">
        <v>#N/A</v>
      </c>
      <c r="I6659" s="80" t="e">
        <v>#N/A</v>
      </c>
      <c r="J6659" s="80" t="e">
        <v>#N/A</v>
      </c>
      <c r="K6659" s="85" t="e">
        <v>#N/A</v>
      </c>
      <c r="L6659" s="9" t="e">
        <v>#N/A</v>
      </c>
      <c r="M6659" s="93" t="e">
        <v>#N/A</v>
      </c>
      <c r="N6659" s="8" t="e">
        <v>#N/A</v>
      </c>
      <c r="O6659" t="e">
        <v>#N/A</v>
      </c>
      <c r="P6659" t="e">
        <v>#N/A</v>
      </c>
      <c r="Q6659" t="e">
        <v>#N/A</v>
      </c>
      <c r="R6659" s="2" t="e">
        <v>#N/A</v>
      </c>
      <c r="S6659" t="e">
        <v>#N/A</v>
      </c>
      <c r="T6659" s="3" t="e">
        <v>#N/A</v>
      </c>
      <c r="U6659" s="3" t="e">
        <v>#N/A</v>
      </c>
      <c r="V6659" t="e">
        <v>#N/A</v>
      </c>
      <c r="W6659" t="e">
        <v>#N/A</v>
      </c>
      <c r="X6659" t="e">
        <v>#N/A</v>
      </c>
      <c r="Y6659" s="3" t="e">
        <v>#N/A</v>
      </c>
      <c r="Z6659" s="8" t="e">
        <v>#N/A</v>
      </c>
      <c r="AA6659" s="30" t="e">
        <v>#N/A</v>
      </c>
      <c r="AB6659" t="e">
        <v>#N/A</v>
      </c>
      <c r="AC6659" t="e">
        <v>#N/A</v>
      </c>
      <c r="AD6659" t="e">
        <v>#N/A</v>
      </c>
      <c r="AE6659" t="e">
        <v>#N/A</v>
      </c>
      <c r="AF6659" t="e">
        <v>#N/A</v>
      </c>
    </row>
    <row r="6660" spans="1:32" x14ac:dyDescent="0.25">
      <c r="A6660" t="e">
        <v>#N/A</v>
      </c>
      <c r="B6660" s="33" t="e">
        <v>#N/A</v>
      </c>
      <c r="C6660" t="e">
        <v>#N/A</v>
      </c>
      <c r="D6660" t="e">
        <v>#N/A</v>
      </c>
      <c r="E6660" s="69" t="e">
        <v>#N/A</v>
      </c>
      <c r="F6660" s="3" t="e">
        <v>#N/A</v>
      </c>
      <c r="G6660" s="3" t="e">
        <v>#N/A</v>
      </c>
      <c r="H6660" s="3" t="e">
        <v>#N/A</v>
      </c>
      <c r="I6660" s="80" t="e">
        <v>#N/A</v>
      </c>
      <c r="J6660" s="80" t="e">
        <v>#N/A</v>
      </c>
      <c r="K6660" s="85" t="e">
        <v>#N/A</v>
      </c>
      <c r="L6660" s="9" t="e">
        <v>#N/A</v>
      </c>
      <c r="M6660" s="93" t="e">
        <v>#N/A</v>
      </c>
      <c r="N6660" s="8" t="e">
        <v>#N/A</v>
      </c>
      <c r="O6660" t="e">
        <v>#N/A</v>
      </c>
      <c r="P6660" t="e">
        <v>#N/A</v>
      </c>
      <c r="Q6660" t="e">
        <v>#N/A</v>
      </c>
      <c r="R6660" s="2" t="e">
        <v>#N/A</v>
      </c>
      <c r="S6660" t="e">
        <v>#N/A</v>
      </c>
      <c r="T6660" s="3" t="e">
        <v>#N/A</v>
      </c>
      <c r="U6660" s="3" t="e">
        <v>#N/A</v>
      </c>
      <c r="V6660" t="e">
        <v>#N/A</v>
      </c>
      <c r="W6660" t="e">
        <v>#N/A</v>
      </c>
      <c r="X6660" t="e">
        <v>#N/A</v>
      </c>
      <c r="Y6660" s="3" t="e">
        <v>#N/A</v>
      </c>
      <c r="Z6660" s="8" t="e">
        <v>#N/A</v>
      </c>
      <c r="AA6660" s="30" t="e">
        <v>#N/A</v>
      </c>
      <c r="AB6660" t="e">
        <v>#N/A</v>
      </c>
      <c r="AC6660" t="e">
        <v>#N/A</v>
      </c>
      <c r="AD6660" t="e">
        <v>#N/A</v>
      </c>
      <c r="AE6660" t="e">
        <v>#N/A</v>
      </c>
      <c r="AF6660" t="e">
        <v>#N/A</v>
      </c>
    </row>
    <row r="6661" spans="1:32" x14ac:dyDescent="0.25">
      <c r="A6661" t="e">
        <v>#N/A</v>
      </c>
      <c r="B6661" s="33" t="e">
        <v>#N/A</v>
      </c>
      <c r="C6661" t="e">
        <v>#N/A</v>
      </c>
      <c r="D6661" t="e">
        <v>#N/A</v>
      </c>
      <c r="E6661" s="69" t="e">
        <v>#N/A</v>
      </c>
      <c r="F6661" s="3" t="e">
        <v>#N/A</v>
      </c>
      <c r="G6661" s="3" t="e">
        <v>#N/A</v>
      </c>
      <c r="H6661" s="3" t="e">
        <v>#N/A</v>
      </c>
      <c r="I6661" s="80" t="e">
        <v>#N/A</v>
      </c>
      <c r="J6661" s="80" t="e">
        <v>#N/A</v>
      </c>
      <c r="K6661" s="85" t="e">
        <v>#N/A</v>
      </c>
      <c r="L6661" s="9" t="e">
        <v>#N/A</v>
      </c>
      <c r="M6661" s="93" t="e">
        <v>#N/A</v>
      </c>
      <c r="N6661" s="8" t="e">
        <v>#N/A</v>
      </c>
      <c r="O6661" t="e">
        <v>#N/A</v>
      </c>
      <c r="P6661" t="e">
        <v>#N/A</v>
      </c>
      <c r="Q6661" t="e">
        <v>#N/A</v>
      </c>
      <c r="R6661" s="2" t="e">
        <v>#N/A</v>
      </c>
      <c r="S6661" t="e">
        <v>#N/A</v>
      </c>
      <c r="T6661" s="3" t="e">
        <v>#N/A</v>
      </c>
      <c r="U6661" s="3" t="e">
        <v>#N/A</v>
      </c>
      <c r="V6661" t="e">
        <v>#N/A</v>
      </c>
      <c r="W6661" t="e">
        <v>#N/A</v>
      </c>
      <c r="X6661" t="e">
        <v>#N/A</v>
      </c>
      <c r="Y6661" s="3" t="e">
        <v>#N/A</v>
      </c>
      <c r="Z6661" s="8" t="e">
        <v>#N/A</v>
      </c>
      <c r="AA6661" s="30" t="e">
        <v>#N/A</v>
      </c>
      <c r="AB6661" t="e">
        <v>#N/A</v>
      </c>
      <c r="AC6661" t="e">
        <v>#N/A</v>
      </c>
      <c r="AD6661" t="e">
        <v>#N/A</v>
      </c>
      <c r="AE6661" t="e">
        <v>#N/A</v>
      </c>
      <c r="AF6661" t="e">
        <v>#N/A</v>
      </c>
    </row>
    <row r="6662" spans="1:32" x14ac:dyDescent="0.25">
      <c r="A6662" t="e">
        <v>#N/A</v>
      </c>
      <c r="B6662" s="33" t="e">
        <v>#N/A</v>
      </c>
      <c r="C6662" t="e">
        <v>#N/A</v>
      </c>
      <c r="D6662" t="e">
        <v>#N/A</v>
      </c>
      <c r="E6662" s="69" t="e">
        <v>#N/A</v>
      </c>
      <c r="F6662" s="3" t="e">
        <v>#N/A</v>
      </c>
      <c r="G6662" s="3" t="e">
        <v>#N/A</v>
      </c>
      <c r="H6662" s="3" t="e">
        <v>#N/A</v>
      </c>
      <c r="I6662" s="80" t="e">
        <v>#N/A</v>
      </c>
      <c r="J6662" s="80" t="e">
        <v>#N/A</v>
      </c>
      <c r="K6662" s="85" t="e">
        <v>#N/A</v>
      </c>
      <c r="L6662" s="9" t="e">
        <v>#N/A</v>
      </c>
      <c r="M6662" s="93" t="e">
        <v>#N/A</v>
      </c>
      <c r="N6662" s="8" t="e">
        <v>#N/A</v>
      </c>
      <c r="O6662" t="e">
        <v>#N/A</v>
      </c>
      <c r="P6662" t="e">
        <v>#N/A</v>
      </c>
      <c r="Q6662" t="e">
        <v>#N/A</v>
      </c>
      <c r="R6662" s="2" t="e">
        <v>#N/A</v>
      </c>
      <c r="S6662" t="e">
        <v>#N/A</v>
      </c>
      <c r="T6662" s="3" t="e">
        <v>#N/A</v>
      </c>
      <c r="U6662" s="3" t="e">
        <v>#N/A</v>
      </c>
      <c r="V6662" t="e">
        <v>#N/A</v>
      </c>
      <c r="W6662" t="e">
        <v>#N/A</v>
      </c>
      <c r="X6662" t="e">
        <v>#N/A</v>
      </c>
      <c r="Y6662" s="3" t="e">
        <v>#N/A</v>
      </c>
      <c r="Z6662" s="8" t="e">
        <v>#N/A</v>
      </c>
      <c r="AA6662" s="30" t="e">
        <v>#N/A</v>
      </c>
      <c r="AB6662" t="e">
        <v>#N/A</v>
      </c>
      <c r="AC6662" t="e">
        <v>#N/A</v>
      </c>
      <c r="AD6662" t="e">
        <v>#N/A</v>
      </c>
      <c r="AE6662" t="e">
        <v>#N/A</v>
      </c>
      <c r="AF6662" t="e">
        <v>#N/A</v>
      </c>
    </row>
    <row r="6663" spans="1:32" x14ac:dyDescent="0.25">
      <c r="A6663" t="e">
        <v>#N/A</v>
      </c>
      <c r="B6663" s="33" t="e">
        <v>#N/A</v>
      </c>
      <c r="C6663" t="e">
        <v>#N/A</v>
      </c>
      <c r="D6663" t="e">
        <v>#N/A</v>
      </c>
      <c r="E6663" s="69" t="e">
        <v>#N/A</v>
      </c>
      <c r="F6663" s="3" t="e">
        <v>#N/A</v>
      </c>
      <c r="G6663" s="3" t="e">
        <v>#N/A</v>
      </c>
      <c r="H6663" s="3" t="e">
        <v>#N/A</v>
      </c>
      <c r="I6663" s="80" t="e">
        <v>#N/A</v>
      </c>
      <c r="J6663" s="80" t="e">
        <v>#N/A</v>
      </c>
      <c r="K6663" s="85" t="e">
        <v>#N/A</v>
      </c>
      <c r="L6663" s="9" t="e">
        <v>#N/A</v>
      </c>
      <c r="M6663" s="93" t="e">
        <v>#N/A</v>
      </c>
      <c r="N6663" s="8" t="e">
        <v>#N/A</v>
      </c>
      <c r="O6663" t="e">
        <v>#N/A</v>
      </c>
      <c r="P6663" t="e">
        <v>#N/A</v>
      </c>
      <c r="Q6663" t="e">
        <v>#N/A</v>
      </c>
      <c r="R6663" s="2" t="e">
        <v>#N/A</v>
      </c>
      <c r="S6663" t="e">
        <v>#N/A</v>
      </c>
      <c r="T6663" s="3" t="e">
        <v>#N/A</v>
      </c>
      <c r="U6663" s="3" t="e">
        <v>#N/A</v>
      </c>
      <c r="V6663" t="e">
        <v>#N/A</v>
      </c>
      <c r="W6663" t="e">
        <v>#N/A</v>
      </c>
      <c r="X6663" t="e">
        <v>#N/A</v>
      </c>
      <c r="Y6663" s="3" t="e">
        <v>#N/A</v>
      </c>
      <c r="Z6663" s="8" t="e">
        <v>#N/A</v>
      </c>
      <c r="AA6663" s="30" t="e">
        <v>#N/A</v>
      </c>
      <c r="AB6663" t="e">
        <v>#N/A</v>
      </c>
      <c r="AC6663" t="e">
        <v>#N/A</v>
      </c>
      <c r="AD6663" t="e">
        <v>#N/A</v>
      </c>
      <c r="AE6663" t="e">
        <v>#N/A</v>
      </c>
      <c r="AF6663" t="e">
        <v>#N/A</v>
      </c>
    </row>
    <row r="6664" spans="1:32" x14ac:dyDescent="0.25">
      <c r="A6664" t="e">
        <v>#N/A</v>
      </c>
      <c r="B6664" s="33" t="e">
        <v>#N/A</v>
      </c>
      <c r="C6664" t="e">
        <v>#N/A</v>
      </c>
      <c r="D6664" t="e">
        <v>#N/A</v>
      </c>
      <c r="E6664" s="69" t="e">
        <v>#N/A</v>
      </c>
      <c r="F6664" s="3" t="e">
        <v>#N/A</v>
      </c>
      <c r="G6664" s="3" t="e">
        <v>#N/A</v>
      </c>
      <c r="H6664" s="3" t="e">
        <v>#N/A</v>
      </c>
      <c r="I6664" s="80" t="e">
        <v>#N/A</v>
      </c>
      <c r="J6664" s="80" t="e">
        <v>#N/A</v>
      </c>
      <c r="K6664" s="85" t="e">
        <v>#N/A</v>
      </c>
      <c r="L6664" s="9" t="e">
        <v>#N/A</v>
      </c>
      <c r="M6664" s="93" t="e">
        <v>#N/A</v>
      </c>
      <c r="N6664" s="8" t="e">
        <v>#N/A</v>
      </c>
      <c r="O6664" t="e">
        <v>#N/A</v>
      </c>
      <c r="P6664" t="e">
        <v>#N/A</v>
      </c>
      <c r="Q6664" t="e">
        <v>#N/A</v>
      </c>
      <c r="R6664" s="2" t="e">
        <v>#N/A</v>
      </c>
      <c r="S6664" t="e">
        <v>#N/A</v>
      </c>
      <c r="T6664" s="3" t="e">
        <v>#N/A</v>
      </c>
      <c r="U6664" s="3" t="e">
        <v>#N/A</v>
      </c>
      <c r="V6664" t="e">
        <v>#N/A</v>
      </c>
      <c r="W6664" t="e">
        <v>#N/A</v>
      </c>
      <c r="X6664" t="e">
        <v>#N/A</v>
      </c>
      <c r="Y6664" s="3" t="e">
        <v>#N/A</v>
      </c>
      <c r="Z6664" s="8" t="e">
        <v>#N/A</v>
      </c>
      <c r="AA6664" s="30" t="e">
        <v>#N/A</v>
      </c>
      <c r="AB6664" t="e">
        <v>#N/A</v>
      </c>
      <c r="AC6664" t="e">
        <v>#N/A</v>
      </c>
      <c r="AD6664" t="e">
        <v>#N/A</v>
      </c>
      <c r="AE6664" t="e">
        <v>#N/A</v>
      </c>
      <c r="AF6664" t="e">
        <v>#N/A</v>
      </c>
    </row>
    <row r="6665" spans="1:32" x14ac:dyDescent="0.25">
      <c r="A6665" t="e">
        <v>#N/A</v>
      </c>
      <c r="B6665" s="33" t="e">
        <v>#N/A</v>
      </c>
      <c r="C6665" t="e">
        <v>#N/A</v>
      </c>
      <c r="D6665" t="e">
        <v>#N/A</v>
      </c>
      <c r="E6665" s="69" t="e">
        <v>#N/A</v>
      </c>
      <c r="F6665" s="3" t="e">
        <v>#N/A</v>
      </c>
      <c r="G6665" s="3" t="e">
        <v>#N/A</v>
      </c>
      <c r="H6665" s="3" t="e">
        <v>#N/A</v>
      </c>
      <c r="I6665" s="80" t="e">
        <v>#N/A</v>
      </c>
      <c r="J6665" s="80" t="e">
        <v>#N/A</v>
      </c>
      <c r="K6665" s="85" t="e">
        <v>#N/A</v>
      </c>
      <c r="L6665" s="9" t="e">
        <v>#N/A</v>
      </c>
      <c r="M6665" s="93" t="e">
        <v>#N/A</v>
      </c>
      <c r="N6665" s="8" t="e">
        <v>#N/A</v>
      </c>
      <c r="O6665" t="e">
        <v>#N/A</v>
      </c>
      <c r="P6665" t="e">
        <v>#N/A</v>
      </c>
      <c r="Q6665" t="e">
        <v>#N/A</v>
      </c>
      <c r="R6665" s="2" t="e">
        <v>#N/A</v>
      </c>
      <c r="S6665" t="e">
        <v>#N/A</v>
      </c>
      <c r="T6665" s="3" t="e">
        <v>#N/A</v>
      </c>
      <c r="U6665" s="3" t="e">
        <v>#N/A</v>
      </c>
      <c r="V6665" t="e">
        <v>#N/A</v>
      </c>
      <c r="W6665" t="e">
        <v>#N/A</v>
      </c>
      <c r="X6665" t="e">
        <v>#N/A</v>
      </c>
      <c r="Y6665" s="3" t="e">
        <v>#N/A</v>
      </c>
      <c r="Z6665" s="8" t="e">
        <v>#N/A</v>
      </c>
      <c r="AA6665" s="30" t="e">
        <v>#N/A</v>
      </c>
      <c r="AB6665" t="e">
        <v>#N/A</v>
      </c>
      <c r="AC6665" t="e">
        <v>#N/A</v>
      </c>
      <c r="AD6665" t="e">
        <v>#N/A</v>
      </c>
      <c r="AE6665" t="e">
        <v>#N/A</v>
      </c>
      <c r="AF6665" t="e">
        <v>#N/A</v>
      </c>
    </row>
    <row r="6666" spans="1:32" x14ac:dyDescent="0.25">
      <c r="A6666" t="e">
        <v>#N/A</v>
      </c>
      <c r="B6666" s="33" t="e">
        <v>#N/A</v>
      </c>
      <c r="C6666" t="e">
        <v>#N/A</v>
      </c>
      <c r="D6666" t="e">
        <v>#N/A</v>
      </c>
      <c r="E6666" s="69" t="e">
        <v>#N/A</v>
      </c>
      <c r="F6666" s="3" t="e">
        <v>#N/A</v>
      </c>
      <c r="G6666" s="3" t="e">
        <v>#N/A</v>
      </c>
      <c r="H6666" s="3" t="e">
        <v>#N/A</v>
      </c>
      <c r="I6666" s="80" t="e">
        <v>#N/A</v>
      </c>
      <c r="J6666" s="80" t="e">
        <v>#N/A</v>
      </c>
      <c r="K6666" s="85" t="e">
        <v>#N/A</v>
      </c>
      <c r="L6666" s="9" t="e">
        <v>#N/A</v>
      </c>
      <c r="M6666" s="93" t="e">
        <v>#N/A</v>
      </c>
      <c r="N6666" s="8" t="e">
        <v>#N/A</v>
      </c>
      <c r="O6666" t="e">
        <v>#N/A</v>
      </c>
      <c r="P6666" t="e">
        <v>#N/A</v>
      </c>
      <c r="Q6666" t="e">
        <v>#N/A</v>
      </c>
      <c r="R6666" s="2" t="e">
        <v>#N/A</v>
      </c>
      <c r="S6666" t="e">
        <v>#N/A</v>
      </c>
      <c r="T6666" s="3" t="e">
        <v>#N/A</v>
      </c>
      <c r="U6666" s="3" t="e">
        <v>#N/A</v>
      </c>
      <c r="V6666" t="e">
        <v>#N/A</v>
      </c>
      <c r="W6666" t="e">
        <v>#N/A</v>
      </c>
      <c r="X6666" t="e">
        <v>#N/A</v>
      </c>
      <c r="Y6666" s="3" t="e">
        <v>#N/A</v>
      </c>
      <c r="Z6666" s="8" t="e">
        <v>#N/A</v>
      </c>
      <c r="AA6666" s="30" t="e">
        <v>#N/A</v>
      </c>
      <c r="AB6666" t="e">
        <v>#N/A</v>
      </c>
      <c r="AC6666" t="e">
        <v>#N/A</v>
      </c>
      <c r="AD6666" t="e">
        <v>#N/A</v>
      </c>
      <c r="AE6666" t="e">
        <v>#N/A</v>
      </c>
      <c r="AF6666" t="e">
        <v>#N/A</v>
      </c>
    </row>
    <row r="6667" spans="1:32" x14ac:dyDescent="0.25">
      <c r="A6667" t="e">
        <v>#N/A</v>
      </c>
      <c r="B6667" s="33" t="e">
        <v>#N/A</v>
      </c>
      <c r="C6667" t="e">
        <v>#N/A</v>
      </c>
      <c r="D6667" t="e">
        <v>#N/A</v>
      </c>
      <c r="E6667" s="69" t="e">
        <v>#N/A</v>
      </c>
      <c r="F6667" s="3" t="e">
        <v>#N/A</v>
      </c>
      <c r="G6667" s="3" t="e">
        <v>#N/A</v>
      </c>
      <c r="H6667" s="3" t="e">
        <v>#N/A</v>
      </c>
      <c r="I6667" s="80" t="e">
        <v>#N/A</v>
      </c>
      <c r="J6667" s="80" t="e">
        <v>#N/A</v>
      </c>
      <c r="K6667" s="85" t="e">
        <v>#N/A</v>
      </c>
      <c r="L6667" s="9" t="e">
        <v>#N/A</v>
      </c>
      <c r="M6667" s="93" t="e">
        <v>#N/A</v>
      </c>
      <c r="N6667" s="8" t="e">
        <v>#N/A</v>
      </c>
      <c r="O6667" t="e">
        <v>#N/A</v>
      </c>
      <c r="P6667" t="e">
        <v>#N/A</v>
      </c>
      <c r="Q6667" t="e">
        <v>#N/A</v>
      </c>
      <c r="R6667" s="2" t="e">
        <v>#N/A</v>
      </c>
      <c r="S6667" t="e">
        <v>#N/A</v>
      </c>
      <c r="T6667" s="3" t="e">
        <v>#N/A</v>
      </c>
      <c r="U6667" s="3" t="e">
        <v>#N/A</v>
      </c>
      <c r="V6667" t="e">
        <v>#N/A</v>
      </c>
      <c r="W6667" t="e">
        <v>#N/A</v>
      </c>
      <c r="X6667" t="e">
        <v>#N/A</v>
      </c>
      <c r="Y6667" s="3" t="e">
        <v>#N/A</v>
      </c>
      <c r="Z6667" s="8" t="e">
        <v>#N/A</v>
      </c>
      <c r="AA6667" s="30" t="e">
        <v>#N/A</v>
      </c>
      <c r="AB6667" t="e">
        <v>#N/A</v>
      </c>
      <c r="AC6667" t="e">
        <v>#N/A</v>
      </c>
      <c r="AD6667" t="e">
        <v>#N/A</v>
      </c>
      <c r="AE6667" t="e">
        <v>#N/A</v>
      </c>
      <c r="AF6667" t="e">
        <v>#N/A</v>
      </c>
    </row>
    <row r="6668" spans="1:32" x14ac:dyDescent="0.25">
      <c r="A6668" t="e">
        <v>#N/A</v>
      </c>
      <c r="B6668" s="33" t="e">
        <v>#N/A</v>
      </c>
      <c r="C6668" t="e">
        <v>#N/A</v>
      </c>
      <c r="D6668" t="e">
        <v>#N/A</v>
      </c>
      <c r="E6668" s="69" t="e">
        <v>#N/A</v>
      </c>
      <c r="F6668" s="3" t="e">
        <v>#N/A</v>
      </c>
      <c r="G6668" s="3" t="e">
        <v>#N/A</v>
      </c>
      <c r="H6668" s="3" t="e">
        <v>#N/A</v>
      </c>
      <c r="I6668" s="80" t="e">
        <v>#N/A</v>
      </c>
      <c r="J6668" s="80" t="e">
        <v>#N/A</v>
      </c>
      <c r="K6668" s="85" t="e">
        <v>#N/A</v>
      </c>
      <c r="L6668" s="9" t="e">
        <v>#N/A</v>
      </c>
      <c r="M6668" s="93" t="e">
        <v>#N/A</v>
      </c>
      <c r="N6668" s="8" t="e">
        <v>#N/A</v>
      </c>
      <c r="O6668" t="e">
        <v>#N/A</v>
      </c>
      <c r="P6668" t="e">
        <v>#N/A</v>
      </c>
      <c r="Q6668" t="e">
        <v>#N/A</v>
      </c>
      <c r="R6668" s="2" t="e">
        <v>#N/A</v>
      </c>
      <c r="S6668" t="e">
        <v>#N/A</v>
      </c>
      <c r="T6668" s="3" t="e">
        <v>#N/A</v>
      </c>
      <c r="U6668" s="3" t="e">
        <v>#N/A</v>
      </c>
      <c r="V6668" t="e">
        <v>#N/A</v>
      </c>
      <c r="W6668" t="e">
        <v>#N/A</v>
      </c>
      <c r="X6668" t="e">
        <v>#N/A</v>
      </c>
      <c r="Y6668" s="3" t="e">
        <v>#N/A</v>
      </c>
      <c r="Z6668" s="8" t="e">
        <v>#N/A</v>
      </c>
      <c r="AA6668" s="30" t="e">
        <v>#N/A</v>
      </c>
      <c r="AB6668" t="e">
        <v>#N/A</v>
      </c>
      <c r="AC6668" t="e">
        <v>#N/A</v>
      </c>
      <c r="AD6668" t="e">
        <v>#N/A</v>
      </c>
      <c r="AE6668" t="e">
        <v>#N/A</v>
      </c>
      <c r="AF6668" t="e">
        <v>#N/A</v>
      </c>
    </row>
    <row r="6669" spans="1:32" x14ac:dyDescent="0.25">
      <c r="A6669" t="e">
        <v>#N/A</v>
      </c>
      <c r="B6669" s="33" t="e">
        <v>#N/A</v>
      </c>
      <c r="C6669" t="e">
        <v>#N/A</v>
      </c>
      <c r="D6669" t="e">
        <v>#N/A</v>
      </c>
      <c r="E6669" s="69" t="e">
        <v>#N/A</v>
      </c>
      <c r="F6669" s="3" t="e">
        <v>#N/A</v>
      </c>
      <c r="G6669" s="3" t="e">
        <v>#N/A</v>
      </c>
      <c r="H6669" s="3" t="e">
        <v>#N/A</v>
      </c>
      <c r="I6669" s="80" t="e">
        <v>#N/A</v>
      </c>
      <c r="J6669" s="80" t="e">
        <v>#N/A</v>
      </c>
      <c r="K6669" s="85" t="e">
        <v>#N/A</v>
      </c>
      <c r="L6669" s="9" t="e">
        <v>#N/A</v>
      </c>
      <c r="M6669" s="93" t="e">
        <v>#N/A</v>
      </c>
      <c r="N6669" s="8" t="e">
        <v>#N/A</v>
      </c>
      <c r="O6669" t="e">
        <v>#N/A</v>
      </c>
      <c r="P6669" t="e">
        <v>#N/A</v>
      </c>
      <c r="Q6669" t="e">
        <v>#N/A</v>
      </c>
      <c r="R6669" s="2" t="e">
        <v>#N/A</v>
      </c>
      <c r="S6669" t="e">
        <v>#N/A</v>
      </c>
      <c r="T6669" s="3" t="e">
        <v>#N/A</v>
      </c>
      <c r="U6669" s="3" t="e">
        <v>#N/A</v>
      </c>
      <c r="V6669" t="e">
        <v>#N/A</v>
      </c>
      <c r="W6669" t="e">
        <v>#N/A</v>
      </c>
      <c r="X6669" t="e">
        <v>#N/A</v>
      </c>
      <c r="Y6669" s="3" t="e">
        <v>#N/A</v>
      </c>
      <c r="Z6669" s="8" t="e">
        <v>#N/A</v>
      </c>
      <c r="AA6669" s="30" t="e">
        <v>#N/A</v>
      </c>
      <c r="AB6669" t="e">
        <v>#N/A</v>
      </c>
      <c r="AC6669" t="e">
        <v>#N/A</v>
      </c>
      <c r="AD6669" t="e">
        <v>#N/A</v>
      </c>
      <c r="AE6669" t="e">
        <v>#N/A</v>
      </c>
      <c r="AF6669" t="e">
        <v>#N/A</v>
      </c>
    </row>
    <row r="6670" spans="1:32" x14ac:dyDescent="0.25">
      <c r="A6670" t="e">
        <v>#N/A</v>
      </c>
      <c r="B6670" s="33" t="e">
        <v>#N/A</v>
      </c>
      <c r="C6670" t="e">
        <v>#N/A</v>
      </c>
      <c r="D6670" t="e">
        <v>#N/A</v>
      </c>
      <c r="E6670" s="69" t="e">
        <v>#N/A</v>
      </c>
      <c r="F6670" s="3" t="e">
        <v>#N/A</v>
      </c>
      <c r="G6670" s="3" t="e">
        <v>#N/A</v>
      </c>
      <c r="H6670" s="3" t="e">
        <v>#N/A</v>
      </c>
      <c r="I6670" s="80" t="e">
        <v>#N/A</v>
      </c>
      <c r="J6670" s="80" t="e">
        <v>#N/A</v>
      </c>
      <c r="K6670" s="85" t="e">
        <v>#N/A</v>
      </c>
      <c r="L6670" s="9" t="e">
        <v>#N/A</v>
      </c>
      <c r="M6670" s="93" t="e">
        <v>#N/A</v>
      </c>
      <c r="N6670" s="8" t="e">
        <v>#N/A</v>
      </c>
      <c r="O6670" t="e">
        <v>#N/A</v>
      </c>
      <c r="P6670" t="e">
        <v>#N/A</v>
      </c>
      <c r="Q6670" t="e">
        <v>#N/A</v>
      </c>
      <c r="R6670" s="2" t="e">
        <v>#N/A</v>
      </c>
      <c r="S6670" t="e">
        <v>#N/A</v>
      </c>
      <c r="T6670" s="3" t="e">
        <v>#N/A</v>
      </c>
      <c r="U6670" s="3" t="e">
        <v>#N/A</v>
      </c>
      <c r="V6670" t="e">
        <v>#N/A</v>
      </c>
      <c r="W6670" t="e">
        <v>#N/A</v>
      </c>
      <c r="X6670" t="e">
        <v>#N/A</v>
      </c>
      <c r="Y6670" s="3" t="e">
        <v>#N/A</v>
      </c>
      <c r="Z6670" s="8" t="e">
        <v>#N/A</v>
      </c>
      <c r="AA6670" s="30" t="e">
        <v>#N/A</v>
      </c>
      <c r="AB6670" t="e">
        <v>#N/A</v>
      </c>
      <c r="AC6670" t="e">
        <v>#N/A</v>
      </c>
      <c r="AD6670" t="e">
        <v>#N/A</v>
      </c>
      <c r="AE6670" t="e">
        <v>#N/A</v>
      </c>
      <c r="AF6670" t="e">
        <v>#N/A</v>
      </c>
    </row>
    <row r="6671" spans="1:32" x14ac:dyDescent="0.25">
      <c r="A6671" t="e">
        <v>#N/A</v>
      </c>
      <c r="B6671" s="33" t="e">
        <v>#N/A</v>
      </c>
      <c r="C6671" t="e">
        <v>#N/A</v>
      </c>
      <c r="D6671" t="e">
        <v>#N/A</v>
      </c>
      <c r="E6671" s="69" t="e">
        <v>#N/A</v>
      </c>
      <c r="F6671" s="3" t="e">
        <v>#N/A</v>
      </c>
      <c r="G6671" s="3" t="e">
        <v>#N/A</v>
      </c>
      <c r="H6671" s="3" t="e">
        <v>#N/A</v>
      </c>
      <c r="I6671" s="80" t="e">
        <v>#N/A</v>
      </c>
      <c r="J6671" s="80" t="e">
        <v>#N/A</v>
      </c>
      <c r="K6671" s="85" t="e">
        <v>#N/A</v>
      </c>
      <c r="L6671" s="9" t="e">
        <v>#N/A</v>
      </c>
      <c r="M6671" s="93" t="e">
        <v>#N/A</v>
      </c>
      <c r="N6671" s="8" t="e">
        <v>#N/A</v>
      </c>
      <c r="O6671" t="e">
        <v>#N/A</v>
      </c>
      <c r="P6671" t="e">
        <v>#N/A</v>
      </c>
      <c r="Q6671" t="e">
        <v>#N/A</v>
      </c>
      <c r="R6671" s="2" t="e">
        <v>#N/A</v>
      </c>
      <c r="S6671" t="e">
        <v>#N/A</v>
      </c>
      <c r="T6671" s="3" t="e">
        <v>#N/A</v>
      </c>
      <c r="U6671" s="3" t="e">
        <v>#N/A</v>
      </c>
      <c r="V6671" t="e">
        <v>#N/A</v>
      </c>
      <c r="W6671" t="e">
        <v>#N/A</v>
      </c>
      <c r="X6671" t="e">
        <v>#N/A</v>
      </c>
      <c r="Y6671" s="3" t="e">
        <v>#N/A</v>
      </c>
      <c r="Z6671" s="8" t="e">
        <v>#N/A</v>
      </c>
      <c r="AA6671" s="30" t="e">
        <v>#N/A</v>
      </c>
      <c r="AB6671" t="e">
        <v>#N/A</v>
      </c>
      <c r="AC6671" t="e">
        <v>#N/A</v>
      </c>
      <c r="AD6671" t="e">
        <v>#N/A</v>
      </c>
      <c r="AE6671" t="e">
        <v>#N/A</v>
      </c>
      <c r="AF6671" t="e">
        <v>#N/A</v>
      </c>
    </row>
    <row r="6672" spans="1:32" x14ac:dyDescent="0.25">
      <c r="A6672" t="e">
        <v>#N/A</v>
      </c>
      <c r="B6672" s="33" t="e">
        <v>#N/A</v>
      </c>
      <c r="C6672" t="e">
        <v>#N/A</v>
      </c>
      <c r="D6672" t="e">
        <v>#N/A</v>
      </c>
      <c r="E6672" s="69" t="e">
        <v>#N/A</v>
      </c>
      <c r="F6672" s="3" t="e">
        <v>#N/A</v>
      </c>
      <c r="G6672" s="3" t="e">
        <v>#N/A</v>
      </c>
      <c r="H6672" s="3" t="e">
        <v>#N/A</v>
      </c>
      <c r="I6672" s="80" t="e">
        <v>#N/A</v>
      </c>
      <c r="J6672" s="80" t="e">
        <v>#N/A</v>
      </c>
      <c r="K6672" s="85" t="e">
        <v>#N/A</v>
      </c>
      <c r="L6672" s="9" t="e">
        <v>#N/A</v>
      </c>
      <c r="M6672" s="93" t="e">
        <v>#N/A</v>
      </c>
      <c r="N6672" s="8" t="e">
        <v>#N/A</v>
      </c>
      <c r="O6672" t="e">
        <v>#N/A</v>
      </c>
      <c r="P6672" t="e">
        <v>#N/A</v>
      </c>
      <c r="Q6672" t="e">
        <v>#N/A</v>
      </c>
      <c r="R6672" s="2" t="e">
        <v>#N/A</v>
      </c>
      <c r="S6672" t="e">
        <v>#N/A</v>
      </c>
      <c r="T6672" s="3" t="e">
        <v>#N/A</v>
      </c>
      <c r="U6672" s="3" t="e">
        <v>#N/A</v>
      </c>
      <c r="V6672" t="e">
        <v>#N/A</v>
      </c>
      <c r="W6672" t="e">
        <v>#N/A</v>
      </c>
      <c r="X6672" t="e">
        <v>#N/A</v>
      </c>
      <c r="Y6672" s="3" t="e">
        <v>#N/A</v>
      </c>
      <c r="Z6672" s="8" t="e">
        <v>#N/A</v>
      </c>
      <c r="AA6672" s="30" t="e">
        <v>#N/A</v>
      </c>
      <c r="AB6672" t="e">
        <v>#N/A</v>
      </c>
      <c r="AC6672" t="e">
        <v>#N/A</v>
      </c>
      <c r="AD6672" t="e">
        <v>#N/A</v>
      </c>
      <c r="AE6672" t="e">
        <v>#N/A</v>
      </c>
      <c r="AF6672" t="e">
        <v>#N/A</v>
      </c>
    </row>
    <row r="6673" spans="1:32" x14ac:dyDescent="0.25">
      <c r="A6673" t="e">
        <v>#N/A</v>
      </c>
      <c r="B6673" s="33" t="e">
        <v>#N/A</v>
      </c>
      <c r="C6673" t="e">
        <v>#N/A</v>
      </c>
      <c r="D6673" t="e">
        <v>#N/A</v>
      </c>
      <c r="E6673" s="69" t="e">
        <v>#N/A</v>
      </c>
      <c r="F6673" s="3" t="e">
        <v>#N/A</v>
      </c>
      <c r="G6673" s="3" t="e">
        <v>#N/A</v>
      </c>
      <c r="H6673" s="3" t="e">
        <v>#N/A</v>
      </c>
      <c r="I6673" s="80" t="e">
        <v>#N/A</v>
      </c>
      <c r="J6673" s="80" t="e">
        <v>#N/A</v>
      </c>
      <c r="K6673" s="85" t="e">
        <v>#N/A</v>
      </c>
      <c r="L6673" s="9" t="e">
        <v>#N/A</v>
      </c>
      <c r="M6673" s="93" t="e">
        <v>#N/A</v>
      </c>
      <c r="N6673" s="8" t="e">
        <v>#N/A</v>
      </c>
      <c r="O6673" t="e">
        <v>#N/A</v>
      </c>
      <c r="P6673" t="e">
        <v>#N/A</v>
      </c>
      <c r="Q6673" t="e">
        <v>#N/A</v>
      </c>
      <c r="R6673" s="2" t="e">
        <v>#N/A</v>
      </c>
      <c r="S6673" t="e">
        <v>#N/A</v>
      </c>
      <c r="T6673" s="3" t="e">
        <v>#N/A</v>
      </c>
      <c r="U6673" s="3" t="e">
        <v>#N/A</v>
      </c>
      <c r="V6673" t="e">
        <v>#N/A</v>
      </c>
      <c r="W6673" t="e">
        <v>#N/A</v>
      </c>
      <c r="X6673" t="e">
        <v>#N/A</v>
      </c>
      <c r="Y6673" s="3" t="e">
        <v>#N/A</v>
      </c>
      <c r="Z6673" s="8" t="e">
        <v>#N/A</v>
      </c>
      <c r="AA6673" s="30" t="e">
        <v>#N/A</v>
      </c>
      <c r="AB6673" t="e">
        <v>#N/A</v>
      </c>
      <c r="AC6673" t="e">
        <v>#N/A</v>
      </c>
      <c r="AD6673" t="e">
        <v>#N/A</v>
      </c>
      <c r="AE6673" t="e">
        <v>#N/A</v>
      </c>
      <c r="AF6673" t="e">
        <v>#N/A</v>
      </c>
    </row>
    <row r="6674" spans="1:32" x14ac:dyDescent="0.25">
      <c r="A6674" t="e">
        <v>#N/A</v>
      </c>
      <c r="B6674" s="33" t="e">
        <v>#N/A</v>
      </c>
      <c r="C6674" t="e">
        <v>#N/A</v>
      </c>
      <c r="D6674" t="e">
        <v>#N/A</v>
      </c>
      <c r="E6674" s="69" t="e">
        <v>#N/A</v>
      </c>
      <c r="F6674" s="3" t="e">
        <v>#N/A</v>
      </c>
      <c r="G6674" s="3" t="e">
        <v>#N/A</v>
      </c>
      <c r="H6674" s="3" t="e">
        <v>#N/A</v>
      </c>
      <c r="I6674" s="80" t="e">
        <v>#N/A</v>
      </c>
      <c r="J6674" s="80" t="e">
        <v>#N/A</v>
      </c>
      <c r="K6674" s="85" t="e">
        <v>#N/A</v>
      </c>
      <c r="L6674" s="9" t="e">
        <v>#N/A</v>
      </c>
      <c r="M6674" s="93" t="e">
        <v>#N/A</v>
      </c>
      <c r="N6674" s="8" t="e">
        <v>#N/A</v>
      </c>
      <c r="O6674" t="e">
        <v>#N/A</v>
      </c>
      <c r="P6674" t="e">
        <v>#N/A</v>
      </c>
      <c r="Q6674" t="e">
        <v>#N/A</v>
      </c>
      <c r="R6674" s="2" t="e">
        <v>#N/A</v>
      </c>
      <c r="S6674" t="e">
        <v>#N/A</v>
      </c>
      <c r="T6674" s="3" t="e">
        <v>#N/A</v>
      </c>
      <c r="U6674" s="3" t="e">
        <v>#N/A</v>
      </c>
      <c r="V6674" t="e">
        <v>#N/A</v>
      </c>
      <c r="W6674" t="e">
        <v>#N/A</v>
      </c>
      <c r="X6674" t="e">
        <v>#N/A</v>
      </c>
      <c r="Y6674" s="3" t="e">
        <v>#N/A</v>
      </c>
      <c r="Z6674" s="8" t="e">
        <v>#N/A</v>
      </c>
      <c r="AA6674" s="30" t="e">
        <v>#N/A</v>
      </c>
      <c r="AB6674" t="e">
        <v>#N/A</v>
      </c>
      <c r="AC6674" t="e">
        <v>#N/A</v>
      </c>
      <c r="AD6674" t="e">
        <v>#N/A</v>
      </c>
      <c r="AE6674" t="e">
        <v>#N/A</v>
      </c>
      <c r="AF6674" t="e">
        <v>#N/A</v>
      </c>
    </row>
    <row r="6675" spans="1:32" x14ac:dyDescent="0.25">
      <c r="A6675" t="e">
        <v>#N/A</v>
      </c>
      <c r="B6675" s="33" t="e">
        <v>#N/A</v>
      </c>
      <c r="C6675" t="e">
        <v>#N/A</v>
      </c>
      <c r="D6675" t="e">
        <v>#N/A</v>
      </c>
      <c r="E6675" s="69" t="e">
        <v>#N/A</v>
      </c>
      <c r="F6675" s="3" t="e">
        <v>#N/A</v>
      </c>
      <c r="G6675" s="3" t="e">
        <v>#N/A</v>
      </c>
      <c r="H6675" s="3" t="e">
        <v>#N/A</v>
      </c>
      <c r="I6675" s="80" t="e">
        <v>#N/A</v>
      </c>
      <c r="J6675" s="80" t="e">
        <v>#N/A</v>
      </c>
      <c r="K6675" s="85" t="e">
        <v>#N/A</v>
      </c>
      <c r="L6675" s="9" t="e">
        <v>#N/A</v>
      </c>
      <c r="M6675" s="93" t="e">
        <v>#N/A</v>
      </c>
      <c r="N6675" s="8" t="e">
        <v>#N/A</v>
      </c>
      <c r="O6675" t="e">
        <v>#N/A</v>
      </c>
      <c r="P6675" t="e">
        <v>#N/A</v>
      </c>
      <c r="Q6675" t="e">
        <v>#N/A</v>
      </c>
      <c r="R6675" s="2" t="e">
        <v>#N/A</v>
      </c>
      <c r="S6675" t="e">
        <v>#N/A</v>
      </c>
      <c r="T6675" s="3" t="e">
        <v>#N/A</v>
      </c>
      <c r="U6675" s="3" t="e">
        <v>#N/A</v>
      </c>
      <c r="V6675" t="e">
        <v>#N/A</v>
      </c>
      <c r="W6675" t="e">
        <v>#N/A</v>
      </c>
      <c r="X6675" t="e">
        <v>#N/A</v>
      </c>
      <c r="Y6675" s="3" t="e">
        <v>#N/A</v>
      </c>
      <c r="Z6675" s="8" t="e">
        <v>#N/A</v>
      </c>
      <c r="AA6675" s="30" t="e">
        <v>#N/A</v>
      </c>
      <c r="AB6675" t="e">
        <v>#N/A</v>
      </c>
      <c r="AC6675" t="e">
        <v>#N/A</v>
      </c>
      <c r="AD6675" t="e">
        <v>#N/A</v>
      </c>
      <c r="AE6675" t="e">
        <v>#N/A</v>
      </c>
      <c r="AF6675" t="e">
        <v>#N/A</v>
      </c>
    </row>
    <row r="6676" spans="1:32" x14ac:dyDescent="0.25">
      <c r="A6676" t="e">
        <v>#N/A</v>
      </c>
      <c r="B6676" s="33" t="e">
        <v>#N/A</v>
      </c>
      <c r="C6676" t="e">
        <v>#N/A</v>
      </c>
      <c r="D6676" t="e">
        <v>#N/A</v>
      </c>
      <c r="E6676" s="69" t="e">
        <v>#N/A</v>
      </c>
      <c r="F6676" s="3" t="e">
        <v>#N/A</v>
      </c>
      <c r="G6676" s="3" t="e">
        <v>#N/A</v>
      </c>
      <c r="H6676" s="3" t="e">
        <v>#N/A</v>
      </c>
      <c r="I6676" s="80" t="e">
        <v>#N/A</v>
      </c>
      <c r="J6676" s="80" t="e">
        <v>#N/A</v>
      </c>
      <c r="K6676" s="85" t="e">
        <v>#N/A</v>
      </c>
      <c r="L6676" s="9" t="e">
        <v>#N/A</v>
      </c>
      <c r="M6676" s="93" t="e">
        <v>#N/A</v>
      </c>
      <c r="N6676" s="8" t="e">
        <v>#N/A</v>
      </c>
      <c r="O6676" t="e">
        <v>#N/A</v>
      </c>
      <c r="P6676" t="e">
        <v>#N/A</v>
      </c>
      <c r="Q6676" t="e">
        <v>#N/A</v>
      </c>
      <c r="R6676" s="2" t="e">
        <v>#N/A</v>
      </c>
      <c r="S6676" t="e">
        <v>#N/A</v>
      </c>
      <c r="T6676" s="3" t="e">
        <v>#N/A</v>
      </c>
      <c r="U6676" s="3" t="e">
        <v>#N/A</v>
      </c>
      <c r="V6676" t="e">
        <v>#N/A</v>
      </c>
      <c r="W6676" t="e">
        <v>#N/A</v>
      </c>
      <c r="X6676" t="e">
        <v>#N/A</v>
      </c>
      <c r="Y6676" s="3" t="e">
        <v>#N/A</v>
      </c>
      <c r="Z6676" s="8" t="e">
        <v>#N/A</v>
      </c>
      <c r="AA6676" s="30" t="e">
        <v>#N/A</v>
      </c>
      <c r="AB6676" t="e">
        <v>#N/A</v>
      </c>
      <c r="AC6676" t="e">
        <v>#N/A</v>
      </c>
      <c r="AD6676" t="e">
        <v>#N/A</v>
      </c>
      <c r="AE6676" t="e">
        <v>#N/A</v>
      </c>
      <c r="AF6676" t="e">
        <v>#N/A</v>
      </c>
    </row>
    <row r="6677" spans="1:32" x14ac:dyDescent="0.25">
      <c r="A6677" t="e">
        <v>#N/A</v>
      </c>
      <c r="B6677" s="33" t="e">
        <v>#N/A</v>
      </c>
      <c r="C6677" t="e">
        <v>#N/A</v>
      </c>
      <c r="D6677" t="e">
        <v>#N/A</v>
      </c>
      <c r="E6677" s="69" t="e">
        <v>#N/A</v>
      </c>
      <c r="F6677" s="3" t="e">
        <v>#N/A</v>
      </c>
      <c r="G6677" s="3" t="e">
        <v>#N/A</v>
      </c>
      <c r="H6677" s="3" t="e">
        <v>#N/A</v>
      </c>
      <c r="I6677" s="80" t="e">
        <v>#N/A</v>
      </c>
      <c r="J6677" s="80" t="e">
        <v>#N/A</v>
      </c>
      <c r="K6677" s="85" t="e">
        <v>#N/A</v>
      </c>
      <c r="L6677" s="9" t="e">
        <v>#N/A</v>
      </c>
      <c r="M6677" s="93" t="e">
        <v>#N/A</v>
      </c>
      <c r="N6677" s="8" t="e">
        <v>#N/A</v>
      </c>
      <c r="O6677" t="e">
        <v>#N/A</v>
      </c>
      <c r="P6677" t="e">
        <v>#N/A</v>
      </c>
      <c r="Q6677" t="e">
        <v>#N/A</v>
      </c>
      <c r="R6677" s="2" t="e">
        <v>#N/A</v>
      </c>
      <c r="S6677" t="e">
        <v>#N/A</v>
      </c>
      <c r="T6677" s="3" t="e">
        <v>#N/A</v>
      </c>
      <c r="U6677" s="3" t="e">
        <v>#N/A</v>
      </c>
      <c r="V6677" t="e">
        <v>#N/A</v>
      </c>
      <c r="W6677" t="e">
        <v>#N/A</v>
      </c>
      <c r="X6677" t="e">
        <v>#N/A</v>
      </c>
      <c r="Y6677" s="3" t="e">
        <v>#N/A</v>
      </c>
      <c r="Z6677" s="8" t="e">
        <v>#N/A</v>
      </c>
      <c r="AA6677" s="30" t="e">
        <v>#N/A</v>
      </c>
      <c r="AB6677" t="e">
        <v>#N/A</v>
      </c>
      <c r="AC6677" t="e">
        <v>#N/A</v>
      </c>
      <c r="AD6677" t="e">
        <v>#N/A</v>
      </c>
      <c r="AE6677" t="e">
        <v>#N/A</v>
      </c>
      <c r="AF6677" t="e">
        <v>#N/A</v>
      </c>
    </row>
    <row r="6678" spans="1:32" x14ac:dyDescent="0.25">
      <c r="A6678" t="e">
        <v>#N/A</v>
      </c>
      <c r="B6678" s="33" t="e">
        <v>#N/A</v>
      </c>
      <c r="C6678" t="e">
        <v>#N/A</v>
      </c>
      <c r="D6678" t="e">
        <v>#N/A</v>
      </c>
      <c r="E6678" s="69" t="e">
        <v>#N/A</v>
      </c>
      <c r="F6678" s="3" t="e">
        <v>#N/A</v>
      </c>
      <c r="G6678" s="3" t="e">
        <v>#N/A</v>
      </c>
      <c r="H6678" s="3" t="e">
        <v>#N/A</v>
      </c>
      <c r="I6678" s="80" t="e">
        <v>#N/A</v>
      </c>
      <c r="J6678" s="80" t="e">
        <v>#N/A</v>
      </c>
      <c r="K6678" s="85" t="e">
        <v>#N/A</v>
      </c>
      <c r="L6678" s="9" t="e">
        <v>#N/A</v>
      </c>
      <c r="M6678" s="93" t="e">
        <v>#N/A</v>
      </c>
      <c r="N6678" s="8" t="e">
        <v>#N/A</v>
      </c>
      <c r="O6678" t="e">
        <v>#N/A</v>
      </c>
      <c r="P6678" t="e">
        <v>#N/A</v>
      </c>
      <c r="Q6678" t="e">
        <v>#N/A</v>
      </c>
      <c r="R6678" s="2" t="e">
        <v>#N/A</v>
      </c>
      <c r="S6678" t="e">
        <v>#N/A</v>
      </c>
      <c r="T6678" s="3" t="e">
        <v>#N/A</v>
      </c>
      <c r="U6678" s="3" t="e">
        <v>#N/A</v>
      </c>
      <c r="V6678" t="e">
        <v>#N/A</v>
      </c>
      <c r="W6678" t="e">
        <v>#N/A</v>
      </c>
      <c r="X6678" t="e">
        <v>#N/A</v>
      </c>
      <c r="Y6678" s="3" t="e">
        <v>#N/A</v>
      </c>
      <c r="Z6678" s="8" t="e">
        <v>#N/A</v>
      </c>
      <c r="AA6678" s="30" t="e">
        <v>#N/A</v>
      </c>
      <c r="AB6678" t="e">
        <v>#N/A</v>
      </c>
      <c r="AC6678" t="e">
        <v>#N/A</v>
      </c>
      <c r="AD6678" t="e">
        <v>#N/A</v>
      </c>
      <c r="AE6678" t="e">
        <v>#N/A</v>
      </c>
      <c r="AF6678" t="e">
        <v>#N/A</v>
      </c>
    </row>
    <row r="6679" spans="1:32" x14ac:dyDescent="0.25">
      <c r="A6679" t="e">
        <v>#N/A</v>
      </c>
      <c r="B6679" s="33" t="e">
        <v>#N/A</v>
      </c>
      <c r="C6679" t="e">
        <v>#N/A</v>
      </c>
      <c r="D6679" t="e">
        <v>#N/A</v>
      </c>
      <c r="E6679" s="69" t="e">
        <v>#N/A</v>
      </c>
      <c r="F6679" s="3" t="e">
        <v>#N/A</v>
      </c>
      <c r="G6679" s="3" t="e">
        <v>#N/A</v>
      </c>
      <c r="H6679" s="3" t="e">
        <v>#N/A</v>
      </c>
      <c r="I6679" s="80" t="e">
        <v>#N/A</v>
      </c>
      <c r="J6679" s="80" t="e">
        <v>#N/A</v>
      </c>
      <c r="K6679" s="85" t="e">
        <v>#N/A</v>
      </c>
      <c r="L6679" s="9" t="e">
        <v>#N/A</v>
      </c>
      <c r="M6679" s="93" t="e">
        <v>#N/A</v>
      </c>
      <c r="N6679" s="8" t="e">
        <v>#N/A</v>
      </c>
      <c r="O6679" t="e">
        <v>#N/A</v>
      </c>
      <c r="P6679" t="e">
        <v>#N/A</v>
      </c>
      <c r="Q6679" t="e">
        <v>#N/A</v>
      </c>
      <c r="R6679" s="2" t="e">
        <v>#N/A</v>
      </c>
      <c r="S6679" t="e">
        <v>#N/A</v>
      </c>
      <c r="T6679" s="3" t="e">
        <v>#N/A</v>
      </c>
      <c r="U6679" s="3" t="e">
        <v>#N/A</v>
      </c>
      <c r="V6679" t="e">
        <v>#N/A</v>
      </c>
      <c r="W6679" t="e">
        <v>#N/A</v>
      </c>
      <c r="X6679" t="e">
        <v>#N/A</v>
      </c>
      <c r="Y6679" s="3" t="e">
        <v>#N/A</v>
      </c>
      <c r="Z6679" s="8" t="e">
        <v>#N/A</v>
      </c>
      <c r="AA6679" s="30" t="e">
        <v>#N/A</v>
      </c>
      <c r="AB6679" t="e">
        <v>#N/A</v>
      </c>
      <c r="AC6679" t="e">
        <v>#N/A</v>
      </c>
      <c r="AD6679" t="e">
        <v>#N/A</v>
      </c>
      <c r="AE6679" t="e">
        <v>#N/A</v>
      </c>
      <c r="AF6679" t="e">
        <v>#N/A</v>
      </c>
    </row>
    <row r="6680" spans="1:32" x14ac:dyDescent="0.25">
      <c r="A6680" t="e">
        <v>#N/A</v>
      </c>
      <c r="B6680" s="33" t="e">
        <v>#N/A</v>
      </c>
      <c r="C6680" t="e">
        <v>#N/A</v>
      </c>
      <c r="D6680" t="e">
        <v>#N/A</v>
      </c>
      <c r="E6680" s="69" t="e">
        <v>#N/A</v>
      </c>
      <c r="F6680" s="3" t="e">
        <v>#N/A</v>
      </c>
      <c r="G6680" s="3" t="e">
        <v>#N/A</v>
      </c>
      <c r="H6680" s="3" t="e">
        <v>#N/A</v>
      </c>
      <c r="I6680" s="80" t="e">
        <v>#N/A</v>
      </c>
      <c r="J6680" s="80" t="e">
        <v>#N/A</v>
      </c>
      <c r="K6680" s="85" t="e">
        <v>#N/A</v>
      </c>
      <c r="L6680" s="9" t="e">
        <v>#N/A</v>
      </c>
      <c r="M6680" s="93" t="e">
        <v>#N/A</v>
      </c>
      <c r="N6680" s="8" t="e">
        <v>#N/A</v>
      </c>
      <c r="O6680" t="e">
        <v>#N/A</v>
      </c>
      <c r="P6680" t="e">
        <v>#N/A</v>
      </c>
      <c r="Q6680" t="e">
        <v>#N/A</v>
      </c>
      <c r="R6680" s="2" t="e">
        <v>#N/A</v>
      </c>
      <c r="S6680" t="e">
        <v>#N/A</v>
      </c>
      <c r="T6680" s="3" t="e">
        <v>#N/A</v>
      </c>
      <c r="U6680" s="3" t="e">
        <v>#N/A</v>
      </c>
      <c r="V6680" t="e">
        <v>#N/A</v>
      </c>
      <c r="W6680" t="e">
        <v>#N/A</v>
      </c>
      <c r="X6680" t="e">
        <v>#N/A</v>
      </c>
      <c r="Y6680" s="3" t="e">
        <v>#N/A</v>
      </c>
      <c r="Z6680" s="8" t="e">
        <v>#N/A</v>
      </c>
      <c r="AA6680" s="30" t="e">
        <v>#N/A</v>
      </c>
      <c r="AB6680" t="e">
        <v>#N/A</v>
      </c>
      <c r="AC6680" t="e">
        <v>#N/A</v>
      </c>
      <c r="AD6680" t="e">
        <v>#N/A</v>
      </c>
      <c r="AE6680" t="e">
        <v>#N/A</v>
      </c>
      <c r="AF6680" t="e">
        <v>#N/A</v>
      </c>
    </row>
    <row r="6681" spans="1:32" x14ac:dyDescent="0.25">
      <c r="A6681" t="e">
        <v>#N/A</v>
      </c>
      <c r="B6681" s="33" t="e">
        <v>#N/A</v>
      </c>
      <c r="C6681" t="e">
        <v>#N/A</v>
      </c>
      <c r="D6681" t="e">
        <v>#N/A</v>
      </c>
      <c r="E6681" s="69" t="e">
        <v>#N/A</v>
      </c>
      <c r="F6681" s="3" t="e">
        <v>#N/A</v>
      </c>
      <c r="G6681" s="3" t="e">
        <v>#N/A</v>
      </c>
      <c r="H6681" s="3" t="e">
        <v>#N/A</v>
      </c>
      <c r="I6681" s="80" t="e">
        <v>#N/A</v>
      </c>
      <c r="J6681" s="80" t="e">
        <v>#N/A</v>
      </c>
      <c r="K6681" s="85" t="e">
        <v>#N/A</v>
      </c>
      <c r="L6681" s="9" t="e">
        <v>#N/A</v>
      </c>
      <c r="M6681" s="93" t="e">
        <v>#N/A</v>
      </c>
      <c r="N6681" s="8" t="e">
        <v>#N/A</v>
      </c>
      <c r="O6681" t="e">
        <v>#N/A</v>
      </c>
      <c r="P6681" t="e">
        <v>#N/A</v>
      </c>
      <c r="Q6681" t="e">
        <v>#N/A</v>
      </c>
      <c r="R6681" s="2" t="e">
        <v>#N/A</v>
      </c>
      <c r="S6681" t="e">
        <v>#N/A</v>
      </c>
      <c r="T6681" s="3" t="e">
        <v>#N/A</v>
      </c>
      <c r="U6681" s="3" t="e">
        <v>#N/A</v>
      </c>
      <c r="V6681" t="e">
        <v>#N/A</v>
      </c>
      <c r="W6681" t="e">
        <v>#N/A</v>
      </c>
      <c r="X6681" t="e">
        <v>#N/A</v>
      </c>
      <c r="Y6681" s="3" t="e">
        <v>#N/A</v>
      </c>
      <c r="Z6681" s="8" t="e">
        <v>#N/A</v>
      </c>
      <c r="AA6681" s="30" t="e">
        <v>#N/A</v>
      </c>
      <c r="AB6681" t="e">
        <v>#N/A</v>
      </c>
      <c r="AC6681" t="e">
        <v>#N/A</v>
      </c>
      <c r="AD6681" t="e">
        <v>#N/A</v>
      </c>
      <c r="AE6681" t="e">
        <v>#N/A</v>
      </c>
      <c r="AF6681" t="e">
        <v>#N/A</v>
      </c>
    </row>
    <row r="6682" spans="1:32" x14ac:dyDescent="0.25">
      <c r="A6682" t="e">
        <v>#N/A</v>
      </c>
      <c r="B6682" s="33" t="e">
        <v>#N/A</v>
      </c>
      <c r="C6682" t="e">
        <v>#N/A</v>
      </c>
      <c r="D6682" t="e">
        <v>#N/A</v>
      </c>
      <c r="E6682" s="69" t="e">
        <v>#N/A</v>
      </c>
      <c r="F6682" s="3" t="e">
        <v>#N/A</v>
      </c>
      <c r="G6682" s="3" t="e">
        <v>#N/A</v>
      </c>
      <c r="H6682" s="3" t="e">
        <v>#N/A</v>
      </c>
      <c r="I6682" s="80" t="e">
        <v>#N/A</v>
      </c>
      <c r="J6682" s="80" t="e">
        <v>#N/A</v>
      </c>
      <c r="K6682" s="85" t="e">
        <v>#N/A</v>
      </c>
      <c r="L6682" s="9" t="e">
        <v>#N/A</v>
      </c>
      <c r="M6682" s="93" t="e">
        <v>#N/A</v>
      </c>
      <c r="N6682" s="8" t="e">
        <v>#N/A</v>
      </c>
      <c r="O6682" t="e">
        <v>#N/A</v>
      </c>
      <c r="P6682" t="e">
        <v>#N/A</v>
      </c>
      <c r="Q6682" t="e">
        <v>#N/A</v>
      </c>
      <c r="R6682" s="2" t="e">
        <v>#N/A</v>
      </c>
      <c r="S6682" t="e">
        <v>#N/A</v>
      </c>
      <c r="T6682" s="3" t="e">
        <v>#N/A</v>
      </c>
      <c r="U6682" s="3" t="e">
        <v>#N/A</v>
      </c>
      <c r="V6682" t="e">
        <v>#N/A</v>
      </c>
      <c r="W6682" t="e">
        <v>#N/A</v>
      </c>
      <c r="X6682" t="e">
        <v>#N/A</v>
      </c>
      <c r="Y6682" s="3" t="e">
        <v>#N/A</v>
      </c>
      <c r="Z6682" s="8" t="e">
        <v>#N/A</v>
      </c>
      <c r="AA6682" s="30" t="e">
        <v>#N/A</v>
      </c>
      <c r="AB6682" t="e">
        <v>#N/A</v>
      </c>
      <c r="AC6682" t="e">
        <v>#N/A</v>
      </c>
      <c r="AD6682" t="e">
        <v>#N/A</v>
      </c>
      <c r="AE6682" t="e">
        <v>#N/A</v>
      </c>
      <c r="AF6682" t="e">
        <v>#N/A</v>
      </c>
    </row>
    <row r="6683" spans="1:32" x14ac:dyDescent="0.25">
      <c r="A6683" t="e">
        <v>#N/A</v>
      </c>
      <c r="B6683" s="33" t="e">
        <v>#N/A</v>
      </c>
      <c r="C6683" t="e">
        <v>#N/A</v>
      </c>
      <c r="D6683" t="e">
        <v>#N/A</v>
      </c>
      <c r="E6683" s="69" t="e">
        <v>#N/A</v>
      </c>
      <c r="F6683" s="3" t="e">
        <v>#N/A</v>
      </c>
      <c r="G6683" s="3" t="e">
        <v>#N/A</v>
      </c>
      <c r="H6683" s="3" t="e">
        <v>#N/A</v>
      </c>
      <c r="I6683" s="80" t="e">
        <v>#N/A</v>
      </c>
      <c r="J6683" s="80" t="e">
        <v>#N/A</v>
      </c>
      <c r="K6683" s="85" t="e">
        <v>#N/A</v>
      </c>
      <c r="L6683" s="9" t="e">
        <v>#N/A</v>
      </c>
      <c r="M6683" s="93" t="e">
        <v>#N/A</v>
      </c>
      <c r="N6683" s="8" t="e">
        <v>#N/A</v>
      </c>
      <c r="O6683" t="e">
        <v>#N/A</v>
      </c>
      <c r="P6683" t="e">
        <v>#N/A</v>
      </c>
      <c r="Q6683" t="e">
        <v>#N/A</v>
      </c>
      <c r="R6683" s="2" t="e">
        <v>#N/A</v>
      </c>
      <c r="S6683" t="e">
        <v>#N/A</v>
      </c>
      <c r="T6683" s="3" t="e">
        <v>#N/A</v>
      </c>
      <c r="U6683" s="3" t="e">
        <v>#N/A</v>
      </c>
      <c r="V6683" t="e">
        <v>#N/A</v>
      </c>
      <c r="W6683" t="e">
        <v>#N/A</v>
      </c>
      <c r="X6683" t="e">
        <v>#N/A</v>
      </c>
      <c r="Y6683" s="3" t="e">
        <v>#N/A</v>
      </c>
      <c r="Z6683" s="8" t="e">
        <v>#N/A</v>
      </c>
      <c r="AA6683" s="30" t="e">
        <v>#N/A</v>
      </c>
      <c r="AB6683" t="e">
        <v>#N/A</v>
      </c>
      <c r="AC6683" t="e">
        <v>#N/A</v>
      </c>
      <c r="AD6683" t="e">
        <v>#N/A</v>
      </c>
      <c r="AE6683" t="e">
        <v>#N/A</v>
      </c>
      <c r="AF6683" t="e">
        <v>#N/A</v>
      </c>
    </row>
    <row r="6684" spans="1:32" x14ac:dyDescent="0.25">
      <c r="A6684" t="e">
        <v>#N/A</v>
      </c>
      <c r="B6684" s="33" t="e">
        <v>#N/A</v>
      </c>
      <c r="C6684" t="e">
        <v>#N/A</v>
      </c>
      <c r="D6684" t="e">
        <v>#N/A</v>
      </c>
      <c r="E6684" s="69" t="e">
        <v>#N/A</v>
      </c>
      <c r="F6684" s="3" t="e">
        <v>#N/A</v>
      </c>
      <c r="G6684" s="3" t="e">
        <v>#N/A</v>
      </c>
      <c r="H6684" s="3" t="e">
        <v>#N/A</v>
      </c>
      <c r="I6684" s="80" t="e">
        <v>#N/A</v>
      </c>
      <c r="J6684" s="80" t="e">
        <v>#N/A</v>
      </c>
      <c r="K6684" s="85" t="e">
        <v>#N/A</v>
      </c>
      <c r="L6684" s="9" t="e">
        <v>#N/A</v>
      </c>
      <c r="M6684" s="93" t="e">
        <v>#N/A</v>
      </c>
      <c r="N6684" s="8" t="e">
        <v>#N/A</v>
      </c>
      <c r="O6684" t="e">
        <v>#N/A</v>
      </c>
      <c r="P6684" t="e">
        <v>#N/A</v>
      </c>
      <c r="Q6684" t="e">
        <v>#N/A</v>
      </c>
      <c r="R6684" s="2" t="e">
        <v>#N/A</v>
      </c>
      <c r="S6684" t="e">
        <v>#N/A</v>
      </c>
      <c r="T6684" s="3" t="e">
        <v>#N/A</v>
      </c>
      <c r="U6684" s="3" t="e">
        <v>#N/A</v>
      </c>
      <c r="V6684" t="e">
        <v>#N/A</v>
      </c>
      <c r="W6684" t="e">
        <v>#N/A</v>
      </c>
      <c r="X6684" t="e">
        <v>#N/A</v>
      </c>
      <c r="Y6684" s="3" t="e">
        <v>#N/A</v>
      </c>
      <c r="Z6684" s="8" t="e">
        <v>#N/A</v>
      </c>
      <c r="AA6684" s="30" t="e">
        <v>#N/A</v>
      </c>
      <c r="AB6684" t="e">
        <v>#N/A</v>
      </c>
      <c r="AC6684" t="e">
        <v>#N/A</v>
      </c>
      <c r="AD6684" t="e">
        <v>#N/A</v>
      </c>
      <c r="AE6684" t="e">
        <v>#N/A</v>
      </c>
      <c r="AF6684" t="e">
        <v>#N/A</v>
      </c>
    </row>
    <row r="6685" spans="1:32" x14ac:dyDescent="0.25">
      <c r="A6685" t="e">
        <v>#N/A</v>
      </c>
      <c r="B6685" s="33" t="e">
        <v>#N/A</v>
      </c>
      <c r="C6685" t="e">
        <v>#N/A</v>
      </c>
      <c r="D6685" t="e">
        <v>#N/A</v>
      </c>
      <c r="E6685" s="69" t="e">
        <v>#N/A</v>
      </c>
      <c r="F6685" s="3" t="e">
        <v>#N/A</v>
      </c>
      <c r="G6685" s="3" t="e">
        <v>#N/A</v>
      </c>
      <c r="H6685" s="3" t="e">
        <v>#N/A</v>
      </c>
      <c r="I6685" s="80" t="e">
        <v>#N/A</v>
      </c>
      <c r="J6685" s="80" t="e">
        <v>#N/A</v>
      </c>
      <c r="K6685" s="85" t="e">
        <v>#N/A</v>
      </c>
      <c r="L6685" s="9" t="e">
        <v>#N/A</v>
      </c>
      <c r="M6685" s="93" t="e">
        <v>#N/A</v>
      </c>
      <c r="N6685" s="8" t="e">
        <v>#N/A</v>
      </c>
      <c r="O6685" t="e">
        <v>#N/A</v>
      </c>
      <c r="P6685" t="e">
        <v>#N/A</v>
      </c>
      <c r="Q6685" t="e">
        <v>#N/A</v>
      </c>
      <c r="R6685" s="2" t="e">
        <v>#N/A</v>
      </c>
      <c r="S6685" t="e">
        <v>#N/A</v>
      </c>
      <c r="T6685" s="3" t="e">
        <v>#N/A</v>
      </c>
      <c r="U6685" s="3" t="e">
        <v>#N/A</v>
      </c>
      <c r="V6685" t="e">
        <v>#N/A</v>
      </c>
      <c r="W6685" t="e">
        <v>#N/A</v>
      </c>
      <c r="X6685" t="e">
        <v>#N/A</v>
      </c>
      <c r="Y6685" s="3" t="e">
        <v>#N/A</v>
      </c>
      <c r="Z6685" s="8" t="e">
        <v>#N/A</v>
      </c>
      <c r="AA6685" s="30" t="e">
        <v>#N/A</v>
      </c>
      <c r="AB6685" t="e">
        <v>#N/A</v>
      </c>
      <c r="AC6685" t="e">
        <v>#N/A</v>
      </c>
      <c r="AD6685" t="e">
        <v>#N/A</v>
      </c>
      <c r="AE6685" t="e">
        <v>#N/A</v>
      </c>
      <c r="AF6685" t="e">
        <v>#N/A</v>
      </c>
    </row>
    <row r="6686" spans="1:32" x14ac:dyDescent="0.25">
      <c r="A6686" t="e">
        <v>#N/A</v>
      </c>
      <c r="B6686" s="33" t="e">
        <v>#N/A</v>
      </c>
      <c r="C6686" t="e">
        <v>#N/A</v>
      </c>
      <c r="D6686" t="e">
        <v>#N/A</v>
      </c>
      <c r="E6686" s="69" t="e">
        <v>#N/A</v>
      </c>
      <c r="F6686" s="3" t="e">
        <v>#N/A</v>
      </c>
      <c r="G6686" s="3" t="e">
        <v>#N/A</v>
      </c>
      <c r="H6686" s="3" t="e">
        <v>#N/A</v>
      </c>
      <c r="I6686" s="80" t="e">
        <v>#N/A</v>
      </c>
      <c r="J6686" s="80" t="e">
        <v>#N/A</v>
      </c>
      <c r="K6686" s="85" t="e">
        <v>#N/A</v>
      </c>
      <c r="L6686" s="9" t="e">
        <v>#N/A</v>
      </c>
      <c r="M6686" s="93" t="e">
        <v>#N/A</v>
      </c>
      <c r="N6686" s="8" t="e">
        <v>#N/A</v>
      </c>
      <c r="O6686" t="e">
        <v>#N/A</v>
      </c>
      <c r="P6686" t="e">
        <v>#N/A</v>
      </c>
      <c r="Q6686" t="e">
        <v>#N/A</v>
      </c>
      <c r="R6686" s="2" t="e">
        <v>#N/A</v>
      </c>
      <c r="S6686" t="e">
        <v>#N/A</v>
      </c>
      <c r="T6686" s="3" t="e">
        <v>#N/A</v>
      </c>
      <c r="U6686" s="3" t="e">
        <v>#N/A</v>
      </c>
      <c r="V6686" t="e">
        <v>#N/A</v>
      </c>
      <c r="W6686" t="e">
        <v>#N/A</v>
      </c>
      <c r="X6686" t="e">
        <v>#N/A</v>
      </c>
      <c r="Y6686" s="3" t="e">
        <v>#N/A</v>
      </c>
      <c r="Z6686" s="8" t="e">
        <v>#N/A</v>
      </c>
      <c r="AA6686" s="30" t="e">
        <v>#N/A</v>
      </c>
      <c r="AB6686" t="e">
        <v>#N/A</v>
      </c>
      <c r="AC6686" t="e">
        <v>#N/A</v>
      </c>
      <c r="AD6686" t="e">
        <v>#N/A</v>
      </c>
      <c r="AE6686" t="e">
        <v>#N/A</v>
      </c>
      <c r="AF6686" t="e">
        <v>#N/A</v>
      </c>
    </row>
    <row r="6687" spans="1:32" x14ac:dyDescent="0.25">
      <c r="A6687" t="e">
        <v>#N/A</v>
      </c>
      <c r="B6687" s="33" t="e">
        <v>#N/A</v>
      </c>
      <c r="C6687" t="e">
        <v>#N/A</v>
      </c>
      <c r="D6687" t="e">
        <v>#N/A</v>
      </c>
      <c r="E6687" s="69" t="e">
        <v>#N/A</v>
      </c>
      <c r="F6687" s="3" t="e">
        <v>#N/A</v>
      </c>
      <c r="G6687" s="3" t="e">
        <v>#N/A</v>
      </c>
      <c r="H6687" s="3" t="e">
        <v>#N/A</v>
      </c>
      <c r="I6687" s="80" t="e">
        <v>#N/A</v>
      </c>
      <c r="J6687" s="80" t="e">
        <v>#N/A</v>
      </c>
      <c r="K6687" s="85" t="e">
        <v>#N/A</v>
      </c>
      <c r="L6687" s="9" t="e">
        <v>#N/A</v>
      </c>
      <c r="M6687" s="93" t="e">
        <v>#N/A</v>
      </c>
      <c r="N6687" s="8" t="e">
        <v>#N/A</v>
      </c>
      <c r="O6687" t="e">
        <v>#N/A</v>
      </c>
      <c r="P6687" t="e">
        <v>#N/A</v>
      </c>
      <c r="Q6687" t="e">
        <v>#N/A</v>
      </c>
      <c r="R6687" s="2" t="e">
        <v>#N/A</v>
      </c>
      <c r="S6687" t="e">
        <v>#N/A</v>
      </c>
      <c r="T6687" s="3" t="e">
        <v>#N/A</v>
      </c>
      <c r="U6687" s="3" t="e">
        <v>#N/A</v>
      </c>
      <c r="V6687" t="e">
        <v>#N/A</v>
      </c>
      <c r="W6687" t="e">
        <v>#N/A</v>
      </c>
      <c r="X6687" t="e">
        <v>#N/A</v>
      </c>
      <c r="Y6687" s="3" t="e">
        <v>#N/A</v>
      </c>
      <c r="Z6687" s="8" t="e">
        <v>#N/A</v>
      </c>
      <c r="AA6687" s="30" t="e">
        <v>#N/A</v>
      </c>
      <c r="AB6687" t="e">
        <v>#N/A</v>
      </c>
      <c r="AC6687" t="e">
        <v>#N/A</v>
      </c>
      <c r="AD6687" t="e">
        <v>#N/A</v>
      </c>
      <c r="AE6687" t="e">
        <v>#N/A</v>
      </c>
      <c r="AF6687" t="e">
        <v>#N/A</v>
      </c>
    </row>
    <row r="6688" spans="1:32" x14ac:dyDescent="0.25">
      <c r="A6688" t="e">
        <v>#N/A</v>
      </c>
      <c r="B6688" s="33" t="e">
        <v>#N/A</v>
      </c>
      <c r="C6688" t="e">
        <v>#N/A</v>
      </c>
      <c r="D6688" t="e">
        <v>#N/A</v>
      </c>
      <c r="E6688" s="69" t="e">
        <v>#N/A</v>
      </c>
      <c r="F6688" s="3" t="e">
        <v>#N/A</v>
      </c>
      <c r="G6688" s="3" t="e">
        <v>#N/A</v>
      </c>
      <c r="H6688" s="3" t="e">
        <v>#N/A</v>
      </c>
      <c r="I6688" s="80" t="e">
        <v>#N/A</v>
      </c>
      <c r="J6688" s="80" t="e">
        <v>#N/A</v>
      </c>
      <c r="K6688" s="85" t="e">
        <v>#N/A</v>
      </c>
      <c r="L6688" s="9" t="e">
        <v>#N/A</v>
      </c>
      <c r="M6688" s="93" t="e">
        <v>#N/A</v>
      </c>
      <c r="N6688" s="8" t="e">
        <v>#N/A</v>
      </c>
      <c r="O6688" t="e">
        <v>#N/A</v>
      </c>
      <c r="P6688" t="e">
        <v>#N/A</v>
      </c>
      <c r="Q6688" t="e">
        <v>#N/A</v>
      </c>
      <c r="R6688" s="2" t="e">
        <v>#N/A</v>
      </c>
      <c r="S6688" t="e">
        <v>#N/A</v>
      </c>
      <c r="T6688" s="3" t="e">
        <v>#N/A</v>
      </c>
      <c r="U6688" s="3" t="e">
        <v>#N/A</v>
      </c>
      <c r="V6688" t="e">
        <v>#N/A</v>
      </c>
      <c r="W6688" t="e">
        <v>#N/A</v>
      </c>
      <c r="X6688" t="e">
        <v>#N/A</v>
      </c>
      <c r="Y6688" s="3" t="e">
        <v>#N/A</v>
      </c>
      <c r="Z6688" s="8" t="e">
        <v>#N/A</v>
      </c>
      <c r="AA6688" s="30" t="e">
        <v>#N/A</v>
      </c>
      <c r="AB6688" t="e">
        <v>#N/A</v>
      </c>
      <c r="AC6688" t="e">
        <v>#N/A</v>
      </c>
      <c r="AD6688" t="e">
        <v>#N/A</v>
      </c>
      <c r="AE6688" t="e">
        <v>#N/A</v>
      </c>
      <c r="AF6688" t="e">
        <v>#N/A</v>
      </c>
    </row>
    <row r="6689" spans="1:32" x14ac:dyDescent="0.25">
      <c r="A6689" t="e">
        <v>#N/A</v>
      </c>
      <c r="B6689" s="33" t="e">
        <v>#N/A</v>
      </c>
      <c r="C6689" t="e">
        <v>#N/A</v>
      </c>
      <c r="D6689" t="e">
        <v>#N/A</v>
      </c>
      <c r="E6689" s="69" t="e">
        <v>#N/A</v>
      </c>
      <c r="F6689" s="3" t="e">
        <v>#N/A</v>
      </c>
      <c r="G6689" s="3" t="e">
        <v>#N/A</v>
      </c>
      <c r="H6689" s="3" t="e">
        <v>#N/A</v>
      </c>
      <c r="I6689" s="80" t="e">
        <v>#N/A</v>
      </c>
      <c r="J6689" s="80" t="e">
        <v>#N/A</v>
      </c>
      <c r="K6689" s="85" t="e">
        <v>#N/A</v>
      </c>
      <c r="L6689" s="9" t="e">
        <v>#N/A</v>
      </c>
      <c r="M6689" s="93" t="e">
        <v>#N/A</v>
      </c>
      <c r="N6689" s="8" t="e">
        <v>#N/A</v>
      </c>
      <c r="O6689" t="e">
        <v>#N/A</v>
      </c>
      <c r="P6689" t="e">
        <v>#N/A</v>
      </c>
      <c r="Q6689" t="e">
        <v>#N/A</v>
      </c>
      <c r="R6689" s="2" t="e">
        <v>#N/A</v>
      </c>
      <c r="S6689" t="e">
        <v>#N/A</v>
      </c>
      <c r="T6689" s="3" t="e">
        <v>#N/A</v>
      </c>
      <c r="U6689" s="3" t="e">
        <v>#N/A</v>
      </c>
      <c r="V6689" t="e">
        <v>#N/A</v>
      </c>
      <c r="W6689" t="e">
        <v>#N/A</v>
      </c>
      <c r="X6689" t="e">
        <v>#N/A</v>
      </c>
      <c r="Y6689" s="3" t="e">
        <v>#N/A</v>
      </c>
      <c r="Z6689" s="8" t="e">
        <v>#N/A</v>
      </c>
      <c r="AA6689" s="30" t="e">
        <v>#N/A</v>
      </c>
      <c r="AB6689" t="e">
        <v>#N/A</v>
      </c>
      <c r="AC6689" t="e">
        <v>#N/A</v>
      </c>
      <c r="AD6689" t="e">
        <v>#N/A</v>
      </c>
      <c r="AE6689" t="e">
        <v>#N/A</v>
      </c>
      <c r="AF6689" t="e">
        <v>#N/A</v>
      </c>
    </row>
    <row r="6690" spans="1:32" x14ac:dyDescent="0.25">
      <c r="A6690" t="e">
        <v>#N/A</v>
      </c>
      <c r="B6690" s="33" t="e">
        <v>#N/A</v>
      </c>
      <c r="C6690" t="e">
        <v>#N/A</v>
      </c>
      <c r="D6690" t="e">
        <v>#N/A</v>
      </c>
      <c r="E6690" s="69" t="e">
        <v>#N/A</v>
      </c>
      <c r="F6690" s="3" t="e">
        <v>#N/A</v>
      </c>
      <c r="G6690" s="3" t="e">
        <v>#N/A</v>
      </c>
      <c r="H6690" s="3" t="e">
        <v>#N/A</v>
      </c>
      <c r="I6690" s="80" t="e">
        <v>#N/A</v>
      </c>
      <c r="J6690" s="80" t="e">
        <v>#N/A</v>
      </c>
      <c r="K6690" s="85" t="e">
        <v>#N/A</v>
      </c>
      <c r="L6690" s="9" t="e">
        <v>#N/A</v>
      </c>
      <c r="M6690" s="93" t="e">
        <v>#N/A</v>
      </c>
      <c r="N6690" s="8" t="e">
        <v>#N/A</v>
      </c>
      <c r="O6690" t="e">
        <v>#N/A</v>
      </c>
      <c r="P6690" t="e">
        <v>#N/A</v>
      </c>
      <c r="Q6690" t="e">
        <v>#N/A</v>
      </c>
      <c r="R6690" s="2" t="e">
        <v>#N/A</v>
      </c>
      <c r="S6690" t="e">
        <v>#N/A</v>
      </c>
      <c r="T6690" s="3" t="e">
        <v>#N/A</v>
      </c>
      <c r="U6690" s="3" t="e">
        <v>#N/A</v>
      </c>
      <c r="V6690" t="e">
        <v>#N/A</v>
      </c>
      <c r="W6690" t="e">
        <v>#N/A</v>
      </c>
      <c r="X6690" t="e">
        <v>#N/A</v>
      </c>
      <c r="Y6690" s="3" t="e">
        <v>#N/A</v>
      </c>
      <c r="Z6690" s="8" t="e">
        <v>#N/A</v>
      </c>
      <c r="AA6690" s="30" t="e">
        <v>#N/A</v>
      </c>
      <c r="AB6690" t="e">
        <v>#N/A</v>
      </c>
      <c r="AC6690" t="e">
        <v>#N/A</v>
      </c>
      <c r="AD6690" t="e">
        <v>#N/A</v>
      </c>
      <c r="AE6690" t="e">
        <v>#N/A</v>
      </c>
      <c r="AF6690" t="e">
        <v>#N/A</v>
      </c>
    </row>
    <row r="6691" spans="1:32" x14ac:dyDescent="0.25">
      <c r="A6691" t="e">
        <v>#N/A</v>
      </c>
      <c r="B6691" s="33" t="e">
        <v>#N/A</v>
      </c>
      <c r="C6691" t="e">
        <v>#N/A</v>
      </c>
      <c r="D6691" t="e">
        <v>#N/A</v>
      </c>
      <c r="E6691" s="69" t="e">
        <v>#N/A</v>
      </c>
      <c r="F6691" s="3" t="e">
        <v>#N/A</v>
      </c>
      <c r="G6691" s="3" t="e">
        <v>#N/A</v>
      </c>
      <c r="H6691" s="3" t="e">
        <v>#N/A</v>
      </c>
      <c r="I6691" s="80" t="e">
        <v>#N/A</v>
      </c>
      <c r="J6691" s="80" t="e">
        <v>#N/A</v>
      </c>
      <c r="K6691" s="85" t="e">
        <v>#N/A</v>
      </c>
      <c r="L6691" s="9" t="e">
        <v>#N/A</v>
      </c>
      <c r="M6691" s="93" t="e">
        <v>#N/A</v>
      </c>
      <c r="N6691" s="8" t="e">
        <v>#N/A</v>
      </c>
      <c r="O6691" t="e">
        <v>#N/A</v>
      </c>
      <c r="P6691" t="e">
        <v>#N/A</v>
      </c>
      <c r="Q6691" t="e">
        <v>#N/A</v>
      </c>
      <c r="R6691" s="2" t="e">
        <v>#N/A</v>
      </c>
      <c r="S6691" t="e">
        <v>#N/A</v>
      </c>
      <c r="T6691" s="3" t="e">
        <v>#N/A</v>
      </c>
      <c r="U6691" s="3" t="e">
        <v>#N/A</v>
      </c>
      <c r="V6691" t="e">
        <v>#N/A</v>
      </c>
      <c r="W6691" t="e">
        <v>#N/A</v>
      </c>
      <c r="X6691" t="e">
        <v>#N/A</v>
      </c>
      <c r="Y6691" s="3" t="e">
        <v>#N/A</v>
      </c>
      <c r="Z6691" s="8" t="e">
        <v>#N/A</v>
      </c>
      <c r="AA6691" s="30" t="e">
        <v>#N/A</v>
      </c>
      <c r="AB6691" t="e">
        <v>#N/A</v>
      </c>
      <c r="AC6691" t="e">
        <v>#N/A</v>
      </c>
      <c r="AD6691" t="e">
        <v>#N/A</v>
      </c>
      <c r="AE6691" t="e">
        <v>#N/A</v>
      </c>
      <c r="AF6691" t="e">
        <v>#N/A</v>
      </c>
    </row>
    <row r="6692" spans="1:32" x14ac:dyDescent="0.25">
      <c r="A6692" t="e">
        <v>#N/A</v>
      </c>
      <c r="B6692" s="33" t="e">
        <v>#N/A</v>
      </c>
      <c r="C6692" t="e">
        <v>#N/A</v>
      </c>
      <c r="D6692" t="e">
        <v>#N/A</v>
      </c>
      <c r="E6692" s="69" t="e">
        <v>#N/A</v>
      </c>
      <c r="F6692" s="3" t="e">
        <v>#N/A</v>
      </c>
      <c r="G6692" s="3" t="e">
        <v>#N/A</v>
      </c>
      <c r="H6692" s="3" t="e">
        <v>#N/A</v>
      </c>
      <c r="I6692" s="80" t="e">
        <v>#N/A</v>
      </c>
      <c r="J6692" s="80" t="e">
        <v>#N/A</v>
      </c>
      <c r="K6692" s="85" t="e">
        <v>#N/A</v>
      </c>
      <c r="L6692" s="9" t="e">
        <v>#N/A</v>
      </c>
      <c r="M6692" s="93" t="e">
        <v>#N/A</v>
      </c>
      <c r="N6692" s="8" t="e">
        <v>#N/A</v>
      </c>
      <c r="O6692" t="e">
        <v>#N/A</v>
      </c>
      <c r="P6692" t="e">
        <v>#N/A</v>
      </c>
      <c r="Q6692" t="e">
        <v>#N/A</v>
      </c>
      <c r="R6692" s="2" t="e">
        <v>#N/A</v>
      </c>
      <c r="S6692" t="e">
        <v>#N/A</v>
      </c>
      <c r="T6692" s="3" t="e">
        <v>#N/A</v>
      </c>
      <c r="U6692" s="3" t="e">
        <v>#N/A</v>
      </c>
      <c r="V6692" t="e">
        <v>#N/A</v>
      </c>
      <c r="W6692" t="e">
        <v>#N/A</v>
      </c>
      <c r="X6692" t="e">
        <v>#N/A</v>
      </c>
      <c r="Y6692" s="3" t="e">
        <v>#N/A</v>
      </c>
      <c r="Z6692" s="8" t="e">
        <v>#N/A</v>
      </c>
      <c r="AA6692" s="30" t="e">
        <v>#N/A</v>
      </c>
      <c r="AB6692" t="e">
        <v>#N/A</v>
      </c>
      <c r="AC6692" t="e">
        <v>#N/A</v>
      </c>
      <c r="AD6692" t="e">
        <v>#N/A</v>
      </c>
      <c r="AE6692" t="e">
        <v>#N/A</v>
      </c>
      <c r="AF6692" t="e">
        <v>#N/A</v>
      </c>
    </row>
    <row r="6693" spans="1:32" x14ac:dyDescent="0.25">
      <c r="A6693" t="e">
        <v>#N/A</v>
      </c>
      <c r="B6693" s="33" t="e">
        <v>#N/A</v>
      </c>
      <c r="C6693" t="e">
        <v>#N/A</v>
      </c>
      <c r="D6693" t="e">
        <v>#N/A</v>
      </c>
      <c r="E6693" s="69" t="e">
        <v>#N/A</v>
      </c>
      <c r="F6693" s="3" t="e">
        <v>#N/A</v>
      </c>
      <c r="G6693" s="3" t="e">
        <v>#N/A</v>
      </c>
      <c r="H6693" s="3" t="e">
        <v>#N/A</v>
      </c>
      <c r="I6693" s="80" t="e">
        <v>#N/A</v>
      </c>
      <c r="J6693" s="80" t="e">
        <v>#N/A</v>
      </c>
      <c r="K6693" s="85" t="e">
        <v>#N/A</v>
      </c>
      <c r="L6693" s="9" t="e">
        <v>#N/A</v>
      </c>
      <c r="M6693" s="93" t="e">
        <v>#N/A</v>
      </c>
      <c r="N6693" s="8" t="e">
        <v>#N/A</v>
      </c>
      <c r="O6693" t="e">
        <v>#N/A</v>
      </c>
      <c r="P6693" t="e">
        <v>#N/A</v>
      </c>
      <c r="Q6693" t="e">
        <v>#N/A</v>
      </c>
      <c r="R6693" s="2" t="e">
        <v>#N/A</v>
      </c>
      <c r="S6693" t="e">
        <v>#N/A</v>
      </c>
      <c r="T6693" s="3" t="e">
        <v>#N/A</v>
      </c>
      <c r="U6693" s="3" t="e">
        <v>#N/A</v>
      </c>
      <c r="V6693" t="e">
        <v>#N/A</v>
      </c>
      <c r="W6693" t="e">
        <v>#N/A</v>
      </c>
      <c r="X6693" t="e">
        <v>#N/A</v>
      </c>
      <c r="Y6693" s="3" t="e">
        <v>#N/A</v>
      </c>
      <c r="Z6693" s="8" t="e">
        <v>#N/A</v>
      </c>
      <c r="AA6693" s="30" t="e">
        <v>#N/A</v>
      </c>
      <c r="AB6693" t="e">
        <v>#N/A</v>
      </c>
      <c r="AC6693" t="e">
        <v>#N/A</v>
      </c>
      <c r="AD6693" t="e">
        <v>#N/A</v>
      </c>
      <c r="AE6693" t="e">
        <v>#N/A</v>
      </c>
      <c r="AF6693" t="e">
        <v>#N/A</v>
      </c>
    </row>
    <row r="6694" spans="1:32" x14ac:dyDescent="0.25">
      <c r="A6694" t="e">
        <v>#N/A</v>
      </c>
      <c r="B6694" s="33" t="e">
        <v>#N/A</v>
      </c>
      <c r="C6694" t="e">
        <v>#N/A</v>
      </c>
      <c r="D6694" t="e">
        <v>#N/A</v>
      </c>
      <c r="E6694" s="69" t="e">
        <v>#N/A</v>
      </c>
      <c r="F6694" s="3" t="e">
        <v>#N/A</v>
      </c>
      <c r="G6694" s="3" t="e">
        <v>#N/A</v>
      </c>
      <c r="H6694" s="3" t="e">
        <v>#N/A</v>
      </c>
      <c r="I6694" s="80" t="e">
        <v>#N/A</v>
      </c>
      <c r="J6694" s="80" t="e">
        <v>#N/A</v>
      </c>
      <c r="K6694" s="85" t="e">
        <v>#N/A</v>
      </c>
      <c r="L6694" s="9" t="e">
        <v>#N/A</v>
      </c>
      <c r="M6694" s="93" t="e">
        <v>#N/A</v>
      </c>
      <c r="N6694" s="8" t="e">
        <v>#N/A</v>
      </c>
      <c r="O6694" t="e">
        <v>#N/A</v>
      </c>
      <c r="P6694" t="e">
        <v>#N/A</v>
      </c>
      <c r="Q6694" t="e">
        <v>#N/A</v>
      </c>
      <c r="R6694" s="2" t="e">
        <v>#N/A</v>
      </c>
      <c r="S6694" t="e">
        <v>#N/A</v>
      </c>
      <c r="T6694" s="3" t="e">
        <v>#N/A</v>
      </c>
      <c r="U6694" s="3" t="e">
        <v>#N/A</v>
      </c>
      <c r="V6694" t="e">
        <v>#N/A</v>
      </c>
      <c r="W6694" t="e">
        <v>#N/A</v>
      </c>
      <c r="X6694" t="e">
        <v>#N/A</v>
      </c>
      <c r="Y6694" s="3" t="e">
        <v>#N/A</v>
      </c>
      <c r="Z6694" s="8" t="e">
        <v>#N/A</v>
      </c>
      <c r="AA6694" s="30" t="e">
        <v>#N/A</v>
      </c>
      <c r="AB6694" t="e">
        <v>#N/A</v>
      </c>
      <c r="AC6694" t="e">
        <v>#N/A</v>
      </c>
      <c r="AD6694" t="e">
        <v>#N/A</v>
      </c>
      <c r="AE6694" t="e">
        <v>#N/A</v>
      </c>
      <c r="AF6694" t="e">
        <v>#N/A</v>
      </c>
    </row>
    <row r="6695" spans="1:32" x14ac:dyDescent="0.25">
      <c r="A6695" t="e">
        <v>#N/A</v>
      </c>
      <c r="B6695" s="33" t="e">
        <v>#N/A</v>
      </c>
      <c r="C6695" t="e">
        <v>#N/A</v>
      </c>
      <c r="D6695" t="e">
        <v>#N/A</v>
      </c>
      <c r="E6695" s="69" t="e">
        <v>#N/A</v>
      </c>
      <c r="F6695" s="3" t="e">
        <v>#N/A</v>
      </c>
      <c r="G6695" s="3" t="e">
        <v>#N/A</v>
      </c>
      <c r="H6695" s="3" t="e">
        <v>#N/A</v>
      </c>
      <c r="I6695" s="80" t="e">
        <v>#N/A</v>
      </c>
      <c r="J6695" s="80" t="e">
        <v>#N/A</v>
      </c>
      <c r="K6695" s="85" t="e">
        <v>#N/A</v>
      </c>
      <c r="L6695" s="9" t="e">
        <v>#N/A</v>
      </c>
      <c r="M6695" s="93" t="e">
        <v>#N/A</v>
      </c>
      <c r="N6695" s="8" t="e">
        <v>#N/A</v>
      </c>
      <c r="O6695" t="e">
        <v>#N/A</v>
      </c>
      <c r="P6695" t="e">
        <v>#N/A</v>
      </c>
      <c r="Q6695" t="e">
        <v>#N/A</v>
      </c>
      <c r="R6695" s="2" t="e">
        <v>#N/A</v>
      </c>
      <c r="S6695" t="e">
        <v>#N/A</v>
      </c>
      <c r="T6695" s="3" t="e">
        <v>#N/A</v>
      </c>
      <c r="U6695" s="3" t="e">
        <v>#N/A</v>
      </c>
      <c r="V6695" t="e">
        <v>#N/A</v>
      </c>
      <c r="W6695" t="e">
        <v>#N/A</v>
      </c>
      <c r="X6695" t="e">
        <v>#N/A</v>
      </c>
      <c r="Y6695" s="3" t="e">
        <v>#N/A</v>
      </c>
      <c r="Z6695" s="8" t="e">
        <v>#N/A</v>
      </c>
      <c r="AA6695" s="30" t="e">
        <v>#N/A</v>
      </c>
      <c r="AB6695" t="e">
        <v>#N/A</v>
      </c>
      <c r="AC6695" t="e">
        <v>#N/A</v>
      </c>
      <c r="AD6695" t="e">
        <v>#N/A</v>
      </c>
      <c r="AE6695" t="e">
        <v>#N/A</v>
      </c>
      <c r="AF6695" t="e">
        <v>#N/A</v>
      </c>
    </row>
    <row r="6696" spans="1:32" x14ac:dyDescent="0.25">
      <c r="A6696" t="e">
        <v>#N/A</v>
      </c>
      <c r="B6696" s="33" t="e">
        <v>#N/A</v>
      </c>
      <c r="C6696" t="e">
        <v>#N/A</v>
      </c>
      <c r="D6696" t="e">
        <v>#N/A</v>
      </c>
      <c r="E6696" s="69" t="e">
        <v>#N/A</v>
      </c>
      <c r="F6696" s="3" t="e">
        <v>#N/A</v>
      </c>
      <c r="G6696" s="3" t="e">
        <v>#N/A</v>
      </c>
      <c r="H6696" s="3" t="e">
        <v>#N/A</v>
      </c>
      <c r="I6696" s="80" t="e">
        <v>#N/A</v>
      </c>
      <c r="J6696" s="80" t="e">
        <v>#N/A</v>
      </c>
      <c r="K6696" s="85" t="e">
        <v>#N/A</v>
      </c>
      <c r="L6696" s="9" t="e">
        <v>#N/A</v>
      </c>
      <c r="M6696" s="93" t="e">
        <v>#N/A</v>
      </c>
      <c r="N6696" s="8" t="e">
        <v>#N/A</v>
      </c>
      <c r="O6696" t="e">
        <v>#N/A</v>
      </c>
      <c r="P6696" t="e">
        <v>#N/A</v>
      </c>
      <c r="Q6696" t="e">
        <v>#N/A</v>
      </c>
      <c r="R6696" s="2" t="e">
        <v>#N/A</v>
      </c>
      <c r="S6696" t="e">
        <v>#N/A</v>
      </c>
      <c r="T6696" s="3" t="e">
        <v>#N/A</v>
      </c>
      <c r="U6696" s="3" t="e">
        <v>#N/A</v>
      </c>
      <c r="V6696" t="e">
        <v>#N/A</v>
      </c>
      <c r="W6696" t="e">
        <v>#N/A</v>
      </c>
      <c r="X6696" t="e">
        <v>#N/A</v>
      </c>
      <c r="Y6696" s="3" t="e">
        <v>#N/A</v>
      </c>
      <c r="Z6696" s="8" t="e">
        <v>#N/A</v>
      </c>
      <c r="AA6696" s="30" t="e">
        <v>#N/A</v>
      </c>
      <c r="AB6696" t="e">
        <v>#N/A</v>
      </c>
      <c r="AC6696" t="e">
        <v>#N/A</v>
      </c>
      <c r="AD6696" t="e">
        <v>#N/A</v>
      </c>
      <c r="AE6696" t="e">
        <v>#N/A</v>
      </c>
      <c r="AF6696" t="e">
        <v>#N/A</v>
      </c>
    </row>
    <row r="6697" spans="1:32" x14ac:dyDescent="0.25">
      <c r="A6697" t="e">
        <v>#N/A</v>
      </c>
      <c r="B6697" s="33" t="e">
        <v>#N/A</v>
      </c>
      <c r="C6697" t="e">
        <v>#N/A</v>
      </c>
      <c r="D6697" t="e">
        <v>#N/A</v>
      </c>
      <c r="E6697" s="69" t="e">
        <v>#N/A</v>
      </c>
      <c r="F6697" s="3" t="e">
        <v>#N/A</v>
      </c>
      <c r="G6697" s="3" t="e">
        <v>#N/A</v>
      </c>
      <c r="H6697" s="3" t="e">
        <v>#N/A</v>
      </c>
      <c r="I6697" s="80" t="e">
        <v>#N/A</v>
      </c>
      <c r="J6697" s="80" t="e">
        <v>#N/A</v>
      </c>
      <c r="K6697" s="85" t="e">
        <v>#N/A</v>
      </c>
      <c r="L6697" s="9" t="e">
        <v>#N/A</v>
      </c>
      <c r="M6697" s="93" t="e">
        <v>#N/A</v>
      </c>
      <c r="N6697" s="8" t="e">
        <v>#N/A</v>
      </c>
      <c r="O6697" t="e">
        <v>#N/A</v>
      </c>
      <c r="P6697" t="e">
        <v>#N/A</v>
      </c>
      <c r="Q6697" t="e">
        <v>#N/A</v>
      </c>
      <c r="R6697" s="2" t="e">
        <v>#N/A</v>
      </c>
      <c r="S6697" t="e">
        <v>#N/A</v>
      </c>
      <c r="T6697" s="3" t="e">
        <v>#N/A</v>
      </c>
      <c r="U6697" s="3" t="e">
        <v>#N/A</v>
      </c>
      <c r="V6697" t="e">
        <v>#N/A</v>
      </c>
      <c r="W6697" t="e">
        <v>#N/A</v>
      </c>
      <c r="X6697" t="e">
        <v>#N/A</v>
      </c>
      <c r="Y6697" s="3" t="e">
        <v>#N/A</v>
      </c>
      <c r="Z6697" s="8" t="e">
        <v>#N/A</v>
      </c>
      <c r="AA6697" s="30" t="e">
        <v>#N/A</v>
      </c>
      <c r="AB6697" t="e">
        <v>#N/A</v>
      </c>
      <c r="AC6697" t="e">
        <v>#N/A</v>
      </c>
      <c r="AD6697" t="e">
        <v>#N/A</v>
      </c>
      <c r="AE6697" t="e">
        <v>#N/A</v>
      </c>
      <c r="AF6697" t="e">
        <v>#N/A</v>
      </c>
    </row>
    <row r="6698" spans="1:32" x14ac:dyDescent="0.25">
      <c r="A6698" t="e">
        <v>#N/A</v>
      </c>
      <c r="B6698" s="33" t="e">
        <v>#N/A</v>
      </c>
      <c r="C6698" t="e">
        <v>#N/A</v>
      </c>
      <c r="D6698" t="e">
        <v>#N/A</v>
      </c>
      <c r="E6698" s="69" t="e">
        <v>#N/A</v>
      </c>
      <c r="F6698" s="3" t="e">
        <v>#N/A</v>
      </c>
      <c r="G6698" s="3" t="e">
        <v>#N/A</v>
      </c>
      <c r="H6698" s="3" t="e">
        <v>#N/A</v>
      </c>
      <c r="I6698" s="80" t="e">
        <v>#N/A</v>
      </c>
      <c r="J6698" s="80" t="e">
        <v>#N/A</v>
      </c>
      <c r="K6698" s="85" t="e">
        <v>#N/A</v>
      </c>
      <c r="L6698" s="9" t="e">
        <v>#N/A</v>
      </c>
      <c r="M6698" s="93" t="e">
        <v>#N/A</v>
      </c>
      <c r="N6698" s="8" t="e">
        <v>#N/A</v>
      </c>
      <c r="O6698" t="e">
        <v>#N/A</v>
      </c>
      <c r="P6698" t="e">
        <v>#N/A</v>
      </c>
      <c r="Q6698" t="e">
        <v>#N/A</v>
      </c>
      <c r="R6698" s="2" t="e">
        <v>#N/A</v>
      </c>
      <c r="S6698" t="e">
        <v>#N/A</v>
      </c>
      <c r="T6698" s="3" t="e">
        <v>#N/A</v>
      </c>
      <c r="U6698" s="3" t="e">
        <v>#N/A</v>
      </c>
      <c r="V6698" t="e">
        <v>#N/A</v>
      </c>
      <c r="W6698" t="e">
        <v>#N/A</v>
      </c>
      <c r="X6698" t="e">
        <v>#N/A</v>
      </c>
      <c r="Y6698" s="3" t="e">
        <v>#N/A</v>
      </c>
      <c r="Z6698" s="8" t="e">
        <v>#N/A</v>
      </c>
      <c r="AA6698" s="30" t="e">
        <v>#N/A</v>
      </c>
      <c r="AB6698" t="e">
        <v>#N/A</v>
      </c>
      <c r="AC6698" t="e">
        <v>#N/A</v>
      </c>
      <c r="AD6698" t="e">
        <v>#N/A</v>
      </c>
      <c r="AE6698" t="e">
        <v>#N/A</v>
      </c>
      <c r="AF6698" t="e">
        <v>#N/A</v>
      </c>
    </row>
    <row r="6699" spans="1:32" x14ac:dyDescent="0.25">
      <c r="A6699" t="e">
        <v>#N/A</v>
      </c>
      <c r="B6699" s="33" t="e">
        <v>#N/A</v>
      </c>
      <c r="C6699" t="e">
        <v>#N/A</v>
      </c>
      <c r="D6699" t="e">
        <v>#N/A</v>
      </c>
      <c r="E6699" s="69" t="e">
        <v>#N/A</v>
      </c>
      <c r="F6699" s="3" t="e">
        <v>#N/A</v>
      </c>
      <c r="G6699" s="3" t="e">
        <v>#N/A</v>
      </c>
      <c r="H6699" s="3" t="e">
        <v>#N/A</v>
      </c>
      <c r="I6699" s="80" t="e">
        <v>#N/A</v>
      </c>
      <c r="J6699" s="80" t="e">
        <v>#N/A</v>
      </c>
      <c r="K6699" s="85" t="e">
        <v>#N/A</v>
      </c>
      <c r="L6699" s="9" t="e">
        <v>#N/A</v>
      </c>
      <c r="M6699" s="93" t="e">
        <v>#N/A</v>
      </c>
      <c r="N6699" s="8" t="e">
        <v>#N/A</v>
      </c>
      <c r="O6699" t="e">
        <v>#N/A</v>
      </c>
      <c r="P6699" t="e">
        <v>#N/A</v>
      </c>
      <c r="Q6699" t="e">
        <v>#N/A</v>
      </c>
      <c r="R6699" s="2" t="e">
        <v>#N/A</v>
      </c>
      <c r="S6699" t="e">
        <v>#N/A</v>
      </c>
      <c r="T6699" s="3" t="e">
        <v>#N/A</v>
      </c>
      <c r="U6699" s="3" t="e">
        <v>#N/A</v>
      </c>
      <c r="V6699" t="e">
        <v>#N/A</v>
      </c>
      <c r="W6699" t="e">
        <v>#N/A</v>
      </c>
      <c r="X6699" t="e">
        <v>#N/A</v>
      </c>
      <c r="Y6699" s="3" t="e">
        <v>#N/A</v>
      </c>
      <c r="Z6699" s="8" t="e">
        <v>#N/A</v>
      </c>
      <c r="AA6699" s="30" t="e">
        <v>#N/A</v>
      </c>
      <c r="AB6699" t="e">
        <v>#N/A</v>
      </c>
      <c r="AC6699" t="e">
        <v>#N/A</v>
      </c>
      <c r="AD6699" t="e">
        <v>#N/A</v>
      </c>
      <c r="AE6699" t="e">
        <v>#N/A</v>
      </c>
      <c r="AF6699" t="e">
        <v>#N/A</v>
      </c>
    </row>
    <row r="6700" spans="1:32" x14ac:dyDescent="0.25">
      <c r="A6700" t="e">
        <v>#N/A</v>
      </c>
      <c r="B6700" s="33" t="e">
        <v>#N/A</v>
      </c>
      <c r="C6700" t="e">
        <v>#N/A</v>
      </c>
      <c r="D6700" t="e">
        <v>#N/A</v>
      </c>
      <c r="E6700" s="69" t="e">
        <v>#N/A</v>
      </c>
      <c r="F6700" s="3" t="e">
        <v>#N/A</v>
      </c>
      <c r="G6700" s="3" t="e">
        <v>#N/A</v>
      </c>
      <c r="H6700" s="3" t="e">
        <v>#N/A</v>
      </c>
      <c r="I6700" s="80" t="e">
        <v>#N/A</v>
      </c>
      <c r="J6700" s="80" t="e">
        <v>#N/A</v>
      </c>
      <c r="K6700" s="85" t="e">
        <v>#N/A</v>
      </c>
      <c r="L6700" s="9" t="e">
        <v>#N/A</v>
      </c>
      <c r="M6700" s="93" t="e">
        <v>#N/A</v>
      </c>
      <c r="N6700" s="8" t="e">
        <v>#N/A</v>
      </c>
      <c r="O6700" t="e">
        <v>#N/A</v>
      </c>
      <c r="P6700" t="e">
        <v>#N/A</v>
      </c>
      <c r="Q6700" t="e">
        <v>#N/A</v>
      </c>
      <c r="R6700" s="2" t="e">
        <v>#N/A</v>
      </c>
      <c r="S6700" t="e">
        <v>#N/A</v>
      </c>
      <c r="T6700" s="3" t="e">
        <v>#N/A</v>
      </c>
      <c r="U6700" s="3" t="e">
        <v>#N/A</v>
      </c>
      <c r="V6700" t="e">
        <v>#N/A</v>
      </c>
      <c r="W6700" t="e">
        <v>#N/A</v>
      </c>
      <c r="X6700" t="e">
        <v>#N/A</v>
      </c>
      <c r="Y6700" s="3" t="e">
        <v>#N/A</v>
      </c>
      <c r="Z6700" s="8" t="e">
        <v>#N/A</v>
      </c>
      <c r="AA6700" s="30" t="e">
        <v>#N/A</v>
      </c>
      <c r="AB6700" t="e">
        <v>#N/A</v>
      </c>
      <c r="AC6700" t="e">
        <v>#N/A</v>
      </c>
      <c r="AD6700" t="e">
        <v>#N/A</v>
      </c>
      <c r="AE6700" t="e">
        <v>#N/A</v>
      </c>
      <c r="AF6700" t="e">
        <v>#N/A</v>
      </c>
    </row>
    <row r="6701" spans="1:32" x14ac:dyDescent="0.25">
      <c r="A6701" t="e">
        <v>#N/A</v>
      </c>
      <c r="B6701" s="33" t="e">
        <v>#N/A</v>
      </c>
      <c r="C6701" t="e">
        <v>#N/A</v>
      </c>
      <c r="D6701" t="e">
        <v>#N/A</v>
      </c>
      <c r="E6701" s="69" t="e">
        <v>#N/A</v>
      </c>
      <c r="F6701" s="3" t="e">
        <v>#N/A</v>
      </c>
      <c r="G6701" s="3" t="e">
        <v>#N/A</v>
      </c>
      <c r="H6701" s="3" t="e">
        <v>#N/A</v>
      </c>
      <c r="I6701" s="80" t="e">
        <v>#N/A</v>
      </c>
      <c r="J6701" s="80" t="e">
        <v>#N/A</v>
      </c>
      <c r="K6701" s="85" t="e">
        <v>#N/A</v>
      </c>
      <c r="L6701" s="9" t="e">
        <v>#N/A</v>
      </c>
      <c r="M6701" s="93" t="e">
        <v>#N/A</v>
      </c>
      <c r="N6701" s="8" t="e">
        <v>#N/A</v>
      </c>
      <c r="O6701" t="e">
        <v>#N/A</v>
      </c>
      <c r="P6701" t="e">
        <v>#N/A</v>
      </c>
      <c r="Q6701" t="e">
        <v>#N/A</v>
      </c>
      <c r="R6701" s="2" t="e">
        <v>#N/A</v>
      </c>
      <c r="S6701" t="e">
        <v>#N/A</v>
      </c>
      <c r="T6701" s="3" t="e">
        <v>#N/A</v>
      </c>
      <c r="U6701" s="3" t="e">
        <v>#N/A</v>
      </c>
      <c r="V6701" t="e">
        <v>#N/A</v>
      </c>
      <c r="W6701" t="e">
        <v>#N/A</v>
      </c>
      <c r="X6701" t="e">
        <v>#N/A</v>
      </c>
      <c r="Y6701" s="3" t="e">
        <v>#N/A</v>
      </c>
      <c r="Z6701" s="8" t="e">
        <v>#N/A</v>
      </c>
      <c r="AA6701" s="30" t="e">
        <v>#N/A</v>
      </c>
      <c r="AB6701" t="e">
        <v>#N/A</v>
      </c>
      <c r="AC6701" t="e">
        <v>#N/A</v>
      </c>
      <c r="AD6701" t="e">
        <v>#N/A</v>
      </c>
      <c r="AE6701" t="e">
        <v>#N/A</v>
      </c>
      <c r="AF6701" t="e">
        <v>#N/A</v>
      </c>
    </row>
    <row r="6702" spans="1:32" x14ac:dyDescent="0.25">
      <c r="A6702" t="e">
        <v>#N/A</v>
      </c>
      <c r="B6702" s="33" t="e">
        <v>#N/A</v>
      </c>
      <c r="C6702" t="e">
        <v>#N/A</v>
      </c>
      <c r="D6702" t="e">
        <v>#N/A</v>
      </c>
      <c r="E6702" s="69" t="e">
        <v>#N/A</v>
      </c>
      <c r="F6702" s="3" t="e">
        <v>#N/A</v>
      </c>
      <c r="G6702" s="3" t="e">
        <v>#N/A</v>
      </c>
      <c r="H6702" s="3" t="e">
        <v>#N/A</v>
      </c>
      <c r="I6702" s="80" t="e">
        <v>#N/A</v>
      </c>
      <c r="J6702" s="80" t="e">
        <v>#N/A</v>
      </c>
      <c r="K6702" s="85" t="e">
        <v>#N/A</v>
      </c>
      <c r="L6702" s="9" t="e">
        <v>#N/A</v>
      </c>
      <c r="M6702" s="93" t="e">
        <v>#N/A</v>
      </c>
      <c r="N6702" s="8" t="e">
        <v>#N/A</v>
      </c>
      <c r="O6702" t="e">
        <v>#N/A</v>
      </c>
      <c r="P6702" t="e">
        <v>#N/A</v>
      </c>
      <c r="Q6702" t="e">
        <v>#N/A</v>
      </c>
      <c r="R6702" s="2" t="e">
        <v>#N/A</v>
      </c>
      <c r="S6702" t="e">
        <v>#N/A</v>
      </c>
      <c r="T6702" s="3" t="e">
        <v>#N/A</v>
      </c>
      <c r="U6702" s="3" t="e">
        <v>#N/A</v>
      </c>
      <c r="V6702" t="e">
        <v>#N/A</v>
      </c>
      <c r="W6702" t="e">
        <v>#N/A</v>
      </c>
      <c r="X6702" t="e">
        <v>#N/A</v>
      </c>
      <c r="Y6702" s="3" t="e">
        <v>#N/A</v>
      </c>
      <c r="Z6702" s="8" t="e">
        <v>#N/A</v>
      </c>
      <c r="AA6702" s="30" t="e">
        <v>#N/A</v>
      </c>
      <c r="AB6702" t="e">
        <v>#N/A</v>
      </c>
      <c r="AC6702" t="e">
        <v>#N/A</v>
      </c>
      <c r="AD6702" t="e">
        <v>#N/A</v>
      </c>
      <c r="AE6702" t="e">
        <v>#N/A</v>
      </c>
      <c r="AF6702" t="e">
        <v>#N/A</v>
      </c>
    </row>
    <row r="6703" spans="1:32" x14ac:dyDescent="0.25">
      <c r="A6703" t="e">
        <v>#N/A</v>
      </c>
      <c r="B6703" s="33" t="e">
        <v>#N/A</v>
      </c>
      <c r="C6703" t="e">
        <v>#N/A</v>
      </c>
      <c r="D6703" t="e">
        <v>#N/A</v>
      </c>
      <c r="E6703" s="69" t="e">
        <v>#N/A</v>
      </c>
      <c r="F6703" s="3" t="e">
        <v>#N/A</v>
      </c>
      <c r="G6703" s="3" t="e">
        <v>#N/A</v>
      </c>
      <c r="H6703" s="3" t="e">
        <v>#N/A</v>
      </c>
      <c r="I6703" s="80" t="e">
        <v>#N/A</v>
      </c>
      <c r="J6703" s="80" t="e">
        <v>#N/A</v>
      </c>
      <c r="K6703" s="85" t="e">
        <v>#N/A</v>
      </c>
      <c r="L6703" s="9" t="e">
        <v>#N/A</v>
      </c>
      <c r="M6703" s="93" t="e">
        <v>#N/A</v>
      </c>
      <c r="N6703" s="8" t="e">
        <v>#N/A</v>
      </c>
      <c r="O6703" t="e">
        <v>#N/A</v>
      </c>
      <c r="P6703" t="e">
        <v>#N/A</v>
      </c>
      <c r="Q6703" t="e">
        <v>#N/A</v>
      </c>
      <c r="R6703" s="2" t="e">
        <v>#N/A</v>
      </c>
      <c r="S6703" t="e">
        <v>#N/A</v>
      </c>
      <c r="T6703" s="3" t="e">
        <v>#N/A</v>
      </c>
      <c r="U6703" s="3" t="e">
        <v>#N/A</v>
      </c>
      <c r="V6703" t="e">
        <v>#N/A</v>
      </c>
      <c r="W6703" t="e">
        <v>#N/A</v>
      </c>
      <c r="X6703" t="e">
        <v>#N/A</v>
      </c>
      <c r="Y6703" s="3" t="e">
        <v>#N/A</v>
      </c>
      <c r="Z6703" s="8" t="e">
        <v>#N/A</v>
      </c>
      <c r="AA6703" s="30" t="e">
        <v>#N/A</v>
      </c>
      <c r="AB6703" t="e">
        <v>#N/A</v>
      </c>
      <c r="AC6703" t="e">
        <v>#N/A</v>
      </c>
      <c r="AD6703" t="e">
        <v>#N/A</v>
      </c>
      <c r="AE6703" t="e">
        <v>#N/A</v>
      </c>
      <c r="AF6703" t="e">
        <v>#N/A</v>
      </c>
    </row>
    <row r="6704" spans="1:32" x14ac:dyDescent="0.25">
      <c r="A6704" t="e">
        <v>#N/A</v>
      </c>
      <c r="B6704" s="33" t="e">
        <v>#N/A</v>
      </c>
      <c r="C6704" t="e">
        <v>#N/A</v>
      </c>
      <c r="D6704" t="e">
        <v>#N/A</v>
      </c>
      <c r="E6704" s="69" t="e">
        <v>#N/A</v>
      </c>
      <c r="F6704" s="3" t="e">
        <v>#N/A</v>
      </c>
      <c r="G6704" s="3" t="e">
        <v>#N/A</v>
      </c>
      <c r="H6704" s="3" t="e">
        <v>#N/A</v>
      </c>
      <c r="I6704" s="80" t="e">
        <v>#N/A</v>
      </c>
      <c r="J6704" s="80" t="e">
        <v>#N/A</v>
      </c>
      <c r="K6704" s="85" t="e">
        <v>#N/A</v>
      </c>
      <c r="L6704" s="9" t="e">
        <v>#N/A</v>
      </c>
      <c r="M6704" s="93" t="e">
        <v>#N/A</v>
      </c>
      <c r="N6704" s="8" t="e">
        <v>#N/A</v>
      </c>
      <c r="O6704" t="e">
        <v>#N/A</v>
      </c>
      <c r="P6704" t="e">
        <v>#N/A</v>
      </c>
      <c r="Q6704" t="e">
        <v>#N/A</v>
      </c>
      <c r="R6704" s="2" t="e">
        <v>#N/A</v>
      </c>
      <c r="S6704" t="e">
        <v>#N/A</v>
      </c>
      <c r="T6704" s="3" t="e">
        <v>#N/A</v>
      </c>
      <c r="U6704" s="3" t="e">
        <v>#N/A</v>
      </c>
      <c r="V6704" t="e">
        <v>#N/A</v>
      </c>
      <c r="W6704" t="e">
        <v>#N/A</v>
      </c>
      <c r="X6704" t="e">
        <v>#N/A</v>
      </c>
      <c r="Y6704" s="3" t="e">
        <v>#N/A</v>
      </c>
      <c r="Z6704" s="8" t="e">
        <v>#N/A</v>
      </c>
      <c r="AA6704" s="30" t="e">
        <v>#N/A</v>
      </c>
      <c r="AB6704" t="e">
        <v>#N/A</v>
      </c>
      <c r="AC6704" t="e">
        <v>#N/A</v>
      </c>
      <c r="AD6704" t="e">
        <v>#N/A</v>
      </c>
      <c r="AE6704" t="e">
        <v>#N/A</v>
      </c>
      <c r="AF6704" t="e">
        <v>#N/A</v>
      </c>
    </row>
    <row r="6705" spans="1:32" x14ac:dyDescent="0.25">
      <c r="A6705" t="e">
        <v>#N/A</v>
      </c>
      <c r="B6705" s="33" t="e">
        <v>#N/A</v>
      </c>
      <c r="C6705" t="e">
        <v>#N/A</v>
      </c>
      <c r="D6705" t="e">
        <v>#N/A</v>
      </c>
      <c r="E6705" s="69" t="e">
        <v>#N/A</v>
      </c>
      <c r="F6705" s="3" t="e">
        <v>#N/A</v>
      </c>
      <c r="G6705" s="3" t="e">
        <v>#N/A</v>
      </c>
      <c r="H6705" s="3" t="e">
        <v>#N/A</v>
      </c>
      <c r="I6705" s="80" t="e">
        <v>#N/A</v>
      </c>
      <c r="J6705" s="80" t="e">
        <v>#N/A</v>
      </c>
      <c r="K6705" s="85" t="e">
        <v>#N/A</v>
      </c>
      <c r="L6705" s="9" t="e">
        <v>#N/A</v>
      </c>
      <c r="M6705" s="93" t="e">
        <v>#N/A</v>
      </c>
      <c r="N6705" s="8" t="e">
        <v>#N/A</v>
      </c>
      <c r="O6705" t="e">
        <v>#N/A</v>
      </c>
      <c r="P6705" t="e">
        <v>#N/A</v>
      </c>
      <c r="Q6705" t="e">
        <v>#N/A</v>
      </c>
      <c r="R6705" s="2" t="e">
        <v>#N/A</v>
      </c>
      <c r="S6705" t="e">
        <v>#N/A</v>
      </c>
      <c r="T6705" s="3" t="e">
        <v>#N/A</v>
      </c>
      <c r="U6705" s="3" t="e">
        <v>#N/A</v>
      </c>
      <c r="V6705" t="e">
        <v>#N/A</v>
      </c>
      <c r="W6705" t="e">
        <v>#N/A</v>
      </c>
      <c r="X6705" t="e">
        <v>#N/A</v>
      </c>
      <c r="Y6705" s="3" t="e">
        <v>#N/A</v>
      </c>
      <c r="Z6705" s="8" t="e">
        <v>#N/A</v>
      </c>
      <c r="AA6705" s="30" t="e">
        <v>#N/A</v>
      </c>
      <c r="AB6705" t="e">
        <v>#N/A</v>
      </c>
      <c r="AC6705" t="e">
        <v>#N/A</v>
      </c>
      <c r="AD6705" t="e">
        <v>#N/A</v>
      </c>
      <c r="AE6705" t="e">
        <v>#N/A</v>
      </c>
      <c r="AF6705" t="e">
        <v>#N/A</v>
      </c>
    </row>
    <row r="6706" spans="1:32" x14ac:dyDescent="0.25">
      <c r="A6706" t="e">
        <v>#N/A</v>
      </c>
      <c r="B6706" s="33" t="e">
        <v>#N/A</v>
      </c>
      <c r="C6706" t="e">
        <v>#N/A</v>
      </c>
      <c r="D6706" t="e">
        <v>#N/A</v>
      </c>
      <c r="E6706" s="69" t="e">
        <v>#N/A</v>
      </c>
      <c r="F6706" s="3" t="e">
        <v>#N/A</v>
      </c>
      <c r="G6706" s="3" t="e">
        <v>#N/A</v>
      </c>
      <c r="H6706" s="3" t="e">
        <v>#N/A</v>
      </c>
      <c r="I6706" s="80" t="e">
        <v>#N/A</v>
      </c>
      <c r="J6706" s="80" t="e">
        <v>#N/A</v>
      </c>
      <c r="K6706" s="85" t="e">
        <v>#N/A</v>
      </c>
      <c r="L6706" s="9" t="e">
        <v>#N/A</v>
      </c>
      <c r="M6706" s="93" t="e">
        <v>#N/A</v>
      </c>
      <c r="N6706" s="8" t="e">
        <v>#N/A</v>
      </c>
      <c r="O6706" t="e">
        <v>#N/A</v>
      </c>
      <c r="P6706" t="e">
        <v>#N/A</v>
      </c>
      <c r="Q6706" t="e">
        <v>#N/A</v>
      </c>
      <c r="R6706" s="2" t="e">
        <v>#N/A</v>
      </c>
      <c r="S6706" t="e">
        <v>#N/A</v>
      </c>
      <c r="T6706" s="3" t="e">
        <v>#N/A</v>
      </c>
      <c r="U6706" s="3" t="e">
        <v>#N/A</v>
      </c>
      <c r="V6706" t="e">
        <v>#N/A</v>
      </c>
      <c r="W6706" t="e">
        <v>#N/A</v>
      </c>
      <c r="X6706" t="e">
        <v>#N/A</v>
      </c>
      <c r="Y6706" s="3" t="e">
        <v>#N/A</v>
      </c>
      <c r="Z6706" s="8" t="e">
        <v>#N/A</v>
      </c>
      <c r="AA6706" s="30" t="e">
        <v>#N/A</v>
      </c>
      <c r="AB6706" t="e">
        <v>#N/A</v>
      </c>
      <c r="AC6706" t="e">
        <v>#N/A</v>
      </c>
      <c r="AD6706" t="e">
        <v>#N/A</v>
      </c>
      <c r="AE6706" t="e">
        <v>#N/A</v>
      </c>
      <c r="AF6706" t="e">
        <v>#N/A</v>
      </c>
    </row>
    <row r="6707" spans="1:32" x14ac:dyDescent="0.25">
      <c r="A6707" t="e">
        <v>#N/A</v>
      </c>
      <c r="B6707" s="33" t="e">
        <v>#N/A</v>
      </c>
      <c r="C6707" t="e">
        <v>#N/A</v>
      </c>
      <c r="D6707" t="e">
        <v>#N/A</v>
      </c>
      <c r="E6707" s="69" t="e">
        <v>#N/A</v>
      </c>
      <c r="F6707" s="3" t="e">
        <v>#N/A</v>
      </c>
      <c r="G6707" s="3" t="e">
        <v>#N/A</v>
      </c>
      <c r="H6707" s="3" t="e">
        <v>#N/A</v>
      </c>
      <c r="I6707" s="80" t="e">
        <v>#N/A</v>
      </c>
      <c r="J6707" s="80" t="e">
        <v>#N/A</v>
      </c>
      <c r="K6707" s="85" t="e">
        <v>#N/A</v>
      </c>
      <c r="L6707" s="9" t="e">
        <v>#N/A</v>
      </c>
      <c r="M6707" s="93" t="e">
        <v>#N/A</v>
      </c>
      <c r="N6707" s="8" t="e">
        <v>#N/A</v>
      </c>
      <c r="O6707" t="e">
        <v>#N/A</v>
      </c>
      <c r="P6707" t="e">
        <v>#N/A</v>
      </c>
      <c r="Q6707" t="e">
        <v>#N/A</v>
      </c>
      <c r="R6707" s="2" t="e">
        <v>#N/A</v>
      </c>
      <c r="S6707" t="e">
        <v>#N/A</v>
      </c>
      <c r="T6707" s="3" t="e">
        <v>#N/A</v>
      </c>
      <c r="U6707" s="3" t="e">
        <v>#N/A</v>
      </c>
      <c r="V6707" t="e">
        <v>#N/A</v>
      </c>
      <c r="W6707" t="e">
        <v>#N/A</v>
      </c>
      <c r="X6707" t="e">
        <v>#N/A</v>
      </c>
      <c r="Y6707" s="3" t="e">
        <v>#N/A</v>
      </c>
      <c r="Z6707" s="8" t="e">
        <v>#N/A</v>
      </c>
      <c r="AA6707" s="30" t="e">
        <v>#N/A</v>
      </c>
      <c r="AB6707" t="e">
        <v>#N/A</v>
      </c>
      <c r="AC6707" t="e">
        <v>#N/A</v>
      </c>
      <c r="AD6707" t="e">
        <v>#N/A</v>
      </c>
      <c r="AE6707" t="e">
        <v>#N/A</v>
      </c>
      <c r="AF6707" t="e">
        <v>#N/A</v>
      </c>
    </row>
    <row r="6708" spans="1:32" x14ac:dyDescent="0.25">
      <c r="A6708" t="e">
        <v>#N/A</v>
      </c>
      <c r="B6708" s="33" t="e">
        <v>#N/A</v>
      </c>
      <c r="C6708" t="e">
        <v>#N/A</v>
      </c>
      <c r="D6708" t="e">
        <v>#N/A</v>
      </c>
      <c r="E6708" s="69" t="e">
        <v>#N/A</v>
      </c>
      <c r="F6708" s="3" t="e">
        <v>#N/A</v>
      </c>
      <c r="G6708" s="3" t="e">
        <v>#N/A</v>
      </c>
      <c r="H6708" s="3" t="e">
        <v>#N/A</v>
      </c>
      <c r="I6708" s="80" t="e">
        <v>#N/A</v>
      </c>
      <c r="J6708" s="80" t="e">
        <v>#N/A</v>
      </c>
      <c r="K6708" s="85" t="e">
        <v>#N/A</v>
      </c>
      <c r="L6708" s="9" t="e">
        <v>#N/A</v>
      </c>
      <c r="M6708" s="93" t="e">
        <v>#N/A</v>
      </c>
      <c r="N6708" s="8" t="e">
        <v>#N/A</v>
      </c>
      <c r="O6708" t="e">
        <v>#N/A</v>
      </c>
      <c r="P6708" t="e">
        <v>#N/A</v>
      </c>
      <c r="Q6708" t="e">
        <v>#N/A</v>
      </c>
      <c r="R6708" s="2" t="e">
        <v>#N/A</v>
      </c>
      <c r="S6708" t="e">
        <v>#N/A</v>
      </c>
      <c r="T6708" s="3" t="e">
        <v>#N/A</v>
      </c>
      <c r="U6708" s="3" t="e">
        <v>#N/A</v>
      </c>
      <c r="V6708" t="e">
        <v>#N/A</v>
      </c>
      <c r="W6708" t="e">
        <v>#N/A</v>
      </c>
      <c r="X6708" t="e">
        <v>#N/A</v>
      </c>
      <c r="Y6708" s="3" t="e">
        <v>#N/A</v>
      </c>
      <c r="Z6708" s="8" t="e">
        <v>#N/A</v>
      </c>
      <c r="AA6708" s="30" t="e">
        <v>#N/A</v>
      </c>
      <c r="AB6708" t="e">
        <v>#N/A</v>
      </c>
      <c r="AC6708" t="e">
        <v>#N/A</v>
      </c>
      <c r="AD6708" t="e">
        <v>#N/A</v>
      </c>
      <c r="AE6708" t="e">
        <v>#N/A</v>
      </c>
      <c r="AF6708" t="e">
        <v>#N/A</v>
      </c>
    </row>
    <row r="6709" spans="1:32" x14ac:dyDescent="0.25">
      <c r="A6709" t="e">
        <v>#N/A</v>
      </c>
      <c r="B6709" s="33" t="e">
        <v>#N/A</v>
      </c>
      <c r="C6709" t="e">
        <v>#N/A</v>
      </c>
      <c r="D6709" t="e">
        <v>#N/A</v>
      </c>
      <c r="E6709" s="69" t="e">
        <v>#N/A</v>
      </c>
      <c r="F6709" s="3" t="e">
        <v>#N/A</v>
      </c>
      <c r="G6709" s="3" t="e">
        <v>#N/A</v>
      </c>
      <c r="H6709" s="3" t="e">
        <v>#N/A</v>
      </c>
      <c r="I6709" s="80" t="e">
        <v>#N/A</v>
      </c>
      <c r="J6709" s="80" t="e">
        <v>#N/A</v>
      </c>
      <c r="K6709" s="85" t="e">
        <v>#N/A</v>
      </c>
      <c r="L6709" s="9" t="e">
        <v>#N/A</v>
      </c>
      <c r="M6709" s="93" t="e">
        <v>#N/A</v>
      </c>
      <c r="N6709" s="8" t="e">
        <v>#N/A</v>
      </c>
      <c r="O6709" t="e">
        <v>#N/A</v>
      </c>
      <c r="P6709" t="e">
        <v>#N/A</v>
      </c>
      <c r="Q6709" t="e">
        <v>#N/A</v>
      </c>
      <c r="R6709" s="2" t="e">
        <v>#N/A</v>
      </c>
      <c r="S6709" t="e">
        <v>#N/A</v>
      </c>
      <c r="T6709" s="3" t="e">
        <v>#N/A</v>
      </c>
      <c r="U6709" s="3" t="e">
        <v>#N/A</v>
      </c>
      <c r="V6709" t="e">
        <v>#N/A</v>
      </c>
      <c r="W6709" t="e">
        <v>#N/A</v>
      </c>
      <c r="X6709" t="e">
        <v>#N/A</v>
      </c>
      <c r="Y6709" s="3" t="e">
        <v>#N/A</v>
      </c>
      <c r="Z6709" s="8" t="e">
        <v>#N/A</v>
      </c>
      <c r="AA6709" s="30" t="e">
        <v>#N/A</v>
      </c>
      <c r="AB6709" t="e">
        <v>#N/A</v>
      </c>
      <c r="AC6709" t="e">
        <v>#N/A</v>
      </c>
      <c r="AD6709" t="e">
        <v>#N/A</v>
      </c>
      <c r="AE6709" t="e">
        <v>#N/A</v>
      </c>
      <c r="AF6709" t="e">
        <v>#N/A</v>
      </c>
    </row>
    <row r="6710" spans="1:32" x14ac:dyDescent="0.25">
      <c r="A6710" t="e">
        <v>#N/A</v>
      </c>
      <c r="B6710" s="33" t="e">
        <v>#N/A</v>
      </c>
      <c r="C6710" t="e">
        <v>#N/A</v>
      </c>
      <c r="D6710" t="e">
        <v>#N/A</v>
      </c>
      <c r="E6710" s="69" t="e">
        <v>#N/A</v>
      </c>
      <c r="F6710" s="3" t="e">
        <v>#N/A</v>
      </c>
      <c r="G6710" s="3" t="e">
        <v>#N/A</v>
      </c>
      <c r="H6710" s="3" t="e">
        <v>#N/A</v>
      </c>
      <c r="I6710" s="80" t="e">
        <v>#N/A</v>
      </c>
      <c r="J6710" s="80" t="e">
        <v>#N/A</v>
      </c>
      <c r="K6710" s="85" t="e">
        <v>#N/A</v>
      </c>
      <c r="L6710" s="9" t="e">
        <v>#N/A</v>
      </c>
      <c r="M6710" s="93" t="e">
        <v>#N/A</v>
      </c>
      <c r="N6710" s="8" t="e">
        <v>#N/A</v>
      </c>
      <c r="O6710" t="e">
        <v>#N/A</v>
      </c>
      <c r="P6710" t="e">
        <v>#N/A</v>
      </c>
      <c r="Q6710" t="e">
        <v>#N/A</v>
      </c>
      <c r="R6710" s="2" t="e">
        <v>#N/A</v>
      </c>
      <c r="S6710" t="e">
        <v>#N/A</v>
      </c>
      <c r="T6710" s="3" t="e">
        <v>#N/A</v>
      </c>
      <c r="U6710" s="3" t="e">
        <v>#N/A</v>
      </c>
      <c r="V6710" t="e">
        <v>#N/A</v>
      </c>
      <c r="W6710" t="e">
        <v>#N/A</v>
      </c>
      <c r="X6710" t="e">
        <v>#N/A</v>
      </c>
      <c r="Y6710" s="3" t="e">
        <v>#N/A</v>
      </c>
      <c r="Z6710" s="8" t="e">
        <v>#N/A</v>
      </c>
      <c r="AA6710" s="30" t="e">
        <v>#N/A</v>
      </c>
      <c r="AB6710" t="e">
        <v>#N/A</v>
      </c>
      <c r="AC6710" t="e">
        <v>#N/A</v>
      </c>
      <c r="AD6710" t="e">
        <v>#N/A</v>
      </c>
      <c r="AE6710" t="e">
        <v>#N/A</v>
      </c>
      <c r="AF6710" t="e">
        <v>#N/A</v>
      </c>
    </row>
    <row r="6711" spans="1:32" x14ac:dyDescent="0.25">
      <c r="A6711" t="e">
        <v>#N/A</v>
      </c>
      <c r="B6711" s="33" t="e">
        <v>#N/A</v>
      </c>
      <c r="C6711" t="e">
        <v>#N/A</v>
      </c>
      <c r="D6711" t="e">
        <v>#N/A</v>
      </c>
      <c r="E6711" s="69" t="e">
        <v>#N/A</v>
      </c>
      <c r="F6711" s="3" t="e">
        <v>#N/A</v>
      </c>
      <c r="G6711" s="3" t="e">
        <v>#N/A</v>
      </c>
      <c r="H6711" s="3" t="e">
        <v>#N/A</v>
      </c>
      <c r="I6711" s="80" t="e">
        <v>#N/A</v>
      </c>
      <c r="J6711" s="80" t="e">
        <v>#N/A</v>
      </c>
      <c r="K6711" s="85" t="e">
        <v>#N/A</v>
      </c>
      <c r="L6711" s="9" t="e">
        <v>#N/A</v>
      </c>
      <c r="M6711" s="93" t="e">
        <v>#N/A</v>
      </c>
      <c r="N6711" s="8" t="e">
        <v>#N/A</v>
      </c>
      <c r="O6711" t="e">
        <v>#N/A</v>
      </c>
      <c r="P6711" t="e">
        <v>#N/A</v>
      </c>
      <c r="Q6711" t="e">
        <v>#N/A</v>
      </c>
      <c r="R6711" s="2" t="e">
        <v>#N/A</v>
      </c>
      <c r="S6711" t="e">
        <v>#N/A</v>
      </c>
      <c r="T6711" s="3" t="e">
        <v>#N/A</v>
      </c>
      <c r="U6711" s="3" t="e">
        <v>#N/A</v>
      </c>
      <c r="V6711" t="e">
        <v>#N/A</v>
      </c>
      <c r="W6711" t="e">
        <v>#N/A</v>
      </c>
      <c r="X6711" t="e">
        <v>#N/A</v>
      </c>
      <c r="Y6711" s="3" t="e">
        <v>#N/A</v>
      </c>
      <c r="Z6711" s="8" t="e">
        <v>#N/A</v>
      </c>
      <c r="AA6711" s="30" t="e">
        <v>#N/A</v>
      </c>
      <c r="AB6711" t="e">
        <v>#N/A</v>
      </c>
      <c r="AC6711" t="e">
        <v>#N/A</v>
      </c>
      <c r="AD6711" t="e">
        <v>#N/A</v>
      </c>
      <c r="AE6711" t="e">
        <v>#N/A</v>
      </c>
      <c r="AF6711" t="e">
        <v>#N/A</v>
      </c>
    </row>
    <row r="6712" spans="1:32" x14ac:dyDescent="0.25">
      <c r="A6712" t="e">
        <v>#N/A</v>
      </c>
      <c r="B6712" s="33" t="e">
        <v>#N/A</v>
      </c>
      <c r="C6712" t="e">
        <v>#N/A</v>
      </c>
      <c r="D6712" t="e">
        <v>#N/A</v>
      </c>
      <c r="E6712" s="69" t="e">
        <v>#N/A</v>
      </c>
      <c r="F6712" s="3" t="e">
        <v>#N/A</v>
      </c>
      <c r="G6712" s="3" t="e">
        <v>#N/A</v>
      </c>
      <c r="H6712" s="3" t="e">
        <v>#N/A</v>
      </c>
      <c r="I6712" s="80" t="e">
        <v>#N/A</v>
      </c>
      <c r="J6712" s="80" t="e">
        <v>#N/A</v>
      </c>
      <c r="K6712" s="85" t="e">
        <v>#N/A</v>
      </c>
      <c r="L6712" s="9" t="e">
        <v>#N/A</v>
      </c>
      <c r="M6712" s="93" t="e">
        <v>#N/A</v>
      </c>
      <c r="N6712" s="8" t="e">
        <v>#N/A</v>
      </c>
      <c r="O6712" t="e">
        <v>#N/A</v>
      </c>
      <c r="P6712" t="e">
        <v>#N/A</v>
      </c>
      <c r="Q6712" t="e">
        <v>#N/A</v>
      </c>
      <c r="R6712" s="2" t="e">
        <v>#N/A</v>
      </c>
      <c r="S6712" t="e">
        <v>#N/A</v>
      </c>
      <c r="T6712" s="3" t="e">
        <v>#N/A</v>
      </c>
      <c r="U6712" s="3" t="e">
        <v>#N/A</v>
      </c>
      <c r="V6712" t="e">
        <v>#N/A</v>
      </c>
      <c r="W6712" t="e">
        <v>#N/A</v>
      </c>
      <c r="X6712" t="e">
        <v>#N/A</v>
      </c>
      <c r="Y6712" s="3" t="e">
        <v>#N/A</v>
      </c>
      <c r="Z6712" s="8" t="e">
        <v>#N/A</v>
      </c>
      <c r="AA6712" s="30" t="e">
        <v>#N/A</v>
      </c>
      <c r="AB6712" t="e">
        <v>#N/A</v>
      </c>
      <c r="AC6712" t="e">
        <v>#N/A</v>
      </c>
      <c r="AD6712" t="e">
        <v>#N/A</v>
      </c>
      <c r="AE6712" t="e">
        <v>#N/A</v>
      </c>
      <c r="AF6712" t="e">
        <v>#N/A</v>
      </c>
    </row>
    <row r="6713" spans="1:32" x14ac:dyDescent="0.25">
      <c r="A6713" t="e">
        <v>#N/A</v>
      </c>
      <c r="B6713" s="33" t="e">
        <v>#N/A</v>
      </c>
      <c r="C6713" t="e">
        <v>#N/A</v>
      </c>
      <c r="D6713" t="e">
        <v>#N/A</v>
      </c>
      <c r="E6713" s="69" t="e">
        <v>#N/A</v>
      </c>
      <c r="F6713" s="3" t="e">
        <v>#N/A</v>
      </c>
      <c r="G6713" s="3" t="e">
        <v>#N/A</v>
      </c>
      <c r="H6713" s="3" t="e">
        <v>#N/A</v>
      </c>
      <c r="I6713" s="80" t="e">
        <v>#N/A</v>
      </c>
      <c r="J6713" s="80" t="e">
        <v>#N/A</v>
      </c>
      <c r="K6713" s="85" t="e">
        <v>#N/A</v>
      </c>
      <c r="L6713" s="9" t="e">
        <v>#N/A</v>
      </c>
      <c r="M6713" s="93" t="e">
        <v>#N/A</v>
      </c>
      <c r="N6713" s="8" t="e">
        <v>#N/A</v>
      </c>
      <c r="O6713" t="e">
        <v>#N/A</v>
      </c>
      <c r="P6713" t="e">
        <v>#N/A</v>
      </c>
      <c r="Q6713" t="e">
        <v>#N/A</v>
      </c>
      <c r="R6713" s="2" t="e">
        <v>#N/A</v>
      </c>
      <c r="S6713" t="e">
        <v>#N/A</v>
      </c>
      <c r="T6713" s="3" t="e">
        <v>#N/A</v>
      </c>
      <c r="U6713" s="3" t="e">
        <v>#N/A</v>
      </c>
      <c r="V6713" t="e">
        <v>#N/A</v>
      </c>
      <c r="W6713" t="e">
        <v>#N/A</v>
      </c>
      <c r="X6713" t="e">
        <v>#N/A</v>
      </c>
      <c r="Y6713" s="3" t="e">
        <v>#N/A</v>
      </c>
      <c r="Z6713" s="8" t="e">
        <v>#N/A</v>
      </c>
      <c r="AA6713" s="30" t="e">
        <v>#N/A</v>
      </c>
      <c r="AB6713" t="e">
        <v>#N/A</v>
      </c>
      <c r="AC6713" t="e">
        <v>#N/A</v>
      </c>
      <c r="AD6713" t="e">
        <v>#N/A</v>
      </c>
      <c r="AE6713" t="e">
        <v>#N/A</v>
      </c>
      <c r="AF6713" t="e">
        <v>#N/A</v>
      </c>
    </row>
    <row r="6714" spans="1:32" x14ac:dyDescent="0.25">
      <c r="A6714" t="e">
        <v>#N/A</v>
      </c>
      <c r="B6714" s="33" t="e">
        <v>#N/A</v>
      </c>
      <c r="C6714" t="e">
        <v>#N/A</v>
      </c>
      <c r="D6714" t="e">
        <v>#N/A</v>
      </c>
      <c r="E6714" s="69" t="e">
        <v>#N/A</v>
      </c>
      <c r="F6714" s="3" t="e">
        <v>#N/A</v>
      </c>
      <c r="G6714" s="3" t="e">
        <v>#N/A</v>
      </c>
      <c r="H6714" s="3" t="e">
        <v>#N/A</v>
      </c>
      <c r="I6714" s="80" t="e">
        <v>#N/A</v>
      </c>
      <c r="J6714" s="80" t="e">
        <v>#N/A</v>
      </c>
      <c r="K6714" s="85" t="e">
        <v>#N/A</v>
      </c>
      <c r="L6714" s="9" t="e">
        <v>#N/A</v>
      </c>
      <c r="M6714" s="93" t="e">
        <v>#N/A</v>
      </c>
      <c r="N6714" s="8" t="e">
        <v>#N/A</v>
      </c>
      <c r="O6714" t="e">
        <v>#N/A</v>
      </c>
      <c r="P6714" t="e">
        <v>#N/A</v>
      </c>
      <c r="Q6714" t="e">
        <v>#N/A</v>
      </c>
      <c r="R6714" s="2" t="e">
        <v>#N/A</v>
      </c>
      <c r="S6714" t="e">
        <v>#N/A</v>
      </c>
      <c r="T6714" s="3" t="e">
        <v>#N/A</v>
      </c>
      <c r="U6714" s="3" t="e">
        <v>#N/A</v>
      </c>
      <c r="V6714" t="e">
        <v>#N/A</v>
      </c>
      <c r="W6714" t="e">
        <v>#N/A</v>
      </c>
      <c r="X6714" t="e">
        <v>#N/A</v>
      </c>
      <c r="Y6714" s="3" t="e">
        <v>#N/A</v>
      </c>
      <c r="Z6714" s="8" t="e">
        <v>#N/A</v>
      </c>
      <c r="AA6714" s="30" t="e">
        <v>#N/A</v>
      </c>
      <c r="AB6714" t="e">
        <v>#N/A</v>
      </c>
      <c r="AC6714" t="e">
        <v>#N/A</v>
      </c>
      <c r="AD6714" t="e">
        <v>#N/A</v>
      </c>
      <c r="AE6714" t="e">
        <v>#N/A</v>
      </c>
      <c r="AF6714" t="e">
        <v>#N/A</v>
      </c>
    </row>
    <row r="6715" spans="1:32" x14ac:dyDescent="0.25">
      <c r="A6715" t="e">
        <v>#N/A</v>
      </c>
      <c r="B6715" s="33" t="e">
        <v>#N/A</v>
      </c>
      <c r="C6715" t="e">
        <v>#N/A</v>
      </c>
      <c r="D6715" t="e">
        <v>#N/A</v>
      </c>
      <c r="E6715" s="69" t="e">
        <v>#N/A</v>
      </c>
      <c r="F6715" s="3" t="e">
        <v>#N/A</v>
      </c>
      <c r="G6715" s="3" t="e">
        <v>#N/A</v>
      </c>
      <c r="H6715" s="3" t="e">
        <v>#N/A</v>
      </c>
      <c r="I6715" s="80" t="e">
        <v>#N/A</v>
      </c>
      <c r="J6715" s="80" t="e">
        <v>#N/A</v>
      </c>
      <c r="K6715" s="85" t="e">
        <v>#N/A</v>
      </c>
      <c r="L6715" s="9" t="e">
        <v>#N/A</v>
      </c>
      <c r="M6715" s="93" t="e">
        <v>#N/A</v>
      </c>
      <c r="N6715" s="8" t="e">
        <v>#N/A</v>
      </c>
      <c r="O6715" t="e">
        <v>#N/A</v>
      </c>
      <c r="P6715" t="e">
        <v>#N/A</v>
      </c>
      <c r="Q6715" t="e">
        <v>#N/A</v>
      </c>
      <c r="R6715" s="2" t="e">
        <v>#N/A</v>
      </c>
      <c r="S6715" t="e">
        <v>#N/A</v>
      </c>
      <c r="T6715" s="3" t="e">
        <v>#N/A</v>
      </c>
      <c r="U6715" s="3" t="e">
        <v>#N/A</v>
      </c>
      <c r="V6715" t="e">
        <v>#N/A</v>
      </c>
      <c r="W6715" t="e">
        <v>#N/A</v>
      </c>
      <c r="X6715" t="e">
        <v>#N/A</v>
      </c>
      <c r="Y6715" s="3" t="e">
        <v>#N/A</v>
      </c>
      <c r="Z6715" s="8" t="e">
        <v>#N/A</v>
      </c>
      <c r="AA6715" s="30" t="e">
        <v>#N/A</v>
      </c>
      <c r="AB6715" t="e">
        <v>#N/A</v>
      </c>
      <c r="AC6715" t="e">
        <v>#N/A</v>
      </c>
      <c r="AD6715" t="e">
        <v>#N/A</v>
      </c>
      <c r="AE6715" t="e">
        <v>#N/A</v>
      </c>
      <c r="AF6715" t="e">
        <v>#N/A</v>
      </c>
    </row>
    <row r="6716" spans="1:32" x14ac:dyDescent="0.25">
      <c r="A6716" t="e">
        <v>#N/A</v>
      </c>
      <c r="B6716" s="33" t="e">
        <v>#N/A</v>
      </c>
      <c r="C6716" t="e">
        <v>#N/A</v>
      </c>
      <c r="D6716" t="e">
        <v>#N/A</v>
      </c>
      <c r="E6716" s="69" t="e">
        <v>#N/A</v>
      </c>
      <c r="F6716" s="3" t="e">
        <v>#N/A</v>
      </c>
      <c r="G6716" s="3" t="e">
        <v>#N/A</v>
      </c>
      <c r="H6716" s="3" t="e">
        <v>#N/A</v>
      </c>
      <c r="I6716" s="80" t="e">
        <v>#N/A</v>
      </c>
      <c r="J6716" s="80" t="e">
        <v>#N/A</v>
      </c>
      <c r="K6716" s="85" t="e">
        <v>#N/A</v>
      </c>
      <c r="L6716" s="9" t="e">
        <v>#N/A</v>
      </c>
      <c r="M6716" s="93" t="e">
        <v>#N/A</v>
      </c>
      <c r="N6716" s="8" t="e">
        <v>#N/A</v>
      </c>
      <c r="O6716" t="e">
        <v>#N/A</v>
      </c>
      <c r="P6716" t="e">
        <v>#N/A</v>
      </c>
      <c r="Q6716" t="e">
        <v>#N/A</v>
      </c>
      <c r="R6716" s="2" t="e">
        <v>#N/A</v>
      </c>
      <c r="S6716" t="e">
        <v>#N/A</v>
      </c>
      <c r="T6716" s="3" t="e">
        <v>#N/A</v>
      </c>
      <c r="U6716" s="3" t="e">
        <v>#N/A</v>
      </c>
      <c r="V6716" t="e">
        <v>#N/A</v>
      </c>
      <c r="W6716" t="e">
        <v>#N/A</v>
      </c>
      <c r="X6716" t="e">
        <v>#N/A</v>
      </c>
      <c r="Y6716" s="3" t="e">
        <v>#N/A</v>
      </c>
      <c r="Z6716" s="8" t="e">
        <v>#N/A</v>
      </c>
      <c r="AA6716" s="30" t="e">
        <v>#N/A</v>
      </c>
      <c r="AB6716" t="e">
        <v>#N/A</v>
      </c>
      <c r="AC6716" t="e">
        <v>#N/A</v>
      </c>
      <c r="AD6716" t="e">
        <v>#N/A</v>
      </c>
      <c r="AE6716" t="e">
        <v>#N/A</v>
      </c>
      <c r="AF6716" t="e">
        <v>#N/A</v>
      </c>
    </row>
    <row r="6717" spans="1:32" x14ac:dyDescent="0.25">
      <c r="A6717" t="e">
        <v>#N/A</v>
      </c>
      <c r="B6717" s="33" t="e">
        <v>#N/A</v>
      </c>
      <c r="C6717" t="e">
        <v>#N/A</v>
      </c>
      <c r="D6717" t="e">
        <v>#N/A</v>
      </c>
      <c r="E6717" s="69" t="e">
        <v>#N/A</v>
      </c>
      <c r="F6717" s="3" t="e">
        <v>#N/A</v>
      </c>
      <c r="G6717" s="3" t="e">
        <v>#N/A</v>
      </c>
      <c r="H6717" s="3" t="e">
        <v>#N/A</v>
      </c>
      <c r="I6717" s="80" t="e">
        <v>#N/A</v>
      </c>
      <c r="J6717" s="80" t="e">
        <v>#N/A</v>
      </c>
      <c r="K6717" s="85" t="e">
        <v>#N/A</v>
      </c>
      <c r="L6717" s="9" t="e">
        <v>#N/A</v>
      </c>
      <c r="M6717" s="93" t="e">
        <v>#N/A</v>
      </c>
      <c r="N6717" s="8" t="e">
        <v>#N/A</v>
      </c>
      <c r="O6717" t="e">
        <v>#N/A</v>
      </c>
      <c r="P6717" t="e">
        <v>#N/A</v>
      </c>
      <c r="Q6717" t="e">
        <v>#N/A</v>
      </c>
      <c r="R6717" s="2" t="e">
        <v>#N/A</v>
      </c>
      <c r="S6717" t="e">
        <v>#N/A</v>
      </c>
      <c r="T6717" s="3" t="e">
        <v>#N/A</v>
      </c>
      <c r="U6717" s="3" t="e">
        <v>#N/A</v>
      </c>
      <c r="V6717" t="e">
        <v>#N/A</v>
      </c>
      <c r="W6717" t="e">
        <v>#N/A</v>
      </c>
      <c r="X6717" t="e">
        <v>#N/A</v>
      </c>
      <c r="Y6717" s="3" t="e">
        <v>#N/A</v>
      </c>
      <c r="Z6717" s="8" t="e">
        <v>#N/A</v>
      </c>
      <c r="AA6717" s="30" t="e">
        <v>#N/A</v>
      </c>
      <c r="AB6717" t="e">
        <v>#N/A</v>
      </c>
      <c r="AC6717" t="e">
        <v>#N/A</v>
      </c>
      <c r="AD6717" t="e">
        <v>#N/A</v>
      </c>
      <c r="AE6717" t="e">
        <v>#N/A</v>
      </c>
      <c r="AF6717" t="e">
        <v>#N/A</v>
      </c>
    </row>
    <row r="6718" spans="1:32" x14ac:dyDescent="0.25">
      <c r="A6718" t="e">
        <v>#N/A</v>
      </c>
      <c r="B6718" s="33" t="e">
        <v>#N/A</v>
      </c>
      <c r="C6718" t="e">
        <v>#N/A</v>
      </c>
      <c r="D6718" t="e">
        <v>#N/A</v>
      </c>
      <c r="E6718" s="69" t="e">
        <v>#N/A</v>
      </c>
      <c r="F6718" s="3" t="e">
        <v>#N/A</v>
      </c>
      <c r="G6718" s="3" t="e">
        <v>#N/A</v>
      </c>
      <c r="H6718" s="3" t="e">
        <v>#N/A</v>
      </c>
      <c r="I6718" s="80" t="e">
        <v>#N/A</v>
      </c>
      <c r="J6718" s="80" t="e">
        <v>#N/A</v>
      </c>
      <c r="K6718" s="85" t="e">
        <v>#N/A</v>
      </c>
      <c r="L6718" s="9" t="e">
        <v>#N/A</v>
      </c>
      <c r="M6718" s="93" t="e">
        <v>#N/A</v>
      </c>
      <c r="N6718" s="8" t="e">
        <v>#N/A</v>
      </c>
      <c r="O6718" t="e">
        <v>#N/A</v>
      </c>
      <c r="P6718" t="e">
        <v>#N/A</v>
      </c>
      <c r="Q6718" t="e">
        <v>#N/A</v>
      </c>
      <c r="R6718" s="2" t="e">
        <v>#N/A</v>
      </c>
      <c r="S6718" t="e">
        <v>#N/A</v>
      </c>
      <c r="T6718" s="3" t="e">
        <v>#N/A</v>
      </c>
      <c r="U6718" s="3" t="e">
        <v>#N/A</v>
      </c>
      <c r="V6718" t="e">
        <v>#N/A</v>
      </c>
      <c r="W6718" t="e">
        <v>#N/A</v>
      </c>
      <c r="X6718" t="e">
        <v>#N/A</v>
      </c>
      <c r="Y6718" s="3" t="e">
        <v>#N/A</v>
      </c>
      <c r="Z6718" s="8" t="e">
        <v>#N/A</v>
      </c>
      <c r="AA6718" s="30" t="e">
        <v>#N/A</v>
      </c>
      <c r="AB6718" t="e">
        <v>#N/A</v>
      </c>
      <c r="AC6718" t="e">
        <v>#N/A</v>
      </c>
      <c r="AD6718" t="e">
        <v>#N/A</v>
      </c>
      <c r="AE6718" t="e">
        <v>#N/A</v>
      </c>
      <c r="AF6718" t="e">
        <v>#N/A</v>
      </c>
    </row>
    <row r="6719" spans="1:32" x14ac:dyDescent="0.25">
      <c r="A6719" t="e">
        <v>#N/A</v>
      </c>
      <c r="B6719" s="33" t="e">
        <v>#N/A</v>
      </c>
      <c r="C6719" t="e">
        <v>#N/A</v>
      </c>
      <c r="D6719" t="e">
        <v>#N/A</v>
      </c>
      <c r="E6719" s="69" t="e">
        <v>#N/A</v>
      </c>
      <c r="F6719" s="3" t="e">
        <v>#N/A</v>
      </c>
      <c r="G6719" s="3" t="e">
        <v>#N/A</v>
      </c>
      <c r="H6719" s="3" t="e">
        <v>#N/A</v>
      </c>
      <c r="I6719" s="80" t="e">
        <v>#N/A</v>
      </c>
      <c r="J6719" s="80" t="e">
        <v>#N/A</v>
      </c>
      <c r="K6719" s="85" t="e">
        <v>#N/A</v>
      </c>
      <c r="L6719" s="9" t="e">
        <v>#N/A</v>
      </c>
      <c r="M6719" s="93" t="e">
        <v>#N/A</v>
      </c>
      <c r="N6719" s="8" t="e">
        <v>#N/A</v>
      </c>
      <c r="O6719" t="e">
        <v>#N/A</v>
      </c>
      <c r="P6719" t="e">
        <v>#N/A</v>
      </c>
      <c r="Q6719" t="e">
        <v>#N/A</v>
      </c>
      <c r="R6719" s="2" t="e">
        <v>#N/A</v>
      </c>
      <c r="S6719" t="e">
        <v>#N/A</v>
      </c>
      <c r="T6719" s="3" t="e">
        <v>#N/A</v>
      </c>
      <c r="U6719" s="3" t="e">
        <v>#N/A</v>
      </c>
      <c r="V6719" t="e">
        <v>#N/A</v>
      </c>
      <c r="W6719" t="e">
        <v>#N/A</v>
      </c>
      <c r="X6719" t="e">
        <v>#N/A</v>
      </c>
      <c r="Y6719" s="3" t="e">
        <v>#N/A</v>
      </c>
      <c r="Z6719" s="8" t="e">
        <v>#N/A</v>
      </c>
      <c r="AA6719" s="30" t="e">
        <v>#N/A</v>
      </c>
      <c r="AB6719" t="e">
        <v>#N/A</v>
      </c>
      <c r="AC6719" t="e">
        <v>#N/A</v>
      </c>
      <c r="AD6719" t="e">
        <v>#N/A</v>
      </c>
      <c r="AE6719" t="e">
        <v>#N/A</v>
      </c>
      <c r="AF6719" t="e">
        <v>#N/A</v>
      </c>
    </row>
    <row r="6720" spans="1:32" x14ac:dyDescent="0.25">
      <c r="A6720" t="e">
        <v>#N/A</v>
      </c>
      <c r="B6720" s="33" t="e">
        <v>#N/A</v>
      </c>
      <c r="C6720" t="e">
        <v>#N/A</v>
      </c>
      <c r="D6720" t="e">
        <v>#N/A</v>
      </c>
      <c r="E6720" s="69" t="e">
        <v>#N/A</v>
      </c>
      <c r="F6720" s="3" t="e">
        <v>#N/A</v>
      </c>
      <c r="G6720" s="3" t="e">
        <v>#N/A</v>
      </c>
      <c r="H6720" s="3" t="e">
        <v>#N/A</v>
      </c>
      <c r="I6720" s="80" t="e">
        <v>#N/A</v>
      </c>
      <c r="J6720" s="80" t="e">
        <v>#N/A</v>
      </c>
      <c r="K6720" s="85" t="e">
        <v>#N/A</v>
      </c>
      <c r="L6720" s="9" t="e">
        <v>#N/A</v>
      </c>
      <c r="M6720" s="93" t="e">
        <v>#N/A</v>
      </c>
      <c r="N6720" s="8" t="e">
        <v>#N/A</v>
      </c>
      <c r="O6720" t="e">
        <v>#N/A</v>
      </c>
      <c r="P6720" t="e">
        <v>#N/A</v>
      </c>
      <c r="Q6720" t="e">
        <v>#N/A</v>
      </c>
      <c r="R6720" s="2" t="e">
        <v>#N/A</v>
      </c>
      <c r="S6720" t="e">
        <v>#N/A</v>
      </c>
      <c r="T6720" s="3" t="e">
        <v>#N/A</v>
      </c>
      <c r="U6720" s="3" t="e">
        <v>#N/A</v>
      </c>
      <c r="V6720" t="e">
        <v>#N/A</v>
      </c>
      <c r="W6720" t="e">
        <v>#N/A</v>
      </c>
      <c r="X6720" t="e">
        <v>#N/A</v>
      </c>
      <c r="Y6720" s="3" t="e">
        <v>#N/A</v>
      </c>
      <c r="Z6720" s="8" t="e">
        <v>#N/A</v>
      </c>
      <c r="AA6720" s="30" t="e">
        <v>#N/A</v>
      </c>
      <c r="AB6720" t="e">
        <v>#N/A</v>
      </c>
      <c r="AC6720" t="e">
        <v>#N/A</v>
      </c>
      <c r="AD6720" t="e">
        <v>#N/A</v>
      </c>
      <c r="AE6720" t="e">
        <v>#N/A</v>
      </c>
      <c r="AF6720" t="e">
        <v>#N/A</v>
      </c>
    </row>
    <row r="6721" spans="1:32" x14ac:dyDescent="0.25">
      <c r="A6721" t="e">
        <v>#N/A</v>
      </c>
      <c r="B6721" s="33" t="e">
        <v>#N/A</v>
      </c>
      <c r="C6721" t="e">
        <v>#N/A</v>
      </c>
      <c r="D6721" t="e">
        <v>#N/A</v>
      </c>
      <c r="E6721" s="69" t="e">
        <v>#N/A</v>
      </c>
      <c r="F6721" s="3" t="e">
        <v>#N/A</v>
      </c>
      <c r="G6721" s="3" t="e">
        <v>#N/A</v>
      </c>
      <c r="H6721" s="3" t="e">
        <v>#N/A</v>
      </c>
      <c r="I6721" s="80" t="e">
        <v>#N/A</v>
      </c>
      <c r="J6721" s="80" t="e">
        <v>#N/A</v>
      </c>
      <c r="K6721" s="85" t="e">
        <v>#N/A</v>
      </c>
      <c r="L6721" s="9" t="e">
        <v>#N/A</v>
      </c>
      <c r="M6721" s="93" t="e">
        <v>#N/A</v>
      </c>
      <c r="N6721" s="8" t="e">
        <v>#N/A</v>
      </c>
      <c r="O6721" t="e">
        <v>#N/A</v>
      </c>
      <c r="P6721" t="e">
        <v>#N/A</v>
      </c>
      <c r="Q6721" t="e">
        <v>#N/A</v>
      </c>
      <c r="R6721" s="2" t="e">
        <v>#N/A</v>
      </c>
      <c r="S6721" t="e">
        <v>#N/A</v>
      </c>
      <c r="T6721" s="3" t="e">
        <v>#N/A</v>
      </c>
      <c r="U6721" s="3" t="e">
        <v>#N/A</v>
      </c>
      <c r="V6721" t="e">
        <v>#N/A</v>
      </c>
      <c r="W6721" t="e">
        <v>#N/A</v>
      </c>
      <c r="X6721" t="e">
        <v>#N/A</v>
      </c>
      <c r="Y6721" s="3" t="e">
        <v>#N/A</v>
      </c>
      <c r="Z6721" s="8" t="e">
        <v>#N/A</v>
      </c>
      <c r="AA6721" s="30" t="e">
        <v>#N/A</v>
      </c>
      <c r="AB6721" t="e">
        <v>#N/A</v>
      </c>
      <c r="AC6721" t="e">
        <v>#N/A</v>
      </c>
      <c r="AD6721" t="e">
        <v>#N/A</v>
      </c>
      <c r="AE6721" t="e">
        <v>#N/A</v>
      </c>
      <c r="AF6721" t="e">
        <v>#N/A</v>
      </c>
    </row>
    <row r="6722" spans="1:32" x14ac:dyDescent="0.25">
      <c r="A6722" t="e">
        <v>#N/A</v>
      </c>
      <c r="B6722" s="33" t="e">
        <v>#N/A</v>
      </c>
      <c r="C6722" t="e">
        <v>#N/A</v>
      </c>
      <c r="D6722" t="e">
        <v>#N/A</v>
      </c>
      <c r="E6722" s="69" t="e">
        <v>#N/A</v>
      </c>
      <c r="F6722" s="3" t="e">
        <v>#N/A</v>
      </c>
      <c r="G6722" s="3" t="e">
        <v>#N/A</v>
      </c>
      <c r="H6722" s="3" t="e">
        <v>#N/A</v>
      </c>
      <c r="I6722" s="80" t="e">
        <v>#N/A</v>
      </c>
      <c r="J6722" s="80" t="e">
        <v>#N/A</v>
      </c>
      <c r="K6722" s="85" t="e">
        <v>#N/A</v>
      </c>
      <c r="L6722" s="9" t="e">
        <v>#N/A</v>
      </c>
      <c r="M6722" s="93" t="e">
        <v>#N/A</v>
      </c>
      <c r="N6722" s="8" t="e">
        <v>#N/A</v>
      </c>
      <c r="O6722" t="e">
        <v>#N/A</v>
      </c>
      <c r="P6722" t="e">
        <v>#N/A</v>
      </c>
      <c r="Q6722" t="e">
        <v>#N/A</v>
      </c>
      <c r="R6722" s="2" t="e">
        <v>#N/A</v>
      </c>
      <c r="S6722" t="e">
        <v>#N/A</v>
      </c>
      <c r="T6722" s="3" t="e">
        <v>#N/A</v>
      </c>
      <c r="U6722" s="3" t="e">
        <v>#N/A</v>
      </c>
      <c r="V6722" t="e">
        <v>#N/A</v>
      </c>
      <c r="W6722" t="e">
        <v>#N/A</v>
      </c>
      <c r="X6722" t="e">
        <v>#N/A</v>
      </c>
      <c r="Y6722" s="3" t="e">
        <v>#N/A</v>
      </c>
      <c r="Z6722" s="8" t="e">
        <v>#N/A</v>
      </c>
      <c r="AA6722" s="30" t="e">
        <v>#N/A</v>
      </c>
      <c r="AB6722" t="e">
        <v>#N/A</v>
      </c>
      <c r="AC6722" t="e">
        <v>#N/A</v>
      </c>
      <c r="AD6722" t="e">
        <v>#N/A</v>
      </c>
      <c r="AE6722" t="e">
        <v>#N/A</v>
      </c>
      <c r="AF6722" t="e">
        <v>#N/A</v>
      </c>
    </row>
    <row r="6723" spans="1:32" x14ac:dyDescent="0.25">
      <c r="A6723" t="e">
        <v>#N/A</v>
      </c>
      <c r="B6723" s="33" t="e">
        <v>#N/A</v>
      </c>
      <c r="C6723" t="e">
        <v>#N/A</v>
      </c>
      <c r="D6723" t="e">
        <v>#N/A</v>
      </c>
      <c r="E6723" s="69" t="e">
        <v>#N/A</v>
      </c>
      <c r="F6723" s="3" t="e">
        <v>#N/A</v>
      </c>
      <c r="G6723" s="3" t="e">
        <v>#N/A</v>
      </c>
      <c r="H6723" s="3" t="e">
        <v>#N/A</v>
      </c>
      <c r="I6723" s="80" t="e">
        <v>#N/A</v>
      </c>
      <c r="J6723" s="80" t="e">
        <v>#N/A</v>
      </c>
      <c r="K6723" s="85" t="e">
        <v>#N/A</v>
      </c>
      <c r="L6723" s="9" t="e">
        <v>#N/A</v>
      </c>
      <c r="M6723" s="93" t="e">
        <v>#N/A</v>
      </c>
      <c r="N6723" s="8" t="e">
        <v>#N/A</v>
      </c>
      <c r="O6723" t="e">
        <v>#N/A</v>
      </c>
      <c r="P6723" t="e">
        <v>#N/A</v>
      </c>
      <c r="Q6723" t="e">
        <v>#N/A</v>
      </c>
      <c r="R6723" s="2" t="e">
        <v>#N/A</v>
      </c>
      <c r="S6723" t="e">
        <v>#N/A</v>
      </c>
      <c r="T6723" s="3" t="e">
        <v>#N/A</v>
      </c>
      <c r="U6723" s="3" t="e">
        <v>#N/A</v>
      </c>
      <c r="V6723" t="e">
        <v>#N/A</v>
      </c>
      <c r="W6723" t="e">
        <v>#N/A</v>
      </c>
      <c r="X6723" t="e">
        <v>#N/A</v>
      </c>
      <c r="Y6723" s="3" t="e">
        <v>#N/A</v>
      </c>
      <c r="Z6723" s="8" t="e">
        <v>#N/A</v>
      </c>
      <c r="AA6723" s="30" t="e">
        <v>#N/A</v>
      </c>
      <c r="AB6723" t="e">
        <v>#N/A</v>
      </c>
      <c r="AC6723" t="e">
        <v>#N/A</v>
      </c>
      <c r="AD6723" t="e">
        <v>#N/A</v>
      </c>
      <c r="AE6723" t="e">
        <v>#N/A</v>
      </c>
      <c r="AF6723" t="e">
        <v>#N/A</v>
      </c>
    </row>
    <row r="6724" spans="1:32" x14ac:dyDescent="0.25">
      <c r="A6724" t="e">
        <v>#N/A</v>
      </c>
      <c r="B6724" s="33" t="e">
        <v>#N/A</v>
      </c>
      <c r="C6724" t="e">
        <v>#N/A</v>
      </c>
      <c r="D6724" t="e">
        <v>#N/A</v>
      </c>
      <c r="E6724" s="69" t="e">
        <v>#N/A</v>
      </c>
      <c r="F6724" s="3" t="e">
        <v>#N/A</v>
      </c>
      <c r="G6724" s="3" t="e">
        <v>#N/A</v>
      </c>
      <c r="H6724" s="3" t="e">
        <v>#N/A</v>
      </c>
      <c r="I6724" s="80" t="e">
        <v>#N/A</v>
      </c>
      <c r="J6724" s="80" t="e">
        <v>#N/A</v>
      </c>
      <c r="K6724" s="85" t="e">
        <v>#N/A</v>
      </c>
      <c r="L6724" s="9" t="e">
        <v>#N/A</v>
      </c>
      <c r="M6724" s="93" t="e">
        <v>#N/A</v>
      </c>
      <c r="N6724" s="8" t="e">
        <v>#N/A</v>
      </c>
      <c r="O6724" t="e">
        <v>#N/A</v>
      </c>
      <c r="P6724" t="e">
        <v>#N/A</v>
      </c>
      <c r="Q6724" t="e">
        <v>#N/A</v>
      </c>
      <c r="R6724" s="2" t="e">
        <v>#N/A</v>
      </c>
      <c r="S6724" t="e">
        <v>#N/A</v>
      </c>
      <c r="T6724" s="3" t="e">
        <v>#N/A</v>
      </c>
      <c r="U6724" s="3" t="e">
        <v>#N/A</v>
      </c>
      <c r="V6724" t="e">
        <v>#N/A</v>
      </c>
      <c r="W6724" t="e">
        <v>#N/A</v>
      </c>
      <c r="X6724" t="e">
        <v>#N/A</v>
      </c>
      <c r="Y6724" s="3" t="e">
        <v>#N/A</v>
      </c>
      <c r="Z6724" s="8" t="e">
        <v>#N/A</v>
      </c>
      <c r="AA6724" s="30" t="e">
        <v>#N/A</v>
      </c>
      <c r="AB6724" t="e">
        <v>#N/A</v>
      </c>
      <c r="AC6724" t="e">
        <v>#N/A</v>
      </c>
      <c r="AD6724" t="e">
        <v>#N/A</v>
      </c>
      <c r="AE6724" t="e">
        <v>#N/A</v>
      </c>
      <c r="AF6724" t="e">
        <v>#N/A</v>
      </c>
    </row>
    <row r="6725" spans="1:32" x14ac:dyDescent="0.25">
      <c r="A6725" t="e">
        <v>#N/A</v>
      </c>
      <c r="B6725" s="33" t="e">
        <v>#N/A</v>
      </c>
      <c r="C6725" t="e">
        <v>#N/A</v>
      </c>
      <c r="D6725" t="e">
        <v>#N/A</v>
      </c>
      <c r="E6725" s="69" t="e">
        <v>#N/A</v>
      </c>
      <c r="F6725" s="3" t="e">
        <v>#N/A</v>
      </c>
      <c r="G6725" s="3" t="e">
        <v>#N/A</v>
      </c>
      <c r="H6725" s="3" t="e">
        <v>#N/A</v>
      </c>
      <c r="I6725" s="80" t="e">
        <v>#N/A</v>
      </c>
      <c r="J6725" s="80" t="e">
        <v>#N/A</v>
      </c>
      <c r="K6725" s="85" t="e">
        <v>#N/A</v>
      </c>
      <c r="L6725" s="9" t="e">
        <v>#N/A</v>
      </c>
      <c r="M6725" s="93" t="e">
        <v>#N/A</v>
      </c>
      <c r="N6725" s="8" t="e">
        <v>#N/A</v>
      </c>
      <c r="O6725" t="e">
        <v>#N/A</v>
      </c>
      <c r="P6725" t="e">
        <v>#N/A</v>
      </c>
      <c r="Q6725" t="e">
        <v>#N/A</v>
      </c>
      <c r="R6725" s="2" t="e">
        <v>#N/A</v>
      </c>
      <c r="S6725" t="e">
        <v>#N/A</v>
      </c>
      <c r="T6725" s="3" t="e">
        <v>#N/A</v>
      </c>
      <c r="U6725" s="3" t="e">
        <v>#N/A</v>
      </c>
      <c r="V6725" t="e">
        <v>#N/A</v>
      </c>
      <c r="W6725" t="e">
        <v>#N/A</v>
      </c>
      <c r="X6725" t="e">
        <v>#N/A</v>
      </c>
      <c r="Y6725" s="3" t="e">
        <v>#N/A</v>
      </c>
      <c r="Z6725" s="8" t="e">
        <v>#N/A</v>
      </c>
      <c r="AA6725" s="30" t="e">
        <v>#N/A</v>
      </c>
      <c r="AB6725" t="e">
        <v>#N/A</v>
      </c>
      <c r="AC6725" t="e">
        <v>#N/A</v>
      </c>
      <c r="AD6725" t="e">
        <v>#N/A</v>
      </c>
      <c r="AE6725" t="e">
        <v>#N/A</v>
      </c>
      <c r="AF6725" t="e">
        <v>#N/A</v>
      </c>
    </row>
    <row r="6726" spans="1:32" x14ac:dyDescent="0.25">
      <c r="A6726" t="e">
        <v>#N/A</v>
      </c>
      <c r="B6726" s="33" t="e">
        <v>#N/A</v>
      </c>
      <c r="C6726" t="e">
        <v>#N/A</v>
      </c>
      <c r="D6726" t="e">
        <v>#N/A</v>
      </c>
      <c r="E6726" s="69" t="e">
        <v>#N/A</v>
      </c>
      <c r="F6726" s="3" t="e">
        <v>#N/A</v>
      </c>
      <c r="G6726" s="3" t="e">
        <v>#N/A</v>
      </c>
      <c r="H6726" s="3" t="e">
        <v>#N/A</v>
      </c>
      <c r="I6726" s="80" t="e">
        <v>#N/A</v>
      </c>
      <c r="J6726" s="80" t="e">
        <v>#N/A</v>
      </c>
      <c r="K6726" s="85" t="e">
        <v>#N/A</v>
      </c>
      <c r="L6726" s="9" t="e">
        <v>#N/A</v>
      </c>
      <c r="M6726" s="93" t="e">
        <v>#N/A</v>
      </c>
      <c r="N6726" s="8" t="e">
        <v>#N/A</v>
      </c>
      <c r="O6726" t="e">
        <v>#N/A</v>
      </c>
      <c r="P6726" t="e">
        <v>#N/A</v>
      </c>
      <c r="Q6726" t="e">
        <v>#N/A</v>
      </c>
      <c r="R6726" s="2" t="e">
        <v>#N/A</v>
      </c>
      <c r="S6726" t="e">
        <v>#N/A</v>
      </c>
      <c r="T6726" s="3" t="e">
        <v>#N/A</v>
      </c>
      <c r="U6726" s="3" t="e">
        <v>#N/A</v>
      </c>
      <c r="V6726" t="e">
        <v>#N/A</v>
      </c>
      <c r="W6726" t="e">
        <v>#N/A</v>
      </c>
      <c r="X6726" t="e">
        <v>#N/A</v>
      </c>
      <c r="Y6726" s="3" t="e">
        <v>#N/A</v>
      </c>
      <c r="Z6726" s="8" t="e">
        <v>#N/A</v>
      </c>
      <c r="AA6726" s="30" t="e">
        <v>#N/A</v>
      </c>
      <c r="AB6726" t="e">
        <v>#N/A</v>
      </c>
      <c r="AC6726" t="e">
        <v>#N/A</v>
      </c>
      <c r="AD6726" t="e">
        <v>#N/A</v>
      </c>
      <c r="AE6726" t="e">
        <v>#N/A</v>
      </c>
      <c r="AF6726" t="e">
        <v>#N/A</v>
      </c>
    </row>
    <row r="6727" spans="1:32" x14ac:dyDescent="0.25">
      <c r="A6727" t="e">
        <v>#N/A</v>
      </c>
      <c r="B6727" s="33" t="e">
        <v>#N/A</v>
      </c>
      <c r="C6727" t="e">
        <v>#N/A</v>
      </c>
      <c r="D6727" t="e">
        <v>#N/A</v>
      </c>
      <c r="E6727" s="69" t="e">
        <v>#N/A</v>
      </c>
      <c r="F6727" s="3" t="e">
        <v>#N/A</v>
      </c>
      <c r="G6727" s="3" t="e">
        <v>#N/A</v>
      </c>
      <c r="H6727" s="3" t="e">
        <v>#N/A</v>
      </c>
      <c r="I6727" s="80" t="e">
        <v>#N/A</v>
      </c>
      <c r="J6727" s="80" t="e">
        <v>#N/A</v>
      </c>
      <c r="K6727" s="85" t="e">
        <v>#N/A</v>
      </c>
      <c r="L6727" s="9" t="e">
        <v>#N/A</v>
      </c>
      <c r="M6727" s="93" t="e">
        <v>#N/A</v>
      </c>
      <c r="N6727" s="8" t="e">
        <v>#N/A</v>
      </c>
      <c r="O6727" t="e">
        <v>#N/A</v>
      </c>
      <c r="P6727" t="e">
        <v>#N/A</v>
      </c>
      <c r="Q6727" t="e">
        <v>#N/A</v>
      </c>
      <c r="R6727" s="2" t="e">
        <v>#N/A</v>
      </c>
      <c r="S6727" t="e">
        <v>#N/A</v>
      </c>
      <c r="T6727" s="3" t="e">
        <v>#N/A</v>
      </c>
      <c r="U6727" s="3" t="e">
        <v>#N/A</v>
      </c>
      <c r="V6727" t="e">
        <v>#N/A</v>
      </c>
      <c r="W6727" t="e">
        <v>#N/A</v>
      </c>
      <c r="X6727" t="e">
        <v>#N/A</v>
      </c>
      <c r="Y6727" s="3" t="e">
        <v>#N/A</v>
      </c>
      <c r="Z6727" s="8" t="e">
        <v>#N/A</v>
      </c>
      <c r="AA6727" s="30" t="e">
        <v>#N/A</v>
      </c>
      <c r="AB6727" t="e">
        <v>#N/A</v>
      </c>
      <c r="AC6727" t="e">
        <v>#N/A</v>
      </c>
      <c r="AD6727" t="e">
        <v>#N/A</v>
      </c>
      <c r="AE6727" t="e">
        <v>#N/A</v>
      </c>
      <c r="AF6727" t="e">
        <v>#N/A</v>
      </c>
    </row>
    <row r="6728" spans="1:32" x14ac:dyDescent="0.25">
      <c r="A6728" t="e">
        <v>#N/A</v>
      </c>
      <c r="B6728" s="33" t="e">
        <v>#N/A</v>
      </c>
      <c r="C6728" t="e">
        <v>#N/A</v>
      </c>
      <c r="D6728" t="e">
        <v>#N/A</v>
      </c>
      <c r="E6728" s="69" t="e">
        <v>#N/A</v>
      </c>
      <c r="F6728" s="3" t="e">
        <v>#N/A</v>
      </c>
      <c r="G6728" s="3" t="e">
        <v>#N/A</v>
      </c>
      <c r="H6728" s="3" t="e">
        <v>#N/A</v>
      </c>
      <c r="I6728" s="80" t="e">
        <v>#N/A</v>
      </c>
      <c r="J6728" s="80" t="e">
        <v>#N/A</v>
      </c>
      <c r="K6728" s="85" t="e">
        <v>#N/A</v>
      </c>
      <c r="L6728" s="9" t="e">
        <v>#N/A</v>
      </c>
      <c r="M6728" s="93" t="e">
        <v>#N/A</v>
      </c>
      <c r="N6728" s="8" t="e">
        <v>#N/A</v>
      </c>
      <c r="O6728" t="e">
        <v>#N/A</v>
      </c>
      <c r="P6728" t="e">
        <v>#N/A</v>
      </c>
      <c r="Q6728" t="e">
        <v>#N/A</v>
      </c>
      <c r="R6728" s="2" t="e">
        <v>#N/A</v>
      </c>
      <c r="S6728" t="e">
        <v>#N/A</v>
      </c>
      <c r="T6728" s="3" t="e">
        <v>#N/A</v>
      </c>
      <c r="U6728" s="3" t="e">
        <v>#N/A</v>
      </c>
      <c r="V6728" t="e">
        <v>#N/A</v>
      </c>
      <c r="W6728" t="e">
        <v>#N/A</v>
      </c>
      <c r="X6728" t="e">
        <v>#N/A</v>
      </c>
      <c r="Y6728" s="3" t="e">
        <v>#N/A</v>
      </c>
      <c r="Z6728" s="8" t="e">
        <v>#N/A</v>
      </c>
      <c r="AA6728" s="30" t="e">
        <v>#N/A</v>
      </c>
      <c r="AB6728" t="e">
        <v>#N/A</v>
      </c>
      <c r="AC6728" t="e">
        <v>#N/A</v>
      </c>
      <c r="AD6728" t="e">
        <v>#N/A</v>
      </c>
      <c r="AE6728" t="e">
        <v>#N/A</v>
      </c>
      <c r="AF6728" t="e">
        <v>#N/A</v>
      </c>
    </row>
    <row r="6729" spans="1:32" x14ac:dyDescent="0.25">
      <c r="A6729" t="e">
        <v>#N/A</v>
      </c>
      <c r="B6729" s="33" t="e">
        <v>#N/A</v>
      </c>
      <c r="C6729" t="e">
        <v>#N/A</v>
      </c>
      <c r="D6729" t="e">
        <v>#N/A</v>
      </c>
      <c r="E6729" s="69" t="e">
        <v>#N/A</v>
      </c>
      <c r="F6729" s="3" t="e">
        <v>#N/A</v>
      </c>
      <c r="G6729" s="3" t="e">
        <v>#N/A</v>
      </c>
      <c r="H6729" s="3" t="e">
        <v>#N/A</v>
      </c>
      <c r="I6729" s="80" t="e">
        <v>#N/A</v>
      </c>
      <c r="J6729" s="80" t="e">
        <v>#N/A</v>
      </c>
      <c r="K6729" s="85" t="e">
        <v>#N/A</v>
      </c>
      <c r="L6729" s="9" t="e">
        <v>#N/A</v>
      </c>
      <c r="M6729" s="93" t="e">
        <v>#N/A</v>
      </c>
      <c r="N6729" s="8" t="e">
        <v>#N/A</v>
      </c>
      <c r="O6729" t="e">
        <v>#N/A</v>
      </c>
      <c r="P6729" t="e">
        <v>#N/A</v>
      </c>
      <c r="Q6729" t="e">
        <v>#N/A</v>
      </c>
      <c r="R6729" s="2" t="e">
        <v>#N/A</v>
      </c>
      <c r="S6729" t="e">
        <v>#N/A</v>
      </c>
      <c r="T6729" s="3" t="e">
        <v>#N/A</v>
      </c>
      <c r="U6729" s="3" t="e">
        <v>#N/A</v>
      </c>
      <c r="V6729" t="e">
        <v>#N/A</v>
      </c>
      <c r="W6729" t="e">
        <v>#N/A</v>
      </c>
      <c r="X6729" t="e">
        <v>#N/A</v>
      </c>
      <c r="Y6729" s="3" t="e">
        <v>#N/A</v>
      </c>
      <c r="Z6729" s="8" t="e">
        <v>#N/A</v>
      </c>
      <c r="AA6729" s="30" t="e">
        <v>#N/A</v>
      </c>
      <c r="AB6729" t="e">
        <v>#N/A</v>
      </c>
      <c r="AC6729" t="e">
        <v>#N/A</v>
      </c>
      <c r="AD6729" t="e">
        <v>#N/A</v>
      </c>
      <c r="AE6729" t="e">
        <v>#N/A</v>
      </c>
      <c r="AF6729" t="e">
        <v>#N/A</v>
      </c>
    </row>
    <row r="6730" spans="1:32" x14ac:dyDescent="0.25">
      <c r="A6730" t="e">
        <v>#N/A</v>
      </c>
      <c r="B6730" s="33" t="e">
        <v>#N/A</v>
      </c>
      <c r="C6730" t="e">
        <v>#N/A</v>
      </c>
      <c r="D6730" t="e">
        <v>#N/A</v>
      </c>
      <c r="E6730" s="69" t="e">
        <v>#N/A</v>
      </c>
      <c r="F6730" s="3" t="e">
        <v>#N/A</v>
      </c>
      <c r="G6730" s="3" t="e">
        <v>#N/A</v>
      </c>
      <c r="H6730" s="3" t="e">
        <v>#N/A</v>
      </c>
      <c r="I6730" s="80" t="e">
        <v>#N/A</v>
      </c>
      <c r="J6730" s="80" t="e">
        <v>#N/A</v>
      </c>
      <c r="K6730" s="85" t="e">
        <v>#N/A</v>
      </c>
      <c r="L6730" s="9" t="e">
        <v>#N/A</v>
      </c>
      <c r="M6730" s="93" t="e">
        <v>#N/A</v>
      </c>
      <c r="N6730" s="8" t="e">
        <v>#N/A</v>
      </c>
      <c r="O6730" t="e">
        <v>#N/A</v>
      </c>
      <c r="P6730" t="e">
        <v>#N/A</v>
      </c>
      <c r="Q6730" t="e">
        <v>#N/A</v>
      </c>
      <c r="R6730" s="2" t="e">
        <v>#N/A</v>
      </c>
      <c r="S6730" t="e">
        <v>#N/A</v>
      </c>
      <c r="T6730" s="3" t="e">
        <v>#N/A</v>
      </c>
      <c r="U6730" s="3" t="e">
        <v>#N/A</v>
      </c>
      <c r="V6730" t="e">
        <v>#N/A</v>
      </c>
      <c r="W6730" t="e">
        <v>#N/A</v>
      </c>
      <c r="X6730" t="e">
        <v>#N/A</v>
      </c>
      <c r="Y6730" s="3" t="e">
        <v>#N/A</v>
      </c>
      <c r="Z6730" s="8" t="e">
        <v>#N/A</v>
      </c>
      <c r="AA6730" s="30" t="e">
        <v>#N/A</v>
      </c>
      <c r="AB6730" t="e">
        <v>#N/A</v>
      </c>
      <c r="AC6730" t="e">
        <v>#N/A</v>
      </c>
      <c r="AD6730" t="e">
        <v>#N/A</v>
      </c>
      <c r="AE6730" t="e">
        <v>#N/A</v>
      </c>
      <c r="AF6730" t="e">
        <v>#N/A</v>
      </c>
    </row>
    <row r="6731" spans="1:32" x14ac:dyDescent="0.25">
      <c r="A6731" t="e">
        <v>#N/A</v>
      </c>
      <c r="B6731" s="33" t="e">
        <v>#N/A</v>
      </c>
      <c r="C6731" t="e">
        <v>#N/A</v>
      </c>
      <c r="D6731" t="e">
        <v>#N/A</v>
      </c>
      <c r="E6731" s="69" t="e">
        <v>#N/A</v>
      </c>
      <c r="F6731" s="3" t="e">
        <v>#N/A</v>
      </c>
      <c r="G6731" s="3" t="e">
        <v>#N/A</v>
      </c>
      <c r="H6731" s="3" t="e">
        <v>#N/A</v>
      </c>
      <c r="I6731" s="80" t="e">
        <v>#N/A</v>
      </c>
      <c r="J6731" s="80" t="e">
        <v>#N/A</v>
      </c>
      <c r="K6731" s="85" t="e">
        <v>#N/A</v>
      </c>
      <c r="L6731" s="9" t="e">
        <v>#N/A</v>
      </c>
      <c r="M6731" s="93" t="e">
        <v>#N/A</v>
      </c>
      <c r="N6731" s="8" t="e">
        <v>#N/A</v>
      </c>
      <c r="O6731" t="e">
        <v>#N/A</v>
      </c>
      <c r="P6731" t="e">
        <v>#N/A</v>
      </c>
      <c r="Q6731" t="e">
        <v>#N/A</v>
      </c>
      <c r="R6731" s="2" t="e">
        <v>#N/A</v>
      </c>
      <c r="S6731" t="e">
        <v>#N/A</v>
      </c>
      <c r="T6731" s="3" t="e">
        <v>#N/A</v>
      </c>
      <c r="U6731" s="3" t="e">
        <v>#N/A</v>
      </c>
      <c r="V6731" t="e">
        <v>#N/A</v>
      </c>
      <c r="W6731" t="e">
        <v>#N/A</v>
      </c>
      <c r="X6731" t="e">
        <v>#N/A</v>
      </c>
      <c r="Y6731" s="3" t="e">
        <v>#N/A</v>
      </c>
      <c r="Z6731" s="8" t="e">
        <v>#N/A</v>
      </c>
      <c r="AA6731" s="30" t="e">
        <v>#N/A</v>
      </c>
      <c r="AB6731" t="e">
        <v>#N/A</v>
      </c>
      <c r="AC6731" t="e">
        <v>#N/A</v>
      </c>
      <c r="AD6731" t="e">
        <v>#N/A</v>
      </c>
      <c r="AE6731" t="e">
        <v>#N/A</v>
      </c>
      <c r="AF6731" t="e">
        <v>#N/A</v>
      </c>
    </row>
    <row r="6732" spans="1:32" x14ac:dyDescent="0.25">
      <c r="A6732" t="e">
        <v>#N/A</v>
      </c>
      <c r="B6732" s="33" t="e">
        <v>#N/A</v>
      </c>
      <c r="C6732" t="e">
        <v>#N/A</v>
      </c>
      <c r="D6732" t="e">
        <v>#N/A</v>
      </c>
      <c r="E6732" s="69" t="e">
        <v>#N/A</v>
      </c>
      <c r="F6732" s="3" t="e">
        <v>#N/A</v>
      </c>
      <c r="G6732" s="3" t="e">
        <v>#N/A</v>
      </c>
      <c r="H6732" s="3" t="e">
        <v>#N/A</v>
      </c>
      <c r="I6732" s="80" t="e">
        <v>#N/A</v>
      </c>
      <c r="J6732" s="80" t="e">
        <v>#N/A</v>
      </c>
      <c r="K6732" s="85" t="e">
        <v>#N/A</v>
      </c>
      <c r="L6732" s="9" t="e">
        <v>#N/A</v>
      </c>
      <c r="M6732" s="93" t="e">
        <v>#N/A</v>
      </c>
      <c r="N6732" s="8" t="e">
        <v>#N/A</v>
      </c>
      <c r="O6732" t="e">
        <v>#N/A</v>
      </c>
      <c r="P6732" t="e">
        <v>#N/A</v>
      </c>
      <c r="Q6732" t="e">
        <v>#N/A</v>
      </c>
      <c r="R6732" s="2" t="e">
        <v>#N/A</v>
      </c>
      <c r="S6732" t="e">
        <v>#N/A</v>
      </c>
      <c r="T6732" s="3" t="e">
        <v>#N/A</v>
      </c>
      <c r="U6732" s="3" t="e">
        <v>#N/A</v>
      </c>
      <c r="V6732" t="e">
        <v>#N/A</v>
      </c>
      <c r="W6732" t="e">
        <v>#N/A</v>
      </c>
      <c r="X6732" t="e">
        <v>#N/A</v>
      </c>
      <c r="Y6732" s="3" t="e">
        <v>#N/A</v>
      </c>
      <c r="Z6732" s="8" t="e">
        <v>#N/A</v>
      </c>
      <c r="AA6732" s="30" t="e">
        <v>#N/A</v>
      </c>
      <c r="AB6732" t="e">
        <v>#N/A</v>
      </c>
      <c r="AC6732" t="e">
        <v>#N/A</v>
      </c>
      <c r="AD6732" t="e">
        <v>#N/A</v>
      </c>
      <c r="AE6732" t="e">
        <v>#N/A</v>
      </c>
      <c r="AF6732" t="e">
        <v>#N/A</v>
      </c>
    </row>
    <row r="6733" spans="1:32" x14ac:dyDescent="0.25">
      <c r="A6733" t="e">
        <v>#N/A</v>
      </c>
      <c r="B6733" s="33" t="e">
        <v>#N/A</v>
      </c>
      <c r="C6733" t="e">
        <v>#N/A</v>
      </c>
      <c r="D6733" t="e">
        <v>#N/A</v>
      </c>
      <c r="E6733" s="69" t="e">
        <v>#N/A</v>
      </c>
      <c r="F6733" s="3" t="e">
        <v>#N/A</v>
      </c>
      <c r="G6733" s="3" t="e">
        <v>#N/A</v>
      </c>
      <c r="H6733" s="3" t="e">
        <v>#N/A</v>
      </c>
      <c r="I6733" s="80" t="e">
        <v>#N/A</v>
      </c>
      <c r="J6733" s="80" t="e">
        <v>#N/A</v>
      </c>
      <c r="K6733" s="85" t="e">
        <v>#N/A</v>
      </c>
      <c r="L6733" s="9" t="e">
        <v>#N/A</v>
      </c>
      <c r="M6733" s="93" t="e">
        <v>#N/A</v>
      </c>
      <c r="N6733" s="8" t="e">
        <v>#N/A</v>
      </c>
      <c r="O6733" t="e">
        <v>#N/A</v>
      </c>
      <c r="P6733" t="e">
        <v>#N/A</v>
      </c>
      <c r="Q6733" t="e">
        <v>#N/A</v>
      </c>
      <c r="R6733" s="2" t="e">
        <v>#N/A</v>
      </c>
      <c r="S6733" t="e">
        <v>#N/A</v>
      </c>
      <c r="T6733" s="3" t="e">
        <v>#N/A</v>
      </c>
      <c r="U6733" s="3" t="e">
        <v>#N/A</v>
      </c>
      <c r="V6733" t="e">
        <v>#N/A</v>
      </c>
      <c r="W6733" t="e">
        <v>#N/A</v>
      </c>
      <c r="X6733" t="e">
        <v>#N/A</v>
      </c>
      <c r="Y6733" s="3" t="e">
        <v>#N/A</v>
      </c>
      <c r="Z6733" s="8" t="e">
        <v>#N/A</v>
      </c>
      <c r="AA6733" s="30" t="e">
        <v>#N/A</v>
      </c>
      <c r="AB6733" t="e">
        <v>#N/A</v>
      </c>
      <c r="AC6733" t="e">
        <v>#N/A</v>
      </c>
      <c r="AD6733" t="e">
        <v>#N/A</v>
      </c>
      <c r="AE6733" t="e">
        <v>#N/A</v>
      </c>
      <c r="AF6733" t="e">
        <v>#N/A</v>
      </c>
    </row>
    <row r="6734" spans="1:32" x14ac:dyDescent="0.25">
      <c r="A6734" t="e">
        <v>#N/A</v>
      </c>
      <c r="B6734" s="33" t="e">
        <v>#N/A</v>
      </c>
      <c r="C6734" t="e">
        <v>#N/A</v>
      </c>
      <c r="D6734" t="e">
        <v>#N/A</v>
      </c>
      <c r="E6734" s="69" t="e">
        <v>#N/A</v>
      </c>
      <c r="F6734" s="3" t="e">
        <v>#N/A</v>
      </c>
      <c r="G6734" s="3" t="e">
        <v>#N/A</v>
      </c>
      <c r="H6734" s="3" t="e">
        <v>#N/A</v>
      </c>
      <c r="I6734" s="80" t="e">
        <v>#N/A</v>
      </c>
      <c r="J6734" s="80" t="e">
        <v>#N/A</v>
      </c>
      <c r="K6734" s="85" t="e">
        <v>#N/A</v>
      </c>
      <c r="L6734" s="9" t="e">
        <v>#N/A</v>
      </c>
      <c r="M6734" s="93" t="e">
        <v>#N/A</v>
      </c>
      <c r="N6734" s="8" t="e">
        <v>#N/A</v>
      </c>
      <c r="O6734" t="e">
        <v>#N/A</v>
      </c>
      <c r="P6734" t="e">
        <v>#N/A</v>
      </c>
      <c r="Q6734" t="e">
        <v>#N/A</v>
      </c>
      <c r="R6734" s="2" t="e">
        <v>#N/A</v>
      </c>
      <c r="S6734" t="e">
        <v>#N/A</v>
      </c>
      <c r="T6734" s="3" t="e">
        <v>#N/A</v>
      </c>
      <c r="U6734" s="3" t="e">
        <v>#N/A</v>
      </c>
      <c r="V6734" t="e">
        <v>#N/A</v>
      </c>
      <c r="W6734" t="e">
        <v>#N/A</v>
      </c>
      <c r="X6734" t="e">
        <v>#N/A</v>
      </c>
      <c r="Y6734" s="3" t="e">
        <v>#N/A</v>
      </c>
      <c r="Z6734" s="8" t="e">
        <v>#N/A</v>
      </c>
      <c r="AA6734" s="30" t="e">
        <v>#N/A</v>
      </c>
      <c r="AB6734" t="e">
        <v>#N/A</v>
      </c>
      <c r="AC6734" t="e">
        <v>#N/A</v>
      </c>
      <c r="AD6734" t="e">
        <v>#N/A</v>
      </c>
      <c r="AE6734" t="e">
        <v>#N/A</v>
      </c>
      <c r="AF6734" t="e">
        <v>#N/A</v>
      </c>
    </row>
    <row r="6735" spans="1:32" x14ac:dyDescent="0.25">
      <c r="A6735" t="e">
        <v>#N/A</v>
      </c>
      <c r="B6735" s="33" t="e">
        <v>#N/A</v>
      </c>
      <c r="C6735" t="e">
        <v>#N/A</v>
      </c>
      <c r="D6735" t="e">
        <v>#N/A</v>
      </c>
      <c r="E6735" s="69" t="e">
        <v>#N/A</v>
      </c>
      <c r="F6735" s="3" t="e">
        <v>#N/A</v>
      </c>
      <c r="G6735" s="3" t="e">
        <v>#N/A</v>
      </c>
      <c r="H6735" s="3" t="e">
        <v>#N/A</v>
      </c>
      <c r="I6735" s="80" t="e">
        <v>#N/A</v>
      </c>
      <c r="J6735" s="80" t="e">
        <v>#N/A</v>
      </c>
      <c r="K6735" s="85" t="e">
        <v>#N/A</v>
      </c>
      <c r="L6735" s="9" t="e">
        <v>#N/A</v>
      </c>
      <c r="M6735" s="93" t="e">
        <v>#N/A</v>
      </c>
      <c r="N6735" s="8" t="e">
        <v>#N/A</v>
      </c>
      <c r="O6735" t="e">
        <v>#N/A</v>
      </c>
      <c r="P6735" t="e">
        <v>#N/A</v>
      </c>
      <c r="Q6735" t="e">
        <v>#N/A</v>
      </c>
      <c r="R6735" s="2" t="e">
        <v>#N/A</v>
      </c>
      <c r="S6735" t="e">
        <v>#N/A</v>
      </c>
      <c r="T6735" s="3" t="e">
        <v>#N/A</v>
      </c>
      <c r="U6735" s="3" t="e">
        <v>#N/A</v>
      </c>
      <c r="V6735" t="e">
        <v>#N/A</v>
      </c>
      <c r="W6735" t="e">
        <v>#N/A</v>
      </c>
      <c r="X6735" t="e">
        <v>#N/A</v>
      </c>
      <c r="Y6735" s="3" t="e">
        <v>#N/A</v>
      </c>
      <c r="Z6735" s="8" t="e">
        <v>#N/A</v>
      </c>
      <c r="AA6735" s="30" t="e">
        <v>#N/A</v>
      </c>
      <c r="AB6735" t="e">
        <v>#N/A</v>
      </c>
      <c r="AC6735" t="e">
        <v>#N/A</v>
      </c>
      <c r="AD6735" t="e">
        <v>#N/A</v>
      </c>
      <c r="AE6735" t="e">
        <v>#N/A</v>
      </c>
      <c r="AF6735" t="e">
        <v>#N/A</v>
      </c>
    </row>
    <row r="6736" spans="1:32" x14ac:dyDescent="0.25">
      <c r="A6736" t="e">
        <v>#N/A</v>
      </c>
      <c r="B6736" s="33" t="e">
        <v>#N/A</v>
      </c>
      <c r="C6736" t="e">
        <v>#N/A</v>
      </c>
      <c r="D6736" t="e">
        <v>#N/A</v>
      </c>
      <c r="E6736" s="69" t="e">
        <v>#N/A</v>
      </c>
      <c r="F6736" s="3" t="e">
        <v>#N/A</v>
      </c>
      <c r="G6736" s="3" t="e">
        <v>#N/A</v>
      </c>
      <c r="H6736" s="3" t="e">
        <v>#N/A</v>
      </c>
      <c r="I6736" s="80" t="e">
        <v>#N/A</v>
      </c>
      <c r="J6736" s="80" t="e">
        <v>#N/A</v>
      </c>
      <c r="K6736" s="85" t="e">
        <v>#N/A</v>
      </c>
      <c r="L6736" s="9" t="e">
        <v>#N/A</v>
      </c>
      <c r="M6736" s="93" t="e">
        <v>#N/A</v>
      </c>
      <c r="N6736" s="8" t="e">
        <v>#N/A</v>
      </c>
      <c r="O6736" t="e">
        <v>#N/A</v>
      </c>
      <c r="P6736" t="e">
        <v>#N/A</v>
      </c>
      <c r="Q6736" t="e">
        <v>#N/A</v>
      </c>
      <c r="R6736" s="2" t="e">
        <v>#N/A</v>
      </c>
      <c r="S6736" t="e">
        <v>#N/A</v>
      </c>
      <c r="T6736" s="3" t="e">
        <v>#N/A</v>
      </c>
      <c r="U6736" s="3" t="e">
        <v>#N/A</v>
      </c>
      <c r="V6736" t="e">
        <v>#N/A</v>
      </c>
      <c r="W6736" t="e">
        <v>#N/A</v>
      </c>
      <c r="X6736" t="e">
        <v>#N/A</v>
      </c>
      <c r="Y6736" s="3" t="e">
        <v>#N/A</v>
      </c>
      <c r="Z6736" s="8" t="e">
        <v>#N/A</v>
      </c>
      <c r="AA6736" s="30" t="e">
        <v>#N/A</v>
      </c>
      <c r="AB6736" t="e">
        <v>#N/A</v>
      </c>
      <c r="AC6736" t="e">
        <v>#N/A</v>
      </c>
      <c r="AD6736" t="e">
        <v>#N/A</v>
      </c>
      <c r="AE6736" t="e">
        <v>#N/A</v>
      </c>
      <c r="AF6736" t="e">
        <v>#N/A</v>
      </c>
    </row>
    <row r="6737" spans="1:32" x14ac:dyDescent="0.25">
      <c r="A6737" t="e">
        <v>#N/A</v>
      </c>
      <c r="B6737" s="33" t="e">
        <v>#N/A</v>
      </c>
      <c r="C6737" t="e">
        <v>#N/A</v>
      </c>
      <c r="D6737" t="e">
        <v>#N/A</v>
      </c>
      <c r="E6737" s="69" t="e">
        <v>#N/A</v>
      </c>
      <c r="F6737" s="3" t="e">
        <v>#N/A</v>
      </c>
      <c r="G6737" s="3" t="e">
        <v>#N/A</v>
      </c>
      <c r="H6737" s="3" t="e">
        <v>#N/A</v>
      </c>
      <c r="I6737" s="80" t="e">
        <v>#N/A</v>
      </c>
      <c r="J6737" s="80" t="e">
        <v>#N/A</v>
      </c>
      <c r="K6737" s="85" t="e">
        <v>#N/A</v>
      </c>
      <c r="L6737" s="9" t="e">
        <v>#N/A</v>
      </c>
      <c r="M6737" s="93" t="e">
        <v>#N/A</v>
      </c>
      <c r="N6737" s="8" t="e">
        <v>#N/A</v>
      </c>
      <c r="O6737" t="e">
        <v>#N/A</v>
      </c>
      <c r="P6737" t="e">
        <v>#N/A</v>
      </c>
      <c r="Q6737" t="e">
        <v>#N/A</v>
      </c>
      <c r="R6737" s="2" t="e">
        <v>#N/A</v>
      </c>
      <c r="S6737" t="e">
        <v>#N/A</v>
      </c>
      <c r="T6737" s="3" t="e">
        <v>#N/A</v>
      </c>
      <c r="U6737" s="3" t="e">
        <v>#N/A</v>
      </c>
      <c r="V6737" t="e">
        <v>#N/A</v>
      </c>
      <c r="W6737" t="e">
        <v>#N/A</v>
      </c>
      <c r="X6737" t="e">
        <v>#N/A</v>
      </c>
      <c r="Y6737" s="3" t="e">
        <v>#N/A</v>
      </c>
      <c r="Z6737" s="8" t="e">
        <v>#N/A</v>
      </c>
      <c r="AA6737" s="30" t="e">
        <v>#N/A</v>
      </c>
      <c r="AB6737" t="e">
        <v>#N/A</v>
      </c>
      <c r="AC6737" t="e">
        <v>#N/A</v>
      </c>
      <c r="AD6737" t="e">
        <v>#N/A</v>
      </c>
      <c r="AE6737" t="e">
        <v>#N/A</v>
      </c>
      <c r="AF6737" t="e">
        <v>#N/A</v>
      </c>
    </row>
    <row r="6738" spans="1:32" x14ac:dyDescent="0.25">
      <c r="A6738" t="e">
        <v>#N/A</v>
      </c>
      <c r="B6738" s="33" t="e">
        <v>#N/A</v>
      </c>
      <c r="C6738" t="e">
        <v>#N/A</v>
      </c>
      <c r="D6738" t="e">
        <v>#N/A</v>
      </c>
      <c r="E6738" s="69" t="e">
        <v>#N/A</v>
      </c>
      <c r="F6738" s="3" t="e">
        <v>#N/A</v>
      </c>
      <c r="G6738" s="3" t="e">
        <v>#N/A</v>
      </c>
      <c r="H6738" s="3" t="e">
        <v>#N/A</v>
      </c>
      <c r="I6738" s="80" t="e">
        <v>#N/A</v>
      </c>
      <c r="J6738" s="80" t="e">
        <v>#N/A</v>
      </c>
      <c r="K6738" s="85" t="e">
        <v>#N/A</v>
      </c>
      <c r="L6738" s="9" t="e">
        <v>#N/A</v>
      </c>
      <c r="M6738" s="93" t="e">
        <v>#N/A</v>
      </c>
      <c r="N6738" s="8" t="e">
        <v>#N/A</v>
      </c>
      <c r="O6738" t="e">
        <v>#N/A</v>
      </c>
      <c r="P6738" t="e">
        <v>#N/A</v>
      </c>
      <c r="Q6738" t="e">
        <v>#N/A</v>
      </c>
      <c r="R6738" s="2" t="e">
        <v>#N/A</v>
      </c>
      <c r="S6738" t="e">
        <v>#N/A</v>
      </c>
      <c r="T6738" s="3" t="e">
        <v>#N/A</v>
      </c>
      <c r="U6738" s="3" t="e">
        <v>#N/A</v>
      </c>
      <c r="V6738" t="e">
        <v>#N/A</v>
      </c>
      <c r="W6738" t="e">
        <v>#N/A</v>
      </c>
      <c r="X6738" t="e">
        <v>#N/A</v>
      </c>
      <c r="Y6738" s="3" t="e">
        <v>#N/A</v>
      </c>
      <c r="Z6738" s="8" t="e">
        <v>#N/A</v>
      </c>
      <c r="AA6738" s="30" t="e">
        <v>#N/A</v>
      </c>
      <c r="AB6738" t="e">
        <v>#N/A</v>
      </c>
      <c r="AC6738" t="e">
        <v>#N/A</v>
      </c>
      <c r="AD6738" t="e">
        <v>#N/A</v>
      </c>
      <c r="AE6738" t="e">
        <v>#N/A</v>
      </c>
      <c r="AF6738" t="e">
        <v>#N/A</v>
      </c>
    </row>
    <row r="6739" spans="1:32" x14ac:dyDescent="0.25">
      <c r="A6739" t="e">
        <v>#N/A</v>
      </c>
      <c r="B6739" s="33" t="e">
        <v>#N/A</v>
      </c>
      <c r="C6739" t="e">
        <v>#N/A</v>
      </c>
      <c r="D6739" t="e">
        <v>#N/A</v>
      </c>
      <c r="E6739" s="69" t="e">
        <v>#N/A</v>
      </c>
      <c r="F6739" s="3" t="e">
        <v>#N/A</v>
      </c>
      <c r="G6739" s="3" t="e">
        <v>#N/A</v>
      </c>
      <c r="H6739" s="3" t="e">
        <v>#N/A</v>
      </c>
      <c r="I6739" s="80" t="e">
        <v>#N/A</v>
      </c>
      <c r="J6739" s="80" t="e">
        <v>#N/A</v>
      </c>
      <c r="K6739" s="85" t="e">
        <v>#N/A</v>
      </c>
      <c r="L6739" s="9" t="e">
        <v>#N/A</v>
      </c>
      <c r="M6739" s="93" t="e">
        <v>#N/A</v>
      </c>
      <c r="N6739" s="8" t="e">
        <v>#N/A</v>
      </c>
      <c r="O6739" t="e">
        <v>#N/A</v>
      </c>
      <c r="P6739" t="e">
        <v>#N/A</v>
      </c>
      <c r="Q6739" t="e">
        <v>#N/A</v>
      </c>
      <c r="R6739" s="2" t="e">
        <v>#N/A</v>
      </c>
      <c r="S6739" t="e">
        <v>#N/A</v>
      </c>
      <c r="T6739" s="3" t="e">
        <v>#N/A</v>
      </c>
      <c r="U6739" s="3" t="e">
        <v>#N/A</v>
      </c>
      <c r="V6739" t="e">
        <v>#N/A</v>
      </c>
      <c r="W6739" t="e">
        <v>#N/A</v>
      </c>
      <c r="X6739" t="e">
        <v>#N/A</v>
      </c>
      <c r="Y6739" s="3" t="e">
        <v>#N/A</v>
      </c>
      <c r="Z6739" s="8" t="e">
        <v>#N/A</v>
      </c>
      <c r="AA6739" s="30" t="e">
        <v>#N/A</v>
      </c>
      <c r="AB6739" t="e">
        <v>#N/A</v>
      </c>
      <c r="AC6739" t="e">
        <v>#N/A</v>
      </c>
      <c r="AD6739" t="e">
        <v>#N/A</v>
      </c>
      <c r="AE6739" t="e">
        <v>#N/A</v>
      </c>
      <c r="AF6739" t="e">
        <v>#N/A</v>
      </c>
    </row>
    <row r="6740" spans="1:32" x14ac:dyDescent="0.25">
      <c r="A6740" t="e">
        <v>#N/A</v>
      </c>
      <c r="B6740" s="33" t="e">
        <v>#N/A</v>
      </c>
      <c r="C6740" t="e">
        <v>#N/A</v>
      </c>
      <c r="D6740" t="e">
        <v>#N/A</v>
      </c>
      <c r="E6740" s="69" t="e">
        <v>#N/A</v>
      </c>
      <c r="F6740" s="3" t="e">
        <v>#N/A</v>
      </c>
      <c r="G6740" s="3" t="e">
        <v>#N/A</v>
      </c>
      <c r="H6740" s="3" t="e">
        <v>#N/A</v>
      </c>
      <c r="I6740" s="80" t="e">
        <v>#N/A</v>
      </c>
      <c r="J6740" s="80" t="e">
        <v>#N/A</v>
      </c>
      <c r="K6740" s="85" t="e">
        <v>#N/A</v>
      </c>
      <c r="L6740" s="9" t="e">
        <v>#N/A</v>
      </c>
      <c r="M6740" s="93" t="e">
        <v>#N/A</v>
      </c>
      <c r="N6740" s="8" t="e">
        <v>#N/A</v>
      </c>
      <c r="O6740" t="e">
        <v>#N/A</v>
      </c>
      <c r="P6740" t="e">
        <v>#N/A</v>
      </c>
      <c r="Q6740" t="e">
        <v>#N/A</v>
      </c>
      <c r="R6740" s="2" t="e">
        <v>#N/A</v>
      </c>
      <c r="S6740" t="e">
        <v>#N/A</v>
      </c>
      <c r="T6740" s="3" t="e">
        <v>#N/A</v>
      </c>
      <c r="U6740" s="3" t="e">
        <v>#N/A</v>
      </c>
      <c r="V6740" t="e">
        <v>#N/A</v>
      </c>
      <c r="W6740" t="e">
        <v>#N/A</v>
      </c>
      <c r="X6740" t="e">
        <v>#N/A</v>
      </c>
      <c r="Y6740" s="3" t="e">
        <v>#N/A</v>
      </c>
      <c r="Z6740" s="8" t="e">
        <v>#N/A</v>
      </c>
      <c r="AA6740" s="30" t="e">
        <v>#N/A</v>
      </c>
      <c r="AB6740" t="e">
        <v>#N/A</v>
      </c>
      <c r="AC6740" t="e">
        <v>#N/A</v>
      </c>
      <c r="AD6740" t="e">
        <v>#N/A</v>
      </c>
      <c r="AE6740" t="e">
        <v>#N/A</v>
      </c>
      <c r="AF6740" t="e">
        <v>#N/A</v>
      </c>
    </row>
    <row r="6741" spans="1:32" x14ac:dyDescent="0.25">
      <c r="A6741" t="e">
        <v>#N/A</v>
      </c>
      <c r="B6741" s="33" t="e">
        <v>#N/A</v>
      </c>
      <c r="C6741" t="e">
        <v>#N/A</v>
      </c>
      <c r="D6741" t="e">
        <v>#N/A</v>
      </c>
      <c r="E6741" s="69" t="e">
        <v>#N/A</v>
      </c>
      <c r="F6741" s="3" t="e">
        <v>#N/A</v>
      </c>
      <c r="G6741" s="3" t="e">
        <v>#N/A</v>
      </c>
      <c r="H6741" s="3" t="e">
        <v>#N/A</v>
      </c>
      <c r="I6741" s="80" t="e">
        <v>#N/A</v>
      </c>
      <c r="J6741" s="80" t="e">
        <v>#N/A</v>
      </c>
      <c r="K6741" s="85" t="e">
        <v>#N/A</v>
      </c>
      <c r="L6741" s="9" t="e">
        <v>#N/A</v>
      </c>
      <c r="M6741" s="93" t="e">
        <v>#N/A</v>
      </c>
      <c r="N6741" s="8" t="e">
        <v>#N/A</v>
      </c>
      <c r="O6741" t="e">
        <v>#N/A</v>
      </c>
      <c r="P6741" t="e">
        <v>#N/A</v>
      </c>
      <c r="Q6741" t="e">
        <v>#N/A</v>
      </c>
      <c r="R6741" s="2" t="e">
        <v>#N/A</v>
      </c>
      <c r="S6741" t="e">
        <v>#N/A</v>
      </c>
      <c r="T6741" s="3" t="e">
        <v>#N/A</v>
      </c>
      <c r="U6741" s="3" t="e">
        <v>#N/A</v>
      </c>
      <c r="V6741" t="e">
        <v>#N/A</v>
      </c>
      <c r="W6741" t="e">
        <v>#N/A</v>
      </c>
      <c r="X6741" t="e">
        <v>#N/A</v>
      </c>
      <c r="Y6741" s="3" t="e">
        <v>#N/A</v>
      </c>
      <c r="Z6741" s="8" t="e">
        <v>#N/A</v>
      </c>
      <c r="AA6741" s="30" t="e">
        <v>#N/A</v>
      </c>
      <c r="AB6741" t="e">
        <v>#N/A</v>
      </c>
      <c r="AC6741" t="e">
        <v>#N/A</v>
      </c>
      <c r="AD6741" t="e">
        <v>#N/A</v>
      </c>
      <c r="AE6741" t="e">
        <v>#N/A</v>
      </c>
      <c r="AF6741" t="e">
        <v>#N/A</v>
      </c>
    </row>
    <row r="6742" spans="1:32" x14ac:dyDescent="0.25">
      <c r="A6742" t="e">
        <v>#N/A</v>
      </c>
      <c r="B6742" s="33" t="e">
        <v>#N/A</v>
      </c>
      <c r="C6742" t="e">
        <v>#N/A</v>
      </c>
      <c r="D6742" t="e">
        <v>#N/A</v>
      </c>
      <c r="E6742" s="69" t="e">
        <v>#N/A</v>
      </c>
      <c r="F6742" s="3" t="e">
        <v>#N/A</v>
      </c>
      <c r="G6742" s="3" t="e">
        <v>#N/A</v>
      </c>
      <c r="H6742" s="3" t="e">
        <v>#N/A</v>
      </c>
      <c r="I6742" s="80" t="e">
        <v>#N/A</v>
      </c>
      <c r="J6742" s="80" t="e">
        <v>#N/A</v>
      </c>
      <c r="K6742" s="85" t="e">
        <v>#N/A</v>
      </c>
      <c r="L6742" s="9" t="e">
        <v>#N/A</v>
      </c>
      <c r="M6742" s="93" t="e">
        <v>#N/A</v>
      </c>
      <c r="N6742" s="8" t="e">
        <v>#N/A</v>
      </c>
      <c r="O6742" t="e">
        <v>#N/A</v>
      </c>
      <c r="P6742" t="e">
        <v>#N/A</v>
      </c>
      <c r="Q6742" t="e">
        <v>#N/A</v>
      </c>
      <c r="R6742" s="2" t="e">
        <v>#N/A</v>
      </c>
      <c r="S6742" t="e">
        <v>#N/A</v>
      </c>
      <c r="T6742" s="3" t="e">
        <v>#N/A</v>
      </c>
      <c r="U6742" s="3" t="e">
        <v>#N/A</v>
      </c>
      <c r="V6742" t="e">
        <v>#N/A</v>
      </c>
      <c r="W6742" t="e">
        <v>#N/A</v>
      </c>
      <c r="X6742" t="e">
        <v>#N/A</v>
      </c>
      <c r="Y6742" s="3" t="e">
        <v>#N/A</v>
      </c>
      <c r="Z6742" s="8" t="e">
        <v>#N/A</v>
      </c>
      <c r="AA6742" s="30" t="e">
        <v>#N/A</v>
      </c>
      <c r="AB6742" t="e">
        <v>#N/A</v>
      </c>
      <c r="AC6742" t="e">
        <v>#N/A</v>
      </c>
      <c r="AD6742" t="e">
        <v>#N/A</v>
      </c>
      <c r="AE6742" t="e">
        <v>#N/A</v>
      </c>
      <c r="AF6742" t="e">
        <v>#N/A</v>
      </c>
    </row>
    <row r="6743" spans="1:32" x14ac:dyDescent="0.25">
      <c r="A6743" t="e">
        <v>#N/A</v>
      </c>
      <c r="B6743" s="33" t="e">
        <v>#N/A</v>
      </c>
      <c r="C6743" t="e">
        <v>#N/A</v>
      </c>
      <c r="D6743" t="e">
        <v>#N/A</v>
      </c>
      <c r="E6743" s="69" t="e">
        <v>#N/A</v>
      </c>
      <c r="F6743" s="3" t="e">
        <v>#N/A</v>
      </c>
      <c r="G6743" s="3" t="e">
        <v>#N/A</v>
      </c>
      <c r="H6743" s="3" t="e">
        <v>#N/A</v>
      </c>
      <c r="I6743" s="80" t="e">
        <v>#N/A</v>
      </c>
      <c r="J6743" s="80" t="e">
        <v>#N/A</v>
      </c>
      <c r="K6743" s="85" t="e">
        <v>#N/A</v>
      </c>
      <c r="L6743" s="9" t="e">
        <v>#N/A</v>
      </c>
      <c r="M6743" s="93" t="e">
        <v>#N/A</v>
      </c>
      <c r="N6743" s="8" t="e">
        <v>#N/A</v>
      </c>
      <c r="O6743" t="e">
        <v>#N/A</v>
      </c>
      <c r="P6743" t="e">
        <v>#N/A</v>
      </c>
      <c r="Q6743" t="e">
        <v>#N/A</v>
      </c>
      <c r="R6743" s="2" t="e">
        <v>#N/A</v>
      </c>
      <c r="S6743" t="e">
        <v>#N/A</v>
      </c>
      <c r="T6743" s="3" t="e">
        <v>#N/A</v>
      </c>
      <c r="U6743" s="3" t="e">
        <v>#N/A</v>
      </c>
      <c r="V6743" t="e">
        <v>#N/A</v>
      </c>
      <c r="W6743" t="e">
        <v>#N/A</v>
      </c>
      <c r="X6743" t="e">
        <v>#N/A</v>
      </c>
      <c r="Y6743" s="3" t="e">
        <v>#N/A</v>
      </c>
      <c r="Z6743" s="8" t="e">
        <v>#N/A</v>
      </c>
      <c r="AA6743" s="30" t="e">
        <v>#N/A</v>
      </c>
      <c r="AB6743" t="e">
        <v>#N/A</v>
      </c>
      <c r="AC6743" t="e">
        <v>#N/A</v>
      </c>
      <c r="AD6743" t="e">
        <v>#N/A</v>
      </c>
      <c r="AE6743" t="e">
        <v>#N/A</v>
      </c>
      <c r="AF6743" t="e">
        <v>#N/A</v>
      </c>
    </row>
    <row r="6744" spans="1:32" x14ac:dyDescent="0.25">
      <c r="A6744" t="e">
        <v>#N/A</v>
      </c>
      <c r="B6744" s="33" t="e">
        <v>#N/A</v>
      </c>
      <c r="C6744" t="e">
        <v>#N/A</v>
      </c>
      <c r="D6744" t="e">
        <v>#N/A</v>
      </c>
      <c r="E6744" s="69" t="e">
        <v>#N/A</v>
      </c>
      <c r="F6744" s="3" t="e">
        <v>#N/A</v>
      </c>
      <c r="G6744" s="3" t="e">
        <v>#N/A</v>
      </c>
      <c r="H6744" s="3" t="e">
        <v>#N/A</v>
      </c>
      <c r="I6744" s="80" t="e">
        <v>#N/A</v>
      </c>
      <c r="J6744" s="80" t="e">
        <v>#N/A</v>
      </c>
      <c r="K6744" s="85" t="e">
        <v>#N/A</v>
      </c>
      <c r="L6744" s="9" t="e">
        <v>#N/A</v>
      </c>
      <c r="M6744" s="93" t="e">
        <v>#N/A</v>
      </c>
      <c r="N6744" s="8" t="e">
        <v>#N/A</v>
      </c>
      <c r="O6744" t="e">
        <v>#N/A</v>
      </c>
      <c r="P6744" t="e">
        <v>#N/A</v>
      </c>
      <c r="Q6744" t="e">
        <v>#N/A</v>
      </c>
      <c r="R6744" s="2" t="e">
        <v>#N/A</v>
      </c>
      <c r="S6744" t="e">
        <v>#N/A</v>
      </c>
      <c r="T6744" s="3" t="e">
        <v>#N/A</v>
      </c>
      <c r="U6744" s="3" t="e">
        <v>#N/A</v>
      </c>
      <c r="V6744" t="e">
        <v>#N/A</v>
      </c>
      <c r="W6744" t="e">
        <v>#N/A</v>
      </c>
      <c r="X6744" t="e">
        <v>#N/A</v>
      </c>
      <c r="Y6744" s="3" t="e">
        <v>#N/A</v>
      </c>
      <c r="Z6744" s="8" t="e">
        <v>#N/A</v>
      </c>
      <c r="AA6744" s="30" t="e">
        <v>#N/A</v>
      </c>
      <c r="AB6744" t="e">
        <v>#N/A</v>
      </c>
      <c r="AC6744" t="e">
        <v>#N/A</v>
      </c>
      <c r="AD6744" t="e">
        <v>#N/A</v>
      </c>
      <c r="AE6744" t="e">
        <v>#N/A</v>
      </c>
      <c r="AF6744" t="e">
        <v>#N/A</v>
      </c>
    </row>
    <row r="6745" spans="1:32" x14ac:dyDescent="0.25">
      <c r="A6745" t="e">
        <v>#N/A</v>
      </c>
      <c r="B6745" s="33" t="e">
        <v>#N/A</v>
      </c>
      <c r="C6745" t="e">
        <v>#N/A</v>
      </c>
      <c r="D6745" t="e">
        <v>#N/A</v>
      </c>
      <c r="E6745" s="69" t="e">
        <v>#N/A</v>
      </c>
      <c r="F6745" s="3" t="e">
        <v>#N/A</v>
      </c>
      <c r="G6745" s="3" t="e">
        <v>#N/A</v>
      </c>
      <c r="H6745" s="3" t="e">
        <v>#N/A</v>
      </c>
      <c r="I6745" s="80" t="e">
        <v>#N/A</v>
      </c>
      <c r="J6745" s="80" t="e">
        <v>#N/A</v>
      </c>
      <c r="K6745" s="85" t="e">
        <v>#N/A</v>
      </c>
      <c r="L6745" s="9" t="e">
        <v>#N/A</v>
      </c>
      <c r="M6745" s="93" t="e">
        <v>#N/A</v>
      </c>
      <c r="N6745" s="8" t="e">
        <v>#N/A</v>
      </c>
      <c r="O6745" t="e">
        <v>#N/A</v>
      </c>
      <c r="P6745" t="e">
        <v>#N/A</v>
      </c>
      <c r="Q6745" t="e">
        <v>#N/A</v>
      </c>
      <c r="R6745" s="2" t="e">
        <v>#N/A</v>
      </c>
      <c r="S6745" t="e">
        <v>#N/A</v>
      </c>
      <c r="T6745" s="3" t="e">
        <v>#N/A</v>
      </c>
      <c r="U6745" s="3" t="e">
        <v>#N/A</v>
      </c>
      <c r="V6745" t="e">
        <v>#N/A</v>
      </c>
      <c r="W6745" t="e">
        <v>#N/A</v>
      </c>
      <c r="X6745" t="e">
        <v>#N/A</v>
      </c>
      <c r="Y6745" s="3" t="e">
        <v>#N/A</v>
      </c>
      <c r="Z6745" s="8" t="e">
        <v>#N/A</v>
      </c>
      <c r="AA6745" s="30" t="e">
        <v>#N/A</v>
      </c>
      <c r="AB6745" t="e">
        <v>#N/A</v>
      </c>
      <c r="AC6745" t="e">
        <v>#N/A</v>
      </c>
      <c r="AD6745" t="e">
        <v>#N/A</v>
      </c>
      <c r="AE6745" t="e">
        <v>#N/A</v>
      </c>
      <c r="AF6745" t="e">
        <v>#N/A</v>
      </c>
    </row>
    <row r="6746" spans="1:32" x14ac:dyDescent="0.25">
      <c r="A6746" t="e">
        <v>#N/A</v>
      </c>
      <c r="B6746" s="33" t="e">
        <v>#N/A</v>
      </c>
      <c r="C6746" t="e">
        <v>#N/A</v>
      </c>
      <c r="D6746" t="e">
        <v>#N/A</v>
      </c>
      <c r="E6746" s="69" t="e">
        <v>#N/A</v>
      </c>
      <c r="F6746" s="3" t="e">
        <v>#N/A</v>
      </c>
      <c r="G6746" s="3" t="e">
        <v>#N/A</v>
      </c>
      <c r="H6746" s="3" t="e">
        <v>#N/A</v>
      </c>
      <c r="I6746" s="80" t="e">
        <v>#N/A</v>
      </c>
      <c r="J6746" s="80" t="e">
        <v>#N/A</v>
      </c>
      <c r="K6746" s="85" t="e">
        <v>#N/A</v>
      </c>
      <c r="L6746" s="9" t="e">
        <v>#N/A</v>
      </c>
      <c r="M6746" s="93" t="e">
        <v>#N/A</v>
      </c>
      <c r="N6746" s="8" t="e">
        <v>#N/A</v>
      </c>
      <c r="O6746" t="e">
        <v>#N/A</v>
      </c>
      <c r="P6746" t="e">
        <v>#N/A</v>
      </c>
      <c r="Q6746" t="e">
        <v>#N/A</v>
      </c>
      <c r="R6746" s="2" t="e">
        <v>#N/A</v>
      </c>
      <c r="S6746" t="e">
        <v>#N/A</v>
      </c>
      <c r="T6746" s="3" t="e">
        <v>#N/A</v>
      </c>
      <c r="U6746" s="3" t="e">
        <v>#N/A</v>
      </c>
      <c r="V6746" t="e">
        <v>#N/A</v>
      </c>
      <c r="W6746" t="e">
        <v>#N/A</v>
      </c>
      <c r="X6746" t="e">
        <v>#N/A</v>
      </c>
      <c r="Y6746" s="3" t="e">
        <v>#N/A</v>
      </c>
      <c r="Z6746" s="8" t="e">
        <v>#N/A</v>
      </c>
      <c r="AA6746" s="30" t="e">
        <v>#N/A</v>
      </c>
      <c r="AB6746" t="e">
        <v>#N/A</v>
      </c>
      <c r="AC6746" t="e">
        <v>#N/A</v>
      </c>
      <c r="AD6746" t="e">
        <v>#N/A</v>
      </c>
      <c r="AE6746" t="e">
        <v>#N/A</v>
      </c>
      <c r="AF6746" t="e">
        <v>#N/A</v>
      </c>
    </row>
    <row r="6747" spans="1:32" x14ac:dyDescent="0.25">
      <c r="A6747" t="e">
        <v>#N/A</v>
      </c>
      <c r="B6747" s="33" t="e">
        <v>#N/A</v>
      </c>
      <c r="C6747" t="e">
        <v>#N/A</v>
      </c>
      <c r="D6747" t="e">
        <v>#N/A</v>
      </c>
      <c r="E6747" s="69" t="e">
        <v>#N/A</v>
      </c>
      <c r="F6747" s="3" t="e">
        <v>#N/A</v>
      </c>
      <c r="G6747" s="3" t="e">
        <v>#N/A</v>
      </c>
      <c r="H6747" s="3" t="e">
        <v>#N/A</v>
      </c>
      <c r="I6747" s="80" t="e">
        <v>#N/A</v>
      </c>
      <c r="J6747" s="80" t="e">
        <v>#N/A</v>
      </c>
      <c r="K6747" s="85" t="e">
        <v>#N/A</v>
      </c>
      <c r="L6747" s="9" t="e">
        <v>#N/A</v>
      </c>
      <c r="M6747" s="93" t="e">
        <v>#N/A</v>
      </c>
      <c r="N6747" s="8" t="e">
        <v>#N/A</v>
      </c>
      <c r="O6747" t="e">
        <v>#N/A</v>
      </c>
      <c r="P6747" t="e">
        <v>#N/A</v>
      </c>
      <c r="Q6747" t="e">
        <v>#N/A</v>
      </c>
      <c r="R6747" s="2" t="e">
        <v>#N/A</v>
      </c>
      <c r="S6747" t="e">
        <v>#N/A</v>
      </c>
      <c r="T6747" s="3" t="e">
        <v>#N/A</v>
      </c>
      <c r="U6747" s="3" t="e">
        <v>#N/A</v>
      </c>
      <c r="V6747" t="e">
        <v>#N/A</v>
      </c>
      <c r="W6747" t="e">
        <v>#N/A</v>
      </c>
      <c r="X6747" t="e">
        <v>#N/A</v>
      </c>
      <c r="Y6747" s="3" t="e">
        <v>#N/A</v>
      </c>
      <c r="Z6747" s="8" t="e">
        <v>#N/A</v>
      </c>
      <c r="AA6747" s="30" t="e">
        <v>#N/A</v>
      </c>
      <c r="AB6747" t="e">
        <v>#N/A</v>
      </c>
      <c r="AC6747" t="e">
        <v>#N/A</v>
      </c>
      <c r="AD6747" t="e">
        <v>#N/A</v>
      </c>
      <c r="AE6747" t="e">
        <v>#N/A</v>
      </c>
      <c r="AF6747" t="e">
        <v>#N/A</v>
      </c>
    </row>
    <row r="6748" spans="1:32" x14ac:dyDescent="0.25">
      <c r="A6748" t="e">
        <v>#N/A</v>
      </c>
      <c r="B6748" s="33" t="e">
        <v>#N/A</v>
      </c>
      <c r="C6748" t="e">
        <v>#N/A</v>
      </c>
      <c r="D6748" t="e">
        <v>#N/A</v>
      </c>
      <c r="E6748" s="69" t="e">
        <v>#N/A</v>
      </c>
      <c r="F6748" s="3" t="e">
        <v>#N/A</v>
      </c>
      <c r="G6748" s="3" t="e">
        <v>#N/A</v>
      </c>
      <c r="H6748" s="3" t="e">
        <v>#N/A</v>
      </c>
      <c r="I6748" s="80" t="e">
        <v>#N/A</v>
      </c>
      <c r="J6748" s="80" t="e">
        <v>#N/A</v>
      </c>
      <c r="K6748" s="85" t="e">
        <v>#N/A</v>
      </c>
      <c r="L6748" s="9" t="e">
        <v>#N/A</v>
      </c>
      <c r="M6748" s="93" t="e">
        <v>#N/A</v>
      </c>
      <c r="N6748" s="8" t="e">
        <v>#N/A</v>
      </c>
      <c r="O6748" t="e">
        <v>#N/A</v>
      </c>
      <c r="P6748" t="e">
        <v>#N/A</v>
      </c>
      <c r="Q6748" t="e">
        <v>#N/A</v>
      </c>
      <c r="R6748" s="2" t="e">
        <v>#N/A</v>
      </c>
      <c r="S6748" t="e">
        <v>#N/A</v>
      </c>
      <c r="T6748" s="3" t="e">
        <v>#N/A</v>
      </c>
      <c r="U6748" s="3" t="e">
        <v>#N/A</v>
      </c>
      <c r="V6748" t="e">
        <v>#N/A</v>
      </c>
      <c r="W6748" t="e">
        <v>#N/A</v>
      </c>
      <c r="X6748" t="e">
        <v>#N/A</v>
      </c>
      <c r="Y6748" s="3" t="e">
        <v>#N/A</v>
      </c>
      <c r="Z6748" s="8" t="e">
        <v>#N/A</v>
      </c>
      <c r="AA6748" s="30" t="e">
        <v>#N/A</v>
      </c>
      <c r="AB6748" t="e">
        <v>#N/A</v>
      </c>
      <c r="AC6748" t="e">
        <v>#N/A</v>
      </c>
      <c r="AD6748" t="e">
        <v>#N/A</v>
      </c>
      <c r="AE6748" t="e">
        <v>#N/A</v>
      </c>
      <c r="AF6748" t="e">
        <v>#N/A</v>
      </c>
    </row>
    <row r="6749" spans="1:32" x14ac:dyDescent="0.25">
      <c r="A6749" t="e">
        <v>#N/A</v>
      </c>
      <c r="B6749" s="33" t="e">
        <v>#N/A</v>
      </c>
      <c r="C6749" t="e">
        <v>#N/A</v>
      </c>
      <c r="D6749" t="e">
        <v>#N/A</v>
      </c>
      <c r="E6749" s="69" t="e">
        <v>#N/A</v>
      </c>
      <c r="F6749" s="3" t="e">
        <v>#N/A</v>
      </c>
      <c r="G6749" s="3" t="e">
        <v>#N/A</v>
      </c>
      <c r="H6749" s="3" t="e">
        <v>#N/A</v>
      </c>
      <c r="I6749" s="80" t="e">
        <v>#N/A</v>
      </c>
      <c r="J6749" s="80" t="e">
        <v>#N/A</v>
      </c>
      <c r="K6749" s="85" t="e">
        <v>#N/A</v>
      </c>
      <c r="L6749" s="9" t="e">
        <v>#N/A</v>
      </c>
      <c r="M6749" s="93" t="e">
        <v>#N/A</v>
      </c>
      <c r="N6749" s="8" t="e">
        <v>#N/A</v>
      </c>
      <c r="O6749" t="e">
        <v>#N/A</v>
      </c>
      <c r="P6749" t="e">
        <v>#N/A</v>
      </c>
      <c r="Q6749" t="e">
        <v>#N/A</v>
      </c>
      <c r="R6749" s="2" t="e">
        <v>#N/A</v>
      </c>
      <c r="S6749" t="e">
        <v>#N/A</v>
      </c>
      <c r="T6749" s="3" t="e">
        <v>#N/A</v>
      </c>
      <c r="U6749" s="3" t="e">
        <v>#N/A</v>
      </c>
      <c r="V6749" t="e">
        <v>#N/A</v>
      </c>
      <c r="W6749" t="e">
        <v>#N/A</v>
      </c>
      <c r="X6749" t="e">
        <v>#N/A</v>
      </c>
      <c r="Y6749" s="3" t="e">
        <v>#N/A</v>
      </c>
      <c r="Z6749" s="8" t="e">
        <v>#N/A</v>
      </c>
      <c r="AA6749" s="30" t="e">
        <v>#N/A</v>
      </c>
      <c r="AB6749" t="e">
        <v>#N/A</v>
      </c>
      <c r="AC6749" t="e">
        <v>#N/A</v>
      </c>
      <c r="AD6749" t="e">
        <v>#N/A</v>
      </c>
      <c r="AE6749" t="e">
        <v>#N/A</v>
      </c>
      <c r="AF6749" t="e">
        <v>#N/A</v>
      </c>
    </row>
    <row r="6750" spans="1:32" x14ac:dyDescent="0.25">
      <c r="A6750" t="e">
        <v>#N/A</v>
      </c>
      <c r="B6750" s="33" t="e">
        <v>#N/A</v>
      </c>
      <c r="C6750" t="e">
        <v>#N/A</v>
      </c>
      <c r="D6750" t="e">
        <v>#N/A</v>
      </c>
      <c r="E6750" s="69" t="e">
        <v>#N/A</v>
      </c>
      <c r="F6750" s="3" t="e">
        <v>#N/A</v>
      </c>
      <c r="G6750" s="3" t="e">
        <v>#N/A</v>
      </c>
      <c r="H6750" s="3" t="e">
        <v>#N/A</v>
      </c>
      <c r="I6750" s="80" t="e">
        <v>#N/A</v>
      </c>
      <c r="J6750" s="80" t="e">
        <v>#N/A</v>
      </c>
      <c r="K6750" s="85" t="e">
        <v>#N/A</v>
      </c>
      <c r="L6750" s="9" t="e">
        <v>#N/A</v>
      </c>
      <c r="M6750" s="93" t="e">
        <v>#N/A</v>
      </c>
      <c r="N6750" s="8" t="e">
        <v>#N/A</v>
      </c>
      <c r="O6750" t="e">
        <v>#N/A</v>
      </c>
      <c r="P6750" t="e">
        <v>#N/A</v>
      </c>
      <c r="Q6750" t="e">
        <v>#N/A</v>
      </c>
      <c r="R6750" s="2" t="e">
        <v>#N/A</v>
      </c>
      <c r="S6750" t="e">
        <v>#N/A</v>
      </c>
      <c r="T6750" s="3" t="e">
        <v>#N/A</v>
      </c>
      <c r="U6750" s="3" t="e">
        <v>#N/A</v>
      </c>
      <c r="V6750" t="e">
        <v>#N/A</v>
      </c>
      <c r="W6750" t="e">
        <v>#N/A</v>
      </c>
      <c r="X6750" t="e">
        <v>#N/A</v>
      </c>
      <c r="Y6750" s="3" t="e">
        <v>#N/A</v>
      </c>
      <c r="Z6750" s="8" t="e">
        <v>#N/A</v>
      </c>
      <c r="AA6750" s="30" t="e">
        <v>#N/A</v>
      </c>
      <c r="AB6750" t="e">
        <v>#N/A</v>
      </c>
      <c r="AC6750" t="e">
        <v>#N/A</v>
      </c>
      <c r="AD6750" t="e">
        <v>#N/A</v>
      </c>
      <c r="AE6750" t="e">
        <v>#N/A</v>
      </c>
      <c r="AF6750" t="e">
        <v>#N/A</v>
      </c>
    </row>
    <row r="6751" spans="1:32" x14ac:dyDescent="0.25">
      <c r="A6751" t="e">
        <v>#N/A</v>
      </c>
      <c r="B6751" s="33" t="e">
        <v>#N/A</v>
      </c>
      <c r="C6751" t="e">
        <v>#N/A</v>
      </c>
      <c r="D6751" t="e">
        <v>#N/A</v>
      </c>
      <c r="E6751" s="69" t="e">
        <v>#N/A</v>
      </c>
      <c r="F6751" s="3" t="e">
        <v>#N/A</v>
      </c>
      <c r="G6751" s="3" t="e">
        <v>#N/A</v>
      </c>
      <c r="H6751" s="3" t="e">
        <v>#N/A</v>
      </c>
      <c r="I6751" s="80" t="e">
        <v>#N/A</v>
      </c>
      <c r="J6751" s="80" t="e">
        <v>#N/A</v>
      </c>
      <c r="K6751" s="85" t="e">
        <v>#N/A</v>
      </c>
      <c r="L6751" s="9" t="e">
        <v>#N/A</v>
      </c>
      <c r="M6751" s="93" t="e">
        <v>#N/A</v>
      </c>
      <c r="N6751" s="8" t="e">
        <v>#N/A</v>
      </c>
      <c r="O6751" t="e">
        <v>#N/A</v>
      </c>
      <c r="P6751" t="e">
        <v>#N/A</v>
      </c>
      <c r="Q6751" t="e">
        <v>#N/A</v>
      </c>
      <c r="R6751" s="2" t="e">
        <v>#N/A</v>
      </c>
      <c r="S6751" t="e">
        <v>#N/A</v>
      </c>
      <c r="T6751" s="3" t="e">
        <v>#N/A</v>
      </c>
      <c r="U6751" s="3" t="e">
        <v>#N/A</v>
      </c>
      <c r="V6751" t="e">
        <v>#N/A</v>
      </c>
      <c r="W6751" t="e">
        <v>#N/A</v>
      </c>
      <c r="X6751" t="e">
        <v>#N/A</v>
      </c>
      <c r="Y6751" s="3" t="e">
        <v>#N/A</v>
      </c>
      <c r="Z6751" s="8" t="e">
        <v>#N/A</v>
      </c>
      <c r="AA6751" s="30" t="e">
        <v>#N/A</v>
      </c>
      <c r="AB6751" t="e">
        <v>#N/A</v>
      </c>
      <c r="AC6751" t="e">
        <v>#N/A</v>
      </c>
      <c r="AD6751" t="e">
        <v>#N/A</v>
      </c>
      <c r="AE6751" t="e">
        <v>#N/A</v>
      </c>
      <c r="AF6751" t="e">
        <v>#N/A</v>
      </c>
    </row>
    <row r="6752" spans="1:32" x14ac:dyDescent="0.25">
      <c r="A6752" t="e">
        <v>#N/A</v>
      </c>
      <c r="B6752" s="33" t="e">
        <v>#N/A</v>
      </c>
      <c r="C6752" t="e">
        <v>#N/A</v>
      </c>
      <c r="D6752" t="e">
        <v>#N/A</v>
      </c>
      <c r="E6752" s="69" t="e">
        <v>#N/A</v>
      </c>
      <c r="F6752" s="3" t="e">
        <v>#N/A</v>
      </c>
      <c r="G6752" s="3" t="e">
        <v>#N/A</v>
      </c>
      <c r="H6752" s="3" t="e">
        <v>#N/A</v>
      </c>
      <c r="I6752" s="80" t="e">
        <v>#N/A</v>
      </c>
      <c r="J6752" s="80" t="e">
        <v>#N/A</v>
      </c>
      <c r="K6752" s="85" t="e">
        <v>#N/A</v>
      </c>
      <c r="L6752" s="9" t="e">
        <v>#N/A</v>
      </c>
      <c r="M6752" s="93" t="e">
        <v>#N/A</v>
      </c>
      <c r="N6752" s="8" t="e">
        <v>#N/A</v>
      </c>
      <c r="O6752" t="e">
        <v>#N/A</v>
      </c>
      <c r="P6752" t="e">
        <v>#N/A</v>
      </c>
      <c r="Q6752" t="e">
        <v>#N/A</v>
      </c>
      <c r="R6752" s="2" t="e">
        <v>#N/A</v>
      </c>
      <c r="S6752" t="e">
        <v>#N/A</v>
      </c>
      <c r="T6752" s="3" t="e">
        <v>#N/A</v>
      </c>
      <c r="U6752" s="3" t="e">
        <v>#N/A</v>
      </c>
      <c r="V6752" t="e">
        <v>#N/A</v>
      </c>
      <c r="W6752" t="e">
        <v>#N/A</v>
      </c>
      <c r="X6752" t="e">
        <v>#N/A</v>
      </c>
      <c r="Y6752" s="3" t="e">
        <v>#N/A</v>
      </c>
      <c r="Z6752" s="8" t="e">
        <v>#N/A</v>
      </c>
      <c r="AA6752" s="30" t="e">
        <v>#N/A</v>
      </c>
      <c r="AB6752" t="e">
        <v>#N/A</v>
      </c>
      <c r="AC6752" t="e">
        <v>#N/A</v>
      </c>
      <c r="AD6752" t="e">
        <v>#N/A</v>
      </c>
      <c r="AE6752" t="e">
        <v>#N/A</v>
      </c>
      <c r="AF6752" t="e">
        <v>#N/A</v>
      </c>
    </row>
    <row r="6753" spans="1:32" x14ac:dyDescent="0.25">
      <c r="A6753" t="e">
        <v>#N/A</v>
      </c>
      <c r="B6753" s="33" t="e">
        <v>#N/A</v>
      </c>
      <c r="C6753" t="e">
        <v>#N/A</v>
      </c>
      <c r="D6753" t="e">
        <v>#N/A</v>
      </c>
      <c r="E6753" s="69" t="e">
        <v>#N/A</v>
      </c>
      <c r="F6753" s="3" t="e">
        <v>#N/A</v>
      </c>
      <c r="G6753" s="3" t="e">
        <v>#N/A</v>
      </c>
      <c r="H6753" s="3" t="e">
        <v>#N/A</v>
      </c>
      <c r="I6753" s="80" t="e">
        <v>#N/A</v>
      </c>
      <c r="J6753" s="80" t="e">
        <v>#N/A</v>
      </c>
      <c r="K6753" s="85" t="e">
        <v>#N/A</v>
      </c>
      <c r="L6753" s="9" t="e">
        <v>#N/A</v>
      </c>
      <c r="M6753" s="93" t="e">
        <v>#N/A</v>
      </c>
      <c r="N6753" s="8" t="e">
        <v>#N/A</v>
      </c>
      <c r="O6753" t="e">
        <v>#N/A</v>
      </c>
      <c r="P6753" t="e">
        <v>#N/A</v>
      </c>
      <c r="Q6753" t="e">
        <v>#N/A</v>
      </c>
      <c r="R6753" s="2" t="e">
        <v>#N/A</v>
      </c>
      <c r="S6753" t="e">
        <v>#N/A</v>
      </c>
      <c r="T6753" s="3" t="e">
        <v>#N/A</v>
      </c>
      <c r="U6753" s="3" t="e">
        <v>#N/A</v>
      </c>
      <c r="V6753" t="e">
        <v>#N/A</v>
      </c>
      <c r="W6753" t="e">
        <v>#N/A</v>
      </c>
      <c r="X6753" t="e">
        <v>#N/A</v>
      </c>
      <c r="Y6753" s="3" t="e">
        <v>#N/A</v>
      </c>
      <c r="Z6753" s="8" t="e">
        <v>#N/A</v>
      </c>
      <c r="AA6753" s="30" t="e">
        <v>#N/A</v>
      </c>
      <c r="AB6753" t="e">
        <v>#N/A</v>
      </c>
      <c r="AC6753" t="e">
        <v>#N/A</v>
      </c>
      <c r="AD6753" t="e">
        <v>#N/A</v>
      </c>
      <c r="AE6753" t="e">
        <v>#N/A</v>
      </c>
      <c r="AF6753" t="e">
        <v>#N/A</v>
      </c>
    </row>
    <row r="6754" spans="1:32" x14ac:dyDescent="0.25">
      <c r="A6754" t="e">
        <v>#N/A</v>
      </c>
      <c r="B6754" s="33" t="e">
        <v>#N/A</v>
      </c>
      <c r="C6754" t="e">
        <v>#N/A</v>
      </c>
      <c r="D6754" t="e">
        <v>#N/A</v>
      </c>
      <c r="E6754" s="69" t="e">
        <v>#N/A</v>
      </c>
      <c r="F6754" s="3" t="e">
        <v>#N/A</v>
      </c>
      <c r="G6754" s="3" t="e">
        <v>#N/A</v>
      </c>
      <c r="H6754" s="3" t="e">
        <v>#N/A</v>
      </c>
      <c r="I6754" s="80" t="e">
        <v>#N/A</v>
      </c>
      <c r="J6754" s="80" t="e">
        <v>#N/A</v>
      </c>
      <c r="K6754" s="85" t="e">
        <v>#N/A</v>
      </c>
      <c r="L6754" s="9" t="e">
        <v>#N/A</v>
      </c>
      <c r="M6754" s="93" t="e">
        <v>#N/A</v>
      </c>
      <c r="N6754" s="8" t="e">
        <v>#N/A</v>
      </c>
      <c r="O6754" t="e">
        <v>#N/A</v>
      </c>
      <c r="P6754" t="e">
        <v>#N/A</v>
      </c>
      <c r="Q6754" t="e">
        <v>#N/A</v>
      </c>
      <c r="R6754" s="2" t="e">
        <v>#N/A</v>
      </c>
      <c r="S6754" t="e">
        <v>#N/A</v>
      </c>
      <c r="T6754" s="3" t="e">
        <v>#N/A</v>
      </c>
      <c r="U6754" s="3" t="e">
        <v>#N/A</v>
      </c>
      <c r="V6754" t="e">
        <v>#N/A</v>
      </c>
      <c r="W6754" t="e">
        <v>#N/A</v>
      </c>
      <c r="X6754" t="e">
        <v>#N/A</v>
      </c>
      <c r="Y6754" s="3" t="e">
        <v>#N/A</v>
      </c>
      <c r="Z6754" s="8" t="e">
        <v>#N/A</v>
      </c>
      <c r="AA6754" s="30" t="e">
        <v>#N/A</v>
      </c>
      <c r="AB6754" t="e">
        <v>#N/A</v>
      </c>
      <c r="AC6754" t="e">
        <v>#N/A</v>
      </c>
      <c r="AD6754" t="e">
        <v>#N/A</v>
      </c>
      <c r="AE6754" t="e">
        <v>#N/A</v>
      </c>
      <c r="AF6754" t="e">
        <v>#N/A</v>
      </c>
    </row>
    <row r="6755" spans="1:32" x14ac:dyDescent="0.25">
      <c r="A6755" t="e">
        <v>#N/A</v>
      </c>
      <c r="B6755" s="33" t="e">
        <v>#N/A</v>
      </c>
      <c r="C6755" t="e">
        <v>#N/A</v>
      </c>
      <c r="D6755" t="e">
        <v>#N/A</v>
      </c>
      <c r="E6755" s="69" t="e">
        <v>#N/A</v>
      </c>
      <c r="F6755" s="3" t="e">
        <v>#N/A</v>
      </c>
      <c r="G6755" s="3" t="e">
        <v>#N/A</v>
      </c>
      <c r="H6755" s="3" t="e">
        <v>#N/A</v>
      </c>
      <c r="I6755" s="80" t="e">
        <v>#N/A</v>
      </c>
      <c r="J6755" s="80" t="e">
        <v>#N/A</v>
      </c>
      <c r="K6755" s="85" t="e">
        <v>#N/A</v>
      </c>
      <c r="L6755" s="9" t="e">
        <v>#N/A</v>
      </c>
      <c r="M6755" s="93" t="e">
        <v>#N/A</v>
      </c>
      <c r="N6755" s="8" t="e">
        <v>#N/A</v>
      </c>
      <c r="O6755" t="e">
        <v>#N/A</v>
      </c>
      <c r="P6755" t="e">
        <v>#N/A</v>
      </c>
      <c r="Q6755" t="e">
        <v>#N/A</v>
      </c>
      <c r="R6755" s="2" t="e">
        <v>#N/A</v>
      </c>
      <c r="S6755" t="e">
        <v>#N/A</v>
      </c>
      <c r="T6755" s="3" t="e">
        <v>#N/A</v>
      </c>
      <c r="U6755" s="3" t="e">
        <v>#N/A</v>
      </c>
      <c r="V6755" t="e">
        <v>#N/A</v>
      </c>
      <c r="W6755" t="e">
        <v>#N/A</v>
      </c>
      <c r="X6755" t="e">
        <v>#N/A</v>
      </c>
      <c r="Y6755" s="3" t="e">
        <v>#N/A</v>
      </c>
      <c r="Z6755" s="8" t="e">
        <v>#N/A</v>
      </c>
      <c r="AA6755" s="30" t="e">
        <v>#N/A</v>
      </c>
      <c r="AB6755" t="e">
        <v>#N/A</v>
      </c>
      <c r="AC6755" t="e">
        <v>#N/A</v>
      </c>
      <c r="AD6755" t="e">
        <v>#N/A</v>
      </c>
      <c r="AE6755" t="e">
        <v>#N/A</v>
      </c>
      <c r="AF6755" t="e">
        <v>#N/A</v>
      </c>
    </row>
    <row r="6756" spans="1:32" x14ac:dyDescent="0.25">
      <c r="A6756" t="e">
        <v>#N/A</v>
      </c>
      <c r="B6756" s="33" t="e">
        <v>#N/A</v>
      </c>
      <c r="C6756" t="e">
        <v>#N/A</v>
      </c>
      <c r="D6756" t="e">
        <v>#N/A</v>
      </c>
      <c r="E6756" s="69" t="e">
        <v>#N/A</v>
      </c>
      <c r="F6756" s="3" t="e">
        <v>#N/A</v>
      </c>
      <c r="G6756" s="3" t="e">
        <v>#N/A</v>
      </c>
      <c r="H6756" s="3" t="e">
        <v>#N/A</v>
      </c>
      <c r="I6756" s="80" t="e">
        <v>#N/A</v>
      </c>
      <c r="J6756" s="80" t="e">
        <v>#N/A</v>
      </c>
      <c r="K6756" s="85" t="e">
        <v>#N/A</v>
      </c>
      <c r="L6756" s="9" t="e">
        <v>#N/A</v>
      </c>
      <c r="M6756" s="93" t="e">
        <v>#N/A</v>
      </c>
      <c r="N6756" s="8" t="e">
        <v>#N/A</v>
      </c>
      <c r="O6756" t="e">
        <v>#N/A</v>
      </c>
      <c r="P6756" t="e">
        <v>#N/A</v>
      </c>
      <c r="Q6756" t="e">
        <v>#N/A</v>
      </c>
      <c r="R6756" s="2" t="e">
        <v>#N/A</v>
      </c>
      <c r="S6756" t="e">
        <v>#N/A</v>
      </c>
      <c r="T6756" s="3" t="e">
        <v>#N/A</v>
      </c>
      <c r="U6756" s="3" t="e">
        <v>#N/A</v>
      </c>
      <c r="V6756" t="e">
        <v>#N/A</v>
      </c>
      <c r="W6756" t="e">
        <v>#N/A</v>
      </c>
      <c r="X6756" t="e">
        <v>#N/A</v>
      </c>
      <c r="Y6756" s="3" t="e">
        <v>#N/A</v>
      </c>
      <c r="Z6756" s="8" t="e">
        <v>#N/A</v>
      </c>
      <c r="AA6756" s="30" t="e">
        <v>#N/A</v>
      </c>
      <c r="AB6756" t="e">
        <v>#N/A</v>
      </c>
      <c r="AC6756" t="e">
        <v>#N/A</v>
      </c>
      <c r="AD6756" t="e">
        <v>#N/A</v>
      </c>
      <c r="AE6756" t="e">
        <v>#N/A</v>
      </c>
      <c r="AF6756" t="e">
        <v>#N/A</v>
      </c>
    </row>
    <row r="6757" spans="1:32" x14ac:dyDescent="0.25">
      <c r="A6757" t="e">
        <v>#N/A</v>
      </c>
      <c r="B6757" s="33" t="e">
        <v>#N/A</v>
      </c>
      <c r="C6757" t="e">
        <v>#N/A</v>
      </c>
      <c r="D6757" t="e">
        <v>#N/A</v>
      </c>
      <c r="E6757" s="69" t="e">
        <v>#N/A</v>
      </c>
      <c r="F6757" s="3" t="e">
        <v>#N/A</v>
      </c>
      <c r="G6757" s="3" t="e">
        <v>#N/A</v>
      </c>
      <c r="H6757" s="3" t="e">
        <v>#N/A</v>
      </c>
      <c r="I6757" s="80" t="e">
        <v>#N/A</v>
      </c>
      <c r="J6757" s="80" t="e">
        <v>#N/A</v>
      </c>
      <c r="K6757" s="85" t="e">
        <v>#N/A</v>
      </c>
      <c r="L6757" s="9" t="e">
        <v>#N/A</v>
      </c>
      <c r="M6757" s="93" t="e">
        <v>#N/A</v>
      </c>
      <c r="N6757" s="8" t="e">
        <v>#N/A</v>
      </c>
      <c r="O6757" t="e">
        <v>#N/A</v>
      </c>
      <c r="P6757" t="e">
        <v>#N/A</v>
      </c>
      <c r="Q6757" t="e">
        <v>#N/A</v>
      </c>
      <c r="R6757" s="2" t="e">
        <v>#N/A</v>
      </c>
      <c r="S6757" t="e">
        <v>#N/A</v>
      </c>
      <c r="T6757" s="3" t="e">
        <v>#N/A</v>
      </c>
      <c r="U6757" s="3" t="e">
        <v>#N/A</v>
      </c>
      <c r="V6757" t="e">
        <v>#N/A</v>
      </c>
      <c r="W6757" t="e">
        <v>#N/A</v>
      </c>
      <c r="X6757" t="e">
        <v>#N/A</v>
      </c>
      <c r="Y6757" s="3" t="e">
        <v>#N/A</v>
      </c>
      <c r="Z6757" s="8" t="e">
        <v>#N/A</v>
      </c>
      <c r="AA6757" s="30" t="e">
        <v>#N/A</v>
      </c>
      <c r="AB6757" t="e">
        <v>#N/A</v>
      </c>
      <c r="AC6757" t="e">
        <v>#N/A</v>
      </c>
      <c r="AD6757" t="e">
        <v>#N/A</v>
      </c>
      <c r="AE6757" t="e">
        <v>#N/A</v>
      </c>
      <c r="AF6757" t="e">
        <v>#N/A</v>
      </c>
    </row>
    <row r="6758" spans="1:32" x14ac:dyDescent="0.25">
      <c r="A6758" t="e">
        <v>#N/A</v>
      </c>
      <c r="B6758" s="33" t="e">
        <v>#N/A</v>
      </c>
      <c r="C6758" t="e">
        <v>#N/A</v>
      </c>
      <c r="D6758" t="e">
        <v>#N/A</v>
      </c>
      <c r="E6758" s="69" t="e">
        <v>#N/A</v>
      </c>
      <c r="F6758" s="3" t="e">
        <v>#N/A</v>
      </c>
      <c r="G6758" s="3" t="e">
        <v>#N/A</v>
      </c>
      <c r="H6758" s="3" t="e">
        <v>#N/A</v>
      </c>
      <c r="I6758" s="80" t="e">
        <v>#N/A</v>
      </c>
      <c r="J6758" s="80" t="e">
        <v>#N/A</v>
      </c>
      <c r="K6758" s="85" t="e">
        <v>#N/A</v>
      </c>
      <c r="L6758" s="9" t="e">
        <v>#N/A</v>
      </c>
      <c r="M6758" s="93" t="e">
        <v>#N/A</v>
      </c>
      <c r="N6758" s="8" t="e">
        <v>#N/A</v>
      </c>
      <c r="O6758" t="e">
        <v>#N/A</v>
      </c>
      <c r="P6758" t="e">
        <v>#N/A</v>
      </c>
      <c r="Q6758" t="e">
        <v>#N/A</v>
      </c>
      <c r="R6758" s="2" t="e">
        <v>#N/A</v>
      </c>
      <c r="S6758" t="e">
        <v>#N/A</v>
      </c>
      <c r="T6758" s="3" t="e">
        <v>#N/A</v>
      </c>
      <c r="U6758" s="3" t="e">
        <v>#N/A</v>
      </c>
      <c r="V6758" t="e">
        <v>#N/A</v>
      </c>
      <c r="W6758" t="e">
        <v>#N/A</v>
      </c>
      <c r="X6758" t="e">
        <v>#N/A</v>
      </c>
      <c r="Y6758" s="3" t="e">
        <v>#N/A</v>
      </c>
      <c r="Z6758" s="8" t="e">
        <v>#N/A</v>
      </c>
      <c r="AA6758" s="30" t="e">
        <v>#N/A</v>
      </c>
      <c r="AB6758" t="e">
        <v>#N/A</v>
      </c>
      <c r="AC6758" t="e">
        <v>#N/A</v>
      </c>
      <c r="AD6758" t="e">
        <v>#N/A</v>
      </c>
      <c r="AE6758" t="e">
        <v>#N/A</v>
      </c>
      <c r="AF6758" t="e">
        <v>#N/A</v>
      </c>
    </row>
    <row r="6759" spans="1:32" x14ac:dyDescent="0.25">
      <c r="A6759" t="e">
        <v>#N/A</v>
      </c>
      <c r="B6759" s="33" t="e">
        <v>#N/A</v>
      </c>
      <c r="C6759" t="e">
        <v>#N/A</v>
      </c>
      <c r="D6759" t="e">
        <v>#N/A</v>
      </c>
      <c r="E6759" s="69" t="e">
        <v>#N/A</v>
      </c>
      <c r="F6759" s="3" t="e">
        <v>#N/A</v>
      </c>
      <c r="G6759" s="3" t="e">
        <v>#N/A</v>
      </c>
      <c r="H6759" s="3" t="e">
        <v>#N/A</v>
      </c>
      <c r="I6759" s="80" t="e">
        <v>#N/A</v>
      </c>
      <c r="J6759" s="80" t="e">
        <v>#N/A</v>
      </c>
      <c r="K6759" s="85" t="e">
        <v>#N/A</v>
      </c>
      <c r="L6759" s="9" t="e">
        <v>#N/A</v>
      </c>
      <c r="M6759" s="93" t="e">
        <v>#N/A</v>
      </c>
      <c r="N6759" s="8" t="e">
        <v>#N/A</v>
      </c>
      <c r="O6759" t="e">
        <v>#N/A</v>
      </c>
      <c r="P6759" t="e">
        <v>#N/A</v>
      </c>
      <c r="Q6759" t="e">
        <v>#N/A</v>
      </c>
      <c r="R6759" s="2" t="e">
        <v>#N/A</v>
      </c>
      <c r="S6759" t="e">
        <v>#N/A</v>
      </c>
      <c r="T6759" s="3" t="e">
        <v>#N/A</v>
      </c>
      <c r="U6759" s="3" t="e">
        <v>#N/A</v>
      </c>
      <c r="V6759" t="e">
        <v>#N/A</v>
      </c>
      <c r="W6759" t="e">
        <v>#N/A</v>
      </c>
      <c r="X6759" t="e">
        <v>#N/A</v>
      </c>
      <c r="Y6759" s="3" t="e">
        <v>#N/A</v>
      </c>
      <c r="Z6759" s="8" t="e">
        <v>#N/A</v>
      </c>
      <c r="AA6759" s="30" t="e">
        <v>#N/A</v>
      </c>
      <c r="AB6759" t="e">
        <v>#N/A</v>
      </c>
      <c r="AC6759" t="e">
        <v>#N/A</v>
      </c>
      <c r="AD6759" t="e">
        <v>#N/A</v>
      </c>
      <c r="AE6759" t="e">
        <v>#N/A</v>
      </c>
      <c r="AF6759" t="e">
        <v>#N/A</v>
      </c>
    </row>
    <row r="6760" spans="1:32" x14ac:dyDescent="0.25">
      <c r="A6760" t="e">
        <v>#N/A</v>
      </c>
      <c r="B6760" s="33" t="e">
        <v>#N/A</v>
      </c>
      <c r="C6760" t="e">
        <v>#N/A</v>
      </c>
      <c r="D6760" t="e">
        <v>#N/A</v>
      </c>
      <c r="E6760" s="69" t="e">
        <v>#N/A</v>
      </c>
      <c r="F6760" s="3" t="e">
        <v>#N/A</v>
      </c>
      <c r="G6760" s="3" t="e">
        <v>#N/A</v>
      </c>
      <c r="H6760" s="3" t="e">
        <v>#N/A</v>
      </c>
      <c r="I6760" s="80" t="e">
        <v>#N/A</v>
      </c>
      <c r="J6760" s="80" t="e">
        <v>#N/A</v>
      </c>
      <c r="K6760" s="85" t="e">
        <v>#N/A</v>
      </c>
      <c r="L6760" s="9" t="e">
        <v>#N/A</v>
      </c>
      <c r="M6760" s="93" t="e">
        <v>#N/A</v>
      </c>
      <c r="N6760" s="8" t="e">
        <v>#N/A</v>
      </c>
      <c r="O6760" t="e">
        <v>#N/A</v>
      </c>
      <c r="P6760" t="e">
        <v>#N/A</v>
      </c>
      <c r="Q6760" t="e">
        <v>#N/A</v>
      </c>
      <c r="R6760" s="2" t="e">
        <v>#N/A</v>
      </c>
      <c r="S6760" t="e">
        <v>#N/A</v>
      </c>
      <c r="T6760" s="3" t="e">
        <v>#N/A</v>
      </c>
      <c r="U6760" s="3" t="e">
        <v>#N/A</v>
      </c>
      <c r="V6760" t="e">
        <v>#N/A</v>
      </c>
      <c r="W6760" t="e">
        <v>#N/A</v>
      </c>
      <c r="X6760" t="e">
        <v>#N/A</v>
      </c>
      <c r="Y6760" s="3" t="e">
        <v>#N/A</v>
      </c>
      <c r="Z6760" s="8" t="e">
        <v>#N/A</v>
      </c>
      <c r="AA6760" s="30" t="e">
        <v>#N/A</v>
      </c>
      <c r="AB6760" t="e">
        <v>#N/A</v>
      </c>
      <c r="AC6760" t="e">
        <v>#N/A</v>
      </c>
      <c r="AD6760" t="e">
        <v>#N/A</v>
      </c>
      <c r="AE6760" t="e">
        <v>#N/A</v>
      </c>
      <c r="AF6760" t="e">
        <v>#N/A</v>
      </c>
    </row>
    <row r="6761" spans="1:32" x14ac:dyDescent="0.25">
      <c r="A6761" t="e">
        <v>#N/A</v>
      </c>
      <c r="B6761" s="33" t="e">
        <v>#N/A</v>
      </c>
      <c r="C6761" t="e">
        <v>#N/A</v>
      </c>
      <c r="D6761" t="e">
        <v>#N/A</v>
      </c>
      <c r="E6761" s="69" t="e">
        <v>#N/A</v>
      </c>
      <c r="F6761" s="3" t="e">
        <v>#N/A</v>
      </c>
      <c r="G6761" s="3" t="e">
        <v>#N/A</v>
      </c>
      <c r="H6761" s="3" t="e">
        <v>#N/A</v>
      </c>
      <c r="I6761" s="80" t="e">
        <v>#N/A</v>
      </c>
      <c r="J6761" s="80" t="e">
        <v>#N/A</v>
      </c>
      <c r="K6761" s="85" t="e">
        <v>#N/A</v>
      </c>
      <c r="L6761" s="9" t="e">
        <v>#N/A</v>
      </c>
      <c r="M6761" s="93" t="e">
        <v>#N/A</v>
      </c>
      <c r="N6761" s="8" t="e">
        <v>#N/A</v>
      </c>
      <c r="O6761" t="e">
        <v>#N/A</v>
      </c>
      <c r="P6761" t="e">
        <v>#N/A</v>
      </c>
      <c r="Q6761" t="e">
        <v>#N/A</v>
      </c>
      <c r="R6761" s="2" t="e">
        <v>#N/A</v>
      </c>
      <c r="S6761" t="e">
        <v>#N/A</v>
      </c>
      <c r="T6761" s="3" t="e">
        <v>#N/A</v>
      </c>
      <c r="U6761" s="3" t="e">
        <v>#N/A</v>
      </c>
      <c r="V6761" t="e">
        <v>#N/A</v>
      </c>
      <c r="W6761" t="e">
        <v>#N/A</v>
      </c>
      <c r="X6761" t="e">
        <v>#N/A</v>
      </c>
      <c r="Y6761" s="3" t="e">
        <v>#N/A</v>
      </c>
      <c r="Z6761" s="8" t="e">
        <v>#N/A</v>
      </c>
      <c r="AA6761" s="30" t="e">
        <v>#N/A</v>
      </c>
      <c r="AB6761" t="e">
        <v>#N/A</v>
      </c>
      <c r="AC6761" t="e">
        <v>#N/A</v>
      </c>
      <c r="AD6761" t="e">
        <v>#N/A</v>
      </c>
      <c r="AE6761" t="e">
        <v>#N/A</v>
      </c>
      <c r="AF6761" t="e">
        <v>#N/A</v>
      </c>
    </row>
    <row r="6762" spans="1:32" x14ac:dyDescent="0.25">
      <c r="A6762" t="e">
        <v>#N/A</v>
      </c>
      <c r="B6762" s="33" t="e">
        <v>#N/A</v>
      </c>
      <c r="C6762" t="e">
        <v>#N/A</v>
      </c>
      <c r="D6762" t="e">
        <v>#N/A</v>
      </c>
      <c r="E6762" s="69" t="e">
        <v>#N/A</v>
      </c>
      <c r="F6762" s="3" t="e">
        <v>#N/A</v>
      </c>
      <c r="G6762" s="3" t="e">
        <v>#N/A</v>
      </c>
      <c r="H6762" s="3" t="e">
        <v>#N/A</v>
      </c>
      <c r="I6762" s="80" t="e">
        <v>#N/A</v>
      </c>
      <c r="J6762" s="80" t="e">
        <v>#N/A</v>
      </c>
      <c r="K6762" s="85" t="e">
        <v>#N/A</v>
      </c>
      <c r="L6762" s="9" t="e">
        <v>#N/A</v>
      </c>
      <c r="M6762" s="93" t="e">
        <v>#N/A</v>
      </c>
      <c r="N6762" s="8" t="e">
        <v>#N/A</v>
      </c>
      <c r="O6762" t="e">
        <v>#N/A</v>
      </c>
      <c r="P6762" t="e">
        <v>#N/A</v>
      </c>
      <c r="Q6762" t="e">
        <v>#N/A</v>
      </c>
      <c r="R6762" s="2" t="e">
        <v>#N/A</v>
      </c>
      <c r="S6762" t="e">
        <v>#N/A</v>
      </c>
      <c r="T6762" s="3" t="e">
        <v>#N/A</v>
      </c>
      <c r="U6762" s="3" t="e">
        <v>#N/A</v>
      </c>
      <c r="V6762" t="e">
        <v>#N/A</v>
      </c>
      <c r="W6762" t="e">
        <v>#N/A</v>
      </c>
      <c r="X6762" t="e">
        <v>#N/A</v>
      </c>
      <c r="Y6762" s="3" t="e">
        <v>#N/A</v>
      </c>
      <c r="Z6762" s="8" t="e">
        <v>#N/A</v>
      </c>
      <c r="AA6762" s="30" t="e">
        <v>#N/A</v>
      </c>
      <c r="AB6762" t="e">
        <v>#N/A</v>
      </c>
      <c r="AC6762" t="e">
        <v>#N/A</v>
      </c>
      <c r="AD6762" t="e">
        <v>#N/A</v>
      </c>
      <c r="AE6762" t="e">
        <v>#N/A</v>
      </c>
      <c r="AF6762" t="e">
        <v>#N/A</v>
      </c>
    </row>
    <row r="6763" spans="1:32" x14ac:dyDescent="0.25">
      <c r="A6763" t="e">
        <v>#N/A</v>
      </c>
      <c r="B6763" s="33" t="e">
        <v>#N/A</v>
      </c>
      <c r="C6763" t="e">
        <v>#N/A</v>
      </c>
      <c r="D6763" t="e">
        <v>#N/A</v>
      </c>
      <c r="E6763" s="69" t="e">
        <v>#N/A</v>
      </c>
      <c r="F6763" s="3" t="e">
        <v>#N/A</v>
      </c>
      <c r="G6763" s="3" t="e">
        <v>#N/A</v>
      </c>
      <c r="H6763" s="3" t="e">
        <v>#N/A</v>
      </c>
      <c r="I6763" s="80" t="e">
        <v>#N/A</v>
      </c>
      <c r="J6763" s="80" t="e">
        <v>#N/A</v>
      </c>
      <c r="K6763" s="85" t="e">
        <v>#N/A</v>
      </c>
      <c r="L6763" s="9" t="e">
        <v>#N/A</v>
      </c>
      <c r="M6763" s="93" t="e">
        <v>#N/A</v>
      </c>
      <c r="N6763" s="8" t="e">
        <v>#N/A</v>
      </c>
      <c r="O6763" t="e">
        <v>#N/A</v>
      </c>
      <c r="P6763" t="e">
        <v>#N/A</v>
      </c>
      <c r="Q6763" t="e">
        <v>#N/A</v>
      </c>
      <c r="R6763" s="2" t="e">
        <v>#N/A</v>
      </c>
      <c r="S6763" t="e">
        <v>#N/A</v>
      </c>
      <c r="T6763" s="3" t="e">
        <v>#N/A</v>
      </c>
      <c r="U6763" s="3" t="e">
        <v>#N/A</v>
      </c>
      <c r="V6763" t="e">
        <v>#N/A</v>
      </c>
      <c r="W6763" t="e">
        <v>#N/A</v>
      </c>
      <c r="X6763" t="e">
        <v>#N/A</v>
      </c>
      <c r="Y6763" s="3" t="e">
        <v>#N/A</v>
      </c>
      <c r="Z6763" s="8" t="e">
        <v>#N/A</v>
      </c>
      <c r="AA6763" s="30" t="e">
        <v>#N/A</v>
      </c>
      <c r="AB6763" t="e">
        <v>#N/A</v>
      </c>
      <c r="AC6763" t="e">
        <v>#N/A</v>
      </c>
      <c r="AD6763" t="e">
        <v>#N/A</v>
      </c>
      <c r="AE6763" t="e">
        <v>#N/A</v>
      </c>
      <c r="AF6763" t="e">
        <v>#N/A</v>
      </c>
    </row>
    <row r="6764" spans="1:32" x14ac:dyDescent="0.25">
      <c r="A6764" t="e">
        <v>#N/A</v>
      </c>
      <c r="B6764" s="33" t="e">
        <v>#N/A</v>
      </c>
      <c r="C6764" t="e">
        <v>#N/A</v>
      </c>
      <c r="D6764" t="e">
        <v>#N/A</v>
      </c>
      <c r="E6764" s="69" t="e">
        <v>#N/A</v>
      </c>
      <c r="F6764" s="3" t="e">
        <v>#N/A</v>
      </c>
      <c r="G6764" s="3" t="e">
        <v>#N/A</v>
      </c>
      <c r="H6764" s="3" t="e">
        <v>#N/A</v>
      </c>
      <c r="I6764" s="80" t="e">
        <v>#N/A</v>
      </c>
      <c r="J6764" s="80" t="e">
        <v>#N/A</v>
      </c>
      <c r="K6764" s="85" t="e">
        <v>#N/A</v>
      </c>
      <c r="L6764" s="9" t="e">
        <v>#N/A</v>
      </c>
      <c r="M6764" s="93" t="e">
        <v>#N/A</v>
      </c>
      <c r="N6764" s="8" t="e">
        <v>#N/A</v>
      </c>
      <c r="O6764" t="e">
        <v>#N/A</v>
      </c>
      <c r="P6764" t="e">
        <v>#N/A</v>
      </c>
      <c r="Q6764" t="e">
        <v>#N/A</v>
      </c>
      <c r="R6764" s="2" t="e">
        <v>#N/A</v>
      </c>
      <c r="S6764" t="e">
        <v>#N/A</v>
      </c>
      <c r="T6764" s="3" t="e">
        <v>#N/A</v>
      </c>
      <c r="U6764" s="3" t="e">
        <v>#N/A</v>
      </c>
      <c r="V6764" t="e">
        <v>#N/A</v>
      </c>
      <c r="W6764" t="e">
        <v>#N/A</v>
      </c>
      <c r="X6764" t="e">
        <v>#N/A</v>
      </c>
      <c r="Y6764" s="3" t="e">
        <v>#N/A</v>
      </c>
      <c r="Z6764" s="8" t="e">
        <v>#N/A</v>
      </c>
      <c r="AA6764" s="30" t="e">
        <v>#N/A</v>
      </c>
      <c r="AB6764" t="e">
        <v>#N/A</v>
      </c>
      <c r="AC6764" t="e">
        <v>#N/A</v>
      </c>
      <c r="AD6764" t="e">
        <v>#N/A</v>
      </c>
      <c r="AE6764" t="e">
        <v>#N/A</v>
      </c>
      <c r="AF6764" t="e">
        <v>#N/A</v>
      </c>
    </row>
    <row r="6765" spans="1:32" x14ac:dyDescent="0.25">
      <c r="A6765" t="e">
        <v>#N/A</v>
      </c>
      <c r="B6765" s="33" t="e">
        <v>#N/A</v>
      </c>
      <c r="C6765" t="e">
        <v>#N/A</v>
      </c>
      <c r="D6765" t="e">
        <v>#N/A</v>
      </c>
      <c r="E6765" s="69" t="e">
        <v>#N/A</v>
      </c>
      <c r="F6765" s="3" t="e">
        <v>#N/A</v>
      </c>
      <c r="G6765" s="3" t="e">
        <v>#N/A</v>
      </c>
      <c r="H6765" s="3" t="e">
        <v>#N/A</v>
      </c>
      <c r="I6765" s="80" t="e">
        <v>#N/A</v>
      </c>
      <c r="J6765" s="80" t="e">
        <v>#N/A</v>
      </c>
      <c r="K6765" s="85" t="e">
        <v>#N/A</v>
      </c>
      <c r="L6765" s="9" t="e">
        <v>#N/A</v>
      </c>
      <c r="M6765" s="93" t="e">
        <v>#N/A</v>
      </c>
      <c r="N6765" s="8" t="e">
        <v>#N/A</v>
      </c>
      <c r="O6765" t="e">
        <v>#N/A</v>
      </c>
      <c r="P6765" t="e">
        <v>#N/A</v>
      </c>
      <c r="Q6765" t="e">
        <v>#N/A</v>
      </c>
      <c r="R6765" s="2" t="e">
        <v>#N/A</v>
      </c>
      <c r="S6765" t="e">
        <v>#N/A</v>
      </c>
      <c r="T6765" s="3" t="e">
        <v>#N/A</v>
      </c>
      <c r="U6765" s="3" t="e">
        <v>#N/A</v>
      </c>
      <c r="V6765" t="e">
        <v>#N/A</v>
      </c>
      <c r="W6765" t="e">
        <v>#N/A</v>
      </c>
      <c r="X6765" t="e">
        <v>#N/A</v>
      </c>
      <c r="Y6765" s="3" t="e">
        <v>#N/A</v>
      </c>
      <c r="Z6765" s="8" t="e">
        <v>#N/A</v>
      </c>
      <c r="AA6765" s="30" t="e">
        <v>#N/A</v>
      </c>
      <c r="AB6765" t="e">
        <v>#N/A</v>
      </c>
      <c r="AC6765" t="e">
        <v>#N/A</v>
      </c>
      <c r="AD6765" t="e">
        <v>#N/A</v>
      </c>
      <c r="AE6765" t="e">
        <v>#N/A</v>
      </c>
      <c r="AF6765" t="e">
        <v>#N/A</v>
      </c>
    </row>
    <row r="6766" spans="1:32" x14ac:dyDescent="0.25">
      <c r="A6766" t="e">
        <v>#N/A</v>
      </c>
      <c r="B6766" s="33" t="e">
        <v>#N/A</v>
      </c>
      <c r="C6766" t="e">
        <v>#N/A</v>
      </c>
      <c r="D6766" t="e">
        <v>#N/A</v>
      </c>
      <c r="E6766" s="69" t="e">
        <v>#N/A</v>
      </c>
      <c r="F6766" s="3" t="e">
        <v>#N/A</v>
      </c>
      <c r="G6766" s="3" t="e">
        <v>#N/A</v>
      </c>
      <c r="H6766" s="3" t="e">
        <v>#N/A</v>
      </c>
      <c r="I6766" s="80" t="e">
        <v>#N/A</v>
      </c>
      <c r="J6766" s="80" t="e">
        <v>#N/A</v>
      </c>
      <c r="K6766" s="85" t="e">
        <v>#N/A</v>
      </c>
      <c r="L6766" s="9" t="e">
        <v>#N/A</v>
      </c>
      <c r="M6766" s="93" t="e">
        <v>#N/A</v>
      </c>
      <c r="N6766" s="8" t="e">
        <v>#N/A</v>
      </c>
      <c r="O6766" t="e">
        <v>#N/A</v>
      </c>
      <c r="P6766" t="e">
        <v>#N/A</v>
      </c>
      <c r="Q6766" t="e">
        <v>#N/A</v>
      </c>
      <c r="R6766" s="2" t="e">
        <v>#N/A</v>
      </c>
      <c r="S6766" t="e">
        <v>#N/A</v>
      </c>
      <c r="T6766" s="3" t="e">
        <v>#N/A</v>
      </c>
      <c r="U6766" s="3" t="e">
        <v>#N/A</v>
      </c>
      <c r="V6766" t="e">
        <v>#N/A</v>
      </c>
      <c r="W6766" t="e">
        <v>#N/A</v>
      </c>
      <c r="X6766" t="e">
        <v>#N/A</v>
      </c>
      <c r="Y6766" s="3" t="e">
        <v>#N/A</v>
      </c>
      <c r="Z6766" s="8" t="e">
        <v>#N/A</v>
      </c>
      <c r="AA6766" s="30" t="e">
        <v>#N/A</v>
      </c>
      <c r="AB6766" t="e">
        <v>#N/A</v>
      </c>
      <c r="AC6766" t="e">
        <v>#N/A</v>
      </c>
      <c r="AD6766" t="e">
        <v>#N/A</v>
      </c>
      <c r="AE6766" t="e">
        <v>#N/A</v>
      </c>
      <c r="AF6766" t="e">
        <v>#N/A</v>
      </c>
    </row>
    <row r="6767" spans="1:32" x14ac:dyDescent="0.25">
      <c r="A6767" t="e">
        <v>#N/A</v>
      </c>
      <c r="B6767" s="33" t="e">
        <v>#N/A</v>
      </c>
      <c r="C6767" t="e">
        <v>#N/A</v>
      </c>
      <c r="D6767" t="e">
        <v>#N/A</v>
      </c>
      <c r="E6767" s="69" t="e">
        <v>#N/A</v>
      </c>
      <c r="F6767" s="3" t="e">
        <v>#N/A</v>
      </c>
      <c r="G6767" s="3" t="e">
        <v>#N/A</v>
      </c>
      <c r="H6767" s="3" t="e">
        <v>#N/A</v>
      </c>
      <c r="I6767" s="80" t="e">
        <v>#N/A</v>
      </c>
      <c r="J6767" s="80" t="e">
        <v>#N/A</v>
      </c>
      <c r="K6767" s="85" t="e">
        <v>#N/A</v>
      </c>
      <c r="L6767" s="9" t="e">
        <v>#N/A</v>
      </c>
      <c r="M6767" s="93" t="e">
        <v>#N/A</v>
      </c>
      <c r="N6767" s="8" t="e">
        <v>#N/A</v>
      </c>
      <c r="O6767" t="e">
        <v>#N/A</v>
      </c>
      <c r="P6767" t="e">
        <v>#N/A</v>
      </c>
      <c r="Q6767" t="e">
        <v>#N/A</v>
      </c>
      <c r="R6767" s="2" t="e">
        <v>#N/A</v>
      </c>
      <c r="S6767" t="e">
        <v>#N/A</v>
      </c>
      <c r="T6767" s="3" t="e">
        <v>#N/A</v>
      </c>
      <c r="U6767" s="3" t="e">
        <v>#N/A</v>
      </c>
      <c r="V6767" t="e">
        <v>#N/A</v>
      </c>
      <c r="W6767" t="e">
        <v>#N/A</v>
      </c>
      <c r="X6767" t="e">
        <v>#N/A</v>
      </c>
      <c r="Y6767" s="3" t="e">
        <v>#N/A</v>
      </c>
      <c r="Z6767" s="8" t="e">
        <v>#N/A</v>
      </c>
      <c r="AA6767" s="30" t="e">
        <v>#N/A</v>
      </c>
      <c r="AB6767" t="e">
        <v>#N/A</v>
      </c>
      <c r="AC6767" t="e">
        <v>#N/A</v>
      </c>
      <c r="AD6767" t="e">
        <v>#N/A</v>
      </c>
      <c r="AE6767" t="e">
        <v>#N/A</v>
      </c>
      <c r="AF6767" t="e">
        <v>#N/A</v>
      </c>
    </row>
    <row r="6768" spans="1:32" x14ac:dyDescent="0.25">
      <c r="A6768" t="e">
        <v>#N/A</v>
      </c>
      <c r="B6768" s="33" t="e">
        <v>#N/A</v>
      </c>
      <c r="C6768" t="e">
        <v>#N/A</v>
      </c>
      <c r="D6768" t="e">
        <v>#N/A</v>
      </c>
      <c r="E6768" s="69" t="e">
        <v>#N/A</v>
      </c>
      <c r="F6768" s="3" t="e">
        <v>#N/A</v>
      </c>
      <c r="G6768" s="3" t="e">
        <v>#N/A</v>
      </c>
      <c r="H6768" s="3" t="e">
        <v>#N/A</v>
      </c>
      <c r="I6768" s="80" t="e">
        <v>#N/A</v>
      </c>
      <c r="J6768" s="80" t="e">
        <v>#N/A</v>
      </c>
      <c r="K6768" s="85" t="e">
        <v>#N/A</v>
      </c>
      <c r="L6768" s="9" t="e">
        <v>#N/A</v>
      </c>
      <c r="M6768" s="93" t="e">
        <v>#N/A</v>
      </c>
      <c r="N6768" s="8" t="e">
        <v>#N/A</v>
      </c>
      <c r="O6768" t="e">
        <v>#N/A</v>
      </c>
      <c r="P6768" t="e">
        <v>#N/A</v>
      </c>
      <c r="Q6768" t="e">
        <v>#N/A</v>
      </c>
      <c r="R6768" s="2" t="e">
        <v>#N/A</v>
      </c>
      <c r="S6768" t="e">
        <v>#N/A</v>
      </c>
      <c r="T6768" s="3" t="e">
        <v>#N/A</v>
      </c>
      <c r="U6768" s="3" t="e">
        <v>#N/A</v>
      </c>
      <c r="V6768" t="e">
        <v>#N/A</v>
      </c>
      <c r="W6768" t="e">
        <v>#N/A</v>
      </c>
      <c r="X6768" t="e">
        <v>#N/A</v>
      </c>
      <c r="Y6768" s="3" t="e">
        <v>#N/A</v>
      </c>
      <c r="Z6768" s="8" t="e">
        <v>#N/A</v>
      </c>
      <c r="AA6768" s="30" t="e">
        <v>#N/A</v>
      </c>
      <c r="AB6768" t="e">
        <v>#N/A</v>
      </c>
      <c r="AC6768" t="e">
        <v>#N/A</v>
      </c>
      <c r="AD6768" t="e">
        <v>#N/A</v>
      </c>
      <c r="AE6768" t="e">
        <v>#N/A</v>
      </c>
      <c r="AF6768" t="e">
        <v>#N/A</v>
      </c>
    </row>
    <row r="6769" spans="1:32" x14ac:dyDescent="0.25">
      <c r="A6769" t="e">
        <v>#N/A</v>
      </c>
      <c r="B6769" s="33" t="e">
        <v>#N/A</v>
      </c>
      <c r="C6769" t="e">
        <v>#N/A</v>
      </c>
      <c r="D6769" t="e">
        <v>#N/A</v>
      </c>
      <c r="E6769" s="69" t="e">
        <v>#N/A</v>
      </c>
      <c r="F6769" s="3" t="e">
        <v>#N/A</v>
      </c>
      <c r="G6769" s="3" t="e">
        <v>#N/A</v>
      </c>
      <c r="H6769" s="3" t="e">
        <v>#N/A</v>
      </c>
      <c r="I6769" s="80" t="e">
        <v>#N/A</v>
      </c>
      <c r="J6769" s="80" t="e">
        <v>#N/A</v>
      </c>
      <c r="K6769" s="85" t="e">
        <v>#N/A</v>
      </c>
      <c r="L6769" s="9" t="e">
        <v>#N/A</v>
      </c>
      <c r="M6769" s="93" t="e">
        <v>#N/A</v>
      </c>
      <c r="N6769" s="8" t="e">
        <v>#N/A</v>
      </c>
      <c r="O6769" t="e">
        <v>#N/A</v>
      </c>
      <c r="P6769" t="e">
        <v>#N/A</v>
      </c>
      <c r="Q6769" t="e">
        <v>#N/A</v>
      </c>
      <c r="R6769" s="2" t="e">
        <v>#N/A</v>
      </c>
      <c r="S6769" t="e">
        <v>#N/A</v>
      </c>
      <c r="T6769" s="3" t="e">
        <v>#N/A</v>
      </c>
      <c r="U6769" s="3" t="e">
        <v>#N/A</v>
      </c>
      <c r="V6769" t="e">
        <v>#N/A</v>
      </c>
      <c r="W6769" t="e">
        <v>#N/A</v>
      </c>
      <c r="X6769" t="e">
        <v>#N/A</v>
      </c>
      <c r="Y6769" s="3" t="e">
        <v>#N/A</v>
      </c>
      <c r="Z6769" s="8" t="e">
        <v>#N/A</v>
      </c>
      <c r="AA6769" s="30" t="e">
        <v>#N/A</v>
      </c>
      <c r="AB6769" t="e">
        <v>#N/A</v>
      </c>
      <c r="AC6769" t="e">
        <v>#N/A</v>
      </c>
      <c r="AD6769" t="e">
        <v>#N/A</v>
      </c>
      <c r="AE6769" t="e">
        <v>#N/A</v>
      </c>
      <c r="AF6769" t="e">
        <v>#N/A</v>
      </c>
    </row>
    <row r="6770" spans="1:32" x14ac:dyDescent="0.25">
      <c r="A6770" t="e">
        <v>#N/A</v>
      </c>
      <c r="B6770" s="33" t="e">
        <v>#N/A</v>
      </c>
      <c r="C6770" t="e">
        <v>#N/A</v>
      </c>
      <c r="D6770" t="e">
        <v>#N/A</v>
      </c>
      <c r="E6770" s="69" t="e">
        <v>#N/A</v>
      </c>
      <c r="F6770" s="3" t="e">
        <v>#N/A</v>
      </c>
      <c r="G6770" s="3" t="e">
        <v>#N/A</v>
      </c>
      <c r="H6770" s="3" t="e">
        <v>#N/A</v>
      </c>
      <c r="I6770" s="80" t="e">
        <v>#N/A</v>
      </c>
      <c r="J6770" s="80" t="e">
        <v>#N/A</v>
      </c>
      <c r="K6770" s="85" t="e">
        <v>#N/A</v>
      </c>
      <c r="L6770" s="9" t="e">
        <v>#N/A</v>
      </c>
      <c r="M6770" s="93" t="e">
        <v>#N/A</v>
      </c>
      <c r="N6770" s="8" t="e">
        <v>#N/A</v>
      </c>
      <c r="O6770" t="e">
        <v>#N/A</v>
      </c>
      <c r="P6770" t="e">
        <v>#N/A</v>
      </c>
      <c r="Q6770" t="e">
        <v>#N/A</v>
      </c>
      <c r="R6770" s="2" t="e">
        <v>#N/A</v>
      </c>
      <c r="S6770" t="e">
        <v>#N/A</v>
      </c>
      <c r="T6770" s="3" t="e">
        <v>#N/A</v>
      </c>
      <c r="U6770" s="3" t="e">
        <v>#N/A</v>
      </c>
      <c r="V6770" t="e">
        <v>#N/A</v>
      </c>
      <c r="W6770" t="e">
        <v>#N/A</v>
      </c>
      <c r="X6770" t="e">
        <v>#N/A</v>
      </c>
      <c r="Y6770" s="3" t="e">
        <v>#N/A</v>
      </c>
      <c r="Z6770" s="8" t="e">
        <v>#N/A</v>
      </c>
      <c r="AA6770" s="30" t="e">
        <v>#N/A</v>
      </c>
      <c r="AB6770" t="e">
        <v>#N/A</v>
      </c>
      <c r="AC6770" t="e">
        <v>#N/A</v>
      </c>
      <c r="AD6770" t="e">
        <v>#N/A</v>
      </c>
      <c r="AE6770" t="e">
        <v>#N/A</v>
      </c>
      <c r="AF6770" t="e">
        <v>#N/A</v>
      </c>
    </row>
    <row r="6771" spans="1:32" x14ac:dyDescent="0.25">
      <c r="A6771" t="e">
        <v>#N/A</v>
      </c>
      <c r="B6771" s="33" t="e">
        <v>#N/A</v>
      </c>
      <c r="C6771" t="e">
        <v>#N/A</v>
      </c>
      <c r="D6771" t="e">
        <v>#N/A</v>
      </c>
      <c r="E6771" s="69" t="e">
        <v>#N/A</v>
      </c>
      <c r="F6771" s="3" t="e">
        <v>#N/A</v>
      </c>
      <c r="G6771" s="3" t="e">
        <v>#N/A</v>
      </c>
      <c r="H6771" s="3" t="e">
        <v>#N/A</v>
      </c>
      <c r="I6771" s="80" t="e">
        <v>#N/A</v>
      </c>
      <c r="J6771" s="80" t="e">
        <v>#N/A</v>
      </c>
      <c r="K6771" s="85" t="e">
        <v>#N/A</v>
      </c>
      <c r="L6771" s="9" t="e">
        <v>#N/A</v>
      </c>
      <c r="M6771" s="93" t="e">
        <v>#N/A</v>
      </c>
      <c r="N6771" s="8" t="e">
        <v>#N/A</v>
      </c>
      <c r="O6771" t="e">
        <v>#N/A</v>
      </c>
      <c r="P6771" t="e">
        <v>#N/A</v>
      </c>
      <c r="Q6771" t="e">
        <v>#N/A</v>
      </c>
      <c r="R6771" s="2" t="e">
        <v>#N/A</v>
      </c>
      <c r="S6771" t="e">
        <v>#N/A</v>
      </c>
      <c r="T6771" s="3" t="e">
        <v>#N/A</v>
      </c>
      <c r="U6771" s="3" t="e">
        <v>#N/A</v>
      </c>
      <c r="V6771" t="e">
        <v>#N/A</v>
      </c>
      <c r="W6771" t="e">
        <v>#N/A</v>
      </c>
      <c r="X6771" t="e">
        <v>#N/A</v>
      </c>
      <c r="Y6771" s="3" t="e">
        <v>#N/A</v>
      </c>
      <c r="Z6771" s="8" t="e">
        <v>#N/A</v>
      </c>
      <c r="AA6771" s="30" t="e">
        <v>#N/A</v>
      </c>
      <c r="AB6771" t="e">
        <v>#N/A</v>
      </c>
      <c r="AC6771" t="e">
        <v>#N/A</v>
      </c>
      <c r="AD6771" t="e">
        <v>#N/A</v>
      </c>
      <c r="AE6771" t="e">
        <v>#N/A</v>
      </c>
      <c r="AF6771" t="e">
        <v>#N/A</v>
      </c>
    </row>
    <row r="6772" spans="1:32" x14ac:dyDescent="0.25">
      <c r="A6772" t="e">
        <v>#N/A</v>
      </c>
      <c r="B6772" s="33" t="e">
        <v>#N/A</v>
      </c>
      <c r="C6772" t="e">
        <v>#N/A</v>
      </c>
      <c r="D6772" t="e">
        <v>#N/A</v>
      </c>
      <c r="E6772" s="69" t="e">
        <v>#N/A</v>
      </c>
      <c r="F6772" s="3" t="e">
        <v>#N/A</v>
      </c>
      <c r="G6772" s="3" t="e">
        <v>#N/A</v>
      </c>
      <c r="H6772" s="3" t="e">
        <v>#N/A</v>
      </c>
      <c r="I6772" s="80" t="e">
        <v>#N/A</v>
      </c>
      <c r="J6772" s="80" t="e">
        <v>#N/A</v>
      </c>
      <c r="K6772" s="85" t="e">
        <v>#N/A</v>
      </c>
      <c r="L6772" s="9" t="e">
        <v>#N/A</v>
      </c>
      <c r="M6772" s="93" t="e">
        <v>#N/A</v>
      </c>
      <c r="N6772" s="8" t="e">
        <v>#N/A</v>
      </c>
      <c r="O6772" t="e">
        <v>#N/A</v>
      </c>
      <c r="P6772" t="e">
        <v>#N/A</v>
      </c>
      <c r="Q6772" t="e">
        <v>#N/A</v>
      </c>
      <c r="R6772" s="2" t="e">
        <v>#N/A</v>
      </c>
      <c r="S6772" t="e">
        <v>#N/A</v>
      </c>
      <c r="T6772" s="3" t="e">
        <v>#N/A</v>
      </c>
      <c r="U6772" s="3" t="e">
        <v>#N/A</v>
      </c>
      <c r="V6772" t="e">
        <v>#N/A</v>
      </c>
      <c r="W6772" t="e">
        <v>#N/A</v>
      </c>
      <c r="X6772" t="e">
        <v>#N/A</v>
      </c>
      <c r="Y6772" s="3" t="e">
        <v>#N/A</v>
      </c>
      <c r="Z6772" s="8" t="e">
        <v>#N/A</v>
      </c>
      <c r="AA6772" s="30" t="e">
        <v>#N/A</v>
      </c>
      <c r="AB6772" t="e">
        <v>#N/A</v>
      </c>
      <c r="AC6772" t="e">
        <v>#N/A</v>
      </c>
      <c r="AD6772" t="e">
        <v>#N/A</v>
      </c>
      <c r="AE6772" t="e">
        <v>#N/A</v>
      </c>
      <c r="AF6772" t="e">
        <v>#N/A</v>
      </c>
    </row>
    <row r="6773" spans="1:32" x14ac:dyDescent="0.25">
      <c r="A6773" t="e">
        <v>#N/A</v>
      </c>
      <c r="B6773" s="33" t="e">
        <v>#N/A</v>
      </c>
      <c r="C6773" t="e">
        <v>#N/A</v>
      </c>
      <c r="D6773" t="e">
        <v>#N/A</v>
      </c>
      <c r="E6773" s="69" t="e">
        <v>#N/A</v>
      </c>
      <c r="F6773" s="3" t="e">
        <v>#N/A</v>
      </c>
      <c r="G6773" s="3" t="e">
        <v>#N/A</v>
      </c>
      <c r="H6773" s="3" t="e">
        <v>#N/A</v>
      </c>
      <c r="I6773" s="80" t="e">
        <v>#N/A</v>
      </c>
      <c r="J6773" s="80" t="e">
        <v>#N/A</v>
      </c>
      <c r="K6773" s="85" t="e">
        <v>#N/A</v>
      </c>
      <c r="L6773" s="9" t="e">
        <v>#N/A</v>
      </c>
      <c r="M6773" s="93" t="e">
        <v>#N/A</v>
      </c>
      <c r="N6773" s="8" t="e">
        <v>#N/A</v>
      </c>
      <c r="O6773" t="e">
        <v>#N/A</v>
      </c>
      <c r="P6773" t="e">
        <v>#N/A</v>
      </c>
      <c r="Q6773" t="e">
        <v>#N/A</v>
      </c>
      <c r="R6773" s="2" t="e">
        <v>#N/A</v>
      </c>
      <c r="S6773" t="e">
        <v>#N/A</v>
      </c>
      <c r="T6773" s="3" t="e">
        <v>#N/A</v>
      </c>
      <c r="U6773" s="3" t="e">
        <v>#N/A</v>
      </c>
      <c r="V6773" t="e">
        <v>#N/A</v>
      </c>
      <c r="W6773" t="e">
        <v>#N/A</v>
      </c>
      <c r="X6773" t="e">
        <v>#N/A</v>
      </c>
      <c r="Y6773" s="3" t="e">
        <v>#N/A</v>
      </c>
      <c r="Z6773" s="8" t="e">
        <v>#N/A</v>
      </c>
      <c r="AA6773" s="30" t="e">
        <v>#N/A</v>
      </c>
      <c r="AB6773" t="e">
        <v>#N/A</v>
      </c>
      <c r="AC6773" t="e">
        <v>#N/A</v>
      </c>
      <c r="AD6773" t="e">
        <v>#N/A</v>
      </c>
      <c r="AE6773" t="e">
        <v>#N/A</v>
      </c>
      <c r="AF6773" t="e">
        <v>#N/A</v>
      </c>
    </row>
    <row r="6774" spans="1:32" x14ac:dyDescent="0.25">
      <c r="A6774" t="e">
        <v>#N/A</v>
      </c>
      <c r="B6774" s="33" t="e">
        <v>#N/A</v>
      </c>
      <c r="C6774" t="e">
        <v>#N/A</v>
      </c>
      <c r="D6774" t="e">
        <v>#N/A</v>
      </c>
      <c r="E6774" s="69" t="e">
        <v>#N/A</v>
      </c>
      <c r="F6774" s="3" t="e">
        <v>#N/A</v>
      </c>
      <c r="G6774" s="3" t="e">
        <v>#N/A</v>
      </c>
      <c r="H6774" s="3" t="e">
        <v>#N/A</v>
      </c>
      <c r="I6774" s="80" t="e">
        <v>#N/A</v>
      </c>
      <c r="J6774" s="80" t="e">
        <v>#N/A</v>
      </c>
      <c r="K6774" s="85" t="e">
        <v>#N/A</v>
      </c>
      <c r="L6774" s="9" t="e">
        <v>#N/A</v>
      </c>
      <c r="M6774" s="93" t="e">
        <v>#N/A</v>
      </c>
      <c r="N6774" s="8" t="e">
        <v>#N/A</v>
      </c>
      <c r="O6774" t="e">
        <v>#N/A</v>
      </c>
      <c r="P6774" t="e">
        <v>#N/A</v>
      </c>
      <c r="Q6774" t="e">
        <v>#N/A</v>
      </c>
      <c r="R6774" s="2" t="e">
        <v>#N/A</v>
      </c>
      <c r="S6774" t="e">
        <v>#N/A</v>
      </c>
      <c r="T6774" s="3" t="e">
        <v>#N/A</v>
      </c>
      <c r="U6774" s="3" t="e">
        <v>#N/A</v>
      </c>
      <c r="V6774" t="e">
        <v>#N/A</v>
      </c>
      <c r="W6774" t="e">
        <v>#N/A</v>
      </c>
      <c r="X6774" t="e">
        <v>#N/A</v>
      </c>
      <c r="Y6774" s="3" t="e">
        <v>#N/A</v>
      </c>
      <c r="Z6774" s="8" t="e">
        <v>#N/A</v>
      </c>
      <c r="AA6774" s="30" t="e">
        <v>#N/A</v>
      </c>
      <c r="AB6774" t="e">
        <v>#N/A</v>
      </c>
      <c r="AC6774" t="e">
        <v>#N/A</v>
      </c>
      <c r="AD6774" t="e">
        <v>#N/A</v>
      </c>
      <c r="AE6774" t="e">
        <v>#N/A</v>
      </c>
      <c r="AF6774" t="e">
        <v>#N/A</v>
      </c>
    </row>
    <row r="6775" spans="1:32" x14ac:dyDescent="0.25">
      <c r="A6775" t="e">
        <v>#N/A</v>
      </c>
      <c r="B6775" s="33" t="e">
        <v>#N/A</v>
      </c>
      <c r="C6775" t="e">
        <v>#N/A</v>
      </c>
      <c r="D6775" t="e">
        <v>#N/A</v>
      </c>
      <c r="E6775" s="69" t="e">
        <v>#N/A</v>
      </c>
      <c r="F6775" s="3" t="e">
        <v>#N/A</v>
      </c>
      <c r="G6775" s="3" t="e">
        <v>#N/A</v>
      </c>
      <c r="H6775" s="3" t="e">
        <v>#N/A</v>
      </c>
      <c r="I6775" s="80" t="e">
        <v>#N/A</v>
      </c>
      <c r="J6775" s="80" t="e">
        <v>#N/A</v>
      </c>
      <c r="K6775" s="85" t="e">
        <v>#N/A</v>
      </c>
      <c r="L6775" s="9" t="e">
        <v>#N/A</v>
      </c>
      <c r="M6775" s="93" t="e">
        <v>#N/A</v>
      </c>
      <c r="N6775" s="8" t="e">
        <v>#N/A</v>
      </c>
      <c r="O6775" t="e">
        <v>#N/A</v>
      </c>
      <c r="P6775" t="e">
        <v>#N/A</v>
      </c>
      <c r="Q6775" t="e">
        <v>#N/A</v>
      </c>
      <c r="R6775" s="2" t="e">
        <v>#N/A</v>
      </c>
      <c r="S6775" t="e">
        <v>#N/A</v>
      </c>
      <c r="T6775" s="3" t="e">
        <v>#N/A</v>
      </c>
      <c r="U6775" s="3" t="e">
        <v>#N/A</v>
      </c>
      <c r="V6775" t="e">
        <v>#N/A</v>
      </c>
      <c r="W6775" t="e">
        <v>#N/A</v>
      </c>
      <c r="X6775" t="e">
        <v>#N/A</v>
      </c>
      <c r="Y6775" s="3" t="e">
        <v>#N/A</v>
      </c>
      <c r="Z6775" s="8" t="e">
        <v>#N/A</v>
      </c>
      <c r="AA6775" s="30" t="e">
        <v>#N/A</v>
      </c>
      <c r="AB6775" t="e">
        <v>#N/A</v>
      </c>
      <c r="AC6775" t="e">
        <v>#N/A</v>
      </c>
      <c r="AD6775" t="e">
        <v>#N/A</v>
      </c>
      <c r="AE6775" t="e">
        <v>#N/A</v>
      </c>
      <c r="AF6775" t="e">
        <v>#N/A</v>
      </c>
    </row>
    <row r="6776" spans="1:32" x14ac:dyDescent="0.25">
      <c r="A6776" t="e">
        <v>#N/A</v>
      </c>
      <c r="B6776" s="33" t="e">
        <v>#N/A</v>
      </c>
      <c r="C6776" t="e">
        <v>#N/A</v>
      </c>
      <c r="D6776" t="e">
        <v>#N/A</v>
      </c>
      <c r="E6776" s="69" t="e">
        <v>#N/A</v>
      </c>
      <c r="F6776" s="3" t="e">
        <v>#N/A</v>
      </c>
      <c r="G6776" s="3" t="e">
        <v>#N/A</v>
      </c>
      <c r="H6776" s="3" t="e">
        <v>#N/A</v>
      </c>
      <c r="I6776" s="80" t="e">
        <v>#N/A</v>
      </c>
      <c r="J6776" s="80" t="e">
        <v>#N/A</v>
      </c>
      <c r="K6776" s="85" t="e">
        <v>#N/A</v>
      </c>
      <c r="L6776" s="9" t="e">
        <v>#N/A</v>
      </c>
      <c r="M6776" s="93" t="e">
        <v>#N/A</v>
      </c>
      <c r="N6776" s="8" t="e">
        <v>#N/A</v>
      </c>
      <c r="O6776" t="e">
        <v>#N/A</v>
      </c>
      <c r="P6776" t="e">
        <v>#N/A</v>
      </c>
      <c r="Q6776" t="e">
        <v>#N/A</v>
      </c>
      <c r="R6776" s="2" t="e">
        <v>#N/A</v>
      </c>
      <c r="S6776" t="e">
        <v>#N/A</v>
      </c>
      <c r="T6776" s="3" t="e">
        <v>#N/A</v>
      </c>
      <c r="U6776" s="3" t="e">
        <v>#N/A</v>
      </c>
      <c r="V6776" t="e">
        <v>#N/A</v>
      </c>
      <c r="W6776" t="e">
        <v>#N/A</v>
      </c>
      <c r="X6776" t="e">
        <v>#N/A</v>
      </c>
      <c r="Y6776" s="3" t="e">
        <v>#N/A</v>
      </c>
      <c r="Z6776" s="8" t="e">
        <v>#N/A</v>
      </c>
      <c r="AA6776" s="30" t="e">
        <v>#N/A</v>
      </c>
      <c r="AB6776" t="e">
        <v>#N/A</v>
      </c>
      <c r="AC6776" t="e">
        <v>#N/A</v>
      </c>
      <c r="AD6776" t="e">
        <v>#N/A</v>
      </c>
      <c r="AE6776" t="e">
        <v>#N/A</v>
      </c>
      <c r="AF6776" t="e">
        <v>#N/A</v>
      </c>
    </row>
    <row r="6777" spans="1:32" x14ac:dyDescent="0.25">
      <c r="A6777" t="e">
        <v>#N/A</v>
      </c>
      <c r="B6777" s="33" t="e">
        <v>#N/A</v>
      </c>
      <c r="C6777" t="e">
        <v>#N/A</v>
      </c>
      <c r="D6777" t="e">
        <v>#N/A</v>
      </c>
      <c r="E6777" s="69" t="e">
        <v>#N/A</v>
      </c>
      <c r="F6777" s="3" t="e">
        <v>#N/A</v>
      </c>
      <c r="G6777" s="3" t="e">
        <v>#N/A</v>
      </c>
      <c r="H6777" s="3" t="e">
        <v>#N/A</v>
      </c>
      <c r="I6777" s="80" t="e">
        <v>#N/A</v>
      </c>
      <c r="J6777" s="80" t="e">
        <v>#N/A</v>
      </c>
      <c r="K6777" s="85" t="e">
        <v>#N/A</v>
      </c>
      <c r="L6777" s="9" t="e">
        <v>#N/A</v>
      </c>
      <c r="M6777" s="93" t="e">
        <v>#N/A</v>
      </c>
      <c r="N6777" s="8" t="e">
        <v>#N/A</v>
      </c>
      <c r="O6777" t="e">
        <v>#N/A</v>
      </c>
      <c r="P6777" t="e">
        <v>#N/A</v>
      </c>
      <c r="Q6777" t="e">
        <v>#N/A</v>
      </c>
      <c r="R6777" s="2" t="e">
        <v>#N/A</v>
      </c>
      <c r="S6777" t="e">
        <v>#N/A</v>
      </c>
      <c r="T6777" s="3" t="e">
        <v>#N/A</v>
      </c>
      <c r="U6777" s="3" t="e">
        <v>#N/A</v>
      </c>
      <c r="V6777" t="e">
        <v>#N/A</v>
      </c>
      <c r="W6777" t="e">
        <v>#N/A</v>
      </c>
      <c r="X6777" t="e">
        <v>#N/A</v>
      </c>
      <c r="Y6777" s="3" t="e">
        <v>#N/A</v>
      </c>
      <c r="Z6777" s="8" t="e">
        <v>#N/A</v>
      </c>
      <c r="AA6777" s="30" t="e">
        <v>#N/A</v>
      </c>
      <c r="AB6777" t="e">
        <v>#N/A</v>
      </c>
      <c r="AC6777" t="e">
        <v>#N/A</v>
      </c>
      <c r="AD6777" t="e">
        <v>#N/A</v>
      </c>
      <c r="AE6777" t="e">
        <v>#N/A</v>
      </c>
      <c r="AF6777" t="e">
        <v>#N/A</v>
      </c>
    </row>
    <row r="6778" spans="1:32" x14ac:dyDescent="0.25">
      <c r="A6778" t="e">
        <v>#N/A</v>
      </c>
      <c r="B6778" s="33" t="e">
        <v>#N/A</v>
      </c>
      <c r="C6778" t="e">
        <v>#N/A</v>
      </c>
      <c r="D6778" t="e">
        <v>#N/A</v>
      </c>
      <c r="E6778" s="69" t="e">
        <v>#N/A</v>
      </c>
      <c r="F6778" s="3" t="e">
        <v>#N/A</v>
      </c>
      <c r="G6778" s="3" t="e">
        <v>#N/A</v>
      </c>
      <c r="H6778" s="3" t="e">
        <v>#N/A</v>
      </c>
      <c r="I6778" s="80" t="e">
        <v>#N/A</v>
      </c>
      <c r="J6778" s="80" t="e">
        <v>#N/A</v>
      </c>
      <c r="K6778" s="85" t="e">
        <v>#N/A</v>
      </c>
      <c r="L6778" s="9" t="e">
        <v>#N/A</v>
      </c>
      <c r="M6778" s="93" t="e">
        <v>#N/A</v>
      </c>
      <c r="N6778" s="8" t="e">
        <v>#N/A</v>
      </c>
      <c r="O6778" t="e">
        <v>#N/A</v>
      </c>
      <c r="P6778" t="e">
        <v>#N/A</v>
      </c>
      <c r="Q6778" t="e">
        <v>#N/A</v>
      </c>
      <c r="R6778" s="2" t="e">
        <v>#N/A</v>
      </c>
      <c r="S6778" t="e">
        <v>#N/A</v>
      </c>
      <c r="T6778" s="3" t="e">
        <v>#N/A</v>
      </c>
      <c r="U6778" s="3" t="e">
        <v>#N/A</v>
      </c>
      <c r="V6778" t="e">
        <v>#N/A</v>
      </c>
      <c r="W6778" t="e">
        <v>#N/A</v>
      </c>
      <c r="X6778" t="e">
        <v>#N/A</v>
      </c>
      <c r="Y6778" s="3" t="e">
        <v>#N/A</v>
      </c>
      <c r="Z6778" s="8" t="e">
        <v>#N/A</v>
      </c>
      <c r="AA6778" s="30" t="e">
        <v>#N/A</v>
      </c>
      <c r="AB6778" t="e">
        <v>#N/A</v>
      </c>
      <c r="AC6778" t="e">
        <v>#N/A</v>
      </c>
      <c r="AD6778" t="e">
        <v>#N/A</v>
      </c>
      <c r="AE6778" t="e">
        <v>#N/A</v>
      </c>
      <c r="AF6778" t="e">
        <v>#N/A</v>
      </c>
    </row>
    <row r="6779" spans="1:32" x14ac:dyDescent="0.25">
      <c r="A6779" t="e">
        <v>#N/A</v>
      </c>
      <c r="B6779" s="33" t="e">
        <v>#N/A</v>
      </c>
      <c r="C6779" t="e">
        <v>#N/A</v>
      </c>
      <c r="D6779" t="e">
        <v>#N/A</v>
      </c>
      <c r="E6779" s="69" t="e">
        <v>#N/A</v>
      </c>
      <c r="F6779" s="3" t="e">
        <v>#N/A</v>
      </c>
      <c r="G6779" s="3" t="e">
        <v>#N/A</v>
      </c>
      <c r="H6779" s="3" t="e">
        <v>#N/A</v>
      </c>
      <c r="I6779" s="80" t="e">
        <v>#N/A</v>
      </c>
      <c r="J6779" s="80" t="e">
        <v>#N/A</v>
      </c>
      <c r="K6779" s="85" t="e">
        <v>#N/A</v>
      </c>
      <c r="L6779" s="9" t="e">
        <v>#N/A</v>
      </c>
      <c r="M6779" s="93" t="e">
        <v>#N/A</v>
      </c>
      <c r="N6779" s="8" t="e">
        <v>#N/A</v>
      </c>
      <c r="O6779" t="e">
        <v>#N/A</v>
      </c>
      <c r="P6779" t="e">
        <v>#N/A</v>
      </c>
      <c r="Q6779" t="e">
        <v>#N/A</v>
      </c>
      <c r="R6779" s="2" t="e">
        <v>#N/A</v>
      </c>
      <c r="S6779" t="e">
        <v>#N/A</v>
      </c>
      <c r="T6779" s="3" t="e">
        <v>#N/A</v>
      </c>
      <c r="U6779" s="3" t="e">
        <v>#N/A</v>
      </c>
      <c r="V6779" t="e">
        <v>#N/A</v>
      </c>
      <c r="W6779" t="e">
        <v>#N/A</v>
      </c>
      <c r="X6779" t="e">
        <v>#N/A</v>
      </c>
      <c r="Y6779" s="3" t="e">
        <v>#N/A</v>
      </c>
      <c r="Z6779" s="8" t="e">
        <v>#N/A</v>
      </c>
      <c r="AA6779" s="30" t="e">
        <v>#N/A</v>
      </c>
      <c r="AB6779" t="e">
        <v>#N/A</v>
      </c>
      <c r="AC6779" t="e">
        <v>#N/A</v>
      </c>
      <c r="AD6779" t="e">
        <v>#N/A</v>
      </c>
      <c r="AE6779" t="e">
        <v>#N/A</v>
      </c>
      <c r="AF6779" t="e">
        <v>#N/A</v>
      </c>
    </row>
    <row r="6780" spans="1:32" x14ac:dyDescent="0.25">
      <c r="A6780" t="e">
        <v>#N/A</v>
      </c>
      <c r="B6780" s="33" t="e">
        <v>#N/A</v>
      </c>
      <c r="C6780" t="e">
        <v>#N/A</v>
      </c>
      <c r="D6780" t="e">
        <v>#N/A</v>
      </c>
      <c r="E6780" s="69" t="e">
        <v>#N/A</v>
      </c>
      <c r="F6780" s="3" t="e">
        <v>#N/A</v>
      </c>
      <c r="G6780" s="3" t="e">
        <v>#N/A</v>
      </c>
      <c r="H6780" s="3" t="e">
        <v>#N/A</v>
      </c>
      <c r="I6780" s="80" t="e">
        <v>#N/A</v>
      </c>
      <c r="J6780" s="80" t="e">
        <v>#N/A</v>
      </c>
      <c r="K6780" s="85" t="e">
        <v>#N/A</v>
      </c>
      <c r="L6780" s="9" t="e">
        <v>#N/A</v>
      </c>
      <c r="M6780" s="93" t="e">
        <v>#N/A</v>
      </c>
      <c r="N6780" s="8" t="e">
        <v>#N/A</v>
      </c>
      <c r="O6780" t="e">
        <v>#N/A</v>
      </c>
      <c r="P6780" t="e">
        <v>#N/A</v>
      </c>
      <c r="Q6780" t="e">
        <v>#N/A</v>
      </c>
      <c r="R6780" s="2" t="e">
        <v>#N/A</v>
      </c>
      <c r="S6780" t="e">
        <v>#N/A</v>
      </c>
      <c r="T6780" s="3" t="e">
        <v>#N/A</v>
      </c>
      <c r="U6780" s="3" t="e">
        <v>#N/A</v>
      </c>
      <c r="V6780" t="e">
        <v>#N/A</v>
      </c>
      <c r="W6780" t="e">
        <v>#N/A</v>
      </c>
      <c r="X6780" t="e">
        <v>#N/A</v>
      </c>
      <c r="Y6780" s="3" t="e">
        <v>#N/A</v>
      </c>
      <c r="Z6780" s="8" t="e">
        <v>#N/A</v>
      </c>
      <c r="AA6780" s="30" t="e">
        <v>#N/A</v>
      </c>
      <c r="AB6780" t="e">
        <v>#N/A</v>
      </c>
      <c r="AC6780" t="e">
        <v>#N/A</v>
      </c>
      <c r="AD6780" t="e">
        <v>#N/A</v>
      </c>
      <c r="AE6780" t="e">
        <v>#N/A</v>
      </c>
      <c r="AF6780" t="e">
        <v>#N/A</v>
      </c>
    </row>
    <row r="6781" spans="1:32" x14ac:dyDescent="0.25">
      <c r="A6781" t="e">
        <v>#N/A</v>
      </c>
      <c r="B6781" s="33" t="e">
        <v>#N/A</v>
      </c>
      <c r="C6781" t="e">
        <v>#N/A</v>
      </c>
      <c r="D6781" t="e">
        <v>#N/A</v>
      </c>
      <c r="E6781" s="69" t="e">
        <v>#N/A</v>
      </c>
      <c r="F6781" s="3" t="e">
        <v>#N/A</v>
      </c>
      <c r="G6781" s="3" t="e">
        <v>#N/A</v>
      </c>
      <c r="H6781" s="3" t="e">
        <v>#N/A</v>
      </c>
      <c r="I6781" s="80" t="e">
        <v>#N/A</v>
      </c>
      <c r="J6781" s="80" t="e">
        <v>#N/A</v>
      </c>
      <c r="K6781" s="85" t="e">
        <v>#N/A</v>
      </c>
      <c r="L6781" s="9" t="e">
        <v>#N/A</v>
      </c>
      <c r="M6781" s="93" t="e">
        <v>#N/A</v>
      </c>
      <c r="N6781" s="8" t="e">
        <v>#N/A</v>
      </c>
      <c r="O6781" t="e">
        <v>#N/A</v>
      </c>
      <c r="P6781" t="e">
        <v>#N/A</v>
      </c>
      <c r="Q6781" t="e">
        <v>#N/A</v>
      </c>
      <c r="R6781" s="2" t="e">
        <v>#N/A</v>
      </c>
      <c r="S6781" t="e">
        <v>#N/A</v>
      </c>
      <c r="T6781" s="3" t="e">
        <v>#N/A</v>
      </c>
      <c r="U6781" s="3" t="e">
        <v>#N/A</v>
      </c>
      <c r="V6781" t="e">
        <v>#N/A</v>
      </c>
      <c r="W6781" t="e">
        <v>#N/A</v>
      </c>
      <c r="X6781" t="e">
        <v>#N/A</v>
      </c>
      <c r="Y6781" s="3" t="e">
        <v>#N/A</v>
      </c>
      <c r="Z6781" s="8" t="e">
        <v>#N/A</v>
      </c>
      <c r="AA6781" s="30" t="e">
        <v>#N/A</v>
      </c>
      <c r="AB6781" t="e">
        <v>#N/A</v>
      </c>
      <c r="AC6781" t="e">
        <v>#N/A</v>
      </c>
      <c r="AD6781" t="e">
        <v>#N/A</v>
      </c>
      <c r="AE6781" t="e">
        <v>#N/A</v>
      </c>
      <c r="AF6781" t="e">
        <v>#N/A</v>
      </c>
    </row>
    <row r="6782" spans="1:32" x14ac:dyDescent="0.25">
      <c r="A6782" t="e">
        <v>#N/A</v>
      </c>
      <c r="B6782" s="33" t="e">
        <v>#N/A</v>
      </c>
      <c r="C6782" t="e">
        <v>#N/A</v>
      </c>
      <c r="D6782" t="e">
        <v>#N/A</v>
      </c>
      <c r="E6782" s="69" t="e">
        <v>#N/A</v>
      </c>
      <c r="F6782" s="3" t="e">
        <v>#N/A</v>
      </c>
      <c r="G6782" s="3" t="e">
        <v>#N/A</v>
      </c>
      <c r="H6782" s="3" t="e">
        <v>#N/A</v>
      </c>
      <c r="I6782" s="80" t="e">
        <v>#N/A</v>
      </c>
      <c r="J6782" s="80" t="e">
        <v>#N/A</v>
      </c>
      <c r="K6782" s="85" t="e">
        <v>#N/A</v>
      </c>
      <c r="L6782" s="9" t="e">
        <v>#N/A</v>
      </c>
      <c r="M6782" s="93" t="e">
        <v>#N/A</v>
      </c>
      <c r="N6782" s="8" t="e">
        <v>#N/A</v>
      </c>
      <c r="O6782" t="e">
        <v>#N/A</v>
      </c>
      <c r="P6782" t="e">
        <v>#N/A</v>
      </c>
      <c r="Q6782" t="e">
        <v>#N/A</v>
      </c>
      <c r="R6782" s="2" t="e">
        <v>#N/A</v>
      </c>
      <c r="S6782" t="e">
        <v>#N/A</v>
      </c>
      <c r="T6782" s="3" t="e">
        <v>#N/A</v>
      </c>
      <c r="U6782" s="3" t="e">
        <v>#N/A</v>
      </c>
      <c r="V6782" t="e">
        <v>#N/A</v>
      </c>
      <c r="W6782" t="e">
        <v>#N/A</v>
      </c>
      <c r="X6782" t="e">
        <v>#N/A</v>
      </c>
      <c r="Y6782" s="3" t="e">
        <v>#N/A</v>
      </c>
      <c r="Z6782" s="8" t="e">
        <v>#N/A</v>
      </c>
      <c r="AA6782" s="30" t="e">
        <v>#N/A</v>
      </c>
      <c r="AB6782" t="e">
        <v>#N/A</v>
      </c>
      <c r="AC6782" t="e">
        <v>#N/A</v>
      </c>
      <c r="AD6782" t="e">
        <v>#N/A</v>
      </c>
      <c r="AE6782" t="e">
        <v>#N/A</v>
      </c>
      <c r="AF6782" t="e">
        <v>#N/A</v>
      </c>
    </row>
    <row r="6783" spans="1:32" x14ac:dyDescent="0.25">
      <c r="A6783" t="e">
        <v>#N/A</v>
      </c>
      <c r="B6783" s="33" t="e">
        <v>#N/A</v>
      </c>
      <c r="C6783" t="e">
        <v>#N/A</v>
      </c>
      <c r="D6783" t="e">
        <v>#N/A</v>
      </c>
      <c r="E6783" s="69" t="e">
        <v>#N/A</v>
      </c>
      <c r="F6783" s="3" t="e">
        <v>#N/A</v>
      </c>
      <c r="G6783" s="3" t="e">
        <v>#N/A</v>
      </c>
      <c r="H6783" s="3" t="e">
        <v>#N/A</v>
      </c>
      <c r="I6783" s="80" t="e">
        <v>#N/A</v>
      </c>
      <c r="J6783" s="80" t="e">
        <v>#N/A</v>
      </c>
      <c r="K6783" s="85" t="e">
        <v>#N/A</v>
      </c>
      <c r="L6783" s="9" t="e">
        <v>#N/A</v>
      </c>
      <c r="M6783" s="93" t="e">
        <v>#N/A</v>
      </c>
      <c r="N6783" s="8" t="e">
        <v>#N/A</v>
      </c>
      <c r="O6783" t="e">
        <v>#N/A</v>
      </c>
      <c r="P6783" t="e">
        <v>#N/A</v>
      </c>
      <c r="Q6783" t="e">
        <v>#N/A</v>
      </c>
      <c r="R6783" s="2" t="e">
        <v>#N/A</v>
      </c>
      <c r="S6783" t="e">
        <v>#N/A</v>
      </c>
      <c r="T6783" s="3" t="e">
        <v>#N/A</v>
      </c>
      <c r="U6783" s="3" t="e">
        <v>#N/A</v>
      </c>
      <c r="V6783" t="e">
        <v>#N/A</v>
      </c>
      <c r="W6783" t="e">
        <v>#N/A</v>
      </c>
      <c r="X6783" t="e">
        <v>#N/A</v>
      </c>
      <c r="Y6783" s="3" t="e">
        <v>#N/A</v>
      </c>
      <c r="Z6783" s="8" t="e">
        <v>#N/A</v>
      </c>
      <c r="AA6783" s="30" t="e">
        <v>#N/A</v>
      </c>
      <c r="AB6783" t="e">
        <v>#N/A</v>
      </c>
      <c r="AC6783" t="e">
        <v>#N/A</v>
      </c>
      <c r="AD6783" t="e">
        <v>#N/A</v>
      </c>
      <c r="AE6783" t="e">
        <v>#N/A</v>
      </c>
      <c r="AF6783" t="e">
        <v>#N/A</v>
      </c>
    </row>
    <row r="6784" spans="1:32" x14ac:dyDescent="0.25">
      <c r="A6784" t="e">
        <v>#N/A</v>
      </c>
      <c r="B6784" s="33" t="e">
        <v>#N/A</v>
      </c>
      <c r="C6784" t="e">
        <v>#N/A</v>
      </c>
      <c r="D6784" t="e">
        <v>#N/A</v>
      </c>
      <c r="E6784" s="69" t="e">
        <v>#N/A</v>
      </c>
      <c r="F6784" s="3" t="e">
        <v>#N/A</v>
      </c>
      <c r="G6784" s="3" t="e">
        <v>#N/A</v>
      </c>
      <c r="H6784" s="3" t="e">
        <v>#N/A</v>
      </c>
      <c r="I6784" s="80" t="e">
        <v>#N/A</v>
      </c>
      <c r="J6784" s="80" t="e">
        <v>#N/A</v>
      </c>
      <c r="K6784" s="85" t="e">
        <v>#N/A</v>
      </c>
      <c r="L6784" s="9" t="e">
        <v>#N/A</v>
      </c>
      <c r="M6784" s="93" t="e">
        <v>#N/A</v>
      </c>
      <c r="N6784" s="8" t="e">
        <v>#N/A</v>
      </c>
      <c r="O6784" t="e">
        <v>#N/A</v>
      </c>
      <c r="P6784" t="e">
        <v>#N/A</v>
      </c>
      <c r="Q6784" t="e">
        <v>#N/A</v>
      </c>
      <c r="R6784" s="2" t="e">
        <v>#N/A</v>
      </c>
      <c r="S6784" t="e">
        <v>#N/A</v>
      </c>
      <c r="T6784" s="3" t="e">
        <v>#N/A</v>
      </c>
      <c r="U6784" s="3" t="e">
        <v>#N/A</v>
      </c>
      <c r="V6784" t="e">
        <v>#N/A</v>
      </c>
      <c r="W6784" t="e">
        <v>#N/A</v>
      </c>
      <c r="X6784" t="e">
        <v>#N/A</v>
      </c>
      <c r="Y6784" s="3" t="e">
        <v>#N/A</v>
      </c>
      <c r="Z6784" s="8" t="e">
        <v>#N/A</v>
      </c>
      <c r="AA6784" s="30" t="e">
        <v>#N/A</v>
      </c>
      <c r="AB6784" t="e">
        <v>#N/A</v>
      </c>
      <c r="AC6784" t="e">
        <v>#N/A</v>
      </c>
      <c r="AD6784" t="e">
        <v>#N/A</v>
      </c>
      <c r="AE6784" t="e">
        <v>#N/A</v>
      </c>
      <c r="AF6784" t="e">
        <v>#N/A</v>
      </c>
    </row>
    <row r="6785" spans="1:32" x14ac:dyDescent="0.25">
      <c r="A6785" t="e">
        <v>#N/A</v>
      </c>
      <c r="B6785" s="33" t="e">
        <v>#N/A</v>
      </c>
      <c r="C6785" t="e">
        <v>#N/A</v>
      </c>
      <c r="D6785" t="e">
        <v>#N/A</v>
      </c>
      <c r="E6785" s="69" t="e">
        <v>#N/A</v>
      </c>
      <c r="F6785" s="3" t="e">
        <v>#N/A</v>
      </c>
      <c r="G6785" s="3" t="e">
        <v>#N/A</v>
      </c>
      <c r="H6785" s="3" t="e">
        <v>#N/A</v>
      </c>
      <c r="I6785" s="80" t="e">
        <v>#N/A</v>
      </c>
      <c r="J6785" s="80" t="e">
        <v>#N/A</v>
      </c>
      <c r="K6785" s="85" t="e">
        <v>#N/A</v>
      </c>
      <c r="L6785" s="9" t="e">
        <v>#N/A</v>
      </c>
      <c r="M6785" s="93" t="e">
        <v>#N/A</v>
      </c>
      <c r="N6785" s="8" t="e">
        <v>#N/A</v>
      </c>
      <c r="O6785" t="e">
        <v>#N/A</v>
      </c>
      <c r="P6785" t="e">
        <v>#N/A</v>
      </c>
      <c r="Q6785" t="e">
        <v>#N/A</v>
      </c>
      <c r="R6785" s="2" t="e">
        <v>#N/A</v>
      </c>
      <c r="S6785" t="e">
        <v>#N/A</v>
      </c>
      <c r="T6785" s="3" t="e">
        <v>#N/A</v>
      </c>
      <c r="U6785" s="3" t="e">
        <v>#N/A</v>
      </c>
      <c r="V6785" t="e">
        <v>#N/A</v>
      </c>
      <c r="W6785" t="e">
        <v>#N/A</v>
      </c>
      <c r="X6785" t="e">
        <v>#N/A</v>
      </c>
      <c r="Y6785" s="3" t="e">
        <v>#N/A</v>
      </c>
      <c r="Z6785" s="8" t="e">
        <v>#N/A</v>
      </c>
      <c r="AA6785" s="30" t="e">
        <v>#N/A</v>
      </c>
      <c r="AB6785" t="e">
        <v>#N/A</v>
      </c>
      <c r="AC6785" t="e">
        <v>#N/A</v>
      </c>
      <c r="AD6785" t="e">
        <v>#N/A</v>
      </c>
      <c r="AE6785" t="e">
        <v>#N/A</v>
      </c>
      <c r="AF6785" t="e">
        <v>#N/A</v>
      </c>
    </row>
    <row r="6786" spans="1:32" x14ac:dyDescent="0.25">
      <c r="A6786" t="e">
        <v>#N/A</v>
      </c>
      <c r="B6786" s="33" t="e">
        <v>#N/A</v>
      </c>
      <c r="C6786" t="e">
        <v>#N/A</v>
      </c>
      <c r="D6786" t="e">
        <v>#N/A</v>
      </c>
      <c r="E6786" s="69" t="e">
        <v>#N/A</v>
      </c>
      <c r="F6786" s="3" t="e">
        <v>#N/A</v>
      </c>
      <c r="G6786" s="3" t="e">
        <v>#N/A</v>
      </c>
      <c r="H6786" s="3" t="e">
        <v>#N/A</v>
      </c>
      <c r="I6786" s="80" t="e">
        <v>#N/A</v>
      </c>
      <c r="J6786" s="80" t="e">
        <v>#N/A</v>
      </c>
      <c r="K6786" s="85" t="e">
        <v>#N/A</v>
      </c>
      <c r="L6786" s="9" t="e">
        <v>#N/A</v>
      </c>
      <c r="M6786" s="93" t="e">
        <v>#N/A</v>
      </c>
      <c r="N6786" s="8" t="e">
        <v>#N/A</v>
      </c>
      <c r="O6786" t="e">
        <v>#N/A</v>
      </c>
      <c r="P6786" t="e">
        <v>#N/A</v>
      </c>
      <c r="Q6786" t="e">
        <v>#N/A</v>
      </c>
      <c r="R6786" s="2" t="e">
        <v>#N/A</v>
      </c>
      <c r="S6786" t="e">
        <v>#N/A</v>
      </c>
      <c r="T6786" s="3" t="e">
        <v>#N/A</v>
      </c>
      <c r="U6786" s="3" t="e">
        <v>#N/A</v>
      </c>
      <c r="V6786" t="e">
        <v>#N/A</v>
      </c>
      <c r="W6786" t="e">
        <v>#N/A</v>
      </c>
      <c r="X6786" t="e">
        <v>#N/A</v>
      </c>
      <c r="Y6786" s="3" t="e">
        <v>#N/A</v>
      </c>
      <c r="Z6786" s="8" t="e">
        <v>#N/A</v>
      </c>
      <c r="AA6786" s="30" t="e">
        <v>#N/A</v>
      </c>
      <c r="AB6786" t="e">
        <v>#N/A</v>
      </c>
      <c r="AC6786" t="e">
        <v>#N/A</v>
      </c>
      <c r="AD6786" t="e">
        <v>#N/A</v>
      </c>
      <c r="AE6786" t="e">
        <v>#N/A</v>
      </c>
      <c r="AF6786" t="e">
        <v>#N/A</v>
      </c>
    </row>
    <row r="6787" spans="1:32" x14ac:dyDescent="0.25">
      <c r="A6787" t="e">
        <v>#N/A</v>
      </c>
      <c r="B6787" s="33" t="e">
        <v>#N/A</v>
      </c>
      <c r="C6787" t="e">
        <v>#N/A</v>
      </c>
      <c r="D6787" t="e">
        <v>#N/A</v>
      </c>
      <c r="E6787" s="69" t="e">
        <v>#N/A</v>
      </c>
      <c r="F6787" s="3" t="e">
        <v>#N/A</v>
      </c>
      <c r="G6787" s="3" t="e">
        <v>#N/A</v>
      </c>
      <c r="H6787" s="3" t="e">
        <v>#N/A</v>
      </c>
      <c r="I6787" s="80" t="e">
        <v>#N/A</v>
      </c>
      <c r="J6787" s="80" t="e">
        <v>#N/A</v>
      </c>
      <c r="K6787" s="85" t="e">
        <v>#N/A</v>
      </c>
      <c r="L6787" s="9" t="e">
        <v>#N/A</v>
      </c>
      <c r="M6787" s="93" t="e">
        <v>#N/A</v>
      </c>
      <c r="N6787" s="8" t="e">
        <v>#N/A</v>
      </c>
      <c r="O6787" t="e">
        <v>#N/A</v>
      </c>
      <c r="P6787" t="e">
        <v>#N/A</v>
      </c>
      <c r="Q6787" t="e">
        <v>#N/A</v>
      </c>
      <c r="R6787" s="2" t="e">
        <v>#N/A</v>
      </c>
      <c r="S6787" t="e">
        <v>#N/A</v>
      </c>
      <c r="T6787" s="3" t="e">
        <v>#N/A</v>
      </c>
      <c r="U6787" s="3" t="e">
        <v>#N/A</v>
      </c>
      <c r="V6787" t="e">
        <v>#N/A</v>
      </c>
      <c r="W6787" t="e">
        <v>#N/A</v>
      </c>
      <c r="X6787" t="e">
        <v>#N/A</v>
      </c>
      <c r="Y6787" s="3" t="e">
        <v>#N/A</v>
      </c>
      <c r="Z6787" s="8" t="e">
        <v>#N/A</v>
      </c>
      <c r="AA6787" s="30" t="e">
        <v>#N/A</v>
      </c>
      <c r="AB6787" t="e">
        <v>#N/A</v>
      </c>
      <c r="AC6787" t="e">
        <v>#N/A</v>
      </c>
      <c r="AD6787" t="e">
        <v>#N/A</v>
      </c>
      <c r="AE6787" t="e">
        <v>#N/A</v>
      </c>
      <c r="AF6787" t="e">
        <v>#N/A</v>
      </c>
    </row>
    <row r="6788" spans="1:32" x14ac:dyDescent="0.25">
      <c r="A6788" t="e">
        <v>#N/A</v>
      </c>
      <c r="B6788" s="33" t="e">
        <v>#N/A</v>
      </c>
      <c r="C6788" t="e">
        <v>#N/A</v>
      </c>
      <c r="D6788" t="e">
        <v>#N/A</v>
      </c>
      <c r="E6788" s="69" t="e">
        <v>#N/A</v>
      </c>
      <c r="F6788" s="3" t="e">
        <v>#N/A</v>
      </c>
      <c r="G6788" s="3" t="e">
        <v>#N/A</v>
      </c>
      <c r="H6788" s="3" t="e">
        <v>#N/A</v>
      </c>
      <c r="I6788" s="80" t="e">
        <v>#N/A</v>
      </c>
      <c r="J6788" s="80" t="e">
        <v>#N/A</v>
      </c>
      <c r="K6788" s="85" t="e">
        <v>#N/A</v>
      </c>
      <c r="L6788" s="9" t="e">
        <v>#N/A</v>
      </c>
      <c r="M6788" s="93" t="e">
        <v>#N/A</v>
      </c>
      <c r="N6788" s="8" t="e">
        <v>#N/A</v>
      </c>
      <c r="O6788" t="e">
        <v>#N/A</v>
      </c>
      <c r="P6788" t="e">
        <v>#N/A</v>
      </c>
      <c r="Q6788" t="e">
        <v>#N/A</v>
      </c>
      <c r="R6788" s="2" t="e">
        <v>#N/A</v>
      </c>
      <c r="S6788" t="e">
        <v>#N/A</v>
      </c>
      <c r="T6788" s="3" t="e">
        <v>#N/A</v>
      </c>
      <c r="U6788" s="3" t="e">
        <v>#N/A</v>
      </c>
      <c r="V6788" t="e">
        <v>#N/A</v>
      </c>
      <c r="W6788" t="e">
        <v>#N/A</v>
      </c>
      <c r="X6788" t="e">
        <v>#N/A</v>
      </c>
      <c r="Y6788" s="3" t="e">
        <v>#N/A</v>
      </c>
      <c r="Z6788" s="8" t="e">
        <v>#N/A</v>
      </c>
      <c r="AA6788" s="30" t="e">
        <v>#N/A</v>
      </c>
      <c r="AB6788" t="e">
        <v>#N/A</v>
      </c>
      <c r="AC6788" t="e">
        <v>#N/A</v>
      </c>
      <c r="AD6788" t="e">
        <v>#N/A</v>
      </c>
      <c r="AE6788" t="e">
        <v>#N/A</v>
      </c>
      <c r="AF6788" t="e">
        <v>#N/A</v>
      </c>
    </row>
    <row r="6789" spans="1:32" x14ac:dyDescent="0.25">
      <c r="A6789" t="e">
        <v>#N/A</v>
      </c>
      <c r="B6789" s="33" t="e">
        <v>#N/A</v>
      </c>
      <c r="C6789" t="e">
        <v>#N/A</v>
      </c>
      <c r="D6789" t="e">
        <v>#N/A</v>
      </c>
      <c r="E6789" s="69" t="e">
        <v>#N/A</v>
      </c>
      <c r="F6789" s="3" t="e">
        <v>#N/A</v>
      </c>
      <c r="G6789" s="3" t="e">
        <v>#N/A</v>
      </c>
      <c r="H6789" s="3" t="e">
        <v>#N/A</v>
      </c>
      <c r="I6789" s="80" t="e">
        <v>#N/A</v>
      </c>
      <c r="J6789" s="80" t="e">
        <v>#N/A</v>
      </c>
      <c r="K6789" s="85" t="e">
        <v>#N/A</v>
      </c>
      <c r="L6789" s="9" t="e">
        <v>#N/A</v>
      </c>
      <c r="M6789" s="93" t="e">
        <v>#N/A</v>
      </c>
      <c r="N6789" s="8" t="e">
        <v>#N/A</v>
      </c>
      <c r="O6789" t="e">
        <v>#N/A</v>
      </c>
      <c r="P6789" t="e">
        <v>#N/A</v>
      </c>
      <c r="Q6789" t="e">
        <v>#N/A</v>
      </c>
      <c r="R6789" s="2" t="e">
        <v>#N/A</v>
      </c>
      <c r="S6789" t="e">
        <v>#N/A</v>
      </c>
      <c r="T6789" s="3" t="e">
        <v>#N/A</v>
      </c>
      <c r="U6789" s="3" t="e">
        <v>#N/A</v>
      </c>
      <c r="V6789" t="e">
        <v>#N/A</v>
      </c>
      <c r="W6789" t="e">
        <v>#N/A</v>
      </c>
      <c r="X6789" t="e">
        <v>#N/A</v>
      </c>
      <c r="Y6789" s="3" t="e">
        <v>#N/A</v>
      </c>
      <c r="Z6789" s="8" t="e">
        <v>#N/A</v>
      </c>
      <c r="AA6789" s="30" t="e">
        <v>#N/A</v>
      </c>
      <c r="AB6789" t="e">
        <v>#N/A</v>
      </c>
      <c r="AC6789" t="e">
        <v>#N/A</v>
      </c>
      <c r="AD6789" t="e">
        <v>#N/A</v>
      </c>
      <c r="AE6789" t="e">
        <v>#N/A</v>
      </c>
      <c r="AF6789" t="e">
        <v>#N/A</v>
      </c>
    </row>
    <row r="6790" spans="1:32" x14ac:dyDescent="0.25">
      <c r="A6790" t="e">
        <v>#N/A</v>
      </c>
      <c r="B6790" s="33" t="e">
        <v>#N/A</v>
      </c>
      <c r="C6790" t="e">
        <v>#N/A</v>
      </c>
      <c r="D6790" t="e">
        <v>#N/A</v>
      </c>
      <c r="E6790" s="69" t="e">
        <v>#N/A</v>
      </c>
      <c r="F6790" s="3" t="e">
        <v>#N/A</v>
      </c>
      <c r="G6790" s="3" t="e">
        <v>#N/A</v>
      </c>
      <c r="H6790" s="3" t="e">
        <v>#N/A</v>
      </c>
      <c r="I6790" s="80" t="e">
        <v>#N/A</v>
      </c>
      <c r="J6790" s="80" t="e">
        <v>#N/A</v>
      </c>
      <c r="K6790" s="85" t="e">
        <v>#N/A</v>
      </c>
      <c r="L6790" s="9" t="e">
        <v>#N/A</v>
      </c>
      <c r="M6790" s="93" t="e">
        <v>#N/A</v>
      </c>
      <c r="N6790" s="8" t="e">
        <v>#N/A</v>
      </c>
      <c r="O6790" t="e">
        <v>#N/A</v>
      </c>
      <c r="P6790" t="e">
        <v>#N/A</v>
      </c>
      <c r="Q6790" t="e">
        <v>#N/A</v>
      </c>
      <c r="R6790" s="2" t="e">
        <v>#N/A</v>
      </c>
      <c r="S6790" t="e">
        <v>#N/A</v>
      </c>
      <c r="T6790" s="3" t="e">
        <v>#N/A</v>
      </c>
      <c r="U6790" s="3" t="e">
        <v>#N/A</v>
      </c>
      <c r="V6790" t="e">
        <v>#N/A</v>
      </c>
      <c r="W6790" t="e">
        <v>#N/A</v>
      </c>
      <c r="X6790" t="e">
        <v>#N/A</v>
      </c>
      <c r="Y6790" s="3" t="e">
        <v>#N/A</v>
      </c>
      <c r="Z6790" s="8" t="e">
        <v>#N/A</v>
      </c>
      <c r="AA6790" s="30" t="e">
        <v>#N/A</v>
      </c>
      <c r="AB6790" t="e">
        <v>#N/A</v>
      </c>
      <c r="AC6790" t="e">
        <v>#N/A</v>
      </c>
      <c r="AD6790" t="e">
        <v>#N/A</v>
      </c>
      <c r="AE6790" t="e">
        <v>#N/A</v>
      </c>
      <c r="AF6790" t="e">
        <v>#N/A</v>
      </c>
    </row>
    <row r="6791" spans="1:32" x14ac:dyDescent="0.25">
      <c r="A6791" t="e">
        <v>#N/A</v>
      </c>
      <c r="B6791" s="33" t="e">
        <v>#N/A</v>
      </c>
      <c r="C6791" t="e">
        <v>#N/A</v>
      </c>
      <c r="D6791" t="e">
        <v>#N/A</v>
      </c>
      <c r="E6791" s="69" t="e">
        <v>#N/A</v>
      </c>
      <c r="F6791" s="3" t="e">
        <v>#N/A</v>
      </c>
      <c r="G6791" s="3" t="e">
        <v>#N/A</v>
      </c>
      <c r="H6791" s="3" t="e">
        <v>#N/A</v>
      </c>
      <c r="I6791" s="80" t="e">
        <v>#N/A</v>
      </c>
      <c r="J6791" s="80" t="e">
        <v>#N/A</v>
      </c>
      <c r="K6791" s="85" t="e">
        <v>#N/A</v>
      </c>
      <c r="L6791" s="9" t="e">
        <v>#N/A</v>
      </c>
      <c r="M6791" s="93" t="e">
        <v>#N/A</v>
      </c>
      <c r="N6791" s="8" t="e">
        <v>#N/A</v>
      </c>
      <c r="O6791" t="e">
        <v>#N/A</v>
      </c>
      <c r="P6791" t="e">
        <v>#N/A</v>
      </c>
      <c r="Q6791" t="e">
        <v>#N/A</v>
      </c>
      <c r="R6791" s="2" t="e">
        <v>#N/A</v>
      </c>
      <c r="S6791" t="e">
        <v>#N/A</v>
      </c>
      <c r="T6791" s="3" t="e">
        <v>#N/A</v>
      </c>
      <c r="U6791" s="3" t="e">
        <v>#N/A</v>
      </c>
      <c r="V6791" t="e">
        <v>#N/A</v>
      </c>
      <c r="W6791" t="e">
        <v>#N/A</v>
      </c>
      <c r="X6791" t="e">
        <v>#N/A</v>
      </c>
      <c r="Y6791" s="3" t="e">
        <v>#N/A</v>
      </c>
      <c r="Z6791" s="8" t="e">
        <v>#N/A</v>
      </c>
      <c r="AA6791" s="30" t="e">
        <v>#N/A</v>
      </c>
      <c r="AB6791" t="e">
        <v>#N/A</v>
      </c>
      <c r="AC6791" t="e">
        <v>#N/A</v>
      </c>
      <c r="AD6791" t="e">
        <v>#N/A</v>
      </c>
      <c r="AE6791" t="e">
        <v>#N/A</v>
      </c>
      <c r="AF6791" t="e">
        <v>#N/A</v>
      </c>
    </row>
    <row r="6792" spans="1:32" x14ac:dyDescent="0.25">
      <c r="A6792" t="e">
        <v>#N/A</v>
      </c>
      <c r="B6792" s="33" t="e">
        <v>#N/A</v>
      </c>
      <c r="C6792" t="e">
        <v>#N/A</v>
      </c>
      <c r="D6792" t="e">
        <v>#N/A</v>
      </c>
      <c r="E6792" s="69" t="e">
        <v>#N/A</v>
      </c>
      <c r="F6792" s="3" t="e">
        <v>#N/A</v>
      </c>
      <c r="G6792" s="3" t="e">
        <v>#N/A</v>
      </c>
      <c r="H6792" s="3" t="e">
        <v>#N/A</v>
      </c>
      <c r="I6792" s="80" t="e">
        <v>#N/A</v>
      </c>
      <c r="J6792" s="80" t="e">
        <v>#N/A</v>
      </c>
      <c r="K6792" s="85" t="e">
        <v>#N/A</v>
      </c>
      <c r="L6792" s="9" t="e">
        <v>#N/A</v>
      </c>
      <c r="M6792" s="93" t="e">
        <v>#N/A</v>
      </c>
      <c r="N6792" s="8" t="e">
        <v>#N/A</v>
      </c>
      <c r="O6792" t="e">
        <v>#N/A</v>
      </c>
      <c r="P6792" t="e">
        <v>#N/A</v>
      </c>
      <c r="Q6792" t="e">
        <v>#N/A</v>
      </c>
      <c r="R6792" s="2" t="e">
        <v>#N/A</v>
      </c>
      <c r="S6792" t="e">
        <v>#N/A</v>
      </c>
      <c r="T6792" s="3" t="e">
        <v>#N/A</v>
      </c>
      <c r="U6792" s="3" t="e">
        <v>#N/A</v>
      </c>
      <c r="V6792" t="e">
        <v>#N/A</v>
      </c>
      <c r="W6792" t="e">
        <v>#N/A</v>
      </c>
      <c r="X6792" t="e">
        <v>#N/A</v>
      </c>
      <c r="Y6792" s="3" t="e">
        <v>#N/A</v>
      </c>
      <c r="Z6792" s="8" t="e">
        <v>#N/A</v>
      </c>
      <c r="AA6792" s="30" t="e">
        <v>#N/A</v>
      </c>
      <c r="AB6792" t="e">
        <v>#N/A</v>
      </c>
      <c r="AC6792" t="e">
        <v>#N/A</v>
      </c>
      <c r="AD6792" t="e">
        <v>#N/A</v>
      </c>
      <c r="AE6792" t="e">
        <v>#N/A</v>
      </c>
      <c r="AF6792" t="e">
        <v>#N/A</v>
      </c>
    </row>
    <row r="6793" spans="1:32" x14ac:dyDescent="0.25">
      <c r="A6793" t="e">
        <v>#N/A</v>
      </c>
      <c r="B6793" s="33" t="e">
        <v>#N/A</v>
      </c>
      <c r="C6793" t="e">
        <v>#N/A</v>
      </c>
      <c r="D6793" t="e">
        <v>#N/A</v>
      </c>
      <c r="E6793" s="69" t="e">
        <v>#N/A</v>
      </c>
      <c r="F6793" s="3" t="e">
        <v>#N/A</v>
      </c>
      <c r="G6793" s="3" t="e">
        <v>#N/A</v>
      </c>
      <c r="H6793" s="3" t="e">
        <v>#N/A</v>
      </c>
      <c r="I6793" s="80" t="e">
        <v>#N/A</v>
      </c>
      <c r="J6793" s="80" t="e">
        <v>#N/A</v>
      </c>
      <c r="K6793" s="85" t="e">
        <v>#N/A</v>
      </c>
      <c r="L6793" s="9" t="e">
        <v>#N/A</v>
      </c>
      <c r="M6793" s="93" t="e">
        <v>#N/A</v>
      </c>
      <c r="N6793" s="8" t="e">
        <v>#N/A</v>
      </c>
      <c r="O6793" t="e">
        <v>#N/A</v>
      </c>
      <c r="P6793" t="e">
        <v>#N/A</v>
      </c>
      <c r="Q6793" t="e">
        <v>#N/A</v>
      </c>
      <c r="R6793" s="2" t="e">
        <v>#N/A</v>
      </c>
      <c r="S6793" t="e">
        <v>#N/A</v>
      </c>
      <c r="T6793" s="3" t="e">
        <v>#N/A</v>
      </c>
      <c r="U6793" s="3" t="e">
        <v>#N/A</v>
      </c>
      <c r="V6793" t="e">
        <v>#N/A</v>
      </c>
      <c r="W6793" t="e">
        <v>#N/A</v>
      </c>
      <c r="X6793" t="e">
        <v>#N/A</v>
      </c>
      <c r="Y6793" s="3" t="e">
        <v>#N/A</v>
      </c>
      <c r="Z6793" s="8" t="e">
        <v>#N/A</v>
      </c>
      <c r="AA6793" s="30" t="e">
        <v>#N/A</v>
      </c>
      <c r="AB6793" t="e">
        <v>#N/A</v>
      </c>
      <c r="AC6793" t="e">
        <v>#N/A</v>
      </c>
      <c r="AD6793" t="e">
        <v>#N/A</v>
      </c>
      <c r="AE6793" t="e">
        <v>#N/A</v>
      </c>
      <c r="AF6793" t="e">
        <v>#N/A</v>
      </c>
    </row>
    <row r="6794" spans="1:32" x14ac:dyDescent="0.25">
      <c r="A6794" t="e">
        <v>#N/A</v>
      </c>
      <c r="B6794" s="33" t="e">
        <v>#N/A</v>
      </c>
      <c r="C6794" t="e">
        <v>#N/A</v>
      </c>
      <c r="D6794" t="e">
        <v>#N/A</v>
      </c>
      <c r="E6794" s="69" t="e">
        <v>#N/A</v>
      </c>
      <c r="F6794" s="3" t="e">
        <v>#N/A</v>
      </c>
      <c r="G6794" s="3" t="e">
        <v>#N/A</v>
      </c>
      <c r="H6794" s="3" t="e">
        <v>#N/A</v>
      </c>
      <c r="I6794" s="80" t="e">
        <v>#N/A</v>
      </c>
      <c r="J6794" s="80" t="e">
        <v>#N/A</v>
      </c>
      <c r="K6794" s="85" t="e">
        <v>#N/A</v>
      </c>
      <c r="L6794" s="9" t="e">
        <v>#N/A</v>
      </c>
      <c r="M6794" s="93" t="e">
        <v>#N/A</v>
      </c>
      <c r="N6794" s="8" t="e">
        <v>#N/A</v>
      </c>
      <c r="O6794" t="e">
        <v>#N/A</v>
      </c>
      <c r="P6794" t="e">
        <v>#N/A</v>
      </c>
      <c r="Q6794" t="e">
        <v>#N/A</v>
      </c>
      <c r="R6794" s="2" t="e">
        <v>#N/A</v>
      </c>
      <c r="S6794" t="e">
        <v>#N/A</v>
      </c>
      <c r="T6794" s="3" t="e">
        <v>#N/A</v>
      </c>
      <c r="U6794" s="3" t="e">
        <v>#N/A</v>
      </c>
      <c r="V6794" t="e">
        <v>#N/A</v>
      </c>
      <c r="W6794" t="e">
        <v>#N/A</v>
      </c>
      <c r="X6794" t="e">
        <v>#N/A</v>
      </c>
      <c r="Y6794" s="3" t="e">
        <v>#N/A</v>
      </c>
      <c r="Z6794" s="8" t="e">
        <v>#N/A</v>
      </c>
      <c r="AA6794" s="30" t="e">
        <v>#N/A</v>
      </c>
      <c r="AB6794" t="e">
        <v>#N/A</v>
      </c>
      <c r="AC6794" t="e">
        <v>#N/A</v>
      </c>
      <c r="AD6794" t="e">
        <v>#N/A</v>
      </c>
      <c r="AE6794" t="e">
        <v>#N/A</v>
      </c>
      <c r="AF6794" t="e">
        <v>#N/A</v>
      </c>
    </row>
    <row r="6795" spans="1:32" x14ac:dyDescent="0.25">
      <c r="A6795" t="e">
        <v>#N/A</v>
      </c>
      <c r="B6795" s="33" t="e">
        <v>#N/A</v>
      </c>
      <c r="C6795" t="e">
        <v>#N/A</v>
      </c>
      <c r="D6795" t="e">
        <v>#N/A</v>
      </c>
      <c r="E6795" s="69" t="e">
        <v>#N/A</v>
      </c>
      <c r="F6795" s="3" t="e">
        <v>#N/A</v>
      </c>
      <c r="G6795" s="3" t="e">
        <v>#N/A</v>
      </c>
      <c r="H6795" s="3" t="e">
        <v>#N/A</v>
      </c>
      <c r="I6795" s="80" t="e">
        <v>#N/A</v>
      </c>
      <c r="J6795" s="80" t="e">
        <v>#N/A</v>
      </c>
      <c r="K6795" s="85" t="e">
        <v>#N/A</v>
      </c>
      <c r="L6795" s="9" t="e">
        <v>#N/A</v>
      </c>
      <c r="M6795" s="93" t="e">
        <v>#N/A</v>
      </c>
      <c r="N6795" s="8" t="e">
        <v>#N/A</v>
      </c>
      <c r="O6795" t="e">
        <v>#N/A</v>
      </c>
      <c r="P6795" t="e">
        <v>#N/A</v>
      </c>
      <c r="Q6795" t="e">
        <v>#N/A</v>
      </c>
      <c r="R6795" s="2" t="e">
        <v>#N/A</v>
      </c>
      <c r="S6795" t="e">
        <v>#N/A</v>
      </c>
      <c r="T6795" s="3" t="e">
        <v>#N/A</v>
      </c>
      <c r="U6795" s="3" t="e">
        <v>#N/A</v>
      </c>
      <c r="V6795" t="e">
        <v>#N/A</v>
      </c>
      <c r="W6795" t="e">
        <v>#N/A</v>
      </c>
      <c r="X6795" t="e">
        <v>#N/A</v>
      </c>
      <c r="Y6795" s="3" t="e">
        <v>#N/A</v>
      </c>
      <c r="Z6795" s="8" t="e">
        <v>#N/A</v>
      </c>
      <c r="AA6795" s="30" t="e">
        <v>#N/A</v>
      </c>
      <c r="AB6795" t="e">
        <v>#N/A</v>
      </c>
      <c r="AC6795" t="e">
        <v>#N/A</v>
      </c>
      <c r="AD6795" t="e">
        <v>#N/A</v>
      </c>
      <c r="AE6795" t="e">
        <v>#N/A</v>
      </c>
      <c r="AF6795" t="e">
        <v>#N/A</v>
      </c>
    </row>
    <row r="6796" spans="1:32" x14ac:dyDescent="0.25">
      <c r="A6796" t="e">
        <v>#N/A</v>
      </c>
      <c r="B6796" s="33" t="e">
        <v>#N/A</v>
      </c>
      <c r="C6796" t="e">
        <v>#N/A</v>
      </c>
      <c r="D6796" t="e">
        <v>#N/A</v>
      </c>
      <c r="E6796" s="69" t="e">
        <v>#N/A</v>
      </c>
      <c r="F6796" s="3" t="e">
        <v>#N/A</v>
      </c>
      <c r="G6796" s="3" t="e">
        <v>#N/A</v>
      </c>
      <c r="H6796" s="3" t="e">
        <v>#N/A</v>
      </c>
      <c r="I6796" s="80" t="e">
        <v>#N/A</v>
      </c>
      <c r="J6796" s="80" t="e">
        <v>#N/A</v>
      </c>
      <c r="K6796" s="85" t="e">
        <v>#N/A</v>
      </c>
      <c r="L6796" s="9" t="e">
        <v>#N/A</v>
      </c>
      <c r="M6796" s="93" t="e">
        <v>#N/A</v>
      </c>
      <c r="N6796" s="8" t="e">
        <v>#N/A</v>
      </c>
      <c r="O6796" t="e">
        <v>#N/A</v>
      </c>
      <c r="P6796" t="e">
        <v>#N/A</v>
      </c>
      <c r="Q6796" t="e">
        <v>#N/A</v>
      </c>
      <c r="R6796" s="2" t="e">
        <v>#N/A</v>
      </c>
      <c r="S6796" t="e">
        <v>#N/A</v>
      </c>
      <c r="T6796" s="3" t="e">
        <v>#N/A</v>
      </c>
      <c r="U6796" s="3" t="e">
        <v>#N/A</v>
      </c>
      <c r="V6796" t="e">
        <v>#N/A</v>
      </c>
      <c r="W6796" t="e">
        <v>#N/A</v>
      </c>
      <c r="X6796" t="e">
        <v>#N/A</v>
      </c>
      <c r="Y6796" s="3" t="e">
        <v>#N/A</v>
      </c>
      <c r="Z6796" s="8" t="e">
        <v>#N/A</v>
      </c>
      <c r="AA6796" s="30" t="e">
        <v>#N/A</v>
      </c>
      <c r="AB6796" t="e">
        <v>#N/A</v>
      </c>
      <c r="AC6796" t="e">
        <v>#N/A</v>
      </c>
      <c r="AD6796" t="e">
        <v>#N/A</v>
      </c>
      <c r="AE6796" t="e">
        <v>#N/A</v>
      </c>
      <c r="AF6796" t="e">
        <v>#N/A</v>
      </c>
    </row>
    <row r="6797" spans="1:32" x14ac:dyDescent="0.25">
      <c r="A6797" t="e">
        <v>#N/A</v>
      </c>
      <c r="B6797" s="33" t="e">
        <v>#N/A</v>
      </c>
      <c r="C6797" t="e">
        <v>#N/A</v>
      </c>
      <c r="D6797" t="e">
        <v>#N/A</v>
      </c>
      <c r="E6797" s="69" t="e">
        <v>#N/A</v>
      </c>
      <c r="F6797" s="3" t="e">
        <v>#N/A</v>
      </c>
      <c r="G6797" s="3" t="e">
        <v>#N/A</v>
      </c>
      <c r="H6797" s="3" t="e">
        <v>#N/A</v>
      </c>
      <c r="I6797" s="80" t="e">
        <v>#N/A</v>
      </c>
      <c r="J6797" s="80" t="e">
        <v>#N/A</v>
      </c>
      <c r="K6797" s="85" t="e">
        <v>#N/A</v>
      </c>
      <c r="L6797" s="9" t="e">
        <v>#N/A</v>
      </c>
      <c r="M6797" s="93" t="e">
        <v>#N/A</v>
      </c>
      <c r="N6797" s="8" t="e">
        <v>#N/A</v>
      </c>
      <c r="O6797" t="e">
        <v>#N/A</v>
      </c>
      <c r="P6797" t="e">
        <v>#N/A</v>
      </c>
      <c r="Q6797" t="e">
        <v>#N/A</v>
      </c>
      <c r="R6797" s="2" t="e">
        <v>#N/A</v>
      </c>
      <c r="S6797" t="e">
        <v>#N/A</v>
      </c>
      <c r="T6797" s="3" t="e">
        <v>#N/A</v>
      </c>
      <c r="U6797" s="3" t="e">
        <v>#N/A</v>
      </c>
      <c r="V6797" t="e">
        <v>#N/A</v>
      </c>
      <c r="W6797" t="e">
        <v>#N/A</v>
      </c>
      <c r="X6797" t="e">
        <v>#N/A</v>
      </c>
      <c r="Y6797" s="3" t="e">
        <v>#N/A</v>
      </c>
      <c r="Z6797" s="8" t="e">
        <v>#N/A</v>
      </c>
      <c r="AA6797" s="30" t="e">
        <v>#N/A</v>
      </c>
      <c r="AB6797" t="e">
        <v>#N/A</v>
      </c>
      <c r="AC6797" t="e">
        <v>#N/A</v>
      </c>
      <c r="AD6797" t="e">
        <v>#N/A</v>
      </c>
      <c r="AE6797" t="e">
        <v>#N/A</v>
      </c>
      <c r="AF6797" t="e">
        <v>#N/A</v>
      </c>
    </row>
    <row r="6798" spans="1:32" x14ac:dyDescent="0.25">
      <c r="A6798" t="e">
        <v>#N/A</v>
      </c>
      <c r="B6798" s="33" t="e">
        <v>#N/A</v>
      </c>
      <c r="C6798" t="e">
        <v>#N/A</v>
      </c>
      <c r="D6798" t="e">
        <v>#N/A</v>
      </c>
      <c r="E6798" s="69" t="e">
        <v>#N/A</v>
      </c>
      <c r="F6798" s="3" t="e">
        <v>#N/A</v>
      </c>
      <c r="G6798" s="3" t="e">
        <v>#N/A</v>
      </c>
      <c r="H6798" s="3" t="e">
        <v>#N/A</v>
      </c>
      <c r="I6798" s="80" t="e">
        <v>#N/A</v>
      </c>
      <c r="J6798" s="80" t="e">
        <v>#N/A</v>
      </c>
      <c r="K6798" s="85" t="e">
        <v>#N/A</v>
      </c>
      <c r="L6798" s="9" t="e">
        <v>#N/A</v>
      </c>
      <c r="M6798" s="93" t="e">
        <v>#N/A</v>
      </c>
      <c r="N6798" s="8" t="e">
        <v>#N/A</v>
      </c>
      <c r="O6798" t="e">
        <v>#N/A</v>
      </c>
      <c r="P6798" t="e">
        <v>#N/A</v>
      </c>
      <c r="Q6798" t="e">
        <v>#N/A</v>
      </c>
      <c r="R6798" s="2" t="e">
        <v>#N/A</v>
      </c>
      <c r="S6798" t="e">
        <v>#N/A</v>
      </c>
      <c r="T6798" s="3" t="e">
        <v>#N/A</v>
      </c>
      <c r="U6798" s="3" t="e">
        <v>#N/A</v>
      </c>
      <c r="V6798" t="e">
        <v>#N/A</v>
      </c>
      <c r="W6798" t="e">
        <v>#N/A</v>
      </c>
      <c r="X6798" t="e">
        <v>#N/A</v>
      </c>
      <c r="Y6798" s="3" t="e">
        <v>#N/A</v>
      </c>
      <c r="Z6798" s="8" t="e">
        <v>#N/A</v>
      </c>
      <c r="AA6798" s="30" t="e">
        <v>#N/A</v>
      </c>
      <c r="AB6798" t="e">
        <v>#N/A</v>
      </c>
      <c r="AC6798" t="e">
        <v>#N/A</v>
      </c>
      <c r="AD6798" t="e">
        <v>#N/A</v>
      </c>
      <c r="AE6798" t="e">
        <v>#N/A</v>
      </c>
      <c r="AF6798" t="e">
        <v>#N/A</v>
      </c>
    </row>
    <row r="6799" spans="1:32" x14ac:dyDescent="0.25">
      <c r="A6799" t="e">
        <v>#N/A</v>
      </c>
      <c r="B6799" s="33" t="e">
        <v>#N/A</v>
      </c>
      <c r="C6799" t="e">
        <v>#N/A</v>
      </c>
      <c r="D6799" t="e">
        <v>#N/A</v>
      </c>
      <c r="E6799" s="69" t="e">
        <v>#N/A</v>
      </c>
      <c r="F6799" s="3" t="e">
        <v>#N/A</v>
      </c>
      <c r="G6799" s="3" t="e">
        <v>#N/A</v>
      </c>
      <c r="H6799" s="3" t="e">
        <v>#N/A</v>
      </c>
      <c r="I6799" s="80" t="e">
        <v>#N/A</v>
      </c>
      <c r="J6799" s="80" t="e">
        <v>#N/A</v>
      </c>
      <c r="K6799" s="85" t="e">
        <v>#N/A</v>
      </c>
      <c r="L6799" s="9" t="e">
        <v>#N/A</v>
      </c>
      <c r="M6799" s="93" t="e">
        <v>#N/A</v>
      </c>
      <c r="N6799" s="8" t="e">
        <v>#N/A</v>
      </c>
      <c r="O6799" t="e">
        <v>#N/A</v>
      </c>
      <c r="P6799" t="e">
        <v>#N/A</v>
      </c>
      <c r="Q6799" t="e">
        <v>#N/A</v>
      </c>
      <c r="R6799" s="2" t="e">
        <v>#N/A</v>
      </c>
      <c r="S6799" t="e">
        <v>#N/A</v>
      </c>
      <c r="T6799" s="3" t="e">
        <v>#N/A</v>
      </c>
      <c r="U6799" s="3" t="e">
        <v>#N/A</v>
      </c>
      <c r="V6799" t="e">
        <v>#N/A</v>
      </c>
      <c r="W6799" t="e">
        <v>#N/A</v>
      </c>
      <c r="X6799" t="e">
        <v>#N/A</v>
      </c>
      <c r="Y6799" s="3" t="e">
        <v>#N/A</v>
      </c>
      <c r="Z6799" s="8" t="e">
        <v>#N/A</v>
      </c>
      <c r="AA6799" s="30" t="e">
        <v>#N/A</v>
      </c>
      <c r="AB6799" t="e">
        <v>#N/A</v>
      </c>
      <c r="AC6799" t="e">
        <v>#N/A</v>
      </c>
      <c r="AD6799" t="e">
        <v>#N/A</v>
      </c>
      <c r="AE6799" t="e">
        <v>#N/A</v>
      </c>
      <c r="AF6799" t="e">
        <v>#N/A</v>
      </c>
    </row>
    <row r="6800" spans="1:32" x14ac:dyDescent="0.25">
      <c r="A6800" t="e">
        <v>#N/A</v>
      </c>
      <c r="B6800" s="33" t="e">
        <v>#N/A</v>
      </c>
      <c r="C6800" t="e">
        <v>#N/A</v>
      </c>
      <c r="D6800" t="e">
        <v>#N/A</v>
      </c>
      <c r="E6800" s="69" t="e">
        <v>#N/A</v>
      </c>
      <c r="F6800" s="3" t="e">
        <v>#N/A</v>
      </c>
      <c r="G6800" s="3" t="e">
        <v>#N/A</v>
      </c>
      <c r="H6800" s="3" t="e">
        <v>#N/A</v>
      </c>
      <c r="I6800" s="80" t="e">
        <v>#N/A</v>
      </c>
      <c r="J6800" s="80" t="e">
        <v>#N/A</v>
      </c>
      <c r="K6800" s="85" t="e">
        <v>#N/A</v>
      </c>
      <c r="L6800" s="9" t="e">
        <v>#N/A</v>
      </c>
      <c r="M6800" s="93" t="e">
        <v>#N/A</v>
      </c>
      <c r="N6800" s="8" t="e">
        <v>#N/A</v>
      </c>
      <c r="O6800" t="e">
        <v>#N/A</v>
      </c>
      <c r="P6800" t="e">
        <v>#N/A</v>
      </c>
      <c r="Q6800" t="e">
        <v>#N/A</v>
      </c>
      <c r="R6800" s="2" t="e">
        <v>#N/A</v>
      </c>
      <c r="S6800" t="e">
        <v>#N/A</v>
      </c>
      <c r="T6800" s="3" t="e">
        <v>#N/A</v>
      </c>
      <c r="U6800" s="3" t="e">
        <v>#N/A</v>
      </c>
      <c r="V6800" t="e">
        <v>#N/A</v>
      </c>
      <c r="W6800" t="e">
        <v>#N/A</v>
      </c>
      <c r="X6800" t="e">
        <v>#N/A</v>
      </c>
      <c r="Y6800" s="3" t="e">
        <v>#N/A</v>
      </c>
      <c r="Z6800" s="8" t="e">
        <v>#N/A</v>
      </c>
      <c r="AA6800" s="30" t="e">
        <v>#N/A</v>
      </c>
      <c r="AB6800" t="e">
        <v>#N/A</v>
      </c>
      <c r="AC6800" t="e">
        <v>#N/A</v>
      </c>
      <c r="AD6800" t="e">
        <v>#N/A</v>
      </c>
      <c r="AE6800" t="e">
        <v>#N/A</v>
      </c>
      <c r="AF6800" t="e">
        <v>#N/A</v>
      </c>
    </row>
    <row r="6801" spans="1:32" x14ac:dyDescent="0.25">
      <c r="A6801" t="e">
        <v>#N/A</v>
      </c>
      <c r="B6801" s="33" t="e">
        <v>#N/A</v>
      </c>
      <c r="C6801" t="e">
        <v>#N/A</v>
      </c>
      <c r="D6801" t="e">
        <v>#N/A</v>
      </c>
      <c r="E6801" s="69" t="e">
        <v>#N/A</v>
      </c>
      <c r="F6801" s="3" t="e">
        <v>#N/A</v>
      </c>
      <c r="G6801" s="3" t="e">
        <v>#N/A</v>
      </c>
      <c r="H6801" s="3" t="e">
        <v>#N/A</v>
      </c>
      <c r="I6801" s="80" t="e">
        <v>#N/A</v>
      </c>
      <c r="J6801" s="80" t="e">
        <v>#N/A</v>
      </c>
      <c r="K6801" s="85" t="e">
        <v>#N/A</v>
      </c>
      <c r="L6801" s="9" t="e">
        <v>#N/A</v>
      </c>
      <c r="M6801" s="93" t="e">
        <v>#N/A</v>
      </c>
      <c r="N6801" s="8" t="e">
        <v>#N/A</v>
      </c>
      <c r="O6801" t="e">
        <v>#N/A</v>
      </c>
      <c r="P6801" t="e">
        <v>#N/A</v>
      </c>
      <c r="Q6801" t="e">
        <v>#N/A</v>
      </c>
      <c r="R6801" s="2" t="e">
        <v>#N/A</v>
      </c>
      <c r="S6801" t="e">
        <v>#N/A</v>
      </c>
      <c r="T6801" s="3" t="e">
        <v>#N/A</v>
      </c>
      <c r="U6801" s="3" t="e">
        <v>#N/A</v>
      </c>
      <c r="V6801" t="e">
        <v>#N/A</v>
      </c>
      <c r="W6801" t="e">
        <v>#N/A</v>
      </c>
      <c r="X6801" t="e">
        <v>#N/A</v>
      </c>
      <c r="Y6801" s="3" t="e">
        <v>#N/A</v>
      </c>
      <c r="Z6801" s="8" t="e">
        <v>#N/A</v>
      </c>
      <c r="AA6801" s="30" t="e">
        <v>#N/A</v>
      </c>
      <c r="AB6801" t="e">
        <v>#N/A</v>
      </c>
      <c r="AC6801" t="e">
        <v>#N/A</v>
      </c>
      <c r="AD6801" t="e">
        <v>#N/A</v>
      </c>
      <c r="AE6801" t="e">
        <v>#N/A</v>
      </c>
      <c r="AF6801" t="e">
        <v>#N/A</v>
      </c>
    </row>
    <row r="6802" spans="1:32" x14ac:dyDescent="0.25">
      <c r="A6802" t="e">
        <v>#N/A</v>
      </c>
      <c r="B6802" s="33" t="e">
        <v>#N/A</v>
      </c>
      <c r="C6802" t="e">
        <v>#N/A</v>
      </c>
      <c r="D6802" t="e">
        <v>#N/A</v>
      </c>
      <c r="E6802" s="69" t="e">
        <v>#N/A</v>
      </c>
      <c r="F6802" s="3" t="e">
        <v>#N/A</v>
      </c>
      <c r="G6802" s="3" t="e">
        <v>#N/A</v>
      </c>
      <c r="H6802" s="3" t="e">
        <v>#N/A</v>
      </c>
      <c r="I6802" s="80" t="e">
        <v>#N/A</v>
      </c>
      <c r="J6802" s="80" t="e">
        <v>#N/A</v>
      </c>
      <c r="K6802" s="85" t="e">
        <v>#N/A</v>
      </c>
      <c r="L6802" s="9" t="e">
        <v>#N/A</v>
      </c>
      <c r="M6802" s="93" t="e">
        <v>#N/A</v>
      </c>
      <c r="N6802" s="8" t="e">
        <v>#N/A</v>
      </c>
      <c r="O6802" t="e">
        <v>#N/A</v>
      </c>
      <c r="P6802" t="e">
        <v>#N/A</v>
      </c>
      <c r="Q6802" t="e">
        <v>#N/A</v>
      </c>
      <c r="R6802" s="2" t="e">
        <v>#N/A</v>
      </c>
      <c r="S6802" t="e">
        <v>#N/A</v>
      </c>
      <c r="T6802" s="3" t="e">
        <v>#N/A</v>
      </c>
      <c r="U6802" s="3" t="e">
        <v>#N/A</v>
      </c>
      <c r="V6802" t="e">
        <v>#N/A</v>
      </c>
      <c r="W6802" t="e">
        <v>#N/A</v>
      </c>
      <c r="X6802" t="e">
        <v>#N/A</v>
      </c>
      <c r="Y6802" s="3" t="e">
        <v>#N/A</v>
      </c>
      <c r="Z6802" s="8" t="e">
        <v>#N/A</v>
      </c>
      <c r="AA6802" s="30" t="e">
        <v>#N/A</v>
      </c>
      <c r="AB6802" t="e">
        <v>#N/A</v>
      </c>
      <c r="AC6802" t="e">
        <v>#N/A</v>
      </c>
      <c r="AD6802" t="e">
        <v>#N/A</v>
      </c>
      <c r="AE6802" t="e">
        <v>#N/A</v>
      </c>
      <c r="AF6802" t="e">
        <v>#N/A</v>
      </c>
    </row>
    <row r="6803" spans="1:32" x14ac:dyDescent="0.25">
      <c r="A6803" t="e">
        <v>#N/A</v>
      </c>
      <c r="B6803" s="33" t="e">
        <v>#N/A</v>
      </c>
      <c r="C6803" t="e">
        <v>#N/A</v>
      </c>
      <c r="D6803" t="e">
        <v>#N/A</v>
      </c>
      <c r="E6803" s="69" t="e">
        <v>#N/A</v>
      </c>
      <c r="F6803" s="3" t="e">
        <v>#N/A</v>
      </c>
      <c r="G6803" s="3" t="e">
        <v>#N/A</v>
      </c>
      <c r="H6803" s="3" t="e">
        <v>#N/A</v>
      </c>
      <c r="I6803" s="80" t="e">
        <v>#N/A</v>
      </c>
      <c r="J6803" s="80" t="e">
        <v>#N/A</v>
      </c>
      <c r="K6803" s="85" t="e">
        <v>#N/A</v>
      </c>
      <c r="L6803" s="9" t="e">
        <v>#N/A</v>
      </c>
      <c r="M6803" s="93" t="e">
        <v>#N/A</v>
      </c>
      <c r="N6803" s="8" t="e">
        <v>#N/A</v>
      </c>
      <c r="O6803" t="e">
        <v>#N/A</v>
      </c>
      <c r="P6803" t="e">
        <v>#N/A</v>
      </c>
      <c r="Q6803" t="e">
        <v>#N/A</v>
      </c>
      <c r="R6803" s="2" t="e">
        <v>#N/A</v>
      </c>
      <c r="S6803" t="e">
        <v>#N/A</v>
      </c>
      <c r="T6803" s="3" t="e">
        <v>#N/A</v>
      </c>
      <c r="U6803" s="3" t="e">
        <v>#N/A</v>
      </c>
      <c r="V6803" t="e">
        <v>#N/A</v>
      </c>
      <c r="W6803" t="e">
        <v>#N/A</v>
      </c>
      <c r="X6803" t="e">
        <v>#N/A</v>
      </c>
      <c r="Y6803" s="3" t="e">
        <v>#N/A</v>
      </c>
      <c r="Z6803" s="8" t="e">
        <v>#N/A</v>
      </c>
      <c r="AA6803" s="30" t="e">
        <v>#N/A</v>
      </c>
      <c r="AB6803" t="e">
        <v>#N/A</v>
      </c>
      <c r="AC6803" t="e">
        <v>#N/A</v>
      </c>
      <c r="AD6803" t="e">
        <v>#N/A</v>
      </c>
      <c r="AE6803" t="e">
        <v>#N/A</v>
      </c>
      <c r="AF6803" t="e">
        <v>#N/A</v>
      </c>
    </row>
    <row r="6804" spans="1:32" x14ac:dyDescent="0.25">
      <c r="A6804" t="e">
        <v>#N/A</v>
      </c>
      <c r="B6804" s="33" t="e">
        <v>#N/A</v>
      </c>
      <c r="C6804" t="e">
        <v>#N/A</v>
      </c>
      <c r="D6804" t="e">
        <v>#N/A</v>
      </c>
      <c r="E6804" s="69" t="e">
        <v>#N/A</v>
      </c>
      <c r="F6804" s="3" t="e">
        <v>#N/A</v>
      </c>
      <c r="G6804" s="3" t="e">
        <v>#N/A</v>
      </c>
      <c r="H6804" s="3" t="e">
        <v>#N/A</v>
      </c>
      <c r="I6804" s="80" t="e">
        <v>#N/A</v>
      </c>
      <c r="J6804" s="80" t="e">
        <v>#N/A</v>
      </c>
      <c r="K6804" s="85" t="e">
        <v>#N/A</v>
      </c>
      <c r="L6804" s="9" t="e">
        <v>#N/A</v>
      </c>
      <c r="M6804" s="93" t="e">
        <v>#N/A</v>
      </c>
      <c r="N6804" s="8" t="e">
        <v>#N/A</v>
      </c>
      <c r="O6804" t="e">
        <v>#N/A</v>
      </c>
      <c r="P6804" t="e">
        <v>#N/A</v>
      </c>
      <c r="Q6804" t="e">
        <v>#N/A</v>
      </c>
      <c r="R6804" s="2" t="e">
        <v>#N/A</v>
      </c>
      <c r="S6804" t="e">
        <v>#N/A</v>
      </c>
      <c r="T6804" s="3" t="e">
        <v>#N/A</v>
      </c>
      <c r="U6804" s="3" t="e">
        <v>#N/A</v>
      </c>
      <c r="V6804" t="e">
        <v>#N/A</v>
      </c>
      <c r="W6804" t="e">
        <v>#N/A</v>
      </c>
      <c r="X6804" t="e">
        <v>#N/A</v>
      </c>
      <c r="Y6804" s="3" t="e">
        <v>#N/A</v>
      </c>
      <c r="Z6804" s="8" t="e">
        <v>#N/A</v>
      </c>
      <c r="AA6804" s="30" t="e">
        <v>#N/A</v>
      </c>
      <c r="AB6804" t="e">
        <v>#N/A</v>
      </c>
      <c r="AC6804" t="e">
        <v>#N/A</v>
      </c>
      <c r="AD6804" t="e">
        <v>#N/A</v>
      </c>
      <c r="AE6804" t="e">
        <v>#N/A</v>
      </c>
      <c r="AF6804" t="e">
        <v>#N/A</v>
      </c>
    </row>
    <row r="6805" spans="1:32" x14ac:dyDescent="0.25">
      <c r="A6805" t="e">
        <v>#N/A</v>
      </c>
      <c r="B6805" s="33" t="e">
        <v>#N/A</v>
      </c>
      <c r="C6805" t="e">
        <v>#N/A</v>
      </c>
      <c r="D6805" t="e">
        <v>#N/A</v>
      </c>
      <c r="E6805" s="69" t="e">
        <v>#N/A</v>
      </c>
      <c r="F6805" s="3" t="e">
        <v>#N/A</v>
      </c>
      <c r="G6805" s="3" t="e">
        <v>#N/A</v>
      </c>
      <c r="H6805" s="3" t="e">
        <v>#N/A</v>
      </c>
      <c r="I6805" s="80" t="e">
        <v>#N/A</v>
      </c>
      <c r="J6805" s="80" t="e">
        <v>#N/A</v>
      </c>
      <c r="K6805" s="85" t="e">
        <v>#N/A</v>
      </c>
      <c r="L6805" s="9" t="e">
        <v>#N/A</v>
      </c>
      <c r="M6805" s="93" t="e">
        <v>#N/A</v>
      </c>
      <c r="N6805" s="8" t="e">
        <v>#N/A</v>
      </c>
      <c r="O6805" t="e">
        <v>#N/A</v>
      </c>
      <c r="P6805" t="e">
        <v>#N/A</v>
      </c>
      <c r="Q6805" t="e">
        <v>#N/A</v>
      </c>
      <c r="R6805" s="2" t="e">
        <v>#N/A</v>
      </c>
      <c r="S6805" t="e">
        <v>#N/A</v>
      </c>
      <c r="T6805" s="3" t="e">
        <v>#N/A</v>
      </c>
      <c r="U6805" s="3" t="e">
        <v>#N/A</v>
      </c>
      <c r="V6805" t="e">
        <v>#N/A</v>
      </c>
      <c r="W6805" t="e">
        <v>#N/A</v>
      </c>
      <c r="X6805" t="e">
        <v>#N/A</v>
      </c>
      <c r="Y6805" s="3" t="e">
        <v>#N/A</v>
      </c>
      <c r="Z6805" s="8" t="e">
        <v>#N/A</v>
      </c>
      <c r="AA6805" s="30" t="e">
        <v>#N/A</v>
      </c>
      <c r="AB6805" t="e">
        <v>#N/A</v>
      </c>
      <c r="AC6805" t="e">
        <v>#N/A</v>
      </c>
      <c r="AD6805" t="e">
        <v>#N/A</v>
      </c>
      <c r="AE6805" t="e">
        <v>#N/A</v>
      </c>
      <c r="AF6805" t="e">
        <v>#N/A</v>
      </c>
    </row>
    <row r="6806" spans="1:32" x14ac:dyDescent="0.25">
      <c r="A6806" t="e">
        <v>#N/A</v>
      </c>
      <c r="B6806" s="33" t="e">
        <v>#N/A</v>
      </c>
      <c r="C6806" t="e">
        <v>#N/A</v>
      </c>
      <c r="D6806" t="e">
        <v>#N/A</v>
      </c>
      <c r="E6806" s="69" t="e">
        <v>#N/A</v>
      </c>
      <c r="F6806" s="3" t="e">
        <v>#N/A</v>
      </c>
      <c r="G6806" s="3" t="e">
        <v>#N/A</v>
      </c>
      <c r="H6806" s="3" t="e">
        <v>#N/A</v>
      </c>
      <c r="I6806" s="80" t="e">
        <v>#N/A</v>
      </c>
      <c r="J6806" s="80" t="e">
        <v>#N/A</v>
      </c>
      <c r="K6806" s="85" t="e">
        <v>#N/A</v>
      </c>
      <c r="L6806" s="9" t="e">
        <v>#N/A</v>
      </c>
      <c r="M6806" s="93" t="e">
        <v>#N/A</v>
      </c>
      <c r="N6806" s="8" t="e">
        <v>#N/A</v>
      </c>
      <c r="O6806" t="e">
        <v>#N/A</v>
      </c>
      <c r="P6806" t="e">
        <v>#N/A</v>
      </c>
      <c r="Q6806" t="e">
        <v>#N/A</v>
      </c>
      <c r="R6806" s="2" t="e">
        <v>#N/A</v>
      </c>
      <c r="S6806" t="e">
        <v>#N/A</v>
      </c>
      <c r="T6806" s="3" t="e">
        <v>#N/A</v>
      </c>
      <c r="U6806" s="3" t="e">
        <v>#N/A</v>
      </c>
      <c r="V6806" t="e">
        <v>#N/A</v>
      </c>
      <c r="W6806" t="e">
        <v>#N/A</v>
      </c>
      <c r="X6806" t="e">
        <v>#N/A</v>
      </c>
      <c r="Y6806" s="3" t="e">
        <v>#N/A</v>
      </c>
      <c r="Z6806" s="8" t="e">
        <v>#N/A</v>
      </c>
      <c r="AA6806" s="30" t="e">
        <v>#N/A</v>
      </c>
      <c r="AB6806" t="e">
        <v>#N/A</v>
      </c>
      <c r="AC6806" t="e">
        <v>#N/A</v>
      </c>
      <c r="AD6806" t="e">
        <v>#N/A</v>
      </c>
      <c r="AE6806" t="e">
        <v>#N/A</v>
      </c>
      <c r="AF6806" t="e">
        <v>#N/A</v>
      </c>
    </row>
    <row r="6807" spans="1:32" x14ac:dyDescent="0.25">
      <c r="A6807" t="e">
        <v>#N/A</v>
      </c>
      <c r="B6807" s="33" t="e">
        <v>#N/A</v>
      </c>
      <c r="C6807" t="e">
        <v>#N/A</v>
      </c>
      <c r="D6807" t="e">
        <v>#N/A</v>
      </c>
      <c r="E6807" s="69" t="e">
        <v>#N/A</v>
      </c>
      <c r="F6807" s="3" t="e">
        <v>#N/A</v>
      </c>
      <c r="G6807" s="3" t="e">
        <v>#N/A</v>
      </c>
      <c r="H6807" s="3" t="e">
        <v>#N/A</v>
      </c>
      <c r="I6807" s="80" t="e">
        <v>#N/A</v>
      </c>
      <c r="J6807" s="80" t="e">
        <v>#N/A</v>
      </c>
      <c r="K6807" s="85" t="e">
        <v>#N/A</v>
      </c>
      <c r="L6807" s="9" t="e">
        <v>#N/A</v>
      </c>
      <c r="M6807" s="93" t="e">
        <v>#N/A</v>
      </c>
      <c r="N6807" s="8" t="e">
        <v>#N/A</v>
      </c>
      <c r="O6807" t="e">
        <v>#N/A</v>
      </c>
      <c r="P6807" t="e">
        <v>#N/A</v>
      </c>
      <c r="Q6807" t="e">
        <v>#N/A</v>
      </c>
      <c r="R6807" s="2" t="e">
        <v>#N/A</v>
      </c>
      <c r="S6807" t="e">
        <v>#N/A</v>
      </c>
      <c r="T6807" s="3" t="e">
        <v>#N/A</v>
      </c>
      <c r="U6807" s="3" t="e">
        <v>#N/A</v>
      </c>
      <c r="V6807" t="e">
        <v>#N/A</v>
      </c>
      <c r="W6807" t="e">
        <v>#N/A</v>
      </c>
      <c r="X6807" t="e">
        <v>#N/A</v>
      </c>
      <c r="Y6807" s="3" t="e">
        <v>#N/A</v>
      </c>
      <c r="Z6807" s="8" t="e">
        <v>#N/A</v>
      </c>
      <c r="AA6807" s="30" t="e">
        <v>#N/A</v>
      </c>
      <c r="AB6807" t="e">
        <v>#N/A</v>
      </c>
      <c r="AC6807" t="e">
        <v>#N/A</v>
      </c>
      <c r="AD6807" t="e">
        <v>#N/A</v>
      </c>
      <c r="AE6807" t="e">
        <v>#N/A</v>
      </c>
      <c r="AF6807" t="e">
        <v>#N/A</v>
      </c>
    </row>
    <row r="6808" spans="1:32" x14ac:dyDescent="0.25">
      <c r="A6808" t="e">
        <v>#N/A</v>
      </c>
      <c r="B6808" s="33" t="e">
        <v>#N/A</v>
      </c>
      <c r="C6808" t="e">
        <v>#N/A</v>
      </c>
      <c r="D6808" t="e">
        <v>#N/A</v>
      </c>
      <c r="E6808" s="69" t="e">
        <v>#N/A</v>
      </c>
      <c r="F6808" s="3" t="e">
        <v>#N/A</v>
      </c>
      <c r="G6808" s="3" t="e">
        <v>#N/A</v>
      </c>
      <c r="H6808" s="3" t="e">
        <v>#N/A</v>
      </c>
      <c r="I6808" s="80" t="e">
        <v>#N/A</v>
      </c>
      <c r="J6808" s="80" t="e">
        <v>#N/A</v>
      </c>
      <c r="K6808" s="85" t="e">
        <v>#N/A</v>
      </c>
      <c r="L6808" s="9" t="e">
        <v>#N/A</v>
      </c>
      <c r="M6808" s="93" t="e">
        <v>#N/A</v>
      </c>
      <c r="N6808" s="8" t="e">
        <v>#N/A</v>
      </c>
      <c r="O6808" t="e">
        <v>#N/A</v>
      </c>
      <c r="P6808" t="e">
        <v>#N/A</v>
      </c>
      <c r="Q6808" t="e">
        <v>#N/A</v>
      </c>
      <c r="R6808" s="2" t="e">
        <v>#N/A</v>
      </c>
      <c r="S6808" t="e">
        <v>#N/A</v>
      </c>
      <c r="T6808" s="3" t="e">
        <v>#N/A</v>
      </c>
      <c r="U6808" s="3" t="e">
        <v>#N/A</v>
      </c>
      <c r="V6808" t="e">
        <v>#N/A</v>
      </c>
      <c r="W6808" t="e">
        <v>#N/A</v>
      </c>
      <c r="X6808" t="e">
        <v>#N/A</v>
      </c>
      <c r="Y6808" s="3" t="e">
        <v>#N/A</v>
      </c>
      <c r="Z6808" s="8" t="e">
        <v>#N/A</v>
      </c>
      <c r="AA6808" s="30" t="e">
        <v>#N/A</v>
      </c>
      <c r="AB6808" t="e">
        <v>#N/A</v>
      </c>
      <c r="AC6808" t="e">
        <v>#N/A</v>
      </c>
      <c r="AD6808" t="e">
        <v>#N/A</v>
      </c>
      <c r="AE6808" t="e">
        <v>#N/A</v>
      </c>
      <c r="AF6808" t="e">
        <v>#N/A</v>
      </c>
    </row>
    <row r="6809" spans="1:32" x14ac:dyDescent="0.25">
      <c r="A6809" t="e">
        <v>#N/A</v>
      </c>
      <c r="B6809" s="33" t="e">
        <v>#N/A</v>
      </c>
      <c r="C6809" t="e">
        <v>#N/A</v>
      </c>
      <c r="D6809" t="e">
        <v>#N/A</v>
      </c>
      <c r="E6809" s="69" t="e">
        <v>#N/A</v>
      </c>
      <c r="F6809" s="3" t="e">
        <v>#N/A</v>
      </c>
      <c r="G6809" s="3" t="e">
        <v>#N/A</v>
      </c>
      <c r="H6809" s="3" t="e">
        <v>#N/A</v>
      </c>
      <c r="I6809" s="80" t="e">
        <v>#N/A</v>
      </c>
      <c r="J6809" s="80" t="e">
        <v>#N/A</v>
      </c>
      <c r="K6809" s="85" t="e">
        <v>#N/A</v>
      </c>
      <c r="L6809" s="9" t="e">
        <v>#N/A</v>
      </c>
      <c r="M6809" s="93" t="e">
        <v>#N/A</v>
      </c>
      <c r="N6809" s="8" t="e">
        <v>#N/A</v>
      </c>
      <c r="O6809" t="e">
        <v>#N/A</v>
      </c>
      <c r="P6809" t="e">
        <v>#N/A</v>
      </c>
      <c r="Q6809" t="e">
        <v>#N/A</v>
      </c>
      <c r="R6809" s="2" t="e">
        <v>#N/A</v>
      </c>
      <c r="S6809" t="e">
        <v>#N/A</v>
      </c>
      <c r="T6809" s="3" t="e">
        <v>#N/A</v>
      </c>
      <c r="U6809" s="3" t="e">
        <v>#N/A</v>
      </c>
      <c r="V6809" t="e">
        <v>#N/A</v>
      </c>
      <c r="W6809" t="e">
        <v>#N/A</v>
      </c>
      <c r="X6809" t="e">
        <v>#N/A</v>
      </c>
      <c r="Y6809" s="3" t="e">
        <v>#N/A</v>
      </c>
      <c r="Z6809" s="8" t="e">
        <v>#N/A</v>
      </c>
      <c r="AA6809" s="30" t="e">
        <v>#N/A</v>
      </c>
      <c r="AB6809" t="e">
        <v>#N/A</v>
      </c>
      <c r="AC6809" t="e">
        <v>#N/A</v>
      </c>
      <c r="AD6809" t="e">
        <v>#N/A</v>
      </c>
      <c r="AE6809" t="e">
        <v>#N/A</v>
      </c>
      <c r="AF6809" t="e">
        <v>#N/A</v>
      </c>
    </row>
    <row r="6810" spans="1:32" x14ac:dyDescent="0.25">
      <c r="A6810" t="e">
        <v>#N/A</v>
      </c>
      <c r="B6810" s="33" t="e">
        <v>#N/A</v>
      </c>
      <c r="C6810" t="e">
        <v>#N/A</v>
      </c>
      <c r="D6810" t="e">
        <v>#N/A</v>
      </c>
      <c r="E6810" s="69" t="e">
        <v>#N/A</v>
      </c>
      <c r="F6810" s="3" t="e">
        <v>#N/A</v>
      </c>
      <c r="G6810" s="3" t="e">
        <v>#N/A</v>
      </c>
      <c r="H6810" s="3" t="e">
        <v>#N/A</v>
      </c>
      <c r="I6810" s="80" t="e">
        <v>#N/A</v>
      </c>
      <c r="J6810" s="80" t="e">
        <v>#N/A</v>
      </c>
      <c r="K6810" s="85" t="e">
        <v>#N/A</v>
      </c>
      <c r="L6810" s="9" t="e">
        <v>#N/A</v>
      </c>
      <c r="M6810" s="93" t="e">
        <v>#N/A</v>
      </c>
      <c r="N6810" s="8" t="e">
        <v>#N/A</v>
      </c>
      <c r="O6810" t="e">
        <v>#N/A</v>
      </c>
      <c r="P6810" t="e">
        <v>#N/A</v>
      </c>
      <c r="Q6810" t="e">
        <v>#N/A</v>
      </c>
      <c r="R6810" s="2" t="e">
        <v>#N/A</v>
      </c>
      <c r="S6810" t="e">
        <v>#N/A</v>
      </c>
      <c r="T6810" s="3" t="e">
        <v>#N/A</v>
      </c>
      <c r="U6810" s="3" t="e">
        <v>#N/A</v>
      </c>
      <c r="V6810" t="e">
        <v>#N/A</v>
      </c>
      <c r="W6810" t="e">
        <v>#N/A</v>
      </c>
      <c r="X6810" t="e">
        <v>#N/A</v>
      </c>
      <c r="Y6810" s="3" t="e">
        <v>#N/A</v>
      </c>
      <c r="Z6810" s="8" t="e">
        <v>#N/A</v>
      </c>
      <c r="AA6810" s="30" t="e">
        <v>#N/A</v>
      </c>
      <c r="AB6810" t="e">
        <v>#N/A</v>
      </c>
      <c r="AC6810" t="e">
        <v>#N/A</v>
      </c>
      <c r="AD6810" t="e">
        <v>#N/A</v>
      </c>
      <c r="AE6810" t="e">
        <v>#N/A</v>
      </c>
      <c r="AF6810" t="e">
        <v>#N/A</v>
      </c>
    </row>
    <row r="6811" spans="1:32" x14ac:dyDescent="0.25">
      <c r="A6811" t="e">
        <v>#N/A</v>
      </c>
      <c r="B6811" s="33" t="e">
        <v>#N/A</v>
      </c>
      <c r="C6811" t="e">
        <v>#N/A</v>
      </c>
      <c r="D6811" t="e">
        <v>#N/A</v>
      </c>
      <c r="E6811" s="69" t="e">
        <v>#N/A</v>
      </c>
      <c r="F6811" s="3" t="e">
        <v>#N/A</v>
      </c>
      <c r="G6811" s="3" t="e">
        <v>#N/A</v>
      </c>
      <c r="H6811" s="3" t="e">
        <v>#N/A</v>
      </c>
      <c r="I6811" s="80" t="e">
        <v>#N/A</v>
      </c>
      <c r="J6811" s="80" t="e">
        <v>#N/A</v>
      </c>
      <c r="K6811" s="85" t="e">
        <v>#N/A</v>
      </c>
      <c r="L6811" s="9" t="e">
        <v>#N/A</v>
      </c>
      <c r="M6811" s="93" t="e">
        <v>#N/A</v>
      </c>
      <c r="N6811" s="8" t="e">
        <v>#N/A</v>
      </c>
      <c r="O6811" t="e">
        <v>#N/A</v>
      </c>
      <c r="P6811" t="e">
        <v>#N/A</v>
      </c>
      <c r="Q6811" t="e">
        <v>#N/A</v>
      </c>
      <c r="R6811" s="2" t="e">
        <v>#N/A</v>
      </c>
      <c r="S6811" t="e">
        <v>#N/A</v>
      </c>
      <c r="T6811" s="3" t="e">
        <v>#N/A</v>
      </c>
      <c r="U6811" s="3" t="e">
        <v>#N/A</v>
      </c>
      <c r="V6811" t="e">
        <v>#N/A</v>
      </c>
      <c r="W6811" t="e">
        <v>#N/A</v>
      </c>
      <c r="X6811" t="e">
        <v>#N/A</v>
      </c>
      <c r="Y6811" s="3" t="e">
        <v>#N/A</v>
      </c>
      <c r="Z6811" s="8" t="e">
        <v>#N/A</v>
      </c>
      <c r="AA6811" s="30" t="e">
        <v>#N/A</v>
      </c>
      <c r="AB6811" t="e">
        <v>#N/A</v>
      </c>
      <c r="AC6811" t="e">
        <v>#N/A</v>
      </c>
      <c r="AD6811" t="e">
        <v>#N/A</v>
      </c>
      <c r="AE6811" t="e">
        <v>#N/A</v>
      </c>
      <c r="AF6811" t="e">
        <v>#N/A</v>
      </c>
    </row>
    <row r="6812" spans="1:32" x14ac:dyDescent="0.25">
      <c r="A6812" t="e">
        <v>#N/A</v>
      </c>
      <c r="B6812" s="33" t="e">
        <v>#N/A</v>
      </c>
      <c r="C6812" t="e">
        <v>#N/A</v>
      </c>
      <c r="D6812" t="e">
        <v>#N/A</v>
      </c>
      <c r="E6812" s="69" t="e">
        <v>#N/A</v>
      </c>
      <c r="F6812" s="3" t="e">
        <v>#N/A</v>
      </c>
      <c r="G6812" s="3" t="e">
        <v>#N/A</v>
      </c>
      <c r="H6812" s="3" t="e">
        <v>#N/A</v>
      </c>
      <c r="I6812" s="80" t="e">
        <v>#N/A</v>
      </c>
      <c r="J6812" s="80" t="e">
        <v>#N/A</v>
      </c>
      <c r="K6812" s="85" t="e">
        <v>#N/A</v>
      </c>
      <c r="L6812" s="9" t="e">
        <v>#N/A</v>
      </c>
      <c r="M6812" s="93" t="e">
        <v>#N/A</v>
      </c>
      <c r="N6812" s="8" t="e">
        <v>#N/A</v>
      </c>
      <c r="O6812" t="e">
        <v>#N/A</v>
      </c>
      <c r="P6812" t="e">
        <v>#N/A</v>
      </c>
      <c r="Q6812" t="e">
        <v>#N/A</v>
      </c>
      <c r="R6812" s="2" t="e">
        <v>#N/A</v>
      </c>
      <c r="S6812" t="e">
        <v>#N/A</v>
      </c>
      <c r="T6812" s="3" t="e">
        <v>#N/A</v>
      </c>
      <c r="U6812" s="3" t="e">
        <v>#N/A</v>
      </c>
      <c r="V6812" t="e">
        <v>#N/A</v>
      </c>
      <c r="W6812" t="e">
        <v>#N/A</v>
      </c>
      <c r="X6812" t="e">
        <v>#N/A</v>
      </c>
      <c r="Y6812" s="3" t="e">
        <v>#N/A</v>
      </c>
      <c r="Z6812" s="8" t="e">
        <v>#N/A</v>
      </c>
      <c r="AA6812" s="30" t="e">
        <v>#N/A</v>
      </c>
      <c r="AB6812" t="e">
        <v>#N/A</v>
      </c>
      <c r="AC6812" t="e">
        <v>#N/A</v>
      </c>
      <c r="AD6812" t="e">
        <v>#N/A</v>
      </c>
      <c r="AE6812" t="e">
        <v>#N/A</v>
      </c>
      <c r="AF6812" t="e">
        <v>#N/A</v>
      </c>
    </row>
    <row r="6813" spans="1:32" x14ac:dyDescent="0.25">
      <c r="A6813" t="e">
        <v>#N/A</v>
      </c>
      <c r="B6813" s="33" t="e">
        <v>#N/A</v>
      </c>
      <c r="C6813" t="e">
        <v>#N/A</v>
      </c>
      <c r="D6813" t="e">
        <v>#N/A</v>
      </c>
      <c r="E6813" s="69" t="e">
        <v>#N/A</v>
      </c>
      <c r="F6813" s="3" t="e">
        <v>#N/A</v>
      </c>
      <c r="G6813" s="3" t="e">
        <v>#N/A</v>
      </c>
      <c r="H6813" s="3" t="e">
        <v>#N/A</v>
      </c>
      <c r="I6813" s="80" t="e">
        <v>#N/A</v>
      </c>
      <c r="J6813" s="80" t="e">
        <v>#N/A</v>
      </c>
      <c r="K6813" s="85" t="e">
        <v>#N/A</v>
      </c>
      <c r="L6813" s="9" t="e">
        <v>#N/A</v>
      </c>
      <c r="M6813" s="93" t="e">
        <v>#N/A</v>
      </c>
      <c r="N6813" s="8" t="e">
        <v>#N/A</v>
      </c>
      <c r="O6813" t="e">
        <v>#N/A</v>
      </c>
      <c r="P6813" t="e">
        <v>#N/A</v>
      </c>
      <c r="Q6813" t="e">
        <v>#N/A</v>
      </c>
      <c r="R6813" s="2" t="e">
        <v>#N/A</v>
      </c>
      <c r="S6813" t="e">
        <v>#N/A</v>
      </c>
      <c r="T6813" s="3" t="e">
        <v>#N/A</v>
      </c>
      <c r="U6813" s="3" t="e">
        <v>#N/A</v>
      </c>
      <c r="V6813" t="e">
        <v>#N/A</v>
      </c>
      <c r="W6813" t="e">
        <v>#N/A</v>
      </c>
      <c r="X6813" t="e">
        <v>#N/A</v>
      </c>
      <c r="Y6813" s="3" t="e">
        <v>#N/A</v>
      </c>
      <c r="Z6813" s="8" t="e">
        <v>#N/A</v>
      </c>
      <c r="AA6813" s="30" t="e">
        <v>#N/A</v>
      </c>
      <c r="AB6813" t="e">
        <v>#N/A</v>
      </c>
      <c r="AC6813" t="e">
        <v>#N/A</v>
      </c>
      <c r="AD6813" t="e">
        <v>#N/A</v>
      </c>
      <c r="AE6813" t="e">
        <v>#N/A</v>
      </c>
      <c r="AF6813" t="e">
        <v>#N/A</v>
      </c>
    </row>
    <row r="6814" spans="1:32" x14ac:dyDescent="0.25">
      <c r="A6814" t="e">
        <v>#N/A</v>
      </c>
      <c r="B6814" s="33" t="e">
        <v>#N/A</v>
      </c>
      <c r="C6814" t="e">
        <v>#N/A</v>
      </c>
      <c r="D6814" t="e">
        <v>#N/A</v>
      </c>
      <c r="E6814" s="69" t="e">
        <v>#N/A</v>
      </c>
      <c r="F6814" s="3" t="e">
        <v>#N/A</v>
      </c>
      <c r="G6814" s="3" t="e">
        <v>#N/A</v>
      </c>
      <c r="H6814" s="3" t="e">
        <v>#N/A</v>
      </c>
      <c r="I6814" s="80" t="e">
        <v>#N/A</v>
      </c>
      <c r="J6814" s="80" t="e">
        <v>#N/A</v>
      </c>
      <c r="K6814" s="85" t="e">
        <v>#N/A</v>
      </c>
      <c r="L6814" s="9" t="e">
        <v>#N/A</v>
      </c>
      <c r="M6814" s="93" t="e">
        <v>#N/A</v>
      </c>
      <c r="N6814" s="8" t="e">
        <v>#N/A</v>
      </c>
      <c r="O6814" t="e">
        <v>#N/A</v>
      </c>
      <c r="P6814" t="e">
        <v>#N/A</v>
      </c>
      <c r="Q6814" t="e">
        <v>#N/A</v>
      </c>
      <c r="R6814" s="2" t="e">
        <v>#N/A</v>
      </c>
      <c r="S6814" t="e">
        <v>#N/A</v>
      </c>
      <c r="T6814" s="3" t="e">
        <v>#N/A</v>
      </c>
      <c r="U6814" s="3" t="e">
        <v>#N/A</v>
      </c>
      <c r="V6814" t="e">
        <v>#N/A</v>
      </c>
      <c r="W6814" t="e">
        <v>#N/A</v>
      </c>
      <c r="X6814" t="e">
        <v>#N/A</v>
      </c>
      <c r="Y6814" s="3" t="e">
        <v>#N/A</v>
      </c>
      <c r="Z6814" s="8" t="e">
        <v>#N/A</v>
      </c>
      <c r="AA6814" s="30" t="e">
        <v>#N/A</v>
      </c>
      <c r="AB6814" t="e">
        <v>#N/A</v>
      </c>
      <c r="AC6814" t="e">
        <v>#N/A</v>
      </c>
      <c r="AD6814" t="e">
        <v>#N/A</v>
      </c>
      <c r="AE6814" t="e">
        <v>#N/A</v>
      </c>
      <c r="AF6814" t="e">
        <v>#N/A</v>
      </c>
    </row>
    <row r="6815" spans="1:32" x14ac:dyDescent="0.25">
      <c r="A6815" t="e">
        <v>#N/A</v>
      </c>
      <c r="B6815" s="33" t="e">
        <v>#N/A</v>
      </c>
      <c r="C6815" t="e">
        <v>#N/A</v>
      </c>
      <c r="D6815" t="e">
        <v>#N/A</v>
      </c>
      <c r="E6815" s="69" t="e">
        <v>#N/A</v>
      </c>
      <c r="F6815" s="3" t="e">
        <v>#N/A</v>
      </c>
      <c r="G6815" s="3" t="e">
        <v>#N/A</v>
      </c>
      <c r="H6815" s="3" t="e">
        <v>#N/A</v>
      </c>
      <c r="I6815" s="80" t="e">
        <v>#N/A</v>
      </c>
      <c r="J6815" s="80" t="e">
        <v>#N/A</v>
      </c>
      <c r="K6815" s="85" t="e">
        <v>#N/A</v>
      </c>
      <c r="L6815" s="9" t="e">
        <v>#N/A</v>
      </c>
      <c r="M6815" s="93" t="e">
        <v>#N/A</v>
      </c>
      <c r="N6815" s="8" t="e">
        <v>#N/A</v>
      </c>
      <c r="O6815" t="e">
        <v>#N/A</v>
      </c>
      <c r="P6815" t="e">
        <v>#N/A</v>
      </c>
      <c r="Q6815" t="e">
        <v>#N/A</v>
      </c>
      <c r="R6815" s="2" t="e">
        <v>#N/A</v>
      </c>
      <c r="S6815" t="e">
        <v>#N/A</v>
      </c>
      <c r="T6815" s="3" t="e">
        <v>#N/A</v>
      </c>
      <c r="U6815" s="3" t="e">
        <v>#N/A</v>
      </c>
      <c r="V6815" t="e">
        <v>#N/A</v>
      </c>
      <c r="W6815" t="e">
        <v>#N/A</v>
      </c>
      <c r="X6815" t="e">
        <v>#N/A</v>
      </c>
      <c r="Y6815" s="3" t="e">
        <v>#N/A</v>
      </c>
      <c r="Z6815" s="8" t="e">
        <v>#N/A</v>
      </c>
      <c r="AA6815" s="30" t="e">
        <v>#N/A</v>
      </c>
      <c r="AB6815" t="e">
        <v>#N/A</v>
      </c>
      <c r="AC6815" t="e">
        <v>#N/A</v>
      </c>
      <c r="AD6815" t="e">
        <v>#N/A</v>
      </c>
      <c r="AE6815" t="e">
        <v>#N/A</v>
      </c>
      <c r="AF6815" t="e">
        <v>#N/A</v>
      </c>
    </row>
    <row r="6816" spans="1:32" x14ac:dyDescent="0.25">
      <c r="A6816" t="e">
        <v>#N/A</v>
      </c>
      <c r="B6816" s="33" t="e">
        <v>#N/A</v>
      </c>
      <c r="C6816" t="e">
        <v>#N/A</v>
      </c>
      <c r="D6816" t="e">
        <v>#N/A</v>
      </c>
      <c r="E6816" s="69" t="e">
        <v>#N/A</v>
      </c>
      <c r="F6816" s="3" t="e">
        <v>#N/A</v>
      </c>
      <c r="G6816" s="3" t="e">
        <v>#N/A</v>
      </c>
      <c r="H6816" s="3" t="e">
        <v>#N/A</v>
      </c>
      <c r="I6816" s="80" t="e">
        <v>#N/A</v>
      </c>
      <c r="J6816" s="80" t="e">
        <v>#N/A</v>
      </c>
      <c r="K6816" s="85" t="e">
        <v>#N/A</v>
      </c>
      <c r="L6816" s="9" t="e">
        <v>#N/A</v>
      </c>
      <c r="M6816" s="93" t="e">
        <v>#N/A</v>
      </c>
      <c r="N6816" s="8" t="e">
        <v>#N/A</v>
      </c>
      <c r="O6816" t="e">
        <v>#N/A</v>
      </c>
      <c r="P6816" t="e">
        <v>#N/A</v>
      </c>
      <c r="Q6816" t="e">
        <v>#N/A</v>
      </c>
      <c r="R6816" s="2" t="e">
        <v>#N/A</v>
      </c>
      <c r="S6816" t="e">
        <v>#N/A</v>
      </c>
      <c r="T6816" s="3" t="e">
        <v>#N/A</v>
      </c>
      <c r="U6816" s="3" t="e">
        <v>#N/A</v>
      </c>
      <c r="V6816" t="e">
        <v>#N/A</v>
      </c>
      <c r="W6816" t="e">
        <v>#N/A</v>
      </c>
      <c r="X6816" t="e">
        <v>#N/A</v>
      </c>
      <c r="Y6816" s="3" t="e">
        <v>#N/A</v>
      </c>
      <c r="Z6816" s="8" t="e">
        <v>#N/A</v>
      </c>
      <c r="AA6816" s="30" t="e">
        <v>#N/A</v>
      </c>
      <c r="AB6816" t="e">
        <v>#N/A</v>
      </c>
      <c r="AC6816" t="e">
        <v>#N/A</v>
      </c>
      <c r="AD6816" t="e">
        <v>#N/A</v>
      </c>
      <c r="AE6816" t="e">
        <v>#N/A</v>
      </c>
      <c r="AF6816" t="e">
        <v>#N/A</v>
      </c>
    </row>
    <row r="6817" spans="1:32" x14ac:dyDescent="0.25">
      <c r="A6817" t="e">
        <v>#N/A</v>
      </c>
      <c r="B6817" s="33" t="e">
        <v>#N/A</v>
      </c>
      <c r="C6817" t="e">
        <v>#N/A</v>
      </c>
      <c r="D6817" t="e">
        <v>#N/A</v>
      </c>
      <c r="E6817" s="69" t="e">
        <v>#N/A</v>
      </c>
      <c r="F6817" s="3" t="e">
        <v>#N/A</v>
      </c>
      <c r="G6817" s="3" t="e">
        <v>#N/A</v>
      </c>
      <c r="H6817" s="3" t="e">
        <v>#N/A</v>
      </c>
      <c r="I6817" s="80" t="e">
        <v>#N/A</v>
      </c>
      <c r="J6817" s="80" t="e">
        <v>#N/A</v>
      </c>
      <c r="K6817" s="85" t="e">
        <v>#N/A</v>
      </c>
      <c r="L6817" s="9" t="e">
        <v>#N/A</v>
      </c>
      <c r="M6817" s="93" t="e">
        <v>#N/A</v>
      </c>
      <c r="N6817" s="8" t="e">
        <v>#N/A</v>
      </c>
      <c r="O6817" t="e">
        <v>#N/A</v>
      </c>
      <c r="P6817" t="e">
        <v>#N/A</v>
      </c>
      <c r="Q6817" t="e">
        <v>#N/A</v>
      </c>
      <c r="R6817" s="2" t="e">
        <v>#N/A</v>
      </c>
      <c r="S6817" t="e">
        <v>#N/A</v>
      </c>
      <c r="T6817" s="3" t="e">
        <v>#N/A</v>
      </c>
      <c r="U6817" s="3" t="e">
        <v>#N/A</v>
      </c>
      <c r="V6817" t="e">
        <v>#N/A</v>
      </c>
      <c r="W6817" t="e">
        <v>#N/A</v>
      </c>
      <c r="X6817" t="e">
        <v>#N/A</v>
      </c>
      <c r="Y6817" s="3" t="e">
        <v>#N/A</v>
      </c>
      <c r="Z6817" s="8" t="e">
        <v>#N/A</v>
      </c>
      <c r="AA6817" s="30" t="e">
        <v>#N/A</v>
      </c>
      <c r="AB6817" t="e">
        <v>#N/A</v>
      </c>
      <c r="AC6817" t="e">
        <v>#N/A</v>
      </c>
      <c r="AD6817" t="e">
        <v>#N/A</v>
      </c>
      <c r="AE6817" t="e">
        <v>#N/A</v>
      </c>
      <c r="AF6817" t="e">
        <v>#N/A</v>
      </c>
    </row>
    <row r="6818" spans="1:32" x14ac:dyDescent="0.25">
      <c r="A6818" t="e">
        <v>#N/A</v>
      </c>
      <c r="B6818" s="33" t="e">
        <v>#N/A</v>
      </c>
      <c r="C6818" t="e">
        <v>#N/A</v>
      </c>
      <c r="D6818" t="e">
        <v>#N/A</v>
      </c>
      <c r="E6818" s="69" t="e">
        <v>#N/A</v>
      </c>
      <c r="F6818" s="3" t="e">
        <v>#N/A</v>
      </c>
      <c r="G6818" s="3" t="e">
        <v>#N/A</v>
      </c>
      <c r="H6818" s="3" t="e">
        <v>#N/A</v>
      </c>
      <c r="I6818" s="80" t="e">
        <v>#N/A</v>
      </c>
      <c r="J6818" s="80" t="e">
        <v>#N/A</v>
      </c>
      <c r="K6818" s="85" t="e">
        <v>#N/A</v>
      </c>
      <c r="L6818" s="9" t="e">
        <v>#N/A</v>
      </c>
      <c r="M6818" s="93" t="e">
        <v>#N/A</v>
      </c>
      <c r="N6818" s="8" t="e">
        <v>#N/A</v>
      </c>
      <c r="O6818" t="e">
        <v>#N/A</v>
      </c>
      <c r="P6818" t="e">
        <v>#N/A</v>
      </c>
      <c r="Q6818" t="e">
        <v>#N/A</v>
      </c>
      <c r="R6818" s="2" t="e">
        <v>#N/A</v>
      </c>
      <c r="S6818" t="e">
        <v>#N/A</v>
      </c>
      <c r="T6818" s="3" t="e">
        <v>#N/A</v>
      </c>
      <c r="U6818" s="3" t="e">
        <v>#N/A</v>
      </c>
      <c r="V6818" t="e">
        <v>#N/A</v>
      </c>
      <c r="W6818" t="e">
        <v>#N/A</v>
      </c>
      <c r="X6818" t="e">
        <v>#N/A</v>
      </c>
      <c r="Y6818" s="3" t="e">
        <v>#N/A</v>
      </c>
      <c r="Z6818" s="8" t="e">
        <v>#N/A</v>
      </c>
      <c r="AA6818" s="30" t="e">
        <v>#N/A</v>
      </c>
      <c r="AB6818" t="e">
        <v>#N/A</v>
      </c>
      <c r="AC6818" t="e">
        <v>#N/A</v>
      </c>
      <c r="AD6818" t="e">
        <v>#N/A</v>
      </c>
      <c r="AE6818" t="e">
        <v>#N/A</v>
      </c>
      <c r="AF6818" t="e">
        <v>#N/A</v>
      </c>
    </row>
    <row r="6819" spans="1:32" x14ac:dyDescent="0.25">
      <c r="A6819" t="e">
        <v>#N/A</v>
      </c>
      <c r="B6819" s="33" t="e">
        <v>#N/A</v>
      </c>
      <c r="C6819" t="e">
        <v>#N/A</v>
      </c>
      <c r="D6819" t="e">
        <v>#N/A</v>
      </c>
      <c r="E6819" s="69" t="e">
        <v>#N/A</v>
      </c>
      <c r="F6819" s="3" t="e">
        <v>#N/A</v>
      </c>
      <c r="G6819" s="3" t="e">
        <v>#N/A</v>
      </c>
      <c r="H6819" s="3" t="e">
        <v>#N/A</v>
      </c>
      <c r="I6819" s="80" t="e">
        <v>#N/A</v>
      </c>
      <c r="J6819" s="80" t="e">
        <v>#N/A</v>
      </c>
      <c r="K6819" s="85" t="e">
        <v>#N/A</v>
      </c>
      <c r="L6819" s="9" t="e">
        <v>#N/A</v>
      </c>
      <c r="M6819" s="93" t="e">
        <v>#N/A</v>
      </c>
      <c r="N6819" s="8" t="e">
        <v>#N/A</v>
      </c>
      <c r="O6819" t="e">
        <v>#N/A</v>
      </c>
      <c r="P6819" t="e">
        <v>#N/A</v>
      </c>
      <c r="Q6819" t="e">
        <v>#N/A</v>
      </c>
      <c r="R6819" s="2" t="e">
        <v>#N/A</v>
      </c>
      <c r="S6819" t="e">
        <v>#N/A</v>
      </c>
      <c r="T6819" s="3" t="e">
        <v>#N/A</v>
      </c>
      <c r="U6819" s="3" t="e">
        <v>#N/A</v>
      </c>
      <c r="V6819" t="e">
        <v>#N/A</v>
      </c>
      <c r="W6819" t="e">
        <v>#N/A</v>
      </c>
      <c r="X6819" t="e">
        <v>#N/A</v>
      </c>
      <c r="Y6819" s="3" t="e">
        <v>#N/A</v>
      </c>
      <c r="Z6819" s="8" t="e">
        <v>#N/A</v>
      </c>
      <c r="AA6819" s="30" t="e">
        <v>#N/A</v>
      </c>
      <c r="AB6819" t="e">
        <v>#N/A</v>
      </c>
      <c r="AC6819" t="e">
        <v>#N/A</v>
      </c>
      <c r="AD6819" t="e">
        <v>#N/A</v>
      </c>
      <c r="AE6819" t="e">
        <v>#N/A</v>
      </c>
      <c r="AF6819" t="e">
        <v>#N/A</v>
      </c>
    </row>
    <row r="6820" spans="1:32" x14ac:dyDescent="0.25">
      <c r="A6820" t="e">
        <v>#N/A</v>
      </c>
      <c r="B6820" s="33" t="e">
        <v>#N/A</v>
      </c>
      <c r="C6820" t="e">
        <v>#N/A</v>
      </c>
      <c r="D6820" t="e">
        <v>#N/A</v>
      </c>
      <c r="E6820" s="69" t="e">
        <v>#N/A</v>
      </c>
      <c r="F6820" s="3" t="e">
        <v>#N/A</v>
      </c>
      <c r="G6820" s="3" t="e">
        <v>#N/A</v>
      </c>
      <c r="H6820" s="3" t="e">
        <v>#N/A</v>
      </c>
      <c r="I6820" s="80" t="e">
        <v>#N/A</v>
      </c>
      <c r="J6820" s="80" t="e">
        <v>#N/A</v>
      </c>
      <c r="K6820" s="85" t="e">
        <v>#N/A</v>
      </c>
      <c r="L6820" s="9" t="e">
        <v>#N/A</v>
      </c>
      <c r="M6820" s="93" t="e">
        <v>#N/A</v>
      </c>
      <c r="N6820" s="8" t="e">
        <v>#N/A</v>
      </c>
      <c r="O6820" t="e">
        <v>#N/A</v>
      </c>
      <c r="P6820" t="e">
        <v>#N/A</v>
      </c>
      <c r="Q6820" t="e">
        <v>#N/A</v>
      </c>
      <c r="R6820" s="2" t="e">
        <v>#N/A</v>
      </c>
      <c r="S6820" t="e">
        <v>#N/A</v>
      </c>
      <c r="T6820" s="3" t="e">
        <v>#N/A</v>
      </c>
      <c r="U6820" s="3" t="e">
        <v>#N/A</v>
      </c>
      <c r="V6820" t="e">
        <v>#N/A</v>
      </c>
      <c r="W6820" t="e">
        <v>#N/A</v>
      </c>
      <c r="X6820" t="e">
        <v>#N/A</v>
      </c>
      <c r="Y6820" s="3" t="e">
        <v>#N/A</v>
      </c>
      <c r="Z6820" s="8" t="e">
        <v>#N/A</v>
      </c>
      <c r="AA6820" s="30" t="e">
        <v>#N/A</v>
      </c>
      <c r="AB6820" t="e">
        <v>#N/A</v>
      </c>
      <c r="AC6820" t="e">
        <v>#N/A</v>
      </c>
      <c r="AD6820" t="e">
        <v>#N/A</v>
      </c>
      <c r="AE6820" t="e">
        <v>#N/A</v>
      </c>
      <c r="AF6820" t="e">
        <v>#N/A</v>
      </c>
    </row>
    <row r="6821" spans="1:32" x14ac:dyDescent="0.25">
      <c r="A6821" t="e">
        <v>#N/A</v>
      </c>
      <c r="B6821" s="33" t="e">
        <v>#N/A</v>
      </c>
      <c r="C6821" t="e">
        <v>#N/A</v>
      </c>
      <c r="D6821" t="e">
        <v>#N/A</v>
      </c>
      <c r="E6821" s="69" t="e">
        <v>#N/A</v>
      </c>
      <c r="F6821" s="3" t="e">
        <v>#N/A</v>
      </c>
      <c r="G6821" s="3" t="e">
        <v>#N/A</v>
      </c>
      <c r="H6821" s="3" t="e">
        <v>#N/A</v>
      </c>
      <c r="I6821" s="80" t="e">
        <v>#N/A</v>
      </c>
      <c r="J6821" s="80" t="e">
        <v>#N/A</v>
      </c>
      <c r="K6821" s="85" t="e">
        <v>#N/A</v>
      </c>
      <c r="L6821" s="9" t="e">
        <v>#N/A</v>
      </c>
      <c r="M6821" s="93" t="e">
        <v>#N/A</v>
      </c>
      <c r="N6821" s="8" t="e">
        <v>#N/A</v>
      </c>
      <c r="O6821" t="e">
        <v>#N/A</v>
      </c>
      <c r="P6821" t="e">
        <v>#N/A</v>
      </c>
      <c r="Q6821" t="e">
        <v>#N/A</v>
      </c>
      <c r="R6821" s="2" t="e">
        <v>#N/A</v>
      </c>
      <c r="S6821" t="e">
        <v>#N/A</v>
      </c>
      <c r="T6821" s="3" t="e">
        <v>#N/A</v>
      </c>
      <c r="U6821" s="3" t="e">
        <v>#N/A</v>
      </c>
      <c r="V6821" t="e">
        <v>#N/A</v>
      </c>
      <c r="W6821" t="e">
        <v>#N/A</v>
      </c>
      <c r="X6821" t="e">
        <v>#N/A</v>
      </c>
      <c r="Y6821" s="3" t="e">
        <v>#N/A</v>
      </c>
      <c r="Z6821" s="8" t="e">
        <v>#N/A</v>
      </c>
      <c r="AA6821" s="30" t="e">
        <v>#N/A</v>
      </c>
      <c r="AB6821" t="e">
        <v>#N/A</v>
      </c>
      <c r="AC6821" t="e">
        <v>#N/A</v>
      </c>
      <c r="AD6821" t="e">
        <v>#N/A</v>
      </c>
      <c r="AE6821" t="e">
        <v>#N/A</v>
      </c>
      <c r="AF6821" t="e">
        <v>#N/A</v>
      </c>
    </row>
    <row r="6822" spans="1:32" x14ac:dyDescent="0.25">
      <c r="A6822" t="e">
        <v>#N/A</v>
      </c>
      <c r="B6822" s="33" t="e">
        <v>#N/A</v>
      </c>
      <c r="C6822" t="e">
        <v>#N/A</v>
      </c>
      <c r="D6822" t="e">
        <v>#N/A</v>
      </c>
      <c r="E6822" s="69" t="e">
        <v>#N/A</v>
      </c>
      <c r="F6822" s="3" t="e">
        <v>#N/A</v>
      </c>
      <c r="G6822" s="3" t="e">
        <v>#N/A</v>
      </c>
      <c r="H6822" s="3" t="e">
        <v>#N/A</v>
      </c>
      <c r="I6822" s="80" t="e">
        <v>#N/A</v>
      </c>
      <c r="J6822" s="80" t="e">
        <v>#N/A</v>
      </c>
      <c r="K6822" s="85" t="e">
        <v>#N/A</v>
      </c>
      <c r="L6822" s="9" t="e">
        <v>#N/A</v>
      </c>
      <c r="M6822" s="93" t="e">
        <v>#N/A</v>
      </c>
      <c r="N6822" s="8" t="e">
        <v>#N/A</v>
      </c>
      <c r="O6822" t="e">
        <v>#N/A</v>
      </c>
      <c r="P6822" t="e">
        <v>#N/A</v>
      </c>
      <c r="Q6822" t="e">
        <v>#N/A</v>
      </c>
      <c r="R6822" s="2" t="e">
        <v>#N/A</v>
      </c>
      <c r="S6822" t="e">
        <v>#N/A</v>
      </c>
      <c r="T6822" s="3" t="e">
        <v>#N/A</v>
      </c>
      <c r="U6822" s="3" t="e">
        <v>#N/A</v>
      </c>
      <c r="V6822" t="e">
        <v>#N/A</v>
      </c>
      <c r="W6822" t="e">
        <v>#N/A</v>
      </c>
      <c r="X6822" t="e">
        <v>#N/A</v>
      </c>
      <c r="Y6822" s="3" t="e">
        <v>#N/A</v>
      </c>
      <c r="Z6822" s="8" t="e">
        <v>#N/A</v>
      </c>
      <c r="AA6822" s="30" t="e">
        <v>#N/A</v>
      </c>
      <c r="AB6822" t="e">
        <v>#N/A</v>
      </c>
      <c r="AC6822" t="e">
        <v>#N/A</v>
      </c>
      <c r="AD6822" t="e">
        <v>#N/A</v>
      </c>
      <c r="AE6822" t="e">
        <v>#N/A</v>
      </c>
      <c r="AF6822" t="e">
        <v>#N/A</v>
      </c>
    </row>
    <row r="6823" spans="1:32" x14ac:dyDescent="0.25">
      <c r="A6823" t="e">
        <v>#N/A</v>
      </c>
      <c r="B6823" s="33" t="e">
        <v>#N/A</v>
      </c>
      <c r="C6823" t="e">
        <v>#N/A</v>
      </c>
      <c r="D6823" t="e">
        <v>#N/A</v>
      </c>
      <c r="E6823" s="69" t="e">
        <v>#N/A</v>
      </c>
      <c r="F6823" s="3" t="e">
        <v>#N/A</v>
      </c>
      <c r="G6823" s="3" t="e">
        <v>#N/A</v>
      </c>
      <c r="H6823" s="3" t="e">
        <v>#N/A</v>
      </c>
      <c r="I6823" s="80" t="e">
        <v>#N/A</v>
      </c>
      <c r="J6823" s="80" t="e">
        <v>#N/A</v>
      </c>
      <c r="K6823" s="85" t="e">
        <v>#N/A</v>
      </c>
      <c r="L6823" s="9" t="e">
        <v>#N/A</v>
      </c>
      <c r="M6823" s="93" t="e">
        <v>#N/A</v>
      </c>
      <c r="N6823" s="8" t="e">
        <v>#N/A</v>
      </c>
      <c r="O6823" t="e">
        <v>#N/A</v>
      </c>
      <c r="P6823" t="e">
        <v>#N/A</v>
      </c>
      <c r="Q6823" t="e">
        <v>#N/A</v>
      </c>
      <c r="R6823" s="2" t="e">
        <v>#N/A</v>
      </c>
      <c r="S6823" t="e">
        <v>#N/A</v>
      </c>
      <c r="T6823" s="3" t="e">
        <v>#N/A</v>
      </c>
      <c r="U6823" s="3" t="e">
        <v>#N/A</v>
      </c>
      <c r="V6823" t="e">
        <v>#N/A</v>
      </c>
      <c r="W6823" t="e">
        <v>#N/A</v>
      </c>
      <c r="X6823" t="e">
        <v>#N/A</v>
      </c>
      <c r="Y6823" s="3" t="e">
        <v>#N/A</v>
      </c>
      <c r="Z6823" s="8" t="e">
        <v>#N/A</v>
      </c>
      <c r="AA6823" s="30" t="e">
        <v>#N/A</v>
      </c>
      <c r="AB6823" t="e">
        <v>#N/A</v>
      </c>
      <c r="AC6823" t="e">
        <v>#N/A</v>
      </c>
      <c r="AD6823" t="e">
        <v>#N/A</v>
      </c>
      <c r="AE6823" t="e">
        <v>#N/A</v>
      </c>
      <c r="AF6823" t="e">
        <v>#N/A</v>
      </c>
    </row>
    <row r="6824" spans="1:32" x14ac:dyDescent="0.25">
      <c r="A6824" t="e">
        <v>#N/A</v>
      </c>
      <c r="B6824" s="33" t="e">
        <v>#N/A</v>
      </c>
      <c r="C6824" t="e">
        <v>#N/A</v>
      </c>
      <c r="D6824" t="e">
        <v>#N/A</v>
      </c>
      <c r="E6824" s="69" t="e">
        <v>#N/A</v>
      </c>
      <c r="F6824" s="3" t="e">
        <v>#N/A</v>
      </c>
      <c r="G6824" s="3" t="e">
        <v>#N/A</v>
      </c>
      <c r="H6824" s="3" t="e">
        <v>#N/A</v>
      </c>
      <c r="I6824" s="80" t="e">
        <v>#N/A</v>
      </c>
      <c r="J6824" s="80" t="e">
        <v>#N/A</v>
      </c>
      <c r="K6824" s="85" t="e">
        <v>#N/A</v>
      </c>
      <c r="L6824" s="9" t="e">
        <v>#N/A</v>
      </c>
      <c r="M6824" s="93" t="e">
        <v>#N/A</v>
      </c>
      <c r="N6824" s="8" t="e">
        <v>#N/A</v>
      </c>
      <c r="O6824" t="e">
        <v>#N/A</v>
      </c>
      <c r="P6824" t="e">
        <v>#N/A</v>
      </c>
      <c r="Q6824" t="e">
        <v>#N/A</v>
      </c>
      <c r="R6824" s="2" t="e">
        <v>#N/A</v>
      </c>
      <c r="S6824" t="e">
        <v>#N/A</v>
      </c>
      <c r="T6824" s="3" t="e">
        <v>#N/A</v>
      </c>
      <c r="U6824" s="3" t="e">
        <v>#N/A</v>
      </c>
      <c r="V6824" t="e">
        <v>#N/A</v>
      </c>
      <c r="W6824" t="e">
        <v>#N/A</v>
      </c>
      <c r="X6824" t="e">
        <v>#N/A</v>
      </c>
      <c r="Y6824" s="3" t="e">
        <v>#N/A</v>
      </c>
      <c r="Z6824" s="8" t="e">
        <v>#N/A</v>
      </c>
      <c r="AA6824" s="30" t="e">
        <v>#N/A</v>
      </c>
      <c r="AB6824" t="e">
        <v>#N/A</v>
      </c>
      <c r="AC6824" t="e">
        <v>#N/A</v>
      </c>
      <c r="AD6824" t="e">
        <v>#N/A</v>
      </c>
      <c r="AE6824" t="e">
        <v>#N/A</v>
      </c>
      <c r="AF6824" t="e">
        <v>#N/A</v>
      </c>
    </row>
    <row r="6825" spans="1:32" x14ac:dyDescent="0.25">
      <c r="A6825" t="e">
        <v>#N/A</v>
      </c>
      <c r="B6825" s="33" t="e">
        <v>#N/A</v>
      </c>
      <c r="C6825" t="e">
        <v>#N/A</v>
      </c>
      <c r="D6825" t="e">
        <v>#N/A</v>
      </c>
      <c r="E6825" s="69" t="e">
        <v>#N/A</v>
      </c>
      <c r="F6825" s="3" t="e">
        <v>#N/A</v>
      </c>
      <c r="G6825" s="3" t="e">
        <v>#N/A</v>
      </c>
      <c r="H6825" s="3" t="e">
        <v>#N/A</v>
      </c>
      <c r="I6825" s="80" t="e">
        <v>#N/A</v>
      </c>
      <c r="J6825" s="80" t="e">
        <v>#N/A</v>
      </c>
      <c r="K6825" s="85" t="e">
        <v>#N/A</v>
      </c>
      <c r="L6825" s="9" t="e">
        <v>#N/A</v>
      </c>
      <c r="M6825" s="93" t="e">
        <v>#N/A</v>
      </c>
      <c r="N6825" s="8" t="e">
        <v>#N/A</v>
      </c>
      <c r="O6825" t="e">
        <v>#N/A</v>
      </c>
      <c r="P6825" t="e">
        <v>#N/A</v>
      </c>
      <c r="Q6825" t="e">
        <v>#N/A</v>
      </c>
      <c r="R6825" s="2" t="e">
        <v>#N/A</v>
      </c>
      <c r="S6825" t="e">
        <v>#N/A</v>
      </c>
      <c r="T6825" s="3" t="e">
        <v>#N/A</v>
      </c>
      <c r="U6825" s="3" t="e">
        <v>#N/A</v>
      </c>
      <c r="V6825" t="e">
        <v>#N/A</v>
      </c>
      <c r="W6825" t="e">
        <v>#N/A</v>
      </c>
      <c r="X6825" t="e">
        <v>#N/A</v>
      </c>
      <c r="Y6825" s="3" t="e">
        <v>#N/A</v>
      </c>
      <c r="Z6825" s="8" t="e">
        <v>#N/A</v>
      </c>
      <c r="AA6825" s="30" t="e">
        <v>#N/A</v>
      </c>
      <c r="AB6825" t="e">
        <v>#N/A</v>
      </c>
      <c r="AC6825" t="e">
        <v>#N/A</v>
      </c>
      <c r="AD6825" t="e">
        <v>#N/A</v>
      </c>
      <c r="AE6825" t="e">
        <v>#N/A</v>
      </c>
      <c r="AF6825" t="e">
        <v>#N/A</v>
      </c>
    </row>
    <row r="6826" spans="1:32" x14ac:dyDescent="0.25">
      <c r="A6826" t="e">
        <v>#N/A</v>
      </c>
      <c r="B6826" s="33" t="e">
        <v>#N/A</v>
      </c>
      <c r="C6826" t="e">
        <v>#N/A</v>
      </c>
      <c r="D6826" t="e">
        <v>#N/A</v>
      </c>
      <c r="E6826" s="69" t="e">
        <v>#N/A</v>
      </c>
      <c r="F6826" s="3" t="e">
        <v>#N/A</v>
      </c>
      <c r="G6826" s="3" t="e">
        <v>#N/A</v>
      </c>
      <c r="H6826" s="3" t="e">
        <v>#N/A</v>
      </c>
      <c r="I6826" s="80" t="e">
        <v>#N/A</v>
      </c>
      <c r="J6826" s="80" t="e">
        <v>#N/A</v>
      </c>
      <c r="K6826" s="85" t="e">
        <v>#N/A</v>
      </c>
      <c r="L6826" s="9" t="e">
        <v>#N/A</v>
      </c>
      <c r="M6826" s="93" t="e">
        <v>#N/A</v>
      </c>
      <c r="N6826" s="8" t="e">
        <v>#N/A</v>
      </c>
      <c r="O6826" t="e">
        <v>#N/A</v>
      </c>
      <c r="P6826" t="e">
        <v>#N/A</v>
      </c>
      <c r="Q6826" t="e">
        <v>#N/A</v>
      </c>
      <c r="R6826" s="2" t="e">
        <v>#N/A</v>
      </c>
      <c r="S6826" t="e">
        <v>#N/A</v>
      </c>
      <c r="T6826" s="3" t="e">
        <v>#N/A</v>
      </c>
      <c r="U6826" s="3" t="e">
        <v>#N/A</v>
      </c>
      <c r="V6826" t="e">
        <v>#N/A</v>
      </c>
      <c r="W6826" t="e">
        <v>#N/A</v>
      </c>
      <c r="X6826" t="e">
        <v>#N/A</v>
      </c>
      <c r="Y6826" s="3" t="e">
        <v>#N/A</v>
      </c>
      <c r="Z6826" s="8" t="e">
        <v>#N/A</v>
      </c>
      <c r="AA6826" s="30" t="e">
        <v>#N/A</v>
      </c>
      <c r="AB6826" t="e">
        <v>#N/A</v>
      </c>
      <c r="AC6826" t="e">
        <v>#N/A</v>
      </c>
      <c r="AD6826" t="e">
        <v>#N/A</v>
      </c>
      <c r="AE6826" t="e">
        <v>#N/A</v>
      </c>
      <c r="AF6826" t="e">
        <v>#N/A</v>
      </c>
    </row>
    <row r="6827" spans="1:32" x14ac:dyDescent="0.25">
      <c r="A6827" t="e">
        <v>#N/A</v>
      </c>
      <c r="B6827" s="33" t="e">
        <v>#N/A</v>
      </c>
      <c r="C6827" t="e">
        <v>#N/A</v>
      </c>
      <c r="D6827" t="e">
        <v>#N/A</v>
      </c>
      <c r="E6827" s="69" t="e">
        <v>#N/A</v>
      </c>
      <c r="F6827" s="3" t="e">
        <v>#N/A</v>
      </c>
      <c r="G6827" s="3" t="e">
        <v>#N/A</v>
      </c>
      <c r="H6827" s="3" t="e">
        <v>#N/A</v>
      </c>
      <c r="I6827" s="80" t="e">
        <v>#N/A</v>
      </c>
      <c r="J6827" s="80" t="e">
        <v>#N/A</v>
      </c>
      <c r="K6827" s="85" t="e">
        <v>#N/A</v>
      </c>
      <c r="L6827" s="9" t="e">
        <v>#N/A</v>
      </c>
      <c r="M6827" s="93" t="e">
        <v>#N/A</v>
      </c>
      <c r="N6827" s="8" t="e">
        <v>#N/A</v>
      </c>
      <c r="O6827" t="e">
        <v>#N/A</v>
      </c>
      <c r="P6827" t="e">
        <v>#N/A</v>
      </c>
      <c r="Q6827" t="e">
        <v>#N/A</v>
      </c>
      <c r="R6827" s="2" t="e">
        <v>#N/A</v>
      </c>
      <c r="S6827" t="e">
        <v>#N/A</v>
      </c>
      <c r="T6827" s="3" t="e">
        <v>#N/A</v>
      </c>
      <c r="U6827" s="3" t="e">
        <v>#N/A</v>
      </c>
      <c r="V6827" t="e">
        <v>#N/A</v>
      </c>
      <c r="W6827" t="e">
        <v>#N/A</v>
      </c>
      <c r="X6827" t="e">
        <v>#N/A</v>
      </c>
      <c r="Y6827" s="3" t="e">
        <v>#N/A</v>
      </c>
      <c r="Z6827" s="8" t="e">
        <v>#N/A</v>
      </c>
      <c r="AA6827" s="30" t="e">
        <v>#N/A</v>
      </c>
      <c r="AB6827" t="e">
        <v>#N/A</v>
      </c>
      <c r="AC6827" t="e">
        <v>#N/A</v>
      </c>
      <c r="AD6827" t="e">
        <v>#N/A</v>
      </c>
      <c r="AE6827" t="e">
        <v>#N/A</v>
      </c>
      <c r="AF6827" t="e">
        <v>#N/A</v>
      </c>
    </row>
    <row r="6828" spans="1:32" x14ac:dyDescent="0.25">
      <c r="A6828" t="e">
        <v>#N/A</v>
      </c>
      <c r="B6828" s="33" t="e">
        <v>#N/A</v>
      </c>
      <c r="C6828" t="e">
        <v>#N/A</v>
      </c>
      <c r="D6828" t="e">
        <v>#N/A</v>
      </c>
      <c r="E6828" s="69" t="e">
        <v>#N/A</v>
      </c>
      <c r="F6828" s="3" t="e">
        <v>#N/A</v>
      </c>
      <c r="G6828" s="3" t="e">
        <v>#N/A</v>
      </c>
      <c r="H6828" s="3" t="e">
        <v>#N/A</v>
      </c>
      <c r="I6828" s="80" t="e">
        <v>#N/A</v>
      </c>
      <c r="J6828" s="80" t="e">
        <v>#N/A</v>
      </c>
      <c r="K6828" s="85" t="e">
        <v>#N/A</v>
      </c>
      <c r="L6828" s="9" t="e">
        <v>#N/A</v>
      </c>
      <c r="M6828" s="93" t="e">
        <v>#N/A</v>
      </c>
      <c r="N6828" s="8" t="e">
        <v>#N/A</v>
      </c>
      <c r="O6828" t="e">
        <v>#N/A</v>
      </c>
      <c r="P6828" t="e">
        <v>#N/A</v>
      </c>
      <c r="Q6828" t="e">
        <v>#N/A</v>
      </c>
      <c r="R6828" s="2" t="e">
        <v>#N/A</v>
      </c>
      <c r="S6828" t="e">
        <v>#N/A</v>
      </c>
      <c r="T6828" s="3" t="e">
        <v>#N/A</v>
      </c>
      <c r="U6828" s="3" t="e">
        <v>#N/A</v>
      </c>
      <c r="V6828" t="e">
        <v>#N/A</v>
      </c>
      <c r="W6828" t="e">
        <v>#N/A</v>
      </c>
      <c r="X6828" t="e">
        <v>#N/A</v>
      </c>
      <c r="Y6828" s="3" t="e">
        <v>#N/A</v>
      </c>
      <c r="Z6828" s="8" t="e">
        <v>#N/A</v>
      </c>
      <c r="AA6828" s="30" t="e">
        <v>#N/A</v>
      </c>
      <c r="AB6828" t="e">
        <v>#N/A</v>
      </c>
      <c r="AC6828" t="e">
        <v>#N/A</v>
      </c>
      <c r="AD6828" t="e">
        <v>#N/A</v>
      </c>
      <c r="AE6828" t="e">
        <v>#N/A</v>
      </c>
      <c r="AF6828" t="e">
        <v>#N/A</v>
      </c>
    </row>
    <row r="6829" spans="1:32" x14ac:dyDescent="0.25">
      <c r="A6829" t="e">
        <v>#N/A</v>
      </c>
      <c r="B6829" s="33" t="e">
        <v>#N/A</v>
      </c>
      <c r="C6829" t="e">
        <v>#N/A</v>
      </c>
      <c r="D6829" t="e">
        <v>#N/A</v>
      </c>
      <c r="E6829" s="69" t="e">
        <v>#N/A</v>
      </c>
      <c r="F6829" s="3" t="e">
        <v>#N/A</v>
      </c>
      <c r="G6829" s="3" t="e">
        <v>#N/A</v>
      </c>
      <c r="H6829" s="3" t="e">
        <v>#N/A</v>
      </c>
      <c r="I6829" s="80" t="e">
        <v>#N/A</v>
      </c>
      <c r="J6829" s="80" t="e">
        <v>#N/A</v>
      </c>
      <c r="K6829" s="85" t="e">
        <v>#N/A</v>
      </c>
      <c r="L6829" s="9" t="e">
        <v>#N/A</v>
      </c>
      <c r="M6829" s="93" t="e">
        <v>#N/A</v>
      </c>
      <c r="N6829" s="8" t="e">
        <v>#N/A</v>
      </c>
      <c r="O6829" t="e">
        <v>#N/A</v>
      </c>
      <c r="P6829" t="e">
        <v>#N/A</v>
      </c>
      <c r="Q6829" t="e">
        <v>#N/A</v>
      </c>
      <c r="R6829" s="2" t="e">
        <v>#N/A</v>
      </c>
      <c r="S6829" t="e">
        <v>#N/A</v>
      </c>
      <c r="T6829" s="3" t="e">
        <v>#N/A</v>
      </c>
      <c r="U6829" s="3" t="e">
        <v>#N/A</v>
      </c>
      <c r="V6829" t="e">
        <v>#N/A</v>
      </c>
      <c r="W6829" t="e">
        <v>#N/A</v>
      </c>
      <c r="X6829" t="e">
        <v>#N/A</v>
      </c>
      <c r="Y6829" s="3" t="e">
        <v>#N/A</v>
      </c>
      <c r="Z6829" s="8" t="e">
        <v>#N/A</v>
      </c>
      <c r="AA6829" s="30" t="e">
        <v>#N/A</v>
      </c>
      <c r="AB6829" t="e">
        <v>#N/A</v>
      </c>
      <c r="AC6829" t="e">
        <v>#N/A</v>
      </c>
      <c r="AD6829" t="e">
        <v>#N/A</v>
      </c>
      <c r="AE6829" t="e">
        <v>#N/A</v>
      </c>
      <c r="AF6829" t="e">
        <v>#N/A</v>
      </c>
    </row>
    <row r="6830" spans="1:32" x14ac:dyDescent="0.25">
      <c r="A6830" t="e">
        <v>#N/A</v>
      </c>
      <c r="B6830" s="33" t="e">
        <v>#N/A</v>
      </c>
      <c r="C6830" t="e">
        <v>#N/A</v>
      </c>
      <c r="D6830" t="e">
        <v>#N/A</v>
      </c>
      <c r="E6830" s="69" t="e">
        <v>#N/A</v>
      </c>
      <c r="F6830" s="3" t="e">
        <v>#N/A</v>
      </c>
      <c r="G6830" s="3" t="e">
        <v>#N/A</v>
      </c>
      <c r="H6830" s="3" t="e">
        <v>#N/A</v>
      </c>
      <c r="I6830" s="80" t="e">
        <v>#N/A</v>
      </c>
      <c r="J6830" s="80" t="e">
        <v>#N/A</v>
      </c>
      <c r="K6830" s="85" t="e">
        <v>#N/A</v>
      </c>
      <c r="L6830" s="9" t="e">
        <v>#N/A</v>
      </c>
      <c r="M6830" s="93" t="e">
        <v>#N/A</v>
      </c>
      <c r="N6830" s="8" t="e">
        <v>#N/A</v>
      </c>
      <c r="O6830" t="e">
        <v>#N/A</v>
      </c>
      <c r="P6830" t="e">
        <v>#N/A</v>
      </c>
      <c r="Q6830" t="e">
        <v>#N/A</v>
      </c>
      <c r="R6830" s="2" t="e">
        <v>#N/A</v>
      </c>
      <c r="S6830" t="e">
        <v>#N/A</v>
      </c>
      <c r="T6830" s="3" t="e">
        <v>#N/A</v>
      </c>
      <c r="U6830" s="3" t="e">
        <v>#N/A</v>
      </c>
      <c r="V6830" t="e">
        <v>#N/A</v>
      </c>
      <c r="W6830" t="e">
        <v>#N/A</v>
      </c>
      <c r="X6830" t="e">
        <v>#N/A</v>
      </c>
      <c r="Y6830" s="3" t="e">
        <v>#N/A</v>
      </c>
      <c r="Z6830" s="8" t="e">
        <v>#N/A</v>
      </c>
      <c r="AA6830" s="30" t="e">
        <v>#N/A</v>
      </c>
      <c r="AB6830" t="e">
        <v>#N/A</v>
      </c>
      <c r="AC6830" t="e">
        <v>#N/A</v>
      </c>
      <c r="AD6830" t="e">
        <v>#N/A</v>
      </c>
      <c r="AE6830" t="e">
        <v>#N/A</v>
      </c>
      <c r="AF6830" t="e">
        <v>#N/A</v>
      </c>
    </row>
    <row r="6831" spans="1:32" x14ac:dyDescent="0.25">
      <c r="A6831" t="e">
        <v>#N/A</v>
      </c>
      <c r="B6831" s="33" t="e">
        <v>#N/A</v>
      </c>
      <c r="C6831" t="e">
        <v>#N/A</v>
      </c>
      <c r="D6831" t="e">
        <v>#N/A</v>
      </c>
      <c r="E6831" s="69" t="e">
        <v>#N/A</v>
      </c>
      <c r="F6831" s="3" t="e">
        <v>#N/A</v>
      </c>
      <c r="G6831" s="3" t="e">
        <v>#N/A</v>
      </c>
      <c r="H6831" s="3" t="e">
        <v>#N/A</v>
      </c>
      <c r="I6831" s="80" t="e">
        <v>#N/A</v>
      </c>
      <c r="J6831" s="80" t="e">
        <v>#N/A</v>
      </c>
      <c r="K6831" s="85" t="e">
        <v>#N/A</v>
      </c>
      <c r="L6831" s="9" t="e">
        <v>#N/A</v>
      </c>
      <c r="M6831" s="93" t="e">
        <v>#N/A</v>
      </c>
      <c r="N6831" s="8" t="e">
        <v>#N/A</v>
      </c>
      <c r="O6831" t="e">
        <v>#N/A</v>
      </c>
      <c r="P6831" t="e">
        <v>#N/A</v>
      </c>
      <c r="Q6831" t="e">
        <v>#N/A</v>
      </c>
      <c r="R6831" s="2" t="e">
        <v>#N/A</v>
      </c>
      <c r="S6831" t="e">
        <v>#N/A</v>
      </c>
      <c r="T6831" s="3" t="e">
        <v>#N/A</v>
      </c>
      <c r="U6831" s="3" t="e">
        <v>#N/A</v>
      </c>
      <c r="V6831" t="e">
        <v>#N/A</v>
      </c>
      <c r="W6831" t="e">
        <v>#N/A</v>
      </c>
      <c r="X6831" t="e">
        <v>#N/A</v>
      </c>
      <c r="Y6831" s="3" t="e">
        <v>#N/A</v>
      </c>
      <c r="Z6831" s="8" t="e">
        <v>#N/A</v>
      </c>
      <c r="AA6831" s="30" t="e">
        <v>#N/A</v>
      </c>
      <c r="AB6831" t="e">
        <v>#N/A</v>
      </c>
      <c r="AC6831" t="e">
        <v>#N/A</v>
      </c>
      <c r="AD6831" t="e">
        <v>#N/A</v>
      </c>
      <c r="AE6831" t="e">
        <v>#N/A</v>
      </c>
      <c r="AF6831" t="e">
        <v>#N/A</v>
      </c>
    </row>
    <row r="6832" spans="1:32" x14ac:dyDescent="0.25">
      <c r="A6832" t="e">
        <v>#N/A</v>
      </c>
      <c r="B6832" s="33" t="e">
        <v>#N/A</v>
      </c>
      <c r="C6832" t="e">
        <v>#N/A</v>
      </c>
      <c r="D6832" t="e">
        <v>#N/A</v>
      </c>
      <c r="E6832" s="69" t="e">
        <v>#N/A</v>
      </c>
      <c r="F6832" s="3" t="e">
        <v>#N/A</v>
      </c>
      <c r="G6832" s="3" t="e">
        <v>#N/A</v>
      </c>
      <c r="H6832" s="3" t="e">
        <v>#N/A</v>
      </c>
      <c r="I6832" s="80" t="e">
        <v>#N/A</v>
      </c>
      <c r="J6832" s="80" t="e">
        <v>#N/A</v>
      </c>
      <c r="K6832" s="85" t="e">
        <v>#N/A</v>
      </c>
      <c r="L6832" s="9" t="e">
        <v>#N/A</v>
      </c>
      <c r="M6832" s="93" t="e">
        <v>#N/A</v>
      </c>
      <c r="N6832" s="8" t="e">
        <v>#N/A</v>
      </c>
      <c r="O6832" t="e">
        <v>#N/A</v>
      </c>
      <c r="P6832" t="e">
        <v>#N/A</v>
      </c>
      <c r="Q6832" t="e">
        <v>#N/A</v>
      </c>
      <c r="R6832" s="2" t="e">
        <v>#N/A</v>
      </c>
      <c r="S6832" t="e">
        <v>#N/A</v>
      </c>
      <c r="T6832" s="3" t="e">
        <v>#N/A</v>
      </c>
      <c r="U6832" s="3" t="e">
        <v>#N/A</v>
      </c>
      <c r="V6832" t="e">
        <v>#N/A</v>
      </c>
      <c r="W6832" t="e">
        <v>#N/A</v>
      </c>
      <c r="X6832" t="e">
        <v>#N/A</v>
      </c>
      <c r="Y6832" s="3" t="e">
        <v>#N/A</v>
      </c>
      <c r="Z6832" s="8" t="e">
        <v>#N/A</v>
      </c>
      <c r="AA6832" s="30" t="e">
        <v>#N/A</v>
      </c>
      <c r="AB6832" t="e">
        <v>#N/A</v>
      </c>
      <c r="AC6832" t="e">
        <v>#N/A</v>
      </c>
      <c r="AD6832" t="e">
        <v>#N/A</v>
      </c>
      <c r="AE6832" t="e">
        <v>#N/A</v>
      </c>
      <c r="AF6832" t="e">
        <v>#N/A</v>
      </c>
    </row>
    <row r="6833" spans="1:32" x14ac:dyDescent="0.25">
      <c r="A6833" t="e">
        <v>#N/A</v>
      </c>
      <c r="B6833" s="33" t="e">
        <v>#N/A</v>
      </c>
      <c r="C6833" t="e">
        <v>#N/A</v>
      </c>
      <c r="D6833" t="e">
        <v>#N/A</v>
      </c>
      <c r="E6833" s="69" t="e">
        <v>#N/A</v>
      </c>
      <c r="F6833" s="3" t="e">
        <v>#N/A</v>
      </c>
      <c r="G6833" s="3" t="e">
        <v>#N/A</v>
      </c>
      <c r="H6833" s="3" t="e">
        <v>#N/A</v>
      </c>
      <c r="I6833" s="80" t="e">
        <v>#N/A</v>
      </c>
      <c r="J6833" s="80" t="e">
        <v>#N/A</v>
      </c>
      <c r="K6833" s="85" t="e">
        <v>#N/A</v>
      </c>
      <c r="L6833" s="9" t="e">
        <v>#N/A</v>
      </c>
      <c r="M6833" s="93" t="e">
        <v>#N/A</v>
      </c>
      <c r="N6833" s="8" t="e">
        <v>#N/A</v>
      </c>
      <c r="O6833" t="e">
        <v>#N/A</v>
      </c>
      <c r="P6833" t="e">
        <v>#N/A</v>
      </c>
      <c r="Q6833" t="e">
        <v>#N/A</v>
      </c>
      <c r="R6833" s="2" t="e">
        <v>#N/A</v>
      </c>
      <c r="S6833" t="e">
        <v>#N/A</v>
      </c>
      <c r="T6833" s="3" t="e">
        <v>#N/A</v>
      </c>
      <c r="U6833" s="3" t="e">
        <v>#N/A</v>
      </c>
      <c r="V6833" t="e">
        <v>#N/A</v>
      </c>
      <c r="W6833" t="e">
        <v>#N/A</v>
      </c>
      <c r="X6833" t="e">
        <v>#N/A</v>
      </c>
      <c r="Y6833" s="3" t="e">
        <v>#N/A</v>
      </c>
      <c r="Z6833" s="8" t="e">
        <v>#N/A</v>
      </c>
      <c r="AA6833" s="30" t="e">
        <v>#N/A</v>
      </c>
      <c r="AB6833" t="e">
        <v>#N/A</v>
      </c>
      <c r="AC6833" t="e">
        <v>#N/A</v>
      </c>
      <c r="AD6833" t="e">
        <v>#N/A</v>
      </c>
      <c r="AE6833" t="e">
        <v>#N/A</v>
      </c>
      <c r="AF6833" t="e">
        <v>#N/A</v>
      </c>
    </row>
    <row r="6834" spans="1:32" x14ac:dyDescent="0.25">
      <c r="A6834" t="e">
        <v>#N/A</v>
      </c>
      <c r="B6834" s="33" t="e">
        <v>#N/A</v>
      </c>
      <c r="C6834" t="e">
        <v>#N/A</v>
      </c>
      <c r="D6834" t="e">
        <v>#N/A</v>
      </c>
      <c r="E6834" s="69" t="e">
        <v>#N/A</v>
      </c>
      <c r="F6834" s="3" t="e">
        <v>#N/A</v>
      </c>
      <c r="G6834" s="3" t="e">
        <v>#N/A</v>
      </c>
      <c r="H6834" s="3" t="e">
        <v>#N/A</v>
      </c>
      <c r="I6834" s="80" t="e">
        <v>#N/A</v>
      </c>
      <c r="J6834" s="80" t="e">
        <v>#N/A</v>
      </c>
      <c r="K6834" s="85" t="e">
        <v>#N/A</v>
      </c>
      <c r="L6834" s="9" t="e">
        <v>#N/A</v>
      </c>
      <c r="M6834" s="93" t="e">
        <v>#N/A</v>
      </c>
      <c r="N6834" s="8" t="e">
        <v>#N/A</v>
      </c>
      <c r="O6834" t="e">
        <v>#N/A</v>
      </c>
      <c r="P6834" t="e">
        <v>#N/A</v>
      </c>
      <c r="Q6834" t="e">
        <v>#N/A</v>
      </c>
      <c r="R6834" s="2" t="e">
        <v>#N/A</v>
      </c>
      <c r="S6834" t="e">
        <v>#N/A</v>
      </c>
      <c r="T6834" s="3" t="e">
        <v>#N/A</v>
      </c>
      <c r="U6834" s="3" t="e">
        <v>#N/A</v>
      </c>
      <c r="V6834" t="e">
        <v>#N/A</v>
      </c>
      <c r="W6834" t="e">
        <v>#N/A</v>
      </c>
      <c r="X6834" t="e">
        <v>#N/A</v>
      </c>
      <c r="Y6834" s="3" t="e">
        <v>#N/A</v>
      </c>
      <c r="Z6834" s="8" t="e">
        <v>#N/A</v>
      </c>
      <c r="AA6834" s="30" t="e">
        <v>#N/A</v>
      </c>
      <c r="AB6834" t="e">
        <v>#N/A</v>
      </c>
      <c r="AC6834" t="e">
        <v>#N/A</v>
      </c>
      <c r="AD6834" t="e">
        <v>#N/A</v>
      </c>
      <c r="AE6834" t="e">
        <v>#N/A</v>
      </c>
      <c r="AF6834" t="e">
        <v>#N/A</v>
      </c>
    </row>
    <row r="6835" spans="1:32" x14ac:dyDescent="0.25">
      <c r="A6835" t="e">
        <v>#N/A</v>
      </c>
      <c r="B6835" s="33" t="e">
        <v>#N/A</v>
      </c>
      <c r="C6835" t="e">
        <v>#N/A</v>
      </c>
      <c r="D6835" t="e">
        <v>#N/A</v>
      </c>
      <c r="E6835" s="69" t="e">
        <v>#N/A</v>
      </c>
      <c r="F6835" s="3" t="e">
        <v>#N/A</v>
      </c>
      <c r="G6835" s="3" t="e">
        <v>#N/A</v>
      </c>
      <c r="H6835" s="3" t="e">
        <v>#N/A</v>
      </c>
      <c r="I6835" s="80" t="e">
        <v>#N/A</v>
      </c>
      <c r="J6835" s="80" t="e">
        <v>#N/A</v>
      </c>
      <c r="K6835" s="85" t="e">
        <v>#N/A</v>
      </c>
      <c r="L6835" s="9" t="e">
        <v>#N/A</v>
      </c>
      <c r="M6835" s="93" t="e">
        <v>#N/A</v>
      </c>
      <c r="N6835" s="8" t="e">
        <v>#N/A</v>
      </c>
      <c r="O6835" t="e">
        <v>#N/A</v>
      </c>
      <c r="P6835" t="e">
        <v>#N/A</v>
      </c>
      <c r="Q6835" t="e">
        <v>#N/A</v>
      </c>
      <c r="R6835" s="2" t="e">
        <v>#N/A</v>
      </c>
      <c r="S6835" t="e">
        <v>#N/A</v>
      </c>
      <c r="T6835" s="3" t="e">
        <v>#N/A</v>
      </c>
      <c r="U6835" s="3" t="e">
        <v>#N/A</v>
      </c>
      <c r="V6835" t="e">
        <v>#N/A</v>
      </c>
      <c r="W6835" t="e">
        <v>#N/A</v>
      </c>
      <c r="X6835" t="e">
        <v>#N/A</v>
      </c>
      <c r="Y6835" s="3" t="e">
        <v>#N/A</v>
      </c>
      <c r="Z6835" s="8" t="e">
        <v>#N/A</v>
      </c>
      <c r="AA6835" s="30" t="e">
        <v>#N/A</v>
      </c>
      <c r="AB6835" t="e">
        <v>#N/A</v>
      </c>
      <c r="AC6835" t="e">
        <v>#N/A</v>
      </c>
      <c r="AD6835" t="e">
        <v>#N/A</v>
      </c>
      <c r="AE6835" t="e">
        <v>#N/A</v>
      </c>
      <c r="AF6835" t="e">
        <v>#N/A</v>
      </c>
    </row>
    <row r="6836" spans="1:32" x14ac:dyDescent="0.25">
      <c r="A6836" t="e">
        <v>#N/A</v>
      </c>
      <c r="B6836" s="33" t="e">
        <v>#N/A</v>
      </c>
      <c r="C6836" t="e">
        <v>#N/A</v>
      </c>
      <c r="D6836" t="e">
        <v>#N/A</v>
      </c>
      <c r="E6836" s="69" t="e">
        <v>#N/A</v>
      </c>
      <c r="F6836" s="3" t="e">
        <v>#N/A</v>
      </c>
      <c r="G6836" s="3" t="e">
        <v>#N/A</v>
      </c>
      <c r="H6836" s="3" t="e">
        <v>#N/A</v>
      </c>
      <c r="I6836" s="80" t="e">
        <v>#N/A</v>
      </c>
      <c r="J6836" s="80" t="e">
        <v>#N/A</v>
      </c>
      <c r="K6836" s="85" t="e">
        <v>#N/A</v>
      </c>
      <c r="L6836" s="9" t="e">
        <v>#N/A</v>
      </c>
      <c r="M6836" s="93" t="e">
        <v>#N/A</v>
      </c>
      <c r="N6836" s="8" t="e">
        <v>#N/A</v>
      </c>
      <c r="O6836" t="e">
        <v>#N/A</v>
      </c>
      <c r="P6836" t="e">
        <v>#N/A</v>
      </c>
      <c r="Q6836" t="e">
        <v>#N/A</v>
      </c>
      <c r="R6836" s="2" t="e">
        <v>#N/A</v>
      </c>
      <c r="S6836" t="e">
        <v>#N/A</v>
      </c>
      <c r="T6836" s="3" t="e">
        <v>#N/A</v>
      </c>
      <c r="U6836" s="3" t="e">
        <v>#N/A</v>
      </c>
      <c r="V6836" t="e">
        <v>#N/A</v>
      </c>
      <c r="W6836" t="e">
        <v>#N/A</v>
      </c>
      <c r="X6836" t="e">
        <v>#N/A</v>
      </c>
      <c r="Y6836" s="3" t="e">
        <v>#N/A</v>
      </c>
      <c r="Z6836" s="8" t="e">
        <v>#N/A</v>
      </c>
      <c r="AA6836" s="30" t="e">
        <v>#N/A</v>
      </c>
      <c r="AB6836" t="e">
        <v>#N/A</v>
      </c>
      <c r="AC6836" t="e">
        <v>#N/A</v>
      </c>
      <c r="AD6836" t="e">
        <v>#N/A</v>
      </c>
      <c r="AE6836" t="e">
        <v>#N/A</v>
      </c>
      <c r="AF6836" t="e">
        <v>#N/A</v>
      </c>
    </row>
    <row r="6837" spans="1:32" x14ac:dyDescent="0.25">
      <c r="A6837" t="e">
        <v>#N/A</v>
      </c>
      <c r="B6837" s="33" t="e">
        <v>#N/A</v>
      </c>
      <c r="C6837" t="e">
        <v>#N/A</v>
      </c>
      <c r="D6837" t="e">
        <v>#N/A</v>
      </c>
      <c r="E6837" s="69" t="e">
        <v>#N/A</v>
      </c>
      <c r="F6837" s="3" t="e">
        <v>#N/A</v>
      </c>
      <c r="G6837" s="3" t="e">
        <v>#N/A</v>
      </c>
      <c r="H6837" s="3" t="e">
        <v>#N/A</v>
      </c>
      <c r="I6837" s="80" t="e">
        <v>#N/A</v>
      </c>
      <c r="J6837" s="80" t="e">
        <v>#N/A</v>
      </c>
      <c r="K6837" s="85" t="e">
        <v>#N/A</v>
      </c>
      <c r="L6837" s="9" t="e">
        <v>#N/A</v>
      </c>
      <c r="M6837" s="93" t="e">
        <v>#N/A</v>
      </c>
      <c r="N6837" s="8" t="e">
        <v>#N/A</v>
      </c>
      <c r="O6837" t="e">
        <v>#N/A</v>
      </c>
      <c r="P6837" t="e">
        <v>#N/A</v>
      </c>
      <c r="Q6837" t="e">
        <v>#N/A</v>
      </c>
      <c r="R6837" s="2" t="e">
        <v>#N/A</v>
      </c>
      <c r="S6837" t="e">
        <v>#N/A</v>
      </c>
      <c r="T6837" s="3" t="e">
        <v>#N/A</v>
      </c>
      <c r="U6837" s="3" t="e">
        <v>#N/A</v>
      </c>
      <c r="V6837" t="e">
        <v>#N/A</v>
      </c>
      <c r="W6837" t="e">
        <v>#N/A</v>
      </c>
      <c r="X6837" t="e">
        <v>#N/A</v>
      </c>
      <c r="Y6837" s="3" t="e">
        <v>#N/A</v>
      </c>
      <c r="Z6837" s="8" t="e">
        <v>#N/A</v>
      </c>
      <c r="AA6837" s="30" t="e">
        <v>#N/A</v>
      </c>
      <c r="AB6837" t="e">
        <v>#N/A</v>
      </c>
      <c r="AC6837" t="e">
        <v>#N/A</v>
      </c>
      <c r="AD6837" t="e">
        <v>#N/A</v>
      </c>
      <c r="AE6837" t="e">
        <v>#N/A</v>
      </c>
      <c r="AF6837" t="e">
        <v>#N/A</v>
      </c>
    </row>
    <row r="6838" spans="1:32" x14ac:dyDescent="0.25">
      <c r="A6838" t="e">
        <v>#N/A</v>
      </c>
      <c r="B6838" s="33" t="e">
        <v>#N/A</v>
      </c>
      <c r="C6838" t="e">
        <v>#N/A</v>
      </c>
      <c r="D6838" t="e">
        <v>#N/A</v>
      </c>
      <c r="E6838" s="69" t="e">
        <v>#N/A</v>
      </c>
      <c r="F6838" s="3" t="e">
        <v>#N/A</v>
      </c>
      <c r="G6838" s="3" t="e">
        <v>#N/A</v>
      </c>
      <c r="H6838" s="3" t="e">
        <v>#N/A</v>
      </c>
      <c r="I6838" s="80" t="e">
        <v>#N/A</v>
      </c>
      <c r="J6838" s="80" t="e">
        <v>#N/A</v>
      </c>
      <c r="K6838" s="85" t="e">
        <v>#N/A</v>
      </c>
      <c r="L6838" s="9" t="e">
        <v>#N/A</v>
      </c>
      <c r="M6838" s="93" t="e">
        <v>#N/A</v>
      </c>
      <c r="N6838" s="8" t="e">
        <v>#N/A</v>
      </c>
      <c r="O6838" t="e">
        <v>#N/A</v>
      </c>
      <c r="P6838" t="e">
        <v>#N/A</v>
      </c>
      <c r="Q6838" t="e">
        <v>#N/A</v>
      </c>
      <c r="R6838" s="2" t="e">
        <v>#N/A</v>
      </c>
      <c r="S6838" t="e">
        <v>#N/A</v>
      </c>
      <c r="T6838" s="3" t="e">
        <v>#N/A</v>
      </c>
      <c r="U6838" s="3" t="e">
        <v>#N/A</v>
      </c>
      <c r="V6838" t="e">
        <v>#N/A</v>
      </c>
      <c r="W6838" t="e">
        <v>#N/A</v>
      </c>
      <c r="X6838" t="e">
        <v>#N/A</v>
      </c>
      <c r="Y6838" s="3" t="e">
        <v>#N/A</v>
      </c>
      <c r="Z6838" s="8" t="e">
        <v>#N/A</v>
      </c>
      <c r="AA6838" s="30" t="e">
        <v>#N/A</v>
      </c>
      <c r="AB6838" t="e">
        <v>#N/A</v>
      </c>
      <c r="AC6838" t="e">
        <v>#N/A</v>
      </c>
      <c r="AD6838" t="e">
        <v>#N/A</v>
      </c>
      <c r="AE6838" t="e">
        <v>#N/A</v>
      </c>
      <c r="AF6838" t="e">
        <v>#N/A</v>
      </c>
    </row>
    <row r="6839" spans="1:32" x14ac:dyDescent="0.25">
      <c r="A6839" t="e">
        <v>#N/A</v>
      </c>
      <c r="B6839" s="33" t="e">
        <v>#N/A</v>
      </c>
      <c r="C6839" t="e">
        <v>#N/A</v>
      </c>
      <c r="D6839" t="e">
        <v>#N/A</v>
      </c>
      <c r="E6839" s="69" t="e">
        <v>#N/A</v>
      </c>
      <c r="F6839" s="3" t="e">
        <v>#N/A</v>
      </c>
      <c r="G6839" s="3" t="e">
        <v>#N/A</v>
      </c>
      <c r="H6839" s="3" t="e">
        <v>#N/A</v>
      </c>
      <c r="I6839" s="80" t="e">
        <v>#N/A</v>
      </c>
      <c r="J6839" s="80" t="e">
        <v>#N/A</v>
      </c>
      <c r="K6839" s="85" t="e">
        <v>#N/A</v>
      </c>
      <c r="L6839" s="9" t="e">
        <v>#N/A</v>
      </c>
      <c r="M6839" s="93" t="e">
        <v>#N/A</v>
      </c>
      <c r="N6839" s="8" t="e">
        <v>#N/A</v>
      </c>
      <c r="O6839" t="e">
        <v>#N/A</v>
      </c>
      <c r="P6839" t="e">
        <v>#N/A</v>
      </c>
      <c r="Q6839" t="e">
        <v>#N/A</v>
      </c>
      <c r="R6839" s="2" t="e">
        <v>#N/A</v>
      </c>
      <c r="S6839" t="e">
        <v>#N/A</v>
      </c>
      <c r="T6839" s="3" t="e">
        <v>#N/A</v>
      </c>
      <c r="U6839" s="3" t="e">
        <v>#N/A</v>
      </c>
      <c r="V6839" t="e">
        <v>#N/A</v>
      </c>
      <c r="W6839" t="e">
        <v>#N/A</v>
      </c>
      <c r="X6839" t="e">
        <v>#N/A</v>
      </c>
      <c r="Y6839" s="3" t="e">
        <v>#N/A</v>
      </c>
      <c r="Z6839" s="8" t="e">
        <v>#N/A</v>
      </c>
      <c r="AA6839" s="30" t="e">
        <v>#N/A</v>
      </c>
      <c r="AB6839" t="e">
        <v>#N/A</v>
      </c>
      <c r="AC6839" t="e">
        <v>#N/A</v>
      </c>
      <c r="AD6839" t="e">
        <v>#N/A</v>
      </c>
      <c r="AE6839" t="e">
        <v>#N/A</v>
      </c>
      <c r="AF6839" t="e">
        <v>#N/A</v>
      </c>
    </row>
    <row r="6840" spans="1:32" x14ac:dyDescent="0.25">
      <c r="A6840" t="e">
        <v>#N/A</v>
      </c>
      <c r="B6840" s="33" t="e">
        <v>#N/A</v>
      </c>
      <c r="C6840" t="e">
        <v>#N/A</v>
      </c>
      <c r="D6840" t="e">
        <v>#N/A</v>
      </c>
      <c r="E6840" s="69" t="e">
        <v>#N/A</v>
      </c>
      <c r="F6840" s="3" t="e">
        <v>#N/A</v>
      </c>
      <c r="G6840" s="3" t="e">
        <v>#N/A</v>
      </c>
      <c r="H6840" s="3" t="e">
        <v>#N/A</v>
      </c>
      <c r="I6840" s="80" t="e">
        <v>#N/A</v>
      </c>
      <c r="J6840" s="80" t="e">
        <v>#N/A</v>
      </c>
      <c r="K6840" s="85" t="e">
        <v>#N/A</v>
      </c>
      <c r="L6840" s="9" t="e">
        <v>#N/A</v>
      </c>
      <c r="M6840" s="93" t="e">
        <v>#N/A</v>
      </c>
      <c r="N6840" s="8" t="e">
        <v>#N/A</v>
      </c>
      <c r="O6840" t="e">
        <v>#N/A</v>
      </c>
      <c r="P6840" t="e">
        <v>#N/A</v>
      </c>
      <c r="Q6840" t="e">
        <v>#N/A</v>
      </c>
      <c r="R6840" s="2" t="e">
        <v>#N/A</v>
      </c>
      <c r="S6840" t="e">
        <v>#N/A</v>
      </c>
      <c r="T6840" s="3" t="e">
        <v>#N/A</v>
      </c>
      <c r="U6840" s="3" t="e">
        <v>#N/A</v>
      </c>
      <c r="V6840" t="e">
        <v>#N/A</v>
      </c>
      <c r="W6840" t="e">
        <v>#N/A</v>
      </c>
      <c r="X6840" t="e">
        <v>#N/A</v>
      </c>
      <c r="Y6840" s="3" t="e">
        <v>#N/A</v>
      </c>
      <c r="Z6840" s="8" t="e">
        <v>#N/A</v>
      </c>
      <c r="AA6840" s="30" t="e">
        <v>#N/A</v>
      </c>
      <c r="AB6840" t="e">
        <v>#N/A</v>
      </c>
      <c r="AC6840" t="e">
        <v>#N/A</v>
      </c>
      <c r="AD6840" t="e">
        <v>#N/A</v>
      </c>
      <c r="AE6840" t="e">
        <v>#N/A</v>
      </c>
      <c r="AF6840" t="e">
        <v>#N/A</v>
      </c>
    </row>
    <row r="6841" spans="1:32" x14ac:dyDescent="0.25">
      <c r="A6841" t="e">
        <v>#N/A</v>
      </c>
      <c r="B6841" s="33" t="e">
        <v>#N/A</v>
      </c>
      <c r="C6841" t="e">
        <v>#N/A</v>
      </c>
      <c r="D6841" t="e">
        <v>#N/A</v>
      </c>
      <c r="E6841" s="69" t="e">
        <v>#N/A</v>
      </c>
      <c r="F6841" s="3" t="e">
        <v>#N/A</v>
      </c>
      <c r="G6841" s="3" t="e">
        <v>#N/A</v>
      </c>
      <c r="H6841" s="3" t="e">
        <v>#N/A</v>
      </c>
      <c r="I6841" s="80" t="e">
        <v>#N/A</v>
      </c>
      <c r="J6841" s="80" t="e">
        <v>#N/A</v>
      </c>
      <c r="K6841" s="85" t="e">
        <v>#N/A</v>
      </c>
      <c r="L6841" s="9" t="e">
        <v>#N/A</v>
      </c>
      <c r="M6841" s="93" t="e">
        <v>#N/A</v>
      </c>
      <c r="N6841" s="8" t="e">
        <v>#N/A</v>
      </c>
      <c r="O6841" t="e">
        <v>#N/A</v>
      </c>
      <c r="P6841" t="e">
        <v>#N/A</v>
      </c>
      <c r="Q6841" t="e">
        <v>#N/A</v>
      </c>
      <c r="R6841" s="2" t="e">
        <v>#N/A</v>
      </c>
      <c r="S6841" t="e">
        <v>#N/A</v>
      </c>
      <c r="T6841" s="3" t="e">
        <v>#N/A</v>
      </c>
      <c r="U6841" s="3" t="e">
        <v>#N/A</v>
      </c>
      <c r="V6841" t="e">
        <v>#N/A</v>
      </c>
      <c r="W6841" t="e">
        <v>#N/A</v>
      </c>
      <c r="X6841" t="e">
        <v>#N/A</v>
      </c>
      <c r="Y6841" s="3" t="e">
        <v>#N/A</v>
      </c>
      <c r="Z6841" s="8" t="e">
        <v>#N/A</v>
      </c>
      <c r="AA6841" s="30" t="e">
        <v>#N/A</v>
      </c>
      <c r="AB6841" t="e">
        <v>#N/A</v>
      </c>
      <c r="AC6841" t="e">
        <v>#N/A</v>
      </c>
      <c r="AD6841" t="e">
        <v>#N/A</v>
      </c>
      <c r="AE6841" t="e">
        <v>#N/A</v>
      </c>
      <c r="AF6841" t="e">
        <v>#N/A</v>
      </c>
    </row>
    <row r="6842" spans="1:32" x14ac:dyDescent="0.25">
      <c r="A6842" t="e">
        <v>#N/A</v>
      </c>
      <c r="B6842" s="33" t="e">
        <v>#N/A</v>
      </c>
      <c r="C6842" t="e">
        <v>#N/A</v>
      </c>
      <c r="D6842" t="e">
        <v>#N/A</v>
      </c>
      <c r="E6842" s="69" t="e">
        <v>#N/A</v>
      </c>
      <c r="F6842" s="3" t="e">
        <v>#N/A</v>
      </c>
      <c r="G6842" s="3" t="e">
        <v>#N/A</v>
      </c>
      <c r="H6842" s="3" t="e">
        <v>#N/A</v>
      </c>
      <c r="I6842" s="80" t="e">
        <v>#N/A</v>
      </c>
      <c r="J6842" s="80" t="e">
        <v>#N/A</v>
      </c>
      <c r="K6842" s="85" t="e">
        <v>#N/A</v>
      </c>
      <c r="L6842" s="9" t="e">
        <v>#N/A</v>
      </c>
      <c r="M6842" s="93" t="e">
        <v>#N/A</v>
      </c>
      <c r="N6842" s="8" t="e">
        <v>#N/A</v>
      </c>
      <c r="O6842" t="e">
        <v>#N/A</v>
      </c>
      <c r="P6842" t="e">
        <v>#N/A</v>
      </c>
      <c r="Q6842" t="e">
        <v>#N/A</v>
      </c>
      <c r="R6842" s="2" t="e">
        <v>#N/A</v>
      </c>
      <c r="S6842" t="e">
        <v>#N/A</v>
      </c>
      <c r="T6842" s="3" t="e">
        <v>#N/A</v>
      </c>
      <c r="U6842" s="3" t="e">
        <v>#N/A</v>
      </c>
      <c r="V6842" t="e">
        <v>#N/A</v>
      </c>
      <c r="W6842" t="e">
        <v>#N/A</v>
      </c>
      <c r="X6842" t="e">
        <v>#N/A</v>
      </c>
      <c r="Y6842" s="3" t="e">
        <v>#N/A</v>
      </c>
      <c r="Z6842" s="8" t="e">
        <v>#N/A</v>
      </c>
      <c r="AA6842" s="30" t="e">
        <v>#N/A</v>
      </c>
      <c r="AB6842" t="e">
        <v>#N/A</v>
      </c>
      <c r="AC6842" t="e">
        <v>#N/A</v>
      </c>
      <c r="AD6842" t="e">
        <v>#N/A</v>
      </c>
      <c r="AE6842" t="e">
        <v>#N/A</v>
      </c>
      <c r="AF6842" t="e">
        <v>#N/A</v>
      </c>
    </row>
    <row r="6843" spans="1:32" x14ac:dyDescent="0.25">
      <c r="A6843" t="e">
        <v>#N/A</v>
      </c>
      <c r="B6843" s="33" t="e">
        <v>#N/A</v>
      </c>
      <c r="C6843" t="e">
        <v>#N/A</v>
      </c>
      <c r="D6843" t="e">
        <v>#N/A</v>
      </c>
      <c r="E6843" s="69" t="e">
        <v>#N/A</v>
      </c>
      <c r="F6843" s="3" t="e">
        <v>#N/A</v>
      </c>
      <c r="G6843" s="3" t="e">
        <v>#N/A</v>
      </c>
      <c r="H6843" s="3" t="e">
        <v>#N/A</v>
      </c>
      <c r="I6843" s="80" t="e">
        <v>#N/A</v>
      </c>
      <c r="J6843" s="80" t="e">
        <v>#N/A</v>
      </c>
      <c r="K6843" s="85" t="e">
        <v>#N/A</v>
      </c>
      <c r="L6843" s="9" t="e">
        <v>#N/A</v>
      </c>
      <c r="M6843" s="93" t="e">
        <v>#N/A</v>
      </c>
      <c r="N6843" s="8" t="e">
        <v>#N/A</v>
      </c>
      <c r="O6843" t="e">
        <v>#N/A</v>
      </c>
      <c r="P6843" t="e">
        <v>#N/A</v>
      </c>
      <c r="Q6843" t="e">
        <v>#N/A</v>
      </c>
      <c r="R6843" s="2" t="e">
        <v>#N/A</v>
      </c>
      <c r="S6843" t="e">
        <v>#N/A</v>
      </c>
      <c r="T6843" s="3" t="e">
        <v>#N/A</v>
      </c>
      <c r="U6843" s="3" t="e">
        <v>#N/A</v>
      </c>
      <c r="V6843" t="e">
        <v>#N/A</v>
      </c>
      <c r="W6843" t="e">
        <v>#N/A</v>
      </c>
      <c r="X6843" t="e">
        <v>#N/A</v>
      </c>
      <c r="Y6843" s="3" t="e">
        <v>#N/A</v>
      </c>
      <c r="Z6843" s="8" t="e">
        <v>#N/A</v>
      </c>
      <c r="AA6843" s="30" t="e">
        <v>#N/A</v>
      </c>
      <c r="AB6843" t="e">
        <v>#N/A</v>
      </c>
      <c r="AC6843" t="e">
        <v>#N/A</v>
      </c>
      <c r="AD6843" t="e">
        <v>#N/A</v>
      </c>
      <c r="AE6843" t="e">
        <v>#N/A</v>
      </c>
      <c r="AF6843" t="e">
        <v>#N/A</v>
      </c>
    </row>
    <row r="6844" spans="1:32" x14ac:dyDescent="0.25">
      <c r="A6844" t="e">
        <v>#N/A</v>
      </c>
      <c r="B6844" s="33" t="e">
        <v>#N/A</v>
      </c>
      <c r="C6844" t="e">
        <v>#N/A</v>
      </c>
      <c r="D6844" t="e">
        <v>#N/A</v>
      </c>
      <c r="E6844" s="69" t="e">
        <v>#N/A</v>
      </c>
      <c r="F6844" s="3" t="e">
        <v>#N/A</v>
      </c>
      <c r="G6844" s="3" t="e">
        <v>#N/A</v>
      </c>
      <c r="H6844" s="3" t="e">
        <v>#N/A</v>
      </c>
      <c r="I6844" s="80" t="e">
        <v>#N/A</v>
      </c>
      <c r="J6844" s="80" t="e">
        <v>#N/A</v>
      </c>
      <c r="K6844" s="85" t="e">
        <v>#N/A</v>
      </c>
      <c r="L6844" s="9" t="e">
        <v>#N/A</v>
      </c>
      <c r="M6844" s="93" t="e">
        <v>#N/A</v>
      </c>
      <c r="N6844" s="8" t="e">
        <v>#N/A</v>
      </c>
      <c r="O6844" t="e">
        <v>#N/A</v>
      </c>
      <c r="P6844" t="e">
        <v>#N/A</v>
      </c>
      <c r="Q6844" t="e">
        <v>#N/A</v>
      </c>
      <c r="R6844" s="2" t="e">
        <v>#N/A</v>
      </c>
      <c r="S6844" t="e">
        <v>#N/A</v>
      </c>
      <c r="T6844" s="3" t="e">
        <v>#N/A</v>
      </c>
      <c r="U6844" s="3" t="e">
        <v>#N/A</v>
      </c>
      <c r="V6844" t="e">
        <v>#N/A</v>
      </c>
      <c r="W6844" t="e">
        <v>#N/A</v>
      </c>
      <c r="X6844" t="e">
        <v>#N/A</v>
      </c>
      <c r="Y6844" s="3" t="e">
        <v>#N/A</v>
      </c>
      <c r="Z6844" s="8" t="e">
        <v>#N/A</v>
      </c>
      <c r="AA6844" s="30" t="e">
        <v>#N/A</v>
      </c>
      <c r="AB6844" t="e">
        <v>#N/A</v>
      </c>
      <c r="AC6844" t="e">
        <v>#N/A</v>
      </c>
      <c r="AD6844" t="e">
        <v>#N/A</v>
      </c>
      <c r="AE6844" t="e">
        <v>#N/A</v>
      </c>
      <c r="AF6844" t="e">
        <v>#N/A</v>
      </c>
    </row>
    <row r="6845" spans="1:32" x14ac:dyDescent="0.25">
      <c r="A6845" t="e">
        <v>#N/A</v>
      </c>
      <c r="B6845" s="33" t="e">
        <v>#N/A</v>
      </c>
      <c r="C6845" t="e">
        <v>#N/A</v>
      </c>
      <c r="D6845" t="e">
        <v>#N/A</v>
      </c>
      <c r="E6845" s="69" t="e">
        <v>#N/A</v>
      </c>
      <c r="F6845" s="3" t="e">
        <v>#N/A</v>
      </c>
      <c r="G6845" s="3" t="e">
        <v>#N/A</v>
      </c>
      <c r="H6845" s="3" t="e">
        <v>#N/A</v>
      </c>
      <c r="I6845" s="80" t="e">
        <v>#N/A</v>
      </c>
      <c r="J6845" s="80" t="e">
        <v>#N/A</v>
      </c>
      <c r="K6845" s="85" t="e">
        <v>#N/A</v>
      </c>
      <c r="L6845" s="9" t="e">
        <v>#N/A</v>
      </c>
      <c r="M6845" s="93" t="e">
        <v>#N/A</v>
      </c>
      <c r="N6845" s="8" t="e">
        <v>#N/A</v>
      </c>
      <c r="O6845" t="e">
        <v>#N/A</v>
      </c>
      <c r="P6845" t="e">
        <v>#N/A</v>
      </c>
      <c r="Q6845" t="e">
        <v>#N/A</v>
      </c>
      <c r="R6845" s="2" t="e">
        <v>#N/A</v>
      </c>
      <c r="S6845" t="e">
        <v>#N/A</v>
      </c>
      <c r="T6845" s="3" t="e">
        <v>#N/A</v>
      </c>
      <c r="U6845" s="3" t="e">
        <v>#N/A</v>
      </c>
      <c r="V6845" t="e">
        <v>#N/A</v>
      </c>
      <c r="W6845" t="e">
        <v>#N/A</v>
      </c>
      <c r="X6845" t="e">
        <v>#N/A</v>
      </c>
      <c r="Y6845" s="3" t="e">
        <v>#N/A</v>
      </c>
      <c r="Z6845" s="8" t="e">
        <v>#N/A</v>
      </c>
      <c r="AA6845" s="30" t="e">
        <v>#N/A</v>
      </c>
      <c r="AB6845" t="e">
        <v>#N/A</v>
      </c>
      <c r="AC6845" t="e">
        <v>#N/A</v>
      </c>
      <c r="AD6845" t="e">
        <v>#N/A</v>
      </c>
      <c r="AE6845" t="e">
        <v>#N/A</v>
      </c>
      <c r="AF6845" t="e">
        <v>#N/A</v>
      </c>
    </row>
    <row r="6846" spans="1:32" x14ac:dyDescent="0.25">
      <c r="A6846" t="e">
        <v>#N/A</v>
      </c>
      <c r="B6846" s="33" t="e">
        <v>#N/A</v>
      </c>
      <c r="C6846" t="e">
        <v>#N/A</v>
      </c>
      <c r="D6846" t="e">
        <v>#N/A</v>
      </c>
      <c r="E6846" s="69" t="e">
        <v>#N/A</v>
      </c>
      <c r="F6846" s="3" t="e">
        <v>#N/A</v>
      </c>
      <c r="G6846" s="3" t="e">
        <v>#N/A</v>
      </c>
      <c r="H6846" s="3" t="e">
        <v>#N/A</v>
      </c>
      <c r="I6846" s="80" t="e">
        <v>#N/A</v>
      </c>
      <c r="J6846" s="80" t="e">
        <v>#N/A</v>
      </c>
      <c r="K6846" s="85" t="e">
        <v>#N/A</v>
      </c>
      <c r="L6846" s="9" t="e">
        <v>#N/A</v>
      </c>
      <c r="M6846" s="93" t="e">
        <v>#N/A</v>
      </c>
      <c r="N6846" s="8" t="e">
        <v>#N/A</v>
      </c>
      <c r="O6846" t="e">
        <v>#N/A</v>
      </c>
      <c r="P6846" t="e">
        <v>#N/A</v>
      </c>
      <c r="Q6846" t="e">
        <v>#N/A</v>
      </c>
      <c r="R6846" s="2" t="e">
        <v>#N/A</v>
      </c>
      <c r="S6846" t="e">
        <v>#N/A</v>
      </c>
      <c r="T6846" s="3" t="e">
        <v>#N/A</v>
      </c>
      <c r="U6846" s="3" t="e">
        <v>#N/A</v>
      </c>
      <c r="V6846" t="e">
        <v>#N/A</v>
      </c>
      <c r="W6846" t="e">
        <v>#N/A</v>
      </c>
      <c r="X6846" t="e">
        <v>#N/A</v>
      </c>
      <c r="Y6846" s="3" t="e">
        <v>#N/A</v>
      </c>
      <c r="Z6846" s="8" t="e">
        <v>#N/A</v>
      </c>
      <c r="AA6846" s="30" t="e">
        <v>#N/A</v>
      </c>
      <c r="AB6846" t="e">
        <v>#N/A</v>
      </c>
      <c r="AC6846" t="e">
        <v>#N/A</v>
      </c>
      <c r="AD6846" t="e">
        <v>#N/A</v>
      </c>
      <c r="AE6846" t="e">
        <v>#N/A</v>
      </c>
      <c r="AF6846" t="e">
        <v>#N/A</v>
      </c>
    </row>
    <row r="6847" spans="1:32" x14ac:dyDescent="0.25">
      <c r="A6847" t="e">
        <v>#N/A</v>
      </c>
      <c r="B6847" s="33" t="e">
        <v>#N/A</v>
      </c>
      <c r="C6847" t="e">
        <v>#N/A</v>
      </c>
      <c r="D6847" t="e">
        <v>#N/A</v>
      </c>
      <c r="E6847" s="69" t="e">
        <v>#N/A</v>
      </c>
      <c r="F6847" s="3" t="e">
        <v>#N/A</v>
      </c>
      <c r="G6847" s="3" t="e">
        <v>#N/A</v>
      </c>
      <c r="H6847" s="3" t="e">
        <v>#N/A</v>
      </c>
      <c r="I6847" s="80" t="e">
        <v>#N/A</v>
      </c>
      <c r="J6847" s="80" t="e">
        <v>#N/A</v>
      </c>
      <c r="K6847" s="85" t="e">
        <v>#N/A</v>
      </c>
      <c r="L6847" s="9" t="e">
        <v>#N/A</v>
      </c>
      <c r="M6847" s="93" t="e">
        <v>#N/A</v>
      </c>
      <c r="N6847" s="8" t="e">
        <v>#N/A</v>
      </c>
      <c r="O6847" t="e">
        <v>#N/A</v>
      </c>
      <c r="P6847" t="e">
        <v>#N/A</v>
      </c>
      <c r="Q6847" t="e">
        <v>#N/A</v>
      </c>
      <c r="R6847" s="2" t="e">
        <v>#N/A</v>
      </c>
      <c r="S6847" t="e">
        <v>#N/A</v>
      </c>
      <c r="T6847" s="3" t="e">
        <v>#N/A</v>
      </c>
      <c r="U6847" s="3" t="e">
        <v>#N/A</v>
      </c>
      <c r="V6847" t="e">
        <v>#N/A</v>
      </c>
      <c r="W6847" t="e">
        <v>#N/A</v>
      </c>
      <c r="X6847" t="e">
        <v>#N/A</v>
      </c>
      <c r="Y6847" s="3" t="e">
        <v>#N/A</v>
      </c>
      <c r="Z6847" s="8" t="e">
        <v>#N/A</v>
      </c>
      <c r="AA6847" s="30" t="e">
        <v>#N/A</v>
      </c>
      <c r="AB6847" t="e">
        <v>#N/A</v>
      </c>
      <c r="AC6847" t="e">
        <v>#N/A</v>
      </c>
      <c r="AD6847" t="e">
        <v>#N/A</v>
      </c>
      <c r="AE6847" t="e">
        <v>#N/A</v>
      </c>
      <c r="AF6847" t="e">
        <v>#N/A</v>
      </c>
    </row>
    <row r="6848" spans="1:32" x14ac:dyDescent="0.25">
      <c r="A6848" t="e">
        <v>#N/A</v>
      </c>
      <c r="B6848" s="33" t="e">
        <v>#N/A</v>
      </c>
      <c r="C6848" t="e">
        <v>#N/A</v>
      </c>
      <c r="D6848" t="e">
        <v>#N/A</v>
      </c>
      <c r="E6848" s="69" t="e">
        <v>#N/A</v>
      </c>
      <c r="F6848" s="3" t="e">
        <v>#N/A</v>
      </c>
      <c r="G6848" s="3" t="e">
        <v>#N/A</v>
      </c>
      <c r="H6848" s="3" t="e">
        <v>#N/A</v>
      </c>
      <c r="I6848" s="80" t="e">
        <v>#N/A</v>
      </c>
      <c r="J6848" s="80" t="e">
        <v>#N/A</v>
      </c>
      <c r="K6848" s="85" t="e">
        <v>#N/A</v>
      </c>
      <c r="L6848" s="9" t="e">
        <v>#N/A</v>
      </c>
      <c r="M6848" s="93" t="e">
        <v>#N/A</v>
      </c>
      <c r="N6848" s="8" t="e">
        <v>#N/A</v>
      </c>
      <c r="O6848" t="e">
        <v>#N/A</v>
      </c>
      <c r="P6848" t="e">
        <v>#N/A</v>
      </c>
      <c r="Q6848" t="e">
        <v>#N/A</v>
      </c>
      <c r="R6848" s="2" t="e">
        <v>#N/A</v>
      </c>
      <c r="S6848" t="e">
        <v>#N/A</v>
      </c>
      <c r="T6848" s="3" t="e">
        <v>#N/A</v>
      </c>
      <c r="U6848" s="3" t="e">
        <v>#N/A</v>
      </c>
      <c r="V6848" t="e">
        <v>#N/A</v>
      </c>
      <c r="W6848" t="e">
        <v>#N/A</v>
      </c>
      <c r="X6848" t="e">
        <v>#N/A</v>
      </c>
      <c r="Y6848" s="3" t="e">
        <v>#N/A</v>
      </c>
      <c r="Z6848" s="8" t="e">
        <v>#N/A</v>
      </c>
      <c r="AA6848" s="30" t="e">
        <v>#N/A</v>
      </c>
      <c r="AB6848" t="e">
        <v>#N/A</v>
      </c>
      <c r="AC6848" t="e">
        <v>#N/A</v>
      </c>
      <c r="AD6848" t="e">
        <v>#N/A</v>
      </c>
      <c r="AE6848" t="e">
        <v>#N/A</v>
      </c>
      <c r="AF6848" t="e">
        <v>#N/A</v>
      </c>
    </row>
    <row r="6849" spans="1:32" x14ac:dyDescent="0.25">
      <c r="A6849" t="e">
        <v>#N/A</v>
      </c>
      <c r="B6849" s="33" t="e">
        <v>#N/A</v>
      </c>
      <c r="C6849" t="e">
        <v>#N/A</v>
      </c>
      <c r="D6849" t="e">
        <v>#N/A</v>
      </c>
      <c r="E6849" s="69" t="e">
        <v>#N/A</v>
      </c>
      <c r="F6849" s="3" t="e">
        <v>#N/A</v>
      </c>
      <c r="G6849" s="3" t="e">
        <v>#N/A</v>
      </c>
      <c r="H6849" s="3" t="e">
        <v>#N/A</v>
      </c>
      <c r="I6849" s="80" t="e">
        <v>#N/A</v>
      </c>
      <c r="J6849" s="80" t="e">
        <v>#N/A</v>
      </c>
      <c r="K6849" s="85" t="e">
        <v>#N/A</v>
      </c>
      <c r="L6849" s="9" t="e">
        <v>#N/A</v>
      </c>
      <c r="M6849" s="93" t="e">
        <v>#N/A</v>
      </c>
      <c r="N6849" s="8" t="e">
        <v>#N/A</v>
      </c>
      <c r="O6849" t="e">
        <v>#N/A</v>
      </c>
      <c r="P6849" t="e">
        <v>#N/A</v>
      </c>
      <c r="Q6849" t="e">
        <v>#N/A</v>
      </c>
      <c r="R6849" s="2" t="e">
        <v>#N/A</v>
      </c>
      <c r="S6849" t="e">
        <v>#N/A</v>
      </c>
      <c r="T6849" s="3" t="e">
        <v>#N/A</v>
      </c>
      <c r="U6849" s="3" t="e">
        <v>#N/A</v>
      </c>
      <c r="V6849" t="e">
        <v>#N/A</v>
      </c>
      <c r="W6849" t="e">
        <v>#N/A</v>
      </c>
      <c r="X6849" t="e">
        <v>#N/A</v>
      </c>
      <c r="Y6849" s="3" t="e">
        <v>#N/A</v>
      </c>
      <c r="Z6849" s="8" t="e">
        <v>#N/A</v>
      </c>
      <c r="AA6849" s="30" t="e">
        <v>#N/A</v>
      </c>
      <c r="AB6849" t="e">
        <v>#N/A</v>
      </c>
      <c r="AC6849" t="e">
        <v>#N/A</v>
      </c>
      <c r="AD6849" t="e">
        <v>#N/A</v>
      </c>
      <c r="AE6849" t="e">
        <v>#N/A</v>
      </c>
      <c r="AF6849" t="e">
        <v>#N/A</v>
      </c>
    </row>
    <row r="6850" spans="1:32" x14ac:dyDescent="0.25">
      <c r="A6850" t="e">
        <v>#N/A</v>
      </c>
      <c r="B6850" s="33" t="e">
        <v>#N/A</v>
      </c>
      <c r="C6850" t="e">
        <v>#N/A</v>
      </c>
      <c r="D6850" t="e">
        <v>#N/A</v>
      </c>
      <c r="E6850" s="69" t="e">
        <v>#N/A</v>
      </c>
      <c r="F6850" s="3" t="e">
        <v>#N/A</v>
      </c>
      <c r="G6850" s="3" t="e">
        <v>#N/A</v>
      </c>
      <c r="H6850" s="3" t="e">
        <v>#N/A</v>
      </c>
      <c r="I6850" s="80" t="e">
        <v>#N/A</v>
      </c>
      <c r="J6850" s="80" t="e">
        <v>#N/A</v>
      </c>
      <c r="K6850" s="85" t="e">
        <v>#N/A</v>
      </c>
      <c r="L6850" s="9" t="e">
        <v>#N/A</v>
      </c>
      <c r="M6850" s="93" t="e">
        <v>#N/A</v>
      </c>
      <c r="N6850" s="8" t="e">
        <v>#N/A</v>
      </c>
      <c r="O6850" t="e">
        <v>#N/A</v>
      </c>
      <c r="P6850" t="e">
        <v>#N/A</v>
      </c>
      <c r="Q6850" t="e">
        <v>#N/A</v>
      </c>
      <c r="R6850" s="2" t="e">
        <v>#N/A</v>
      </c>
      <c r="S6850" t="e">
        <v>#N/A</v>
      </c>
      <c r="T6850" s="3" t="e">
        <v>#N/A</v>
      </c>
      <c r="U6850" s="3" t="e">
        <v>#N/A</v>
      </c>
      <c r="V6850" t="e">
        <v>#N/A</v>
      </c>
      <c r="W6850" t="e">
        <v>#N/A</v>
      </c>
      <c r="X6850" t="e">
        <v>#N/A</v>
      </c>
      <c r="Y6850" s="3" t="e">
        <v>#N/A</v>
      </c>
      <c r="Z6850" s="8" t="e">
        <v>#N/A</v>
      </c>
      <c r="AA6850" s="30" t="e">
        <v>#N/A</v>
      </c>
      <c r="AB6850" t="e">
        <v>#N/A</v>
      </c>
      <c r="AC6850" t="e">
        <v>#N/A</v>
      </c>
      <c r="AD6850" t="e">
        <v>#N/A</v>
      </c>
      <c r="AE6850" t="e">
        <v>#N/A</v>
      </c>
      <c r="AF6850" t="e">
        <v>#N/A</v>
      </c>
    </row>
    <row r="6851" spans="1:32" x14ac:dyDescent="0.25">
      <c r="A6851" t="e">
        <v>#N/A</v>
      </c>
      <c r="B6851" s="33" t="e">
        <v>#N/A</v>
      </c>
      <c r="C6851" t="e">
        <v>#N/A</v>
      </c>
      <c r="D6851" t="e">
        <v>#N/A</v>
      </c>
      <c r="E6851" s="69" t="e">
        <v>#N/A</v>
      </c>
      <c r="F6851" s="3" t="e">
        <v>#N/A</v>
      </c>
      <c r="G6851" s="3" t="e">
        <v>#N/A</v>
      </c>
      <c r="H6851" s="3" t="e">
        <v>#N/A</v>
      </c>
      <c r="I6851" s="80" t="e">
        <v>#N/A</v>
      </c>
      <c r="J6851" s="80" t="e">
        <v>#N/A</v>
      </c>
      <c r="K6851" s="85" t="e">
        <v>#N/A</v>
      </c>
      <c r="L6851" s="9" t="e">
        <v>#N/A</v>
      </c>
      <c r="M6851" s="93" t="e">
        <v>#N/A</v>
      </c>
      <c r="N6851" s="8" t="e">
        <v>#N/A</v>
      </c>
      <c r="O6851" t="e">
        <v>#N/A</v>
      </c>
      <c r="P6851" t="e">
        <v>#N/A</v>
      </c>
      <c r="Q6851" t="e">
        <v>#N/A</v>
      </c>
      <c r="R6851" s="2" t="e">
        <v>#N/A</v>
      </c>
      <c r="S6851" t="e">
        <v>#N/A</v>
      </c>
      <c r="T6851" s="3" t="e">
        <v>#N/A</v>
      </c>
      <c r="U6851" s="3" t="e">
        <v>#N/A</v>
      </c>
      <c r="V6851" t="e">
        <v>#N/A</v>
      </c>
      <c r="W6851" t="e">
        <v>#N/A</v>
      </c>
      <c r="X6851" t="e">
        <v>#N/A</v>
      </c>
      <c r="Y6851" s="3" t="e">
        <v>#N/A</v>
      </c>
      <c r="Z6851" s="8" t="e">
        <v>#N/A</v>
      </c>
      <c r="AA6851" s="30" t="e">
        <v>#N/A</v>
      </c>
      <c r="AB6851" t="e">
        <v>#N/A</v>
      </c>
      <c r="AC6851" t="e">
        <v>#N/A</v>
      </c>
      <c r="AD6851" t="e">
        <v>#N/A</v>
      </c>
      <c r="AE6851" t="e">
        <v>#N/A</v>
      </c>
      <c r="AF6851" t="e">
        <v>#N/A</v>
      </c>
    </row>
    <row r="6852" spans="1:32" x14ac:dyDescent="0.25">
      <c r="A6852" t="e">
        <v>#N/A</v>
      </c>
      <c r="B6852" s="33" t="e">
        <v>#N/A</v>
      </c>
      <c r="C6852" t="e">
        <v>#N/A</v>
      </c>
      <c r="D6852" t="e">
        <v>#N/A</v>
      </c>
      <c r="E6852" s="69" t="e">
        <v>#N/A</v>
      </c>
      <c r="F6852" s="3" t="e">
        <v>#N/A</v>
      </c>
      <c r="G6852" s="3" t="e">
        <v>#N/A</v>
      </c>
      <c r="H6852" s="3" t="e">
        <v>#N/A</v>
      </c>
      <c r="I6852" s="80" t="e">
        <v>#N/A</v>
      </c>
      <c r="J6852" s="80" t="e">
        <v>#N/A</v>
      </c>
      <c r="K6852" s="85" t="e">
        <v>#N/A</v>
      </c>
      <c r="L6852" s="9" t="e">
        <v>#N/A</v>
      </c>
      <c r="M6852" s="93" t="e">
        <v>#N/A</v>
      </c>
      <c r="N6852" s="8" t="e">
        <v>#N/A</v>
      </c>
      <c r="O6852" t="e">
        <v>#N/A</v>
      </c>
      <c r="P6852" t="e">
        <v>#N/A</v>
      </c>
      <c r="Q6852" t="e">
        <v>#N/A</v>
      </c>
      <c r="R6852" s="2" t="e">
        <v>#N/A</v>
      </c>
      <c r="S6852" t="e">
        <v>#N/A</v>
      </c>
      <c r="T6852" s="3" t="e">
        <v>#N/A</v>
      </c>
      <c r="U6852" s="3" t="e">
        <v>#N/A</v>
      </c>
      <c r="V6852" t="e">
        <v>#N/A</v>
      </c>
      <c r="W6852" t="e">
        <v>#N/A</v>
      </c>
      <c r="X6852" t="e">
        <v>#N/A</v>
      </c>
      <c r="Y6852" s="3" t="e">
        <v>#N/A</v>
      </c>
      <c r="Z6852" s="8" t="e">
        <v>#N/A</v>
      </c>
      <c r="AA6852" s="30" t="e">
        <v>#N/A</v>
      </c>
      <c r="AB6852" t="e">
        <v>#N/A</v>
      </c>
      <c r="AC6852" t="e">
        <v>#N/A</v>
      </c>
      <c r="AD6852" t="e">
        <v>#N/A</v>
      </c>
      <c r="AE6852" t="e">
        <v>#N/A</v>
      </c>
      <c r="AF6852" t="e">
        <v>#N/A</v>
      </c>
    </row>
    <row r="6853" spans="1:32" x14ac:dyDescent="0.25">
      <c r="A6853" t="e">
        <v>#N/A</v>
      </c>
      <c r="B6853" s="33" t="e">
        <v>#N/A</v>
      </c>
      <c r="C6853" t="e">
        <v>#N/A</v>
      </c>
      <c r="D6853" t="e">
        <v>#N/A</v>
      </c>
      <c r="E6853" s="69" t="e">
        <v>#N/A</v>
      </c>
      <c r="F6853" s="3" t="e">
        <v>#N/A</v>
      </c>
      <c r="G6853" s="3" t="e">
        <v>#N/A</v>
      </c>
      <c r="H6853" s="3" t="e">
        <v>#N/A</v>
      </c>
      <c r="I6853" s="80" t="e">
        <v>#N/A</v>
      </c>
      <c r="J6853" s="80" t="e">
        <v>#N/A</v>
      </c>
      <c r="K6853" s="85" t="e">
        <v>#N/A</v>
      </c>
      <c r="L6853" s="9" t="e">
        <v>#N/A</v>
      </c>
      <c r="M6853" s="93" t="e">
        <v>#N/A</v>
      </c>
      <c r="N6853" s="8" t="e">
        <v>#N/A</v>
      </c>
      <c r="O6853" t="e">
        <v>#N/A</v>
      </c>
      <c r="P6853" t="e">
        <v>#N/A</v>
      </c>
      <c r="Q6853" t="e">
        <v>#N/A</v>
      </c>
      <c r="R6853" s="2" t="e">
        <v>#N/A</v>
      </c>
      <c r="S6853" t="e">
        <v>#N/A</v>
      </c>
      <c r="T6853" s="3" t="e">
        <v>#N/A</v>
      </c>
      <c r="U6853" s="3" t="e">
        <v>#N/A</v>
      </c>
      <c r="V6853" t="e">
        <v>#N/A</v>
      </c>
      <c r="W6853" t="e">
        <v>#N/A</v>
      </c>
      <c r="X6853" t="e">
        <v>#N/A</v>
      </c>
      <c r="Y6853" s="3" t="e">
        <v>#N/A</v>
      </c>
      <c r="Z6853" s="8" t="e">
        <v>#N/A</v>
      </c>
      <c r="AA6853" s="30" t="e">
        <v>#N/A</v>
      </c>
      <c r="AB6853" t="e">
        <v>#N/A</v>
      </c>
      <c r="AC6853" t="e">
        <v>#N/A</v>
      </c>
      <c r="AD6853" t="e">
        <v>#N/A</v>
      </c>
      <c r="AE6853" t="e">
        <v>#N/A</v>
      </c>
      <c r="AF6853" t="e">
        <v>#N/A</v>
      </c>
    </row>
    <row r="6854" spans="1:32" x14ac:dyDescent="0.25">
      <c r="A6854" t="e">
        <v>#N/A</v>
      </c>
      <c r="B6854" s="33" t="e">
        <v>#N/A</v>
      </c>
      <c r="C6854" t="e">
        <v>#N/A</v>
      </c>
      <c r="D6854" t="e">
        <v>#N/A</v>
      </c>
      <c r="E6854" s="69" t="e">
        <v>#N/A</v>
      </c>
      <c r="F6854" s="3" t="e">
        <v>#N/A</v>
      </c>
      <c r="G6854" s="3" t="e">
        <v>#N/A</v>
      </c>
      <c r="H6854" s="3" t="e">
        <v>#N/A</v>
      </c>
      <c r="I6854" s="80" t="e">
        <v>#N/A</v>
      </c>
      <c r="J6854" s="80" t="e">
        <v>#N/A</v>
      </c>
      <c r="K6854" s="85" t="e">
        <v>#N/A</v>
      </c>
      <c r="L6854" s="9" t="e">
        <v>#N/A</v>
      </c>
      <c r="M6854" s="93" t="e">
        <v>#N/A</v>
      </c>
      <c r="N6854" s="8" t="e">
        <v>#N/A</v>
      </c>
      <c r="O6854" t="e">
        <v>#N/A</v>
      </c>
      <c r="P6854" t="e">
        <v>#N/A</v>
      </c>
      <c r="Q6854" t="e">
        <v>#N/A</v>
      </c>
      <c r="R6854" s="2" t="e">
        <v>#N/A</v>
      </c>
      <c r="S6854" t="e">
        <v>#N/A</v>
      </c>
      <c r="T6854" s="3" t="e">
        <v>#N/A</v>
      </c>
      <c r="U6854" s="3" t="e">
        <v>#N/A</v>
      </c>
      <c r="V6854" t="e">
        <v>#N/A</v>
      </c>
      <c r="W6854" t="e">
        <v>#N/A</v>
      </c>
      <c r="X6854" t="e">
        <v>#N/A</v>
      </c>
      <c r="Y6854" s="3" t="e">
        <v>#N/A</v>
      </c>
      <c r="Z6854" s="8" t="e">
        <v>#N/A</v>
      </c>
      <c r="AA6854" s="30" t="e">
        <v>#N/A</v>
      </c>
      <c r="AB6854" t="e">
        <v>#N/A</v>
      </c>
      <c r="AC6854" t="e">
        <v>#N/A</v>
      </c>
      <c r="AD6854" t="e">
        <v>#N/A</v>
      </c>
      <c r="AE6854" t="e">
        <v>#N/A</v>
      </c>
      <c r="AF6854" t="e">
        <v>#N/A</v>
      </c>
    </row>
    <row r="6855" spans="1:32" x14ac:dyDescent="0.25">
      <c r="A6855" t="e">
        <v>#N/A</v>
      </c>
      <c r="B6855" s="33" t="e">
        <v>#N/A</v>
      </c>
      <c r="C6855" t="e">
        <v>#N/A</v>
      </c>
      <c r="D6855" t="e">
        <v>#N/A</v>
      </c>
      <c r="E6855" s="69" t="e">
        <v>#N/A</v>
      </c>
      <c r="F6855" s="3" t="e">
        <v>#N/A</v>
      </c>
      <c r="G6855" s="3" t="e">
        <v>#N/A</v>
      </c>
      <c r="H6855" s="3" t="e">
        <v>#N/A</v>
      </c>
      <c r="I6855" s="80" t="e">
        <v>#N/A</v>
      </c>
      <c r="J6855" s="80" t="e">
        <v>#N/A</v>
      </c>
      <c r="K6855" s="85" t="e">
        <v>#N/A</v>
      </c>
      <c r="L6855" s="9" t="e">
        <v>#N/A</v>
      </c>
      <c r="M6855" s="93" t="e">
        <v>#N/A</v>
      </c>
      <c r="N6855" s="8" t="e">
        <v>#N/A</v>
      </c>
      <c r="O6855" t="e">
        <v>#N/A</v>
      </c>
      <c r="P6855" t="e">
        <v>#N/A</v>
      </c>
      <c r="Q6855" t="e">
        <v>#N/A</v>
      </c>
      <c r="R6855" s="2" t="e">
        <v>#N/A</v>
      </c>
      <c r="S6855" t="e">
        <v>#N/A</v>
      </c>
      <c r="T6855" s="3" t="e">
        <v>#N/A</v>
      </c>
      <c r="U6855" s="3" t="e">
        <v>#N/A</v>
      </c>
      <c r="V6855" t="e">
        <v>#N/A</v>
      </c>
      <c r="W6855" t="e">
        <v>#N/A</v>
      </c>
      <c r="X6855" t="e">
        <v>#N/A</v>
      </c>
      <c r="Y6855" s="3" t="e">
        <v>#N/A</v>
      </c>
      <c r="Z6855" s="8" t="e">
        <v>#N/A</v>
      </c>
      <c r="AA6855" s="30" t="e">
        <v>#N/A</v>
      </c>
      <c r="AB6855" t="e">
        <v>#N/A</v>
      </c>
      <c r="AC6855" t="e">
        <v>#N/A</v>
      </c>
      <c r="AD6855" t="e">
        <v>#N/A</v>
      </c>
      <c r="AE6855" t="e">
        <v>#N/A</v>
      </c>
      <c r="AF6855" t="e">
        <v>#N/A</v>
      </c>
    </row>
    <row r="6856" spans="1:32" x14ac:dyDescent="0.25">
      <c r="A6856" t="e">
        <v>#N/A</v>
      </c>
      <c r="B6856" s="33" t="e">
        <v>#N/A</v>
      </c>
      <c r="C6856" t="e">
        <v>#N/A</v>
      </c>
      <c r="D6856" t="e">
        <v>#N/A</v>
      </c>
      <c r="E6856" s="69" t="e">
        <v>#N/A</v>
      </c>
      <c r="F6856" s="3" t="e">
        <v>#N/A</v>
      </c>
      <c r="G6856" s="3" t="e">
        <v>#N/A</v>
      </c>
      <c r="H6856" s="3" t="e">
        <v>#N/A</v>
      </c>
      <c r="I6856" s="80" t="e">
        <v>#N/A</v>
      </c>
      <c r="J6856" s="80" t="e">
        <v>#N/A</v>
      </c>
      <c r="K6856" s="85" t="e">
        <v>#N/A</v>
      </c>
      <c r="L6856" s="9" t="e">
        <v>#N/A</v>
      </c>
      <c r="M6856" s="93" t="e">
        <v>#N/A</v>
      </c>
      <c r="N6856" s="8" t="e">
        <v>#N/A</v>
      </c>
      <c r="O6856" t="e">
        <v>#N/A</v>
      </c>
      <c r="P6856" t="e">
        <v>#N/A</v>
      </c>
      <c r="Q6856" t="e">
        <v>#N/A</v>
      </c>
      <c r="R6856" s="2" t="e">
        <v>#N/A</v>
      </c>
      <c r="S6856" t="e">
        <v>#N/A</v>
      </c>
      <c r="T6856" s="3" t="e">
        <v>#N/A</v>
      </c>
      <c r="U6856" s="3" t="e">
        <v>#N/A</v>
      </c>
      <c r="V6856" t="e">
        <v>#N/A</v>
      </c>
      <c r="W6856" t="e">
        <v>#N/A</v>
      </c>
      <c r="X6856" t="e">
        <v>#N/A</v>
      </c>
      <c r="Y6856" s="3" t="e">
        <v>#N/A</v>
      </c>
      <c r="Z6856" s="8" t="e">
        <v>#N/A</v>
      </c>
      <c r="AA6856" s="30" t="e">
        <v>#N/A</v>
      </c>
      <c r="AB6856" t="e">
        <v>#N/A</v>
      </c>
      <c r="AC6856" t="e">
        <v>#N/A</v>
      </c>
      <c r="AD6856" t="e">
        <v>#N/A</v>
      </c>
      <c r="AE6856" t="e">
        <v>#N/A</v>
      </c>
      <c r="AF6856" t="e">
        <v>#N/A</v>
      </c>
    </row>
    <row r="6857" spans="1:32" x14ac:dyDescent="0.25">
      <c r="A6857" t="e">
        <v>#N/A</v>
      </c>
      <c r="B6857" s="33" t="e">
        <v>#N/A</v>
      </c>
      <c r="C6857" t="e">
        <v>#N/A</v>
      </c>
      <c r="D6857" t="e">
        <v>#N/A</v>
      </c>
      <c r="E6857" s="69" t="e">
        <v>#N/A</v>
      </c>
      <c r="F6857" s="3" t="e">
        <v>#N/A</v>
      </c>
      <c r="G6857" s="3" t="e">
        <v>#N/A</v>
      </c>
      <c r="H6857" s="3" t="e">
        <v>#N/A</v>
      </c>
      <c r="I6857" s="80" t="e">
        <v>#N/A</v>
      </c>
      <c r="J6857" s="80" t="e">
        <v>#N/A</v>
      </c>
      <c r="K6857" s="85" t="e">
        <v>#N/A</v>
      </c>
      <c r="L6857" s="9" t="e">
        <v>#N/A</v>
      </c>
      <c r="M6857" s="93" t="e">
        <v>#N/A</v>
      </c>
      <c r="N6857" s="8" t="e">
        <v>#N/A</v>
      </c>
      <c r="O6857" t="e">
        <v>#N/A</v>
      </c>
      <c r="P6857" t="e">
        <v>#N/A</v>
      </c>
      <c r="Q6857" t="e">
        <v>#N/A</v>
      </c>
      <c r="R6857" s="2" t="e">
        <v>#N/A</v>
      </c>
      <c r="S6857" t="e">
        <v>#N/A</v>
      </c>
      <c r="T6857" s="3" t="e">
        <v>#N/A</v>
      </c>
      <c r="U6857" s="3" t="e">
        <v>#N/A</v>
      </c>
      <c r="V6857" t="e">
        <v>#N/A</v>
      </c>
      <c r="W6857" t="e">
        <v>#N/A</v>
      </c>
      <c r="X6857" t="e">
        <v>#N/A</v>
      </c>
      <c r="Y6857" s="3" t="e">
        <v>#N/A</v>
      </c>
      <c r="Z6857" s="8" t="e">
        <v>#N/A</v>
      </c>
      <c r="AA6857" s="30" t="e">
        <v>#N/A</v>
      </c>
      <c r="AB6857" t="e">
        <v>#N/A</v>
      </c>
      <c r="AC6857" t="e">
        <v>#N/A</v>
      </c>
      <c r="AD6857" t="e">
        <v>#N/A</v>
      </c>
      <c r="AE6857" t="e">
        <v>#N/A</v>
      </c>
      <c r="AF6857" t="e">
        <v>#N/A</v>
      </c>
    </row>
    <row r="6858" spans="1:32" x14ac:dyDescent="0.25">
      <c r="A6858" t="e">
        <v>#N/A</v>
      </c>
      <c r="B6858" s="33" t="e">
        <v>#N/A</v>
      </c>
      <c r="C6858" t="e">
        <v>#N/A</v>
      </c>
      <c r="D6858" t="e">
        <v>#N/A</v>
      </c>
      <c r="E6858" s="69" t="e">
        <v>#N/A</v>
      </c>
      <c r="F6858" s="3" t="e">
        <v>#N/A</v>
      </c>
      <c r="G6858" s="3" t="e">
        <v>#N/A</v>
      </c>
      <c r="H6858" s="3" t="e">
        <v>#N/A</v>
      </c>
      <c r="I6858" s="80" t="e">
        <v>#N/A</v>
      </c>
      <c r="J6858" s="80" t="e">
        <v>#N/A</v>
      </c>
      <c r="K6858" s="85" t="e">
        <v>#N/A</v>
      </c>
      <c r="L6858" s="9" t="e">
        <v>#N/A</v>
      </c>
      <c r="M6858" s="93" t="e">
        <v>#N/A</v>
      </c>
      <c r="N6858" s="8" t="e">
        <v>#N/A</v>
      </c>
      <c r="O6858" t="e">
        <v>#N/A</v>
      </c>
      <c r="P6858" t="e">
        <v>#N/A</v>
      </c>
      <c r="Q6858" t="e">
        <v>#N/A</v>
      </c>
      <c r="R6858" s="2" t="e">
        <v>#N/A</v>
      </c>
      <c r="S6858" t="e">
        <v>#N/A</v>
      </c>
      <c r="T6858" s="3" t="e">
        <v>#N/A</v>
      </c>
      <c r="U6858" s="3" t="e">
        <v>#N/A</v>
      </c>
      <c r="V6858" t="e">
        <v>#N/A</v>
      </c>
      <c r="W6858" t="e">
        <v>#N/A</v>
      </c>
      <c r="X6858" t="e">
        <v>#N/A</v>
      </c>
      <c r="Y6858" s="3" t="e">
        <v>#N/A</v>
      </c>
      <c r="Z6858" s="8" t="e">
        <v>#N/A</v>
      </c>
      <c r="AA6858" s="30" t="e">
        <v>#N/A</v>
      </c>
      <c r="AB6858" t="e">
        <v>#N/A</v>
      </c>
      <c r="AC6858" t="e">
        <v>#N/A</v>
      </c>
      <c r="AD6858" t="e">
        <v>#N/A</v>
      </c>
      <c r="AE6858" t="e">
        <v>#N/A</v>
      </c>
      <c r="AF6858" t="e">
        <v>#N/A</v>
      </c>
    </row>
    <row r="6859" spans="1:32" x14ac:dyDescent="0.25">
      <c r="A6859" t="e">
        <v>#N/A</v>
      </c>
      <c r="B6859" s="33" t="e">
        <v>#N/A</v>
      </c>
      <c r="C6859" t="e">
        <v>#N/A</v>
      </c>
      <c r="D6859" t="e">
        <v>#N/A</v>
      </c>
      <c r="E6859" s="69" t="e">
        <v>#N/A</v>
      </c>
      <c r="F6859" s="3" t="e">
        <v>#N/A</v>
      </c>
      <c r="G6859" s="3" t="e">
        <v>#N/A</v>
      </c>
      <c r="H6859" s="3" t="e">
        <v>#N/A</v>
      </c>
      <c r="I6859" s="80" t="e">
        <v>#N/A</v>
      </c>
      <c r="J6859" s="80" t="e">
        <v>#N/A</v>
      </c>
      <c r="K6859" s="85" t="e">
        <v>#N/A</v>
      </c>
      <c r="L6859" s="9" t="e">
        <v>#N/A</v>
      </c>
      <c r="M6859" s="93" t="e">
        <v>#N/A</v>
      </c>
      <c r="N6859" s="8" t="e">
        <v>#N/A</v>
      </c>
      <c r="O6859" t="e">
        <v>#N/A</v>
      </c>
      <c r="P6859" t="e">
        <v>#N/A</v>
      </c>
      <c r="Q6859" t="e">
        <v>#N/A</v>
      </c>
      <c r="R6859" s="2" t="e">
        <v>#N/A</v>
      </c>
      <c r="S6859" t="e">
        <v>#N/A</v>
      </c>
      <c r="T6859" s="3" t="e">
        <v>#N/A</v>
      </c>
      <c r="U6859" s="3" t="e">
        <v>#N/A</v>
      </c>
      <c r="V6859" t="e">
        <v>#N/A</v>
      </c>
      <c r="W6859" t="e">
        <v>#N/A</v>
      </c>
      <c r="X6859" t="e">
        <v>#N/A</v>
      </c>
      <c r="Y6859" s="3" t="e">
        <v>#N/A</v>
      </c>
      <c r="Z6859" s="8" t="e">
        <v>#N/A</v>
      </c>
      <c r="AA6859" s="30" t="e">
        <v>#N/A</v>
      </c>
      <c r="AB6859" t="e">
        <v>#N/A</v>
      </c>
      <c r="AC6859" t="e">
        <v>#N/A</v>
      </c>
      <c r="AD6859" t="e">
        <v>#N/A</v>
      </c>
      <c r="AE6859" t="e">
        <v>#N/A</v>
      </c>
      <c r="AF6859" t="e">
        <v>#N/A</v>
      </c>
    </row>
    <row r="6860" spans="1:32" x14ac:dyDescent="0.25">
      <c r="A6860" t="e">
        <v>#N/A</v>
      </c>
      <c r="B6860" s="33" t="e">
        <v>#N/A</v>
      </c>
      <c r="C6860" t="e">
        <v>#N/A</v>
      </c>
      <c r="D6860" t="e">
        <v>#N/A</v>
      </c>
      <c r="E6860" s="69" t="e">
        <v>#N/A</v>
      </c>
      <c r="F6860" s="3" t="e">
        <v>#N/A</v>
      </c>
      <c r="G6860" s="3" t="e">
        <v>#N/A</v>
      </c>
      <c r="H6860" s="3" t="e">
        <v>#N/A</v>
      </c>
      <c r="I6860" s="80" t="e">
        <v>#N/A</v>
      </c>
      <c r="J6860" s="80" t="e">
        <v>#N/A</v>
      </c>
      <c r="K6860" s="85" t="e">
        <v>#N/A</v>
      </c>
      <c r="L6860" s="9" t="e">
        <v>#N/A</v>
      </c>
      <c r="M6860" s="93" t="e">
        <v>#N/A</v>
      </c>
      <c r="N6860" s="8" t="e">
        <v>#N/A</v>
      </c>
      <c r="O6860" t="e">
        <v>#N/A</v>
      </c>
      <c r="P6860" t="e">
        <v>#N/A</v>
      </c>
      <c r="Q6860" t="e">
        <v>#N/A</v>
      </c>
      <c r="R6860" s="2" t="e">
        <v>#N/A</v>
      </c>
      <c r="S6860" t="e">
        <v>#N/A</v>
      </c>
      <c r="T6860" s="3" t="e">
        <v>#N/A</v>
      </c>
      <c r="U6860" s="3" t="e">
        <v>#N/A</v>
      </c>
      <c r="V6860" t="e">
        <v>#N/A</v>
      </c>
      <c r="W6860" t="e">
        <v>#N/A</v>
      </c>
      <c r="X6860" t="e">
        <v>#N/A</v>
      </c>
      <c r="Y6860" s="3" t="e">
        <v>#N/A</v>
      </c>
      <c r="Z6860" s="8" t="e">
        <v>#N/A</v>
      </c>
      <c r="AA6860" s="30" t="e">
        <v>#N/A</v>
      </c>
      <c r="AB6860" t="e">
        <v>#N/A</v>
      </c>
      <c r="AC6860" t="e">
        <v>#N/A</v>
      </c>
      <c r="AD6860" t="e">
        <v>#N/A</v>
      </c>
      <c r="AE6860" t="e">
        <v>#N/A</v>
      </c>
      <c r="AF6860" t="e">
        <v>#N/A</v>
      </c>
    </row>
    <row r="6861" spans="1:32" x14ac:dyDescent="0.25">
      <c r="A6861" t="e">
        <v>#N/A</v>
      </c>
      <c r="B6861" s="33" t="e">
        <v>#N/A</v>
      </c>
      <c r="C6861" t="e">
        <v>#N/A</v>
      </c>
      <c r="D6861" t="e">
        <v>#N/A</v>
      </c>
      <c r="E6861" s="69" t="e">
        <v>#N/A</v>
      </c>
      <c r="F6861" s="3" t="e">
        <v>#N/A</v>
      </c>
      <c r="G6861" s="3" t="e">
        <v>#N/A</v>
      </c>
      <c r="H6861" s="3" t="e">
        <v>#N/A</v>
      </c>
      <c r="I6861" s="80" t="e">
        <v>#N/A</v>
      </c>
      <c r="J6861" s="80" t="e">
        <v>#N/A</v>
      </c>
      <c r="K6861" s="85" t="e">
        <v>#N/A</v>
      </c>
      <c r="L6861" s="9" t="e">
        <v>#N/A</v>
      </c>
      <c r="M6861" s="93" t="e">
        <v>#N/A</v>
      </c>
      <c r="N6861" s="8" t="e">
        <v>#N/A</v>
      </c>
      <c r="O6861" t="e">
        <v>#N/A</v>
      </c>
      <c r="P6861" t="e">
        <v>#N/A</v>
      </c>
      <c r="Q6861" t="e">
        <v>#N/A</v>
      </c>
      <c r="R6861" s="2" t="e">
        <v>#N/A</v>
      </c>
      <c r="S6861" t="e">
        <v>#N/A</v>
      </c>
      <c r="T6861" s="3" t="e">
        <v>#N/A</v>
      </c>
      <c r="U6861" s="3" t="e">
        <v>#N/A</v>
      </c>
      <c r="V6861" t="e">
        <v>#N/A</v>
      </c>
      <c r="W6861" t="e">
        <v>#N/A</v>
      </c>
      <c r="X6861" t="e">
        <v>#N/A</v>
      </c>
      <c r="Y6861" s="3" t="e">
        <v>#N/A</v>
      </c>
      <c r="Z6861" s="8" t="e">
        <v>#N/A</v>
      </c>
      <c r="AA6861" s="30" t="e">
        <v>#N/A</v>
      </c>
      <c r="AB6861" t="e">
        <v>#N/A</v>
      </c>
      <c r="AC6861" t="e">
        <v>#N/A</v>
      </c>
      <c r="AD6861" t="e">
        <v>#N/A</v>
      </c>
      <c r="AE6861" t="e">
        <v>#N/A</v>
      </c>
      <c r="AF6861" t="e">
        <v>#N/A</v>
      </c>
    </row>
    <row r="6862" spans="1:32" x14ac:dyDescent="0.25">
      <c r="A6862" t="e">
        <v>#N/A</v>
      </c>
      <c r="B6862" s="33" t="e">
        <v>#N/A</v>
      </c>
      <c r="C6862" t="e">
        <v>#N/A</v>
      </c>
      <c r="D6862" t="e">
        <v>#N/A</v>
      </c>
      <c r="E6862" s="69" t="e">
        <v>#N/A</v>
      </c>
      <c r="F6862" s="3" t="e">
        <v>#N/A</v>
      </c>
      <c r="G6862" s="3" t="e">
        <v>#N/A</v>
      </c>
      <c r="H6862" s="3" t="e">
        <v>#N/A</v>
      </c>
      <c r="I6862" s="80" t="e">
        <v>#N/A</v>
      </c>
      <c r="J6862" s="80" t="e">
        <v>#N/A</v>
      </c>
      <c r="K6862" s="85" t="e">
        <v>#N/A</v>
      </c>
      <c r="L6862" s="9" t="e">
        <v>#N/A</v>
      </c>
      <c r="M6862" s="93" t="e">
        <v>#N/A</v>
      </c>
      <c r="N6862" s="8" t="e">
        <v>#N/A</v>
      </c>
      <c r="O6862" t="e">
        <v>#N/A</v>
      </c>
      <c r="P6862" t="e">
        <v>#N/A</v>
      </c>
      <c r="Q6862" t="e">
        <v>#N/A</v>
      </c>
      <c r="R6862" s="2" t="e">
        <v>#N/A</v>
      </c>
      <c r="S6862" t="e">
        <v>#N/A</v>
      </c>
      <c r="T6862" s="3" t="e">
        <v>#N/A</v>
      </c>
      <c r="U6862" s="3" t="e">
        <v>#N/A</v>
      </c>
      <c r="V6862" t="e">
        <v>#N/A</v>
      </c>
      <c r="W6862" t="e">
        <v>#N/A</v>
      </c>
      <c r="X6862" t="e">
        <v>#N/A</v>
      </c>
      <c r="Y6862" s="3" t="e">
        <v>#N/A</v>
      </c>
      <c r="Z6862" s="8" t="e">
        <v>#N/A</v>
      </c>
      <c r="AA6862" s="30" t="e">
        <v>#N/A</v>
      </c>
      <c r="AB6862" t="e">
        <v>#N/A</v>
      </c>
      <c r="AC6862" t="e">
        <v>#N/A</v>
      </c>
      <c r="AD6862" t="e">
        <v>#N/A</v>
      </c>
      <c r="AE6862" t="e">
        <v>#N/A</v>
      </c>
      <c r="AF6862" t="e">
        <v>#N/A</v>
      </c>
    </row>
    <row r="6863" spans="1:32" x14ac:dyDescent="0.25">
      <c r="A6863" t="e">
        <v>#N/A</v>
      </c>
      <c r="B6863" s="33" t="e">
        <v>#N/A</v>
      </c>
      <c r="C6863" t="e">
        <v>#N/A</v>
      </c>
      <c r="D6863" t="e">
        <v>#N/A</v>
      </c>
      <c r="E6863" s="69" t="e">
        <v>#N/A</v>
      </c>
      <c r="F6863" s="3" t="e">
        <v>#N/A</v>
      </c>
      <c r="G6863" s="3" t="e">
        <v>#N/A</v>
      </c>
      <c r="H6863" s="3" t="e">
        <v>#N/A</v>
      </c>
      <c r="I6863" s="80" t="e">
        <v>#N/A</v>
      </c>
      <c r="J6863" s="80" t="e">
        <v>#N/A</v>
      </c>
      <c r="K6863" s="85" t="e">
        <v>#N/A</v>
      </c>
      <c r="L6863" s="9" t="e">
        <v>#N/A</v>
      </c>
      <c r="M6863" s="93" t="e">
        <v>#N/A</v>
      </c>
      <c r="N6863" s="8" t="e">
        <v>#N/A</v>
      </c>
      <c r="O6863" t="e">
        <v>#N/A</v>
      </c>
      <c r="P6863" t="e">
        <v>#N/A</v>
      </c>
      <c r="Q6863" t="e">
        <v>#N/A</v>
      </c>
      <c r="R6863" s="2" t="e">
        <v>#N/A</v>
      </c>
      <c r="S6863" t="e">
        <v>#N/A</v>
      </c>
      <c r="T6863" s="3" t="e">
        <v>#N/A</v>
      </c>
      <c r="U6863" s="3" t="e">
        <v>#N/A</v>
      </c>
      <c r="V6863" t="e">
        <v>#N/A</v>
      </c>
      <c r="W6863" t="e">
        <v>#N/A</v>
      </c>
      <c r="X6863" t="e">
        <v>#N/A</v>
      </c>
      <c r="Y6863" s="3" t="e">
        <v>#N/A</v>
      </c>
      <c r="Z6863" s="8" t="e">
        <v>#N/A</v>
      </c>
      <c r="AA6863" s="30" t="e">
        <v>#N/A</v>
      </c>
      <c r="AB6863" t="e">
        <v>#N/A</v>
      </c>
      <c r="AC6863" t="e">
        <v>#N/A</v>
      </c>
      <c r="AD6863" t="e">
        <v>#N/A</v>
      </c>
      <c r="AE6863" t="e">
        <v>#N/A</v>
      </c>
      <c r="AF6863" t="e">
        <v>#N/A</v>
      </c>
    </row>
    <row r="6864" spans="1:32" x14ac:dyDescent="0.25">
      <c r="A6864" t="e">
        <v>#N/A</v>
      </c>
      <c r="B6864" s="33" t="e">
        <v>#N/A</v>
      </c>
      <c r="C6864" t="e">
        <v>#N/A</v>
      </c>
      <c r="D6864" t="e">
        <v>#N/A</v>
      </c>
      <c r="E6864" s="69" t="e">
        <v>#N/A</v>
      </c>
      <c r="F6864" s="3" t="e">
        <v>#N/A</v>
      </c>
      <c r="G6864" s="3" t="e">
        <v>#N/A</v>
      </c>
      <c r="H6864" s="3" t="e">
        <v>#N/A</v>
      </c>
      <c r="I6864" s="80" t="e">
        <v>#N/A</v>
      </c>
      <c r="J6864" s="80" t="e">
        <v>#N/A</v>
      </c>
      <c r="K6864" s="85" t="e">
        <v>#N/A</v>
      </c>
      <c r="L6864" s="9" t="e">
        <v>#N/A</v>
      </c>
      <c r="M6864" s="93" t="e">
        <v>#N/A</v>
      </c>
      <c r="N6864" s="8" t="e">
        <v>#N/A</v>
      </c>
      <c r="O6864" t="e">
        <v>#N/A</v>
      </c>
      <c r="P6864" t="e">
        <v>#N/A</v>
      </c>
      <c r="Q6864" t="e">
        <v>#N/A</v>
      </c>
      <c r="R6864" s="2" t="e">
        <v>#N/A</v>
      </c>
      <c r="S6864" t="e">
        <v>#N/A</v>
      </c>
      <c r="T6864" s="3" t="e">
        <v>#N/A</v>
      </c>
      <c r="U6864" s="3" t="e">
        <v>#N/A</v>
      </c>
      <c r="V6864" t="e">
        <v>#N/A</v>
      </c>
      <c r="W6864" t="e">
        <v>#N/A</v>
      </c>
      <c r="X6864" t="e">
        <v>#N/A</v>
      </c>
      <c r="Y6864" s="3" t="e">
        <v>#N/A</v>
      </c>
      <c r="Z6864" s="8" t="e">
        <v>#N/A</v>
      </c>
      <c r="AA6864" s="30" t="e">
        <v>#N/A</v>
      </c>
      <c r="AB6864" t="e">
        <v>#N/A</v>
      </c>
      <c r="AC6864" t="e">
        <v>#N/A</v>
      </c>
      <c r="AD6864" t="e">
        <v>#N/A</v>
      </c>
      <c r="AE6864" t="e">
        <v>#N/A</v>
      </c>
      <c r="AF6864" t="e">
        <v>#N/A</v>
      </c>
    </row>
    <row r="6865" spans="1:32" x14ac:dyDescent="0.25">
      <c r="A6865" t="e">
        <v>#N/A</v>
      </c>
      <c r="B6865" s="33" t="e">
        <v>#N/A</v>
      </c>
      <c r="C6865" t="e">
        <v>#N/A</v>
      </c>
      <c r="D6865" t="e">
        <v>#N/A</v>
      </c>
      <c r="E6865" s="69" t="e">
        <v>#N/A</v>
      </c>
      <c r="F6865" s="3" t="e">
        <v>#N/A</v>
      </c>
      <c r="G6865" s="3" t="e">
        <v>#N/A</v>
      </c>
      <c r="H6865" s="3" t="e">
        <v>#N/A</v>
      </c>
      <c r="I6865" s="80" t="e">
        <v>#N/A</v>
      </c>
      <c r="J6865" s="80" t="e">
        <v>#N/A</v>
      </c>
      <c r="K6865" s="85" t="e">
        <v>#N/A</v>
      </c>
      <c r="L6865" s="9" t="e">
        <v>#N/A</v>
      </c>
      <c r="M6865" s="93" t="e">
        <v>#N/A</v>
      </c>
      <c r="N6865" s="8" t="e">
        <v>#N/A</v>
      </c>
      <c r="O6865" t="e">
        <v>#N/A</v>
      </c>
      <c r="P6865" t="e">
        <v>#N/A</v>
      </c>
      <c r="Q6865" t="e">
        <v>#N/A</v>
      </c>
      <c r="R6865" s="2" t="e">
        <v>#N/A</v>
      </c>
      <c r="S6865" t="e">
        <v>#N/A</v>
      </c>
      <c r="T6865" s="3" t="e">
        <v>#N/A</v>
      </c>
      <c r="U6865" s="3" t="e">
        <v>#N/A</v>
      </c>
      <c r="V6865" t="e">
        <v>#N/A</v>
      </c>
      <c r="W6865" t="e">
        <v>#N/A</v>
      </c>
      <c r="X6865" t="e">
        <v>#N/A</v>
      </c>
      <c r="Y6865" s="3" t="e">
        <v>#N/A</v>
      </c>
      <c r="Z6865" s="8" t="e">
        <v>#N/A</v>
      </c>
      <c r="AA6865" s="30" t="e">
        <v>#N/A</v>
      </c>
      <c r="AB6865" t="e">
        <v>#N/A</v>
      </c>
      <c r="AC6865" t="e">
        <v>#N/A</v>
      </c>
      <c r="AD6865" t="e">
        <v>#N/A</v>
      </c>
      <c r="AE6865" t="e">
        <v>#N/A</v>
      </c>
      <c r="AF6865" t="e">
        <v>#N/A</v>
      </c>
    </row>
    <row r="6866" spans="1:32" x14ac:dyDescent="0.25">
      <c r="A6866" t="e">
        <v>#N/A</v>
      </c>
      <c r="B6866" s="33" t="e">
        <v>#N/A</v>
      </c>
      <c r="C6866" t="e">
        <v>#N/A</v>
      </c>
      <c r="D6866" t="e">
        <v>#N/A</v>
      </c>
      <c r="E6866" s="69" t="e">
        <v>#N/A</v>
      </c>
      <c r="F6866" s="3" t="e">
        <v>#N/A</v>
      </c>
      <c r="G6866" s="3" t="e">
        <v>#N/A</v>
      </c>
      <c r="H6866" s="3" t="e">
        <v>#N/A</v>
      </c>
      <c r="I6866" s="80" t="e">
        <v>#N/A</v>
      </c>
      <c r="J6866" s="80" t="e">
        <v>#N/A</v>
      </c>
      <c r="K6866" s="85" t="e">
        <v>#N/A</v>
      </c>
      <c r="L6866" s="9" t="e">
        <v>#N/A</v>
      </c>
      <c r="M6866" s="93" t="e">
        <v>#N/A</v>
      </c>
      <c r="N6866" s="8" t="e">
        <v>#N/A</v>
      </c>
      <c r="O6866" t="e">
        <v>#N/A</v>
      </c>
      <c r="P6866" t="e">
        <v>#N/A</v>
      </c>
      <c r="Q6866" t="e">
        <v>#N/A</v>
      </c>
      <c r="R6866" s="2" t="e">
        <v>#N/A</v>
      </c>
      <c r="S6866" t="e">
        <v>#N/A</v>
      </c>
      <c r="T6866" s="3" t="e">
        <v>#N/A</v>
      </c>
      <c r="U6866" s="3" t="e">
        <v>#N/A</v>
      </c>
      <c r="V6866" t="e">
        <v>#N/A</v>
      </c>
      <c r="W6866" t="e">
        <v>#N/A</v>
      </c>
      <c r="X6866" t="e">
        <v>#N/A</v>
      </c>
      <c r="Y6866" s="3" t="e">
        <v>#N/A</v>
      </c>
      <c r="Z6866" s="8" t="e">
        <v>#N/A</v>
      </c>
      <c r="AA6866" s="30" t="e">
        <v>#N/A</v>
      </c>
      <c r="AB6866" t="e">
        <v>#N/A</v>
      </c>
      <c r="AC6866" t="e">
        <v>#N/A</v>
      </c>
      <c r="AD6866" t="e">
        <v>#N/A</v>
      </c>
      <c r="AE6866" t="e">
        <v>#N/A</v>
      </c>
      <c r="AF6866" t="e">
        <v>#N/A</v>
      </c>
    </row>
    <row r="6867" spans="1:32" x14ac:dyDescent="0.25">
      <c r="A6867" t="e">
        <v>#N/A</v>
      </c>
      <c r="B6867" s="33" t="e">
        <v>#N/A</v>
      </c>
      <c r="C6867" t="e">
        <v>#N/A</v>
      </c>
      <c r="D6867" t="e">
        <v>#N/A</v>
      </c>
      <c r="E6867" s="69" t="e">
        <v>#N/A</v>
      </c>
      <c r="F6867" s="3" t="e">
        <v>#N/A</v>
      </c>
      <c r="G6867" s="3" t="e">
        <v>#N/A</v>
      </c>
      <c r="H6867" s="3" t="e">
        <v>#N/A</v>
      </c>
      <c r="I6867" s="80" t="e">
        <v>#N/A</v>
      </c>
      <c r="J6867" s="80" t="e">
        <v>#N/A</v>
      </c>
      <c r="K6867" s="85" t="e">
        <v>#N/A</v>
      </c>
      <c r="L6867" s="9" t="e">
        <v>#N/A</v>
      </c>
      <c r="M6867" s="93" t="e">
        <v>#N/A</v>
      </c>
      <c r="N6867" s="8" t="e">
        <v>#N/A</v>
      </c>
      <c r="O6867" t="e">
        <v>#N/A</v>
      </c>
      <c r="P6867" t="e">
        <v>#N/A</v>
      </c>
      <c r="Q6867" t="e">
        <v>#N/A</v>
      </c>
      <c r="R6867" s="2" t="e">
        <v>#N/A</v>
      </c>
      <c r="S6867" t="e">
        <v>#N/A</v>
      </c>
      <c r="T6867" s="3" t="e">
        <v>#N/A</v>
      </c>
      <c r="U6867" s="3" t="e">
        <v>#N/A</v>
      </c>
      <c r="V6867" t="e">
        <v>#N/A</v>
      </c>
      <c r="W6867" t="e">
        <v>#N/A</v>
      </c>
      <c r="X6867" t="e">
        <v>#N/A</v>
      </c>
      <c r="Y6867" s="3" t="e">
        <v>#N/A</v>
      </c>
      <c r="Z6867" s="8" t="e">
        <v>#N/A</v>
      </c>
      <c r="AA6867" s="30" t="e">
        <v>#N/A</v>
      </c>
      <c r="AB6867" t="e">
        <v>#N/A</v>
      </c>
      <c r="AC6867" t="e">
        <v>#N/A</v>
      </c>
      <c r="AD6867" t="e">
        <v>#N/A</v>
      </c>
      <c r="AE6867" t="e">
        <v>#N/A</v>
      </c>
      <c r="AF6867" t="e">
        <v>#N/A</v>
      </c>
    </row>
    <row r="6868" spans="1:32" x14ac:dyDescent="0.25">
      <c r="A6868" t="e">
        <v>#N/A</v>
      </c>
      <c r="B6868" s="33" t="e">
        <v>#N/A</v>
      </c>
      <c r="C6868" t="e">
        <v>#N/A</v>
      </c>
      <c r="D6868" t="e">
        <v>#N/A</v>
      </c>
      <c r="E6868" s="69" t="e">
        <v>#N/A</v>
      </c>
      <c r="F6868" s="3" t="e">
        <v>#N/A</v>
      </c>
      <c r="G6868" s="3" t="e">
        <v>#N/A</v>
      </c>
      <c r="H6868" s="3" t="e">
        <v>#N/A</v>
      </c>
      <c r="I6868" s="80" t="e">
        <v>#N/A</v>
      </c>
      <c r="J6868" s="80" t="e">
        <v>#N/A</v>
      </c>
      <c r="K6868" s="85" t="e">
        <v>#N/A</v>
      </c>
      <c r="L6868" s="9" t="e">
        <v>#N/A</v>
      </c>
      <c r="M6868" s="93" t="e">
        <v>#N/A</v>
      </c>
      <c r="N6868" s="8" t="e">
        <v>#N/A</v>
      </c>
      <c r="O6868" t="e">
        <v>#N/A</v>
      </c>
      <c r="P6868" t="e">
        <v>#N/A</v>
      </c>
      <c r="Q6868" t="e">
        <v>#N/A</v>
      </c>
      <c r="R6868" s="2" t="e">
        <v>#N/A</v>
      </c>
      <c r="S6868" t="e">
        <v>#N/A</v>
      </c>
      <c r="T6868" s="3" t="e">
        <v>#N/A</v>
      </c>
      <c r="U6868" s="3" t="e">
        <v>#N/A</v>
      </c>
      <c r="V6868" t="e">
        <v>#N/A</v>
      </c>
      <c r="W6868" t="e">
        <v>#N/A</v>
      </c>
      <c r="X6868" t="e">
        <v>#N/A</v>
      </c>
      <c r="Y6868" s="3" t="e">
        <v>#N/A</v>
      </c>
      <c r="Z6868" s="8" t="e">
        <v>#N/A</v>
      </c>
      <c r="AA6868" s="30" t="e">
        <v>#N/A</v>
      </c>
      <c r="AB6868" t="e">
        <v>#N/A</v>
      </c>
      <c r="AC6868" t="e">
        <v>#N/A</v>
      </c>
      <c r="AD6868" t="e">
        <v>#N/A</v>
      </c>
      <c r="AE6868" t="e">
        <v>#N/A</v>
      </c>
      <c r="AF6868" t="e">
        <v>#N/A</v>
      </c>
    </row>
    <row r="6869" spans="1:32" x14ac:dyDescent="0.25">
      <c r="A6869" t="e">
        <v>#N/A</v>
      </c>
      <c r="B6869" s="33" t="e">
        <v>#N/A</v>
      </c>
      <c r="C6869" t="e">
        <v>#N/A</v>
      </c>
      <c r="D6869" t="e">
        <v>#N/A</v>
      </c>
      <c r="E6869" s="69" t="e">
        <v>#N/A</v>
      </c>
      <c r="F6869" s="3" t="e">
        <v>#N/A</v>
      </c>
      <c r="G6869" s="3" t="e">
        <v>#N/A</v>
      </c>
      <c r="H6869" s="3" t="e">
        <v>#N/A</v>
      </c>
      <c r="I6869" s="80" t="e">
        <v>#N/A</v>
      </c>
      <c r="J6869" s="80" t="e">
        <v>#N/A</v>
      </c>
      <c r="K6869" s="85" t="e">
        <v>#N/A</v>
      </c>
      <c r="L6869" s="9" t="e">
        <v>#N/A</v>
      </c>
      <c r="M6869" s="93" t="e">
        <v>#N/A</v>
      </c>
      <c r="N6869" s="8" t="e">
        <v>#N/A</v>
      </c>
      <c r="O6869" t="e">
        <v>#N/A</v>
      </c>
      <c r="P6869" t="e">
        <v>#N/A</v>
      </c>
      <c r="Q6869" t="e">
        <v>#N/A</v>
      </c>
      <c r="R6869" s="2" t="e">
        <v>#N/A</v>
      </c>
      <c r="S6869" t="e">
        <v>#N/A</v>
      </c>
      <c r="T6869" s="3" t="e">
        <v>#N/A</v>
      </c>
      <c r="U6869" s="3" t="e">
        <v>#N/A</v>
      </c>
      <c r="V6869" t="e">
        <v>#N/A</v>
      </c>
      <c r="W6869" t="e">
        <v>#N/A</v>
      </c>
      <c r="X6869" t="e">
        <v>#N/A</v>
      </c>
      <c r="Y6869" s="3" t="e">
        <v>#N/A</v>
      </c>
      <c r="Z6869" s="8" t="e">
        <v>#N/A</v>
      </c>
      <c r="AA6869" s="30" t="e">
        <v>#N/A</v>
      </c>
      <c r="AB6869" t="e">
        <v>#N/A</v>
      </c>
      <c r="AC6869" t="e">
        <v>#N/A</v>
      </c>
      <c r="AD6869" t="e">
        <v>#N/A</v>
      </c>
      <c r="AE6869" t="e">
        <v>#N/A</v>
      </c>
      <c r="AF6869" t="e">
        <v>#N/A</v>
      </c>
    </row>
    <row r="6870" spans="1:32" x14ac:dyDescent="0.25">
      <c r="A6870" t="e">
        <v>#N/A</v>
      </c>
      <c r="B6870" s="33" t="e">
        <v>#N/A</v>
      </c>
      <c r="C6870" t="e">
        <v>#N/A</v>
      </c>
      <c r="D6870" t="e">
        <v>#N/A</v>
      </c>
      <c r="E6870" s="69" t="e">
        <v>#N/A</v>
      </c>
      <c r="F6870" s="3" t="e">
        <v>#N/A</v>
      </c>
      <c r="G6870" s="3" t="e">
        <v>#N/A</v>
      </c>
      <c r="H6870" s="3" t="e">
        <v>#N/A</v>
      </c>
      <c r="I6870" s="80" t="e">
        <v>#N/A</v>
      </c>
      <c r="J6870" s="80" t="e">
        <v>#N/A</v>
      </c>
      <c r="K6870" s="85" t="e">
        <v>#N/A</v>
      </c>
      <c r="L6870" s="9" t="e">
        <v>#N/A</v>
      </c>
      <c r="M6870" s="93" t="e">
        <v>#N/A</v>
      </c>
      <c r="N6870" s="8" t="e">
        <v>#N/A</v>
      </c>
      <c r="O6870" t="e">
        <v>#N/A</v>
      </c>
      <c r="P6870" t="e">
        <v>#N/A</v>
      </c>
      <c r="Q6870" t="e">
        <v>#N/A</v>
      </c>
      <c r="R6870" s="2" t="e">
        <v>#N/A</v>
      </c>
      <c r="S6870" t="e">
        <v>#N/A</v>
      </c>
      <c r="T6870" s="3" t="e">
        <v>#N/A</v>
      </c>
      <c r="U6870" s="3" t="e">
        <v>#N/A</v>
      </c>
      <c r="V6870" t="e">
        <v>#N/A</v>
      </c>
      <c r="W6870" t="e">
        <v>#N/A</v>
      </c>
      <c r="X6870" t="e">
        <v>#N/A</v>
      </c>
      <c r="Y6870" s="3" t="e">
        <v>#N/A</v>
      </c>
      <c r="Z6870" s="8" t="e">
        <v>#N/A</v>
      </c>
      <c r="AA6870" s="30" t="e">
        <v>#N/A</v>
      </c>
      <c r="AB6870" t="e">
        <v>#N/A</v>
      </c>
      <c r="AC6870" t="e">
        <v>#N/A</v>
      </c>
      <c r="AD6870" t="e">
        <v>#N/A</v>
      </c>
      <c r="AE6870" t="e">
        <v>#N/A</v>
      </c>
      <c r="AF6870" t="e">
        <v>#N/A</v>
      </c>
    </row>
    <row r="6871" spans="1:32" x14ac:dyDescent="0.25">
      <c r="A6871" t="e">
        <v>#N/A</v>
      </c>
      <c r="B6871" s="33" t="e">
        <v>#N/A</v>
      </c>
      <c r="C6871" t="e">
        <v>#N/A</v>
      </c>
      <c r="D6871" t="e">
        <v>#N/A</v>
      </c>
      <c r="E6871" s="69" t="e">
        <v>#N/A</v>
      </c>
      <c r="F6871" s="3" t="e">
        <v>#N/A</v>
      </c>
      <c r="G6871" s="3" t="e">
        <v>#N/A</v>
      </c>
      <c r="H6871" s="3" t="e">
        <v>#N/A</v>
      </c>
      <c r="I6871" s="80" t="e">
        <v>#N/A</v>
      </c>
      <c r="J6871" s="80" t="e">
        <v>#N/A</v>
      </c>
      <c r="K6871" s="85" t="e">
        <v>#N/A</v>
      </c>
      <c r="L6871" s="9" t="e">
        <v>#N/A</v>
      </c>
      <c r="M6871" s="93" t="e">
        <v>#N/A</v>
      </c>
      <c r="N6871" s="8" t="e">
        <v>#N/A</v>
      </c>
      <c r="O6871" t="e">
        <v>#N/A</v>
      </c>
      <c r="P6871" t="e">
        <v>#N/A</v>
      </c>
      <c r="Q6871" t="e">
        <v>#N/A</v>
      </c>
      <c r="R6871" s="2" t="e">
        <v>#N/A</v>
      </c>
      <c r="S6871" t="e">
        <v>#N/A</v>
      </c>
      <c r="T6871" s="3" t="e">
        <v>#N/A</v>
      </c>
      <c r="U6871" s="3" t="e">
        <v>#N/A</v>
      </c>
      <c r="V6871" t="e">
        <v>#N/A</v>
      </c>
      <c r="W6871" t="e">
        <v>#N/A</v>
      </c>
      <c r="X6871" t="e">
        <v>#N/A</v>
      </c>
      <c r="Y6871" s="3" t="e">
        <v>#N/A</v>
      </c>
      <c r="Z6871" s="8" t="e">
        <v>#N/A</v>
      </c>
      <c r="AA6871" s="30" t="e">
        <v>#N/A</v>
      </c>
      <c r="AB6871" t="e">
        <v>#N/A</v>
      </c>
      <c r="AC6871" t="e">
        <v>#N/A</v>
      </c>
      <c r="AD6871" t="e">
        <v>#N/A</v>
      </c>
      <c r="AE6871" t="e">
        <v>#N/A</v>
      </c>
      <c r="AF6871" t="e">
        <v>#N/A</v>
      </c>
    </row>
    <row r="6872" spans="1:32" x14ac:dyDescent="0.25">
      <c r="A6872" t="e">
        <v>#N/A</v>
      </c>
      <c r="B6872" s="33" t="e">
        <v>#N/A</v>
      </c>
      <c r="C6872" t="e">
        <v>#N/A</v>
      </c>
      <c r="D6872" t="e">
        <v>#N/A</v>
      </c>
      <c r="E6872" s="69" t="e">
        <v>#N/A</v>
      </c>
      <c r="F6872" s="3" t="e">
        <v>#N/A</v>
      </c>
      <c r="G6872" s="3" t="e">
        <v>#N/A</v>
      </c>
      <c r="H6872" s="3" t="e">
        <v>#N/A</v>
      </c>
      <c r="I6872" s="80" t="e">
        <v>#N/A</v>
      </c>
      <c r="J6872" s="80" t="e">
        <v>#N/A</v>
      </c>
      <c r="K6872" s="85" t="e">
        <v>#N/A</v>
      </c>
      <c r="L6872" s="9" t="e">
        <v>#N/A</v>
      </c>
      <c r="M6872" s="93" t="e">
        <v>#N/A</v>
      </c>
      <c r="N6872" s="8" t="e">
        <v>#N/A</v>
      </c>
      <c r="O6872" t="e">
        <v>#N/A</v>
      </c>
      <c r="P6872" t="e">
        <v>#N/A</v>
      </c>
      <c r="Q6872" t="e">
        <v>#N/A</v>
      </c>
      <c r="R6872" s="2" t="e">
        <v>#N/A</v>
      </c>
      <c r="S6872" t="e">
        <v>#N/A</v>
      </c>
      <c r="T6872" s="3" t="e">
        <v>#N/A</v>
      </c>
      <c r="U6872" s="3" t="e">
        <v>#N/A</v>
      </c>
      <c r="V6872" t="e">
        <v>#N/A</v>
      </c>
      <c r="W6872" t="e">
        <v>#N/A</v>
      </c>
      <c r="X6872" t="e">
        <v>#N/A</v>
      </c>
      <c r="Y6872" s="3" t="e">
        <v>#N/A</v>
      </c>
      <c r="Z6872" s="8" t="e">
        <v>#N/A</v>
      </c>
      <c r="AA6872" s="30" t="e">
        <v>#N/A</v>
      </c>
      <c r="AB6872" t="e">
        <v>#N/A</v>
      </c>
      <c r="AC6872" t="e">
        <v>#N/A</v>
      </c>
      <c r="AD6872" t="e">
        <v>#N/A</v>
      </c>
      <c r="AE6872" t="e">
        <v>#N/A</v>
      </c>
      <c r="AF6872" t="e">
        <v>#N/A</v>
      </c>
    </row>
    <row r="6873" spans="1:32" x14ac:dyDescent="0.25">
      <c r="A6873" t="e">
        <v>#N/A</v>
      </c>
      <c r="B6873" s="33" t="e">
        <v>#N/A</v>
      </c>
      <c r="C6873" t="e">
        <v>#N/A</v>
      </c>
      <c r="D6873" t="e">
        <v>#N/A</v>
      </c>
      <c r="E6873" s="69" t="e">
        <v>#N/A</v>
      </c>
      <c r="F6873" s="3" t="e">
        <v>#N/A</v>
      </c>
      <c r="G6873" s="3" t="e">
        <v>#N/A</v>
      </c>
      <c r="H6873" s="3" t="e">
        <v>#N/A</v>
      </c>
      <c r="I6873" s="80" t="e">
        <v>#N/A</v>
      </c>
      <c r="J6873" s="80" t="e">
        <v>#N/A</v>
      </c>
      <c r="K6873" s="85" t="e">
        <v>#N/A</v>
      </c>
      <c r="L6873" s="9" t="e">
        <v>#N/A</v>
      </c>
      <c r="M6873" s="93" t="e">
        <v>#N/A</v>
      </c>
      <c r="N6873" s="8" t="e">
        <v>#N/A</v>
      </c>
      <c r="O6873" t="e">
        <v>#N/A</v>
      </c>
      <c r="P6873" t="e">
        <v>#N/A</v>
      </c>
      <c r="Q6873" t="e">
        <v>#N/A</v>
      </c>
      <c r="R6873" s="2" t="e">
        <v>#N/A</v>
      </c>
      <c r="S6873" t="e">
        <v>#N/A</v>
      </c>
      <c r="T6873" s="3" t="e">
        <v>#N/A</v>
      </c>
      <c r="U6873" s="3" t="e">
        <v>#N/A</v>
      </c>
      <c r="V6873" t="e">
        <v>#N/A</v>
      </c>
      <c r="W6873" t="e">
        <v>#N/A</v>
      </c>
      <c r="X6873" t="e">
        <v>#N/A</v>
      </c>
      <c r="Y6873" s="3" t="e">
        <v>#N/A</v>
      </c>
      <c r="Z6873" s="8" t="e">
        <v>#N/A</v>
      </c>
      <c r="AA6873" s="30" t="e">
        <v>#N/A</v>
      </c>
      <c r="AB6873" t="e">
        <v>#N/A</v>
      </c>
      <c r="AC6873" t="e">
        <v>#N/A</v>
      </c>
      <c r="AD6873" t="e">
        <v>#N/A</v>
      </c>
      <c r="AE6873" t="e">
        <v>#N/A</v>
      </c>
      <c r="AF6873" t="e">
        <v>#N/A</v>
      </c>
    </row>
    <row r="6874" spans="1:32" x14ac:dyDescent="0.25">
      <c r="A6874" t="e">
        <v>#N/A</v>
      </c>
      <c r="B6874" s="33" t="e">
        <v>#N/A</v>
      </c>
      <c r="C6874" t="e">
        <v>#N/A</v>
      </c>
      <c r="D6874" t="e">
        <v>#N/A</v>
      </c>
      <c r="E6874" s="69" t="e">
        <v>#N/A</v>
      </c>
      <c r="F6874" s="3" t="e">
        <v>#N/A</v>
      </c>
      <c r="G6874" s="3" t="e">
        <v>#N/A</v>
      </c>
      <c r="H6874" s="3" t="e">
        <v>#N/A</v>
      </c>
      <c r="I6874" s="80" t="e">
        <v>#N/A</v>
      </c>
      <c r="J6874" s="80" t="e">
        <v>#N/A</v>
      </c>
      <c r="K6874" s="85" t="e">
        <v>#N/A</v>
      </c>
      <c r="L6874" s="9" t="e">
        <v>#N/A</v>
      </c>
      <c r="M6874" s="93" t="e">
        <v>#N/A</v>
      </c>
      <c r="N6874" s="8" t="e">
        <v>#N/A</v>
      </c>
      <c r="O6874" t="e">
        <v>#N/A</v>
      </c>
      <c r="P6874" t="e">
        <v>#N/A</v>
      </c>
      <c r="Q6874" t="e">
        <v>#N/A</v>
      </c>
      <c r="R6874" s="2" t="e">
        <v>#N/A</v>
      </c>
      <c r="S6874" t="e">
        <v>#N/A</v>
      </c>
      <c r="T6874" s="3" t="e">
        <v>#N/A</v>
      </c>
      <c r="U6874" s="3" t="e">
        <v>#N/A</v>
      </c>
      <c r="V6874" t="e">
        <v>#N/A</v>
      </c>
      <c r="W6874" t="e">
        <v>#N/A</v>
      </c>
      <c r="X6874" t="e">
        <v>#N/A</v>
      </c>
      <c r="Y6874" s="3" t="e">
        <v>#N/A</v>
      </c>
      <c r="Z6874" s="8" t="e">
        <v>#N/A</v>
      </c>
      <c r="AA6874" s="30" t="e">
        <v>#N/A</v>
      </c>
      <c r="AB6874" t="e">
        <v>#N/A</v>
      </c>
      <c r="AC6874" t="e">
        <v>#N/A</v>
      </c>
      <c r="AD6874" t="e">
        <v>#N/A</v>
      </c>
      <c r="AE6874" t="e">
        <v>#N/A</v>
      </c>
      <c r="AF6874" t="e">
        <v>#N/A</v>
      </c>
    </row>
    <row r="6875" spans="1:32" x14ac:dyDescent="0.25">
      <c r="A6875" t="e">
        <v>#N/A</v>
      </c>
      <c r="B6875" s="33" t="e">
        <v>#N/A</v>
      </c>
      <c r="C6875" t="e">
        <v>#N/A</v>
      </c>
      <c r="D6875" t="e">
        <v>#N/A</v>
      </c>
      <c r="E6875" s="69" t="e">
        <v>#N/A</v>
      </c>
      <c r="F6875" s="3" t="e">
        <v>#N/A</v>
      </c>
      <c r="G6875" s="3" t="e">
        <v>#N/A</v>
      </c>
      <c r="H6875" s="3" t="e">
        <v>#N/A</v>
      </c>
      <c r="I6875" s="80" t="e">
        <v>#N/A</v>
      </c>
      <c r="J6875" s="80" t="e">
        <v>#N/A</v>
      </c>
      <c r="K6875" s="85" t="e">
        <v>#N/A</v>
      </c>
      <c r="L6875" s="9" t="e">
        <v>#N/A</v>
      </c>
      <c r="M6875" s="93" t="e">
        <v>#N/A</v>
      </c>
      <c r="N6875" s="8" t="e">
        <v>#N/A</v>
      </c>
      <c r="O6875" t="e">
        <v>#N/A</v>
      </c>
      <c r="P6875" t="e">
        <v>#N/A</v>
      </c>
      <c r="Q6875" t="e">
        <v>#N/A</v>
      </c>
      <c r="R6875" s="2" t="e">
        <v>#N/A</v>
      </c>
      <c r="S6875" t="e">
        <v>#N/A</v>
      </c>
      <c r="T6875" s="3" t="e">
        <v>#N/A</v>
      </c>
      <c r="U6875" s="3" t="e">
        <v>#N/A</v>
      </c>
      <c r="V6875" t="e">
        <v>#N/A</v>
      </c>
      <c r="W6875" t="e">
        <v>#N/A</v>
      </c>
      <c r="X6875" t="e">
        <v>#N/A</v>
      </c>
      <c r="Y6875" s="3" t="e">
        <v>#N/A</v>
      </c>
      <c r="Z6875" s="8" t="e">
        <v>#N/A</v>
      </c>
      <c r="AA6875" s="30" t="e">
        <v>#N/A</v>
      </c>
      <c r="AB6875" t="e">
        <v>#N/A</v>
      </c>
      <c r="AC6875" t="e">
        <v>#N/A</v>
      </c>
      <c r="AD6875" t="e">
        <v>#N/A</v>
      </c>
      <c r="AE6875" t="e">
        <v>#N/A</v>
      </c>
      <c r="AF6875" t="e">
        <v>#N/A</v>
      </c>
    </row>
    <row r="6876" spans="1:32" x14ac:dyDescent="0.25">
      <c r="A6876" t="e">
        <v>#N/A</v>
      </c>
      <c r="B6876" s="33" t="e">
        <v>#N/A</v>
      </c>
      <c r="C6876" t="e">
        <v>#N/A</v>
      </c>
      <c r="D6876" t="e">
        <v>#N/A</v>
      </c>
      <c r="E6876" s="69" t="e">
        <v>#N/A</v>
      </c>
      <c r="F6876" s="3" t="e">
        <v>#N/A</v>
      </c>
      <c r="G6876" s="3" t="e">
        <v>#N/A</v>
      </c>
      <c r="H6876" s="3" t="e">
        <v>#N/A</v>
      </c>
      <c r="I6876" s="80" t="e">
        <v>#N/A</v>
      </c>
      <c r="J6876" s="80" t="e">
        <v>#N/A</v>
      </c>
      <c r="K6876" s="85" t="e">
        <v>#N/A</v>
      </c>
      <c r="L6876" s="9" t="e">
        <v>#N/A</v>
      </c>
      <c r="M6876" s="93" t="e">
        <v>#N/A</v>
      </c>
      <c r="N6876" s="8" t="e">
        <v>#N/A</v>
      </c>
      <c r="O6876" t="e">
        <v>#N/A</v>
      </c>
      <c r="P6876" t="e">
        <v>#N/A</v>
      </c>
      <c r="Q6876" t="e">
        <v>#N/A</v>
      </c>
      <c r="R6876" s="2" t="e">
        <v>#N/A</v>
      </c>
      <c r="S6876" t="e">
        <v>#N/A</v>
      </c>
      <c r="T6876" s="3" t="e">
        <v>#N/A</v>
      </c>
      <c r="U6876" s="3" t="e">
        <v>#N/A</v>
      </c>
      <c r="V6876" t="e">
        <v>#N/A</v>
      </c>
      <c r="W6876" t="e">
        <v>#N/A</v>
      </c>
      <c r="X6876" t="e">
        <v>#N/A</v>
      </c>
      <c r="Y6876" s="3" t="e">
        <v>#N/A</v>
      </c>
      <c r="Z6876" s="8" t="e">
        <v>#N/A</v>
      </c>
      <c r="AA6876" s="30" t="e">
        <v>#N/A</v>
      </c>
      <c r="AB6876" t="e">
        <v>#N/A</v>
      </c>
      <c r="AC6876" t="e">
        <v>#N/A</v>
      </c>
      <c r="AD6876" t="e">
        <v>#N/A</v>
      </c>
      <c r="AE6876" t="e">
        <v>#N/A</v>
      </c>
      <c r="AF6876" t="e">
        <v>#N/A</v>
      </c>
    </row>
    <row r="6877" spans="1:32" x14ac:dyDescent="0.25">
      <c r="A6877" t="e">
        <v>#N/A</v>
      </c>
      <c r="B6877" s="33" t="e">
        <v>#N/A</v>
      </c>
      <c r="C6877" t="e">
        <v>#N/A</v>
      </c>
      <c r="D6877" t="e">
        <v>#N/A</v>
      </c>
      <c r="E6877" s="69" t="e">
        <v>#N/A</v>
      </c>
      <c r="F6877" s="3" t="e">
        <v>#N/A</v>
      </c>
      <c r="G6877" s="3" t="e">
        <v>#N/A</v>
      </c>
      <c r="H6877" s="3" t="e">
        <v>#N/A</v>
      </c>
      <c r="I6877" s="80" t="e">
        <v>#N/A</v>
      </c>
      <c r="J6877" s="80" t="e">
        <v>#N/A</v>
      </c>
      <c r="K6877" s="85" t="e">
        <v>#N/A</v>
      </c>
      <c r="L6877" s="9" t="e">
        <v>#N/A</v>
      </c>
      <c r="M6877" s="93" t="e">
        <v>#N/A</v>
      </c>
      <c r="N6877" s="8" t="e">
        <v>#N/A</v>
      </c>
      <c r="O6877" t="e">
        <v>#N/A</v>
      </c>
      <c r="P6877" t="e">
        <v>#N/A</v>
      </c>
      <c r="Q6877" t="e">
        <v>#N/A</v>
      </c>
      <c r="R6877" s="2" t="e">
        <v>#N/A</v>
      </c>
      <c r="S6877" t="e">
        <v>#N/A</v>
      </c>
      <c r="T6877" s="3" t="e">
        <v>#N/A</v>
      </c>
      <c r="U6877" s="3" t="e">
        <v>#N/A</v>
      </c>
      <c r="V6877" t="e">
        <v>#N/A</v>
      </c>
      <c r="W6877" t="e">
        <v>#N/A</v>
      </c>
      <c r="X6877" t="e">
        <v>#N/A</v>
      </c>
      <c r="Y6877" s="3" t="e">
        <v>#N/A</v>
      </c>
      <c r="Z6877" s="8" t="e">
        <v>#N/A</v>
      </c>
      <c r="AA6877" s="30" t="e">
        <v>#N/A</v>
      </c>
      <c r="AB6877" t="e">
        <v>#N/A</v>
      </c>
      <c r="AC6877" t="e">
        <v>#N/A</v>
      </c>
      <c r="AD6877" t="e">
        <v>#N/A</v>
      </c>
      <c r="AE6877" t="e">
        <v>#N/A</v>
      </c>
      <c r="AF6877" t="e">
        <v>#N/A</v>
      </c>
    </row>
    <row r="6878" spans="1:32" x14ac:dyDescent="0.25">
      <c r="A6878" t="e">
        <v>#N/A</v>
      </c>
      <c r="B6878" s="33" t="e">
        <v>#N/A</v>
      </c>
      <c r="C6878" t="e">
        <v>#N/A</v>
      </c>
      <c r="D6878" t="e">
        <v>#N/A</v>
      </c>
      <c r="E6878" s="69" t="e">
        <v>#N/A</v>
      </c>
      <c r="F6878" s="3" t="e">
        <v>#N/A</v>
      </c>
      <c r="G6878" s="3" t="e">
        <v>#N/A</v>
      </c>
      <c r="H6878" s="3" t="e">
        <v>#N/A</v>
      </c>
      <c r="I6878" s="80" t="e">
        <v>#N/A</v>
      </c>
      <c r="J6878" s="80" t="e">
        <v>#N/A</v>
      </c>
      <c r="K6878" s="85" t="e">
        <v>#N/A</v>
      </c>
      <c r="L6878" s="9" t="e">
        <v>#N/A</v>
      </c>
      <c r="M6878" s="93" t="e">
        <v>#N/A</v>
      </c>
      <c r="N6878" s="8" t="e">
        <v>#N/A</v>
      </c>
      <c r="O6878" t="e">
        <v>#N/A</v>
      </c>
      <c r="P6878" t="e">
        <v>#N/A</v>
      </c>
      <c r="Q6878" t="e">
        <v>#N/A</v>
      </c>
      <c r="R6878" s="2" t="e">
        <v>#N/A</v>
      </c>
      <c r="S6878" t="e">
        <v>#N/A</v>
      </c>
      <c r="T6878" s="3" t="e">
        <v>#N/A</v>
      </c>
      <c r="U6878" s="3" t="e">
        <v>#N/A</v>
      </c>
      <c r="V6878" t="e">
        <v>#N/A</v>
      </c>
      <c r="W6878" t="e">
        <v>#N/A</v>
      </c>
      <c r="X6878" t="e">
        <v>#N/A</v>
      </c>
      <c r="Y6878" s="3" t="e">
        <v>#N/A</v>
      </c>
      <c r="Z6878" s="8" t="e">
        <v>#N/A</v>
      </c>
      <c r="AA6878" s="30" t="e">
        <v>#N/A</v>
      </c>
      <c r="AB6878" t="e">
        <v>#N/A</v>
      </c>
      <c r="AC6878" t="e">
        <v>#N/A</v>
      </c>
      <c r="AD6878" t="e">
        <v>#N/A</v>
      </c>
      <c r="AE6878" t="e">
        <v>#N/A</v>
      </c>
      <c r="AF6878" t="e">
        <v>#N/A</v>
      </c>
    </row>
    <row r="6879" spans="1:32" x14ac:dyDescent="0.25">
      <c r="A6879" t="e">
        <v>#N/A</v>
      </c>
      <c r="B6879" s="33" t="e">
        <v>#N/A</v>
      </c>
      <c r="C6879" t="e">
        <v>#N/A</v>
      </c>
      <c r="D6879" t="e">
        <v>#N/A</v>
      </c>
      <c r="E6879" s="69" t="e">
        <v>#N/A</v>
      </c>
      <c r="F6879" s="3" t="e">
        <v>#N/A</v>
      </c>
      <c r="G6879" s="3" t="e">
        <v>#N/A</v>
      </c>
      <c r="H6879" s="3" t="e">
        <v>#N/A</v>
      </c>
      <c r="I6879" s="80" t="e">
        <v>#N/A</v>
      </c>
      <c r="J6879" s="80" t="e">
        <v>#N/A</v>
      </c>
      <c r="K6879" s="85" t="e">
        <v>#N/A</v>
      </c>
      <c r="L6879" s="9" t="e">
        <v>#N/A</v>
      </c>
      <c r="M6879" s="93" t="e">
        <v>#N/A</v>
      </c>
      <c r="N6879" s="8" t="e">
        <v>#N/A</v>
      </c>
      <c r="O6879" t="e">
        <v>#N/A</v>
      </c>
      <c r="P6879" t="e">
        <v>#N/A</v>
      </c>
      <c r="Q6879" t="e">
        <v>#N/A</v>
      </c>
      <c r="R6879" s="2" t="e">
        <v>#N/A</v>
      </c>
      <c r="S6879" t="e">
        <v>#N/A</v>
      </c>
      <c r="T6879" s="3" t="e">
        <v>#N/A</v>
      </c>
      <c r="U6879" s="3" t="e">
        <v>#N/A</v>
      </c>
      <c r="V6879" t="e">
        <v>#N/A</v>
      </c>
      <c r="W6879" t="e">
        <v>#N/A</v>
      </c>
      <c r="X6879" t="e">
        <v>#N/A</v>
      </c>
      <c r="Y6879" s="3" t="e">
        <v>#N/A</v>
      </c>
      <c r="Z6879" s="8" t="e">
        <v>#N/A</v>
      </c>
      <c r="AA6879" s="30" t="e">
        <v>#N/A</v>
      </c>
      <c r="AB6879" t="e">
        <v>#N/A</v>
      </c>
      <c r="AC6879" t="e">
        <v>#N/A</v>
      </c>
      <c r="AD6879" t="e">
        <v>#N/A</v>
      </c>
      <c r="AE6879" t="e">
        <v>#N/A</v>
      </c>
      <c r="AF6879" t="e">
        <v>#N/A</v>
      </c>
    </row>
    <row r="6880" spans="1:32" x14ac:dyDescent="0.25">
      <c r="A6880" t="e">
        <v>#N/A</v>
      </c>
      <c r="B6880" s="33" t="e">
        <v>#N/A</v>
      </c>
      <c r="C6880" t="e">
        <v>#N/A</v>
      </c>
      <c r="D6880" t="e">
        <v>#N/A</v>
      </c>
      <c r="E6880" s="69" t="e">
        <v>#N/A</v>
      </c>
      <c r="F6880" s="3" t="e">
        <v>#N/A</v>
      </c>
      <c r="G6880" s="3" t="e">
        <v>#N/A</v>
      </c>
      <c r="H6880" s="3" t="e">
        <v>#N/A</v>
      </c>
      <c r="I6880" s="80" t="e">
        <v>#N/A</v>
      </c>
      <c r="J6880" s="80" t="e">
        <v>#N/A</v>
      </c>
      <c r="K6880" s="85" t="e">
        <v>#N/A</v>
      </c>
      <c r="L6880" s="9" t="e">
        <v>#N/A</v>
      </c>
      <c r="M6880" s="93" t="e">
        <v>#N/A</v>
      </c>
      <c r="N6880" s="8" t="e">
        <v>#N/A</v>
      </c>
      <c r="O6880" t="e">
        <v>#N/A</v>
      </c>
      <c r="P6880" t="e">
        <v>#N/A</v>
      </c>
      <c r="Q6880" t="e">
        <v>#N/A</v>
      </c>
      <c r="R6880" s="2" t="e">
        <v>#N/A</v>
      </c>
      <c r="S6880" t="e">
        <v>#N/A</v>
      </c>
      <c r="T6880" s="3" t="e">
        <v>#N/A</v>
      </c>
      <c r="U6880" s="3" t="e">
        <v>#N/A</v>
      </c>
      <c r="V6880" t="e">
        <v>#N/A</v>
      </c>
      <c r="W6880" t="e">
        <v>#N/A</v>
      </c>
      <c r="X6880" t="e">
        <v>#N/A</v>
      </c>
      <c r="Y6880" s="3" t="e">
        <v>#N/A</v>
      </c>
      <c r="Z6880" s="8" t="e">
        <v>#N/A</v>
      </c>
      <c r="AA6880" s="30" t="e">
        <v>#N/A</v>
      </c>
      <c r="AB6880" t="e">
        <v>#N/A</v>
      </c>
      <c r="AC6880" t="e">
        <v>#N/A</v>
      </c>
      <c r="AD6880" t="e">
        <v>#N/A</v>
      </c>
      <c r="AE6880" t="e">
        <v>#N/A</v>
      </c>
      <c r="AF6880" t="e">
        <v>#N/A</v>
      </c>
    </row>
    <row r="6881" spans="1:32" x14ac:dyDescent="0.25">
      <c r="A6881" t="e">
        <v>#N/A</v>
      </c>
      <c r="B6881" s="33" t="e">
        <v>#N/A</v>
      </c>
      <c r="C6881" t="e">
        <v>#N/A</v>
      </c>
      <c r="D6881" t="e">
        <v>#N/A</v>
      </c>
      <c r="E6881" s="69" t="e">
        <v>#N/A</v>
      </c>
      <c r="F6881" s="3" t="e">
        <v>#N/A</v>
      </c>
      <c r="G6881" s="3" t="e">
        <v>#N/A</v>
      </c>
      <c r="H6881" s="3" t="e">
        <v>#N/A</v>
      </c>
      <c r="I6881" s="80" t="e">
        <v>#N/A</v>
      </c>
      <c r="J6881" s="80" t="e">
        <v>#N/A</v>
      </c>
      <c r="K6881" s="85" t="e">
        <v>#N/A</v>
      </c>
      <c r="L6881" s="9" t="e">
        <v>#N/A</v>
      </c>
      <c r="M6881" s="93" t="e">
        <v>#N/A</v>
      </c>
      <c r="N6881" s="8" t="e">
        <v>#N/A</v>
      </c>
      <c r="O6881" t="e">
        <v>#N/A</v>
      </c>
      <c r="P6881" t="e">
        <v>#N/A</v>
      </c>
      <c r="Q6881" t="e">
        <v>#N/A</v>
      </c>
      <c r="R6881" s="2" t="e">
        <v>#N/A</v>
      </c>
      <c r="S6881" t="e">
        <v>#N/A</v>
      </c>
      <c r="T6881" s="3" t="e">
        <v>#N/A</v>
      </c>
      <c r="U6881" s="3" t="e">
        <v>#N/A</v>
      </c>
      <c r="V6881" t="e">
        <v>#N/A</v>
      </c>
      <c r="W6881" t="e">
        <v>#N/A</v>
      </c>
      <c r="X6881" t="e">
        <v>#N/A</v>
      </c>
      <c r="Y6881" s="3" t="e">
        <v>#N/A</v>
      </c>
      <c r="Z6881" s="8" t="e">
        <v>#N/A</v>
      </c>
      <c r="AA6881" s="30" t="e">
        <v>#N/A</v>
      </c>
      <c r="AB6881" t="e">
        <v>#N/A</v>
      </c>
      <c r="AC6881" t="e">
        <v>#N/A</v>
      </c>
      <c r="AD6881" t="e">
        <v>#N/A</v>
      </c>
      <c r="AE6881" t="e">
        <v>#N/A</v>
      </c>
      <c r="AF6881" t="e">
        <v>#N/A</v>
      </c>
    </row>
    <row r="6882" spans="1:32" x14ac:dyDescent="0.25">
      <c r="A6882" t="e">
        <v>#N/A</v>
      </c>
      <c r="B6882" s="33" t="e">
        <v>#N/A</v>
      </c>
      <c r="C6882" t="e">
        <v>#N/A</v>
      </c>
      <c r="D6882" t="e">
        <v>#N/A</v>
      </c>
      <c r="E6882" s="69" t="e">
        <v>#N/A</v>
      </c>
      <c r="F6882" s="3" t="e">
        <v>#N/A</v>
      </c>
      <c r="G6882" s="3" t="e">
        <v>#N/A</v>
      </c>
      <c r="H6882" s="3" t="e">
        <v>#N/A</v>
      </c>
      <c r="I6882" s="80" t="e">
        <v>#N/A</v>
      </c>
      <c r="J6882" s="80" t="e">
        <v>#N/A</v>
      </c>
      <c r="K6882" s="85" t="e">
        <v>#N/A</v>
      </c>
      <c r="L6882" s="9" t="e">
        <v>#N/A</v>
      </c>
      <c r="M6882" s="93" t="e">
        <v>#N/A</v>
      </c>
      <c r="N6882" s="8" t="e">
        <v>#N/A</v>
      </c>
      <c r="O6882" t="e">
        <v>#N/A</v>
      </c>
      <c r="P6882" t="e">
        <v>#N/A</v>
      </c>
      <c r="Q6882" t="e">
        <v>#N/A</v>
      </c>
      <c r="R6882" s="2" t="e">
        <v>#N/A</v>
      </c>
      <c r="S6882" t="e">
        <v>#N/A</v>
      </c>
      <c r="T6882" s="3" t="e">
        <v>#N/A</v>
      </c>
      <c r="U6882" s="3" t="e">
        <v>#N/A</v>
      </c>
      <c r="V6882" t="e">
        <v>#N/A</v>
      </c>
      <c r="W6882" t="e">
        <v>#N/A</v>
      </c>
      <c r="X6882" t="e">
        <v>#N/A</v>
      </c>
      <c r="Y6882" s="3" t="e">
        <v>#N/A</v>
      </c>
      <c r="Z6882" s="8" t="e">
        <v>#N/A</v>
      </c>
      <c r="AA6882" s="30" t="e">
        <v>#N/A</v>
      </c>
      <c r="AB6882" t="e">
        <v>#N/A</v>
      </c>
      <c r="AC6882" t="e">
        <v>#N/A</v>
      </c>
      <c r="AD6882" t="e">
        <v>#N/A</v>
      </c>
      <c r="AE6882" t="e">
        <v>#N/A</v>
      </c>
      <c r="AF6882" t="e">
        <v>#N/A</v>
      </c>
    </row>
    <row r="6883" spans="1:32" x14ac:dyDescent="0.25">
      <c r="A6883" t="e">
        <v>#N/A</v>
      </c>
      <c r="B6883" s="33" t="e">
        <v>#N/A</v>
      </c>
      <c r="C6883" t="e">
        <v>#N/A</v>
      </c>
      <c r="D6883" t="e">
        <v>#N/A</v>
      </c>
      <c r="E6883" s="69" t="e">
        <v>#N/A</v>
      </c>
      <c r="F6883" s="3" t="e">
        <v>#N/A</v>
      </c>
      <c r="G6883" s="3" t="e">
        <v>#N/A</v>
      </c>
      <c r="H6883" s="3" t="e">
        <v>#N/A</v>
      </c>
      <c r="I6883" s="80" t="e">
        <v>#N/A</v>
      </c>
      <c r="J6883" s="80" t="e">
        <v>#N/A</v>
      </c>
      <c r="K6883" s="85" t="e">
        <v>#N/A</v>
      </c>
      <c r="L6883" s="9" t="e">
        <v>#N/A</v>
      </c>
      <c r="M6883" s="93" t="e">
        <v>#N/A</v>
      </c>
      <c r="N6883" s="8" t="e">
        <v>#N/A</v>
      </c>
      <c r="O6883" t="e">
        <v>#N/A</v>
      </c>
      <c r="P6883" t="e">
        <v>#N/A</v>
      </c>
      <c r="Q6883" t="e">
        <v>#N/A</v>
      </c>
      <c r="R6883" s="2" t="e">
        <v>#N/A</v>
      </c>
      <c r="S6883" t="e">
        <v>#N/A</v>
      </c>
      <c r="T6883" s="3" t="e">
        <v>#N/A</v>
      </c>
      <c r="U6883" s="3" t="e">
        <v>#N/A</v>
      </c>
      <c r="V6883" t="e">
        <v>#N/A</v>
      </c>
      <c r="W6883" t="e">
        <v>#N/A</v>
      </c>
      <c r="X6883" t="e">
        <v>#N/A</v>
      </c>
      <c r="Y6883" s="3" t="e">
        <v>#N/A</v>
      </c>
      <c r="Z6883" s="8" t="e">
        <v>#N/A</v>
      </c>
      <c r="AA6883" s="30" t="e">
        <v>#N/A</v>
      </c>
      <c r="AB6883" t="e">
        <v>#N/A</v>
      </c>
      <c r="AC6883" t="e">
        <v>#N/A</v>
      </c>
      <c r="AD6883" t="e">
        <v>#N/A</v>
      </c>
      <c r="AE6883" t="e">
        <v>#N/A</v>
      </c>
      <c r="AF6883" t="e">
        <v>#N/A</v>
      </c>
    </row>
    <row r="6884" spans="1:32" x14ac:dyDescent="0.25">
      <c r="A6884" t="e">
        <v>#N/A</v>
      </c>
      <c r="B6884" s="33" t="e">
        <v>#N/A</v>
      </c>
      <c r="C6884" t="e">
        <v>#N/A</v>
      </c>
      <c r="D6884" t="e">
        <v>#N/A</v>
      </c>
      <c r="E6884" s="69" t="e">
        <v>#N/A</v>
      </c>
      <c r="F6884" s="3" t="e">
        <v>#N/A</v>
      </c>
      <c r="G6884" s="3" t="e">
        <v>#N/A</v>
      </c>
      <c r="H6884" s="3" t="e">
        <v>#N/A</v>
      </c>
      <c r="I6884" s="80" t="e">
        <v>#N/A</v>
      </c>
      <c r="J6884" s="80" t="e">
        <v>#N/A</v>
      </c>
      <c r="K6884" s="85" t="e">
        <v>#N/A</v>
      </c>
      <c r="L6884" s="9" t="e">
        <v>#N/A</v>
      </c>
      <c r="M6884" s="93" t="e">
        <v>#N/A</v>
      </c>
      <c r="N6884" s="8" t="e">
        <v>#N/A</v>
      </c>
      <c r="O6884" t="e">
        <v>#N/A</v>
      </c>
      <c r="P6884" t="e">
        <v>#N/A</v>
      </c>
      <c r="Q6884" t="e">
        <v>#N/A</v>
      </c>
      <c r="R6884" s="2" t="e">
        <v>#N/A</v>
      </c>
      <c r="S6884" t="e">
        <v>#N/A</v>
      </c>
      <c r="T6884" s="3" t="e">
        <v>#N/A</v>
      </c>
      <c r="U6884" s="3" t="e">
        <v>#N/A</v>
      </c>
      <c r="V6884" t="e">
        <v>#N/A</v>
      </c>
      <c r="W6884" t="e">
        <v>#N/A</v>
      </c>
      <c r="X6884" t="e">
        <v>#N/A</v>
      </c>
      <c r="Y6884" s="3" t="e">
        <v>#N/A</v>
      </c>
      <c r="Z6884" s="8" t="e">
        <v>#N/A</v>
      </c>
      <c r="AA6884" s="30" t="e">
        <v>#N/A</v>
      </c>
      <c r="AB6884" t="e">
        <v>#N/A</v>
      </c>
      <c r="AC6884" t="e">
        <v>#N/A</v>
      </c>
      <c r="AD6884" t="e">
        <v>#N/A</v>
      </c>
      <c r="AE6884" t="e">
        <v>#N/A</v>
      </c>
      <c r="AF6884" t="e">
        <v>#N/A</v>
      </c>
    </row>
    <row r="6885" spans="1:32" x14ac:dyDescent="0.25">
      <c r="A6885" t="e">
        <v>#N/A</v>
      </c>
      <c r="B6885" s="33" t="e">
        <v>#N/A</v>
      </c>
      <c r="C6885" t="e">
        <v>#N/A</v>
      </c>
      <c r="D6885" t="e">
        <v>#N/A</v>
      </c>
      <c r="E6885" s="69" t="e">
        <v>#N/A</v>
      </c>
      <c r="F6885" s="3" t="e">
        <v>#N/A</v>
      </c>
      <c r="G6885" s="3" t="e">
        <v>#N/A</v>
      </c>
      <c r="H6885" s="3" t="e">
        <v>#N/A</v>
      </c>
      <c r="I6885" s="80" t="e">
        <v>#N/A</v>
      </c>
      <c r="J6885" s="80" t="e">
        <v>#N/A</v>
      </c>
      <c r="K6885" s="85" t="e">
        <v>#N/A</v>
      </c>
      <c r="L6885" s="9" t="e">
        <v>#N/A</v>
      </c>
      <c r="M6885" s="93" t="e">
        <v>#N/A</v>
      </c>
      <c r="N6885" s="8" t="e">
        <v>#N/A</v>
      </c>
      <c r="O6885" t="e">
        <v>#N/A</v>
      </c>
      <c r="P6885" t="e">
        <v>#N/A</v>
      </c>
      <c r="Q6885" t="e">
        <v>#N/A</v>
      </c>
      <c r="R6885" s="2" t="e">
        <v>#N/A</v>
      </c>
      <c r="S6885" t="e">
        <v>#N/A</v>
      </c>
      <c r="T6885" s="3" t="e">
        <v>#N/A</v>
      </c>
      <c r="U6885" s="3" t="e">
        <v>#N/A</v>
      </c>
      <c r="V6885" t="e">
        <v>#N/A</v>
      </c>
      <c r="W6885" t="e">
        <v>#N/A</v>
      </c>
      <c r="X6885" t="e">
        <v>#N/A</v>
      </c>
      <c r="Y6885" s="3" t="e">
        <v>#N/A</v>
      </c>
      <c r="Z6885" s="8" t="e">
        <v>#N/A</v>
      </c>
      <c r="AA6885" s="30" t="e">
        <v>#N/A</v>
      </c>
      <c r="AB6885" t="e">
        <v>#N/A</v>
      </c>
      <c r="AC6885" t="e">
        <v>#N/A</v>
      </c>
      <c r="AD6885" t="e">
        <v>#N/A</v>
      </c>
      <c r="AE6885" t="e">
        <v>#N/A</v>
      </c>
      <c r="AF6885" t="e">
        <v>#N/A</v>
      </c>
    </row>
    <row r="6886" spans="1:32" x14ac:dyDescent="0.25">
      <c r="A6886" t="e">
        <v>#N/A</v>
      </c>
      <c r="B6886" s="33" t="e">
        <v>#N/A</v>
      </c>
      <c r="C6886" t="e">
        <v>#N/A</v>
      </c>
      <c r="D6886" t="e">
        <v>#N/A</v>
      </c>
      <c r="E6886" s="69" t="e">
        <v>#N/A</v>
      </c>
      <c r="F6886" s="3" t="e">
        <v>#N/A</v>
      </c>
      <c r="G6886" s="3" t="e">
        <v>#N/A</v>
      </c>
      <c r="H6886" s="3" t="e">
        <v>#N/A</v>
      </c>
      <c r="I6886" s="80" t="e">
        <v>#N/A</v>
      </c>
      <c r="J6886" s="80" t="e">
        <v>#N/A</v>
      </c>
      <c r="K6886" s="85" t="e">
        <v>#N/A</v>
      </c>
      <c r="L6886" s="9" t="e">
        <v>#N/A</v>
      </c>
      <c r="M6886" s="93" t="e">
        <v>#N/A</v>
      </c>
      <c r="N6886" s="8" t="e">
        <v>#N/A</v>
      </c>
      <c r="O6886" t="e">
        <v>#N/A</v>
      </c>
      <c r="P6886" t="e">
        <v>#N/A</v>
      </c>
      <c r="Q6886" t="e">
        <v>#N/A</v>
      </c>
      <c r="R6886" s="2" t="e">
        <v>#N/A</v>
      </c>
      <c r="S6886" t="e">
        <v>#N/A</v>
      </c>
      <c r="T6886" s="3" t="e">
        <v>#N/A</v>
      </c>
      <c r="U6886" s="3" t="e">
        <v>#N/A</v>
      </c>
      <c r="V6886" t="e">
        <v>#N/A</v>
      </c>
      <c r="W6886" t="e">
        <v>#N/A</v>
      </c>
      <c r="X6886" t="e">
        <v>#N/A</v>
      </c>
      <c r="Y6886" s="3" t="e">
        <v>#N/A</v>
      </c>
      <c r="Z6886" s="8" t="e">
        <v>#N/A</v>
      </c>
      <c r="AA6886" s="30" t="e">
        <v>#N/A</v>
      </c>
      <c r="AB6886" t="e">
        <v>#N/A</v>
      </c>
      <c r="AC6886" t="e">
        <v>#N/A</v>
      </c>
      <c r="AD6886" t="e">
        <v>#N/A</v>
      </c>
      <c r="AE6886" t="e">
        <v>#N/A</v>
      </c>
      <c r="AF6886" t="e">
        <v>#N/A</v>
      </c>
    </row>
    <row r="6887" spans="1:32" x14ac:dyDescent="0.25">
      <c r="A6887" t="e">
        <v>#N/A</v>
      </c>
      <c r="B6887" s="33" t="e">
        <v>#N/A</v>
      </c>
      <c r="C6887" t="e">
        <v>#N/A</v>
      </c>
      <c r="D6887" t="e">
        <v>#N/A</v>
      </c>
      <c r="E6887" s="69" t="e">
        <v>#N/A</v>
      </c>
      <c r="F6887" s="3" t="e">
        <v>#N/A</v>
      </c>
      <c r="G6887" s="3" t="e">
        <v>#N/A</v>
      </c>
      <c r="H6887" s="3" t="e">
        <v>#N/A</v>
      </c>
      <c r="I6887" s="80" t="e">
        <v>#N/A</v>
      </c>
      <c r="J6887" s="80" t="e">
        <v>#N/A</v>
      </c>
      <c r="K6887" s="85" t="e">
        <v>#N/A</v>
      </c>
      <c r="L6887" s="9" t="e">
        <v>#N/A</v>
      </c>
      <c r="M6887" s="93" t="e">
        <v>#N/A</v>
      </c>
      <c r="N6887" s="8" t="e">
        <v>#N/A</v>
      </c>
      <c r="O6887" t="e">
        <v>#N/A</v>
      </c>
      <c r="P6887" t="e">
        <v>#N/A</v>
      </c>
      <c r="Q6887" t="e">
        <v>#N/A</v>
      </c>
      <c r="R6887" s="2" t="e">
        <v>#N/A</v>
      </c>
      <c r="S6887" t="e">
        <v>#N/A</v>
      </c>
      <c r="T6887" s="3" t="e">
        <v>#N/A</v>
      </c>
      <c r="U6887" s="3" t="e">
        <v>#N/A</v>
      </c>
      <c r="V6887" t="e">
        <v>#N/A</v>
      </c>
      <c r="W6887" t="e">
        <v>#N/A</v>
      </c>
      <c r="X6887" t="e">
        <v>#N/A</v>
      </c>
      <c r="Y6887" s="3" t="e">
        <v>#N/A</v>
      </c>
      <c r="Z6887" s="8" t="e">
        <v>#N/A</v>
      </c>
      <c r="AA6887" s="30" t="e">
        <v>#N/A</v>
      </c>
      <c r="AB6887" t="e">
        <v>#N/A</v>
      </c>
      <c r="AC6887" t="e">
        <v>#N/A</v>
      </c>
      <c r="AD6887" t="e">
        <v>#N/A</v>
      </c>
      <c r="AE6887" t="e">
        <v>#N/A</v>
      </c>
      <c r="AF6887" t="e">
        <v>#N/A</v>
      </c>
    </row>
    <row r="6888" spans="1:32" x14ac:dyDescent="0.25">
      <c r="A6888" t="e">
        <v>#N/A</v>
      </c>
      <c r="B6888" s="33" t="e">
        <v>#N/A</v>
      </c>
      <c r="C6888" t="e">
        <v>#N/A</v>
      </c>
      <c r="D6888" t="e">
        <v>#N/A</v>
      </c>
      <c r="E6888" s="69" t="e">
        <v>#N/A</v>
      </c>
      <c r="F6888" s="3" t="e">
        <v>#N/A</v>
      </c>
      <c r="G6888" s="3" t="e">
        <v>#N/A</v>
      </c>
      <c r="H6888" s="3" t="e">
        <v>#N/A</v>
      </c>
      <c r="I6888" s="80" t="e">
        <v>#N/A</v>
      </c>
      <c r="J6888" s="80" t="e">
        <v>#N/A</v>
      </c>
      <c r="K6888" s="85" t="e">
        <v>#N/A</v>
      </c>
      <c r="L6888" s="9" t="e">
        <v>#N/A</v>
      </c>
      <c r="M6888" s="93" t="e">
        <v>#N/A</v>
      </c>
      <c r="N6888" s="8" t="e">
        <v>#N/A</v>
      </c>
      <c r="O6888" t="e">
        <v>#N/A</v>
      </c>
      <c r="P6888" t="e">
        <v>#N/A</v>
      </c>
      <c r="Q6888" t="e">
        <v>#N/A</v>
      </c>
      <c r="R6888" s="2" t="e">
        <v>#N/A</v>
      </c>
      <c r="S6888" t="e">
        <v>#N/A</v>
      </c>
      <c r="T6888" s="3" t="e">
        <v>#N/A</v>
      </c>
      <c r="U6888" s="3" t="e">
        <v>#N/A</v>
      </c>
      <c r="V6888" t="e">
        <v>#N/A</v>
      </c>
      <c r="W6888" t="e">
        <v>#N/A</v>
      </c>
      <c r="X6888" t="e">
        <v>#N/A</v>
      </c>
      <c r="Y6888" s="3" t="e">
        <v>#N/A</v>
      </c>
      <c r="Z6888" s="8" t="e">
        <v>#N/A</v>
      </c>
      <c r="AA6888" s="30" t="e">
        <v>#N/A</v>
      </c>
      <c r="AB6888" t="e">
        <v>#N/A</v>
      </c>
      <c r="AC6888" t="e">
        <v>#N/A</v>
      </c>
      <c r="AD6888" t="e">
        <v>#N/A</v>
      </c>
      <c r="AE6888" t="e">
        <v>#N/A</v>
      </c>
      <c r="AF6888" t="e">
        <v>#N/A</v>
      </c>
    </row>
    <row r="6889" spans="1:32" x14ac:dyDescent="0.25">
      <c r="A6889" t="e">
        <v>#N/A</v>
      </c>
      <c r="B6889" s="33" t="e">
        <v>#N/A</v>
      </c>
      <c r="C6889" t="e">
        <v>#N/A</v>
      </c>
      <c r="D6889" t="e">
        <v>#N/A</v>
      </c>
      <c r="E6889" s="69" t="e">
        <v>#N/A</v>
      </c>
      <c r="F6889" s="3" t="e">
        <v>#N/A</v>
      </c>
      <c r="G6889" s="3" t="e">
        <v>#N/A</v>
      </c>
      <c r="H6889" s="3" t="e">
        <v>#N/A</v>
      </c>
      <c r="I6889" s="80" t="e">
        <v>#N/A</v>
      </c>
      <c r="J6889" s="80" t="e">
        <v>#N/A</v>
      </c>
      <c r="K6889" s="85" t="e">
        <v>#N/A</v>
      </c>
      <c r="L6889" s="9" t="e">
        <v>#N/A</v>
      </c>
      <c r="M6889" s="93" t="e">
        <v>#N/A</v>
      </c>
      <c r="N6889" s="8" t="e">
        <v>#N/A</v>
      </c>
      <c r="O6889" t="e">
        <v>#N/A</v>
      </c>
      <c r="P6889" t="e">
        <v>#N/A</v>
      </c>
      <c r="Q6889" t="e">
        <v>#N/A</v>
      </c>
      <c r="R6889" s="2" t="e">
        <v>#N/A</v>
      </c>
      <c r="S6889" t="e">
        <v>#N/A</v>
      </c>
      <c r="T6889" s="3" t="e">
        <v>#N/A</v>
      </c>
      <c r="U6889" s="3" t="e">
        <v>#N/A</v>
      </c>
      <c r="V6889" t="e">
        <v>#N/A</v>
      </c>
      <c r="W6889" t="e">
        <v>#N/A</v>
      </c>
      <c r="X6889" t="e">
        <v>#N/A</v>
      </c>
      <c r="Y6889" s="3" t="e">
        <v>#N/A</v>
      </c>
      <c r="Z6889" s="8" t="e">
        <v>#N/A</v>
      </c>
      <c r="AA6889" s="30" t="e">
        <v>#N/A</v>
      </c>
      <c r="AB6889" t="e">
        <v>#N/A</v>
      </c>
      <c r="AC6889" t="e">
        <v>#N/A</v>
      </c>
      <c r="AD6889" t="e">
        <v>#N/A</v>
      </c>
      <c r="AE6889" t="e">
        <v>#N/A</v>
      </c>
      <c r="AF6889" t="e">
        <v>#N/A</v>
      </c>
    </row>
    <row r="6890" spans="1:32" x14ac:dyDescent="0.25">
      <c r="A6890" t="e">
        <v>#N/A</v>
      </c>
      <c r="B6890" s="33" t="e">
        <v>#N/A</v>
      </c>
      <c r="C6890" t="e">
        <v>#N/A</v>
      </c>
      <c r="D6890" t="e">
        <v>#N/A</v>
      </c>
      <c r="E6890" s="69" t="e">
        <v>#N/A</v>
      </c>
      <c r="F6890" s="3" t="e">
        <v>#N/A</v>
      </c>
      <c r="G6890" s="3" t="e">
        <v>#N/A</v>
      </c>
      <c r="H6890" s="3" t="e">
        <v>#N/A</v>
      </c>
      <c r="I6890" s="80" t="e">
        <v>#N/A</v>
      </c>
      <c r="J6890" s="80" t="e">
        <v>#N/A</v>
      </c>
      <c r="K6890" s="85" t="e">
        <v>#N/A</v>
      </c>
      <c r="L6890" s="9" t="e">
        <v>#N/A</v>
      </c>
      <c r="M6890" s="93" t="e">
        <v>#N/A</v>
      </c>
      <c r="N6890" s="8" t="e">
        <v>#N/A</v>
      </c>
      <c r="O6890" t="e">
        <v>#N/A</v>
      </c>
      <c r="P6890" t="e">
        <v>#N/A</v>
      </c>
      <c r="Q6890" t="e">
        <v>#N/A</v>
      </c>
      <c r="R6890" s="2" t="e">
        <v>#N/A</v>
      </c>
      <c r="S6890" t="e">
        <v>#N/A</v>
      </c>
      <c r="T6890" s="3" t="e">
        <v>#N/A</v>
      </c>
      <c r="U6890" s="3" t="e">
        <v>#N/A</v>
      </c>
      <c r="V6890" t="e">
        <v>#N/A</v>
      </c>
      <c r="W6890" t="e">
        <v>#N/A</v>
      </c>
      <c r="X6890" t="e">
        <v>#N/A</v>
      </c>
      <c r="Y6890" s="3" t="e">
        <v>#N/A</v>
      </c>
      <c r="Z6890" s="8" t="e">
        <v>#N/A</v>
      </c>
      <c r="AA6890" s="30" t="e">
        <v>#N/A</v>
      </c>
      <c r="AB6890" t="e">
        <v>#N/A</v>
      </c>
      <c r="AC6890" t="e">
        <v>#N/A</v>
      </c>
      <c r="AD6890" t="e">
        <v>#N/A</v>
      </c>
      <c r="AE6890" t="e">
        <v>#N/A</v>
      </c>
      <c r="AF6890" t="e">
        <v>#N/A</v>
      </c>
    </row>
    <row r="6891" spans="1:32" x14ac:dyDescent="0.25">
      <c r="A6891" t="e">
        <v>#N/A</v>
      </c>
      <c r="B6891" s="33" t="e">
        <v>#N/A</v>
      </c>
      <c r="C6891" t="e">
        <v>#N/A</v>
      </c>
      <c r="D6891" t="e">
        <v>#N/A</v>
      </c>
      <c r="E6891" s="69" t="e">
        <v>#N/A</v>
      </c>
      <c r="F6891" s="3" t="e">
        <v>#N/A</v>
      </c>
      <c r="G6891" s="3" t="e">
        <v>#N/A</v>
      </c>
      <c r="H6891" s="3" t="e">
        <v>#N/A</v>
      </c>
      <c r="I6891" s="80" t="e">
        <v>#N/A</v>
      </c>
      <c r="J6891" s="80" t="e">
        <v>#N/A</v>
      </c>
      <c r="K6891" s="85" t="e">
        <v>#N/A</v>
      </c>
      <c r="L6891" s="9" t="e">
        <v>#N/A</v>
      </c>
      <c r="M6891" s="93" t="e">
        <v>#N/A</v>
      </c>
      <c r="N6891" s="8" t="e">
        <v>#N/A</v>
      </c>
      <c r="O6891" t="e">
        <v>#N/A</v>
      </c>
      <c r="P6891" t="e">
        <v>#N/A</v>
      </c>
      <c r="Q6891" t="e">
        <v>#N/A</v>
      </c>
      <c r="R6891" s="2" t="e">
        <v>#N/A</v>
      </c>
      <c r="S6891" t="e">
        <v>#N/A</v>
      </c>
      <c r="T6891" s="3" t="e">
        <v>#N/A</v>
      </c>
      <c r="U6891" s="3" t="e">
        <v>#N/A</v>
      </c>
      <c r="V6891" t="e">
        <v>#N/A</v>
      </c>
      <c r="W6891" t="e">
        <v>#N/A</v>
      </c>
      <c r="X6891" t="e">
        <v>#N/A</v>
      </c>
      <c r="Y6891" s="3" t="e">
        <v>#N/A</v>
      </c>
      <c r="Z6891" s="8" t="e">
        <v>#N/A</v>
      </c>
      <c r="AA6891" s="30" t="e">
        <v>#N/A</v>
      </c>
      <c r="AB6891" t="e">
        <v>#N/A</v>
      </c>
      <c r="AC6891" t="e">
        <v>#N/A</v>
      </c>
      <c r="AD6891" t="e">
        <v>#N/A</v>
      </c>
      <c r="AE6891" t="e">
        <v>#N/A</v>
      </c>
      <c r="AF6891" t="e">
        <v>#N/A</v>
      </c>
    </row>
    <row r="6892" spans="1:32" x14ac:dyDescent="0.25">
      <c r="A6892" t="e">
        <v>#N/A</v>
      </c>
      <c r="B6892" s="33" t="e">
        <v>#N/A</v>
      </c>
      <c r="C6892" t="e">
        <v>#N/A</v>
      </c>
      <c r="D6892" t="e">
        <v>#N/A</v>
      </c>
      <c r="E6892" s="69" t="e">
        <v>#N/A</v>
      </c>
      <c r="F6892" s="3" t="e">
        <v>#N/A</v>
      </c>
      <c r="G6892" s="3" t="e">
        <v>#N/A</v>
      </c>
      <c r="H6892" s="3" t="e">
        <v>#N/A</v>
      </c>
      <c r="I6892" s="80" t="e">
        <v>#N/A</v>
      </c>
      <c r="J6892" s="80" t="e">
        <v>#N/A</v>
      </c>
      <c r="K6892" s="85" t="e">
        <v>#N/A</v>
      </c>
      <c r="L6892" s="9" t="e">
        <v>#N/A</v>
      </c>
      <c r="M6892" s="93" t="e">
        <v>#N/A</v>
      </c>
      <c r="N6892" s="8" t="e">
        <v>#N/A</v>
      </c>
      <c r="O6892" t="e">
        <v>#N/A</v>
      </c>
      <c r="P6892" t="e">
        <v>#N/A</v>
      </c>
      <c r="Q6892" t="e">
        <v>#N/A</v>
      </c>
      <c r="R6892" s="2" t="e">
        <v>#N/A</v>
      </c>
      <c r="S6892" t="e">
        <v>#N/A</v>
      </c>
      <c r="T6892" s="3" t="e">
        <v>#N/A</v>
      </c>
      <c r="U6892" s="3" t="e">
        <v>#N/A</v>
      </c>
      <c r="V6892" t="e">
        <v>#N/A</v>
      </c>
      <c r="W6892" t="e">
        <v>#N/A</v>
      </c>
      <c r="X6892" t="e">
        <v>#N/A</v>
      </c>
      <c r="Y6892" s="3" t="e">
        <v>#N/A</v>
      </c>
      <c r="Z6892" s="8" t="e">
        <v>#N/A</v>
      </c>
      <c r="AA6892" s="30" t="e">
        <v>#N/A</v>
      </c>
      <c r="AB6892" t="e">
        <v>#N/A</v>
      </c>
      <c r="AC6892" t="e">
        <v>#N/A</v>
      </c>
      <c r="AD6892" t="e">
        <v>#N/A</v>
      </c>
      <c r="AE6892" t="e">
        <v>#N/A</v>
      </c>
      <c r="AF6892" t="e">
        <v>#N/A</v>
      </c>
    </row>
    <row r="6893" spans="1:32" x14ac:dyDescent="0.25">
      <c r="A6893" t="e">
        <v>#N/A</v>
      </c>
      <c r="B6893" s="33" t="e">
        <v>#N/A</v>
      </c>
      <c r="C6893" t="e">
        <v>#N/A</v>
      </c>
      <c r="D6893" t="e">
        <v>#N/A</v>
      </c>
      <c r="E6893" s="69" t="e">
        <v>#N/A</v>
      </c>
      <c r="F6893" s="3" t="e">
        <v>#N/A</v>
      </c>
      <c r="G6893" s="3" t="e">
        <v>#N/A</v>
      </c>
      <c r="H6893" s="3" t="e">
        <v>#N/A</v>
      </c>
      <c r="I6893" s="80" t="e">
        <v>#N/A</v>
      </c>
      <c r="J6893" s="80" t="e">
        <v>#N/A</v>
      </c>
      <c r="K6893" s="85" t="e">
        <v>#N/A</v>
      </c>
      <c r="L6893" s="9" t="e">
        <v>#N/A</v>
      </c>
      <c r="M6893" s="93" t="e">
        <v>#N/A</v>
      </c>
      <c r="N6893" s="8" t="e">
        <v>#N/A</v>
      </c>
      <c r="O6893" t="e">
        <v>#N/A</v>
      </c>
      <c r="P6893" t="e">
        <v>#N/A</v>
      </c>
      <c r="Q6893" t="e">
        <v>#N/A</v>
      </c>
      <c r="R6893" s="2" t="e">
        <v>#N/A</v>
      </c>
      <c r="S6893" t="e">
        <v>#N/A</v>
      </c>
      <c r="T6893" s="3" t="e">
        <v>#N/A</v>
      </c>
      <c r="U6893" s="3" t="e">
        <v>#N/A</v>
      </c>
      <c r="V6893" t="e">
        <v>#N/A</v>
      </c>
      <c r="W6893" t="e">
        <v>#N/A</v>
      </c>
      <c r="X6893" t="e">
        <v>#N/A</v>
      </c>
      <c r="Y6893" s="3" t="e">
        <v>#N/A</v>
      </c>
      <c r="Z6893" s="8" t="e">
        <v>#N/A</v>
      </c>
      <c r="AA6893" s="30" t="e">
        <v>#N/A</v>
      </c>
      <c r="AB6893" t="e">
        <v>#N/A</v>
      </c>
      <c r="AC6893" t="e">
        <v>#N/A</v>
      </c>
      <c r="AD6893" t="e">
        <v>#N/A</v>
      </c>
      <c r="AE6893" t="e">
        <v>#N/A</v>
      </c>
      <c r="AF6893" t="e">
        <v>#N/A</v>
      </c>
    </row>
    <row r="6894" spans="1:32" x14ac:dyDescent="0.25">
      <c r="A6894" t="e">
        <v>#N/A</v>
      </c>
      <c r="B6894" s="33" t="e">
        <v>#N/A</v>
      </c>
      <c r="C6894" t="e">
        <v>#N/A</v>
      </c>
      <c r="D6894" t="e">
        <v>#N/A</v>
      </c>
      <c r="E6894" s="69" t="e">
        <v>#N/A</v>
      </c>
      <c r="F6894" s="3" t="e">
        <v>#N/A</v>
      </c>
      <c r="G6894" s="3" t="e">
        <v>#N/A</v>
      </c>
      <c r="H6894" s="3" t="e">
        <v>#N/A</v>
      </c>
      <c r="I6894" s="80" t="e">
        <v>#N/A</v>
      </c>
      <c r="J6894" s="80" t="e">
        <v>#N/A</v>
      </c>
      <c r="K6894" s="85" t="e">
        <v>#N/A</v>
      </c>
      <c r="L6894" s="9" t="e">
        <v>#N/A</v>
      </c>
      <c r="M6894" s="93" t="e">
        <v>#N/A</v>
      </c>
      <c r="N6894" s="8" t="e">
        <v>#N/A</v>
      </c>
      <c r="O6894" t="e">
        <v>#N/A</v>
      </c>
      <c r="P6894" t="e">
        <v>#N/A</v>
      </c>
      <c r="Q6894" t="e">
        <v>#N/A</v>
      </c>
      <c r="R6894" s="2" t="e">
        <v>#N/A</v>
      </c>
      <c r="S6894" t="e">
        <v>#N/A</v>
      </c>
      <c r="T6894" s="3" t="e">
        <v>#N/A</v>
      </c>
      <c r="U6894" s="3" t="e">
        <v>#N/A</v>
      </c>
      <c r="V6894" t="e">
        <v>#N/A</v>
      </c>
      <c r="W6894" t="e">
        <v>#N/A</v>
      </c>
      <c r="X6894" t="e">
        <v>#N/A</v>
      </c>
      <c r="Y6894" s="3" t="e">
        <v>#N/A</v>
      </c>
      <c r="Z6894" s="8" t="e">
        <v>#N/A</v>
      </c>
      <c r="AA6894" s="30" t="e">
        <v>#N/A</v>
      </c>
      <c r="AB6894" t="e">
        <v>#N/A</v>
      </c>
      <c r="AC6894" t="e">
        <v>#N/A</v>
      </c>
      <c r="AD6894" t="e">
        <v>#N/A</v>
      </c>
      <c r="AE6894" t="e">
        <v>#N/A</v>
      </c>
      <c r="AF6894" t="e">
        <v>#N/A</v>
      </c>
    </row>
    <row r="6895" spans="1:32" x14ac:dyDescent="0.25">
      <c r="A6895" t="e">
        <v>#N/A</v>
      </c>
      <c r="B6895" s="33" t="e">
        <v>#N/A</v>
      </c>
      <c r="C6895" t="e">
        <v>#N/A</v>
      </c>
      <c r="D6895" t="e">
        <v>#N/A</v>
      </c>
      <c r="E6895" s="69" t="e">
        <v>#N/A</v>
      </c>
      <c r="F6895" s="3" t="e">
        <v>#N/A</v>
      </c>
      <c r="G6895" s="3" t="e">
        <v>#N/A</v>
      </c>
      <c r="H6895" s="3" t="e">
        <v>#N/A</v>
      </c>
      <c r="I6895" s="80" t="e">
        <v>#N/A</v>
      </c>
      <c r="J6895" s="80" t="e">
        <v>#N/A</v>
      </c>
      <c r="K6895" s="85" t="e">
        <v>#N/A</v>
      </c>
      <c r="L6895" s="9" t="e">
        <v>#N/A</v>
      </c>
      <c r="M6895" s="93" t="e">
        <v>#N/A</v>
      </c>
      <c r="N6895" s="8" t="e">
        <v>#N/A</v>
      </c>
      <c r="O6895" t="e">
        <v>#N/A</v>
      </c>
      <c r="P6895" t="e">
        <v>#N/A</v>
      </c>
      <c r="Q6895" t="e">
        <v>#N/A</v>
      </c>
      <c r="R6895" s="2" t="e">
        <v>#N/A</v>
      </c>
      <c r="S6895" t="e">
        <v>#N/A</v>
      </c>
      <c r="T6895" s="3" t="e">
        <v>#N/A</v>
      </c>
      <c r="U6895" s="3" t="e">
        <v>#N/A</v>
      </c>
      <c r="V6895" t="e">
        <v>#N/A</v>
      </c>
      <c r="W6895" t="e">
        <v>#N/A</v>
      </c>
      <c r="X6895" t="e">
        <v>#N/A</v>
      </c>
      <c r="Y6895" s="3" t="e">
        <v>#N/A</v>
      </c>
      <c r="Z6895" s="8" t="e">
        <v>#N/A</v>
      </c>
      <c r="AA6895" s="30" t="e">
        <v>#N/A</v>
      </c>
      <c r="AB6895" t="e">
        <v>#N/A</v>
      </c>
      <c r="AC6895" t="e">
        <v>#N/A</v>
      </c>
      <c r="AD6895" t="e">
        <v>#N/A</v>
      </c>
      <c r="AE6895" t="e">
        <v>#N/A</v>
      </c>
      <c r="AF6895" t="e">
        <v>#N/A</v>
      </c>
    </row>
    <row r="6896" spans="1:32" x14ac:dyDescent="0.25">
      <c r="A6896" t="e">
        <v>#N/A</v>
      </c>
      <c r="B6896" s="33" t="e">
        <v>#N/A</v>
      </c>
      <c r="C6896" t="e">
        <v>#N/A</v>
      </c>
      <c r="D6896" t="e">
        <v>#N/A</v>
      </c>
      <c r="E6896" s="69" t="e">
        <v>#N/A</v>
      </c>
      <c r="F6896" s="3" t="e">
        <v>#N/A</v>
      </c>
      <c r="G6896" s="3" t="e">
        <v>#N/A</v>
      </c>
      <c r="H6896" s="3" t="e">
        <v>#N/A</v>
      </c>
      <c r="I6896" s="80" t="e">
        <v>#N/A</v>
      </c>
      <c r="J6896" s="80" t="e">
        <v>#N/A</v>
      </c>
      <c r="K6896" s="85" t="e">
        <v>#N/A</v>
      </c>
      <c r="L6896" s="9" t="e">
        <v>#N/A</v>
      </c>
      <c r="M6896" s="93" t="e">
        <v>#N/A</v>
      </c>
      <c r="N6896" s="8" t="e">
        <v>#N/A</v>
      </c>
      <c r="O6896" t="e">
        <v>#N/A</v>
      </c>
      <c r="P6896" t="e">
        <v>#N/A</v>
      </c>
      <c r="Q6896" t="e">
        <v>#N/A</v>
      </c>
      <c r="R6896" s="2" t="e">
        <v>#N/A</v>
      </c>
      <c r="S6896" t="e">
        <v>#N/A</v>
      </c>
      <c r="T6896" s="3" t="e">
        <v>#N/A</v>
      </c>
      <c r="U6896" s="3" t="e">
        <v>#N/A</v>
      </c>
      <c r="V6896" t="e">
        <v>#N/A</v>
      </c>
      <c r="W6896" t="e">
        <v>#N/A</v>
      </c>
      <c r="X6896" t="e">
        <v>#N/A</v>
      </c>
      <c r="Y6896" s="3" t="e">
        <v>#N/A</v>
      </c>
      <c r="Z6896" s="8" t="e">
        <v>#N/A</v>
      </c>
      <c r="AA6896" s="30" t="e">
        <v>#N/A</v>
      </c>
      <c r="AB6896" t="e">
        <v>#N/A</v>
      </c>
      <c r="AC6896" t="e">
        <v>#N/A</v>
      </c>
      <c r="AD6896" t="e">
        <v>#N/A</v>
      </c>
      <c r="AE6896" t="e">
        <v>#N/A</v>
      </c>
      <c r="AF6896" t="e">
        <v>#N/A</v>
      </c>
    </row>
    <row r="6897" spans="1:32" x14ac:dyDescent="0.25">
      <c r="A6897" t="e">
        <v>#N/A</v>
      </c>
      <c r="B6897" s="33" t="e">
        <v>#N/A</v>
      </c>
      <c r="C6897" t="e">
        <v>#N/A</v>
      </c>
      <c r="D6897" t="e">
        <v>#N/A</v>
      </c>
      <c r="E6897" s="69" t="e">
        <v>#N/A</v>
      </c>
      <c r="F6897" s="3" t="e">
        <v>#N/A</v>
      </c>
      <c r="G6897" s="3" t="e">
        <v>#N/A</v>
      </c>
      <c r="H6897" s="3" t="e">
        <v>#N/A</v>
      </c>
      <c r="I6897" s="80" t="e">
        <v>#N/A</v>
      </c>
      <c r="J6897" s="80" t="e">
        <v>#N/A</v>
      </c>
      <c r="K6897" s="85" t="e">
        <v>#N/A</v>
      </c>
      <c r="L6897" s="9" t="e">
        <v>#N/A</v>
      </c>
      <c r="M6897" s="93" t="e">
        <v>#N/A</v>
      </c>
      <c r="N6897" s="8" t="e">
        <v>#N/A</v>
      </c>
      <c r="O6897" t="e">
        <v>#N/A</v>
      </c>
      <c r="P6897" t="e">
        <v>#N/A</v>
      </c>
      <c r="Q6897" t="e">
        <v>#N/A</v>
      </c>
      <c r="R6897" s="2" t="e">
        <v>#N/A</v>
      </c>
      <c r="S6897" t="e">
        <v>#N/A</v>
      </c>
      <c r="T6897" s="3" t="e">
        <v>#N/A</v>
      </c>
      <c r="U6897" s="3" t="e">
        <v>#N/A</v>
      </c>
      <c r="V6897" t="e">
        <v>#N/A</v>
      </c>
      <c r="W6897" t="e">
        <v>#N/A</v>
      </c>
      <c r="X6897" t="e">
        <v>#N/A</v>
      </c>
      <c r="Y6897" s="3" t="e">
        <v>#N/A</v>
      </c>
      <c r="Z6897" s="8" t="e">
        <v>#N/A</v>
      </c>
      <c r="AA6897" s="30" t="e">
        <v>#N/A</v>
      </c>
      <c r="AB6897" t="e">
        <v>#N/A</v>
      </c>
      <c r="AC6897" t="e">
        <v>#N/A</v>
      </c>
      <c r="AD6897" t="e">
        <v>#N/A</v>
      </c>
      <c r="AE6897" t="e">
        <v>#N/A</v>
      </c>
      <c r="AF6897" t="e">
        <v>#N/A</v>
      </c>
    </row>
    <row r="6898" spans="1:32" x14ac:dyDescent="0.25">
      <c r="A6898" t="e">
        <v>#N/A</v>
      </c>
      <c r="B6898" s="33" t="e">
        <v>#N/A</v>
      </c>
      <c r="C6898" t="e">
        <v>#N/A</v>
      </c>
      <c r="D6898" t="e">
        <v>#N/A</v>
      </c>
      <c r="E6898" s="69" t="e">
        <v>#N/A</v>
      </c>
      <c r="F6898" s="3" t="e">
        <v>#N/A</v>
      </c>
      <c r="G6898" s="3" t="e">
        <v>#N/A</v>
      </c>
      <c r="H6898" s="3" t="e">
        <v>#N/A</v>
      </c>
      <c r="I6898" s="80" t="e">
        <v>#N/A</v>
      </c>
      <c r="J6898" s="80" t="e">
        <v>#N/A</v>
      </c>
      <c r="K6898" s="85" t="e">
        <v>#N/A</v>
      </c>
      <c r="L6898" s="9" t="e">
        <v>#N/A</v>
      </c>
      <c r="M6898" s="93" t="e">
        <v>#N/A</v>
      </c>
      <c r="N6898" s="8" t="e">
        <v>#N/A</v>
      </c>
      <c r="O6898" t="e">
        <v>#N/A</v>
      </c>
      <c r="P6898" t="e">
        <v>#N/A</v>
      </c>
      <c r="Q6898" t="e">
        <v>#N/A</v>
      </c>
      <c r="R6898" s="2" t="e">
        <v>#N/A</v>
      </c>
      <c r="S6898" t="e">
        <v>#N/A</v>
      </c>
      <c r="T6898" s="3" t="e">
        <v>#N/A</v>
      </c>
      <c r="U6898" s="3" t="e">
        <v>#N/A</v>
      </c>
      <c r="V6898" t="e">
        <v>#N/A</v>
      </c>
      <c r="W6898" t="e">
        <v>#N/A</v>
      </c>
      <c r="X6898" t="e">
        <v>#N/A</v>
      </c>
      <c r="Y6898" s="3" t="e">
        <v>#N/A</v>
      </c>
      <c r="Z6898" s="8" t="e">
        <v>#N/A</v>
      </c>
      <c r="AA6898" s="30" t="e">
        <v>#N/A</v>
      </c>
      <c r="AB6898" t="e">
        <v>#N/A</v>
      </c>
      <c r="AC6898" t="e">
        <v>#N/A</v>
      </c>
      <c r="AD6898" t="e">
        <v>#N/A</v>
      </c>
      <c r="AE6898" t="e">
        <v>#N/A</v>
      </c>
      <c r="AF6898" t="e">
        <v>#N/A</v>
      </c>
    </row>
    <row r="6899" spans="1:32" x14ac:dyDescent="0.25">
      <c r="A6899" t="e">
        <v>#N/A</v>
      </c>
      <c r="B6899" s="33" t="e">
        <v>#N/A</v>
      </c>
      <c r="C6899" t="e">
        <v>#N/A</v>
      </c>
      <c r="D6899" t="e">
        <v>#N/A</v>
      </c>
      <c r="E6899" s="69" t="e">
        <v>#N/A</v>
      </c>
      <c r="F6899" s="3" t="e">
        <v>#N/A</v>
      </c>
      <c r="G6899" s="3" t="e">
        <v>#N/A</v>
      </c>
      <c r="H6899" s="3" t="e">
        <v>#N/A</v>
      </c>
      <c r="I6899" s="80" t="e">
        <v>#N/A</v>
      </c>
      <c r="J6899" s="80" t="e">
        <v>#N/A</v>
      </c>
      <c r="K6899" s="85" t="e">
        <v>#N/A</v>
      </c>
      <c r="L6899" s="9" t="e">
        <v>#N/A</v>
      </c>
      <c r="M6899" s="93" t="e">
        <v>#N/A</v>
      </c>
      <c r="N6899" s="8" t="e">
        <v>#N/A</v>
      </c>
      <c r="O6899" t="e">
        <v>#N/A</v>
      </c>
      <c r="P6899" t="e">
        <v>#N/A</v>
      </c>
      <c r="Q6899" t="e">
        <v>#N/A</v>
      </c>
      <c r="R6899" s="2" t="e">
        <v>#N/A</v>
      </c>
      <c r="S6899" t="e">
        <v>#N/A</v>
      </c>
      <c r="T6899" s="3" t="e">
        <v>#N/A</v>
      </c>
      <c r="U6899" s="3" t="e">
        <v>#N/A</v>
      </c>
      <c r="V6899" t="e">
        <v>#N/A</v>
      </c>
      <c r="W6899" t="e">
        <v>#N/A</v>
      </c>
      <c r="X6899" t="e">
        <v>#N/A</v>
      </c>
      <c r="Y6899" s="3" t="e">
        <v>#N/A</v>
      </c>
      <c r="Z6899" s="8" t="e">
        <v>#N/A</v>
      </c>
      <c r="AA6899" s="30" t="e">
        <v>#N/A</v>
      </c>
      <c r="AB6899" t="e">
        <v>#N/A</v>
      </c>
      <c r="AC6899" t="e">
        <v>#N/A</v>
      </c>
      <c r="AD6899" t="e">
        <v>#N/A</v>
      </c>
      <c r="AE6899" t="e">
        <v>#N/A</v>
      </c>
      <c r="AF6899" t="e">
        <v>#N/A</v>
      </c>
    </row>
    <row r="6900" spans="1:32" x14ac:dyDescent="0.25">
      <c r="A6900" t="e">
        <v>#N/A</v>
      </c>
      <c r="B6900" s="33" t="e">
        <v>#N/A</v>
      </c>
      <c r="C6900" t="e">
        <v>#N/A</v>
      </c>
      <c r="D6900" t="e">
        <v>#N/A</v>
      </c>
      <c r="E6900" s="69" t="e">
        <v>#N/A</v>
      </c>
      <c r="F6900" s="3" t="e">
        <v>#N/A</v>
      </c>
      <c r="G6900" s="3" t="e">
        <v>#N/A</v>
      </c>
      <c r="H6900" s="3" t="e">
        <v>#N/A</v>
      </c>
      <c r="I6900" s="80" t="e">
        <v>#N/A</v>
      </c>
      <c r="J6900" s="80" t="e">
        <v>#N/A</v>
      </c>
      <c r="K6900" s="85" t="e">
        <v>#N/A</v>
      </c>
      <c r="L6900" s="9" t="e">
        <v>#N/A</v>
      </c>
      <c r="M6900" s="93" t="e">
        <v>#N/A</v>
      </c>
      <c r="N6900" s="8" t="e">
        <v>#N/A</v>
      </c>
      <c r="O6900" t="e">
        <v>#N/A</v>
      </c>
      <c r="P6900" t="e">
        <v>#N/A</v>
      </c>
      <c r="Q6900" t="e">
        <v>#N/A</v>
      </c>
      <c r="R6900" s="2" t="e">
        <v>#N/A</v>
      </c>
      <c r="S6900" t="e">
        <v>#N/A</v>
      </c>
      <c r="T6900" s="3" t="e">
        <v>#N/A</v>
      </c>
      <c r="U6900" s="3" t="e">
        <v>#N/A</v>
      </c>
      <c r="V6900" t="e">
        <v>#N/A</v>
      </c>
      <c r="W6900" t="e">
        <v>#N/A</v>
      </c>
      <c r="X6900" t="e">
        <v>#N/A</v>
      </c>
      <c r="Y6900" s="3" t="e">
        <v>#N/A</v>
      </c>
      <c r="Z6900" s="8" t="e">
        <v>#N/A</v>
      </c>
      <c r="AA6900" s="30" t="e">
        <v>#N/A</v>
      </c>
      <c r="AB6900" t="e">
        <v>#N/A</v>
      </c>
      <c r="AC6900" t="e">
        <v>#N/A</v>
      </c>
      <c r="AD6900" t="e">
        <v>#N/A</v>
      </c>
      <c r="AE6900" t="e">
        <v>#N/A</v>
      </c>
      <c r="AF6900" t="e">
        <v>#N/A</v>
      </c>
    </row>
    <row r="6901" spans="1:32" x14ac:dyDescent="0.25">
      <c r="A6901" t="e">
        <v>#N/A</v>
      </c>
      <c r="B6901" s="33" t="e">
        <v>#N/A</v>
      </c>
      <c r="C6901" t="e">
        <v>#N/A</v>
      </c>
      <c r="D6901" t="e">
        <v>#N/A</v>
      </c>
      <c r="E6901" s="69" t="e">
        <v>#N/A</v>
      </c>
      <c r="F6901" s="3" t="e">
        <v>#N/A</v>
      </c>
      <c r="G6901" s="3" t="e">
        <v>#N/A</v>
      </c>
      <c r="H6901" s="3" t="e">
        <v>#N/A</v>
      </c>
      <c r="I6901" s="80" t="e">
        <v>#N/A</v>
      </c>
      <c r="J6901" s="80" t="e">
        <v>#N/A</v>
      </c>
      <c r="K6901" s="85" t="e">
        <v>#N/A</v>
      </c>
      <c r="L6901" s="9" t="e">
        <v>#N/A</v>
      </c>
      <c r="M6901" s="93" t="e">
        <v>#N/A</v>
      </c>
      <c r="N6901" s="8" t="e">
        <v>#N/A</v>
      </c>
      <c r="O6901" t="e">
        <v>#N/A</v>
      </c>
      <c r="P6901" t="e">
        <v>#N/A</v>
      </c>
      <c r="Q6901" t="e">
        <v>#N/A</v>
      </c>
      <c r="R6901" s="2" t="e">
        <v>#N/A</v>
      </c>
      <c r="S6901" t="e">
        <v>#N/A</v>
      </c>
      <c r="T6901" s="3" t="e">
        <v>#N/A</v>
      </c>
      <c r="U6901" s="3" t="e">
        <v>#N/A</v>
      </c>
      <c r="V6901" t="e">
        <v>#N/A</v>
      </c>
      <c r="W6901" t="e">
        <v>#N/A</v>
      </c>
      <c r="X6901" t="e">
        <v>#N/A</v>
      </c>
      <c r="Y6901" s="3" t="e">
        <v>#N/A</v>
      </c>
      <c r="Z6901" s="8" t="e">
        <v>#N/A</v>
      </c>
      <c r="AA6901" s="30" t="e">
        <v>#N/A</v>
      </c>
      <c r="AB6901" t="e">
        <v>#N/A</v>
      </c>
      <c r="AC6901" t="e">
        <v>#N/A</v>
      </c>
      <c r="AD6901" t="e">
        <v>#N/A</v>
      </c>
      <c r="AE6901" t="e">
        <v>#N/A</v>
      </c>
      <c r="AF6901" t="e">
        <v>#N/A</v>
      </c>
    </row>
    <row r="6902" spans="1:32" x14ac:dyDescent="0.25">
      <c r="A6902" t="e">
        <v>#N/A</v>
      </c>
      <c r="B6902" s="33" t="e">
        <v>#N/A</v>
      </c>
      <c r="C6902" t="e">
        <v>#N/A</v>
      </c>
      <c r="D6902" t="e">
        <v>#N/A</v>
      </c>
      <c r="E6902" s="69" t="e">
        <v>#N/A</v>
      </c>
      <c r="F6902" s="3" t="e">
        <v>#N/A</v>
      </c>
      <c r="G6902" s="3" t="e">
        <v>#N/A</v>
      </c>
      <c r="H6902" s="3" t="e">
        <v>#N/A</v>
      </c>
      <c r="I6902" s="80" t="e">
        <v>#N/A</v>
      </c>
      <c r="J6902" s="80" t="e">
        <v>#N/A</v>
      </c>
      <c r="K6902" s="85" t="e">
        <v>#N/A</v>
      </c>
      <c r="L6902" s="9" t="e">
        <v>#N/A</v>
      </c>
      <c r="M6902" s="93" t="e">
        <v>#N/A</v>
      </c>
      <c r="N6902" s="8" t="e">
        <v>#N/A</v>
      </c>
      <c r="O6902" t="e">
        <v>#N/A</v>
      </c>
      <c r="P6902" t="e">
        <v>#N/A</v>
      </c>
      <c r="Q6902" t="e">
        <v>#N/A</v>
      </c>
      <c r="R6902" s="2" t="e">
        <v>#N/A</v>
      </c>
      <c r="S6902" t="e">
        <v>#N/A</v>
      </c>
      <c r="T6902" s="3" t="e">
        <v>#N/A</v>
      </c>
      <c r="U6902" s="3" t="e">
        <v>#N/A</v>
      </c>
      <c r="V6902" t="e">
        <v>#N/A</v>
      </c>
      <c r="W6902" t="e">
        <v>#N/A</v>
      </c>
      <c r="X6902" t="e">
        <v>#N/A</v>
      </c>
      <c r="Y6902" s="3" t="e">
        <v>#N/A</v>
      </c>
      <c r="Z6902" s="8" t="e">
        <v>#N/A</v>
      </c>
      <c r="AA6902" s="30" t="e">
        <v>#N/A</v>
      </c>
      <c r="AB6902" t="e">
        <v>#N/A</v>
      </c>
      <c r="AC6902" t="e">
        <v>#N/A</v>
      </c>
      <c r="AD6902" t="e">
        <v>#N/A</v>
      </c>
      <c r="AE6902" t="e">
        <v>#N/A</v>
      </c>
      <c r="AF6902" t="e">
        <v>#N/A</v>
      </c>
    </row>
    <row r="6903" spans="1:32" x14ac:dyDescent="0.25">
      <c r="A6903" t="e">
        <v>#N/A</v>
      </c>
      <c r="B6903" s="33" t="e">
        <v>#N/A</v>
      </c>
      <c r="C6903" t="e">
        <v>#N/A</v>
      </c>
      <c r="D6903" t="e">
        <v>#N/A</v>
      </c>
      <c r="E6903" s="69" t="e">
        <v>#N/A</v>
      </c>
      <c r="F6903" s="3" t="e">
        <v>#N/A</v>
      </c>
      <c r="G6903" s="3" t="e">
        <v>#N/A</v>
      </c>
      <c r="H6903" s="3" t="e">
        <v>#N/A</v>
      </c>
      <c r="I6903" s="80" t="e">
        <v>#N/A</v>
      </c>
      <c r="J6903" s="80" t="e">
        <v>#N/A</v>
      </c>
      <c r="K6903" s="85" t="e">
        <v>#N/A</v>
      </c>
      <c r="L6903" s="9" t="e">
        <v>#N/A</v>
      </c>
      <c r="M6903" s="93" t="e">
        <v>#N/A</v>
      </c>
      <c r="N6903" s="8" t="e">
        <v>#N/A</v>
      </c>
      <c r="O6903" t="e">
        <v>#N/A</v>
      </c>
      <c r="P6903" t="e">
        <v>#N/A</v>
      </c>
      <c r="Q6903" t="e">
        <v>#N/A</v>
      </c>
      <c r="R6903" s="2" t="e">
        <v>#N/A</v>
      </c>
      <c r="S6903" t="e">
        <v>#N/A</v>
      </c>
      <c r="T6903" s="3" t="e">
        <v>#N/A</v>
      </c>
      <c r="U6903" s="3" t="e">
        <v>#N/A</v>
      </c>
      <c r="V6903" t="e">
        <v>#N/A</v>
      </c>
      <c r="W6903" t="e">
        <v>#N/A</v>
      </c>
      <c r="X6903" t="e">
        <v>#N/A</v>
      </c>
      <c r="Y6903" s="3" t="e">
        <v>#N/A</v>
      </c>
      <c r="Z6903" s="8" t="e">
        <v>#N/A</v>
      </c>
      <c r="AA6903" s="30" t="e">
        <v>#N/A</v>
      </c>
      <c r="AB6903" t="e">
        <v>#N/A</v>
      </c>
      <c r="AC6903" t="e">
        <v>#N/A</v>
      </c>
      <c r="AD6903" t="e">
        <v>#N/A</v>
      </c>
      <c r="AE6903" t="e">
        <v>#N/A</v>
      </c>
      <c r="AF6903" t="e">
        <v>#N/A</v>
      </c>
    </row>
    <row r="6904" spans="1:32" x14ac:dyDescent="0.25">
      <c r="A6904" t="e">
        <v>#N/A</v>
      </c>
      <c r="B6904" s="33" t="e">
        <v>#N/A</v>
      </c>
      <c r="C6904" t="e">
        <v>#N/A</v>
      </c>
      <c r="D6904" t="e">
        <v>#N/A</v>
      </c>
      <c r="E6904" s="69" t="e">
        <v>#N/A</v>
      </c>
      <c r="F6904" s="3" t="e">
        <v>#N/A</v>
      </c>
      <c r="G6904" s="3" t="e">
        <v>#N/A</v>
      </c>
      <c r="H6904" s="3" t="e">
        <v>#N/A</v>
      </c>
      <c r="I6904" s="80" t="e">
        <v>#N/A</v>
      </c>
      <c r="J6904" s="80" t="e">
        <v>#N/A</v>
      </c>
      <c r="K6904" s="85" t="e">
        <v>#N/A</v>
      </c>
      <c r="L6904" s="9" t="e">
        <v>#N/A</v>
      </c>
      <c r="M6904" s="93" t="e">
        <v>#N/A</v>
      </c>
      <c r="N6904" s="8" t="e">
        <v>#N/A</v>
      </c>
      <c r="O6904" t="e">
        <v>#N/A</v>
      </c>
      <c r="P6904" t="e">
        <v>#N/A</v>
      </c>
      <c r="Q6904" t="e">
        <v>#N/A</v>
      </c>
      <c r="R6904" s="2" t="e">
        <v>#N/A</v>
      </c>
      <c r="S6904" t="e">
        <v>#N/A</v>
      </c>
      <c r="T6904" s="3" t="e">
        <v>#N/A</v>
      </c>
      <c r="U6904" s="3" t="e">
        <v>#N/A</v>
      </c>
      <c r="V6904" t="e">
        <v>#N/A</v>
      </c>
      <c r="W6904" t="e">
        <v>#N/A</v>
      </c>
      <c r="X6904" t="e">
        <v>#N/A</v>
      </c>
      <c r="Y6904" s="3" t="e">
        <v>#N/A</v>
      </c>
      <c r="Z6904" s="8" t="e">
        <v>#N/A</v>
      </c>
      <c r="AA6904" s="30" t="e">
        <v>#N/A</v>
      </c>
      <c r="AB6904" t="e">
        <v>#N/A</v>
      </c>
      <c r="AC6904" t="e">
        <v>#N/A</v>
      </c>
      <c r="AD6904" t="e">
        <v>#N/A</v>
      </c>
      <c r="AE6904" t="e">
        <v>#N/A</v>
      </c>
      <c r="AF6904" t="e">
        <v>#N/A</v>
      </c>
    </row>
    <row r="6905" spans="1:32" x14ac:dyDescent="0.25">
      <c r="A6905" t="e">
        <v>#N/A</v>
      </c>
      <c r="B6905" s="33" t="e">
        <v>#N/A</v>
      </c>
      <c r="C6905" t="e">
        <v>#N/A</v>
      </c>
      <c r="D6905" t="e">
        <v>#N/A</v>
      </c>
      <c r="E6905" s="69" t="e">
        <v>#N/A</v>
      </c>
      <c r="F6905" s="3" t="e">
        <v>#N/A</v>
      </c>
      <c r="G6905" s="3" t="e">
        <v>#N/A</v>
      </c>
      <c r="H6905" s="3" t="e">
        <v>#N/A</v>
      </c>
      <c r="I6905" s="80" t="e">
        <v>#N/A</v>
      </c>
      <c r="J6905" s="80" t="e">
        <v>#N/A</v>
      </c>
      <c r="K6905" s="85" t="e">
        <v>#N/A</v>
      </c>
      <c r="L6905" s="9" t="e">
        <v>#N/A</v>
      </c>
      <c r="M6905" s="93" t="e">
        <v>#N/A</v>
      </c>
      <c r="N6905" s="8" t="e">
        <v>#N/A</v>
      </c>
      <c r="O6905" t="e">
        <v>#N/A</v>
      </c>
      <c r="P6905" t="e">
        <v>#N/A</v>
      </c>
      <c r="Q6905" t="e">
        <v>#N/A</v>
      </c>
      <c r="R6905" s="2" t="e">
        <v>#N/A</v>
      </c>
      <c r="S6905" t="e">
        <v>#N/A</v>
      </c>
      <c r="T6905" s="3" t="e">
        <v>#N/A</v>
      </c>
      <c r="U6905" s="3" t="e">
        <v>#N/A</v>
      </c>
      <c r="V6905" t="e">
        <v>#N/A</v>
      </c>
      <c r="W6905" t="e">
        <v>#N/A</v>
      </c>
      <c r="X6905" t="e">
        <v>#N/A</v>
      </c>
      <c r="Y6905" s="3" t="e">
        <v>#N/A</v>
      </c>
      <c r="Z6905" s="8" t="e">
        <v>#N/A</v>
      </c>
      <c r="AA6905" s="30" t="e">
        <v>#N/A</v>
      </c>
      <c r="AB6905" t="e">
        <v>#N/A</v>
      </c>
      <c r="AC6905" t="e">
        <v>#N/A</v>
      </c>
      <c r="AD6905" t="e">
        <v>#N/A</v>
      </c>
      <c r="AE6905" t="e">
        <v>#N/A</v>
      </c>
      <c r="AF6905" t="e">
        <v>#N/A</v>
      </c>
    </row>
    <row r="6906" spans="1:32" x14ac:dyDescent="0.25">
      <c r="A6906" t="e">
        <v>#N/A</v>
      </c>
      <c r="B6906" s="33" t="e">
        <v>#N/A</v>
      </c>
      <c r="C6906" t="e">
        <v>#N/A</v>
      </c>
      <c r="D6906" t="e">
        <v>#N/A</v>
      </c>
      <c r="E6906" s="69" t="e">
        <v>#N/A</v>
      </c>
      <c r="F6906" s="3" t="e">
        <v>#N/A</v>
      </c>
      <c r="G6906" s="3" t="e">
        <v>#N/A</v>
      </c>
      <c r="H6906" s="3" t="e">
        <v>#N/A</v>
      </c>
      <c r="I6906" s="80" t="e">
        <v>#N/A</v>
      </c>
      <c r="J6906" s="80" t="e">
        <v>#N/A</v>
      </c>
      <c r="K6906" s="85" t="e">
        <v>#N/A</v>
      </c>
      <c r="L6906" s="9" t="e">
        <v>#N/A</v>
      </c>
      <c r="M6906" s="93" t="e">
        <v>#N/A</v>
      </c>
      <c r="N6906" s="8" t="e">
        <v>#N/A</v>
      </c>
      <c r="O6906" t="e">
        <v>#N/A</v>
      </c>
      <c r="P6906" t="e">
        <v>#N/A</v>
      </c>
      <c r="Q6906" t="e">
        <v>#N/A</v>
      </c>
      <c r="R6906" s="2" t="e">
        <v>#N/A</v>
      </c>
      <c r="S6906" t="e">
        <v>#N/A</v>
      </c>
      <c r="T6906" s="3" t="e">
        <v>#N/A</v>
      </c>
      <c r="U6906" s="3" t="e">
        <v>#N/A</v>
      </c>
      <c r="V6906" t="e">
        <v>#N/A</v>
      </c>
      <c r="W6906" t="e">
        <v>#N/A</v>
      </c>
      <c r="X6906" t="e">
        <v>#N/A</v>
      </c>
      <c r="Y6906" s="3" t="e">
        <v>#N/A</v>
      </c>
      <c r="Z6906" s="8" t="e">
        <v>#N/A</v>
      </c>
      <c r="AA6906" s="30" t="e">
        <v>#N/A</v>
      </c>
      <c r="AB6906" t="e">
        <v>#N/A</v>
      </c>
      <c r="AC6906" t="e">
        <v>#N/A</v>
      </c>
      <c r="AD6906" t="e">
        <v>#N/A</v>
      </c>
      <c r="AE6906" t="e">
        <v>#N/A</v>
      </c>
      <c r="AF6906" t="e">
        <v>#N/A</v>
      </c>
    </row>
    <row r="6907" spans="1:32" x14ac:dyDescent="0.25">
      <c r="A6907" t="e">
        <v>#N/A</v>
      </c>
      <c r="B6907" s="33" t="e">
        <v>#N/A</v>
      </c>
      <c r="C6907" t="e">
        <v>#N/A</v>
      </c>
      <c r="D6907" t="e">
        <v>#N/A</v>
      </c>
      <c r="E6907" s="69" t="e">
        <v>#N/A</v>
      </c>
      <c r="F6907" s="3" t="e">
        <v>#N/A</v>
      </c>
      <c r="G6907" s="3" t="e">
        <v>#N/A</v>
      </c>
      <c r="H6907" s="3" t="e">
        <v>#N/A</v>
      </c>
      <c r="I6907" s="80" t="e">
        <v>#N/A</v>
      </c>
      <c r="J6907" s="80" t="e">
        <v>#N/A</v>
      </c>
      <c r="K6907" s="85" t="e">
        <v>#N/A</v>
      </c>
      <c r="L6907" s="9" t="e">
        <v>#N/A</v>
      </c>
      <c r="M6907" s="93" t="e">
        <v>#N/A</v>
      </c>
      <c r="N6907" s="8" t="e">
        <v>#N/A</v>
      </c>
      <c r="O6907" t="e">
        <v>#N/A</v>
      </c>
      <c r="P6907" t="e">
        <v>#N/A</v>
      </c>
      <c r="Q6907" t="e">
        <v>#N/A</v>
      </c>
      <c r="R6907" s="2" t="e">
        <v>#N/A</v>
      </c>
      <c r="S6907" t="e">
        <v>#N/A</v>
      </c>
      <c r="T6907" s="3" t="e">
        <v>#N/A</v>
      </c>
      <c r="U6907" s="3" t="e">
        <v>#N/A</v>
      </c>
      <c r="V6907" t="e">
        <v>#N/A</v>
      </c>
      <c r="W6907" t="e">
        <v>#N/A</v>
      </c>
      <c r="X6907" t="e">
        <v>#N/A</v>
      </c>
      <c r="Y6907" s="3" t="e">
        <v>#N/A</v>
      </c>
      <c r="Z6907" s="8" t="e">
        <v>#N/A</v>
      </c>
      <c r="AA6907" s="30" t="e">
        <v>#N/A</v>
      </c>
      <c r="AB6907" t="e">
        <v>#N/A</v>
      </c>
      <c r="AC6907" t="e">
        <v>#N/A</v>
      </c>
      <c r="AD6907" t="e">
        <v>#N/A</v>
      </c>
      <c r="AE6907" t="e">
        <v>#N/A</v>
      </c>
      <c r="AF6907" t="e">
        <v>#N/A</v>
      </c>
    </row>
    <row r="6908" spans="1:32" x14ac:dyDescent="0.25">
      <c r="A6908" t="e">
        <v>#N/A</v>
      </c>
      <c r="B6908" s="33" t="e">
        <v>#N/A</v>
      </c>
      <c r="C6908" t="e">
        <v>#N/A</v>
      </c>
      <c r="D6908" t="e">
        <v>#N/A</v>
      </c>
      <c r="E6908" s="69" t="e">
        <v>#N/A</v>
      </c>
      <c r="F6908" s="3" t="e">
        <v>#N/A</v>
      </c>
      <c r="G6908" s="3" t="e">
        <v>#N/A</v>
      </c>
      <c r="H6908" s="3" t="e">
        <v>#N/A</v>
      </c>
      <c r="I6908" s="80" t="e">
        <v>#N/A</v>
      </c>
      <c r="J6908" s="80" t="e">
        <v>#N/A</v>
      </c>
      <c r="K6908" s="85" t="e">
        <v>#N/A</v>
      </c>
      <c r="L6908" s="9" t="e">
        <v>#N/A</v>
      </c>
      <c r="M6908" s="93" t="e">
        <v>#N/A</v>
      </c>
      <c r="N6908" s="8" t="e">
        <v>#N/A</v>
      </c>
      <c r="O6908" t="e">
        <v>#N/A</v>
      </c>
      <c r="P6908" t="e">
        <v>#N/A</v>
      </c>
      <c r="Q6908" t="e">
        <v>#N/A</v>
      </c>
      <c r="R6908" s="2" t="e">
        <v>#N/A</v>
      </c>
      <c r="S6908" t="e">
        <v>#N/A</v>
      </c>
      <c r="T6908" s="3" t="e">
        <v>#N/A</v>
      </c>
      <c r="U6908" s="3" t="e">
        <v>#N/A</v>
      </c>
      <c r="V6908" t="e">
        <v>#N/A</v>
      </c>
      <c r="W6908" t="e">
        <v>#N/A</v>
      </c>
      <c r="X6908" t="e">
        <v>#N/A</v>
      </c>
      <c r="Y6908" s="3" t="e">
        <v>#N/A</v>
      </c>
      <c r="Z6908" s="8" t="e">
        <v>#N/A</v>
      </c>
      <c r="AA6908" s="30" t="e">
        <v>#N/A</v>
      </c>
      <c r="AB6908" t="e">
        <v>#N/A</v>
      </c>
      <c r="AC6908" t="e">
        <v>#N/A</v>
      </c>
      <c r="AD6908" t="e">
        <v>#N/A</v>
      </c>
      <c r="AE6908" t="e">
        <v>#N/A</v>
      </c>
      <c r="AF6908" t="e">
        <v>#N/A</v>
      </c>
    </row>
    <row r="6909" spans="1:32" x14ac:dyDescent="0.25">
      <c r="A6909" t="e">
        <v>#N/A</v>
      </c>
      <c r="B6909" s="33" t="e">
        <v>#N/A</v>
      </c>
      <c r="C6909" t="e">
        <v>#N/A</v>
      </c>
      <c r="D6909" t="e">
        <v>#N/A</v>
      </c>
      <c r="E6909" s="69" t="e">
        <v>#N/A</v>
      </c>
      <c r="F6909" s="3" t="e">
        <v>#N/A</v>
      </c>
      <c r="G6909" s="3" t="e">
        <v>#N/A</v>
      </c>
      <c r="H6909" s="3" t="e">
        <v>#N/A</v>
      </c>
      <c r="I6909" s="80" t="e">
        <v>#N/A</v>
      </c>
      <c r="J6909" s="80" t="e">
        <v>#N/A</v>
      </c>
      <c r="K6909" s="85" t="e">
        <v>#N/A</v>
      </c>
      <c r="L6909" s="9" t="e">
        <v>#N/A</v>
      </c>
      <c r="M6909" s="93" t="e">
        <v>#N/A</v>
      </c>
      <c r="N6909" s="8" t="e">
        <v>#N/A</v>
      </c>
      <c r="O6909" t="e">
        <v>#N/A</v>
      </c>
      <c r="P6909" t="e">
        <v>#N/A</v>
      </c>
      <c r="Q6909" t="e">
        <v>#N/A</v>
      </c>
      <c r="R6909" s="2" t="e">
        <v>#N/A</v>
      </c>
      <c r="S6909" t="e">
        <v>#N/A</v>
      </c>
      <c r="T6909" s="3" t="e">
        <v>#N/A</v>
      </c>
      <c r="U6909" s="3" t="e">
        <v>#N/A</v>
      </c>
      <c r="V6909" t="e">
        <v>#N/A</v>
      </c>
      <c r="W6909" t="e">
        <v>#N/A</v>
      </c>
      <c r="X6909" t="e">
        <v>#N/A</v>
      </c>
      <c r="Y6909" s="3" t="e">
        <v>#N/A</v>
      </c>
      <c r="Z6909" s="8" t="e">
        <v>#N/A</v>
      </c>
      <c r="AA6909" s="30" t="e">
        <v>#N/A</v>
      </c>
      <c r="AB6909" t="e">
        <v>#N/A</v>
      </c>
      <c r="AC6909" t="e">
        <v>#N/A</v>
      </c>
      <c r="AD6909" t="e">
        <v>#N/A</v>
      </c>
      <c r="AE6909" t="e">
        <v>#N/A</v>
      </c>
      <c r="AF6909" t="e">
        <v>#N/A</v>
      </c>
    </row>
    <row r="6910" spans="1:32" x14ac:dyDescent="0.25">
      <c r="A6910" t="e">
        <v>#N/A</v>
      </c>
      <c r="B6910" s="33" t="e">
        <v>#N/A</v>
      </c>
      <c r="C6910" t="e">
        <v>#N/A</v>
      </c>
      <c r="D6910" t="e">
        <v>#N/A</v>
      </c>
      <c r="E6910" s="69" t="e">
        <v>#N/A</v>
      </c>
      <c r="F6910" s="3" t="e">
        <v>#N/A</v>
      </c>
      <c r="G6910" s="3" t="e">
        <v>#N/A</v>
      </c>
      <c r="H6910" s="3" t="e">
        <v>#N/A</v>
      </c>
      <c r="I6910" s="80" t="e">
        <v>#N/A</v>
      </c>
      <c r="J6910" s="80" t="e">
        <v>#N/A</v>
      </c>
      <c r="K6910" s="85" t="e">
        <v>#N/A</v>
      </c>
      <c r="L6910" s="9" t="e">
        <v>#N/A</v>
      </c>
      <c r="M6910" s="93" t="e">
        <v>#N/A</v>
      </c>
      <c r="N6910" s="8" t="e">
        <v>#N/A</v>
      </c>
      <c r="O6910" t="e">
        <v>#N/A</v>
      </c>
      <c r="P6910" t="e">
        <v>#N/A</v>
      </c>
      <c r="Q6910" t="e">
        <v>#N/A</v>
      </c>
      <c r="R6910" s="2" t="e">
        <v>#N/A</v>
      </c>
      <c r="S6910" t="e">
        <v>#N/A</v>
      </c>
      <c r="T6910" s="3" t="e">
        <v>#N/A</v>
      </c>
      <c r="U6910" s="3" t="e">
        <v>#N/A</v>
      </c>
      <c r="V6910" t="e">
        <v>#N/A</v>
      </c>
      <c r="W6910" t="e">
        <v>#N/A</v>
      </c>
      <c r="X6910" t="e">
        <v>#N/A</v>
      </c>
      <c r="Y6910" s="3" t="e">
        <v>#N/A</v>
      </c>
      <c r="Z6910" s="8" t="e">
        <v>#N/A</v>
      </c>
      <c r="AA6910" s="30" t="e">
        <v>#N/A</v>
      </c>
      <c r="AB6910" t="e">
        <v>#N/A</v>
      </c>
      <c r="AC6910" t="e">
        <v>#N/A</v>
      </c>
      <c r="AD6910" t="e">
        <v>#N/A</v>
      </c>
      <c r="AE6910" t="e">
        <v>#N/A</v>
      </c>
      <c r="AF6910" t="e">
        <v>#N/A</v>
      </c>
    </row>
    <row r="6911" spans="1:32" x14ac:dyDescent="0.25">
      <c r="A6911" t="e">
        <v>#N/A</v>
      </c>
      <c r="B6911" s="33" t="e">
        <v>#N/A</v>
      </c>
      <c r="C6911" t="e">
        <v>#N/A</v>
      </c>
      <c r="D6911" t="e">
        <v>#N/A</v>
      </c>
      <c r="E6911" s="69" t="e">
        <v>#N/A</v>
      </c>
      <c r="F6911" s="3" t="e">
        <v>#N/A</v>
      </c>
      <c r="G6911" s="3" t="e">
        <v>#N/A</v>
      </c>
      <c r="H6911" s="3" t="e">
        <v>#N/A</v>
      </c>
      <c r="I6911" s="80" t="e">
        <v>#N/A</v>
      </c>
      <c r="J6911" s="80" t="e">
        <v>#N/A</v>
      </c>
      <c r="K6911" s="85" t="e">
        <v>#N/A</v>
      </c>
      <c r="L6911" s="9" t="e">
        <v>#N/A</v>
      </c>
      <c r="M6911" s="93" t="e">
        <v>#N/A</v>
      </c>
      <c r="N6911" s="8" t="e">
        <v>#N/A</v>
      </c>
      <c r="O6911" t="e">
        <v>#N/A</v>
      </c>
      <c r="P6911" t="e">
        <v>#N/A</v>
      </c>
      <c r="Q6911" t="e">
        <v>#N/A</v>
      </c>
      <c r="R6911" s="2" t="e">
        <v>#N/A</v>
      </c>
      <c r="S6911" t="e">
        <v>#N/A</v>
      </c>
      <c r="T6911" s="3" t="e">
        <v>#N/A</v>
      </c>
      <c r="U6911" s="3" t="e">
        <v>#N/A</v>
      </c>
      <c r="V6911" t="e">
        <v>#N/A</v>
      </c>
      <c r="W6911" t="e">
        <v>#N/A</v>
      </c>
      <c r="X6911" t="e">
        <v>#N/A</v>
      </c>
      <c r="Y6911" s="3" t="e">
        <v>#N/A</v>
      </c>
      <c r="Z6911" s="8" t="e">
        <v>#N/A</v>
      </c>
      <c r="AA6911" s="30" t="e">
        <v>#N/A</v>
      </c>
      <c r="AB6911" t="e">
        <v>#N/A</v>
      </c>
      <c r="AC6911" t="e">
        <v>#N/A</v>
      </c>
      <c r="AD6911" t="e">
        <v>#N/A</v>
      </c>
      <c r="AE6911" t="e">
        <v>#N/A</v>
      </c>
      <c r="AF6911" t="e">
        <v>#N/A</v>
      </c>
    </row>
    <row r="6912" spans="1:32" x14ac:dyDescent="0.25">
      <c r="A6912" t="e">
        <v>#N/A</v>
      </c>
      <c r="B6912" s="33" t="e">
        <v>#N/A</v>
      </c>
      <c r="C6912" t="e">
        <v>#N/A</v>
      </c>
      <c r="D6912" t="e">
        <v>#N/A</v>
      </c>
      <c r="E6912" s="69" t="e">
        <v>#N/A</v>
      </c>
      <c r="F6912" s="3" t="e">
        <v>#N/A</v>
      </c>
      <c r="G6912" s="3" t="e">
        <v>#N/A</v>
      </c>
      <c r="H6912" s="3" t="e">
        <v>#N/A</v>
      </c>
      <c r="I6912" s="80" t="e">
        <v>#N/A</v>
      </c>
      <c r="J6912" s="80" t="e">
        <v>#N/A</v>
      </c>
      <c r="K6912" s="85" t="e">
        <v>#N/A</v>
      </c>
      <c r="L6912" s="9" t="e">
        <v>#N/A</v>
      </c>
      <c r="M6912" s="93" t="e">
        <v>#N/A</v>
      </c>
      <c r="N6912" s="8" t="e">
        <v>#N/A</v>
      </c>
      <c r="O6912" t="e">
        <v>#N/A</v>
      </c>
      <c r="P6912" t="e">
        <v>#N/A</v>
      </c>
      <c r="Q6912" t="e">
        <v>#N/A</v>
      </c>
      <c r="R6912" s="2" t="e">
        <v>#N/A</v>
      </c>
      <c r="S6912" t="e">
        <v>#N/A</v>
      </c>
      <c r="T6912" s="3" t="e">
        <v>#N/A</v>
      </c>
      <c r="U6912" s="3" t="e">
        <v>#N/A</v>
      </c>
      <c r="V6912" t="e">
        <v>#N/A</v>
      </c>
      <c r="W6912" t="e">
        <v>#N/A</v>
      </c>
      <c r="X6912" t="e">
        <v>#N/A</v>
      </c>
      <c r="Y6912" s="3" t="e">
        <v>#N/A</v>
      </c>
      <c r="Z6912" s="8" t="e">
        <v>#N/A</v>
      </c>
      <c r="AA6912" s="30" t="e">
        <v>#N/A</v>
      </c>
      <c r="AB6912" t="e">
        <v>#N/A</v>
      </c>
      <c r="AC6912" t="e">
        <v>#N/A</v>
      </c>
      <c r="AD6912" t="e">
        <v>#N/A</v>
      </c>
      <c r="AE6912" t="e">
        <v>#N/A</v>
      </c>
      <c r="AF6912" t="e">
        <v>#N/A</v>
      </c>
    </row>
    <row r="6913" spans="1:32" x14ac:dyDescent="0.25">
      <c r="A6913" t="e">
        <v>#N/A</v>
      </c>
      <c r="B6913" s="33" t="e">
        <v>#N/A</v>
      </c>
      <c r="C6913" t="e">
        <v>#N/A</v>
      </c>
      <c r="D6913" t="e">
        <v>#N/A</v>
      </c>
      <c r="E6913" s="69" t="e">
        <v>#N/A</v>
      </c>
      <c r="F6913" s="3" t="e">
        <v>#N/A</v>
      </c>
      <c r="G6913" s="3" t="e">
        <v>#N/A</v>
      </c>
      <c r="H6913" s="3" t="e">
        <v>#N/A</v>
      </c>
      <c r="I6913" s="80" t="e">
        <v>#N/A</v>
      </c>
      <c r="J6913" s="80" t="e">
        <v>#N/A</v>
      </c>
      <c r="K6913" s="85" t="e">
        <v>#N/A</v>
      </c>
      <c r="L6913" s="9" t="e">
        <v>#N/A</v>
      </c>
      <c r="M6913" s="93" t="e">
        <v>#N/A</v>
      </c>
      <c r="N6913" s="8" t="e">
        <v>#N/A</v>
      </c>
      <c r="O6913" t="e">
        <v>#N/A</v>
      </c>
      <c r="P6913" t="e">
        <v>#N/A</v>
      </c>
      <c r="Q6913" t="e">
        <v>#N/A</v>
      </c>
      <c r="R6913" s="2" t="e">
        <v>#N/A</v>
      </c>
      <c r="S6913" t="e">
        <v>#N/A</v>
      </c>
      <c r="T6913" s="3" t="e">
        <v>#N/A</v>
      </c>
      <c r="U6913" s="3" t="e">
        <v>#N/A</v>
      </c>
      <c r="V6913" t="e">
        <v>#N/A</v>
      </c>
      <c r="W6913" t="e">
        <v>#N/A</v>
      </c>
      <c r="X6913" t="e">
        <v>#N/A</v>
      </c>
      <c r="Y6913" s="3" t="e">
        <v>#N/A</v>
      </c>
      <c r="Z6913" s="8" t="e">
        <v>#N/A</v>
      </c>
      <c r="AA6913" s="30" t="e">
        <v>#N/A</v>
      </c>
      <c r="AB6913" t="e">
        <v>#N/A</v>
      </c>
      <c r="AC6913" t="e">
        <v>#N/A</v>
      </c>
      <c r="AD6913" t="e">
        <v>#N/A</v>
      </c>
      <c r="AE6913" t="e">
        <v>#N/A</v>
      </c>
      <c r="AF6913" t="e">
        <v>#N/A</v>
      </c>
    </row>
    <row r="6914" spans="1:32" x14ac:dyDescent="0.25">
      <c r="A6914" t="e">
        <v>#N/A</v>
      </c>
      <c r="B6914" s="33" t="e">
        <v>#N/A</v>
      </c>
      <c r="C6914" t="e">
        <v>#N/A</v>
      </c>
      <c r="D6914" t="e">
        <v>#N/A</v>
      </c>
      <c r="E6914" s="69" t="e">
        <v>#N/A</v>
      </c>
      <c r="F6914" s="3" t="e">
        <v>#N/A</v>
      </c>
      <c r="G6914" s="3" t="e">
        <v>#N/A</v>
      </c>
      <c r="H6914" s="3" t="e">
        <v>#N/A</v>
      </c>
      <c r="I6914" s="80" t="e">
        <v>#N/A</v>
      </c>
      <c r="J6914" s="80" t="e">
        <v>#N/A</v>
      </c>
      <c r="K6914" s="85" t="e">
        <v>#N/A</v>
      </c>
      <c r="L6914" s="9" t="e">
        <v>#N/A</v>
      </c>
      <c r="M6914" s="93" t="e">
        <v>#N/A</v>
      </c>
      <c r="N6914" s="8" t="e">
        <v>#N/A</v>
      </c>
      <c r="O6914" t="e">
        <v>#N/A</v>
      </c>
      <c r="P6914" t="e">
        <v>#N/A</v>
      </c>
      <c r="Q6914" t="e">
        <v>#N/A</v>
      </c>
      <c r="R6914" s="2" t="e">
        <v>#N/A</v>
      </c>
      <c r="S6914" t="e">
        <v>#N/A</v>
      </c>
      <c r="T6914" s="3" t="e">
        <v>#N/A</v>
      </c>
      <c r="U6914" s="3" t="e">
        <v>#N/A</v>
      </c>
      <c r="V6914" t="e">
        <v>#N/A</v>
      </c>
      <c r="W6914" t="e">
        <v>#N/A</v>
      </c>
      <c r="X6914" t="e">
        <v>#N/A</v>
      </c>
      <c r="Y6914" s="3" t="e">
        <v>#N/A</v>
      </c>
      <c r="Z6914" s="8" t="e">
        <v>#N/A</v>
      </c>
      <c r="AA6914" s="30" t="e">
        <v>#N/A</v>
      </c>
      <c r="AB6914" t="e">
        <v>#N/A</v>
      </c>
      <c r="AC6914" t="e">
        <v>#N/A</v>
      </c>
      <c r="AD6914" t="e">
        <v>#N/A</v>
      </c>
      <c r="AE6914" t="e">
        <v>#N/A</v>
      </c>
      <c r="AF6914" t="e">
        <v>#N/A</v>
      </c>
    </row>
    <row r="6915" spans="1:32" x14ac:dyDescent="0.25">
      <c r="A6915" t="e">
        <v>#N/A</v>
      </c>
      <c r="B6915" s="33" t="e">
        <v>#N/A</v>
      </c>
      <c r="C6915" t="e">
        <v>#N/A</v>
      </c>
      <c r="D6915" t="e">
        <v>#N/A</v>
      </c>
      <c r="E6915" s="69" t="e">
        <v>#N/A</v>
      </c>
      <c r="F6915" s="3" t="e">
        <v>#N/A</v>
      </c>
      <c r="G6915" s="3" t="e">
        <v>#N/A</v>
      </c>
      <c r="H6915" s="3" t="e">
        <v>#N/A</v>
      </c>
      <c r="I6915" s="80" t="e">
        <v>#N/A</v>
      </c>
      <c r="J6915" s="80" t="e">
        <v>#N/A</v>
      </c>
      <c r="K6915" s="85" t="e">
        <v>#N/A</v>
      </c>
      <c r="L6915" s="9" t="e">
        <v>#N/A</v>
      </c>
      <c r="M6915" s="93" t="e">
        <v>#N/A</v>
      </c>
      <c r="N6915" s="8" t="e">
        <v>#N/A</v>
      </c>
      <c r="O6915" t="e">
        <v>#N/A</v>
      </c>
      <c r="P6915" t="e">
        <v>#N/A</v>
      </c>
      <c r="Q6915" t="e">
        <v>#N/A</v>
      </c>
      <c r="R6915" s="2" t="e">
        <v>#N/A</v>
      </c>
      <c r="S6915" t="e">
        <v>#N/A</v>
      </c>
      <c r="T6915" s="3" t="e">
        <v>#N/A</v>
      </c>
      <c r="U6915" s="3" t="e">
        <v>#N/A</v>
      </c>
      <c r="V6915" t="e">
        <v>#N/A</v>
      </c>
      <c r="W6915" t="e">
        <v>#N/A</v>
      </c>
      <c r="X6915" t="e">
        <v>#N/A</v>
      </c>
      <c r="Y6915" s="3" t="e">
        <v>#N/A</v>
      </c>
      <c r="Z6915" s="8" t="e">
        <v>#N/A</v>
      </c>
      <c r="AA6915" s="30" t="e">
        <v>#N/A</v>
      </c>
      <c r="AB6915" t="e">
        <v>#N/A</v>
      </c>
      <c r="AC6915" t="e">
        <v>#N/A</v>
      </c>
      <c r="AD6915" t="e">
        <v>#N/A</v>
      </c>
      <c r="AE6915" t="e">
        <v>#N/A</v>
      </c>
      <c r="AF6915" t="e">
        <v>#N/A</v>
      </c>
    </row>
    <row r="6916" spans="1:32" x14ac:dyDescent="0.25">
      <c r="A6916" t="e">
        <v>#N/A</v>
      </c>
      <c r="B6916" s="33" t="e">
        <v>#N/A</v>
      </c>
      <c r="C6916" t="e">
        <v>#N/A</v>
      </c>
      <c r="D6916" t="e">
        <v>#N/A</v>
      </c>
      <c r="E6916" s="69" t="e">
        <v>#N/A</v>
      </c>
      <c r="F6916" s="3" t="e">
        <v>#N/A</v>
      </c>
      <c r="G6916" s="3" t="e">
        <v>#N/A</v>
      </c>
      <c r="H6916" s="3" t="e">
        <v>#N/A</v>
      </c>
      <c r="I6916" s="80" t="e">
        <v>#N/A</v>
      </c>
      <c r="J6916" s="80" t="e">
        <v>#N/A</v>
      </c>
      <c r="K6916" s="85" t="e">
        <v>#N/A</v>
      </c>
      <c r="L6916" s="9" t="e">
        <v>#N/A</v>
      </c>
      <c r="M6916" s="93" t="e">
        <v>#N/A</v>
      </c>
      <c r="N6916" s="8" t="e">
        <v>#N/A</v>
      </c>
      <c r="O6916" t="e">
        <v>#N/A</v>
      </c>
      <c r="P6916" t="e">
        <v>#N/A</v>
      </c>
      <c r="Q6916" t="e">
        <v>#N/A</v>
      </c>
      <c r="R6916" s="2" t="e">
        <v>#N/A</v>
      </c>
      <c r="S6916" t="e">
        <v>#N/A</v>
      </c>
      <c r="T6916" s="3" t="e">
        <v>#N/A</v>
      </c>
      <c r="U6916" s="3" t="e">
        <v>#N/A</v>
      </c>
      <c r="V6916" t="e">
        <v>#N/A</v>
      </c>
      <c r="W6916" t="e">
        <v>#N/A</v>
      </c>
      <c r="X6916" t="e">
        <v>#N/A</v>
      </c>
      <c r="Y6916" s="3" t="e">
        <v>#N/A</v>
      </c>
      <c r="Z6916" s="8" t="e">
        <v>#N/A</v>
      </c>
      <c r="AA6916" s="30" t="e">
        <v>#N/A</v>
      </c>
      <c r="AB6916" t="e">
        <v>#N/A</v>
      </c>
      <c r="AC6916" t="e">
        <v>#N/A</v>
      </c>
      <c r="AD6916" t="e">
        <v>#N/A</v>
      </c>
      <c r="AE6916" t="e">
        <v>#N/A</v>
      </c>
      <c r="AF6916" t="e">
        <v>#N/A</v>
      </c>
    </row>
    <row r="6917" spans="1:32" x14ac:dyDescent="0.25">
      <c r="A6917" t="e">
        <v>#N/A</v>
      </c>
      <c r="B6917" s="33" t="e">
        <v>#N/A</v>
      </c>
      <c r="C6917" t="e">
        <v>#N/A</v>
      </c>
      <c r="D6917" t="e">
        <v>#N/A</v>
      </c>
      <c r="E6917" s="69" t="e">
        <v>#N/A</v>
      </c>
      <c r="F6917" s="3" t="e">
        <v>#N/A</v>
      </c>
      <c r="G6917" s="3" t="e">
        <v>#N/A</v>
      </c>
      <c r="H6917" s="3" t="e">
        <v>#N/A</v>
      </c>
      <c r="I6917" s="80" t="e">
        <v>#N/A</v>
      </c>
      <c r="J6917" s="80" t="e">
        <v>#N/A</v>
      </c>
      <c r="K6917" s="85" t="e">
        <v>#N/A</v>
      </c>
      <c r="L6917" s="9" t="e">
        <v>#N/A</v>
      </c>
      <c r="M6917" s="93" t="e">
        <v>#N/A</v>
      </c>
      <c r="N6917" s="8" t="e">
        <v>#N/A</v>
      </c>
      <c r="O6917" t="e">
        <v>#N/A</v>
      </c>
      <c r="P6917" t="e">
        <v>#N/A</v>
      </c>
      <c r="Q6917" t="e">
        <v>#N/A</v>
      </c>
      <c r="R6917" s="2" t="e">
        <v>#N/A</v>
      </c>
      <c r="S6917" t="e">
        <v>#N/A</v>
      </c>
      <c r="T6917" s="3" t="e">
        <v>#N/A</v>
      </c>
      <c r="U6917" s="3" t="e">
        <v>#N/A</v>
      </c>
      <c r="V6917" t="e">
        <v>#N/A</v>
      </c>
      <c r="W6917" t="e">
        <v>#N/A</v>
      </c>
      <c r="X6917" t="e">
        <v>#N/A</v>
      </c>
      <c r="Y6917" s="3" t="e">
        <v>#N/A</v>
      </c>
      <c r="Z6917" s="8" t="e">
        <v>#N/A</v>
      </c>
      <c r="AA6917" s="30" t="e">
        <v>#N/A</v>
      </c>
      <c r="AB6917" t="e">
        <v>#N/A</v>
      </c>
      <c r="AC6917" t="e">
        <v>#N/A</v>
      </c>
      <c r="AD6917" t="e">
        <v>#N/A</v>
      </c>
      <c r="AE6917" t="e">
        <v>#N/A</v>
      </c>
      <c r="AF6917" t="e">
        <v>#N/A</v>
      </c>
    </row>
    <row r="6918" spans="1:32" x14ac:dyDescent="0.25">
      <c r="A6918" t="e">
        <v>#N/A</v>
      </c>
      <c r="B6918" s="33" t="e">
        <v>#N/A</v>
      </c>
      <c r="C6918" t="e">
        <v>#N/A</v>
      </c>
      <c r="D6918" t="e">
        <v>#N/A</v>
      </c>
      <c r="E6918" s="69" t="e">
        <v>#N/A</v>
      </c>
      <c r="F6918" s="3" t="e">
        <v>#N/A</v>
      </c>
      <c r="G6918" s="3" t="e">
        <v>#N/A</v>
      </c>
      <c r="H6918" s="3" t="e">
        <v>#N/A</v>
      </c>
      <c r="I6918" s="80" t="e">
        <v>#N/A</v>
      </c>
      <c r="J6918" s="80" t="e">
        <v>#N/A</v>
      </c>
      <c r="K6918" s="85" t="e">
        <v>#N/A</v>
      </c>
      <c r="L6918" s="9" t="e">
        <v>#N/A</v>
      </c>
      <c r="M6918" s="93" t="e">
        <v>#N/A</v>
      </c>
      <c r="N6918" s="8" t="e">
        <v>#N/A</v>
      </c>
      <c r="O6918" t="e">
        <v>#N/A</v>
      </c>
      <c r="P6918" t="e">
        <v>#N/A</v>
      </c>
      <c r="Q6918" t="e">
        <v>#N/A</v>
      </c>
      <c r="R6918" s="2" t="e">
        <v>#N/A</v>
      </c>
      <c r="S6918" t="e">
        <v>#N/A</v>
      </c>
      <c r="T6918" s="3" t="e">
        <v>#N/A</v>
      </c>
      <c r="U6918" s="3" t="e">
        <v>#N/A</v>
      </c>
      <c r="V6918" t="e">
        <v>#N/A</v>
      </c>
      <c r="W6918" t="e">
        <v>#N/A</v>
      </c>
      <c r="X6918" t="e">
        <v>#N/A</v>
      </c>
      <c r="Y6918" s="3" t="e">
        <v>#N/A</v>
      </c>
      <c r="Z6918" s="8" t="e">
        <v>#N/A</v>
      </c>
      <c r="AA6918" s="30" t="e">
        <v>#N/A</v>
      </c>
      <c r="AB6918" t="e">
        <v>#N/A</v>
      </c>
      <c r="AC6918" t="e">
        <v>#N/A</v>
      </c>
      <c r="AD6918" t="e">
        <v>#N/A</v>
      </c>
      <c r="AE6918" t="e">
        <v>#N/A</v>
      </c>
      <c r="AF6918" t="e">
        <v>#N/A</v>
      </c>
    </row>
    <row r="6919" spans="1:32" x14ac:dyDescent="0.25">
      <c r="A6919" t="e">
        <v>#N/A</v>
      </c>
      <c r="B6919" s="33" t="e">
        <v>#N/A</v>
      </c>
      <c r="C6919" t="e">
        <v>#N/A</v>
      </c>
      <c r="D6919" t="e">
        <v>#N/A</v>
      </c>
      <c r="E6919" s="69" t="e">
        <v>#N/A</v>
      </c>
      <c r="F6919" s="3" t="e">
        <v>#N/A</v>
      </c>
      <c r="G6919" s="3" t="e">
        <v>#N/A</v>
      </c>
      <c r="H6919" s="3" t="e">
        <v>#N/A</v>
      </c>
      <c r="I6919" s="80" t="e">
        <v>#N/A</v>
      </c>
      <c r="J6919" s="80" t="e">
        <v>#N/A</v>
      </c>
      <c r="K6919" s="85" t="e">
        <v>#N/A</v>
      </c>
      <c r="L6919" s="9" t="e">
        <v>#N/A</v>
      </c>
      <c r="M6919" s="93" t="e">
        <v>#N/A</v>
      </c>
      <c r="N6919" s="8" t="e">
        <v>#N/A</v>
      </c>
      <c r="O6919" t="e">
        <v>#N/A</v>
      </c>
      <c r="P6919" t="e">
        <v>#N/A</v>
      </c>
      <c r="Q6919" t="e">
        <v>#N/A</v>
      </c>
      <c r="R6919" s="2" t="e">
        <v>#N/A</v>
      </c>
      <c r="S6919" t="e">
        <v>#N/A</v>
      </c>
      <c r="T6919" s="3" t="e">
        <v>#N/A</v>
      </c>
      <c r="U6919" s="3" t="e">
        <v>#N/A</v>
      </c>
      <c r="V6919" t="e">
        <v>#N/A</v>
      </c>
      <c r="W6919" t="e">
        <v>#N/A</v>
      </c>
      <c r="X6919" t="e">
        <v>#N/A</v>
      </c>
      <c r="Y6919" s="3" t="e">
        <v>#N/A</v>
      </c>
      <c r="Z6919" s="8" t="e">
        <v>#N/A</v>
      </c>
      <c r="AA6919" s="30" t="e">
        <v>#N/A</v>
      </c>
      <c r="AB6919" t="e">
        <v>#N/A</v>
      </c>
      <c r="AC6919" t="e">
        <v>#N/A</v>
      </c>
      <c r="AD6919" t="e">
        <v>#N/A</v>
      </c>
      <c r="AE6919" t="e">
        <v>#N/A</v>
      </c>
      <c r="AF6919" t="e">
        <v>#N/A</v>
      </c>
    </row>
    <row r="6920" spans="1:32" x14ac:dyDescent="0.25">
      <c r="A6920" t="e">
        <v>#N/A</v>
      </c>
      <c r="B6920" s="33" t="e">
        <v>#N/A</v>
      </c>
      <c r="C6920" t="e">
        <v>#N/A</v>
      </c>
      <c r="D6920" t="e">
        <v>#N/A</v>
      </c>
      <c r="E6920" s="69" t="e">
        <v>#N/A</v>
      </c>
      <c r="F6920" s="3" t="e">
        <v>#N/A</v>
      </c>
      <c r="G6920" s="3" t="e">
        <v>#N/A</v>
      </c>
      <c r="H6920" s="3" t="e">
        <v>#N/A</v>
      </c>
      <c r="I6920" s="80" t="e">
        <v>#N/A</v>
      </c>
      <c r="J6920" s="80" t="e">
        <v>#N/A</v>
      </c>
      <c r="K6920" s="85" t="e">
        <v>#N/A</v>
      </c>
      <c r="L6920" s="9" t="e">
        <v>#N/A</v>
      </c>
      <c r="M6920" s="93" t="e">
        <v>#N/A</v>
      </c>
      <c r="N6920" s="8" t="e">
        <v>#N/A</v>
      </c>
      <c r="O6920" t="e">
        <v>#N/A</v>
      </c>
      <c r="P6920" t="e">
        <v>#N/A</v>
      </c>
      <c r="Q6920" t="e">
        <v>#N/A</v>
      </c>
      <c r="R6920" s="2" t="e">
        <v>#N/A</v>
      </c>
      <c r="S6920" t="e">
        <v>#N/A</v>
      </c>
      <c r="T6920" s="3" t="e">
        <v>#N/A</v>
      </c>
      <c r="U6920" s="3" t="e">
        <v>#N/A</v>
      </c>
      <c r="V6920" t="e">
        <v>#N/A</v>
      </c>
      <c r="W6920" t="e">
        <v>#N/A</v>
      </c>
      <c r="X6920" t="e">
        <v>#N/A</v>
      </c>
      <c r="Y6920" s="3" t="e">
        <v>#N/A</v>
      </c>
      <c r="Z6920" s="8" t="e">
        <v>#N/A</v>
      </c>
      <c r="AA6920" s="30" t="e">
        <v>#N/A</v>
      </c>
      <c r="AB6920" t="e">
        <v>#N/A</v>
      </c>
      <c r="AC6920" t="e">
        <v>#N/A</v>
      </c>
      <c r="AD6920" t="e">
        <v>#N/A</v>
      </c>
      <c r="AE6920" t="e">
        <v>#N/A</v>
      </c>
      <c r="AF6920" t="e">
        <v>#N/A</v>
      </c>
    </row>
    <row r="6921" spans="1:32" x14ac:dyDescent="0.25">
      <c r="A6921" t="e">
        <v>#N/A</v>
      </c>
      <c r="B6921" s="33" t="e">
        <v>#N/A</v>
      </c>
      <c r="C6921" t="e">
        <v>#N/A</v>
      </c>
      <c r="D6921" t="e">
        <v>#N/A</v>
      </c>
      <c r="E6921" s="69" t="e">
        <v>#N/A</v>
      </c>
      <c r="F6921" s="3" t="e">
        <v>#N/A</v>
      </c>
      <c r="G6921" s="3" t="e">
        <v>#N/A</v>
      </c>
      <c r="H6921" s="3" t="e">
        <v>#N/A</v>
      </c>
      <c r="I6921" s="80" t="e">
        <v>#N/A</v>
      </c>
      <c r="J6921" s="80" t="e">
        <v>#N/A</v>
      </c>
      <c r="K6921" s="85" t="e">
        <v>#N/A</v>
      </c>
      <c r="L6921" s="9" t="e">
        <v>#N/A</v>
      </c>
      <c r="M6921" s="93" t="e">
        <v>#N/A</v>
      </c>
      <c r="N6921" s="8" t="e">
        <v>#N/A</v>
      </c>
      <c r="O6921" t="e">
        <v>#N/A</v>
      </c>
      <c r="P6921" t="e">
        <v>#N/A</v>
      </c>
      <c r="Q6921" t="e">
        <v>#N/A</v>
      </c>
      <c r="R6921" s="2" t="e">
        <v>#N/A</v>
      </c>
      <c r="S6921" t="e">
        <v>#N/A</v>
      </c>
      <c r="T6921" s="3" t="e">
        <v>#N/A</v>
      </c>
      <c r="U6921" s="3" t="e">
        <v>#N/A</v>
      </c>
      <c r="V6921" t="e">
        <v>#N/A</v>
      </c>
      <c r="W6921" t="e">
        <v>#N/A</v>
      </c>
      <c r="X6921" t="e">
        <v>#N/A</v>
      </c>
      <c r="Y6921" s="3" t="e">
        <v>#N/A</v>
      </c>
      <c r="Z6921" s="8" t="e">
        <v>#N/A</v>
      </c>
      <c r="AA6921" s="30" t="e">
        <v>#N/A</v>
      </c>
      <c r="AB6921" t="e">
        <v>#N/A</v>
      </c>
      <c r="AC6921" t="e">
        <v>#N/A</v>
      </c>
      <c r="AD6921" t="e">
        <v>#N/A</v>
      </c>
      <c r="AE6921" t="e">
        <v>#N/A</v>
      </c>
      <c r="AF6921" t="e">
        <v>#N/A</v>
      </c>
    </row>
    <row r="6922" spans="1:32" x14ac:dyDescent="0.25">
      <c r="A6922" t="e">
        <v>#N/A</v>
      </c>
      <c r="B6922" s="33" t="e">
        <v>#N/A</v>
      </c>
      <c r="C6922" t="e">
        <v>#N/A</v>
      </c>
      <c r="D6922" t="e">
        <v>#N/A</v>
      </c>
      <c r="E6922" s="69" t="e">
        <v>#N/A</v>
      </c>
      <c r="F6922" s="3" t="e">
        <v>#N/A</v>
      </c>
      <c r="G6922" s="3" t="e">
        <v>#N/A</v>
      </c>
      <c r="H6922" s="3" t="e">
        <v>#N/A</v>
      </c>
      <c r="I6922" s="80" t="e">
        <v>#N/A</v>
      </c>
      <c r="J6922" s="80" t="e">
        <v>#N/A</v>
      </c>
      <c r="K6922" s="85" t="e">
        <v>#N/A</v>
      </c>
      <c r="L6922" s="9" t="e">
        <v>#N/A</v>
      </c>
      <c r="M6922" s="93" t="e">
        <v>#N/A</v>
      </c>
      <c r="N6922" s="8" t="e">
        <v>#N/A</v>
      </c>
      <c r="O6922" t="e">
        <v>#N/A</v>
      </c>
      <c r="P6922" t="e">
        <v>#N/A</v>
      </c>
      <c r="Q6922" t="e">
        <v>#N/A</v>
      </c>
      <c r="R6922" s="2" t="e">
        <v>#N/A</v>
      </c>
      <c r="S6922" t="e">
        <v>#N/A</v>
      </c>
      <c r="T6922" s="3" t="e">
        <v>#N/A</v>
      </c>
      <c r="U6922" s="3" t="e">
        <v>#N/A</v>
      </c>
      <c r="V6922" t="e">
        <v>#N/A</v>
      </c>
      <c r="W6922" t="e">
        <v>#N/A</v>
      </c>
      <c r="X6922" t="e">
        <v>#N/A</v>
      </c>
      <c r="Y6922" s="3" t="e">
        <v>#N/A</v>
      </c>
      <c r="Z6922" s="8" t="e">
        <v>#N/A</v>
      </c>
      <c r="AA6922" s="30" t="e">
        <v>#N/A</v>
      </c>
      <c r="AB6922" t="e">
        <v>#N/A</v>
      </c>
      <c r="AC6922" t="e">
        <v>#N/A</v>
      </c>
      <c r="AD6922" t="e">
        <v>#N/A</v>
      </c>
      <c r="AE6922" t="e">
        <v>#N/A</v>
      </c>
      <c r="AF6922" t="e">
        <v>#N/A</v>
      </c>
    </row>
    <row r="6923" spans="1:32" x14ac:dyDescent="0.25">
      <c r="A6923" t="e">
        <v>#N/A</v>
      </c>
      <c r="B6923" s="33" t="e">
        <v>#N/A</v>
      </c>
      <c r="C6923" t="e">
        <v>#N/A</v>
      </c>
      <c r="D6923" t="e">
        <v>#N/A</v>
      </c>
      <c r="E6923" s="69" t="e">
        <v>#N/A</v>
      </c>
      <c r="F6923" s="3" t="e">
        <v>#N/A</v>
      </c>
      <c r="G6923" s="3" t="e">
        <v>#N/A</v>
      </c>
      <c r="H6923" s="3" t="e">
        <v>#N/A</v>
      </c>
      <c r="I6923" s="80" t="e">
        <v>#N/A</v>
      </c>
      <c r="J6923" s="80" t="e">
        <v>#N/A</v>
      </c>
      <c r="K6923" s="85" t="e">
        <v>#N/A</v>
      </c>
      <c r="L6923" s="9" t="e">
        <v>#N/A</v>
      </c>
      <c r="M6923" s="93" t="e">
        <v>#N/A</v>
      </c>
      <c r="N6923" s="8" t="e">
        <v>#N/A</v>
      </c>
      <c r="O6923" t="e">
        <v>#N/A</v>
      </c>
      <c r="P6923" t="e">
        <v>#N/A</v>
      </c>
      <c r="Q6923" t="e">
        <v>#N/A</v>
      </c>
      <c r="R6923" s="2" t="e">
        <v>#N/A</v>
      </c>
      <c r="S6923" t="e">
        <v>#N/A</v>
      </c>
      <c r="T6923" s="3" t="e">
        <v>#N/A</v>
      </c>
      <c r="U6923" s="3" t="e">
        <v>#N/A</v>
      </c>
      <c r="V6923" t="e">
        <v>#N/A</v>
      </c>
      <c r="W6923" t="e">
        <v>#N/A</v>
      </c>
      <c r="X6923" t="e">
        <v>#N/A</v>
      </c>
      <c r="Y6923" s="3" t="e">
        <v>#N/A</v>
      </c>
      <c r="Z6923" s="8" t="e">
        <v>#N/A</v>
      </c>
      <c r="AA6923" s="30" t="e">
        <v>#N/A</v>
      </c>
      <c r="AB6923" t="e">
        <v>#N/A</v>
      </c>
      <c r="AC6923" t="e">
        <v>#N/A</v>
      </c>
      <c r="AD6923" t="e">
        <v>#N/A</v>
      </c>
      <c r="AE6923" t="e">
        <v>#N/A</v>
      </c>
      <c r="AF6923" t="e">
        <v>#N/A</v>
      </c>
    </row>
    <row r="6924" spans="1:32" x14ac:dyDescent="0.25">
      <c r="A6924" t="e">
        <v>#N/A</v>
      </c>
      <c r="B6924" s="33" t="e">
        <v>#N/A</v>
      </c>
      <c r="C6924" t="e">
        <v>#N/A</v>
      </c>
      <c r="D6924" t="e">
        <v>#N/A</v>
      </c>
      <c r="E6924" s="69" t="e">
        <v>#N/A</v>
      </c>
      <c r="F6924" s="3" t="e">
        <v>#N/A</v>
      </c>
      <c r="G6924" s="3" t="e">
        <v>#N/A</v>
      </c>
      <c r="H6924" s="3" t="e">
        <v>#N/A</v>
      </c>
      <c r="I6924" s="80" t="e">
        <v>#N/A</v>
      </c>
      <c r="J6924" s="80" t="e">
        <v>#N/A</v>
      </c>
      <c r="K6924" s="85" t="e">
        <v>#N/A</v>
      </c>
      <c r="L6924" s="9" t="e">
        <v>#N/A</v>
      </c>
      <c r="M6924" s="93" t="e">
        <v>#N/A</v>
      </c>
      <c r="N6924" s="8" t="e">
        <v>#N/A</v>
      </c>
      <c r="O6924" t="e">
        <v>#N/A</v>
      </c>
      <c r="P6924" t="e">
        <v>#N/A</v>
      </c>
      <c r="Q6924" t="e">
        <v>#N/A</v>
      </c>
      <c r="R6924" s="2" t="e">
        <v>#N/A</v>
      </c>
      <c r="S6924" t="e">
        <v>#N/A</v>
      </c>
      <c r="T6924" s="3" t="e">
        <v>#N/A</v>
      </c>
      <c r="U6924" s="3" t="e">
        <v>#N/A</v>
      </c>
      <c r="V6924" t="e">
        <v>#N/A</v>
      </c>
      <c r="W6924" t="e">
        <v>#N/A</v>
      </c>
      <c r="X6924" t="e">
        <v>#N/A</v>
      </c>
      <c r="Y6924" s="3" t="e">
        <v>#N/A</v>
      </c>
      <c r="Z6924" s="8" t="e">
        <v>#N/A</v>
      </c>
      <c r="AA6924" s="30" t="e">
        <v>#N/A</v>
      </c>
      <c r="AB6924" t="e">
        <v>#N/A</v>
      </c>
      <c r="AC6924" t="e">
        <v>#N/A</v>
      </c>
      <c r="AD6924" t="e">
        <v>#N/A</v>
      </c>
      <c r="AE6924" t="e">
        <v>#N/A</v>
      </c>
      <c r="AF6924" t="e">
        <v>#N/A</v>
      </c>
    </row>
    <row r="6925" spans="1:32" x14ac:dyDescent="0.25">
      <c r="A6925" t="e">
        <v>#N/A</v>
      </c>
      <c r="B6925" s="33" t="e">
        <v>#N/A</v>
      </c>
      <c r="C6925" t="e">
        <v>#N/A</v>
      </c>
      <c r="D6925" t="e">
        <v>#N/A</v>
      </c>
      <c r="E6925" s="69" t="e">
        <v>#N/A</v>
      </c>
      <c r="F6925" s="3" t="e">
        <v>#N/A</v>
      </c>
      <c r="G6925" s="3" t="e">
        <v>#N/A</v>
      </c>
      <c r="H6925" s="3" t="e">
        <v>#N/A</v>
      </c>
      <c r="I6925" s="80" t="e">
        <v>#N/A</v>
      </c>
      <c r="J6925" s="80" t="e">
        <v>#N/A</v>
      </c>
      <c r="K6925" s="85" t="e">
        <v>#N/A</v>
      </c>
      <c r="L6925" s="9" t="e">
        <v>#N/A</v>
      </c>
      <c r="M6925" s="93" t="e">
        <v>#N/A</v>
      </c>
      <c r="N6925" s="8" t="e">
        <v>#N/A</v>
      </c>
      <c r="O6925" t="e">
        <v>#N/A</v>
      </c>
      <c r="P6925" t="e">
        <v>#N/A</v>
      </c>
      <c r="Q6925" t="e">
        <v>#N/A</v>
      </c>
      <c r="R6925" s="2" t="e">
        <v>#N/A</v>
      </c>
      <c r="S6925" t="e">
        <v>#N/A</v>
      </c>
      <c r="T6925" s="3" t="e">
        <v>#N/A</v>
      </c>
      <c r="U6925" s="3" t="e">
        <v>#N/A</v>
      </c>
      <c r="V6925" t="e">
        <v>#N/A</v>
      </c>
      <c r="W6925" t="e">
        <v>#N/A</v>
      </c>
      <c r="X6925" t="e">
        <v>#N/A</v>
      </c>
      <c r="Y6925" s="3" t="e">
        <v>#N/A</v>
      </c>
      <c r="Z6925" s="8" t="e">
        <v>#N/A</v>
      </c>
      <c r="AA6925" s="30" t="e">
        <v>#N/A</v>
      </c>
      <c r="AB6925" t="e">
        <v>#N/A</v>
      </c>
      <c r="AC6925" t="e">
        <v>#N/A</v>
      </c>
      <c r="AD6925" t="e">
        <v>#N/A</v>
      </c>
      <c r="AE6925" t="e">
        <v>#N/A</v>
      </c>
      <c r="AF6925" t="e">
        <v>#N/A</v>
      </c>
    </row>
    <row r="6926" spans="1:32" x14ac:dyDescent="0.25">
      <c r="A6926" t="e">
        <v>#N/A</v>
      </c>
      <c r="B6926" s="33" t="e">
        <v>#N/A</v>
      </c>
      <c r="C6926" t="e">
        <v>#N/A</v>
      </c>
      <c r="D6926" t="e">
        <v>#N/A</v>
      </c>
      <c r="E6926" s="69" t="e">
        <v>#N/A</v>
      </c>
      <c r="F6926" s="3" t="e">
        <v>#N/A</v>
      </c>
      <c r="G6926" s="3" t="e">
        <v>#N/A</v>
      </c>
      <c r="H6926" s="3" t="e">
        <v>#N/A</v>
      </c>
      <c r="I6926" s="80" t="e">
        <v>#N/A</v>
      </c>
      <c r="J6926" s="80" t="e">
        <v>#N/A</v>
      </c>
      <c r="K6926" s="85" t="e">
        <v>#N/A</v>
      </c>
      <c r="L6926" s="9" t="e">
        <v>#N/A</v>
      </c>
      <c r="M6926" s="93" t="e">
        <v>#N/A</v>
      </c>
      <c r="N6926" s="8" t="e">
        <v>#N/A</v>
      </c>
      <c r="O6926" t="e">
        <v>#N/A</v>
      </c>
      <c r="P6926" t="e">
        <v>#N/A</v>
      </c>
      <c r="Q6926" t="e">
        <v>#N/A</v>
      </c>
      <c r="R6926" s="2" t="e">
        <v>#N/A</v>
      </c>
      <c r="S6926" t="e">
        <v>#N/A</v>
      </c>
      <c r="T6926" s="3" t="e">
        <v>#N/A</v>
      </c>
      <c r="U6926" s="3" t="e">
        <v>#N/A</v>
      </c>
      <c r="V6926" t="e">
        <v>#N/A</v>
      </c>
      <c r="W6926" t="e">
        <v>#N/A</v>
      </c>
      <c r="X6926" t="e">
        <v>#N/A</v>
      </c>
      <c r="Y6926" s="3" t="e">
        <v>#N/A</v>
      </c>
      <c r="Z6926" s="8" t="e">
        <v>#N/A</v>
      </c>
      <c r="AA6926" s="30" t="e">
        <v>#N/A</v>
      </c>
      <c r="AB6926" t="e">
        <v>#N/A</v>
      </c>
      <c r="AC6926" t="e">
        <v>#N/A</v>
      </c>
      <c r="AD6926" t="e">
        <v>#N/A</v>
      </c>
      <c r="AE6926" t="e">
        <v>#N/A</v>
      </c>
      <c r="AF6926" t="e">
        <v>#N/A</v>
      </c>
    </row>
    <row r="6927" spans="1:32" x14ac:dyDescent="0.25">
      <c r="A6927" t="e">
        <v>#N/A</v>
      </c>
      <c r="B6927" s="33" t="e">
        <v>#N/A</v>
      </c>
      <c r="C6927" t="e">
        <v>#N/A</v>
      </c>
      <c r="D6927" t="e">
        <v>#N/A</v>
      </c>
      <c r="E6927" s="69" t="e">
        <v>#N/A</v>
      </c>
      <c r="F6927" s="3" t="e">
        <v>#N/A</v>
      </c>
      <c r="G6927" s="3" t="e">
        <v>#N/A</v>
      </c>
      <c r="H6927" s="3" t="e">
        <v>#N/A</v>
      </c>
      <c r="I6927" s="80" t="e">
        <v>#N/A</v>
      </c>
      <c r="J6927" s="80" t="e">
        <v>#N/A</v>
      </c>
      <c r="K6927" s="85" t="e">
        <v>#N/A</v>
      </c>
      <c r="L6927" s="9" t="e">
        <v>#N/A</v>
      </c>
      <c r="M6927" s="93" t="e">
        <v>#N/A</v>
      </c>
      <c r="N6927" s="8" t="e">
        <v>#N/A</v>
      </c>
      <c r="O6927" t="e">
        <v>#N/A</v>
      </c>
      <c r="P6927" t="e">
        <v>#N/A</v>
      </c>
      <c r="Q6927" t="e">
        <v>#N/A</v>
      </c>
      <c r="R6927" s="2" t="e">
        <v>#N/A</v>
      </c>
      <c r="S6927" t="e">
        <v>#N/A</v>
      </c>
      <c r="T6927" s="3" t="e">
        <v>#N/A</v>
      </c>
      <c r="U6927" s="3" t="e">
        <v>#N/A</v>
      </c>
      <c r="V6927" t="e">
        <v>#N/A</v>
      </c>
      <c r="W6927" t="e">
        <v>#N/A</v>
      </c>
      <c r="X6927" t="e">
        <v>#N/A</v>
      </c>
      <c r="Y6927" s="3" t="e">
        <v>#N/A</v>
      </c>
      <c r="Z6927" s="8" t="e">
        <v>#N/A</v>
      </c>
      <c r="AA6927" s="30" t="e">
        <v>#N/A</v>
      </c>
      <c r="AB6927" t="e">
        <v>#N/A</v>
      </c>
      <c r="AC6927" t="e">
        <v>#N/A</v>
      </c>
      <c r="AD6927" t="e">
        <v>#N/A</v>
      </c>
      <c r="AE6927" t="e">
        <v>#N/A</v>
      </c>
      <c r="AF6927" t="e">
        <v>#N/A</v>
      </c>
    </row>
    <row r="6928" spans="1:32" x14ac:dyDescent="0.25">
      <c r="A6928" t="e">
        <v>#N/A</v>
      </c>
      <c r="B6928" s="33" t="e">
        <v>#N/A</v>
      </c>
      <c r="C6928" t="e">
        <v>#N/A</v>
      </c>
      <c r="D6928" t="e">
        <v>#N/A</v>
      </c>
      <c r="E6928" s="69" t="e">
        <v>#N/A</v>
      </c>
      <c r="F6928" s="3" t="e">
        <v>#N/A</v>
      </c>
      <c r="G6928" s="3" t="e">
        <v>#N/A</v>
      </c>
      <c r="H6928" s="3" t="e">
        <v>#N/A</v>
      </c>
      <c r="I6928" s="80" t="e">
        <v>#N/A</v>
      </c>
      <c r="J6928" s="80" t="e">
        <v>#N/A</v>
      </c>
      <c r="K6928" s="85" t="e">
        <v>#N/A</v>
      </c>
      <c r="L6928" s="9" t="e">
        <v>#N/A</v>
      </c>
      <c r="M6928" s="93" t="e">
        <v>#N/A</v>
      </c>
      <c r="N6928" s="8" t="e">
        <v>#N/A</v>
      </c>
      <c r="O6928" t="e">
        <v>#N/A</v>
      </c>
      <c r="P6928" t="e">
        <v>#N/A</v>
      </c>
      <c r="Q6928" t="e">
        <v>#N/A</v>
      </c>
      <c r="R6928" s="2" t="e">
        <v>#N/A</v>
      </c>
      <c r="S6928" t="e">
        <v>#N/A</v>
      </c>
      <c r="T6928" s="3" t="e">
        <v>#N/A</v>
      </c>
      <c r="U6928" s="3" t="e">
        <v>#N/A</v>
      </c>
      <c r="V6928" t="e">
        <v>#N/A</v>
      </c>
      <c r="W6928" t="e">
        <v>#N/A</v>
      </c>
      <c r="X6928" t="e">
        <v>#N/A</v>
      </c>
      <c r="Y6928" s="3" t="e">
        <v>#N/A</v>
      </c>
      <c r="Z6928" s="8" t="e">
        <v>#N/A</v>
      </c>
      <c r="AA6928" s="30" t="e">
        <v>#N/A</v>
      </c>
      <c r="AB6928" t="e">
        <v>#N/A</v>
      </c>
      <c r="AC6928" t="e">
        <v>#N/A</v>
      </c>
      <c r="AD6928" t="e">
        <v>#N/A</v>
      </c>
      <c r="AE6928" t="e">
        <v>#N/A</v>
      </c>
      <c r="AF6928" t="e">
        <v>#N/A</v>
      </c>
    </row>
    <row r="6929" spans="1:32" x14ac:dyDescent="0.25">
      <c r="A6929" t="e">
        <v>#N/A</v>
      </c>
      <c r="B6929" s="33" t="e">
        <v>#N/A</v>
      </c>
      <c r="C6929" t="e">
        <v>#N/A</v>
      </c>
      <c r="D6929" t="e">
        <v>#N/A</v>
      </c>
      <c r="E6929" s="69" t="e">
        <v>#N/A</v>
      </c>
      <c r="F6929" s="3" t="e">
        <v>#N/A</v>
      </c>
      <c r="G6929" s="3" t="e">
        <v>#N/A</v>
      </c>
      <c r="H6929" s="3" t="e">
        <v>#N/A</v>
      </c>
      <c r="I6929" s="80" t="e">
        <v>#N/A</v>
      </c>
      <c r="J6929" s="80" t="e">
        <v>#N/A</v>
      </c>
      <c r="K6929" s="85" t="e">
        <v>#N/A</v>
      </c>
      <c r="L6929" s="9" t="e">
        <v>#N/A</v>
      </c>
      <c r="M6929" s="93" t="e">
        <v>#N/A</v>
      </c>
      <c r="N6929" s="8" t="e">
        <v>#N/A</v>
      </c>
      <c r="O6929" t="e">
        <v>#N/A</v>
      </c>
      <c r="P6929" t="e">
        <v>#N/A</v>
      </c>
      <c r="Q6929" t="e">
        <v>#N/A</v>
      </c>
      <c r="R6929" s="2" t="e">
        <v>#N/A</v>
      </c>
      <c r="S6929" t="e">
        <v>#N/A</v>
      </c>
      <c r="T6929" s="3" t="e">
        <v>#N/A</v>
      </c>
      <c r="U6929" s="3" t="e">
        <v>#N/A</v>
      </c>
      <c r="V6929" t="e">
        <v>#N/A</v>
      </c>
      <c r="W6929" t="e">
        <v>#N/A</v>
      </c>
      <c r="X6929" t="e">
        <v>#N/A</v>
      </c>
      <c r="Y6929" s="3" t="e">
        <v>#N/A</v>
      </c>
      <c r="Z6929" s="8" t="e">
        <v>#N/A</v>
      </c>
      <c r="AA6929" s="30" t="e">
        <v>#N/A</v>
      </c>
      <c r="AB6929" t="e">
        <v>#N/A</v>
      </c>
      <c r="AC6929" t="e">
        <v>#N/A</v>
      </c>
      <c r="AD6929" t="e">
        <v>#N/A</v>
      </c>
      <c r="AE6929" t="e">
        <v>#N/A</v>
      </c>
      <c r="AF6929" t="e">
        <v>#N/A</v>
      </c>
    </row>
    <row r="6930" spans="1:32" x14ac:dyDescent="0.25">
      <c r="A6930" t="e">
        <v>#N/A</v>
      </c>
      <c r="B6930" s="33" t="e">
        <v>#N/A</v>
      </c>
      <c r="C6930" t="e">
        <v>#N/A</v>
      </c>
      <c r="D6930" t="e">
        <v>#N/A</v>
      </c>
      <c r="E6930" s="69" t="e">
        <v>#N/A</v>
      </c>
      <c r="F6930" s="3" t="e">
        <v>#N/A</v>
      </c>
      <c r="G6930" s="3" t="e">
        <v>#N/A</v>
      </c>
      <c r="H6930" s="3" t="e">
        <v>#N/A</v>
      </c>
      <c r="I6930" s="80" t="e">
        <v>#N/A</v>
      </c>
      <c r="J6930" s="80" t="e">
        <v>#N/A</v>
      </c>
      <c r="K6930" s="85" t="e">
        <v>#N/A</v>
      </c>
      <c r="L6930" s="9" t="e">
        <v>#N/A</v>
      </c>
      <c r="M6930" s="93" t="e">
        <v>#N/A</v>
      </c>
      <c r="N6930" s="8" t="e">
        <v>#N/A</v>
      </c>
      <c r="O6930" t="e">
        <v>#N/A</v>
      </c>
      <c r="P6930" t="e">
        <v>#N/A</v>
      </c>
      <c r="Q6930" t="e">
        <v>#N/A</v>
      </c>
      <c r="R6930" s="2" t="e">
        <v>#N/A</v>
      </c>
      <c r="S6930" t="e">
        <v>#N/A</v>
      </c>
      <c r="T6930" s="3" t="e">
        <v>#N/A</v>
      </c>
      <c r="U6930" s="3" t="e">
        <v>#N/A</v>
      </c>
      <c r="V6930" t="e">
        <v>#N/A</v>
      </c>
      <c r="W6930" t="e">
        <v>#N/A</v>
      </c>
      <c r="X6930" t="e">
        <v>#N/A</v>
      </c>
      <c r="Y6930" s="3" t="e">
        <v>#N/A</v>
      </c>
      <c r="Z6930" s="8" t="e">
        <v>#N/A</v>
      </c>
      <c r="AA6930" s="30" t="e">
        <v>#N/A</v>
      </c>
      <c r="AB6930" t="e">
        <v>#N/A</v>
      </c>
      <c r="AC6930" t="e">
        <v>#N/A</v>
      </c>
      <c r="AD6930" t="e">
        <v>#N/A</v>
      </c>
      <c r="AE6930" t="e">
        <v>#N/A</v>
      </c>
      <c r="AF6930" t="e">
        <v>#N/A</v>
      </c>
    </row>
    <row r="6931" spans="1:32" x14ac:dyDescent="0.25">
      <c r="A6931" t="e">
        <v>#N/A</v>
      </c>
      <c r="B6931" s="33" t="e">
        <v>#N/A</v>
      </c>
      <c r="C6931" t="e">
        <v>#N/A</v>
      </c>
      <c r="D6931" t="e">
        <v>#N/A</v>
      </c>
      <c r="E6931" s="69" t="e">
        <v>#N/A</v>
      </c>
      <c r="F6931" s="3" t="e">
        <v>#N/A</v>
      </c>
      <c r="G6931" s="3" t="e">
        <v>#N/A</v>
      </c>
      <c r="H6931" s="3" t="e">
        <v>#N/A</v>
      </c>
      <c r="I6931" s="80" t="e">
        <v>#N/A</v>
      </c>
      <c r="J6931" s="80" t="e">
        <v>#N/A</v>
      </c>
      <c r="K6931" s="85" t="e">
        <v>#N/A</v>
      </c>
      <c r="L6931" s="9" t="e">
        <v>#N/A</v>
      </c>
      <c r="M6931" s="93" t="e">
        <v>#N/A</v>
      </c>
      <c r="N6931" s="8" t="e">
        <v>#N/A</v>
      </c>
      <c r="O6931" t="e">
        <v>#N/A</v>
      </c>
      <c r="P6931" t="e">
        <v>#N/A</v>
      </c>
      <c r="Q6931" t="e">
        <v>#N/A</v>
      </c>
      <c r="R6931" s="2" t="e">
        <v>#N/A</v>
      </c>
      <c r="S6931" t="e">
        <v>#N/A</v>
      </c>
      <c r="T6931" s="3" t="e">
        <v>#N/A</v>
      </c>
      <c r="U6931" s="3" t="e">
        <v>#N/A</v>
      </c>
      <c r="V6931" t="e">
        <v>#N/A</v>
      </c>
      <c r="W6931" t="e">
        <v>#N/A</v>
      </c>
      <c r="X6931" t="e">
        <v>#N/A</v>
      </c>
      <c r="Y6931" s="3" t="e">
        <v>#N/A</v>
      </c>
      <c r="Z6931" s="8" t="e">
        <v>#N/A</v>
      </c>
      <c r="AA6931" s="30" t="e">
        <v>#N/A</v>
      </c>
      <c r="AB6931" t="e">
        <v>#N/A</v>
      </c>
      <c r="AC6931" t="e">
        <v>#N/A</v>
      </c>
      <c r="AD6931" t="e">
        <v>#N/A</v>
      </c>
      <c r="AE6931" t="e">
        <v>#N/A</v>
      </c>
      <c r="AF6931" t="e">
        <v>#N/A</v>
      </c>
    </row>
    <row r="6932" spans="1:32" x14ac:dyDescent="0.25">
      <c r="A6932" t="e">
        <v>#N/A</v>
      </c>
      <c r="B6932" s="33" t="e">
        <v>#N/A</v>
      </c>
      <c r="C6932" t="e">
        <v>#N/A</v>
      </c>
      <c r="D6932" t="e">
        <v>#N/A</v>
      </c>
      <c r="E6932" s="69" t="e">
        <v>#N/A</v>
      </c>
      <c r="F6932" s="3" t="e">
        <v>#N/A</v>
      </c>
      <c r="G6932" s="3" t="e">
        <v>#N/A</v>
      </c>
      <c r="H6932" s="3" t="e">
        <v>#N/A</v>
      </c>
      <c r="I6932" s="80" t="e">
        <v>#N/A</v>
      </c>
      <c r="J6932" s="80" t="e">
        <v>#N/A</v>
      </c>
      <c r="K6932" s="85" t="e">
        <v>#N/A</v>
      </c>
      <c r="L6932" s="9" t="e">
        <v>#N/A</v>
      </c>
      <c r="M6932" s="93" t="e">
        <v>#N/A</v>
      </c>
      <c r="N6932" s="8" t="e">
        <v>#N/A</v>
      </c>
      <c r="O6932" t="e">
        <v>#N/A</v>
      </c>
      <c r="P6932" t="e">
        <v>#N/A</v>
      </c>
      <c r="Q6932" t="e">
        <v>#N/A</v>
      </c>
      <c r="R6932" s="2" t="e">
        <v>#N/A</v>
      </c>
      <c r="S6932" t="e">
        <v>#N/A</v>
      </c>
      <c r="T6932" s="3" t="e">
        <v>#N/A</v>
      </c>
      <c r="U6932" s="3" t="e">
        <v>#N/A</v>
      </c>
      <c r="V6932" t="e">
        <v>#N/A</v>
      </c>
      <c r="W6932" t="e">
        <v>#N/A</v>
      </c>
      <c r="X6932" t="e">
        <v>#N/A</v>
      </c>
      <c r="Y6932" s="3" t="e">
        <v>#N/A</v>
      </c>
      <c r="Z6932" s="8" t="e">
        <v>#N/A</v>
      </c>
      <c r="AA6932" s="30" t="e">
        <v>#N/A</v>
      </c>
      <c r="AB6932" t="e">
        <v>#N/A</v>
      </c>
      <c r="AC6932" t="e">
        <v>#N/A</v>
      </c>
      <c r="AD6932" t="e">
        <v>#N/A</v>
      </c>
      <c r="AE6932" t="e">
        <v>#N/A</v>
      </c>
      <c r="AF6932" t="e">
        <v>#N/A</v>
      </c>
    </row>
    <row r="6933" spans="1:32" x14ac:dyDescent="0.25">
      <c r="A6933" t="e">
        <v>#N/A</v>
      </c>
      <c r="B6933" s="33" t="e">
        <v>#N/A</v>
      </c>
      <c r="C6933" t="e">
        <v>#N/A</v>
      </c>
      <c r="D6933" t="e">
        <v>#N/A</v>
      </c>
      <c r="E6933" s="69" t="e">
        <v>#N/A</v>
      </c>
      <c r="F6933" s="3" t="e">
        <v>#N/A</v>
      </c>
      <c r="G6933" s="3" t="e">
        <v>#N/A</v>
      </c>
      <c r="H6933" s="3" t="e">
        <v>#N/A</v>
      </c>
      <c r="I6933" s="80" t="e">
        <v>#N/A</v>
      </c>
      <c r="J6933" s="80" t="e">
        <v>#N/A</v>
      </c>
      <c r="K6933" s="85" t="e">
        <v>#N/A</v>
      </c>
      <c r="L6933" s="9" t="e">
        <v>#N/A</v>
      </c>
      <c r="M6933" s="93" t="e">
        <v>#N/A</v>
      </c>
      <c r="N6933" s="8" t="e">
        <v>#N/A</v>
      </c>
      <c r="O6933" t="e">
        <v>#N/A</v>
      </c>
      <c r="P6933" t="e">
        <v>#N/A</v>
      </c>
      <c r="Q6933" t="e">
        <v>#N/A</v>
      </c>
      <c r="R6933" s="2" t="e">
        <v>#N/A</v>
      </c>
      <c r="S6933" t="e">
        <v>#N/A</v>
      </c>
      <c r="T6933" s="3" t="e">
        <v>#N/A</v>
      </c>
      <c r="U6933" s="3" t="e">
        <v>#N/A</v>
      </c>
      <c r="V6933" t="e">
        <v>#N/A</v>
      </c>
      <c r="W6933" t="e">
        <v>#N/A</v>
      </c>
      <c r="X6933" t="e">
        <v>#N/A</v>
      </c>
      <c r="Y6933" s="3" t="e">
        <v>#N/A</v>
      </c>
      <c r="Z6933" s="8" t="e">
        <v>#N/A</v>
      </c>
      <c r="AA6933" s="30" t="e">
        <v>#N/A</v>
      </c>
      <c r="AB6933" t="e">
        <v>#N/A</v>
      </c>
      <c r="AC6933" t="e">
        <v>#N/A</v>
      </c>
      <c r="AD6933" t="e">
        <v>#N/A</v>
      </c>
      <c r="AE6933" t="e">
        <v>#N/A</v>
      </c>
      <c r="AF6933" t="e">
        <v>#N/A</v>
      </c>
    </row>
    <row r="6934" spans="1:32" x14ac:dyDescent="0.25">
      <c r="A6934" t="e">
        <v>#N/A</v>
      </c>
      <c r="B6934" s="33" t="e">
        <v>#N/A</v>
      </c>
      <c r="C6934" t="e">
        <v>#N/A</v>
      </c>
      <c r="D6934" t="e">
        <v>#N/A</v>
      </c>
      <c r="E6934" s="69" t="e">
        <v>#N/A</v>
      </c>
      <c r="F6934" s="3" t="e">
        <v>#N/A</v>
      </c>
      <c r="G6934" s="3" t="e">
        <v>#N/A</v>
      </c>
      <c r="H6934" s="3" t="e">
        <v>#N/A</v>
      </c>
      <c r="I6934" s="80" t="e">
        <v>#N/A</v>
      </c>
      <c r="J6934" s="80" t="e">
        <v>#N/A</v>
      </c>
      <c r="K6934" s="85" t="e">
        <v>#N/A</v>
      </c>
      <c r="L6934" s="9" t="e">
        <v>#N/A</v>
      </c>
      <c r="M6934" s="93" t="e">
        <v>#N/A</v>
      </c>
      <c r="N6934" s="8" t="e">
        <v>#N/A</v>
      </c>
      <c r="O6934" t="e">
        <v>#N/A</v>
      </c>
      <c r="P6934" t="e">
        <v>#N/A</v>
      </c>
      <c r="Q6934" t="e">
        <v>#N/A</v>
      </c>
      <c r="R6934" s="2" t="e">
        <v>#N/A</v>
      </c>
      <c r="S6934" t="e">
        <v>#N/A</v>
      </c>
      <c r="T6934" s="3" t="e">
        <v>#N/A</v>
      </c>
      <c r="U6934" s="3" t="e">
        <v>#N/A</v>
      </c>
      <c r="V6934" t="e">
        <v>#N/A</v>
      </c>
      <c r="W6934" t="e">
        <v>#N/A</v>
      </c>
      <c r="X6934" t="e">
        <v>#N/A</v>
      </c>
      <c r="Y6934" s="3" t="e">
        <v>#N/A</v>
      </c>
      <c r="Z6934" s="8" t="e">
        <v>#N/A</v>
      </c>
      <c r="AA6934" s="30" t="e">
        <v>#N/A</v>
      </c>
      <c r="AB6934" t="e">
        <v>#N/A</v>
      </c>
      <c r="AC6934" t="e">
        <v>#N/A</v>
      </c>
      <c r="AD6934" t="e">
        <v>#N/A</v>
      </c>
      <c r="AE6934" t="e">
        <v>#N/A</v>
      </c>
      <c r="AF6934" t="e">
        <v>#N/A</v>
      </c>
    </row>
    <row r="6935" spans="1:32" x14ac:dyDescent="0.25">
      <c r="A6935" t="e">
        <v>#N/A</v>
      </c>
      <c r="B6935" s="33" t="e">
        <v>#N/A</v>
      </c>
      <c r="C6935" t="e">
        <v>#N/A</v>
      </c>
      <c r="D6935" t="e">
        <v>#N/A</v>
      </c>
      <c r="E6935" s="69" t="e">
        <v>#N/A</v>
      </c>
      <c r="F6935" s="3" t="e">
        <v>#N/A</v>
      </c>
      <c r="G6935" s="3" t="e">
        <v>#N/A</v>
      </c>
      <c r="H6935" s="3" t="e">
        <v>#N/A</v>
      </c>
      <c r="I6935" s="80" t="e">
        <v>#N/A</v>
      </c>
      <c r="J6935" s="80" t="e">
        <v>#N/A</v>
      </c>
      <c r="K6935" s="85" t="e">
        <v>#N/A</v>
      </c>
      <c r="L6935" s="9" t="e">
        <v>#N/A</v>
      </c>
      <c r="M6935" s="93" t="e">
        <v>#N/A</v>
      </c>
      <c r="N6935" s="8" t="e">
        <v>#N/A</v>
      </c>
      <c r="O6935" t="e">
        <v>#N/A</v>
      </c>
      <c r="P6935" t="e">
        <v>#N/A</v>
      </c>
      <c r="Q6935" t="e">
        <v>#N/A</v>
      </c>
      <c r="R6935" s="2" t="e">
        <v>#N/A</v>
      </c>
      <c r="S6935" t="e">
        <v>#N/A</v>
      </c>
      <c r="T6935" s="3" t="e">
        <v>#N/A</v>
      </c>
      <c r="U6935" s="3" t="e">
        <v>#N/A</v>
      </c>
      <c r="V6935" t="e">
        <v>#N/A</v>
      </c>
      <c r="W6935" t="e">
        <v>#N/A</v>
      </c>
      <c r="X6935" t="e">
        <v>#N/A</v>
      </c>
      <c r="Y6935" s="3" t="e">
        <v>#N/A</v>
      </c>
      <c r="Z6935" s="8" t="e">
        <v>#N/A</v>
      </c>
      <c r="AA6935" s="30" t="e">
        <v>#N/A</v>
      </c>
      <c r="AB6935" t="e">
        <v>#N/A</v>
      </c>
      <c r="AC6935" t="e">
        <v>#N/A</v>
      </c>
      <c r="AD6935" t="e">
        <v>#N/A</v>
      </c>
      <c r="AE6935" t="e">
        <v>#N/A</v>
      </c>
      <c r="AF6935" t="e">
        <v>#N/A</v>
      </c>
    </row>
    <row r="6936" spans="1:32" x14ac:dyDescent="0.25">
      <c r="A6936" t="e">
        <v>#N/A</v>
      </c>
      <c r="B6936" s="33" t="e">
        <v>#N/A</v>
      </c>
      <c r="C6936" t="e">
        <v>#N/A</v>
      </c>
      <c r="D6936" t="e">
        <v>#N/A</v>
      </c>
      <c r="E6936" s="69" t="e">
        <v>#N/A</v>
      </c>
      <c r="F6936" s="3" t="e">
        <v>#N/A</v>
      </c>
      <c r="G6936" s="3" t="e">
        <v>#N/A</v>
      </c>
      <c r="H6936" s="3" t="e">
        <v>#N/A</v>
      </c>
      <c r="I6936" s="80" t="e">
        <v>#N/A</v>
      </c>
      <c r="J6936" s="80" t="e">
        <v>#N/A</v>
      </c>
      <c r="K6936" s="85" t="e">
        <v>#N/A</v>
      </c>
      <c r="L6936" s="9" t="e">
        <v>#N/A</v>
      </c>
      <c r="M6936" s="93" t="e">
        <v>#N/A</v>
      </c>
      <c r="N6936" s="8" t="e">
        <v>#N/A</v>
      </c>
      <c r="O6936" t="e">
        <v>#N/A</v>
      </c>
      <c r="P6936" t="e">
        <v>#N/A</v>
      </c>
      <c r="Q6936" t="e">
        <v>#N/A</v>
      </c>
      <c r="R6936" s="2" t="e">
        <v>#N/A</v>
      </c>
      <c r="S6936" t="e">
        <v>#N/A</v>
      </c>
      <c r="T6936" s="3" t="e">
        <v>#N/A</v>
      </c>
      <c r="U6936" s="3" t="e">
        <v>#N/A</v>
      </c>
      <c r="V6936" t="e">
        <v>#N/A</v>
      </c>
      <c r="W6936" t="e">
        <v>#N/A</v>
      </c>
      <c r="X6936" t="e">
        <v>#N/A</v>
      </c>
      <c r="Y6936" s="3" t="e">
        <v>#N/A</v>
      </c>
      <c r="Z6936" s="8" t="e">
        <v>#N/A</v>
      </c>
      <c r="AA6936" s="30" t="e">
        <v>#N/A</v>
      </c>
      <c r="AB6936" t="e">
        <v>#N/A</v>
      </c>
      <c r="AC6936" t="e">
        <v>#N/A</v>
      </c>
      <c r="AD6936" t="e">
        <v>#N/A</v>
      </c>
      <c r="AE6936" t="e">
        <v>#N/A</v>
      </c>
      <c r="AF6936" t="e">
        <v>#N/A</v>
      </c>
    </row>
    <row r="6937" spans="1:32" x14ac:dyDescent="0.25">
      <c r="A6937" t="e">
        <v>#N/A</v>
      </c>
      <c r="B6937" s="33" t="e">
        <v>#N/A</v>
      </c>
      <c r="C6937" t="e">
        <v>#N/A</v>
      </c>
      <c r="D6937" t="e">
        <v>#N/A</v>
      </c>
      <c r="E6937" s="69" t="e">
        <v>#N/A</v>
      </c>
      <c r="F6937" s="3" t="e">
        <v>#N/A</v>
      </c>
      <c r="G6937" s="3" t="e">
        <v>#N/A</v>
      </c>
      <c r="H6937" s="3" t="e">
        <v>#N/A</v>
      </c>
      <c r="I6937" s="80" t="e">
        <v>#N/A</v>
      </c>
      <c r="J6937" s="80" t="e">
        <v>#N/A</v>
      </c>
      <c r="K6937" s="85" t="e">
        <v>#N/A</v>
      </c>
      <c r="L6937" s="9" t="e">
        <v>#N/A</v>
      </c>
      <c r="M6937" s="93" t="e">
        <v>#N/A</v>
      </c>
      <c r="N6937" s="8" t="e">
        <v>#N/A</v>
      </c>
      <c r="O6937" t="e">
        <v>#N/A</v>
      </c>
      <c r="P6937" t="e">
        <v>#N/A</v>
      </c>
      <c r="Q6937" t="e">
        <v>#N/A</v>
      </c>
      <c r="R6937" s="2" t="e">
        <v>#N/A</v>
      </c>
      <c r="S6937" t="e">
        <v>#N/A</v>
      </c>
      <c r="T6937" s="3" t="e">
        <v>#N/A</v>
      </c>
      <c r="U6937" s="3" t="e">
        <v>#N/A</v>
      </c>
      <c r="V6937" t="e">
        <v>#N/A</v>
      </c>
      <c r="W6937" t="e">
        <v>#N/A</v>
      </c>
      <c r="X6937" t="e">
        <v>#N/A</v>
      </c>
      <c r="Y6937" s="3" t="e">
        <v>#N/A</v>
      </c>
      <c r="Z6937" s="8" t="e">
        <v>#N/A</v>
      </c>
      <c r="AA6937" s="30" t="e">
        <v>#N/A</v>
      </c>
      <c r="AB6937" t="e">
        <v>#N/A</v>
      </c>
      <c r="AC6937" t="e">
        <v>#N/A</v>
      </c>
      <c r="AD6937" t="e">
        <v>#N/A</v>
      </c>
      <c r="AE6937" t="e">
        <v>#N/A</v>
      </c>
      <c r="AF6937" t="e">
        <v>#N/A</v>
      </c>
    </row>
    <row r="6938" spans="1:32" x14ac:dyDescent="0.25">
      <c r="A6938" t="e">
        <v>#N/A</v>
      </c>
      <c r="B6938" s="33" t="e">
        <v>#N/A</v>
      </c>
      <c r="C6938" t="e">
        <v>#N/A</v>
      </c>
      <c r="D6938" t="e">
        <v>#N/A</v>
      </c>
      <c r="E6938" s="69" t="e">
        <v>#N/A</v>
      </c>
      <c r="F6938" s="3" t="e">
        <v>#N/A</v>
      </c>
      <c r="G6938" s="3" t="e">
        <v>#N/A</v>
      </c>
      <c r="H6938" s="3" t="e">
        <v>#N/A</v>
      </c>
      <c r="I6938" s="80" t="e">
        <v>#N/A</v>
      </c>
      <c r="J6938" s="80" t="e">
        <v>#N/A</v>
      </c>
      <c r="K6938" s="85" t="e">
        <v>#N/A</v>
      </c>
      <c r="L6938" s="9" t="e">
        <v>#N/A</v>
      </c>
      <c r="M6938" s="93" t="e">
        <v>#N/A</v>
      </c>
      <c r="N6938" s="8" t="e">
        <v>#N/A</v>
      </c>
      <c r="O6938" t="e">
        <v>#N/A</v>
      </c>
      <c r="P6938" t="e">
        <v>#N/A</v>
      </c>
      <c r="Q6938" t="e">
        <v>#N/A</v>
      </c>
      <c r="R6938" s="2" t="e">
        <v>#N/A</v>
      </c>
      <c r="S6938" t="e">
        <v>#N/A</v>
      </c>
      <c r="T6938" s="3" t="e">
        <v>#N/A</v>
      </c>
      <c r="U6938" s="3" t="e">
        <v>#N/A</v>
      </c>
      <c r="V6938" t="e">
        <v>#N/A</v>
      </c>
      <c r="W6938" t="e">
        <v>#N/A</v>
      </c>
      <c r="X6938" t="e">
        <v>#N/A</v>
      </c>
      <c r="Y6938" s="3" t="e">
        <v>#N/A</v>
      </c>
      <c r="Z6938" s="8" t="e">
        <v>#N/A</v>
      </c>
      <c r="AA6938" s="30" t="e">
        <v>#N/A</v>
      </c>
      <c r="AB6938" t="e">
        <v>#N/A</v>
      </c>
      <c r="AC6938" t="e">
        <v>#N/A</v>
      </c>
      <c r="AD6938" t="e">
        <v>#N/A</v>
      </c>
      <c r="AE6938" t="e">
        <v>#N/A</v>
      </c>
      <c r="AF6938" t="e">
        <v>#N/A</v>
      </c>
    </row>
    <row r="6939" spans="1:32" x14ac:dyDescent="0.25">
      <c r="A6939" t="e">
        <v>#N/A</v>
      </c>
      <c r="B6939" s="33" t="e">
        <v>#N/A</v>
      </c>
      <c r="C6939" t="e">
        <v>#N/A</v>
      </c>
      <c r="D6939" t="e">
        <v>#N/A</v>
      </c>
      <c r="E6939" s="69" t="e">
        <v>#N/A</v>
      </c>
      <c r="F6939" s="3" t="e">
        <v>#N/A</v>
      </c>
      <c r="G6939" s="3" t="e">
        <v>#N/A</v>
      </c>
      <c r="H6939" s="3" t="e">
        <v>#N/A</v>
      </c>
      <c r="I6939" s="80" t="e">
        <v>#N/A</v>
      </c>
      <c r="J6939" s="80" t="e">
        <v>#N/A</v>
      </c>
      <c r="K6939" s="85" t="e">
        <v>#N/A</v>
      </c>
      <c r="L6939" s="9" t="e">
        <v>#N/A</v>
      </c>
      <c r="M6939" s="93" t="e">
        <v>#N/A</v>
      </c>
      <c r="N6939" s="8" t="e">
        <v>#N/A</v>
      </c>
      <c r="O6939" t="e">
        <v>#N/A</v>
      </c>
      <c r="P6939" t="e">
        <v>#N/A</v>
      </c>
      <c r="Q6939" t="e">
        <v>#N/A</v>
      </c>
      <c r="R6939" s="2" t="e">
        <v>#N/A</v>
      </c>
      <c r="S6939" t="e">
        <v>#N/A</v>
      </c>
      <c r="T6939" s="3" t="e">
        <v>#N/A</v>
      </c>
      <c r="U6939" s="3" t="e">
        <v>#N/A</v>
      </c>
      <c r="V6939" t="e">
        <v>#N/A</v>
      </c>
      <c r="W6939" t="e">
        <v>#N/A</v>
      </c>
      <c r="X6939" t="e">
        <v>#N/A</v>
      </c>
      <c r="Y6939" s="3" t="e">
        <v>#N/A</v>
      </c>
      <c r="Z6939" s="8" t="e">
        <v>#N/A</v>
      </c>
      <c r="AA6939" s="30" t="e">
        <v>#N/A</v>
      </c>
      <c r="AB6939" t="e">
        <v>#N/A</v>
      </c>
      <c r="AC6939" t="e">
        <v>#N/A</v>
      </c>
      <c r="AD6939" t="e">
        <v>#N/A</v>
      </c>
      <c r="AE6939" t="e">
        <v>#N/A</v>
      </c>
      <c r="AF6939" t="e">
        <v>#N/A</v>
      </c>
    </row>
    <row r="6940" spans="1:32" x14ac:dyDescent="0.25">
      <c r="A6940" t="e">
        <v>#N/A</v>
      </c>
      <c r="B6940" s="33" t="e">
        <v>#N/A</v>
      </c>
      <c r="C6940" t="e">
        <v>#N/A</v>
      </c>
      <c r="D6940" t="e">
        <v>#N/A</v>
      </c>
      <c r="E6940" s="69" t="e">
        <v>#N/A</v>
      </c>
      <c r="F6940" s="3" t="e">
        <v>#N/A</v>
      </c>
      <c r="G6940" s="3" t="e">
        <v>#N/A</v>
      </c>
      <c r="H6940" s="3" t="e">
        <v>#N/A</v>
      </c>
      <c r="I6940" s="80" t="e">
        <v>#N/A</v>
      </c>
      <c r="J6940" s="80" t="e">
        <v>#N/A</v>
      </c>
      <c r="K6940" s="85" t="e">
        <v>#N/A</v>
      </c>
      <c r="L6940" s="9" t="e">
        <v>#N/A</v>
      </c>
      <c r="M6940" s="93" t="e">
        <v>#N/A</v>
      </c>
      <c r="N6940" s="8" t="e">
        <v>#N/A</v>
      </c>
      <c r="O6940" t="e">
        <v>#N/A</v>
      </c>
      <c r="P6940" t="e">
        <v>#N/A</v>
      </c>
      <c r="Q6940" t="e">
        <v>#N/A</v>
      </c>
      <c r="R6940" s="2" t="e">
        <v>#N/A</v>
      </c>
      <c r="S6940" t="e">
        <v>#N/A</v>
      </c>
      <c r="T6940" s="3" t="e">
        <v>#N/A</v>
      </c>
      <c r="U6940" s="3" t="e">
        <v>#N/A</v>
      </c>
      <c r="V6940" t="e">
        <v>#N/A</v>
      </c>
      <c r="W6940" t="e">
        <v>#N/A</v>
      </c>
      <c r="X6940" t="e">
        <v>#N/A</v>
      </c>
      <c r="Y6940" s="3" t="e">
        <v>#N/A</v>
      </c>
      <c r="Z6940" s="8" t="e">
        <v>#N/A</v>
      </c>
      <c r="AA6940" s="30" t="e">
        <v>#N/A</v>
      </c>
      <c r="AB6940" t="e">
        <v>#N/A</v>
      </c>
      <c r="AC6940" t="e">
        <v>#N/A</v>
      </c>
      <c r="AD6940" t="e">
        <v>#N/A</v>
      </c>
      <c r="AE6940" t="e">
        <v>#N/A</v>
      </c>
      <c r="AF6940" t="e">
        <v>#N/A</v>
      </c>
    </row>
    <row r="6941" spans="1:32" x14ac:dyDescent="0.25">
      <c r="A6941" t="e">
        <v>#N/A</v>
      </c>
      <c r="B6941" s="33" t="e">
        <v>#N/A</v>
      </c>
      <c r="C6941" t="e">
        <v>#N/A</v>
      </c>
      <c r="D6941" t="e">
        <v>#N/A</v>
      </c>
      <c r="E6941" s="69" t="e">
        <v>#N/A</v>
      </c>
      <c r="F6941" s="3" t="e">
        <v>#N/A</v>
      </c>
      <c r="G6941" s="3" t="e">
        <v>#N/A</v>
      </c>
      <c r="H6941" s="3" t="e">
        <v>#N/A</v>
      </c>
      <c r="I6941" s="80" t="e">
        <v>#N/A</v>
      </c>
      <c r="J6941" s="80" t="e">
        <v>#N/A</v>
      </c>
      <c r="K6941" s="85" t="e">
        <v>#N/A</v>
      </c>
      <c r="L6941" s="9" t="e">
        <v>#N/A</v>
      </c>
      <c r="M6941" s="93" t="e">
        <v>#N/A</v>
      </c>
      <c r="N6941" s="8" t="e">
        <v>#N/A</v>
      </c>
      <c r="O6941" t="e">
        <v>#N/A</v>
      </c>
      <c r="P6941" t="e">
        <v>#N/A</v>
      </c>
      <c r="Q6941" t="e">
        <v>#N/A</v>
      </c>
      <c r="R6941" s="2" t="e">
        <v>#N/A</v>
      </c>
      <c r="S6941" t="e">
        <v>#N/A</v>
      </c>
      <c r="T6941" s="3" t="e">
        <v>#N/A</v>
      </c>
      <c r="U6941" s="3" t="e">
        <v>#N/A</v>
      </c>
      <c r="V6941" t="e">
        <v>#N/A</v>
      </c>
      <c r="W6941" t="e">
        <v>#N/A</v>
      </c>
      <c r="X6941" t="e">
        <v>#N/A</v>
      </c>
      <c r="Y6941" s="3" t="e">
        <v>#N/A</v>
      </c>
      <c r="Z6941" s="8" t="e">
        <v>#N/A</v>
      </c>
      <c r="AA6941" s="30" t="e">
        <v>#N/A</v>
      </c>
      <c r="AB6941" t="e">
        <v>#N/A</v>
      </c>
      <c r="AC6941" t="e">
        <v>#N/A</v>
      </c>
      <c r="AD6941" t="e">
        <v>#N/A</v>
      </c>
      <c r="AE6941" t="e">
        <v>#N/A</v>
      </c>
      <c r="AF6941" t="e">
        <v>#N/A</v>
      </c>
    </row>
    <row r="6942" spans="1:32" x14ac:dyDescent="0.25">
      <c r="A6942" t="e">
        <v>#N/A</v>
      </c>
      <c r="B6942" s="33" t="e">
        <v>#N/A</v>
      </c>
      <c r="C6942" t="e">
        <v>#N/A</v>
      </c>
      <c r="D6942" t="e">
        <v>#N/A</v>
      </c>
      <c r="E6942" s="69" t="e">
        <v>#N/A</v>
      </c>
      <c r="F6942" s="3" t="e">
        <v>#N/A</v>
      </c>
      <c r="G6942" s="3" t="e">
        <v>#N/A</v>
      </c>
      <c r="H6942" s="3" t="e">
        <v>#N/A</v>
      </c>
      <c r="I6942" s="80" t="e">
        <v>#N/A</v>
      </c>
      <c r="J6942" s="80" t="e">
        <v>#N/A</v>
      </c>
      <c r="K6942" s="85" t="e">
        <v>#N/A</v>
      </c>
      <c r="L6942" s="9" t="e">
        <v>#N/A</v>
      </c>
      <c r="M6942" s="93" t="e">
        <v>#N/A</v>
      </c>
      <c r="N6942" s="8" t="e">
        <v>#N/A</v>
      </c>
      <c r="O6942" t="e">
        <v>#N/A</v>
      </c>
      <c r="P6942" t="e">
        <v>#N/A</v>
      </c>
      <c r="Q6942" t="e">
        <v>#N/A</v>
      </c>
      <c r="R6942" s="2" t="e">
        <v>#N/A</v>
      </c>
      <c r="S6942" t="e">
        <v>#N/A</v>
      </c>
      <c r="T6942" s="3" t="e">
        <v>#N/A</v>
      </c>
      <c r="U6942" s="3" t="e">
        <v>#N/A</v>
      </c>
      <c r="V6942" t="e">
        <v>#N/A</v>
      </c>
      <c r="W6942" t="e">
        <v>#N/A</v>
      </c>
      <c r="X6942" t="e">
        <v>#N/A</v>
      </c>
      <c r="Y6942" s="3" t="e">
        <v>#N/A</v>
      </c>
      <c r="Z6942" s="8" t="e">
        <v>#N/A</v>
      </c>
      <c r="AA6942" s="30" t="e">
        <v>#N/A</v>
      </c>
      <c r="AB6942" t="e">
        <v>#N/A</v>
      </c>
      <c r="AC6942" t="e">
        <v>#N/A</v>
      </c>
      <c r="AD6942" t="e">
        <v>#N/A</v>
      </c>
      <c r="AE6942" t="e">
        <v>#N/A</v>
      </c>
      <c r="AF6942" t="e">
        <v>#N/A</v>
      </c>
    </row>
    <row r="6943" spans="1:32" x14ac:dyDescent="0.25">
      <c r="A6943" t="e">
        <v>#N/A</v>
      </c>
      <c r="B6943" s="33" t="e">
        <v>#N/A</v>
      </c>
      <c r="C6943" t="e">
        <v>#N/A</v>
      </c>
      <c r="D6943" t="e">
        <v>#N/A</v>
      </c>
      <c r="E6943" s="69" t="e">
        <v>#N/A</v>
      </c>
      <c r="F6943" s="3" t="e">
        <v>#N/A</v>
      </c>
      <c r="G6943" s="3" t="e">
        <v>#N/A</v>
      </c>
      <c r="H6943" s="3" t="e">
        <v>#N/A</v>
      </c>
      <c r="I6943" s="80" t="e">
        <v>#N/A</v>
      </c>
      <c r="J6943" s="80" t="e">
        <v>#N/A</v>
      </c>
      <c r="K6943" s="85" t="e">
        <v>#N/A</v>
      </c>
      <c r="L6943" s="9" t="e">
        <v>#N/A</v>
      </c>
      <c r="M6943" s="93" t="e">
        <v>#N/A</v>
      </c>
      <c r="N6943" s="8" t="e">
        <v>#N/A</v>
      </c>
      <c r="O6943" t="e">
        <v>#N/A</v>
      </c>
      <c r="P6943" t="e">
        <v>#N/A</v>
      </c>
      <c r="Q6943" t="e">
        <v>#N/A</v>
      </c>
      <c r="R6943" s="2" t="e">
        <v>#N/A</v>
      </c>
      <c r="S6943" t="e">
        <v>#N/A</v>
      </c>
      <c r="T6943" s="3" t="e">
        <v>#N/A</v>
      </c>
      <c r="U6943" s="3" t="e">
        <v>#N/A</v>
      </c>
      <c r="V6943" t="e">
        <v>#N/A</v>
      </c>
      <c r="W6943" t="e">
        <v>#N/A</v>
      </c>
      <c r="X6943" t="e">
        <v>#N/A</v>
      </c>
      <c r="Y6943" s="3" t="e">
        <v>#N/A</v>
      </c>
      <c r="Z6943" s="8" t="e">
        <v>#N/A</v>
      </c>
      <c r="AA6943" s="30" t="e">
        <v>#N/A</v>
      </c>
      <c r="AB6943" t="e">
        <v>#N/A</v>
      </c>
      <c r="AC6943" t="e">
        <v>#N/A</v>
      </c>
      <c r="AD6943" t="e">
        <v>#N/A</v>
      </c>
      <c r="AE6943" t="e">
        <v>#N/A</v>
      </c>
      <c r="AF6943" t="e">
        <v>#N/A</v>
      </c>
    </row>
    <row r="6944" spans="1:32" x14ac:dyDescent="0.25">
      <c r="A6944" t="e">
        <v>#N/A</v>
      </c>
      <c r="B6944" s="33" t="e">
        <v>#N/A</v>
      </c>
      <c r="C6944" t="e">
        <v>#N/A</v>
      </c>
      <c r="D6944" t="e">
        <v>#N/A</v>
      </c>
      <c r="E6944" s="69" t="e">
        <v>#N/A</v>
      </c>
      <c r="F6944" s="3" t="e">
        <v>#N/A</v>
      </c>
      <c r="G6944" s="3" t="e">
        <v>#N/A</v>
      </c>
      <c r="H6944" s="3" t="e">
        <v>#N/A</v>
      </c>
      <c r="I6944" s="80" t="e">
        <v>#N/A</v>
      </c>
      <c r="J6944" s="80" t="e">
        <v>#N/A</v>
      </c>
      <c r="K6944" s="85" t="e">
        <v>#N/A</v>
      </c>
      <c r="L6944" s="9" t="e">
        <v>#N/A</v>
      </c>
      <c r="M6944" s="93" t="e">
        <v>#N/A</v>
      </c>
      <c r="N6944" s="8" t="e">
        <v>#N/A</v>
      </c>
      <c r="O6944" t="e">
        <v>#N/A</v>
      </c>
      <c r="P6944" t="e">
        <v>#N/A</v>
      </c>
      <c r="Q6944" t="e">
        <v>#N/A</v>
      </c>
      <c r="R6944" s="2" t="e">
        <v>#N/A</v>
      </c>
      <c r="S6944" t="e">
        <v>#N/A</v>
      </c>
      <c r="T6944" s="3" t="e">
        <v>#N/A</v>
      </c>
      <c r="U6944" s="3" t="e">
        <v>#N/A</v>
      </c>
      <c r="V6944" t="e">
        <v>#N/A</v>
      </c>
      <c r="W6944" t="e">
        <v>#N/A</v>
      </c>
      <c r="X6944" t="e">
        <v>#N/A</v>
      </c>
      <c r="Y6944" s="3" t="e">
        <v>#N/A</v>
      </c>
      <c r="Z6944" s="8" t="e">
        <v>#N/A</v>
      </c>
      <c r="AA6944" s="30" t="e">
        <v>#N/A</v>
      </c>
      <c r="AB6944" t="e">
        <v>#N/A</v>
      </c>
      <c r="AC6944" t="e">
        <v>#N/A</v>
      </c>
      <c r="AD6944" t="e">
        <v>#N/A</v>
      </c>
      <c r="AE6944" t="e">
        <v>#N/A</v>
      </c>
      <c r="AF6944" t="e">
        <v>#N/A</v>
      </c>
    </row>
    <row r="6945" spans="1:32" x14ac:dyDescent="0.25">
      <c r="A6945" t="e">
        <v>#N/A</v>
      </c>
      <c r="B6945" s="33" t="e">
        <v>#N/A</v>
      </c>
      <c r="C6945" t="e">
        <v>#N/A</v>
      </c>
      <c r="D6945" t="e">
        <v>#N/A</v>
      </c>
      <c r="E6945" s="69" t="e">
        <v>#N/A</v>
      </c>
      <c r="F6945" s="3" t="e">
        <v>#N/A</v>
      </c>
      <c r="G6945" s="3" t="e">
        <v>#N/A</v>
      </c>
      <c r="H6945" s="3" t="e">
        <v>#N/A</v>
      </c>
      <c r="I6945" s="80" t="e">
        <v>#N/A</v>
      </c>
      <c r="J6945" s="80" t="e">
        <v>#N/A</v>
      </c>
      <c r="K6945" s="85" t="e">
        <v>#N/A</v>
      </c>
      <c r="L6945" s="9" t="e">
        <v>#N/A</v>
      </c>
      <c r="M6945" s="93" t="e">
        <v>#N/A</v>
      </c>
      <c r="N6945" s="8" t="e">
        <v>#N/A</v>
      </c>
      <c r="O6945" t="e">
        <v>#N/A</v>
      </c>
      <c r="P6945" t="e">
        <v>#N/A</v>
      </c>
      <c r="Q6945" t="e">
        <v>#N/A</v>
      </c>
      <c r="R6945" s="2" t="e">
        <v>#N/A</v>
      </c>
      <c r="S6945" t="e">
        <v>#N/A</v>
      </c>
      <c r="T6945" s="3" t="e">
        <v>#N/A</v>
      </c>
      <c r="U6945" s="3" t="e">
        <v>#N/A</v>
      </c>
      <c r="V6945" t="e">
        <v>#N/A</v>
      </c>
      <c r="W6945" t="e">
        <v>#N/A</v>
      </c>
      <c r="X6945" t="e">
        <v>#N/A</v>
      </c>
      <c r="Y6945" s="3" t="e">
        <v>#N/A</v>
      </c>
      <c r="Z6945" s="8" t="e">
        <v>#N/A</v>
      </c>
      <c r="AA6945" s="30" t="e">
        <v>#N/A</v>
      </c>
      <c r="AB6945" t="e">
        <v>#N/A</v>
      </c>
      <c r="AC6945" t="e">
        <v>#N/A</v>
      </c>
      <c r="AD6945" t="e">
        <v>#N/A</v>
      </c>
      <c r="AE6945" t="e">
        <v>#N/A</v>
      </c>
      <c r="AF6945" t="e">
        <v>#N/A</v>
      </c>
    </row>
    <row r="6946" spans="1:32" x14ac:dyDescent="0.25">
      <c r="A6946" t="e">
        <v>#N/A</v>
      </c>
      <c r="B6946" s="33" t="e">
        <v>#N/A</v>
      </c>
      <c r="C6946" t="e">
        <v>#N/A</v>
      </c>
      <c r="D6946" t="e">
        <v>#N/A</v>
      </c>
      <c r="E6946" s="69" t="e">
        <v>#N/A</v>
      </c>
      <c r="F6946" s="3" t="e">
        <v>#N/A</v>
      </c>
      <c r="G6946" s="3" t="e">
        <v>#N/A</v>
      </c>
      <c r="H6946" s="3" t="e">
        <v>#N/A</v>
      </c>
      <c r="I6946" s="80" t="e">
        <v>#N/A</v>
      </c>
      <c r="J6946" s="80" t="e">
        <v>#N/A</v>
      </c>
      <c r="K6946" s="85" t="e">
        <v>#N/A</v>
      </c>
      <c r="L6946" s="9" t="e">
        <v>#N/A</v>
      </c>
      <c r="M6946" s="93" t="e">
        <v>#N/A</v>
      </c>
      <c r="N6946" s="8" t="e">
        <v>#N/A</v>
      </c>
      <c r="O6946" t="e">
        <v>#N/A</v>
      </c>
      <c r="P6946" t="e">
        <v>#N/A</v>
      </c>
      <c r="Q6946" t="e">
        <v>#N/A</v>
      </c>
      <c r="R6946" s="2" t="e">
        <v>#N/A</v>
      </c>
      <c r="S6946" t="e">
        <v>#N/A</v>
      </c>
      <c r="T6946" s="3" t="e">
        <v>#N/A</v>
      </c>
      <c r="U6946" s="3" t="e">
        <v>#N/A</v>
      </c>
      <c r="V6946" t="e">
        <v>#N/A</v>
      </c>
      <c r="W6946" t="e">
        <v>#N/A</v>
      </c>
      <c r="X6946" t="e">
        <v>#N/A</v>
      </c>
      <c r="Y6946" s="3" t="e">
        <v>#N/A</v>
      </c>
      <c r="Z6946" s="8" t="e">
        <v>#N/A</v>
      </c>
      <c r="AA6946" s="30" t="e">
        <v>#N/A</v>
      </c>
      <c r="AB6946" t="e">
        <v>#N/A</v>
      </c>
      <c r="AC6946" t="e">
        <v>#N/A</v>
      </c>
      <c r="AD6946" t="e">
        <v>#N/A</v>
      </c>
      <c r="AE6946" t="e">
        <v>#N/A</v>
      </c>
      <c r="AF6946" t="e">
        <v>#N/A</v>
      </c>
    </row>
    <row r="6947" spans="1:32" x14ac:dyDescent="0.25">
      <c r="A6947" t="e">
        <v>#N/A</v>
      </c>
      <c r="B6947" s="33" t="e">
        <v>#N/A</v>
      </c>
      <c r="C6947" t="e">
        <v>#N/A</v>
      </c>
      <c r="D6947" t="e">
        <v>#N/A</v>
      </c>
      <c r="E6947" s="69" t="e">
        <v>#N/A</v>
      </c>
      <c r="F6947" s="3" t="e">
        <v>#N/A</v>
      </c>
      <c r="G6947" s="3" t="e">
        <v>#N/A</v>
      </c>
      <c r="H6947" s="3" t="e">
        <v>#N/A</v>
      </c>
      <c r="I6947" s="80" t="e">
        <v>#N/A</v>
      </c>
      <c r="J6947" s="80" t="e">
        <v>#N/A</v>
      </c>
      <c r="K6947" s="85" t="e">
        <v>#N/A</v>
      </c>
      <c r="L6947" s="9" t="e">
        <v>#N/A</v>
      </c>
      <c r="M6947" s="93" t="e">
        <v>#N/A</v>
      </c>
      <c r="N6947" s="8" t="e">
        <v>#N/A</v>
      </c>
      <c r="O6947" t="e">
        <v>#N/A</v>
      </c>
      <c r="P6947" t="e">
        <v>#N/A</v>
      </c>
      <c r="Q6947" t="e">
        <v>#N/A</v>
      </c>
      <c r="R6947" s="2" t="e">
        <v>#N/A</v>
      </c>
      <c r="S6947" t="e">
        <v>#N/A</v>
      </c>
      <c r="T6947" s="3" t="e">
        <v>#N/A</v>
      </c>
      <c r="U6947" s="3" t="e">
        <v>#N/A</v>
      </c>
      <c r="V6947" t="e">
        <v>#N/A</v>
      </c>
      <c r="W6947" t="e">
        <v>#N/A</v>
      </c>
      <c r="X6947" t="e">
        <v>#N/A</v>
      </c>
      <c r="Y6947" s="3" t="e">
        <v>#N/A</v>
      </c>
      <c r="Z6947" s="8" t="e">
        <v>#N/A</v>
      </c>
      <c r="AA6947" s="30" t="e">
        <v>#N/A</v>
      </c>
      <c r="AB6947" t="e">
        <v>#N/A</v>
      </c>
      <c r="AC6947" t="e">
        <v>#N/A</v>
      </c>
      <c r="AD6947" t="e">
        <v>#N/A</v>
      </c>
      <c r="AE6947" t="e">
        <v>#N/A</v>
      </c>
      <c r="AF6947" t="e">
        <v>#N/A</v>
      </c>
    </row>
    <row r="6948" spans="1:32" x14ac:dyDescent="0.25">
      <c r="A6948" t="e">
        <v>#N/A</v>
      </c>
      <c r="B6948" s="33" t="e">
        <v>#N/A</v>
      </c>
      <c r="C6948" t="e">
        <v>#N/A</v>
      </c>
      <c r="D6948" t="e">
        <v>#N/A</v>
      </c>
      <c r="E6948" s="69" t="e">
        <v>#N/A</v>
      </c>
      <c r="F6948" s="3" t="e">
        <v>#N/A</v>
      </c>
      <c r="G6948" s="3" t="e">
        <v>#N/A</v>
      </c>
      <c r="H6948" s="3" t="e">
        <v>#N/A</v>
      </c>
      <c r="I6948" s="80" t="e">
        <v>#N/A</v>
      </c>
      <c r="J6948" s="80" t="e">
        <v>#N/A</v>
      </c>
      <c r="K6948" s="85" t="e">
        <v>#N/A</v>
      </c>
      <c r="L6948" s="9" t="e">
        <v>#N/A</v>
      </c>
      <c r="M6948" s="93" t="e">
        <v>#N/A</v>
      </c>
      <c r="N6948" s="8" t="e">
        <v>#N/A</v>
      </c>
      <c r="O6948" t="e">
        <v>#N/A</v>
      </c>
      <c r="P6948" t="e">
        <v>#N/A</v>
      </c>
      <c r="Q6948" t="e">
        <v>#N/A</v>
      </c>
      <c r="R6948" s="2" t="e">
        <v>#N/A</v>
      </c>
      <c r="S6948" t="e">
        <v>#N/A</v>
      </c>
      <c r="T6948" s="3" t="e">
        <v>#N/A</v>
      </c>
      <c r="U6948" s="3" t="e">
        <v>#N/A</v>
      </c>
      <c r="V6948" t="e">
        <v>#N/A</v>
      </c>
      <c r="W6948" t="e">
        <v>#N/A</v>
      </c>
      <c r="X6948" t="e">
        <v>#N/A</v>
      </c>
      <c r="Y6948" s="3" t="e">
        <v>#N/A</v>
      </c>
      <c r="Z6948" s="8" t="e">
        <v>#N/A</v>
      </c>
      <c r="AA6948" s="30" t="e">
        <v>#N/A</v>
      </c>
      <c r="AB6948" t="e">
        <v>#N/A</v>
      </c>
      <c r="AC6948" t="e">
        <v>#N/A</v>
      </c>
      <c r="AD6948" t="e">
        <v>#N/A</v>
      </c>
      <c r="AE6948" t="e">
        <v>#N/A</v>
      </c>
      <c r="AF6948" t="e">
        <v>#N/A</v>
      </c>
    </row>
    <row r="6949" spans="1:32" x14ac:dyDescent="0.25">
      <c r="A6949" t="e">
        <v>#N/A</v>
      </c>
      <c r="B6949" s="33" t="e">
        <v>#N/A</v>
      </c>
      <c r="C6949" t="e">
        <v>#N/A</v>
      </c>
      <c r="D6949" t="e">
        <v>#N/A</v>
      </c>
      <c r="E6949" s="69" t="e">
        <v>#N/A</v>
      </c>
      <c r="F6949" s="3" t="e">
        <v>#N/A</v>
      </c>
      <c r="G6949" s="3" t="e">
        <v>#N/A</v>
      </c>
      <c r="H6949" s="3" t="e">
        <v>#N/A</v>
      </c>
      <c r="I6949" s="80" t="e">
        <v>#N/A</v>
      </c>
      <c r="J6949" s="80" t="e">
        <v>#N/A</v>
      </c>
      <c r="K6949" s="85" t="e">
        <v>#N/A</v>
      </c>
      <c r="L6949" s="9" t="e">
        <v>#N/A</v>
      </c>
      <c r="M6949" s="93" t="e">
        <v>#N/A</v>
      </c>
      <c r="N6949" s="8" t="e">
        <v>#N/A</v>
      </c>
      <c r="O6949" t="e">
        <v>#N/A</v>
      </c>
      <c r="P6949" t="e">
        <v>#N/A</v>
      </c>
      <c r="Q6949" t="e">
        <v>#N/A</v>
      </c>
      <c r="R6949" s="2" t="e">
        <v>#N/A</v>
      </c>
      <c r="S6949" t="e">
        <v>#N/A</v>
      </c>
      <c r="T6949" s="3" t="e">
        <v>#N/A</v>
      </c>
      <c r="U6949" s="3" t="e">
        <v>#N/A</v>
      </c>
      <c r="V6949" t="e">
        <v>#N/A</v>
      </c>
      <c r="W6949" t="e">
        <v>#N/A</v>
      </c>
      <c r="X6949" t="e">
        <v>#N/A</v>
      </c>
      <c r="Y6949" s="3" t="e">
        <v>#N/A</v>
      </c>
      <c r="Z6949" s="8" t="e">
        <v>#N/A</v>
      </c>
      <c r="AA6949" s="30" t="e">
        <v>#N/A</v>
      </c>
      <c r="AB6949" t="e">
        <v>#N/A</v>
      </c>
      <c r="AC6949" t="e">
        <v>#N/A</v>
      </c>
      <c r="AD6949" t="e">
        <v>#N/A</v>
      </c>
      <c r="AE6949" t="e">
        <v>#N/A</v>
      </c>
      <c r="AF6949" t="e">
        <v>#N/A</v>
      </c>
    </row>
    <row r="6950" spans="1:32" x14ac:dyDescent="0.25">
      <c r="A6950" t="e">
        <v>#N/A</v>
      </c>
      <c r="B6950" s="33" t="e">
        <v>#N/A</v>
      </c>
      <c r="C6950" t="e">
        <v>#N/A</v>
      </c>
      <c r="D6950" t="e">
        <v>#N/A</v>
      </c>
      <c r="E6950" s="69" t="e">
        <v>#N/A</v>
      </c>
      <c r="F6950" s="3" t="e">
        <v>#N/A</v>
      </c>
      <c r="G6950" s="3" t="e">
        <v>#N/A</v>
      </c>
      <c r="H6950" s="3" t="e">
        <v>#N/A</v>
      </c>
      <c r="I6950" s="80" t="e">
        <v>#N/A</v>
      </c>
      <c r="J6950" s="80" t="e">
        <v>#N/A</v>
      </c>
      <c r="K6950" s="85" t="e">
        <v>#N/A</v>
      </c>
      <c r="L6950" s="9" t="e">
        <v>#N/A</v>
      </c>
      <c r="M6950" s="93" t="e">
        <v>#N/A</v>
      </c>
      <c r="N6950" s="8" t="e">
        <v>#N/A</v>
      </c>
      <c r="O6950" t="e">
        <v>#N/A</v>
      </c>
      <c r="P6950" t="e">
        <v>#N/A</v>
      </c>
      <c r="Q6950" t="e">
        <v>#N/A</v>
      </c>
      <c r="R6950" s="2" t="e">
        <v>#N/A</v>
      </c>
      <c r="S6950" t="e">
        <v>#N/A</v>
      </c>
      <c r="T6950" s="3" t="e">
        <v>#N/A</v>
      </c>
      <c r="U6950" s="3" t="e">
        <v>#N/A</v>
      </c>
      <c r="V6950" t="e">
        <v>#N/A</v>
      </c>
      <c r="W6950" t="e">
        <v>#N/A</v>
      </c>
      <c r="X6950" t="e">
        <v>#N/A</v>
      </c>
      <c r="Y6950" s="3" t="e">
        <v>#N/A</v>
      </c>
      <c r="Z6950" s="8" t="e">
        <v>#N/A</v>
      </c>
      <c r="AA6950" s="30" t="e">
        <v>#N/A</v>
      </c>
      <c r="AB6950" t="e">
        <v>#N/A</v>
      </c>
      <c r="AC6950" t="e">
        <v>#N/A</v>
      </c>
      <c r="AD6950" t="e">
        <v>#N/A</v>
      </c>
      <c r="AE6950" t="e">
        <v>#N/A</v>
      </c>
      <c r="AF6950" t="e">
        <v>#N/A</v>
      </c>
    </row>
    <row r="6951" spans="1:32" x14ac:dyDescent="0.25">
      <c r="A6951" t="e">
        <v>#N/A</v>
      </c>
      <c r="B6951" s="33" t="e">
        <v>#N/A</v>
      </c>
      <c r="C6951" t="e">
        <v>#N/A</v>
      </c>
      <c r="D6951" t="e">
        <v>#N/A</v>
      </c>
      <c r="E6951" s="69" t="e">
        <v>#N/A</v>
      </c>
      <c r="F6951" s="3" t="e">
        <v>#N/A</v>
      </c>
      <c r="G6951" s="3" t="e">
        <v>#N/A</v>
      </c>
      <c r="H6951" s="3" t="e">
        <v>#N/A</v>
      </c>
      <c r="I6951" s="80" t="e">
        <v>#N/A</v>
      </c>
      <c r="J6951" s="80" t="e">
        <v>#N/A</v>
      </c>
      <c r="K6951" s="85" t="e">
        <v>#N/A</v>
      </c>
      <c r="L6951" s="9" t="e">
        <v>#N/A</v>
      </c>
      <c r="M6951" s="93" t="e">
        <v>#N/A</v>
      </c>
      <c r="N6951" s="8" t="e">
        <v>#N/A</v>
      </c>
      <c r="O6951" t="e">
        <v>#N/A</v>
      </c>
      <c r="P6951" t="e">
        <v>#N/A</v>
      </c>
      <c r="Q6951" t="e">
        <v>#N/A</v>
      </c>
      <c r="R6951" s="2" t="e">
        <v>#N/A</v>
      </c>
      <c r="S6951" t="e">
        <v>#N/A</v>
      </c>
      <c r="T6951" s="3" t="e">
        <v>#N/A</v>
      </c>
      <c r="U6951" s="3" t="e">
        <v>#N/A</v>
      </c>
      <c r="V6951" t="e">
        <v>#N/A</v>
      </c>
      <c r="W6951" t="e">
        <v>#N/A</v>
      </c>
      <c r="X6951" t="e">
        <v>#N/A</v>
      </c>
      <c r="Y6951" s="3" t="e">
        <v>#N/A</v>
      </c>
      <c r="Z6951" s="8" t="e">
        <v>#N/A</v>
      </c>
      <c r="AA6951" s="30" t="e">
        <v>#N/A</v>
      </c>
      <c r="AB6951" t="e">
        <v>#N/A</v>
      </c>
      <c r="AC6951" t="e">
        <v>#N/A</v>
      </c>
      <c r="AD6951" t="e">
        <v>#N/A</v>
      </c>
      <c r="AE6951" t="e">
        <v>#N/A</v>
      </c>
      <c r="AF6951" t="e">
        <v>#N/A</v>
      </c>
    </row>
    <row r="6952" spans="1:32" x14ac:dyDescent="0.25">
      <c r="A6952" t="e">
        <v>#N/A</v>
      </c>
      <c r="B6952" s="33" t="e">
        <v>#N/A</v>
      </c>
      <c r="C6952" t="e">
        <v>#N/A</v>
      </c>
      <c r="D6952" t="e">
        <v>#N/A</v>
      </c>
      <c r="E6952" s="69" t="e">
        <v>#N/A</v>
      </c>
      <c r="F6952" s="3" t="e">
        <v>#N/A</v>
      </c>
      <c r="G6952" s="3" t="e">
        <v>#N/A</v>
      </c>
      <c r="H6952" s="3" t="e">
        <v>#N/A</v>
      </c>
      <c r="I6952" s="80" t="e">
        <v>#N/A</v>
      </c>
      <c r="J6952" s="80" t="e">
        <v>#N/A</v>
      </c>
      <c r="K6952" s="85" t="e">
        <v>#N/A</v>
      </c>
      <c r="L6952" s="9" t="e">
        <v>#N/A</v>
      </c>
      <c r="M6952" s="93" t="e">
        <v>#N/A</v>
      </c>
      <c r="N6952" s="8" t="e">
        <v>#N/A</v>
      </c>
      <c r="O6952" t="e">
        <v>#N/A</v>
      </c>
      <c r="P6952" t="e">
        <v>#N/A</v>
      </c>
      <c r="Q6952" t="e">
        <v>#N/A</v>
      </c>
      <c r="R6952" s="2" t="e">
        <v>#N/A</v>
      </c>
      <c r="S6952" t="e">
        <v>#N/A</v>
      </c>
      <c r="T6952" s="3" t="e">
        <v>#N/A</v>
      </c>
      <c r="U6952" s="3" t="e">
        <v>#N/A</v>
      </c>
      <c r="V6952" t="e">
        <v>#N/A</v>
      </c>
      <c r="W6952" t="e">
        <v>#N/A</v>
      </c>
      <c r="X6952" t="e">
        <v>#N/A</v>
      </c>
      <c r="Y6952" s="3" t="e">
        <v>#N/A</v>
      </c>
      <c r="Z6952" s="8" t="e">
        <v>#N/A</v>
      </c>
      <c r="AA6952" s="30" t="e">
        <v>#N/A</v>
      </c>
      <c r="AB6952" t="e">
        <v>#N/A</v>
      </c>
      <c r="AC6952" t="e">
        <v>#N/A</v>
      </c>
      <c r="AD6952" t="e">
        <v>#N/A</v>
      </c>
      <c r="AE6952" t="e">
        <v>#N/A</v>
      </c>
      <c r="AF6952" t="e">
        <v>#N/A</v>
      </c>
    </row>
    <row r="6953" spans="1:32" x14ac:dyDescent="0.25">
      <c r="A6953" t="e">
        <v>#N/A</v>
      </c>
      <c r="B6953" s="33" t="e">
        <v>#N/A</v>
      </c>
      <c r="C6953" t="e">
        <v>#N/A</v>
      </c>
      <c r="D6953" t="e">
        <v>#N/A</v>
      </c>
      <c r="E6953" s="69" t="e">
        <v>#N/A</v>
      </c>
      <c r="F6953" s="3" t="e">
        <v>#N/A</v>
      </c>
      <c r="G6953" s="3" t="e">
        <v>#N/A</v>
      </c>
      <c r="H6953" s="3" t="e">
        <v>#N/A</v>
      </c>
      <c r="I6953" s="80" t="e">
        <v>#N/A</v>
      </c>
      <c r="J6953" s="80" t="e">
        <v>#N/A</v>
      </c>
      <c r="K6953" s="85" t="e">
        <v>#N/A</v>
      </c>
      <c r="L6953" s="9" t="e">
        <v>#N/A</v>
      </c>
      <c r="M6953" s="93" t="e">
        <v>#N/A</v>
      </c>
      <c r="N6953" s="8" t="e">
        <v>#N/A</v>
      </c>
      <c r="O6953" t="e">
        <v>#N/A</v>
      </c>
      <c r="P6953" t="e">
        <v>#N/A</v>
      </c>
      <c r="Q6953" t="e">
        <v>#N/A</v>
      </c>
      <c r="R6953" s="2" t="e">
        <v>#N/A</v>
      </c>
      <c r="S6953" t="e">
        <v>#N/A</v>
      </c>
      <c r="T6953" s="3" t="e">
        <v>#N/A</v>
      </c>
      <c r="U6953" s="3" t="e">
        <v>#N/A</v>
      </c>
      <c r="V6953" t="e">
        <v>#N/A</v>
      </c>
      <c r="W6953" t="e">
        <v>#N/A</v>
      </c>
      <c r="X6953" t="e">
        <v>#N/A</v>
      </c>
      <c r="Y6953" s="3" t="e">
        <v>#N/A</v>
      </c>
      <c r="Z6953" s="8" t="e">
        <v>#N/A</v>
      </c>
      <c r="AA6953" s="30" t="e">
        <v>#N/A</v>
      </c>
      <c r="AB6953" t="e">
        <v>#N/A</v>
      </c>
      <c r="AC6953" t="e">
        <v>#N/A</v>
      </c>
      <c r="AD6953" t="e">
        <v>#N/A</v>
      </c>
      <c r="AE6953" t="e">
        <v>#N/A</v>
      </c>
      <c r="AF6953" t="e">
        <v>#N/A</v>
      </c>
    </row>
    <row r="6954" spans="1:32" x14ac:dyDescent="0.25">
      <c r="A6954" t="e">
        <v>#N/A</v>
      </c>
      <c r="B6954" s="33" t="e">
        <v>#N/A</v>
      </c>
      <c r="C6954" t="e">
        <v>#N/A</v>
      </c>
      <c r="D6954" t="e">
        <v>#N/A</v>
      </c>
      <c r="E6954" s="69" t="e">
        <v>#N/A</v>
      </c>
      <c r="F6954" s="3" t="e">
        <v>#N/A</v>
      </c>
      <c r="G6954" s="3" t="e">
        <v>#N/A</v>
      </c>
      <c r="H6954" s="3" t="e">
        <v>#N/A</v>
      </c>
      <c r="I6954" s="80" t="e">
        <v>#N/A</v>
      </c>
      <c r="J6954" s="80" t="e">
        <v>#N/A</v>
      </c>
      <c r="K6954" s="85" t="e">
        <v>#N/A</v>
      </c>
      <c r="L6954" s="9" t="e">
        <v>#N/A</v>
      </c>
      <c r="M6954" s="93" t="e">
        <v>#N/A</v>
      </c>
      <c r="N6954" s="8" t="e">
        <v>#N/A</v>
      </c>
      <c r="O6954" t="e">
        <v>#N/A</v>
      </c>
      <c r="P6954" t="e">
        <v>#N/A</v>
      </c>
      <c r="Q6954" t="e">
        <v>#N/A</v>
      </c>
      <c r="R6954" s="2" t="e">
        <v>#N/A</v>
      </c>
      <c r="S6954" t="e">
        <v>#N/A</v>
      </c>
      <c r="T6954" s="3" t="e">
        <v>#N/A</v>
      </c>
      <c r="U6954" s="3" t="e">
        <v>#N/A</v>
      </c>
      <c r="V6954" t="e">
        <v>#N/A</v>
      </c>
      <c r="W6954" t="e">
        <v>#N/A</v>
      </c>
      <c r="X6954" t="e">
        <v>#N/A</v>
      </c>
      <c r="Y6954" s="3" t="e">
        <v>#N/A</v>
      </c>
      <c r="Z6954" s="8" t="e">
        <v>#N/A</v>
      </c>
      <c r="AA6954" s="30" t="e">
        <v>#N/A</v>
      </c>
      <c r="AB6954" t="e">
        <v>#N/A</v>
      </c>
      <c r="AC6954" t="e">
        <v>#N/A</v>
      </c>
      <c r="AD6954" t="e">
        <v>#N/A</v>
      </c>
      <c r="AE6954" t="e">
        <v>#N/A</v>
      </c>
      <c r="AF6954" t="e">
        <v>#N/A</v>
      </c>
    </row>
    <row r="6955" spans="1:32" x14ac:dyDescent="0.25">
      <c r="A6955" t="e">
        <v>#N/A</v>
      </c>
      <c r="B6955" s="33" t="e">
        <v>#N/A</v>
      </c>
      <c r="C6955" t="e">
        <v>#N/A</v>
      </c>
      <c r="D6955" t="e">
        <v>#N/A</v>
      </c>
      <c r="E6955" s="69" t="e">
        <v>#N/A</v>
      </c>
      <c r="F6955" s="3" t="e">
        <v>#N/A</v>
      </c>
      <c r="G6955" s="3" t="e">
        <v>#N/A</v>
      </c>
      <c r="H6955" s="3" t="e">
        <v>#N/A</v>
      </c>
      <c r="I6955" s="80" t="e">
        <v>#N/A</v>
      </c>
      <c r="J6955" s="80" t="e">
        <v>#N/A</v>
      </c>
      <c r="K6955" s="85" t="e">
        <v>#N/A</v>
      </c>
      <c r="L6955" s="9" t="e">
        <v>#N/A</v>
      </c>
      <c r="M6955" s="93" t="e">
        <v>#N/A</v>
      </c>
      <c r="N6955" s="8" t="e">
        <v>#N/A</v>
      </c>
      <c r="O6955" t="e">
        <v>#N/A</v>
      </c>
      <c r="P6955" t="e">
        <v>#N/A</v>
      </c>
      <c r="Q6955" t="e">
        <v>#N/A</v>
      </c>
      <c r="R6955" s="2" t="e">
        <v>#N/A</v>
      </c>
      <c r="S6955" t="e">
        <v>#N/A</v>
      </c>
      <c r="T6955" s="3" t="e">
        <v>#N/A</v>
      </c>
      <c r="U6955" s="3" t="e">
        <v>#N/A</v>
      </c>
      <c r="V6955" t="e">
        <v>#N/A</v>
      </c>
      <c r="W6955" t="e">
        <v>#N/A</v>
      </c>
      <c r="X6955" t="e">
        <v>#N/A</v>
      </c>
      <c r="Y6955" s="3" t="e">
        <v>#N/A</v>
      </c>
      <c r="Z6955" s="8" t="e">
        <v>#N/A</v>
      </c>
      <c r="AA6955" s="30" t="e">
        <v>#N/A</v>
      </c>
      <c r="AB6955" t="e">
        <v>#N/A</v>
      </c>
      <c r="AC6955" t="e">
        <v>#N/A</v>
      </c>
      <c r="AD6955" t="e">
        <v>#N/A</v>
      </c>
      <c r="AE6955" t="e">
        <v>#N/A</v>
      </c>
      <c r="AF6955" t="e">
        <v>#N/A</v>
      </c>
    </row>
    <row r="6956" spans="1:32" x14ac:dyDescent="0.25">
      <c r="A6956" t="e">
        <v>#N/A</v>
      </c>
      <c r="B6956" s="33" t="e">
        <v>#N/A</v>
      </c>
      <c r="C6956" t="e">
        <v>#N/A</v>
      </c>
      <c r="D6956" t="e">
        <v>#N/A</v>
      </c>
      <c r="E6956" s="69" t="e">
        <v>#N/A</v>
      </c>
      <c r="F6956" s="3" t="e">
        <v>#N/A</v>
      </c>
      <c r="G6956" s="3" t="e">
        <v>#N/A</v>
      </c>
      <c r="H6956" s="3" t="e">
        <v>#N/A</v>
      </c>
      <c r="I6956" s="80" t="e">
        <v>#N/A</v>
      </c>
      <c r="J6956" s="80" t="e">
        <v>#N/A</v>
      </c>
      <c r="K6956" s="85" t="e">
        <v>#N/A</v>
      </c>
      <c r="L6956" s="9" t="e">
        <v>#N/A</v>
      </c>
      <c r="M6956" s="93" t="e">
        <v>#N/A</v>
      </c>
      <c r="N6956" s="8" t="e">
        <v>#N/A</v>
      </c>
      <c r="O6956" t="e">
        <v>#N/A</v>
      </c>
      <c r="P6956" t="e">
        <v>#N/A</v>
      </c>
      <c r="Q6956" t="e">
        <v>#N/A</v>
      </c>
      <c r="R6956" s="2" t="e">
        <v>#N/A</v>
      </c>
      <c r="S6956" t="e">
        <v>#N/A</v>
      </c>
      <c r="T6956" s="3" t="e">
        <v>#N/A</v>
      </c>
      <c r="U6956" s="3" t="e">
        <v>#N/A</v>
      </c>
      <c r="V6956" t="e">
        <v>#N/A</v>
      </c>
      <c r="W6956" t="e">
        <v>#N/A</v>
      </c>
      <c r="X6956" t="e">
        <v>#N/A</v>
      </c>
      <c r="Y6956" s="3" t="e">
        <v>#N/A</v>
      </c>
      <c r="Z6956" s="8" t="e">
        <v>#N/A</v>
      </c>
      <c r="AA6956" s="30" t="e">
        <v>#N/A</v>
      </c>
      <c r="AB6956" t="e">
        <v>#N/A</v>
      </c>
      <c r="AC6956" t="e">
        <v>#N/A</v>
      </c>
      <c r="AD6956" t="e">
        <v>#N/A</v>
      </c>
      <c r="AE6956" t="e">
        <v>#N/A</v>
      </c>
      <c r="AF6956" t="e">
        <v>#N/A</v>
      </c>
    </row>
    <row r="6957" spans="1:32" x14ac:dyDescent="0.25">
      <c r="A6957" t="e">
        <v>#N/A</v>
      </c>
      <c r="B6957" s="33" t="e">
        <v>#N/A</v>
      </c>
      <c r="C6957" t="e">
        <v>#N/A</v>
      </c>
      <c r="D6957" t="e">
        <v>#N/A</v>
      </c>
      <c r="E6957" s="69" t="e">
        <v>#N/A</v>
      </c>
      <c r="F6957" s="3" t="e">
        <v>#N/A</v>
      </c>
      <c r="G6957" s="3" t="e">
        <v>#N/A</v>
      </c>
      <c r="H6957" s="3" t="e">
        <v>#N/A</v>
      </c>
      <c r="I6957" s="80" t="e">
        <v>#N/A</v>
      </c>
      <c r="J6957" s="80" t="e">
        <v>#N/A</v>
      </c>
      <c r="K6957" s="85" t="e">
        <v>#N/A</v>
      </c>
      <c r="L6957" s="9" t="e">
        <v>#N/A</v>
      </c>
      <c r="M6957" s="93" t="e">
        <v>#N/A</v>
      </c>
      <c r="N6957" s="8" t="e">
        <v>#N/A</v>
      </c>
      <c r="O6957" t="e">
        <v>#N/A</v>
      </c>
      <c r="P6957" t="e">
        <v>#N/A</v>
      </c>
      <c r="Q6957" t="e">
        <v>#N/A</v>
      </c>
      <c r="R6957" s="2" t="e">
        <v>#N/A</v>
      </c>
      <c r="S6957" t="e">
        <v>#N/A</v>
      </c>
      <c r="T6957" s="3" t="e">
        <v>#N/A</v>
      </c>
      <c r="U6957" s="3" t="e">
        <v>#N/A</v>
      </c>
      <c r="V6957" t="e">
        <v>#N/A</v>
      </c>
      <c r="W6957" t="e">
        <v>#N/A</v>
      </c>
      <c r="X6957" t="e">
        <v>#N/A</v>
      </c>
      <c r="Y6957" s="3" t="e">
        <v>#N/A</v>
      </c>
      <c r="Z6957" s="8" t="e">
        <v>#N/A</v>
      </c>
      <c r="AA6957" s="30" t="e">
        <v>#N/A</v>
      </c>
      <c r="AB6957" t="e">
        <v>#N/A</v>
      </c>
      <c r="AC6957" t="e">
        <v>#N/A</v>
      </c>
      <c r="AD6957" t="e">
        <v>#N/A</v>
      </c>
      <c r="AE6957" t="e">
        <v>#N/A</v>
      </c>
      <c r="AF6957" t="e">
        <v>#N/A</v>
      </c>
    </row>
    <row r="6958" spans="1:32" x14ac:dyDescent="0.25">
      <c r="A6958" t="e">
        <v>#N/A</v>
      </c>
      <c r="B6958" s="33" t="e">
        <v>#N/A</v>
      </c>
      <c r="C6958" t="e">
        <v>#N/A</v>
      </c>
      <c r="D6958" t="e">
        <v>#N/A</v>
      </c>
      <c r="E6958" s="69" t="e">
        <v>#N/A</v>
      </c>
      <c r="F6958" s="3" t="e">
        <v>#N/A</v>
      </c>
      <c r="G6958" s="3" t="e">
        <v>#N/A</v>
      </c>
      <c r="H6958" s="3" t="e">
        <v>#N/A</v>
      </c>
      <c r="I6958" s="80" t="e">
        <v>#N/A</v>
      </c>
      <c r="J6958" s="80" t="e">
        <v>#N/A</v>
      </c>
      <c r="K6958" s="85" t="e">
        <v>#N/A</v>
      </c>
      <c r="L6958" s="9" t="e">
        <v>#N/A</v>
      </c>
      <c r="M6958" s="93" t="e">
        <v>#N/A</v>
      </c>
      <c r="N6958" s="8" t="e">
        <v>#N/A</v>
      </c>
      <c r="O6958" t="e">
        <v>#N/A</v>
      </c>
      <c r="P6958" t="e">
        <v>#N/A</v>
      </c>
      <c r="Q6958" t="e">
        <v>#N/A</v>
      </c>
      <c r="R6958" s="2" t="e">
        <v>#N/A</v>
      </c>
      <c r="S6958" t="e">
        <v>#N/A</v>
      </c>
      <c r="T6958" s="3" t="e">
        <v>#N/A</v>
      </c>
      <c r="U6958" s="3" t="e">
        <v>#N/A</v>
      </c>
      <c r="V6958" t="e">
        <v>#N/A</v>
      </c>
      <c r="W6958" t="e">
        <v>#N/A</v>
      </c>
      <c r="X6958" t="e">
        <v>#N/A</v>
      </c>
      <c r="Y6958" s="3" t="e">
        <v>#N/A</v>
      </c>
      <c r="Z6958" s="8" t="e">
        <v>#N/A</v>
      </c>
      <c r="AA6958" s="30" t="e">
        <v>#N/A</v>
      </c>
      <c r="AB6958" t="e">
        <v>#N/A</v>
      </c>
      <c r="AC6958" t="e">
        <v>#N/A</v>
      </c>
      <c r="AD6958" t="e">
        <v>#N/A</v>
      </c>
      <c r="AE6958" t="e">
        <v>#N/A</v>
      </c>
      <c r="AF6958" t="e">
        <v>#N/A</v>
      </c>
    </row>
    <row r="6959" spans="1:32" x14ac:dyDescent="0.25">
      <c r="A6959" t="e">
        <v>#N/A</v>
      </c>
      <c r="B6959" s="33" t="e">
        <v>#N/A</v>
      </c>
      <c r="C6959" t="e">
        <v>#N/A</v>
      </c>
      <c r="D6959" t="e">
        <v>#N/A</v>
      </c>
      <c r="E6959" s="69" t="e">
        <v>#N/A</v>
      </c>
      <c r="F6959" s="3" t="e">
        <v>#N/A</v>
      </c>
      <c r="G6959" s="3" t="e">
        <v>#N/A</v>
      </c>
      <c r="H6959" s="3" t="e">
        <v>#N/A</v>
      </c>
      <c r="I6959" s="80" t="e">
        <v>#N/A</v>
      </c>
      <c r="J6959" s="80" t="e">
        <v>#N/A</v>
      </c>
      <c r="K6959" s="85" t="e">
        <v>#N/A</v>
      </c>
      <c r="L6959" s="9" t="e">
        <v>#N/A</v>
      </c>
      <c r="M6959" s="93" t="e">
        <v>#N/A</v>
      </c>
      <c r="N6959" s="8" t="e">
        <v>#N/A</v>
      </c>
      <c r="O6959" t="e">
        <v>#N/A</v>
      </c>
      <c r="P6959" t="e">
        <v>#N/A</v>
      </c>
      <c r="Q6959" t="e">
        <v>#N/A</v>
      </c>
      <c r="R6959" s="2" t="e">
        <v>#N/A</v>
      </c>
      <c r="S6959" t="e">
        <v>#N/A</v>
      </c>
      <c r="T6959" s="3" t="e">
        <v>#N/A</v>
      </c>
      <c r="U6959" s="3" t="e">
        <v>#N/A</v>
      </c>
      <c r="V6959" t="e">
        <v>#N/A</v>
      </c>
      <c r="W6959" t="e">
        <v>#N/A</v>
      </c>
      <c r="X6959" t="e">
        <v>#N/A</v>
      </c>
      <c r="Y6959" s="3" t="e">
        <v>#N/A</v>
      </c>
      <c r="Z6959" s="8" t="e">
        <v>#N/A</v>
      </c>
      <c r="AA6959" s="30" t="e">
        <v>#N/A</v>
      </c>
      <c r="AB6959" t="e">
        <v>#N/A</v>
      </c>
      <c r="AC6959" t="e">
        <v>#N/A</v>
      </c>
      <c r="AD6959" t="e">
        <v>#N/A</v>
      </c>
      <c r="AE6959" t="e">
        <v>#N/A</v>
      </c>
      <c r="AF6959" t="e">
        <v>#N/A</v>
      </c>
    </row>
    <row r="6960" spans="1:32" x14ac:dyDescent="0.25">
      <c r="A6960" t="e">
        <v>#N/A</v>
      </c>
      <c r="B6960" s="33" t="e">
        <v>#N/A</v>
      </c>
      <c r="C6960" t="e">
        <v>#N/A</v>
      </c>
      <c r="D6960" t="e">
        <v>#N/A</v>
      </c>
      <c r="E6960" s="69" t="e">
        <v>#N/A</v>
      </c>
      <c r="F6960" s="3" t="e">
        <v>#N/A</v>
      </c>
      <c r="G6960" s="3" t="e">
        <v>#N/A</v>
      </c>
      <c r="H6960" s="3" t="e">
        <v>#N/A</v>
      </c>
      <c r="I6960" s="80" t="e">
        <v>#N/A</v>
      </c>
      <c r="J6960" s="80" t="e">
        <v>#N/A</v>
      </c>
      <c r="K6960" s="85" t="e">
        <v>#N/A</v>
      </c>
      <c r="L6960" s="9" t="e">
        <v>#N/A</v>
      </c>
      <c r="M6960" s="93" t="e">
        <v>#N/A</v>
      </c>
      <c r="N6960" s="8" t="e">
        <v>#N/A</v>
      </c>
      <c r="O6960" t="e">
        <v>#N/A</v>
      </c>
      <c r="P6960" t="e">
        <v>#N/A</v>
      </c>
      <c r="Q6960" t="e">
        <v>#N/A</v>
      </c>
      <c r="R6960" s="2" t="e">
        <v>#N/A</v>
      </c>
      <c r="S6960" t="e">
        <v>#N/A</v>
      </c>
      <c r="T6960" s="3" t="e">
        <v>#N/A</v>
      </c>
      <c r="U6960" s="3" t="e">
        <v>#N/A</v>
      </c>
      <c r="V6960" t="e">
        <v>#N/A</v>
      </c>
      <c r="W6960" t="e">
        <v>#N/A</v>
      </c>
      <c r="X6960" t="e">
        <v>#N/A</v>
      </c>
      <c r="Y6960" s="3" t="e">
        <v>#N/A</v>
      </c>
      <c r="Z6960" s="8" t="e">
        <v>#N/A</v>
      </c>
      <c r="AA6960" s="30" t="e">
        <v>#N/A</v>
      </c>
      <c r="AB6960" t="e">
        <v>#N/A</v>
      </c>
      <c r="AC6960" t="e">
        <v>#N/A</v>
      </c>
      <c r="AD6960" t="e">
        <v>#N/A</v>
      </c>
      <c r="AE6960" t="e">
        <v>#N/A</v>
      </c>
      <c r="AF6960" t="e">
        <v>#N/A</v>
      </c>
    </row>
    <row r="6961" spans="1:32" x14ac:dyDescent="0.25">
      <c r="A6961" t="e">
        <v>#N/A</v>
      </c>
      <c r="B6961" s="33" t="e">
        <v>#N/A</v>
      </c>
      <c r="C6961" t="e">
        <v>#N/A</v>
      </c>
      <c r="D6961" t="e">
        <v>#N/A</v>
      </c>
      <c r="E6961" s="69" t="e">
        <v>#N/A</v>
      </c>
      <c r="F6961" s="3" t="e">
        <v>#N/A</v>
      </c>
      <c r="G6961" s="3" t="e">
        <v>#N/A</v>
      </c>
      <c r="H6961" s="3" t="e">
        <v>#N/A</v>
      </c>
      <c r="I6961" s="80" t="e">
        <v>#N/A</v>
      </c>
      <c r="J6961" s="80" t="e">
        <v>#N/A</v>
      </c>
      <c r="K6961" s="85" t="e">
        <v>#N/A</v>
      </c>
      <c r="L6961" s="9" t="e">
        <v>#N/A</v>
      </c>
      <c r="M6961" s="93" t="e">
        <v>#N/A</v>
      </c>
      <c r="N6961" s="8" t="e">
        <v>#N/A</v>
      </c>
      <c r="O6961" t="e">
        <v>#N/A</v>
      </c>
      <c r="P6961" t="e">
        <v>#N/A</v>
      </c>
      <c r="Q6961" t="e">
        <v>#N/A</v>
      </c>
      <c r="R6961" s="2" t="e">
        <v>#N/A</v>
      </c>
      <c r="S6961" t="e">
        <v>#N/A</v>
      </c>
      <c r="T6961" s="3" t="e">
        <v>#N/A</v>
      </c>
      <c r="U6961" s="3" t="e">
        <v>#N/A</v>
      </c>
      <c r="V6961" t="e">
        <v>#N/A</v>
      </c>
      <c r="W6961" t="e">
        <v>#N/A</v>
      </c>
      <c r="X6961" t="e">
        <v>#N/A</v>
      </c>
      <c r="Y6961" s="3" t="e">
        <v>#N/A</v>
      </c>
      <c r="Z6961" s="8" t="e">
        <v>#N/A</v>
      </c>
      <c r="AA6961" s="30" t="e">
        <v>#N/A</v>
      </c>
      <c r="AB6961" t="e">
        <v>#N/A</v>
      </c>
      <c r="AC6961" t="e">
        <v>#N/A</v>
      </c>
      <c r="AD6961" t="e">
        <v>#N/A</v>
      </c>
      <c r="AE6961" t="e">
        <v>#N/A</v>
      </c>
      <c r="AF6961" t="e">
        <v>#N/A</v>
      </c>
    </row>
    <row r="6962" spans="1:32" x14ac:dyDescent="0.25">
      <c r="A6962" t="e">
        <v>#N/A</v>
      </c>
      <c r="B6962" s="33" t="e">
        <v>#N/A</v>
      </c>
      <c r="C6962" t="e">
        <v>#N/A</v>
      </c>
      <c r="D6962" t="e">
        <v>#N/A</v>
      </c>
      <c r="E6962" s="69" t="e">
        <v>#N/A</v>
      </c>
      <c r="F6962" s="3" t="e">
        <v>#N/A</v>
      </c>
      <c r="G6962" s="3" t="e">
        <v>#N/A</v>
      </c>
      <c r="H6962" s="3" t="e">
        <v>#N/A</v>
      </c>
      <c r="I6962" s="80" t="e">
        <v>#N/A</v>
      </c>
      <c r="J6962" s="80" t="e">
        <v>#N/A</v>
      </c>
      <c r="K6962" s="85" t="e">
        <v>#N/A</v>
      </c>
      <c r="L6962" s="9" t="e">
        <v>#N/A</v>
      </c>
      <c r="M6962" s="93" t="e">
        <v>#N/A</v>
      </c>
      <c r="N6962" s="8" t="e">
        <v>#N/A</v>
      </c>
      <c r="O6962" t="e">
        <v>#N/A</v>
      </c>
      <c r="P6962" t="e">
        <v>#N/A</v>
      </c>
      <c r="Q6962" t="e">
        <v>#N/A</v>
      </c>
      <c r="R6962" s="2" t="e">
        <v>#N/A</v>
      </c>
      <c r="S6962" t="e">
        <v>#N/A</v>
      </c>
      <c r="T6962" s="3" t="e">
        <v>#N/A</v>
      </c>
      <c r="U6962" s="3" t="e">
        <v>#N/A</v>
      </c>
      <c r="V6962" t="e">
        <v>#N/A</v>
      </c>
      <c r="W6962" t="e">
        <v>#N/A</v>
      </c>
      <c r="X6962" t="e">
        <v>#N/A</v>
      </c>
      <c r="Y6962" s="3" t="e">
        <v>#N/A</v>
      </c>
      <c r="Z6962" s="8" t="e">
        <v>#N/A</v>
      </c>
      <c r="AA6962" s="30" t="e">
        <v>#N/A</v>
      </c>
      <c r="AB6962" t="e">
        <v>#N/A</v>
      </c>
      <c r="AC6962" t="e">
        <v>#N/A</v>
      </c>
      <c r="AD6962" t="e">
        <v>#N/A</v>
      </c>
      <c r="AE6962" t="e">
        <v>#N/A</v>
      </c>
      <c r="AF6962" t="e">
        <v>#N/A</v>
      </c>
    </row>
    <row r="6963" spans="1:32" x14ac:dyDescent="0.25">
      <c r="A6963" t="e">
        <v>#N/A</v>
      </c>
      <c r="B6963" s="33" t="e">
        <v>#N/A</v>
      </c>
      <c r="C6963" t="e">
        <v>#N/A</v>
      </c>
      <c r="D6963" t="e">
        <v>#N/A</v>
      </c>
      <c r="E6963" s="69" t="e">
        <v>#N/A</v>
      </c>
      <c r="F6963" s="3" t="e">
        <v>#N/A</v>
      </c>
      <c r="G6963" s="3" t="e">
        <v>#N/A</v>
      </c>
      <c r="H6963" s="3" t="e">
        <v>#N/A</v>
      </c>
      <c r="I6963" s="80" t="e">
        <v>#N/A</v>
      </c>
      <c r="J6963" s="80" t="e">
        <v>#N/A</v>
      </c>
      <c r="K6963" s="85" t="e">
        <v>#N/A</v>
      </c>
      <c r="L6963" s="9" t="e">
        <v>#N/A</v>
      </c>
      <c r="M6963" s="93" t="e">
        <v>#N/A</v>
      </c>
      <c r="N6963" s="8" t="e">
        <v>#N/A</v>
      </c>
      <c r="O6963" t="e">
        <v>#N/A</v>
      </c>
      <c r="P6963" t="e">
        <v>#N/A</v>
      </c>
      <c r="Q6963" t="e">
        <v>#N/A</v>
      </c>
      <c r="R6963" s="2" t="e">
        <v>#N/A</v>
      </c>
      <c r="S6963" t="e">
        <v>#N/A</v>
      </c>
      <c r="T6963" s="3" t="e">
        <v>#N/A</v>
      </c>
      <c r="U6963" s="3" t="e">
        <v>#N/A</v>
      </c>
      <c r="V6963" t="e">
        <v>#N/A</v>
      </c>
      <c r="W6963" t="e">
        <v>#N/A</v>
      </c>
      <c r="X6963" t="e">
        <v>#N/A</v>
      </c>
      <c r="Y6963" s="3" t="e">
        <v>#N/A</v>
      </c>
      <c r="Z6963" s="8" t="e">
        <v>#N/A</v>
      </c>
      <c r="AA6963" s="30" t="e">
        <v>#N/A</v>
      </c>
      <c r="AB6963" t="e">
        <v>#N/A</v>
      </c>
      <c r="AC6963" t="e">
        <v>#N/A</v>
      </c>
      <c r="AD6963" t="e">
        <v>#N/A</v>
      </c>
      <c r="AE6963" t="e">
        <v>#N/A</v>
      </c>
      <c r="AF6963" t="e">
        <v>#N/A</v>
      </c>
    </row>
    <row r="6964" spans="1:32" x14ac:dyDescent="0.25">
      <c r="A6964" t="e">
        <v>#N/A</v>
      </c>
      <c r="B6964" s="33" t="e">
        <v>#N/A</v>
      </c>
      <c r="C6964" t="e">
        <v>#N/A</v>
      </c>
      <c r="D6964" t="e">
        <v>#N/A</v>
      </c>
      <c r="E6964" s="69" t="e">
        <v>#N/A</v>
      </c>
      <c r="F6964" s="3" t="e">
        <v>#N/A</v>
      </c>
      <c r="G6964" s="3" t="e">
        <v>#N/A</v>
      </c>
      <c r="H6964" s="3" t="e">
        <v>#N/A</v>
      </c>
      <c r="I6964" s="80" t="e">
        <v>#N/A</v>
      </c>
      <c r="J6964" s="80" t="e">
        <v>#N/A</v>
      </c>
      <c r="K6964" s="85" t="e">
        <v>#N/A</v>
      </c>
      <c r="L6964" s="9" t="e">
        <v>#N/A</v>
      </c>
      <c r="M6964" s="93" t="e">
        <v>#N/A</v>
      </c>
      <c r="N6964" s="8" t="e">
        <v>#N/A</v>
      </c>
      <c r="O6964" t="e">
        <v>#N/A</v>
      </c>
      <c r="P6964" t="e">
        <v>#N/A</v>
      </c>
      <c r="Q6964" t="e">
        <v>#N/A</v>
      </c>
      <c r="R6964" s="2" t="e">
        <v>#N/A</v>
      </c>
      <c r="S6964" t="e">
        <v>#N/A</v>
      </c>
      <c r="T6964" s="3" t="e">
        <v>#N/A</v>
      </c>
      <c r="U6964" s="3" t="e">
        <v>#N/A</v>
      </c>
      <c r="V6964" t="e">
        <v>#N/A</v>
      </c>
      <c r="W6964" t="e">
        <v>#N/A</v>
      </c>
      <c r="X6964" t="e">
        <v>#N/A</v>
      </c>
      <c r="Y6964" s="3" t="e">
        <v>#N/A</v>
      </c>
      <c r="Z6964" s="8" t="e">
        <v>#N/A</v>
      </c>
      <c r="AA6964" s="30" t="e">
        <v>#N/A</v>
      </c>
      <c r="AB6964" t="e">
        <v>#N/A</v>
      </c>
      <c r="AC6964" t="e">
        <v>#N/A</v>
      </c>
      <c r="AD6964" t="e">
        <v>#N/A</v>
      </c>
      <c r="AE6964" t="e">
        <v>#N/A</v>
      </c>
      <c r="AF6964" t="e">
        <v>#N/A</v>
      </c>
    </row>
    <row r="6965" spans="1:32" x14ac:dyDescent="0.25">
      <c r="A6965" t="e">
        <v>#N/A</v>
      </c>
      <c r="B6965" s="33" t="e">
        <v>#N/A</v>
      </c>
      <c r="C6965" t="e">
        <v>#N/A</v>
      </c>
      <c r="D6965" t="e">
        <v>#N/A</v>
      </c>
      <c r="E6965" s="69" t="e">
        <v>#N/A</v>
      </c>
      <c r="F6965" s="3" t="e">
        <v>#N/A</v>
      </c>
      <c r="G6965" s="3" t="e">
        <v>#N/A</v>
      </c>
      <c r="H6965" s="3" t="e">
        <v>#N/A</v>
      </c>
      <c r="I6965" s="80" t="e">
        <v>#N/A</v>
      </c>
      <c r="J6965" s="80" t="e">
        <v>#N/A</v>
      </c>
      <c r="K6965" s="85" t="e">
        <v>#N/A</v>
      </c>
      <c r="L6965" s="9" t="e">
        <v>#N/A</v>
      </c>
      <c r="M6965" s="93" t="e">
        <v>#N/A</v>
      </c>
      <c r="N6965" s="8" t="e">
        <v>#N/A</v>
      </c>
      <c r="O6965" t="e">
        <v>#N/A</v>
      </c>
      <c r="P6965" t="e">
        <v>#N/A</v>
      </c>
      <c r="Q6965" t="e">
        <v>#N/A</v>
      </c>
      <c r="R6965" s="2" t="e">
        <v>#N/A</v>
      </c>
      <c r="S6965" t="e">
        <v>#N/A</v>
      </c>
      <c r="T6965" s="3" t="e">
        <v>#N/A</v>
      </c>
      <c r="U6965" s="3" t="e">
        <v>#N/A</v>
      </c>
      <c r="V6965" t="e">
        <v>#N/A</v>
      </c>
      <c r="W6965" t="e">
        <v>#N/A</v>
      </c>
      <c r="X6965" t="e">
        <v>#N/A</v>
      </c>
      <c r="Y6965" s="3" t="e">
        <v>#N/A</v>
      </c>
      <c r="Z6965" s="8" t="e">
        <v>#N/A</v>
      </c>
      <c r="AA6965" s="30" t="e">
        <v>#N/A</v>
      </c>
      <c r="AB6965" t="e">
        <v>#N/A</v>
      </c>
      <c r="AC6965" t="e">
        <v>#N/A</v>
      </c>
      <c r="AD6965" t="e">
        <v>#N/A</v>
      </c>
      <c r="AE6965" t="e">
        <v>#N/A</v>
      </c>
      <c r="AF6965" t="e">
        <v>#N/A</v>
      </c>
    </row>
    <row r="6966" spans="1:32" x14ac:dyDescent="0.25">
      <c r="A6966" t="e">
        <v>#N/A</v>
      </c>
      <c r="B6966" s="33" t="e">
        <v>#N/A</v>
      </c>
      <c r="C6966" t="e">
        <v>#N/A</v>
      </c>
      <c r="D6966" t="e">
        <v>#N/A</v>
      </c>
      <c r="E6966" s="69" t="e">
        <v>#N/A</v>
      </c>
      <c r="F6966" s="3" t="e">
        <v>#N/A</v>
      </c>
      <c r="G6966" s="3" t="e">
        <v>#N/A</v>
      </c>
      <c r="H6966" s="3" t="e">
        <v>#N/A</v>
      </c>
      <c r="I6966" s="80" t="e">
        <v>#N/A</v>
      </c>
      <c r="J6966" s="80" t="e">
        <v>#N/A</v>
      </c>
      <c r="K6966" s="85" t="e">
        <v>#N/A</v>
      </c>
      <c r="L6966" s="9" t="e">
        <v>#N/A</v>
      </c>
      <c r="M6966" s="93" t="e">
        <v>#N/A</v>
      </c>
      <c r="N6966" s="8" t="e">
        <v>#N/A</v>
      </c>
      <c r="O6966" t="e">
        <v>#N/A</v>
      </c>
      <c r="P6966" t="e">
        <v>#N/A</v>
      </c>
      <c r="Q6966" t="e">
        <v>#N/A</v>
      </c>
      <c r="R6966" s="2" t="e">
        <v>#N/A</v>
      </c>
      <c r="S6966" t="e">
        <v>#N/A</v>
      </c>
      <c r="T6966" s="3" t="e">
        <v>#N/A</v>
      </c>
      <c r="U6966" s="3" t="e">
        <v>#N/A</v>
      </c>
      <c r="V6966" t="e">
        <v>#N/A</v>
      </c>
      <c r="W6966" t="e">
        <v>#N/A</v>
      </c>
      <c r="X6966" t="e">
        <v>#N/A</v>
      </c>
      <c r="Y6966" s="3" t="e">
        <v>#N/A</v>
      </c>
      <c r="Z6966" s="8" t="e">
        <v>#N/A</v>
      </c>
      <c r="AA6966" s="30" t="e">
        <v>#N/A</v>
      </c>
      <c r="AB6966" t="e">
        <v>#N/A</v>
      </c>
      <c r="AC6966" t="e">
        <v>#N/A</v>
      </c>
      <c r="AD6966" t="e">
        <v>#N/A</v>
      </c>
      <c r="AE6966" t="e">
        <v>#N/A</v>
      </c>
      <c r="AF6966" t="e">
        <v>#N/A</v>
      </c>
    </row>
    <row r="6967" spans="1:32" x14ac:dyDescent="0.25">
      <c r="A6967" t="e">
        <v>#N/A</v>
      </c>
      <c r="B6967" s="33" t="e">
        <v>#N/A</v>
      </c>
      <c r="C6967" t="e">
        <v>#N/A</v>
      </c>
      <c r="D6967" t="e">
        <v>#N/A</v>
      </c>
      <c r="E6967" s="69" t="e">
        <v>#N/A</v>
      </c>
      <c r="F6967" s="3" t="e">
        <v>#N/A</v>
      </c>
      <c r="G6967" s="3" t="e">
        <v>#N/A</v>
      </c>
      <c r="H6967" s="3" t="e">
        <v>#N/A</v>
      </c>
      <c r="I6967" s="80" t="e">
        <v>#N/A</v>
      </c>
      <c r="J6967" s="80" t="e">
        <v>#N/A</v>
      </c>
      <c r="K6967" s="85" t="e">
        <v>#N/A</v>
      </c>
      <c r="L6967" s="9" t="e">
        <v>#N/A</v>
      </c>
      <c r="M6967" s="93" t="e">
        <v>#N/A</v>
      </c>
      <c r="N6967" s="8" t="e">
        <v>#N/A</v>
      </c>
      <c r="O6967" t="e">
        <v>#N/A</v>
      </c>
      <c r="P6967" t="e">
        <v>#N/A</v>
      </c>
      <c r="Q6967" t="e">
        <v>#N/A</v>
      </c>
      <c r="R6967" s="2" t="e">
        <v>#N/A</v>
      </c>
      <c r="S6967" t="e">
        <v>#N/A</v>
      </c>
      <c r="T6967" s="3" t="e">
        <v>#N/A</v>
      </c>
      <c r="U6967" s="3" t="e">
        <v>#N/A</v>
      </c>
      <c r="V6967" t="e">
        <v>#N/A</v>
      </c>
      <c r="W6967" t="e">
        <v>#N/A</v>
      </c>
      <c r="X6967" t="e">
        <v>#N/A</v>
      </c>
      <c r="Y6967" s="3" t="e">
        <v>#N/A</v>
      </c>
      <c r="Z6967" s="8" t="e">
        <v>#N/A</v>
      </c>
      <c r="AA6967" s="30" t="e">
        <v>#N/A</v>
      </c>
      <c r="AB6967" t="e">
        <v>#N/A</v>
      </c>
      <c r="AC6967" t="e">
        <v>#N/A</v>
      </c>
      <c r="AD6967" t="e">
        <v>#N/A</v>
      </c>
      <c r="AE6967" t="e">
        <v>#N/A</v>
      </c>
      <c r="AF6967" t="e">
        <v>#N/A</v>
      </c>
    </row>
    <row r="6968" spans="1:32" x14ac:dyDescent="0.25">
      <c r="A6968" t="e">
        <v>#N/A</v>
      </c>
      <c r="B6968" s="33" t="e">
        <v>#N/A</v>
      </c>
      <c r="C6968" t="e">
        <v>#N/A</v>
      </c>
      <c r="D6968" t="e">
        <v>#N/A</v>
      </c>
      <c r="E6968" s="69" t="e">
        <v>#N/A</v>
      </c>
      <c r="F6968" s="3" t="e">
        <v>#N/A</v>
      </c>
      <c r="G6968" s="3" t="e">
        <v>#N/A</v>
      </c>
      <c r="H6968" s="3" t="e">
        <v>#N/A</v>
      </c>
      <c r="I6968" s="80" t="e">
        <v>#N/A</v>
      </c>
      <c r="J6968" s="80" t="e">
        <v>#N/A</v>
      </c>
      <c r="K6968" s="85" t="e">
        <v>#N/A</v>
      </c>
      <c r="L6968" s="9" t="e">
        <v>#N/A</v>
      </c>
      <c r="M6968" s="93" t="e">
        <v>#N/A</v>
      </c>
      <c r="N6968" s="8" t="e">
        <v>#N/A</v>
      </c>
      <c r="O6968" t="e">
        <v>#N/A</v>
      </c>
      <c r="P6968" t="e">
        <v>#N/A</v>
      </c>
      <c r="Q6968" t="e">
        <v>#N/A</v>
      </c>
      <c r="R6968" s="2" t="e">
        <v>#N/A</v>
      </c>
      <c r="S6968" t="e">
        <v>#N/A</v>
      </c>
      <c r="T6968" s="3" t="e">
        <v>#N/A</v>
      </c>
      <c r="U6968" s="3" t="e">
        <v>#N/A</v>
      </c>
      <c r="V6968" t="e">
        <v>#N/A</v>
      </c>
      <c r="W6968" t="e">
        <v>#N/A</v>
      </c>
      <c r="X6968" t="e">
        <v>#N/A</v>
      </c>
      <c r="Y6968" s="3" t="e">
        <v>#N/A</v>
      </c>
      <c r="Z6968" s="8" t="e">
        <v>#N/A</v>
      </c>
      <c r="AA6968" s="30" t="e">
        <v>#N/A</v>
      </c>
      <c r="AB6968" t="e">
        <v>#N/A</v>
      </c>
      <c r="AC6968" t="e">
        <v>#N/A</v>
      </c>
      <c r="AD6968" t="e">
        <v>#N/A</v>
      </c>
      <c r="AE6968" t="e">
        <v>#N/A</v>
      </c>
      <c r="AF6968" t="e">
        <v>#N/A</v>
      </c>
    </row>
    <row r="6969" spans="1:32" x14ac:dyDescent="0.25">
      <c r="A6969" t="e">
        <v>#N/A</v>
      </c>
      <c r="B6969" s="33" t="e">
        <v>#N/A</v>
      </c>
      <c r="C6969" t="e">
        <v>#N/A</v>
      </c>
      <c r="D6969" t="e">
        <v>#N/A</v>
      </c>
      <c r="E6969" s="69" t="e">
        <v>#N/A</v>
      </c>
      <c r="F6969" s="3" t="e">
        <v>#N/A</v>
      </c>
      <c r="G6969" s="3" t="e">
        <v>#N/A</v>
      </c>
      <c r="H6969" s="3" t="e">
        <v>#N/A</v>
      </c>
      <c r="I6969" s="80" t="e">
        <v>#N/A</v>
      </c>
      <c r="J6969" s="80" t="e">
        <v>#N/A</v>
      </c>
      <c r="K6969" s="85" t="e">
        <v>#N/A</v>
      </c>
      <c r="L6969" s="9" t="e">
        <v>#N/A</v>
      </c>
      <c r="M6969" s="93" t="e">
        <v>#N/A</v>
      </c>
      <c r="N6969" s="8" t="e">
        <v>#N/A</v>
      </c>
      <c r="O6969" t="e">
        <v>#N/A</v>
      </c>
      <c r="P6969" t="e">
        <v>#N/A</v>
      </c>
      <c r="Q6969" t="e">
        <v>#N/A</v>
      </c>
      <c r="R6969" s="2" t="e">
        <v>#N/A</v>
      </c>
      <c r="S6969" t="e">
        <v>#N/A</v>
      </c>
      <c r="T6969" s="3" t="e">
        <v>#N/A</v>
      </c>
      <c r="U6969" s="3" t="e">
        <v>#N/A</v>
      </c>
      <c r="V6969" t="e">
        <v>#N/A</v>
      </c>
      <c r="W6969" t="e">
        <v>#N/A</v>
      </c>
      <c r="X6969" t="e">
        <v>#N/A</v>
      </c>
      <c r="Y6969" s="3" t="e">
        <v>#N/A</v>
      </c>
      <c r="Z6969" s="8" t="e">
        <v>#N/A</v>
      </c>
      <c r="AA6969" s="30" t="e">
        <v>#N/A</v>
      </c>
      <c r="AB6969" t="e">
        <v>#N/A</v>
      </c>
      <c r="AC6969" t="e">
        <v>#N/A</v>
      </c>
      <c r="AD6969" t="e">
        <v>#N/A</v>
      </c>
      <c r="AE6969" t="e">
        <v>#N/A</v>
      </c>
      <c r="AF6969" t="e">
        <v>#N/A</v>
      </c>
    </row>
    <row r="6970" spans="1:32" x14ac:dyDescent="0.25">
      <c r="A6970" t="e">
        <v>#N/A</v>
      </c>
      <c r="B6970" s="33" t="e">
        <v>#N/A</v>
      </c>
      <c r="C6970" t="e">
        <v>#N/A</v>
      </c>
      <c r="D6970" t="e">
        <v>#N/A</v>
      </c>
      <c r="E6970" s="69" t="e">
        <v>#N/A</v>
      </c>
      <c r="F6970" s="3" t="e">
        <v>#N/A</v>
      </c>
      <c r="G6970" s="3" t="e">
        <v>#N/A</v>
      </c>
      <c r="H6970" s="3" t="e">
        <v>#N/A</v>
      </c>
      <c r="I6970" s="80" t="e">
        <v>#N/A</v>
      </c>
      <c r="J6970" s="80" t="e">
        <v>#N/A</v>
      </c>
      <c r="K6970" s="85" t="e">
        <v>#N/A</v>
      </c>
      <c r="L6970" s="9" t="e">
        <v>#N/A</v>
      </c>
      <c r="M6970" s="93" t="e">
        <v>#N/A</v>
      </c>
      <c r="N6970" s="8" t="e">
        <v>#N/A</v>
      </c>
      <c r="O6970" t="e">
        <v>#N/A</v>
      </c>
      <c r="P6970" t="e">
        <v>#N/A</v>
      </c>
      <c r="Q6970" t="e">
        <v>#N/A</v>
      </c>
      <c r="R6970" s="2" t="e">
        <v>#N/A</v>
      </c>
      <c r="S6970" t="e">
        <v>#N/A</v>
      </c>
      <c r="T6970" s="3" t="e">
        <v>#N/A</v>
      </c>
      <c r="U6970" s="3" t="e">
        <v>#N/A</v>
      </c>
      <c r="V6970" t="e">
        <v>#N/A</v>
      </c>
      <c r="W6970" t="e">
        <v>#N/A</v>
      </c>
      <c r="X6970" t="e">
        <v>#N/A</v>
      </c>
      <c r="Y6970" s="3" t="e">
        <v>#N/A</v>
      </c>
      <c r="Z6970" s="8" t="e">
        <v>#N/A</v>
      </c>
      <c r="AA6970" s="30" t="e">
        <v>#N/A</v>
      </c>
      <c r="AB6970" t="e">
        <v>#N/A</v>
      </c>
      <c r="AC6970" t="e">
        <v>#N/A</v>
      </c>
      <c r="AD6970" t="e">
        <v>#N/A</v>
      </c>
      <c r="AE6970" t="e">
        <v>#N/A</v>
      </c>
      <c r="AF6970" t="e">
        <v>#N/A</v>
      </c>
    </row>
    <row r="6971" spans="1:32" x14ac:dyDescent="0.25">
      <c r="A6971" t="e">
        <v>#N/A</v>
      </c>
      <c r="B6971" s="33" t="e">
        <v>#N/A</v>
      </c>
      <c r="C6971" t="e">
        <v>#N/A</v>
      </c>
      <c r="D6971" t="e">
        <v>#N/A</v>
      </c>
      <c r="E6971" s="69" t="e">
        <v>#N/A</v>
      </c>
      <c r="F6971" s="3" t="e">
        <v>#N/A</v>
      </c>
      <c r="G6971" s="3" t="e">
        <v>#N/A</v>
      </c>
      <c r="H6971" s="3" t="e">
        <v>#N/A</v>
      </c>
      <c r="I6971" s="80" t="e">
        <v>#N/A</v>
      </c>
      <c r="J6971" s="80" t="e">
        <v>#N/A</v>
      </c>
      <c r="K6971" s="85" t="e">
        <v>#N/A</v>
      </c>
      <c r="L6971" s="9" t="e">
        <v>#N/A</v>
      </c>
      <c r="M6971" s="93" t="e">
        <v>#N/A</v>
      </c>
      <c r="N6971" s="8" t="e">
        <v>#N/A</v>
      </c>
      <c r="O6971" t="e">
        <v>#N/A</v>
      </c>
      <c r="P6971" t="e">
        <v>#N/A</v>
      </c>
      <c r="Q6971" t="e">
        <v>#N/A</v>
      </c>
      <c r="R6971" s="2" t="e">
        <v>#N/A</v>
      </c>
      <c r="S6971" t="e">
        <v>#N/A</v>
      </c>
      <c r="T6971" s="3" t="e">
        <v>#N/A</v>
      </c>
      <c r="U6971" s="3" t="e">
        <v>#N/A</v>
      </c>
      <c r="V6971" t="e">
        <v>#N/A</v>
      </c>
      <c r="W6971" t="e">
        <v>#N/A</v>
      </c>
      <c r="X6971" t="e">
        <v>#N/A</v>
      </c>
      <c r="Y6971" s="3" t="e">
        <v>#N/A</v>
      </c>
      <c r="Z6971" s="8" t="e">
        <v>#N/A</v>
      </c>
      <c r="AA6971" s="30" t="e">
        <v>#N/A</v>
      </c>
      <c r="AB6971" t="e">
        <v>#N/A</v>
      </c>
      <c r="AC6971" t="e">
        <v>#N/A</v>
      </c>
      <c r="AD6971" t="e">
        <v>#N/A</v>
      </c>
      <c r="AE6971" t="e">
        <v>#N/A</v>
      </c>
      <c r="AF6971" t="e">
        <v>#N/A</v>
      </c>
    </row>
    <row r="6972" spans="1:32" x14ac:dyDescent="0.25">
      <c r="A6972" t="e">
        <v>#N/A</v>
      </c>
      <c r="B6972" s="33" t="e">
        <v>#N/A</v>
      </c>
      <c r="C6972" t="e">
        <v>#N/A</v>
      </c>
      <c r="D6972" t="e">
        <v>#N/A</v>
      </c>
      <c r="E6972" s="69" t="e">
        <v>#N/A</v>
      </c>
      <c r="F6972" s="3" t="e">
        <v>#N/A</v>
      </c>
      <c r="G6972" s="3" t="e">
        <v>#N/A</v>
      </c>
      <c r="H6972" s="3" t="e">
        <v>#N/A</v>
      </c>
      <c r="I6972" s="80" t="e">
        <v>#N/A</v>
      </c>
      <c r="J6972" s="80" t="e">
        <v>#N/A</v>
      </c>
      <c r="K6972" s="85" t="e">
        <v>#N/A</v>
      </c>
      <c r="L6972" s="9" t="e">
        <v>#N/A</v>
      </c>
      <c r="M6972" s="93" t="e">
        <v>#N/A</v>
      </c>
      <c r="N6972" s="8" t="e">
        <v>#N/A</v>
      </c>
      <c r="O6972" t="e">
        <v>#N/A</v>
      </c>
      <c r="P6972" t="e">
        <v>#N/A</v>
      </c>
      <c r="Q6972" t="e">
        <v>#N/A</v>
      </c>
      <c r="R6972" s="2" t="e">
        <v>#N/A</v>
      </c>
      <c r="S6972" t="e">
        <v>#N/A</v>
      </c>
      <c r="T6972" s="3" t="e">
        <v>#N/A</v>
      </c>
      <c r="U6972" s="3" t="e">
        <v>#N/A</v>
      </c>
      <c r="V6972" t="e">
        <v>#N/A</v>
      </c>
      <c r="W6972" t="e">
        <v>#N/A</v>
      </c>
      <c r="X6972" t="e">
        <v>#N/A</v>
      </c>
      <c r="Y6972" s="3" t="e">
        <v>#N/A</v>
      </c>
      <c r="Z6972" s="8" t="e">
        <v>#N/A</v>
      </c>
      <c r="AA6972" s="30" t="e">
        <v>#N/A</v>
      </c>
      <c r="AB6972" t="e">
        <v>#N/A</v>
      </c>
      <c r="AC6972" t="e">
        <v>#N/A</v>
      </c>
      <c r="AD6972" t="e">
        <v>#N/A</v>
      </c>
      <c r="AE6972" t="e">
        <v>#N/A</v>
      </c>
      <c r="AF6972" t="e">
        <v>#N/A</v>
      </c>
    </row>
    <row r="6973" spans="1:32" x14ac:dyDescent="0.25">
      <c r="A6973" t="e">
        <v>#N/A</v>
      </c>
      <c r="B6973" s="33" t="e">
        <v>#N/A</v>
      </c>
      <c r="C6973" t="e">
        <v>#N/A</v>
      </c>
      <c r="D6973" t="e">
        <v>#N/A</v>
      </c>
      <c r="E6973" s="69" t="e">
        <v>#N/A</v>
      </c>
      <c r="F6973" s="3" t="e">
        <v>#N/A</v>
      </c>
      <c r="G6973" s="3" t="e">
        <v>#N/A</v>
      </c>
      <c r="H6973" s="3" t="e">
        <v>#N/A</v>
      </c>
      <c r="I6973" s="80" t="e">
        <v>#N/A</v>
      </c>
      <c r="J6973" s="80" t="e">
        <v>#N/A</v>
      </c>
      <c r="K6973" s="85" t="e">
        <v>#N/A</v>
      </c>
      <c r="L6973" s="9" t="e">
        <v>#N/A</v>
      </c>
      <c r="M6973" s="93" t="e">
        <v>#N/A</v>
      </c>
      <c r="N6973" s="8" t="e">
        <v>#N/A</v>
      </c>
      <c r="O6973" t="e">
        <v>#N/A</v>
      </c>
      <c r="P6973" t="e">
        <v>#N/A</v>
      </c>
      <c r="Q6973" t="e">
        <v>#N/A</v>
      </c>
      <c r="R6973" s="2" t="e">
        <v>#N/A</v>
      </c>
      <c r="S6973" t="e">
        <v>#N/A</v>
      </c>
      <c r="T6973" s="3" t="e">
        <v>#N/A</v>
      </c>
      <c r="U6973" s="3" t="e">
        <v>#N/A</v>
      </c>
      <c r="V6973" t="e">
        <v>#N/A</v>
      </c>
      <c r="W6973" t="e">
        <v>#N/A</v>
      </c>
      <c r="X6973" t="e">
        <v>#N/A</v>
      </c>
      <c r="Y6973" s="3" t="e">
        <v>#N/A</v>
      </c>
      <c r="Z6973" s="8" t="e">
        <v>#N/A</v>
      </c>
      <c r="AA6973" s="30" t="e">
        <v>#N/A</v>
      </c>
      <c r="AB6973" t="e">
        <v>#N/A</v>
      </c>
      <c r="AC6973" t="e">
        <v>#N/A</v>
      </c>
      <c r="AD6973" t="e">
        <v>#N/A</v>
      </c>
      <c r="AE6973" t="e">
        <v>#N/A</v>
      </c>
      <c r="AF6973" t="e">
        <v>#N/A</v>
      </c>
    </row>
    <row r="6974" spans="1:32" x14ac:dyDescent="0.25">
      <c r="A6974" t="e">
        <v>#N/A</v>
      </c>
      <c r="B6974" s="33" t="e">
        <v>#N/A</v>
      </c>
      <c r="C6974" t="e">
        <v>#N/A</v>
      </c>
      <c r="D6974" t="e">
        <v>#N/A</v>
      </c>
      <c r="E6974" s="69" t="e">
        <v>#N/A</v>
      </c>
      <c r="F6974" s="3" t="e">
        <v>#N/A</v>
      </c>
      <c r="G6974" s="3" t="e">
        <v>#N/A</v>
      </c>
      <c r="H6974" s="3" t="e">
        <v>#N/A</v>
      </c>
      <c r="I6974" s="80" t="e">
        <v>#N/A</v>
      </c>
      <c r="J6974" s="80" t="e">
        <v>#N/A</v>
      </c>
      <c r="K6974" s="85" t="e">
        <v>#N/A</v>
      </c>
      <c r="L6974" s="9" t="e">
        <v>#N/A</v>
      </c>
      <c r="M6974" s="93" t="e">
        <v>#N/A</v>
      </c>
      <c r="N6974" s="8" t="e">
        <v>#N/A</v>
      </c>
      <c r="O6974" t="e">
        <v>#N/A</v>
      </c>
      <c r="P6974" t="e">
        <v>#N/A</v>
      </c>
      <c r="Q6974" t="e">
        <v>#N/A</v>
      </c>
      <c r="R6974" s="2" t="e">
        <v>#N/A</v>
      </c>
      <c r="S6974" t="e">
        <v>#N/A</v>
      </c>
      <c r="T6974" s="3" t="e">
        <v>#N/A</v>
      </c>
      <c r="U6974" s="3" t="e">
        <v>#N/A</v>
      </c>
      <c r="V6974" t="e">
        <v>#N/A</v>
      </c>
      <c r="W6974" t="e">
        <v>#N/A</v>
      </c>
      <c r="X6974" t="e">
        <v>#N/A</v>
      </c>
      <c r="Y6974" s="3" t="e">
        <v>#N/A</v>
      </c>
      <c r="Z6974" s="8" t="e">
        <v>#N/A</v>
      </c>
      <c r="AA6974" s="30" t="e">
        <v>#N/A</v>
      </c>
      <c r="AB6974" t="e">
        <v>#N/A</v>
      </c>
      <c r="AC6974" t="e">
        <v>#N/A</v>
      </c>
      <c r="AD6974" t="e">
        <v>#N/A</v>
      </c>
      <c r="AE6974" t="e">
        <v>#N/A</v>
      </c>
      <c r="AF6974" t="e">
        <v>#N/A</v>
      </c>
    </row>
    <row r="6975" spans="1:32" x14ac:dyDescent="0.25">
      <c r="A6975" t="e">
        <v>#N/A</v>
      </c>
      <c r="B6975" s="33" t="e">
        <v>#N/A</v>
      </c>
      <c r="C6975" t="e">
        <v>#N/A</v>
      </c>
      <c r="D6975" t="e">
        <v>#N/A</v>
      </c>
      <c r="E6975" s="69" t="e">
        <v>#N/A</v>
      </c>
      <c r="F6975" s="3" t="e">
        <v>#N/A</v>
      </c>
      <c r="G6975" s="3" t="e">
        <v>#N/A</v>
      </c>
      <c r="H6975" s="3" t="e">
        <v>#N/A</v>
      </c>
      <c r="I6975" s="80" t="e">
        <v>#N/A</v>
      </c>
      <c r="J6975" s="80" t="e">
        <v>#N/A</v>
      </c>
      <c r="K6975" s="85" t="e">
        <v>#N/A</v>
      </c>
      <c r="L6975" s="9" t="e">
        <v>#N/A</v>
      </c>
      <c r="M6975" s="93" t="e">
        <v>#N/A</v>
      </c>
      <c r="N6975" s="8" t="e">
        <v>#N/A</v>
      </c>
      <c r="O6975" t="e">
        <v>#N/A</v>
      </c>
      <c r="P6975" t="e">
        <v>#N/A</v>
      </c>
      <c r="Q6975" t="e">
        <v>#N/A</v>
      </c>
      <c r="R6975" s="2" t="e">
        <v>#N/A</v>
      </c>
      <c r="S6975" t="e">
        <v>#N/A</v>
      </c>
      <c r="T6975" s="3" t="e">
        <v>#N/A</v>
      </c>
      <c r="U6975" s="3" t="e">
        <v>#N/A</v>
      </c>
      <c r="V6975" t="e">
        <v>#N/A</v>
      </c>
      <c r="W6975" t="e">
        <v>#N/A</v>
      </c>
      <c r="X6975" t="e">
        <v>#N/A</v>
      </c>
      <c r="Y6975" s="3" t="e">
        <v>#N/A</v>
      </c>
      <c r="Z6975" s="8" t="e">
        <v>#N/A</v>
      </c>
      <c r="AA6975" s="30" t="e">
        <v>#N/A</v>
      </c>
      <c r="AB6975" t="e">
        <v>#N/A</v>
      </c>
      <c r="AC6975" t="e">
        <v>#N/A</v>
      </c>
      <c r="AD6975" t="e">
        <v>#N/A</v>
      </c>
      <c r="AE6975" t="e">
        <v>#N/A</v>
      </c>
      <c r="AF6975" t="e">
        <v>#N/A</v>
      </c>
    </row>
    <row r="6976" spans="1:32" x14ac:dyDescent="0.25">
      <c r="A6976" t="e">
        <v>#N/A</v>
      </c>
      <c r="B6976" s="33" t="e">
        <v>#N/A</v>
      </c>
      <c r="C6976" t="e">
        <v>#N/A</v>
      </c>
      <c r="D6976" t="e">
        <v>#N/A</v>
      </c>
      <c r="E6976" s="69" t="e">
        <v>#N/A</v>
      </c>
      <c r="F6976" s="3" t="e">
        <v>#N/A</v>
      </c>
      <c r="G6976" s="3" t="e">
        <v>#N/A</v>
      </c>
      <c r="H6976" s="3" t="e">
        <v>#N/A</v>
      </c>
      <c r="I6976" s="80" t="e">
        <v>#N/A</v>
      </c>
      <c r="J6976" s="80" t="e">
        <v>#N/A</v>
      </c>
      <c r="K6976" s="85" t="e">
        <v>#N/A</v>
      </c>
      <c r="L6976" s="9" t="e">
        <v>#N/A</v>
      </c>
      <c r="M6976" s="93" t="e">
        <v>#N/A</v>
      </c>
      <c r="N6976" s="8" t="e">
        <v>#N/A</v>
      </c>
      <c r="O6976" t="e">
        <v>#N/A</v>
      </c>
      <c r="P6976" t="e">
        <v>#N/A</v>
      </c>
      <c r="Q6976" t="e">
        <v>#N/A</v>
      </c>
      <c r="R6976" s="2" t="e">
        <v>#N/A</v>
      </c>
      <c r="S6976" t="e">
        <v>#N/A</v>
      </c>
      <c r="T6976" s="3" t="e">
        <v>#N/A</v>
      </c>
      <c r="U6976" s="3" t="e">
        <v>#N/A</v>
      </c>
      <c r="V6976" t="e">
        <v>#N/A</v>
      </c>
      <c r="W6976" t="e">
        <v>#N/A</v>
      </c>
      <c r="X6976" t="e">
        <v>#N/A</v>
      </c>
      <c r="Y6976" s="3" t="e">
        <v>#N/A</v>
      </c>
      <c r="Z6976" s="8" t="e">
        <v>#N/A</v>
      </c>
      <c r="AA6976" s="30" t="e">
        <v>#N/A</v>
      </c>
      <c r="AB6976" t="e">
        <v>#N/A</v>
      </c>
      <c r="AC6976" t="e">
        <v>#N/A</v>
      </c>
      <c r="AD6976" t="e">
        <v>#N/A</v>
      </c>
      <c r="AE6976" t="e">
        <v>#N/A</v>
      </c>
      <c r="AF6976" t="e">
        <v>#N/A</v>
      </c>
    </row>
    <row r="6977" spans="1:32" x14ac:dyDescent="0.25">
      <c r="A6977" t="e">
        <v>#N/A</v>
      </c>
      <c r="B6977" s="33" t="e">
        <v>#N/A</v>
      </c>
      <c r="C6977" t="e">
        <v>#N/A</v>
      </c>
      <c r="D6977" t="e">
        <v>#N/A</v>
      </c>
      <c r="E6977" s="69" t="e">
        <v>#N/A</v>
      </c>
      <c r="F6977" s="3" t="e">
        <v>#N/A</v>
      </c>
      <c r="G6977" s="3" t="e">
        <v>#N/A</v>
      </c>
      <c r="H6977" s="3" t="e">
        <v>#N/A</v>
      </c>
      <c r="I6977" s="80" t="e">
        <v>#N/A</v>
      </c>
      <c r="J6977" s="80" t="e">
        <v>#N/A</v>
      </c>
      <c r="K6977" s="85" t="e">
        <v>#N/A</v>
      </c>
      <c r="L6977" s="9" t="e">
        <v>#N/A</v>
      </c>
      <c r="M6977" s="93" t="e">
        <v>#N/A</v>
      </c>
      <c r="N6977" s="8" t="e">
        <v>#N/A</v>
      </c>
      <c r="O6977" t="e">
        <v>#N/A</v>
      </c>
      <c r="P6977" t="e">
        <v>#N/A</v>
      </c>
      <c r="Q6977" t="e">
        <v>#N/A</v>
      </c>
      <c r="R6977" s="2" t="e">
        <v>#N/A</v>
      </c>
      <c r="S6977" t="e">
        <v>#N/A</v>
      </c>
      <c r="T6977" s="3" t="e">
        <v>#N/A</v>
      </c>
      <c r="U6977" s="3" t="e">
        <v>#N/A</v>
      </c>
      <c r="V6977" t="e">
        <v>#N/A</v>
      </c>
      <c r="W6977" t="e">
        <v>#N/A</v>
      </c>
      <c r="X6977" t="e">
        <v>#N/A</v>
      </c>
      <c r="Y6977" s="3" t="e">
        <v>#N/A</v>
      </c>
      <c r="Z6977" s="8" t="e">
        <v>#N/A</v>
      </c>
      <c r="AA6977" s="30" t="e">
        <v>#N/A</v>
      </c>
      <c r="AB6977" t="e">
        <v>#N/A</v>
      </c>
      <c r="AC6977" t="e">
        <v>#N/A</v>
      </c>
      <c r="AD6977" t="e">
        <v>#N/A</v>
      </c>
      <c r="AE6977" t="e">
        <v>#N/A</v>
      </c>
      <c r="AF6977" t="e">
        <v>#N/A</v>
      </c>
    </row>
    <row r="6978" spans="1:32" x14ac:dyDescent="0.25">
      <c r="A6978" t="e">
        <v>#N/A</v>
      </c>
      <c r="B6978" s="33" t="e">
        <v>#N/A</v>
      </c>
      <c r="C6978" t="e">
        <v>#N/A</v>
      </c>
      <c r="D6978" t="e">
        <v>#N/A</v>
      </c>
      <c r="E6978" s="69" t="e">
        <v>#N/A</v>
      </c>
      <c r="F6978" s="3" t="e">
        <v>#N/A</v>
      </c>
      <c r="G6978" s="3" t="e">
        <v>#N/A</v>
      </c>
      <c r="H6978" s="3" t="e">
        <v>#N/A</v>
      </c>
      <c r="I6978" s="80" t="e">
        <v>#N/A</v>
      </c>
      <c r="J6978" s="80" t="e">
        <v>#N/A</v>
      </c>
      <c r="K6978" s="85" t="e">
        <v>#N/A</v>
      </c>
      <c r="L6978" s="9" t="e">
        <v>#N/A</v>
      </c>
      <c r="M6978" s="93" t="e">
        <v>#N/A</v>
      </c>
      <c r="N6978" s="8" t="e">
        <v>#N/A</v>
      </c>
      <c r="O6978" t="e">
        <v>#N/A</v>
      </c>
      <c r="P6978" t="e">
        <v>#N/A</v>
      </c>
      <c r="Q6978" t="e">
        <v>#N/A</v>
      </c>
      <c r="R6978" s="2" t="e">
        <v>#N/A</v>
      </c>
      <c r="S6978" t="e">
        <v>#N/A</v>
      </c>
      <c r="T6978" s="3" t="e">
        <v>#N/A</v>
      </c>
      <c r="U6978" s="3" t="e">
        <v>#N/A</v>
      </c>
      <c r="V6978" t="e">
        <v>#N/A</v>
      </c>
      <c r="W6978" t="e">
        <v>#N/A</v>
      </c>
      <c r="X6978" t="e">
        <v>#N/A</v>
      </c>
      <c r="Y6978" s="3" t="e">
        <v>#N/A</v>
      </c>
      <c r="Z6978" s="8" t="e">
        <v>#N/A</v>
      </c>
      <c r="AA6978" s="30" t="e">
        <v>#N/A</v>
      </c>
      <c r="AB6978" t="e">
        <v>#N/A</v>
      </c>
      <c r="AC6978" t="e">
        <v>#N/A</v>
      </c>
      <c r="AD6978" t="e">
        <v>#N/A</v>
      </c>
      <c r="AE6978" t="e">
        <v>#N/A</v>
      </c>
      <c r="AF6978" t="e">
        <v>#N/A</v>
      </c>
    </row>
    <row r="6979" spans="1:32" x14ac:dyDescent="0.25">
      <c r="A6979" t="e">
        <v>#N/A</v>
      </c>
      <c r="B6979" s="33" t="e">
        <v>#N/A</v>
      </c>
      <c r="C6979" t="e">
        <v>#N/A</v>
      </c>
      <c r="D6979" t="e">
        <v>#N/A</v>
      </c>
      <c r="E6979" s="69" t="e">
        <v>#N/A</v>
      </c>
      <c r="F6979" s="3" t="e">
        <v>#N/A</v>
      </c>
      <c r="G6979" s="3" t="e">
        <v>#N/A</v>
      </c>
      <c r="H6979" s="3" t="e">
        <v>#N/A</v>
      </c>
      <c r="I6979" s="80" t="e">
        <v>#N/A</v>
      </c>
      <c r="J6979" s="80" t="e">
        <v>#N/A</v>
      </c>
      <c r="K6979" s="85" t="e">
        <v>#N/A</v>
      </c>
      <c r="L6979" s="9" t="e">
        <v>#N/A</v>
      </c>
      <c r="M6979" s="93" t="e">
        <v>#N/A</v>
      </c>
      <c r="N6979" s="8" t="e">
        <v>#N/A</v>
      </c>
      <c r="O6979" t="e">
        <v>#N/A</v>
      </c>
      <c r="P6979" t="e">
        <v>#N/A</v>
      </c>
      <c r="Q6979" t="e">
        <v>#N/A</v>
      </c>
      <c r="R6979" s="2" t="e">
        <v>#N/A</v>
      </c>
      <c r="S6979" t="e">
        <v>#N/A</v>
      </c>
      <c r="T6979" s="3" t="e">
        <v>#N/A</v>
      </c>
      <c r="U6979" s="3" t="e">
        <v>#N/A</v>
      </c>
      <c r="V6979" t="e">
        <v>#N/A</v>
      </c>
      <c r="W6979" t="e">
        <v>#N/A</v>
      </c>
      <c r="X6979" t="e">
        <v>#N/A</v>
      </c>
      <c r="Y6979" s="3" t="e">
        <v>#N/A</v>
      </c>
      <c r="Z6979" s="8" t="e">
        <v>#N/A</v>
      </c>
      <c r="AA6979" s="30" t="e">
        <v>#N/A</v>
      </c>
      <c r="AB6979" t="e">
        <v>#N/A</v>
      </c>
      <c r="AC6979" t="e">
        <v>#N/A</v>
      </c>
      <c r="AD6979" t="e">
        <v>#N/A</v>
      </c>
      <c r="AE6979" t="e">
        <v>#N/A</v>
      </c>
      <c r="AF6979" t="e">
        <v>#N/A</v>
      </c>
    </row>
    <row r="6980" spans="1:32" x14ac:dyDescent="0.25">
      <c r="A6980" t="e">
        <v>#N/A</v>
      </c>
      <c r="B6980" s="33" t="e">
        <v>#N/A</v>
      </c>
      <c r="C6980" t="e">
        <v>#N/A</v>
      </c>
      <c r="D6980" t="e">
        <v>#N/A</v>
      </c>
      <c r="E6980" s="69" t="e">
        <v>#N/A</v>
      </c>
      <c r="F6980" s="3" t="e">
        <v>#N/A</v>
      </c>
      <c r="G6980" s="3" t="e">
        <v>#N/A</v>
      </c>
      <c r="H6980" s="3" t="e">
        <v>#N/A</v>
      </c>
      <c r="I6980" s="80" t="e">
        <v>#N/A</v>
      </c>
      <c r="J6980" s="80" t="e">
        <v>#N/A</v>
      </c>
      <c r="K6980" s="85" t="e">
        <v>#N/A</v>
      </c>
      <c r="L6980" s="9" t="e">
        <v>#N/A</v>
      </c>
      <c r="M6980" s="93" t="e">
        <v>#N/A</v>
      </c>
      <c r="N6980" s="8" t="e">
        <v>#N/A</v>
      </c>
      <c r="O6980" t="e">
        <v>#N/A</v>
      </c>
      <c r="P6980" t="e">
        <v>#N/A</v>
      </c>
      <c r="Q6980" t="e">
        <v>#N/A</v>
      </c>
      <c r="R6980" s="2" t="e">
        <v>#N/A</v>
      </c>
      <c r="S6980" t="e">
        <v>#N/A</v>
      </c>
      <c r="T6980" s="3" t="e">
        <v>#N/A</v>
      </c>
      <c r="U6980" s="3" t="e">
        <v>#N/A</v>
      </c>
      <c r="V6980" t="e">
        <v>#N/A</v>
      </c>
      <c r="W6980" t="e">
        <v>#N/A</v>
      </c>
      <c r="X6980" t="e">
        <v>#N/A</v>
      </c>
      <c r="Y6980" s="3" t="e">
        <v>#N/A</v>
      </c>
      <c r="Z6980" s="8" t="e">
        <v>#N/A</v>
      </c>
      <c r="AA6980" s="30" t="e">
        <v>#N/A</v>
      </c>
      <c r="AB6980" t="e">
        <v>#N/A</v>
      </c>
      <c r="AC6980" t="e">
        <v>#N/A</v>
      </c>
      <c r="AD6980" t="e">
        <v>#N/A</v>
      </c>
      <c r="AE6980" t="e">
        <v>#N/A</v>
      </c>
      <c r="AF6980" t="e">
        <v>#N/A</v>
      </c>
    </row>
    <row r="6981" spans="1:32" x14ac:dyDescent="0.25">
      <c r="A6981" t="e">
        <v>#N/A</v>
      </c>
      <c r="B6981" s="33" t="e">
        <v>#N/A</v>
      </c>
      <c r="C6981" t="e">
        <v>#N/A</v>
      </c>
      <c r="D6981" t="e">
        <v>#N/A</v>
      </c>
      <c r="E6981" s="69" t="e">
        <v>#N/A</v>
      </c>
      <c r="F6981" s="3" t="e">
        <v>#N/A</v>
      </c>
      <c r="G6981" s="3" t="e">
        <v>#N/A</v>
      </c>
      <c r="H6981" s="3" t="e">
        <v>#N/A</v>
      </c>
      <c r="I6981" s="80" t="e">
        <v>#N/A</v>
      </c>
      <c r="J6981" s="80" t="e">
        <v>#N/A</v>
      </c>
      <c r="K6981" s="85" t="e">
        <v>#N/A</v>
      </c>
      <c r="L6981" s="9" t="e">
        <v>#N/A</v>
      </c>
      <c r="M6981" s="93" t="e">
        <v>#N/A</v>
      </c>
      <c r="N6981" s="8" t="e">
        <v>#N/A</v>
      </c>
      <c r="O6981" t="e">
        <v>#N/A</v>
      </c>
      <c r="P6981" t="e">
        <v>#N/A</v>
      </c>
      <c r="Q6981" t="e">
        <v>#N/A</v>
      </c>
      <c r="R6981" s="2" t="e">
        <v>#N/A</v>
      </c>
      <c r="S6981" t="e">
        <v>#N/A</v>
      </c>
      <c r="T6981" s="3" t="e">
        <v>#N/A</v>
      </c>
      <c r="U6981" s="3" t="e">
        <v>#N/A</v>
      </c>
      <c r="V6981" t="e">
        <v>#N/A</v>
      </c>
      <c r="W6981" t="e">
        <v>#N/A</v>
      </c>
      <c r="X6981" t="e">
        <v>#N/A</v>
      </c>
      <c r="Y6981" s="3" t="e">
        <v>#N/A</v>
      </c>
      <c r="Z6981" s="8" t="e">
        <v>#N/A</v>
      </c>
      <c r="AA6981" s="30" t="e">
        <v>#N/A</v>
      </c>
      <c r="AB6981" t="e">
        <v>#N/A</v>
      </c>
      <c r="AC6981" t="e">
        <v>#N/A</v>
      </c>
      <c r="AD6981" t="e">
        <v>#N/A</v>
      </c>
      <c r="AE6981" t="e">
        <v>#N/A</v>
      </c>
      <c r="AF6981" t="e">
        <v>#N/A</v>
      </c>
    </row>
    <row r="6982" spans="1:32" x14ac:dyDescent="0.25">
      <c r="A6982" t="e">
        <v>#N/A</v>
      </c>
      <c r="B6982" s="33" t="e">
        <v>#N/A</v>
      </c>
      <c r="C6982" t="e">
        <v>#N/A</v>
      </c>
      <c r="D6982" t="e">
        <v>#N/A</v>
      </c>
      <c r="E6982" s="69" t="e">
        <v>#N/A</v>
      </c>
      <c r="F6982" s="3" t="e">
        <v>#N/A</v>
      </c>
      <c r="G6982" s="3" t="e">
        <v>#N/A</v>
      </c>
      <c r="H6982" s="3" t="e">
        <v>#N/A</v>
      </c>
      <c r="I6982" s="80" t="e">
        <v>#N/A</v>
      </c>
      <c r="J6982" s="80" t="e">
        <v>#N/A</v>
      </c>
      <c r="K6982" s="85" t="e">
        <v>#N/A</v>
      </c>
      <c r="L6982" s="9" t="e">
        <v>#N/A</v>
      </c>
      <c r="M6982" s="93" t="e">
        <v>#N/A</v>
      </c>
      <c r="N6982" s="8" t="e">
        <v>#N/A</v>
      </c>
      <c r="O6982" t="e">
        <v>#N/A</v>
      </c>
      <c r="P6982" t="e">
        <v>#N/A</v>
      </c>
      <c r="Q6982" t="e">
        <v>#N/A</v>
      </c>
      <c r="R6982" s="2" t="e">
        <v>#N/A</v>
      </c>
      <c r="S6982" t="e">
        <v>#N/A</v>
      </c>
      <c r="T6982" s="3" t="e">
        <v>#N/A</v>
      </c>
      <c r="U6982" s="3" t="e">
        <v>#N/A</v>
      </c>
      <c r="V6982" t="e">
        <v>#N/A</v>
      </c>
      <c r="W6982" t="e">
        <v>#N/A</v>
      </c>
      <c r="X6982" t="e">
        <v>#N/A</v>
      </c>
      <c r="Y6982" s="3" t="e">
        <v>#N/A</v>
      </c>
      <c r="Z6982" s="8" t="e">
        <v>#N/A</v>
      </c>
      <c r="AA6982" s="30" t="e">
        <v>#N/A</v>
      </c>
      <c r="AB6982" t="e">
        <v>#N/A</v>
      </c>
      <c r="AC6982" t="e">
        <v>#N/A</v>
      </c>
      <c r="AD6982" t="e">
        <v>#N/A</v>
      </c>
      <c r="AE6982" t="e">
        <v>#N/A</v>
      </c>
      <c r="AF6982" t="e">
        <v>#N/A</v>
      </c>
    </row>
    <row r="6983" spans="1:32" x14ac:dyDescent="0.25">
      <c r="A6983" t="e">
        <v>#N/A</v>
      </c>
      <c r="B6983" s="33" t="e">
        <v>#N/A</v>
      </c>
      <c r="C6983" t="e">
        <v>#N/A</v>
      </c>
      <c r="D6983" t="e">
        <v>#N/A</v>
      </c>
      <c r="E6983" s="69" t="e">
        <v>#N/A</v>
      </c>
      <c r="F6983" s="3" t="e">
        <v>#N/A</v>
      </c>
      <c r="G6983" s="3" t="e">
        <v>#N/A</v>
      </c>
      <c r="H6983" s="3" t="e">
        <v>#N/A</v>
      </c>
      <c r="I6983" s="80" t="e">
        <v>#N/A</v>
      </c>
      <c r="J6983" s="80" t="e">
        <v>#N/A</v>
      </c>
      <c r="K6983" s="85" t="e">
        <v>#N/A</v>
      </c>
      <c r="L6983" s="9" t="e">
        <v>#N/A</v>
      </c>
      <c r="M6983" s="93" t="e">
        <v>#N/A</v>
      </c>
      <c r="N6983" s="8" t="e">
        <v>#N/A</v>
      </c>
      <c r="O6983" t="e">
        <v>#N/A</v>
      </c>
      <c r="P6983" t="e">
        <v>#N/A</v>
      </c>
      <c r="Q6983" t="e">
        <v>#N/A</v>
      </c>
      <c r="R6983" s="2" t="e">
        <v>#N/A</v>
      </c>
      <c r="S6983" t="e">
        <v>#N/A</v>
      </c>
      <c r="T6983" s="3" t="e">
        <v>#N/A</v>
      </c>
      <c r="U6983" s="3" t="e">
        <v>#N/A</v>
      </c>
      <c r="V6983" t="e">
        <v>#N/A</v>
      </c>
      <c r="W6983" t="e">
        <v>#N/A</v>
      </c>
      <c r="X6983" t="e">
        <v>#N/A</v>
      </c>
      <c r="Y6983" s="3" t="e">
        <v>#N/A</v>
      </c>
      <c r="Z6983" s="8" t="e">
        <v>#N/A</v>
      </c>
      <c r="AA6983" s="30" t="e">
        <v>#N/A</v>
      </c>
      <c r="AB6983" t="e">
        <v>#N/A</v>
      </c>
      <c r="AC6983" t="e">
        <v>#N/A</v>
      </c>
      <c r="AD6983" t="e">
        <v>#N/A</v>
      </c>
      <c r="AE6983" t="e">
        <v>#N/A</v>
      </c>
      <c r="AF6983" t="e">
        <v>#N/A</v>
      </c>
    </row>
    <row r="6984" spans="1:32" x14ac:dyDescent="0.25">
      <c r="A6984" t="e">
        <v>#N/A</v>
      </c>
      <c r="B6984" s="33" t="e">
        <v>#N/A</v>
      </c>
      <c r="C6984" t="e">
        <v>#N/A</v>
      </c>
      <c r="D6984" t="e">
        <v>#N/A</v>
      </c>
      <c r="E6984" s="69" t="e">
        <v>#N/A</v>
      </c>
      <c r="F6984" s="3" t="e">
        <v>#N/A</v>
      </c>
      <c r="G6984" s="3" t="e">
        <v>#N/A</v>
      </c>
      <c r="H6984" s="3" t="e">
        <v>#N/A</v>
      </c>
      <c r="I6984" s="80" t="e">
        <v>#N/A</v>
      </c>
      <c r="J6984" s="80" t="e">
        <v>#N/A</v>
      </c>
      <c r="K6984" s="85" t="e">
        <v>#N/A</v>
      </c>
      <c r="L6984" s="9" t="e">
        <v>#N/A</v>
      </c>
      <c r="M6984" s="93" t="e">
        <v>#N/A</v>
      </c>
      <c r="N6984" s="8" t="e">
        <v>#N/A</v>
      </c>
      <c r="O6984" t="e">
        <v>#N/A</v>
      </c>
      <c r="P6984" t="e">
        <v>#N/A</v>
      </c>
      <c r="Q6984" t="e">
        <v>#N/A</v>
      </c>
      <c r="R6984" s="2" t="e">
        <v>#N/A</v>
      </c>
      <c r="S6984" t="e">
        <v>#N/A</v>
      </c>
      <c r="T6984" s="3" t="e">
        <v>#N/A</v>
      </c>
      <c r="U6984" s="3" t="e">
        <v>#N/A</v>
      </c>
      <c r="V6984" t="e">
        <v>#N/A</v>
      </c>
      <c r="W6984" t="e">
        <v>#N/A</v>
      </c>
      <c r="X6984" t="e">
        <v>#N/A</v>
      </c>
      <c r="Y6984" s="3" t="e">
        <v>#N/A</v>
      </c>
      <c r="Z6984" s="8" t="e">
        <v>#N/A</v>
      </c>
      <c r="AA6984" s="30" t="e">
        <v>#N/A</v>
      </c>
      <c r="AB6984" t="e">
        <v>#N/A</v>
      </c>
      <c r="AC6984" t="e">
        <v>#N/A</v>
      </c>
      <c r="AD6984" t="e">
        <v>#N/A</v>
      </c>
      <c r="AE6984" t="e">
        <v>#N/A</v>
      </c>
      <c r="AF6984" t="e">
        <v>#N/A</v>
      </c>
    </row>
    <row r="6985" spans="1:32" x14ac:dyDescent="0.25">
      <c r="A6985" t="e">
        <v>#N/A</v>
      </c>
      <c r="B6985" s="33" t="e">
        <v>#N/A</v>
      </c>
      <c r="C6985" t="e">
        <v>#N/A</v>
      </c>
      <c r="D6985" t="e">
        <v>#N/A</v>
      </c>
      <c r="E6985" s="69" t="e">
        <v>#N/A</v>
      </c>
      <c r="F6985" s="3" t="e">
        <v>#N/A</v>
      </c>
      <c r="G6985" s="3" t="e">
        <v>#N/A</v>
      </c>
      <c r="H6985" s="3" t="e">
        <v>#N/A</v>
      </c>
      <c r="I6985" s="80" t="e">
        <v>#N/A</v>
      </c>
      <c r="J6985" s="80" t="e">
        <v>#N/A</v>
      </c>
      <c r="K6985" s="85" t="e">
        <v>#N/A</v>
      </c>
      <c r="L6985" s="9" t="e">
        <v>#N/A</v>
      </c>
      <c r="M6985" s="93" t="e">
        <v>#N/A</v>
      </c>
      <c r="N6985" s="8" t="e">
        <v>#N/A</v>
      </c>
      <c r="O6985" t="e">
        <v>#N/A</v>
      </c>
      <c r="P6985" t="e">
        <v>#N/A</v>
      </c>
      <c r="Q6985" t="e">
        <v>#N/A</v>
      </c>
      <c r="R6985" s="2" t="e">
        <v>#N/A</v>
      </c>
      <c r="S6985" t="e">
        <v>#N/A</v>
      </c>
      <c r="T6985" s="3" t="e">
        <v>#N/A</v>
      </c>
      <c r="U6985" s="3" t="e">
        <v>#N/A</v>
      </c>
      <c r="V6985" t="e">
        <v>#N/A</v>
      </c>
      <c r="W6985" t="e">
        <v>#N/A</v>
      </c>
      <c r="X6985" t="e">
        <v>#N/A</v>
      </c>
      <c r="Y6985" s="3" t="e">
        <v>#N/A</v>
      </c>
      <c r="Z6985" s="8" t="e">
        <v>#N/A</v>
      </c>
      <c r="AA6985" s="30" t="e">
        <v>#N/A</v>
      </c>
      <c r="AB6985" t="e">
        <v>#N/A</v>
      </c>
      <c r="AC6985" t="e">
        <v>#N/A</v>
      </c>
      <c r="AD6985" t="e">
        <v>#N/A</v>
      </c>
      <c r="AE6985" t="e">
        <v>#N/A</v>
      </c>
      <c r="AF6985" t="e">
        <v>#N/A</v>
      </c>
    </row>
    <row r="6986" spans="1:32" x14ac:dyDescent="0.25">
      <c r="A6986" t="e">
        <v>#N/A</v>
      </c>
      <c r="B6986" s="33" t="e">
        <v>#N/A</v>
      </c>
      <c r="C6986" t="e">
        <v>#N/A</v>
      </c>
      <c r="D6986" t="e">
        <v>#N/A</v>
      </c>
      <c r="E6986" s="69" t="e">
        <v>#N/A</v>
      </c>
      <c r="F6986" s="3" t="e">
        <v>#N/A</v>
      </c>
      <c r="G6986" s="3" t="e">
        <v>#N/A</v>
      </c>
      <c r="H6986" s="3" t="e">
        <v>#N/A</v>
      </c>
      <c r="I6986" s="80" t="e">
        <v>#N/A</v>
      </c>
      <c r="J6986" s="80" t="e">
        <v>#N/A</v>
      </c>
      <c r="K6986" s="85" t="e">
        <v>#N/A</v>
      </c>
      <c r="L6986" s="9" t="e">
        <v>#N/A</v>
      </c>
      <c r="M6986" s="93" t="e">
        <v>#N/A</v>
      </c>
      <c r="N6986" s="8" t="e">
        <v>#N/A</v>
      </c>
      <c r="O6986" t="e">
        <v>#N/A</v>
      </c>
      <c r="P6986" t="e">
        <v>#N/A</v>
      </c>
      <c r="Q6986" t="e">
        <v>#N/A</v>
      </c>
      <c r="R6986" s="2" t="e">
        <v>#N/A</v>
      </c>
      <c r="S6986" t="e">
        <v>#N/A</v>
      </c>
      <c r="T6986" s="3" t="e">
        <v>#N/A</v>
      </c>
      <c r="U6986" s="3" t="e">
        <v>#N/A</v>
      </c>
      <c r="V6986" t="e">
        <v>#N/A</v>
      </c>
      <c r="W6986" t="e">
        <v>#N/A</v>
      </c>
      <c r="X6986" t="e">
        <v>#N/A</v>
      </c>
      <c r="Y6986" s="3" t="e">
        <v>#N/A</v>
      </c>
      <c r="Z6986" s="8" t="e">
        <v>#N/A</v>
      </c>
      <c r="AA6986" s="30" t="e">
        <v>#N/A</v>
      </c>
      <c r="AB6986" t="e">
        <v>#N/A</v>
      </c>
      <c r="AC6986" t="e">
        <v>#N/A</v>
      </c>
      <c r="AD6986" t="e">
        <v>#N/A</v>
      </c>
      <c r="AE6986" t="e">
        <v>#N/A</v>
      </c>
      <c r="AF6986" t="e">
        <v>#N/A</v>
      </c>
    </row>
    <row r="6987" spans="1:32" x14ac:dyDescent="0.25">
      <c r="A6987" t="e">
        <v>#N/A</v>
      </c>
      <c r="B6987" s="33" t="e">
        <v>#N/A</v>
      </c>
      <c r="C6987" t="e">
        <v>#N/A</v>
      </c>
      <c r="D6987" t="e">
        <v>#N/A</v>
      </c>
      <c r="E6987" s="69" t="e">
        <v>#N/A</v>
      </c>
      <c r="F6987" s="3" t="e">
        <v>#N/A</v>
      </c>
      <c r="G6987" s="3" t="e">
        <v>#N/A</v>
      </c>
      <c r="H6987" s="3" t="e">
        <v>#N/A</v>
      </c>
      <c r="I6987" s="80" t="e">
        <v>#N/A</v>
      </c>
      <c r="J6987" s="80" t="e">
        <v>#N/A</v>
      </c>
      <c r="K6987" s="85" t="e">
        <v>#N/A</v>
      </c>
      <c r="L6987" s="9" t="e">
        <v>#N/A</v>
      </c>
      <c r="M6987" s="93" t="e">
        <v>#N/A</v>
      </c>
      <c r="N6987" s="8" t="e">
        <v>#N/A</v>
      </c>
      <c r="O6987" t="e">
        <v>#N/A</v>
      </c>
      <c r="P6987" t="e">
        <v>#N/A</v>
      </c>
      <c r="Q6987" t="e">
        <v>#N/A</v>
      </c>
      <c r="R6987" s="2" t="e">
        <v>#N/A</v>
      </c>
      <c r="S6987" t="e">
        <v>#N/A</v>
      </c>
      <c r="T6987" s="3" t="e">
        <v>#N/A</v>
      </c>
      <c r="U6987" s="3" t="e">
        <v>#N/A</v>
      </c>
      <c r="V6987" t="e">
        <v>#N/A</v>
      </c>
      <c r="W6987" t="e">
        <v>#N/A</v>
      </c>
      <c r="X6987" t="e">
        <v>#N/A</v>
      </c>
      <c r="Y6987" s="3" t="e">
        <v>#N/A</v>
      </c>
      <c r="Z6987" s="8" t="e">
        <v>#N/A</v>
      </c>
      <c r="AA6987" s="30" t="e">
        <v>#N/A</v>
      </c>
      <c r="AB6987" t="e">
        <v>#N/A</v>
      </c>
      <c r="AC6987" t="e">
        <v>#N/A</v>
      </c>
      <c r="AD6987" t="e">
        <v>#N/A</v>
      </c>
      <c r="AE6987" t="e">
        <v>#N/A</v>
      </c>
      <c r="AF6987" t="e">
        <v>#N/A</v>
      </c>
    </row>
    <row r="6988" spans="1:32" x14ac:dyDescent="0.25">
      <c r="A6988" t="e">
        <v>#N/A</v>
      </c>
      <c r="B6988" s="33" t="e">
        <v>#N/A</v>
      </c>
      <c r="C6988" t="e">
        <v>#N/A</v>
      </c>
      <c r="D6988" t="e">
        <v>#N/A</v>
      </c>
      <c r="E6988" s="69" t="e">
        <v>#N/A</v>
      </c>
      <c r="F6988" s="3" t="e">
        <v>#N/A</v>
      </c>
      <c r="G6988" s="3" t="e">
        <v>#N/A</v>
      </c>
      <c r="H6988" s="3" t="e">
        <v>#N/A</v>
      </c>
      <c r="I6988" s="80" t="e">
        <v>#N/A</v>
      </c>
      <c r="J6988" s="80" t="e">
        <v>#N/A</v>
      </c>
      <c r="K6988" s="85" t="e">
        <v>#N/A</v>
      </c>
      <c r="L6988" s="9" t="e">
        <v>#N/A</v>
      </c>
      <c r="M6988" s="93" t="e">
        <v>#N/A</v>
      </c>
      <c r="N6988" s="8" t="e">
        <v>#N/A</v>
      </c>
      <c r="O6988" t="e">
        <v>#N/A</v>
      </c>
      <c r="P6988" t="e">
        <v>#N/A</v>
      </c>
      <c r="Q6988" t="e">
        <v>#N/A</v>
      </c>
      <c r="R6988" s="2" t="e">
        <v>#N/A</v>
      </c>
      <c r="S6988" t="e">
        <v>#N/A</v>
      </c>
      <c r="T6988" s="3" t="e">
        <v>#N/A</v>
      </c>
      <c r="U6988" s="3" t="e">
        <v>#N/A</v>
      </c>
      <c r="V6988" t="e">
        <v>#N/A</v>
      </c>
      <c r="W6988" t="e">
        <v>#N/A</v>
      </c>
      <c r="X6988" t="e">
        <v>#N/A</v>
      </c>
      <c r="Y6988" s="3" t="e">
        <v>#N/A</v>
      </c>
      <c r="Z6988" s="8" t="e">
        <v>#N/A</v>
      </c>
      <c r="AA6988" s="30" t="e">
        <v>#N/A</v>
      </c>
      <c r="AB6988" t="e">
        <v>#N/A</v>
      </c>
      <c r="AC6988" t="e">
        <v>#N/A</v>
      </c>
      <c r="AD6988" t="e">
        <v>#N/A</v>
      </c>
      <c r="AE6988" t="e">
        <v>#N/A</v>
      </c>
      <c r="AF6988" t="e">
        <v>#N/A</v>
      </c>
    </row>
    <row r="6989" spans="1:32" x14ac:dyDescent="0.25">
      <c r="A6989" t="e">
        <v>#N/A</v>
      </c>
      <c r="B6989" s="33" t="e">
        <v>#N/A</v>
      </c>
      <c r="C6989" t="e">
        <v>#N/A</v>
      </c>
      <c r="D6989" t="e">
        <v>#N/A</v>
      </c>
      <c r="E6989" s="69" t="e">
        <v>#N/A</v>
      </c>
      <c r="F6989" s="3" t="e">
        <v>#N/A</v>
      </c>
      <c r="G6989" s="3" t="e">
        <v>#N/A</v>
      </c>
      <c r="H6989" s="3" t="e">
        <v>#N/A</v>
      </c>
      <c r="I6989" s="80" t="e">
        <v>#N/A</v>
      </c>
      <c r="J6989" s="80" t="e">
        <v>#N/A</v>
      </c>
      <c r="K6989" s="85" t="e">
        <v>#N/A</v>
      </c>
      <c r="L6989" s="9" t="e">
        <v>#N/A</v>
      </c>
      <c r="M6989" s="93" t="e">
        <v>#N/A</v>
      </c>
      <c r="N6989" s="8" t="e">
        <v>#N/A</v>
      </c>
      <c r="O6989" t="e">
        <v>#N/A</v>
      </c>
      <c r="P6989" t="e">
        <v>#N/A</v>
      </c>
      <c r="Q6989" t="e">
        <v>#N/A</v>
      </c>
      <c r="R6989" s="2" t="e">
        <v>#N/A</v>
      </c>
      <c r="S6989" t="e">
        <v>#N/A</v>
      </c>
      <c r="T6989" s="3" t="e">
        <v>#N/A</v>
      </c>
      <c r="U6989" s="3" t="e">
        <v>#N/A</v>
      </c>
      <c r="V6989" t="e">
        <v>#N/A</v>
      </c>
      <c r="W6989" t="e">
        <v>#N/A</v>
      </c>
      <c r="X6989" t="e">
        <v>#N/A</v>
      </c>
      <c r="Y6989" s="3" t="e">
        <v>#N/A</v>
      </c>
      <c r="Z6989" s="8" t="e">
        <v>#N/A</v>
      </c>
      <c r="AA6989" s="30" t="e">
        <v>#N/A</v>
      </c>
      <c r="AB6989" t="e">
        <v>#N/A</v>
      </c>
      <c r="AC6989" t="e">
        <v>#N/A</v>
      </c>
      <c r="AD6989" t="e">
        <v>#N/A</v>
      </c>
      <c r="AE6989" t="e">
        <v>#N/A</v>
      </c>
      <c r="AF6989" t="e">
        <v>#N/A</v>
      </c>
    </row>
    <row r="6990" spans="1:32" x14ac:dyDescent="0.25">
      <c r="A6990" t="e">
        <v>#N/A</v>
      </c>
      <c r="B6990" s="33" t="e">
        <v>#N/A</v>
      </c>
      <c r="C6990" t="e">
        <v>#N/A</v>
      </c>
      <c r="D6990" t="e">
        <v>#N/A</v>
      </c>
      <c r="E6990" s="69" t="e">
        <v>#N/A</v>
      </c>
      <c r="F6990" s="3" t="e">
        <v>#N/A</v>
      </c>
      <c r="G6990" s="3" t="e">
        <v>#N/A</v>
      </c>
      <c r="H6990" s="3" t="e">
        <v>#N/A</v>
      </c>
      <c r="I6990" s="80" t="e">
        <v>#N/A</v>
      </c>
      <c r="J6990" s="80" t="e">
        <v>#N/A</v>
      </c>
      <c r="K6990" s="85" t="e">
        <v>#N/A</v>
      </c>
      <c r="L6990" s="9" t="e">
        <v>#N/A</v>
      </c>
      <c r="M6990" s="93" t="e">
        <v>#N/A</v>
      </c>
      <c r="N6990" s="8" t="e">
        <v>#N/A</v>
      </c>
      <c r="O6990" t="e">
        <v>#N/A</v>
      </c>
      <c r="P6990" t="e">
        <v>#N/A</v>
      </c>
      <c r="Q6990" t="e">
        <v>#N/A</v>
      </c>
      <c r="R6990" s="2" t="e">
        <v>#N/A</v>
      </c>
      <c r="S6990" t="e">
        <v>#N/A</v>
      </c>
      <c r="T6990" s="3" t="e">
        <v>#N/A</v>
      </c>
      <c r="U6990" s="3" t="e">
        <v>#N/A</v>
      </c>
      <c r="V6990" t="e">
        <v>#N/A</v>
      </c>
      <c r="W6990" t="e">
        <v>#N/A</v>
      </c>
      <c r="X6990" t="e">
        <v>#N/A</v>
      </c>
      <c r="Y6990" s="3" t="e">
        <v>#N/A</v>
      </c>
      <c r="Z6990" s="8" t="e">
        <v>#N/A</v>
      </c>
      <c r="AA6990" s="30" t="e">
        <v>#N/A</v>
      </c>
      <c r="AB6990" t="e">
        <v>#N/A</v>
      </c>
      <c r="AC6990" t="e">
        <v>#N/A</v>
      </c>
      <c r="AD6990" t="e">
        <v>#N/A</v>
      </c>
      <c r="AE6990" t="e">
        <v>#N/A</v>
      </c>
      <c r="AF6990" t="e">
        <v>#N/A</v>
      </c>
    </row>
    <row r="6991" spans="1:32" x14ac:dyDescent="0.25">
      <c r="A6991" t="e">
        <v>#N/A</v>
      </c>
      <c r="B6991" s="33" t="e">
        <v>#N/A</v>
      </c>
      <c r="C6991" t="e">
        <v>#N/A</v>
      </c>
      <c r="D6991" t="e">
        <v>#N/A</v>
      </c>
      <c r="E6991" s="69" t="e">
        <v>#N/A</v>
      </c>
      <c r="F6991" s="3" t="e">
        <v>#N/A</v>
      </c>
      <c r="G6991" s="3" t="e">
        <v>#N/A</v>
      </c>
      <c r="H6991" s="3" t="e">
        <v>#N/A</v>
      </c>
      <c r="I6991" s="80" t="e">
        <v>#N/A</v>
      </c>
      <c r="J6991" s="80" t="e">
        <v>#N/A</v>
      </c>
      <c r="K6991" s="85" t="e">
        <v>#N/A</v>
      </c>
      <c r="L6991" s="9" t="e">
        <v>#N/A</v>
      </c>
      <c r="M6991" s="93" t="e">
        <v>#N/A</v>
      </c>
      <c r="N6991" s="8" t="e">
        <v>#N/A</v>
      </c>
      <c r="O6991" t="e">
        <v>#N/A</v>
      </c>
      <c r="P6991" t="e">
        <v>#N/A</v>
      </c>
      <c r="Q6991" t="e">
        <v>#N/A</v>
      </c>
      <c r="R6991" s="2" t="e">
        <v>#N/A</v>
      </c>
      <c r="S6991" t="e">
        <v>#N/A</v>
      </c>
      <c r="T6991" s="3" t="e">
        <v>#N/A</v>
      </c>
      <c r="U6991" s="3" t="e">
        <v>#N/A</v>
      </c>
      <c r="V6991" t="e">
        <v>#N/A</v>
      </c>
      <c r="W6991" t="e">
        <v>#N/A</v>
      </c>
      <c r="X6991" t="e">
        <v>#N/A</v>
      </c>
      <c r="Y6991" s="3" t="e">
        <v>#N/A</v>
      </c>
      <c r="Z6991" s="8" t="e">
        <v>#N/A</v>
      </c>
      <c r="AA6991" s="30" t="e">
        <v>#N/A</v>
      </c>
      <c r="AB6991" t="e">
        <v>#N/A</v>
      </c>
      <c r="AC6991" t="e">
        <v>#N/A</v>
      </c>
      <c r="AD6991" t="e">
        <v>#N/A</v>
      </c>
      <c r="AE6991" t="e">
        <v>#N/A</v>
      </c>
      <c r="AF6991" t="e">
        <v>#N/A</v>
      </c>
    </row>
    <row r="6992" spans="1:32" x14ac:dyDescent="0.25">
      <c r="A6992" t="e">
        <v>#N/A</v>
      </c>
      <c r="B6992" s="33" t="e">
        <v>#N/A</v>
      </c>
      <c r="C6992" t="e">
        <v>#N/A</v>
      </c>
      <c r="D6992" t="e">
        <v>#N/A</v>
      </c>
      <c r="E6992" s="69" t="e">
        <v>#N/A</v>
      </c>
      <c r="F6992" s="3" t="e">
        <v>#N/A</v>
      </c>
      <c r="G6992" s="3" t="e">
        <v>#N/A</v>
      </c>
      <c r="H6992" s="3" t="e">
        <v>#N/A</v>
      </c>
      <c r="I6992" s="80" t="e">
        <v>#N/A</v>
      </c>
      <c r="J6992" s="80" t="e">
        <v>#N/A</v>
      </c>
      <c r="K6992" s="85" t="e">
        <v>#N/A</v>
      </c>
      <c r="L6992" s="9" t="e">
        <v>#N/A</v>
      </c>
      <c r="M6992" s="93" t="e">
        <v>#N/A</v>
      </c>
      <c r="N6992" s="8" t="e">
        <v>#N/A</v>
      </c>
      <c r="O6992" t="e">
        <v>#N/A</v>
      </c>
      <c r="P6992" t="e">
        <v>#N/A</v>
      </c>
      <c r="Q6992" t="e">
        <v>#N/A</v>
      </c>
      <c r="R6992" s="2" t="e">
        <v>#N/A</v>
      </c>
      <c r="S6992" t="e">
        <v>#N/A</v>
      </c>
      <c r="T6992" s="3" t="e">
        <v>#N/A</v>
      </c>
      <c r="U6992" s="3" t="e">
        <v>#N/A</v>
      </c>
      <c r="V6992" t="e">
        <v>#N/A</v>
      </c>
      <c r="W6992" t="e">
        <v>#N/A</v>
      </c>
      <c r="X6992" t="e">
        <v>#N/A</v>
      </c>
      <c r="Y6992" s="3" t="e">
        <v>#N/A</v>
      </c>
      <c r="Z6992" s="8" t="e">
        <v>#N/A</v>
      </c>
      <c r="AA6992" s="30" t="e">
        <v>#N/A</v>
      </c>
      <c r="AB6992" t="e">
        <v>#N/A</v>
      </c>
      <c r="AC6992" t="e">
        <v>#N/A</v>
      </c>
      <c r="AD6992" t="e">
        <v>#N/A</v>
      </c>
      <c r="AE6992" t="e">
        <v>#N/A</v>
      </c>
      <c r="AF6992" t="e">
        <v>#N/A</v>
      </c>
    </row>
    <row r="6993" spans="1:32" x14ac:dyDescent="0.25">
      <c r="A6993" t="e">
        <v>#N/A</v>
      </c>
      <c r="B6993" s="33" t="e">
        <v>#N/A</v>
      </c>
      <c r="C6993" t="e">
        <v>#N/A</v>
      </c>
      <c r="D6993" t="e">
        <v>#N/A</v>
      </c>
      <c r="E6993" s="69" t="e">
        <v>#N/A</v>
      </c>
      <c r="F6993" s="3" t="e">
        <v>#N/A</v>
      </c>
      <c r="G6993" s="3" t="e">
        <v>#N/A</v>
      </c>
      <c r="H6993" s="3" t="e">
        <v>#N/A</v>
      </c>
      <c r="I6993" s="80" t="e">
        <v>#N/A</v>
      </c>
      <c r="J6993" s="80" t="e">
        <v>#N/A</v>
      </c>
      <c r="K6993" s="85" t="e">
        <v>#N/A</v>
      </c>
      <c r="L6993" s="9" t="e">
        <v>#N/A</v>
      </c>
      <c r="M6993" s="93" t="e">
        <v>#N/A</v>
      </c>
      <c r="N6993" s="8" t="e">
        <v>#N/A</v>
      </c>
      <c r="O6993" t="e">
        <v>#N/A</v>
      </c>
      <c r="P6993" t="e">
        <v>#N/A</v>
      </c>
      <c r="Q6993" t="e">
        <v>#N/A</v>
      </c>
      <c r="R6993" s="2" t="e">
        <v>#N/A</v>
      </c>
      <c r="S6993" t="e">
        <v>#N/A</v>
      </c>
      <c r="T6993" s="3" t="e">
        <v>#N/A</v>
      </c>
      <c r="U6993" s="3" t="e">
        <v>#N/A</v>
      </c>
      <c r="V6993" t="e">
        <v>#N/A</v>
      </c>
      <c r="W6993" t="e">
        <v>#N/A</v>
      </c>
      <c r="X6993" t="e">
        <v>#N/A</v>
      </c>
      <c r="Y6993" s="3" t="e">
        <v>#N/A</v>
      </c>
      <c r="Z6993" s="8" t="e">
        <v>#N/A</v>
      </c>
      <c r="AA6993" s="30" t="e">
        <v>#N/A</v>
      </c>
      <c r="AB6993" t="e">
        <v>#N/A</v>
      </c>
      <c r="AC6993" t="e">
        <v>#N/A</v>
      </c>
      <c r="AD6993" t="e">
        <v>#N/A</v>
      </c>
      <c r="AE6993" t="e">
        <v>#N/A</v>
      </c>
      <c r="AF6993" t="e">
        <v>#N/A</v>
      </c>
    </row>
    <row r="6994" spans="1:32" x14ac:dyDescent="0.25">
      <c r="A6994" t="e">
        <v>#N/A</v>
      </c>
      <c r="B6994" s="33" t="e">
        <v>#N/A</v>
      </c>
      <c r="C6994" t="e">
        <v>#N/A</v>
      </c>
      <c r="D6994" t="e">
        <v>#N/A</v>
      </c>
      <c r="E6994" s="69" t="e">
        <v>#N/A</v>
      </c>
      <c r="F6994" s="3" t="e">
        <v>#N/A</v>
      </c>
      <c r="G6994" s="3" t="e">
        <v>#N/A</v>
      </c>
      <c r="H6994" s="3" t="e">
        <v>#N/A</v>
      </c>
      <c r="I6994" s="80" t="e">
        <v>#N/A</v>
      </c>
      <c r="J6994" s="80" t="e">
        <v>#N/A</v>
      </c>
      <c r="K6994" s="85" t="e">
        <v>#N/A</v>
      </c>
      <c r="L6994" s="9" t="e">
        <v>#N/A</v>
      </c>
      <c r="M6994" s="93" t="e">
        <v>#N/A</v>
      </c>
      <c r="N6994" s="8" t="e">
        <v>#N/A</v>
      </c>
      <c r="O6994" t="e">
        <v>#N/A</v>
      </c>
      <c r="P6994" t="e">
        <v>#N/A</v>
      </c>
      <c r="Q6994" t="e">
        <v>#N/A</v>
      </c>
      <c r="R6994" s="2" t="e">
        <v>#N/A</v>
      </c>
      <c r="S6994" t="e">
        <v>#N/A</v>
      </c>
      <c r="T6994" s="3" t="e">
        <v>#N/A</v>
      </c>
      <c r="U6994" s="3" t="e">
        <v>#N/A</v>
      </c>
      <c r="V6994" t="e">
        <v>#N/A</v>
      </c>
      <c r="W6994" t="e">
        <v>#N/A</v>
      </c>
      <c r="X6994" t="e">
        <v>#N/A</v>
      </c>
      <c r="Y6994" s="3" t="e">
        <v>#N/A</v>
      </c>
      <c r="Z6994" s="8" t="e">
        <v>#N/A</v>
      </c>
      <c r="AA6994" s="30" t="e">
        <v>#N/A</v>
      </c>
      <c r="AB6994" t="e">
        <v>#N/A</v>
      </c>
      <c r="AC6994" t="e">
        <v>#N/A</v>
      </c>
      <c r="AD6994" t="e">
        <v>#N/A</v>
      </c>
      <c r="AE6994" t="e">
        <v>#N/A</v>
      </c>
      <c r="AF6994" t="e">
        <v>#N/A</v>
      </c>
    </row>
    <row r="6995" spans="1:32" x14ac:dyDescent="0.25">
      <c r="A6995" t="e">
        <v>#N/A</v>
      </c>
      <c r="B6995" s="33" t="e">
        <v>#N/A</v>
      </c>
      <c r="C6995" t="e">
        <v>#N/A</v>
      </c>
      <c r="D6995" t="e">
        <v>#N/A</v>
      </c>
      <c r="E6995" s="69" t="e">
        <v>#N/A</v>
      </c>
      <c r="F6995" s="3" t="e">
        <v>#N/A</v>
      </c>
      <c r="G6995" s="3" t="e">
        <v>#N/A</v>
      </c>
      <c r="H6995" s="3" t="e">
        <v>#N/A</v>
      </c>
      <c r="I6995" s="80" t="e">
        <v>#N/A</v>
      </c>
      <c r="J6995" s="80" t="e">
        <v>#N/A</v>
      </c>
      <c r="K6995" s="85" t="e">
        <v>#N/A</v>
      </c>
      <c r="L6995" s="9" t="e">
        <v>#N/A</v>
      </c>
      <c r="M6995" s="93" t="e">
        <v>#N/A</v>
      </c>
      <c r="N6995" s="8" t="e">
        <v>#N/A</v>
      </c>
      <c r="O6995" t="e">
        <v>#N/A</v>
      </c>
      <c r="P6995" t="e">
        <v>#N/A</v>
      </c>
      <c r="Q6995" t="e">
        <v>#N/A</v>
      </c>
      <c r="R6995" s="2" t="e">
        <v>#N/A</v>
      </c>
      <c r="S6995" t="e">
        <v>#N/A</v>
      </c>
      <c r="T6995" s="3" t="e">
        <v>#N/A</v>
      </c>
      <c r="U6995" s="3" t="e">
        <v>#N/A</v>
      </c>
      <c r="V6995" t="e">
        <v>#N/A</v>
      </c>
      <c r="W6995" t="e">
        <v>#N/A</v>
      </c>
      <c r="X6995" t="e">
        <v>#N/A</v>
      </c>
      <c r="Y6995" s="3" t="e">
        <v>#N/A</v>
      </c>
      <c r="Z6995" s="8" t="e">
        <v>#N/A</v>
      </c>
      <c r="AA6995" s="30" t="e">
        <v>#N/A</v>
      </c>
      <c r="AB6995" t="e">
        <v>#N/A</v>
      </c>
      <c r="AC6995" t="e">
        <v>#N/A</v>
      </c>
      <c r="AD6995" t="e">
        <v>#N/A</v>
      </c>
      <c r="AE6995" t="e">
        <v>#N/A</v>
      </c>
      <c r="AF6995" t="e">
        <v>#N/A</v>
      </c>
    </row>
    <row r="6996" spans="1:32" x14ac:dyDescent="0.25">
      <c r="A6996" t="e">
        <v>#N/A</v>
      </c>
      <c r="B6996" s="33" t="e">
        <v>#N/A</v>
      </c>
      <c r="C6996" t="e">
        <v>#N/A</v>
      </c>
      <c r="D6996" t="e">
        <v>#N/A</v>
      </c>
      <c r="E6996" s="69" t="e">
        <v>#N/A</v>
      </c>
      <c r="F6996" s="3" t="e">
        <v>#N/A</v>
      </c>
      <c r="G6996" s="3" t="e">
        <v>#N/A</v>
      </c>
      <c r="H6996" s="3" t="e">
        <v>#N/A</v>
      </c>
      <c r="I6996" s="80" t="e">
        <v>#N/A</v>
      </c>
      <c r="J6996" s="80" t="e">
        <v>#N/A</v>
      </c>
      <c r="K6996" s="85" t="e">
        <v>#N/A</v>
      </c>
      <c r="L6996" s="9" t="e">
        <v>#N/A</v>
      </c>
      <c r="M6996" s="93" t="e">
        <v>#N/A</v>
      </c>
      <c r="N6996" s="8" t="e">
        <v>#N/A</v>
      </c>
      <c r="O6996" t="e">
        <v>#N/A</v>
      </c>
      <c r="P6996" t="e">
        <v>#N/A</v>
      </c>
      <c r="Q6996" t="e">
        <v>#N/A</v>
      </c>
      <c r="R6996" s="2" t="e">
        <v>#N/A</v>
      </c>
      <c r="S6996" t="e">
        <v>#N/A</v>
      </c>
      <c r="T6996" s="3" t="e">
        <v>#N/A</v>
      </c>
      <c r="U6996" s="3" t="e">
        <v>#N/A</v>
      </c>
      <c r="V6996" t="e">
        <v>#N/A</v>
      </c>
      <c r="W6996" t="e">
        <v>#N/A</v>
      </c>
      <c r="X6996" t="e">
        <v>#N/A</v>
      </c>
      <c r="Y6996" s="3" t="e">
        <v>#N/A</v>
      </c>
      <c r="Z6996" s="8" t="e">
        <v>#N/A</v>
      </c>
      <c r="AA6996" s="30" t="e">
        <v>#N/A</v>
      </c>
      <c r="AB6996" t="e">
        <v>#N/A</v>
      </c>
      <c r="AC6996" t="e">
        <v>#N/A</v>
      </c>
      <c r="AD6996" t="e">
        <v>#N/A</v>
      </c>
      <c r="AE6996" t="e">
        <v>#N/A</v>
      </c>
      <c r="AF6996" t="e">
        <v>#N/A</v>
      </c>
    </row>
    <row r="6997" spans="1:32" x14ac:dyDescent="0.25">
      <c r="A6997" t="e">
        <v>#N/A</v>
      </c>
      <c r="B6997" s="33" t="e">
        <v>#N/A</v>
      </c>
      <c r="C6997" t="e">
        <v>#N/A</v>
      </c>
      <c r="D6997" t="e">
        <v>#N/A</v>
      </c>
      <c r="E6997" s="69" t="e">
        <v>#N/A</v>
      </c>
      <c r="F6997" s="3" t="e">
        <v>#N/A</v>
      </c>
      <c r="G6997" s="3" t="e">
        <v>#N/A</v>
      </c>
      <c r="H6997" s="3" t="e">
        <v>#N/A</v>
      </c>
      <c r="I6997" s="80" t="e">
        <v>#N/A</v>
      </c>
      <c r="J6997" s="80" t="e">
        <v>#N/A</v>
      </c>
      <c r="K6997" s="85" t="e">
        <v>#N/A</v>
      </c>
      <c r="L6997" s="9" t="e">
        <v>#N/A</v>
      </c>
      <c r="M6997" s="93" t="e">
        <v>#N/A</v>
      </c>
      <c r="N6997" s="8" t="e">
        <v>#N/A</v>
      </c>
      <c r="O6997" t="e">
        <v>#N/A</v>
      </c>
      <c r="P6997" t="e">
        <v>#N/A</v>
      </c>
      <c r="Q6997" t="e">
        <v>#N/A</v>
      </c>
      <c r="R6997" s="2" t="e">
        <v>#N/A</v>
      </c>
      <c r="S6997" t="e">
        <v>#N/A</v>
      </c>
      <c r="T6997" s="3" t="e">
        <v>#N/A</v>
      </c>
      <c r="U6997" s="3" t="e">
        <v>#N/A</v>
      </c>
      <c r="V6997" t="e">
        <v>#N/A</v>
      </c>
      <c r="W6997" t="e">
        <v>#N/A</v>
      </c>
      <c r="X6997" t="e">
        <v>#N/A</v>
      </c>
      <c r="Y6997" s="3" t="e">
        <v>#N/A</v>
      </c>
      <c r="Z6997" s="8" t="e">
        <v>#N/A</v>
      </c>
      <c r="AA6997" s="30" t="e">
        <v>#N/A</v>
      </c>
      <c r="AB6997" t="e">
        <v>#N/A</v>
      </c>
      <c r="AC6997" t="e">
        <v>#N/A</v>
      </c>
      <c r="AD6997" t="e">
        <v>#N/A</v>
      </c>
      <c r="AE6997" t="e">
        <v>#N/A</v>
      </c>
      <c r="AF6997" t="e">
        <v>#N/A</v>
      </c>
    </row>
    <row r="6998" spans="1:32" x14ac:dyDescent="0.25">
      <c r="A6998" t="e">
        <v>#N/A</v>
      </c>
      <c r="B6998" s="33" t="e">
        <v>#N/A</v>
      </c>
      <c r="C6998" t="e">
        <v>#N/A</v>
      </c>
      <c r="D6998" t="e">
        <v>#N/A</v>
      </c>
      <c r="E6998" s="69" t="e">
        <v>#N/A</v>
      </c>
      <c r="F6998" s="3" t="e">
        <v>#N/A</v>
      </c>
      <c r="G6998" s="3" t="e">
        <v>#N/A</v>
      </c>
      <c r="H6998" s="3" t="e">
        <v>#N/A</v>
      </c>
      <c r="I6998" s="80" t="e">
        <v>#N/A</v>
      </c>
      <c r="J6998" s="80" t="e">
        <v>#N/A</v>
      </c>
      <c r="K6998" s="85" t="e">
        <v>#N/A</v>
      </c>
      <c r="L6998" s="9" t="e">
        <v>#N/A</v>
      </c>
      <c r="M6998" s="93" t="e">
        <v>#N/A</v>
      </c>
      <c r="N6998" s="8" t="e">
        <v>#N/A</v>
      </c>
      <c r="O6998" t="e">
        <v>#N/A</v>
      </c>
      <c r="P6998" t="e">
        <v>#N/A</v>
      </c>
      <c r="Q6998" t="e">
        <v>#N/A</v>
      </c>
      <c r="R6998" s="2" t="e">
        <v>#N/A</v>
      </c>
      <c r="S6998" t="e">
        <v>#N/A</v>
      </c>
      <c r="T6998" s="3" t="e">
        <v>#N/A</v>
      </c>
      <c r="U6998" s="3" t="e">
        <v>#N/A</v>
      </c>
      <c r="V6998" t="e">
        <v>#N/A</v>
      </c>
      <c r="W6998" t="e">
        <v>#N/A</v>
      </c>
      <c r="X6998" t="e">
        <v>#N/A</v>
      </c>
      <c r="Y6998" s="3" t="e">
        <v>#N/A</v>
      </c>
      <c r="Z6998" s="8" t="e">
        <v>#N/A</v>
      </c>
      <c r="AA6998" s="30" t="e">
        <v>#N/A</v>
      </c>
      <c r="AB6998" t="e">
        <v>#N/A</v>
      </c>
      <c r="AC6998" t="e">
        <v>#N/A</v>
      </c>
      <c r="AD6998" t="e">
        <v>#N/A</v>
      </c>
      <c r="AE6998" t="e">
        <v>#N/A</v>
      </c>
      <c r="AF6998" t="e">
        <v>#N/A</v>
      </c>
    </row>
    <row r="6999" spans="1:32" x14ac:dyDescent="0.25">
      <c r="A6999" t="e">
        <v>#N/A</v>
      </c>
      <c r="B6999" s="33" t="e">
        <v>#N/A</v>
      </c>
      <c r="C6999" t="e">
        <v>#N/A</v>
      </c>
      <c r="D6999" t="e">
        <v>#N/A</v>
      </c>
      <c r="E6999" s="69" t="e">
        <v>#N/A</v>
      </c>
      <c r="F6999" s="3" t="e">
        <v>#N/A</v>
      </c>
      <c r="G6999" s="3" t="e">
        <v>#N/A</v>
      </c>
      <c r="H6999" s="3" t="e">
        <v>#N/A</v>
      </c>
      <c r="I6999" s="80" t="e">
        <v>#N/A</v>
      </c>
      <c r="J6999" s="80" t="e">
        <v>#N/A</v>
      </c>
      <c r="K6999" s="85" t="e">
        <v>#N/A</v>
      </c>
      <c r="L6999" s="9" t="e">
        <v>#N/A</v>
      </c>
      <c r="M6999" s="93" t="e">
        <v>#N/A</v>
      </c>
      <c r="N6999" s="8" t="e">
        <v>#N/A</v>
      </c>
      <c r="O6999" t="e">
        <v>#N/A</v>
      </c>
      <c r="P6999" t="e">
        <v>#N/A</v>
      </c>
      <c r="Q6999" t="e">
        <v>#N/A</v>
      </c>
      <c r="R6999" s="2" t="e">
        <v>#N/A</v>
      </c>
      <c r="S6999" t="e">
        <v>#N/A</v>
      </c>
      <c r="T6999" s="3" t="e">
        <v>#N/A</v>
      </c>
      <c r="U6999" s="3" t="e">
        <v>#N/A</v>
      </c>
      <c r="V6999" t="e">
        <v>#N/A</v>
      </c>
      <c r="W6999" t="e">
        <v>#N/A</v>
      </c>
      <c r="X6999" t="e">
        <v>#N/A</v>
      </c>
      <c r="Y6999" s="3" t="e">
        <v>#N/A</v>
      </c>
      <c r="Z6999" s="8" t="e">
        <v>#N/A</v>
      </c>
      <c r="AA6999" s="30" t="e">
        <v>#N/A</v>
      </c>
      <c r="AB6999" t="e">
        <v>#N/A</v>
      </c>
      <c r="AC6999" t="e">
        <v>#N/A</v>
      </c>
      <c r="AD6999" t="e">
        <v>#N/A</v>
      </c>
      <c r="AE6999" t="e">
        <v>#N/A</v>
      </c>
      <c r="AF6999" t="e">
        <v>#N/A</v>
      </c>
    </row>
    <row r="7000" spans="1:32" x14ac:dyDescent="0.25">
      <c r="A7000" t="e">
        <v>#N/A</v>
      </c>
      <c r="B7000" s="33" t="e">
        <v>#N/A</v>
      </c>
      <c r="C7000" t="e">
        <v>#N/A</v>
      </c>
      <c r="D7000" t="e">
        <v>#N/A</v>
      </c>
      <c r="E7000" s="69" t="e">
        <v>#N/A</v>
      </c>
      <c r="F7000" s="3" t="e">
        <v>#N/A</v>
      </c>
      <c r="G7000" s="3" t="e">
        <v>#N/A</v>
      </c>
      <c r="H7000" s="3" t="e">
        <v>#N/A</v>
      </c>
      <c r="I7000" s="80" t="e">
        <v>#N/A</v>
      </c>
      <c r="J7000" s="80" t="e">
        <v>#N/A</v>
      </c>
      <c r="K7000" s="85" t="e">
        <v>#N/A</v>
      </c>
      <c r="L7000" s="9" t="e">
        <v>#N/A</v>
      </c>
      <c r="M7000" s="93" t="e">
        <v>#N/A</v>
      </c>
      <c r="N7000" s="8" t="e">
        <v>#N/A</v>
      </c>
      <c r="O7000" t="e">
        <v>#N/A</v>
      </c>
      <c r="P7000" t="e">
        <v>#N/A</v>
      </c>
      <c r="Q7000" t="e">
        <v>#N/A</v>
      </c>
      <c r="R7000" s="2" t="e">
        <v>#N/A</v>
      </c>
      <c r="S7000" t="e">
        <v>#N/A</v>
      </c>
      <c r="T7000" s="3" t="e">
        <v>#N/A</v>
      </c>
      <c r="U7000" s="3" t="e">
        <v>#N/A</v>
      </c>
      <c r="V7000" t="e">
        <v>#N/A</v>
      </c>
      <c r="W7000" t="e">
        <v>#N/A</v>
      </c>
      <c r="X7000" t="e">
        <v>#N/A</v>
      </c>
      <c r="Y7000" s="3" t="e">
        <v>#N/A</v>
      </c>
      <c r="Z7000" s="8" t="e">
        <v>#N/A</v>
      </c>
      <c r="AA7000" s="30" t="e">
        <v>#N/A</v>
      </c>
      <c r="AB7000" t="e">
        <v>#N/A</v>
      </c>
      <c r="AC7000" t="e">
        <v>#N/A</v>
      </c>
      <c r="AD7000" t="e">
        <v>#N/A</v>
      </c>
      <c r="AE7000" t="e">
        <v>#N/A</v>
      </c>
      <c r="AF7000" t="e">
        <v>#N/A</v>
      </c>
    </row>
  </sheetData>
  <mergeCells count="6">
    <mergeCell ref="P10:AC10"/>
    <mergeCell ref="B9:D9"/>
    <mergeCell ref="B10:N10"/>
    <mergeCell ref="I1:J1"/>
    <mergeCell ref="K1:L1"/>
    <mergeCell ref="G7:H7"/>
  </mergeCells>
  <dataValidations count="1">
    <dataValidation type="list" allowBlank="1" showInputMessage="1" showErrorMessage="1" sqref="B9:D9" xr:uid="{D8D77307-2161-40F5-896F-AD1E05105768}">
      <formula1>List_Partners</formula1>
    </dataValidation>
  </dataValidation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598D-0B73-437A-AAC6-7813B2D3A98B}">
  <sheetPr codeName="Sheet11"/>
  <dimension ref="A1:M6407"/>
  <sheetViews>
    <sheetView showGridLines="0" workbookViewId="0">
      <selection activeCell="D1" sqref="D1:D1048576"/>
    </sheetView>
  </sheetViews>
  <sheetFormatPr defaultRowHeight="15" x14ac:dyDescent="0.25"/>
  <cols>
    <col min="1" max="1" width="18.140625" bestFit="1" customWidth="1"/>
    <col min="2" max="2" width="38.5703125" bestFit="1" customWidth="1"/>
    <col min="3" max="3" width="10.7109375" bestFit="1" customWidth="1"/>
    <col min="4" max="4" width="16.42578125" bestFit="1" customWidth="1"/>
    <col min="5" max="5" width="15.140625" bestFit="1" customWidth="1"/>
    <col min="6" max="6" width="9" bestFit="1" customWidth="1"/>
    <col min="7" max="7" width="10" bestFit="1" customWidth="1"/>
    <col min="8" max="8" width="16.42578125" bestFit="1" customWidth="1"/>
    <col min="9" max="9" width="18.42578125" bestFit="1" customWidth="1"/>
    <col min="10" max="10" width="14.140625" bestFit="1" customWidth="1"/>
    <col min="11" max="12" width="16.7109375" bestFit="1" customWidth="1"/>
    <col min="13" max="13" width="15.5703125" style="91" customWidth="1"/>
  </cols>
  <sheetData>
    <row r="1" spans="1:13" x14ac:dyDescent="0.25">
      <c r="A1" t="s">
        <v>70</v>
      </c>
      <c r="B1" t="s">
        <v>53</v>
      </c>
      <c r="C1" t="s">
        <v>7</v>
      </c>
      <c r="D1" s="91" t="s">
        <v>105</v>
      </c>
      <c r="E1" t="s">
        <v>316</v>
      </c>
      <c r="F1" t="s">
        <v>71</v>
      </c>
      <c r="G1" t="s">
        <v>787</v>
      </c>
      <c r="H1" t="s">
        <v>102</v>
      </c>
      <c r="I1" t="s">
        <v>162</v>
      </c>
      <c r="J1" t="s">
        <v>103</v>
      </c>
      <c r="M1"/>
    </row>
    <row r="2" spans="1:13" hidden="1" x14ac:dyDescent="0.25">
      <c r="A2" t="s">
        <v>106</v>
      </c>
      <c r="B2" t="s">
        <v>60</v>
      </c>
      <c r="C2" s="2">
        <v>45586</v>
      </c>
      <c r="D2" s="91">
        <v>5</v>
      </c>
      <c r="E2" t="s">
        <v>5</v>
      </c>
      <c r="F2">
        <v>4005396</v>
      </c>
      <c r="G2" t="s">
        <v>788</v>
      </c>
      <c r="H2">
        <v>5</v>
      </c>
      <c r="I2">
        <v>0</v>
      </c>
      <c r="J2">
        <v>0</v>
      </c>
      <c r="M2"/>
    </row>
    <row r="3" spans="1:13" x14ac:dyDescent="0.25">
      <c r="A3" t="s">
        <v>31</v>
      </c>
      <c r="B3" t="s">
        <v>698</v>
      </c>
      <c r="C3" s="2">
        <v>45586</v>
      </c>
      <c r="D3" s="91">
        <v>3.75</v>
      </c>
      <c r="E3" t="s">
        <v>5</v>
      </c>
      <c r="F3">
        <v>4005398</v>
      </c>
      <c r="G3" t="s">
        <v>788</v>
      </c>
      <c r="H3">
        <v>3.75</v>
      </c>
      <c r="I3">
        <v>0</v>
      </c>
      <c r="J3">
        <v>0</v>
      </c>
      <c r="M3"/>
    </row>
    <row r="4" spans="1:13" x14ac:dyDescent="0.25">
      <c r="A4" t="s">
        <v>31</v>
      </c>
      <c r="B4" t="s">
        <v>55</v>
      </c>
      <c r="C4" s="2">
        <v>45586</v>
      </c>
      <c r="D4" s="91">
        <v>0</v>
      </c>
      <c r="F4">
        <v>4005399</v>
      </c>
      <c r="G4" t="s">
        <v>854</v>
      </c>
      <c r="H4">
        <v>3.75</v>
      </c>
      <c r="I4">
        <v>1</v>
      </c>
      <c r="J4">
        <v>3.75</v>
      </c>
      <c r="M4"/>
    </row>
    <row r="5" spans="1:13" x14ac:dyDescent="0.25">
      <c r="A5" t="s">
        <v>31</v>
      </c>
      <c r="B5" t="s">
        <v>333</v>
      </c>
      <c r="C5" s="2">
        <v>45586</v>
      </c>
      <c r="D5" s="91">
        <v>0</v>
      </c>
      <c r="E5" t="s">
        <v>5</v>
      </c>
      <c r="F5">
        <v>4005400</v>
      </c>
      <c r="G5" t="s">
        <v>788</v>
      </c>
      <c r="H5">
        <v>3.75</v>
      </c>
      <c r="I5">
        <v>1</v>
      </c>
      <c r="J5">
        <v>3.75</v>
      </c>
      <c r="M5"/>
    </row>
    <row r="6" spans="1:13" x14ac:dyDescent="0.25">
      <c r="A6" t="s">
        <v>31</v>
      </c>
      <c r="B6" t="s">
        <v>333</v>
      </c>
      <c r="C6" s="2">
        <v>45586</v>
      </c>
      <c r="D6" s="91">
        <v>0</v>
      </c>
      <c r="E6" t="s">
        <v>5</v>
      </c>
      <c r="F6">
        <v>4005401</v>
      </c>
      <c r="G6" t="s">
        <v>788</v>
      </c>
      <c r="H6">
        <v>3.75</v>
      </c>
      <c r="I6">
        <v>1</v>
      </c>
      <c r="J6">
        <v>3.75</v>
      </c>
      <c r="M6"/>
    </row>
    <row r="7" spans="1:13" x14ac:dyDescent="0.25">
      <c r="A7" t="s">
        <v>31</v>
      </c>
      <c r="B7" t="s">
        <v>333</v>
      </c>
      <c r="C7" s="2">
        <v>45586</v>
      </c>
      <c r="D7" s="91">
        <v>0</v>
      </c>
      <c r="E7" t="s">
        <v>5</v>
      </c>
      <c r="F7">
        <v>4005404</v>
      </c>
      <c r="G7" t="s">
        <v>788</v>
      </c>
      <c r="H7">
        <v>3.75</v>
      </c>
      <c r="I7">
        <v>1</v>
      </c>
      <c r="J7">
        <v>3.75</v>
      </c>
      <c r="M7"/>
    </row>
    <row r="8" spans="1:13" x14ac:dyDescent="0.25">
      <c r="A8" t="s">
        <v>31</v>
      </c>
      <c r="B8" t="s">
        <v>734</v>
      </c>
      <c r="C8" s="2">
        <v>45586</v>
      </c>
      <c r="D8" s="91">
        <v>0</v>
      </c>
      <c r="E8" t="s">
        <v>5</v>
      </c>
      <c r="F8">
        <v>4005405</v>
      </c>
      <c r="G8" t="s">
        <v>788</v>
      </c>
      <c r="H8">
        <v>3.75</v>
      </c>
      <c r="I8">
        <v>1</v>
      </c>
      <c r="J8">
        <v>3.75</v>
      </c>
      <c r="M8"/>
    </row>
    <row r="9" spans="1:13" x14ac:dyDescent="0.25">
      <c r="A9" t="s">
        <v>31</v>
      </c>
      <c r="B9" t="s">
        <v>55</v>
      </c>
      <c r="C9" s="2">
        <v>45586</v>
      </c>
      <c r="D9" s="91">
        <v>3.75</v>
      </c>
      <c r="E9" t="s">
        <v>19</v>
      </c>
      <c r="F9">
        <v>4005408</v>
      </c>
      <c r="G9" t="s">
        <v>788</v>
      </c>
      <c r="H9">
        <v>3.75</v>
      </c>
      <c r="I9">
        <v>0</v>
      </c>
      <c r="J9">
        <v>0</v>
      </c>
      <c r="M9"/>
    </row>
    <row r="10" spans="1:13" hidden="1" x14ac:dyDescent="0.25">
      <c r="A10" t="s">
        <v>92</v>
      </c>
      <c r="B10" t="s">
        <v>582</v>
      </c>
      <c r="C10" s="2">
        <v>45586</v>
      </c>
      <c r="D10" s="91">
        <v>0</v>
      </c>
      <c r="E10" t="s">
        <v>26</v>
      </c>
      <c r="F10">
        <v>4005438</v>
      </c>
      <c r="G10" t="s">
        <v>788</v>
      </c>
      <c r="H10">
        <v>0</v>
      </c>
      <c r="I10">
        <v>0</v>
      </c>
      <c r="J10">
        <v>0</v>
      </c>
      <c r="M10"/>
    </row>
    <row r="11" spans="1:13" hidden="1" x14ac:dyDescent="0.25">
      <c r="A11" t="s">
        <v>92</v>
      </c>
      <c r="B11" t="s">
        <v>55</v>
      </c>
      <c r="C11" s="2">
        <v>45586</v>
      </c>
      <c r="D11" s="91">
        <v>0</v>
      </c>
      <c r="E11" t="s">
        <v>5</v>
      </c>
      <c r="F11">
        <v>4005439</v>
      </c>
      <c r="G11" t="s">
        <v>788</v>
      </c>
      <c r="H11">
        <v>0</v>
      </c>
      <c r="I11">
        <v>0</v>
      </c>
      <c r="J11">
        <v>0</v>
      </c>
      <c r="M11"/>
    </row>
    <row r="12" spans="1:13" x14ac:dyDescent="0.25">
      <c r="A12" t="s">
        <v>31</v>
      </c>
      <c r="B12" t="s">
        <v>336</v>
      </c>
      <c r="C12" s="2">
        <v>45586</v>
      </c>
      <c r="D12" s="91">
        <v>0</v>
      </c>
      <c r="E12" t="s">
        <v>5</v>
      </c>
      <c r="F12">
        <v>4005457</v>
      </c>
      <c r="G12" t="s">
        <v>788</v>
      </c>
      <c r="H12">
        <v>3.75</v>
      </c>
      <c r="I12">
        <v>1</v>
      </c>
      <c r="J12">
        <v>3.75</v>
      </c>
      <c r="M12"/>
    </row>
    <row r="13" spans="1:13" x14ac:dyDescent="0.25">
      <c r="A13" t="s">
        <v>31</v>
      </c>
      <c r="B13" t="s">
        <v>333</v>
      </c>
      <c r="C13" s="2">
        <v>45586</v>
      </c>
      <c r="D13" s="91">
        <v>0</v>
      </c>
      <c r="E13" t="s">
        <v>5</v>
      </c>
      <c r="F13">
        <v>4005458</v>
      </c>
      <c r="G13" t="s">
        <v>788</v>
      </c>
      <c r="H13">
        <v>3.75</v>
      </c>
      <c r="I13">
        <v>1</v>
      </c>
      <c r="J13">
        <v>3.75</v>
      </c>
      <c r="M13"/>
    </row>
    <row r="14" spans="1:13" hidden="1" x14ac:dyDescent="0.25">
      <c r="A14" t="s">
        <v>92</v>
      </c>
      <c r="B14" t="s">
        <v>55</v>
      </c>
      <c r="C14" s="2">
        <v>45586</v>
      </c>
      <c r="D14" s="91">
        <v>0</v>
      </c>
      <c r="E14" t="s">
        <v>5</v>
      </c>
      <c r="F14">
        <v>4005469</v>
      </c>
      <c r="G14" t="s">
        <v>788</v>
      </c>
      <c r="H14">
        <v>0</v>
      </c>
      <c r="I14">
        <v>0</v>
      </c>
      <c r="J14">
        <v>0</v>
      </c>
      <c r="M14"/>
    </row>
    <row r="15" spans="1:13" hidden="1" x14ac:dyDescent="0.25">
      <c r="A15" t="s">
        <v>92</v>
      </c>
      <c r="B15" t="s">
        <v>582</v>
      </c>
      <c r="C15" s="2">
        <v>45586</v>
      </c>
      <c r="D15" s="91">
        <v>0</v>
      </c>
      <c r="E15" t="s">
        <v>26</v>
      </c>
      <c r="F15">
        <v>4005470</v>
      </c>
      <c r="G15" t="s">
        <v>788</v>
      </c>
      <c r="H15">
        <v>0</v>
      </c>
      <c r="I15">
        <v>0</v>
      </c>
      <c r="J15">
        <v>0</v>
      </c>
      <c r="M15"/>
    </row>
    <row r="16" spans="1:13" x14ac:dyDescent="0.25">
      <c r="A16" t="s">
        <v>31</v>
      </c>
      <c r="B16" t="s">
        <v>336</v>
      </c>
      <c r="C16" s="2">
        <v>45586</v>
      </c>
      <c r="D16" s="91">
        <v>0</v>
      </c>
      <c r="E16" t="s">
        <v>5</v>
      </c>
      <c r="F16">
        <v>4005471</v>
      </c>
      <c r="G16" t="s">
        <v>788</v>
      </c>
      <c r="H16">
        <v>3.75</v>
      </c>
      <c r="I16">
        <v>1</v>
      </c>
      <c r="J16">
        <v>3.75</v>
      </c>
      <c r="M16"/>
    </row>
    <row r="17" spans="1:13" x14ac:dyDescent="0.25">
      <c r="A17" t="s">
        <v>31</v>
      </c>
      <c r="B17" t="s">
        <v>336</v>
      </c>
      <c r="C17" s="2">
        <v>45586</v>
      </c>
      <c r="D17" s="91">
        <v>0</v>
      </c>
      <c r="E17" t="s">
        <v>5</v>
      </c>
      <c r="F17">
        <v>4005472</v>
      </c>
      <c r="G17" t="s">
        <v>788</v>
      </c>
      <c r="H17">
        <v>3.75</v>
      </c>
      <c r="I17">
        <v>1</v>
      </c>
      <c r="J17">
        <v>3.75</v>
      </c>
      <c r="M17"/>
    </row>
    <row r="18" spans="1:13" hidden="1" x14ac:dyDescent="0.25">
      <c r="A18" t="s">
        <v>92</v>
      </c>
      <c r="B18" t="s">
        <v>390</v>
      </c>
      <c r="C18" s="2">
        <v>45586</v>
      </c>
      <c r="D18" s="91">
        <v>0</v>
      </c>
      <c r="E18" t="s">
        <v>5</v>
      </c>
      <c r="F18">
        <v>4005473</v>
      </c>
      <c r="G18" t="s">
        <v>788</v>
      </c>
      <c r="H18">
        <v>0</v>
      </c>
      <c r="I18">
        <v>0</v>
      </c>
      <c r="J18">
        <v>0</v>
      </c>
      <c r="M18"/>
    </row>
    <row r="19" spans="1:13" hidden="1" x14ac:dyDescent="0.25">
      <c r="A19" t="s">
        <v>92</v>
      </c>
      <c r="B19" t="s">
        <v>55</v>
      </c>
      <c r="C19" s="2">
        <v>45586</v>
      </c>
      <c r="D19" s="91">
        <v>0</v>
      </c>
      <c r="E19" t="s">
        <v>5</v>
      </c>
      <c r="F19">
        <v>4005474</v>
      </c>
      <c r="G19" t="s">
        <v>788</v>
      </c>
      <c r="H19">
        <v>0</v>
      </c>
      <c r="I19">
        <v>0</v>
      </c>
      <c r="J19">
        <v>0</v>
      </c>
      <c r="M19"/>
    </row>
    <row r="20" spans="1:13" hidden="1" x14ac:dyDescent="0.25">
      <c r="A20" t="s">
        <v>106</v>
      </c>
      <c r="B20" t="s">
        <v>55</v>
      </c>
      <c r="C20" s="2">
        <v>45586</v>
      </c>
      <c r="D20" s="91">
        <v>0</v>
      </c>
      <c r="E20" t="s">
        <v>5</v>
      </c>
      <c r="F20">
        <v>4005480</v>
      </c>
      <c r="G20" t="s">
        <v>788</v>
      </c>
      <c r="H20">
        <v>0</v>
      </c>
      <c r="I20">
        <v>0</v>
      </c>
      <c r="J20">
        <v>0</v>
      </c>
      <c r="M20"/>
    </row>
    <row r="21" spans="1:13" hidden="1" x14ac:dyDescent="0.25">
      <c r="A21" t="s">
        <v>106</v>
      </c>
      <c r="B21" t="s">
        <v>581</v>
      </c>
      <c r="C21" s="2">
        <v>45586</v>
      </c>
      <c r="D21" s="91">
        <v>0</v>
      </c>
      <c r="E21" t="s">
        <v>5</v>
      </c>
      <c r="F21">
        <v>4005481</v>
      </c>
      <c r="G21" t="s">
        <v>788</v>
      </c>
      <c r="H21">
        <v>0</v>
      </c>
      <c r="I21">
        <v>0</v>
      </c>
      <c r="J21">
        <v>0</v>
      </c>
      <c r="M21"/>
    </row>
    <row r="22" spans="1:13" x14ac:dyDescent="0.25">
      <c r="A22" t="s">
        <v>31</v>
      </c>
      <c r="B22" t="s">
        <v>734</v>
      </c>
      <c r="C22" s="2">
        <v>45586</v>
      </c>
      <c r="D22" s="91">
        <v>0</v>
      </c>
      <c r="E22" t="s">
        <v>5</v>
      </c>
      <c r="F22">
        <v>4005490</v>
      </c>
      <c r="G22" t="s">
        <v>788</v>
      </c>
      <c r="H22">
        <v>3.75</v>
      </c>
      <c r="I22">
        <v>1</v>
      </c>
      <c r="J22">
        <v>3.75</v>
      </c>
      <c r="M22"/>
    </row>
    <row r="23" spans="1:13" x14ac:dyDescent="0.25">
      <c r="A23" t="s">
        <v>31</v>
      </c>
      <c r="B23" t="s">
        <v>336</v>
      </c>
      <c r="C23" s="2">
        <v>45586</v>
      </c>
      <c r="D23" s="91">
        <v>0</v>
      </c>
      <c r="E23" t="s">
        <v>5</v>
      </c>
      <c r="F23">
        <v>4005491</v>
      </c>
      <c r="G23" t="s">
        <v>788</v>
      </c>
      <c r="H23">
        <v>3.75</v>
      </c>
      <c r="I23">
        <v>1</v>
      </c>
      <c r="J23">
        <v>3.75</v>
      </c>
      <c r="M23"/>
    </row>
    <row r="24" spans="1:13" hidden="1" x14ac:dyDescent="0.25">
      <c r="A24" t="s">
        <v>106</v>
      </c>
      <c r="B24" t="s">
        <v>55</v>
      </c>
      <c r="C24" s="2">
        <v>45586</v>
      </c>
      <c r="D24" s="91">
        <v>0</v>
      </c>
      <c r="E24" t="s">
        <v>5</v>
      </c>
      <c r="F24">
        <v>4005496</v>
      </c>
      <c r="G24" t="s">
        <v>788</v>
      </c>
      <c r="H24">
        <v>0</v>
      </c>
      <c r="I24">
        <v>0</v>
      </c>
      <c r="J24">
        <v>0</v>
      </c>
      <c r="M24"/>
    </row>
    <row r="25" spans="1:13" x14ac:dyDescent="0.25">
      <c r="A25" t="s">
        <v>31</v>
      </c>
      <c r="B25" t="s">
        <v>336</v>
      </c>
      <c r="C25" s="2">
        <v>45586</v>
      </c>
      <c r="D25" s="91">
        <v>0</v>
      </c>
      <c r="E25" t="s">
        <v>5</v>
      </c>
      <c r="F25">
        <v>4005498</v>
      </c>
      <c r="G25" t="s">
        <v>788</v>
      </c>
      <c r="H25">
        <v>3.75</v>
      </c>
      <c r="I25">
        <v>1</v>
      </c>
      <c r="J25">
        <v>3.75</v>
      </c>
      <c r="M25"/>
    </row>
    <row r="26" spans="1:13" x14ac:dyDescent="0.25">
      <c r="A26" t="s">
        <v>31</v>
      </c>
      <c r="B26" t="s">
        <v>336</v>
      </c>
      <c r="C26" s="2">
        <v>45586</v>
      </c>
      <c r="D26" s="91">
        <v>0</v>
      </c>
      <c r="E26" t="s">
        <v>5</v>
      </c>
      <c r="F26">
        <v>4005499</v>
      </c>
      <c r="G26" t="s">
        <v>788</v>
      </c>
      <c r="H26">
        <v>3.75</v>
      </c>
      <c r="I26">
        <v>1</v>
      </c>
      <c r="J26">
        <v>3.75</v>
      </c>
      <c r="M26"/>
    </row>
    <row r="27" spans="1:13" x14ac:dyDescent="0.25">
      <c r="A27" t="s">
        <v>31</v>
      </c>
      <c r="B27" t="s">
        <v>336</v>
      </c>
      <c r="C27" s="2">
        <v>45586</v>
      </c>
      <c r="D27" s="91">
        <v>0</v>
      </c>
      <c r="E27" t="s">
        <v>5</v>
      </c>
      <c r="F27">
        <v>4005500</v>
      </c>
      <c r="G27" t="s">
        <v>788</v>
      </c>
      <c r="H27">
        <v>3.75</v>
      </c>
      <c r="I27">
        <v>1</v>
      </c>
      <c r="J27">
        <v>3.75</v>
      </c>
      <c r="M27"/>
    </row>
    <row r="28" spans="1:13" x14ac:dyDescent="0.25">
      <c r="A28" t="s">
        <v>31</v>
      </c>
      <c r="B28" t="s">
        <v>336</v>
      </c>
      <c r="C28" s="2">
        <v>45586</v>
      </c>
      <c r="D28" s="91">
        <v>0</v>
      </c>
      <c r="E28" t="s">
        <v>5</v>
      </c>
      <c r="F28">
        <v>4005501</v>
      </c>
      <c r="G28" t="s">
        <v>788</v>
      </c>
      <c r="H28">
        <v>3.75</v>
      </c>
      <c r="I28">
        <v>1</v>
      </c>
      <c r="J28">
        <v>3.75</v>
      </c>
      <c r="M28"/>
    </row>
    <row r="29" spans="1:13" hidden="1" x14ac:dyDescent="0.25">
      <c r="A29" t="s">
        <v>106</v>
      </c>
      <c r="B29" t="s">
        <v>55</v>
      </c>
      <c r="C29" s="2">
        <v>45586</v>
      </c>
      <c r="D29" s="91">
        <v>0</v>
      </c>
      <c r="E29" t="s">
        <v>19</v>
      </c>
      <c r="F29">
        <v>4005503</v>
      </c>
      <c r="G29" t="s">
        <v>788</v>
      </c>
      <c r="H29">
        <v>0</v>
      </c>
      <c r="I29">
        <v>0</v>
      </c>
      <c r="J29">
        <v>0</v>
      </c>
      <c r="M29"/>
    </row>
    <row r="30" spans="1:13" hidden="1" x14ac:dyDescent="0.25">
      <c r="A30" t="s">
        <v>106</v>
      </c>
      <c r="B30" t="s">
        <v>392</v>
      </c>
      <c r="C30" s="2">
        <v>45586</v>
      </c>
      <c r="D30" s="91">
        <v>5</v>
      </c>
      <c r="E30" t="s">
        <v>5</v>
      </c>
      <c r="F30">
        <v>4005508</v>
      </c>
      <c r="G30" t="s">
        <v>788</v>
      </c>
      <c r="H30">
        <v>5</v>
      </c>
      <c r="I30">
        <v>0</v>
      </c>
      <c r="J30">
        <v>0</v>
      </c>
      <c r="M30"/>
    </row>
    <row r="31" spans="1:13" x14ac:dyDescent="0.25">
      <c r="A31" t="s">
        <v>31</v>
      </c>
      <c r="B31" t="s">
        <v>333</v>
      </c>
      <c r="C31" s="2">
        <v>45586</v>
      </c>
      <c r="D31" s="91">
        <v>0</v>
      </c>
      <c r="E31" t="s">
        <v>5</v>
      </c>
      <c r="F31">
        <v>4005511</v>
      </c>
      <c r="G31" t="s">
        <v>788</v>
      </c>
      <c r="H31">
        <v>3.75</v>
      </c>
      <c r="I31">
        <v>1</v>
      </c>
      <c r="J31">
        <v>3.75</v>
      </c>
      <c r="M31"/>
    </row>
    <row r="32" spans="1:13" x14ac:dyDescent="0.25">
      <c r="A32" t="s">
        <v>31</v>
      </c>
      <c r="B32" t="s">
        <v>333</v>
      </c>
      <c r="C32" s="2">
        <v>45586</v>
      </c>
      <c r="D32" s="91">
        <v>0</v>
      </c>
      <c r="E32" t="s">
        <v>5</v>
      </c>
      <c r="F32">
        <v>4005516</v>
      </c>
      <c r="G32" t="s">
        <v>788</v>
      </c>
      <c r="H32">
        <v>3.75</v>
      </c>
      <c r="I32">
        <v>1</v>
      </c>
      <c r="J32">
        <v>3.75</v>
      </c>
      <c r="M32"/>
    </row>
    <row r="33" spans="1:13" hidden="1" x14ac:dyDescent="0.25">
      <c r="A33" t="s">
        <v>106</v>
      </c>
      <c r="B33" t="s">
        <v>55</v>
      </c>
      <c r="C33" s="2">
        <v>45586</v>
      </c>
      <c r="D33" s="91">
        <v>0</v>
      </c>
      <c r="E33" t="s">
        <v>5</v>
      </c>
      <c r="F33">
        <v>4005521</v>
      </c>
      <c r="G33" t="s">
        <v>788</v>
      </c>
      <c r="H33">
        <v>0</v>
      </c>
      <c r="I33">
        <v>0</v>
      </c>
      <c r="J33">
        <v>0</v>
      </c>
      <c r="M33"/>
    </row>
    <row r="34" spans="1:13" hidden="1" x14ac:dyDescent="0.25">
      <c r="A34" t="s">
        <v>106</v>
      </c>
      <c r="B34" t="s">
        <v>55</v>
      </c>
      <c r="C34" s="2">
        <v>45586</v>
      </c>
      <c r="D34" s="91">
        <v>0</v>
      </c>
      <c r="E34" t="s">
        <v>19</v>
      </c>
      <c r="F34">
        <v>4005522</v>
      </c>
      <c r="G34" t="s">
        <v>788</v>
      </c>
      <c r="H34">
        <v>0</v>
      </c>
      <c r="I34">
        <v>0</v>
      </c>
      <c r="J34">
        <v>0</v>
      </c>
      <c r="M34"/>
    </row>
    <row r="35" spans="1:13" hidden="1" x14ac:dyDescent="0.25">
      <c r="A35" t="s">
        <v>106</v>
      </c>
      <c r="B35" t="s">
        <v>55</v>
      </c>
      <c r="C35" s="2">
        <v>45586</v>
      </c>
      <c r="D35" s="91">
        <v>0</v>
      </c>
      <c r="E35" t="s">
        <v>5</v>
      </c>
      <c r="F35">
        <v>4005539</v>
      </c>
      <c r="G35" t="s">
        <v>788</v>
      </c>
      <c r="H35">
        <v>0</v>
      </c>
      <c r="I35">
        <v>0</v>
      </c>
      <c r="J35">
        <v>0</v>
      </c>
      <c r="M35"/>
    </row>
    <row r="36" spans="1:13" hidden="1" x14ac:dyDescent="0.25">
      <c r="A36" t="s">
        <v>92</v>
      </c>
      <c r="B36" t="s">
        <v>55</v>
      </c>
      <c r="C36" s="2">
        <v>45586</v>
      </c>
      <c r="D36" s="91">
        <v>5.5</v>
      </c>
      <c r="E36" t="s">
        <v>5</v>
      </c>
      <c r="F36">
        <v>4005551</v>
      </c>
      <c r="G36" t="s">
        <v>788</v>
      </c>
      <c r="H36">
        <v>5.5</v>
      </c>
      <c r="I36">
        <v>0</v>
      </c>
      <c r="J36">
        <v>0</v>
      </c>
      <c r="M36"/>
    </row>
    <row r="37" spans="1:13" hidden="1" x14ac:dyDescent="0.25">
      <c r="A37" t="s">
        <v>92</v>
      </c>
      <c r="B37" t="s">
        <v>55</v>
      </c>
      <c r="C37" s="2">
        <v>45586</v>
      </c>
      <c r="D37" s="91">
        <v>0</v>
      </c>
      <c r="E37" t="s">
        <v>5</v>
      </c>
      <c r="F37">
        <v>4005552</v>
      </c>
      <c r="G37" t="s">
        <v>788</v>
      </c>
      <c r="H37">
        <v>0</v>
      </c>
      <c r="I37">
        <v>0</v>
      </c>
      <c r="J37">
        <v>0</v>
      </c>
      <c r="M37"/>
    </row>
    <row r="38" spans="1:13" hidden="1" x14ac:dyDescent="0.25">
      <c r="A38" t="s">
        <v>92</v>
      </c>
      <c r="B38" t="s">
        <v>55</v>
      </c>
      <c r="C38" s="2">
        <v>45586</v>
      </c>
      <c r="D38" s="91">
        <v>0</v>
      </c>
      <c r="E38" t="s">
        <v>5</v>
      </c>
      <c r="F38">
        <v>4005553</v>
      </c>
      <c r="G38" t="s">
        <v>788</v>
      </c>
      <c r="H38">
        <v>5.5</v>
      </c>
      <c r="I38">
        <v>1</v>
      </c>
      <c r="J38">
        <v>5.5</v>
      </c>
      <c r="M38"/>
    </row>
    <row r="39" spans="1:13" hidden="1" x14ac:dyDescent="0.25">
      <c r="A39" t="s">
        <v>92</v>
      </c>
      <c r="B39" t="s">
        <v>470</v>
      </c>
      <c r="C39" s="2">
        <v>45586</v>
      </c>
      <c r="D39" s="91">
        <v>0</v>
      </c>
      <c r="E39" t="s">
        <v>5</v>
      </c>
      <c r="F39">
        <v>4005554</v>
      </c>
      <c r="G39" t="s">
        <v>788</v>
      </c>
      <c r="H39">
        <v>0</v>
      </c>
      <c r="I39">
        <v>0</v>
      </c>
      <c r="J39">
        <v>0</v>
      </c>
      <c r="M39"/>
    </row>
    <row r="40" spans="1:13" x14ac:dyDescent="0.25">
      <c r="A40" t="s">
        <v>31</v>
      </c>
      <c r="B40" t="s">
        <v>336</v>
      </c>
      <c r="C40" s="2">
        <v>45586</v>
      </c>
      <c r="D40" s="91">
        <v>0</v>
      </c>
      <c r="E40" t="s">
        <v>5</v>
      </c>
      <c r="F40">
        <v>4005555</v>
      </c>
      <c r="G40" t="s">
        <v>788</v>
      </c>
      <c r="H40">
        <v>3.75</v>
      </c>
      <c r="I40">
        <v>1</v>
      </c>
      <c r="J40">
        <v>3.75</v>
      </c>
      <c r="M40"/>
    </row>
    <row r="41" spans="1:13" x14ac:dyDescent="0.25">
      <c r="A41" t="s">
        <v>31</v>
      </c>
      <c r="B41" t="s">
        <v>333</v>
      </c>
      <c r="C41" s="2">
        <v>45586</v>
      </c>
      <c r="D41" s="91">
        <v>0</v>
      </c>
      <c r="E41" t="s">
        <v>5</v>
      </c>
      <c r="F41">
        <v>4005556</v>
      </c>
      <c r="G41" t="s">
        <v>788</v>
      </c>
      <c r="H41">
        <v>3.75</v>
      </c>
      <c r="I41">
        <v>1</v>
      </c>
      <c r="J41">
        <v>3.75</v>
      </c>
      <c r="M41"/>
    </row>
    <row r="42" spans="1:13" x14ac:dyDescent="0.25">
      <c r="A42" t="s">
        <v>31</v>
      </c>
      <c r="B42" t="s">
        <v>336</v>
      </c>
      <c r="C42" s="2">
        <v>45586</v>
      </c>
      <c r="D42" s="91">
        <v>0</v>
      </c>
      <c r="E42" t="s">
        <v>5</v>
      </c>
      <c r="F42">
        <v>4005559</v>
      </c>
      <c r="G42" t="s">
        <v>788</v>
      </c>
      <c r="H42">
        <v>3.75</v>
      </c>
      <c r="I42">
        <v>1</v>
      </c>
      <c r="J42">
        <v>3.75</v>
      </c>
      <c r="M42"/>
    </row>
    <row r="43" spans="1:13" x14ac:dyDescent="0.25">
      <c r="A43" t="s">
        <v>31</v>
      </c>
      <c r="B43" t="s">
        <v>336</v>
      </c>
      <c r="C43" s="2">
        <v>45586</v>
      </c>
      <c r="D43" s="91">
        <v>0</v>
      </c>
      <c r="E43" t="s">
        <v>5</v>
      </c>
      <c r="F43">
        <v>4005560</v>
      </c>
      <c r="G43" t="s">
        <v>788</v>
      </c>
      <c r="H43">
        <v>3.75</v>
      </c>
      <c r="I43">
        <v>1</v>
      </c>
      <c r="J43">
        <v>3.75</v>
      </c>
      <c r="M43"/>
    </row>
    <row r="44" spans="1:13" x14ac:dyDescent="0.25">
      <c r="A44" t="s">
        <v>31</v>
      </c>
      <c r="B44" t="s">
        <v>336</v>
      </c>
      <c r="C44" s="2">
        <v>45586</v>
      </c>
      <c r="D44" s="91">
        <v>0</v>
      </c>
      <c r="E44" t="s">
        <v>5</v>
      </c>
      <c r="F44">
        <v>4005561</v>
      </c>
      <c r="G44" t="s">
        <v>788</v>
      </c>
      <c r="H44">
        <v>3.75</v>
      </c>
      <c r="I44">
        <v>1</v>
      </c>
      <c r="J44">
        <v>3.75</v>
      </c>
      <c r="M44"/>
    </row>
    <row r="45" spans="1:13" x14ac:dyDescent="0.25">
      <c r="A45" t="s">
        <v>31</v>
      </c>
      <c r="B45" t="s">
        <v>336</v>
      </c>
      <c r="C45" s="2">
        <v>45586</v>
      </c>
      <c r="D45" s="91">
        <v>0</v>
      </c>
      <c r="E45" t="s">
        <v>5</v>
      </c>
      <c r="F45">
        <v>4005562</v>
      </c>
      <c r="G45" t="s">
        <v>788</v>
      </c>
      <c r="H45">
        <v>3.75</v>
      </c>
      <c r="I45">
        <v>1</v>
      </c>
      <c r="J45">
        <v>3.75</v>
      </c>
      <c r="M45"/>
    </row>
    <row r="46" spans="1:13" hidden="1" x14ac:dyDescent="0.25">
      <c r="A46" t="s">
        <v>92</v>
      </c>
      <c r="B46" t="s">
        <v>406</v>
      </c>
      <c r="C46" s="2">
        <v>45586</v>
      </c>
      <c r="D46" s="91">
        <v>5</v>
      </c>
      <c r="E46" t="s">
        <v>26</v>
      </c>
      <c r="F46">
        <v>4005563</v>
      </c>
      <c r="G46" t="s">
        <v>788</v>
      </c>
      <c r="H46">
        <v>5</v>
      </c>
      <c r="I46">
        <v>0</v>
      </c>
      <c r="J46">
        <v>0</v>
      </c>
      <c r="M46"/>
    </row>
    <row r="47" spans="1:13" hidden="1" x14ac:dyDescent="0.25">
      <c r="A47" t="s">
        <v>92</v>
      </c>
      <c r="B47" t="s">
        <v>60</v>
      </c>
      <c r="C47" s="2">
        <v>45586</v>
      </c>
      <c r="D47" s="91">
        <v>3.75</v>
      </c>
      <c r="E47" t="s">
        <v>5</v>
      </c>
      <c r="F47">
        <v>4005564</v>
      </c>
      <c r="G47" t="s">
        <v>788</v>
      </c>
      <c r="H47">
        <v>3.75</v>
      </c>
      <c r="I47">
        <v>0</v>
      </c>
      <c r="J47">
        <v>0</v>
      </c>
      <c r="M47"/>
    </row>
    <row r="48" spans="1:13" x14ac:dyDescent="0.25">
      <c r="A48" t="s">
        <v>31</v>
      </c>
      <c r="B48" t="s">
        <v>734</v>
      </c>
      <c r="C48" s="2">
        <v>45586</v>
      </c>
      <c r="D48" s="91">
        <v>0</v>
      </c>
      <c r="E48" t="s">
        <v>5</v>
      </c>
      <c r="F48">
        <v>4005566</v>
      </c>
      <c r="G48" t="s">
        <v>788</v>
      </c>
      <c r="H48">
        <v>3.75</v>
      </c>
      <c r="I48">
        <v>1</v>
      </c>
      <c r="J48">
        <v>3.75</v>
      </c>
      <c r="M48"/>
    </row>
    <row r="49" spans="1:13" x14ac:dyDescent="0.25">
      <c r="A49" t="s">
        <v>31</v>
      </c>
      <c r="B49" t="s">
        <v>336</v>
      </c>
      <c r="C49" s="2">
        <v>45586</v>
      </c>
      <c r="D49" s="91">
        <v>0</v>
      </c>
      <c r="E49" t="s">
        <v>5</v>
      </c>
      <c r="F49">
        <v>4005567</v>
      </c>
      <c r="G49" t="s">
        <v>788</v>
      </c>
      <c r="H49">
        <v>3.75</v>
      </c>
      <c r="I49">
        <v>1</v>
      </c>
      <c r="J49">
        <v>3.75</v>
      </c>
      <c r="M49"/>
    </row>
    <row r="50" spans="1:13" x14ac:dyDescent="0.25">
      <c r="A50" t="s">
        <v>31</v>
      </c>
      <c r="B50" t="s">
        <v>55</v>
      </c>
      <c r="C50" s="2">
        <v>45586</v>
      </c>
      <c r="D50" s="91">
        <v>0</v>
      </c>
      <c r="F50">
        <v>4005574</v>
      </c>
      <c r="G50" t="s">
        <v>854</v>
      </c>
      <c r="H50">
        <v>3.75</v>
      </c>
      <c r="I50">
        <v>1</v>
      </c>
      <c r="J50">
        <v>3.75</v>
      </c>
      <c r="M50"/>
    </row>
    <row r="51" spans="1:13" hidden="1" x14ac:dyDescent="0.25">
      <c r="A51" t="s">
        <v>92</v>
      </c>
      <c r="B51" t="s">
        <v>470</v>
      </c>
      <c r="C51" s="2">
        <v>45586</v>
      </c>
      <c r="D51" s="91">
        <v>0</v>
      </c>
      <c r="E51" t="s">
        <v>5</v>
      </c>
      <c r="F51">
        <v>4005575</v>
      </c>
      <c r="G51" t="s">
        <v>788</v>
      </c>
      <c r="H51">
        <v>0</v>
      </c>
      <c r="I51">
        <v>0</v>
      </c>
      <c r="J51">
        <v>0</v>
      </c>
      <c r="M51"/>
    </row>
    <row r="52" spans="1:13" hidden="1" x14ac:dyDescent="0.25">
      <c r="A52" t="s">
        <v>92</v>
      </c>
      <c r="B52" t="s">
        <v>55</v>
      </c>
      <c r="C52" s="2">
        <v>45586</v>
      </c>
      <c r="D52" s="91">
        <v>0</v>
      </c>
      <c r="E52" t="s">
        <v>5</v>
      </c>
      <c r="F52">
        <v>4005576</v>
      </c>
      <c r="G52" t="s">
        <v>788</v>
      </c>
      <c r="H52">
        <v>0</v>
      </c>
      <c r="I52">
        <v>0</v>
      </c>
      <c r="J52">
        <v>0</v>
      </c>
      <c r="M52"/>
    </row>
    <row r="53" spans="1:13" x14ac:dyDescent="0.25">
      <c r="A53" t="s">
        <v>31</v>
      </c>
      <c r="B53" t="s">
        <v>59</v>
      </c>
      <c r="C53" s="2">
        <v>45586</v>
      </c>
      <c r="D53" s="91">
        <v>0</v>
      </c>
      <c r="E53" t="s">
        <v>5</v>
      </c>
      <c r="F53">
        <v>4005583</v>
      </c>
      <c r="G53" t="s">
        <v>788</v>
      </c>
      <c r="H53">
        <v>3.75</v>
      </c>
      <c r="I53">
        <v>1</v>
      </c>
      <c r="J53">
        <v>3.75</v>
      </c>
      <c r="M53"/>
    </row>
    <row r="54" spans="1:13" x14ac:dyDescent="0.25">
      <c r="A54" t="s">
        <v>31</v>
      </c>
      <c r="B54" t="s">
        <v>59</v>
      </c>
      <c r="C54" s="2">
        <v>45586</v>
      </c>
      <c r="D54" s="91">
        <v>0</v>
      </c>
      <c r="E54" t="s">
        <v>5</v>
      </c>
      <c r="F54">
        <v>4005584</v>
      </c>
      <c r="G54" t="s">
        <v>788</v>
      </c>
      <c r="H54">
        <v>3.75</v>
      </c>
      <c r="I54">
        <v>1</v>
      </c>
      <c r="J54">
        <v>3.75</v>
      </c>
      <c r="M54"/>
    </row>
    <row r="55" spans="1:13" hidden="1" x14ac:dyDescent="0.25">
      <c r="A55" t="s">
        <v>92</v>
      </c>
      <c r="B55" t="s">
        <v>390</v>
      </c>
      <c r="C55" s="2">
        <v>45586</v>
      </c>
      <c r="D55" s="91">
        <v>0</v>
      </c>
      <c r="E55" t="s">
        <v>5</v>
      </c>
      <c r="F55">
        <v>4005586</v>
      </c>
      <c r="G55" t="s">
        <v>788</v>
      </c>
      <c r="H55">
        <v>0</v>
      </c>
      <c r="I55">
        <v>0</v>
      </c>
      <c r="J55">
        <v>0</v>
      </c>
      <c r="M55"/>
    </row>
    <row r="56" spans="1:13" hidden="1" x14ac:dyDescent="0.25">
      <c r="A56" t="s">
        <v>92</v>
      </c>
      <c r="B56" t="s">
        <v>55</v>
      </c>
      <c r="C56" s="2">
        <v>45586</v>
      </c>
      <c r="D56" s="91">
        <v>0</v>
      </c>
      <c r="E56" t="s">
        <v>5</v>
      </c>
      <c r="F56">
        <v>4005587</v>
      </c>
      <c r="G56" t="s">
        <v>788</v>
      </c>
      <c r="H56">
        <v>0</v>
      </c>
      <c r="I56">
        <v>0</v>
      </c>
      <c r="J56">
        <v>0</v>
      </c>
      <c r="M56"/>
    </row>
    <row r="57" spans="1:13" x14ac:dyDescent="0.25">
      <c r="A57" t="s">
        <v>31</v>
      </c>
      <c r="B57" t="s">
        <v>55</v>
      </c>
      <c r="C57" s="2">
        <v>45586</v>
      </c>
      <c r="D57" s="91">
        <v>3.75</v>
      </c>
      <c r="E57" t="s">
        <v>19</v>
      </c>
      <c r="F57">
        <v>4005594</v>
      </c>
      <c r="G57" t="s">
        <v>788</v>
      </c>
      <c r="H57">
        <v>3.75</v>
      </c>
      <c r="I57">
        <v>0</v>
      </c>
      <c r="J57">
        <v>0</v>
      </c>
      <c r="M57"/>
    </row>
    <row r="58" spans="1:13" hidden="1" x14ac:dyDescent="0.25">
      <c r="A58" t="s">
        <v>106</v>
      </c>
      <c r="B58" t="s">
        <v>406</v>
      </c>
      <c r="C58" s="2">
        <v>45586</v>
      </c>
      <c r="D58" s="91">
        <v>0</v>
      </c>
      <c r="E58" t="s">
        <v>26</v>
      </c>
      <c r="F58">
        <v>4005596</v>
      </c>
      <c r="G58" t="s">
        <v>788</v>
      </c>
      <c r="H58">
        <v>0</v>
      </c>
      <c r="I58">
        <v>0</v>
      </c>
      <c r="J58">
        <v>0</v>
      </c>
      <c r="M58"/>
    </row>
    <row r="59" spans="1:13" hidden="1" x14ac:dyDescent="0.25">
      <c r="A59" t="s">
        <v>106</v>
      </c>
      <c r="B59" t="s">
        <v>392</v>
      </c>
      <c r="C59" s="2">
        <v>45586</v>
      </c>
      <c r="D59" s="91">
        <v>0</v>
      </c>
      <c r="E59" t="s">
        <v>26</v>
      </c>
      <c r="F59">
        <v>4005597</v>
      </c>
      <c r="G59" t="s">
        <v>788</v>
      </c>
      <c r="H59">
        <v>0</v>
      </c>
      <c r="I59">
        <v>0</v>
      </c>
      <c r="J59">
        <v>0</v>
      </c>
      <c r="M59"/>
    </row>
    <row r="60" spans="1:13" hidden="1" x14ac:dyDescent="0.25">
      <c r="A60" t="s">
        <v>92</v>
      </c>
      <c r="B60" t="s">
        <v>392</v>
      </c>
      <c r="C60" s="2">
        <v>45586</v>
      </c>
      <c r="D60" s="91">
        <v>5</v>
      </c>
      <c r="E60" t="s">
        <v>26</v>
      </c>
      <c r="F60">
        <v>4005598</v>
      </c>
      <c r="G60" t="s">
        <v>788</v>
      </c>
      <c r="H60">
        <v>5</v>
      </c>
      <c r="I60">
        <v>0</v>
      </c>
      <c r="J60">
        <v>0</v>
      </c>
      <c r="M60"/>
    </row>
    <row r="61" spans="1:13" hidden="1" x14ac:dyDescent="0.25">
      <c r="A61" t="s">
        <v>92</v>
      </c>
      <c r="B61" t="s">
        <v>581</v>
      </c>
      <c r="C61" s="2">
        <v>45586</v>
      </c>
      <c r="D61" s="91">
        <v>5.5</v>
      </c>
      <c r="E61" t="s">
        <v>5</v>
      </c>
      <c r="F61">
        <v>4005599</v>
      </c>
      <c r="G61" t="s">
        <v>788</v>
      </c>
      <c r="H61">
        <v>5.5</v>
      </c>
      <c r="I61">
        <v>0</v>
      </c>
      <c r="J61">
        <v>0</v>
      </c>
      <c r="M61"/>
    </row>
    <row r="62" spans="1:13" hidden="1" x14ac:dyDescent="0.25">
      <c r="A62" t="s">
        <v>92</v>
      </c>
      <c r="B62" t="s">
        <v>55</v>
      </c>
      <c r="C62" s="2">
        <v>45586</v>
      </c>
      <c r="D62" s="91">
        <v>5</v>
      </c>
      <c r="E62" t="s">
        <v>5</v>
      </c>
      <c r="F62">
        <v>4005601</v>
      </c>
      <c r="G62" t="s">
        <v>788</v>
      </c>
      <c r="H62">
        <v>5</v>
      </c>
      <c r="I62">
        <v>0</v>
      </c>
      <c r="J62">
        <v>0</v>
      </c>
      <c r="M62"/>
    </row>
    <row r="63" spans="1:13" hidden="1" x14ac:dyDescent="0.25">
      <c r="A63" t="s">
        <v>106</v>
      </c>
      <c r="B63" t="s">
        <v>392</v>
      </c>
      <c r="C63" s="2">
        <v>45586</v>
      </c>
      <c r="D63" s="91">
        <v>0</v>
      </c>
      <c r="E63" t="s">
        <v>5</v>
      </c>
      <c r="F63">
        <v>4005606</v>
      </c>
      <c r="G63" t="s">
        <v>788</v>
      </c>
      <c r="H63">
        <v>0</v>
      </c>
      <c r="I63">
        <v>0</v>
      </c>
      <c r="J63">
        <v>0</v>
      </c>
      <c r="M63"/>
    </row>
    <row r="64" spans="1:13" x14ac:dyDescent="0.25">
      <c r="A64" t="s">
        <v>31</v>
      </c>
      <c r="B64" t="s">
        <v>698</v>
      </c>
      <c r="C64" s="2">
        <v>45586</v>
      </c>
      <c r="D64" s="91">
        <v>0</v>
      </c>
      <c r="E64" t="s">
        <v>5</v>
      </c>
      <c r="F64">
        <v>4005607</v>
      </c>
      <c r="G64" t="s">
        <v>788</v>
      </c>
      <c r="H64">
        <v>3.75</v>
      </c>
      <c r="I64">
        <v>1</v>
      </c>
      <c r="J64">
        <v>3.75</v>
      </c>
      <c r="M64"/>
    </row>
    <row r="65" spans="1:13" x14ac:dyDescent="0.25">
      <c r="A65" t="s">
        <v>31</v>
      </c>
      <c r="B65" t="s">
        <v>59</v>
      </c>
      <c r="C65" s="2">
        <v>45586</v>
      </c>
      <c r="D65" s="91">
        <v>0</v>
      </c>
      <c r="E65" t="s">
        <v>5</v>
      </c>
      <c r="F65">
        <v>4005608</v>
      </c>
      <c r="G65" t="s">
        <v>788</v>
      </c>
      <c r="H65">
        <v>3.75</v>
      </c>
      <c r="I65">
        <v>1</v>
      </c>
      <c r="J65">
        <v>3.75</v>
      </c>
      <c r="M65"/>
    </row>
    <row r="66" spans="1:13" hidden="1" x14ac:dyDescent="0.25">
      <c r="A66" t="s">
        <v>106</v>
      </c>
      <c r="B66" t="s">
        <v>432</v>
      </c>
      <c r="C66" s="2">
        <v>45586</v>
      </c>
      <c r="D66" s="91">
        <v>0</v>
      </c>
      <c r="E66" t="s">
        <v>26</v>
      </c>
      <c r="F66">
        <v>4005613</v>
      </c>
      <c r="G66" t="s">
        <v>788</v>
      </c>
      <c r="H66">
        <v>0</v>
      </c>
      <c r="I66">
        <v>0</v>
      </c>
      <c r="J66">
        <v>0</v>
      </c>
      <c r="M66"/>
    </row>
    <row r="67" spans="1:13" hidden="1" x14ac:dyDescent="0.25">
      <c r="A67" t="s">
        <v>106</v>
      </c>
      <c r="B67" t="s">
        <v>55</v>
      </c>
      <c r="C67" s="2">
        <v>45586</v>
      </c>
      <c r="D67" s="91">
        <v>0</v>
      </c>
      <c r="E67" t="s">
        <v>5</v>
      </c>
      <c r="F67">
        <v>4005614</v>
      </c>
      <c r="G67" t="s">
        <v>788</v>
      </c>
      <c r="H67">
        <v>0</v>
      </c>
      <c r="I67">
        <v>0</v>
      </c>
      <c r="J67">
        <v>0</v>
      </c>
      <c r="M67"/>
    </row>
    <row r="68" spans="1:13" hidden="1" x14ac:dyDescent="0.25">
      <c r="A68" t="s">
        <v>106</v>
      </c>
      <c r="B68" t="s">
        <v>432</v>
      </c>
      <c r="C68" s="2">
        <v>45586</v>
      </c>
      <c r="D68" s="91">
        <v>0</v>
      </c>
      <c r="E68" t="s">
        <v>26</v>
      </c>
      <c r="F68">
        <v>4005627</v>
      </c>
      <c r="G68" t="s">
        <v>788</v>
      </c>
      <c r="H68">
        <v>0</v>
      </c>
      <c r="I68">
        <v>0</v>
      </c>
      <c r="J68">
        <v>0</v>
      </c>
      <c r="M68"/>
    </row>
    <row r="69" spans="1:13" hidden="1" x14ac:dyDescent="0.25">
      <c r="A69" t="s">
        <v>106</v>
      </c>
      <c r="B69" t="s">
        <v>392</v>
      </c>
      <c r="C69" s="2">
        <v>45586</v>
      </c>
      <c r="D69" s="91">
        <v>0</v>
      </c>
      <c r="E69" t="s">
        <v>5</v>
      </c>
      <c r="F69">
        <v>4005628</v>
      </c>
      <c r="G69" t="s">
        <v>788</v>
      </c>
      <c r="H69">
        <v>0</v>
      </c>
      <c r="I69">
        <v>0</v>
      </c>
      <c r="J69">
        <v>0</v>
      </c>
      <c r="M69"/>
    </row>
    <row r="70" spans="1:13" hidden="1" x14ac:dyDescent="0.25">
      <c r="A70" t="s">
        <v>106</v>
      </c>
      <c r="B70" t="s">
        <v>581</v>
      </c>
      <c r="C70" s="2">
        <v>45586</v>
      </c>
      <c r="D70" s="91">
        <v>0</v>
      </c>
      <c r="E70" t="s">
        <v>5</v>
      </c>
      <c r="F70">
        <v>4005634</v>
      </c>
      <c r="G70" t="s">
        <v>788</v>
      </c>
      <c r="H70">
        <v>0</v>
      </c>
      <c r="I70">
        <v>0</v>
      </c>
      <c r="J70">
        <v>0</v>
      </c>
      <c r="M70"/>
    </row>
    <row r="71" spans="1:13" hidden="1" x14ac:dyDescent="0.25">
      <c r="A71" t="s">
        <v>106</v>
      </c>
      <c r="B71" t="s">
        <v>392</v>
      </c>
      <c r="C71" s="2">
        <v>45586</v>
      </c>
      <c r="D71" s="91">
        <v>0</v>
      </c>
      <c r="E71" t="s">
        <v>26</v>
      </c>
      <c r="F71">
        <v>4005644</v>
      </c>
      <c r="G71" t="s">
        <v>788</v>
      </c>
      <c r="H71">
        <v>5</v>
      </c>
      <c r="I71">
        <v>1</v>
      </c>
      <c r="J71">
        <v>5</v>
      </c>
      <c r="M71"/>
    </row>
    <row r="72" spans="1:13" hidden="1" x14ac:dyDescent="0.25">
      <c r="A72" t="s">
        <v>106</v>
      </c>
      <c r="B72" t="s">
        <v>55</v>
      </c>
      <c r="C72" s="2">
        <v>45586</v>
      </c>
      <c r="D72" s="91">
        <v>5</v>
      </c>
      <c r="E72" t="s">
        <v>5</v>
      </c>
      <c r="F72">
        <v>4005645</v>
      </c>
      <c r="G72" t="s">
        <v>788</v>
      </c>
      <c r="H72">
        <v>5</v>
      </c>
      <c r="I72">
        <v>0</v>
      </c>
      <c r="J72">
        <v>0</v>
      </c>
      <c r="M72"/>
    </row>
    <row r="73" spans="1:13" hidden="1" x14ac:dyDescent="0.25">
      <c r="A73" t="s">
        <v>92</v>
      </c>
      <c r="B73" t="s">
        <v>55</v>
      </c>
      <c r="C73" s="2">
        <v>45586</v>
      </c>
      <c r="D73" s="91">
        <v>5.5</v>
      </c>
      <c r="E73" t="s">
        <v>5</v>
      </c>
      <c r="F73">
        <v>4005647</v>
      </c>
      <c r="G73" t="s">
        <v>788</v>
      </c>
      <c r="H73">
        <v>5.5</v>
      </c>
      <c r="I73">
        <v>0</v>
      </c>
      <c r="J73">
        <v>0</v>
      </c>
      <c r="M73"/>
    </row>
    <row r="74" spans="1:13" hidden="1" x14ac:dyDescent="0.25">
      <c r="A74" t="s">
        <v>92</v>
      </c>
      <c r="B74" t="s">
        <v>444</v>
      </c>
      <c r="C74" s="2">
        <v>45586</v>
      </c>
      <c r="D74" s="91">
        <v>0</v>
      </c>
      <c r="E74" t="s">
        <v>5</v>
      </c>
      <c r="F74">
        <v>4005648</v>
      </c>
      <c r="G74" t="s">
        <v>788</v>
      </c>
      <c r="H74">
        <v>0</v>
      </c>
      <c r="I74">
        <v>0</v>
      </c>
      <c r="J74">
        <v>0</v>
      </c>
      <c r="M74"/>
    </row>
    <row r="75" spans="1:13" x14ac:dyDescent="0.25">
      <c r="A75" t="s">
        <v>31</v>
      </c>
      <c r="B75" t="s">
        <v>734</v>
      </c>
      <c r="C75" s="2">
        <v>45586</v>
      </c>
      <c r="D75" s="91">
        <v>0</v>
      </c>
      <c r="E75" t="s">
        <v>5</v>
      </c>
      <c r="F75">
        <v>4005652</v>
      </c>
      <c r="G75" t="s">
        <v>788</v>
      </c>
      <c r="H75">
        <v>3.75</v>
      </c>
      <c r="I75">
        <v>1</v>
      </c>
      <c r="J75">
        <v>3.75</v>
      </c>
      <c r="M75"/>
    </row>
    <row r="76" spans="1:13" x14ac:dyDescent="0.25">
      <c r="A76" t="s">
        <v>31</v>
      </c>
      <c r="B76" t="s">
        <v>333</v>
      </c>
      <c r="C76" s="2">
        <v>45586</v>
      </c>
      <c r="D76" s="91">
        <v>0</v>
      </c>
      <c r="E76" t="s">
        <v>5</v>
      </c>
      <c r="F76">
        <v>4005654</v>
      </c>
      <c r="G76" t="s">
        <v>788</v>
      </c>
      <c r="H76">
        <v>3.75</v>
      </c>
      <c r="I76">
        <v>1</v>
      </c>
      <c r="J76">
        <v>3.75</v>
      </c>
      <c r="M76"/>
    </row>
    <row r="77" spans="1:13" x14ac:dyDescent="0.25">
      <c r="A77" t="s">
        <v>31</v>
      </c>
      <c r="B77" t="s">
        <v>734</v>
      </c>
      <c r="C77" s="2">
        <v>45586</v>
      </c>
      <c r="D77" s="91">
        <v>0</v>
      </c>
      <c r="E77" t="s">
        <v>5</v>
      </c>
      <c r="F77">
        <v>4005655</v>
      </c>
      <c r="G77" t="s">
        <v>788</v>
      </c>
      <c r="H77">
        <v>3.75</v>
      </c>
      <c r="I77">
        <v>1</v>
      </c>
      <c r="J77">
        <v>3.75</v>
      </c>
      <c r="M77"/>
    </row>
    <row r="78" spans="1:13" x14ac:dyDescent="0.25">
      <c r="A78" t="s">
        <v>31</v>
      </c>
      <c r="B78" t="s">
        <v>59</v>
      </c>
      <c r="C78" s="2">
        <v>45586</v>
      </c>
      <c r="D78" s="91">
        <v>0</v>
      </c>
      <c r="E78" t="s">
        <v>5</v>
      </c>
      <c r="F78">
        <v>4005664</v>
      </c>
      <c r="G78" t="s">
        <v>788</v>
      </c>
      <c r="H78">
        <v>3.75</v>
      </c>
      <c r="I78">
        <v>1</v>
      </c>
      <c r="J78">
        <v>3.75</v>
      </c>
      <c r="M78"/>
    </row>
    <row r="79" spans="1:13" hidden="1" x14ac:dyDescent="0.25">
      <c r="A79" t="s">
        <v>106</v>
      </c>
      <c r="B79" t="s">
        <v>392</v>
      </c>
      <c r="C79" s="2">
        <v>45586</v>
      </c>
      <c r="D79" s="91">
        <v>5</v>
      </c>
      <c r="E79" t="s">
        <v>26</v>
      </c>
      <c r="F79">
        <v>4005666</v>
      </c>
      <c r="G79" t="s">
        <v>788</v>
      </c>
      <c r="H79">
        <v>5</v>
      </c>
      <c r="I79">
        <v>0</v>
      </c>
      <c r="J79">
        <v>0</v>
      </c>
      <c r="M79"/>
    </row>
    <row r="80" spans="1:13" hidden="1" x14ac:dyDescent="0.25">
      <c r="A80" t="s">
        <v>106</v>
      </c>
      <c r="B80" t="s">
        <v>581</v>
      </c>
      <c r="C80" s="2">
        <v>45586</v>
      </c>
      <c r="D80" s="91">
        <v>5</v>
      </c>
      <c r="E80" t="s">
        <v>5</v>
      </c>
      <c r="F80">
        <v>4005667</v>
      </c>
      <c r="G80" t="s">
        <v>788</v>
      </c>
      <c r="H80">
        <v>5</v>
      </c>
      <c r="I80">
        <v>0</v>
      </c>
      <c r="J80">
        <v>0</v>
      </c>
      <c r="M80"/>
    </row>
    <row r="81" spans="1:13" x14ac:dyDescent="0.25">
      <c r="A81" t="s">
        <v>31</v>
      </c>
      <c r="B81" t="s">
        <v>333</v>
      </c>
      <c r="C81" s="2">
        <v>45586</v>
      </c>
      <c r="D81" s="91">
        <v>0</v>
      </c>
      <c r="E81" t="s">
        <v>5</v>
      </c>
      <c r="F81">
        <v>4005672</v>
      </c>
      <c r="G81" t="s">
        <v>788</v>
      </c>
      <c r="H81">
        <v>3.75</v>
      </c>
      <c r="I81">
        <v>1</v>
      </c>
      <c r="J81">
        <v>3.75</v>
      </c>
      <c r="M81"/>
    </row>
    <row r="82" spans="1:13" x14ac:dyDescent="0.25">
      <c r="A82" t="s">
        <v>31</v>
      </c>
      <c r="B82" t="s">
        <v>333</v>
      </c>
      <c r="C82" s="2">
        <v>45586</v>
      </c>
      <c r="D82" s="91">
        <v>0</v>
      </c>
      <c r="E82" t="s">
        <v>5</v>
      </c>
      <c r="F82">
        <v>4005675</v>
      </c>
      <c r="G82" t="s">
        <v>788</v>
      </c>
      <c r="H82">
        <v>3.75</v>
      </c>
      <c r="I82">
        <v>1</v>
      </c>
      <c r="J82">
        <v>3.75</v>
      </c>
      <c r="M82"/>
    </row>
    <row r="83" spans="1:13" x14ac:dyDescent="0.25">
      <c r="A83" t="s">
        <v>31</v>
      </c>
      <c r="B83" t="s">
        <v>734</v>
      </c>
      <c r="C83" s="2">
        <v>45586</v>
      </c>
      <c r="D83" s="91">
        <v>0</v>
      </c>
      <c r="E83" t="s">
        <v>5</v>
      </c>
      <c r="F83">
        <v>4005676</v>
      </c>
      <c r="G83" t="s">
        <v>788</v>
      </c>
      <c r="H83">
        <v>3.75</v>
      </c>
      <c r="I83">
        <v>1</v>
      </c>
      <c r="J83">
        <v>3.75</v>
      </c>
      <c r="M83"/>
    </row>
    <row r="84" spans="1:13" hidden="1" x14ac:dyDescent="0.25">
      <c r="A84" t="s">
        <v>106</v>
      </c>
      <c r="B84" t="s">
        <v>470</v>
      </c>
      <c r="C84" s="2">
        <v>45586</v>
      </c>
      <c r="D84" s="91">
        <v>0</v>
      </c>
      <c r="E84" t="s">
        <v>5</v>
      </c>
      <c r="F84">
        <v>4005677</v>
      </c>
      <c r="G84" t="s">
        <v>788</v>
      </c>
      <c r="H84">
        <v>0</v>
      </c>
      <c r="I84">
        <v>0</v>
      </c>
      <c r="J84">
        <v>0</v>
      </c>
      <c r="M84"/>
    </row>
    <row r="85" spans="1:13" hidden="1" x14ac:dyDescent="0.25">
      <c r="A85" t="s">
        <v>106</v>
      </c>
      <c r="B85" t="s">
        <v>581</v>
      </c>
      <c r="C85" s="2">
        <v>45586</v>
      </c>
      <c r="D85" s="91">
        <v>0</v>
      </c>
      <c r="E85" t="s">
        <v>5</v>
      </c>
      <c r="F85">
        <v>4005678</v>
      </c>
      <c r="G85" t="s">
        <v>788</v>
      </c>
      <c r="H85">
        <v>0</v>
      </c>
      <c r="I85">
        <v>0</v>
      </c>
      <c r="J85">
        <v>0</v>
      </c>
      <c r="M85"/>
    </row>
    <row r="86" spans="1:13" hidden="1" x14ac:dyDescent="0.25">
      <c r="A86" t="s">
        <v>106</v>
      </c>
      <c r="B86" t="s">
        <v>406</v>
      </c>
      <c r="C86" s="2">
        <v>45586</v>
      </c>
      <c r="D86" s="91">
        <v>0</v>
      </c>
      <c r="E86" t="s">
        <v>26</v>
      </c>
      <c r="F86">
        <v>4005686</v>
      </c>
      <c r="G86" t="s">
        <v>788</v>
      </c>
      <c r="H86">
        <v>0</v>
      </c>
      <c r="I86">
        <v>0</v>
      </c>
      <c r="J86">
        <v>0</v>
      </c>
      <c r="M86"/>
    </row>
    <row r="87" spans="1:13" hidden="1" x14ac:dyDescent="0.25">
      <c r="A87" t="s">
        <v>106</v>
      </c>
      <c r="B87" t="s">
        <v>392</v>
      </c>
      <c r="C87" s="2">
        <v>45586</v>
      </c>
      <c r="D87" s="91">
        <v>0</v>
      </c>
      <c r="E87" t="s">
        <v>26</v>
      </c>
      <c r="F87">
        <v>4005687</v>
      </c>
      <c r="G87" t="s">
        <v>788</v>
      </c>
      <c r="H87">
        <v>0</v>
      </c>
      <c r="I87">
        <v>0</v>
      </c>
      <c r="J87">
        <v>0</v>
      </c>
      <c r="M87"/>
    </row>
    <row r="88" spans="1:13" hidden="1" x14ac:dyDescent="0.25">
      <c r="A88" t="s">
        <v>106</v>
      </c>
      <c r="B88" t="s">
        <v>56</v>
      </c>
      <c r="C88" s="2">
        <v>45586</v>
      </c>
      <c r="D88" s="91">
        <v>0</v>
      </c>
      <c r="E88" t="s">
        <v>5</v>
      </c>
      <c r="F88">
        <v>4005690</v>
      </c>
      <c r="G88" t="s">
        <v>788</v>
      </c>
      <c r="H88">
        <v>0</v>
      </c>
      <c r="I88">
        <v>0</v>
      </c>
      <c r="J88">
        <v>0</v>
      </c>
      <c r="M88"/>
    </row>
    <row r="89" spans="1:13" hidden="1" x14ac:dyDescent="0.25">
      <c r="A89" t="s">
        <v>106</v>
      </c>
      <c r="B89" t="s">
        <v>390</v>
      </c>
      <c r="C89" s="2">
        <v>45586</v>
      </c>
      <c r="D89" s="91">
        <v>0</v>
      </c>
      <c r="E89" t="s">
        <v>5</v>
      </c>
      <c r="F89">
        <v>4005691</v>
      </c>
      <c r="G89" t="s">
        <v>788</v>
      </c>
      <c r="H89">
        <v>0</v>
      </c>
      <c r="I89">
        <v>0</v>
      </c>
      <c r="J89">
        <v>0</v>
      </c>
      <c r="M89"/>
    </row>
    <row r="90" spans="1:13" hidden="1" x14ac:dyDescent="0.25">
      <c r="A90" t="s">
        <v>106</v>
      </c>
      <c r="B90" t="s">
        <v>60</v>
      </c>
      <c r="C90" s="2">
        <v>45586</v>
      </c>
      <c r="D90" s="91">
        <v>5</v>
      </c>
      <c r="E90" t="s">
        <v>5</v>
      </c>
      <c r="F90">
        <v>4005692</v>
      </c>
      <c r="G90" t="s">
        <v>788</v>
      </c>
      <c r="H90">
        <v>5</v>
      </c>
      <c r="I90">
        <v>0</v>
      </c>
      <c r="J90">
        <v>0</v>
      </c>
      <c r="M90"/>
    </row>
    <row r="91" spans="1:13" hidden="1" x14ac:dyDescent="0.25">
      <c r="A91" t="s">
        <v>106</v>
      </c>
      <c r="B91" t="s">
        <v>392</v>
      </c>
      <c r="C91" s="2">
        <v>45586</v>
      </c>
      <c r="D91" s="91">
        <v>5</v>
      </c>
      <c r="E91" t="s">
        <v>26</v>
      </c>
      <c r="F91">
        <v>4005693</v>
      </c>
      <c r="G91" t="s">
        <v>788</v>
      </c>
      <c r="H91">
        <v>5</v>
      </c>
      <c r="I91">
        <v>0</v>
      </c>
      <c r="J91">
        <v>0</v>
      </c>
      <c r="M91"/>
    </row>
    <row r="92" spans="1:13" hidden="1" x14ac:dyDescent="0.25">
      <c r="A92" t="s">
        <v>106</v>
      </c>
      <c r="B92" t="s">
        <v>60</v>
      </c>
      <c r="C92" s="2">
        <v>45586</v>
      </c>
      <c r="D92" s="91">
        <v>0</v>
      </c>
      <c r="E92" t="s">
        <v>5</v>
      </c>
      <c r="F92">
        <v>4005695</v>
      </c>
      <c r="G92" t="s">
        <v>788</v>
      </c>
      <c r="H92">
        <v>0</v>
      </c>
      <c r="I92">
        <v>0</v>
      </c>
      <c r="J92">
        <v>0</v>
      </c>
      <c r="M92"/>
    </row>
    <row r="93" spans="1:13" hidden="1" x14ac:dyDescent="0.25">
      <c r="A93" t="s">
        <v>92</v>
      </c>
      <c r="B93" t="s">
        <v>444</v>
      </c>
      <c r="C93" s="2">
        <v>45586</v>
      </c>
      <c r="D93" s="91">
        <v>0</v>
      </c>
      <c r="E93" t="s">
        <v>5</v>
      </c>
      <c r="F93">
        <v>4005699</v>
      </c>
      <c r="G93" t="s">
        <v>788</v>
      </c>
      <c r="H93">
        <v>0</v>
      </c>
      <c r="I93">
        <v>0</v>
      </c>
      <c r="J93">
        <v>0</v>
      </c>
      <c r="M93"/>
    </row>
    <row r="94" spans="1:13" hidden="1" x14ac:dyDescent="0.25">
      <c r="A94" t="s">
        <v>92</v>
      </c>
      <c r="B94" t="s">
        <v>55</v>
      </c>
      <c r="C94" s="2">
        <v>45586</v>
      </c>
      <c r="D94" s="91">
        <v>0</v>
      </c>
      <c r="E94" t="s">
        <v>5</v>
      </c>
      <c r="F94">
        <v>4005700</v>
      </c>
      <c r="G94" t="s">
        <v>788</v>
      </c>
      <c r="H94">
        <v>0</v>
      </c>
      <c r="I94">
        <v>0</v>
      </c>
      <c r="J94">
        <v>0</v>
      </c>
      <c r="M94"/>
    </row>
    <row r="95" spans="1:13" x14ac:dyDescent="0.25">
      <c r="A95" t="s">
        <v>31</v>
      </c>
      <c r="B95" t="s">
        <v>59</v>
      </c>
      <c r="C95" s="2">
        <v>45586</v>
      </c>
      <c r="D95" s="91">
        <v>0</v>
      </c>
      <c r="E95" t="s">
        <v>5</v>
      </c>
      <c r="F95">
        <v>4005702</v>
      </c>
      <c r="G95" t="s">
        <v>788</v>
      </c>
      <c r="H95">
        <v>3.75</v>
      </c>
      <c r="I95">
        <v>1</v>
      </c>
      <c r="J95">
        <v>3.75</v>
      </c>
      <c r="M95"/>
    </row>
    <row r="96" spans="1:13" x14ac:dyDescent="0.25">
      <c r="A96" t="s">
        <v>31</v>
      </c>
      <c r="B96" t="s">
        <v>333</v>
      </c>
      <c r="C96" s="2">
        <v>45586</v>
      </c>
      <c r="D96" s="91">
        <v>0</v>
      </c>
      <c r="E96" t="s">
        <v>5</v>
      </c>
      <c r="F96">
        <v>4005705</v>
      </c>
      <c r="G96" t="s">
        <v>788</v>
      </c>
      <c r="H96">
        <v>3.75</v>
      </c>
      <c r="I96">
        <v>1</v>
      </c>
      <c r="J96">
        <v>3.75</v>
      </c>
      <c r="M96"/>
    </row>
    <row r="97" spans="1:13" hidden="1" x14ac:dyDescent="0.25">
      <c r="A97" t="s">
        <v>92</v>
      </c>
      <c r="B97" t="s">
        <v>444</v>
      </c>
      <c r="C97" s="2">
        <v>45586</v>
      </c>
      <c r="D97" s="91">
        <v>0</v>
      </c>
      <c r="E97" t="s">
        <v>5</v>
      </c>
      <c r="F97">
        <v>4005706</v>
      </c>
      <c r="G97" t="s">
        <v>788</v>
      </c>
      <c r="H97">
        <v>0</v>
      </c>
      <c r="I97">
        <v>0</v>
      </c>
      <c r="J97">
        <v>0</v>
      </c>
      <c r="M97"/>
    </row>
    <row r="98" spans="1:13" hidden="1" x14ac:dyDescent="0.25">
      <c r="A98" t="s">
        <v>92</v>
      </c>
      <c r="B98" t="s">
        <v>470</v>
      </c>
      <c r="C98" s="2">
        <v>45586</v>
      </c>
      <c r="D98" s="91">
        <v>0</v>
      </c>
      <c r="E98" t="s">
        <v>5</v>
      </c>
      <c r="F98">
        <v>4005707</v>
      </c>
      <c r="G98" t="s">
        <v>788</v>
      </c>
      <c r="H98">
        <v>0</v>
      </c>
      <c r="I98">
        <v>0</v>
      </c>
      <c r="J98">
        <v>0</v>
      </c>
      <c r="M98"/>
    </row>
    <row r="99" spans="1:13" x14ac:dyDescent="0.25">
      <c r="A99" t="s">
        <v>31</v>
      </c>
      <c r="B99" t="s">
        <v>59</v>
      </c>
      <c r="C99" s="2">
        <v>45586</v>
      </c>
      <c r="D99" s="91">
        <v>0</v>
      </c>
      <c r="E99" t="s">
        <v>5</v>
      </c>
      <c r="F99">
        <v>4005708</v>
      </c>
      <c r="G99" t="s">
        <v>788</v>
      </c>
      <c r="H99">
        <v>3.75</v>
      </c>
      <c r="I99">
        <v>1</v>
      </c>
      <c r="J99">
        <v>3.75</v>
      </c>
      <c r="M99"/>
    </row>
    <row r="100" spans="1:13" x14ac:dyDescent="0.25">
      <c r="A100" t="s">
        <v>31</v>
      </c>
      <c r="B100" t="s">
        <v>734</v>
      </c>
      <c r="C100" s="2">
        <v>45586</v>
      </c>
      <c r="D100" s="91">
        <v>3.75</v>
      </c>
      <c r="E100" t="s">
        <v>5</v>
      </c>
      <c r="F100">
        <v>4005709</v>
      </c>
      <c r="G100" t="s">
        <v>788</v>
      </c>
      <c r="H100">
        <v>3.75</v>
      </c>
      <c r="I100">
        <v>0</v>
      </c>
      <c r="J100">
        <v>0</v>
      </c>
      <c r="M100"/>
    </row>
    <row r="101" spans="1:13" x14ac:dyDescent="0.25">
      <c r="A101" t="s">
        <v>31</v>
      </c>
      <c r="B101" t="s">
        <v>336</v>
      </c>
      <c r="C101" s="2">
        <v>45586</v>
      </c>
      <c r="D101" s="91">
        <v>0</v>
      </c>
      <c r="E101" t="s">
        <v>5</v>
      </c>
      <c r="F101">
        <v>4005712</v>
      </c>
      <c r="G101" t="s">
        <v>788</v>
      </c>
      <c r="H101">
        <v>0</v>
      </c>
      <c r="I101">
        <v>0</v>
      </c>
      <c r="J101">
        <v>0</v>
      </c>
      <c r="M101"/>
    </row>
    <row r="102" spans="1:13" x14ac:dyDescent="0.25">
      <c r="A102" t="s">
        <v>31</v>
      </c>
      <c r="B102" t="s">
        <v>333</v>
      </c>
      <c r="C102" s="2">
        <v>45586</v>
      </c>
      <c r="D102" s="91">
        <v>0</v>
      </c>
      <c r="E102" t="s">
        <v>5</v>
      </c>
      <c r="F102">
        <v>4005713</v>
      </c>
      <c r="G102" t="s">
        <v>788</v>
      </c>
      <c r="H102">
        <v>0</v>
      </c>
      <c r="I102">
        <v>0</v>
      </c>
      <c r="J102">
        <v>0</v>
      </c>
      <c r="M102"/>
    </row>
    <row r="103" spans="1:13" x14ac:dyDescent="0.25">
      <c r="A103" t="s">
        <v>31</v>
      </c>
      <c r="B103" t="s">
        <v>734</v>
      </c>
      <c r="C103" s="2">
        <v>45586</v>
      </c>
      <c r="D103" s="91">
        <v>3.75</v>
      </c>
      <c r="E103" t="s">
        <v>5</v>
      </c>
      <c r="F103">
        <v>4005714</v>
      </c>
      <c r="G103" t="s">
        <v>788</v>
      </c>
      <c r="H103">
        <v>3.75</v>
      </c>
      <c r="I103">
        <v>0</v>
      </c>
      <c r="J103">
        <v>0</v>
      </c>
      <c r="M103"/>
    </row>
    <row r="104" spans="1:13" hidden="1" x14ac:dyDescent="0.25">
      <c r="A104" t="s">
        <v>92</v>
      </c>
      <c r="B104" t="s">
        <v>470</v>
      </c>
      <c r="C104" s="2">
        <v>45586</v>
      </c>
      <c r="D104" s="91">
        <v>0</v>
      </c>
      <c r="E104" t="s">
        <v>5</v>
      </c>
      <c r="F104">
        <v>4005719</v>
      </c>
      <c r="G104" t="s">
        <v>788</v>
      </c>
      <c r="H104">
        <v>0</v>
      </c>
      <c r="I104">
        <v>0</v>
      </c>
      <c r="J104">
        <v>0</v>
      </c>
      <c r="M104"/>
    </row>
    <row r="105" spans="1:13" hidden="1" x14ac:dyDescent="0.25">
      <c r="A105" t="s">
        <v>92</v>
      </c>
      <c r="B105" t="s">
        <v>392</v>
      </c>
      <c r="C105" s="2">
        <v>45586</v>
      </c>
      <c r="D105" s="91">
        <v>0</v>
      </c>
      <c r="E105" t="s">
        <v>5</v>
      </c>
      <c r="F105">
        <v>4005720</v>
      </c>
      <c r="G105" t="s">
        <v>788</v>
      </c>
      <c r="H105">
        <v>0</v>
      </c>
      <c r="I105">
        <v>0</v>
      </c>
      <c r="J105">
        <v>0</v>
      </c>
      <c r="M105"/>
    </row>
    <row r="106" spans="1:13" hidden="1" x14ac:dyDescent="0.25">
      <c r="A106" t="s">
        <v>92</v>
      </c>
      <c r="B106" t="s">
        <v>470</v>
      </c>
      <c r="C106" s="2">
        <v>45586</v>
      </c>
      <c r="D106" s="91">
        <v>5.5</v>
      </c>
      <c r="E106" t="s">
        <v>5</v>
      </c>
      <c r="F106">
        <v>4005721</v>
      </c>
      <c r="G106" t="s">
        <v>788</v>
      </c>
      <c r="H106">
        <v>5.5</v>
      </c>
      <c r="I106">
        <v>0</v>
      </c>
      <c r="J106">
        <v>0</v>
      </c>
      <c r="M106"/>
    </row>
    <row r="107" spans="1:13" hidden="1" x14ac:dyDescent="0.25">
      <c r="A107" t="s">
        <v>92</v>
      </c>
      <c r="B107" t="s">
        <v>392</v>
      </c>
      <c r="C107" s="2">
        <v>45586</v>
      </c>
      <c r="D107" s="91">
        <v>0</v>
      </c>
      <c r="E107" t="s">
        <v>26</v>
      </c>
      <c r="F107">
        <v>4005722</v>
      </c>
      <c r="G107" t="s">
        <v>788</v>
      </c>
      <c r="H107">
        <v>0</v>
      </c>
      <c r="I107">
        <v>0</v>
      </c>
      <c r="J107">
        <v>0</v>
      </c>
      <c r="M107"/>
    </row>
    <row r="108" spans="1:13" hidden="1" x14ac:dyDescent="0.25">
      <c r="A108" t="s">
        <v>92</v>
      </c>
      <c r="B108" t="s">
        <v>582</v>
      </c>
      <c r="C108" s="2">
        <v>45586</v>
      </c>
      <c r="D108" s="91">
        <v>0</v>
      </c>
      <c r="E108" t="s">
        <v>26</v>
      </c>
      <c r="F108">
        <v>4005723</v>
      </c>
      <c r="G108" t="s">
        <v>788</v>
      </c>
      <c r="H108">
        <v>0</v>
      </c>
      <c r="I108">
        <v>0</v>
      </c>
      <c r="J108">
        <v>0</v>
      </c>
      <c r="M108"/>
    </row>
    <row r="109" spans="1:13" hidden="1" x14ac:dyDescent="0.25">
      <c r="A109" t="s">
        <v>92</v>
      </c>
      <c r="B109" t="s">
        <v>470</v>
      </c>
      <c r="C109" s="2">
        <v>45586</v>
      </c>
      <c r="D109" s="91">
        <v>0</v>
      </c>
      <c r="E109" t="s">
        <v>5</v>
      </c>
      <c r="F109">
        <v>4005724</v>
      </c>
      <c r="G109" t="s">
        <v>788</v>
      </c>
      <c r="H109">
        <v>0</v>
      </c>
      <c r="I109">
        <v>0</v>
      </c>
      <c r="J109">
        <v>0</v>
      </c>
      <c r="M109"/>
    </row>
    <row r="110" spans="1:13" hidden="1" x14ac:dyDescent="0.25">
      <c r="A110" t="s">
        <v>92</v>
      </c>
      <c r="B110" t="s">
        <v>444</v>
      </c>
      <c r="C110" s="2">
        <v>45586</v>
      </c>
      <c r="D110" s="91">
        <v>0</v>
      </c>
      <c r="E110" t="s">
        <v>5</v>
      </c>
      <c r="F110">
        <v>4005725</v>
      </c>
      <c r="G110" t="s">
        <v>788</v>
      </c>
      <c r="H110">
        <v>0</v>
      </c>
      <c r="I110">
        <v>0</v>
      </c>
      <c r="J110">
        <v>0</v>
      </c>
      <c r="M110"/>
    </row>
    <row r="111" spans="1:13" x14ac:dyDescent="0.25">
      <c r="A111" t="s">
        <v>31</v>
      </c>
      <c r="B111" t="s">
        <v>55</v>
      </c>
      <c r="C111" s="2">
        <v>45586</v>
      </c>
      <c r="D111" s="91">
        <v>0</v>
      </c>
      <c r="F111">
        <v>4005728</v>
      </c>
      <c r="G111" t="s">
        <v>854</v>
      </c>
      <c r="H111">
        <v>3.75</v>
      </c>
      <c r="I111">
        <v>1</v>
      </c>
      <c r="J111">
        <v>3.75</v>
      </c>
      <c r="M111"/>
    </row>
    <row r="112" spans="1:13" hidden="1" x14ac:dyDescent="0.25">
      <c r="A112" t="s">
        <v>106</v>
      </c>
      <c r="B112" t="s">
        <v>392</v>
      </c>
      <c r="C112" s="2">
        <v>45586</v>
      </c>
      <c r="D112" s="91">
        <v>0</v>
      </c>
      <c r="E112" t="s">
        <v>5</v>
      </c>
      <c r="F112">
        <v>4005733</v>
      </c>
      <c r="G112" t="s">
        <v>788</v>
      </c>
      <c r="H112">
        <v>0</v>
      </c>
      <c r="I112">
        <v>0</v>
      </c>
      <c r="J112">
        <v>0</v>
      </c>
      <c r="M112"/>
    </row>
    <row r="113" spans="1:13" hidden="1" x14ac:dyDescent="0.25">
      <c r="A113" t="s">
        <v>106</v>
      </c>
      <c r="B113" t="s">
        <v>392</v>
      </c>
      <c r="C113" s="2">
        <v>45586</v>
      </c>
      <c r="D113" s="91">
        <v>0</v>
      </c>
      <c r="E113" t="s">
        <v>5</v>
      </c>
      <c r="F113">
        <v>4005754</v>
      </c>
      <c r="G113" t="s">
        <v>788</v>
      </c>
      <c r="H113">
        <v>0</v>
      </c>
      <c r="I113">
        <v>0</v>
      </c>
      <c r="J113">
        <v>0</v>
      </c>
      <c r="M113"/>
    </row>
    <row r="114" spans="1:13" hidden="1" x14ac:dyDescent="0.25">
      <c r="A114" t="s">
        <v>92</v>
      </c>
      <c r="B114" t="s">
        <v>392</v>
      </c>
      <c r="C114" s="2">
        <v>45586</v>
      </c>
      <c r="D114" s="91">
        <v>0</v>
      </c>
      <c r="E114" t="s">
        <v>26</v>
      </c>
      <c r="F114">
        <v>4005755</v>
      </c>
      <c r="G114" t="s">
        <v>788</v>
      </c>
      <c r="H114">
        <v>0</v>
      </c>
      <c r="I114">
        <v>0</v>
      </c>
      <c r="J114">
        <v>0</v>
      </c>
      <c r="M114"/>
    </row>
    <row r="115" spans="1:13" hidden="1" x14ac:dyDescent="0.25">
      <c r="A115" t="s">
        <v>92</v>
      </c>
      <c r="B115" t="s">
        <v>582</v>
      </c>
      <c r="C115" s="2">
        <v>45586</v>
      </c>
      <c r="D115" s="91">
        <v>0</v>
      </c>
      <c r="E115" t="s">
        <v>26</v>
      </c>
      <c r="F115">
        <v>4005756</v>
      </c>
      <c r="G115" t="s">
        <v>788</v>
      </c>
      <c r="H115">
        <v>0</v>
      </c>
      <c r="I115">
        <v>0</v>
      </c>
      <c r="J115">
        <v>0</v>
      </c>
      <c r="M115"/>
    </row>
    <row r="116" spans="1:13" hidden="1" x14ac:dyDescent="0.25">
      <c r="A116" t="s">
        <v>106</v>
      </c>
      <c r="B116" t="s">
        <v>55</v>
      </c>
      <c r="C116" s="2">
        <v>45586</v>
      </c>
      <c r="D116" s="91">
        <v>5</v>
      </c>
      <c r="E116" t="s">
        <v>5</v>
      </c>
      <c r="F116">
        <v>4005757</v>
      </c>
      <c r="G116" t="s">
        <v>788</v>
      </c>
      <c r="H116">
        <v>5</v>
      </c>
      <c r="I116">
        <v>0</v>
      </c>
      <c r="J116">
        <v>0</v>
      </c>
      <c r="M116"/>
    </row>
    <row r="117" spans="1:13" x14ac:dyDescent="0.25">
      <c r="A117" t="s">
        <v>31</v>
      </c>
      <c r="B117" t="s">
        <v>734</v>
      </c>
      <c r="C117" s="2">
        <v>45586</v>
      </c>
      <c r="D117" s="91">
        <v>0</v>
      </c>
      <c r="E117" t="s">
        <v>5</v>
      </c>
      <c r="F117">
        <v>4005759</v>
      </c>
      <c r="G117" t="s">
        <v>788</v>
      </c>
      <c r="H117">
        <v>3.75</v>
      </c>
      <c r="I117">
        <v>1</v>
      </c>
      <c r="J117">
        <v>3.75</v>
      </c>
      <c r="M117"/>
    </row>
    <row r="118" spans="1:13" x14ac:dyDescent="0.25">
      <c r="A118" t="s">
        <v>31</v>
      </c>
      <c r="B118" t="s">
        <v>55</v>
      </c>
      <c r="C118" s="2">
        <v>45586</v>
      </c>
      <c r="D118" s="91">
        <v>3.75</v>
      </c>
      <c r="E118" t="s">
        <v>19</v>
      </c>
      <c r="F118">
        <v>4005761</v>
      </c>
      <c r="G118" t="s">
        <v>788</v>
      </c>
      <c r="H118">
        <v>3.75</v>
      </c>
      <c r="I118">
        <v>0</v>
      </c>
      <c r="J118">
        <v>0</v>
      </c>
      <c r="M118"/>
    </row>
    <row r="119" spans="1:13" x14ac:dyDescent="0.25">
      <c r="A119" t="s">
        <v>31</v>
      </c>
      <c r="B119" t="s">
        <v>698</v>
      </c>
      <c r="C119" s="2">
        <v>45586</v>
      </c>
      <c r="D119" s="91">
        <v>3.75</v>
      </c>
      <c r="E119" t="s">
        <v>5</v>
      </c>
      <c r="F119">
        <v>4005762</v>
      </c>
      <c r="G119" t="s">
        <v>788</v>
      </c>
      <c r="H119">
        <v>3.75</v>
      </c>
      <c r="I119">
        <v>0</v>
      </c>
      <c r="J119">
        <v>0</v>
      </c>
      <c r="M119"/>
    </row>
    <row r="120" spans="1:13" hidden="1" x14ac:dyDescent="0.25">
      <c r="A120" t="s">
        <v>106</v>
      </c>
      <c r="B120" t="s">
        <v>56</v>
      </c>
      <c r="C120" s="2">
        <v>45586</v>
      </c>
      <c r="D120" s="91">
        <v>5</v>
      </c>
      <c r="E120" t="s">
        <v>5</v>
      </c>
      <c r="F120">
        <v>4005763</v>
      </c>
      <c r="G120" t="s">
        <v>788</v>
      </c>
      <c r="H120">
        <v>5</v>
      </c>
      <c r="I120">
        <v>0</v>
      </c>
      <c r="J120">
        <v>0</v>
      </c>
      <c r="M120"/>
    </row>
    <row r="121" spans="1:13" hidden="1" x14ac:dyDescent="0.25">
      <c r="A121" t="s">
        <v>106</v>
      </c>
      <c r="B121" t="s">
        <v>582</v>
      </c>
      <c r="C121" s="2">
        <v>45586</v>
      </c>
      <c r="D121" s="91">
        <v>0</v>
      </c>
      <c r="E121" t="s">
        <v>26</v>
      </c>
      <c r="F121">
        <v>4005771</v>
      </c>
      <c r="G121" t="s">
        <v>788</v>
      </c>
      <c r="H121">
        <v>0</v>
      </c>
      <c r="I121">
        <v>0</v>
      </c>
      <c r="J121">
        <v>0</v>
      </c>
      <c r="M121"/>
    </row>
    <row r="122" spans="1:13" x14ac:dyDescent="0.25">
      <c r="A122" t="s">
        <v>31</v>
      </c>
      <c r="B122" t="s">
        <v>59</v>
      </c>
      <c r="C122" s="2">
        <v>45586</v>
      </c>
      <c r="D122" s="91">
        <v>0</v>
      </c>
      <c r="E122" t="s">
        <v>5</v>
      </c>
      <c r="F122">
        <v>4005772</v>
      </c>
      <c r="G122" t="s">
        <v>788</v>
      </c>
      <c r="H122">
        <v>3.75</v>
      </c>
      <c r="I122">
        <v>1</v>
      </c>
      <c r="J122">
        <v>3.75</v>
      </c>
      <c r="M122"/>
    </row>
    <row r="123" spans="1:13" hidden="1" x14ac:dyDescent="0.25">
      <c r="A123" t="s">
        <v>106</v>
      </c>
      <c r="B123" t="s">
        <v>392</v>
      </c>
      <c r="C123" s="2">
        <v>45586</v>
      </c>
      <c r="D123" s="91">
        <v>0</v>
      </c>
      <c r="E123" t="s">
        <v>5</v>
      </c>
      <c r="F123">
        <v>4005775</v>
      </c>
      <c r="G123" t="s">
        <v>788</v>
      </c>
      <c r="H123">
        <v>0</v>
      </c>
      <c r="I123">
        <v>0</v>
      </c>
      <c r="J123">
        <v>0</v>
      </c>
      <c r="M123"/>
    </row>
    <row r="124" spans="1:13" hidden="1" x14ac:dyDescent="0.25">
      <c r="A124" t="s">
        <v>106</v>
      </c>
      <c r="B124" t="s">
        <v>56</v>
      </c>
      <c r="C124" s="2">
        <v>45586</v>
      </c>
      <c r="D124" s="91">
        <v>0</v>
      </c>
      <c r="E124" t="s">
        <v>5</v>
      </c>
      <c r="F124">
        <v>4005776</v>
      </c>
      <c r="G124" t="s">
        <v>788</v>
      </c>
      <c r="H124">
        <v>0</v>
      </c>
      <c r="I124">
        <v>0</v>
      </c>
      <c r="J124">
        <v>0</v>
      </c>
      <c r="M124"/>
    </row>
    <row r="125" spans="1:13" x14ac:dyDescent="0.25">
      <c r="A125" t="s">
        <v>31</v>
      </c>
      <c r="B125" t="s">
        <v>59</v>
      </c>
      <c r="C125" s="2">
        <v>45586</v>
      </c>
      <c r="D125" s="91">
        <v>0</v>
      </c>
      <c r="E125" t="s">
        <v>5</v>
      </c>
      <c r="F125">
        <v>4005777</v>
      </c>
      <c r="G125" t="s">
        <v>788</v>
      </c>
      <c r="H125">
        <v>3.75</v>
      </c>
      <c r="I125">
        <v>1</v>
      </c>
      <c r="J125">
        <v>3.75</v>
      </c>
      <c r="M125"/>
    </row>
    <row r="126" spans="1:13" x14ac:dyDescent="0.25">
      <c r="A126" t="s">
        <v>31</v>
      </c>
      <c r="B126" t="s">
        <v>59</v>
      </c>
      <c r="C126" s="2">
        <v>45586</v>
      </c>
      <c r="D126" s="91">
        <v>0</v>
      </c>
      <c r="E126" t="s">
        <v>5</v>
      </c>
      <c r="F126">
        <v>4005778</v>
      </c>
      <c r="G126" t="s">
        <v>788</v>
      </c>
      <c r="H126">
        <v>3.75</v>
      </c>
      <c r="I126">
        <v>1</v>
      </c>
      <c r="J126">
        <v>3.75</v>
      </c>
      <c r="M126"/>
    </row>
    <row r="127" spans="1:13" x14ac:dyDescent="0.25">
      <c r="A127" t="s">
        <v>31</v>
      </c>
      <c r="B127" t="s">
        <v>59</v>
      </c>
      <c r="C127" s="2">
        <v>45586</v>
      </c>
      <c r="D127" s="91">
        <v>0</v>
      </c>
      <c r="E127" t="s">
        <v>5</v>
      </c>
      <c r="F127">
        <v>4005779</v>
      </c>
      <c r="G127" t="s">
        <v>788</v>
      </c>
      <c r="H127">
        <v>3.75</v>
      </c>
      <c r="I127">
        <v>1</v>
      </c>
      <c r="J127">
        <v>3.75</v>
      </c>
      <c r="M127"/>
    </row>
    <row r="128" spans="1:13" x14ac:dyDescent="0.25">
      <c r="A128" t="s">
        <v>31</v>
      </c>
      <c r="B128" t="s">
        <v>336</v>
      </c>
      <c r="C128" s="2">
        <v>45586</v>
      </c>
      <c r="D128" s="91">
        <v>0</v>
      </c>
      <c r="E128" t="s">
        <v>5</v>
      </c>
      <c r="F128">
        <v>4005780</v>
      </c>
      <c r="G128" t="s">
        <v>788</v>
      </c>
      <c r="H128">
        <v>3.75</v>
      </c>
      <c r="I128">
        <v>1</v>
      </c>
      <c r="J128">
        <v>3.75</v>
      </c>
      <c r="M128"/>
    </row>
    <row r="129" spans="1:13" hidden="1" x14ac:dyDescent="0.25">
      <c r="A129" t="s">
        <v>106</v>
      </c>
      <c r="B129" t="s">
        <v>55</v>
      </c>
      <c r="C129" s="2">
        <v>45586</v>
      </c>
      <c r="D129" s="91">
        <v>0</v>
      </c>
      <c r="E129" t="s">
        <v>5</v>
      </c>
      <c r="F129">
        <v>4005790</v>
      </c>
      <c r="G129" t="s">
        <v>788</v>
      </c>
      <c r="H129">
        <v>0</v>
      </c>
      <c r="I129">
        <v>0</v>
      </c>
      <c r="J129">
        <v>0</v>
      </c>
      <c r="M129"/>
    </row>
    <row r="130" spans="1:13" hidden="1" x14ac:dyDescent="0.25">
      <c r="A130" t="s">
        <v>106</v>
      </c>
      <c r="B130" t="s">
        <v>390</v>
      </c>
      <c r="C130" s="2">
        <v>45586</v>
      </c>
      <c r="D130" s="91">
        <v>0</v>
      </c>
      <c r="E130" t="s">
        <v>5</v>
      </c>
      <c r="F130">
        <v>4005791</v>
      </c>
      <c r="G130" t="s">
        <v>788</v>
      </c>
      <c r="H130">
        <v>0</v>
      </c>
      <c r="I130">
        <v>0</v>
      </c>
      <c r="J130">
        <v>0</v>
      </c>
      <c r="M130"/>
    </row>
    <row r="131" spans="1:13" x14ac:dyDescent="0.25">
      <c r="A131" t="s">
        <v>31</v>
      </c>
      <c r="B131" t="s">
        <v>333</v>
      </c>
      <c r="C131" s="2">
        <v>45586</v>
      </c>
      <c r="D131" s="91">
        <v>0</v>
      </c>
      <c r="E131" t="s">
        <v>5</v>
      </c>
      <c r="F131">
        <v>4005792</v>
      </c>
      <c r="G131" t="s">
        <v>788</v>
      </c>
      <c r="H131">
        <v>3.75</v>
      </c>
      <c r="I131">
        <v>1</v>
      </c>
      <c r="J131">
        <v>3.75</v>
      </c>
      <c r="M131"/>
    </row>
    <row r="132" spans="1:13" x14ac:dyDescent="0.25">
      <c r="A132" t="s">
        <v>31</v>
      </c>
      <c r="B132" t="s">
        <v>734</v>
      </c>
      <c r="C132" s="2">
        <v>45586</v>
      </c>
      <c r="D132" s="91">
        <v>0</v>
      </c>
      <c r="E132" t="s">
        <v>5</v>
      </c>
      <c r="F132">
        <v>4005793</v>
      </c>
      <c r="G132" t="s">
        <v>788</v>
      </c>
      <c r="H132">
        <v>3.75</v>
      </c>
      <c r="I132">
        <v>1</v>
      </c>
      <c r="J132">
        <v>3.75</v>
      </c>
      <c r="M132"/>
    </row>
    <row r="133" spans="1:13" x14ac:dyDescent="0.25">
      <c r="A133" t="s">
        <v>31</v>
      </c>
      <c r="B133" t="s">
        <v>59</v>
      </c>
      <c r="C133" s="2">
        <v>45586</v>
      </c>
      <c r="D133" s="91">
        <v>0</v>
      </c>
      <c r="E133" t="s">
        <v>5</v>
      </c>
      <c r="F133">
        <v>4005800</v>
      </c>
      <c r="G133" t="s">
        <v>788</v>
      </c>
      <c r="H133">
        <v>3.75</v>
      </c>
      <c r="I133">
        <v>1</v>
      </c>
      <c r="J133">
        <v>3.75</v>
      </c>
      <c r="M133"/>
    </row>
    <row r="134" spans="1:13" x14ac:dyDescent="0.25">
      <c r="A134" t="s">
        <v>31</v>
      </c>
      <c r="B134" t="s">
        <v>59</v>
      </c>
      <c r="C134" s="2">
        <v>45586</v>
      </c>
      <c r="D134" s="91">
        <v>0</v>
      </c>
      <c r="E134" t="s">
        <v>5</v>
      </c>
      <c r="F134">
        <v>4005801</v>
      </c>
      <c r="G134" t="s">
        <v>788</v>
      </c>
      <c r="H134">
        <v>3.75</v>
      </c>
      <c r="I134">
        <v>1</v>
      </c>
      <c r="J134">
        <v>3.75</v>
      </c>
      <c r="M134"/>
    </row>
    <row r="135" spans="1:13" x14ac:dyDescent="0.25">
      <c r="A135" t="s">
        <v>31</v>
      </c>
      <c r="B135" t="s">
        <v>336</v>
      </c>
      <c r="C135" s="2">
        <v>45586</v>
      </c>
      <c r="D135" s="91">
        <v>0</v>
      </c>
      <c r="E135" t="s">
        <v>5</v>
      </c>
      <c r="F135">
        <v>4005802</v>
      </c>
      <c r="G135" t="s">
        <v>788</v>
      </c>
      <c r="H135">
        <v>3.75</v>
      </c>
      <c r="I135">
        <v>1</v>
      </c>
      <c r="J135">
        <v>3.75</v>
      </c>
      <c r="M135"/>
    </row>
    <row r="136" spans="1:13" x14ac:dyDescent="0.25">
      <c r="A136" t="s">
        <v>31</v>
      </c>
      <c r="B136" t="s">
        <v>734</v>
      </c>
      <c r="C136" s="2">
        <v>45586</v>
      </c>
      <c r="D136" s="91">
        <v>0</v>
      </c>
      <c r="E136" t="s">
        <v>5</v>
      </c>
      <c r="F136">
        <v>4005804</v>
      </c>
      <c r="G136" t="s">
        <v>788</v>
      </c>
      <c r="H136">
        <v>3.75</v>
      </c>
      <c r="I136">
        <v>1</v>
      </c>
      <c r="J136">
        <v>3.75</v>
      </c>
      <c r="M136"/>
    </row>
    <row r="137" spans="1:13" x14ac:dyDescent="0.25">
      <c r="A137" t="s">
        <v>31</v>
      </c>
      <c r="B137" t="s">
        <v>734</v>
      </c>
      <c r="C137" s="2">
        <v>45586</v>
      </c>
      <c r="D137" s="91">
        <v>0</v>
      </c>
      <c r="E137" t="s">
        <v>5</v>
      </c>
      <c r="F137">
        <v>4005805</v>
      </c>
      <c r="G137" t="s">
        <v>788</v>
      </c>
      <c r="H137">
        <v>3.75</v>
      </c>
      <c r="I137">
        <v>1</v>
      </c>
      <c r="J137">
        <v>3.75</v>
      </c>
      <c r="M137"/>
    </row>
    <row r="138" spans="1:13" x14ac:dyDescent="0.25">
      <c r="A138" t="s">
        <v>31</v>
      </c>
      <c r="B138" t="s">
        <v>333</v>
      </c>
      <c r="C138" s="2">
        <v>45586</v>
      </c>
      <c r="D138" s="91">
        <v>0</v>
      </c>
      <c r="E138" t="s">
        <v>5</v>
      </c>
      <c r="F138">
        <v>4005806</v>
      </c>
      <c r="G138" t="s">
        <v>788</v>
      </c>
      <c r="H138">
        <v>3.75</v>
      </c>
      <c r="I138">
        <v>1</v>
      </c>
      <c r="J138">
        <v>3.75</v>
      </c>
      <c r="M138"/>
    </row>
    <row r="139" spans="1:13" x14ac:dyDescent="0.25">
      <c r="A139" t="s">
        <v>31</v>
      </c>
      <c r="B139" t="s">
        <v>734</v>
      </c>
      <c r="C139" s="2">
        <v>45586</v>
      </c>
      <c r="D139" s="91">
        <v>0</v>
      </c>
      <c r="E139" t="s">
        <v>5</v>
      </c>
      <c r="F139">
        <v>4005807</v>
      </c>
      <c r="G139" t="s">
        <v>788</v>
      </c>
      <c r="H139">
        <v>3.75</v>
      </c>
      <c r="I139">
        <v>1</v>
      </c>
      <c r="J139">
        <v>3.75</v>
      </c>
      <c r="M139"/>
    </row>
    <row r="140" spans="1:13" x14ac:dyDescent="0.25">
      <c r="A140" t="s">
        <v>31</v>
      </c>
      <c r="B140" t="s">
        <v>734</v>
      </c>
      <c r="C140" s="2">
        <v>45586</v>
      </c>
      <c r="D140" s="91">
        <v>0</v>
      </c>
      <c r="E140" t="s">
        <v>5</v>
      </c>
      <c r="F140">
        <v>4005817</v>
      </c>
      <c r="G140" t="s">
        <v>788</v>
      </c>
      <c r="H140">
        <v>3.75</v>
      </c>
      <c r="I140">
        <v>1</v>
      </c>
      <c r="J140">
        <v>3.75</v>
      </c>
      <c r="M140"/>
    </row>
    <row r="141" spans="1:13" hidden="1" x14ac:dyDescent="0.25">
      <c r="A141" t="s">
        <v>106</v>
      </c>
      <c r="B141" t="s">
        <v>444</v>
      </c>
      <c r="C141" s="2">
        <v>45586</v>
      </c>
      <c r="D141" s="91">
        <v>0</v>
      </c>
      <c r="E141" t="s">
        <v>5</v>
      </c>
      <c r="F141">
        <v>4005822</v>
      </c>
      <c r="G141" t="s">
        <v>788</v>
      </c>
      <c r="H141">
        <v>0</v>
      </c>
      <c r="I141">
        <v>0</v>
      </c>
      <c r="J141">
        <v>0</v>
      </c>
      <c r="M141"/>
    </row>
    <row r="142" spans="1:13" x14ac:dyDescent="0.25">
      <c r="A142" t="s">
        <v>31</v>
      </c>
      <c r="B142" t="s">
        <v>333</v>
      </c>
      <c r="C142" s="2">
        <v>45586</v>
      </c>
      <c r="D142" s="91">
        <v>0</v>
      </c>
      <c r="E142" t="s">
        <v>5</v>
      </c>
      <c r="F142">
        <v>4005838</v>
      </c>
      <c r="G142" t="s">
        <v>788</v>
      </c>
      <c r="H142">
        <v>3.75</v>
      </c>
      <c r="I142">
        <v>1</v>
      </c>
      <c r="J142">
        <v>3.75</v>
      </c>
      <c r="M142"/>
    </row>
    <row r="143" spans="1:13" x14ac:dyDescent="0.25">
      <c r="A143" t="s">
        <v>31</v>
      </c>
      <c r="B143" t="s">
        <v>55</v>
      </c>
      <c r="C143" s="2">
        <v>45586</v>
      </c>
      <c r="D143" s="91">
        <v>0</v>
      </c>
      <c r="F143">
        <v>4005839</v>
      </c>
      <c r="G143" t="s">
        <v>854</v>
      </c>
      <c r="H143">
        <v>3.75</v>
      </c>
      <c r="I143">
        <v>1</v>
      </c>
      <c r="J143">
        <v>3.75</v>
      </c>
      <c r="M143"/>
    </row>
    <row r="144" spans="1:13" x14ac:dyDescent="0.25">
      <c r="A144" t="s">
        <v>31</v>
      </c>
      <c r="B144" t="s">
        <v>55</v>
      </c>
      <c r="C144" s="2">
        <v>45586</v>
      </c>
      <c r="D144" s="91">
        <v>0</v>
      </c>
      <c r="F144">
        <v>4005842</v>
      </c>
      <c r="G144" t="s">
        <v>854</v>
      </c>
      <c r="H144">
        <v>3.75</v>
      </c>
      <c r="I144">
        <v>1</v>
      </c>
      <c r="J144">
        <v>3.75</v>
      </c>
      <c r="M144"/>
    </row>
    <row r="145" spans="1:13" x14ac:dyDescent="0.25">
      <c r="A145" t="s">
        <v>31</v>
      </c>
      <c r="B145" t="s">
        <v>333</v>
      </c>
      <c r="C145" s="2">
        <v>45586</v>
      </c>
      <c r="D145" s="91">
        <v>0</v>
      </c>
      <c r="E145" t="s">
        <v>5</v>
      </c>
      <c r="F145">
        <v>4005843</v>
      </c>
      <c r="G145" t="s">
        <v>788</v>
      </c>
      <c r="H145">
        <v>3.75</v>
      </c>
      <c r="I145">
        <v>1</v>
      </c>
      <c r="J145">
        <v>3.75</v>
      </c>
      <c r="M145"/>
    </row>
    <row r="146" spans="1:13" x14ac:dyDescent="0.25">
      <c r="A146" t="s">
        <v>31</v>
      </c>
      <c r="B146" t="s">
        <v>333</v>
      </c>
      <c r="C146" s="2">
        <v>45586</v>
      </c>
      <c r="D146" s="91">
        <v>0</v>
      </c>
      <c r="E146" t="s">
        <v>5</v>
      </c>
      <c r="F146">
        <v>4005845</v>
      </c>
      <c r="G146" t="s">
        <v>788</v>
      </c>
      <c r="H146">
        <v>3.75</v>
      </c>
      <c r="I146">
        <v>1</v>
      </c>
      <c r="J146">
        <v>3.75</v>
      </c>
      <c r="M146"/>
    </row>
    <row r="147" spans="1:13" hidden="1" x14ac:dyDescent="0.25">
      <c r="A147" t="s">
        <v>106</v>
      </c>
      <c r="B147" t="s">
        <v>390</v>
      </c>
      <c r="C147" s="2">
        <v>45586</v>
      </c>
      <c r="D147" s="91">
        <v>0</v>
      </c>
      <c r="E147" t="s">
        <v>5</v>
      </c>
      <c r="F147">
        <v>4005846</v>
      </c>
      <c r="G147" t="s">
        <v>788</v>
      </c>
      <c r="H147">
        <v>0</v>
      </c>
      <c r="I147">
        <v>0</v>
      </c>
      <c r="J147">
        <v>0</v>
      </c>
      <c r="M147"/>
    </row>
    <row r="148" spans="1:13" hidden="1" x14ac:dyDescent="0.25">
      <c r="A148" t="s">
        <v>106</v>
      </c>
      <c r="B148" t="s">
        <v>55</v>
      </c>
      <c r="C148" s="2">
        <v>45586</v>
      </c>
      <c r="D148" s="91">
        <v>0</v>
      </c>
      <c r="E148" t="s">
        <v>5</v>
      </c>
      <c r="F148">
        <v>4005847</v>
      </c>
      <c r="G148" t="s">
        <v>788</v>
      </c>
      <c r="H148">
        <v>0</v>
      </c>
      <c r="I148">
        <v>0</v>
      </c>
      <c r="J148">
        <v>0</v>
      </c>
      <c r="M148"/>
    </row>
    <row r="149" spans="1:13" x14ac:dyDescent="0.25">
      <c r="A149" t="s">
        <v>31</v>
      </c>
      <c r="B149" t="s">
        <v>698</v>
      </c>
      <c r="C149" s="2">
        <v>45586</v>
      </c>
      <c r="D149" s="91">
        <v>0</v>
      </c>
      <c r="E149" t="s">
        <v>5</v>
      </c>
      <c r="F149">
        <v>4005849</v>
      </c>
      <c r="G149" t="s">
        <v>788</v>
      </c>
      <c r="H149">
        <v>3.75</v>
      </c>
      <c r="I149">
        <v>1</v>
      </c>
      <c r="J149">
        <v>3.75</v>
      </c>
      <c r="M149"/>
    </row>
    <row r="150" spans="1:13" hidden="1" x14ac:dyDescent="0.25">
      <c r="A150" t="s">
        <v>92</v>
      </c>
      <c r="B150" t="s">
        <v>60</v>
      </c>
      <c r="C150" s="2">
        <v>45586</v>
      </c>
      <c r="D150" s="91">
        <v>3.75</v>
      </c>
      <c r="E150" t="s">
        <v>5</v>
      </c>
      <c r="F150">
        <v>4005850</v>
      </c>
      <c r="G150" t="s">
        <v>788</v>
      </c>
      <c r="H150">
        <v>3.75</v>
      </c>
      <c r="I150">
        <v>0</v>
      </c>
      <c r="J150">
        <v>0</v>
      </c>
      <c r="M150"/>
    </row>
    <row r="151" spans="1:13" hidden="1" x14ac:dyDescent="0.25">
      <c r="A151" t="s">
        <v>106</v>
      </c>
      <c r="B151" t="s">
        <v>392</v>
      </c>
      <c r="C151" s="2">
        <v>45586</v>
      </c>
      <c r="D151" s="91">
        <v>0</v>
      </c>
      <c r="E151" t="s">
        <v>26</v>
      </c>
      <c r="F151">
        <v>4005853</v>
      </c>
      <c r="G151" t="s">
        <v>788</v>
      </c>
      <c r="H151">
        <v>0</v>
      </c>
      <c r="I151">
        <v>0</v>
      </c>
      <c r="J151">
        <v>0</v>
      </c>
      <c r="M151"/>
    </row>
    <row r="152" spans="1:13" hidden="1" x14ac:dyDescent="0.25">
      <c r="A152" t="s">
        <v>106</v>
      </c>
      <c r="B152" t="s">
        <v>55</v>
      </c>
      <c r="C152" s="2">
        <v>45586</v>
      </c>
      <c r="D152" s="91">
        <v>5</v>
      </c>
      <c r="E152" t="s">
        <v>5</v>
      </c>
      <c r="F152">
        <v>4005890</v>
      </c>
      <c r="G152" t="s">
        <v>788</v>
      </c>
      <c r="H152">
        <v>5</v>
      </c>
      <c r="I152">
        <v>0</v>
      </c>
      <c r="J152">
        <v>0</v>
      </c>
      <c r="M152"/>
    </row>
    <row r="153" spans="1:13" hidden="1" x14ac:dyDescent="0.25">
      <c r="A153" t="s">
        <v>106</v>
      </c>
      <c r="B153" t="s">
        <v>392</v>
      </c>
      <c r="C153" s="2">
        <v>45586</v>
      </c>
      <c r="D153" s="91">
        <v>5</v>
      </c>
      <c r="E153" t="s">
        <v>5</v>
      </c>
      <c r="F153">
        <v>4005891</v>
      </c>
      <c r="G153" t="s">
        <v>788</v>
      </c>
      <c r="H153">
        <v>5</v>
      </c>
      <c r="I153">
        <v>0</v>
      </c>
      <c r="J153">
        <v>0</v>
      </c>
      <c r="M153"/>
    </row>
    <row r="154" spans="1:13" x14ac:dyDescent="0.25">
      <c r="A154" t="s">
        <v>31</v>
      </c>
      <c r="B154" t="s">
        <v>336</v>
      </c>
      <c r="C154" s="2">
        <v>45586</v>
      </c>
      <c r="D154" s="91">
        <v>0</v>
      </c>
      <c r="E154" t="s">
        <v>5</v>
      </c>
      <c r="F154">
        <v>4005902</v>
      </c>
      <c r="G154" t="s">
        <v>788</v>
      </c>
      <c r="H154">
        <v>3.75</v>
      </c>
      <c r="I154">
        <v>1</v>
      </c>
      <c r="J154">
        <v>3.75</v>
      </c>
      <c r="M154"/>
    </row>
    <row r="155" spans="1:13" hidden="1" x14ac:dyDescent="0.25">
      <c r="A155" t="s">
        <v>106</v>
      </c>
      <c r="B155" t="s">
        <v>56</v>
      </c>
      <c r="C155" s="2">
        <v>45586</v>
      </c>
      <c r="D155" s="91">
        <v>0</v>
      </c>
      <c r="E155" t="s">
        <v>5</v>
      </c>
      <c r="F155">
        <v>4005955</v>
      </c>
      <c r="G155" t="s">
        <v>788</v>
      </c>
      <c r="H155">
        <v>0</v>
      </c>
      <c r="I155">
        <v>0</v>
      </c>
      <c r="J155">
        <v>0</v>
      </c>
      <c r="M155"/>
    </row>
    <row r="156" spans="1:13" hidden="1" x14ac:dyDescent="0.25">
      <c r="A156" t="s">
        <v>92</v>
      </c>
      <c r="B156" t="s">
        <v>461</v>
      </c>
      <c r="C156" s="2">
        <v>45587</v>
      </c>
      <c r="D156" s="91">
        <v>5.5</v>
      </c>
      <c r="E156" t="s">
        <v>5</v>
      </c>
      <c r="F156">
        <v>4006064</v>
      </c>
      <c r="G156" t="s">
        <v>788</v>
      </c>
      <c r="H156">
        <v>5.5</v>
      </c>
      <c r="I156">
        <v>0</v>
      </c>
      <c r="J156">
        <v>0</v>
      </c>
      <c r="M156"/>
    </row>
    <row r="157" spans="1:13" hidden="1" x14ac:dyDescent="0.25">
      <c r="A157" t="s">
        <v>92</v>
      </c>
      <c r="B157" t="s">
        <v>392</v>
      </c>
      <c r="C157" s="2">
        <v>45587</v>
      </c>
      <c r="D157" s="91">
        <v>5</v>
      </c>
      <c r="E157" t="s">
        <v>26</v>
      </c>
      <c r="F157">
        <v>4006066</v>
      </c>
      <c r="G157" t="s">
        <v>788</v>
      </c>
      <c r="H157">
        <v>5</v>
      </c>
      <c r="I157">
        <v>0</v>
      </c>
      <c r="J157">
        <v>0</v>
      </c>
      <c r="M157"/>
    </row>
    <row r="158" spans="1:13" hidden="1" x14ac:dyDescent="0.25">
      <c r="A158" t="s">
        <v>106</v>
      </c>
      <c r="B158" t="s">
        <v>55</v>
      </c>
      <c r="C158" s="2">
        <v>45586</v>
      </c>
      <c r="D158" s="91">
        <v>5</v>
      </c>
      <c r="E158" t="s">
        <v>19</v>
      </c>
      <c r="F158">
        <v>4006115</v>
      </c>
      <c r="G158" t="s">
        <v>788</v>
      </c>
      <c r="H158">
        <v>5</v>
      </c>
      <c r="I158">
        <v>0</v>
      </c>
      <c r="J158">
        <v>0</v>
      </c>
      <c r="M158"/>
    </row>
    <row r="159" spans="1:13" x14ac:dyDescent="0.25">
      <c r="A159" t="s">
        <v>31</v>
      </c>
      <c r="B159" t="s">
        <v>55</v>
      </c>
      <c r="C159" s="2">
        <v>45586</v>
      </c>
      <c r="D159" s="91">
        <v>0</v>
      </c>
      <c r="E159" t="s">
        <v>19</v>
      </c>
      <c r="F159">
        <v>4006207</v>
      </c>
      <c r="G159" t="s">
        <v>788</v>
      </c>
      <c r="H159">
        <v>3.75</v>
      </c>
      <c r="I159">
        <v>1</v>
      </c>
      <c r="J159">
        <v>3.75</v>
      </c>
      <c r="M159"/>
    </row>
    <row r="160" spans="1:13" x14ac:dyDescent="0.25">
      <c r="A160" t="s">
        <v>31</v>
      </c>
      <c r="B160" t="s">
        <v>59</v>
      </c>
      <c r="C160" s="2">
        <v>45586</v>
      </c>
      <c r="D160" s="91">
        <v>0</v>
      </c>
      <c r="E160" t="s">
        <v>5</v>
      </c>
      <c r="F160">
        <v>4006210</v>
      </c>
      <c r="G160" t="s">
        <v>788</v>
      </c>
      <c r="H160">
        <v>3.75</v>
      </c>
      <c r="I160">
        <v>1</v>
      </c>
      <c r="J160">
        <v>3.75</v>
      </c>
      <c r="M160"/>
    </row>
    <row r="161" spans="1:13" x14ac:dyDescent="0.25">
      <c r="A161" t="s">
        <v>31</v>
      </c>
      <c r="B161" t="s">
        <v>333</v>
      </c>
      <c r="C161" s="2">
        <v>45587</v>
      </c>
      <c r="D161" s="91">
        <v>0</v>
      </c>
      <c r="E161" t="s">
        <v>5</v>
      </c>
      <c r="F161">
        <v>4006233</v>
      </c>
      <c r="G161" t="s">
        <v>788</v>
      </c>
      <c r="H161">
        <v>3.75</v>
      </c>
      <c r="I161">
        <v>1</v>
      </c>
      <c r="J161">
        <v>3.75</v>
      </c>
      <c r="M161"/>
    </row>
    <row r="162" spans="1:13" x14ac:dyDescent="0.25">
      <c r="A162" t="s">
        <v>31</v>
      </c>
      <c r="B162" t="s">
        <v>55</v>
      </c>
      <c r="C162" s="2">
        <v>45587</v>
      </c>
      <c r="D162" s="91">
        <v>0</v>
      </c>
      <c r="E162" t="s">
        <v>19</v>
      </c>
      <c r="F162">
        <v>4006234</v>
      </c>
      <c r="G162" t="s">
        <v>788</v>
      </c>
      <c r="H162">
        <v>3.75</v>
      </c>
      <c r="I162">
        <v>1</v>
      </c>
      <c r="J162">
        <v>3.75</v>
      </c>
      <c r="M162"/>
    </row>
    <row r="163" spans="1:13" x14ac:dyDescent="0.25">
      <c r="A163" t="s">
        <v>31</v>
      </c>
      <c r="B163" t="s">
        <v>55</v>
      </c>
      <c r="C163" s="2">
        <v>45587</v>
      </c>
      <c r="D163" s="91">
        <v>0</v>
      </c>
      <c r="E163" t="s">
        <v>19</v>
      </c>
      <c r="F163">
        <v>4006235</v>
      </c>
      <c r="G163" t="s">
        <v>788</v>
      </c>
      <c r="H163">
        <v>3.75</v>
      </c>
      <c r="I163">
        <v>1</v>
      </c>
      <c r="J163">
        <v>3.75</v>
      </c>
      <c r="M163"/>
    </row>
    <row r="164" spans="1:13" x14ac:dyDescent="0.25">
      <c r="A164" t="s">
        <v>31</v>
      </c>
      <c r="B164" t="s">
        <v>55</v>
      </c>
      <c r="C164" s="2">
        <v>45587</v>
      </c>
      <c r="D164" s="91">
        <v>0</v>
      </c>
      <c r="E164" t="s">
        <v>19</v>
      </c>
      <c r="F164">
        <v>4006236</v>
      </c>
      <c r="G164" t="s">
        <v>788</v>
      </c>
      <c r="H164">
        <v>3.75</v>
      </c>
      <c r="I164">
        <v>1</v>
      </c>
      <c r="J164">
        <v>3.75</v>
      </c>
      <c r="M164"/>
    </row>
    <row r="165" spans="1:13" x14ac:dyDescent="0.25">
      <c r="A165" t="s">
        <v>31</v>
      </c>
      <c r="B165" t="s">
        <v>55</v>
      </c>
      <c r="C165" s="2">
        <v>45587</v>
      </c>
      <c r="D165" s="91">
        <v>0</v>
      </c>
      <c r="E165" t="s">
        <v>19</v>
      </c>
      <c r="F165">
        <v>4006237</v>
      </c>
      <c r="G165" t="s">
        <v>788</v>
      </c>
      <c r="H165">
        <v>3.75</v>
      </c>
      <c r="I165">
        <v>1</v>
      </c>
      <c r="J165">
        <v>3.75</v>
      </c>
      <c r="M165"/>
    </row>
    <row r="166" spans="1:13" x14ac:dyDescent="0.25">
      <c r="A166" t="s">
        <v>31</v>
      </c>
      <c r="B166" t="s">
        <v>734</v>
      </c>
      <c r="C166" s="2">
        <v>45587</v>
      </c>
      <c r="D166" s="91">
        <v>0</v>
      </c>
      <c r="E166" t="s">
        <v>5</v>
      </c>
      <c r="F166">
        <v>4006238</v>
      </c>
      <c r="G166" t="s">
        <v>788</v>
      </c>
      <c r="H166">
        <v>3.75</v>
      </c>
      <c r="I166">
        <v>1</v>
      </c>
      <c r="J166">
        <v>3.75</v>
      </c>
      <c r="M166"/>
    </row>
    <row r="167" spans="1:13" x14ac:dyDescent="0.25">
      <c r="A167" t="s">
        <v>31</v>
      </c>
      <c r="B167" t="s">
        <v>55</v>
      </c>
      <c r="C167" s="2">
        <v>45587</v>
      </c>
      <c r="D167" s="91">
        <v>0</v>
      </c>
      <c r="E167" t="s">
        <v>19</v>
      </c>
      <c r="F167">
        <v>4006239</v>
      </c>
      <c r="G167" t="s">
        <v>788</v>
      </c>
      <c r="H167">
        <v>3.75</v>
      </c>
      <c r="I167">
        <v>1</v>
      </c>
      <c r="J167">
        <v>3.75</v>
      </c>
      <c r="M167"/>
    </row>
    <row r="168" spans="1:13" x14ac:dyDescent="0.25">
      <c r="A168" t="s">
        <v>31</v>
      </c>
      <c r="B168" t="s">
        <v>698</v>
      </c>
      <c r="C168" s="2">
        <v>45587</v>
      </c>
      <c r="D168" s="91">
        <v>0</v>
      </c>
      <c r="E168" t="s">
        <v>5</v>
      </c>
      <c r="F168">
        <v>4006240</v>
      </c>
      <c r="G168" t="s">
        <v>788</v>
      </c>
      <c r="H168">
        <v>3.75</v>
      </c>
      <c r="I168">
        <v>1</v>
      </c>
      <c r="J168">
        <v>3.75</v>
      </c>
      <c r="M168"/>
    </row>
    <row r="169" spans="1:13" x14ac:dyDescent="0.25">
      <c r="A169" t="s">
        <v>31</v>
      </c>
      <c r="B169" t="s">
        <v>698</v>
      </c>
      <c r="C169" s="2">
        <v>45587</v>
      </c>
      <c r="D169" s="91">
        <v>3.75</v>
      </c>
      <c r="E169" t="s">
        <v>5</v>
      </c>
      <c r="F169">
        <v>4006241</v>
      </c>
      <c r="G169" t="s">
        <v>788</v>
      </c>
      <c r="H169">
        <v>3.75</v>
      </c>
      <c r="I169">
        <v>0</v>
      </c>
      <c r="J169">
        <v>0</v>
      </c>
      <c r="M169"/>
    </row>
    <row r="170" spans="1:13" hidden="1" x14ac:dyDescent="0.25">
      <c r="A170" t="s">
        <v>106</v>
      </c>
      <c r="B170" t="s">
        <v>60</v>
      </c>
      <c r="C170" s="2">
        <v>45587</v>
      </c>
      <c r="D170" s="91">
        <v>0</v>
      </c>
      <c r="E170" t="s">
        <v>5</v>
      </c>
      <c r="F170">
        <v>4006260</v>
      </c>
      <c r="G170" t="s">
        <v>788</v>
      </c>
      <c r="H170">
        <v>0</v>
      </c>
      <c r="I170">
        <v>0</v>
      </c>
      <c r="J170">
        <v>0</v>
      </c>
      <c r="M170"/>
    </row>
    <row r="171" spans="1:13" hidden="1" x14ac:dyDescent="0.25">
      <c r="A171" t="s">
        <v>92</v>
      </c>
      <c r="B171" t="s">
        <v>582</v>
      </c>
      <c r="C171" s="2">
        <v>45587</v>
      </c>
      <c r="D171" s="91">
        <v>0</v>
      </c>
      <c r="E171" t="s">
        <v>26</v>
      </c>
      <c r="F171">
        <v>4006274</v>
      </c>
      <c r="G171" t="s">
        <v>788</v>
      </c>
      <c r="H171">
        <v>0</v>
      </c>
      <c r="I171">
        <v>0</v>
      </c>
      <c r="J171">
        <v>0</v>
      </c>
      <c r="M171"/>
    </row>
    <row r="172" spans="1:13" hidden="1" x14ac:dyDescent="0.25">
      <c r="A172" t="s">
        <v>92</v>
      </c>
      <c r="B172" t="s">
        <v>55</v>
      </c>
      <c r="C172" s="2">
        <v>45587</v>
      </c>
      <c r="D172" s="91">
        <v>0</v>
      </c>
      <c r="E172" t="s">
        <v>5</v>
      </c>
      <c r="F172">
        <v>4006275</v>
      </c>
      <c r="G172" t="s">
        <v>788</v>
      </c>
      <c r="H172">
        <v>0</v>
      </c>
      <c r="I172">
        <v>0</v>
      </c>
      <c r="J172">
        <v>0</v>
      </c>
      <c r="M172"/>
    </row>
    <row r="173" spans="1:13" x14ac:dyDescent="0.25">
      <c r="A173" t="s">
        <v>31</v>
      </c>
      <c r="B173" t="s">
        <v>333</v>
      </c>
      <c r="C173" s="2">
        <v>45587</v>
      </c>
      <c r="D173" s="91">
        <v>0</v>
      </c>
      <c r="E173" t="s">
        <v>5</v>
      </c>
      <c r="F173">
        <v>4006294</v>
      </c>
      <c r="G173" t="s">
        <v>788</v>
      </c>
      <c r="H173">
        <v>3.75</v>
      </c>
      <c r="I173">
        <v>1</v>
      </c>
      <c r="J173">
        <v>3.75</v>
      </c>
      <c r="M173"/>
    </row>
    <row r="174" spans="1:13" hidden="1" x14ac:dyDescent="0.25">
      <c r="A174" t="s">
        <v>92</v>
      </c>
      <c r="B174" t="s">
        <v>55</v>
      </c>
      <c r="C174" s="2">
        <v>45587</v>
      </c>
      <c r="D174" s="91">
        <v>0</v>
      </c>
      <c r="E174" t="s">
        <v>5</v>
      </c>
      <c r="F174">
        <v>4006305</v>
      </c>
      <c r="G174" t="s">
        <v>788</v>
      </c>
      <c r="H174">
        <v>0</v>
      </c>
      <c r="I174">
        <v>0</v>
      </c>
      <c r="J174">
        <v>0</v>
      </c>
      <c r="M174"/>
    </row>
    <row r="175" spans="1:13" x14ac:dyDescent="0.25">
      <c r="A175" t="s">
        <v>31</v>
      </c>
      <c r="B175" t="s">
        <v>336</v>
      </c>
      <c r="C175" s="2">
        <v>45587</v>
      </c>
      <c r="D175" s="91">
        <v>0</v>
      </c>
      <c r="E175" t="s">
        <v>5</v>
      </c>
      <c r="F175">
        <v>4006307</v>
      </c>
      <c r="G175" t="s">
        <v>788</v>
      </c>
      <c r="H175">
        <v>3.75</v>
      </c>
      <c r="I175">
        <v>1</v>
      </c>
      <c r="J175">
        <v>3.75</v>
      </c>
      <c r="M175"/>
    </row>
    <row r="176" spans="1:13" x14ac:dyDescent="0.25">
      <c r="A176" t="s">
        <v>31</v>
      </c>
      <c r="B176" t="s">
        <v>336</v>
      </c>
      <c r="C176" s="2">
        <v>45587</v>
      </c>
      <c r="D176" s="91">
        <v>0</v>
      </c>
      <c r="E176" t="s">
        <v>5</v>
      </c>
      <c r="F176">
        <v>4006308</v>
      </c>
      <c r="G176" t="s">
        <v>788</v>
      </c>
      <c r="H176">
        <v>3.75</v>
      </c>
      <c r="I176">
        <v>1</v>
      </c>
      <c r="J176">
        <v>3.75</v>
      </c>
      <c r="M176"/>
    </row>
    <row r="177" spans="1:13" hidden="1" x14ac:dyDescent="0.25">
      <c r="A177" t="s">
        <v>92</v>
      </c>
      <c r="B177" t="s">
        <v>390</v>
      </c>
      <c r="C177" s="2">
        <v>45587</v>
      </c>
      <c r="D177" s="91">
        <v>0</v>
      </c>
      <c r="E177" t="s">
        <v>5</v>
      </c>
      <c r="F177">
        <v>4006309</v>
      </c>
      <c r="G177" t="s">
        <v>788</v>
      </c>
      <c r="H177">
        <v>0</v>
      </c>
      <c r="I177">
        <v>0</v>
      </c>
      <c r="J177">
        <v>0</v>
      </c>
      <c r="M177"/>
    </row>
    <row r="178" spans="1:13" hidden="1" x14ac:dyDescent="0.25">
      <c r="A178" t="s">
        <v>92</v>
      </c>
      <c r="B178" t="s">
        <v>55</v>
      </c>
      <c r="C178" s="2">
        <v>45587</v>
      </c>
      <c r="D178" s="91">
        <v>0</v>
      </c>
      <c r="E178" t="s">
        <v>5</v>
      </c>
      <c r="F178">
        <v>4006310</v>
      </c>
      <c r="G178" t="s">
        <v>788</v>
      </c>
      <c r="H178">
        <v>0</v>
      </c>
      <c r="I178">
        <v>0</v>
      </c>
      <c r="J178">
        <v>0</v>
      </c>
      <c r="M178"/>
    </row>
    <row r="179" spans="1:13" x14ac:dyDescent="0.25">
      <c r="A179" t="s">
        <v>31</v>
      </c>
      <c r="B179" t="s">
        <v>336</v>
      </c>
      <c r="C179" s="2">
        <v>45587</v>
      </c>
      <c r="D179" s="91">
        <v>0</v>
      </c>
      <c r="E179" t="s">
        <v>5</v>
      </c>
      <c r="F179">
        <v>4006332</v>
      </c>
      <c r="G179" t="s">
        <v>788</v>
      </c>
      <c r="H179">
        <v>3.75</v>
      </c>
      <c r="I179">
        <v>1</v>
      </c>
      <c r="J179">
        <v>3.75</v>
      </c>
      <c r="M179"/>
    </row>
    <row r="180" spans="1:13" x14ac:dyDescent="0.25">
      <c r="A180" t="s">
        <v>31</v>
      </c>
      <c r="B180" t="s">
        <v>336</v>
      </c>
      <c r="C180" s="2">
        <v>45587</v>
      </c>
      <c r="D180" s="91">
        <v>0</v>
      </c>
      <c r="E180" t="s">
        <v>5</v>
      </c>
      <c r="F180">
        <v>4006333</v>
      </c>
      <c r="G180" t="s">
        <v>788</v>
      </c>
      <c r="H180">
        <v>3.75</v>
      </c>
      <c r="I180">
        <v>1</v>
      </c>
      <c r="J180">
        <v>3.75</v>
      </c>
      <c r="M180"/>
    </row>
    <row r="181" spans="1:13" x14ac:dyDescent="0.25">
      <c r="A181" t="s">
        <v>31</v>
      </c>
      <c r="B181" t="s">
        <v>336</v>
      </c>
      <c r="C181" s="2">
        <v>45587</v>
      </c>
      <c r="D181" s="91">
        <v>0</v>
      </c>
      <c r="E181" t="s">
        <v>5</v>
      </c>
      <c r="F181">
        <v>4006334</v>
      </c>
      <c r="G181" t="s">
        <v>788</v>
      </c>
      <c r="H181">
        <v>3.75</v>
      </c>
      <c r="I181">
        <v>1</v>
      </c>
      <c r="J181">
        <v>3.75</v>
      </c>
      <c r="M181"/>
    </row>
    <row r="182" spans="1:13" x14ac:dyDescent="0.25">
      <c r="A182" t="s">
        <v>31</v>
      </c>
      <c r="B182" t="s">
        <v>336</v>
      </c>
      <c r="C182" s="2">
        <v>45587</v>
      </c>
      <c r="D182" s="91">
        <v>0</v>
      </c>
      <c r="E182" t="s">
        <v>5</v>
      </c>
      <c r="F182">
        <v>4006335</v>
      </c>
      <c r="G182" t="s">
        <v>788</v>
      </c>
      <c r="H182">
        <v>3.75</v>
      </c>
      <c r="I182">
        <v>1</v>
      </c>
      <c r="J182">
        <v>3.75</v>
      </c>
      <c r="M182"/>
    </row>
    <row r="183" spans="1:13" hidden="1" x14ac:dyDescent="0.25">
      <c r="A183" t="s">
        <v>106</v>
      </c>
      <c r="B183" t="s">
        <v>55</v>
      </c>
      <c r="C183" s="2">
        <v>45587</v>
      </c>
      <c r="D183" s="91">
        <v>0</v>
      </c>
      <c r="E183" t="s">
        <v>5</v>
      </c>
      <c r="F183">
        <v>4006336</v>
      </c>
      <c r="G183" t="s">
        <v>788</v>
      </c>
      <c r="H183">
        <v>0</v>
      </c>
      <c r="I183">
        <v>0</v>
      </c>
      <c r="J183">
        <v>0</v>
      </c>
      <c r="M183"/>
    </row>
    <row r="184" spans="1:13" hidden="1" x14ac:dyDescent="0.25">
      <c r="A184" t="s">
        <v>106</v>
      </c>
      <c r="B184" t="s">
        <v>406</v>
      </c>
      <c r="C184" s="2">
        <v>45587</v>
      </c>
      <c r="D184" s="91">
        <v>0</v>
      </c>
      <c r="E184" t="s">
        <v>26</v>
      </c>
      <c r="F184">
        <v>4006337</v>
      </c>
      <c r="G184" t="s">
        <v>788</v>
      </c>
      <c r="H184">
        <v>0</v>
      </c>
      <c r="I184">
        <v>0</v>
      </c>
      <c r="J184">
        <v>0</v>
      </c>
      <c r="M184"/>
    </row>
    <row r="185" spans="1:13" hidden="1" x14ac:dyDescent="0.25">
      <c r="A185" t="s">
        <v>106</v>
      </c>
      <c r="B185" t="s">
        <v>55</v>
      </c>
      <c r="C185" s="2">
        <v>45587</v>
      </c>
      <c r="D185" s="91">
        <v>0</v>
      </c>
      <c r="E185" t="s">
        <v>5</v>
      </c>
      <c r="F185">
        <v>4006339</v>
      </c>
      <c r="G185" t="s">
        <v>788</v>
      </c>
      <c r="H185">
        <v>0</v>
      </c>
      <c r="I185">
        <v>0</v>
      </c>
      <c r="J185">
        <v>0</v>
      </c>
      <c r="M185"/>
    </row>
    <row r="186" spans="1:13" x14ac:dyDescent="0.25">
      <c r="A186" t="s">
        <v>31</v>
      </c>
      <c r="B186" t="s">
        <v>333</v>
      </c>
      <c r="C186" s="2">
        <v>45587</v>
      </c>
      <c r="D186" s="91">
        <v>0</v>
      </c>
      <c r="E186" t="s">
        <v>5</v>
      </c>
      <c r="F186">
        <v>4006348</v>
      </c>
      <c r="G186" t="s">
        <v>788</v>
      </c>
      <c r="H186">
        <v>3.75</v>
      </c>
      <c r="I186">
        <v>1</v>
      </c>
      <c r="J186">
        <v>3.75</v>
      </c>
      <c r="M186"/>
    </row>
    <row r="187" spans="1:13" hidden="1" x14ac:dyDescent="0.25">
      <c r="A187" t="s">
        <v>106</v>
      </c>
      <c r="B187" t="s">
        <v>406</v>
      </c>
      <c r="C187" s="2">
        <v>45587</v>
      </c>
      <c r="D187" s="91">
        <v>0</v>
      </c>
      <c r="E187" t="s">
        <v>26</v>
      </c>
      <c r="F187">
        <v>4006372</v>
      </c>
      <c r="G187" t="s">
        <v>788</v>
      </c>
      <c r="H187">
        <v>0</v>
      </c>
      <c r="I187">
        <v>0</v>
      </c>
      <c r="J187">
        <v>0</v>
      </c>
      <c r="M187"/>
    </row>
    <row r="188" spans="1:13" hidden="1" x14ac:dyDescent="0.25">
      <c r="A188" t="s">
        <v>92</v>
      </c>
      <c r="B188" t="s">
        <v>55</v>
      </c>
      <c r="C188" s="2">
        <v>45587</v>
      </c>
      <c r="D188" s="91">
        <v>5.5</v>
      </c>
      <c r="E188" t="s">
        <v>5</v>
      </c>
      <c r="F188">
        <v>4006384</v>
      </c>
      <c r="G188" t="s">
        <v>788</v>
      </c>
      <c r="H188">
        <v>5.5</v>
      </c>
      <c r="I188">
        <v>0</v>
      </c>
      <c r="J188">
        <v>0</v>
      </c>
      <c r="M188"/>
    </row>
    <row r="189" spans="1:13" hidden="1" x14ac:dyDescent="0.25">
      <c r="A189" t="s">
        <v>92</v>
      </c>
      <c r="B189" t="s">
        <v>461</v>
      </c>
      <c r="C189" s="2">
        <v>45587</v>
      </c>
      <c r="D189" s="91">
        <v>0</v>
      </c>
      <c r="E189" t="s">
        <v>5</v>
      </c>
      <c r="F189">
        <v>4006385</v>
      </c>
      <c r="G189" t="s">
        <v>788</v>
      </c>
      <c r="H189">
        <v>0</v>
      </c>
      <c r="I189">
        <v>0</v>
      </c>
      <c r="J189">
        <v>0</v>
      </c>
      <c r="M189"/>
    </row>
    <row r="190" spans="1:13" x14ac:dyDescent="0.25">
      <c r="A190" t="s">
        <v>31</v>
      </c>
      <c r="B190" t="s">
        <v>336</v>
      </c>
      <c r="C190" s="2">
        <v>45587</v>
      </c>
      <c r="D190" s="91">
        <v>0</v>
      </c>
      <c r="E190" t="s">
        <v>5</v>
      </c>
      <c r="F190">
        <v>4006386</v>
      </c>
      <c r="G190" t="s">
        <v>788</v>
      </c>
      <c r="H190">
        <v>3.75</v>
      </c>
      <c r="I190">
        <v>1</v>
      </c>
      <c r="J190">
        <v>3.75</v>
      </c>
      <c r="M190"/>
    </row>
    <row r="191" spans="1:13" x14ac:dyDescent="0.25">
      <c r="A191" t="s">
        <v>31</v>
      </c>
      <c r="B191" t="s">
        <v>333</v>
      </c>
      <c r="C191" s="2">
        <v>45587</v>
      </c>
      <c r="D191" s="91">
        <v>0</v>
      </c>
      <c r="E191" t="s">
        <v>5</v>
      </c>
      <c r="F191">
        <v>4006387</v>
      </c>
      <c r="G191" t="s">
        <v>788</v>
      </c>
      <c r="H191">
        <v>3.75</v>
      </c>
      <c r="I191">
        <v>1</v>
      </c>
      <c r="J191">
        <v>3.75</v>
      </c>
      <c r="M191"/>
    </row>
    <row r="192" spans="1:13" x14ac:dyDescent="0.25">
      <c r="A192" t="s">
        <v>31</v>
      </c>
      <c r="B192" t="s">
        <v>336</v>
      </c>
      <c r="C192" s="2">
        <v>45587</v>
      </c>
      <c r="D192" s="91">
        <v>0</v>
      </c>
      <c r="E192" t="s">
        <v>5</v>
      </c>
      <c r="F192">
        <v>4006390</v>
      </c>
      <c r="G192" t="s">
        <v>788</v>
      </c>
      <c r="H192">
        <v>3.75</v>
      </c>
      <c r="I192">
        <v>1</v>
      </c>
      <c r="J192">
        <v>3.75</v>
      </c>
      <c r="M192"/>
    </row>
    <row r="193" spans="1:13" x14ac:dyDescent="0.25">
      <c r="A193" t="s">
        <v>31</v>
      </c>
      <c r="B193" t="s">
        <v>336</v>
      </c>
      <c r="C193" s="2">
        <v>45587</v>
      </c>
      <c r="D193" s="91">
        <v>0</v>
      </c>
      <c r="E193" t="s">
        <v>5</v>
      </c>
      <c r="F193">
        <v>4006391</v>
      </c>
      <c r="G193" t="s">
        <v>788</v>
      </c>
      <c r="H193">
        <v>3.75</v>
      </c>
      <c r="I193">
        <v>1</v>
      </c>
      <c r="J193">
        <v>3.75</v>
      </c>
      <c r="M193"/>
    </row>
    <row r="194" spans="1:13" x14ac:dyDescent="0.25">
      <c r="A194" t="s">
        <v>31</v>
      </c>
      <c r="B194" t="s">
        <v>336</v>
      </c>
      <c r="C194" s="2">
        <v>45587</v>
      </c>
      <c r="D194" s="91">
        <v>0</v>
      </c>
      <c r="E194" t="s">
        <v>5</v>
      </c>
      <c r="F194">
        <v>4006392</v>
      </c>
      <c r="G194" t="s">
        <v>788</v>
      </c>
      <c r="H194">
        <v>3.75</v>
      </c>
      <c r="I194">
        <v>1</v>
      </c>
      <c r="J194">
        <v>3.75</v>
      </c>
      <c r="M194"/>
    </row>
    <row r="195" spans="1:13" x14ac:dyDescent="0.25">
      <c r="A195" t="s">
        <v>31</v>
      </c>
      <c r="B195" t="s">
        <v>336</v>
      </c>
      <c r="C195" s="2">
        <v>45587</v>
      </c>
      <c r="D195" s="91">
        <v>0</v>
      </c>
      <c r="E195" t="s">
        <v>5</v>
      </c>
      <c r="F195">
        <v>4006393</v>
      </c>
      <c r="G195" t="s">
        <v>788</v>
      </c>
      <c r="H195">
        <v>3.75</v>
      </c>
      <c r="I195">
        <v>1</v>
      </c>
      <c r="J195">
        <v>3.75</v>
      </c>
      <c r="M195"/>
    </row>
    <row r="196" spans="1:13" x14ac:dyDescent="0.25">
      <c r="A196" t="s">
        <v>31</v>
      </c>
      <c r="B196" t="s">
        <v>698</v>
      </c>
      <c r="C196" s="2">
        <v>45587</v>
      </c>
      <c r="D196" s="91">
        <v>3.75</v>
      </c>
      <c r="E196" t="s">
        <v>5</v>
      </c>
      <c r="F196">
        <v>4006402</v>
      </c>
      <c r="G196" t="s">
        <v>788</v>
      </c>
      <c r="H196">
        <v>3.75</v>
      </c>
      <c r="I196">
        <v>0</v>
      </c>
      <c r="J196">
        <v>0</v>
      </c>
      <c r="M196"/>
    </row>
    <row r="197" spans="1:13" hidden="1" x14ac:dyDescent="0.25">
      <c r="A197" t="s">
        <v>92</v>
      </c>
      <c r="B197" t="s">
        <v>55</v>
      </c>
      <c r="C197" s="2">
        <v>45587</v>
      </c>
      <c r="D197" s="91">
        <v>0</v>
      </c>
      <c r="E197" t="s">
        <v>5</v>
      </c>
      <c r="F197">
        <v>4006403</v>
      </c>
      <c r="G197" t="s">
        <v>788</v>
      </c>
      <c r="H197">
        <v>0</v>
      </c>
      <c r="I197">
        <v>0</v>
      </c>
      <c r="J197">
        <v>0</v>
      </c>
      <c r="M197"/>
    </row>
    <row r="198" spans="1:13" hidden="1" x14ac:dyDescent="0.25">
      <c r="A198" t="s">
        <v>92</v>
      </c>
      <c r="B198" t="s">
        <v>55</v>
      </c>
      <c r="C198" s="2">
        <v>45587</v>
      </c>
      <c r="D198" s="91">
        <v>0</v>
      </c>
      <c r="E198" t="s">
        <v>5</v>
      </c>
      <c r="F198">
        <v>4006404</v>
      </c>
      <c r="G198" t="s">
        <v>788</v>
      </c>
      <c r="H198">
        <v>0</v>
      </c>
      <c r="I198">
        <v>0</v>
      </c>
      <c r="J198">
        <v>0</v>
      </c>
      <c r="M198"/>
    </row>
    <row r="199" spans="1:13" hidden="1" x14ac:dyDescent="0.25">
      <c r="A199" t="s">
        <v>92</v>
      </c>
      <c r="B199" t="s">
        <v>470</v>
      </c>
      <c r="C199" s="2">
        <v>45587</v>
      </c>
      <c r="D199" s="91">
        <v>0</v>
      </c>
      <c r="E199" t="s">
        <v>5</v>
      </c>
      <c r="F199">
        <v>4006405</v>
      </c>
      <c r="G199" t="s">
        <v>788</v>
      </c>
      <c r="H199">
        <v>0</v>
      </c>
      <c r="I199">
        <v>0</v>
      </c>
      <c r="J199">
        <v>0</v>
      </c>
      <c r="M199"/>
    </row>
    <row r="200" spans="1:13" hidden="1" x14ac:dyDescent="0.25">
      <c r="A200" t="s">
        <v>92</v>
      </c>
      <c r="B200" t="s">
        <v>432</v>
      </c>
      <c r="C200" s="2">
        <v>45587</v>
      </c>
      <c r="D200" s="91">
        <v>0</v>
      </c>
      <c r="E200" t="s">
        <v>26</v>
      </c>
      <c r="F200">
        <v>4006406</v>
      </c>
      <c r="G200" t="s">
        <v>788</v>
      </c>
      <c r="H200">
        <v>0</v>
      </c>
      <c r="I200">
        <v>0</v>
      </c>
      <c r="J200">
        <v>0</v>
      </c>
      <c r="M200"/>
    </row>
    <row r="201" spans="1:13" hidden="1" x14ac:dyDescent="0.25">
      <c r="A201" t="s">
        <v>106</v>
      </c>
      <c r="B201" t="s">
        <v>55</v>
      </c>
      <c r="C201" s="2">
        <v>45587</v>
      </c>
      <c r="D201" s="91">
        <v>0</v>
      </c>
      <c r="E201" t="s">
        <v>5</v>
      </c>
      <c r="F201">
        <v>4006413</v>
      </c>
      <c r="G201" t="s">
        <v>788</v>
      </c>
      <c r="H201">
        <v>0</v>
      </c>
      <c r="I201">
        <v>0</v>
      </c>
      <c r="J201">
        <v>0</v>
      </c>
      <c r="M201"/>
    </row>
    <row r="202" spans="1:13" hidden="1" x14ac:dyDescent="0.25">
      <c r="A202" t="s">
        <v>106</v>
      </c>
      <c r="B202" t="s">
        <v>390</v>
      </c>
      <c r="C202" s="2">
        <v>45587</v>
      </c>
      <c r="D202" s="91">
        <v>0</v>
      </c>
      <c r="E202" t="s">
        <v>5</v>
      </c>
      <c r="F202">
        <v>4006414</v>
      </c>
      <c r="G202" t="s">
        <v>788</v>
      </c>
      <c r="H202">
        <v>0</v>
      </c>
      <c r="I202">
        <v>0</v>
      </c>
      <c r="J202">
        <v>0</v>
      </c>
      <c r="M202"/>
    </row>
    <row r="203" spans="1:13" x14ac:dyDescent="0.25">
      <c r="A203" t="s">
        <v>31</v>
      </c>
      <c r="B203" t="s">
        <v>55</v>
      </c>
      <c r="C203" s="2">
        <v>45587</v>
      </c>
      <c r="D203" s="91">
        <v>3.75</v>
      </c>
      <c r="E203" t="s">
        <v>19</v>
      </c>
      <c r="F203">
        <v>4006415</v>
      </c>
      <c r="G203" t="s">
        <v>788</v>
      </c>
      <c r="H203">
        <v>3.75</v>
      </c>
      <c r="I203">
        <v>0</v>
      </c>
      <c r="J203">
        <v>0</v>
      </c>
      <c r="M203"/>
    </row>
    <row r="204" spans="1:13" x14ac:dyDescent="0.25">
      <c r="A204" t="s">
        <v>31</v>
      </c>
      <c r="B204" t="s">
        <v>55</v>
      </c>
      <c r="C204" s="2">
        <v>45587</v>
      </c>
      <c r="D204" s="91">
        <v>3.75</v>
      </c>
      <c r="E204" t="s">
        <v>19</v>
      </c>
      <c r="F204">
        <v>4006416</v>
      </c>
      <c r="G204" t="s">
        <v>788</v>
      </c>
      <c r="H204">
        <v>3.75</v>
      </c>
      <c r="I204">
        <v>0</v>
      </c>
      <c r="J204">
        <v>0</v>
      </c>
      <c r="M204"/>
    </row>
    <row r="205" spans="1:13" x14ac:dyDescent="0.25">
      <c r="A205" t="s">
        <v>31</v>
      </c>
      <c r="B205" t="s">
        <v>59</v>
      </c>
      <c r="C205" s="2">
        <v>45587</v>
      </c>
      <c r="D205" s="91">
        <v>0</v>
      </c>
      <c r="E205" t="s">
        <v>5</v>
      </c>
      <c r="F205">
        <v>4006417</v>
      </c>
      <c r="G205" t="s">
        <v>788</v>
      </c>
      <c r="H205">
        <v>3.75</v>
      </c>
      <c r="I205">
        <v>1</v>
      </c>
      <c r="J205">
        <v>3.75</v>
      </c>
      <c r="M205"/>
    </row>
    <row r="206" spans="1:13" x14ac:dyDescent="0.25">
      <c r="A206" t="s">
        <v>31</v>
      </c>
      <c r="B206" t="s">
        <v>59</v>
      </c>
      <c r="C206" s="2">
        <v>45587</v>
      </c>
      <c r="D206" s="91">
        <v>0</v>
      </c>
      <c r="E206" t="s">
        <v>5</v>
      </c>
      <c r="F206">
        <v>4006418</v>
      </c>
      <c r="G206" t="s">
        <v>788</v>
      </c>
      <c r="H206">
        <v>3.75</v>
      </c>
      <c r="I206">
        <v>1</v>
      </c>
      <c r="J206">
        <v>3.75</v>
      </c>
      <c r="M206"/>
    </row>
    <row r="207" spans="1:13" hidden="1" x14ac:dyDescent="0.25">
      <c r="A207" t="s">
        <v>92</v>
      </c>
      <c r="B207" t="s">
        <v>390</v>
      </c>
      <c r="C207" s="2">
        <v>45587</v>
      </c>
      <c r="D207" s="91">
        <v>0</v>
      </c>
      <c r="E207" t="s">
        <v>5</v>
      </c>
      <c r="F207">
        <v>4006421</v>
      </c>
      <c r="G207" t="s">
        <v>788</v>
      </c>
      <c r="H207">
        <v>0</v>
      </c>
      <c r="I207">
        <v>0</v>
      </c>
      <c r="J207">
        <v>0</v>
      </c>
      <c r="M207"/>
    </row>
    <row r="208" spans="1:13" hidden="1" x14ac:dyDescent="0.25">
      <c r="A208" t="s">
        <v>92</v>
      </c>
      <c r="B208" t="s">
        <v>55</v>
      </c>
      <c r="C208" s="2">
        <v>45587</v>
      </c>
      <c r="D208" s="91">
        <v>0</v>
      </c>
      <c r="E208" t="s">
        <v>5</v>
      </c>
      <c r="F208">
        <v>4006422</v>
      </c>
      <c r="G208" t="s">
        <v>788</v>
      </c>
      <c r="H208">
        <v>0</v>
      </c>
      <c r="I208">
        <v>0</v>
      </c>
      <c r="J208">
        <v>0</v>
      </c>
      <c r="M208"/>
    </row>
    <row r="209" spans="1:13" hidden="1" x14ac:dyDescent="0.25">
      <c r="A209" t="s">
        <v>106</v>
      </c>
      <c r="B209" t="s">
        <v>55</v>
      </c>
      <c r="C209" s="2">
        <v>45587</v>
      </c>
      <c r="D209" s="91">
        <v>0</v>
      </c>
      <c r="E209" t="s">
        <v>5</v>
      </c>
      <c r="F209">
        <v>4006427</v>
      </c>
      <c r="G209" t="s">
        <v>788</v>
      </c>
      <c r="H209">
        <v>0</v>
      </c>
      <c r="I209">
        <v>0</v>
      </c>
      <c r="J209">
        <v>0</v>
      </c>
      <c r="M209"/>
    </row>
    <row r="210" spans="1:13" hidden="1" x14ac:dyDescent="0.25">
      <c r="A210" t="s">
        <v>106</v>
      </c>
      <c r="B210" t="s">
        <v>392</v>
      </c>
      <c r="C210" s="2">
        <v>45587</v>
      </c>
      <c r="D210" s="91">
        <v>0</v>
      </c>
      <c r="E210" t="s">
        <v>26</v>
      </c>
      <c r="F210">
        <v>4006428</v>
      </c>
      <c r="G210" t="s">
        <v>788</v>
      </c>
      <c r="H210">
        <v>0</v>
      </c>
      <c r="I210">
        <v>0</v>
      </c>
      <c r="J210">
        <v>0</v>
      </c>
      <c r="M210"/>
    </row>
    <row r="211" spans="1:13" hidden="1" x14ac:dyDescent="0.25">
      <c r="A211" t="s">
        <v>92</v>
      </c>
      <c r="B211" t="s">
        <v>406</v>
      </c>
      <c r="C211" s="2">
        <v>45587</v>
      </c>
      <c r="D211" s="91">
        <v>5</v>
      </c>
      <c r="E211" t="s">
        <v>26</v>
      </c>
      <c r="F211">
        <v>4006430</v>
      </c>
      <c r="G211" t="s">
        <v>788</v>
      </c>
      <c r="H211">
        <v>5</v>
      </c>
      <c r="I211">
        <v>0</v>
      </c>
      <c r="J211">
        <v>0</v>
      </c>
      <c r="M211"/>
    </row>
    <row r="212" spans="1:13" hidden="1" x14ac:dyDescent="0.25">
      <c r="A212" t="s">
        <v>106</v>
      </c>
      <c r="B212" t="s">
        <v>406</v>
      </c>
      <c r="C212" s="2">
        <v>45587</v>
      </c>
      <c r="D212" s="91">
        <v>0</v>
      </c>
      <c r="E212" t="s">
        <v>26</v>
      </c>
      <c r="F212">
        <v>4006432</v>
      </c>
      <c r="G212" t="s">
        <v>788</v>
      </c>
      <c r="H212">
        <v>0</v>
      </c>
      <c r="I212">
        <v>0</v>
      </c>
      <c r="J212">
        <v>0</v>
      </c>
      <c r="M212"/>
    </row>
    <row r="213" spans="1:13" hidden="1" x14ac:dyDescent="0.25">
      <c r="A213" t="s">
        <v>106</v>
      </c>
      <c r="B213" t="s">
        <v>444</v>
      </c>
      <c r="C213" s="2">
        <v>45587</v>
      </c>
      <c r="D213" s="91">
        <v>0</v>
      </c>
      <c r="E213" t="s">
        <v>5</v>
      </c>
      <c r="F213">
        <v>4006433</v>
      </c>
      <c r="G213" t="s">
        <v>788</v>
      </c>
      <c r="H213">
        <v>0</v>
      </c>
      <c r="I213">
        <v>0</v>
      </c>
      <c r="J213">
        <v>0</v>
      </c>
      <c r="M213"/>
    </row>
    <row r="214" spans="1:13" hidden="1" x14ac:dyDescent="0.25">
      <c r="A214" t="s">
        <v>106</v>
      </c>
      <c r="B214" t="s">
        <v>470</v>
      </c>
      <c r="C214" s="2">
        <v>45587</v>
      </c>
      <c r="D214" s="91">
        <v>0</v>
      </c>
      <c r="E214" t="s">
        <v>5</v>
      </c>
      <c r="F214">
        <v>4006434</v>
      </c>
      <c r="G214" t="s">
        <v>788</v>
      </c>
      <c r="H214">
        <v>0</v>
      </c>
      <c r="I214">
        <v>0</v>
      </c>
      <c r="J214">
        <v>0</v>
      </c>
      <c r="M214"/>
    </row>
    <row r="215" spans="1:13" hidden="1" x14ac:dyDescent="0.25">
      <c r="A215" t="s">
        <v>106</v>
      </c>
      <c r="B215" t="s">
        <v>392</v>
      </c>
      <c r="C215" s="2">
        <v>45587</v>
      </c>
      <c r="D215" s="91">
        <v>0</v>
      </c>
      <c r="E215" t="s">
        <v>5</v>
      </c>
      <c r="F215">
        <v>4006435</v>
      </c>
      <c r="G215" t="s">
        <v>788</v>
      </c>
      <c r="H215">
        <v>0</v>
      </c>
      <c r="I215">
        <v>0</v>
      </c>
      <c r="J215">
        <v>0</v>
      </c>
      <c r="M215"/>
    </row>
    <row r="216" spans="1:13" hidden="1" x14ac:dyDescent="0.25">
      <c r="A216" t="s">
        <v>106</v>
      </c>
      <c r="B216" t="s">
        <v>55</v>
      </c>
      <c r="C216" s="2">
        <v>45587</v>
      </c>
      <c r="D216" s="91">
        <v>0</v>
      </c>
      <c r="E216" t="s">
        <v>5</v>
      </c>
      <c r="F216">
        <v>4006452</v>
      </c>
      <c r="G216" t="s">
        <v>788</v>
      </c>
      <c r="H216">
        <v>0</v>
      </c>
      <c r="I216">
        <v>0</v>
      </c>
      <c r="J216">
        <v>0</v>
      </c>
      <c r="M216"/>
    </row>
    <row r="217" spans="1:13" hidden="1" x14ac:dyDescent="0.25">
      <c r="A217" t="s">
        <v>106</v>
      </c>
      <c r="B217" t="s">
        <v>55</v>
      </c>
      <c r="C217" s="2">
        <v>45587</v>
      </c>
      <c r="D217" s="91">
        <v>5</v>
      </c>
      <c r="E217" t="s">
        <v>5</v>
      </c>
      <c r="F217">
        <v>4006473</v>
      </c>
      <c r="G217" t="s">
        <v>788</v>
      </c>
      <c r="H217">
        <v>5</v>
      </c>
      <c r="I217">
        <v>0</v>
      </c>
      <c r="J217">
        <v>0</v>
      </c>
      <c r="M217"/>
    </row>
    <row r="218" spans="1:13" hidden="1" x14ac:dyDescent="0.25">
      <c r="A218" t="s">
        <v>106</v>
      </c>
      <c r="B218" t="s">
        <v>581</v>
      </c>
      <c r="C218" s="2">
        <v>45587</v>
      </c>
      <c r="D218" s="91">
        <v>5</v>
      </c>
      <c r="E218" t="s">
        <v>5</v>
      </c>
      <c r="F218">
        <v>4006474</v>
      </c>
      <c r="G218" t="s">
        <v>788</v>
      </c>
      <c r="H218">
        <v>5</v>
      </c>
      <c r="I218">
        <v>0</v>
      </c>
      <c r="J218">
        <v>0</v>
      </c>
      <c r="M218"/>
    </row>
    <row r="219" spans="1:13" x14ac:dyDescent="0.25">
      <c r="A219" t="s">
        <v>31</v>
      </c>
      <c r="B219" t="s">
        <v>333</v>
      </c>
      <c r="C219" s="2">
        <v>45587</v>
      </c>
      <c r="D219" s="91">
        <v>0</v>
      </c>
      <c r="E219" t="s">
        <v>5</v>
      </c>
      <c r="F219">
        <v>4006484</v>
      </c>
      <c r="G219" t="s">
        <v>788</v>
      </c>
      <c r="H219">
        <v>3.75</v>
      </c>
      <c r="I219">
        <v>1</v>
      </c>
      <c r="J219">
        <v>3.75</v>
      </c>
      <c r="M219"/>
    </row>
    <row r="220" spans="1:13" x14ac:dyDescent="0.25">
      <c r="A220" t="s">
        <v>31</v>
      </c>
      <c r="B220" t="s">
        <v>734</v>
      </c>
      <c r="C220" s="2">
        <v>45587</v>
      </c>
      <c r="D220" s="91">
        <v>0</v>
      </c>
      <c r="E220" t="s">
        <v>5</v>
      </c>
      <c r="F220">
        <v>4006485</v>
      </c>
      <c r="G220" t="s">
        <v>788</v>
      </c>
      <c r="H220">
        <v>3.75</v>
      </c>
      <c r="I220">
        <v>1</v>
      </c>
      <c r="J220">
        <v>3.75</v>
      </c>
      <c r="M220"/>
    </row>
    <row r="221" spans="1:13" hidden="1" x14ac:dyDescent="0.25">
      <c r="A221" t="s">
        <v>92</v>
      </c>
      <c r="B221" t="s">
        <v>461</v>
      </c>
      <c r="C221" s="2">
        <v>45587</v>
      </c>
      <c r="D221" s="91">
        <v>0</v>
      </c>
      <c r="E221" t="s">
        <v>5</v>
      </c>
      <c r="F221">
        <v>4006488</v>
      </c>
      <c r="G221" t="s">
        <v>788</v>
      </c>
      <c r="H221">
        <v>0</v>
      </c>
      <c r="I221">
        <v>0</v>
      </c>
      <c r="J221">
        <v>0</v>
      </c>
      <c r="M221"/>
    </row>
    <row r="222" spans="1:13" hidden="1" x14ac:dyDescent="0.25">
      <c r="A222" t="s">
        <v>92</v>
      </c>
      <c r="B222" t="s">
        <v>60</v>
      </c>
      <c r="C222" s="2">
        <v>45587</v>
      </c>
      <c r="D222" s="91">
        <v>0</v>
      </c>
      <c r="E222" t="s">
        <v>5</v>
      </c>
      <c r="F222">
        <v>4006489</v>
      </c>
      <c r="G222" t="s">
        <v>788</v>
      </c>
      <c r="H222">
        <v>0</v>
      </c>
      <c r="I222">
        <v>0</v>
      </c>
      <c r="J222">
        <v>0</v>
      </c>
      <c r="M222"/>
    </row>
    <row r="223" spans="1:13" x14ac:dyDescent="0.25">
      <c r="A223" t="s">
        <v>31</v>
      </c>
      <c r="B223" t="s">
        <v>59</v>
      </c>
      <c r="C223" s="2">
        <v>45587</v>
      </c>
      <c r="D223" s="91">
        <v>0</v>
      </c>
      <c r="E223" t="s">
        <v>5</v>
      </c>
      <c r="F223">
        <v>4006490</v>
      </c>
      <c r="G223" t="s">
        <v>788</v>
      </c>
      <c r="H223">
        <v>3.75</v>
      </c>
      <c r="I223">
        <v>1</v>
      </c>
      <c r="J223">
        <v>3.75</v>
      </c>
      <c r="M223"/>
    </row>
    <row r="224" spans="1:13" x14ac:dyDescent="0.25">
      <c r="A224" t="s">
        <v>31</v>
      </c>
      <c r="B224" t="s">
        <v>336</v>
      </c>
      <c r="C224" s="2">
        <v>45587</v>
      </c>
      <c r="D224" s="91">
        <v>0</v>
      </c>
      <c r="E224" t="s">
        <v>5</v>
      </c>
      <c r="F224">
        <v>4006491</v>
      </c>
      <c r="G224" t="s">
        <v>788</v>
      </c>
      <c r="H224">
        <v>3.75</v>
      </c>
      <c r="I224">
        <v>1</v>
      </c>
      <c r="J224">
        <v>3.75</v>
      </c>
      <c r="M224"/>
    </row>
    <row r="225" spans="1:13" x14ac:dyDescent="0.25">
      <c r="A225" t="s">
        <v>31</v>
      </c>
      <c r="B225" t="s">
        <v>59</v>
      </c>
      <c r="C225" s="2">
        <v>45587</v>
      </c>
      <c r="D225" s="91">
        <v>0</v>
      </c>
      <c r="E225" t="s">
        <v>5</v>
      </c>
      <c r="F225">
        <v>4006494</v>
      </c>
      <c r="G225" t="s">
        <v>788</v>
      </c>
      <c r="H225">
        <v>3.75</v>
      </c>
      <c r="I225">
        <v>1</v>
      </c>
      <c r="J225">
        <v>3.75</v>
      </c>
      <c r="M225"/>
    </row>
    <row r="226" spans="1:13" x14ac:dyDescent="0.25">
      <c r="A226" t="s">
        <v>31</v>
      </c>
      <c r="B226" t="s">
        <v>734</v>
      </c>
      <c r="C226" s="2">
        <v>45587</v>
      </c>
      <c r="D226" s="91">
        <v>0</v>
      </c>
      <c r="E226" t="s">
        <v>5</v>
      </c>
      <c r="F226">
        <v>4006495</v>
      </c>
      <c r="G226" t="s">
        <v>788</v>
      </c>
      <c r="H226">
        <v>3.75</v>
      </c>
      <c r="I226">
        <v>1</v>
      </c>
      <c r="J226">
        <v>3.75</v>
      </c>
      <c r="M226"/>
    </row>
    <row r="227" spans="1:13" x14ac:dyDescent="0.25">
      <c r="A227" t="s">
        <v>31</v>
      </c>
      <c r="B227" t="s">
        <v>55</v>
      </c>
      <c r="C227" s="2">
        <v>45587</v>
      </c>
      <c r="D227" s="91">
        <v>3.75</v>
      </c>
      <c r="E227" t="s">
        <v>19</v>
      </c>
      <c r="F227">
        <v>4006503</v>
      </c>
      <c r="G227" t="s">
        <v>788</v>
      </c>
      <c r="H227">
        <v>3.75</v>
      </c>
      <c r="I227">
        <v>0</v>
      </c>
      <c r="J227">
        <v>0</v>
      </c>
      <c r="M227"/>
    </row>
    <row r="228" spans="1:13" x14ac:dyDescent="0.25">
      <c r="A228" t="s">
        <v>31</v>
      </c>
      <c r="B228" t="s">
        <v>734</v>
      </c>
      <c r="C228" s="2">
        <v>45587</v>
      </c>
      <c r="D228" s="91">
        <v>0</v>
      </c>
      <c r="E228" t="s">
        <v>5</v>
      </c>
      <c r="F228">
        <v>4006504</v>
      </c>
      <c r="G228" t="s">
        <v>788</v>
      </c>
      <c r="H228">
        <v>3.75</v>
      </c>
      <c r="I228">
        <v>1</v>
      </c>
      <c r="J228">
        <v>3.75</v>
      </c>
      <c r="M228"/>
    </row>
    <row r="229" spans="1:13" x14ac:dyDescent="0.25">
      <c r="A229" t="s">
        <v>31</v>
      </c>
      <c r="B229" t="s">
        <v>333</v>
      </c>
      <c r="C229" s="2">
        <v>45587</v>
      </c>
      <c r="D229" s="91">
        <v>0</v>
      </c>
      <c r="E229" t="s">
        <v>5</v>
      </c>
      <c r="F229">
        <v>4006507</v>
      </c>
      <c r="G229" t="s">
        <v>788</v>
      </c>
      <c r="H229">
        <v>3.75</v>
      </c>
      <c r="I229">
        <v>1</v>
      </c>
      <c r="J229">
        <v>3.75</v>
      </c>
      <c r="M229"/>
    </row>
    <row r="230" spans="1:13" x14ac:dyDescent="0.25">
      <c r="A230" t="s">
        <v>31</v>
      </c>
      <c r="B230" t="s">
        <v>734</v>
      </c>
      <c r="C230" s="2">
        <v>45587</v>
      </c>
      <c r="D230" s="91">
        <v>0</v>
      </c>
      <c r="E230" t="s">
        <v>5</v>
      </c>
      <c r="F230">
        <v>4006508</v>
      </c>
      <c r="G230" t="s">
        <v>788</v>
      </c>
      <c r="H230">
        <v>3.75</v>
      </c>
      <c r="I230">
        <v>1</v>
      </c>
      <c r="J230">
        <v>3.75</v>
      </c>
      <c r="M230"/>
    </row>
    <row r="231" spans="1:13" hidden="1" x14ac:dyDescent="0.25">
      <c r="A231" t="s">
        <v>106</v>
      </c>
      <c r="B231" t="s">
        <v>470</v>
      </c>
      <c r="C231" s="2">
        <v>45587</v>
      </c>
      <c r="D231" s="91">
        <v>0</v>
      </c>
      <c r="E231" t="s">
        <v>5</v>
      </c>
      <c r="F231">
        <v>4006510</v>
      </c>
      <c r="G231" t="s">
        <v>788</v>
      </c>
      <c r="H231">
        <v>0</v>
      </c>
      <c r="I231">
        <v>0</v>
      </c>
      <c r="J231">
        <v>0</v>
      </c>
      <c r="M231"/>
    </row>
    <row r="232" spans="1:13" hidden="1" x14ac:dyDescent="0.25">
      <c r="A232" t="s">
        <v>106</v>
      </c>
      <c r="B232" t="s">
        <v>55</v>
      </c>
      <c r="C232" s="2">
        <v>45587</v>
      </c>
      <c r="D232" s="91">
        <v>5</v>
      </c>
      <c r="E232" t="s">
        <v>5</v>
      </c>
      <c r="F232">
        <v>4006513</v>
      </c>
      <c r="G232" t="s">
        <v>788</v>
      </c>
      <c r="H232">
        <v>5</v>
      </c>
      <c r="I232">
        <v>0</v>
      </c>
      <c r="J232">
        <v>0</v>
      </c>
      <c r="M232"/>
    </row>
    <row r="233" spans="1:13" hidden="1" x14ac:dyDescent="0.25">
      <c r="A233" t="s">
        <v>106</v>
      </c>
      <c r="B233" t="s">
        <v>581</v>
      </c>
      <c r="C233" s="2">
        <v>45587</v>
      </c>
      <c r="D233" s="91">
        <v>5</v>
      </c>
      <c r="E233" t="s">
        <v>5</v>
      </c>
      <c r="F233">
        <v>4006514</v>
      </c>
      <c r="G233" t="s">
        <v>788</v>
      </c>
      <c r="H233">
        <v>5</v>
      </c>
      <c r="I233">
        <v>0</v>
      </c>
      <c r="J233">
        <v>0</v>
      </c>
      <c r="M233"/>
    </row>
    <row r="234" spans="1:13" hidden="1" x14ac:dyDescent="0.25">
      <c r="A234" t="s">
        <v>106</v>
      </c>
      <c r="B234" t="s">
        <v>55</v>
      </c>
      <c r="C234" s="2">
        <v>45587</v>
      </c>
      <c r="D234" s="91">
        <v>0</v>
      </c>
      <c r="E234" t="s">
        <v>5</v>
      </c>
      <c r="F234">
        <v>4006518</v>
      </c>
      <c r="G234" t="s">
        <v>788</v>
      </c>
      <c r="H234">
        <v>0</v>
      </c>
      <c r="I234">
        <v>0</v>
      </c>
      <c r="J234">
        <v>0</v>
      </c>
      <c r="M234"/>
    </row>
    <row r="235" spans="1:13" hidden="1" x14ac:dyDescent="0.25">
      <c r="A235" t="s">
        <v>106</v>
      </c>
      <c r="B235" t="s">
        <v>392</v>
      </c>
      <c r="C235" s="2">
        <v>45587</v>
      </c>
      <c r="D235" s="91">
        <v>0</v>
      </c>
      <c r="E235" t="s">
        <v>26</v>
      </c>
      <c r="F235">
        <v>4006519</v>
      </c>
      <c r="G235" t="s">
        <v>788</v>
      </c>
      <c r="H235">
        <v>0</v>
      </c>
      <c r="I235">
        <v>0</v>
      </c>
      <c r="J235">
        <v>0</v>
      </c>
      <c r="M235"/>
    </row>
    <row r="236" spans="1:13" hidden="1" x14ac:dyDescent="0.25">
      <c r="A236" t="s">
        <v>106</v>
      </c>
      <c r="B236" t="s">
        <v>432</v>
      </c>
      <c r="C236" s="2">
        <v>45587</v>
      </c>
      <c r="D236" s="91">
        <v>5</v>
      </c>
      <c r="E236" t="s">
        <v>26</v>
      </c>
      <c r="F236">
        <v>4006520</v>
      </c>
      <c r="G236" t="s">
        <v>788</v>
      </c>
      <c r="H236">
        <v>5</v>
      </c>
      <c r="I236">
        <v>0</v>
      </c>
      <c r="J236">
        <v>0</v>
      </c>
      <c r="M236"/>
    </row>
    <row r="237" spans="1:13" hidden="1" x14ac:dyDescent="0.25">
      <c r="A237" t="s">
        <v>106</v>
      </c>
      <c r="B237" t="s">
        <v>55</v>
      </c>
      <c r="C237" s="2">
        <v>45587</v>
      </c>
      <c r="D237" s="91">
        <v>0</v>
      </c>
      <c r="E237" t="s">
        <v>5</v>
      </c>
      <c r="F237">
        <v>4006521</v>
      </c>
      <c r="G237" t="s">
        <v>788</v>
      </c>
      <c r="H237">
        <v>0</v>
      </c>
      <c r="I237">
        <v>0</v>
      </c>
      <c r="J237">
        <v>0</v>
      </c>
      <c r="M237"/>
    </row>
    <row r="238" spans="1:13" hidden="1" x14ac:dyDescent="0.25">
      <c r="A238" t="s">
        <v>106</v>
      </c>
      <c r="B238" t="s">
        <v>432</v>
      </c>
      <c r="C238" s="2">
        <v>45587</v>
      </c>
      <c r="D238" s="91">
        <v>0</v>
      </c>
      <c r="E238" t="s">
        <v>26</v>
      </c>
      <c r="F238">
        <v>4006522</v>
      </c>
      <c r="G238" t="s">
        <v>788</v>
      </c>
      <c r="H238">
        <v>0</v>
      </c>
      <c r="I238">
        <v>0</v>
      </c>
      <c r="J238">
        <v>0</v>
      </c>
      <c r="M238"/>
    </row>
    <row r="239" spans="1:13" hidden="1" x14ac:dyDescent="0.25">
      <c r="A239" t="s">
        <v>106</v>
      </c>
      <c r="B239" t="s">
        <v>60</v>
      </c>
      <c r="C239" s="2">
        <v>45587</v>
      </c>
      <c r="D239" s="91">
        <v>5</v>
      </c>
      <c r="E239" t="s">
        <v>5</v>
      </c>
      <c r="F239">
        <v>4006523</v>
      </c>
      <c r="G239" t="s">
        <v>788</v>
      </c>
      <c r="H239">
        <v>5</v>
      </c>
      <c r="I239">
        <v>0</v>
      </c>
      <c r="J239">
        <v>0</v>
      </c>
      <c r="M239"/>
    </row>
    <row r="240" spans="1:13" hidden="1" x14ac:dyDescent="0.25">
      <c r="A240" t="s">
        <v>106</v>
      </c>
      <c r="B240" t="s">
        <v>392</v>
      </c>
      <c r="C240" s="2">
        <v>45587</v>
      </c>
      <c r="D240" s="91">
        <v>5</v>
      </c>
      <c r="E240" t="s">
        <v>5</v>
      </c>
      <c r="F240">
        <v>4006524</v>
      </c>
      <c r="G240" t="s">
        <v>788</v>
      </c>
      <c r="H240">
        <v>5</v>
      </c>
      <c r="I240">
        <v>0</v>
      </c>
      <c r="J240">
        <v>0</v>
      </c>
      <c r="M240"/>
    </row>
    <row r="241" spans="1:13" hidden="1" x14ac:dyDescent="0.25">
      <c r="A241" t="s">
        <v>106</v>
      </c>
      <c r="B241" t="s">
        <v>56</v>
      </c>
      <c r="C241" s="2">
        <v>45587</v>
      </c>
      <c r="D241" s="91">
        <v>0</v>
      </c>
      <c r="E241" t="s">
        <v>5</v>
      </c>
      <c r="F241">
        <v>4006526</v>
      </c>
      <c r="G241" t="s">
        <v>788</v>
      </c>
      <c r="H241">
        <v>0</v>
      </c>
      <c r="I241">
        <v>0</v>
      </c>
      <c r="J241">
        <v>0</v>
      </c>
      <c r="M241"/>
    </row>
    <row r="242" spans="1:13" hidden="1" x14ac:dyDescent="0.25">
      <c r="A242" t="s">
        <v>92</v>
      </c>
      <c r="B242" t="s">
        <v>390</v>
      </c>
      <c r="C242" s="2">
        <v>45587</v>
      </c>
      <c r="D242" s="91">
        <v>0</v>
      </c>
      <c r="E242" t="s">
        <v>5</v>
      </c>
      <c r="F242">
        <v>4006528</v>
      </c>
      <c r="G242" t="s">
        <v>788</v>
      </c>
      <c r="H242">
        <v>0</v>
      </c>
      <c r="I242">
        <v>0</v>
      </c>
      <c r="J242">
        <v>0</v>
      </c>
      <c r="M242"/>
    </row>
    <row r="243" spans="1:13" hidden="1" x14ac:dyDescent="0.25">
      <c r="A243" t="s">
        <v>92</v>
      </c>
      <c r="B243" t="s">
        <v>55</v>
      </c>
      <c r="C243" s="2">
        <v>45587</v>
      </c>
      <c r="D243" s="91">
        <v>0</v>
      </c>
      <c r="E243" t="s">
        <v>5</v>
      </c>
      <c r="F243">
        <v>4006529</v>
      </c>
      <c r="G243" t="s">
        <v>788</v>
      </c>
      <c r="H243">
        <v>0</v>
      </c>
      <c r="I243">
        <v>0</v>
      </c>
      <c r="J243">
        <v>0</v>
      </c>
      <c r="M243"/>
    </row>
    <row r="244" spans="1:13" x14ac:dyDescent="0.25">
      <c r="A244" t="s">
        <v>31</v>
      </c>
      <c r="B244" t="s">
        <v>734</v>
      </c>
      <c r="C244" s="2">
        <v>45587</v>
      </c>
      <c r="D244" s="91">
        <v>0</v>
      </c>
      <c r="E244" t="s">
        <v>5</v>
      </c>
      <c r="F244">
        <v>4006530</v>
      </c>
      <c r="G244" t="s">
        <v>788</v>
      </c>
      <c r="H244">
        <v>3.75</v>
      </c>
      <c r="I244">
        <v>1</v>
      </c>
      <c r="J244">
        <v>3.75</v>
      </c>
      <c r="M244"/>
    </row>
    <row r="245" spans="1:13" x14ac:dyDescent="0.25">
      <c r="A245" t="s">
        <v>31</v>
      </c>
      <c r="B245" t="s">
        <v>59</v>
      </c>
      <c r="C245" s="2">
        <v>45587</v>
      </c>
      <c r="D245" s="91">
        <v>0</v>
      </c>
      <c r="E245" t="s">
        <v>5</v>
      </c>
      <c r="F245">
        <v>4006531</v>
      </c>
      <c r="G245" t="s">
        <v>788</v>
      </c>
      <c r="H245">
        <v>3.75</v>
      </c>
      <c r="I245">
        <v>1</v>
      </c>
      <c r="J245">
        <v>3.75</v>
      </c>
      <c r="M245"/>
    </row>
    <row r="246" spans="1:13" x14ac:dyDescent="0.25">
      <c r="A246" t="s">
        <v>31</v>
      </c>
      <c r="B246" t="s">
        <v>336</v>
      </c>
      <c r="C246" s="2">
        <v>45587</v>
      </c>
      <c r="D246" s="91">
        <v>0</v>
      </c>
      <c r="E246" t="s">
        <v>5</v>
      </c>
      <c r="F246">
        <v>4006534</v>
      </c>
      <c r="G246" t="s">
        <v>788</v>
      </c>
      <c r="H246">
        <v>3.75</v>
      </c>
      <c r="I246">
        <v>1</v>
      </c>
      <c r="J246">
        <v>3.75</v>
      </c>
      <c r="M246"/>
    </row>
    <row r="247" spans="1:13" x14ac:dyDescent="0.25">
      <c r="A247" t="s">
        <v>31</v>
      </c>
      <c r="B247" t="s">
        <v>333</v>
      </c>
      <c r="C247" s="2">
        <v>45587</v>
      </c>
      <c r="D247" s="91">
        <v>0</v>
      </c>
      <c r="E247" t="s">
        <v>5</v>
      </c>
      <c r="F247">
        <v>4006535</v>
      </c>
      <c r="G247" t="s">
        <v>788</v>
      </c>
      <c r="H247">
        <v>3.75</v>
      </c>
      <c r="I247">
        <v>1</v>
      </c>
      <c r="J247">
        <v>3.75</v>
      </c>
      <c r="M247"/>
    </row>
    <row r="248" spans="1:13" hidden="1" x14ac:dyDescent="0.25">
      <c r="A248" t="s">
        <v>92</v>
      </c>
      <c r="B248" t="s">
        <v>432</v>
      </c>
      <c r="C248" s="2">
        <v>45587</v>
      </c>
      <c r="D248" s="91">
        <v>0</v>
      </c>
      <c r="E248" t="s">
        <v>26</v>
      </c>
      <c r="F248">
        <v>4006536</v>
      </c>
      <c r="G248" t="s">
        <v>788</v>
      </c>
      <c r="H248">
        <v>0</v>
      </c>
      <c r="I248">
        <v>0</v>
      </c>
      <c r="J248">
        <v>0</v>
      </c>
      <c r="M248"/>
    </row>
    <row r="249" spans="1:13" x14ac:dyDescent="0.25">
      <c r="A249" t="s">
        <v>31</v>
      </c>
      <c r="B249" t="s">
        <v>59</v>
      </c>
      <c r="C249" s="2">
        <v>45587</v>
      </c>
      <c r="D249" s="91">
        <v>0</v>
      </c>
      <c r="E249" t="s">
        <v>5</v>
      </c>
      <c r="F249">
        <v>4006538</v>
      </c>
      <c r="G249" t="s">
        <v>788</v>
      </c>
      <c r="H249">
        <v>3.75</v>
      </c>
      <c r="I249">
        <v>1</v>
      </c>
      <c r="J249">
        <v>3.75</v>
      </c>
      <c r="M249"/>
    </row>
    <row r="250" spans="1:13" x14ac:dyDescent="0.25">
      <c r="A250" t="s">
        <v>31</v>
      </c>
      <c r="B250" t="s">
        <v>734</v>
      </c>
      <c r="C250" s="2">
        <v>45587</v>
      </c>
      <c r="D250" s="91">
        <v>0</v>
      </c>
      <c r="E250" t="s">
        <v>5</v>
      </c>
      <c r="F250">
        <v>4006539</v>
      </c>
      <c r="G250" t="s">
        <v>788</v>
      </c>
      <c r="H250">
        <v>3.75</v>
      </c>
      <c r="I250">
        <v>1</v>
      </c>
      <c r="J250">
        <v>3.75</v>
      </c>
      <c r="M250"/>
    </row>
    <row r="251" spans="1:13" x14ac:dyDescent="0.25">
      <c r="A251" t="s">
        <v>31</v>
      </c>
      <c r="B251" t="s">
        <v>336</v>
      </c>
      <c r="C251" s="2">
        <v>45587</v>
      </c>
      <c r="D251" s="91">
        <v>0</v>
      </c>
      <c r="E251" t="s">
        <v>5</v>
      </c>
      <c r="F251">
        <v>4006544</v>
      </c>
      <c r="G251" t="s">
        <v>788</v>
      </c>
      <c r="H251">
        <v>3.75</v>
      </c>
      <c r="I251">
        <v>1</v>
      </c>
      <c r="J251">
        <v>3.75</v>
      </c>
      <c r="M251"/>
    </row>
    <row r="252" spans="1:13" x14ac:dyDescent="0.25">
      <c r="A252" t="s">
        <v>31</v>
      </c>
      <c r="B252" t="s">
        <v>333</v>
      </c>
      <c r="C252" s="2">
        <v>45587</v>
      </c>
      <c r="D252" s="91">
        <v>0</v>
      </c>
      <c r="E252" t="s">
        <v>5</v>
      </c>
      <c r="F252">
        <v>4006545</v>
      </c>
      <c r="G252" t="s">
        <v>788</v>
      </c>
      <c r="H252">
        <v>0</v>
      </c>
      <c r="I252">
        <v>0</v>
      </c>
      <c r="J252">
        <v>0</v>
      </c>
      <c r="M252"/>
    </row>
    <row r="253" spans="1:13" hidden="1" x14ac:dyDescent="0.25">
      <c r="A253" t="s">
        <v>106</v>
      </c>
      <c r="B253" t="s">
        <v>581</v>
      </c>
      <c r="C253" s="2">
        <v>45587</v>
      </c>
      <c r="D253" s="91">
        <v>0</v>
      </c>
      <c r="E253" t="s">
        <v>5</v>
      </c>
      <c r="F253">
        <v>4006546</v>
      </c>
      <c r="G253" t="s">
        <v>788</v>
      </c>
      <c r="H253">
        <v>5</v>
      </c>
      <c r="I253">
        <v>1</v>
      </c>
      <c r="J253">
        <v>5</v>
      </c>
      <c r="M253"/>
    </row>
    <row r="254" spans="1:13" hidden="1" x14ac:dyDescent="0.25">
      <c r="A254" t="s">
        <v>92</v>
      </c>
      <c r="B254" t="s">
        <v>470</v>
      </c>
      <c r="C254" s="2">
        <v>45587</v>
      </c>
      <c r="D254" s="91">
        <v>0</v>
      </c>
      <c r="E254" t="s">
        <v>5</v>
      </c>
      <c r="F254">
        <v>4006551</v>
      </c>
      <c r="G254" t="s">
        <v>788</v>
      </c>
      <c r="H254">
        <v>0</v>
      </c>
      <c r="I254">
        <v>0</v>
      </c>
      <c r="J254">
        <v>0</v>
      </c>
      <c r="M254"/>
    </row>
    <row r="255" spans="1:13" hidden="1" x14ac:dyDescent="0.25">
      <c r="A255" t="s">
        <v>92</v>
      </c>
      <c r="B255" t="s">
        <v>392</v>
      </c>
      <c r="C255" s="2">
        <v>45587</v>
      </c>
      <c r="D255" s="91">
        <v>0</v>
      </c>
      <c r="E255" t="s">
        <v>5</v>
      </c>
      <c r="F255">
        <v>4006552</v>
      </c>
      <c r="G255" t="s">
        <v>788</v>
      </c>
      <c r="H255">
        <v>0</v>
      </c>
      <c r="I255">
        <v>0</v>
      </c>
      <c r="J255">
        <v>0</v>
      </c>
      <c r="M255"/>
    </row>
    <row r="256" spans="1:13" hidden="1" x14ac:dyDescent="0.25">
      <c r="A256" t="s">
        <v>92</v>
      </c>
      <c r="B256" t="s">
        <v>392</v>
      </c>
      <c r="C256" s="2">
        <v>45587</v>
      </c>
      <c r="D256" s="91">
        <v>0</v>
      </c>
      <c r="E256" t="s">
        <v>26</v>
      </c>
      <c r="F256">
        <v>4006554</v>
      </c>
      <c r="G256" t="s">
        <v>788</v>
      </c>
      <c r="H256">
        <v>0</v>
      </c>
      <c r="I256">
        <v>0</v>
      </c>
      <c r="J256">
        <v>0</v>
      </c>
      <c r="M256"/>
    </row>
    <row r="257" spans="1:13" hidden="1" x14ac:dyDescent="0.25">
      <c r="A257" t="s">
        <v>92</v>
      </c>
      <c r="B257" t="s">
        <v>582</v>
      </c>
      <c r="C257" s="2">
        <v>45587</v>
      </c>
      <c r="D257" s="91">
        <v>0</v>
      </c>
      <c r="E257" t="s">
        <v>26</v>
      </c>
      <c r="F257">
        <v>4006555</v>
      </c>
      <c r="G257" t="s">
        <v>788</v>
      </c>
      <c r="H257">
        <v>0</v>
      </c>
      <c r="I257">
        <v>0</v>
      </c>
      <c r="J257">
        <v>0</v>
      </c>
      <c r="M257"/>
    </row>
    <row r="258" spans="1:13" hidden="1" x14ac:dyDescent="0.25">
      <c r="A258" t="s">
        <v>92</v>
      </c>
      <c r="B258" t="s">
        <v>55</v>
      </c>
      <c r="C258" s="2">
        <v>45587</v>
      </c>
      <c r="D258" s="91">
        <v>0</v>
      </c>
      <c r="E258" t="s">
        <v>5</v>
      </c>
      <c r="F258">
        <v>4006556</v>
      </c>
      <c r="G258" t="s">
        <v>788</v>
      </c>
      <c r="H258">
        <v>0</v>
      </c>
      <c r="I258">
        <v>0</v>
      </c>
      <c r="J258">
        <v>0</v>
      </c>
      <c r="M258"/>
    </row>
    <row r="259" spans="1:13" hidden="1" x14ac:dyDescent="0.25">
      <c r="A259" t="s">
        <v>92</v>
      </c>
      <c r="B259" t="s">
        <v>444</v>
      </c>
      <c r="C259" s="2">
        <v>45587</v>
      </c>
      <c r="D259" s="91">
        <v>0</v>
      </c>
      <c r="E259" t="s">
        <v>5</v>
      </c>
      <c r="F259">
        <v>4006557</v>
      </c>
      <c r="G259" t="s">
        <v>788</v>
      </c>
      <c r="H259">
        <v>0</v>
      </c>
      <c r="I259">
        <v>0</v>
      </c>
      <c r="J259">
        <v>0</v>
      </c>
      <c r="M259"/>
    </row>
    <row r="260" spans="1:13" hidden="1" x14ac:dyDescent="0.25">
      <c r="A260" t="s">
        <v>106</v>
      </c>
      <c r="B260" t="s">
        <v>56</v>
      </c>
      <c r="C260" s="2">
        <v>45587</v>
      </c>
      <c r="D260" s="91">
        <v>0</v>
      </c>
      <c r="E260" t="s">
        <v>5</v>
      </c>
      <c r="F260">
        <v>4006558</v>
      </c>
      <c r="G260" t="s">
        <v>788</v>
      </c>
      <c r="H260">
        <v>0</v>
      </c>
      <c r="I260">
        <v>0</v>
      </c>
      <c r="J260">
        <v>0</v>
      </c>
      <c r="M260"/>
    </row>
    <row r="261" spans="1:13" hidden="1" x14ac:dyDescent="0.25">
      <c r="A261" t="s">
        <v>106</v>
      </c>
      <c r="B261" t="s">
        <v>392</v>
      </c>
      <c r="C261" s="2">
        <v>45587</v>
      </c>
      <c r="D261" s="91">
        <v>0</v>
      </c>
      <c r="E261" t="s">
        <v>5</v>
      </c>
      <c r="F261">
        <v>4006563</v>
      </c>
      <c r="G261" t="s">
        <v>788</v>
      </c>
      <c r="H261">
        <v>0</v>
      </c>
      <c r="I261">
        <v>0</v>
      </c>
      <c r="J261">
        <v>0</v>
      </c>
      <c r="M261"/>
    </row>
    <row r="262" spans="1:13" hidden="1" x14ac:dyDescent="0.25">
      <c r="A262" t="s">
        <v>106</v>
      </c>
      <c r="B262" t="s">
        <v>392</v>
      </c>
      <c r="C262" s="2">
        <v>45587</v>
      </c>
      <c r="D262" s="91">
        <v>5</v>
      </c>
      <c r="E262" t="s">
        <v>5</v>
      </c>
      <c r="F262">
        <v>4006580</v>
      </c>
      <c r="G262" t="s">
        <v>788</v>
      </c>
      <c r="H262">
        <v>5</v>
      </c>
      <c r="I262">
        <v>0</v>
      </c>
      <c r="J262">
        <v>0</v>
      </c>
      <c r="M262"/>
    </row>
    <row r="263" spans="1:13" hidden="1" x14ac:dyDescent="0.25">
      <c r="A263" t="s">
        <v>106</v>
      </c>
      <c r="B263" t="s">
        <v>392</v>
      </c>
      <c r="C263" s="2">
        <v>45587</v>
      </c>
      <c r="D263" s="91">
        <v>0</v>
      </c>
      <c r="E263" t="s">
        <v>5</v>
      </c>
      <c r="F263">
        <v>4006582</v>
      </c>
      <c r="G263" t="s">
        <v>788</v>
      </c>
      <c r="H263">
        <v>0</v>
      </c>
      <c r="I263">
        <v>0</v>
      </c>
      <c r="J263">
        <v>0</v>
      </c>
      <c r="M263"/>
    </row>
    <row r="264" spans="1:13" hidden="1" x14ac:dyDescent="0.25">
      <c r="A264" t="s">
        <v>92</v>
      </c>
      <c r="B264" t="s">
        <v>444</v>
      </c>
      <c r="C264" s="2">
        <v>45587</v>
      </c>
      <c r="D264" s="91">
        <v>0</v>
      </c>
      <c r="E264" t="s">
        <v>5</v>
      </c>
      <c r="F264">
        <v>4006583</v>
      </c>
      <c r="G264" t="s">
        <v>788</v>
      </c>
      <c r="H264">
        <v>0</v>
      </c>
      <c r="I264">
        <v>0</v>
      </c>
      <c r="J264">
        <v>0</v>
      </c>
      <c r="M264"/>
    </row>
    <row r="265" spans="1:13" hidden="1" x14ac:dyDescent="0.25">
      <c r="A265" t="s">
        <v>92</v>
      </c>
      <c r="B265" t="s">
        <v>582</v>
      </c>
      <c r="C265" s="2">
        <v>45587</v>
      </c>
      <c r="D265" s="91">
        <v>0</v>
      </c>
      <c r="E265" t="s">
        <v>26</v>
      </c>
      <c r="F265">
        <v>4006584</v>
      </c>
      <c r="G265" t="s">
        <v>788</v>
      </c>
      <c r="H265">
        <v>0</v>
      </c>
      <c r="I265">
        <v>0</v>
      </c>
      <c r="J265">
        <v>0</v>
      </c>
      <c r="M265"/>
    </row>
    <row r="266" spans="1:13" x14ac:dyDescent="0.25">
      <c r="A266" t="s">
        <v>31</v>
      </c>
      <c r="B266" t="s">
        <v>333</v>
      </c>
      <c r="C266" s="2">
        <v>45587</v>
      </c>
      <c r="D266" s="91">
        <v>0</v>
      </c>
      <c r="E266" t="s">
        <v>5</v>
      </c>
      <c r="F266">
        <v>4006587</v>
      </c>
      <c r="G266" t="s">
        <v>788</v>
      </c>
      <c r="H266">
        <v>3.75</v>
      </c>
      <c r="I266">
        <v>1</v>
      </c>
      <c r="J266">
        <v>3.75</v>
      </c>
      <c r="M266"/>
    </row>
    <row r="267" spans="1:13" x14ac:dyDescent="0.25">
      <c r="A267" t="s">
        <v>31</v>
      </c>
      <c r="B267" t="s">
        <v>734</v>
      </c>
      <c r="C267" s="2">
        <v>45587</v>
      </c>
      <c r="D267" s="91">
        <v>0</v>
      </c>
      <c r="E267" t="s">
        <v>5</v>
      </c>
      <c r="F267">
        <v>4006588</v>
      </c>
      <c r="G267" t="s">
        <v>788</v>
      </c>
      <c r="H267">
        <v>3.75</v>
      </c>
      <c r="I267">
        <v>1</v>
      </c>
      <c r="J267">
        <v>3.75</v>
      </c>
      <c r="M267"/>
    </row>
    <row r="268" spans="1:13" hidden="1" x14ac:dyDescent="0.25">
      <c r="A268" t="s">
        <v>92</v>
      </c>
      <c r="B268" t="s">
        <v>55</v>
      </c>
      <c r="C268" s="2">
        <v>45587</v>
      </c>
      <c r="D268" s="91">
        <v>0</v>
      </c>
      <c r="E268" t="s">
        <v>5</v>
      </c>
      <c r="F268">
        <v>4006594</v>
      </c>
      <c r="G268" t="s">
        <v>788</v>
      </c>
      <c r="H268">
        <v>0</v>
      </c>
      <c r="I268">
        <v>0</v>
      </c>
      <c r="J268">
        <v>0</v>
      </c>
      <c r="M268"/>
    </row>
    <row r="269" spans="1:13" hidden="1" x14ac:dyDescent="0.25">
      <c r="A269" t="s">
        <v>92</v>
      </c>
      <c r="B269" t="s">
        <v>461</v>
      </c>
      <c r="C269" s="2">
        <v>45587</v>
      </c>
      <c r="D269" s="91">
        <v>0</v>
      </c>
      <c r="E269" t="s">
        <v>5</v>
      </c>
      <c r="F269">
        <v>4006595</v>
      </c>
      <c r="G269" t="s">
        <v>788</v>
      </c>
      <c r="H269">
        <v>0</v>
      </c>
      <c r="I269">
        <v>0</v>
      </c>
      <c r="J269">
        <v>0</v>
      </c>
      <c r="M269"/>
    </row>
    <row r="270" spans="1:13" x14ac:dyDescent="0.25">
      <c r="A270" t="s">
        <v>31</v>
      </c>
      <c r="B270" t="s">
        <v>59</v>
      </c>
      <c r="C270" s="2">
        <v>45587</v>
      </c>
      <c r="D270" s="91">
        <v>0</v>
      </c>
      <c r="E270" t="s">
        <v>5</v>
      </c>
      <c r="F270">
        <v>4006598</v>
      </c>
      <c r="G270" t="s">
        <v>788</v>
      </c>
      <c r="H270">
        <v>3.75</v>
      </c>
      <c r="I270">
        <v>1</v>
      </c>
      <c r="J270">
        <v>3.75</v>
      </c>
      <c r="M270"/>
    </row>
    <row r="271" spans="1:13" x14ac:dyDescent="0.25">
      <c r="A271" t="s">
        <v>31</v>
      </c>
      <c r="B271" t="s">
        <v>59</v>
      </c>
      <c r="C271" s="2">
        <v>45587</v>
      </c>
      <c r="D271" s="91">
        <v>0</v>
      </c>
      <c r="E271" t="s">
        <v>5</v>
      </c>
      <c r="F271">
        <v>4006601</v>
      </c>
      <c r="G271" t="s">
        <v>788</v>
      </c>
      <c r="H271">
        <v>3.75</v>
      </c>
      <c r="I271">
        <v>1</v>
      </c>
      <c r="J271">
        <v>3.75</v>
      </c>
      <c r="M271"/>
    </row>
    <row r="272" spans="1:13" x14ac:dyDescent="0.25">
      <c r="A272" t="s">
        <v>31</v>
      </c>
      <c r="B272" t="s">
        <v>734</v>
      </c>
      <c r="C272" s="2">
        <v>45587</v>
      </c>
      <c r="D272" s="91">
        <v>0</v>
      </c>
      <c r="E272" t="s">
        <v>5</v>
      </c>
      <c r="F272">
        <v>4006602</v>
      </c>
      <c r="G272" t="s">
        <v>788</v>
      </c>
      <c r="H272">
        <v>3.75</v>
      </c>
      <c r="I272">
        <v>1</v>
      </c>
      <c r="J272">
        <v>3.75</v>
      </c>
      <c r="M272"/>
    </row>
    <row r="273" spans="1:13" x14ac:dyDescent="0.25">
      <c r="A273" t="s">
        <v>31</v>
      </c>
      <c r="B273" t="s">
        <v>59</v>
      </c>
      <c r="C273" s="2">
        <v>45587</v>
      </c>
      <c r="D273" s="91">
        <v>0</v>
      </c>
      <c r="E273" t="s">
        <v>5</v>
      </c>
      <c r="F273">
        <v>4006603</v>
      </c>
      <c r="G273" t="s">
        <v>788</v>
      </c>
      <c r="H273">
        <v>3.75</v>
      </c>
      <c r="I273">
        <v>1</v>
      </c>
      <c r="J273">
        <v>3.75</v>
      </c>
      <c r="M273"/>
    </row>
    <row r="274" spans="1:13" hidden="1" x14ac:dyDescent="0.25">
      <c r="A274" t="s">
        <v>106</v>
      </c>
      <c r="B274" t="s">
        <v>432</v>
      </c>
      <c r="C274" s="2">
        <v>45587</v>
      </c>
      <c r="D274" s="91">
        <v>0</v>
      </c>
      <c r="E274" t="s">
        <v>26</v>
      </c>
      <c r="F274">
        <v>4006609</v>
      </c>
      <c r="G274" t="s">
        <v>788</v>
      </c>
      <c r="H274">
        <v>0</v>
      </c>
      <c r="I274">
        <v>0</v>
      </c>
      <c r="J274">
        <v>0</v>
      </c>
      <c r="M274"/>
    </row>
    <row r="275" spans="1:13" x14ac:dyDescent="0.25">
      <c r="A275" t="s">
        <v>31</v>
      </c>
      <c r="B275" t="s">
        <v>698</v>
      </c>
      <c r="C275" s="2">
        <v>45587</v>
      </c>
      <c r="D275" s="91">
        <v>3.75</v>
      </c>
      <c r="E275" t="s">
        <v>5</v>
      </c>
      <c r="F275">
        <v>4006610</v>
      </c>
      <c r="G275" t="s">
        <v>788</v>
      </c>
      <c r="H275">
        <v>3.75</v>
      </c>
      <c r="I275">
        <v>0</v>
      </c>
      <c r="J275">
        <v>0</v>
      </c>
      <c r="M275"/>
    </row>
    <row r="276" spans="1:13" x14ac:dyDescent="0.25">
      <c r="A276" t="s">
        <v>31</v>
      </c>
      <c r="B276" t="s">
        <v>698</v>
      </c>
      <c r="C276" s="2">
        <v>45587</v>
      </c>
      <c r="D276" s="91">
        <v>3.75</v>
      </c>
      <c r="E276" t="s">
        <v>5</v>
      </c>
      <c r="F276">
        <v>4006611</v>
      </c>
      <c r="G276" t="s">
        <v>788</v>
      </c>
      <c r="H276">
        <v>3.75</v>
      </c>
      <c r="I276">
        <v>0</v>
      </c>
      <c r="J276">
        <v>0</v>
      </c>
      <c r="M276"/>
    </row>
    <row r="277" spans="1:13" x14ac:dyDescent="0.25">
      <c r="A277" t="s">
        <v>31</v>
      </c>
      <c r="B277" t="s">
        <v>59</v>
      </c>
      <c r="C277" s="2">
        <v>45587</v>
      </c>
      <c r="D277" s="91">
        <v>0</v>
      </c>
      <c r="E277" t="s">
        <v>5</v>
      </c>
      <c r="F277">
        <v>4006623</v>
      </c>
      <c r="G277" t="s">
        <v>788</v>
      </c>
      <c r="H277">
        <v>3.75</v>
      </c>
      <c r="I277">
        <v>1</v>
      </c>
      <c r="J277">
        <v>3.75</v>
      </c>
      <c r="M277"/>
    </row>
    <row r="278" spans="1:13" x14ac:dyDescent="0.25">
      <c r="A278" t="s">
        <v>31</v>
      </c>
      <c r="B278" t="s">
        <v>59</v>
      </c>
      <c r="C278" s="2">
        <v>45587</v>
      </c>
      <c r="D278" s="91">
        <v>0</v>
      </c>
      <c r="E278" t="s">
        <v>5</v>
      </c>
      <c r="F278">
        <v>4006624</v>
      </c>
      <c r="G278" t="s">
        <v>788</v>
      </c>
      <c r="H278">
        <v>3.75</v>
      </c>
      <c r="I278">
        <v>1</v>
      </c>
      <c r="J278">
        <v>3.75</v>
      </c>
      <c r="M278"/>
    </row>
    <row r="279" spans="1:13" hidden="1" x14ac:dyDescent="0.25">
      <c r="A279" t="s">
        <v>92</v>
      </c>
      <c r="B279" t="s">
        <v>55</v>
      </c>
      <c r="C279" s="2">
        <v>45587</v>
      </c>
      <c r="D279" s="91">
        <v>5.5</v>
      </c>
      <c r="E279" t="s">
        <v>19</v>
      </c>
      <c r="F279">
        <v>4006625</v>
      </c>
      <c r="G279" t="s">
        <v>788</v>
      </c>
      <c r="H279">
        <v>5.5</v>
      </c>
      <c r="I279">
        <v>0</v>
      </c>
      <c r="J279">
        <v>0</v>
      </c>
      <c r="M279"/>
    </row>
    <row r="280" spans="1:13" x14ac:dyDescent="0.25">
      <c r="A280" t="s">
        <v>31</v>
      </c>
      <c r="B280" t="s">
        <v>333</v>
      </c>
      <c r="C280" s="2">
        <v>45587</v>
      </c>
      <c r="D280" s="91">
        <v>0</v>
      </c>
      <c r="E280" t="s">
        <v>5</v>
      </c>
      <c r="F280">
        <v>4006631</v>
      </c>
      <c r="G280" t="s">
        <v>788</v>
      </c>
      <c r="H280">
        <v>3.75</v>
      </c>
      <c r="I280">
        <v>1</v>
      </c>
      <c r="J280">
        <v>3.75</v>
      </c>
      <c r="M280"/>
    </row>
    <row r="281" spans="1:13" x14ac:dyDescent="0.25">
      <c r="A281" t="s">
        <v>31</v>
      </c>
      <c r="B281" t="s">
        <v>734</v>
      </c>
      <c r="C281" s="2">
        <v>45587</v>
      </c>
      <c r="D281" s="91">
        <v>0</v>
      </c>
      <c r="E281" t="s">
        <v>5</v>
      </c>
      <c r="F281">
        <v>4006632</v>
      </c>
      <c r="G281" t="s">
        <v>788</v>
      </c>
      <c r="H281">
        <v>3.75</v>
      </c>
      <c r="I281">
        <v>1</v>
      </c>
      <c r="J281">
        <v>3.75</v>
      </c>
      <c r="M281"/>
    </row>
    <row r="282" spans="1:13" hidden="1" x14ac:dyDescent="0.25">
      <c r="A282" t="s">
        <v>106</v>
      </c>
      <c r="B282" t="s">
        <v>55</v>
      </c>
      <c r="C282" s="2">
        <v>45587</v>
      </c>
      <c r="D282" s="91">
        <v>5</v>
      </c>
      <c r="E282" t="s">
        <v>5</v>
      </c>
      <c r="F282">
        <v>4006633</v>
      </c>
      <c r="G282" t="s">
        <v>788</v>
      </c>
      <c r="H282">
        <v>5</v>
      </c>
      <c r="I282">
        <v>0</v>
      </c>
      <c r="J282">
        <v>0</v>
      </c>
      <c r="M282"/>
    </row>
    <row r="283" spans="1:13" x14ac:dyDescent="0.25">
      <c r="A283" t="s">
        <v>31</v>
      </c>
      <c r="B283" t="s">
        <v>333</v>
      </c>
      <c r="C283" s="2">
        <v>45587</v>
      </c>
      <c r="D283" s="91">
        <v>0</v>
      </c>
      <c r="E283" t="s">
        <v>5</v>
      </c>
      <c r="F283">
        <v>4006634</v>
      </c>
      <c r="G283" t="s">
        <v>788</v>
      </c>
      <c r="H283">
        <v>3.75</v>
      </c>
      <c r="I283">
        <v>1</v>
      </c>
      <c r="J283">
        <v>3.75</v>
      </c>
      <c r="M283"/>
    </row>
    <row r="284" spans="1:13" x14ac:dyDescent="0.25">
      <c r="A284" t="s">
        <v>31</v>
      </c>
      <c r="B284" t="s">
        <v>734</v>
      </c>
      <c r="C284" s="2">
        <v>45587</v>
      </c>
      <c r="D284" s="91">
        <v>0</v>
      </c>
      <c r="E284" t="s">
        <v>5</v>
      </c>
      <c r="F284">
        <v>4006635</v>
      </c>
      <c r="G284" t="s">
        <v>788</v>
      </c>
      <c r="H284">
        <v>3.75</v>
      </c>
      <c r="I284">
        <v>1</v>
      </c>
      <c r="J284">
        <v>3.75</v>
      </c>
      <c r="M284"/>
    </row>
    <row r="285" spans="1:13" x14ac:dyDescent="0.25">
      <c r="A285" t="s">
        <v>31</v>
      </c>
      <c r="B285" t="s">
        <v>59</v>
      </c>
      <c r="C285" s="2">
        <v>45587</v>
      </c>
      <c r="D285" s="91">
        <v>0</v>
      </c>
      <c r="E285" t="s">
        <v>5</v>
      </c>
      <c r="F285">
        <v>4006642</v>
      </c>
      <c r="G285" t="s">
        <v>788</v>
      </c>
      <c r="H285">
        <v>3.75</v>
      </c>
      <c r="I285">
        <v>1</v>
      </c>
      <c r="J285">
        <v>3.75</v>
      </c>
      <c r="M285"/>
    </row>
    <row r="286" spans="1:13" x14ac:dyDescent="0.25">
      <c r="A286" t="s">
        <v>31</v>
      </c>
      <c r="B286" t="s">
        <v>734</v>
      </c>
      <c r="C286" s="2">
        <v>45587</v>
      </c>
      <c r="D286" s="91">
        <v>0</v>
      </c>
      <c r="E286" t="s">
        <v>5</v>
      </c>
      <c r="F286">
        <v>4006643</v>
      </c>
      <c r="G286" t="s">
        <v>788</v>
      </c>
      <c r="H286">
        <v>3.75</v>
      </c>
      <c r="I286">
        <v>1</v>
      </c>
      <c r="J286">
        <v>3.75</v>
      </c>
      <c r="M286"/>
    </row>
    <row r="287" spans="1:13" hidden="1" x14ac:dyDescent="0.25">
      <c r="A287" t="s">
        <v>106</v>
      </c>
      <c r="B287" t="s">
        <v>432</v>
      </c>
      <c r="C287" s="2">
        <v>45587</v>
      </c>
      <c r="D287" s="91">
        <v>0</v>
      </c>
      <c r="E287" t="s">
        <v>26</v>
      </c>
      <c r="F287">
        <v>4006651</v>
      </c>
      <c r="G287" t="s">
        <v>788</v>
      </c>
      <c r="H287">
        <v>0</v>
      </c>
      <c r="I287">
        <v>0</v>
      </c>
      <c r="J287">
        <v>0</v>
      </c>
      <c r="M287"/>
    </row>
    <row r="288" spans="1:13" x14ac:dyDescent="0.25">
      <c r="A288" t="s">
        <v>31</v>
      </c>
      <c r="B288" t="s">
        <v>336</v>
      </c>
      <c r="C288" s="2">
        <v>45587</v>
      </c>
      <c r="D288" s="91">
        <v>0</v>
      </c>
      <c r="E288" t="s">
        <v>5</v>
      </c>
      <c r="F288">
        <v>4006664</v>
      </c>
      <c r="G288" t="s">
        <v>788</v>
      </c>
      <c r="H288">
        <v>3.75</v>
      </c>
      <c r="I288">
        <v>1</v>
      </c>
      <c r="J288">
        <v>3.75</v>
      </c>
      <c r="M288"/>
    </row>
    <row r="289" spans="1:13" hidden="1" x14ac:dyDescent="0.25">
      <c r="A289" t="s">
        <v>92</v>
      </c>
      <c r="B289" t="s">
        <v>461</v>
      </c>
      <c r="C289" s="2">
        <v>45587</v>
      </c>
      <c r="D289" s="91">
        <v>0</v>
      </c>
      <c r="E289" t="s">
        <v>5</v>
      </c>
      <c r="F289">
        <v>4006667</v>
      </c>
      <c r="G289" t="s">
        <v>788</v>
      </c>
      <c r="H289">
        <v>0</v>
      </c>
      <c r="I289">
        <v>0</v>
      </c>
      <c r="J289">
        <v>0</v>
      </c>
      <c r="M289"/>
    </row>
    <row r="290" spans="1:13" hidden="1" x14ac:dyDescent="0.25">
      <c r="A290" t="s">
        <v>92</v>
      </c>
      <c r="B290" t="s">
        <v>55</v>
      </c>
      <c r="C290" s="2">
        <v>45587</v>
      </c>
      <c r="D290" s="91">
        <v>0</v>
      </c>
      <c r="E290" t="s">
        <v>19</v>
      </c>
      <c r="F290">
        <v>4006668</v>
      </c>
      <c r="G290" t="s">
        <v>788</v>
      </c>
      <c r="H290">
        <v>0</v>
      </c>
      <c r="I290">
        <v>0</v>
      </c>
      <c r="J290">
        <v>0</v>
      </c>
      <c r="M290"/>
    </row>
    <row r="291" spans="1:13" x14ac:dyDescent="0.25">
      <c r="A291" t="s">
        <v>31</v>
      </c>
      <c r="B291" t="s">
        <v>55</v>
      </c>
      <c r="C291" s="2">
        <v>45587</v>
      </c>
      <c r="D291" s="91">
        <v>0</v>
      </c>
      <c r="E291" t="s">
        <v>19</v>
      </c>
      <c r="F291">
        <v>4006671</v>
      </c>
      <c r="G291" t="s">
        <v>788</v>
      </c>
      <c r="H291">
        <v>3.75</v>
      </c>
      <c r="I291">
        <v>1</v>
      </c>
      <c r="J291">
        <v>3.75</v>
      </c>
      <c r="M291"/>
    </row>
    <row r="292" spans="1:13" x14ac:dyDescent="0.25">
      <c r="A292" t="s">
        <v>31</v>
      </c>
      <c r="B292" t="s">
        <v>59</v>
      </c>
      <c r="C292" s="2">
        <v>45587</v>
      </c>
      <c r="D292" s="91">
        <v>0</v>
      </c>
      <c r="E292" t="s">
        <v>5</v>
      </c>
      <c r="F292">
        <v>4006672</v>
      </c>
      <c r="G292" t="s">
        <v>788</v>
      </c>
      <c r="H292">
        <v>3.75</v>
      </c>
      <c r="I292">
        <v>1</v>
      </c>
      <c r="J292">
        <v>3.75</v>
      </c>
      <c r="M292"/>
    </row>
    <row r="293" spans="1:13" hidden="1" x14ac:dyDescent="0.25">
      <c r="A293" t="s">
        <v>106</v>
      </c>
      <c r="B293" t="s">
        <v>392</v>
      </c>
      <c r="C293" s="2">
        <v>45587</v>
      </c>
      <c r="D293" s="91">
        <v>5</v>
      </c>
      <c r="E293" t="s">
        <v>26</v>
      </c>
      <c r="F293">
        <v>4006673</v>
      </c>
      <c r="G293" t="s">
        <v>788</v>
      </c>
      <c r="H293">
        <v>5</v>
      </c>
      <c r="I293">
        <v>0</v>
      </c>
      <c r="J293">
        <v>0</v>
      </c>
      <c r="M293"/>
    </row>
    <row r="294" spans="1:13" x14ac:dyDescent="0.25">
      <c r="A294" t="s">
        <v>31</v>
      </c>
      <c r="B294" t="s">
        <v>55</v>
      </c>
      <c r="C294" s="2">
        <v>45587</v>
      </c>
      <c r="D294" s="91">
        <v>0</v>
      </c>
      <c r="E294" t="s">
        <v>19</v>
      </c>
      <c r="F294">
        <v>4006675</v>
      </c>
      <c r="G294" t="s">
        <v>788</v>
      </c>
      <c r="H294">
        <v>3.75</v>
      </c>
      <c r="I294">
        <v>1</v>
      </c>
      <c r="J294">
        <v>3.75</v>
      </c>
      <c r="M294"/>
    </row>
    <row r="295" spans="1:13" hidden="1" x14ac:dyDescent="0.25">
      <c r="A295" t="s">
        <v>106</v>
      </c>
      <c r="B295" t="s">
        <v>60</v>
      </c>
      <c r="C295" s="2">
        <v>45587</v>
      </c>
      <c r="D295" s="91">
        <v>0</v>
      </c>
      <c r="E295" t="s">
        <v>5</v>
      </c>
      <c r="F295">
        <v>4006677</v>
      </c>
      <c r="G295" t="s">
        <v>788</v>
      </c>
      <c r="H295">
        <v>0</v>
      </c>
      <c r="I295">
        <v>0</v>
      </c>
      <c r="J295">
        <v>0</v>
      </c>
      <c r="M295"/>
    </row>
    <row r="296" spans="1:13" hidden="1" x14ac:dyDescent="0.25">
      <c r="A296" t="s">
        <v>106</v>
      </c>
      <c r="B296" t="s">
        <v>444</v>
      </c>
      <c r="C296" s="2">
        <v>45587</v>
      </c>
      <c r="D296" s="91">
        <v>0</v>
      </c>
      <c r="E296" t="s">
        <v>5</v>
      </c>
      <c r="F296">
        <v>4006678</v>
      </c>
      <c r="G296" t="s">
        <v>788</v>
      </c>
      <c r="H296">
        <v>0</v>
      </c>
      <c r="I296">
        <v>0</v>
      </c>
      <c r="J296">
        <v>0</v>
      </c>
      <c r="M296"/>
    </row>
    <row r="297" spans="1:13" x14ac:dyDescent="0.25">
      <c r="A297" t="s">
        <v>31</v>
      </c>
      <c r="B297" t="s">
        <v>55</v>
      </c>
      <c r="C297" s="2">
        <v>45587</v>
      </c>
      <c r="D297" s="91">
        <v>3.75</v>
      </c>
      <c r="E297" t="s">
        <v>19</v>
      </c>
      <c r="F297">
        <v>4006682</v>
      </c>
      <c r="G297" t="s">
        <v>788</v>
      </c>
      <c r="H297">
        <v>3.75</v>
      </c>
      <c r="I297">
        <v>0</v>
      </c>
      <c r="J297">
        <v>0</v>
      </c>
      <c r="M297"/>
    </row>
    <row r="298" spans="1:13" hidden="1" x14ac:dyDescent="0.25">
      <c r="A298" t="s">
        <v>106</v>
      </c>
      <c r="B298" t="s">
        <v>392</v>
      </c>
      <c r="C298" s="2">
        <v>45587</v>
      </c>
      <c r="D298" s="91">
        <v>5</v>
      </c>
      <c r="E298" t="s">
        <v>26</v>
      </c>
      <c r="F298">
        <v>4006685</v>
      </c>
      <c r="G298" t="s">
        <v>788</v>
      </c>
      <c r="H298">
        <v>5</v>
      </c>
      <c r="I298">
        <v>0</v>
      </c>
      <c r="J298">
        <v>0</v>
      </c>
      <c r="M298"/>
    </row>
    <row r="299" spans="1:13" hidden="1" x14ac:dyDescent="0.25">
      <c r="A299" t="s">
        <v>106</v>
      </c>
      <c r="B299" t="s">
        <v>581</v>
      </c>
      <c r="C299" s="2">
        <v>45587</v>
      </c>
      <c r="D299" s="91">
        <v>0</v>
      </c>
      <c r="E299" t="s">
        <v>5</v>
      </c>
      <c r="F299">
        <v>4006690</v>
      </c>
      <c r="G299" t="s">
        <v>788</v>
      </c>
      <c r="H299">
        <v>0</v>
      </c>
      <c r="I299">
        <v>0</v>
      </c>
      <c r="J299">
        <v>0</v>
      </c>
      <c r="M299"/>
    </row>
    <row r="300" spans="1:13" hidden="1" x14ac:dyDescent="0.25">
      <c r="A300" t="s">
        <v>106</v>
      </c>
      <c r="B300" t="s">
        <v>392</v>
      </c>
      <c r="C300" s="2">
        <v>45587</v>
      </c>
      <c r="D300" s="91">
        <v>0</v>
      </c>
      <c r="E300" t="s">
        <v>26</v>
      </c>
      <c r="F300">
        <v>4006692</v>
      </c>
      <c r="G300" t="s">
        <v>788</v>
      </c>
      <c r="H300">
        <v>0</v>
      </c>
      <c r="I300">
        <v>0</v>
      </c>
      <c r="J300">
        <v>0</v>
      </c>
      <c r="M300"/>
    </row>
    <row r="301" spans="1:13" hidden="1" x14ac:dyDescent="0.25">
      <c r="A301" t="s">
        <v>106</v>
      </c>
      <c r="B301" t="s">
        <v>55</v>
      </c>
      <c r="C301" s="2">
        <v>45586</v>
      </c>
      <c r="D301" s="91">
        <v>0</v>
      </c>
      <c r="E301" t="s">
        <v>5</v>
      </c>
      <c r="F301">
        <v>4006706</v>
      </c>
      <c r="G301" t="s">
        <v>788</v>
      </c>
      <c r="H301">
        <v>0</v>
      </c>
      <c r="I301">
        <v>0</v>
      </c>
      <c r="J301">
        <v>0</v>
      </c>
      <c r="M301"/>
    </row>
    <row r="302" spans="1:13" hidden="1" x14ac:dyDescent="0.25">
      <c r="A302" t="s">
        <v>106</v>
      </c>
      <c r="B302" t="s">
        <v>392</v>
      </c>
      <c r="C302" s="2">
        <v>45586</v>
      </c>
      <c r="D302" s="91">
        <v>5</v>
      </c>
      <c r="E302" t="s">
        <v>26</v>
      </c>
      <c r="F302">
        <v>4006709</v>
      </c>
      <c r="G302" t="s">
        <v>788</v>
      </c>
      <c r="H302">
        <v>5</v>
      </c>
      <c r="I302">
        <v>0</v>
      </c>
      <c r="J302">
        <v>0</v>
      </c>
      <c r="M302"/>
    </row>
    <row r="303" spans="1:13" x14ac:dyDescent="0.25">
      <c r="A303" t="s">
        <v>31</v>
      </c>
      <c r="B303" t="s">
        <v>698</v>
      </c>
      <c r="C303" s="2">
        <v>45587</v>
      </c>
      <c r="D303" s="91">
        <v>3.75</v>
      </c>
      <c r="E303" t="s">
        <v>5</v>
      </c>
      <c r="F303">
        <v>4006717</v>
      </c>
      <c r="G303" t="s">
        <v>788</v>
      </c>
      <c r="H303">
        <v>3.75</v>
      </c>
      <c r="I303">
        <v>0</v>
      </c>
      <c r="J303">
        <v>0</v>
      </c>
      <c r="M303"/>
    </row>
    <row r="304" spans="1:13" x14ac:dyDescent="0.25">
      <c r="A304" t="s">
        <v>31</v>
      </c>
      <c r="B304" t="s">
        <v>333</v>
      </c>
      <c r="C304" s="2">
        <v>45587</v>
      </c>
      <c r="D304" s="91">
        <v>0</v>
      </c>
      <c r="E304" t="s">
        <v>5</v>
      </c>
      <c r="F304">
        <v>4006720</v>
      </c>
      <c r="G304" t="s">
        <v>788</v>
      </c>
      <c r="H304">
        <v>3.75</v>
      </c>
      <c r="I304">
        <v>1</v>
      </c>
      <c r="J304">
        <v>3.75</v>
      </c>
      <c r="M304"/>
    </row>
    <row r="305" spans="1:13" hidden="1" x14ac:dyDescent="0.25">
      <c r="A305" t="s">
        <v>106</v>
      </c>
      <c r="B305" t="s">
        <v>370</v>
      </c>
      <c r="C305" s="2">
        <v>45587</v>
      </c>
      <c r="D305" s="91">
        <v>0</v>
      </c>
      <c r="E305" t="s">
        <v>5</v>
      </c>
      <c r="F305">
        <v>4006722</v>
      </c>
      <c r="G305" t="s">
        <v>788</v>
      </c>
      <c r="H305">
        <v>0</v>
      </c>
      <c r="I305">
        <v>0</v>
      </c>
      <c r="J305">
        <v>0</v>
      </c>
      <c r="M305"/>
    </row>
    <row r="306" spans="1:13" hidden="1" x14ac:dyDescent="0.25">
      <c r="A306" t="s">
        <v>92</v>
      </c>
      <c r="B306" t="s">
        <v>582</v>
      </c>
      <c r="C306" s="2">
        <v>45586</v>
      </c>
      <c r="D306" s="91">
        <v>3</v>
      </c>
      <c r="E306" t="s">
        <v>26</v>
      </c>
      <c r="F306">
        <v>4006738</v>
      </c>
      <c r="G306" t="s">
        <v>788</v>
      </c>
      <c r="H306">
        <v>3</v>
      </c>
      <c r="I306">
        <v>0</v>
      </c>
      <c r="J306">
        <v>0</v>
      </c>
      <c r="M306"/>
    </row>
    <row r="307" spans="1:13" hidden="1" x14ac:dyDescent="0.25">
      <c r="A307" t="s">
        <v>92</v>
      </c>
      <c r="B307" t="s">
        <v>582</v>
      </c>
      <c r="C307" s="2">
        <v>45587</v>
      </c>
      <c r="D307" s="91">
        <v>0</v>
      </c>
      <c r="E307" t="s">
        <v>26</v>
      </c>
      <c r="F307">
        <v>4006810</v>
      </c>
      <c r="G307" t="s">
        <v>788</v>
      </c>
      <c r="H307">
        <v>5</v>
      </c>
      <c r="I307">
        <v>1</v>
      </c>
      <c r="J307">
        <v>5</v>
      </c>
      <c r="M307"/>
    </row>
    <row r="308" spans="1:13" hidden="1" x14ac:dyDescent="0.25">
      <c r="A308" t="s">
        <v>92</v>
      </c>
      <c r="B308" t="s">
        <v>370</v>
      </c>
      <c r="C308" s="2">
        <v>45587</v>
      </c>
      <c r="D308" s="91">
        <v>5.5</v>
      </c>
      <c r="E308" t="s">
        <v>5</v>
      </c>
      <c r="F308">
        <v>4006812</v>
      </c>
      <c r="G308" t="s">
        <v>788</v>
      </c>
      <c r="H308">
        <v>5.5</v>
      </c>
      <c r="I308">
        <v>0</v>
      </c>
      <c r="J308">
        <v>0</v>
      </c>
      <c r="M308"/>
    </row>
    <row r="309" spans="1:13" hidden="1" x14ac:dyDescent="0.25">
      <c r="A309" t="s">
        <v>106</v>
      </c>
      <c r="B309" t="s">
        <v>406</v>
      </c>
      <c r="C309" s="2">
        <v>45587</v>
      </c>
      <c r="D309" s="91">
        <v>0</v>
      </c>
      <c r="E309" t="s">
        <v>26</v>
      </c>
      <c r="F309">
        <v>4006823</v>
      </c>
      <c r="G309" t="s">
        <v>788</v>
      </c>
      <c r="H309">
        <v>0</v>
      </c>
      <c r="I309">
        <v>0</v>
      </c>
      <c r="J309">
        <v>0</v>
      </c>
      <c r="M309"/>
    </row>
    <row r="310" spans="1:13" hidden="1" x14ac:dyDescent="0.25">
      <c r="A310" t="s">
        <v>106</v>
      </c>
      <c r="B310" t="s">
        <v>370</v>
      </c>
      <c r="C310" s="2">
        <v>45587</v>
      </c>
      <c r="D310" s="91">
        <v>0</v>
      </c>
      <c r="E310" t="s">
        <v>5</v>
      </c>
      <c r="F310">
        <v>4006827</v>
      </c>
      <c r="G310" t="s">
        <v>788</v>
      </c>
      <c r="H310">
        <v>5</v>
      </c>
      <c r="I310">
        <v>1</v>
      </c>
      <c r="J310">
        <v>5</v>
      </c>
      <c r="M310"/>
    </row>
    <row r="311" spans="1:13" hidden="1" x14ac:dyDescent="0.25">
      <c r="A311" t="s">
        <v>92</v>
      </c>
      <c r="B311" t="s">
        <v>55</v>
      </c>
      <c r="C311" s="2">
        <v>45586</v>
      </c>
      <c r="D311" s="91">
        <v>5.5</v>
      </c>
      <c r="E311" t="s">
        <v>5</v>
      </c>
      <c r="F311">
        <v>4006830</v>
      </c>
      <c r="G311" t="s">
        <v>788</v>
      </c>
      <c r="H311">
        <v>5.5</v>
      </c>
      <c r="I311">
        <v>0</v>
      </c>
      <c r="J311">
        <v>0</v>
      </c>
      <c r="M311"/>
    </row>
    <row r="312" spans="1:13" hidden="1" x14ac:dyDescent="0.25">
      <c r="A312" t="s">
        <v>92</v>
      </c>
      <c r="B312" t="s">
        <v>392</v>
      </c>
      <c r="C312" s="2">
        <v>45586</v>
      </c>
      <c r="D312" s="91">
        <v>5</v>
      </c>
      <c r="E312" t="s">
        <v>26</v>
      </c>
      <c r="F312">
        <v>4006831</v>
      </c>
      <c r="G312" t="s">
        <v>788</v>
      </c>
      <c r="H312">
        <v>5</v>
      </c>
      <c r="I312">
        <v>0</v>
      </c>
      <c r="J312">
        <v>0</v>
      </c>
      <c r="M312"/>
    </row>
    <row r="313" spans="1:13" hidden="1" x14ac:dyDescent="0.25">
      <c r="A313" t="s">
        <v>92</v>
      </c>
      <c r="B313" t="s">
        <v>581</v>
      </c>
      <c r="C313" s="2">
        <v>45587</v>
      </c>
      <c r="D313" s="91">
        <v>0</v>
      </c>
      <c r="E313" t="s">
        <v>5</v>
      </c>
      <c r="F313">
        <v>4006832</v>
      </c>
      <c r="G313" t="s">
        <v>788</v>
      </c>
      <c r="H313">
        <v>0</v>
      </c>
      <c r="I313">
        <v>0</v>
      </c>
      <c r="J313">
        <v>0</v>
      </c>
      <c r="M313"/>
    </row>
    <row r="314" spans="1:13" hidden="1" x14ac:dyDescent="0.25">
      <c r="A314" t="s">
        <v>92</v>
      </c>
      <c r="B314" t="s">
        <v>370</v>
      </c>
      <c r="C314" s="2">
        <v>45587</v>
      </c>
      <c r="D314" s="91">
        <v>0</v>
      </c>
      <c r="E314" t="s">
        <v>5</v>
      </c>
      <c r="F314">
        <v>4006833</v>
      </c>
      <c r="G314" t="s">
        <v>788</v>
      </c>
      <c r="H314">
        <v>0</v>
      </c>
      <c r="I314">
        <v>0</v>
      </c>
      <c r="J314">
        <v>0</v>
      </c>
      <c r="M314"/>
    </row>
    <row r="315" spans="1:13" hidden="1" x14ac:dyDescent="0.25">
      <c r="A315" t="s">
        <v>92</v>
      </c>
      <c r="B315" t="s">
        <v>432</v>
      </c>
      <c r="C315" s="2">
        <v>45587</v>
      </c>
      <c r="D315" s="91">
        <v>5.5</v>
      </c>
      <c r="E315" t="s">
        <v>26</v>
      </c>
      <c r="F315">
        <v>4006840</v>
      </c>
      <c r="G315" t="s">
        <v>788</v>
      </c>
      <c r="H315">
        <v>5.5</v>
      </c>
      <c r="I315">
        <v>0</v>
      </c>
      <c r="J315">
        <v>0</v>
      </c>
      <c r="M315"/>
    </row>
    <row r="316" spans="1:13" hidden="1" x14ac:dyDescent="0.25">
      <c r="A316" t="s">
        <v>92</v>
      </c>
      <c r="B316" t="s">
        <v>370</v>
      </c>
      <c r="C316" s="2">
        <v>45587</v>
      </c>
      <c r="D316" s="91">
        <v>0</v>
      </c>
      <c r="E316" t="s">
        <v>5</v>
      </c>
      <c r="F316">
        <v>4006843</v>
      </c>
      <c r="G316" t="s">
        <v>788</v>
      </c>
      <c r="H316">
        <v>5</v>
      </c>
      <c r="I316">
        <v>1</v>
      </c>
      <c r="J316">
        <v>5</v>
      </c>
      <c r="M316"/>
    </row>
    <row r="317" spans="1:13" hidden="1" x14ac:dyDescent="0.25">
      <c r="A317" t="s">
        <v>106</v>
      </c>
      <c r="B317" t="s">
        <v>331</v>
      </c>
      <c r="C317" s="2">
        <v>45588</v>
      </c>
      <c r="D317" s="91">
        <v>0</v>
      </c>
      <c r="E317" t="s">
        <v>5</v>
      </c>
      <c r="F317">
        <v>4006951</v>
      </c>
      <c r="G317" t="s">
        <v>788</v>
      </c>
      <c r="H317">
        <v>0</v>
      </c>
      <c r="I317">
        <v>0</v>
      </c>
      <c r="J317">
        <v>0</v>
      </c>
      <c r="M317"/>
    </row>
    <row r="318" spans="1:13" hidden="1" x14ac:dyDescent="0.25">
      <c r="A318" t="s">
        <v>106</v>
      </c>
      <c r="B318" t="s">
        <v>55</v>
      </c>
      <c r="C318" s="2">
        <v>45588</v>
      </c>
      <c r="D318" s="91">
        <v>5</v>
      </c>
      <c r="E318" t="s">
        <v>5</v>
      </c>
      <c r="F318">
        <v>4006957</v>
      </c>
      <c r="G318" t="s">
        <v>788</v>
      </c>
      <c r="H318">
        <v>5</v>
      </c>
      <c r="I318">
        <v>0</v>
      </c>
      <c r="J318">
        <v>0</v>
      </c>
      <c r="M318"/>
    </row>
    <row r="319" spans="1:13" x14ac:dyDescent="0.25">
      <c r="A319" t="s">
        <v>31</v>
      </c>
      <c r="B319" t="s">
        <v>698</v>
      </c>
      <c r="C319" s="2">
        <v>45588</v>
      </c>
      <c r="D319" s="91">
        <v>0</v>
      </c>
      <c r="E319" t="s">
        <v>5</v>
      </c>
      <c r="F319">
        <v>4006958</v>
      </c>
      <c r="G319" t="s">
        <v>788</v>
      </c>
      <c r="H319">
        <v>3.75</v>
      </c>
      <c r="I319">
        <v>1</v>
      </c>
      <c r="J319">
        <v>3.75</v>
      </c>
      <c r="M319"/>
    </row>
    <row r="320" spans="1:13" x14ac:dyDescent="0.25">
      <c r="A320" t="s">
        <v>31</v>
      </c>
      <c r="B320" t="s">
        <v>333</v>
      </c>
      <c r="C320" s="2">
        <v>45588</v>
      </c>
      <c r="D320" s="91">
        <v>0</v>
      </c>
      <c r="E320" t="s">
        <v>5</v>
      </c>
      <c r="F320">
        <v>4006959</v>
      </c>
      <c r="G320" t="s">
        <v>788</v>
      </c>
      <c r="H320">
        <v>3.75</v>
      </c>
      <c r="I320">
        <v>1</v>
      </c>
      <c r="J320">
        <v>3.75</v>
      </c>
      <c r="M320"/>
    </row>
    <row r="321" spans="1:13" x14ac:dyDescent="0.25">
      <c r="A321" t="s">
        <v>31</v>
      </c>
      <c r="B321" t="s">
        <v>333</v>
      </c>
      <c r="C321" s="2">
        <v>45588</v>
      </c>
      <c r="D321" s="91">
        <v>0</v>
      </c>
      <c r="E321" t="s">
        <v>5</v>
      </c>
      <c r="F321">
        <v>4006960</v>
      </c>
      <c r="G321" t="s">
        <v>788</v>
      </c>
      <c r="H321">
        <v>3.75</v>
      </c>
      <c r="I321">
        <v>1</v>
      </c>
      <c r="J321">
        <v>3.75</v>
      </c>
      <c r="M321"/>
    </row>
    <row r="322" spans="1:13" x14ac:dyDescent="0.25">
      <c r="A322" t="s">
        <v>31</v>
      </c>
      <c r="B322" t="s">
        <v>55</v>
      </c>
      <c r="C322" s="2">
        <v>45588</v>
      </c>
      <c r="D322" s="91">
        <v>0</v>
      </c>
      <c r="E322" t="s">
        <v>19</v>
      </c>
      <c r="F322">
        <v>4006961</v>
      </c>
      <c r="G322" t="s">
        <v>788</v>
      </c>
      <c r="H322">
        <v>3.75</v>
      </c>
      <c r="I322">
        <v>1</v>
      </c>
      <c r="J322">
        <v>3.75</v>
      </c>
      <c r="M322"/>
    </row>
    <row r="323" spans="1:13" x14ac:dyDescent="0.25">
      <c r="A323" t="s">
        <v>31</v>
      </c>
      <c r="B323" t="s">
        <v>333</v>
      </c>
      <c r="C323" s="2">
        <v>45588</v>
      </c>
      <c r="D323" s="91">
        <v>0</v>
      </c>
      <c r="E323" t="s">
        <v>5</v>
      </c>
      <c r="F323">
        <v>4006962</v>
      </c>
      <c r="G323" t="s">
        <v>788</v>
      </c>
      <c r="H323">
        <v>3.75</v>
      </c>
      <c r="I323">
        <v>1</v>
      </c>
      <c r="J323">
        <v>3.75</v>
      </c>
      <c r="M323"/>
    </row>
    <row r="324" spans="1:13" x14ac:dyDescent="0.25">
      <c r="A324" t="s">
        <v>31</v>
      </c>
      <c r="B324" t="s">
        <v>55</v>
      </c>
      <c r="C324" s="2">
        <v>45588</v>
      </c>
      <c r="D324" s="91">
        <v>0</v>
      </c>
      <c r="E324" t="s">
        <v>19</v>
      </c>
      <c r="F324">
        <v>4006963</v>
      </c>
      <c r="G324" t="s">
        <v>788</v>
      </c>
      <c r="H324">
        <v>3.75</v>
      </c>
      <c r="I324">
        <v>1</v>
      </c>
      <c r="J324">
        <v>3.75</v>
      </c>
      <c r="M324"/>
    </row>
    <row r="325" spans="1:13" x14ac:dyDescent="0.25">
      <c r="A325" t="s">
        <v>31</v>
      </c>
      <c r="B325" t="s">
        <v>55</v>
      </c>
      <c r="C325" s="2">
        <v>45588</v>
      </c>
      <c r="D325" s="91">
        <v>3.75</v>
      </c>
      <c r="E325" t="s">
        <v>19</v>
      </c>
      <c r="F325">
        <v>4006966</v>
      </c>
      <c r="G325" t="s">
        <v>788</v>
      </c>
      <c r="H325">
        <v>3.75</v>
      </c>
      <c r="I325">
        <v>0</v>
      </c>
      <c r="J325">
        <v>0</v>
      </c>
      <c r="M325"/>
    </row>
    <row r="326" spans="1:13" x14ac:dyDescent="0.25">
      <c r="A326" t="s">
        <v>31</v>
      </c>
      <c r="B326" t="s">
        <v>698</v>
      </c>
      <c r="C326" s="2">
        <v>45588</v>
      </c>
      <c r="D326" s="91">
        <v>0</v>
      </c>
      <c r="E326" t="s">
        <v>5</v>
      </c>
      <c r="F326">
        <v>4006967</v>
      </c>
      <c r="G326" t="s">
        <v>788</v>
      </c>
      <c r="H326">
        <v>3.75</v>
      </c>
      <c r="I326">
        <v>1</v>
      </c>
      <c r="J326">
        <v>3.75</v>
      </c>
      <c r="M326"/>
    </row>
    <row r="327" spans="1:13" hidden="1" x14ac:dyDescent="0.25">
      <c r="A327" t="s">
        <v>92</v>
      </c>
      <c r="B327" t="s">
        <v>331</v>
      </c>
      <c r="C327" s="2">
        <v>45588</v>
      </c>
      <c r="D327" s="91">
        <v>0</v>
      </c>
      <c r="E327" t="s">
        <v>5</v>
      </c>
      <c r="F327">
        <v>4006999</v>
      </c>
      <c r="G327" t="s">
        <v>788</v>
      </c>
      <c r="H327">
        <v>0</v>
      </c>
      <c r="I327">
        <v>0</v>
      </c>
      <c r="J327">
        <v>0</v>
      </c>
      <c r="M327"/>
    </row>
    <row r="328" spans="1:13" hidden="1" x14ac:dyDescent="0.25">
      <c r="A328" t="s">
        <v>92</v>
      </c>
      <c r="B328" t="s">
        <v>390</v>
      </c>
      <c r="C328" s="2">
        <v>45588</v>
      </c>
      <c r="D328" s="91">
        <v>0</v>
      </c>
      <c r="E328" t="s">
        <v>5</v>
      </c>
      <c r="F328">
        <v>4007000</v>
      </c>
      <c r="G328" t="s">
        <v>788</v>
      </c>
      <c r="H328">
        <v>0</v>
      </c>
      <c r="I328">
        <v>0</v>
      </c>
      <c r="J328">
        <v>0</v>
      </c>
      <c r="M328"/>
    </row>
    <row r="329" spans="1:13" hidden="1" x14ac:dyDescent="0.25">
      <c r="A329" t="s">
        <v>106</v>
      </c>
      <c r="B329" t="s">
        <v>470</v>
      </c>
      <c r="C329" s="2">
        <v>45588</v>
      </c>
      <c r="D329" s="91">
        <v>0</v>
      </c>
      <c r="E329" t="s">
        <v>5</v>
      </c>
      <c r="F329">
        <v>4007016</v>
      </c>
      <c r="G329" t="s">
        <v>788</v>
      </c>
      <c r="H329">
        <v>0</v>
      </c>
      <c r="I329">
        <v>0</v>
      </c>
      <c r="J329">
        <v>0</v>
      </c>
      <c r="M329"/>
    </row>
    <row r="330" spans="1:13" hidden="1" x14ac:dyDescent="0.25">
      <c r="A330" t="s">
        <v>92</v>
      </c>
      <c r="B330" t="s">
        <v>461</v>
      </c>
      <c r="C330" s="2">
        <v>45588</v>
      </c>
      <c r="D330" s="91">
        <v>0</v>
      </c>
      <c r="E330" t="s">
        <v>5</v>
      </c>
      <c r="F330">
        <v>4007027</v>
      </c>
      <c r="G330" t="s">
        <v>788</v>
      </c>
      <c r="H330">
        <v>0</v>
      </c>
      <c r="I330">
        <v>0</v>
      </c>
      <c r="J330">
        <v>0</v>
      </c>
      <c r="M330"/>
    </row>
    <row r="331" spans="1:13" x14ac:dyDescent="0.25">
      <c r="A331" t="s">
        <v>31</v>
      </c>
      <c r="B331" t="s">
        <v>336</v>
      </c>
      <c r="C331" s="2">
        <v>45588</v>
      </c>
      <c r="D331" s="91">
        <v>0</v>
      </c>
      <c r="E331" t="s">
        <v>5</v>
      </c>
      <c r="F331">
        <v>4007028</v>
      </c>
      <c r="G331" t="s">
        <v>788</v>
      </c>
      <c r="H331">
        <v>3.75</v>
      </c>
      <c r="I331">
        <v>1</v>
      </c>
      <c r="J331">
        <v>3.75</v>
      </c>
      <c r="M331"/>
    </row>
    <row r="332" spans="1:13" x14ac:dyDescent="0.25">
      <c r="A332" t="s">
        <v>31</v>
      </c>
      <c r="B332" t="s">
        <v>336</v>
      </c>
      <c r="C332" s="2">
        <v>45588</v>
      </c>
      <c r="D332" s="91">
        <v>0</v>
      </c>
      <c r="E332" t="s">
        <v>5</v>
      </c>
      <c r="F332">
        <v>4007029</v>
      </c>
      <c r="G332" t="s">
        <v>788</v>
      </c>
      <c r="H332">
        <v>3.75</v>
      </c>
      <c r="I332">
        <v>1</v>
      </c>
      <c r="J332">
        <v>3.75</v>
      </c>
      <c r="M332"/>
    </row>
    <row r="333" spans="1:13" hidden="1" x14ac:dyDescent="0.25">
      <c r="A333" t="s">
        <v>92</v>
      </c>
      <c r="B333" t="s">
        <v>55</v>
      </c>
      <c r="C333" s="2">
        <v>45588</v>
      </c>
      <c r="D333" s="91">
        <v>0</v>
      </c>
      <c r="E333" t="s">
        <v>19</v>
      </c>
      <c r="F333">
        <v>4007030</v>
      </c>
      <c r="G333" t="s">
        <v>788</v>
      </c>
      <c r="H333">
        <v>0</v>
      </c>
      <c r="I333">
        <v>0</v>
      </c>
      <c r="J333">
        <v>0</v>
      </c>
      <c r="M333"/>
    </row>
    <row r="334" spans="1:13" hidden="1" x14ac:dyDescent="0.25">
      <c r="A334" t="s">
        <v>92</v>
      </c>
      <c r="B334" t="s">
        <v>331</v>
      </c>
      <c r="C334" s="2">
        <v>45588</v>
      </c>
      <c r="D334" s="91">
        <v>0</v>
      </c>
      <c r="E334" t="s">
        <v>5</v>
      </c>
      <c r="F334">
        <v>4007031</v>
      </c>
      <c r="G334" t="s">
        <v>788</v>
      </c>
      <c r="H334">
        <v>0</v>
      </c>
      <c r="I334">
        <v>0</v>
      </c>
      <c r="J334">
        <v>0</v>
      </c>
      <c r="M334"/>
    </row>
    <row r="335" spans="1:13" hidden="1" x14ac:dyDescent="0.25">
      <c r="A335" t="s">
        <v>106</v>
      </c>
      <c r="B335" t="s">
        <v>461</v>
      </c>
      <c r="C335" s="2">
        <v>45588</v>
      </c>
      <c r="D335" s="91">
        <v>0</v>
      </c>
      <c r="E335" t="s">
        <v>5</v>
      </c>
      <c r="F335">
        <v>4007037</v>
      </c>
      <c r="G335" t="s">
        <v>788</v>
      </c>
      <c r="H335">
        <v>0</v>
      </c>
      <c r="I335">
        <v>0</v>
      </c>
      <c r="J335">
        <v>0</v>
      </c>
      <c r="M335"/>
    </row>
    <row r="336" spans="1:13" hidden="1" x14ac:dyDescent="0.25">
      <c r="A336" t="s">
        <v>106</v>
      </c>
      <c r="B336" t="s">
        <v>406</v>
      </c>
      <c r="C336" s="2">
        <v>45588</v>
      </c>
      <c r="D336" s="91">
        <v>0</v>
      </c>
      <c r="E336" t="s">
        <v>26</v>
      </c>
      <c r="F336">
        <v>4007038</v>
      </c>
      <c r="G336" t="s">
        <v>788</v>
      </c>
      <c r="H336">
        <v>0</v>
      </c>
      <c r="I336">
        <v>0</v>
      </c>
      <c r="J336">
        <v>0</v>
      </c>
      <c r="M336"/>
    </row>
    <row r="337" spans="1:13" x14ac:dyDescent="0.25">
      <c r="A337" t="s">
        <v>31</v>
      </c>
      <c r="B337" t="s">
        <v>55</v>
      </c>
      <c r="C337" s="2">
        <v>45588</v>
      </c>
      <c r="D337" s="91">
        <v>0</v>
      </c>
      <c r="E337" t="s">
        <v>19</v>
      </c>
      <c r="F337">
        <v>4007047</v>
      </c>
      <c r="G337" t="s">
        <v>788</v>
      </c>
      <c r="H337">
        <v>3.75</v>
      </c>
      <c r="I337">
        <v>1</v>
      </c>
      <c r="J337">
        <v>3.75</v>
      </c>
      <c r="M337"/>
    </row>
    <row r="338" spans="1:13" x14ac:dyDescent="0.25">
      <c r="A338" t="s">
        <v>31</v>
      </c>
      <c r="B338" t="s">
        <v>734</v>
      </c>
      <c r="C338" s="2">
        <v>45588</v>
      </c>
      <c r="D338" s="91">
        <v>0</v>
      </c>
      <c r="E338" t="s">
        <v>5</v>
      </c>
      <c r="F338">
        <v>4007048</v>
      </c>
      <c r="G338" t="s">
        <v>788</v>
      </c>
      <c r="H338">
        <v>3.75</v>
      </c>
      <c r="I338">
        <v>1</v>
      </c>
      <c r="J338">
        <v>3.75</v>
      </c>
      <c r="M338"/>
    </row>
    <row r="339" spans="1:13" x14ac:dyDescent="0.25">
      <c r="A339" t="s">
        <v>31</v>
      </c>
      <c r="B339" t="s">
        <v>336</v>
      </c>
      <c r="C339" s="2">
        <v>45588</v>
      </c>
      <c r="D339" s="91">
        <v>0</v>
      </c>
      <c r="E339" t="s">
        <v>5</v>
      </c>
      <c r="F339">
        <v>4007055</v>
      </c>
      <c r="G339" t="s">
        <v>788</v>
      </c>
      <c r="H339">
        <v>3.75</v>
      </c>
      <c r="I339">
        <v>1</v>
      </c>
      <c r="J339">
        <v>3.75</v>
      </c>
      <c r="M339"/>
    </row>
    <row r="340" spans="1:13" x14ac:dyDescent="0.25">
      <c r="A340" t="s">
        <v>31</v>
      </c>
      <c r="B340" t="s">
        <v>336</v>
      </c>
      <c r="C340" s="2">
        <v>45588</v>
      </c>
      <c r="D340" s="91">
        <v>0</v>
      </c>
      <c r="E340" t="s">
        <v>5</v>
      </c>
      <c r="F340">
        <v>4007056</v>
      </c>
      <c r="G340" t="s">
        <v>788</v>
      </c>
      <c r="H340">
        <v>3.75</v>
      </c>
      <c r="I340">
        <v>1</v>
      </c>
      <c r="J340">
        <v>3.75</v>
      </c>
      <c r="M340"/>
    </row>
    <row r="341" spans="1:13" x14ac:dyDescent="0.25">
      <c r="A341" t="s">
        <v>31</v>
      </c>
      <c r="B341" t="s">
        <v>336</v>
      </c>
      <c r="C341" s="2">
        <v>45588</v>
      </c>
      <c r="D341" s="91">
        <v>0</v>
      </c>
      <c r="E341" t="s">
        <v>5</v>
      </c>
      <c r="F341">
        <v>4007057</v>
      </c>
      <c r="G341" t="s">
        <v>788</v>
      </c>
      <c r="H341">
        <v>3.75</v>
      </c>
      <c r="I341">
        <v>1</v>
      </c>
      <c r="J341">
        <v>3.75</v>
      </c>
      <c r="M341"/>
    </row>
    <row r="342" spans="1:13" x14ac:dyDescent="0.25">
      <c r="A342" t="s">
        <v>31</v>
      </c>
      <c r="B342" t="s">
        <v>336</v>
      </c>
      <c r="C342" s="2">
        <v>45588</v>
      </c>
      <c r="D342" s="91">
        <v>0</v>
      </c>
      <c r="E342" t="s">
        <v>5</v>
      </c>
      <c r="F342">
        <v>4007058</v>
      </c>
      <c r="G342" t="s">
        <v>788</v>
      </c>
      <c r="H342">
        <v>3.75</v>
      </c>
      <c r="I342">
        <v>1</v>
      </c>
      <c r="J342">
        <v>3.75</v>
      </c>
      <c r="M342"/>
    </row>
    <row r="343" spans="1:13" hidden="1" x14ac:dyDescent="0.25">
      <c r="A343" t="s">
        <v>106</v>
      </c>
      <c r="B343" t="s">
        <v>56</v>
      </c>
      <c r="C343" s="2">
        <v>45588</v>
      </c>
      <c r="D343" s="91">
        <v>5</v>
      </c>
      <c r="E343" t="s">
        <v>5</v>
      </c>
      <c r="F343">
        <v>4007062</v>
      </c>
      <c r="G343" t="s">
        <v>788</v>
      </c>
      <c r="H343">
        <v>5</v>
      </c>
      <c r="I343">
        <v>0</v>
      </c>
      <c r="J343">
        <v>0</v>
      </c>
      <c r="M343"/>
    </row>
    <row r="344" spans="1:13" hidden="1" x14ac:dyDescent="0.25">
      <c r="A344" t="s">
        <v>106</v>
      </c>
      <c r="B344" t="s">
        <v>392</v>
      </c>
      <c r="C344" s="2">
        <v>45588</v>
      </c>
      <c r="D344" s="91">
        <v>5</v>
      </c>
      <c r="E344" t="s">
        <v>5</v>
      </c>
      <c r="F344">
        <v>4007065</v>
      </c>
      <c r="G344" t="s">
        <v>788</v>
      </c>
      <c r="H344">
        <v>5</v>
      </c>
      <c r="I344">
        <v>0</v>
      </c>
      <c r="J344">
        <v>0</v>
      </c>
      <c r="M344"/>
    </row>
    <row r="345" spans="1:13" x14ac:dyDescent="0.25">
      <c r="A345" t="s">
        <v>31</v>
      </c>
      <c r="B345" t="s">
        <v>336</v>
      </c>
      <c r="C345" s="2">
        <v>45588</v>
      </c>
      <c r="D345" s="91">
        <v>0</v>
      </c>
      <c r="E345" t="s">
        <v>5</v>
      </c>
      <c r="F345">
        <v>4007068</v>
      </c>
      <c r="G345" t="s">
        <v>788</v>
      </c>
      <c r="H345">
        <v>3.75</v>
      </c>
      <c r="I345">
        <v>1</v>
      </c>
      <c r="J345">
        <v>3.75</v>
      </c>
      <c r="M345"/>
    </row>
    <row r="346" spans="1:13" x14ac:dyDescent="0.25">
      <c r="A346" t="s">
        <v>31</v>
      </c>
      <c r="B346" t="s">
        <v>333</v>
      </c>
      <c r="C346" s="2">
        <v>45588</v>
      </c>
      <c r="D346" s="91">
        <v>0</v>
      </c>
      <c r="E346" t="s">
        <v>5</v>
      </c>
      <c r="F346">
        <v>4007072</v>
      </c>
      <c r="G346" t="s">
        <v>788</v>
      </c>
      <c r="H346">
        <v>3.75</v>
      </c>
      <c r="I346">
        <v>1</v>
      </c>
      <c r="J346">
        <v>3.75</v>
      </c>
      <c r="M346"/>
    </row>
    <row r="347" spans="1:13" hidden="1" x14ac:dyDescent="0.25">
      <c r="A347" t="s">
        <v>106</v>
      </c>
      <c r="B347" t="s">
        <v>390</v>
      </c>
      <c r="C347" s="2">
        <v>45588</v>
      </c>
      <c r="D347" s="91">
        <v>0</v>
      </c>
      <c r="E347" t="s">
        <v>5</v>
      </c>
      <c r="F347">
        <v>4007077</v>
      </c>
      <c r="G347" t="s">
        <v>788</v>
      </c>
      <c r="H347">
        <v>0</v>
      </c>
      <c r="I347">
        <v>0</v>
      </c>
      <c r="J347">
        <v>0</v>
      </c>
      <c r="M347"/>
    </row>
    <row r="348" spans="1:13" hidden="1" x14ac:dyDescent="0.25">
      <c r="A348" t="s">
        <v>106</v>
      </c>
      <c r="B348" t="s">
        <v>55</v>
      </c>
      <c r="C348" s="2">
        <v>45588</v>
      </c>
      <c r="D348" s="91">
        <v>0</v>
      </c>
      <c r="E348" t="s">
        <v>19</v>
      </c>
      <c r="F348">
        <v>4007078</v>
      </c>
      <c r="G348" t="s">
        <v>788</v>
      </c>
      <c r="H348">
        <v>0</v>
      </c>
      <c r="I348">
        <v>0</v>
      </c>
      <c r="J348">
        <v>0</v>
      </c>
      <c r="M348"/>
    </row>
    <row r="349" spans="1:13" hidden="1" x14ac:dyDescent="0.25">
      <c r="A349" t="s">
        <v>106</v>
      </c>
      <c r="B349" t="s">
        <v>56</v>
      </c>
      <c r="C349" s="2">
        <v>45588</v>
      </c>
      <c r="D349" s="91">
        <v>0</v>
      </c>
      <c r="E349" t="s">
        <v>5</v>
      </c>
      <c r="F349">
        <v>4007097</v>
      </c>
      <c r="G349" t="s">
        <v>788</v>
      </c>
      <c r="H349">
        <v>0</v>
      </c>
      <c r="I349">
        <v>0</v>
      </c>
      <c r="J349">
        <v>0</v>
      </c>
      <c r="M349"/>
    </row>
    <row r="350" spans="1:13" hidden="1" x14ac:dyDescent="0.25">
      <c r="A350" t="s">
        <v>92</v>
      </c>
      <c r="B350" t="s">
        <v>461</v>
      </c>
      <c r="C350" s="2">
        <v>45588</v>
      </c>
      <c r="D350" s="91">
        <v>5.5</v>
      </c>
      <c r="E350" t="s">
        <v>5</v>
      </c>
      <c r="F350">
        <v>4007109</v>
      </c>
      <c r="G350" t="s">
        <v>788</v>
      </c>
      <c r="H350">
        <v>5.5</v>
      </c>
      <c r="I350">
        <v>0</v>
      </c>
      <c r="J350">
        <v>0</v>
      </c>
      <c r="M350"/>
    </row>
    <row r="351" spans="1:13" hidden="1" x14ac:dyDescent="0.25">
      <c r="A351" t="s">
        <v>92</v>
      </c>
      <c r="B351" t="s">
        <v>55</v>
      </c>
      <c r="C351" s="2">
        <v>45588</v>
      </c>
      <c r="D351" s="91">
        <v>5.5</v>
      </c>
      <c r="E351" t="s">
        <v>5</v>
      </c>
      <c r="F351">
        <v>4007111</v>
      </c>
      <c r="G351" t="s">
        <v>788</v>
      </c>
      <c r="H351">
        <v>5.5</v>
      </c>
      <c r="I351">
        <v>0</v>
      </c>
      <c r="J351">
        <v>0</v>
      </c>
      <c r="M351"/>
    </row>
    <row r="352" spans="1:13" hidden="1" x14ac:dyDescent="0.25">
      <c r="A352" t="s">
        <v>92</v>
      </c>
      <c r="B352" t="s">
        <v>470</v>
      </c>
      <c r="C352" s="2">
        <v>45588</v>
      </c>
      <c r="D352" s="91">
        <v>0</v>
      </c>
      <c r="E352" t="s">
        <v>5</v>
      </c>
      <c r="F352">
        <v>4007112</v>
      </c>
      <c r="G352" t="s">
        <v>788</v>
      </c>
      <c r="H352">
        <v>0</v>
      </c>
      <c r="I352">
        <v>0</v>
      </c>
      <c r="J352">
        <v>0</v>
      </c>
      <c r="M352"/>
    </row>
    <row r="353" spans="1:13" x14ac:dyDescent="0.25">
      <c r="A353" t="s">
        <v>31</v>
      </c>
      <c r="B353" t="s">
        <v>336</v>
      </c>
      <c r="C353" s="2">
        <v>45588</v>
      </c>
      <c r="D353" s="91">
        <v>0</v>
      </c>
      <c r="E353" t="s">
        <v>5</v>
      </c>
      <c r="F353">
        <v>4007113</v>
      </c>
      <c r="G353" t="s">
        <v>788</v>
      </c>
      <c r="H353">
        <v>3.75</v>
      </c>
      <c r="I353">
        <v>1</v>
      </c>
      <c r="J353">
        <v>3.75</v>
      </c>
      <c r="M353"/>
    </row>
    <row r="354" spans="1:13" x14ac:dyDescent="0.25">
      <c r="A354" t="s">
        <v>31</v>
      </c>
      <c r="B354" t="s">
        <v>333</v>
      </c>
      <c r="C354" s="2">
        <v>45588</v>
      </c>
      <c r="D354" s="91">
        <v>0</v>
      </c>
      <c r="E354" t="s">
        <v>5</v>
      </c>
      <c r="F354">
        <v>4007114</v>
      </c>
      <c r="G354" t="s">
        <v>788</v>
      </c>
      <c r="H354">
        <v>3.75</v>
      </c>
      <c r="I354">
        <v>1</v>
      </c>
      <c r="J354">
        <v>3.75</v>
      </c>
      <c r="M354"/>
    </row>
    <row r="355" spans="1:13" x14ac:dyDescent="0.25">
      <c r="A355" t="s">
        <v>31</v>
      </c>
      <c r="B355" t="s">
        <v>336</v>
      </c>
      <c r="C355" s="2">
        <v>45588</v>
      </c>
      <c r="D355" s="91">
        <v>0</v>
      </c>
      <c r="E355" t="s">
        <v>5</v>
      </c>
      <c r="F355">
        <v>4007115</v>
      </c>
      <c r="G355" t="s">
        <v>788</v>
      </c>
      <c r="H355">
        <v>3.75</v>
      </c>
      <c r="I355">
        <v>1</v>
      </c>
      <c r="J355">
        <v>3.75</v>
      </c>
      <c r="M355"/>
    </row>
    <row r="356" spans="1:13" x14ac:dyDescent="0.25">
      <c r="A356" t="s">
        <v>31</v>
      </c>
      <c r="B356" t="s">
        <v>336</v>
      </c>
      <c r="C356" s="2">
        <v>45588</v>
      </c>
      <c r="D356" s="91">
        <v>0</v>
      </c>
      <c r="E356" t="s">
        <v>5</v>
      </c>
      <c r="F356">
        <v>4007116</v>
      </c>
      <c r="G356" t="s">
        <v>788</v>
      </c>
      <c r="H356">
        <v>3.75</v>
      </c>
      <c r="I356">
        <v>1</v>
      </c>
      <c r="J356">
        <v>3.75</v>
      </c>
      <c r="M356"/>
    </row>
    <row r="357" spans="1:13" x14ac:dyDescent="0.25">
      <c r="A357" t="s">
        <v>31</v>
      </c>
      <c r="B357" t="s">
        <v>336</v>
      </c>
      <c r="C357" s="2">
        <v>45588</v>
      </c>
      <c r="D357" s="91">
        <v>0</v>
      </c>
      <c r="E357" t="s">
        <v>5</v>
      </c>
      <c r="F357">
        <v>4007117</v>
      </c>
      <c r="G357" t="s">
        <v>788</v>
      </c>
      <c r="H357">
        <v>3.75</v>
      </c>
      <c r="I357">
        <v>1</v>
      </c>
      <c r="J357">
        <v>3.75</v>
      </c>
      <c r="M357"/>
    </row>
    <row r="358" spans="1:13" x14ac:dyDescent="0.25">
      <c r="A358" t="s">
        <v>31</v>
      </c>
      <c r="B358" t="s">
        <v>336</v>
      </c>
      <c r="C358" s="2">
        <v>45588</v>
      </c>
      <c r="D358" s="91">
        <v>0</v>
      </c>
      <c r="E358" t="s">
        <v>5</v>
      </c>
      <c r="F358">
        <v>4007118</v>
      </c>
      <c r="G358" t="s">
        <v>788</v>
      </c>
      <c r="H358">
        <v>3.75</v>
      </c>
      <c r="I358">
        <v>1</v>
      </c>
      <c r="J358">
        <v>3.75</v>
      </c>
      <c r="M358"/>
    </row>
    <row r="359" spans="1:13" hidden="1" x14ac:dyDescent="0.25">
      <c r="A359" t="s">
        <v>92</v>
      </c>
      <c r="B359" t="s">
        <v>60</v>
      </c>
      <c r="C359" s="2">
        <v>45588</v>
      </c>
      <c r="D359" s="91">
        <v>5</v>
      </c>
      <c r="E359" t="s">
        <v>5</v>
      </c>
      <c r="F359">
        <v>4007119</v>
      </c>
      <c r="G359" t="s">
        <v>788</v>
      </c>
      <c r="H359">
        <v>5</v>
      </c>
      <c r="I359">
        <v>0</v>
      </c>
      <c r="J359">
        <v>0</v>
      </c>
      <c r="M359"/>
    </row>
    <row r="360" spans="1:13" x14ac:dyDescent="0.25">
      <c r="A360" t="s">
        <v>31</v>
      </c>
      <c r="B360" t="s">
        <v>336</v>
      </c>
      <c r="C360" s="2">
        <v>45588</v>
      </c>
      <c r="D360" s="91">
        <v>0</v>
      </c>
      <c r="E360" t="s">
        <v>5</v>
      </c>
      <c r="F360">
        <v>4007122</v>
      </c>
      <c r="G360" t="s">
        <v>788</v>
      </c>
      <c r="H360">
        <v>3.75</v>
      </c>
      <c r="I360">
        <v>1</v>
      </c>
      <c r="J360">
        <v>3.75</v>
      </c>
      <c r="M360"/>
    </row>
    <row r="361" spans="1:13" x14ac:dyDescent="0.25">
      <c r="A361" t="s">
        <v>31</v>
      </c>
      <c r="B361" t="s">
        <v>55</v>
      </c>
      <c r="C361" s="2">
        <v>45588</v>
      </c>
      <c r="D361" s="91">
        <v>0</v>
      </c>
      <c r="E361" t="s">
        <v>19</v>
      </c>
      <c r="F361">
        <v>4007123</v>
      </c>
      <c r="G361" t="s">
        <v>788</v>
      </c>
      <c r="H361">
        <v>3.75</v>
      </c>
      <c r="I361">
        <v>1</v>
      </c>
      <c r="J361">
        <v>3.75</v>
      </c>
      <c r="M361"/>
    </row>
    <row r="362" spans="1:13" x14ac:dyDescent="0.25">
      <c r="A362" t="s">
        <v>31</v>
      </c>
      <c r="B362" t="s">
        <v>734</v>
      </c>
      <c r="C362" s="2">
        <v>45588</v>
      </c>
      <c r="D362" s="91">
        <v>0</v>
      </c>
      <c r="E362" t="s">
        <v>5</v>
      </c>
      <c r="F362">
        <v>4007124</v>
      </c>
      <c r="G362" t="s">
        <v>788</v>
      </c>
      <c r="H362">
        <v>3.75</v>
      </c>
      <c r="I362">
        <v>1</v>
      </c>
      <c r="J362">
        <v>3.75</v>
      </c>
      <c r="M362"/>
    </row>
    <row r="363" spans="1:13" x14ac:dyDescent="0.25">
      <c r="A363" t="s">
        <v>31</v>
      </c>
      <c r="B363" t="s">
        <v>698</v>
      </c>
      <c r="C363" s="2">
        <v>45588</v>
      </c>
      <c r="D363" s="91">
        <v>0</v>
      </c>
      <c r="E363" t="s">
        <v>5</v>
      </c>
      <c r="F363">
        <v>4007131</v>
      </c>
      <c r="G363" t="s">
        <v>788</v>
      </c>
      <c r="H363">
        <v>3.75</v>
      </c>
      <c r="I363">
        <v>1</v>
      </c>
      <c r="J363">
        <v>3.75</v>
      </c>
      <c r="M363"/>
    </row>
    <row r="364" spans="1:13" hidden="1" x14ac:dyDescent="0.25">
      <c r="A364" t="s">
        <v>92</v>
      </c>
      <c r="B364" t="s">
        <v>331</v>
      </c>
      <c r="C364" s="2">
        <v>45588</v>
      </c>
      <c r="D364" s="91">
        <v>0</v>
      </c>
      <c r="E364" t="s">
        <v>5</v>
      </c>
      <c r="F364">
        <v>4007134</v>
      </c>
      <c r="G364" t="s">
        <v>788</v>
      </c>
      <c r="H364">
        <v>0</v>
      </c>
      <c r="I364">
        <v>0</v>
      </c>
      <c r="J364">
        <v>0</v>
      </c>
      <c r="M364"/>
    </row>
    <row r="365" spans="1:13" hidden="1" x14ac:dyDescent="0.25">
      <c r="A365" t="s">
        <v>92</v>
      </c>
      <c r="B365" t="s">
        <v>55</v>
      </c>
      <c r="C365" s="2">
        <v>45588</v>
      </c>
      <c r="D365" s="91">
        <v>0</v>
      </c>
      <c r="E365" t="s">
        <v>5</v>
      </c>
      <c r="F365">
        <v>4007135</v>
      </c>
      <c r="G365" t="s">
        <v>788</v>
      </c>
      <c r="H365">
        <v>0</v>
      </c>
      <c r="I365">
        <v>0</v>
      </c>
      <c r="J365">
        <v>0</v>
      </c>
      <c r="M365"/>
    </row>
    <row r="366" spans="1:13" hidden="1" x14ac:dyDescent="0.25">
      <c r="A366" t="s">
        <v>92</v>
      </c>
      <c r="B366" t="s">
        <v>55</v>
      </c>
      <c r="C366" s="2">
        <v>45588</v>
      </c>
      <c r="D366" s="91">
        <v>0</v>
      </c>
      <c r="E366" t="s">
        <v>19</v>
      </c>
      <c r="F366">
        <v>4007144</v>
      </c>
      <c r="G366" t="s">
        <v>788</v>
      </c>
      <c r="H366">
        <v>0</v>
      </c>
      <c r="I366">
        <v>0</v>
      </c>
      <c r="J366">
        <v>0</v>
      </c>
      <c r="M366"/>
    </row>
    <row r="367" spans="1:13" hidden="1" x14ac:dyDescent="0.25">
      <c r="A367" t="s">
        <v>92</v>
      </c>
      <c r="B367" t="s">
        <v>331</v>
      </c>
      <c r="C367" s="2">
        <v>45588</v>
      </c>
      <c r="D367" s="91">
        <v>0</v>
      </c>
      <c r="E367" t="s">
        <v>5</v>
      </c>
      <c r="F367">
        <v>4007145</v>
      </c>
      <c r="G367" t="s">
        <v>788</v>
      </c>
      <c r="H367">
        <v>0</v>
      </c>
      <c r="I367">
        <v>0</v>
      </c>
      <c r="J367">
        <v>0</v>
      </c>
      <c r="M367"/>
    </row>
    <row r="368" spans="1:13" x14ac:dyDescent="0.25">
      <c r="A368" t="s">
        <v>31</v>
      </c>
      <c r="B368" t="s">
        <v>734</v>
      </c>
      <c r="C368" s="2">
        <v>45588</v>
      </c>
      <c r="D368" s="91">
        <v>0</v>
      </c>
      <c r="E368" t="s">
        <v>5</v>
      </c>
      <c r="F368">
        <v>4007152</v>
      </c>
      <c r="G368" t="s">
        <v>788</v>
      </c>
      <c r="H368">
        <v>3.75</v>
      </c>
      <c r="I368">
        <v>1</v>
      </c>
      <c r="J368">
        <v>3.75</v>
      </c>
      <c r="M368"/>
    </row>
    <row r="369" spans="1:13" hidden="1" x14ac:dyDescent="0.25">
      <c r="A369" t="s">
        <v>106</v>
      </c>
      <c r="B369" t="s">
        <v>406</v>
      </c>
      <c r="C369" s="2">
        <v>45588</v>
      </c>
      <c r="D369" s="91">
        <v>0</v>
      </c>
      <c r="E369" t="s">
        <v>26</v>
      </c>
      <c r="F369">
        <v>4007154</v>
      </c>
      <c r="G369" t="s">
        <v>788</v>
      </c>
      <c r="H369">
        <v>0</v>
      </c>
      <c r="I369">
        <v>0</v>
      </c>
      <c r="J369">
        <v>0</v>
      </c>
      <c r="M369"/>
    </row>
    <row r="370" spans="1:13" hidden="1" x14ac:dyDescent="0.25">
      <c r="A370" t="s">
        <v>106</v>
      </c>
      <c r="B370" t="s">
        <v>392</v>
      </c>
      <c r="C370" s="2">
        <v>45588</v>
      </c>
      <c r="D370" s="91">
        <v>0</v>
      </c>
      <c r="E370" t="s">
        <v>26</v>
      </c>
      <c r="F370">
        <v>4007155</v>
      </c>
      <c r="G370" t="s">
        <v>788</v>
      </c>
      <c r="H370">
        <v>0</v>
      </c>
      <c r="I370">
        <v>0</v>
      </c>
      <c r="J370">
        <v>0</v>
      </c>
      <c r="M370"/>
    </row>
    <row r="371" spans="1:13" hidden="1" x14ac:dyDescent="0.25">
      <c r="A371" t="s">
        <v>92</v>
      </c>
      <c r="B371" t="s">
        <v>392</v>
      </c>
      <c r="C371" s="2">
        <v>45588</v>
      </c>
      <c r="D371" s="91">
        <v>5</v>
      </c>
      <c r="E371" t="s">
        <v>26</v>
      </c>
      <c r="F371">
        <v>4007156</v>
      </c>
      <c r="G371" t="s">
        <v>788</v>
      </c>
      <c r="H371">
        <v>5</v>
      </c>
      <c r="I371">
        <v>0</v>
      </c>
      <c r="J371">
        <v>0</v>
      </c>
      <c r="M371"/>
    </row>
    <row r="372" spans="1:13" hidden="1" x14ac:dyDescent="0.25">
      <c r="A372" t="s">
        <v>92</v>
      </c>
      <c r="B372" t="s">
        <v>581</v>
      </c>
      <c r="C372" s="2">
        <v>45588</v>
      </c>
      <c r="D372" s="91">
        <v>5.5</v>
      </c>
      <c r="E372" t="s">
        <v>5</v>
      </c>
      <c r="F372">
        <v>4007157</v>
      </c>
      <c r="G372" t="s">
        <v>788</v>
      </c>
      <c r="H372">
        <v>5.5</v>
      </c>
      <c r="I372">
        <v>0</v>
      </c>
      <c r="J372">
        <v>0</v>
      </c>
      <c r="M372"/>
    </row>
    <row r="373" spans="1:13" hidden="1" x14ac:dyDescent="0.25">
      <c r="A373" t="s">
        <v>92</v>
      </c>
      <c r="B373" t="s">
        <v>56</v>
      </c>
      <c r="C373" s="2">
        <v>45588</v>
      </c>
      <c r="D373" s="91">
        <v>5.5</v>
      </c>
      <c r="E373" t="s">
        <v>5</v>
      </c>
      <c r="F373">
        <v>4007158</v>
      </c>
      <c r="G373" t="s">
        <v>788</v>
      </c>
      <c r="H373">
        <v>5.5</v>
      </c>
      <c r="I373">
        <v>0</v>
      </c>
      <c r="J373">
        <v>0</v>
      </c>
      <c r="M373"/>
    </row>
    <row r="374" spans="1:13" hidden="1" x14ac:dyDescent="0.25">
      <c r="A374" t="s">
        <v>92</v>
      </c>
      <c r="B374" t="s">
        <v>55</v>
      </c>
      <c r="C374" s="2">
        <v>45588</v>
      </c>
      <c r="D374" s="91">
        <v>0</v>
      </c>
      <c r="E374" t="s">
        <v>5</v>
      </c>
      <c r="F374">
        <v>4007159</v>
      </c>
      <c r="G374" t="s">
        <v>788</v>
      </c>
      <c r="H374">
        <v>5</v>
      </c>
      <c r="I374">
        <v>1</v>
      </c>
      <c r="J374">
        <v>5</v>
      </c>
      <c r="M374"/>
    </row>
    <row r="375" spans="1:13" hidden="1" x14ac:dyDescent="0.25">
      <c r="A375" t="s">
        <v>106</v>
      </c>
      <c r="B375" t="s">
        <v>56</v>
      </c>
      <c r="C375" s="2">
        <v>45588</v>
      </c>
      <c r="D375" s="91">
        <v>0</v>
      </c>
      <c r="E375" t="s">
        <v>5</v>
      </c>
      <c r="F375">
        <v>4007161</v>
      </c>
      <c r="G375" t="s">
        <v>788</v>
      </c>
      <c r="H375">
        <v>0</v>
      </c>
      <c r="I375">
        <v>0</v>
      </c>
      <c r="J375">
        <v>0</v>
      </c>
      <c r="M375"/>
    </row>
    <row r="376" spans="1:13" hidden="1" x14ac:dyDescent="0.25">
      <c r="A376" t="s">
        <v>106</v>
      </c>
      <c r="B376" t="s">
        <v>444</v>
      </c>
      <c r="C376" s="2">
        <v>45588</v>
      </c>
      <c r="D376" s="91">
        <v>0</v>
      </c>
      <c r="E376" t="s">
        <v>5</v>
      </c>
      <c r="F376">
        <v>4007162</v>
      </c>
      <c r="G376" t="s">
        <v>788</v>
      </c>
      <c r="H376">
        <v>0</v>
      </c>
      <c r="I376">
        <v>0</v>
      </c>
      <c r="J376">
        <v>0</v>
      </c>
      <c r="M376"/>
    </row>
    <row r="377" spans="1:13" hidden="1" x14ac:dyDescent="0.25">
      <c r="A377" t="s">
        <v>106</v>
      </c>
      <c r="B377" t="s">
        <v>370</v>
      </c>
      <c r="C377" s="2">
        <v>45588</v>
      </c>
      <c r="D377" s="91">
        <v>0</v>
      </c>
      <c r="E377" t="s">
        <v>5</v>
      </c>
      <c r="F377">
        <v>4007164</v>
      </c>
      <c r="G377" t="s">
        <v>788</v>
      </c>
      <c r="H377">
        <v>0</v>
      </c>
      <c r="I377">
        <v>0</v>
      </c>
      <c r="J377">
        <v>0</v>
      </c>
      <c r="M377"/>
    </row>
    <row r="378" spans="1:13" x14ac:dyDescent="0.25">
      <c r="A378" t="s">
        <v>31</v>
      </c>
      <c r="B378" t="s">
        <v>698</v>
      </c>
      <c r="C378" s="2">
        <v>45588</v>
      </c>
      <c r="D378" s="91">
        <v>3.75</v>
      </c>
      <c r="E378" t="s">
        <v>5</v>
      </c>
      <c r="F378">
        <v>4007165</v>
      </c>
      <c r="G378" t="s">
        <v>788</v>
      </c>
      <c r="H378">
        <v>3.75</v>
      </c>
      <c r="I378">
        <v>0</v>
      </c>
      <c r="J378">
        <v>0</v>
      </c>
      <c r="M378"/>
    </row>
    <row r="379" spans="1:13" x14ac:dyDescent="0.25">
      <c r="A379" t="s">
        <v>31</v>
      </c>
      <c r="B379" t="s">
        <v>59</v>
      </c>
      <c r="C379" s="2">
        <v>45588</v>
      </c>
      <c r="D379" s="91">
        <v>0</v>
      </c>
      <c r="E379" t="s">
        <v>5</v>
      </c>
      <c r="F379">
        <v>4007166</v>
      </c>
      <c r="G379" t="s">
        <v>788</v>
      </c>
      <c r="H379">
        <v>3.75</v>
      </c>
      <c r="I379">
        <v>1</v>
      </c>
      <c r="J379">
        <v>3.75</v>
      </c>
      <c r="M379"/>
    </row>
    <row r="380" spans="1:13" hidden="1" x14ac:dyDescent="0.25">
      <c r="A380" t="s">
        <v>106</v>
      </c>
      <c r="B380" t="s">
        <v>390</v>
      </c>
      <c r="C380" s="2">
        <v>45588</v>
      </c>
      <c r="D380" s="91">
        <v>0</v>
      </c>
      <c r="E380" t="s">
        <v>5</v>
      </c>
      <c r="F380">
        <v>4007175</v>
      </c>
      <c r="G380" t="s">
        <v>788</v>
      </c>
      <c r="H380">
        <v>0</v>
      </c>
      <c r="I380">
        <v>0</v>
      </c>
      <c r="J380">
        <v>0</v>
      </c>
      <c r="M380"/>
    </row>
    <row r="381" spans="1:13" hidden="1" x14ac:dyDescent="0.25">
      <c r="A381" t="s">
        <v>106</v>
      </c>
      <c r="B381" t="s">
        <v>390</v>
      </c>
      <c r="C381" s="2">
        <v>45588</v>
      </c>
      <c r="D381" s="91">
        <v>0</v>
      </c>
      <c r="E381" t="s">
        <v>5</v>
      </c>
      <c r="F381">
        <v>4007191</v>
      </c>
      <c r="G381" t="s">
        <v>788</v>
      </c>
      <c r="H381">
        <v>0</v>
      </c>
      <c r="I381">
        <v>0</v>
      </c>
      <c r="J381">
        <v>0</v>
      </c>
      <c r="M381"/>
    </row>
    <row r="382" spans="1:13" hidden="1" x14ac:dyDescent="0.25">
      <c r="A382" t="s">
        <v>106</v>
      </c>
      <c r="B382" t="s">
        <v>392</v>
      </c>
      <c r="C382" s="2">
        <v>45588</v>
      </c>
      <c r="D382" s="91">
        <v>0</v>
      </c>
      <c r="E382" t="s">
        <v>26</v>
      </c>
      <c r="F382">
        <v>4007208</v>
      </c>
      <c r="G382" t="s">
        <v>788</v>
      </c>
      <c r="H382">
        <v>5</v>
      </c>
      <c r="I382">
        <v>1</v>
      </c>
      <c r="J382">
        <v>5</v>
      </c>
      <c r="M382"/>
    </row>
    <row r="383" spans="1:13" hidden="1" x14ac:dyDescent="0.25">
      <c r="A383" t="s">
        <v>106</v>
      </c>
      <c r="B383" t="s">
        <v>392</v>
      </c>
      <c r="C383" s="2">
        <v>45588</v>
      </c>
      <c r="D383" s="91">
        <v>0</v>
      </c>
      <c r="E383" t="s">
        <v>5</v>
      </c>
      <c r="F383">
        <v>4007209</v>
      </c>
      <c r="G383" t="s">
        <v>788</v>
      </c>
      <c r="H383">
        <v>5</v>
      </c>
      <c r="I383">
        <v>1</v>
      </c>
      <c r="J383">
        <v>5</v>
      </c>
      <c r="M383"/>
    </row>
    <row r="384" spans="1:13" x14ac:dyDescent="0.25">
      <c r="A384" t="s">
        <v>31</v>
      </c>
      <c r="B384" t="s">
        <v>55</v>
      </c>
      <c r="C384" s="2">
        <v>45588</v>
      </c>
      <c r="D384" s="91">
        <v>3.75</v>
      </c>
      <c r="E384" t="s">
        <v>19</v>
      </c>
      <c r="F384">
        <v>4007217</v>
      </c>
      <c r="G384" t="s">
        <v>788</v>
      </c>
      <c r="H384">
        <v>3.75</v>
      </c>
      <c r="I384">
        <v>0</v>
      </c>
      <c r="J384">
        <v>0</v>
      </c>
      <c r="M384"/>
    </row>
    <row r="385" spans="1:13" hidden="1" x14ac:dyDescent="0.25">
      <c r="A385" t="s">
        <v>92</v>
      </c>
      <c r="B385" t="s">
        <v>581</v>
      </c>
      <c r="C385" s="2">
        <v>45588</v>
      </c>
      <c r="D385" s="91">
        <v>0</v>
      </c>
      <c r="E385" t="s">
        <v>5</v>
      </c>
      <c r="F385">
        <v>4007224</v>
      </c>
      <c r="G385" t="s">
        <v>788</v>
      </c>
      <c r="H385">
        <v>0</v>
      </c>
      <c r="I385">
        <v>0</v>
      </c>
      <c r="J385">
        <v>0</v>
      </c>
      <c r="M385"/>
    </row>
    <row r="386" spans="1:13" x14ac:dyDescent="0.25">
      <c r="A386" t="s">
        <v>31</v>
      </c>
      <c r="B386" t="s">
        <v>59</v>
      </c>
      <c r="C386" s="2">
        <v>45588</v>
      </c>
      <c r="D386" s="91">
        <v>0</v>
      </c>
      <c r="E386" t="s">
        <v>5</v>
      </c>
      <c r="F386">
        <v>4007227</v>
      </c>
      <c r="G386" t="s">
        <v>788</v>
      </c>
      <c r="H386">
        <v>3.75</v>
      </c>
      <c r="I386">
        <v>1</v>
      </c>
      <c r="J386">
        <v>3.75</v>
      </c>
      <c r="M386"/>
    </row>
    <row r="387" spans="1:13" hidden="1" x14ac:dyDescent="0.25">
      <c r="A387" t="s">
        <v>106</v>
      </c>
      <c r="B387" t="s">
        <v>392</v>
      </c>
      <c r="C387" s="2">
        <v>45588</v>
      </c>
      <c r="D387" s="91">
        <v>5</v>
      </c>
      <c r="E387" t="s">
        <v>26</v>
      </c>
      <c r="F387">
        <v>4007228</v>
      </c>
      <c r="G387" t="s">
        <v>788</v>
      </c>
      <c r="H387">
        <v>5</v>
      </c>
      <c r="I387">
        <v>0</v>
      </c>
      <c r="J387">
        <v>0</v>
      </c>
      <c r="M387"/>
    </row>
    <row r="388" spans="1:13" x14ac:dyDescent="0.25">
      <c r="A388" t="s">
        <v>31</v>
      </c>
      <c r="B388" t="s">
        <v>333</v>
      </c>
      <c r="C388" s="2">
        <v>45588</v>
      </c>
      <c r="D388" s="91">
        <v>0</v>
      </c>
      <c r="E388" t="s">
        <v>5</v>
      </c>
      <c r="F388">
        <v>4007234</v>
      </c>
      <c r="G388" t="s">
        <v>788</v>
      </c>
      <c r="H388">
        <v>3.75</v>
      </c>
      <c r="I388">
        <v>1</v>
      </c>
      <c r="J388">
        <v>3.75</v>
      </c>
      <c r="M388"/>
    </row>
    <row r="389" spans="1:13" x14ac:dyDescent="0.25">
      <c r="A389" t="s">
        <v>31</v>
      </c>
      <c r="B389" t="s">
        <v>333</v>
      </c>
      <c r="C389" s="2">
        <v>45588</v>
      </c>
      <c r="D389" s="91">
        <v>0</v>
      </c>
      <c r="E389" t="s">
        <v>5</v>
      </c>
      <c r="F389">
        <v>4007237</v>
      </c>
      <c r="G389" t="s">
        <v>788</v>
      </c>
      <c r="H389">
        <v>3.75</v>
      </c>
      <c r="I389">
        <v>1</v>
      </c>
      <c r="J389">
        <v>3.75</v>
      </c>
      <c r="M389"/>
    </row>
    <row r="390" spans="1:13" x14ac:dyDescent="0.25">
      <c r="A390" t="s">
        <v>31</v>
      </c>
      <c r="B390" t="s">
        <v>734</v>
      </c>
      <c r="C390" s="2">
        <v>45588</v>
      </c>
      <c r="D390" s="91">
        <v>0</v>
      </c>
      <c r="E390" t="s">
        <v>5</v>
      </c>
      <c r="F390">
        <v>4007238</v>
      </c>
      <c r="G390" t="s">
        <v>788</v>
      </c>
      <c r="H390">
        <v>3.75</v>
      </c>
      <c r="I390">
        <v>1</v>
      </c>
      <c r="J390">
        <v>3.75</v>
      </c>
      <c r="M390"/>
    </row>
    <row r="391" spans="1:13" hidden="1" x14ac:dyDescent="0.25">
      <c r="A391" t="s">
        <v>106</v>
      </c>
      <c r="B391" t="s">
        <v>444</v>
      </c>
      <c r="C391" s="2">
        <v>45588</v>
      </c>
      <c r="D391" s="91">
        <v>0</v>
      </c>
      <c r="E391" t="s">
        <v>5</v>
      </c>
      <c r="F391">
        <v>4007239</v>
      </c>
      <c r="G391" t="s">
        <v>788</v>
      </c>
      <c r="H391">
        <v>0</v>
      </c>
      <c r="I391">
        <v>0</v>
      </c>
      <c r="J391">
        <v>0</v>
      </c>
      <c r="M391"/>
    </row>
    <row r="392" spans="1:13" hidden="1" x14ac:dyDescent="0.25">
      <c r="A392" t="s">
        <v>106</v>
      </c>
      <c r="B392" t="s">
        <v>444</v>
      </c>
      <c r="C392" s="2">
        <v>45588</v>
      </c>
      <c r="D392" s="91">
        <v>0</v>
      </c>
      <c r="E392" t="s">
        <v>5</v>
      </c>
      <c r="F392">
        <v>4007240</v>
      </c>
      <c r="G392" t="s">
        <v>788</v>
      </c>
      <c r="H392">
        <v>0</v>
      </c>
      <c r="I392">
        <v>0</v>
      </c>
      <c r="J392">
        <v>0</v>
      </c>
      <c r="M392"/>
    </row>
    <row r="393" spans="1:13" hidden="1" x14ac:dyDescent="0.25">
      <c r="A393" t="s">
        <v>106</v>
      </c>
      <c r="B393" t="s">
        <v>55</v>
      </c>
      <c r="C393" s="2">
        <v>45588</v>
      </c>
      <c r="D393" s="91">
        <v>5</v>
      </c>
      <c r="E393" t="s">
        <v>5</v>
      </c>
      <c r="F393">
        <v>4007241</v>
      </c>
      <c r="G393" t="s">
        <v>788</v>
      </c>
      <c r="H393">
        <v>5</v>
      </c>
      <c r="I393">
        <v>0</v>
      </c>
      <c r="J393">
        <v>0</v>
      </c>
      <c r="M393"/>
    </row>
    <row r="394" spans="1:13" hidden="1" x14ac:dyDescent="0.25">
      <c r="A394" t="s">
        <v>106</v>
      </c>
      <c r="B394" t="s">
        <v>55</v>
      </c>
      <c r="C394" s="2">
        <v>45588</v>
      </c>
      <c r="D394" s="91">
        <v>0</v>
      </c>
      <c r="E394" t="s">
        <v>5</v>
      </c>
      <c r="F394">
        <v>4007250</v>
      </c>
      <c r="G394" t="s">
        <v>788</v>
      </c>
      <c r="H394">
        <v>0</v>
      </c>
      <c r="I394">
        <v>0</v>
      </c>
      <c r="J394">
        <v>0</v>
      </c>
      <c r="M394"/>
    </row>
    <row r="395" spans="1:13" hidden="1" x14ac:dyDescent="0.25">
      <c r="A395" t="s">
        <v>106</v>
      </c>
      <c r="B395" t="s">
        <v>370</v>
      </c>
      <c r="C395" s="2">
        <v>45588</v>
      </c>
      <c r="D395" s="91">
        <v>0</v>
      </c>
      <c r="E395" t="s">
        <v>5</v>
      </c>
      <c r="F395">
        <v>4007251</v>
      </c>
      <c r="G395" t="s">
        <v>788</v>
      </c>
      <c r="H395">
        <v>0</v>
      </c>
      <c r="I395">
        <v>0</v>
      </c>
      <c r="J395">
        <v>0</v>
      </c>
      <c r="M395"/>
    </row>
    <row r="396" spans="1:13" hidden="1" x14ac:dyDescent="0.25">
      <c r="A396" t="s">
        <v>106</v>
      </c>
      <c r="B396" t="s">
        <v>406</v>
      </c>
      <c r="C396" s="2">
        <v>45588</v>
      </c>
      <c r="D396" s="91">
        <v>0</v>
      </c>
      <c r="E396" t="s">
        <v>26</v>
      </c>
      <c r="F396">
        <v>4007252</v>
      </c>
      <c r="G396" t="s">
        <v>788</v>
      </c>
      <c r="H396">
        <v>0</v>
      </c>
      <c r="I396">
        <v>0</v>
      </c>
      <c r="J396">
        <v>0</v>
      </c>
      <c r="M396"/>
    </row>
    <row r="397" spans="1:13" hidden="1" x14ac:dyDescent="0.25">
      <c r="A397" t="s">
        <v>106</v>
      </c>
      <c r="B397" t="s">
        <v>392</v>
      </c>
      <c r="C397" s="2">
        <v>45588</v>
      </c>
      <c r="D397" s="91">
        <v>0</v>
      </c>
      <c r="E397" t="s">
        <v>26</v>
      </c>
      <c r="F397">
        <v>4007253</v>
      </c>
      <c r="G397" t="s">
        <v>788</v>
      </c>
      <c r="H397">
        <v>0</v>
      </c>
      <c r="I397">
        <v>0</v>
      </c>
      <c r="J397">
        <v>0</v>
      </c>
      <c r="M397"/>
    </row>
    <row r="398" spans="1:13" hidden="1" x14ac:dyDescent="0.25">
      <c r="A398" t="s">
        <v>106</v>
      </c>
      <c r="B398" t="s">
        <v>461</v>
      </c>
      <c r="C398" s="2">
        <v>45588</v>
      </c>
      <c r="D398" s="91">
        <v>0</v>
      </c>
      <c r="E398" t="s">
        <v>5</v>
      </c>
      <c r="F398">
        <v>4007256</v>
      </c>
      <c r="G398" t="s">
        <v>788</v>
      </c>
      <c r="H398">
        <v>0</v>
      </c>
      <c r="I398">
        <v>0</v>
      </c>
      <c r="J398">
        <v>0</v>
      </c>
      <c r="M398"/>
    </row>
    <row r="399" spans="1:13" hidden="1" x14ac:dyDescent="0.25">
      <c r="A399" t="s">
        <v>106</v>
      </c>
      <c r="B399" t="s">
        <v>370</v>
      </c>
      <c r="C399" s="2">
        <v>45588</v>
      </c>
      <c r="D399" s="91">
        <v>0</v>
      </c>
      <c r="E399" t="s">
        <v>5</v>
      </c>
      <c r="F399">
        <v>4007257</v>
      </c>
      <c r="G399" t="s">
        <v>788</v>
      </c>
      <c r="H399">
        <v>0</v>
      </c>
      <c r="I399">
        <v>0</v>
      </c>
      <c r="J399">
        <v>0</v>
      </c>
      <c r="M399"/>
    </row>
    <row r="400" spans="1:13" hidden="1" x14ac:dyDescent="0.25">
      <c r="A400" t="s">
        <v>106</v>
      </c>
      <c r="B400" t="s">
        <v>390</v>
      </c>
      <c r="C400" s="2">
        <v>45588</v>
      </c>
      <c r="D400" s="91">
        <v>5</v>
      </c>
      <c r="E400" t="s">
        <v>5</v>
      </c>
      <c r="F400">
        <v>4007258</v>
      </c>
      <c r="G400" t="s">
        <v>788</v>
      </c>
      <c r="H400">
        <v>5</v>
      </c>
      <c r="I400">
        <v>0</v>
      </c>
      <c r="J400">
        <v>0</v>
      </c>
      <c r="M400"/>
    </row>
    <row r="401" spans="1:13" hidden="1" x14ac:dyDescent="0.25">
      <c r="A401" t="s">
        <v>106</v>
      </c>
      <c r="B401" t="s">
        <v>406</v>
      </c>
      <c r="C401" s="2">
        <v>45588</v>
      </c>
      <c r="D401" s="91">
        <v>5</v>
      </c>
      <c r="E401" t="s">
        <v>26</v>
      </c>
      <c r="F401">
        <v>4007259</v>
      </c>
      <c r="G401" t="s">
        <v>788</v>
      </c>
      <c r="H401">
        <v>5</v>
      </c>
      <c r="I401">
        <v>0</v>
      </c>
      <c r="J401">
        <v>0</v>
      </c>
      <c r="M401"/>
    </row>
    <row r="402" spans="1:13" hidden="1" x14ac:dyDescent="0.25">
      <c r="A402" t="s">
        <v>106</v>
      </c>
      <c r="B402" t="s">
        <v>55</v>
      </c>
      <c r="C402" s="2">
        <v>45588</v>
      </c>
      <c r="D402" s="91">
        <v>0</v>
      </c>
      <c r="E402" t="s">
        <v>19</v>
      </c>
      <c r="F402">
        <v>4007261</v>
      </c>
      <c r="G402" t="s">
        <v>788</v>
      </c>
      <c r="H402">
        <v>0</v>
      </c>
      <c r="I402">
        <v>0</v>
      </c>
      <c r="J402">
        <v>0</v>
      </c>
      <c r="M402"/>
    </row>
    <row r="403" spans="1:13" x14ac:dyDescent="0.25">
      <c r="A403" t="s">
        <v>31</v>
      </c>
      <c r="B403" t="s">
        <v>336</v>
      </c>
      <c r="C403" s="2">
        <v>45588</v>
      </c>
      <c r="D403" s="91">
        <v>0</v>
      </c>
      <c r="E403" t="s">
        <v>5</v>
      </c>
      <c r="F403">
        <v>4007264</v>
      </c>
      <c r="G403" t="s">
        <v>788</v>
      </c>
      <c r="H403">
        <v>3.75</v>
      </c>
      <c r="I403">
        <v>1</v>
      </c>
      <c r="J403">
        <v>3.75</v>
      </c>
      <c r="M403"/>
    </row>
    <row r="404" spans="1:13" hidden="1" x14ac:dyDescent="0.25">
      <c r="A404" t="s">
        <v>92</v>
      </c>
      <c r="B404" t="s">
        <v>444</v>
      </c>
      <c r="C404" s="2">
        <v>45588</v>
      </c>
      <c r="D404" s="91">
        <v>0</v>
      </c>
      <c r="E404" t="s">
        <v>5</v>
      </c>
      <c r="F404">
        <v>4007266</v>
      </c>
      <c r="G404" t="s">
        <v>788</v>
      </c>
      <c r="H404">
        <v>0</v>
      </c>
      <c r="I404">
        <v>0</v>
      </c>
      <c r="J404">
        <v>0</v>
      </c>
      <c r="M404"/>
    </row>
    <row r="405" spans="1:13" hidden="1" x14ac:dyDescent="0.25">
      <c r="A405" t="s">
        <v>92</v>
      </c>
      <c r="B405" t="s">
        <v>331</v>
      </c>
      <c r="C405" s="2">
        <v>45588</v>
      </c>
      <c r="D405" s="91">
        <v>0</v>
      </c>
      <c r="E405" t="s">
        <v>5</v>
      </c>
      <c r="F405">
        <v>4007267</v>
      </c>
      <c r="G405" t="s">
        <v>788</v>
      </c>
      <c r="H405">
        <v>0</v>
      </c>
      <c r="I405">
        <v>0</v>
      </c>
      <c r="J405">
        <v>0</v>
      </c>
      <c r="M405"/>
    </row>
    <row r="406" spans="1:13" x14ac:dyDescent="0.25">
      <c r="A406" t="s">
        <v>31</v>
      </c>
      <c r="B406" t="s">
        <v>59</v>
      </c>
      <c r="C406" s="2">
        <v>45588</v>
      </c>
      <c r="D406" s="91">
        <v>0</v>
      </c>
      <c r="E406" t="s">
        <v>5</v>
      </c>
      <c r="F406">
        <v>4007269</v>
      </c>
      <c r="G406" t="s">
        <v>788</v>
      </c>
      <c r="H406">
        <v>0</v>
      </c>
      <c r="I406">
        <v>0</v>
      </c>
      <c r="J406">
        <v>0</v>
      </c>
      <c r="M406"/>
    </row>
    <row r="407" spans="1:13" hidden="1" x14ac:dyDescent="0.25">
      <c r="A407" t="s">
        <v>106</v>
      </c>
      <c r="B407" t="s">
        <v>55</v>
      </c>
      <c r="C407" s="2">
        <v>45588</v>
      </c>
      <c r="D407" s="91">
        <v>0</v>
      </c>
      <c r="E407" t="s">
        <v>19</v>
      </c>
      <c r="F407">
        <v>4007270</v>
      </c>
      <c r="G407" t="s">
        <v>788</v>
      </c>
      <c r="H407">
        <v>0</v>
      </c>
      <c r="I407">
        <v>0</v>
      </c>
      <c r="J407">
        <v>0</v>
      </c>
      <c r="M407"/>
    </row>
    <row r="408" spans="1:13" hidden="1" x14ac:dyDescent="0.25">
      <c r="A408" t="s">
        <v>106</v>
      </c>
      <c r="B408" t="s">
        <v>392</v>
      </c>
      <c r="C408" s="2">
        <v>45588</v>
      </c>
      <c r="D408" s="91">
        <v>0</v>
      </c>
      <c r="E408" t="s">
        <v>5</v>
      </c>
      <c r="F408">
        <v>4007271</v>
      </c>
      <c r="G408" t="s">
        <v>788</v>
      </c>
      <c r="H408">
        <v>0</v>
      </c>
      <c r="I408">
        <v>0</v>
      </c>
      <c r="J408">
        <v>0</v>
      </c>
      <c r="M408"/>
    </row>
    <row r="409" spans="1:13" x14ac:dyDescent="0.25">
      <c r="A409" t="s">
        <v>31</v>
      </c>
      <c r="B409" t="s">
        <v>333</v>
      </c>
      <c r="C409" s="2">
        <v>45588</v>
      </c>
      <c r="D409" s="91">
        <v>0</v>
      </c>
      <c r="E409" t="s">
        <v>5</v>
      </c>
      <c r="F409">
        <v>4007274</v>
      </c>
      <c r="G409" t="s">
        <v>788</v>
      </c>
      <c r="H409">
        <v>3.75</v>
      </c>
      <c r="I409">
        <v>1</v>
      </c>
      <c r="J409">
        <v>3.75</v>
      </c>
      <c r="M409"/>
    </row>
    <row r="410" spans="1:13" x14ac:dyDescent="0.25">
      <c r="A410" t="s">
        <v>31</v>
      </c>
      <c r="B410" t="s">
        <v>333</v>
      </c>
      <c r="C410" s="2">
        <v>45588</v>
      </c>
      <c r="D410" s="91">
        <v>0</v>
      </c>
      <c r="E410" t="s">
        <v>5</v>
      </c>
      <c r="F410">
        <v>4007275</v>
      </c>
      <c r="G410" t="s">
        <v>788</v>
      </c>
      <c r="H410">
        <v>3.75</v>
      </c>
      <c r="I410">
        <v>1</v>
      </c>
      <c r="J410">
        <v>3.75</v>
      </c>
      <c r="M410"/>
    </row>
    <row r="411" spans="1:13" hidden="1" x14ac:dyDescent="0.25">
      <c r="A411" t="s">
        <v>92</v>
      </c>
      <c r="B411" t="s">
        <v>432</v>
      </c>
      <c r="C411" s="2">
        <v>45588</v>
      </c>
      <c r="D411" s="91">
        <v>0</v>
      </c>
      <c r="E411" t="s">
        <v>26</v>
      </c>
      <c r="F411">
        <v>4007276</v>
      </c>
      <c r="G411" t="s">
        <v>788</v>
      </c>
      <c r="H411">
        <v>0</v>
      </c>
      <c r="I411">
        <v>0</v>
      </c>
      <c r="J411">
        <v>0</v>
      </c>
      <c r="M411"/>
    </row>
    <row r="412" spans="1:13" hidden="1" x14ac:dyDescent="0.25">
      <c r="A412" t="s">
        <v>92</v>
      </c>
      <c r="B412" t="s">
        <v>432</v>
      </c>
      <c r="C412" s="2">
        <v>45588</v>
      </c>
      <c r="D412" s="91">
        <v>0</v>
      </c>
      <c r="E412" t="s">
        <v>26</v>
      </c>
      <c r="F412">
        <v>4007277</v>
      </c>
      <c r="G412" t="s">
        <v>788</v>
      </c>
      <c r="H412">
        <v>0</v>
      </c>
      <c r="I412">
        <v>0</v>
      </c>
      <c r="J412">
        <v>0</v>
      </c>
      <c r="M412"/>
    </row>
    <row r="413" spans="1:13" x14ac:dyDescent="0.25">
      <c r="A413" t="s">
        <v>31</v>
      </c>
      <c r="B413" t="s">
        <v>59</v>
      </c>
      <c r="C413" s="2">
        <v>45588</v>
      </c>
      <c r="D413" s="91">
        <v>0</v>
      </c>
      <c r="E413" t="s">
        <v>5</v>
      </c>
      <c r="F413">
        <v>4007278</v>
      </c>
      <c r="G413" t="s">
        <v>788</v>
      </c>
      <c r="H413">
        <v>3.75</v>
      </c>
      <c r="I413">
        <v>1</v>
      </c>
      <c r="J413">
        <v>3.75</v>
      </c>
      <c r="M413"/>
    </row>
    <row r="414" spans="1:13" x14ac:dyDescent="0.25">
      <c r="A414" t="s">
        <v>31</v>
      </c>
      <c r="B414" t="s">
        <v>59</v>
      </c>
      <c r="C414" s="2">
        <v>45588</v>
      </c>
      <c r="D414" s="91">
        <v>0</v>
      </c>
      <c r="E414" t="s">
        <v>5</v>
      </c>
      <c r="F414">
        <v>4007279</v>
      </c>
      <c r="G414" t="s">
        <v>788</v>
      </c>
      <c r="H414">
        <v>3.75</v>
      </c>
      <c r="I414">
        <v>1</v>
      </c>
      <c r="J414">
        <v>3.75</v>
      </c>
      <c r="M414"/>
    </row>
    <row r="415" spans="1:13" x14ac:dyDescent="0.25">
      <c r="A415" t="s">
        <v>31</v>
      </c>
      <c r="B415" t="s">
        <v>59</v>
      </c>
      <c r="C415" s="2">
        <v>45588</v>
      </c>
      <c r="D415" s="91">
        <v>0</v>
      </c>
      <c r="E415" t="s">
        <v>5</v>
      </c>
      <c r="F415">
        <v>4007280</v>
      </c>
      <c r="G415" t="s">
        <v>788</v>
      </c>
      <c r="H415">
        <v>3.75</v>
      </c>
      <c r="I415">
        <v>1</v>
      </c>
      <c r="J415">
        <v>3.75</v>
      </c>
      <c r="M415"/>
    </row>
    <row r="416" spans="1:13" x14ac:dyDescent="0.25">
      <c r="A416" t="s">
        <v>31</v>
      </c>
      <c r="B416" t="s">
        <v>59</v>
      </c>
      <c r="C416" s="2">
        <v>45588</v>
      </c>
      <c r="D416" s="91">
        <v>0</v>
      </c>
      <c r="E416" t="s">
        <v>5</v>
      </c>
      <c r="F416">
        <v>4007283</v>
      </c>
      <c r="G416" t="s">
        <v>788</v>
      </c>
      <c r="H416">
        <v>3.75</v>
      </c>
      <c r="I416">
        <v>1</v>
      </c>
      <c r="J416">
        <v>3.75</v>
      </c>
      <c r="M416"/>
    </row>
    <row r="417" spans="1:13" x14ac:dyDescent="0.25">
      <c r="A417" t="s">
        <v>31</v>
      </c>
      <c r="B417" t="s">
        <v>333</v>
      </c>
      <c r="C417" s="2">
        <v>45588</v>
      </c>
      <c r="D417" s="91">
        <v>0</v>
      </c>
      <c r="E417" t="s">
        <v>5</v>
      </c>
      <c r="F417">
        <v>4007284</v>
      </c>
      <c r="G417" t="s">
        <v>788</v>
      </c>
      <c r="H417">
        <v>0</v>
      </c>
      <c r="I417">
        <v>0</v>
      </c>
      <c r="J417">
        <v>0</v>
      </c>
      <c r="M417"/>
    </row>
    <row r="418" spans="1:13" x14ac:dyDescent="0.25">
      <c r="A418" t="s">
        <v>31</v>
      </c>
      <c r="B418" t="s">
        <v>333</v>
      </c>
      <c r="C418" s="2">
        <v>45588</v>
      </c>
      <c r="D418" s="91">
        <v>0</v>
      </c>
      <c r="E418" t="s">
        <v>5</v>
      </c>
      <c r="F418">
        <v>4007285</v>
      </c>
      <c r="G418" t="s">
        <v>788</v>
      </c>
      <c r="H418">
        <v>0</v>
      </c>
      <c r="I418">
        <v>0</v>
      </c>
      <c r="J418">
        <v>0</v>
      </c>
      <c r="M418"/>
    </row>
    <row r="419" spans="1:13" x14ac:dyDescent="0.25">
      <c r="A419" t="s">
        <v>31</v>
      </c>
      <c r="B419" t="s">
        <v>55</v>
      </c>
      <c r="C419" s="2">
        <v>45588</v>
      </c>
      <c r="D419" s="91">
        <v>3.75</v>
      </c>
      <c r="E419" t="s">
        <v>19</v>
      </c>
      <c r="F419">
        <v>4007286</v>
      </c>
      <c r="G419" t="s">
        <v>788</v>
      </c>
      <c r="H419">
        <v>3.75</v>
      </c>
      <c r="I419">
        <v>0</v>
      </c>
      <c r="J419">
        <v>0</v>
      </c>
      <c r="M419"/>
    </row>
    <row r="420" spans="1:13" hidden="1" x14ac:dyDescent="0.25">
      <c r="A420" t="s">
        <v>92</v>
      </c>
      <c r="B420" t="s">
        <v>470</v>
      </c>
      <c r="C420" s="2">
        <v>45588</v>
      </c>
      <c r="D420" s="91">
        <v>0</v>
      </c>
      <c r="E420" t="s">
        <v>5</v>
      </c>
      <c r="F420">
        <v>4007293</v>
      </c>
      <c r="G420" t="s">
        <v>788</v>
      </c>
      <c r="H420">
        <v>0</v>
      </c>
      <c r="I420">
        <v>0</v>
      </c>
      <c r="J420">
        <v>0</v>
      </c>
      <c r="M420"/>
    </row>
    <row r="421" spans="1:13" hidden="1" x14ac:dyDescent="0.25">
      <c r="A421" t="s">
        <v>92</v>
      </c>
      <c r="B421" t="s">
        <v>392</v>
      </c>
      <c r="C421" s="2">
        <v>45588</v>
      </c>
      <c r="D421" s="91">
        <v>0</v>
      </c>
      <c r="E421" t="s">
        <v>5</v>
      </c>
      <c r="F421">
        <v>4007294</v>
      </c>
      <c r="G421" t="s">
        <v>788</v>
      </c>
      <c r="H421">
        <v>0</v>
      </c>
      <c r="I421">
        <v>0</v>
      </c>
      <c r="J421">
        <v>0</v>
      </c>
      <c r="M421"/>
    </row>
    <row r="422" spans="1:13" hidden="1" x14ac:dyDescent="0.25">
      <c r="A422" t="s">
        <v>92</v>
      </c>
      <c r="B422" t="s">
        <v>432</v>
      </c>
      <c r="C422" s="2">
        <v>45588</v>
      </c>
      <c r="D422" s="91">
        <v>5.5</v>
      </c>
      <c r="E422" t="s">
        <v>26</v>
      </c>
      <c r="F422">
        <v>4007295</v>
      </c>
      <c r="G422" t="s">
        <v>788</v>
      </c>
      <c r="H422">
        <v>5.5</v>
      </c>
      <c r="I422">
        <v>0</v>
      </c>
      <c r="J422">
        <v>0</v>
      </c>
      <c r="M422"/>
    </row>
    <row r="423" spans="1:13" hidden="1" x14ac:dyDescent="0.25">
      <c r="A423" t="s">
        <v>92</v>
      </c>
      <c r="B423" t="s">
        <v>392</v>
      </c>
      <c r="C423" s="2">
        <v>45588</v>
      </c>
      <c r="D423" s="91">
        <v>0</v>
      </c>
      <c r="E423" t="s">
        <v>26</v>
      </c>
      <c r="F423">
        <v>4007296</v>
      </c>
      <c r="G423" t="s">
        <v>788</v>
      </c>
      <c r="H423">
        <v>0</v>
      </c>
      <c r="I423">
        <v>0</v>
      </c>
      <c r="J423">
        <v>0</v>
      </c>
      <c r="M423"/>
    </row>
    <row r="424" spans="1:13" hidden="1" x14ac:dyDescent="0.25">
      <c r="A424" t="s">
        <v>92</v>
      </c>
      <c r="B424" t="s">
        <v>582</v>
      </c>
      <c r="C424" s="2">
        <v>45588</v>
      </c>
      <c r="D424" s="91">
        <v>0</v>
      </c>
      <c r="E424" t="s">
        <v>26</v>
      </c>
      <c r="F424">
        <v>4007297</v>
      </c>
      <c r="G424" t="s">
        <v>788</v>
      </c>
      <c r="H424">
        <v>0</v>
      </c>
      <c r="I424">
        <v>0</v>
      </c>
      <c r="J424">
        <v>0</v>
      </c>
      <c r="M424"/>
    </row>
    <row r="425" spans="1:13" hidden="1" x14ac:dyDescent="0.25">
      <c r="A425" t="s">
        <v>92</v>
      </c>
      <c r="B425" t="s">
        <v>470</v>
      </c>
      <c r="C425" s="2">
        <v>45588</v>
      </c>
      <c r="D425" s="91">
        <v>0</v>
      </c>
      <c r="E425" t="s">
        <v>5</v>
      </c>
      <c r="F425">
        <v>4007298</v>
      </c>
      <c r="G425" t="s">
        <v>788</v>
      </c>
      <c r="H425">
        <v>0</v>
      </c>
      <c r="I425">
        <v>0</v>
      </c>
      <c r="J425">
        <v>0</v>
      </c>
      <c r="M425"/>
    </row>
    <row r="426" spans="1:13" hidden="1" x14ac:dyDescent="0.25">
      <c r="A426" t="s">
        <v>106</v>
      </c>
      <c r="B426" t="s">
        <v>55</v>
      </c>
      <c r="C426" s="2">
        <v>45588</v>
      </c>
      <c r="D426" s="91">
        <v>0</v>
      </c>
      <c r="E426" t="s">
        <v>5</v>
      </c>
      <c r="F426">
        <v>4007299</v>
      </c>
      <c r="G426" t="s">
        <v>788</v>
      </c>
      <c r="H426">
        <v>0</v>
      </c>
      <c r="I426">
        <v>0</v>
      </c>
      <c r="J426">
        <v>0</v>
      </c>
      <c r="M426"/>
    </row>
    <row r="427" spans="1:13" x14ac:dyDescent="0.25">
      <c r="A427" t="s">
        <v>31</v>
      </c>
      <c r="B427" t="s">
        <v>55</v>
      </c>
      <c r="C427" s="2">
        <v>45588</v>
      </c>
      <c r="D427" s="91">
        <v>0</v>
      </c>
      <c r="E427" t="s">
        <v>19</v>
      </c>
      <c r="F427">
        <v>4007301</v>
      </c>
      <c r="G427" t="s">
        <v>788</v>
      </c>
      <c r="H427">
        <v>3.75</v>
      </c>
      <c r="I427">
        <v>1</v>
      </c>
      <c r="J427">
        <v>3.75</v>
      </c>
      <c r="M427"/>
    </row>
    <row r="428" spans="1:13" hidden="1" x14ac:dyDescent="0.25">
      <c r="A428" t="s">
        <v>106</v>
      </c>
      <c r="B428" t="s">
        <v>370</v>
      </c>
      <c r="C428" s="2">
        <v>45588</v>
      </c>
      <c r="D428" s="91">
        <v>0</v>
      </c>
      <c r="E428" t="s">
        <v>5</v>
      </c>
      <c r="F428">
        <v>4007306</v>
      </c>
      <c r="G428" t="s">
        <v>788</v>
      </c>
      <c r="H428">
        <v>0</v>
      </c>
      <c r="I428">
        <v>0</v>
      </c>
      <c r="J428">
        <v>0</v>
      </c>
      <c r="M428"/>
    </row>
    <row r="429" spans="1:13" hidden="1" x14ac:dyDescent="0.25">
      <c r="A429" t="s">
        <v>106</v>
      </c>
      <c r="B429" t="s">
        <v>582</v>
      </c>
      <c r="C429" s="2">
        <v>45588</v>
      </c>
      <c r="D429" s="91">
        <v>0</v>
      </c>
      <c r="E429" t="s">
        <v>26</v>
      </c>
      <c r="F429">
        <v>4007308</v>
      </c>
      <c r="G429" t="s">
        <v>788</v>
      </c>
      <c r="H429">
        <v>5</v>
      </c>
      <c r="I429">
        <v>1</v>
      </c>
      <c r="J429">
        <v>5</v>
      </c>
      <c r="M429"/>
    </row>
    <row r="430" spans="1:13" hidden="1" x14ac:dyDescent="0.25">
      <c r="A430" t="s">
        <v>106</v>
      </c>
      <c r="B430" t="s">
        <v>55</v>
      </c>
      <c r="C430" s="2">
        <v>45588</v>
      </c>
      <c r="D430" s="91">
        <v>0</v>
      </c>
      <c r="E430" t="s">
        <v>5</v>
      </c>
      <c r="F430">
        <v>4007312</v>
      </c>
      <c r="G430" t="s">
        <v>788</v>
      </c>
      <c r="H430">
        <v>0</v>
      </c>
      <c r="I430">
        <v>0</v>
      </c>
      <c r="J430">
        <v>0</v>
      </c>
      <c r="M430"/>
    </row>
    <row r="431" spans="1:13" hidden="1" x14ac:dyDescent="0.25">
      <c r="A431" t="s">
        <v>106</v>
      </c>
      <c r="B431" t="s">
        <v>581</v>
      </c>
      <c r="C431" s="2">
        <v>45588</v>
      </c>
      <c r="D431" s="91">
        <v>5</v>
      </c>
      <c r="E431" t="s">
        <v>5</v>
      </c>
      <c r="F431">
        <v>4007325</v>
      </c>
      <c r="G431" t="s">
        <v>788</v>
      </c>
      <c r="H431">
        <v>5</v>
      </c>
      <c r="I431">
        <v>0</v>
      </c>
      <c r="J431">
        <v>0</v>
      </c>
      <c r="M431"/>
    </row>
    <row r="432" spans="1:13" hidden="1" x14ac:dyDescent="0.25">
      <c r="A432" t="s">
        <v>106</v>
      </c>
      <c r="B432" t="s">
        <v>432</v>
      </c>
      <c r="C432" s="2">
        <v>45588</v>
      </c>
      <c r="D432" s="91">
        <v>0</v>
      </c>
      <c r="E432" t="s">
        <v>26</v>
      </c>
      <c r="F432">
        <v>4007327</v>
      </c>
      <c r="G432" t="s">
        <v>788</v>
      </c>
      <c r="H432">
        <v>0</v>
      </c>
      <c r="I432">
        <v>0</v>
      </c>
      <c r="J432">
        <v>0</v>
      </c>
      <c r="M432"/>
    </row>
    <row r="433" spans="1:13" hidden="1" x14ac:dyDescent="0.25">
      <c r="A433" t="s">
        <v>92</v>
      </c>
      <c r="B433" t="s">
        <v>392</v>
      </c>
      <c r="C433" s="2">
        <v>45588</v>
      </c>
      <c r="D433" s="91">
        <v>0</v>
      </c>
      <c r="E433" t="s">
        <v>26</v>
      </c>
      <c r="F433">
        <v>4007328</v>
      </c>
      <c r="G433" t="s">
        <v>788</v>
      </c>
      <c r="H433">
        <v>0</v>
      </c>
      <c r="I433">
        <v>0</v>
      </c>
      <c r="J433">
        <v>0</v>
      </c>
      <c r="M433"/>
    </row>
    <row r="434" spans="1:13" hidden="1" x14ac:dyDescent="0.25">
      <c r="A434" t="s">
        <v>92</v>
      </c>
      <c r="B434" t="s">
        <v>582</v>
      </c>
      <c r="C434" s="2">
        <v>45588</v>
      </c>
      <c r="D434" s="91">
        <v>0</v>
      </c>
      <c r="E434" t="s">
        <v>26</v>
      </c>
      <c r="F434">
        <v>4007329</v>
      </c>
      <c r="G434" t="s">
        <v>788</v>
      </c>
      <c r="H434">
        <v>0</v>
      </c>
      <c r="I434">
        <v>0</v>
      </c>
      <c r="J434">
        <v>0</v>
      </c>
      <c r="M434"/>
    </row>
    <row r="435" spans="1:13" hidden="1" x14ac:dyDescent="0.25">
      <c r="A435" t="s">
        <v>106</v>
      </c>
      <c r="B435" t="s">
        <v>56</v>
      </c>
      <c r="C435" s="2">
        <v>45588</v>
      </c>
      <c r="D435" s="91">
        <v>5</v>
      </c>
      <c r="E435" t="s">
        <v>5</v>
      </c>
      <c r="F435">
        <v>4007331</v>
      </c>
      <c r="G435" t="s">
        <v>788</v>
      </c>
      <c r="H435">
        <v>5</v>
      </c>
      <c r="I435">
        <v>0</v>
      </c>
      <c r="J435">
        <v>0</v>
      </c>
      <c r="M435"/>
    </row>
    <row r="436" spans="1:13" x14ac:dyDescent="0.25">
      <c r="A436" t="s">
        <v>31</v>
      </c>
      <c r="B436" t="s">
        <v>734</v>
      </c>
      <c r="C436" s="2">
        <v>45588</v>
      </c>
      <c r="D436" s="91">
        <v>0</v>
      </c>
      <c r="E436" t="s">
        <v>5</v>
      </c>
      <c r="F436">
        <v>4007332</v>
      </c>
      <c r="G436" t="s">
        <v>788</v>
      </c>
      <c r="H436">
        <v>3.75</v>
      </c>
      <c r="I436">
        <v>1</v>
      </c>
      <c r="J436">
        <v>3.75</v>
      </c>
      <c r="M436"/>
    </row>
    <row r="437" spans="1:13" x14ac:dyDescent="0.25">
      <c r="A437" t="s">
        <v>31</v>
      </c>
      <c r="B437" t="s">
        <v>734</v>
      </c>
      <c r="C437" s="2">
        <v>45588</v>
      </c>
      <c r="D437" s="91">
        <v>0</v>
      </c>
      <c r="E437" t="s">
        <v>5</v>
      </c>
      <c r="F437">
        <v>4007333</v>
      </c>
      <c r="G437" t="s">
        <v>788</v>
      </c>
      <c r="H437">
        <v>3.75</v>
      </c>
      <c r="I437">
        <v>1</v>
      </c>
      <c r="J437">
        <v>3.75</v>
      </c>
      <c r="M437"/>
    </row>
    <row r="438" spans="1:13" x14ac:dyDescent="0.25">
      <c r="A438" t="s">
        <v>31</v>
      </c>
      <c r="B438" t="s">
        <v>55</v>
      </c>
      <c r="C438" s="2">
        <v>45588</v>
      </c>
      <c r="D438" s="91">
        <v>3.75</v>
      </c>
      <c r="E438" t="s">
        <v>19</v>
      </c>
      <c r="F438">
        <v>4007334</v>
      </c>
      <c r="G438" t="s">
        <v>788</v>
      </c>
      <c r="H438">
        <v>3.75</v>
      </c>
      <c r="I438">
        <v>0</v>
      </c>
      <c r="J438">
        <v>0</v>
      </c>
      <c r="M438"/>
    </row>
    <row r="439" spans="1:13" hidden="1" x14ac:dyDescent="0.25">
      <c r="A439" t="s">
        <v>106</v>
      </c>
      <c r="B439" t="s">
        <v>582</v>
      </c>
      <c r="C439" s="2">
        <v>45588</v>
      </c>
      <c r="D439" s="91">
        <v>0</v>
      </c>
      <c r="E439" t="s">
        <v>26</v>
      </c>
      <c r="F439">
        <v>4007341</v>
      </c>
      <c r="G439" t="s">
        <v>788</v>
      </c>
      <c r="H439">
        <v>0</v>
      </c>
      <c r="I439">
        <v>0</v>
      </c>
      <c r="J439">
        <v>0</v>
      </c>
      <c r="M439"/>
    </row>
    <row r="440" spans="1:13" x14ac:dyDescent="0.25">
      <c r="A440" t="s">
        <v>31</v>
      </c>
      <c r="B440" t="s">
        <v>59</v>
      </c>
      <c r="C440" s="2">
        <v>45588</v>
      </c>
      <c r="D440" s="91">
        <v>0</v>
      </c>
      <c r="E440" t="s">
        <v>5</v>
      </c>
      <c r="F440">
        <v>4007342</v>
      </c>
      <c r="G440" t="s">
        <v>788</v>
      </c>
      <c r="H440">
        <v>3.75</v>
      </c>
      <c r="I440">
        <v>1</v>
      </c>
      <c r="J440">
        <v>3.75</v>
      </c>
      <c r="M440"/>
    </row>
    <row r="441" spans="1:13" hidden="1" x14ac:dyDescent="0.25">
      <c r="A441" t="s">
        <v>106</v>
      </c>
      <c r="B441" t="s">
        <v>392</v>
      </c>
      <c r="C441" s="2">
        <v>45588</v>
      </c>
      <c r="D441" s="91">
        <v>0</v>
      </c>
      <c r="E441" t="s">
        <v>5</v>
      </c>
      <c r="F441">
        <v>4007345</v>
      </c>
      <c r="G441" t="s">
        <v>788</v>
      </c>
      <c r="H441">
        <v>0</v>
      </c>
      <c r="I441">
        <v>0</v>
      </c>
      <c r="J441">
        <v>0</v>
      </c>
      <c r="M441"/>
    </row>
    <row r="442" spans="1:13" x14ac:dyDescent="0.25">
      <c r="A442" t="s">
        <v>31</v>
      </c>
      <c r="B442" t="s">
        <v>59</v>
      </c>
      <c r="C442" s="2">
        <v>45588</v>
      </c>
      <c r="D442" s="91">
        <v>0</v>
      </c>
      <c r="E442" t="s">
        <v>5</v>
      </c>
      <c r="F442">
        <v>4007347</v>
      </c>
      <c r="G442" t="s">
        <v>788</v>
      </c>
      <c r="H442">
        <v>3.75</v>
      </c>
      <c r="I442">
        <v>1</v>
      </c>
      <c r="J442">
        <v>3.75</v>
      </c>
      <c r="M442"/>
    </row>
    <row r="443" spans="1:13" x14ac:dyDescent="0.25">
      <c r="A443" t="s">
        <v>31</v>
      </c>
      <c r="B443" t="s">
        <v>336</v>
      </c>
      <c r="C443" s="2">
        <v>45588</v>
      </c>
      <c r="D443" s="91">
        <v>0</v>
      </c>
      <c r="E443" t="s">
        <v>5</v>
      </c>
      <c r="F443">
        <v>4007348</v>
      </c>
      <c r="G443" t="s">
        <v>788</v>
      </c>
      <c r="H443">
        <v>3.75</v>
      </c>
      <c r="I443">
        <v>1</v>
      </c>
      <c r="J443">
        <v>3.75</v>
      </c>
      <c r="M443"/>
    </row>
    <row r="444" spans="1:13" x14ac:dyDescent="0.25">
      <c r="A444" t="s">
        <v>31</v>
      </c>
      <c r="B444" t="s">
        <v>734</v>
      </c>
      <c r="C444" s="2">
        <v>45588</v>
      </c>
      <c r="D444" s="91">
        <v>0</v>
      </c>
      <c r="E444" t="s">
        <v>5</v>
      </c>
      <c r="F444">
        <v>4007349</v>
      </c>
      <c r="G444" t="s">
        <v>788</v>
      </c>
      <c r="H444">
        <v>3.75</v>
      </c>
      <c r="I444">
        <v>1</v>
      </c>
      <c r="J444">
        <v>3.75</v>
      </c>
      <c r="M444"/>
    </row>
    <row r="445" spans="1:13" hidden="1" x14ac:dyDescent="0.25">
      <c r="A445" t="s">
        <v>106</v>
      </c>
      <c r="B445" t="s">
        <v>432</v>
      </c>
      <c r="C445" s="2">
        <v>45588</v>
      </c>
      <c r="D445" s="91">
        <v>0</v>
      </c>
      <c r="E445" t="s">
        <v>26</v>
      </c>
      <c r="F445">
        <v>4007354</v>
      </c>
      <c r="G445" t="s">
        <v>788</v>
      </c>
      <c r="H445">
        <v>0</v>
      </c>
      <c r="I445">
        <v>0</v>
      </c>
      <c r="J445">
        <v>0</v>
      </c>
      <c r="M445"/>
    </row>
    <row r="446" spans="1:13" x14ac:dyDescent="0.25">
      <c r="A446" t="s">
        <v>31</v>
      </c>
      <c r="B446" t="s">
        <v>336</v>
      </c>
      <c r="C446" s="2">
        <v>45588</v>
      </c>
      <c r="D446" s="91">
        <v>0</v>
      </c>
      <c r="E446" t="s">
        <v>5</v>
      </c>
      <c r="F446">
        <v>4007355</v>
      </c>
      <c r="G446" t="s">
        <v>788</v>
      </c>
      <c r="H446">
        <v>3.75</v>
      </c>
      <c r="I446">
        <v>1</v>
      </c>
      <c r="J446">
        <v>3.75</v>
      </c>
      <c r="M446"/>
    </row>
    <row r="447" spans="1:13" hidden="1" x14ac:dyDescent="0.25">
      <c r="A447" t="s">
        <v>106</v>
      </c>
      <c r="B447" t="s">
        <v>55</v>
      </c>
      <c r="C447" s="2">
        <v>45588</v>
      </c>
      <c r="D447" s="91">
        <v>0</v>
      </c>
      <c r="E447" t="s">
        <v>19</v>
      </c>
      <c r="F447">
        <v>4007357</v>
      </c>
      <c r="G447" t="s">
        <v>788</v>
      </c>
      <c r="H447">
        <v>0</v>
      </c>
      <c r="I447">
        <v>0</v>
      </c>
      <c r="J447">
        <v>0</v>
      </c>
      <c r="M447"/>
    </row>
    <row r="448" spans="1:13" x14ac:dyDescent="0.25">
      <c r="A448" t="s">
        <v>31</v>
      </c>
      <c r="B448" t="s">
        <v>333</v>
      </c>
      <c r="C448" s="2">
        <v>45588</v>
      </c>
      <c r="D448" s="91">
        <v>0</v>
      </c>
      <c r="E448" t="s">
        <v>5</v>
      </c>
      <c r="F448">
        <v>4007363</v>
      </c>
      <c r="G448" t="s">
        <v>788</v>
      </c>
      <c r="H448">
        <v>3.75</v>
      </c>
      <c r="I448">
        <v>1</v>
      </c>
      <c r="J448">
        <v>3.75</v>
      </c>
      <c r="M448"/>
    </row>
    <row r="449" spans="1:13" x14ac:dyDescent="0.25">
      <c r="A449" t="s">
        <v>31</v>
      </c>
      <c r="B449" t="s">
        <v>55</v>
      </c>
      <c r="C449" s="2">
        <v>45588</v>
      </c>
      <c r="D449" s="91">
        <v>0</v>
      </c>
      <c r="E449" t="s">
        <v>19</v>
      </c>
      <c r="F449">
        <v>4007364</v>
      </c>
      <c r="G449" t="s">
        <v>788</v>
      </c>
      <c r="H449">
        <v>3.75</v>
      </c>
      <c r="I449">
        <v>1</v>
      </c>
      <c r="J449">
        <v>3.75</v>
      </c>
      <c r="M449"/>
    </row>
    <row r="450" spans="1:13" x14ac:dyDescent="0.25">
      <c r="A450" t="s">
        <v>31</v>
      </c>
      <c r="B450" t="s">
        <v>336</v>
      </c>
      <c r="C450" s="2">
        <v>45588</v>
      </c>
      <c r="D450" s="91">
        <v>0</v>
      </c>
      <c r="E450" t="s">
        <v>5</v>
      </c>
      <c r="F450">
        <v>4007371</v>
      </c>
      <c r="G450" t="s">
        <v>788</v>
      </c>
      <c r="H450">
        <v>3.75</v>
      </c>
      <c r="I450">
        <v>1</v>
      </c>
      <c r="J450">
        <v>3.75</v>
      </c>
      <c r="M450"/>
    </row>
    <row r="451" spans="1:13" x14ac:dyDescent="0.25">
      <c r="A451" t="s">
        <v>31</v>
      </c>
      <c r="B451" t="s">
        <v>333</v>
      </c>
      <c r="C451" s="2">
        <v>45588</v>
      </c>
      <c r="D451" s="91">
        <v>0</v>
      </c>
      <c r="E451" t="s">
        <v>5</v>
      </c>
      <c r="F451">
        <v>4007375</v>
      </c>
      <c r="G451" t="s">
        <v>788</v>
      </c>
      <c r="H451">
        <v>3.75</v>
      </c>
      <c r="I451">
        <v>1</v>
      </c>
      <c r="J451">
        <v>3.75</v>
      </c>
      <c r="M451"/>
    </row>
    <row r="452" spans="1:13" x14ac:dyDescent="0.25">
      <c r="A452" t="s">
        <v>31</v>
      </c>
      <c r="B452" t="s">
        <v>734</v>
      </c>
      <c r="C452" s="2">
        <v>45588</v>
      </c>
      <c r="D452" s="91">
        <v>0</v>
      </c>
      <c r="E452" t="s">
        <v>5</v>
      </c>
      <c r="F452">
        <v>4007376</v>
      </c>
      <c r="G452" t="s">
        <v>788</v>
      </c>
      <c r="H452">
        <v>3.75</v>
      </c>
      <c r="I452">
        <v>1</v>
      </c>
      <c r="J452">
        <v>3.75</v>
      </c>
      <c r="M452"/>
    </row>
    <row r="453" spans="1:13" hidden="1" x14ac:dyDescent="0.25">
      <c r="A453" t="s">
        <v>106</v>
      </c>
      <c r="B453" t="s">
        <v>581</v>
      </c>
      <c r="C453" s="2">
        <v>45588</v>
      </c>
      <c r="D453" s="91">
        <v>5</v>
      </c>
      <c r="E453" t="s">
        <v>5</v>
      </c>
      <c r="F453">
        <v>4007382</v>
      </c>
      <c r="G453" t="s">
        <v>788</v>
      </c>
      <c r="H453">
        <v>5</v>
      </c>
      <c r="I453">
        <v>0</v>
      </c>
      <c r="J453">
        <v>0</v>
      </c>
      <c r="M453"/>
    </row>
    <row r="454" spans="1:13" x14ac:dyDescent="0.25">
      <c r="A454" t="s">
        <v>31</v>
      </c>
      <c r="B454" t="s">
        <v>734</v>
      </c>
      <c r="C454" s="2">
        <v>45588</v>
      </c>
      <c r="D454" s="91">
        <v>0</v>
      </c>
      <c r="E454" t="s">
        <v>5</v>
      </c>
      <c r="F454">
        <v>4007383</v>
      </c>
      <c r="G454" t="s">
        <v>788</v>
      </c>
      <c r="H454">
        <v>3.75</v>
      </c>
      <c r="I454">
        <v>1</v>
      </c>
      <c r="J454">
        <v>3.75</v>
      </c>
      <c r="M454"/>
    </row>
    <row r="455" spans="1:13" x14ac:dyDescent="0.25">
      <c r="A455" t="s">
        <v>31</v>
      </c>
      <c r="B455" t="s">
        <v>734</v>
      </c>
      <c r="C455" s="2">
        <v>45588</v>
      </c>
      <c r="D455" s="91">
        <v>0</v>
      </c>
      <c r="E455" t="s">
        <v>5</v>
      </c>
      <c r="F455">
        <v>4007384</v>
      </c>
      <c r="G455" t="s">
        <v>788</v>
      </c>
      <c r="H455">
        <v>3.75</v>
      </c>
      <c r="I455">
        <v>1</v>
      </c>
      <c r="J455">
        <v>3.75</v>
      </c>
      <c r="M455"/>
    </row>
    <row r="456" spans="1:13" hidden="1" x14ac:dyDescent="0.25">
      <c r="A456" t="s">
        <v>106</v>
      </c>
      <c r="B456" t="s">
        <v>432</v>
      </c>
      <c r="C456" s="2">
        <v>45588</v>
      </c>
      <c r="D456" s="91">
        <v>0</v>
      </c>
      <c r="E456" t="s">
        <v>26</v>
      </c>
      <c r="F456">
        <v>4007388</v>
      </c>
      <c r="G456" t="s">
        <v>788</v>
      </c>
      <c r="H456">
        <v>0</v>
      </c>
      <c r="I456">
        <v>0</v>
      </c>
      <c r="J456">
        <v>0</v>
      </c>
      <c r="M456"/>
    </row>
    <row r="457" spans="1:13" hidden="1" x14ac:dyDescent="0.25">
      <c r="A457" t="s">
        <v>92</v>
      </c>
      <c r="B457" t="s">
        <v>55</v>
      </c>
      <c r="C457" s="2">
        <v>45588</v>
      </c>
      <c r="D457" s="91">
        <v>0</v>
      </c>
      <c r="E457" t="s">
        <v>19</v>
      </c>
      <c r="F457">
        <v>4007397</v>
      </c>
      <c r="G457" t="s">
        <v>788</v>
      </c>
      <c r="H457">
        <v>0</v>
      </c>
      <c r="I457">
        <v>0</v>
      </c>
      <c r="J457">
        <v>0</v>
      </c>
      <c r="M457"/>
    </row>
    <row r="458" spans="1:13" hidden="1" x14ac:dyDescent="0.25">
      <c r="A458" t="s">
        <v>106</v>
      </c>
      <c r="B458" t="s">
        <v>55</v>
      </c>
      <c r="C458" s="2">
        <v>45588</v>
      </c>
      <c r="D458" s="91">
        <v>0</v>
      </c>
      <c r="E458" t="s">
        <v>5</v>
      </c>
      <c r="F458">
        <v>4007399</v>
      </c>
      <c r="G458" t="s">
        <v>788</v>
      </c>
      <c r="H458">
        <v>0</v>
      </c>
      <c r="I458">
        <v>0</v>
      </c>
      <c r="J458">
        <v>0</v>
      </c>
      <c r="M458"/>
    </row>
    <row r="459" spans="1:13" x14ac:dyDescent="0.25">
      <c r="A459" t="s">
        <v>31</v>
      </c>
      <c r="B459" t="s">
        <v>333</v>
      </c>
      <c r="C459" s="2">
        <v>45588</v>
      </c>
      <c r="D459" s="91">
        <v>0</v>
      </c>
      <c r="E459" t="s">
        <v>5</v>
      </c>
      <c r="F459">
        <v>4007406</v>
      </c>
      <c r="G459" t="s">
        <v>788</v>
      </c>
      <c r="H459">
        <v>3.75</v>
      </c>
      <c r="I459">
        <v>1</v>
      </c>
      <c r="J459">
        <v>3.75</v>
      </c>
      <c r="M459"/>
    </row>
    <row r="460" spans="1:13" x14ac:dyDescent="0.25">
      <c r="A460" t="s">
        <v>31</v>
      </c>
      <c r="B460" t="s">
        <v>55</v>
      </c>
      <c r="C460" s="2">
        <v>45588</v>
      </c>
      <c r="D460" s="91">
        <v>0</v>
      </c>
      <c r="E460" t="s">
        <v>19</v>
      </c>
      <c r="F460">
        <v>4007407</v>
      </c>
      <c r="G460" t="s">
        <v>788</v>
      </c>
      <c r="H460">
        <v>3.75</v>
      </c>
      <c r="I460">
        <v>1</v>
      </c>
      <c r="J460">
        <v>3.75</v>
      </c>
      <c r="M460"/>
    </row>
    <row r="461" spans="1:13" x14ac:dyDescent="0.25">
      <c r="A461" t="s">
        <v>31</v>
      </c>
      <c r="B461" t="s">
        <v>698</v>
      </c>
      <c r="C461" s="2">
        <v>45588</v>
      </c>
      <c r="D461" s="91">
        <v>0</v>
      </c>
      <c r="E461" t="s">
        <v>5</v>
      </c>
      <c r="F461">
        <v>4007410</v>
      </c>
      <c r="G461" t="s">
        <v>788</v>
      </c>
      <c r="H461">
        <v>3.75</v>
      </c>
      <c r="I461">
        <v>1</v>
      </c>
      <c r="J461">
        <v>3.75</v>
      </c>
      <c r="M461"/>
    </row>
    <row r="462" spans="1:13" x14ac:dyDescent="0.25">
      <c r="A462" t="s">
        <v>31</v>
      </c>
      <c r="B462" t="s">
        <v>333</v>
      </c>
      <c r="C462" s="2">
        <v>45588</v>
      </c>
      <c r="D462" s="91">
        <v>0</v>
      </c>
      <c r="E462" t="s">
        <v>5</v>
      </c>
      <c r="F462">
        <v>4007411</v>
      </c>
      <c r="G462" t="s">
        <v>788</v>
      </c>
      <c r="H462">
        <v>3.75</v>
      </c>
      <c r="I462">
        <v>1</v>
      </c>
      <c r="J462">
        <v>3.75</v>
      </c>
      <c r="M462"/>
    </row>
    <row r="463" spans="1:13" hidden="1" x14ac:dyDescent="0.25">
      <c r="A463" t="s">
        <v>106</v>
      </c>
      <c r="B463" t="s">
        <v>432</v>
      </c>
      <c r="C463" s="2">
        <v>45588</v>
      </c>
      <c r="D463" s="91">
        <v>0</v>
      </c>
      <c r="E463" t="s">
        <v>26</v>
      </c>
      <c r="F463">
        <v>4007416</v>
      </c>
      <c r="G463" t="s">
        <v>788</v>
      </c>
      <c r="H463">
        <v>0</v>
      </c>
      <c r="I463">
        <v>0</v>
      </c>
      <c r="J463">
        <v>0</v>
      </c>
      <c r="M463"/>
    </row>
    <row r="464" spans="1:13" x14ac:dyDescent="0.25">
      <c r="A464" t="s">
        <v>31</v>
      </c>
      <c r="B464" t="s">
        <v>55</v>
      </c>
      <c r="C464" s="2">
        <v>45588</v>
      </c>
      <c r="D464" s="91">
        <v>0</v>
      </c>
      <c r="E464" t="s">
        <v>19</v>
      </c>
      <c r="F464">
        <v>4007418</v>
      </c>
      <c r="G464" t="s">
        <v>788</v>
      </c>
      <c r="H464">
        <v>3.75</v>
      </c>
      <c r="I464">
        <v>1</v>
      </c>
      <c r="J464">
        <v>3.75</v>
      </c>
      <c r="M464"/>
    </row>
    <row r="465" spans="1:13" hidden="1" x14ac:dyDescent="0.25">
      <c r="A465" t="s">
        <v>106</v>
      </c>
      <c r="B465" t="s">
        <v>392</v>
      </c>
      <c r="C465" s="2">
        <v>45588</v>
      </c>
      <c r="D465" s="91">
        <v>0</v>
      </c>
      <c r="E465" t="s">
        <v>26</v>
      </c>
      <c r="F465">
        <v>4007419</v>
      </c>
      <c r="G465" t="s">
        <v>788</v>
      </c>
      <c r="H465">
        <v>0</v>
      </c>
      <c r="I465">
        <v>0</v>
      </c>
      <c r="J465">
        <v>0</v>
      </c>
      <c r="M465"/>
    </row>
    <row r="466" spans="1:13" hidden="1" x14ac:dyDescent="0.25">
      <c r="A466" t="s">
        <v>106</v>
      </c>
      <c r="B466" t="s">
        <v>392</v>
      </c>
      <c r="C466" s="2">
        <v>45588</v>
      </c>
      <c r="D466" s="91">
        <v>0</v>
      </c>
      <c r="E466" t="s">
        <v>26</v>
      </c>
      <c r="F466">
        <v>4007421</v>
      </c>
      <c r="G466" t="s">
        <v>788</v>
      </c>
      <c r="H466">
        <v>0</v>
      </c>
      <c r="I466">
        <v>0</v>
      </c>
      <c r="J466">
        <v>0</v>
      </c>
      <c r="M466"/>
    </row>
    <row r="467" spans="1:13" x14ac:dyDescent="0.25">
      <c r="A467" t="s">
        <v>31</v>
      </c>
      <c r="B467" t="s">
        <v>336</v>
      </c>
      <c r="C467" s="2">
        <v>45586</v>
      </c>
      <c r="D467" s="91">
        <v>0</v>
      </c>
      <c r="E467" t="s">
        <v>5</v>
      </c>
      <c r="F467">
        <v>4007438</v>
      </c>
      <c r="G467" t="s">
        <v>788</v>
      </c>
      <c r="H467">
        <v>3.75</v>
      </c>
      <c r="I467">
        <v>1</v>
      </c>
      <c r="J467">
        <v>3.75</v>
      </c>
      <c r="M467"/>
    </row>
    <row r="468" spans="1:13" x14ac:dyDescent="0.25">
      <c r="A468" t="s">
        <v>31</v>
      </c>
      <c r="B468" t="s">
        <v>55</v>
      </c>
      <c r="C468" s="2">
        <v>45588</v>
      </c>
      <c r="D468" s="91">
        <v>0</v>
      </c>
      <c r="E468" t="s">
        <v>19</v>
      </c>
      <c r="F468">
        <v>4007444</v>
      </c>
      <c r="G468" t="s">
        <v>788</v>
      </c>
      <c r="H468">
        <v>3.75</v>
      </c>
      <c r="I468">
        <v>1</v>
      </c>
      <c r="J468">
        <v>3.75</v>
      </c>
      <c r="M468"/>
    </row>
    <row r="469" spans="1:13" x14ac:dyDescent="0.25">
      <c r="A469" t="s">
        <v>31</v>
      </c>
      <c r="B469" t="s">
        <v>734</v>
      </c>
      <c r="C469" s="2">
        <v>45588</v>
      </c>
      <c r="D469" s="91">
        <v>0</v>
      </c>
      <c r="E469" t="s">
        <v>5</v>
      </c>
      <c r="F469">
        <v>4007450</v>
      </c>
      <c r="G469" t="s">
        <v>788</v>
      </c>
      <c r="H469">
        <v>3.75</v>
      </c>
      <c r="I469">
        <v>1</v>
      </c>
      <c r="J469">
        <v>3.75</v>
      </c>
      <c r="M469"/>
    </row>
    <row r="470" spans="1:13" x14ac:dyDescent="0.25">
      <c r="A470" t="s">
        <v>31</v>
      </c>
      <c r="B470" t="s">
        <v>333</v>
      </c>
      <c r="C470" s="2">
        <v>45586</v>
      </c>
      <c r="D470" s="91">
        <v>0</v>
      </c>
      <c r="E470" t="s">
        <v>5</v>
      </c>
      <c r="F470">
        <v>4007458</v>
      </c>
      <c r="G470" t="s">
        <v>788</v>
      </c>
      <c r="H470">
        <v>3.75</v>
      </c>
      <c r="I470">
        <v>1</v>
      </c>
      <c r="J470">
        <v>3.75</v>
      </c>
      <c r="M470"/>
    </row>
    <row r="471" spans="1:13" hidden="1" x14ac:dyDescent="0.25">
      <c r="A471" t="s">
        <v>106</v>
      </c>
      <c r="B471" t="s">
        <v>392</v>
      </c>
      <c r="C471" s="2">
        <v>45586</v>
      </c>
      <c r="D471" s="91">
        <v>5</v>
      </c>
      <c r="E471" t="s">
        <v>26</v>
      </c>
      <c r="F471">
        <v>4007466</v>
      </c>
      <c r="G471" t="s">
        <v>788</v>
      </c>
      <c r="H471">
        <v>5</v>
      </c>
      <c r="I471">
        <v>0</v>
      </c>
      <c r="J471">
        <v>0</v>
      </c>
      <c r="M471"/>
    </row>
    <row r="472" spans="1:13" hidden="1" x14ac:dyDescent="0.25">
      <c r="A472" t="s">
        <v>92</v>
      </c>
      <c r="B472" t="s">
        <v>60</v>
      </c>
      <c r="C472" s="2">
        <v>45586</v>
      </c>
      <c r="D472" s="91">
        <v>0</v>
      </c>
      <c r="E472" t="s">
        <v>5</v>
      </c>
      <c r="F472">
        <v>4007472</v>
      </c>
      <c r="G472" t="s">
        <v>788</v>
      </c>
      <c r="H472">
        <v>0</v>
      </c>
      <c r="I472">
        <v>0</v>
      </c>
      <c r="J472">
        <v>0</v>
      </c>
      <c r="M472"/>
    </row>
    <row r="473" spans="1:13" hidden="1" x14ac:dyDescent="0.25">
      <c r="A473" t="s">
        <v>92</v>
      </c>
      <c r="B473" t="s">
        <v>470</v>
      </c>
      <c r="C473" s="2">
        <v>45586</v>
      </c>
      <c r="D473" s="91">
        <v>5.5</v>
      </c>
      <c r="E473" t="s">
        <v>5</v>
      </c>
      <c r="F473">
        <v>4007497</v>
      </c>
      <c r="G473" t="s">
        <v>788</v>
      </c>
      <c r="H473">
        <v>5.5</v>
      </c>
      <c r="I473">
        <v>0</v>
      </c>
      <c r="J473">
        <v>0</v>
      </c>
      <c r="M473"/>
    </row>
    <row r="474" spans="1:13" hidden="1" x14ac:dyDescent="0.25">
      <c r="A474" t="s">
        <v>106</v>
      </c>
      <c r="B474" t="s">
        <v>60</v>
      </c>
      <c r="C474" s="2">
        <v>45586</v>
      </c>
      <c r="D474" s="91">
        <v>5</v>
      </c>
      <c r="E474" t="s">
        <v>5</v>
      </c>
      <c r="F474">
        <v>4007507</v>
      </c>
      <c r="G474" t="s">
        <v>788</v>
      </c>
      <c r="H474">
        <v>5</v>
      </c>
      <c r="I474">
        <v>0</v>
      </c>
      <c r="J474">
        <v>0</v>
      </c>
      <c r="M474"/>
    </row>
    <row r="475" spans="1:13" x14ac:dyDescent="0.25">
      <c r="A475" t="s">
        <v>31</v>
      </c>
      <c r="B475" t="s">
        <v>734</v>
      </c>
      <c r="C475" s="2">
        <v>45586</v>
      </c>
      <c r="D475" s="91">
        <v>0</v>
      </c>
      <c r="E475" t="s">
        <v>5</v>
      </c>
      <c r="F475">
        <v>4007540</v>
      </c>
      <c r="G475" t="s">
        <v>788</v>
      </c>
      <c r="H475">
        <v>3.75</v>
      </c>
      <c r="I475">
        <v>1</v>
      </c>
      <c r="J475">
        <v>3.75</v>
      </c>
      <c r="M475"/>
    </row>
    <row r="476" spans="1:13" x14ac:dyDescent="0.25">
      <c r="A476" t="s">
        <v>31</v>
      </c>
      <c r="B476" t="s">
        <v>333</v>
      </c>
      <c r="C476" s="2">
        <v>45586</v>
      </c>
      <c r="D476" s="91">
        <v>0</v>
      </c>
      <c r="E476" t="s">
        <v>5</v>
      </c>
      <c r="F476">
        <v>4007543</v>
      </c>
      <c r="G476" t="s">
        <v>788</v>
      </c>
      <c r="H476">
        <v>3.75</v>
      </c>
      <c r="I476">
        <v>1</v>
      </c>
      <c r="J476">
        <v>3.75</v>
      </c>
      <c r="M476"/>
    </row>
    <row r="477" spans="1:13" x14ac:dyDescent="0.25">
      <c r="A477" t="s">
        <v>31</v>
      </c>
      <c r="B477" t="s">
        <v>333</v>
      </c>
      <c r="C477" s="2">
        <v>45586</v>
      </c>
      <c r="D477" s="91">
        <v>0</v>
      </c>
      <c r="E477" t="s">
        <v>5</v>
      </c>
      <c r="F477">
        <v>4007566</v>
      </c>
      <c r="G477" t="s">
        <v>788</v>
      </c>
      <c r="H477">
        <v>3.75</v>
      </c>
      <c r="I477">
        <v>1</v>
      </c>
      <c r="J477">
        <v>3.75</v>
      </c>
      <c r="M477"/>
    </row>
    <row r="478" spans="1:13" x14ac:dyDescent="0.25">
      <c r="A478" t="s">
        <v>31</v>
      </c>
      <c r="B478" t="s">
        <v>333</v>
      </c>
      <c r="C478" s="2">
        <v>45586</v>
      </c>
      <c r="D478" s="91">
        <v>0</v>
      </c>
      <c r="E478" t="s">
        <v>5</v>
      </c>
      <c r="F478">
        <v>4007567</v>
      </c>
      <c r="G478" t="s">
        <v>788</v>
      </c>
      <c r="H478">
        <v>3.75</v>
      </c>
      <c r="I478">
        <v>1</v>
      </c>
      <c r="J478">
        <v>3.75</v>
      </c>
      <c r="M478"/>
    </row>
    <row r="479" spans="1:13" hidden="1" x14ac:dyDescent="0.25">
      <c r="A479" t="s">
        <v>92</v>
      </c>
      <c r="B479" t="s">
        <v>55</v>
      </c>
      <c r="C479" s="2">
        <v>45586</v>
      </c>
      <c r="D479" s="91">
        <v>0</v>
      </c>
      <c r="E479" t="s">
        <v>5</v>
      </c>
      <c r="F479">
        <v>4007575</v>
      </c>
      <c r="G479" t="s">
        <v>788</v>
      </c>
      <c r="H479">
        <v>5.5</v>
      </c>
      <c r="I479">
        <v>1</v>
      </c>
      <c r="J479">
        <v>5.5</v>
      </c>
      <c r="M479"/>
    </row>
    <row r="480" spans="1:13" hidden="1" x14ac:dyDescent="0.25">
      <c r="A480" t="s">
        <v>92</v>
      </c>
      <c r="B480" t="s">
        <v>55</v>
      </c>
      <c r="C480" s="2">
        <v>45586</v>
      </c>
      <c r="D480" s="91">
        <v>5</v>
      </c>
      <c r="E480" t="s">
        <v>5</v>
      </c>
      <c r="F480">
        <v>4007576</v>
      </c>
      <c r="G480" t="s">
        <v>788</v>
      </c>
      <c r="H480">
        <v>5</v>
      </c>
      <c r="I480">
        <v>0</v>
      </c>
      <c r="J480">
        <v>0</v>
      </c>
      <c r="M480"/>
    </row>
    <row r="481" spans="1:13" x14ac:dyDescent="0.25">
      <c r="A481" t="s">
        <v>31</v>
      </c>
      <c r="B481" t="s">
        <v>59</v>
      </c>
      <c r="C481" s="2">
        <v>45586</v>
      </c>
      <c r="D481" s="91">
        <v>0</v>
      </c>
      <c r="E481" t="s">
        <v>5</v>
      </c>
      <c r="F481">
        <v>4007590</v>
      </c>
      <c r="G481" t="s">
        <v>788</v>
      </c>
      <c r="H481">
        <v>3.75</v>
      </c>
      <c r="I481">
        <v>1</v>
      </c>
      <c r="J481">
        <v>3.75</v>
      </c>
      <c r="M481"/>
    </row>
    <row r="482" spans="1:13" x14ac:dyDescent="0.25">
      <c r="A482" t="s">
        <v>31</v>
      </c>
      <c r="B482" t="s">
        <v>698</v>
      </c>
      <c r="C482" s="2">
        <v>45587</v>
      </c>
      <c r="D482" s="91">
        <v>0</v>
      </c>
      <c r="E482" t="s">
        <v>5</v>
      </c>
      <c r="F482">
        <v>4007591</v>
      </c>
      <c r="G482" t="s">
        <v>788</v>
      </c>
      <c r="H482">
        <v>3.75</v>
      </c>
      <c r="I482">
        <v>1</v>
      </c>
      <c r="J482">
        <v>3.75</v>
      </c>
      <c r="M482"/>
    </row>
    <row r="483" spans="1:13" x14ac:dyDescent="0.25">
      <c r="A483" t="s">
        <v>31</v>
      </c>
      <c r="B483" t="s">
        <v>333</v>
      </c>
      <c r="C483" s="2">
        <v>45588</v>
      </c>
      <c r="D483" s="91">
        <v>0</v>
      </c>
      <c r="E483" t="s">
        <v>5</v>
      </c>
      <c r="F483">
        <v>4007592</v>
      </c>
      <c r="G483" t="s">
        <v>788</v>
      </c>
      <c r="H483">
        <v>3.75</v>
      </c>
      <c r="I483">
        <v>1</v>
      </c>
      <c r="J483">
        <v>3.75</v>
      </c>
      <c r="M483"/>
    </row>
    <row r="484" spans="1:13" x14ac:dyDescent="0.25">
      <c r="A484" t="s">
        <v>31</v>
      </c>
      <c r="B484" t="s">
        <v>59</v>
      </c>
      <c r="C484" s="2">
        <v>45586</v>
      </c>
      <c r="D484" s="91">
        <v>0</v>
      </c>
      <c r="E484" t="s">
        <v>5</v>
      </c>
      <c r="F484">
        <v>4007593</v>
      </c>
      <c r="G484" t="s">
        <v>788</v>
      </c>
      <c r="H484">
        <v>3.75</v>
      </c>
      <c r="I484">
        <v>1</v>
      </c>
      <c r="J484">
        <v>3.75</v>
      </c>
      <c r="M484"/>
    </row>
    <row r="485" spans="1:13" x14ac:dyDescent="0.25">
      <c r="A485" t="s">
        <v>31</v>
      </c>
      <c r="B485" t="s">
        <v>59</v>
      </c>
      <c r="C485" s="2">
        <v>45587</v>
      </c>
      <c r="D485" s="91">
        <v>3.75</v>
      </c>
      <c r="E485" t="s">
        <v>5</v>
      </c>
      <c r="F485">
        <v>4007594</v>
      </c>
      <c r="G485" t="s">
        <v>788</v>
      </c>
      <c r="H485">
        <v>3.75</v>
      </c>
      <c r="I485">
        <v>0</v>
      </c>
      <c r="J485">
        <v>0</v>
      </c>
      <c r="M485"/>
    </row>
    <row r="486" spans="1:13" x14ac:dyDescent="0.25">
      <c r="A486" t="s">
        <v>31</v>
      </c>
      <c r="B486" t="s">
        <v>59</v>
      </c>
      <c r="C486" s="2">
        <v>45588</v>
      </c>
      <c r="D486" s="91">
        <v>0</v>
      </c>
      <c r="E486" t="s">
        <v>5</v>
      </c>
      <c r="F486">
        <v>4007595</v>
      </c>
      <c r="G486" t="s">
        <v>788</v>
      </c>
      <c r="H486">
        <v>3.75</v>
      </c>
      <c r="I486">
        <v>1</v>
      </c>
      <c r="J486">
        <v>3.75</v>
      </c>
      <c r="M486"/>
    </row>
    <row r="487" spans="1:13" hidden="1" x14ac:dyDescent="0.25">
      <c r="A487" t="s">
        <v>106</v>
      </c>
      <c r="B487" t="s">
        <v>55</v>
      </c>
      <c r="C487" s="2">
        <v>45588</v>
      </c>
      <c r="D487" s="91">
        <v>5</v>
      </c>
      <c r="E487" t="s">
        <v>19</v>
      </c>
      <c r="F487">
        <v>4007611</v>
      </c>
      <c r="G487" t="s">
        <v>788</v>
      </c>
      <c r="H487">
        <v>5</v>
      </c>
      <c r="I487">
        <v>0</v>
      </c>
      <c r="J487">
        <v>0</v>
      </c>
      <c r="M487"/>
    </row>
    <row r="488" spans="1:13" hidden="1" x14ac:dyDescent="0.25">
      <c r="A488" t="s">
        <v>106</v>
      </c>
      <c r="B488" t="s">
        <v>444</v>
      </c>
      <c r="C488" s="2">
        <v>45587</v>
      </c>
      <c r="D488" s="91">
        <v>5</v>
      </c>
      <c r="E488" t="s">
        <v>5</v>
      </c>
      <c r="F488">
        <v>4007616</v>
      </c>
      <c r="G488" t="s">
        <v>788</v>
      </c>
      <c r="H488">
        <v>5</v>
      </c>
      <c r="I488">
        <v>0</v>
      </c>
      <c r="J488">
        <v>0</v>
      </c>
      <c r="M488"/>
    </row>
    <row r="489" spans="1:13" x14ac:dyDescent="0.25">
      <c r="A489" t="s">
        <v>31</v>
      </c>
      <c r="B489" t="s">
        <v>734</v>
      </c>
      <c r="C489" s="2">
        <v>45586</v>
      </c>
      <c r="D489" s="91">
        <v>0</v>
      </c>
      <c r="E489" t="s">
        <v>5</v>
      </c>
      <c r="F489">
        <v>4007631</v>
      </c>
      <c r="G489" t="s">
        <v>788</v>
      </c>
      <c r="H489">
        <v>3.75</v>
      </c>
      <c r="I489">
        <v>1</v>
      </c>
      <c r="J489">
        <v>3.75</v>
      </c>
      <c r="M489"/>
    </row>
    <row r="490" spans="1:13" hidden="1" x14ac:dyDescent="0.25">
      <c r="A490" t="s">
        <v>106</v>
      </c>
      <c r="B490" t="s">
        <v>60</v>
      </c>
      <c r="C490" s="2">
        <v>45586</v>
      </c>
      <c r="D490" s="91">
        <v>5</v>
      </c>
      <c r="E490" t="s">
        <v>5</v>
      </c>
      <c r="F490">
        <v>4007639</v>
      </c>
      <c r="G490" t="s">
        <v>788</v>
      </c>
      <c r="H490">
        <v>5</v>
      </c>
      <c r="I490">
        <v>0</v>
      </c>
      <c r="J490">
        <v>0</v>
      </c>
      <c r="M490"/>
    </row>
    <row r="491" spans="1:13" x14ac:dyDescent="0.25">
      <c r="A491" t="s">
        <v>31</v>
      </c>
      <c r="B491" t="s">
        <v>698</v>
      </c>
      <c r="C491" s="2">
        <v>45587</v>
      </c>
      <c r="D491" s="91">
        <v>1.25</v>
      </c>
      <c r="E491" t="s">
        <v>5</v>
      </c>
      <c r="F491">
        <v>4007640</v>
      </c>
      <c r="G491" t="s">
        <v>788</v>
      </c>
      <c r="H491">
        <v>5</v>
      </c>
      <c r="I491">
        <v>1</v>
      </c>
      <c r="J491">
        <v>3.75</v>
      </c>
      <c r="M491"/>
    </row>
    <row r="492" spans="1:13" hidden="1" x14ac:dyDescent="0.25">
      <c r="A492" t="s">
        <v>106</v>
      </c>
      <c r="B492" t="s">
        <v>60</v>
      </c>
      <c r="C492" s="2">
        <v>45586</v>
      </c>
      <c r="D492" s="91">
        <v>3.75</v>
      </c>
      <c r="E492" t="s">
        <v>5</v>
      </c>
      <c r="F492">
        <v>4007644</v>
      </c>
      <c r="G492" t="s">
        <v>788</v>
      </c>
      <c r="H492">
        <v>3.75</v>
      </c>
      <c r="I492">
        <v>0</v>
      </c>
      <c r="J492">
        <v>0</v>
      </c>
      <c r="M492"/>
    </row>
    <row r="493" spans="1:13" hidden="1" x14ac:dyDescent="0.25">
      <c r="A493" t="s">
        <v>106</v>
      </c>
      <c r="B493" t="s">
        <v>390</v>
      </c>
      <c r="C493" s="2">
        <v>45587</v>
      </c>
      <c r="D493" s="91">
        <v>3.75</v>
      </c>
      <c r="E493" t="s">
        <v>5</v>
      </c>
      <c r="F493">
        <v>4007645</v>
      </c>
      <c r="G493" t="s">
        <v>788</v>
      </c>
      <c r="H493">
        <v>3.75</v>
      </c>
      <c r="I493">
        <v>0</v>
      </c>
      <c r="J493">
        <v>0</v>
      </c>
      <c r="M493"/>
    </row>
    <row r="494" spans="1:13" x14ac:dyDescent="0.25">
      <c r="A494" t="s">
        <v>31</v>
      </c>
      <c r="B494" t="s">
        <v>333</v>
      </c>
      <c r="C494" s="2">
        <v>45588</v>
      </c>
      <c r="D494" s="91">
        <v>0</v>
      </c>
      <c r="E494" t="s">
        <v>5</v>
      </c>
      <c r="F494">
        <v>4007646</v>
      </c>
      <c r="G494" t="s">
        <v>788</v>
      </c>
      <c r="H494">
        <v>3.75</v>
      </c>
      <c r="I494">
        <v>1</v>
      </c>
      <c r="J494">
        <v>3.75</v>
      </c>
      <c r="M494"/>
    </row>
    <row r="495" spans="1:13" x14ac:dyDescent="0.25">
      <c r="A495" t="s">
        <v>31</v>
      </c>
      <c r="B495" t="s">
        <v>734</v>
      </c>
      <c r="C495" s="2">
        <v>45586</v>
      </c>
      <c r="D495" s="91">
        <v>0</v>
      </c>
      <c r="E495" t="s">
        <v>5</v>
      </c>
      <c r="F495">
        <v>4007651</v>
      </c>
      <c r="G495" t="s">
        <v>788</v>
      </c>
      <c r="H495">
        <v>3.75</v>
      </c>
      <c r="I495">
        <v>1</v>
      </c>
      <c r="J495">
        <v>3.75</v>
      </c>
      <c r="M495"/>
    </row>
    <row r="496" spans="1:13" x14ac:dyDescent="0.25">
      <c r="A496" t="s">
        <v>31</v>
      </c>
      <c r="B496" t="s">
        <v>55</v>
      </c>
      <c r="C496" s="2">
        <v>45588</v>
      </c>
      <c r="D496" s="91">
        <v>0</v>
      </c>
      <c r="E496" t="s">
        <v>19</v>
      </c>
      <c r="F496">
        <v>4007652</v>
      </c>
      <c r="G496" t="s">
        <v>788</v>
      </c>
      <c r="H496">
        <v>3.75</v>
      </c>
      <c r="I496">
        <v>1</v>
      </c>
      <c r="J496">
        <v>3.75</v>
      </c>
      <c r="M496"/>
    </row>
    <row r="497" spans="1:13" x14ac:dyDescent="0.25">
      <c r="A497" t="s">
        <v>31</v>
      </c>
      <c r="B497" t="s">
        <v>59</v>
      </c>
      <c r="C497" s="2">
        <v>45588</v>
      </c>
      <c r="D497" s="91">
        <v>0</v>
      </c>
      <c r="E497" t="s">
        <v>5</v>
      </c>
      <c r="F497">
        <v>4007654</v>
      </c>
      <c r="G497" t="s">
        <v>788</v>
      </c>
      <c r="H497">
        <v>3.75</v>
      </c>
      <c r="I497">
        <v>1</v>
      </c>
      <c r="J497">
        <v>3.75</v>
      </c>
      <c r="M497"/>
    </row>
    <row r="498" spans="1:13" x14ac:dyDescent="0.25">
      <c r="A498" t="s">
        <v>31</v>
      </c>
      <c r="B498" t="s">
        <v>59</v>
      </c>
      <c r="C498" s="2">
        <v>45587</v>
      </c>
      <c r="D498" s="91">
        <v>3.75</v>
      </c>
      <c r="E498" t="s">
        <v>5</v>
      </c>
      <c r="F498">
        <v>4007664</v>
      </c>
      <c r="G498" t="s">
        <v>788</v>
      </c>
      <c r="H498">
        <v>3.75</v>
      </c>
      <c r="I498">
        <v>0</v>
      </c>
      <c r="J498">
        <v>0</v>
      </c>
      <c r="M498"/>
    </row>
    <row r="499" spans="1:13" x14ac:dyDescent="0.25">
      <c r="A499" t="s">
        <v>31</v>
      </c>
      <c r="B499" t="s">
        <v>55</v>
      </c>
      <c r="C499" s="2">
        <v>45587</v>
      </c>
      <c r="D499" s="91">
        <v>0</v>
      </c>
      <c r="E499" t="s">
        <v>19</v>
      </c>
      <c r="F499">
        <v>4007666</v>
      </c>
      <c r="G499" t="s">
        <v>788</v>
      </c>
      <c r="H499">
        <v>3.75</v>
      </c>
      <c r="I499">
        <v>1</v>
      </c>
      <c r="J499">
        <v>3.75</v>
      </c>
      <c r="M499"/>
    </row>
    <row r="500" spans="1:13" hidden="1" x14ac:dyDescent="0.25">
      <c r="A500" t="s">
        <v>106</v>
      </c>
      <c r="B500" t="s">
        <v>55</v>
      </c>
      <c r="C500" s="2">
        <v>45589</v>
      </c>
      <c r="D500" s="91">
        <v>0</v>
      </c>
      <c r="E500" t="s">
        <v>19</v>
      </c>
      <c r="F500">
        <v>4007697</v>
      </c>
      <c r="G500" t="s">
        <v>788</v>
      </c>
      <c r="H500">
        <v>0</v>
      </c>
      <c r="I500">
        <v>0</v>
      </c>
      <c r="J500">
        <v>0</v>
      </c>
      <c r="M500"/>
    </row>
    <row r="501" spans="1:13" hidden="1" x14ac:dyDescent="0.25">
      <c r="A501" t="s">
        <v>106</v>
      </c>
      <c r="B501" t="s">
        <v>370</v>
      </c>
      <c r="C501" s="2">
        <v>45589</v>
      </c>
      <c r="D501" s="91">
        <v>5</v>
      </c>
      <c r="E501" t="s">
        <v>5</v>
      </c>
      <c r="F501">
        <v>4007699</v>
      </c>
      <c r="G501" t="s">
        <v>788</v>
      </c>
      <c r="H501">
        <v>5</v>
      </c>
      <c r="I501">
        <v>0</v>
      </c>
      <c r="J501">
        <v>0</v>
      </c>
      <c r="M501"/>
    </row>
    <row r="502" spans="1:13" x14ac:dyDescent="0.25">
      <c r="A502" t="s">
        <v>31</v>
      </c>
      <c r="B502" t="s">
        <v>55</v>
      </c>
      <c r="C502" s="2">
        <v>45589</v>
      </c>
      <c r="D502" s="91">
        <v>0</v>
      </c>
      <c r="E502" t="s">
        <v>19</v>
      </c>
      <c r="F502">
        <v>4007700</v>
      </c>
      <c r="G502" t="s">
        <v>788</v>
      </c>
      <c r="H502">
        <v>3.75</v>
      </c>
      <c r="I502">
        <v>1</v>
      </c>
      <c r="J502">
        <v>3.75</v>
      </c>
      <c r="M502"/>
    </row>
    <row r="503" spans="1:13" x14ac:dyDescent="0.25">
      <c r="A503" t="s">
        <v>31</v>
      </c>
      <c r="B503" t="s">
        <v>59</v>
      </c>
      <c r="C503" s="2">
        <v>45589</v>
      </c>
      <c r="D503" s="91">
        <v>0</v>
      </c>
      <c r="E503" t="s">
        <v>5</v>
      </c>
      <c r="F503">
        <v>4007701</v>
      </c>
      <c r="G503" t="s">
        <v>788</v>
      </c>
      <c r="H503">
        <v>3.75</v>
      </c>
      <c r="I503">
        <v>1</v>
      </c>
      <c r="J503">
        <v>3.75</v>
      </c>
      <c r="M503"/>
    </row>
    <row r="504" spans="1:13" x14ac:dyDescent="0.25">
      <c r="A504" t="s">
        <v>31</v>
      </c>
      <c r="B504" t="s">
        <v>698</v>
      </c>
      <c r="C504" s="2">
        <v>45589</v>
      </c>
      <c r="D504" s="91">
        <v>0</v>
      </c>
      <c r="E504" t="s">
        <v>5</v>
      </c>
      <c r="F504">
        <v>4007702</v>
      </c>
      <c r="G504" t="s">
        <v>788</v>
      </c>
      <c r="H504">
        <v>3.75</v>
      </c>
      <c r="I504">
        <v>1</v>
      </c>
      <c r="J504">
        <v>3.75</v>
      </c>
      <c r="M504"/>
    </row>
    <row r="505" spans="1:13" x14ac:dyDescent="0.25">
      <c r="A505" t="s">
        <v>31</v>
      </c>
      <c r="B505" t="s">
        <v>55</v>
      </c>
      <c r="C505" s="2">
        <v>45589</v>
      </c>
      <c r="D505" s="91">
        <v>0</v>
      </c>
      <c r="F505">
        <v>4007703</v>
      </c>
      <c r="G505" t="s">
        <v>854</v>
      </c>
      <c r="H505">
        <v>3.75</v>
      </c>
      <c r="I505">
        <v>1</v>
      </c>
      <c r="J505">
        <v>3.75</v>
      </c>
      <c r="M505"/>
    </row>
    <row r="506" spans="1:13" x14ac:dyDescent="0.25">
      <c r="A506" t="s">
        <v>31</v>
      </c>
      <c r="B506" t="s">
        <v>55</v>
      </c>
      <c r="C506" s="2">
        <v>45589</v>
      </c>
      <c r="D506" s="91">
        <v>0</v>
      </c>
      <c r="F506">
        <v>4007704</v>
      </c>
      <c r="G506" t="s">
        <v>854</v>
      </c>
      <c r="H506">
        <v>3.75</v>
      </c>
      <c r="I506">
        <v>1</v>
      </c>
      <c r="J506">
        <v>3.75</v>
      </c>
      <c r="M506"/>
    </row>
    <row r="507" spans="1:13" x14ac:dyDescent="0.25">
      <c r="A507" t="s">
        <v>31</v>
      </c>
      <c r="B507" t="s">
        <v>333</v>
      </c>
      <c r="C507" s="2">
        <v>45589</v>
      </c>
      <c r="D507" s="91">
        <v>3.75</v>
      </c>
      <c r="E507" t="s">
        <v>5</v>
      </c>
      <c r="F507">
        <v>4007705</v>
      </c>
      <c r="G507" t="s">
        <v>788</v>
      </c>
      <c r="H507">
        <v>3.75</v>
      </c>
      <c r="I507">
        <v>0</v>
      </c>
      <c r="J507">
        <v>0</v>
      </c>
      <c r="M507"/>
    </row>
    <row r="508" spans="1:13" x14ac:dyDescent="0.25">
      <c r="A508" t="s">
        <v>31</v>
      </c>
      <c r="B508" t="s">
        <v>698</v>
      </c>
      <c r="C508" s="2">
        <v>45589</v>
      </c>
      <c r="D508" s="91">
        <v>0</v>
      </c>
      <c r="E508" t="s">
        <v>5</v>
      </c>
      <c r="F508">
        <v>4007706</v>
      </c>
      <c r="G508" t="s">
        <v>788</v>
      </c>
      <c r="H508">
        <v>3.75</v>
      </c>
      <c r="I508">
        <v>1</v>
      </c>
      <c r="J508">
        <v>3.75</v>
      </c>
      <c r="M508"/>
    </row>
    <row r="509" spans="1:13" x14ac:dyDescent="0.25">
      <c r="A509" t="s">
        <v>31</v>
      </c>
      <c r="B509" t="s">
        <v>55</v>
      </c>
      <c r="C509" s="2">
        <v>45589</v>
      </c>
      <c r="D509" s="91">
        <v>0</v>
      </c>
      <c r="F509">
        <v>4007707</v>
      </c>
      <c r="G509" t="s">
        <v>854</v>
      </c>
      <c r="H509">
        <v>3.75</v>
      </c>
      <c r="I509">
        <v>1</v>
      </c>
      <c r="J509">
        <v>3.75</v>
      </c>
      <c r="M509"/>
    </row>
    <row r="510" spans="1:13" x14ac:dyDescent="0.25">
      <c r="A510" t="s">
        <v>31</v>
      </c>
      <c r="B510" t="s">
        <v>698</v>
      </c>
      <c r="C510" s="2">
        <v>45589</v>
      </c>
      <c r="D510" s="91">
        <v>0</v>
      </c>
      <c r="E510" t="s">
        <v>5</v>
      </c>
      <c r="F510">
        <v>4007708</v>
      </c>
      <c r="G510" t="s">
        <v>788</v>
      </c>
      <c r="H510">
        <v>3.75</v>
      </c>
      <c r="I510">
        <v>1</v>
      </c>
      <c r="J510">
        <v>3.75</v>
      </c>
      <c r="M510"/>
    </row>
    <row r="511" spans="1:13" hidden="1" x14ac:dyDescent="0.25">
      <c r="A511" t="s">
        <v>92</v>
      </c>
      <c r="B511" t="s">
        <v>331</v>
      </c>
      <c r="C511" s="2">
        <v>45589</v>
      </c>
      <c r="D511" s="91">
        <v>0</v>
      </c>
      <c r="E511" t="s">
        <v>5</v>
      </c>
      <c r="F511">
        <v>4007743</v>
      </c>
      <c r="G511" t="s">
        <v>788</v>
      </c>
      <c r="H511">
        <v>0</v>
      </c>
      <c r="I511">
        <v>0</v>
      </c>
      <c r="J511">
        <v>0</v>
      </c>
      <c r="M511"/>
    </row>
    <row r="512" spans="1:13" hidden="1" x14ac:dyDescent="0.25">
      <c r="A512" t="s">
        <v>92</v>
      </c>
      <c r="B512" t="s">
        <v>55</v>
      </c>
      <c r="C512" s="2">
        <v>45589</v>
      </c>
      <c r="D512" s="91">
        <v>0</v>
      </c>
      <c r="E512" t="s">
        <v>5</v>
      </c>
      <c r="F512">
        <v>4007744</v>
      </c>
      <c r="G512" t="s">
        <v>788</v>
      </c>
      <c r="H512">
        <v>0</v>
      </c>
      <c r="I512">
        <v>0</v>
      </c>
      <c r="J512">
        <v>0</v>
      </c>
      <c r="M512"/>
    </row>
    <row r="513" spans="1:13" hidden="1" x14ac:dyDescent="0.25">
      <c r="A513" t="s">
        <v>106</v>
      </c>
      <c r="B513" t="s">
        <v>582</v>
      </c>
      <c r="C513" s="2">
        <v>45589</v>
      </c>
      <c r="D513" s="91">
        <v>0</v>
      </c>
      <c r="E513" t="s">
        <v>26</v>
      </c>
      <c r="F513">
        <v>4007752</v>
      </c>
      <c r="G513" t="s">
        <v>788</v>
      </c>
      <c r="H513">
        <v>0</v>
      </c>
      <c r="I513">
        <v>0</v>
      </c>
      <c r="J513">
        <v>0</v>
      </c>
      <c r="M513"/>
    </row>
    <row r="514" spans="1:13" x14ac:dyDescent="0.25">
      <c r="A514" t="s">
        <v>31</v>
      </c>
      <c r="B514" t="s">
        <v>333</v>
      </c>
      <c r="C514" s="2">
        <v>45589</v>
      </c>
      <c r="D514" s="91">
        <v>3.75</v>
      </c>
      <c r="E514" t="s">
        <v>5</v>
      </c>
      <c r="F514">
        <v>4007763</v>
      </c>
      <c r="G514" t="s">
        <v>788</v>
      </c>
      <c r="H514">
        <v>3.75</v>
      </c>
      <c r="I514">
        <v>0</v>
      </c>
      <c r="J514">
        <v>0</v>
      </c>
      <c r="M514"/>
    </row>
    <row r="515" spans="1:13" x14ac:dyDescent="0.25">
      <c r="A515" t="s">
        <v>31</v>
      </c>
      <c r="B515" t="s">
        <v>336</v>
      </c>
      <c r="C515" s="2">
        <v>45589</v>
      </c>
      <c r="D515" s="91">
        <v>0</v>
      </c>
      <c r="E515" t="s">
        <v>5</v>
      </c>
      <c r="F515">
        <v>4007776</v>
      </c>
      <c r="G515" t="s">
        <v>788</v>
      </c>
      <c r="H515">
        <v>3.75</v>
      </c>
      <c r="I515">
        <v>1</v>
      </c>
      <c r="J515">
        <v>3.75</v>
      </c>
      <c r="M515"/>
    </row>
    <row r="516" spans="1:13" x14ac:dyDescent="0.25">
      <c r="A516" t="s">
        <v>31</v>
      </c>
      <c r="B516" t="s">
        <v>336</v>
      </c>
      <c r="C516" s="2">
        <v>45589</v>
      </c>
      <c r="D516" s="91">
        <v>0</v>
      </c>
      <c r="E516" t="s">
        <v>5</v>
      </c>
      <c r="F516">
        <v>4007777</v>
      </c>
      <c r="G516" t="s">
        <v>788</v>
      </c>
      <c r="H516">
        <v>3.75</v>
      </c>
      <c r="I516">
        <v>1</v>
      </c>
      <c r="J516">
        <v>3.75</v>
      </c>
      <c r="M516"/>
    </row>
    <row r="517" spans="1:13" hidden="1" x14ac:dyDescent="0.25">
      <c r="A517" t="s">
        <v>106</v>
      </c>
      <c r="B517" t="s">
        <v>581</v>
      </c>
      <c r="C517" s="2">
        <v>45589</v>
      </c>
      <c r="D517" s="91">
        <v>0</v>
      </c>
      <c r="E517" t="s">
        <v>5</v>
      </c>
      <c r="F517">
        <v>4007782</v>
      </c>
      <c r="G517" t="s">
        <v>788</v>
      </c>
      <c r="H517">
        <v>0</v>
      </c>
      <c r="I517">
        <v>0</v>
      </c>
      <c r="J517">
        <v>0</v>
      </c>
      <c r="M517"/>
    </row>
    <row r="518" spans="1:13" hidden="1" x14ac:dyDescent="0.25">
      <c r="A518" t="s">
        <v>106</v>
      </c>
      <c r="B518" t="s">
        <v>390</v>
      </c>
      <c r="C518" s="2">
        <v>45589</v>
      </c>
      <c r="D518" s="91">
        <v>0</v>
      </c>
      <c r="E518" t="s">
        <v>5</v>
      </c>
      <c r="F518">
        <v>4007783</v>
      </c>
      <c r="G518" t="s">
        <v>788</v>
      </c>
      <c r="H518">
        <v>0</v>
      </c>
      <c r="I518">
        <v>0</v>
      </c>
      <c r="J518">
        <v>0</v>
      </c>
      <c r="M518"/>
    </row>
    <row r="519" spans="1:13" x14ac:dyDescent="0.25">
      <c r="A519" t="s">
        <v>31</v>
      </c>
      <c r="B519" t="s">
        <v>336</v>
      </c>
      <c r="C519" s="2">
        <v>45589</v>
      </c>
      <c r="D519" s="91">
        <v>0</v>
      </c>
      <c r="E519" t="s">
        <v>5</v>
      </c>
      <c r="F519">
        <v>4007803</v>
      </c>
      <c r="G519" t="s">
        <v>788</v>
      </c>
      <c r="H519">
        <v>3.75</v>
      </c>
      <c r="I519">
        <v>1</v>
      </c>
      <c r="J519">
        <v>3.75</v>
      </c>
      <c r="M519"/>
    </row>
    <row r="520" spans="1:13" x14ac:dyDescent="0.25">
      <c r="A520" t="s">
        <v>31</v>
      </c>
      <c r="B520" t="s">
        <v>336</v>
      </c>
      <c r="C520" s="2">
        <v>45589</v>
      </c>
      <c r="D520" s="91">
        <v>0</v>
      </c>
      <c r="E520" t="s">
        <v>5</v>
      </c>
      <c r="F520">
        <v>4007804</v>
      </c>
      <c r="G520" t="s">
        <v>788</v>
      </c>
      <c r="H520">
        <v>3.75</v>
      </c>
      <c r="I520">
        <v>1</v>
      </c>
      <c r="J520">
        <v>3.75</v>
      </c>
      <c r="M520"/>
    </row>
    <row r="521" spans="1:13" x14ac:dyDescent="0.25">
      <c r="A521" t="s">
        <v>31</v>
      </c>
      <c r="B521" t="s">
        <v>336</v>
      </c>
      <c r="C521" s="2">
        <v>45589</v>
      </c>
      <c r="D521" s="91">
        <v>0</v>
      </c>
      <c r="E521" t="s">
        <v>5</v>
      </c>
      <c r="F521">
        <v>4007805</v>
      </c>
      <c r="G521" t="s">
        <v>788</v>
      </c>
      <c r="H521">
        <v>3.75</v>
      </c>
      <c r="I521">
        <v>1</v>
      </c>
      <c r="J521">
        <v>3.75</v>
      </c>
      <c r="M521"/>
    </row>
    <row r="522" spans="1:13" x14ac:dyDescent="0.25">
      <c r="A522" t="s">
        <v>31</v>
      </c>
      <c r="B522" t="s">
        <v>336</v>
      </c>
      <c r="C522" s="2">
        <v>45589</v>
      </c>
      <c r="D522" s="91">
        <v>0</v>
      </c>
      <c r="E522" t="s">
        <v>5</v>
      </c>
      <c r="F522">
        <v>4007806</v>
      </c>
      <c r="G522" t="s">
        <v>788</v>
      </c>
      <c r="H522">
        <v>3.75</v>
      </c>
      <c r="I522">
        <v>1</v>
      </c>
      <c r="J522">
        <v>3.75</v>
      </c>
      <c r="M522"/>
    </row>
    <row r="523" spans="1:13" hidden="1" x14ac:dyDescent="0.25">
      <c r="A523" t="s">
        <v>106</v>
      </c>
      <c r="B523" t="s">
        <v>581</v>
      </c>
      <c r="C523" s="2">
        <v>45589</v>
      </c>
      <c r="D523" s="91">
        <v>0</v>
      </c>
      <c r="E523" t="s">
        <v>5</v>
      </c>
      <c r="F523">
        <v>4007810</v>
      </c>
      <c r="G523" t="s">
        <v>788</v>
      </c>
      <c r="H523">
        <v>0</v>
      </c>
      <c r="I523">
        <v>0</v>
      </c>
      <c r="J523">
        <v>0</v>
      </c>
      <c r="M523"/>
    </row>
    <row r="524" spans="1:13" x14ac:dyDescent="0.25">
      <c r="A524" t="s">
        <v>31</v>
      </c>
      <c r="B524" t="s">
        <v>698</v>
      </c>
      <c r="C524" s="2">
        <v>45589</v>
      </c>
      <c r="D524" s="91">
        <v>0</v>
      </c>
      <c r="E524" t="s">
        <v>5</v>
      </c>
      <c r="F524">
        <v>4007813</v>
      </c>
      <c r="G524" t="s">
        <v>788</v>
      </c>
      <c r="H524">
        <v>3.75</v>
      </c>
      <c r="I524">
        <v>1</v>
      </c>
      <c r="J524">
        <v>3.75</v>
      </c>
      <c r="M524"/>
    </row>
    <row r="525" spans="1:13" x14ac:dyDescent="0.25">
      <c r="A525" t="s">
        <v>31</v>
      </c>
      <c r="B525" t="s">
        <v>333</v>
      </c>
      <c r="C525" s="2">
        <v>45589</v>
      </c>
      <c r="D525" s="91">
        <v>3.75</v>
      </c>
      <c r="E525" t="s">
        <v>5</v>
      </c>
      <c r="F525">
        <v>4007819</v>
      </c>
      <c r="G525" t="s">
        <v>788</v>
      </c>
      <c r="H525">
        <v>3.75</v>
      </c>
      <c r="I525">
        <v>0</v>
      </c>
      <c r="J525">
        <v>0</v>
      </c>
      <c r="M525"/>
    </row>
    <row r="526" spans="1:13" hidden="1" x14ac:dyDescent="0.25">
      <c r="A526" t="s">
        <v>106</v>
      </c>
      <c r="B526" t="s">
        <v>55</v>
      </c>
      <c r="C526" s="2">
        <v>45589</v>
      </c>
      <c r="D526" s="91">
        <v>0</v>
      </c>
      <c r="E526" t="s">
        <v>5</v>
      </c>
      <c r="F526">
        <v>4007824</v>
      </c>
      <c r="G526" t="s">
        <v>788</v>
      </c>
      <c r="H526">
        <v>0</v>
      </c>
      <c r="I526">
        <v>0</v>
      </c>
      <c r="J526">
        <v>0</v>
      </c>
      <c r="M526"/>
    </row>
    <row r="527" spans="1:13" hidden="1" x14ac:dyDescent="0.25">
      <c r="A527" t="s">
        <v>106</v>
      </c>
      <c r="B527" t="s">
        <v>55</v>
      </c>
      <c r="C527" s="2">
        <v>45589</v>
      </c>
      <c r="D527" s="91">
        <v>0</v>
      </c>
      <c r="E527" t="s">
        <v>19</v>
      </c>
      <c r="F527">
        <v>4007825</v>
      </c>
      <c r="G527" t="s">
        <v>788</v>
      </c>
      <c r="H527">
        <v>0</v>
      </c>
      <c r="I527">
        <v>0</v>
      </c>
      <c r="J527">
        <v>0</v>
      </c>
      <c r="M527"/>
    </row>
    <row r="528" spans="1:13" hidden="1" x14ac:dyDescent="0.25">
      <c r="A528" t="s">
        <v>92</v>
      </c>
      <c r="B528" t="s">
        <v>461</v>
      </c>
      <c r="C528" s="2">
        <v>45589</v>
      </c>
      <c r="D528" s="91">
        <v>5.5</v>
      </c>
      <c r="E528" t="s">
        <v>5</v>
      </c>
      <c r="F528">
        <v>4007854</v>
      </c>
      <c r="G528" t="s">
        <v>788</v>
      </c>
      <c r="H528">
        <v>5.5</v>
      </c>
      <c r="I528">
        <v>0</v>
      </c>
      <c r="J528">
        <v>0</v>
      </c>
      <c r="M528"/>
    </row>
    <row r="529" spans="1:13" hidden="1" x14ac:dyDescent="0.25">
      <c r="A529" t="s">
        <v>92</v>
      </c>
      <c r="B529" t="s">
        <v>390</v>
      </c>
      <c r="C529" s="2">
        <v>45589</v>
      </c>
      <c r="D529" s="91">
        <v>0</v>
      </c>
      <c r="E529" t="s">
        <v>5</v>
      </c>
      <c r="F529">
        <v>4007855</v>
      </c>
      <c r="G529" t="s">
        <v>788</v>
      </c>
      <c r="H529">
        <v>0</v>
      </c>
      <c r="I529">
        <v>0</v>
      </c>
      <c r="J529">
        <v>0</v>
      </c>
      <c r="M529"/>
    </row>
    <row r="530" spans="1:13" x14ac:dyDescent="0.25">
      <c r="A530" t="s">
        <v>31</v>
      </c>
      <c r="B530" t="s">
        <v>336</v>
      </c>
      <c r="C530" s="2">
        <v>45589</v>
      </c>
      <c r="D530" s="91">
        <v>0</v>
      </c>
      <c r="E530" t="s">
        <v>5</v>
      </c>
      <c r="F530">
        <v>4007856</v>
      </c>
      <c r="G530" t="s">
        <v>788</v>
      </c>
      <c r="H530">
        <v>3.75</v>
      </c>
      <c r="I530">
        <v>1</v>
      </c>
      <c r="J530">
        <v>3.75</v>
      </c>
      <c r="M530"/>
    </row>
    <row r="531" spans="1:13" x14ac:dyDescent="0.25">
      <c r="A531" t="s">
        <v>31</v>
      </c>
      <c r="B531" t="s">
        <v>333</v>
      </c>
      <c r="C531" s="2">
        <v>45589</v>
      </c>
      <c r="D531" s="91">
        <v>3.75</v>
      </c>
      <c r="E531" t="s">
        <v>5</v>
      </c>
      <c r="F531">
        <v>4007858</v>
      </c>
      <c r="G531" t="s">
        <v>788</v>
      </c>
      <c r="H531">
        <v>3.75</v>
      </c>
      <c r="I531">
        <v>0</v>
      </c>
      <c r="J531">
        <v>0</v>
      </c>
      <c r="M531"/>
    </row>
    <row r="532" spans="1:13" hidden="1" x14ac:dyDescent="0.25">
      <c r="A532" t="s">
        <v>106</v>
      </c>
      <c r="B532" t="s">
        <v>55</v>
      </c>
      <c r="C532" s="2">
        <v>45589</v>
      </c>
      <c r="D532" s="91">
        <v>0</v>
      </c>
      <c r="E532" t="s">
        <v>19</v>
      </c>
      <c r="F532">
        <v>4007860</v>
      </c>
      <c r="G532" t="s">
        <v>788</v>
      </c>
      <c r="H532">
        <v>0</v>
      </c>
      <c r="I532">
        <v>0</v>
      </c>
      <c r="J532">
        <v>0</v>
      </c>
      <c r="M532"/>
    </row>
    <row r="533" spans="1:13" x14ac:dyDescent="0.25">
      <c r="A533" t="s">
        <v>31</v>
      </c>
      <c r="B533" t="s">
        <v>336</v>
      </c>
      <c r="C533" s="2">
        <v>45589</v>
      </c>
      <c r="D533" s="91">
        <v>0</v>
      </c>
      <c r="E533" t="s">
        <v>5</v>
      </c>
      <c r="F533">
        <v>4007861</v>
      </c>
      <c r="G533" t="s">
        <v>788</v>
      </c>
      <c r="H533">
        <v>3.75</v>
      </c>
      <c r="I533">
        <v>1</v>
      </c>
      <c r="J533">
        <v>3.75</v>
      </c>
      <c r="M533"/>
    </row>
    <row r="534" spans="1:13" x14ac:dyDescent="0.25">
      <c r="A534" t="s">
        <v>31</v>
      </c>
      <c r="B534" t="s">
        <v>336</v>
      </c>
      <c r="C534" s="2">
        <v>45589</v>
      </c>
      <c r="D534" s="91">
        <v>0</v>
      </c>
      <c r="E534" t="s">
        <v>5</v>
      </c>
      <c r="F534">
        <v>4007862</v>
      </c>
      <c r="G534" t="s">
        <v>788</v>
      </c>
      <c r="H534">
        <v>3.75</v>
      </c>
      <c r="I534">
        <v>1</v>
      </c>
      <c r="J534">
        <v>3.75</v>
      </c>
      <c r="M534"/>
    </row>
    <row r="535" spans="1:13" x14ac:dyDescent="0.25">
      <c r="A535" t="s">
        <v>31</v>
      </c>
      <c r="B535" t="s">
        <v>336</v>
      </c>
      <c r="C535" s="2">
        <v>45589</v>
      </c>
      <c r="D535" s="91">
        <v>0</v>
      </c>
      <c r="E535" t="s">
        <v>5</v>
      </c>
      <c r="F535">
        <v>4007863</v>
      </c>
      <c r="G535" t="s">
        <v>788</v>
      </c>
      <c r="H535">
        <v>3.75</v>
      </c>
      <c r="I535">
        <v>1</v>
      </c>
      <c r="J535">
        <v>3.75</v>
      </c>
      <c r="M535"/>
    </row>
    <row r="536" spans="1:13" x14ac:dyDescent="0.25">
      <c r="A536" t="s">
        <v>31</v>
      </c>
      <c r="B536" t="s">
        <v>336</v>
      </c>
      <c r="C536" s="2">
        <v>45589</v>
      </c>
      <c r="D536" s="91">
        <v>0</v>
      </c>
      <c r="E536" t="s">
        <v>5</v>
      </c>
      <c r="F536">
        <v>4007864</v>
      </c>
      <c r="G536" t="s">
        <v>788</v>
      </c>
      <c r="H536">
        <v>3.75</v>
      </c>
      <c r="I536">
        <v>1</v>
      </c>
      <c r="J536">
        <v>3.75</v>
      </c>
      <c r="M536"/>
    </row>
    <row r="537" spans="1:13" x14ac:dyDescent="0.25">
      <c r="A537" t="s">
        <v>31</v>
      </c>
      <c r="B537" t="s">
        <v>336</v>
      </c>
      <c r="C537" s="2">
        <v>45589</v>
      </c>
      <c r="D537" s="91">
        <v>0</v>
      </c>
      <c r="E537" t="s">
        <v>5</v>
      </c>
      <c r="F537">
        <v>4007866</v>
      </c>
      <c r="G537" t="s">
        <v>788</v>
      </c>
      <c r="H537">
        <v>3.75</v>
      </c>
      <c r="I537">
        <v>1</v>
      </c>
      <c r="J537">
        <v>3.75</v>
      </c>
      <c r="M537"/>
    </row>
    <row r="538" spans="1:13" x14ac:dyDescent="0.25">
      <c r="A538" t="s">
        <v>31</v>
      </c>
      <c r="B538" t="s">
        <v>55</v>
      </c>
      <c r="C538" s="2">
        <v>45589</v>
      </c>
      <c r="D538" s="91">
        <v>0</v>
      </c>
      <c r="F538">
        <v>4007873</v>
      </c>
      <c r="G538" t="s">
        <v>854</v>
      </c>
      <c r="H538">
        <v>3.75</v>
      </c>
      <c r="I538">
        <v>1</v>
      </c>
      <c r="J538">
        <v>3.75</v>
      </c>
      <c r="M538"/>
    </row>
    <row r="539" spans="1:13" hidden="1" x14ac:dyDescent="0.25">
      <c r="A539" t="s">
        <v>92</v>
      </c>
      <c r="B539" t="s">
        <v>331</v>
      </c>
      <c r="C539" s="2">
        <v>45589</v>
      </c>
      <c r="D539" s="91">
        <v>0</v>
      </c>
      <c r="E539" t="s">
        <v>5</v>
      </c>
      <c r="F539">
        <v>4007874</v>
      </c>
      <c r="G539" t="s">
        <v>788</v>
      </c>
      <c r="H539">
        <v>0</v>
      </c>
      <c r="I539">
        <v>0</v>
      </c>
      <c r="J539">
        <v>0</v>
      </c>
      <c r="M539"/>
    </row>
    <row r="540" spans="1:13" hidden="1" x14ac:dyDescent="0.25">
      <c r="A540" t="s">
        <v>92</v>
      </c>
      <c r="B540" t="s">
        <v>392</v>
      </c>
      <c r="C540" s="2">
        <v>45589</v>
      </c>
      <c r="D540" s="91">
        <v>0</v>
      </c>
      <c r="E540" t="s">
        <v>5</v>
      </c>
      <c r="F540">
        <v>4007875</v>
      </c>
      <c r="G540" t="s">
        <v>788</v>
      </c>
      <c r="H540">
        <v>0</v>
      </c>
      <c r="I540">
        <v>0</v>
      </c>
      <c r="J540">
        <v>0</v>
      </c>
      <c r="M540"/>
    </row>
    <row r="541" spans="1:13" hidden="1" x14ac:dyDescent="0.25">
      <c r="A541" t="s">
        <v>92</v>
      </c>
      <c r="B541" t="s">
        <v>470</v>
      </c>
      <c r="C541" s="2">
        <v>45589</v>
      </c>
      <c r="D541" s="91">
        <v>0</v>
      </c>
      <c r="E541" t="s">
        <v>5</v>
      </c>
      <c r="F541">
        <v>4007876</v>
      </c>
      <c r="G541" t="s">
        <v>788</v>
      </c>
      <c r="H541">
        <v>0</v>
      </c>
      <c r="I541">
        <v>0</v>
      </c>
      <c r="J541">
        <v>0</v>
      </c>
      <c r="M541"/>
    </row>
    <row r="542" spans="1:13" hidden="1" x14ac:dyDescent="0.25">
      <c r="A542" t="s">
        <v>106</v>
      </c>
      <c r="B542" t="s">
        <v>432</v>
      </c>
      <c r="C542" s="2">
        <v>45589</v>
      </c>
      <c r="D542" s="91">
        <v>0</v>
      </c>
      <c r="E542" t="s">
        <v>26</v>
      </c>
      <c r="F542">
        <v>4007877</v>
      </c>
      <c r="G542" t="s">
        <v>788</v>
      </c>
      <c r="H542">
        <v>0</v>
      </c>
      <c r="I542">
        <v>0</v>
      </c>
      <c r="J542">
        <v>0</v>
      </c>
      <c r="M542"/>
    </row>
    <row r="543" spans="1:13" hidden="1" x14ac:dyDescent="0.25">
      <c r="A543" t="s">
        <v>106</v>
      </c>
      <c r="B543" t="s">
        <v>331</v>
      </c>
      <c r="C543" s="2">
        <v>45589</v>
      </c>
      <c r="D543" s="91">
        <v>0</v>
      </c>
      <c r="E543" t="s">
        <v>5</v>
      </c>
      <c r="F543">
        <v>4007884</v>
      </c>
      <c r="G543" t="s">
        <v>788</v>
      </c>
      <c r="H543">
        <v>0</v>
      </c>
      <c r="I543">
        <v>0</v>
      </c>
      <c r="J543">
        <v>0</v>
      </c>
      <c r="M543"/>
    </row>
    <row r="544" spans="1:13" hidden="1" x14ac:dyDescent="0.25">
      <c r="A544" t="s">
        <v>106</v>
      </c>
      <c r="B544" t="s">
        <v>370</v>
      </c>
      <c r="C544" s="2">
        <v>45589</v>
      </c>
      <c r="D544" s="91">
        <v>0</v>
      </c>
      <c r="E544" t="s">
        <v>5</v>
      </c>
      <c r="F544">
        <v>4007885</v>
      </c>
      <c r="G544" t="s">
        <v>788</v>
      </c>
      <c r="H544">
        <v>0</v>
      </c>
      <c r="I544">
        <v>0</v>
      </c>
      <c r="J544">
        <v>0</v>
      </c>
      <c r="M544"/>
    </row>
    <row r="545" spans="1:13" x14ac:dyDescent="0.25">
      <c r="A545" t="s">
        <v>31</v>
      </c>
      <c r="B545" t="s">
        <v>55</v>
      </c>
      <c r="C545" s="2">
        <v>45589</v>
      </c>
      <c r="D545" s="91">
        <v>0</v>
      </c>
      <c r="E545" t="s">
        <v>19</v>
      </c>
      <c r="F545">
        <v>4007886</v>
      </c>
      <c r="G545" t="s">
        <v>788</v>
      </c>
      <c r="H545">
        <v>3.75</v>
      </c>
      <c r="I545">
        <v>1</v>
      </c>
      <c r="J545">
        <v>3.75</v>
      </c>
      <c r="M545"/>
    </row>
    <row r="546" spans="1:13" x14ac:dyDescent="0.25">
      <c r="A546" t="s">
        <v>31</v>
      </c>
      <c r="B546" t="s">
        <v>55</v>
      </c>
      <c r="C546" s="2">
        <v>45589</v>
      </c>
      <c r="D546" s="91">
        <v>3.75</v>
      </c>
      <c r="E546" t="s">
        <v>19</v>
      </c>
      <c r="F546">
        <v>4007887</v>
      </c>
      <c r="G546" t="s">
        <v>788</v>
      </c>
      <c r="H546">
        <v>3.75</v>
      </c>
      <c r="I546">
        <v>0</v>
      </c>
      <c r="J546">
        <v>0</v>
      </c>
      <c r="M546"/>
    </row>
    <row r="547" spans="1:13" x14ac:dyDescent="0.25">
      <c r="A547" t="s">
        <v>31</v>
      </c>
      <c r="B547" t="s">
        <v>59</v>
      </c>
      <c r="C547" s="2">
        <v>45589</v>
      </c>
      <c r="D547" s="91">
        <v>0</v>
      </c>
      <c r="E547" t="s">
        <v>5</v>
      </c>
      <c r="F547">
        <v>4007888</v>
      </c>
      <c r="G547" t="s">
        <v>788</v>
      </c>
      <c r="H547">
        <v>3.75</v>
      </c>
      <c r="I547">
        <v>1</v>
      </c>
      <c r="J547">
        <v>3.75</v>
      </c>
      <c r="M547"/>
    </row>
    <row r="548" spans="1:13" x14ac:dyDescent="0.25">
      <c r="A548" t="s">
        <v>31</v>
      </c>
      <c r="B548" t="s">
        <v>59</v>
      </c>
      <c r="C548" s="2">
        <v>45589</v>
      </c>
      <c r="D548" s="91">
        <v>0</v>
      </c>
      <c r="E548" t="s">
        <v>5</v>
      </c>
      <c r="F548">
        <v>4007889</v>
      </c>
      <c r="G548" t="s">
        <v>788</v>
      </c>
      <c r="H548">
        <v>3.75</v>
      </c>
      <c r="I548">
        <v>1</v>
      </c>
      <c r="J548">
        <v>3.75</v>
      </c>
      <c r="M548"/>
    </row>
    <row r="549" spans="1:13" hidden="1" x14ac:dyDescent="0.25">
      <c r="A549" t="s">
        <v>106</v>
      </c>
      <c r="B549" t="s">
        <v>582</v>
      </c>
      <c r="C549" s="2">
        <v>45589</v>
      </c>
      <c r="D549" s="91">
        <v>0</v>
      </c>
      <c r="E549" t="s">
        <v>26</v>
      </c>
      <c r="F549">
        <v>4007890</v>
      </c>
      <c r="G549" t="s">
        <v>788</v>
      </c>
      <c r="H549">
        <v>0</v>
      </c>
      <c r="I549">
        <v>0</v>
      </c>
      <c r="J549">
        <v>0</v>
      </c>
      <c r="M549"/>
    </row>
    <row r="550" spans="1:13" hidden="1" x14ac:dyDescent="0.25">
      <c r="A550" t="s">
        <v>92</v>
      </c>
      <c r="B550" t="s">
        <v>390</v>
      </c>
      <c r="C550" s="2">
        <v>45589</v>
      </c>
      <c r="D550" s="91">
        <v>0</v>
      </c>
      <c r="E550" t="s">
        <v>5</v>
      </c>
      <c r="F550">
        <v>4007892</v>
      </c>
      <c r="G550" t="s">
        <v>788</v>
      </c>
      <c r="H550">
        <v>0</v>
      </c>
      <c r="I550">
        <v>0</v>
      </c>
      <c r="J550">
        <v>0</v>
      </c>
      <c r="M550"/>
    </row>
    <row r="551" spans="1:13" hidden="1" x14ac:dyDescent="0.25">
      <c r="A551" t="s">
        <v>92</v>
      </c>
      <c r="B551" t="s">
        <v>461</v>
      </c>
      <c r="C551" s="2">
        <v>45589</v>
      </c>
      <c r="D551" s="91">
        <v>0</v>
      </c>
      <c r="E551" t="s">
        <v>5</v>
      </c>
      <c r="F551">
        <v>4007893</v>
      </c>
      <c r="G551" t="s">
        <v>788</v>
      </c>
      <c r="H551">
        <v>0</v>
      </c>
      <c r="I551">
        <v>0</v>
      </c>
      <c r="J551">
        <v>0</v>
      </c>
      <c r="M551"/>
    </row>
    <row r="552" spans="1:13" hidden="1" x14ac:dyDescent="0.25">
      <c r="A552" t="s">
        <v>106</v>
      </c>
      <c r="B552" t="s">
        <v>392</v>
      </c>
      <c r="C552" s="2">
        <v>45589</v>
      </c>
      <c r="D552" s="91">
        <v>0</v>
      </c>
      <c r="E552" t="s">
        <v>26</v>
      </c>
      <c r="F552">
        <v>4007899</v>
      </c>
      <c r="G552" t="s">
        <v>788</v>
      </c>
      <c r="H552">
        <v>0</v>
      </c>
      <c r="I552">
        <v>0</v>
      </c>
      <c r="J552">
        <v>0</v>
      </c>
      <c r="M552"/>
    </row>
    <row r="553" spans="1:13" hidden="1" x14ac:dyDescent="0.25">
      <c r="A553" t="s">
        <v>106</v>
      </c>
      <c r="B553" t="s">
        <v>582</v>
      </c>
      <c r="C553" s="2">
        <v>45589</v>
      </c>
      <c r="D553" s="91">
        <v>0</v>
      </c>
      <c r="E553" t="s">
        <v>26</v>
      </c>
      <c r="F553">
        <v>4007901</v>
      </c>
      <c r="G553" t="s">
        <v>788</v>
      </c>
      <c r="H553">
        <v>0</v>
      </c>
      <c r="I553">
        <v>0</v>
      </c>
      <c r="J553">
        <v>0</v>
      </c>
      <c r="M553"/>
    </row>
    <row r="554" spans="1:13" hidden="1" x14ac:dyDescent="0.25">
      <c r="A554" t="s">
        <v>106</v>
      </c>
      <c r="B554" t="s">
        <v>444</v>
      </c>
      <c r="C554" s="2">
        <v>45589</v>
      </c>
      <c r="D554" s="91">
        <v>0</v>
      </c>
      <c r="E554" t="s">
        <v>5</v>
      </c>
      <c r="F554">
        <v>4007902</v>
      </c>
      <c r="G554" t="s">
        <v>788</v>
      </c>
      <c r="H554">
        <v>0</v>
      </c>
      <c r="I554">
        <v>0</v>
      </c>
      <c r="J554">
        <v>0</v>
      </c>
      <c r="M554"/>
    </row>
    <row r="555" spans="1:13" hidden="1" x14ac:dyDescent="0.25">
      <c r="A555" t="s">
        <v>106</v>
      </c>
      <c r="B555" t="s">
        <v>470</v>
      </c>
      <c r="C555" s="2">
        <v>45589</v>
      </c>
      <c r="D555" s="91">
        <v>0</v>
      </c>
      <c r="E555" t="s">
        <v>5</v>
      </c>
      <c r="F555">
        <v>4007903</v>
      </c>
      <c r="G555" t="s">
        <v>788</v>
      </c>
      <c r="H555">
        <v>0</v>
      </c>
      <c r="I555">
        <v>0</v>
      </c>
      <c r="J555">
        <v>0</v>
      </c>
      <c r="M555"/>
    </row>
    <row r="556" spans="1:13" hidden="1" x14ac:dyDescent="0.25">
      <c r="A556" t="s">
        <v>106</v>
      </c>
      <c r="B556" t="s">
        <v>55</v>
      </c>
      <c r="C556" s="2">
        <v>45589</v>
      </c>
      <c r="D556" s="91">
        <v>0</v>
      </c>
      <c r="E556" t="s">
        <v>5</v>
      </c>
      <c r="F556">
        <v>4007904</v>
      </c>
      <c r="G556" t="s">
        <v>788</v>
      </c>
      <c r="H556">
        <v>0</v>
      </c>
      <c r="I556">
        <v>0</v>
      </c>
      <c r="J556">
        <v>0</v>
      </c>
      <c r="M556"/>
    </row>
    <row r="557" spans="1:13" hidden="1" x14ac:dyDescent="0.25">
      <c r="A557" t="s">
        <v>106</v>
      </c>
      <c r="B557" t="s">
        <v>432</v>
      </c>
      <c r="C557" s="2">
        <v>45589</v>
      </c>
      <c r="D557" s="91">
        <v>0</v>
      </c>
      <c r="E557" t="s">
        <v>26</v>
      </c>
      <c r="F557">
        <v>4007916</v>
      </c>
      <c r="G557" t="s">
        <v>788</v>
      </c>
      <c r="H557">
        <v>0</v>
      </c>
      <c r="I557">
        <v>0</v>
      </c>
      <c r="J557">
        <v>0</v>
      </c>
      <c r="M557"/>
    </row>
    <row r="558" spans="1:13" hidden="1" x14ac:dyDescent="0.25">
      <c r="A558" t="s">
        <v>92</v>
      </c>
      <c r="B558" t="s">
        <v>331</v>
      </c>
      <c r="C558" s="2">
        <v>45589</v>
      </c>
      <c r="D558" s="91">
        <v>0</v>
      </c>
      <c r="E558" t="s">
        <v>5</v>
      </c>
      <c r="F558">
        <v>4007944</v>
      </c>
      <c r="G558" t="s">
        <v>788</v>
      </c>
      <c r="H558">
        <v>0</v>
      </c>
      <c r="I558">
        <v>0</v>
      </c>
      <c r="J558">
        <v>0</v>
      </c>
      <c r="M558"/>
    </row>
    <row r="559" spans="1:13" hidden="1" x14ac:dyDescent="0.25">
      <c r="A559" t="s">
        <v>106</v>
      </c>
      <c r="B559" t="s">
        <v>60</v>
      </c>
      <c r="C559" s="2">
        <v>45589</v>
      </c>
      <c r="D559" s="91">
        <v>0</v>
      </c>
      <c r="E559" t="s">
        <v>5</v>
      </c>
      <c r="F559">
        <v>4007948</v>
      </c>
      <c r="G559" t="s">
        <v>788</v>
      </c>
      <c r="H559">
        <v>0</v>
      </c>
      <c r="I559">
        <v>0</v>
      </c>
      <c r="J559">
        <v>0</v>
      </c>
      <c r="M559"/>
    </row>
    <row r="560" spans="1:13" hidden="1" x14ac:dyDescent="0.25">
      <c r="A560" t="s">
        <v>106</v>
      </c>
      <c r="B560" t="s">
        <v>55</v>
      </c>
      <c r="C560" s="2">
        <v>45589</v>
      </c>
      <c r="D560" s="91">
        <v>0</v>
      </c>
      <c r="E560" t="s">
        <v>5</v>
      </c>
      <c r="F560">
        <v>4007949</v>
      </c>
      <c r="G560" t="s">
        <v>788</v>
      </c>
      <c r="H560">
        <v>0</v>
      </c>
      <c r="I560">
        <v>0</v>
      </c>
      <c r="J560">
        <v>0</v>
      </c>
      <c r="M560"/>
    </row>
    <row r="561" spans="1:13" x14ac:dyDescent="0.25">
      <c r="A561" t="s">
        <v>31</v>
      </c>
      <c r="B561" t="s">
        <v>333</v>
      </c>
      <c r="C561" s="2">
        <v>45589</v>
      </c>
      <c r="D561" s="91">
        <v>0</v>
      </c>
      <c r="E561" t="s">
        <v>5</v>
      </c>
      <c r="F561">
        <v>4007951</v>
      </c>
      <c r="G561" t="s">
        <v>788</v>
      </c>
      <c r="H561">
        <v>3.75</v>
      </c>
      <c r="I561">
        <v>1</v>
      </c>
      <c r="J561">
        <v>3.75</v>
      </c>
      <c r="M561"/>
    </row>
    <row r="562" spans="1:13" x14ac:dyDescent="0.25">
      <c r="A562" t="s">
        <v>31</v>
      </c>
      <c r="B562" t="s">
        <v>734</v>
      </c>
      <c r="C562" s="2">
        <v>45589</v>
      </c>
      <c r="D562" s="91">
        <v>0</v>
      </c>
      <c r="E562" t="s">
        <v>5</v>
      </c>
      <c r="F562">
        <v>4007952</v>
      </c>
      <c r="G562" t="s">
        <v>788</v>
      </c>
      <c r="H562">
        <v>3.75</v>
      </c>
      <c r="I562">
        <v>1</v>
      </c>
      <c r="J562">
        <v>3.75</v>
      </c>
      <c r="M562"/>
    </row>
    <row r="563" spans="1:13" hidden="1" x14ac:dyDescent="0.25">
      <c r="A563" t="s">
        <v>92</v>
      </c>
      <c r="B563" t="s">
        <v>56</v>
      </c>
      <c r="C563" s="2">
        <v>45589</v>
      </c>
      <c r="D563" s="91">
        <v>0</v>
      </c>
      <c r="E563" t="s">
        <v>5</v>
      </c>
      <c r="F563">
        <v>4007956</v>
      </c>
      <c r="G563" t="s">
        <v>788</v>
      </c>
      <c r="H563">
        <v>0</v>
      </c>
      <c r="I563">
        <v>0</v>
      </c>
      <c r="J563">
        <v>0</v>
      </c>
      <c r="M563"/>
    </row>
    <row r="564" spans="1:13" x14ac:dyDescent="0.25">
      <c r="A564" t="s">
        <v>31</v>
      </c>
      <c r="B564" t="s">
        <v>59</v>
      </c>
      <c r="C564" s="2">
        <v>45589</v>
      </c>
      <c r="D564" s="91">
        <v>0</v>
      </c>
      <c r="E564" t="s">
        <v>5</v>
      </c>
      <c r="F564">
        <v>4007957</v>
      </c>
      <c r="G564" t="s">
        <v>788</v>
      </c>
      <c r="H564">
        <v>3.75</v>
      </c>
      <c r="I564">
        <v>1</v>
      </c>
      <c r="J564">
        <v>3.75</v>
      </c>
      <c r="M564"/>
    </row>
    <row r="565" spans="1:13" x14ac:dyDescent="0.25">
      <c r="A565" t="s">
        <v>31</v>
      </c>
      <c r="B565" t="s">
        <v>698</v>
      </c>
      <c r="C565" s="2">
        <v>45589</v>
      </c>
      <c r="D565" s="91">
        <v>3.75</v>
      </c>
      <c r="E565" t="s">
        <v>5</v>
      </c>
      <c r="F565">
        <v>4007958</v>
      </c>
      <c r="G565" t="s">
        <v>788</v>
      </c>
      <c r="H565">
        <v>3.75</v>
      </c>
      <c r="I565">
        <v>0</v>
      </c>
      <c r="J565">
        <v>0</v>
      </c>
      <c r="M565"/>
    </row>
    <row r="566" spans="1:13" x14ac:dyDescent="0.25">
      <c r="A566" t="s">
        <v>31</v>
      </c>
      <c r="B566" t="s">
        <v>59</v>
      </c>
      <c r="C566" s="2">
        <v>45589</v>
      </c>
      <c r="D566" s="91">
        <v>0</v>
      </c>
      <c r="E566" t="s">
        <v>5</v>
      </c>
      <c r="F566">
        <v>4007961</v>
      </c>
      <c r="G566" t="s">
        <v>788</v>
      </c>
      <c r="H566">
        <v>3.75</v>
      </c>
      <c r="I566">
        <v>1</v>
      </c>
      <c r="J566">
        <v>3.75</v>
      </c>
      <c r="M566"/>
    </row>
    <row r="567" spans="1:13" x14ac:dyDescent="0.25">
      <c r="A567" t="s">
        <v>31</v>
      </c>
      <c r="B567" t="s">
        <v>734</v>
      </c>
      <c r="C567" s="2">
        <v>45589</v>
      </c>
      <c r="D567" s="91">
        <v>3.75</v>
      </c>
      <c r="E567" t="s">
        <v>5</v>
      </c>
      <c r="F567">
        <v>4007962</v>
      </c>
      <c r="G567" t="s">
        <v>788</v>
      </c>
      <c r="H567">
        <v>3.75</v>
      </c>
      <c r="I567">
        <v>0</v>
      </c>
      <c r="J567">
        <v>0</v>
      </c>
      <c r="M567"/>
    </row>
    <row r="568" spans="1:13" hidden="1" x14ac:dyDescent="0.25">
      <c r="A568" t="s">
        <v>106</v>
      </c>
      <c r="B568" t="s">
        <v>370</v>
      </c>
      <c r="C568" s="2">
        <v>45589</v>
      </c>
      <c r="D568" s="91">
        <v>5</v>
      </c>
      <c r="E568" t="s">
        <v>5</v>
      </c>
      <c r="F568">
        <v>4007964</v>
      </c>
      <c r="G568" t="s">
        <v>788</v>
      </c>
      <c r="H568">
        <v>5</v>
      </c>
      <c r="I568">
        <v>0</v>
      </c>
      <c r="J568">
        <v>0</v>
      </c>
      <c r="M568"/>
    </row>
    <row r="569" spans="1:13" x14ac:dyDescent="0.25">
      <c r="A569" t="s">
        <v>31</v>
      </c>
      <c r="B569" t="s">
        <v>333</v>
      </c>
      <c r="C569" s="2">
        <v>45589</v>
      </c>
      <c r="D569" s="91">
        <v>0</v>
      </c>
      <c r="E569" t="s">
        <v>5</v>
      </c>
      <c r="F569">
        <v>4007969</v>
      </c>
      <c r="G569" t="s">
        <v>788</v>
      </c>
      <c r="H569">
        <v>3.75</v>
      </c>
      <c r="I569">
        <v>1</v>
      </c>
      <c r="J569">
        <v>3.75</v>
      </c>
      <c r="M569"/>
    </row>
    <row r="570" spans="1:13" x14ac:dyDescent="0.25">
      <c r="A570" t="s">
        <v>31</v>
      </c>
      <c r="B570" t="s">
        <v>59</v>
      </c>
      <c r="C570" s="2">
        <v>45589</v>
      </c>
      <c r="D570" s="91">
        <v>0</v>
      </c>
      <c r="E570" t="s">
        <v>5</v>
      </c>
      <c r="F570">
        <v>4007970</v>
      </c>
      <c r="G570" t="s">
        <v>788</v>
      </c>
      <c r="H570">
        <v>3.75</v>
      </c>
      <c r="I570">
        <v>1</v>
      </c>
      <c r="J570">
        <v>3.75</v>
      </c>
      <c r="M570"/>
    </row>
    <row r="571" spans="1:13" x14ac:dyDescent="0.25">
      <c r="A571" t="s">
        <v>31</v>
      </c>
      <c r="B571" t="s">
        <v>734</v>
      </c>
      <c r="C571" s="2">
        <v>45589</v>
      </c>
      <c r="D571" s="91">
        <v>3.75</v>
      </c>
      <c r="E571" t="s">
        <v>5</v>
      </c>
      <c r="F571">
        <v>4007971</v>
      </c>
      <c r="G571" t="s">
        <v>788</v>
      </c>
      <c r="H571">
        <v>3.75</v>
      </c>
      <c r="I571">
        <v>0</v>
      </c>
      <c r="J571">
        <v>0</v>
      </c>
      <c r="M571"/>
    </row>
    <row r="572" spans="1:13" x14ac:dyDescent="0.25">
      <c r="A572" t="s">
        <v>31</v>
      </c>
      <c r="B572" t="s">
        <v>333</v>
      </c>
      <c r="C572" s="2">
        <v>45589</v>
      </c>
      <c r="D572" s="91">
        <v>0</v>
      </c>
      <c r="E572" t="s">
        <v>5</v>
      </c>
      <c r="F572">
        <v>4007974</v>
      </c>
      <c r="G572" t="s">
        <v>788</v>
      </c>
      <c r="H572">
        <v>3.75</v>
      </c>
      <c r="I572">
        <v>1</v>
      </c>
      <c r="J572">
        <v>3.75</v>
      </c>
      <c r="M572"/>
    </row>
    <row r="573" spans="1:13" x14ac:dyDescent="0.25">
      <c r="A573" t="s">
        <v>31</v>
      </c>
      <c r="B573" t="s">
        <v>734</v>
      </c>
      <c r="C573" s="2">
        <v>45589</v>
      </c>
      <c r="D573" s="91">
        <v>3.75</v>
      </c>
      <c r="E573" t="s">
        <v>5</v>
      </c>
      <c r="F573">
        <v>4007975</v>
      </c>
      <c r="G573" t="s">
        <v>788</v>
      </c>
      <c r="H573">
        <v>3.75</v>
      </c>
      <c r="I573">
        <v>0</v>
      </c>
      <c r="J573">
        <v>0</v>
      </c>
      <c r="M573"/>
    </row>
    <row r="574" spans="1:13" hidden="1" x14ac:dyDescent="0.25">
      <c r="A574" t="s">
        <v>106</v>
      </c>
      <c r="B574" t="s">
        <v>470</v>
      </c>
      <c r="C574" s="2">
        <v>45589</v>
      </c>
      <c r="D574" s="91">
        <v>0</v>
      </c>
      <c r="E574" t="s">
        <v>5</v>
      </c>
      <c r="F574">
        <v>4007976</v>
      </c>
      <c r="G574" t="s">
        <v>788</v>
      </c>
      <c r="H574">
        <v>0</v>
      </c>
      <c r="I574">
        <v>0</v>
      </c>
      <c r="J574">
        <v>0</v>
      </c>
      <c r="M574"/>
    </row>
    <row r="575" spans="1:13" hidden="1" x14ac:dyDescent="0.25">
      <c r="A575" t="s">
        <v>106</v>
      </c>
      <c r="B575" t="s">
        <v>55</v>
      </c>
      <c r="C575" s="2">
        <v>45589</v>
      </c>
      <c r="D575" s="91">
        <v>0</v>
      </c>
      <c r="E575" t="s">
        <v>5</v>
      </c>
      <c r="F575">
        <v>4007977</v>
      </c>
      <c r="G575" t="s">
        <v>788</v>
      </c>
      <c r="H575">
        <v>0</v>
      </c>
      <c r="I575">
        <v>0</v>
      </c>
      <c r="J575">
        <v>0</v>
      </c>
      <c r="M575"/>
    </row>
    <row r="576" spans="1:13" hidden="1" x14ac:dyDescent="0.25">
      <c r="A576" t="s">
        <v>106</v>
      </c>
      <c r="B576" t="s">
        <v>55</v>
      </c>
      <c r="C576" s="2">
        <v>45589</v>
      </c>
      <c r="D576" s="91">
        <v>5</v>
      </c>
      <c r="E576" t="s">
        <v>19</v>
      </c>
      <c r="F576">
        <v>4007979</v>
      </c>
      <c r="G576" t="s">
        <v>788</v>
      </c>
      <c r="H576">
        <v>5</v>
      </c>
      <c r="I576">
        <v>0</v>
      </c>
      <c r="J576">
        <v>0</v>
      </c>
      <c r="M576"/>
    </row>
    <row r="577" spans="1:13" hidden="1" x14ac:dyDescent="0.25">
      <c r="A577" t="s">
        <v>106</v>
      </c>
      <c r="B577" t="s">
        <v>581</v>
      </c>
      <c r="C577" s="2">
        <v>45589</v>
      </c>
      <c r="D577" s="91">
        <v>5</v>
      </c>
      <c r="E577" t="s">
        <v>5</v>
      </c>
      <c r="F577">
        <v>4007981</v>
      </c>
      <c r="G577" t="s">
        <v>788</v>
      </c>
      <c r="H577">
        <v>5</v>
      </c>
      <c r="I577">
        <v>0</v>
      </c>
      <c r="J577">
        <v>0</v>
      </c>
      <c r="M577"/>
    </row>
    <row r="578" spans="1:13" hidden="1" x14ac:dyDescent="0.25">
      <c r="A578" t="s">
        <v>106</v>
      </c>
      <c r="B578" t="s">
        <v>55</v>
      </c>
      <c r="C578" s="2">
        <v>45589</v>
      </c>
      <c r="D578" s="91">
        <v>0</v>
      </c>
      <c r="E578" t="s">
        <v>5</v>
      </c>
      <c r="F578">
        <v>4007985</v>
      </c>
      <c r="G578" t="s">
        <v>788</v>
      </c>
      <c r="H578">
        <v>0</v>
      </c>
      <c r="I578">
        <v>0</v>
      </c>
      <c r="J578">
        <v>0</v>
      </c>
      <c r="M578"/>
    </row>
    <row r="579" spans="1:13" x14ac:dyDescent="0.25">
      <c r="A579" t="s">
        <v>31</v>
      </c>
      <c r="B579" t="s">
        <v>698</v>
      </c>
      <c r="C579" s="2">
        <v>45589</v>
      </c>
      <c r="D579" s="91">
        <v>0</v>
      </c>
      <c r="E579" t="s">
        <v>5</v>
      </c>
      <c r="F579">
        <v>4007987</v>
      </c>
      <c r="G579" t="s">
        <v>788</v>
      </c>
      <c r="H579">
        <v>3.75</v>
      </c>
      <c r="I579">
        <v>1</v>
      </c>
      <c r="J579">
        <v>3.75</v>
      </c>
      <c r="M579"/>
    </row>
    <row r="580" spans="1:13" hidden="1" x14ac:dyDescent="0.25">
      <c r="A580" t="s">
        <v>106</v>
      </c>
      <c r="B580" t="s">
        <v>406</v>
      </c>
      <c r="C580" s="2">
        <v>45589</v>
      </c>
      <c r="D580" s="91">
        <v>0</v>
      </c>
      <c r="E580" t="s">
        <v>26</v>
      </c>
      <c r="F580">
        <v>4007988</v>
      </c>
      <c r="G580" t="s">
        <v>788</v>
      </c>
      <c r="H580">
        <v>0</v>
      </c>
      <c r="I580">
        <v>0</v>
      </c>
      <c r="J580">
        <v>0</v>
      </c>
      <c r="M580"/>
    </row>
    <row r="581" spans="1:13" hidden="1" x14ac:dyDescent="0.25">
      <c r="A581" t="s">
        <v>106</v>
      </c>
      <c r="B581" t="s">
        <v>392</v>
      </c>
      <c r="C581" s="2">
        <v>45589</v>
      </c>
      <c r="D581" s="91">
        <v>0</v>
      </c>
      <c r="E581" t="s">
        <v>26</v>
      </c>
      <c r="F581">
        <v>4007989</v>
      </c>
      <c r="G581" t="s">
        <v>788</v>
      </c>
      <c r="H581">
        <v>0</v>
      </c>
      <c r="I581">
        <v>0</v>
      </c>
      <c r="J581">
        <v>0</v>
      </c>
      <c r="M581"/>
    </row>
    <row r="582" spans="1:13" hidden="1" x14ac:dyDescent="0.25">
      <c r="A582" t="s">
        <v>106</v>
      </c>
      <c r="B582" t="s">
        <v>56</v>
      </c>
      <c r="C582" s="2">
        <v>45589</v>
      </c>
      <c r="D582" s="91">
        <v>0</v>
      </c>
      <c r="E582" t="s">
        <v>5</v>
      </c>
      <c r="F582">
        <v>4007991</v>
      </c>
      <c r="G582" t="s">
        <v>788</v>
      </c>
      <c r="H582">
        <v>0</v>
      </c>
      <c r="I582">
        <v>0</v>
      </c>
      <c r="J582">
        <v>0</v>
      </c>
      <c r="M582"/>
    </row>
    <row r="583" spans="1:13" hidden="1" x14ac:dyDescent="0.25">
      <c r="A583" t="s">
        <v>106</v>
      </c>
      <c r="B583" t="s">
        <v>55</v>
      </c>
      <c r="C583" s="2">
        <v>45589</v>
      </c>
      <c r="D583" s="91">
        <v>0</v>
      </c>
      <c r="E583" t="s">
        <v>19</v>
      </c>
      <c r="F583">
        <v>4007992</v>
      </c>
      <c r="G583" t="s">
        <v>788</v>
      </c>
      <c r="H583">
        <v>0</v>
      </c>
      <c r="I583">
        <v>0</v>
      </c>
      <c r="J583">
        <v>0</v>
      </c>
      <c r="M583"/>
    </row>
    <row r="584" spans="1:13" hidden="1" x14ac:dyDescent="0.25">
      <c r="A584" t="s">
        <v>106</v>
      </c>
      <c r="B584" t="s">
        <v>60</v>
      </c>
      <c r="C584" s="2">
        <v>45589</v>
      </c>
      <c r="D584" s="91">
        <v>5</v>
      </c>
      <c r="E584" t="s">
        <v>5</v>
      </c>
      <c r="F584">
        <v>4007993</v>
      </c>
      <c r="G584" t="s">
        <v>788</v>
      </c>
      <c r="H584">
        <v>5</v>
      </c>
      <c r="I584">
        <v>0</v>
      </c>
      <c r="J584">
        <v>0</v>
      </c>
      <c r="M584"/>
    </row>
    <row r="585" spans="1:13" hidden="1" x14ac:dyDescent="0.25">
      <c r="A585" t="s">
        <v>106</v>
      </c>
      <c r="B585" t="s">
        <v>331</v>
      </c>
      <c r="C585" s="2">
        <v>45589</v>
      </c>
      <c r="D585" s="91">
        <v>5</v>
      </c>
      <c r="E585" t="s">
        <v>5</v>
      </c>
      <c r="F585">
        <v>4007994</v>
      </c>
      <c r="G585" t="s">
        <v>788</v>
      </c>
      <c r="H585">
        <v>5</v>
      </c>
      <c r="I585">
        <v>0</v>
      </c>
      <c r="J585">
        <v>0</v>
      </c>
      <c r="M585"/>
    </row>
    <row r="586" spans="1:13" hidden="1" x14ac:dyDescent="0.25">
      <c r="A586" t="s">
        <v>106</v>
      </c>
      <c r="B586" t="s">
        <v>432</v>
      </c>
      <c r="C586" s="2">
        <v>45589</v>
      </c>
      <c r="D586" s="91">
        <v>0</v>
      </c>
      <c r="E586" t="s">
        <v>26</v>
      </c>
      <c r="F586">
        <v>4007996</v>
      </c>
      <c r="G586" t="s">
        <v>788</v>
      </c>
      <c r="H586">
        <v>0</v>
      </c>
      <c r="I586">
        <v>0</v>
      </c>
      <c r="J586">
        <v>0</v>
      </c>
      <c r="M586"/>
    </row>
    <row r="587" spans="1:13" hidden="1" x14ac:dyDescent="0.25">
      <c r="A587" t="s">
        <v>92</v>
      </c>
      <c r="B587" t="s">
        <v>444</v>
      </c>
      <c r="C587" s="2">
        <v>45589</v>
      </c>
      <c r="D587" s="91">
        <v>0</v>
      </c>
      <c r="E587" t="s">
        <v>5</v>
      </c>
      <c r="F587">
        <v>4007998</v>
      </c>
      <c r="G587" t="s">
        <v>788</v>
      </c>
      <c r="H587">
        <v>0</v>
      </c>
      <c r="I587">
        <v>0</v>
      </c>
      <c r="J587">
        <v>0</v>
      </c>
      <c r="M587"/>
    </row>
    <row r="588" spans="1:13" hidden="1" x14ac:dyDescent="0.25">
      <c r="A588" t="s">
        <v>92</v>
      </c>
      <c r="B588" t="s">
        <v>461</v>
      </c>
      <c r="C588" s="2">
        <v>45589</v>
      </c>
      <c r="D588" s="91">
        <v>0</v>
      </c>
      <c r="E588" t="s">
        <v>5</v>
      </c>
      <c r="F588">
        <v>4007999</v>
      </c>
      <c r="G588" t="s">
        <v>788</v>
      </c>
      <c r="H588">
        <v>0</v>
      </c>
      <c r="I588">
        <v>0</v>
      </c>
      <c r="J588">
        <v>0</v>
      </c>
      <c r="M588"/>
    </row>
    <row r="589" spans="1:13" x14ac:dyDescent="0.25">
      <c r="A589" t="s">
        <v>31</v>
      </c>
      <c r="B589" t="s">
        <v>734</v>
      </c>
      <c r="C589" s="2">
        <v>45589</v>
      </c>
      <c r="D589" s="91">
        <v>0</v>
      </c>
      <c r="E589" t="s">
        <v>5</v>
      </c>
      <c r="F589">
        <v>4008000</v>
      </c>
      <c r="G589" t="s">
        <v>788</v>
      </c>
      <c r="H589">
        <v>3.75</v>
      </c>
      <c r="I589">
        <v>1</v>
      </c>
      <c r="J589">
        <v>3.75</v>
      </c>
      <c r="M589"/>
    </row>
    <row r="590" spans="1:13" x14ac:dyDescent="0.25">
      <c r="A590" t="s">
        <v>31</v>
      </c>
      <c r="B590" t="s">
        <v>59</v>
      </c>
      <c r="C590" s="2">
        <v>45589</v>
      </c>
      <c r="D590" s="91">
        <v>0</v>
      </c>
      <c r="E590" t="s">
        <v>5</v>
      </c>
      <c r="F590">
        <v>4008001</v>
      </c>
      <c r="G590" t="s">
        <v>788</v>
      </c>
      <c r="H590">
        <v>3.75</v>
      </c>
      <c r="I590">
        <v>1</v>
      </c>
      <c r="J590">
        <v>3.75</v>
      </c>
      <c r="M590"/>
    </row>
    <row r="591" spans="1:13" x14ac:dyDescent="0.25">
      <c r="A591" t="s">
        <v>31</v>
      </c>
      <c r="B591" t="s">
        <v>336</v>
      </c>
      <c r="C591" s="2">
        <v>45589</v>
      </c>
      <c r="D591" s="91">
        <v>0</v>
      </c>
      <c r="E591" t="s">
        <v>5</v>
      </c>
      <c r="F591">
        <v>4008004</v>
      </c>
      <c r="G591" t="s">
        <v>788</v>
      </c>
      <c r="H591">
        <v>3.75</v>
      </c>
      <c r="I591">
        <v>1</v>
      </c>
      <c r="J591">
        <v>3.75</v>
      </c>
      <c r="M591"/>
    </row>
    <row r="592" spans="1:13" hidden="1" x14ac:dyDescent="0.25">
      <c r="A592" t="s">
        <v>92</v>
      </c>
      <c r="B592" t="s">
        <v>55</v>
      </c>
      <c r="C592" s="2">
        <v>45589</v>
      </c>
      <c r="D592" s="91">
        <v>0</v>
      </c>
      <c r="E592" t="s">
        <v>19</v>
      </c>
      <c r="F592">
        <v>4008006</v>
      </c>
      <c r="G592" t="s">
        <v>788</v>
      </c>
      <c r="H592">
        <v>0</v>
      </c>
      <c r="I592">
        <v>0</v>
      </c>
      <c r="J592">
        <v>0</v>
      </c>
      <c r="M592"/>
    </row>
    <row r="593" spans="1:13" hidden="1" x14ac:dyDescent="0.25">
      <c r="A593" t="s">
        <v>92</v>
      </c>
      <c r="B593" t="s">
        <v>390</v>
      </c>
      <c r="C593" s="2">
        <v>45589</v>
      </c>
      <c r="D593" s="91">
        <v>0</v>
      </c>
      <c r="E593" t="s">
        <v>5</v>
      </c>
      <c r="F593">
        <v>4008007</v>
      </c>
      <c r="G593" t="s">
        <v>788</v>
      </c>
      <c r="H593">
        <v>0</v>
      </c>
      <c r="I593">
        <v>0</v>
      </c>
      <c r="J593">
        <v>0</v>
      </c>
      <c r="M593"/>
    </row>
    <row r="594" spans="1:13" x14ac:dyDescent="0.25">
      <c r="A594" t="s">
        <v>31</v>
      </c>
      <c r="B594" t="s">
        <v>59</v>
      </c>
      <c r="C594" s="2">
        <v>45589</v>
      </c>
      <c r="D594" s="91">
        <v>0</v>
      </c>
      <c r="E594" t="s">
        <v>5</v>
      </c>
      <c r="F594">
        <v>4008008</v>
      </c>
      <c r="G594" t="s">
        <v>788</v>
      </c>
      <c r="H594">
        <v>3.75</v>
      </c>
      <c r="I594">
        <v>1</v>
      </c>
      <c r="J594">
        <v>3.75</v>
      </c>
      <c r="M594"/>
    </row>
    <row r="595" spans="1:13" x14ac:dyDescent="0.25">
      <c r="A595" t="s">
        <v>31</v>
      </c>
      <c r="B595" t="s">
        <v>734</v>
      </c>
      <c r="C595" s="2">
        <v>45589</v>
      </c>
      <c r="D595" s="91">
        <v>0</v>
      </c>
      <c r="E595" t="s">
        <v>5</v>
      </c>
      <c r="F595">
        <v>4008009</v>
      </c>
      <c r="G595" t="s">
        <v>788</v>
      </c>
      <c r="H595">
        <v>3.75</v>
      </c>
      <c r="I595">
        <v>1</v>
      </c>
      <c r="J595">
        <v>3.75</v>
      </c>
      <c r="M595"/>
    </row>
    <row r="596" spans="1:13" x14ac:dyDescent="0.25">
      <c r="A596" t="s">
        <v>31</v>
      </c>
      <c r="B596" t="s">
        <v>336</v>
      </c>
      <c r="C596" s="2">
        <v>45589</v>
      </c>
      <c r="D596" s="91">
        <v>0</v>
      </c>
      <c r="E596" t="s">
        <v>5</v>
      </c>
      <c r="F596">
        <v>4008014</v>
      </c>
      <c r="G596" t="s">
        <v>788</v>
      </c>
      <c r="H596">
        <v>0</v>
      </c>
      <c r="I596">
        <v>0</v>
      </c>
      <c r="J596">
        <v>0</v>
      </c>
      <c r="M596"/>
    </row>
    <row r="597" spans="1:13" hidden="1" x14ac:dyDescent="0.25">
      <c r="A597" t="s">
        <v>106</v>
      </c>
      <c r="B597" t="s">
        <v>461</v>
      </c>
      <c r="C597" s="2">
        <v>45589</v>
      </c>
      <c r="D597" s="91">
        <v>0</v>
      </c>
      <c r="E597" t="s">
        <v>5</v>
      </c>
      <c r="F597">
        <v>4008016</v>
      </c>
      <c r="G597" t="s">
        <v>788</v>
      </c>
      <c r="H597">
        <v>5</v>
      </c>
      <c r="I597">
        <v>1</v>
      </c>
      <c r="J597">
        <v>5</v>
      </c>
      <c r="M597"/>
    </row>
    <row r="598" spans="1:13" hidden="1" x14ac:dyDescent="0.25">
      <c r="A598" t="s">
        <v>92</v>
      </c>
      <c r="B598" t="s">
        <v>470</v>
      </c>
      <c r="C598" s="2">
        <v>45589</v>
      </c>
      <c r="D598" s="91">
        <v>0</v>
      </c>
      <c r="E598" t="s">
        <v>5</v>
      </c>
      <c r="F598">
        <v>4008021</v>
      </c>
      <c r="G598" t="s">
        <v>788</v>
      </c>
      <c r="H598">
        <v>0</v>
      </c>
      <c r="I598">
        <v>0</v>
      </c>
      <c r="J598">
        <v>0</v>
      </c>
      <c r="M598"/>
    </row>
    <row r="599" spans="1:13" hidden="1" x14ac:dyDescent="0.25">
      <c r="A599" t="s">
        <v>92</v>
      </c>
      <c r="B599" t="s">
        <v>470</v>
      </c>
      <c r="C599" s="2">
        <v>45589</v>
      </c>
      <c r="D599" s="91">
        <v>5.5</v>
      </c>
      <c r="E599" t="s">
        <v>5</v>
      </c>
      <c r="F599">
        <v>4008023</v>
      </c>
      <c r="G599" t="s">
        <v>788</v>
      </c>
      <c r="H599">
        <v>5.5</v>
      </c>
      <c r="I599">
        <v>0</v>
      </c>
      <c r="J599">
        <v>0</v>
      </c>
      <c r="M599"/>
    </row>
    <row r="600" spans="1:13" hidden="1" x14ac:dyDescent="0.25">
      <c r="A600" t="s">
        <v>92</v>
      </c>
      <c r="B600" t="s">
        <v>392</v>
      </c>
      <c r="C600" s="2">
        <v>45589</v>
      </c>
      <c r="D600" s="91">
        <v>0</v>
      </c>
      <c r="E600" t="s">
        <v>26</v>
      </c>
      <c r="F600">
        <v>4008024</v>
      </c>
      <c r="G600" t="s">
        <v>788</v>
      </c>
      <c r="H600">
        <v>0</v>
      </c>
      <c r="I600">
        <v>0</v>
      </c>
      <c r="J600">
        <v>0</v>
      </c>
      <c r="M600"/>
    </row>
    <row r="601" spans="1:13" hidden="1" x14ac:dyDescent="0.25">
      <c r="A601" t="s">
        <v>92</v>
      </c>
      <c r="B601" t="s">
        <v>582</v>
      </c>
      <c r="C601" s="2">
        <v>45589</v>
      </c>
      <c r="D601" s="91">
        <v>0</v>
      </c>
      <c r="E601" t="s">
        <v>26</v>
      </c>
      <c r="F601">
        <v>4008025</v>
      </c>
      <c r="G601" t="s">
        <v>788</v>
      </c>
      <c r="H601">
        <v>0</v>
      </c>
      <c r="I601">
        <v>0</v>
      </c>
      <c r="J601">
        <v>0</v>
      </c>
      <c r="M601"/>
    </row>
    <row r="602" spans="1:13" hidden="1" x14ac:dyDescent="0.25">
      <c r="A602" t="s">
        <v>92</v>
      </c>
      <c r="B602" t="s">
        <v>390</v>
      </c>
      <c r="C602" s="2">
        <v>45589</v>
      </c>
      <c r="D602" s="91">
        <v>0</v>
      </c>
      <c r="E602" t="s">
        <v>5</v>
      </c>
      <c r="F602">
        <v>4008026</v>
      </c>
      <c r="G602" t="s">
        <v>788</v>
      </c>
      <c r="H602">
        <v>0</v>
      </c>
      <c r="I602">
        <v>0</v>
      </c>
      <c r="J602">
        <v>0</v>
      </c>
      <c r="M602"/>
    </row>
    <row r="603" spans="1:13" hidden="1" x14ac:dyDescent="0.25">
      <c r="A603" t="s">
        <v>92</v>
      </c>
      <c r="B603" t="s">
        <v>444</v>
      </c>
      <c r="C603" s="2">
        <v>45589</v>
      </c>
      <c r="D603" s="91">
        <v>0</v>
      </c>
      <c r="E603" t="s">
        <v>5</v>
      </c>
      <c r="F603">
        <v>4008027</v>
      </c>
      <c r="G603" t="s">
        <v>788</v>
      </c>
      <c r="H603">
        <v>0</v>
      </c>
      <c r="I603">
        <v>0</v>
      </c>
      <c r="J603">
        <v>0</v>
      </c>
      <c r="M603"/>
    </row>
    <row r="604" spans="1:13" hidden="1" x14ac:dyDescent="0.25">
      <c r="A604" t="s">
        <v>106</v>
      </c>
      <c r="B604" t="s">
        <v>370</v>
      </c>
      <c r="C604" s="2">
        <v>45589</v>
      </c>
      <c r="D604" s="91">
        <v>0</v>
      </c>
      <c r="E604" t="s">
        <v>5</v>
      </c>
      <c r="F604">
        <v>4008029</v>
      </c>
      <c r="G604" t="s">
        <v>788</v>
      </c>
      <c r="H604">
        <v>0</v>
      </c>
      <c r="I604">
        <v>0</v>
      </c>
      <c r="J604">
        <v>0</v>
      </c>
      <c r="M604"/>
    </row>
    <row r="605" spans="1:13" hidden="1" x14ac:dyDescent="0.25">
      <c r="A605" t="s">
        <v>106</v>
      </c>
      <c r="B605" t="s">
        <v>56</v>
      </c>
      <c r="C605" s="2">
        <v>45589</v>
      </c>
      <c r="D605" s="91">
        <v>0</v>
      </c>
      <c r="E605" t="s">
        <v>5</v>
      </c>
      <c r="F605">
        <v>4008032</v>
      </c>
      <c r="G605" t="s">
        <v>788</v>
      </c>
      <c r="H605">
        <v>0</v>
      </c>
      <c r="I605">
        <v>0</v>
      </c>
      <c r="J605">
        <v>0</v>
      </c>
      <c r="M605"/>
    </row>
    <row r="606" spans="1:13" hidden="1" x14ac:dyDescent="0.25">
      <c r="A606" t="s">
        <v>106</v>
      </c>
      <c r="B606" t="s">
        <v>55</v>
      </c>
      <c r="C606" s="2">
        <v>45589</v>
      </c>
      <c r="D606" s="91">
        <v>0</v>
      </c>
      <c r="E606" t="s">
        <v>5</v>
      </c>
      <c r="F606">
        <v>4008033</v>
      </c>
      <c r="G606" t="s">
        <v>788</v>
      </c>
      <c r="H606">
        <v>0</v>
      </c>
      <c r="I606">
        <v>0</v>
      </c>
      <c r="J606">
        <v>0</v>
      </c>
      <c r="M606"/>
    </row>
    <row r="607" spans="1:13" hidden="1" x14ac:dyDescent="0.25">
      <c r="A607" t="s">
        <v>106</v>
      </c>
      <c r="B607" t="s">
        <v>582</v>
      </c>
      <c r="C607" s="2">
        <v>45589</v>
      </c>
      <c r="D607" s="91">
        <v>0</v>
      </c>
      <c r="E607" t="s">
        <v>26</v>
      </c>
      <c r="F607">
        <v>4008049</v>
      </c>
      <c r="G607" t="s">
        <v>788</v>
      </c>
      <c r="H607">
        <v>0</v>
      </c>
      <c r="I607">
        <v>0</v>
      </c>
      <c r="J607">
        <v>0</v>
      </c>
      <c r="M607"/>
    </row>
    <row r="608" spans="1:13" hidden="1" x14ac:dyDescent="0.25">
      <c r="A608" t="s">
        <v>92</v>
      </c>
      <c r="B608" t="s">
        <v>392</v>
      </c>
      <c r="C608" s="2">
        <v>45589</v>
      </c>
      <c r="D608" s="91">
        <v>0</v>
      </c>
      <c r="E608" t="s">
        <v>26</v>
      </c>
      <c r="F608">
        <v>4008051</v>
      </c>
      <c r="G608" t="s">
        <v>788</v>
      </c>
      <c r="H608">
        <v>0</v>
      </c>
      <c r="I608">
        <v>0</v>
      </c>
      <c r="J608">
        <v>0</v>
      </c>
      <c r="M608"/>
    </row>
    <row r="609" spans="1:13" hidden="1" x14ac:dyDescent="0.25">
      <c r="A609" t="s">
        <v>92</v>
      </c>
      <c r="B609" t="s">
        <v>582</v>
      </c>
      <c r="C609" s="2">
        <v>45589</v>
      </c>
      <c r="D609" s="91">
        <v>0</v>
      </c>
      <c r="E609" t="s">
        <v>26</v>
      </c>
      <c r="F609">
        <v>4008052</v>
      </c>
      <c r="G609" t="s">
        <v>788</v>
      </c>
      <c r="H609">
        <v>0</v>
      </c>
      <c r="I609">
        <v>0</v>
      </c>
      <c r="J609">
        <v>0</v>
      </c>
      <c r="M609"/>
    </row>
    <row r="610" spans="1:13" x14ac:dyDescent="0.25">
      <c r="A610" t="s">
        <v>31</v>
      </c>
      <c r="B610" t="s">
        <v>734</v>
      </c>
      <c r="C610" s="2">
        <v>45589</v>
      </c>
      <c r="D610" s="91">
        <v>0</v>
      </c>
      <c r="E610" t="s">
        <v>5</v>
      </c>
      <c r="F610">
        <v>4008055</v>
      </c>
      <c r="G610" t="s">
        <v>788</v>
      </c>
      <c r="H610">
        <v>3.75</v>
      </c>
      <c r="I610">
        <v>1</v>
      </c>
      <c r="J610">
        <v>3.75</v>
      </c>
      <c r="M610"/>
    </row>
    <row r="611" spans="1:13" x14ac:dyDescent="0.25">
      <c r="A611" t="s">
        <v>31</v>
      </c>
      <c r="B611" t="s">
        <v>336</v>
      </c>
      <c r="C611" s="2">
        <v>45589</v>
      </c>
      <c r="D611" s="91">
        <v>0</v>
      </c>
      <c r="E611" t="s">
        <v>5</v>
      </c>
      <c r="F611">
        <v>4008057</v>
      </c>
      <c r="G611" t="s">
        <v>788</v>
      </c>
      <c r="H611">
        <v>3.75</v>
      </c>
      <c r="I611">
        <v>1</v>
      </c>
      <c r="J611">
        <v>3.75</v>
      </c>
      <c r="M611"/>
    </row>
    <row r="612" spans="1:13" x14ac:dyDescent="0.25">
      <c r="A612" t="s">
        <v>31</v>
      </c>
      <c r="B612" t="s">
        <v>734</v>
      </c>
      <c r="C612" s="2">
        <v>45589</v>
      </c>
      <c r="D612" s="91">
        <v>0</v>
      </c>
      <c r="E612" t="s">
        <v>5</v>
      </c>
      <c r="F612">
        <v>4008058</v>
      </c>
      <c r="G612" t="s">
        <v>788</v>
      </c>
      <c r="H612">
        <v>3.75</v>
      </c>
      <c r="I612">
        <v>1</v>
      </c>
      <c r="J612">
        <v>3.75</v>
      </c>
      <c r="M612"/>
    </row>
    <row r="613" spans="1:13" hidden="1" x14ac:dyDescent="0.25">
      <c r="A613" t="s">
        <v>92</v>
      </c>
      <c r="B613" t="s">
        <v>55</v>
      </c>
      <c r="C613" s="2">
        <v>45589</v>
      </c>
      <c r="D613" s="91">
        <v>0</v>
      </c>
      <c r="E613" t="s">
        <v>5</v>
      </c>
      <c r="F613">
        <v>4008065</v>
      </c>
      <c r="G613" t="s">
        <v>788</v>
      </c>
      <c r="H613">
        <v>0</v>
      </c>
      <c r="I613">
        <v>0</v>
      </c>
      <c r="J613">
        <v>0</v>
      </c>
      <c r="M613"/>
    </row>
    <row r="614" spans="1:13" hidden="1" x14ac:dyDescent="0.25">
      <c r="A614" t="s">
        <v>92</v>
      </c>
      <c r="B614" t="s">
        <v>470</v>
      </c>
      <c r="C614" s="2">
        <v>45589</v>
      </c>
      <c r="D614" s="91">
        <v>0</v>
      </c>
      <c r="E614" t="s">
        <v>5</v>
      </c>
      <c r="F614">
        <v>4008066</v>
      </c>
      <c r="G614" t="s">
        <v>788</v>
      </c>
      <c r="H614">
        <v>0</v>
      </c>
      <c r="I614">
        <v>0</v>
      </c>
      <c r="J614">
        <v>0</v>
      </c>
      <c r="M614"/>
    </row>
    <row r="615" spans="1:13" x14ac:dyDescent="0.25">
      <c r="A615" t="s">
        <v>31</v>
      </c>
      <c r="B615" t="s">
        <v>59</v>
      </c>
      <c r="C615" s="2">
        <v>45589</v>
      </c>
      <c r="D615" s="91">
        <v>0</v>
      </c>
      <c r="E615" t="s">
        <v>5</v>
      </c>
      <c r="F615">
        <v>4008069</v>
      </c>
      <c r="G615" t="s">
        <v>788</v>
      </c>
      <c r="H615">
        <v>3.75</v>
      </c>
      <c r="I615">
        <v>1</v>
      </c>
      <c r="J615">
        <v>3.75</v>
      </c>
      <c r="M615"/>
    </row>
    <row r="616" spans="1:13" hidden="1" x14ac:dyDescent="0.25">
      <c r="A616" t="s">
        <v>92</v>
      </c>
      <c r="B616" t="s">
        <v>444</v>
      </c>
      <c r="C616" s="2">
        <v>45589</v>
      </c>
      <c r="D616" s="91">
        <v>0</v>
      </c>
      <c r="E616" t="s">
        <v>5</v>
      </c>
      <c r="F616">
        <v>4008072</v>
      </c>
      <c r="G616" t="s">
        <v>788</v>
      </c>
      <c r="H616">
        <v>0</v>
      </c>
      <c r="I616">
        <v>0</v>
      </c>
      <c r="J616">
        <v>0</v>
      </c>
      <c r="M616"/>
    </row>
    <row r="617" spans="1:13" x14ac:dyDescent="0.25">
      <c r="A617" t="s">
        <v>31</v>
      </c>
      <c r="B617" t="s">
        <v>59</v>
      </c>
      <c r="C617" s="2">
        <v>45589</v>
      </c>
      <c r="D617" s="91">
        <v>0</v>
      </c>
      <c r="E617" t="s">
        <v>5</v>
      </c>
      <c r="F617">
        <v>4008073</v>
      </c>
      <c r="G617" t="s">
        <v>788</v>
      </c>
      <c r="H617">
        <v>3.75</v>
      </c>
      <c r="I617">
        <v>1</v>
      </c>
      <c r="J617">
        <v>3.75</v>
      </c>
      <c r="M617"/>
    </row>
    <row r="618" spans="1:13" x14ac:dyDescent="0.25">
      <c r="A618" t="s">
        <v>31</v>
      </c>
      <c r="B618" t="s">
        <v>734</v>
      </c>
      <c r="C618" s="2">
        <v>45589</v>
      </c>
      <c r="D618" s="91">
        <v>0</v>
      </c>
      <c r="E618" t="s">
        <v>5</v>
      </c>
      <c r="F618">
        <v>4008074</v>
      </c>
      <c r="G618" t="s">
        <v>788</v>
      </c>
      <c r="H618">
        <v>3.75</v>
      </c>
      <c r="I618">
        <v>1</v>
      </c>
      <c r="J618">
        <v>3.75</v>
      </c>
      <c r="M618"/>
    </row>
    <row r="619" spans="1:13" x14ac:dyDescent="0.25">
      <c r="A619" t="s">
        <v>31</v>
      </c>
      <c r="B619" t="s">
        <v>59</v>
      </c>
      <c r="C619" s="2">
        <v>45589</v>
      </c>
      <c r="D619" s="91">
        <v>0</v>
      </c>
      <c r="E619" t="s">
        <v>5</v>
      </c>
      <c r="F619">
        <v>4008075</v>
      </c>
      <c r="G619" t="s">
        <v>788</v>
      </c>
      <c r="H619">
        <v>3.75</v>
      </c>
      <c r="I619">
        <v>1</v>
      </c>
      <c r="J619">
        <v>3.75</v>
      </c>
      <c r="M619"/>
    </row>
    <row r="620" spans="1:13" hidden="1" x14ac:dyDescent="0.25">
      <c r="A620" t="s">
        <v>106</v>
      </c>
      <c r="B620" t="s">
        <v>432</v>
      </c>
      <c r="C620" s="2">
        <v>45589</v>
      </c>
      <c r="D620" s="91">
        <v>0</v>
      </c>
      <c r="E620" t="s">
        <v>26</v>
      </c>
      <c r="F620">
        <v>4008081</v>
      </c>
      <c r="G620" t="s">
        <v>788</v>
      </c>
      <c r="H620">
        <v>0</v>
      </c>
      <c r="I620">
        <v>0</v>
      </c>
      <c r="J620">
        <v>0</v>
      </c>
      <c r="M620"/>
    </row>
    <row r="621" spans="1:13" x14ac:dyDescent="0.25">
      <c r="A621" t="s">
        <v>31</v>
      </c>
      <c r="B621" t="s">
        <v>698</v>
      </c>
      <c r="C621" s="2">
        <v>45589</v>
      </c>
      <c r="D621" s="91">
        <v>0</v>
      </c>
      <c r="E621" t="s">
        <v>5</v>
      </c>
      <c r="F621">
        <v>4008082</v>
      </c>
      <c r="G621" t="s">
        <v>788</v>
      </c>
      <c r="H621">
        <v>3.75</v>
      </c>
      <c r="I621">
        <v>1</v>
      </c>
      <c r="J621">
        <v>3.75</v>
      </c>
      <c r="M621"/>
    </row>
    <row r="622" spans="1:13" x14ac:dyDescent="0.25">
      <c r="A622" t="s">
        <v>31</v>
      </c>
      <c r="B622" t="s">
        <v>698</v>
      </c>
      <c r="C622" s="2">
        <v>45589</v>
      </c>
      <c r="D622" s="91">
        <v>0</v>
      </c>
      <c r="E622" t="s">
        <v>5</v>
      </c>
      <c r="F622">
        <v>4008083</v>
      </c>
      <c r="G622" t="s">
        <v>788</v>
      </c>
      <c r="H622">
        <v>3.75</v>
      </c>
      <c r="I622">
        <v>1</v>
      </c>
      <c r="J622">
        <v>3.75</v>
      </c>
      <c r="M622"/>
    </row>
    <row r="623" spans="1:13" x14ac:dyDescent="0.25">
      <c r="A623" t="s">
        <v>31</v>
      </c>
      <c r="B623" t="s">
        <v>59</v>
      </c>
      <c r="C623" s="2">
        <v>45589</v>
      </c>
      <c r="D623" s="91">
        <v>0</v>
      </c>
      <c r="E623" t="s">
        <v>5</v>
      </c>
      <c r="F623">
        <v>4008092</v>
      </c>
      <c r="G623" t="s">
        <v>788</v>
      </c>
      <c r="H623">
        <v>3.75</v>
      </c>
      <c r="I623">
        <v>1</v>
      </c>
      <c r="J623">
        <v>3.75</v>
      </c>
      <c r="M623"/>
    </row>
    <row r="624" spans="1:13" x14ac:dyDescent="0.25">
      <c r="A624" t="s">
        <v>31</v>
      </c>
      <c r="B624" t="s">
        <v>59</v>
      </c>
      <c r="C624" s="2">
        <v>45589</v>
      </c>
      <c r="D624" s="91">
        <v>0</v>
      </c>
      <c r="E624" t="s">
        <v>5</v>
      </c>
      <c r="F624">
        <v>4008093</v>
      </c>
      <c r="G624" t="s">
        <v>788</v>
      </c>
      <c r="H624">
        <v>3.75</v>
      </c>
      <c r="I624">
        <v>1</v>
      </c>
      <c r="J624">
        <v>3.75</v>
      </c>
      <c r="M624"/>
    </row>
    <row r="625" spans="1:13" hidden="1" x14ac:dyDescent="0.25">
      <c r="A625" t="s">
        <v>92</v>
      </c>
      <c r="B625" t="s">
        <v>55</v>
      </c>
      <c r="C625" s="2">
        <v>45589</v>
      </c>
      <c r="D625" s="91">
        <v>5.5</v>
      </c>
      <c r="E625" t="s">
        <v>5</v>
      </c>
      <c r="F625">
        <v>4008094</v>
      </c>
      <c r="G625" t="s">
        <v>788</v>
      </c>
      <c r="H625">
        <v>5.5</v>
      </c>
      <c r="I625">
        <v>0</v>
      </c>
      <c r="J625">
        <v>0</v>
      </c>
      <c r="M625"/>
    </row>
    <row r="626" spans="1:13" x14ac:dyDescent="0.25">
      <c r="A626" t="s">
        <v>31</v>
      </c>
      <c r="B626" t="s">
        <v>333</v>
      </c>
      <c r="C626" s="2">
        <v>45589</v>
      </c>
      <c r="D626" s="91">
        <v>3.75</v>
      </c>
      <c r="E626" t="s">
        <v>5</v>
      </c>
      <c r="F626">
        <v>4008100</v>
      </c>
      <c r="G626" t="s">
        <v>788</v>
      </c>
      <c r="H626">
        <v>3.75</v>
      </c>
      <c r="I626">
        <v>0</v>
      </c>
      <c r="J626">
        <v>0</v>
      </c>
      <c r="M626"/>
    </row>
    <row r="627" spans="1:13" x14ac:dyDescent="0.25">
      <c r="A627" t="s">
        <v>31</v>
      </c>
      <c r="B627" t="s">
        <v>734</v>
      </c>
      <c r="C627" s="2">
        <v>45589</v>
      </c>
      <c r="D627" s="91">
        <v>0</v>
      </c>
      <c r="E627" t="s">
        <v>5</v>
      </c>
      <c r="F627">
        <v>4008101</v>
      </c>
      <c r="G627" t="s">
        <v>788</v>
      </c>
      <c r="H627">
        <v>3.75</v>
      </c>
      <c r="I627">
        <v>1</v>
      </c>
      <c r="J627">
        <v>3.75</v>
      </c>
      <c r="M627"/>
    </row>
    <row r="628" spans="1:13" hidden="1" x14ac:dyDescent="0.25">
      <c r="A628" t="s">
        <v>106</v>
      </c>
      <c r="B628" t="s">
        <v>406</v>
      </c>
      <c r="C628" s="2">
        <v>45589</v>
      </c>
      <c r="D628" s="91">
        <v>5</v>
      </c>
      <c r="E628" t="s">
        <v>26</v>
      </c>
      <c r="F628">
        <v>4008102</v>
      </c>
      <c r="G628" t="s">
        <v>788</v>
      </c>
      <c r="H628">
        <v>5</v>
      </c>
      <c r="I628">
        <v>0</v>
      </c>
      <c r="J628">
        <v>0</v>
      </c>
      <c r="M628"/>
    </row>
    <row r="629" spans="1:13" x14ac:dyDescent="0.25">
      <c r="A629" t="s">
        <v>31</v>
      </c>
      <c r="B629" t="s">
        <v>734</v>
      </c>
      <c r="C629" s="2">
        <v>45589</v>
      </c>
      <c r="D629" s="91">
        <v>0</v>
      </c>
      <c r="E629" t="s">
        <v>5</v>
      </c>
      <c r="F629">
        <v>4008104</v>
      </c>
      <c r="G629" t="s">
        <v>788</v>
      </c>
      <c r="H629">
        <v>3.75</v>
      </c>
      <c r="I629">
        <v>1</v>
      </c>
      <c r="J629">
        <v>3.75</v>
      </c>
      <c r="M629"/>
    </row>
    <row r="630" spans="1:13" x14ac:dyDescent="0.25">
      <c r="A630" t="s">
        <v>31</v>
      </c>
      <c r="B630" t="s">
        <v>698</v>
      </c>
      <c r="C630" s="2">
        <v>45589</v>
      </c>
      <c r="D630" s="91">
        <v>0</v>
      </c>
      <c r="E630" t="s">
        <v>5</v>
      </c>
      <c r="F630">
        <v>4008109</v>
      </c>
      <c r="G630" t="s">
        <v>788</v>
      </c>
      <c r="H630">
        <v>3.75</v>
      </c>
      <c r="I630">
        <v>1</v>
      </c>
      <c r="J630">
        <v>3.75</v>
      </c>
      <c r="M630"/>
    </row>
    <row r="631" spans="1:13" x14ac:dyDescent="0.25">
      <c r="A631" t="s">
        <v>31</v>
      </c>
      <c r="B631" t="s">
        <v>734</v>
      </c>
      <c r="C631" s="2">
        <v>45589</v>
      </c>
      <c r="D631" s="91">
        <v>0</v>
      </c>
      <c r="E631" t="s">
        <v>5</v>
      </c>
      <c r="F631">
        <v>4008110</v>
      </c>
      <c r="G631" t="s">
        <v>788</v>
      </c>
      <c r="H631">
        <v>3.75</v>
      </c>
      <c r="I631">
        <v>1</v>
      </c>
      <c r="J631">
        <v>3.75</v>
      </c>
      <c r="M631"/>
    </row>
    <row r="632" spans="1:13" hidden="1" x14ac:dyDescent="0.25">
      <c r="A632" t="s">
        <v>106</v>
      </c>
      <c r="B632" t="s">
        <v>432</v>
      </c>
      <c r="C632" s="2">
        <v>45589</v>
      </c>
      <c r="D632" s="91">
        <v>0</v>
      </c>
      <c r="E632" t="s">
        <v>26</v>
      </c>
      <c r="F632">
        <v>4008118</v>
      </c>
      <c r="G632" t="s">
        <v>788</v>
      </c>
      <c r="H632">
        <v>0</v>
      </c>
      <c r="I632">
        <v>0</v>
      </c>
      <c r="J632">
        <v>0</v>
      </c>
      <c r="M632"/>
    </row>
    <row r="633" spans="1:13" hidden="1" x14ac:dyDescent="0.25">
      <c r="A633" t="s">
        <v>106</v>
      </c>
      <c r="B633" t="s">
        <v>60</v>
      </c>
      <c r="C633" s="2">
        <v>45589</v>
      </c>
      <c r="D633" s="91">
        <v>5</v>
      </c>
      <c r="E633" t="s">
        <v>5</v>
      </c>
      <c r="F633">
        <v>4008123</v>
      </c>
      <c r="G633" t="s">
        <v>788</v>
      </c>
      <c r="H633">
        <v>5</v>
      </c>
      <c r="I633">
        <v>0</v>
      </c>
      <c r="J633">
        <v>0</v>
      </c>
      <c r="M633"/>
    </row>
    <row r="634" spans="1:13" hidden="1" x14ac:dyDescent="0.25">
      <c r="A634" t="s">
        <v>106</v>
      </c>
      <c r="B634" t="s">
        <v>432</v>
      </c>
      <c r="C634" s="2">
        <v>45589</v>
      </c>
      <c r="D634" s="91">
        <v>0</v>
      </c>
      <c r="E634" t="s">
        <v>26</v>
      </c>
      <c r="F634">
        <v>4008128</v>
      </c>
      <c r="G634" t="s">
        <v>788</v>
      </c>
      <c r="H634">
        <v>0</v>
      </c>
      <c r="I634">
        <v>0</v>
      </c>
      <c r="J634">
        <v>0</v>
      </c>
      <c r="M634"/>
    </row>
    <row r="635" spans="1:13" x14ac:dyDescent="0.25">
      <c r="A635" t="s">
        <v>31</v>
      </c>
      <c r="B635" t="s">
        <v>336</v>
      </c>
      <c r="C635" s="2">
        <v>45589</v>
      </c>
      <c r="D635" s="91">
        <v>0</v>
      </c>
      <c r="E635" t="s">
        <v>5</v>
      </c>
      <c r="F635">
        <v>4008132</v>
      </c>
      <c r="G635" t="s">
        <v>788</v>
      </c>
      <c r="H635">
        <v>3.75</v>
      </c>
      <c r="I635">
        <v>1</v>
      </c>
      <c r="J635">
        <v>3.75</v>
      </c>
      <c r="M635"/>
    </row>
    <row r="636" spans="1:13" hidden="1" x14ac:dyDescent="0.25">
      <c r="A636" t="s">
        <v>106</v>
      </c>
      <c r="B636" t="s">
        <v>370</v>
      </c>
      <c r="C636" s="2">
        <v>45589</v>
      </c>
      <c r="D636" s="91">
        <v>0</v>
      </c>
      <c r="E636" t="s">
        <v>5</v>
      </c>
      <c r="F636">
        <v>4008134</v>
      </c>
      <c r="G636" t="s">
        <v>788</v>
      </c>
      <c r="H636">
        <v>0</v>
      </c>
      <c r="I636">
        <v>0</v>
      </c>
      <c r="J636">
        <v>0</v>
      </c>
      <c r="M636"/>
    </row>
    <row r="637" spans="1:13" hidden="1" x14ac:dyDescent="0.25">
      <c r="A637" t="s">
        <v>92</v>
      </c>
      <c r="B637" t="s">
        <v>444</v>
      </c>
      <c r="C637" s="2">
        <v>45589</v>
      </c>
      <c r="D637" s="91">
        <v>0</v>
      </c>
      <c r="E637" t="s">
        <v>5</v>
      </c>
      <c r="F637">
        <v>4008135</v>
      </c>
      <c r="G637" t="s">
        <v>788</v>
      </c>
      <c r="H637">
        <v>5.5</v>
      </c>
      <c r="I637">
        <v>1</v>
      </c>
      <c r="J637">
        <v>5.5</v>
      </c>
      <c r="M637"/>
    </row>
    <row r="638" spans="1:13" hidden="1" x14ac:dyDescent="0.25">
      <c r="A638" t="s">
        <v>92</v>
      </c>
      <c r="B638" t="s">
        <v>55</v>
      </c>
      <c r="C638" s="2">
        <v>45589</v>
      </c>
      <c r="D638" s="91">
        <v>0</v>
      </c>
      <c r="E638" t="s">
        <v>19</v>
      </c>
      <c r="F638">
        <v>4008136</v>
      </c>
      <c r="G638" t="s">
        <v>788</v>
      </c>
      <c r="H638">
        <v>5</v>
      </c>
      <c r="I638">
        <v>1</v>
      </c>
      <c r="J638">
        <v>5</v>
      </c>
      <c r="M638"/>
    </row>
    <row r="639" spans="1:13" hidden="1" x14ac:dyDescent="0.25">
      <c r="A639" t="s">
        <v>106</v>
      </c>
      <c r="B639" t="s">
        <v>392</v>
      </c>
      <c r="C639" s="2">
        <v>45589</v>
      </c>
      <c r="D639" s="91">
        <v>5</v>
      </c>
      <c r="E639" t="s">
        <v>5</v>
      </c>
      <c r="F639">
        <v>4008139</v>
      </c>
      <c r="G639" t="s">
        <v>788</v>
      </c>
      <c r="H639">
        <v>5</v>
      </c>
      <c r="I639">
        <v>0</v>
      </c>
      <c r="J639">
        <v>0</v>
      </c>
      <c r="M639"/>
    </row>
    <row r="640" spans="1:13" x14ac:dyDescent="0.25">
      <c r="A640" t="s">
        <v>31</v>
      </c>
      <c r="B640" t="s">
        <v>55</v>
      </c>
      <c r="C640" s="2">
        <v>45589</v>
      </c>
      <c r="D640" s="91">
        <v>0</v>
      </c>
      <c r="F640">
        <v>4008141</v>
      </c>
      <c r="G640" t="s">
        <v>854</v>
      </c>
      <c r="H640">
        <v>3.75</v>
      </c>
      <c r="I640">
        <v>1</v>
      </c>
      <c r="J640">
        <v>3.75</v>
      </c>
      <c r="M640"/>
    </row>
    <row r="641" spans="1:13" x14ac:dyDescent="0.25">
      <c r="A641" t="s">
        <v>31</v>
      </c>
      <c r="B641" t="s">
        <v>59</v>
      </c>
      <c r="C641" s="2">
        <v>45589</v>
      </c>
      <c r="D641" s="91">
        <v>0</v>
      </c>
      <c r="E641" t="s">
        <v>5</v>
      </c>
      <c r="F641">
        <v>4008142</v>
      </c>
      <c r="G641" t="s">
        <v>788</v>
      </c>
      <c r="H641">
        <v>3.75</v>
      </c>
      <c r="I641">
        <v>1</v>
      </c>
      <c r="J641">
        <v>3.75</v>
      </c>
      <c r="M641"/>
    </row>
    <row r="642" spans="1:13" hidden="1" x14ac:dyDescent="0.25">
      <c r="A642" t="s">
        <v>106</v>
      </c>
      <c r="B642" t="s">
        <v>390</v>
      </c>
      <c r="C642" s="2">
        <v>45589</v>
      </c>
      <c r="D642" s="91">
        <v>5</v>
      </c>
      <c r="E642" t="s">
        <v>5</v>
      </c>
      <c r="F642">
        <v>4008143</v>
      </c>
      <c r="G642" t="s">
        <v>788</v>
      </c>
      <c r="H642">
        <v>5</v>
      </c>
      <c r="I642">
        <v>0</v>
      </c>
      <c r="J642">
        <v>0</v>
      </c>
      <c r="M642"/>
    </row>
    <row r="643" spans="1:13" hidden="1" x14ac:dyDescent="0.25">
      <c r="A643" t="s">
        <v>106</v>
      </c>
      <c r="B643" t="s">
        <v>581</v>
      </c>
      <c r="C643" s="2">
        <v>45589</v>
      </c>
      <c r="D643" s="91">
        <v>5</v>
      </c>
      <c r="E643" t="s">
        <v>5</v>
      </c>
      <c r="F643">
        <v>4008144</v>
      </c>
      <c r="G643" t="s">
        <v>788</v>
      </c>
      <c r="H643">
        <v>5</v>
      </c>
      <c r="I643">
        <v>0</v>
      </c>
      <c r="J643">
        <v>0</v>
      </c>
      <c r="M643"/>
    </row>
    <row r="644" spans="1:13" x14ac:dyDescent="0.25">
      <c r="A644" t="s">
        <v>31</v>
      </c>
      <c r="B644" t="s">
        <v>55</v>
      </c>
      <c r="C644" s="2">
        <v>45589</v>
      </c>
      <c r="D644" s="91">
        <v>0</v>
      </c>
      <c r="F644">
        <v>4008145</v>
      </c>
      <c r="G644" t="s">
        <v>854</v>
      </c>
      <c r="H644">
        <v>3.75</v>
      </c>
      <c r="I644">
        <v>1</v>
      </c>
      <c r="J644">
        <v>3.75</v>
      </c>
      <c r="M644"/>
    </row>
    <row r="645" spans="1:13" x14ac:dyDescent="0.25">
      <c r="A645" t="s">
        <v>31</v>
      </c>
      <c r="B645" t="s">
        <v>59</v>
      </c>
      <c r="C645" s="2">
        <v>45589</v>
      </c>
      <c r="D645" s="91">
        <v>0</v>
      </c>
      <c r="E645" t="s">
        <v>5</v>
      </c>
      <c r="F645">
        <v>4008146</v>
      </c>
      <c r="G645" t="s">
        <v>788</v>
      </c>
      <c r="H645">
        <v>3.75</v>
      </c>
      <c r="I645">
        <v>1</v>
      </c>
      <c r="J645">
        <v>3.75</v>
      </c>
      <c r="M645"/>
    </row>
    <row r="646" spans="1:13" hidden="1" x14ac:dyDescent="0.25">
      <c r="A646" t="s">
        <v>106</v>
      </c>
      <c r="B646" t="s">
        <v>60</v>
      </c>
      <c r="C646" s="2">
        <v>45589</v>
      </c>
      <c r="D646" s="91">
        <v>0</v>
      </c>
      <c r="E646" t="s">
        <v>5</v>
      </c>
      <c r="F646">
        <v>4008147</v>
      </c>
      <c r="G646" t="s">
        <v>788</v>
      </c>
      <c r="H646">
        <v>0</v>
      </c>
      <c r="I646">
        <v>0</v>
      </c>
      <c r="J646">
        <v>0</v>
      </c>
      <c r="M646"/>
    </row>
    <row r="647" spans="1:13" hidden="1" x14ac:dyDescent="0.25">
      <c r="A647" t="s">
        <v>106</v>
      </c>
      <c r="B647" t="s">
        <v>582</v>
      </c>
      <c r="C647" s="2">
        <v>45589</v>
      </c>
      <c r="D647" s="91">
        <v>0</v>
      </c>
      <c r="E647" t="s">
        <v>26</v>
      </c>
      <c r="F647">
        <v>4008148</v>
      </c>
      <c r="G647" t="s">
        <v>788</v>
      </c>
      <c r="H647">
        <v>0</v>
      </c>
      <c r="I647">
        <v>0</v>
      </c>
      <c r="J647">
        <v>0</v>
      </c>
      <c r="M647"/>
    </row>
    <row r="648" spans="1:13" hidden="1" x14ac:dyDescent="0.25">
      <c r="A648" t="s">
        <v>106</v>
      </c>
      <c r="B648" t="s">
        <v>390</v>
      </c>
      <c r="C648" s="2">
        <v>45589</v>
      </c>
      <c r="D648" s="91">
        <v>0</v>
      </c>
      <c r="E648" t="s">
        <v>5</v>
      </c>
      <c r="F648">
        <v>4008149</v>
      </c>
      <c r="G648" t="s">
        <v>788</v>
      </c>
      <c r="H648">
        <v>0</v>
      </c>
      <c r="I648">
        <v>0</v>
      </c>
      <c r="J648">
        <v>0</v>
      </c>
      <c r="M648"/>
    </row>
    <row r="649" spans="1:13" hidden="1" x14ac:dyDescent="0.25">
      <c r="A649" t="s">
        <v>106</v>
      </c>
      <c r="B649" t="s">
        <v>55</v>
      </c>
      <c r="C649" s="2">
        <v>45589</v>
      </c>
      <c r="D649" s="91">
        <v>0</v>
      </c>
      <c r="E649" t="s">
        <v>5</v>
      </c>
      <c r="F649">
        <v>4008150</v>
      </c>
      <c r="G649" t="s">
        <v>788</v>
      </c>
      <c r="H649">
        <v>0</v>
      </c>
      <c r="I649">
        <v>0</v>
      </c>
      <c r="J649">
        <v>0</v>
      </c>
      <c r="M649"/>
    </row>
    <row r="650" spans="1:13" hidden="1" x14ac:dyDescent="0.25">
      <c r="A650" t="s">
        <v>106</v>
      </c>
      <c r="B650" t="s">
        <v>470</v>
      </c>
      <c r="C650" s="2">
        <v>45589</v>
      </c>
      <c r="D650" s="91">
        <v>5</v>
      </c>
      <c r="E650" t="s">
        <v>5</v>
      </c>
      <c r="F650">
        <v>4008156</v>
      </c>
      <c r="G650" t="s">
        <v>788</v>
      </c>
      <c r="H650">
        <v>5</v>
      </c>
      <c r="I650">
        <v>0</v>
      </c>
      <c r="J650">
        <v>0</v>
      </c>
      <c r="M650"/>
    </row>
    <row r="651" spans="1:13" hidden="1" x14ac:dyDescent="0.25">
      <c r="A651" t="s">
        <v>106</v>
      </c>
      <c r="B651" t="s">
        <v>461</v>
      </c>
      <c r="C651" s="2">
        <v>45589</v>
      </c>
      <c r="D651" s="91">
        <v>5</v>
      </c>
      <c r="E651" t="s">
        <v>5</v>
      </c>
      <c r="F651">
        <v>4008157</v>
      </c>
      <c r="G651" t="s">
        <v>788</v>
      </c>
      <c r="H651">
        <v>5</v>
      </c>
      <c r="I651">
        <v>0</v>
      </c>
      <c r="J651">
        <v>0</v>
      </c>
      <c r="M651"/>
    </row>
    <row r="652" spans="1:13" hidden="1" x14ac:dyDescent="0.25">
      <c r="A652" t="s">
        <v>92</v>
      </c>
      <c r="B652" t="s">
        <v>55</v>
      </c>
      <c r="C652" s="2">
        <v>45589</v>
      </c>
      <c r="D652" s="91">
        <v>5.5</v>
      </c>
      <c r="E652" t="s">
        <v>5</v>
      </c>
      <c r="F652">
        <v>4008165</v>
      </c>
      <c r="G652" t="s">
        <v>788</v>
      </c>
      <c r="H652">
        <v>5.5</v>
      </c>
      <c r="I652">
        <v>0</v>
      </c>
      <c r="J652">
        <v>0</v>
      </c>
      <c r="M652"/>
    </row>
    <row r="653" spans="1:13" hidden="1" x14ac:dyDescent="0.25">
      <c r="A653" t="s">
        <v>92</v>
      </c>
      <c r="B653" t="s">
        <v>370</v>
      </c>
      <c r="C653" s="2">
        <v>45589</v>
      </c>
      <c r="D653" s="91">
        <v>5</v>
      </c>
      <c r="E653" t="s">
        <v>5</v>
      </c>
      <c r="F653">
        <v>4008166</v>
      </c>
      <c r="G653" t="s">
        <v>788</v>
      </c>
      <c r="H653">
        <v>5</v>
      </c>
      <c r="I653">
        <v>0</v>
      </c>
      <c r="J653">
        <v>0</v>
      </c>
      <c r="M653"/>
    </row>
    <row r="654" spans="1:13" hidden="1" x14ac:dyDescent="0.25">
      <c r="A654" t="s">
        <v>106</v>
      </c>
      <c r="B654" t="s">
        <v>331</v>
      </c>
      <c r="C654" s="2">
        <v>45588</v>
      </c>
      <c r="D654" s="91">
        <v>0</v>
      </c>
      <c r="E654" t="s">
        <v>5</v>
      </c>
      <c r="F654">
        <v>4008176</v>
      </c>
      <c r="G654" t="s">
        <v>788</v>
      </c>
      <c r="H654">
        <v>0</v>
      </c>
      <c r="I654">
        <v>0</v>
      </c>
      <c r="J654">
        <v>0</v>
      </c>
      <c r="M654"/>
    </row>
    <row r="655" spans="1:13" hidden="1" x14ac:dyDescent="0.25">
      <c r="A655" t="s">
        <v>106</v>
      </c>
      <c r="B655" t="s">
        <v>55</v>
      </c>
      <c r="C655" s="2">
        <v>45588</v>
      </c>
      <c r="D655" s="91">
        <v>0</v>
      </c>
      <c r="E655" t="s">
        <v>19</v>
      </c>
      <c r="F655">
        <v>4008177</v>
      </c>
      <c r="G655" t="s">
        <v>788</v>
      </c>
      <c r="H655">
        <v>0</v>
      </c>
      <c r="I655">
        <v>0</v>
      </c>
      <c r="J655">
        <v>0</v>
      </c>
      <c r="M655"/>
    </row>
    <row r="656" spans="1:13" hidden="1" x14ac:dyDescent="0.25">
      <c r="A656" t="s">
        <v>106</v>
      </c>
      <c r="B656" t="s">
        <v>392</v>
      </c>
      <c r="C656" s="2">
        <v>45589</v>
      </c>
      <c r="D656" s="91">
        <v>5</v>
      </c>
      <c r="E656" t="s">
        <v>5</v>
      </c>
      <c r="F656">
        <v>4008180</v>
      </c>
      <c r="G656" t="s">
        <v>788</v>
      </c>
      <c r="H656">
        <v>5</v>
      </c>
      <c r="I656">
        <v>0</v>
      </c>
      <c r="J656">
        <v>0</v>
      </c>
      <c r="M656"/>
    </row>
    <row r="657" spans="1:13" hidden="1" x14ac:dyDescent="0.25">
      <c r="A657" t="s">
        <v>106</v>
      </c>
      <c r="B657" t="s">
        <v>406</v>
      </c>
      <c r="C657" s="2">
        <v>45586</v>
      </c>
      <c r="D657" s="91">
        <v>0</v>
      </c>
      <c r="E657" t="s">
        <v>26</v>
      </c>
      <c r="F657">
        <v>4008187</v>
      </c>
      <c r="G657" t="s">
        <v>788</v>
      </c>
      <c r="H657">
        <v>0</v>
      </c>
      <c r="I657">
        <v>0</v>
      </c>
      <c r="J657">
        <v>0</v>
      </c>
      <c r="M657"/>
    </row>
    <row r="658" spans="1:13" hidden="1" x14ac:dyDescent="0.25">
      <c r="A658" t="s">
        <v>106</v>
      </c>
      <c r="B658" t="s">
        <v>56</v>
      </c>
      <c r="C658" s="2">
        <v>45586</v>
      </c>
      <c r="D658" s="91">
        <v>0</v>
      </c>
      <c r="E658" t="s">
        <v>5</v>
      </c>
      <c r="F658">
        <v>4008191</v>
      </c>
      <c r="G658" t="s">
        <v>788</v>
      </c>
      <c r="H658">
        <v>0</v>
      </c>
      <c r="I658">
        <v>0</v>
      </c>
      <c r="J658">
        <v>0</v>
      </c>
      <c r="M658"/>
    </row>
    <row r="659" spans="1:13" hidden="1" x14ac:dyDescent="0.25">
      <c r="A659" t="s">
        <v>106</v>
      </c>
      <c r="B659" t="s">
        <v>581</v>
      </c>
      <c r="C659" s="2">
        <v>45588</v>
      </c>
      <c r="D659" s="91">
        <v>0</v>
      </c>
      <c r="E659" t="s">
        <v>5</v>
      </c>
      <c r="F659">
        <v>4008193</v>
      </c>
      <c r="G659" t="s">
        <v>788</v>
      </c>
      <c r="H659">
        <v>0</v>
      </c>
      <c r="I659">
        <v>0</v>
      </c>
      <c r="J659">
        <v>0</v>
      </c>
      <c r="M659"/>
    </row>
    <row r="660" spans="1:13" hidden="1" x14ac:dyDescent="0.25">
      <c r="A660" t="s">
        <v>92</v>
      </c>
      <c r="B660" t="s">
        <v>55</v>
      </c>
      <c r="C660" s="2">
        <v>45589</v>
      </c>
      <c r="D660" s="91">
        <v>5</v>
      </c>
      <c r="E660" t="s">
        <v>5</v>
      </c>
      <c r="F660">
        <v>4008200</v>
      </c>
      <c r="G660" t="s">
        <v>788</v>
      </c>
      <c r="H660">
        <v>5</v>
      </c>
      <c r="I660">
        <v>0</v>
      </c>
      <c r="J660">
        <v>0</v>
      </c>
      <c r="M660"/>
    </row>
    <row r="661" spans="1:13" hidden="1" x14ac:dyDescent="0.25">
      <c r="A661" t="s">
        <v>92</v>
      </c>
      <c r="B661" t="s">
        <v>461</v>
      </c>
      <c r="C661" s="2">
        <v>45589</v>
      </c>
      <c r="D661" s="91">
        <v>5.5</v>
      </c>
      <c r="E661" t="s">
        <v>5</v>
      </c>
      <c r="F661">
        <v>4008203</v>
      </c>
      <c r="G661" t="s">
        <v>788</v>
      </c>
      <c r="H661">
        <v>5.5</v>
      </c>
      <c r="I661">
        <v>0</v>
      </c>
      <c r="J661">
        <v>0</v>
      </c>
      <c r="M661"/>
    </row>
    <row r="662" spans="1:13" hidden="1" x14ac:dyDescent="0.25">
      <c r="A662" t="s">
        <v>106</v>
      </c>
      <c r="B662" t="s">
        <v>60</v>
      </c>
      <c r="C662" s="2">
        <v>45587</v>
      </c>
      <c r="D662" s="91">
        <v>5</v>
      </c>
      <c r="E662" t="s">
        <v>5</v>
      </c>
      <c r="F662">
        <v>4008208</v>
      </c>
      <c r="G662" t="s">
        <v>788</v>
      </c>
      <c r="H662">
        <v>5</v>
      </c>
      <c r="I662">
        <v>0</v>
      </c>
      <c r="J662">
        <v>0</v>
      </c>
      <c r="M662"/>
    </row>
    <row r="663" spans="1:13" hidden="1" x14ac:dyDescent="0.25">
      <c r="A663" t="s">
        <v>106</v>
      </c>
      <c r="B663" t="s">
        <v>55</v>
      </c>
      <c r="C663" s="2">
        <v>45587</v>
      </c>
      <c r="D663" s="91">
        <v>5</v>
      </c>
      <c r="E663" t="s">
        <v>19</v>
      </c>
      <c r="F663">
        <v>4008215</v>
      </c>
      <c r="G663" t="s">
        <v>788</v>
      </c>
      <c r="H663">
        <v>5</v>
      </c>
      <c r="I663">
        <v>0</v>
      </c>
      <c r="J663">
        <v>0</v>
      </c>
      <c r="M663"/>
    </row>
    <row r="664" spans="1:13" hidden="1" x14ac:dyDescent="0.25">
      <c r="A664" t="s">
        <v>106</v>
      </c>
      <c r="B664" t="s">
        <v>56</v>
      </c>
      <c r="C664" s="2">
        <v>45589</v>
      </c>
      <c r="D664" s="91">
        <v>5</v>
      </c>
      <c r="E664" t="s">
        <v>5</v>
      </c>
      <c r="F664">
        <v>4008216</v>
      </c>
      <c r="G664" t="s">
        <v>788</v>
      </c>
      <c r="H664">
        <v>5</v>
      </c>
      <c r="I664">
        <v>0</v>
      </c>
      <c r="J664">
        <v>0</v>
      </c>
      <c r="M664"/>
    </row>
    <row r="665" spans="1:13" hidden="1" x14ac:dyDescent="0.25">
      <c r="A665" t="s">
        <v>106</v>
      </c>
      <c r="B665" t="s">
        <v>370</v>
      </c>
      <c r="C665" s="2">
        <v>45587</v>
      </c>
      <c r="D665" s="91">
        <v>5</v>
      </c>
      <c r="E665" t="s">
        <v>5</v>
      </c>
      <c r="F665">
        <v>4008225</v>
      </c>
      <c r="G665" t="s">
        <v>788</v>
      </c>
      <c r="H665">
        <v>5</v>
      </c>
      <c r="I665">
        <v>0</v>
      </c>
      <c r="J665">
        <v>0</v>
      </c>
      <c r="M665"/>
    </row>
    <row r="666" spans="1:13" hidden="1" x14ac:dyDescent="0.25">
      <c r="A666" t="s">
        <v>106</v>
      </c>
      <c r="B666" t="s">
        <v>370</v>
      </c>
      <c r="C666" s="2">
        <v>45589</v>
      </c>
      <c r="D666" s="91">
        <v>0</v>
      </c>
      <c r="E666" t="s">
        <v>5</v>
      </c>
      <c r="F666">
        <v>4008226</v>
      </c>
      <c r="G666" t="s">
        <v>788</v>
      </c>
      <c r="H666">
        <v>5</v>
      </c>
      <c r="I666">
        <v>1</v>
      </c>
      <c r="J666">
        <v>5</v>
      </c>
      <c r="M666"/>
    </row>
    <row r="667" spans="1:13" hidden="1" x14ac:dyDescent="0.25">
      <c r="A667" t="s">
        <v>106</v>
      </c>
      <c r="B667" t="s">
        <v>390</v>
      </c>
      <c r="C667" s="2">
        <v>45586</v>
      </c>
      <c r="D667" s="91">
        <v>0</v>
      </c>
      <c r="E667" t="s">
        <v>5</v>
      </c>
      <c r="F667">
        <v>4008234</v>
      </c>
      <c r="G667" t="s">
        <v>788</v>
      </c>
      <c r="H667">
        <v>0</v>
      </c>
      <c r="I667">
        <v>0</v>
      </c>
      <c r="J667">
        <v>0</v>
      </c>
      <c r="M667"/>
    </row>
    <row r="668" spans="1:13" hidden="1" x14ac:dyDescent="0.25">
      <c r="A668" t="s">
        <v>106</v>
      </c>
      <c r="B668" t="s">
        <v>370</v>
      </c>
      <c r="C668" s="2">
        <v>45589</v>
      </c>
      <c r="D668" s="91">
        <v>0</v>
      </c>
      <c r="E668" t="s">
        <v>5</v>
      </c>
      <c r="F668">
        <v>4008261</v>
      </c>
      <c r="G668" t="s">
        <v>788</v>
      </c>
      <c r="H668">
        <v>0</v>
      </c>
      <c r="I668">
        <v>0</v>
      </c>
      <c r="J668">
        <v>0</v>
      </c>
      <c r="M668"/>
    </row>
    <row r="669" spans="1:13" hidden="1" x14ac:dyDescent="0.25">
      <c r="A669" t="s">
        <v>92</v>
      </c>
      <c r="B669" t="s">
        <v>461</v>
      </c>
      <c r="C669" s="2">
        <v>45587</v>
      </c>
      <c r="D669" s="91">
        <v>0</v>
      </c>
      <c r="E669" t="s">
        <v>5</v>
      </c>
      <c r="F669">
        <v>4008267</v>
      </c>
      <c r="G669" t="s">
        <v>788</v>
      </c>
      <c r="H669">
        <v>5.5</v>
      </c>
      <c r="I669">
        <v>1</v>
      </c>
      <c r="J669">
        <v>5.5</v>
      </c>
      <c r="M669"/>
    </row>
    <row r="670" spans="1:13" hidden="1" x14ac:dyDescent="0.25">
      <c r="A670" t="s">
        <v>92</v>
      </c>
      <c r="B670" t="s">
        <v>331</v>
      </c>
      <c r="C670" s="2">
        <v>45589</v>
      </c>
      <c r="D670" s="91">
        <v>5.5</v>
      </c>
      <c r="E670" t="s">
        <v>5</v>
      </c>
      <c r="F670">
        <v>4008268</v>
      </c>
      <c r="G670" t="s">
        <v>788</v>
      </c>
      <c r="H670">
        <v>5.5</v>
      </c>
      <c r="I670">
        <v>0</v>
      </c>
      <c r="J670">
        <v>0</v>
      </c>
      <c r="M670"/>
    </row>
    <row r="671" spans="1:13" x14ac:dyDescent="0.25">
      <c r="A671" t="s">
        <v>31</v>
      </c>
      <c r="B671" t="s">
        <v>59</v>
      </c>
      <c r="C671" s="2">
        <v>45586</v>
      </c>
      <c r="D671" s="91">
        <v>0</v>
      </c>
      <c r="E671" t="s">
        <v>5</v>
      </c>
      <c r="F671">
        <v>4008287</v>
      </c>
      <c r="G671" t="s">
        <v>788</v>
      </c>
      <c r="H671">
        <v>3.75</v>
      </c>
      <c r="I671">
        <v>1</v>
      </c>
      <c r="J671">
        <v>3.75</v>
      </c>
      <c r="M671"/>
    </row>
    <row r="672" spans="1:13" x14ac:dyDescent="0.25">
      <c r="A672" t="s">
        <v>31</v>
      </c>
      <c r="B672" t="s">
        <v>59</v>
      </c>
      <c r="C672" s="2">
        <v>45586</v>
      </c>
      <c r="D672" s="91">
        <v>0</v>
      </c>
      <c r="E672" t="s">
        <v>5</v>
      </c>
      <c r="F672">
        <v>4008288</v>
      </c>
      <c r="G672" t="s">
        <v>788</v>
      </c>
      <c r="H672">
        <v>3.75</v>
      </c>
      <c r="I672">
        <v>1</v>
      </c>
      <c r="J672">
        <v>3.75</v>
      </c>
      <c r="M672"/>
    </row>
    <row r="673" spans="1:13" x14ac:dyDescent="0.25">
      <c r="A673" t="s">
        <v>31</v>
      </c>
      <c r="B673" t="s">
        <v>333</v>
      </c>
      <c r="C673" s="2">
        <v>45587</v>
      </c>
      <c r="D673" s="91">
        <v>0</v>
      </c>
      <c r="E673" t="s">
        <v>5</v>
      </c>
      <c r="F673">
        <v>4008294</v>
      </c>
      <c r="G673" t="s">
        <v>788</v>
      </c>
      <c r="H673">
        <v>0</v>
      </c>
      <c r="I673">
        <v>0</v>
      </c>
      <c r="J673">
        <v>0</v>
      </c>
      <c r="M673"/>
    </row>
    <row r="674" spans="1:13" x14ac:dyDescent="0.25">
      <c r="A674" t="s">
        <v>31</v>
      </c>
      <c r="B674" t="s">
        <v>333</v>
      </c>
      <c r="C674" s="2">
        <v>45586</v>
      </c>
      <c r="D674" s="91">
        <v>0</v>
      </c>
      <c r="E674" t="s">
        <v>5</v>
      </c>
      <c r="F674">
        <v>4008299</v>
      </c>
      <c r="G674" t="s">
        <v>788</v>
      </c>
      <c r="H674">
        <v>3.75</v>
      </c>
      <c r="I674">
        <v>1</v>
      </c>
      <c r="J674">
        <v>3.75</v>
      </c>
      <c r="M674"/>
    </row>
    <row r="675" spans="1:13" x14ac:dyDescent="0.25">
      <c r="A675" t="s">
        <v>31</v>
      </c>
      <c r="B675" t="s">
        <v>55</v>
      </c>
      <c r="C675" s="2">
        <v>45587</v>
      </c>
      <c r="D675" s="91">
        <v>0</v>
      </c>
      <c r="E675" t="s">
        <v>19</v>
      </c>
      <c r="F675">
        <v>4008301</v>
      </c>
      <c r="G675" t="s">
        <v>788</v>
      </c>
      <c r="H675">
        <v>3.75</v>
      </c>
      <c r="I675">
        <v>1</v>
      </c>
      <c r="J675">
        <v>3.75</v>
      </c>
      <c r="M675"/>
    </row>
    <row r="676" spans="1:13" x14ac:dyDescent="0.25">
      <c r="A676" t="s">
        <v>31</v>
      </c>
      <c r="B676" t="s">
        <v>734</v>
      </c>
      <c r="C676" s="2">
        <v>45587</v>
      </c>
      <c r="D676" s="91">
        <v>0</v>
      </c>
      <c r="E676" t="s">
        <v>5</v>
      </c>
      <c r="F676">
        <v>4008303</v>
      </c>
      <c r="G676" t="s">
        <v>788</v>
      </c>
      <c r="H676">
        <v>3.75</v>
      </c>
      <c r="I676">
        <v>1</v>
      </c>
      <c r="J676">
        <v>3.75</v>
      </c>
      <c r="M676"/>
    </row>
    <row r="677" spans="1:13" x14ac:dyDescent="0.25">
      <c r="A677" t="s">
        <v>31</v>
      </c>
      <c r="B677" t="s">
        <v>333</v>
      </c>
      <c r="C677" s="2">
        <v>45588</v>
      </c>
      <c r="D677" s="91">
        <v>0</v>
      </c>
      <c r="E677" t="s">
        <v>5</v>
      </c>
      <c r="F677">
        <v>4008305</v>
      </c>
      <c r="G677" t="s">
        <v>788</v>
      </c>
      <c r="H677">
        <v>3.75</v>
      </c>
      <c r="I677">
        <v>1</v>
      </c>
      <c r="J677">
        <v>3.75</v>
      </c>
      <c r="M677"/>
    </row>
    <row r="678" spans="1:13" hidden="1" x14ac:dyDescent="0.25">
      <c r="A678" t="s">
        <v>106</v>
      </c>
      <c r="B678" t="s">
        <v>582</v>
      </c>
      <c r="C678" s="2">
        <v>45586</v>
      </c>
      <c r="D678" s="91">
        <v>5</v>
      </c>
      <c r="E678" t="s">
        <v>26</v>
      </c>
      <c r="F678">
        <v>4008311</v>
      </c>
      <c r="G678" t="s">
        <v>788</v>
      </c>
      <c r="H678">
        <v>5</v>
      </c>
      <c r="I678">
        <v>0</v>
      </c>
      <c r="J678">
        <v>0</v>
      </c>
      <c r="M678"/>
    </row>
    <row r="679" spans="1:13" hidden="1" x14ac:dyDescent="0.25">
      <c r="A679" t="s">
        <v>106</v>
      </c>
      <c r="B679" t="s">
        <v>390</v>
      </c>
      <c r="C679" s="2">
        <v>45588</v>
      </c>
      <c r="D679" s="91">
        <v>5</v>
      </c>
      <c r="E679" t="s">
        <v>5</v>
      </c>
      <c r="F679">
        <v>4008313</v>
      </c>
      <c r="G679" t="s">
        <v>788</v>
      </c>
      <c r="H679">
        <v>5</v>
      </c>
      <c r="I679">
        <v>0</v>
      </c>
      <c r="J679">
        <v>0</v>
      </c>
      <c r="M679"/>
    </row>
    <row r="680" spans="1:13" hidden="1" x14ac:dyDescent="0.25">
      <c r="A680" t="s">
        <v>106</v>
      </c>
      <c r="B680" t="s">
        <v>390</v>
      </c>
      <c r="C680" s="2">
        <v>45586</v>
      </c>
      <c r="D680" s="91">
        <v>0</v>
      </c>
      <c r="E680" t="s">
        <v>5</v>
      </c>
      <c r="F680">
        <v>4008316</v>
      </c>
      <c r="G680" t="s">
        <v>788</v>
      </c>
      <c r="H680">
        <v>0</v>
      </c>
      <c r="I680">
        <v>0</v>
      </c>
      <c r="J680">
        <v>0</v>
      </c>
      <c r="M680"/>
    </row>
    <row r="681" spans="1:13" hidden="1" x14ac:dyDescent="0.25">
      <c r="A681" t="s">
        <v>106</v>
      </c>
      <c r="B681" t="s">
        <v>406</v>
      </c>
      <c r="C681" s="2">
        <v>45587</v>
      </c>
      <c r="D681" s="91">
        <v>0</v>
      </c>
      <c r="E681" t="s">
        <v>26</v>
      </c>
      <c r="F681">
        <v>4008317</v>
      </c>
      <c r="G681" t="s">
        <v>788</v>
      </c>
      <c r="H681">
        <v>0</v>
      </c>
      <c r="I681">
        <v>0</v>
      </c>
      <c r="J681">
        <v>0</v>
      </c>
      <c r="M681"/>
    </row>
    <row r="682" spans="1:13" hidden="1" x14ac:dyDescent="0.25">
      <c r="A682" t="s">
        <v>106</v>
      </c>
      <c r="B682" t="s">
        <v>370</v>
      </c>
      <c r="C682" s="2">
        <v>45590</v>
      </c>
      <c r="D682" s="91">
        <v>0</v>
      </c>
      <c r="E682" t="s">
        <v>5</v>
      </c>
      <c r="F682">
        <v>4008320</v>
      </c>
      <c r="G682" t="s">
        <v>788</v>
      </c>
      <c r="H682">
        <v>0</v>
      </c>
      <c r="I682">
        <v>0</v>
      </c>
      <c r="J682">
        <v>0</v>
      </c>
      <c r="M682"/>
    </row>
    <row r="683" spans="1:13" hidden="1" x14ac:dyDescent="0.25">
      <c r="A683" t="s">
        <v>92</v>
      </c>
      <c r="B683" t="s">
        <v>56</v>
      </c>
      <c r="C683" s="2">
        <v>45587</v>
      </c>
      <c r="D683" s="91">
        <v>5.5</v>
      </c>
      <c r="E683" t="s">
        <v>5</v>
      </c>
      <c r="F683">
        <v>4008325</v>
      </c>
      <c r="G683" t="s">
        <v>788</v>
      </c>
      <c r="H683">
        <v>5.5</v>
      </c>
      <c r="I683">
        <v>0</v>
      </c>
      <c r="J683">
        <v>0</v>
      </c>
      <c r="M683"/>
    </row>
    <row r="684" spans="1:13" hidden="1" x14ac:dyDescent="0.25">
      <c r="A684" t="s">
        <v>106</v>
      </c>
      <c r="B684" t="s">
        <v>60</v>
      </c>
      <c r="C684" s="2">
        <v>45587</v>
      </c>
      <c r="D684" s="91">
        <v>5</v>
      </c>
      <c r="E684" t="s">
        <v>5</v>
      </c>
      <c r="F684">
        <v>4008328</v>
      </c>
      <c r="G684" t="s">
        <v>788</v>
      </c>
      <c r="H684">
        <v>5</v>
      </c>
      <c r="I684">
        <v>0</v>
      </c>
      <c r="J684">
        <v>0</v>
      </c>
      <c r="M684"/>
    </row>
    <row r="685" spans="1:13" x14ac:dyDescent="0.25">
      <c r="A685" t="s">
        <v>31</v>
      </c>
      <c r="B685" t="s">
        <v>734</v>
      </c>
      <c r="C685" s="2">
        <v>45587</v>
      </c>
      <c r="D685" s="91">
        <v>0</v>
      </c>
      <c r="E685" t="s">
        <v>5</v>
      </c>
      <c r="F685">
        <v>4008338</v>
      </c>
      <c r="G685" t="s">
        <v>788</v>
      </c>
      <c r="H685">
        <v>3.75</v>
      </c>
      <c r="I685">
        <v>1</v>
      </c>
      <c r="J685">
        <v>3.75</v>
      </c>
      <c r="M685"/>
    </row>
    <row r="686" spans="1:13" x14ac:dyDescent="0.25">
      <c r="A686" t="s">
        <v>31</v>
      </c>
      <c r="B686" t="s">
        <v>59</v>
      </c>
      <c r="C686" s="2">
        <v>45587</v>
      </c>
      <c r="D686" s="91">
        <v>0</v>
      </c>
      <c r="E686" t="s">
        <v>5</v>
      </c>
      <c r="F686">
        <v>4008339</v>
      </c>
      <c r="G686" t="s">
        <v>788</v>
      </c>
      <c r="H686">
        <v>3.75</v>
      </c>
      <c r="I686">
        <v>1</v>
      </c>
      <c r="J686">
        <v>3.75</v>
      </c>
      <c r="M686"/>
    </row>
    <row r="687" spans="1:13" hidden="1" x14ac:dyDescent="0.25">
      <c r="A687" t="s">
        <v>92</v>
      </c>
      <c r="B687" t="s">
        <v>392</v>
      </c>
      <c r="C687" s="2">
        <v>45589</v>
      </c>
      <c r="D687" s="91">
        <v>0</v>
      </c>
      <c r="E687" t="s">
        <v>5</v>
      </c>
      <c r="F687">
        <v>4008345</v>
      </c>
      <c r="G687" t="s">
        <v>788</v>
      </c>
      <c r="H687">
        <v>0</v>
      </c>
      <c r="I687">
        <v>0</v>
      </c>
      <c r="J687">
        <v>0</v>
      </c>
      <c r="M687"/>
    </row>
    <row r="688" spans="1:13" hidden="1" x14ac:dyDescent="0.25">
      <c r="A688" t="s">
        <v>92</v>
      </c>
      <c r="B688" t="s">
        <v>581</v>
      </c>
      <c r="C688" s="2">
        <v>45586</v>
      </c>
      <c r="D688" s="91">
        <v>0</v>
      </c>
      <c r="E688" t="s">
        <v>5</v>
      </c>
      <c r="F688">
        <v>4008371</v>
      </c>
      <c r="G688" t="s">
        <v>788</v>
      </c>
      <c r="H688">
        <v>0</v>
      </c>
      <c r="I688">
        <v>0</v>
      </c>
      <c r="J688">
        <v>0</v>
      </c>
      <c r="M688"/>
    </row>
    <row r="689" spans="1:13" hidden="1" x14ac:dyDescent="0.25">
      <c r="A689" t="s">
        <v>92</v>
      </c>
      <c r="B689" t="s">
        <v>390</v>
      </c>
      <c r="C689" s="2">
        <v>45586</v>
      </c>
      <c r="D689" s="91">
        <v>0</v>
      </c>
      <c r="E689" t="s">
        <v>5</v>
      </c>
      <c r="F689">
        <v>4008372</v>
      </c>
      <c r="G689" t="s">
        <v>788</v>
      </c>
      <c r="H689">
        <v>0</v>
      </c>
      <c r="I689">
        <v>0</v>
      </c>
      <c r="J689">
        <v>0</v>
      </c>
      <c r="M689"/>
    </row>
    <row r="690" spans="1:13" x14ac:dyDescent="0.25">
      <c r="A690" t="s">
        <v>31</v>
      </c>
      <c r="B690" t="s">
        <v>333</v>
      </c>
      <c r="C690" s="2">
        <v>45589</v>
      </c>
      <c r="D690" s="91">
        <v>0</v>
      </c>
      <c r="E690" t="s">
        <v>5</v>
      </c>
      <c r="F690">
        <v>4008374</v>
      </c>
      <c r="G690" t="s">
        <v>788</v>
      </c>
      <c r="H690">
        <v>3.75</v>
      </c>
      <c r="I690">
        <v>1</v>
      </c>
      <c r="J690">
        <v>3.75</v>
      </c>
      <c r="M690"/>
    </row>
    <row r="691" spans="1:13" x14ac:dyDescent="0.25">
      <c r="A691" t="s">
        <v>31</v>
      </c>
      <c r="B691" t="s">
        <v>734</v>
      </c>
      <c r="C691" s="2">
        <v>45589</v>
      </c>
      <c r="D691" s="91">
        <v>3.75</v>
      </c>
      <c r="E691" t="s">
        <v>5</v>
      </c>
      <c r="F691">
        <v>4008399</v>
      </c>
      <c r="G691" t="s">
        <v>788</v>
      </c>
      <c r="H691">
        <v>3.75</v>
      </c>
      <c r="I691">
        <v>0</v>
      </c>
      <c r="J691">
        <v>0</v>
      </c>
      <c r="M691"/>
    </row>
    <row r="692" spans="1:13" x14ac:dyDescent="0.25">
      <c r="A692" t="s">
        <v>31</v>
      </c>
      <c r="B692" t="s">
        <v>336</v>
      </c>
      <c r="C692" s="2">
        <v>45589</v>
      </c>
      <c r="D692" s="91">
        <v>0</v>
      </c>
      <c r="E692" t="s">
        <v>5</v>
      </c>
      <c r="F692">
        <v>4008400</v>
      </c>
      <c r="G692" t="s">
        <v>788</v>
      </c>
      <c r="H692">
        <v>3.75</v>
      </c>
      <c r="I692">
        <v>1</v>
      </c>
      <c r="J692">
        <v>3.75</v>
      </c>
      <c r="M692"/>
    </row>
    <row r="693" spans="1:13" hidden="1" x14ac:dyDescent="0.25">
      <c r="A693" t="s">
        <v>106</v>
      </c>
      <c r="B693" t="s">
        <v>60</v>
      </c>
      <c r="C693" s="2">
        <v>45586</v>
      </c>
      <c r="D693" s="91">
        <v>0</v>
      </c>
      <c r="E693" t="s">
        <v>5</v>
      </c>
      <c r="F693">
        <v>4008416</v>
      </c>
      <c r="G693" t="s">
        <v>788</v>
      </c>
      <c r="H693">
        <v>0</v>
      </c>
      <c r="I693">
        <v>0</v>
      </c>
      <c r="J693">
        <v>0</v>
      </c>
      <c r="M693"/>
    </row>
    <row r="694" spans="1:13" hidden="1" x14ac:dyDescent="0.25">
      <c r="A694" t="s">
        <v>106</v>
      </c>
      <c r="B694" t="s">
        <v>390</v>
      </c>
      <c r="C694" s="2">
        <v>45588</v>
      </c>
      <c r="D694" s="91">
        <v>0</v>
      </c>
      <c r="E694" t="s">
        <v>5</v>
      </c>
      <c r="F694">
        <v>4008417</v>
      </c>
      <c r="G694" t="s">
        <v>788</v>
      </c>
      <c r="H694">
        <v>0</v>
      </c>
      <c r="I694">
        <v>0</v>
      </c>
      <c r="J694">
        <v>0</v>
      </c>
      <c r="M694"/>
    </row>
    <row r="695" spans="1:13" hidden="1" x14ac:dyDescent="0.25">
      <c r="A695" t="s">
        <v>106</v>
      </c>
      <c r="B695" t="s">
        <v>56</v>
      </c>
      <c r="C695" s="2">
        <v>45589</v>
      </c>
      <c r="D695" s="91">
        <v>5</v>
      </c>
      <c r="E695" t="s">
        <v>5</v>
      </c>
      <c r="F695">
        <v>4008421</v>
      </c>
      <c r="G695" t="s">
        <v>788</v>
      </c>
      <c r="H695">
        <v>5</v>
      </c>
      <c r="I695">
        <v>0</v>
      </c>
      <c r="J695">
        <v>0</v>
      </c>
      <c r="M695"/>
    </row>
    <row r="696" spans="1:13" hidden="1" x14ac:dyDescent="0.25">
      <c r="A696" t="s">
        <v>106</v>
      </c>
      <c r="B696" t="s">
        <v>60</v>
      </c>
      <c r="C696" s="2">
        <v>45590</v>
      </c>
      <c r="D696" s="91">
        <v>5</v>
      </c>
      <c r="E696" t="s">
        <v>5</v>
      </c>
      <c r="F696">
        <v>4008427</v>
      </c>
      <c r="G696" t="s">
        <v>788</v>
      </c>
      <c r="H696">
        <v>5</v>
      </c>
      <c r="I696">
        <v>0</v>
      </c>
      <c r="J696">
        <v>0</v>
      </c>
      <c r="M696"/>
    </row>
    <row r="697" spans="1:13" x14ac:dyDescent="0.25">
      <c r="A697" t="s">
        <v>31</v>
      </c>
      <c r="B697" t="s">
        <v>698</v>
      </c>
      <c r="C697" s="2">
        <v>45590</v>
      </c>
      <c r="D697" s="91">
        <v>0</v>
      </c>
      <c r="E697" t="s">
        <v>5</v>
      </c>
      <c r="F697">
        <v>4008430</v>
      </c>
      <c r="G697" t="s">
        <v>788</v>
      </c>
      <c r="H697">
        <v>3.75</v>
      </c>
      <c r="I697">
        <v>1</v>
      </c>
      <c r="J697">
        <v>3.75</v>
      </c>
      <c r="M697"/>
    </row>
    <row r="698" spans="1:13" x14ac:dyDescent="0.25">
      <c r="A698" t="s">
        <v>31</v>
      </c>
      <c r="B698" t="s">
        <v>55</v>
      </c>
      <c r="C698" s="2">
        <v>45590</v>
      </c>
      <c r="D698" s="91">
        <v>0</v>
      </c>
      <c r="F698">
        <v>4008431</v>
      </c>
      <c r="G698" t="s">
        <v>854</v>
      </c>
      <c r="H698">
        <v>3.75</v>
      </c>
      <c r="I698">
        <v>1</v>
      </c>
      <c r="J698">
        <v>3.75</v>
      </c>
      <c r="M698"/>
    </row>
    <row r="699" spans="1:13" x14ac:dyDescent="0.25">
      <c r="A699" t="s">
        <v>31</v>
      </c>
      <c r="B699" t="s">
        <v>333</v>
      </c>
      <c r="C699" s="2">
        <v>45590</v>
      </c>
      <c r="D699" s="91">
        <v>0</v>
      </c>
      <c r="E699" t="s">
        <v>5</v>
      </c>
      <c r="F699">
        <v>4008432</v>
      </c>
      <c r="G699" t="s">
        <v>788</v>
      </c>
      <c r="H699">
        <v>3.75</v>
      </c>
      <c r="I699">
        <v>1</v>
      </c>
      <c r="J699">
        <v>3.75</v>
      </c>
      <c r="M699"/>
    </row>
    <row r="700" spans="1:13" x14ac:dyDescent="0.25">
      <c r="A700" t="s">
        <v>31</v>
      </c>
      <c r="B700" t="s">
        <v>734</v>
      </c>
      <c r="C700" s="2">
        <v>45590</v>
      </c>
      <c r="D700" s="91">
        <v>3.75</v>
      </c>
      <c r="E700" t="s">
        <v>5</v>
      </c>
      <c r="F700">
        <v>4008433</v>
      </c>
      <c r="G700" t="s">
        <v>788</v>
      </c>
      <c r="H700">
        <v>3.75</v>
      </c>
      <c r="I700">
        <v>0</v>
      </c>
      <c r="J700">
        <v>0</v>
      </c>
      <c r="M700"/>
    </row>
    <row r="701" spans="1:13" x14ac:dyDescent="0.25">
      <c r="A701" t="s">
        <v>31</v>
      </c>
      <c r="B701" t="s">
        <v>55</v>
      </c>
      <c r="C701" s="2">
        <v>45590</v>
      </c>
      <c r="D701" s="91">
        <v>0</v>
      </c>
      <c r="E701" t="s">
        <v>19</v>
      </c>
      <c r="F701">
        <v>4008436</v>
      </c>
      <c r="G701" t="s">
        <v>788</v>
      </c>
      <c r="H701">
        <v>3.75</v>
      </c>
      <c r="I701">
        <v>1</v>
      </c>
      <c r="J701">
        <v>3.75</v>
      </c>
      <c r="M701"/>
    </row>
    <row r="702" spans="1:13" x14ac:dyDescent="0.25">
      <c r="A702" t="s">
        <v>31</v>
      </c>
      <c r="B702" t="s">
        <v>698</v>
      </c>
      <c r="C702" s="2">
        <v>45590</v>
      </c>
      <c r="D702" s="91">
        <v>0</v>
      </c>
      <c r="E702" t="s">
        <v>5</v>
      </c>
      <c r="F702">
        <v>4008437</v>
      </c>
      <c r="G702" t="s">
        <v>788</v>
      </c>
      <c r="H702">
        <v>3.75</v>
      </c>
      <c r="I702">
        <v>1</v>
      </c>
      <c r="J702">
        <v>3.75</v>
      </c>
      <c r="M702"/>
    </row>
    <row r="703" spans="1:13" hidden="1" x14ac:dyDescent="0.25">
      <c r="A703" t="s">
        <v>106</v>
      </c>
      <c r="B703" t="s">
        <v>56</v>
      </c>
      <c r="C703" s="2">
        <v>45590</v>
      </c>
      <c r="D703" s="91">
        <v>0</v>
      </c>
      <c r="E703" t="s">
        <v>5</v>
      </c>
      <c r="F703">
        <v>4008442</v>
      </c>
      <c r="G703" t="s">
        <v>788</v>
      </c>
      <c r="H703">
        <v>0</v>
      </c>
      <c r="I703">
        <v>0</v>
      </c>
      <c r="J703">
        <v>0</v>
      </c>
      <c r="M703"/>
    </row>
    <row r="704" spans="1:13" hidden="1" x14ac:dyDescent="0.25">
      <c r="A704" t="s">
        <v>92</v>
      </c>
      <c r="B704" t="s">
        <v>582</v>
      </c>
      <c r="C704" s="2">
        <v>45590</v>
      </c>
      <c r="D704" s="91">
        <v>0</v>
      </c>
      <c r="E704" t="s">
        <v>26</v>
      </c>
      <c r="F704">
        <v>4008469</v>
      </c>
      <c r="G704" t="s">
        <v>788</v>
      </c>
      <c r="H704">
        <v>0</v>
      </c>
      <c r="I704">
        <v>0</v>
      </c>
      <c r="J704">
        <v>0</v>
      </c>
      <c r="M704"/>
    </row>
    <row r="705" spans="1:13" hidden="1" x14ac:dyDescent="0.25">
      <c r="A705" t="s">
        <v>92</v>
      </c>
      <c r="B705" t="s">
        <v>390</v>
      </c>
      <c r="C705" s="2">
        <v>45590</v>
      </c>
      <c r="D705" s="91">
        <v>0</v>
      </c>
      <c r="E705" t="s">
        <v>5</v>
      </c>
      <c r="F705">
        <v>4008470</v>
      </c>
      <c r="G705" t="s">
        <v>788</v>
      </c>
      <c r="H705">
        <v>0</v>
      </c>
      <c r="I705">
        <v>0</v>
      </c>
      <c r="J705">
        <v>0</v>
      </c>
      <c r="M705"/>
    </row>
    <row r="706" spans="1:13" hidden="1" x14ac:dyDescent="0.25">
      <c r="A706" t="s">
        <v>92</v>
      </c>
      <c r="B706" t="s">
        <v>55</v>
      </c>
      <c r="C706" s="2">
        <v>45590</v>
      </c>
      <c r="D706" s="91">
        <v>0</v>
      </c>
      <c r="E706" t="s">
        <v>5</v>
      </c>
      <c r="F706">
        <v>4008497</v>
      </c>
      <c r="G706" t="s">
        <v>788</v>
      </c>
      <c r="H706">
        <v>0</v>
      </c>
      <c r="I706">
        <v>0</v>
      </c>
      <c r="J706">
        <v>0</v>
      </c>
      <c r="M706"/>
    </row>
    <row r="707" spans="1:13" hidden="1" x14ac:dyDescent="0.25">
      <c r="A707" t="s">
        <v>92</v>
      </c>
      <c r="B707" t="s">
        <v>444</v>
      </c>
      <c r="C707" s="2">
        <v>45590</v>
      </c>
      <c r="D707" s="91">
        <v>0</v>
      </c>
      <c r="E707" t="s">
        <v>5</v>
      </c>
      <c r="F707">
        <v>4008498</v>
      </c>
      <c r="G707" t="s">
        <v>788</v>
      </c>
      <c r="H707">
        <v>0</v>
      </c>
      <c r="I707">
        <v>0</v>
      </c>
      <c r="J707">
        <v>0</v>
      </c>
      <c r="M707"/>
    </row>
    <row r="708" spans="1:13" x14ac:dyDescent="0.25">
      <c r="A708" t="s">
        <v>31</v>
      </c>
      <c r="B708" t="s">
        <v>336</v>
      </c>
      <c r="C708" s="2">
        <v>45590</v>
      </c>
      <c r="D708" s="91">
        <v>0</v>
      </c>
      <c r="E708" t="s">
        <v>5</v>
      </c>
      <c r="F708">
        <v>4008499</v>
      </c>
      <c r="G708" t="s">
        <v>788</v>
      </c>
      <c r="H708">
        <v>3.75</v>
      </c>
      <c r="I708">
        <v>1</v>
      </c>
      <c r="J708">
        <v>3.75</v>
      </c>
      <c r="M708"/>
    </row>
    <row r="709" spans="1:13" x14ac:dyDescent="0.25">
      <c r="A709" t="s">
        <v>31</v>
      </c>
      <c r="B709" t="s">
        <v>336</v>
      </c>
      <c r="C709" s="2">
        <v>45590</v>
      </c>
      <c r="D709" s="91">
        <v>0</v>
      </c>
      <c r="E709" t="s">
        <v>5</v>
      </c>
      <c r="F709">
        <v>4008500</v>
      </c>
      <c r="G709" t="s">
        <v>788</v>
      </c>
      <c r="H709">
        <v>3.75</v>
      </c>
      <c r="I709">
        <v>1</v>
      </c>
      <c r="J709">
        <v>3.75</v>
      </c>
      <c r="M709"/>
    </row>
    <row r="710" spans="1:13" hidden="1" x14ac:dyDescent="0.25">
      <c r="A710" t="s">
        <v>106</v>
      </c>
      <c r="B710" t="s">
        <v>55</v>
      </c>
      <c r="C710" s="2">
        <v>45590</v>
      </c>
      <c r="D710" s="91">
        <v>0</v>
      </c>
      <c r="E710" t="s">
        <v>5</v>
      </c>
      <c r="F710">
        <v>4008508</v>
      </c>
      <c r="G710" t="s">
        <v>788</v>
      </c>
      <c r="H710">
        <v>0</v>
      </c>
      <c r="I710">
        <v>0</v>
      </c>
      <c r="J710">
        <v>0</v>
      </c>
      <c r="M710"/>
    </row>
    <row r="711" spans="1:13" hidden="1" x14ac:dyDescent="0.25">
      <c r="A711" t="s">
        <v>106</v>
      </c>
      <c r="B711" t="s">
        <v>370</v>
      </c>
      <c r="C711" s="2">
        <v>45590</v>
      </c>
      <c r="D711" s="91">
        <v>0</v>
      </c>
      <c r="E711" t="s">
        <v>5</v>
      </c>
      <c r="F711">
        <v>4008509</v>
      </c>
      <c r="G711" t="s">
        <v>788</v>
      </c>
      <c r="H711">
        <v>0</v>
      </c>
      <c r="I711">
        <v>0</v>
      </c>
      <c r="J711">
        <v>0</v>
      </c>
      <c r="M711"/>
    </row>
    <row r="712" spans="1:13" x14ac:dyDescent="0.25">
      <c r="A712" t="s">
        <v>31</v>
      </c>
      <c r="B712" t="s">
        <v>734</v>
      </c>
      <c r="C712" s="2">
        <v>45590</v>
      </c>
      <c r="D712" s="91">
        <v>3.75</v>
      </c>
      <c r="E712" t="s">
        <v>5</v>
      </c>
      <c r="F712">
        <v>4008518</v>
      </c>
      <c r="G712" t="s">
        <v>788</v>
      </c>
      <c r="H712">
        <v>3.75</v>
      </c>
      <c r="I712">
        <v>0</v>
      </c>
      <c r="J712">
        <v>0</v>
      </c>
      <c r="M712"/>
    </row>
    <row r="713" spans="1:13" x14ac:dyDescent="0.25">
      <c r="A713" t="s">
        <v>31</v>
      </c>
      <c r="B713" t="s">
        <v>336</v>
      </c>
      <c r="C713" s="2">
        <v>45590</v>
      </c>
      <c r="D713" s="91">
        <v>0</v>
      </c>
      <c r="E713" t="s">
        <v>5</v>
      </c>
      <c r="F713">
        <v>4008524</v>
      </c>
      <c r="G713" t="s">
        <v>788</v>
      </c>
      <c r="H713">
        <v>3.75</v>
      </c>
      <c r="I713">
        <v>1</v>
      </c>
      <c r="J713">
        <v>3.75</v>
      </c>
      <c r="M713"/>
    </row>
    <row r="714" spans="1:13" x14ac:dyDescent="0.25">
      <c r="A714" t="s">
        <v>31</v>
      </c>
      <c r="B714" t="s">
        <v>336</v>
      </c>
      <c r="C714" s="2">
        <v>45590</v>
      </c>
      <c r="D714" s="91">
        <v>0</v>
      </c>
      <c r="E714" t="s">
        <v>5</v>
      </c>
      <c r="F714">
        <v>4008525</v>
      </c>
      <c r="G714" t="s">
        <v>788</v>
      </c>
      <c r="H714">
        <v>3.75</v>
      </c>
      <c r="I714">
        <v>1</v>
      </c>
      <c r="J714">
        <v>3.75</v>
      </c>
      <c r="M714"/>
    </row>
    <row r="715" spans="1:13" x14ac:dyDescent="0.25">
      <c r="A715" t="s">
        <v>31</v>
      </c>
      <c r="B715" t="s">
        <v>336</v>
      </c>
      <c r="C715" s="2">
        <v>45590</v>
      </c>
      <c r="D715" s="91">
        <v>0</v>
      </c>
      <c r="E715" t="s">
        <v>5</v>
      </c>
      <c r="F715">
        <v>4008526</v>
      </c>
      <c r="G715" t="s">
        <v>788</v>
      </c>
      <c r="H715">
        <v>3.75</v>
      </c>
      <c r="I715">
        <v>1</v>
      </c>
      <c r="J715">
        <v>3.75</v>
      </c>
      <c r="M715"/>
    </row>
    <row r="716" spans="1:13" x14ac:dyDescent="0.25">
      <c r="A716" t="s">
        <v>31</v>
      </c>
      <c r="B716" t="s">
        <v>336</v>
      </c>
      <c r="C716" s="2">
        <v>45590</v>
      </c>
      <c r="D716" s="91">
        <v>0</v>
      </c>
      <c r="E716" t="s">
        <v>5</v>
      </c>
      <c r="F716">
        <v>4008527</v>
      </c>
      <c r="G716" t="s">
        <v>788</v>
      </c>
      <c r="H716">
        <v>3.75</v>
      </c>
      <c r="I716">
        <v>1</v>
      </c>
      <c r="J716">
        <v>3.75</v>
      </c>
      <c r="M716"/>
    </row>
    <row r="717" spans="1:13" hidden="1" x14ac:dyDescent="0.25">
      <c r="A717" t="s">
        <v>106</v>
      </c>
      <c r="B717" t="s">
        <v>55</v>
      </c>
      <c r="C717" s="2">
        <v>45590</v>
      </c>
      <c r="D717" s="91">
        <v>5</v>
      </c>
      <c r="E717" t="s">
        <v>5</v>
      </c>
      <c r="F717">
        <v>4008532</v>
      </c>
      <c r="G717" t="s">
        <v>788</v>
      </c>
      <c r="H717">
        <v>5</v>
      </c>
      <c r="I717">
        <v>0</v>
      </c>
      <c r="J717">
        <v>0</v>
      </c>
      <c r="M717"/>
    </row>
    <row r="718" spans="1:13" hidden="1" x14ac:dyDescent="0.25">
      <c r="A718" t="s">
        <v>106</v>
      </c>
      <c r="B718" t="s">
        <v>392</v>
      </c>
      <c r="C718" s="2">
        <v>45590</v>
      </c>
      <c r="D718" s="91">
        <v>5</v>
      </c>
      <c r="E718" t="s">
        <v>5</v>
      </c>
      <c r="F718">
        <v>4008535</v>
      </c>
      <c r="G718" t="s">
        <v>788</v>
      </c>
      <c r="H718">
        <v>5</v>
      </c>
      <c r="I718">
        <v>0</v>
      </c>
      <c r="J718">
        <v>0</v>
      </c>
      <c r="M718"/>
    </row>
    <row r="719" spans="1:13" x14ac:dyDescent="0.25">
      <c r="A719" t="s">
        <v>31</v>
      </c>
      <c r="B719" t="s">
        <v>336</v>
      </c>
      <c r="C719" s="2">
        <v>45590</v>
      </c>
      <c r="D719" s="91">
        <v>0</v>
      </c>
      <c r="E719" t="s">
        <v>5</v>
      </c>
      <c r="F719">
        <v>4008538</v>
      </c>
      <c r="G719" t="s">
        <v>788</v>
      </c>
      <c r="H719">
        <v>3.75</v>
      </c>
      <c r="I719">
        <v>1</v>
      </c>
      <c r="J719">
        <v>3.75</v>
      </c>
      <c r="M719"/>
    </row>
    <row r="720" spans="1:13" x14ac:dyDescent="0.25">
      <c r="A720" t="s">
        <v>31</v>
      </c>
      <c r="B720" t="s">
        <v>333</v>
      </c>
      <c r="C720" s="2">
        <v>45590</v>
      </c>
      <c r="D720" s="91">
        <v>0</v>
      </c>
      <c r="E720" t="s">
        <v>5</v>
      </c>
      <c r="F720">
        <v>4008545</v>
      </c>
      <c r="G720" t="s">
        <v>788</v>
      </c>
      <c r="H720">
        <v>3.75</v>
      </c>
      <c r="I720">
        <v>1</v>
      </c>
      <c r="J720">
        <v>3.75</v>
      </c>
      <c r="M720"/>
    </row>
    <row r="721" spans="1:13" hidden="1" x14ac:dyDescent="0.25">
      <c r="A721" t="s">
        <v>106</v>
      </c>
      <c r="B721" t="s">
        <v>55</v>
      </c>
      <c r="C721" s="2">
        <v>45590</v>
      </c>
      <c r="D721" s="91">
        <v>0</v>
      </c>
      <c r="E721" t="s">
        <v>5</v>
      </c>
      <c r="F721">
        <v>4008550</v>
      </c>
      <c r="G721" t="s">
        <v>788</v>
      </c>
      <c r="H721">
        <v>0</v>
      </c>
      <c r="I721">
        <v>0</v>
      </c>
      <c r="J721">
        <v>0</v>
      </c>
      <c r="M721"/>
    </row>
    <row r="722" spans="1:13" hidden="1" x14ac:dyDescent="0.25">
      <c r="A722" t="s">
        <v>106</v>
      </c>
      <c r="B722" t="s">
        <v>55</v>
      </c>
      <c r="C722" s="2">
        <v>45590</v>
      </c>
      <c r="D722" s="91">
        <v>0</v>
      </c>
      <c r="E722" t="s">
        <v>5</v>
      </c>
      <c r="F722">
        <v>4008551</v>
      </c>
      <c r="G722" t="s">
        <v>788</v>
      </c>
      <c r="H722">
        <v>0</v>
      </c>
      <c r="I722">
        <v>0</v>
      </c>
      <c r="J722">
        <v>0</v>
      </c>
      <c r="M722"/>
    </row>
    <row r="723" spans="1:13" hidden="1" x14ac:dyDescent="0.25">
      <c r="A723" t="s">
        <v>106</v>
      </c>
      <c r="B723" t="s">
        <v>56</v>
      </c>
      <c r="C723" s="2">
        <v>45590</v>
      </c>
      <c r="D723" s="91">
        <v>5</v>
      </c>
      <c r="E723" t="s">
        <v>5</v>
      </c>
      <c r="F723">
        <v>4008553</v>
      </c>
      <c r="G723" t="s">
        <v>788</v>
      </c>
      <c r="H723">
        <v>5</v>
      </c>
      <c r="I723">
        <v>0</v>
      </c>
      <c r="J723">
        <v>0</v>
      </c>
      <c r="M723"/>
    </row>
    <row r="724" spans="1:13" hidden="1" x14ac:dyDescent="0.25">
      <c r="A724" t="s">
        <v>92</v>
      </c>
      <c r="B724" t="s">
        <v>55</v>
      </c>
      <c r="C724" s="2">
        <v>45590</v>
      </c>
      <c r="D724" s="91">
        <v>5.5</v>
      </c>
      <c r="E724" t="s">
        <v>5</v>
      </c>
      <c r="F724">
        <v>4008578</v>
      </c>
      <c r="G724" t="s">
        <v>788</v>
      </c>
      <c r="H724">
        <v>5.5</v>
      </c>
      <c r="I724">
        <v>0</v>
      </c>
      <c r="J724">
        <v>0</v>
      </c>
      <c r="M724"/>
    </row>
    <row r="725" spans="1:13" hidden="1" x14ac:dyDescent="0.25">
      <c r="A725" t="s">
        <v>92</v>
      </c>
      <c r="B725" t="s">
        <v>461</v>
      </c>
      <c r="C725" s="2">
        <v>45590</v>
      </c>
      <c r="D725" s="91">
        <v>0</v>
      </c>
      <c r="E725" t="s">
        <v>5</v>
      </c>
      <c r="F725">
        <v>4008579</v>
      </c>
      <c r="G725" t="s">
        <v>788</v>
      </c>
      <c r="H725">
        <v>0</v>
      </c>
      <c r="I725">
        <v>0</v>
      </c>
      <c r="J725">
        <v>0</v>
      </c>
      <c r="M725"/>
    </row>
    <row r="726" spans="1:13" hidden="1" x14ac:dyDescent="0.25">
      <c r="A726" t="s">
        <v>92</v>
      </c>
      <c r="B726" t="s">
        <v>55</v>
      </c>
      <c r="C726" s="2">
        <v>45590</v>
      </c>
      <c r="D726" s="91">
        <v>5.5</v>
      </c>
      <c r="E726" t="s">
        <v>5</v>
      </c>
      <c r="F726">
        <v>4008580</v>
      </c>
      <c r="G726" t="s">
        <v>788</v>
      </c>
      <c r="H726">
        <v>5.5</v>
      </c>
      <c r="I726">
        <v>0</v>
      </c>
      <c r="J726">
        <v>0</v>
      </c>
      <c r="M726"/>
    </row>
    <row r="727" spans="1:13" hidden="1" x14ac:dyDescent="0.25">
      <c r="A727" t="s">
        <v>92</v>
      </c>
      <c r="B727" t="s">
        <v>390</v>
      </c>
      <c r="C727" s="2">
        <v>45590</v>
      </c>
      <c r="D727" s="91">
        <v>0</v>
      </c>
      <c r="E727" t="s">
        <v>5</v>
      </c>
      <c r="F727">
        <v>4008581</v>
      </c>
      <c r="G727" t="s">
        <v>788</v>
      </c>
      <c r="H727">
        <v>0</v>
      </c>
      <c r="I727">
        <v>0</v>
      </c>
      <c r="J727">
        <v>0</v>
      </c>
      <c r="M727"/>
    </row>
    <row r="728" spans="1:13" x14ac:dyDescent="0.25">
      <c r="A728" t="s">
        <v>31</v>
      </c>
      <c r="B728" t="s">
        <v>336</v>
      </c>
      <c r="C728" s="2">
        <v>45590</v>
      </c>
      <c r="D728" s="91">
        <v>0</v>
      </c>
      <c r="E728" t="s">
        <v>5</v>
      </c>
      <c r="F728">
        <v>4008582</v>
      </c>
      <c r="G728" t="s">
        <v>788</v>
      </c>
      <c r="H728">
        <v>3.75</v>
      </c>
      <c r="I728">
        <v>1</v>
      </c>
      <c r="J728">
        <v>3.75</v>
      </c>
      <c r="M728"/>
    </row>
    <row r="729" spans="1:13" x14ac:dyDescent="0.25">
      <c r="A729" t="s">
        <v>31</v>
      </c>
      <c r="B729" t="s">
        <v>333</v>
      </c>
      <c r="C729" s="2">
        <v>45590</v>
      </c>
      <c r="D729" s="91">
        <v>0</v>
      </c>
      <c r="E729" t="s">
        <v>5</v>
      </c>
      <c r="F729">
        <v>4008583</v>
      </c>
      <c r="G729" t="s">
        <v>788</v>
      </c>
      <c r="H729">
        <v>3.75</v>
      </c>
      <c r="I729">
        <v>1</v>
      </c>
      <c r="J729">
        <v>3.75</v>
      </c>
      <c r="M729"/>
    </row>
    <row r="730" spans="1:13" x14ac:dyDescent="0.25">
      <c r="A730" t="s">
        <v>31</v>
      </c>
      <c r="B730" t="s">
        <v>336</v>
      </c>
      <c r="C730" s="2">
        <v>45590</v>
      </c>
      <c r="D730" s="91">
        <v>0</v>
      </c>
      <c r="E730" t="s">
        <v>5</v>
      </c>
      <c r="F730">
        <v>4008584</v>
      </c>
      <c r="G730" t="s">
        <v>788</v>
      </c>
      <c r="H730">
        <v>3.75</v>
      </c>
      <c r="I730">
        <v>1</v>
      </c>
      <c r="J730">
        <v>3.75</v>
      </c>
      <c r="M730"/>
    </row>
    <row r="731" spans="1:13" x14ac:dyDescent="0.25">
      <c r="A731" t="s">
        <v>31</v>
      </c>
      <c r="B731" t="s">
        <v>336</v>
      </c>
      <c r="C731" s="2">
        <v>45590</v>
      </c>
      <c r="D731" s="91">
        <v>0</v>
      </c>
      <c r="E731" t="s">
        <v>5</v>
      </c>
      <c r="F731">
        <v>4008585</v>
      </c>
      <c r="G731" t="s">
        <v>788</v>
      </c>
      <c r="H731">
        <v>3.75</v>
      </c>
      <c r="I731">
        <v>1</v>
      </c>
      <c r="J731">
        <v>3.75</v>
      </c>
      <c r="M731"/>
    </row>
    <row r="732" spans="1:13" x14ac:dyDescent="0.25">
      <c r="A732" t="s">
        <v>31</v>
      </c>
      <c r="B732" t="s">
        <v>336</v>
      </c>
      <c r="C732" s="2">
        <v>45590</v>
      </c>
      <c r="D732" s="91">
        <v>0</v>
      </c>
      <c r="E732" t="s">
        <v>5</v>
      </c>
      <c r="F732">
        <v>4008586</v>
      </c>
      <c r="G732" t="s">
        <v>788</v>
      </c>
      <c r="H732">
        <v>3.75</v>
      </c>
      <c r="I732">
        <v>1</v>
      </c>
      <c r="J732">
        <v>3.75</v>
      </c>
      <c r="M732"/>
    </row>
    <row r="733" spans="1:13" x14ac:dyDescent="0.25">
      <c r="A733" t="s">
        <v>31</v>
      </c>
      <c r="B733" t="s">
        <v>336</v>
      </c>
      <c r="C733" s="2">
        <v>45590</v>
      </c>
      <c r="D733" s="91">
        <v>0</v>
      </c>
      <c r="E733" t="s">
        <v>5</v>
      </c>
      <c r="F733">
        <v>4008587</v>
      </c>
      <c r="G733" t="s">
        <v>788</v>
      </c>
      <c r="H733">
        <v>3.75</v>
      </c>
      <c r="I733">
        <v>1</v>
      </c>
      <c r="J733">
        <v>3.75</v>
      </c>
      <c r="M733"/>
    </row>
    <row r="734" spans="1:13" hidden="1" x14ac:dyDescent="0.25">
      <c r="A734" t="s">
        <v>92</v>
      </c>
      <c r="B734" t="s">
        <v>60</v>
      </c>
      <c r="C734" s="2">
        <v>45590</v>
      </c>
      <c r="D734" s="91">
        <v>5</v>
      </c>
      <c r="E734" t="s">
        <v>5</v>
      </c>
      <c r="F734">
        <v>4008588</v>
      </c>
      <c r="G734" t="s">
        <v>788</v>
      </c>
      <c r="H734">
        <v>5</v>
      </c>
      <c r="I734">
        <v>0</v>
      </c>
      <c r="J734">
        <v>0</v>
      </c>
      <c r="M734"/>
    </row>
    <row r="735" spans="1:13" hidden="1" x14ac:dyDescent="0.25">
      <c r="A735" t="s">
        <v>92</v>
      </c>
      <c r="B735" t="s">
        <v>60</v>
      </c>
      <c r="C735" s="2">
        <v>45590</v>
      </c>
      <c r="D735" s="91">
        <v>0</v>
      </c>
      <c r="E735" t="s">
        <v>5</v>
      </c>
      <c r="F735">
        <v>4008589</v>
      </c>
      <c r="G735" t="s">
        <v>788</v>
      </c>
      <c r="H735">
        <v>3.75</v>
      </c>
      <c r="I735">
        <v>1</v>
      </c>
      <c r="J735">
        <v>3.75</v>
      </c>
      <c r="M735"/>
    </row>
    <row r="736" spans="1:13" x14ac:dyDescent="0.25">
      <c r="A736" t="s">
        <v>31</v>
      </c>
      <c r="B736" t="s">
        <v>336</v>
      </c>
      <c r="C736" s="2">
        <v>45590</v>
      </c>
      <c r="D736" s="91">
        <v>0</v>
      </c>
      <c r="E736" t="s">
        <v>5</v>
      </c>
      <c r="F736">
        <v>4008591</v>
      </c>
      <c r="G736" t="s">
        <v>788</v>
      </c>
      <c r="H736">
        <v>3.75</v>
      </c>
      <c r="I736">
        <v>1</v>
      </c>
      <c r="J736">
        <v>3.75</v>
      </c>
      <c r="M736"/>
    </row>
    <row r="737" spans="1:13" x14ac:dyDescent="0.25">
      <c r="A737" t="s">
        <v>31</v>
      </c>
      <c r="B737" t="s">
        <v>734</v>
      </c>
      <c r="C737" s="2">
        <v>45590</v>
      </c>
      <c r="D737" s="91">
        <v>0</v>
      </c>
      <c r="E737" t="s">
        <v>5</v>
      </c>
      <c r="F737">
        <v>4008592</v>
      </c>
      <c r="G737" t="s">
        <v>788</v>
      </c>
      <c r="H737">
        <v>3.75</v>
      </c>
      <c r="I737">
        <v>1</v>
      </c>
      <c r="J737">
        <v>3.75</v>
      </c>
      <c r="M737"/>
    </row>
    <row r="738" spans="1:13" x14ac:dyDescent="0.25">
      <c r="A738" t="s">
        <v>31</v>
      </c>
      <c r="B738" t="s">
        <v>336</v>
      </c>
      <c r="C738" s="2">
        <v>45590</v>
      </c>
      <c r="D738" s="91">
        <v>0</v>
      </c>
      <c r="E738" t="s">
        <v>5</v>
      </c>
      <c r="F738">
        <v>4008593</v>
      </c>
      <c r="G738" t="s">
        <v>788</v>
      </c>
      <c r="H738">
        <v>3.75</v>
      </c>
      <c r="I738">
        <v>1</v>
      </c>
      <c r="J738">
        <v>3.75</v>
      </c>
      <c r="M738"/>
    </row>
    <row r="739" spans="1:13" x14ac:dyDescent="0.25">
      <c r="A739" t="s">
        <v>31</v>
      </c>
      <c r="B739" t="s">
        <v>333</v>
      </c>
      <c r="C739" s="2">
        <v>45590</v>
      </c>
      <c r="D739" s="91">
        <v>0</v>
      </c>
      <c r="E739" t="s">
        <v>5</v>
      </c>
      <c r="F739">
        <v>4008594</v>
      </c>
      <c r="G739" t="s">
        <v>788</v>
      </c>
      <c r="H739">
        <v>3.75</v>
      </c>
      <c r="I739">
        <v>1</v>
      </c>
      <c r="J739">
        <v>3.75</v>
      </c>
      <c r="M739"/>
    </row>
    <row r="740" spans="1:13" x14ac:dyDescent="0.25">
      <c r="A740" t="s">
        <v>31</v>
      </c>
      <c r="B740" t="s">
        <v>55</v>
      </c>
      <c r="C740" s="2">
        <v>45590</v>
      </c>
      <c r="D740" s="91">
        <v>0</v>
      </c>
      <c r="F740">
        <v>4008599</v>
      </c>
      <c r="G740" t="s">
        <v>854</v>
      </c>
      <c r="H740">
        <v>3.75</v>
      </c>
      <c r="I740">
        <v>1</v>
      </c>
      <c r="J740">
        <v>3.75</v>
      </c>
      <c r="M740"/>
    </row>
    <row r="741" spans="1:13" hidden="1" x14ac:dyDescent="0.25">
      <c r="A741" t="s">
        <v>92</v>
      </c>
      <c r="B741" t="s">
        <v>582</v>
      </c>
      <c r="C741" s="2">
        <v>45590</v>
      </c>
      <c r="D741" s="91">
        <v>0</v>
      </c>
      <c r="E741" t="s">
        <v>26</v>
      </c>
      <c r="F741">
        <v>4008602</v>
      </c>
      <c r="G741" t="s">
        <v>788</v>
      </c>
      <c r="H741">
        <v>0</v>
      </c>
      <c r="I741">
        <v>0</v>
      </c>
      <c r="J741">
        <v>0</v>
      </c>
      <c r="M741"/>
    </row>
    <row r="742" spans="1:13" hidden="1" x14ac:dyDescent="0.25">
      <c r="A742" t="s">
        <v>92</v>
      </c>
      <c r="B742" t="s">
        <v>390</v>
      </c>
      <c r="C742" s="2">
        <v>45590</v>
      </c>
      <c r="D742" s="91">
        <v>0</v>
      </c>
      <c r="E742" t="s">
        <v>5</v>
      </c>
      <c r="F742">
        <v>4008611</v>
      </c>
      <c r="G742" t="s">
        <v>788</v>
      </c>
      <c r="H742">
        <v>0</v>
      </c>
      <c r="I742">
        <v>0</v>
      </c>
      <c r="J742">
        <v>0</v>
      </c>
      <c r="M742"/>
    </row>
    <row r="743" spans="1:13" hidden="1" x14ac:dyDescent="0.25">
      <c r="A743" t="s">
        <v>92</v>
      </c>
      <c r="B743" t="s">
        <v>55</v>
      </c>
      <c r="C743" s="2">
        <v>45590</v>
      </c>
      <c r="D743" s="91">
        <v>0</v>
      </c>
      <c r="E743" t="s">
        <v>5</v>
      </c>
      <c r="F743">
        <v>4008612</v>
      </c>
      <c r="G743" t="s">
        <v>788</v>
      </c>
      <c r="H743">
        <v>0</v>
      </c>
      <c r="I743">
        <v>0</v>
      </c>
      <c r="J743">
        <v>0</v>
      </c>
      <c r="M743"/>
    </row>
    <row r="744" spans="1:13" hidden="1" x14ac:dyDescent="0.25">
      <c r="A744" t="s">
        <v>106</v>
      </c>
      <c r="B744" t="s">
        <v>56</v>
      </c>
      <c r="C744" s="2">
        <v>45590</v>
      </c>
      <c r="D744" s="91">
        <v>5</v>
      </c>
      <c r="E744" t="s">
        <v>5</v>
      </c>
      <c r="F744">
        <v>4008616</v>
      </c>
      <c r="G744" t="s">
        <v>788</v>
      </c>
      <c r="H744">
        <v>5</v>
      </c>
      <c r="I744">
        <v>0</v>
      </c>
      <c r="J744">
        <v>0</v>
      </c>
      <c r="M744"/>
    </row>
    <row r="745" spans="1:13" x14ac:dyDescent="0.25">
      <c r="A745" t="s">
        <v>31</v>
      </c>
      <c r="B745" t="s">
        <v>55</v>
      </c>
      <c r="C745" s="2">
        <v>45590</v>
      </c>
      <c r="D745" s="91">
        <v>0</v>
      </c>
      <c r="E745" t="s">
        <v>19</v>
      </c>
      <c r="F745">
        <v>4008619</v>
      </c>
      <c r="G745" t="s">
        <v>788</v>
      </c>
      <c r="H745">
        <v>3.75</v>
      </c>
      <c r="I745">
        <v>1</v>
      </c>
      <c r="J745">
        <v>3.75</v>
      </c>
      <c r="M745"/>
    </row>
    <row r="746" spans="1:13" hidden="1" x14ac:dyDescent="0.25">
      <c r="A746" t="s">
        <v>92</v>
      </c>
      <c r="B746" t="s">
        <v>331</v>
      </c>
      <c r="C746" s="2">
        <v>45590</v>
      </c>
      <c r="D746" s="91">
        <v>5</v>
      </c>
      <c r="E746" t="s">
        <v>5</v>
      </c>
      <c r="F746">
        <v>4008623</v>
      </c>
      <c r="G746" t="s">
        <v>788</v>
      </c>
      <c r="H746">
        <v>5</v>
      </c>
      <c r="I746">
        <v>0</v>
      </c>
      <c r="J746">
        <v>0</v>
      </c>
      <c r="M746"/>
    </row>
    <row r="747" spans="1:13" hidden="1" x14ac:dyDescent="0.25">
      <c r="A747" t="s">
        <v>92</v>
      </c>
      <c r="B747" t="s">
        <v>470</v>
      </c>
      <c r="C747" s="2">
        <v>45590</v>
      </c>
      <c r="D747" s="91">
        <v>0</v>
      </c>
      <c r="E747" t="s">
        <v>5</v>
      </c>
      <c r="F747">
        <v>4008624</v>
      </c>
      <c r="G747" t="s">
        <v>788</v>
      </c>
      <c r="H747">
        <v>5.5</v>
      </c>
      <c r="I747">
        <v>1</v>
      </c>
      <c r="J747">
        <v>5.5</v>
      </c>
      <c r="M747"/>
    </row>
    <row r="748" spans="1:13" hidden="1" x14ac:dyDescent="0.25">
      <c r="A748" t="s">
        <v>106</v>
      </c>
      <c r="B748" t="s">
        <v>55</v>
      </c>
      <c r="C748" s="2">
        <v>45590</v>
      </c>
      <c r="D748" s="91">
        <v>0</v>
      </c>
      <c r="E748" t="s">
        <v>5</v>
      </c>
      <c r="F748">
        <v>4008628</v>
      </c>
      <c r="G748" t="s">
        <v>788</v>
      </c>
      <c r="H748">
        <v>0</v>
      </c>
      <c r="I748">
        <v>0</v>
      </c>
      <c r="J748">
        <v>0</v>
      </c>
      <c r="M748"/>
    </row>
    <row r="749" spans="1:13" hidden="1" x14ac:dyDescent="0.25">
      <c r="A749" t="s">
        <v>106</v>
      </c>
      <c r="B749" t="s">
        <v>444</v>
      </c>
      <c r="C749" s="2">
        <v>45590</v>
      </c>
      <c r="D749" s="91">
        <v>0</v>
      </c>
      <c r="E749" t="s">
        <v>5</v>
      </c>
      <c r="F749">
        <v>4008629</v>
      </c>
      <c r="G749" t="s">
        <v>788</v>
      </c>
      <c r="H749">
        <v>0</v>
      </c>
      <c r="I749">
        <v>0</v>
      </c>
      <c r="J749">
        <v>0</v>
      </c>
      <c r="M749"/>
    </row>
    <row r="750" spans="1:13" hidden="1" x14ac:dyDescent="0.25">
      <c r="A750" t="s">
        <v>106</v>
      </c>
      <c r="B750" t="s">
        <v>470</v>
      </c>
      <c r="C750" s="2">
        <v>45590</v>
      </c>
      <c r="D750" s="91">
        <v>0</v>
      </c>
      <c r="E750" t="s">
        <v>5</v>
      </c>
      <c r="F750">
        <v>4008630</v>
      </c>
      <c r="G750" t="s">
        <v>788</v>
      </c>
      <c r="H750">
        <v>0</v>
      </c>
      <c r="I750">
        <v>0</v>
      </c>
      <c r="J750">
        <v>0</v>
      </c>
      <c r="M750"/>
    </row>
    <row r="751" spans="1:13" hidden="1" x14ac:dyDescent="0.25">
      <c r="A751" t="s">
        <v>106</v>
      </c>
      <c r="B751" t="s">
        <v>55</v>
      </c>
      <c r="C751" s="2">
        <v>45590</v>
      </c>
      <c r="D751" s="91">
        <v>0</v>
      </c>
      <c r="E751" t="s">
        <v>5</v>
      </c>
      <c r="F751">
        <v>4008631</v>
      </c>
      <c r="G751" t="s">
        <v>788</v>
      </c>
      <c r="H751">
        <v>0</v>
      </c>
      <c r="I751">
        <v>0</v>
      </c>
      <c r="J751">
        <v>0</v>
      </c>
      <c r="M751"/>
    </row>
    <row r="752" spans="1:13" x14ac:dyDescent="0.25">
      <c r="A752" t="s">
        <v>31</v>
      </c>
      <c r="B752" t="s">
        <v>734</v>
      </c>
      <c r="C752" s="2">
        <v>45590</v>
      </c>
      <c r="D752" s="91">
        <v>0</v>
      </c>
      <c r="E752" t="s">
        <v>5</v>
      </c>
      <c r="F752">
        <v>4008632</v>
      </c>
      <c r="G752" t="s">
        <v>788</v>
      </c>
      <c r="H752">
        <v>3.75</v>
      </c>
      <c r="I752">
        <v>1</v>
      </c>
      <c r="J752">
        <v>3.75</v>
      </c>
      <c r="M752"/>
    </row>
    <row r="753" spans="1:13" hidden="1" x14ac:dyDescent="0.25">
      <c r="A753" t="s">
        <v>106</v>
      </c>
      <c r="B753" t="s">
        <v>55</v>
      </c>
      <c r="C753" s="2">
        <v>45590</v>
      </c>
      <c r="D753" s="91">
        <v>5</v>
      </c>
      <c r="E753" t="s">
        <v>5</v>
      </c>
      <c r="F753">
        <v>4008667</v>
      </c>
      <c r="G753" t="s">
        <v>788</v>
      </c>
      <c r="H753">
        <v>5</v>
      </c>
      <c r="I753">
        <v>0</v>
      </c>
      <c r="J753">
        <v>0</v>
      </c>
      <c r="M753"/>
    </row>
    <row r="754" spans="1:13" hidden="1" x14ac:dyDescent="0.25">
      <c r="A754" t="s">
        <v>106</v>
      </c>
      <c r="B754" t="s">
        <v>55</v>
      </c>
      <c r="C754" s="2">
        <v>45590</v>
      </c>
      <c r="D754" s="91">
        <v>5</v>
      </c>
      <c r="E754" t="s">
        <v>5</v>
      </c>
      <c r="F754">
        <v>4008668</v>
      </c>
      <c r="G754" t="s">
        <v>788</v>
      </c>
      <c r="H754">
        <v>5</v>
      </c>
      <c r="I754">
        <v>0</v>
      </c>
      <c r="J754">
        <v>0</v>
      </c>
      <c r="M754"/>
    </row>
    <row r="755" spans="1:13" hidden="1" x14ac:dyDescent="0.25">
      <c r="A755" t="s">
        <v>106</v>
      </c>
      <c r="B755" t="s">
        <v>392</v>
      </c>
      <c r="C755" s="2">
        <v>45590</v>
      </c>
      <c r="D755" s="91">
        <v>0</v>
      </c>
      <c r="E755" t="s">
        <v>26</v>
      </c>
      <c r="F755">
        <v>4008671</v>
      </c>
      <c r="G755" t="s">
        <v>788</v>
      </c>
      <c r="H755">
        <v>5</v>
      </c>
      <c r="I755">
        <v>1</v>
      </c>
      <c r="J755">
        <v>5</v>
      </c>
      <c r="M755"/>
    </row>
    <row r="756" spans="1:13" x14ac:dyDescent="0.25">
      <c r="A756" t="s">
        <v>31</v>
      </c>
      <c r="B756" t="s">
        <v>734</v>
      </c>
      <c r="C756" s="2">
        <v>45590</v>
      </c>
      <c r="D756" s="91">
        <v>0</v>
      </c>
      <c r="E756" t="s">
        <v>5</v>
      </c>
      <c r="F756">
        <v>4008679</v>
      </c>
      <c r="G756" t="s">
        <v>788</v>
      </c>
      <c r="H756">
        <v>3.75</v>
      </c>
      <c r="I756">
        <v>1</v>
      </c>
      <c r="J756">
        <v>3.75</v>
      </c>
      <c r="M756"/>
    </row>
    <row r="757" spans="1:13" hidden="1" x14ac:dyDescent="0.25">
      <c r="A757" t="s">
        <v>92</v>
      </c>
      <c r="B757" t="s">
        <v>461</v>
      </c>
      <c r="C757" s="2">
        <v>45590</v>
      </c>
      <c r="D757" s="91">
        <v>0</v>
      </c>
      <c r="E757" t="s">
        <v>5</v>
      </c>
      <c r="F757">
        <v>4008683</v>
      </c>
      <c r="G757" t="s">
        <v>788</v>
      </c>
      <c r="H757">
        <v>0</v>
      </c>
      <c r="I757">
        <v>0</v>
      </c>
      <c r="J757">
        <v>0</v>
      </c>
      <c r="M757"/>
    </row>
    <row r="758" spans="1:13" hidden="1" x14ac:dyDescent="0.25">
      <c r="A758" t="s">
        <v>92</v>
      </c>
      <c r="B758" t="s">
        <v>392</v>
      </c>
      <c r="C758" s="2">
        <v>45590</v>
      </c>
      <c r="D758" s="91">
        <v>0</v>
      </c>
      <c r="E758" t="s">
        <v>5</v>
      </c>
      <c r="F758">
        <v>4008684</v>
      </c>
      <c r="G758" t="s">
        <v>788</v>
      </c>
      <c r="H758">
        <v>0</v>
      </c>
      <c r="I758">
        <v>0</v>
      </c>
      <c r="J758">
        <v>0</v>
      </c>
      <c r="M758"/>
    </row>
    <row r="759" spans="1:13" x14ac:dyDescent="0.25">
      <c r="A759" t="s">
        <v>31</v>
      </c>
      <c r="B759" t="s">
        <v>59</v>
      </c>
      <c r="C759" s="2">
        <v>45590</v>
      </c>
      <c r="D759" s="91">
        <v>0</v>
      </c>
      <c r="E759" t="s">
        <v>5</v>
      </c>
      <c r="F759">
        <v>4008685</v>
      </c>
      <c r="G759" t="s">
        <v>788</v>
      </c>
      <c r="H759">
        <v>3.75</v>
      </c>
      <c r="I759">
        <v>1</v>
      </c>
      <c r="J759">
        <v>3.75</v>
      </c>
      <c r="M759"/>
    </row>
    <row r="760" spans="1:13" x14ac:dyDescent="0.25">
      <c r="A760" t="s">
        <v>31</v>
      </c>
      <c r="B760" t="s">
        <v>336</v>
      </c>
      <c r="C760" s="2">
        <v>45590</v>
      </c>
      <c r="D760" s="91">
        <v>0</v>
      </c>
      <c r="E760" t="s">
        <v>5</v>
      </c>
      <c r="F760">
        <v>4008686</v>
      </c>
      <c r="G760" t="s">
        <v>788</v>
      </c>
      <c r="H760">
        <v>3.75</v>
      </c>
      <c r="I760">
        <v>1</v>
      </c>
      <c r="J760">
        <v>3.75</v>
      </c>
      <c r="M760"/>
    </row>
    <row r="761" spans="1:13" x14ac:dyDescent="0.25">
      <c r="A761" t="s">
        <v>31</v>
      </c>
      <c r="B761" t="s">
        <v>59</v>
      </c>
      <c r="C761" s="2">
        <v>45590</v>
      </c>
      <c r="D761" s="91">
        <v>0</v>
      </c>
      <c r="E761" t="s">
        <v>5</v>
      </c>
      <c r="F761">
        <v>4008689</v>
      </c>
      <c r="G761" t="s">
        <v>788</v>
      </c>
      <c r="H761">
        <v>3.75</v>
      </c>
      <c r="I761">
        <v>1</v>
      </c>
      <c r="J761">
        <v>3.75</v>
      </c>
      <c r="M761"/>
    </row>
    <row r="762" spans="1:13" x14ac:dyDescent="0.25">
      <c r="A762" t="s">
        <v>31</v>
      </c>
      <c r="B762" t="s">
        <v>734</v>
      </c>
      <c r="C762" s="2">
        <v>45590</v>
      </c>
      <c r="D762" s="91">
        <v>3.75</v>
      </c>
      <c r="E762" t="s">
        <v>5</v>
      </c>
      <c r="F762">
        <v>4008690</v>
      </c>
      <c r="G762" t="s">
        <v>788</v>
      </c>
      <c r="H762">
        <v>3.75</v>
      </c>
      <c r="I762">
        <v>0</v>
      </c>
      <c r="J762">
        <v>0</v>
      </c>
      <c r="M762"/>
    </row>
    <row r="763" spans="1:13" hidden="1" x14ac:dyDescent="0.25">
      <c r="A763" t="s">
        <v>106</v>
      </c>
      <c r="B763" t="s">
        <v>392</v>
      </c>
      <c r="C763" s="2">
        <v>45590</v>
      </c>
      <c r="D763" s="91">
        <v>5</v>
      </c>
      <c r="E763" t="s">
        <v>26</v>
      </c>
      <c r="F763">
        <v>4008691</v>
      </c>
      <c r="G763" t="s">
        <v>788</v>
      </c>
      <c r="H763">
        <v>5</v>
      </c>
      <c r="I763">
        <v>0</v>
      </c>
      <c r="J763">
        <v>0</v>
      </c>
      <c r="M763"/>
    </row>
    <row r="764" spans="1:13" x14ac:dyDescent="0.25">
      <c r="A764" t="s">
        <v>31</v>
      </c>
      <c r="B764" t="s">
        <v>333</v>
      </c>
      <c r="C764" s="2">
        <v>45590</v>
      </c>
      <c r="D764" s="91">
        <v>0</v>
      </c>
      <c r="E764" t="s">
        <v>5</v>
      </c>
      <c r="F764">
        <v>4008700</v>
      </c>
      <c r="G764" t="s">
        <v>788</v>
      </c>
      <c r="H764">
        <v>3.75</v>
      </c>
      <c r="I764">
        <v>1</v>
      </c>
      <c r="J764">
        <v>3.75</v>
      </c>
      <c r="M764"/>
    </row>
    <row r="765" spans="1:13" x14ac:dyDescent="0.25">
      <c r="A765" t="s">
        <v>31</v>
      </c>
      <c r="B765" t="s">
        <v>734</v>
      </c>
      <c r="C765" s="2">
        <v>45590</v>
      </c>
      <c r="D765" s="91">
        <v>3.75</v>
      </c>
      <c r="E765" t="s">
        <v>5</v>
      </c>
      <c r="F765">
        <v>4008701</v>
      </c>
      <c r="G765" t="s">
        <v>788</v>
      </c>
      <c r="H765">
        <v>3.75</v>
      </c>
      <c r="I765">
        <v>0</v>
      </c>
      <c r="J765">
        <v>0</v>
      </c>
      <c r="M765"/>
    </row>
    <row r="766" spans="1:13" hidden="1" x14ac:dyDescent="0.25">
      <c r="A766" t="s">
        <v>106</v>
      </c>
      <c r="B766" t="s">
        <v>470</v>
      </c>
      <c r="C766" s="2">
        <v>45590</v>
      </c>
      <c r="D766" s="91">
        <v>0</v>
      </c>
      <c r="E766" t="s">
        <v>5</v>
      </c>
      <c r="F766">
        <v>4008702</v>
      </c>
      <c r="G766" t="s">
        <v>788</v>
      </c>
      <c r="H766">
        <v>0</v>
      </c>
      <c r="I766">
        <v>0</v>
      </c>
      <c r="J766">
        <v>0</v>
      </c>
      <c r="M766"/>
    </row>
    <row r="767" spans="1:13" hidden="1" x14ac:dyDescent="0.25">
      <c r="A767" t="s">
        <v>106</v>
      </c>
      <c r="B767" t="s">
        <v>432</v>
      </c>
      <c r="C767" s="2">
        <v>45590</v>
      </c>
      <c r="D767" s="91">
        <v>5</v>
      </c>
      <c r="E767" t="s">
        <v>26</v>
      </c>
      <c r="F767">
        <v>4008705</v>
      </c>
      <c r="G767" t="s">
        <v>788</v>
      </c>
      <c r="H767">
        <v>5</v>
      </c>
      <c r="I767">
        <v>0</v>
      </c>
      <c r="J767">
        <v>0</v>
      </c>
      <c r="M767"/>
    </row>
    <row r="768" spans="1:13" hidden="1" x14ac:dyDescent="0.25">
      <c r="A768" t="s">
        <v>106</v>
      </c>
      <c r="B768" t="s">
        <v>55</v>
      </c>
      <c r="C768" s="2">
        <v>45590</v>
      </c>
      <c r="D768" s="91">
        <v>0</v>
      </c>
      <c r="E768" t="s">
        <v>5</v>
      </c>
      <c r="F768">
        <v>4008713</v>
      </c>
      <c r="G768" t="s">
        <v>788</v>
      </c>
      <c r="H768">
        <v>0</v>
      </c>
      <c r="I768">
        <v>0</v>
      </c>
      <c r="J768">
        <v>0</v>
      </c>
      <c r="M768"/>
    </row>
    <row r="769" spans="1:13" hidden="1" x14ac:dyDescent="0.25">
      <c r="A769" t="s">
        <v>106</v>
      </c>
      <c r="B769" t="s">
        <v>55</v>
      </c>
      <c r="C769" s="2">
        <v>45590</v>
      </c>
      <c r="D769" s="91">
        <v>0</v>
      </c>
      <c r="E769" t="s">
        <v>5</v>
      </c>
      <c r="F769">
        <v>4008714</v>
      </c>
      <c r="G769" t="s">
        <v>788</v>
      </c>
      <c r="H769">
        <v>0</v>
      </c>
      <c r="I769">
        <v>0</v>
      </c>
      <c r="J769">
        <v>0</v>
      </c>
      <c r="M769"/>
    </row>
    <row r="770" spans="1:13" hidden="1" x14ac:dyDescent="0.25">
      <c r="A770" t="s">
        <v>106</v>
      </c>
      <c r="B770" t="s">
        <v>406</v>
      </c>
      <c r="C770" s="2">
        <v>45590</v>
      </c>
      <c r="D770" s="91">
        <v>0</v>
      </c>
      <c r="E770" t="s">
        <v>26</v>
      </c>
      <c r="F770">
        <v>4008715</v>
      </c>
      <c r="G770" t="s">
        <v>788</v>
      </c>
      <c r="H770">
        <v>0</v>
      </c>
      <c r="I770">
        <v>0</v>
      </c>
      <c r="J770">
        <v>0</v>
      </c>
      <c r="M770"/>
    </row>
    <row r="771" spans="1:13" hidden="1" x14ac:dyDescent="0.25">
      <c r="A771" t="s">
        <v>106</v>
      </c>
      <c r="B771" t="s">
        <v>392</v>
      </c>
      <c r="C771" s="2">
        <v>45590</v>
      </c>
      <c r="D771" s="91">
        <v>0</v>
      </c>
      <c r="E771" t="s">
        <v>26</v>
      </c>
      <c r="F771">
        <v>4008716</v>
      </c>
      <c r="G771" t="s">
        <v>788</v>
      </c>
      <c r="H771">
        <v>0</v>
      </c>
      <c r="I771">
        <v>0</v>
      </c>
      <c r="J771">
        <v>0</v>
      </c>
      <c r="M771"/>
    </row>
    <row r="772" spans="1:13" hidden="1" x14ac:dyDescent="0.25">
      <c r="A772" t="s">
        <v>106</v>
      </c>
      <c r="B772" t="s">
        <v>60</v>
      </c>
      <c r="C772" s="2">
        <v>45590</v>
      </c>
      <c r="D772" s="91">
        <v>5</v>
      </c>
      <c r="E772" t="s">
        <v>5</v>
      </c>
      <c r="F772">
        <v>4008721</v>
      </c>
      <c r="G772" t="s">
        <v>788</v>
      </c>
      <c r="H772">
        <v>5</v>
      </c>
      <c r="I772">
        <v>0</v>
      </c>
      <c r="J772">
        <v>0</v>
      </c>
      <c r="M772"/>
    </row>
    <row r="773" spans="1:13" hidden="1" x14ac:dyDescent="0.25">
      <c r="A773" t="s">
        <v>106</v>
      </c>
      <c r="B773" t="s">
        <v>392</v>
      </c>
      <c r="C773" s="2">
        <v>45590</v>
      </c>
      <c r="D773" s="91">
        <v>5</v>
      </c>
      <c r="E773" t="s">
        <v>5</v>
      </c>
      <c r="F773">
        <v>4008722</v>
      </c>
      <c r="G773" t="s">
        <v>788</v>
      </c>
      <c r="H773">
        <v>5</v>
      </c>
      <c r="I773">
        <v>0</v>
      </c>
      <c r="J773">
        <v>0</v>
      </c>
      <c r="M773"/>
    </row>
    <row r="774" spans="1:13" hidden="1" x14ac:dyDescent="0.25">
      <c r="A774" t="s">
        <v>92</v>
      </c>
      <c r="B774" t="s">
        <v>390</v>
      </c>
      <c r="C774" s="2">
        <v>45590</v>
      </c>
      <c r="D774" s="91">
        <v>0</v>
      </c>
      <c r="E774" t="s">
        <v>5</v>
      </c>
      <c r="F774">
        <v>4008728</v>
      </c>
      <c r="G774" t="s">
        <v>788</v>
      </c>
      <c r="H774">
        <v>0</v>
      </c>
      <c r="I774">
        <v>0</v>
      </c>
      <c r="J774">
        <v>0</v>
      </c>
      <c r="M774"/>
    </row>
    <row r="775" spans="1:13" hidden="1" x14ac:dyDescent="0.25">
      <c r="A775" t="s">
        <v>92</v>
      </c>
      <c r="B775" t="s">
        <v>55</v>
      </c>
      <c r="C775" s="2">
        <v>45590</v>
      </c>
      <c r="D775" s="91">
        <v>0</v>
      </c>
      <c r="E775" t="s">
        <v>5</v>
      </c>
      <c r="F775">
        <v>4008729</v>
      </c>
      <c r="G775" t="s">
        <v>788</v>
      </c>
      <c r="H775">
        <v>0</v>
      </c>
      <c r="I775">
        <v>0</v>
      </c>
      <c r="J775">
        <v>0</v>
      </c>
      <c r="M775"/>
    </row>
    <row r="776" spans="1:13" x14ac:dyDescent="0.25">
      <c r="A776" t="s">
        <v>31</v>
      </c>
      <c r="B776" t="s">
        <v>734</v>
      </c>
      <c r="C776" s="2">
        <v>45590</v>
      </c>
      <c r="D776" s="91">
        <v>0</v>
      </c>
      <c r="E776" t="s">
        <v>5</v>
      </c>
      <c r="F776">
        <v>4008730</v>
      </c>
      <c r="G776" t="s">
        <v>788</v>
      </c>
      <c r="H776">
        <v>3.75</v>
      </c>
      <c r="I776">
        <v>1</v>
      </c>
      <c r="J776">
        <v>3.75</v>
      </c>
      <c r="M776"/>
    </row>
    <row r="777" spans="1:13" x14ac:dyDescent="0.25">
      <c r="A777" t="s">
        <v>31</v>
      </c>
      <c r="B777" t="s">
        <v>59</v>
      </c>
      <c r="C777" s="2">
        <v>45590</v>
      </c>
      <c r="D777" s="91">
        <v>0</v>
      </c>
      <c r="E777" t="s">
        <v>5</v>
      </c>
      <c r="F777">
        <v>4008731</v>
      </c>
      <c r="G777" t="s">
        <v>788</v>
      </c>
      <c r="H777">
        <v>3.75</v>
      </c>
      <c r="I777">
        <v>1</v>
      </c>
      <c r="J777">
        <v>3.75</v>
      </c>
      <c r="M777"/>
    </row>
    <row r="778" spans="1:13" hidden="1" x14ac:dyDescent="0.25">
      <c r="A778" t="s">
        <v>106</v>
      </c>
      <c r="B778" t="s">
        <v>55</v>
      </c>
      <c r="C778" s="2">
        <v>45590</v>
      </c>
      <c r="D778" s="91">
        <v>0</v>
      </c>
      <c r="E778" t="s">
        <v>5</v>
      </c>
      <c r="F778">
        <v>4008734</v>
      </c>
      <c r="G778" t="s">
        <v>788</v>
      </c>
      <c r="H778">
        <v>0</v>
      </c>
      <c r="I778">
        <v>0</v>
      </c>
      <c r="J778">
        <v>0</v>
      </c>
      <c r="M778"/>
    </row>
    <row r="779" spans="1:13" x14ac:dyDescent="0.25">
      <c r="A779" t="s">
        <v>31</v>
      </c>
      <c r="B779" t="s">
        <v>336</v>
      </c>
      <c r="C779" s="2">
        <v>45590</v>
      </c>
      <c r="D779" s="91">
        <v>0</v>
      </c>
      <c r="E779" t="s">
        <v>5</v>
      </c>
      <c r="F779">
        <v>4008736</v>
      </c>
      <c r="G779" t="s">
        <v>788</v>
      </c>
      <c r="H779">
        <v>3.75</v>
      </c>
      <c r="I779">
        <v>1</v>
      </c>
      <c r="J779">
        <v>3.75</v>
      </c>
      <c r="M779"/>
    </row>
    <row r="780" spans="1:13" x14ac:dyDescent="0.25">
      <c r="A780" t="s">
        <v>31</v>
      </c>
      <c r="B780" t="s">
        <v>59</v>
      </c>
      <c r="C780" s="2">
        <v>45590</v>
      </c>
      <c r="D780" s="91">
        <v>0</v>
      </c>
      <c r="E780" t="s">
        <v>5</v>
      </c>
      <c r="F780">
        <v>4008737</v>
      </c>
      <c r="G780" t="s">
        <v>788</v>
      </c>
      <c r="H780">
        <v>3.75</v>
      </c>
      <c r="I780">
        <v>1</v>
      </c>
      <c r="J780">
        <v>3.75</v>
      </c>
      <c r="M780"/>
    </row>
    <row r="781" spans="1:13" hidden="1" x14ac:dyDescent="0.25">
      <c r="A781" t="s">
        <v>92</v>
      </c>
      <c r="B781" t="s">
        <v>432</v>
      </c>
      <c r="C781" s="2">
        <v>45590</v>
      </c>
      <c r="D781" s="91">
        <v>0</v>
      </c>
      <c r="E781" t="s">
        <v>26</v>
      </c>
      <c r="F781">
        <v>4008738</v>
      </c>
      <c r="G781" t="s">
        <v>788</v>
      </c>
      <c r="H781">
        <v>0</v>
      </c>
      <c r="I781">
        <v>0</v>
      </c>
      <c r="J781">
        <v>0</v>
      </c>
      <c r="M781"/>
    </row>
    <row r="782" spans="1:13" hidden="1" x14ac:dyDescent="0.25">
      <c r="A782" t="s">
        <v>92</v>
      </c>
      <c r="B782" t="s">
        <v>390</v>
      </c>
      <c r="C782" s="2">
        <v>45590</v>
      </c>
      <c r="D782" s="91">
        <v>0</v>
      </c>
      <c r="E782" t="s">
        <v>5</v>
      </c>
      <c r="F782">
        <v>4008739</v>
      </c>
      <c r="G782" t="s">
        <v>788</v>
      </c>
      <c r="H782">
        <v>0</v>
      </c>
      <c r="I782">
        <v>0</v>
      </c>
      <c r="J782">
        <v>0</v>
      </c>
      <c r="M782"/>
    </row>
    <row r="783" spans="1:13" x14ac:dyDescent="0.25">
      <c r="A783" t="s">
        <v>31</v>
      </c>
      <c r="B783" t="s">
        <v>59</v>
      </c>
      <c r="C783" s="2">
        <v>45590</v>
      </c>
      <c r="D783" s="91">
        <v>0</v>
      </c>
      <c r="E783" t="s">
        <v>5</v>
      </c>
      <c r="F783">
        <v>4008740</v>
      </c>
      <c r="G783" t="s">
        <v>788</v>
      </c>
      <c r="H783">
        <v>3.75</v>
      </c>
      <c r="I783">
        <v>1</v>
      </c>
      <c r="J783">
        <v>3.75</v>
      </c>
      <c r="M783"/>
    </row>
    <row r="784" spans="1:13" x14ac:dyDescent="0.25">
      <c r="A784" t="s">
        <v>31</v>
      </c>
      <c r="B784" t="s">
        <v>734</v>
      </c>
      <c r="C784" s="2">
        <v>45590</v>
      </c>
      <c r="D784" s="91">
        <v>0</v>
      </c>
      <c r="E784" t="s">
        <v>5</v>
      </c>
      <c r="F784">
        <v>4008741</v>
      </c>
      <c r="G784" t="s">
        <v>788</v>
      </c>
      <c r="H784">
        <v>3.75</v>
      </c>
      <c r="I784">
        <v>1</v>
      </c>
      <c r="J784">
        <v>3.75</v>
      </c>
      <c r="M784"/>
    </row>
    <row r="785" spans="1:13" x14ac:dyDescent="0.25">
      <c r="A785" t="s">
        <v>31</v>
      </c>
      <c r="B785" t="s">
        <v>336</v>
      </c>
      <c r="C785" s="2">
        <v>45590</v>
      </c>
      <c r="D785" s="91">
        <v>0</v>
      </c>
      <c r="E785" t="s">
        <v>5</v>
      </c>
      <c r="F785">
        <v>4008744</v>
      </c>
      <c r="G785" t="s">
        <v>788</v>
      </c>
      <c r="H785">
        <v>0</v>
      </c>
      <c r="I785">
        <v>0</v>
      </c>
      <c r="J785">
        <v>0</v>
      </c>
      <c r="M785"/>
    </row>
    <row r="786" spans="1:13" x14ac:dyDescent="0.25">
      <c r="A786" t="s">
        <v>31</v>
      </c>
      <c r="B786" t="s">
        <v>734</v>
      </c>
      <c r="C786" s="2">
        <v>45590</v>
      </c>
      <c r="D786" s="91">
        <v>0</v>
      </c>
      <c r="E786" t="s">
        <v>5</v>
      </c>
      <c r="F786">
        <v>4008745</v>
      </c>
      <c r="G786" t="s">
        <v>788</v>
      </c>
      <c r="H786">
        <v>3.75</v>
      </c>
      <c r="I786">
        <v>1</v>
      </c>
      <c r="J786">
        <v>3.75</v>
      </c>
      <c r="M786"/>
    </row>
    <row r="787" spans="1:13" hidden="1" x14ac:dyDescent="0.25">
      <c r="A787" t="s">
        <v>92</v>
      </c>
      <c r="B787" t="s">
        <v>470</v>
      </c>
      <c r="C787" s="2">
        <v>45590</v>
      </c>
      <c r="D787" s="91">
        <v>0</v>
      </c>
      <c r="E787" t="s">
        <v>5</v>
      </c>
      <c r="F787">
        <v>4008751</v>
      </c>
      <c r="G787" t="s">
        <v>788</v>
      </c>
      <c r="H787">
        <v>0</v>
      </c>
      <c r="I787">
        <v>0</v>
      </c>
      <c r="J787">
        <v>0</v>
      </c>
      <c r="M787"/>
    </row>
    <row r="788" spans="1:13" hidden="1" x14ac:dyDescent="0.25">
      <c r="A788" t="s">
        <v>92</v>
      </c>
      <c r="B788" t="s">
        <v>582</v>
      </c>
      <c r="C788" s="2">
        <v>45590</v>
      </c>
      <c r="D788" s="91">
        <v>5.5</v>
      </c>
      <c r="E788" t="s">
        <v>26</v>
      </c>
      <c r="F788">
        <v>4008753</v>
      </c>
      <c r="G788" t="s">
        <v>788</v>
      </c>
      <c r="H788">
        <v>5.5</v>
      </c>
      <c r="I788">
        <v>0</v>
      </c>
      <c r="J788">
        <v>0</v>
      </c>
      <c r="M788"/>
    </row>
    <row r="789" spans="1:13" hidden="1" x14ac:dyDescent="0.25">
      <c r="A789" t="s">
        <v>92</v>
      </c>
      <c r="B789" t="s">
        <v>392</v>
      </c>
      <c r="C789" s="2">
        <v>45590</v>
      </c>
      <c r="D789" s="91">
        <v>0</v>
      </c>
      <c r="E789" t="s">
        <v>26</v>
      </c>
      <c r="F789">
        <v>4008754</v>
      </c>
      <c r="G789" t="s">
        <v>788</v>
      </c>
      <c r="H789">
        <v>0</v>
      </c>
      <c r="I789">
        <v>0</v>
      </c>
      <c r="J789">
        <v>0</v>
      </c>
      <c r="M789"/>
    </row>
    <row r="790" spans="1:13" hidden="1" x14ac:dyDescent="0.25">
      <c r="A790" t="s">
        <v>92</v>
      </c>
      <c r="B790" t="s">
        <v>582</v>
      </c>
      <c r="C790" s="2">
        <v>45590</v>
      </c>
      <c r="D790" s="91">
        <v>0</v>
      </c>
      <c r="E790" t="s">
        <v>26</v>
      </c>
      <c r="F790">
        <v>4008755</v>
      </c>
      <c r="G790" t="s">
        <v>788</v>
      </c>
      <c r="H790">
        <v>0</v>
      </c>
      <c r="I790">
        <v>0</v>
      </c>
      <c r="J790">
        <v>0</v>
      </c>
      <c r="M790"/>
    </row>
    <row r="791" spans="1:13" hidden="1" x14ac:dyDescent="0.25">
      <c r="A791" t="s">
        <v>106</v>
      </c>
      <c r="B791" t="s">
        <v>56</v>
      </c>
      <c r="C791" s="2">
        <v>45590</v>
      </c>
      <c r="D791" s="91">
        <v>0</v>
      </c>
      <c r="E791" t="s">
        <v>5</v>
      </c>
      <c r="F791">
        <v>4008758</v>
      </c>
      <c r="G791" t="s">
        <v>788</v>
      </c>
      <c r="H791">
        <v>0</v>
      </c>
      <c r="I791">
        <v>0</v>
      </c>
      <c r="J791">
        <v>0</v>
      </c>
      <c r="M791"/>
    </row>
    <row r="792" spans="1:13" x14ac:dyDescent="0.25">
      <c r="A792" t="s">
        <v>31</v>
      </c>
      <c r="B792" t="s">
        <v>55</v>
      </c>
      <c r="C792" s="2">
        <v>45590</v>
      </c>
      <c r="D792" s="91">
        <v>0</v>
      </c>
      <c r="F792">
        <v>4008760</v>
      </c>
      <c r="G792" t="s">
        <v>854</v>
      </c>
      <c r="H792">
        <v>3.75</v>
      </c>
      <c r="I792">
        <v>1</v>
      </c>
      <c r="J792">
        <v>3.75</v>
      </c>
      <c r="M792"/>
    </row>
    <row r="793" spans="1:13" hidden="1" x14ac:dyDescent="0.25">
      <c r="A793" t="s">
        <v>106</v>
      </c>
      <c r="B793" t="s">
        <v>55</v>
      </c>
      <c r="C793" s="2">
        <v>45590</v>
      </c>
      <c r="D793" s="91">
        <v>0</v>
      </c>
      <c r="E793" t="s">
        <v>19</v>
      </c>
      <c r="F793">
        <v>4008764</v>
      </c>
      <c r="G793" t="s">
        <v>788</v>
      </c>
      <c r="H793">
        <v>0</v>
      </c>
      <c r="I793">
        <v>0</v>
      </c>
      <c r="J793">
        <v>0</v>
      </c>
      <c r="M793"/>
    </row>
    <row r="794" spans="1:13" hidden="1" x14ac:dyDescent="0.25">
      <c r="A794" t="s">
        <v>106</v>
      </c>
      <c r="B794" t="s">
        <v>55</v>
      </c>
      <c r="C794" s="2">
        <v>45590</v>
      </c>
      <c r="D794" s="91">
        <v>0</v>
      </c>
      <c r="E794" t="s">
        <v>5</v>
      </c>
      <c r="F794">
        <v>4008765</v>
      </c>
      <c r="G794" t="s">
        <v>788</v>
      </c>
      <c r="H794">
        <v>0</v>
      </c>
      <c r="I794">
        <v>0</v>
      </c>
      <c r="J794">
        <v>0</v>
      </c>
      <c r="M794"/>
    </row>
    <row r="795" spans="1:13" hidden="1" x14ac:dyDescent="0.25">
      <c r="A795" t="s">
        <v>106</v>
      </c>
      <c r="B795" t="s">
        <v>55</v>
      </c>
      <c r="C795" s="2">
        <v>45590</v>
      </c>
      <c r="D795" s="91">
        <v>5</v>
      </c>
      <c r="E795" t="s">
        <v>5</v>
      </c>
      <c r="F795">
        <v>4008767</v>
      </c>
      <c r="G795" t="s">
        <v>788</v>
      </c>
      <c r="H795">
        <v>5</v>
      </c>
      <c r="I795">
        <v>0</v>
      </c>
      <c r="J795">
        <v>0</v>
      </c>
      <c r="M795"/>
    </row>
    <row r="796" spans="1:13" hidden="1" x14ac:dyDescent="0.25">
      <c r="A796" t="s">
        <v>106</v>
      </c>
      <c r="B796" t="s">
        <v>370</v>
      </c>
      <c r="C796" s="2">
        <v>45590</v>
      </c>
      <c r="D796" s="91">
        <v>0</v>
      </c>
      <c r="E796" t="s">
        <v>5</v>
      </c>
      <c r="F796">
        <v>4008768</v>
      </c>
      <c r="G796" t="s">
        <v>788</v>
      </c>
      <c r="H796">
        <v>5</v>
      </c>
      <c r="I796">
        <v>1</v>
      </c>
      <c r="J796">
        <v>5</v>
      </c>
      <c r="M796"/>
    </row>
    <row r="797" spans="1:13" hidden="1" x14ac:dyDescent="0.25">
      <c r="A797" t="s">
        <v>106</v>
      </c>
      <c r="B797" t="s">
        <v>55</v>
      </c>
      <c r="C797" s="2">
        <v>45590</v>
      </c>
      <c r="D797" s="91">
        <v>0</v>
      </c>
      <c r="E797" t="s">
        <v>5</v>
      </c>
      <c r="F797">
        <v>4008783</v>
      </c>
      <c r="G797" t="s">
        <v>788</v>
      </c>
      <c r="H797">
        <v>0</v>
      </c>
      <c r="I797">
        <v>0</v>
      </c>
      <c r="J797">
        <v>0</v>
      </c>
      <c r="M797"/>
    </row>
    <row r="798" spans="1:13" hidden="1" x14ac:dyDescent="0.25">
      <c r="A798" t="s">
        <v>92</v>
      </c>
      <c r="B798" t="s">
        <v>444</v>
      </c>
      <c r="C798" s="2">
        <v>45590</v>
      </c>
      <c r="D798" s="91">
        <v>0</v>
      </c>
      <c r="E798" t="s">
        <v>5</v>
      </c>
      <c r="F798">
        <v>4008785</v>
      </c>
      <c r="G798" t="s">
        <v>788</v>
      </c>
      <c r="H798">
        <v>0</v>
      </c>
      <c r="I798">
        <v>0</v>
      </c>
      <c r="J798">
        <v>0</v>
      </c>
      <c r="M798"/>
    </row>
    <row r="799" spans="1:13" hidden="1" x14ac:dyDescent="0.25">
      <c r="A799" t="s">
        <v>92</v>
      </c>
      <c r="B799" t="s">
        <v>582</v>
      </c>
      <c r="C799" s="2">
        <v>45590</v>
      </c>
      <c r="D799" s="91">
        <v>0</v>
      </c>
      <c r="E799" t="s">
        <v>26</v>
      </c>
      <c r="F799">
        <v>4008786</v>
      </c>
      <c r="G799" t="s">
        <v>788</v>
      </c>
      <c r="H799">
        <v>0</v>
      </c>
      <c r="I799">
        <v>0</v>
      </c>
      <c r="J799">
        <v>0</v>
      </c>
      <c r="M799"/>
    </row>
    <row r="800" spans="1:13" hidden="1" x14ac:dyDescent="0.25">
      <c r="A800" t="s">
        <v>106</v>
      </c>
      <c r="B800" t="s">
        <v>370</v>
      </c>
      <c r="C800" s="2">
        <v>45590</v>
      </c>
      <c r="D800" s="91">
        <v>5</v>
      </c>
      <c r="E800" t="s">
        <v>5</v>
      </c>
      <c r="F800">
        <v>4008787</v>
      </c>
      <c r="G800" t="s">
        <v>788</v>
      </c>
      <c r="H800">
        <v>5</v>
      </c>
      <c r="I800">
        <v>0</v>
      </c>
      <c r="J800">
        <v>0</v>
      </c>
      <c r="M800"/>
    </row>
    <row r="801" spans="1:13" hidden="1" x14ac:dyDescent="0.25">
      <c r="A801" t="s">
        <v>106</v>
      </c>
      <c r="B801" t="s">
        <v>370</v>
      </c>
      <c r="C801" s="2">
        <v>45590</v>
      </c>
      <c r="D801" s="91">
        <v>5</v>
      </c>
      <c r="E801" t="s">
        <v>5</v>
      </c>
      <c r="F801">
        <v>4008788</v>
      </c>
      <c r="G801" t="s">
        <v>788</v>
      </c>
      <c r="H801">
        <v>5</v>
      </c>
      <c r="I801">
        <v>0</v>
      </c>
      <c r="J801">
        <v>0</v>
      </c>
      <c r="M801"/>
    </row>
    <row r="802" spans="1:13" x14ac:dyDescent="0.25">
      <c r="A802" t="s">
        <v>31</v>
      </c>
      <c r="B802" t="s">
        <v>336</v>
      </c>
      <c r="C802" s="2">
        <v>45590</v>
      </c>
      <c r="D802" s="91">
        <v>0</v>
      </c>
      <c r="E802" t="s">
        <v>5</v>
      </c>
      <c r="F802">
        <v>4008789</v>
      </c>
      <c r="G802" t="s">
        <v>788</v>
      </c>
      <c r="H802">
        <v>3.75</v>
      </c>
      <c r="I802">
        <v>1</v>
      </c>
      <c r="J802">
        <v>3.75</v>
      </c>
      <c r="M802"/>
    </row>
    <row r="803" spans="1:13" x14ac:dyDescent="0.25">
      <c r="A803" t="s">
        <v>31</v>
      </c>
      <c r="B803" t="s">
        <v>55</v>
      </c>
      <c r="C803" s="2">
        <v>45590</v>
      </c>
      <c r="D803" s="91">
        <v>0</v>
      </c>
      <c r="E803" t="s">
        <v>19</v>
      </c>
      <c r="F803">
        <v>4008791</v>
      </c>
      <c r="G803" t="s">
        <v>788</v>
      </c>
      <c r="H803">
        <v>3.75</v>
      </c>
      <c r="I803">
        <v>1</v>
      </c>
      <c r="J803">
        <v>3.75</v>
      </c>
      <c r="M803"/>
    </row>
    <row r="804" spans="1:13" x14ac:dyDescent="0.25">
      <c r="A804" t="s">
        <v>31</v>
      </c>
      <c r="B804" t="s">
        <v>55</v>
      </c>
      <c r="C804" s="2">
        <v>45590</v>
      </c>
      <c r="D804" s="91">
        <v>0</v>
      </c>
      <c r="F804">
        <v>4008792</v>
      </c>
      <c r="G804" t="s">
        <v>854</v>
      </c>
      <c r="H804">
        <v>3.75</v>
      </c>
      <c r="I804">
        <v>1</v>
      </c>
      <c r="J804">
        <v>3.75</v>
      </c>
      <c r="M804"/>
    </row>
    <row r="805" spans="1:13" hidden="1" x14ac:dyDescent="0.25">
      <c r="A805" t="s">
        <v>106</v>
      </c>
      <c r="B805" t="s">
        <v>470</v>
      </c>
      <c r="C805" s="2">
        <v>45590</v>
      </c>
      <c r="D805" s="91">
        <v>5</v>
      </c>
      <c r="E805" t="s">
        <v>5</v>
      </c>
      <c r="F805">
        <v>4008794</v>
      </c>
      <c r="G805" t="s">
        <v>788</v>
      </c>
      <c r="H805">
        <v>5</v>
      </c>
      <c r="I805">
        <v>0</v>
      </c>
      <c r="J805">
        <v>0</v>
      </c>
      <c r="M805"/>
    </row>
    <row r="806" spans="1:13" hidden="1" x14ac:dyDescent="0.25">
      <c r="A806" t="s">
        <v>106</v>
      </c>
      <c r="B806" t="s">
        <v>582</v>
      </c>
      <c r="C806" s="2">
        <v>45590</v>
      </c>
      <c r="D806" s="91">
        <v>0</v>
      </c>
      <c r="E806" t="s">
        <v>26</v>
      </c>
      <c r="F806">
        <v>4008800</v>
      </c>
      <c r="G806" t="s">
        <v>788</v>
      </c>
      <c r="H806">
        <v>0</v>
      </c>
      <c r="I806">
        <v>0</v>
      </c>
      <c r="J806">
        <v>0</v>
      </c>
      <c r="M806"/>
    </row>
    <row r="807" spans="1:13" x14ac:dyDescent="0.25">
      <c r="A807" t="s">
        <v>31</v>
      </c>
      <c r="B807" t="s">
        <v>59</v>
      </c>
      <c r="C807" s="2">
        <v>45590</v>
      </c>
      <c r="D807" s="91">
        <v>0</v>
      </c>
      <c r="E807" t="s">
        <v>5</v>
      </c>
      <c r="F807">
        <v>4008801</v>
      </c>
      <c r="G807" t="s">
        <v>788</v>
      </c>
      <c r="H807">
        <v>3.75</v>
      </c>
      <c r="I807">
        <v>1</v>
      </c>
      <c r="J807">
        <v>3.75</v>
      </c>
      <c r="M807"/>
    </row>
    <row r="808" spans="1:13" hidden="1" x14ac:dyDescent="0.25">
      <c r="A808" t="s">
        <v>106</v>
      </c>
      <c r="B808" t="s">
        <v>392</v>
      </c>
      <c r="C808" s="2">
        <v>45590</v>
      </c>
      <c r="D808" s="91">
        <v>0</v>
      </c>
      <c r="E808" t="s">
        <v>5</v>
      </c>
      <c r="F808">
        <v>4008804</v>
      </c>
      <c r="G808" t="s">
        <v>788</v>
      </c>
      <c r="H808">
        <v>0</v>
      </c>
      <c r="I808">
        <v>0</v>
      </c>
      <c r="J808">
        <v>0</v>
      </c>
      <c r="M808"/>
    </row>
    <row r="809" spans="1:13" x14ac:dyDescent="0.25">
      <c r="A809" t="s">
        <v>31</v>
      </c>
      <c r="B809" t="s">
        <v>59</v>
      </c>
      <c r="C809" s="2">
        <v>45590</v>
      </c>
      <c r="D809" s="91">
        <v>0</v>
      </c>
      <c r="E809" t="s">
        <v>5</v>
      </c>
      <c r="F809">
        <v>4008806</v>
      </c>
      <c r="G809" t="s">
        <v>788</v>
      </c>
      <c r="H809">
        <v>3.75</v>
      </c>
      <c r="I809">
        <v>1</v>
      </c>
      <c r="J809">
        <v>3.75</v>
      </c>
      <c r="M809"/>
    </row>
    <row r="810" spans="1:13" x14ac:dyDescent="0.25">
      <c r="A810" t="s">
        <v>31</v>
      </c>
      <c r="B810" t="s">
        <v>59</v>
      </c>
      <c r="C810" s="2">
        <v>45590</v>
      </c>
      <c r="D810" s="91">
        <v>0</v>
      </c>
      <c r="E810" t="s">
        <v>5</v>
      </c>
      <c r="F810">
        <v>4008807</v>
      </c>
      <c r="G810" t="s">
        <v>788</v>
      </c>
      <c r="H810">
        <v>3.75</v>
      </c>
      <c r="I810">
        <v>1</v>
      </c>
      <c r="J810">
        <v>3.75</v>
      </c>
      <c r="M810"/>
    </row>
    <row r="811" spans="1:13" x14ac:dyDescent="0.25">
      <c r="A811" t="s">
        <v>31</v>
      </c>
      <c r="B811" t="s">
        <v>59</v>
      </c>
      <c r="C811" s="2">
        <v>45590</v>
      </c>
      <c r="D811" s="91">
        <v>0</v>
      </c>
      <c r="E811" t="s">
        <v>5</v>
      </c>
      <c r="F811">
        <v>4008808</v>
      </c>
      <c r="G811" t="s">
        <v>788</v>
      </c>
      <c r="H811">
        <v>3.75</v>
      </c>
      <c r="I811">
        <v>1</v>
      </c>
      <c r="J811">
        <v>3.75</v>
      </c>
      <c r="M811"/>
    </row>
    <row r="812" spans="1:13" x14ac:dyDescent="0.25">
      <c r="A812" t="s">
        <v>31</v>
      </c>
      <c r="B812" t="s">
        <v>336</v>
      </c>
      <c r="C812" s="2">
        <v>45590</v>
      </c>
      <c r="D812" s="91">
        <v>0</v>
      </c>
      <c r="E812" t="s">
        <v>5</v>
      </c>
      <c r="F812">
        <v>4008809</v>
      </c>
      <c r="G812" t="s">
        <v>788</v>
      </c>
      <c r="H812">
        <v>3.75</v>
      </c>
      <c r="I812">
        <v>1</v>
      </c>
      <c r="J812">
        <v>3.75</v>
      </c>
      <c r="M812"/>
    </row>
    <row r="813" spans="1:13" x14ac:dyDescent="0.25">
      <c r="A813" t="s">
        <v>31</v>
      </c>
      <c r="B813" t="s">
        <v>734</v>
      </c>
      <c r="C813" s="2">
        <v>45590</v>
      </c>
      <c r="D813" s="91">
        <v>0</v>
      </c>
      <c r="E813" t="s">
        <v>5</v>
      </c>
      <c r="F813">
        <v>4008810</v>
      </c>
      <c r="G813" t="s">
        <v>788</v>
      </c>
      <c r="H813">
        <v>3.75</v>
      </c>
      <c r="I813">
        <v>1</v>
      </c>
      <c r="J813">
        <v>3.75</v>
      </c>
      <c r="M813"/>
    </row>
    <row r="814" spans="1:13" x14ac:dyDescent="0.25">
      <c r="A814" t="s">
        <v>31</v>
      </c>
      <c r="B814" t="s">
        <v>336</v>
      </c>
      <c r="C814" s="2">
        <v>45590</v>
      </c>
      <c r="D814" s="91">
        <v>0</v>
      </c>
      <c r="E814" t="s">
        <v>5</v>
      </c>
      <c r="F814">
        <v>4008811</v>
      </c>
      <c r="G814" t="s">
        <v>788</v>
      </c>
      <c r="H814">
        <v>3.75</v>
      </c>
      <c r="I814">
        <v>1</v>
      </c>
      <c r="J814">
        <v>3.75</v>
      </c>
      <c r="M814"/>
    </row>
    <row r="815" spans="1:13" x14ac:dyDescent="0.25">
      <c r="A815" t="s">
        <v>31</v>
      </c>
      <c r="B815" t="s">
        <v>55</v>
      </c>
      <c r="C815" s="2">
        <v>45590</v>
      </c>
      <c r="D815" s="91">
        <v>0</v>
      </c>
      <c r="E815" t="s">
        <v>19</v>
      </c>
      <c r="F815">
        <v>4008819</v>
      </c>
      <c r="G815" t="s">
        <v>788</v>
      </c>
      <c r="H815">
        <v>3.75</v>
      </c>
      <c r="I815">
        <v>1</v>
      </c>
      <c r="J815">
        <v>3.75</v>
      </c>
      <c r="M815"/>
    </row>
    <row r="816" spans="1:13" x14ac:dyDescent="0.25">
      <c r="A816" t="s">
        <v>31</v>
      </c>
      <c r="B816" t="s">
        <v>734</v>
      </c>
      <c r="C816" s="2">
        <v>45590</v>
      </c>
      <c r="D816" s="91">
        <v>0</v>
      </c>
      <c r="E816" t="s">
        <v>5</v>
      </c>
      <c r="F816">
        <v>4008820</v>
      </c>
      <c r="G816" t="s">
        <v>788</v>
      </c>
      <c r="H816">
        <v>3.75</v>
      </c>
      <c r="I816">
        <v>1</v>
      </c>
      <c r="J816">
        <v>3.75</v>
      </c>
      <c r="M816"/>
    </row>
    <row r="817" spans="1:13" x14ac:dyDescent="0.25">
      <c r="A817" t="s">
        <v>31</v>
      </c>
      <c r="B817" t="s">
        <v>59</v>
      </c>
      <c r="C817" s="2">
        <v>45590</v>
      </c>
      <c r="D817" s="91">
        <v>0</v>
      </c>
      <c r="E817" t="s">
        <v>5</v>
      </c>
      <c r="F817">
        <v>4008824</v>
      </c>
      <c r="G817" t="s">
        <v>788</v>
      </c>
      <c r="H817">
        <v>3.75</v>
      </c>
      <c r="I817">
        <v>1</v>
      </c>
      <c r="J817">
        <v>3.75</v>
      </c>
      <c r="M817"/>
    </row>
    <row r="818" spans="1:13" x14ac:dyDescent="0.25">
      <c r="A818" t="s">
        <v>31</v>
      </c>
      <c r="B818" t="s">
        <v>59</v>
      </c>
      <c r="C818" s="2">
        <v>45590</v>
      </c>
      <c r="D818" s="91">
        <v>0</v>
      </c>
      <c r="E818" t="s">
        <v>5</v>
      </c>
      <c r="F818">
        <v>4008825</v>
      </c>
      <c r="G818" t="s">
        <v>788</v>
      </c>
      <c r="H818">
        <v>3.75</v>
      </c>
      <c r="I818">
        <v>1</v>
      </c>
      <c r="J818">
        <v>3.75</v>
      </c>
      <c r="M818"/>
    </row>
    <row r="819" spans="1:13" x14ac:dyDescent="0.25">
      <c r="A819" t="s">
        <v>31</v>
      </c>
      <c r="B819" t="s">
        <v>734</v>
      </c>
      <c r="C819" s="2">
        <v>45590</v>
      </c>
      <c r="D819" s="91">
        <v>0</v>
      </c>
      <c r="E819" t="s">
        <v>5</v>
      </c>
      <c r="F819">
        <v>4008826</v>
      </c>
      <c r="G819" t="s">
        <v>788</v>
      </c>
      <c r="H819">
        <v>3.75</v>
      </c>
      <c r="I819">
        <v>1</v>
      </c>
      <c r="J819">
        <v>3.75</v>
      </c>
      <c r="M819"/>
    </row>
    <row r="820" spans="1:13" x14ac:dyDescent="0.25">
      <c r="A820" t="s">
        <v>31</v>
      </c>
      <c r="B820" t="s">
        <v>333</v>
      </c>
      <c r="C820" s="2">
        <v>45590</v>
      </c>
      <c r="D820" s="91">
        <v>0</v>
      </c>
      <c r="E820" t="s">
        <v>5</v>
      </c>
      <c r="F820">
        <v>4008829</v>
      </c>
      <c r="G820" t="s">
        <v>788</v>
      </c>
      <c r="H820">
        <v>3.75</v>
      </c>
      <c r="I820">
        <v>1</v>
      </c>
      <c r="J820">
        <v>3.75</v>
      </c>
      <c r="M820"/>
    </row>
    <row r="821" spans="1:13" x14ac:dyDescent="0.25">
      <c r="A821" t="s">
        <v>31</v>
      </c>
      <c r="B821" t="s">
        <v>333</v>
      </c>
      <c r="C821" s="2">
        <v>45590</v>
      </c>
      <c r="D821" s="91">
        <v>0</v>
      </c>
      <c r="E821" t="s">
        <v>5</v>
      </c>
      <c r="F821">
        <v>4008830</v>
      </c>
      <c r="G821" t="s">
        <v>788</v>
      </c>
      <c r="H821">
        <v>3.75</v>
      </c>
      <c r="I821">
        <v>1</v>
      </c>
      <c r="J821">
        <v>3.75</v>
      </c>
      <c r="M821"/>
    </row>
    <row r="822" spans="1:13" x14ac:dyDescent="0.25">
      <c r="A822" t="s">
        <v>31</v>
      </c>
      <c r="B822" t="s">
        <v>333</v>
      </c>
      <c r="C822" s="2">
        <v>45590</v>
      </c>
      <c r="D822" s="91">
        <v>0</v>
      </c>
      <c r="E822" t="s">
        <v>5</v>
      </c>
      <c r="F822">
        <v>4008833</v>
      </c>
      <c r="G822" t="s">
        <v>788</v>
      </c>
      <c r="H822">
        <v>3.75</v>
      </c>
      <c r="I822">
        <v>1</v>
      </c>
      <c r="J822">
        <v>3.75</v>
      </c>
      <c r="M822"/>
    </row>
    <row r="823" spans="1:13" x14ac:dyDescent="0.25">
      <c r="A823" t="s">
        <v>31</v>
      </c>
      <c r="B823" t="s">
        <v>734</v>
      </c>
      <c r="C823" s="2">
        <v>45590</v>
      </c>
      <c r="D823" s="91">
        <v>0</v>
      </c>
      <c r="E823" t="s">
        <v>5</v>
      </c>
      <c r="F823">
        <v>4008834</v>
      </c>
      <c r="G823" t="s">
        <v>788</v>
      </c>
      <c r="H823">
        <v>3.75</v>
      </c>
      <c r="I823">
        <v>1</v>
      </c>
      <c r="J823">
        <v>3.75</v>
      </c>
      <c r="M823"/>
    </row>
    <row r="824" spans="1:13" hidden="1" x14ac:dyDescent="0.25">
      <c r="A824" t="s">
        <v>106</v>
      </c>
      <c r="B824" t="s">
        <v>370</v>
      </c>
      <c r="C824" s="2">
        <v>45590</v>
      </c>
      <c r="D824" s="91">
        <v>5</v>
      </c>
      <c r="E824" t="s">
        <v>5</v>
      </c>
      <c r="F824">
        <v>4008838</v>
      </c>
      <c r="G824" t="s">
        <v>788</v>
      </c>
      <c r="H824">
        <v>5</v>
      </c>
      <c r="I824">
        <v>0</v>
      </c>
      <c r="J824">
        <v>0</v>
      </c>
      <c r="M824"/>
    </row>
    <row r="825" spans="1:13" x14ac:dyDescent="0.25">
      <c r="A825" t="s">
        <v>31</v>
      </c>
      <c r="B825" t="s">
        <v>734</v>
      </c>
      <c r="C825" s="2">
        <v>45590</v>
      </c>
      <c r="D825" s="91">
        <v>3.75</v>
      </c>
      <c r="E825" t="s">
        <v>5</v>
      </c>
      <c r="F825">
        <v>4008839</v>
      </c>
      <c r="G825" t="s">
        <v>788</v>
      </c>
      <c r="H825">
        <v>3.75</v>
      </c>
      <c r="I825">
        <v>0</v>
      </c>
      <c r="J825">
        <v>0</v>
      </c>
      <c r="M825"/>
    </row>
    <row r="826" spans="1:13" x14ac:dyDescent="0.25">
      <c r="A826" t="s">
        <v>31</v>
      </c>
      <c r="B826" t="s">
        <v>734</v>
      </c>
      <c r="C826" s="2">
        <v>45590</v>
      </c>
      <c r="D826" s="91">
        <v>3.75</v>
      </c>
      <c r="E826" t="s">
        <v>5</v>
      </c>
      <c r="F826">
        <v>4008840</v>
      </c>
      <c r="G826" t="s">
        <v>788</v>
      </c>
      <c r="H826">
        <v>3.75</v>
      </c>
      <c r="I826">
        <v>0</v>
      </c>
      <c r="J826">
        <v>0</v>
      </c>
      <c r="M826"/>
    </row>
    <row r="827" spans="1:13" hidden="1" x14ac:dyDescent="0.25">
      <c r="A827" t="s">
        <v>106</v>
      </c>
      <c r="B827" t="s">
        <v>55</v>
      </c>
      <c r="C827" s="2">
        <v>45590</v>
      </c>
      <c r="D827" s="91">
        <v>0</v>
      </c>
      <c r="E827" t="s">
        <v>5</v>
      </c>
      <c r="F827">
        <v>4008846</v>
      </c>
      <c r="G827" t="s">
        <v>788</v>
      </c>
      <c r="H827">
        <v>0</v>
      </c>
      <c r="I827">
        <v>0</v>
      </c>
      <c r="J827">
        <v>0</v>
      </c>
      <c r="M827"/>
    </row>
    <row r="828" spans="1:13" x14ac:dyDescent="0.25">
      <c r="A828" t="s">
        <v>31</v>
      </c>
      <c r="B828" t="s">
        <v>336</v>
      </c>
      <c r="C828" s="2">
        <v>45590</v>
      </c>
      <c r="D828" s="91">
        <v>0</v>
      </c>
      <c r="E828" t="s">
        <v>5</v>
      </c>
      <c r="F828">
        <v>4008856</v>
      </c>
      <c r="G828" t="s">
        <v>788</v>
      </c>
      <c r="H828">
        <v>3.75</v>
      </c>
      <c r="I828">
        <v>1</v>
      </c>
      <c r="J828">
        <v>3.75</v>
      </c>
      <c r="M828"/>
    </row>
    <row r="829" spans="1:13" hidden="1" x14ac:dyDescent="0.25">
      <c r="A829" t="s">
        <v>92</v>
      </c>
      <c r="B829" t="s">
        <v>406</v>
      </c>
      <c r="C829" s="2">
        <v>45590</v>
      </c>
      <c r="D829" s="91">
        <v>0</v>
      </c>
      <c r="E829" t="s">
        <v>26</v>
      </c>
      <c r="F829">
        <v>4008859</v>
      </c>
      <c r="G829" t="s">
        <v>788</v>
      </c>
      <c r="H829">
        <v>0</v>
      </c>
      <c r="I829">
        <v>0</v>
      </c>
      <c r="J829">
        <v>0</v>
      </c>
      <c r="M829"/>
    </row>
    <row r="830" spans="1:13" hidden="1" x14ac:dyDescent="0.25">
      <c r="A830" t="s">
        <v>92</v>
      </c>
      <c r="B830" t="s">
        <v>60</v>
      </c>
      <c r="C830" s="2">
        <v>45590</v>
      </c>
      <c r="D830" s="91">
        <v>0</v>
      </c>
      <c r="E830" t="s">
        <v>5</v>
      </c>
      <c r="F830">
        <v>4008860</v>
      </c>
      <c r="G830" t="s">
        <v>788</v>
      </c>
      <c r="H830">
        <v>0</v>
      </c>
      <c r="I830">
        <v>0</v>
      </c>
      <c r="J830">
        <v>0</v>
      </c>
      <c r="M830"/>
    </row>
    <row r="831" spans="1:13" hidden="1" x14ac:dyDescent="0.25">
      <c r="A831" t="s">
        <v>92</v>
      </c>
      <c r="B831" t="s">
        <v>444</v>
      </c>
      <c r="C831" s="2">
        <v>45590</v>
      </c>
      <c r="D831" s="91">
        <v>5.5</v>
      </c>
      <c r="E831" t="s">
        <v>5</v>
      </c>
      <c r="F831">
        <v>4008861</v>
      </c>
      <c r="G831" t="s">
        <v>788</v>
      </c>
      <c r="H831">
        <v>5.5</v>
      </c>
      <c r="I831">
        <v>0</v>
      </c>
      <c r="J831">
        <v>0</v>
      </c>
      <c r="M831"/>
    </row>
    <row r="832" spans="1:13" hidden="1" x14ac:dyDescent="0.25">
      <c r="A832" t="s">
        <v>92</v>
      </c>
      <c r="B832" t="s">
        <v>56</v>
      </c>
      <c r="C832" s="2">
        <v>45590</v>
      </c>
      <c r="D832" s="91">
        <v>5</v>
      </c>
      <c r="E832" t="s">
        <v>5</v>
      </c>
      <c r="F832">
        <v>4008862</v>
      </c>
      <c r="G832" t="s">
        <v>788</v>
      </c>
      <c r="H832">
        <v>5</v>
      </c>
      <c r="I832">
        <v>0</v>
      </c>
      <c r="J832">
        <v>0</v>
      </c>
      <c r="M832"/>
    </row>
    <row r="833" spans="1:13" x14ac:dyDescent="0.25">
      <c r="A833" t="s">
        <v>31</v>
      </c>
      <c r="B833" t="s">
        <v>333</v>
      </c>
      <c r="C833" s="2">
        <v>45590</v>
      </c>
      <c r="D833" s="91">
        <v>0</v>
      </c>
      <c r="E833" t="s">
        <v>5</v>
      </c>
      <c r="F833">
        <v>4008865</v>
      </c>
      <c r="G833" t="s">
        <v>788</v>
      </c>
      <c r="H833">
        <v>3.75</v>
      </c>
      <c r="I833">
        <v>1</v>
      </c>
      <c r="J833">
        <v>3.75</v>
      </c>
      <c r="M833"/>
    </row>
    <row r="834" spans="1:13" x14ac:dyDescent="0.25">
      <c r="A834" t="s">
        <v>31</v>
      </c>
      <c r="B834" t="s">
        <v>55</v>
      </c>
      <c r="C834" s="2">
        <v>45590</v>
      </c>
      <c r="D834" s="91">
        <v>3.75</v>
      </c>
      <c r="E834" t="s">
        <v>19</v>
      </c>
      <c r="F834">
        <v>4008869</v>
      </c>
      <c r="G834" t="s">
        <v>788</v>
      </c>
      <c r="H834">
        <v>3.75</v>
      </c>
      <c r="I834">
        <v>0</v>
      </c>
      <c r="J834">
        <v>0</v>
      </c>
      <c r="M834"/>
    </row>
    <row r="835" spans="1:13" hidden="1" x14ac:dyDescent="0.25">
      <c r="A835" t="s">
        <v>106</v>
      </c>
      <c r="B835" t="s">
        <v>582</v>
      </c>
      <c r="C835" s="2">
        <v>45590</v>
      </c>
      <c r="D835" s="91">
        <v>0</v>
      </c>
      <c r="E835" t="s">
        <v>26</v>
      </c>
      <c r="F835">
        <v>4008873</v>
      </c>
      <c r="G835" t="s">
        <v>788</v>
      </c>
      <c r="H835">
        <v>0</v>
      </c>
      <c r="I835">
        <v>0</v>
      </c>
      <c r="J835">
        <v>0</v>
      </c>
      <c r="M835"/>
    </row>
    <row r="836" spans="1:13" hidden="1" x14ac:dyDescent="0.25">
      <c r="A836" t="s">
        <v>106</v>
      </c>
      <c r="B836" t="s">
        <v>392</v>
      </c>
      <c r="C836" s="2">
        <v>45590</v>
      </c>
      <c r="D836" s="91">
        <v>5</v>
      </c>
      <c r="E836" t="s">
        <v>26</v>
      </c>
      <c r="F836">
        <v>4008879</v>
      </c>
      <c r="G836" t="s">
        <v>788</v>
      </c>
      <c r="H836">
        <v>5</v>
      </c>
      <c r="I836">
        <v>0</v>
      </c>
      <c r="J836">
        <v>0</v>
      </c>
      <c r="M836"/>
    </row>
    <row r="837" spans="1:13" hidden="1" x14ac:dyDescent="0.25">
      <c r="A837" t="s">
        <v>106</v>
      </c>
      <c r="B837" t="s">
        <v>392</v>
      </c>
      <c r="C837" s="2">
        <v>45586</v>
      </c>
      <c r="D837" s="91">
        <v>0</v>
      </c>
      <c r="E837" t="s">
        <v>5</v>
      </c>
      <c r="F837">
        <v>4008896</v>
      </c>
      <c r="G837" t="s">
        <v>788</v>
      </c>
      <c r="H837">
        <v>0</v>
      </c>
      <c r="I837">
        <v>0</v>
      </c>
      <c r="J837">
        <v>0</v>
      </c>
      <c r="M837"/>
    </row>
    <row r="838" spans="1:13" hidden="1" x14ac:dyDescent="0.25">
      <c r="A838" t="s">
        <v>92</v>
      </c>
      <c r="B838" t="s">
        <v>55</v>
      </c>
      <c r="C838" s="2">
        <v>45587</v>
      </c>
      <c r="D838" s="91">
        <v>5</v>
      </c>
      <c r="E838" t="s">
        <v>5</v>
      </c>
      <c r="F838">
        <v>4008902</v>
      </c>
      <c r="G838" t="s">
        <v>788</v>
      </c>
      <c r="H838">
        <v>5</v>
      </c>
      <c r="I838">
        <v>0</v>
      </c>
      <c r="J838">
        <v>0</v>
      </c>
      <c r="M838"/>
    </row>
    <row r="839" spans="1:13" hidden="1" x14ac:dyDescent="0.25">
      <c r="A839" t="s">
        <v>92</v>
      </c>
      <c r="B839" t="s">
        <v>470</v>
      </c>
      <c r="C839" s="2">
        <v>45587</v>
      </c>
      <c r="D839" s="91">
        <v>5.5</v>
      </c>
      <c r="E839" t="s">
        <v>5</v>
      </c>
      <c r="F839">
        <v>4008903</v>
      </c>
      <c r="G839" t="s">
        <v>788</v>
      </c>
      <c r="H839">
        <v>5.5</v>
      </c>
      <c r="I839">
        <v>0</v>
      </c>
      <c r="J839">
        <v>0</v>
      </c>
      <c r="M839"/>
    </row>
    <row r="840" spans="1:13" x14ac:dyDescent="0.25">
      <c r="A840" t="s">
        <v>31</v>
      </c>
      <c r="B840" t="s">
        <v>55</v>
      </c>
      <c r="C840" s="2">
        <v>45590</v>
      </c>
      <c r="D840" s="91">
        <v>0</v>
      </c>
      <c r="E840" t="s">
        <v>19</v>
      </c>
      <c r="F840">
        <v>4008909</v>
      </c>
      <c r="G840" t="s">
        <v>788</v>
      </c>
      <c r="H840">
        <v>0</v>
      </c>
      <c r="I840">
        <v>0</v>
      </c>
      <c r="J840">
        <v>0</v>
      </c>
      <c r="M840"/>
    </row>
    <row r="841" spans="1:13" hidden="1" x14ac:dyDescent="0.25">
      <c r="A841" t="s">
        <v>92</v>
      </c>
      <c r="B841" t="s">
        <v>55</v>
      </c>
      <c r="C841" s="2">
        <v>45588</v>
      </c>
      <c r="D841" s="91">
        <v>5</v>
      </c>
      <c r="E841" t="s">
        <v>19</v>
      </c>
      <c r="F841">
        <v>4008911</v>
      </c>
      <c r="G841" t="s">
        <v>788</v>
      </c>
      <c r="H841">
        <v>5</v>
      </c>
      <c r="I841">
        <v>0</v>
      </c>
      <c r="J841">
        <v>0</v>
      </c>
      <c r="M841"/>
    </row>
    <row r="842" spans="1:13" hidden="1" x14ac:dyDescent="0.25">
      <c r="A842" t="s">
        <v>92</v>
      </c>
      <c r="B842" t="s">
        <v>55</v>
      </c>
      <c r="C842" s="2">
        <v>45588</v>
      </c>
      <c r="D842" s="91">
        <v>3.75</v>
      </c>
      <c r="E842" t="s">
        <v>19</v>
      </c>
      <c r="F842">
        <v>4008913</v>
      </c>
      <c r="G842" t="s">
        <v>788</v>
      </c>
      <c r="H842">
        <v>3.75</v>
      </c>
      <c r="I842">
        <v>0</v>
      </c>
      <c r="J842">
        <v>0</v>
      </c>
      <c r="M842"/>
    </row>
    <row r="843" spans="1:13" x14ac:dyDescent="0.25">
      <c r="A843" t="s">
        <v>31</v>
      </c>
      <c r="B843" t="s">
        <v>336</v>
      </c>
      <c r="C843" s="2">
        <v>45586</v>
      </c>
      <c r="D843" s="91">
        <v>0</v>
      </c>
      <c r="E843" t="s">
        <v>5</v>
      </c>
      <c r="F843">
        <v>4008914</v>
      </c>
      <c r="G843" t="s">
        <v>788</v>
      </c>
      <c r="H843">
        <v>3.75</v>
      </c>
      <c r="I843">
        <v>1</v>
      </c>
      <c r="J843">
        <v>3.75</v>
      </c>
      <c r="M843"/>
    </row>
    <row r="844" spans="1:13" x14ac:dyDescent="0.25">
      <c r="A844" t="s">
        <v>31</v>
      </c>
      <c r="B844" t="s">
        <v>336</v>
      </c>
      <c r="C844" s="2">
        <v>45587</v>
      </c>
      <c r="D844" s="91">
        <v>0</v>
      </c>
      <c r="E844" t="s">
        <v>5</v>
      </c>
      <c r="F844">
        <v>4008915</v>
      </c>
      <c r="G844" t="s">
        <v>788</v>
      </c>
      <c r="H844">
        <v>3.75</v>
      </c>
      <c r="I844">
        <v>1</v>
      </c>
      <c r="J844">
        <v>3.75</v>
      </c>
      <c r="M844"/>
    </row>
    <row r="845" spans="1:13" x14ac:dyDescent="0.25">
      <c r="A845" t="s">
        <v>31</v>
      </c>
      <c r="B845" t="s">
        <v>336</v>
      </c>
      <c r="C845" s="2">
        <v>45588</v>
      </c>
      <c r="D845" s="91">
        <v>0</v>
      </c>
      <c r="E845" t="s">
        <v>5</v>
      </c>
      <c r="F845">
        <v>4008916</v>
      </c>
      <c r="G845" t="s">
        <v>788</v>
      </c>
      <c r="H845">
        <v>3.75</v>
      </c>
      <c r="I845">
        <v>1</v>
      </c>
      <c r="J845">
        <v>3.75</v>
      </c>
      <c r="M845"/>
    </row>
    <row r="846" spans="1:13" x14ac:dyDescent="0.25">
      <c r="A846" t="s">
        <v>31</v>
      </c>
      <c r="B846" t="s">
        <v>734</v>
      </c>
      <c r="C846" s="2">
        <v>45587</v>
      </c>
      <c r="D846" s="91">
        <v>0</v>
      </c>
      <c r="E846" t="s">
        <v>5</v>
      </c>
      <c r="F846">
        <v>4008917</v>
      </c>
      <c r="G846" t="s">
        <v>788</v>
      </c>
      <c r="H846">
        <v>3.75</v>
      </c>
      <c r="I846">
        <v>1</v>
      </c>
      <c r="J846">
        <v>3.75</v>
      </c>
      <c r="M846"/>
    </row>
    <row r="847" spans="1:13" x14ac:dyDescent="0.25">
      <c r="A847" t="s">
        <v>31</v>
      </c>
      <c r="B847" t="s">
        <v>55</v>
      </c>
      <c r="C847" s="2">
        <v>45588</v>
      </c>
      <c r="D847" s="91">
        <v>0</v>
      </c>
      <c r="E847" t="s">
        <v>19</v>
      </c>
      <c r="F847">
        <v>4008918</v>
      </c>
      <c r="G847" t="s">
        <v>788</v>
      </c>
      <c r="H847">
        <v>3.75</v>
      </c>
      <c r="I847">
        <v>1</v>
      </c>
      <c r="J847">
        <v>3.75</v>
      </c>
      <c r="M847"/>
    </row>
    <row r="848" spans="1:13" hidden="1" x14ac:dyDescent="0.25">
      <c r="A848" t="s">
        <v>106</v>
      </c>
      <c r="B848" t="s">
        <v>56</v>
      </c>
      <c r="C848" s="2">
        <v>45586</v>
      </c>
      <c r="D848" s="91">
        <v>0</v>
      </c>
      <c r="E848" t="s">
        <v>5</v>
      </c>
      <c r="F848">
        <v>4008925</v>
      </c>
      <c r="G848" t="s">
        <v>788</v>
      </c>
      <c r="H848">
        <v>0</v>
      </c>
      <c r="I848">
        <v>0</v>
      </c>
      <c r="J848">
        <v>0</v>
      </c>
      <c r="M848"/>
    </row>
    <row r="849" spans="1:13" hidden="1" x14ac:dyDescent="0.25">
      <c r="A849" t="s">
        <v>106</v>
      </c>
      <c r="B849" t="s">
        <v>392</v>
      </c>
      <c r="C849" s="2">
        <v>45588</v>
      </c>
      <c r="D849" s="91">
        <v>0</v>
      </c>
      <c r="E849" t="s">
        <v>26</v>
      </c>
      <c r="F849">
        <v>4008931</v>
      </c>
      <c r="G849" t="s">
        <v>788</v>
      </c>
      <c r="H849">
        <v>0</v>
      </c>
      <c r="I849">
        <v>0</v>
      </c>
      <c r="J849">
        <v>0</v>
      </c>
      <c r="M849"/>
    </row>
    <row r="850" spans="1:13" hidden="1" x14ac:dyDescent="0.25">
      <c r="A850" t="s">
        <v>106</v>
      </c>
      <c r="B850" t="s">
        <v>406</v>
      </c>
      <c r="C850" s="2">
        <v>45589</v>
      </c>
      <c r="D850" s="91">
        <v>5</v>
      </c>
      <c r="E850" t="s">
        <v>26</v>
      </c>
      <c r="F850">
        <v>4008935</v>
      </c>
      <c r="G850" t="s">
        <v>788</v>
      </c>
      <c r="H850">
        <v>5</v>
      </c>
      <c r="I850">
        <v>0</v>
      </c>
      <c r="J850">
        <v>0</v>
      </c>
      <c r="M850"/>
    </row>
    <row r="851" spans="1:13" hidden="1" x14ac:dyDescent="0.25">
      <c r="A851" t="s">
        <v>106</v>
      </c>
      <c r="B851" t="s">
        <v>55</v>
      </c>
      <c r="C851" s="2">
        <v>45589</v>
      </c>
      <c r="D851" s="91">
        <v>5</v>
      </c>
      <c r="E851" t="s">
        <v>19</v>
      </c>
      <c r="F851">
        <v>4008936</v>
      </c>
      <c r="G851" t="s">
        <v>788</v>
      </c>
      <c r="H851">
        <v>5</v>
      </c>
      <c r="I851">
        <v>0</v>
      </c>
      <c r="J851">
        <v>0</v>
      </c>
      <c r="M851"/>
    </row>
    <row r="852" spans="1:13" hidden="1" x14ac:dyDescent="0.25">
      <c r="A852" t="s">
        <v>106</v>
      </c>
      <c r="B852" t="s">
        <v>581</v>
      </c>
      <c r="C852" s="2">
        <v>45589</v>
      </c>
      <c r="D852" s="91">
        <v>0</v>
      </c>
      <c r="E852" t="s">
        <v>5</v>
      </c>
      <c r="F852">
        <v>4008938</v>
      </c>
      <c r="G852" t="s">
        <v>788</v>
      </c>
      <c r="H852">
        <v>0</v>
      </c>
      <c r="I852">
        <v>0</v>
      </c>
      <c r="J852">
        <v>0</v>
      </c>
      <c r="M852"/>
    </row>
    <row r="853" spans="1:13" hidden="1" x14ac:dyDescent="0.25">
      <c r="A853" t="s">
        <v>106</v>
      </c>
      <c r="B853" t="s">
        <v>55</v>
      </c>
      <c r="C853" s="2">
        <v>45590</v>
      </c>
      <c r="D853" s="91">
        <v>5</v>
      </c>
      <c r="E853" t="s">
        <v>5</v>
      </c>
      <c r="F853">
        <v>4008941</v>
      </c>
      <c r="G853" t="s">
        <v>788</v>
      </c>
      <c r="H853">
        <v>5</v>
      </c>
      <c r="I853">
        <v>0</v>
      </c>
      <c r="J853">
        <v>0</v>
      </c>
      <c r="M853"/>
    </row>
    <row r="854" spans="1:13" hidden="1" x14ac:dyDescent="0.25">
      <c r="A854" t="s">
        <v>106</v>
      </c>
      <c r="B854" t="s">
        <v>56</v>
      </c>
      <c r="C854" s="2">
        <v>45589</v>
      </c>
      <c r="D854" s="91">
        <v>0</v>
      </c>
      <c r="E854" t="s">
        <v>5</v>
      </c>
      <c r="F854">
        <v>4008943</v>
      </c>
      <c r="G854" t="s">
        <v>788</v>
      </c>
      <c r="H854">
        <v>0</v>
      </c>
      <c r="I854">
        <v>0</v>
      </c>
      <c r="J854">
        <v>0</v>
      </c>
      <c r="M854"/>
    </row>
    <row r="855" spans="1:13" x14ac:dyDescent="0.25">
      <c r="A855" t="s">
        <v>31</v>
      </c>
      <c r="B855" t="s">
        <v>55</v>
      </c>
      <c r="C855" s="2">
        <v>45590</v>
      </c>
      <c r="D855" s="91">
        <v>3.75</v>
      </c>
      <c r="E855" t="s">
        <v>19</v>
      </c>
      <c r="F855">
        <v>4008950</v>
      </c>
      <c r="G855" t="s">
        <v>788</v>
      </c>
      <c r="H855">
        <v>3.75</v>
      </c>
      <c r="I855">
        <v>0</v>
      </c>
      <c r="J855">
        <v>0</v>
      </c>
      <c r="M855"/>
    </row>
    <row r="856" spans="1:13" hidden="1" x14ac:dyDescent="0.25">
      <c r="A856" t="s">
        <v>106</v>
      </c>
      <c r="B856" t="s">
        <v>55</v>
      </c>
      <c r="C856" s="2">
        <v>45586</v>
      </c>
      <c r="D856" s="91">
        <v>5</v>
      </c>
      <c r="E856" t="s">
        <v>5</v>
      </c>
      <c r="F856">
        <v>4008957</v>
      </c>
      <c r="G856" t="s">
        <v>788</v>
      </c>
      <c r="H856">
        <v>5</v>
      </c>
      <c r="I856">
        <v>0</v>
      </c>
      <c r="J856">
        <v>0</v>
      </c>
      <c r="M856"/>
    </row>
    <row r="857" spans="1:13" hidden="1" x14ac:dyDescent="0.25">
      <c r="A857" t="s">
        <v>106</v>
      </c>
      <c r="B857" t="s">
        <v>461</v>
      </c>
      <c r="C857" s="2">
        <v>45589</v>
      </c>
      <c r="D857" s="91">
        <v>5</v>
      </c>
      <c r="E857" t="s">
        <v>5</v>
      </c>
      <c r="F857">
        <v>4008961</v>
      </c>
      <c r="G857" t="s">
        <v>788</v>
      </c>
      <c r="H857">
        <v>5</v>
      </c>
      <c r="I857">
        <v>0</v>
      </c>
      <c r="J857">
        <v>0</v>
      </c>
      <c r="M857"/>
    </row>
    <row r="858" spans="1:13" hidden="1" x14ac:dyDescent="0.25">
      <c r="A858" t="s">
        <v>106</v>
      </c>
      <c r="B858" t="s">
        <v>392</v>
      </c>
      <c r="C858" s="2">
        <v>45589</v>
      </c>
      <c r="D858" s="91">
        <v>5</v>
      </c>
      <c r="E858" t="s">
        <v>5</v>
      </c>
      <c r="F858">
        <v>4008962</v>
      </c>
      <c r="G858" t="s">
        <v>788</v>
      </c>
      <c r="H858">
        <v>5</v>
      </c>
      <c r="I858">
        <v>0</v>
      </c>
      <c r="J858">
        <v>0</v>
      </c>
      <c r="M858"/>
    </row>
    <row r="859" spans="1:13" hidden="1" x14ac:dyDescent="0.25">
      <c r="A859" t="s">
        <v>92</v>
      </c>
      <c r="B859" t="s">
        <v>55</v>
      </c>
      <c r="C859" s="2">
        <v>45587</v>
      </c>
      <c r="D859" s="91">
        <v>0</v>
      </c>
      <c r="E859" t="s">
        <v>5</v>
      </c>
      <c r="F859">
        <v>4008966</v>
      </c>
      <c r="G859" t="s">
        <v>788</v>
      </c>
      <c r="H859">
        <v>0</v>
      </c>
      <c r="I859">
        <v>0</v>
      </c>
      <c r="J859">
        <v>0</v>
      </c>
      <c r="M859"/>
    </row>
    <row r="860" spans="1:13" hidden="1" x14ac:dyDescent="0.25">
      <c r="A860" t="s">
        <v>92</v>
      </c>
      <c r="B860" t="s">
        <v>432</v>
      </c>
      <c r="C860" s="2">
        <v>45589</v>
      </c>
      <c r="D860" s="91">
        <v>0</v>
      </c>
      <c r="E860" t="s">
        <v>26</v>
      </c>
      <c r="F860">
        <v>4008967</v>
      </c>
      <c r="G860" t="s">
        <v>788</v>
      </c>
      <c r="H860">
        <v>0</v>
      </c>
      <c r="I860">
        <v>0</v>
      </c>
      <c r="J860">
        <v>0</v>
      </c>
      <c r="M860"/>
    </row>
    <row r="861" spans="1:13" hidden="1" x14ac:dyDescent="0.25">
      <c r="A861" t="s">
        <v>92</v>
      </c>
      <c r="B861" t="s">
        <v>55</v>
      </c>
      <c r="C861" s="2">
        <v>45590</v>
      </c>
      <c r="D861" s="91">
        <v>0</v>
      </c>
      <c r="E861" t="s">
        <v>5</v>
      </c>
      <c r="F861">
        <v>4008968</v>
      </c>
      <c r="G861" t="s">
        <v>788</v>
      </c>
      <c r="H861">
        <v>0</v>
      </c>
      <c r="I861">
        <v>0</v>
      </c>
      <c r="J861">
        <v>0</v>
      </c>
      <c r="M861"/>
    </row>
    <row r="862" spans="1:13" hidden="1" x14ac:dyDescent="0.25">
      <c r="A862" t="s">
        <v>106</v>
      </c>
      <c r="B862" t="s">
        <v>581</v>
      </c>
      <c r="C862" s="2">
        <v>45586</v>
      </c>
      <c r="D862" s="91">
        <v>0</v>
      </c>
      <c r="E862" t="s">
        <v>5</v>
      </c>
      <c r="F862">
        <v>4008971</v>
      </c>
      <c r="G862" t="s">
        <v>788</v>
      </c>
      <c r="H862">
        <v>0</v>
      </c>
      <c r="I862">
        <v>0</v>
      </c>
      <c r="J862">
        <v>0</v>
      </c>
      <c r="M862"/>
    </row>
    <row r="863" spans="1:13" hidden="1" x14ac:dyDescent="0.25">
      <c r="A863" t="s">
        <v>92</v>
      </c>
      <c r="B863" t="s">
        <v>55</v>
      </c>
      <c r="C863" s="2">
        <v>45589</v>
      </c>
      <c r="D863" s="91">
        <v>0</v>
      </c>
      <c r="E863" t="s">
        <v>19</v>
      </c>
      <c r="F863">
        <v>4008972</v>
      </c>
      <c r="G863" t="s">
        <v>788</v>
      </c>
      <c r="H863">
        <v>0</v>
      </c>
      <c r="I863">
        <v>0</v>
      </c>
      <c r="J863">
        <v>0</v>
      </c>
      <c r="M863"/>
    </row>
    <row r="864" spans="1:13" hidden="1" x14ac:dyDescent="0.25">
      <c r="A864" t="s">
        <v>92</v>
      </c>
      <c r="B864" t="s">
        <v>444</v>
      </c>
      <c r="C864" s="2">
        <v>45590</v>
      </c>
      <c r="D864" s="91">
        <v>0</v>
      </c>
      <c r="E864" t="s">
        <v>5</v>
      </c>
      <c r="F864">
        <v>4008973</v>
      </c>
      <c r="G864" t="s">
        <v>788</v>
      </c>
      <c r="H864">
        <v>0</v>
      </c>
      <c r="I864">
        <v>0</v>
      </c>
      <c r="J864">
        <v>0</v>
      </c>
      <c r="M864"/>
    </row>
    <row r="865" spans="1:13" hidden="1" x14ac:dyDescent="0.25">
      <c r="A865" t="s">
        <v>106</v>
      </c>
      <c r="B865" t="s">
        <v>461</v>
      </c>
      <c r="C865" s="2">
        <v>45589</v>
      </c>
      <c r="D865" s="91">
        <v>5</v>
      </c>
      <c r="E865" t="s">
        <v>5</v>
      </c>
      <c r="F865">
        <v>4008976</v>
      </c>
      <c r="G865" t="s">
        <v>788</v>
      </c>
      <c r="H865">
        <v>5</v>
      </c>
      <c r="I865">
        <v>0</v>
      </c>
      <c r="J865">
        <v>0</v>
      </c>
      <c r="M865"/>
    </row>
    <row r="866" spans="1:13" hidden="1" x14ac:dyDescent="0.25">
      <c r="A866" t="s">
        <v>106</v>
      </c>
      <c r="B866" t="s">
        <v>331</v>
      </c>
      <c r="C866" s="2">
        <v>45589</v>
      </c>
      <c r="D866" s="91">
        <v>5</v>
      </c>
      <c r="E866" t="s">
        <v>5</v>
      </c>
      <c r="F866">
        <v>4008977</v>
      </c>
      <c r="G866" t="s">
        <v>788</v>
      </c>
      <c r="H866">
        <v>5</v>
      </c>
      <c r="I866">
        <v>0</v>
      </c>
      <c r="J866">
        <v>0</v>
      </c>
      <c r="M866"/>
    </row>
    <row r="867" spans="1:13" hidden="1" x14ac:dyDescent="0.25">
      <c r="A867" t="s">
        <v>92</v>
      </c>
      <c r="B867" t="s">
        <v>55</v>
      </c>
      <c r="C867" s="2">
        <v>45587</v>
      </c>
      <c r="D867" s="91">
        <v>0</v>
      </c>
      <c r="E867" t="s">
        <v>19</v>
      </c>
      <c r="F867">
        <v>4008978</v>
      </c>
      <c r="G867" t="s">
        <v>788</v>
      </c>
      <c r="H867">
        <v>5.5</v>
      </c>
      <c r="I867">
        <v>1</v>
      </c>
      <c r="J867">
        <v>5.5</v>
      </c>
      <c r="M867"/>
    </row>
    <row r="868" spans="1:13" hidden="1" x14ac:dyDescent="0.25">
      <c r="A868" t="s">
        <v>92</v>
      </c>
      <c r="B868" t="s">
        <v>470</v>
      </c>
      <c r="C868" s="2">
        <v>45590</v>
      </c>
      <c r="D868" s="91">
        <v>0</v>
      </c>
      <c r="E868" t="s">
        <v>5</v>
      </c>
      <c r="F868">
        <v>4008979</v>
      </c>
      <c r="G868" t="s">
        <v>788</v>
      </c>
      <c r="H868">
        <v>5.5</v>
      </c>
      <c r="I868">
        <v>1</v>
      </c>
      <c r="J868">
        <v>5.5</v>
      </c>
      <c r="M868"/>
    </row>
    <row r="869" spans="1:13" hidden="1" x14ac:dyDescent="0.25">
      <c r="A869" t="s">
        <v>92</v>
      </c>
      <c r="B869" t="s">
        <v>56</v>
      </c>
      <c r="C869" s="2">
        <v>45590</v>
      </c>
      <c r="D869" s="91">
        <v>5.5</v>
      </c>
      <c r="E869" t="s">
        <v>5</v>
      </c>
      <c r="F869">
        <v>4008980</v>
      </c>
      <c r="G869" t="s">
        <v>788</v>
      </c>
      <c r="H869">
        <v>5.5</v>
      </c>
      <c r="I869">
        <v>0</v>
      </c>
      <c r="J869">
        <v>0</v>
      </c>
      <c r="M869"/>
    </row>
    <row r="870" spans="1:13" hidden="1" x14ac:dyDescent="0.25">
      <c r="A870" t="s">
        <v>106</v>
      </c>
      <c r="B870" t="s">
        <v>55</v>
      </c>
      <c r="C870" s="2">
        <v>45590</v>
      </c>
      <c r="D870" s="91">
        <v>0</v>
      </c>
      <c r="E870" t="s">
        <v>5</v>
      </c>
      <c r="F870">
        <v>4008990</v>
      </c>
      <c r="G870" t="s">
        <v>788</v>
      </c>
      <c r="H870">
        <v>0</v>
      </c>
      <c r="I870">
        <v>0</v>
      </c>
      <c r="J870">
        <v>0</v>
      </c>
      <c r="M870"/>
    </row>
    <row r="871" spans="1:13" hidden="1" x14ac:dyDescent="0.25">
      <c r="A871" t="s">
        <v>106</v>
      </c>
      <c r="B871" t="s">
        <v>392</v>
      </c>
      <c r="C871" s="2">
        <v>45590</v>
      </c>
      <c r="D871" s="91">
        <v>0</v>
      </c>
      <c r="E871" t="s">
        <v>5</v>
      </c>
      <c r="F871">
        <v>4008991</v>
      </c>
      <c r="G871" t="s">
        <v>788</v>
      </c>
      <c r="H871">
        <v>0</v>
      </c>
      <c r="I871">
        <v>0</v>
      </c>
      <c r="J871">
        <v>0</v>
      </c>
      <c r="M871"/>
    </row>
    <row r="872" spans="1:13" hidden="1" x14ac:dyDescent="0.25">
      <c r="A872" t="s">
        <v>106</v>
      </c>
      <c r="B872" t="s">
        <v>331</v>
      </c>
      <c r="C872" s="2">
        <v>45589</v>
      </c>
      <c r="D872" s="91">
        <v>5</v>
      </c>
      <c r="E872" t="s">
        <v>5</v>
      </c>
      <c r="F872">
        <v>4008997</v>
      </c>
      <c r="G872" t="s">
        <v>788</v>
      </c>
      <c r="H872">
        <v>5</v>
      </c>
      <c r="I872">
        <v>0</v>
      </c>
      <c r="J872">
        <v>0</v>
      </c>
      <c r="M872"/>
    </row>
    <row r="873" spans="1:13" hidden="1" x14ac:dyDescent="0.25">
      <c r="A873" t="s">
        <v>106</v>
      </c>
      <c r="B873" t="s">
        <v>56</v>
      </c>
      <c r="C873" s="2">
        <v>45587</v>
      </c>
      <c r="D873" s="91">
        <v>5</v>
      </c>
      <c r="E873" t="s">
        <v>5</v>
      </c>
      <c r="F873">
        <v>4009004</v>
      </c>
      <c r="G873" t="s">
        <v>788</v>
      </c>
      <c r="H873">
        <v>5</v>
      </c>
      <c r="I873">
        <v>0</v>
      </c>
      <c r="J873">
        <v>0</v>
      </c>
      <c r="M873"/>
    </row>
    <row r="874" spans="1:13" hidden="1" x14ac:dyDescent="0.25">
      <c r="A874" t="s">
        <v>106</v>
      </c>
      <c r="B874" t="s">
        <v>370</v>
      </c>
      <c r="C874" s="2">
        <v>45588</v>
      </c>
      <c r="D874" s="91">
        <v>5</v>
      </c>
      <c r="E874" t="s">
        <v>5</v>
      </c>
      <c r="F874">
        <v>4009005</v>
      </c>
      <c r="G874" t="s">
        <v>788</v>
      </c>
      <c r="H874">
        <v>5</v>
      </c>
      <c r="I874">
        <v>0</v>
      </c>
      <c r="J874">
        <v>0</v>
      </c>
      <c r="M874"/>
    </row>
    <row r="875" spans="1:13" hidden="1" x14ac:dyDescent="0.25">
      <c r="A875" t="s">
        <v>106</v>
      </c>
      <c r="B875" t="s">
        <v>581</v>
      </c>
      <c r="C875" s="2">
        <v>45589</v>
      </c>
      <c r="D875" s="91">
        <v>5</v>
      </c>
      <c r="E875" t="s">
        <v>5</v>
      </c>
      <c r="F875">
        <v>4009006</v>
      </c>
      <c r="G875" t="s">
        <v>788</v>
      </c>
      <c r="H875">
        <v>5</v>
      </c>
      <c r="I875">
        <v>0</v>
      </c>
      <c r="J875">
        <v>0</v>
      </c>
      <c r="M875"/>
    </row>
    <row r="876" spans="1:13" hidden="1" x14ac:dyDescent="0.25">
      <c r="A876" t="s">
        <v>92</v>
      </c>
      <c r="B876" t="s">
        <v>55</v>
      </c>
      <c r="C876" s="2">
        <v>45586</v>
      </c>
      <c r="D876" s="91">
        <v>0</v>
      </c>
      <c r="E876" t="s">
        <v>19</v>
      </c>
      <c r="F876">
        <v>4009013</v>
      </c>
      <c r="G876" t="s">
        <v>788</v>
      </c>
      <c r="H876">
        <v>5</v>
      </c>
      <c r="I876">
        <v>1</v>
      </c>
      <c r="J876">
        <v>5</v>
      </c>
      <c r="M876"/>
    </row>
    <row r="877" spans="1:13" hidden="1" x14ac:dyDescent="0.25">
      <c r="A877" t="s">
        <v>92</v>
      </c>
      <c r="B877" t="s">
        <v>390</v>
      </c>
      <c r="C877" s="2">
        <v>45588</v>
      </c>
      <c r="D877" s="91">
        <v>0</v>
      </c>
      <c r="E877" t="s">
        <v>5</v>
      </c>
      <c r="F877">
        <v>4009018</v>
      </c>
      <c r="G877" t="s">
        <v>788</v>
      </c>
      <c r="H877">
        <v>0</v>
      </c>
      <c r="I877">
        <v>0</v>
      </c>
      <c r="J877">
        <v>0</v>
      </c>
      <c r="M877"/>
    </row>
    <row r="878" spans="1:13" hidden="1" x14ac:dyDescent="0.25">
      <c r="A878" t="s">
        <v>92</v>
      </c>
      <c r="B878" t="s">
        <v>56</v>
      </c>
      <c r="C878" s="2">
        <v>45586</v>
      </c>
      <c r="D878" s="91">
        <v>5.5</v>
      </c>
      <c r="E878" t="s">
        <v>5</v>
      </c>
      <c r="F878">
        <v>4009023</v>
      </c>
      <c r="G878" t="s">
        <v>788</v>
      </c>
      <c r="H878">
        <v>5.5</v>
      </c>
      <c r="I878">
        <v>0</v>
      </c>
      <c r="J878">
        <v>0</v>
      </c>
      <c r="M878"/>
    </row>
    <row r="879" spans="1:13" hidden="1" x14ac:dyDescent="0.25">
      <c r="A879" t="s">
        <v>92</v>
      </c>
      <c r="B879" t="s">
        <v>581</v>
      </c>
      <c r="C879" s="2">
        <v>45586</v>
      </c>
      <c r="D879" s="91">
        <v>5</v>
      </c>
      <c r="E879" t="s">
        <v>5</v>
      </c>
      <c r="F879">
        <v>4009025</v>
      </c>
      <c r="G879" t="s">
        <v>788</v>
      </c>
      <c r="H879">
        <v>5</v>
      </c>
      <c r="I879">
        <v>0</v>
      </c>
      <c r="J879">
        <v>0</v>
      </c>
      <c r="M879"/>
    </row>
    <row r="880" spans="1:13" hidden="1" x14ac:dyDescent="0.25">
      <c r="A880" t="s">
        <v>92</v>
      </c>
      <c r="B880" t="s">
        <v>432</v>
      </c>
      <c r="C880" s="2">
        <v>45589</v>
      </c>
      <c r="D880" s="91">
        <v>0</v>
      </c>
      <c r="E880" t="s">
        <v>26</v>
      </c>
      <c r="F880">
        <v>4009028</v>
      </c>
      <c r="G880" t="s">
        <v>788</v>
      </c>
      <c r="H880">
        <v>0</v>
      </c>
      <c r="I880">
        <v>0</v>
      </c>
      <c r="J880">
        <v>0</v>
      </c>
      <c r="M880"/>
    </row>
    <row r="881" spans="1:13" hidden="1" x14ac:dyDescent="0.25">
      <c r="A881" t="s">
        <v>92</v>
      </c>
      <c r="B881" t="s">
        <v>60</v>
      </c>
      <c r="C881" s="2">
        <v>45586</v>
      </c>
      <c r="D881" s="91">
        <v>0</v>
      </c>
      <c r="E881" t="s">
        <v>5</v>
      </c>
      <c r="F881">
        <v>4009031</v>
      </c>
      <c r="G881" t="s">
        <v>788</v>
      </c>
      <c r="H881">
        <v>0</v>
      </c>
      <c r="I881">
        <v>0</v>
      </c>
      <c r="J881">
        <v>0</v>
      </c>
      <c r="M881"/>
    </row>
    <row r="882" spans="1:13" x14ac:dyDescent="0.25">
      <c r="A882" t="s">
        <v>31</v>
      </c>
      <c r="B882" t="s">
        <v>698</v>
      </c>
      <c r="C882" s="2">
        <v>45589</v>
      </c>
      <c r="D882" s="91">
        <v>0</v>
      </c>
      <c r="E882" t="s">
        <v>5</v>
      </c>
      <c r="F882">
        <v>4009036</v>
      </c>
      <c r="G882" t="s">
        <v>788</v>
      </c>
      <c r="H882">
        <v>3.75</v>
      </c>
      <c r="I882">
        <v>1</v>
      </c>
      <c r="J882">
        <v>3.75</v>
      </c>
      <c r="M882"/>
    </row>
    <row r="883" spans="1:13" x14ac:dyDescent="0.25">
      <c r="A883" t="s">
        <v>31</v>
      </c>
      <c r="B883" t="s">
        <v>55</v>
      </c>
      <c r="C883" s="2">
        <v>45589</v>
      </c>
      <c r="D883" s="91">
        <v>3.75</v>
      </c>
      <c r="F883">
        <v>4009037</v>
      </c>
      <c r="G883" t="s">
        <v>854</v>
      </c>
      <c r="H883">
        <v>3.75</v>
      </c>
      <c r="I883">
        <v>0</v>
      </c>
      <c r="J883">
        <v>0</v>
      </c>
      <c r="M883"/>
    </row>
    <row r="884" spans="1:13" hidden="1" x14ac:dyDescent="0.25">
      <c r="A884" t="s">
        <v>92</v>
      </c>
      <c r="B884" t="s">
        <v>432</v>
      </c>
      <c r="C884" s="2">
        <v>45586</v>
      </c>
      <c r="D884" s="91">
        <v>0</v>
      </c>
      <c r="E884" t="s">
        <v>26</v>
      </c>
      <c r="F884">
        <v>4009042</v>
      </c>
      <c r="G884" t="s">
        <v>788</v>
      </c>
      <c r="H884">
        <v>0</v>
      </c>
      <c r="I884">
        <v>1</v>
      </c>
      <c r="J884">
        <v>0</v>
      </c>
      <c r="M884"/>
    </row>
    <row r="885" spans="1:13" hidden="1" x14ac:dyDescent="0.25">
      <c r="A885" t="s">
        <v>92</v>
      </c>
      <c r="B885" t="s">
        <v>444</v>
      </c>
      <c r="C885" s="2">
        <v>45586</v>
      </c>
      <c r="D885" s="91">
        <v>0</v>
      </c>
      <c r="E885" t="s">
        <v>5</v>
      </c>
      <c r="F885">
        <v>4009043</v>
      </c>
      <c r="G885" t="s">
        <v>788</v>
      </c>
      <c r="H885">
        <v>5.5</v>
      </c>
      <c r="I885">
        <v>1</v>
      </c>
      <c r="J885">
        <v>5.5</v>
      </c>
      <c r="M885"/>
    </row>
    <row r="886" spans="1:13" hidden="1" x14ac:dyDescent="0.25">
      <c r="A886" t="s">
        <v>92</v>
      </c>
      <c r="B886" t="s">
        <v>444</v>
      </c>
      <c r="C886" s="2">
        <v>45587</v>
      </c>
      <c r="D886" s="91">
        <v>0</v>
      </c>
      <c r="E886" t="s">
        <v>5</v>
      </c>
      <c r="F886">
        <v>4009044</v>
      </c>
      <c r="G886" t="s">
        <v>788</v>
      </c>
      <c r="H886">
        <v>5.5</v>
      </c>
      <c r="I886">
        <v>1</v>
      </c>
      <c r="J886">
        <v>5.5</v>
      </c>
      <c r="M886"/>
    </row>
    <row r="887" spans="1:13" hidden="1" x14ac:dyDescent="0.25">
      <c r="A887" t="s">
        <v>92</v>
      </c>
      <c r="B887" t="s">
        <v>444</v>
      </c>
      <c r="C887" s="2">
        <v>45586</v>
      </c>
      <c r="D887" s="91">
        <v>5</v>
      </c>
      <c r="E887" t="s">
        <v>5</v>
      </c>
      <c r="F887">
        <v>4009045</v>
      </c>
      <c r="G887" t="s">
        <v>788</v>
      </c>
      <c r="H887">
        <v>5</v>
      </c>
      <c r="I887">
        <v>0</v>
      </c>
      <c r="J887">
        <v>0</v>
      </c>
      <c r="M887"/>
    </row>
    <row r="888" spans="1:13" hidden="1" x14ac:dyDescent="0.25">
      <c r="A888" t="s">
        <v>92</v>
      </c>
      <c r="B888" t="s">
        <v>461</v>
      </c>
      <c r="C888" s="2">
        <v>45587</v>
      </c>
      <c r="D888" s="91">
        <v>0</v>
      </c>
      <c r="E888" t="s">
        <v>5</v>
      </c>
      <c r="F888">
        <v>4009046</v>
      </c>
      <c r="G888" t="s">
        <v>788</v>
      </c>
      <c r="H888">
        <v>5</v>
      </c>
      <c r="I888">
        <v>1</v>
      </c>
      <c r="J888">
        <v>5</v>
      </c>
      <c r="M888"/>
    </row>
    <row r="889" spans="1:13" hidden="1" x14ac:dyDescent="0.25">
      <c r="A889" t="s">
        <v>106</v>
      </c>
      <c r="B889" t="s">
        <v>461</v>
      </c>
      <c r="C889" s="2">
        <v>45587</v>
      </c>
      <c r="D889" s="91">
        <v>5</v>
      </c>
      <c r="E889" t="s">
        <v>5</v>
      </c>
      <c r="F889">
        <v>4009052</v>
      </c>
      <c r="G889" t="s">
        <v>788</v>
      </c>
      <c r="H889">
        <v>5</v>
      </c>
      <c r="I889">
        <v>0</v>
      </c>
      <c r="J889">
        <v>0</v>
      </c>
      <c r="M889"/>
    </row>
    <row r="890" spans="1:13" x14ac:dyDescent="0.25">
      <c r="A890" t="s">
        <v>31</v>
      </c>
      <c r="B890" t="s">
        <v>698</v>
      </c>
      <c r="C890" s="2">
        <v>45587</v>
      </c>
      <c r="D890" s="91">
        <v>0</v>
      </c>
      <c r="E890" t="s">
        <v>5</v>
      </c>
      <c r="F890">
        <v>4009058</v>
      </c>
      <c r="G890" t="s">
        <v>788</v>
      </c>
      <c r="H890">
        <v>3.75</v>
      </c>
      <c r="I890">
        <v>1</v>
      </c>
      <c r="J890">
        <v>3.75</v>
      </c>
      <c r="M890"/>
    </row>
    <row r="891" spans="1:13" x14ac:dyDescent="0.25">
      <c r="A891" t="s">
        <v>31</v>
      </c>
      <c r="B891" t="s">
        <v>698</v>
      </c>
      <c r="C891" s="2">
        <v>45587</v>
      </c>
      <c r="D891" s="91">
        <v>0</v>
      </c>
      <c r="E891" t="s">
        <v>5</v>
      </c>
      <c r="F891">
        <v>4009059</v>
      </c>
      <c r="G891" t="s">
        <v>788</v>
      </c>
      <c r="H891">
        <v>3.75</v>
      </c>
      <c r="I891">
        <v>1</v>
      </c>
      <c r="J891">
        <v>3.75</v>
      </c>
      <c r="M891"/>
    </row>
    <row r="892" spans="1:13" hidden="1" x14ac:dyDescent="0.25">
      <c r="A892" t="s">
        <v>92</v>
      </c>
      <c r="B892" t="s">
        <v>60</v>
      </c>
      <c r="C892" s="2">
        <v>45586</v>
      </c>
      <c r="D892" s="91">
        <v>5</v>
      </c>
      <c r="E892" t="s">
        <v>5</v>
      </c>
      <c r="F892">
        <v>4009068</v>
      </c>
      <c r="G892" t="s">
        <v>788</v>
      </c>
      <c r="H892">
        <v>5</v>
      </c>
      <c r="I892">
        <v>0</v>
      </c>
      <c r="J892">
        <v>0</v>
      </c>
      <c r="M892"/>
    </row>
    <row r="893" spans="1:13" hidden="1" x14ac:dyDescent="0.25">
      <c r="A893" t="s">
        <v>106</v>
      </c>
      <c r="B893" t="s">
        <v>55</v>
      </c>
      <c r="C893" s="2">
        <v>45589</v>
      </c>
      <c r="D893" s="91">
        <v>5</v>
      </c>
      <c r="E893" t="s">
        <v>5</v>
      </c>
      <c r="F893">
        <v>4009074</v>
      </c>
      <c r="G893" t="s">
        <v>788</v>
      </c>
      <c r="H893">
        <v>5</v>
      </c>
      <c r="I893">
        <v>0</v>
      </c>
      <c r="J893">
        <v>0</v>
      </c>
      <c r="M893"/>
    </row>
    <row r="894" spans="1:13" x14ac:dyDescent="0.25">
      <c r="A894" t="s">
        <v>31</v>
      </c>
      <c r="B894" t="s">
        <v>55</v>
      </c>
      <c r="C894" s="2">
        <v>45586</v>
      </c>
      <c r="D894" s="91">
        <v>0</v>
      </c>
      <c r="F894">
        <v>4009081</v>
      </c>
      <c r="G894" t="s">
        <v>854</v>
      </c>
      <c r="H894">
        <v>3.75</v>
      </c>
      <c r="I894">
        <v>1</v>
      </c>
      <c r="J894">
        <v>3.75</v>
      </c>
      <c r="M894"/>
    </row>
    <row r="895" spans="1:13" hidden="1" x14ac:dyDescent="0.25">
      <c r="A895" t="s">
        <v>92</v>
      </c>
      <c r="B895" t="s">
        <v>470</v>
      </c>
      <c r="C895" s="2">
        <v>45586</v>
      </c>
      <c r="D895" s="91">
        <v>5.5</v>
      </c>
      <c r="E895" t="s">
        <v>5</v>
      </c>
      <c r="F895">
        <v>4009082</v>
      </c>
      <c r="G895" t="s">
        <v>788</v>
      </c>
      <c r="H895">
        <v>5.5</v>
      </c>
      <c r="I895">
        <v>0</v>
      </c>
      <c r="J895">
        <v>0</v>
      </c>
      <c r="M895"/>
    </row>
    <row r="896" spans="1:13" hidden="1" x14ac:dyDescent="0.25">
      <c r="A896" t="s">
        <v>92</v>
      </c>
      <c r="B896" t="s">
        <v>432</v>
      </c>
      <c r="C896" s="2">
        <v>45587</v>
      </c>
      <c r="D896" s="91">
        <v>5.5</v>
      </c>
      <c r="E896" t="s">
        <v>26</v>
      </c>
      <c r="F896">
        <v>4009089</v>
      </c>
      <c r="G896" t="s">
        <v>788</v>
      </c>
      <c r="H896">
        <v>5.5</v>
      </c>
      <c r="I896">
        <v>0</v>
      </c>
      <c r="J896">
        <v>0</v>
      </c>
      <c r="M896"/>
    </row>
    <row r="897" spans="1:13" hidden="1" x14ac:dyDescent="0.25">
      <c r="A897" t="s">
        <v>92</v>
      </c>
      <c r="B897" t="s">
        <v>390</v>
      </c>
      <c r="C897" s="2">
        <v>45589</v>
      </c>
      <c r="D897" s="91">
        <v>5.5</v>
      </c>
      <c r="E897" t="s">
        <v>5</v>
      </c>
      <c r="F897">
        <v>4009090</v>
      </c>
      <c r="G897" t="s">
        <v>788</v>
      </c>
      <c r="H897">
        <v>5.5</v>
      </c>
      <c r="I897">
        <v>0</v>
      </c>
      <c r="J897">
        <v>0</v>
      </c>
      <c r="M897"/>
    </row>
    <row r="898" spans="1:13" hidden="1" x14ac:dyDescent="0.25">
      <c r="A898" t="s">
        <v>92</v>
      </c>
      <c r="B898" t="s">
        <v>461</v>
      </c>
      <c r="C898" s="2">
        <v>45587</v>
      </c>
      <c r="D898" s="91">
        <v>5</v>
      </c>
      <c r="E898" t="s">
        <v>5</v>
      </c>
      <c r="F898">
        <v>4009091</v>
      </c>
      <c r="G898" t="s">
        <v>788</v>
      </c>
      <c r="H898">
        <v>5</v>
      </c>
      <c r="I898">
        <v>0</v>
      </c>
      <c r="J898">
        <v>0</v>
      </c>
      <c r="M898"/>
    </row>
    <row r="899" spans="1:13" hidden="1" x14ac:dyDescent="0.25">
      <c r="A899" t="s">
        <v>92</v>
      </c>
      <c r="B899" t="s">
        <v>581</v>
      </c>
      <c r="C899" s="2">
        <v>45589</v>
      </c>
      <c r="D899" s="91">
        <v>5</v>
      </c>
      <c r="E899" t="s">
        <v>5</v>
      </c>
      <c r="F899">
        <v>4009092</v>
      </c>
      <c r="G899" t="s">
        <v>788</v>
      </c>
      <c r="H899">
        <v>5</v>
      </c>
      <c r="I899">
        <v>0</v>
      </c>
      <c r="J899">
        <v>0</v>
      </c>
      <c r="M899"/>
    </row>
    <row r="900" spans="1:13" hidden="1" x14ac:dyDescent="0.25">
      <c r="A900" t="s">
        <v>92</v>
      </c>
      <c r="B900" t="s">
        <v>470</v>
      </c>
      <c r="C900" s="2">
        <v>45590</v>
      </c>
      <c r="D900" s="91">
        <v>5</v>
      </c>
      <c r="E900" t="s">
        <v>5</v>
      </c>
      <c r="F900">
        <v>4009093</v>
      </c>
      <c r="G900" t="s">
        <v>788</v>
      </c>
      <c r="H900">
        <v>5</v>
      </c>
      <c r="I900">
        <v>0</v>
      </c>
      <c r="J900">
        <v>0</v>
      </c>
      <c r="M900"/>
    </row>
    <row r="901" spans="1:13" hidden="1" x14ac:dyDescent="0.25">
      <c r="A901" t="s">
        <v>92</v>
      </c>
      <c r="B901" t="s">
        <v>55</v>
      </c>
      <c r="C901" s="2">
        <v>45590</v>
      </c>
      <c r="D901" s="91">
        <v>5.5</v>
      </c>
      <c r="E901" t="s">
        <v>5</v>
      </c>
      <c r="F901">
        <v>4009094</v>
      </c>
      <c r="G901" t="s">
        <v>788</v>
      </c>
      <c r="H901">
        <v>5.5</v>
      </c>
      <c r="I901">
        <v>0</v>
      </c>
      <c r="J901">
        <v>0</v>
      </c>
      <c r="M901"/>
    </row>
    <row r="902" spans="1:13" hidden="1" x14ac:dyDescent="0.25">
      <c r="A902" t="s">
        <v>92</v>
      </c>
      <c r="B902" t="s">
        <v>581</v>
      </c>
      <c r="C902" s="2">
        <v>45586</v>
      </c>
      <c r="D902" s="91">
        <v>5.5</v>
      </c>
      <c r="E902" t="s">
        <v>5</v>
      </c>
      <c r="F902">
        <v>4009095</v>
      </c>
      <c r="G902" t="s">
        <v>788</v>
      </c>
      <c r="H902">
        <v>11</v>
      </c>
      <c r="I902">
        <v>1</v>
      </c>
      <c r="J902">
        <v>5.5</v>
      </c>
      <c r="M902"/>
    </row>
    <row r="903" spans="1:13" hidden="1" x14ac:dyDescent="0.25">
      <c r="A903" t="s">
        <v>92</v>
      </c>
      <c r="B903" t="s">
        <v>55</v>
      </c>
      <c r="C903" s="2">
        <v>45586</v>
      </c>
      <c r="D903" s="91">
        <v>10</v>
      </c>
      <c r="E903" t="s">
        <v>19</v>
      </c>
      <c r="F903">
        <v>4009096</v>
      </c>
      <c r="G903" t="s">
        <v>788</v>
      </c>
      <c r="H903">
        <v>10</v>
      </c>
      <c r="I903">
        <v>0</v>
      </c>
      <c r="J903">
        <v>0</v>
      </c>
      <c r="M903"/>
    </row>
    <row r="904" spans="1:13" hidden="1" x14ac:dyDescent="0.25">
      <c r="A904" t="s">
        <v>106</v>
      </c>
      <c r="B904" t="s">
        <v>392</v>
      </c>
      <c r="C904" s="2">
        <v>45590</v>
      </c>
      <c r="D904" s="91">
        <v>0</v>
      </c>
      <c r="E904" t="s">
        <v>5</v>
      </c>
      <c r="F904">
        <v>4009098</v>
      </c>
      <c r="G904" t="s">
        <v>788</v>
      </c>
      <c r="H904">
        <v>0</v>
      </c>
      <c r="I904">
        <v>0</v>
      </c>
      <c r="J904">
        <v>0</v>
      </c>
      <c r="M904"/>
    </row>
    <row r="905" spans="1:13" hidden="1" x14ac:dyDescent="0.25">
      <c r="A905" t="s">
        <v>92</v>
      </c>
      <c r="B905" t="s">
        <v>392</v>
      </c>
      <c r="C905" s="2">
        <v>45586</v>
      </c>
      <c r="D905" s="91">
        <v>0</v>
      </c>
      <c r="E905" t="s">
        <v>5</v>
      </c>
      <c r="F905">
        <v>4009108</v>
      </c>
      <c r="G905" t="s">
        <v>788</v>
      </c>
      <c r="H905">
        <v>0</v>
      </c>
      <c r="I905">
        <v>0</v>
      </c>
      <c r="J905">
        <v>0</v>
      </c>
      <c r="M905"/>
    </row>
    <row r="906" spans="1:13" hidden="1" x14ac:dyDescent="0.25">
      <c r="A906" t="s">
        <v>106</v>
      </c>
      <c r="B906" t="s">
        <v>432</v>
      </c>
      <c r="C906" s="2">
        <v>45587</v>
      </c>
      <c r="D906" s="91">
        <v>10</v>
      </c>
      <c r="E906" t="s">
        <v>26</v>
      </c>
      <c r="F906">
        <v>4009110</v>
      </c>
      <c r="G906" t="s">
        <v>788</v>
      </c>
      <c r="H906">
        <v>10</v>
      </c>
      <c r="I906">
        <v>0</v>
      </c>
      <c r="J906">
        <v>0</v>
      </c>
      <c r="M906"/>
    </row>
    <row r="907" spans="1:13" hidden="1" x14ac:dyDescent="0.25">
      <c r="A907" t="s">
        <v>106</v>
      </c>
      <c r="B907" t="s">
        <v>392</v>
      </c>
      <c r="C907" s="2">
        <v>45586</v>
      </c>
      <c r="D907" s="91">
        <v>5</v>
      </c>
      <c r="E907" t="s">
        <v>5</v>
      </c>
      <c r="F907">
        <v>4009120</v>
      </c>
      <c r="G907" t="s">
        <v>788</v>
      </c>
      <c r="H907">
        <v>5</v>
      </c>
      <c r="I907">
        <v>0</v>
      </c>
      <c r="J907">
        <v>0</v>
      </c>
      <c r="M907"/>
    </row>
    <row r="908" spans="1:13" hidden="1" x14ac:dyDescent="0.25">
      <c r="A908" t="s">
        <v>106</v>
      </c>
      <c r="B908" t="s">
        <v>581</v>
      </c>
      <c r="C908" s="2">
        <v>45588</v>
      </c>
      <c r="D908" s="91">
        <v>5</v>
      </c>
      <c r="E908" t="s">
        <v>5</v>
      </c>
      <c r="F908">
        <v>4009121</v>
      </c>
      <c r="G908" t="s">
        <v>788</v>
      </c>
      <c r="H908">
        <v>5</v>
      </c>
      <c r="I908">
        <v>0</v>
      </c>
      <c r="J908">
        <v>0</v>
      </c>
      <c r="M908"/>
    </row>
    <row r="909" spans="1:13" hidden="1" x14ac:dyDescent="0.25">
      <c r="A909" t="s">
        <v>106</v>
      </c>
      <c r="B909" t="s">
        <v>581</v>
      </c>
      <c r="C909" s="2">
        <v>45586</v>
      </c>
      <c r="D909" s="91">
        <v>5</v>
      </c>
      <c r="E909" t="s">
        <v>5</v>
      </c>
      <c r="F909">
        <v>4009123</v>
      </c>
      <c r="G909" t="s">
        <v>788</v>
      </c>
      <c r="H909">
        <v>5</v>
      </c>
      <c r="I909">
        <v>0</v>
      </c>
      <c r="J909">
        <v>0</v>
      </c>
      <c r="M909"/>
    </row>
    <row r="910" spans="1:13" hidden="1" x14ac:dyDescent="0.25">
      <c r="A910" t="s">
        <v>106</v>
      </c>
      <c r="B910" t="s">
        <v>390</v>
      </c>
      <c r="C910" s="2">
        <v>45590</v>
      </c>
      <c r="D910" s="91">
        <v>5</v>
      </c>
      <c r="E910" t="s">
        <v>5</v>
      </c>
      <c r="F910">
        <v>4009125</v>
      </c>
      <c r="G910" t="s">
        <v>788</v>
      </c>
      <c r="H910">
        <v>5</v>
      </c>
      <c r="I910">
        <v>0</v>
      </c>
      <c r="J910">
        <v>0</v>
      </c>
      <c r="M910"/>
    </row>
    <row r="911" spans="1:13" hidden="1" x14ac:dyDescent="0.25">
      <c r="A911" t="s">
        <v>92</v>
      </c>
      <c r="B911" t="s">
        <v>55</v>
      </c>
      <c r="C911" s="2">
        <v>45586</v>
      </c>
      <c r="D911" s="91">
        <v>5</v>
      </c>
      <c r="E911" t="s">
        <v>5</v>
      </c>
      <c r="F911">
        <v>4009126</v>
      </c>
      <c r="G911" t="s">
        <v>788</v>
      </c>
      <c r="H911">
        <v>5</v>
      </c>
      <c r="I911">
        <v>0</v>
      </c>
      <c r="J911">
        <v>0</v>
      </c>
      <c r="M911"/>
    </row>
    <row r="912" spans="1:13" hidden="1" x14ac:dyDescent="0.25">
      <c r="A912" t="s">
        <v>92</v>
      </c>
      <c r="B912" t="s">
        <v>55</v>
      </c>
      <c r="C912" s="2">
        <v>45586</v>
      </c>
      <c r="D912" s="91">
        <v>10</v>
      </c>
      <c r="E912" t="s">
        <v>5</v>
      </c>
      <c r="F912">
        <v>4009129</v>
      </c>
      <c r="G912" t="s">
        <v>788</v>
      </c>
      <c r="H912">
        <v>10</v>
      </c>
      <c r="I912">
        <v>0</v>
      </c>
      <c r="J912">
        <v>0</v>
      </c>
      <c r="M912"/>
    </row>
    <row r="913" spans="1:13" hidden="1" x14ac:dyDescent="0.25">
      <c r="A913" t="s">
        <v>106</v>
      </c>
      <c r="B913" t="s">
        <v>390</v>
      </c>
      <c r="C913" s="2">
        <v>45587</v>
      </c>
      <c r="D913" s="91">
        <v>0</v>
      </c>
      <c r="E913" t="s">
        <v>5</v>
      </c>
      <c r="F913">
        <v>4009136</v>
      </c>
      <c r="G913" t="s">
        <v>788</v>
      </c>
      <c r="H913">
        <v>0</v>
      </c>
      <c r="I913">
        <v>0</v>
      </c>
      <c r="J913">
        <v>0</v>
      </c>
      <c r="M913"/>
    </row>
    <row r="914" spans="1:13" hidden="1" x14ac:dyDescent="0.25">
      <c r="A914" t="s">
        <v>106</v>
      </c>
      <c r="B914" t="s">
        <v>331</v>
      </c>
      <c r="C914" s="2">
        <v>45589</v>
      </c>
      <c r="D914" s="91">
        <v>5</v>
      </c>
      <c r="E914" t="s">
        <v>5</v>
      </c>
      <c r="F914">
        <v>4009139</v>
      </c>
      <c r="G914" t="s">
        <v>788</v>
      </c>
      <c r="H914">
        <v>5</v>
      </c>
      <c r="I914">
        <v>0</v>
      </c>
      <c r="J914">
        <v>0</v>
      </c>
      <c r="M914"/>
    </row>
    <row r="915" spans="1:13" hidden="1" x14ac:dyDescent="0.25">
      <c r="A915" t="s">
        <v>106</v>
      </c>
      <c r="B915" t="s">
        <v>370</v>
      </c>
      <c r="C915" s="2">
        <v>45588</v>
      </c>
      <c r="D915" s="91">
        <v>5</v>
      </c>
      <c r="E915" t="s">
        <v>5</v>
      </c>
      <c r="F915">
        <v>4009147</v>
      </c>
      <c r="G915" t="s">
        <v>788</v>
      </c>
      <c r="H915">
        <v>5</v>
      </c>
      <c r="I915">
        <v>0</v>
      </c>
      <c r="J915">
        <v>0</v>
      </c>
      <c r="M915"/>
    </row>
    <row r="916" spans="1:13" hidden="1" x14ac:dyDescent="0.25">
      <c r="A916" t="s">
        <v>106</v>
      </c>
      <c r="B916" t="s">
        <v>55</v>
      </c>
      <c r="C916" s="2">
        <v>45589</v>
      </c>
      <c r="D916" s="91">
        <v>5</v>
      </c>
      <c r="E916" t="s">
        <v>19</v>
      </c>
      <c r="F916">
        <v>4009149</v>
      </c>
      <c r="G916" t="s">
        <v>788</v>
      </c>
      <c r="H916">
        <v>5</v>
      </c>
      <c r="I916">
        <v>0</v>
      </c>
      <c r="J916">
        <v>0</v>
      </c>
      <c r="M916"/>
    </row>
    <row r="917" spans="1:13" hidden="1" x14ac:dyDescent="0.25">
      <c r="A917" t="s">
        <v>106</v>
      </c>
      <c r="B917" t="s">
        <v>390</v>
      </c>
      <c r="C917" s="2">
        <v>45589</v>
      </c>
      <c r="D917" s="91">
        <v>5</v>
      </c>
      <c r="E917" t="s">
        <v>5</v>
      </c>
      <c r="F917">
        <v>4009150</v>
      </c>
      <c r="G917" t="s">
        <v>788</v>
      </c>
      <c r="H917">
        <v>5</v>
      </c>
      <c r="I917">
        <v>0</v>
      </c>
      <c r="J917">
        <v>0</v>
      </c>
      <c r="M917"/>
    </row>
    <row r="918" spans="1:13" x14ac:dyDescent="0.25">
      <c r="A918" t="s">
        <v>31</v>
      </c>
      <c r="B918" t="s">
        <v>55</v>
      </c>
      <c r="C918" s="2">
        <v>45586</v>
      </c>
      <c r="D918" s="91">
        <v>3.75</v>
      </c>
      <c r="E918" t="s">
        <v>19</v>
      </c>
      <c r="F918">
        <v>4009153</v>
      </c>
      <c r="G918" t="s">
        <v>788</v>
      </c>
      <c r="H918">
        <v>3.75</v>
      </c>
      <c r="I918">
        <v>0</v>
      </c>
      <c r="J918">
        <v>0</v>
      </c>
      <c r="M918"/>
    </row>
    <row r="919" spans="1:13" x14ac:dyDescent="0.25">
      <c r="A919" t="s">
        <v>31</v>
      </c>
      <c r="B919" t="s">
        <v>698</v>
      </c>
      <c r="C919" s="2">
        <v>45586</v>
      </c>
      <c r="D919" s="91">
        <v>0</v>
      </c>
      <c r="E919" t="s">
        <v>5</v>
      </c>
      <c r="F919">
        <v>4009154</v>
      </c>
      <c r="G919" t="s">
        <v>788</v>
      </c>
      <c r="H919">
        <v>0</v>
      </c>
      <c r="I919">
        <v>0</v>
      </c>
      <c r="J919">
        <v>0</v>
      </c>
      <c r="M919"/>
    </row>
    <row r="920" spans="1:13" x14ac:dyDescent="0.25">
      <c r="A920" t="s">
        <v>31</v>
      </c>
      <c r="B920" t="s">
        <v>333</v>
      </c>
      <c r="C920" s="2">
        <v>45588</v>
      </c>
      <c r="D920" s="91">
        <v>0</v>
      </c>
      <c r="E920" t="s">
        <v>5</v>
      </c>
      <c r="F920">
        <v>4009157</v>
      </c>
      <c r="G920" t="s">
        <v>788</v>
      </c>
      <c r="H920">
        <v>3.75</v>
      </c>
      <c r="I920">
        <v>1</v>
      </c>
      <c r="J920">
        <v>3.75</v>
      </c>
      <c r="M920"/>
    </row>
    <row r="921" spans="1:13" hidden="1" x14ac:dyDescent="0.25">
      <c r="A921" t="s">
        <v>92</v>
      </c>
      <c r="B921" t="s">
        <v>392</v>
      </c>
      <c r="C921" s="2">
        <v>45587</v>
      </c>
      <c r="D921" s="91">
        <v>0</v>
      </c>
      <c r="E921" t="s">
        <v>5</v>
      </c>
      <c r="F921">
        <v>4009163</v>
      </c>
      <c r="G921" t="s">
        <v>788</v>
      </c>
      <c r="H921">
        <v>0</v>
      </c>
      <c r="I921">
        <v>0</v>
      </c>
      <c r="J921">
        <v>0</v>
      </c>
      <c r="M921"/>
    </row>
    <row r="922" spans="1:13" x14ac:dyDescent="0.25">
      <c r="A922" t="s">
        <v>31</v>
      </c>
      <c r="B922" t="s">
        <v>55</v>
      </c>
      <c r="C922" s="2">
        <v>45591</v>
      </c>
      <c r="D922" s="91">
        <v>0</v>
      </c>
      <c r="F922">
        <v>4009208</v>
      </c>
      <c r="G922" t="s">
        <v>854</v>
      </c>
      <c r="H922">
        <v>3.75</v>
      </c>
      <c r="I922">
        <v>1</v>
      </c>
      <c r="J922">
        <v>3.75</v>
      </c>
      <c r="M922"/>
    </row>
    <row r="923" spans="1:13" x14ac:dyDescent="0.25">
      <c r="A923" t="s">
        <v>31</v>
      </c>
      <c r="B923" t="s">
        <v>55</v>
      </c>
      <c r="C923" s="2">
        <v>45591</v>
      </c>
      <c r="D923" s="91">
        <v>0</v>
      </c>
      <c r="E923" t="s">
        <v>19</v>
      </c>
      <c r="F923">
        <v>4009209</v>
      </c>
      <c r="G923" t="s">
        <v>788</v>
      </c>
      <c r="H923">
        <v>3.75</v>
      </c>
      <c r="I923">
        <v>1</v>
      </c>
      <c r="J923">
        <v>3.75</v>
      </c>
      <c r="M923"/>
    </row>
    <row r="924" spans="1:13" x14ac:dyDescent="0.25">
      <c r="A924" t="s">
        <v>31</v>
      </c>
      <c r="B924" t="s">
        <v>333</v>
      </c>
      <c r="C924" s="2">
        <v>45591</v>
      </c>
      <c r="D924" s="91">
        <v>0</v>
      </c>
      <c r="E924" t="s">
        <v>5</v>
      </c>
      <c r="F924">
        <v>4009210</v>
      </c>
      <c r="G924" t="s">
        <v>788</v>
      </c>
      <c r="H924">
        <v>3.75</v>
      </c>
      <c r="I924">
        <v>1</v>
      </c>
      <c r="J924">
        <v>3.75</v>
      </c>
      <c r="M924"/>
    </row>
    <row r="925" spans="1:13" x14ac:dyDescent="0.25">
      <c r="A925" t="s">
        <v>31</v>
      </c>
      <c r="B925" t="s">
        <v>55</v>
      </c>
      <c r="C925" s="2">
        <v>45591</v>
      </c>
      <c r="D925" s="91">
        <v>3.75</v>
      </c>
      <c r="F925">
        <v>4009215</v>
      </c>
      <c r="G925" t="s">
        <v>854</v>
      </c>
      <c r="H925">
        <v>3.75</v>
      </c>
      <c r="I925">
        <v>0</v>
      </c>
      <c r="J925">
        <v>0</v>
      </c>
      <c r="M925"/>
    </row>
    <row r="926" spans="1:13" x14ac:dyDescent="0.25">
      <c r="A926" t="s">
        <v>31</v>
      </c>
      <c r="B926" t="s">
        <v>55</v>
      </c>
      <c r="C926" s="2">
        <v>45591</v>
      </c>
      <c r="D926" s="91">
        <v>3.75</v>
      </c>
      <c r="F926">
        <v>4009216</v>
      </c>
      <c r="G926" t="s">
        <v>854</v>
      </c>
      <c r="H926">
        <v>3.75</v>
      </c>
      <c r="I926">
        <v>0</v>
      </c>
      <c r="J926">
        <v>0</v>
      </c>
      <c r="M926"/>
    </row>
    <row r="927" spans="1:13" hidden="1" x14ac:dyDescent="0.25">
      <c r="A927" t="s">
        <v>106</v>
      </c>
      <c r="B927" t="s">
        <v>461</v>
      </c>
      <c r="C927" s="2">
        <v>45591</v>
      </c>
      <c r="D927" s="91">
        <v>5</v>
      </c>
      <c r="E927" t="s">
        <v>5</v>
      </c>
      <c r="F927">
        <v>4009221</v>
      </c>
      <c r="G927" t="s">
        <v>788</v>
      </c>
      <c r="H927">
        <v>5</v>
      </c>
      <c r="I927">
        <v>0</v>
      </c>
      <c r="J927">
        <v>0</v>
      </c>
      <c r="M927"/>
    </row>
    <row r="928" spans="1:13" hidden="1" x14ac:dyDescent="0.25">
      <c r="A928" t="s">
        <v>106</v>
      </c>
      <c r="B928" t="s">
        <v>461</v>
      </c>
      <c r="C928" s="2">
        <v>45591</v>
      </c>
      <c r="D928" s="91">
        <v>5</v>
      </c>
      <c r="E928" t="s">
        <v>5</v>
      </c>
      <c r="F928">
        <v>4009222</v>
      </c>
      <c r="G928" t="s">
        <v>788</v>
      </c>
      <c r="H928">
        <v>5</v>
      </c>
      <c r="I928">
        <v>0</v>
      </c>
      <c r="J928">
        <v>0</v>
      </c>
      <c r="M928"/>
    </row>
    <row r="929" spans="1:13" x14ac:dyDescent="0.25">
      <c r="A929" t="s">
        <v>31</v>
      </c>
      <c r="B929" t="s">
        <v>55</v>
      </c>
      <c r="C929" s="2">
        <v>45591</v>
      </c>
      <c r="D929" s="91">
        <v>0</v>
      </c>
      <c r="F929">
        <v>4009223</v>
      </c>
      <c r="G929" t="s">
        <v>854</v>
      </c>
      <c r="H929">
        <v>3.75</v>
      </c>
      <c r="I929">
        <v>1</v>
      </c>
      <c r="J929">
        <v>3.75</v>
      </c>
      <c r="M929"/>
    </row>
    <row r="930" spans="1:13" x14ac:dyDescent="0.25">
      <c r="A930" t="s">
        <v>31</v>
      </c>
      <c r="B930" t="s">
        <v>392</v>
      </c>
      <c r="C930" s="2">
        <v>45591</v>
      </c>
      <c r="D930" s="91">
        <v>3.75</v>
      </c>
      <c r="E930" t="s">
        <v>5</v>
      </c>
      <c r="F930">
        <v>4009224</v>
      </c>
      <c r="G930" t="s">
        <v>788</v>
      </c>
      <c r="H930">
        <v>3.75</v>
      </c>
      <c r="I930">
        <v>0</v>
      </c>
      <c r="J930">
        <v>0</v>
      </c>
      <c r="M930"/>
    </row>
    <row r="931" spans="1:13" hidden="1" x14ac:dyDescent="0.25">
      <c r="A931" t="s">
        <v>92</v>
      </c>
      <c r="B931" t="s">
        <v>60</v>
      </c>
      <c r="C931" s="2">
        <v>45591</v>
      </c>
      <c r="D931" s="91">
        <v>3.75</v>
      </c>
      <c r="E931" t="s">
        <v>5</v>
      </c>
      <c r="F931">
        <v>4009230</v>
      </c>
      <c r="G931" t="s">
        <v>788</v>
      </c>
      <c r="H931">
        <v>3.75</v>
      </c>
      <c r="I931">
        <v>0</v>
      </c>
      <c r="J931">
        <v>0</v>
      </c>
      <c r="M931"/>
    </row>
    <row r="932" spans="1:13" hidden="1" x14ac:dyDescent="0.25">
      <c r="A932" t="s">
        <v>106</v>
      </c>
      <c r="B932" t="s">
        <v>370</v>
      </c>
      <c r="C932" s="2">
        <v>45591</v>
      </c>
      <c r="D932" s="91">
        <v>0</v>
      </c>
      <c r="E932" t="s">
        <v>5</v>
      </c>
      <c r="F932">
        <v>4009232</v>
      </c>
      <c r="G932" t="s">
        <v>788</v>
      </c>
      <c r="H932">
        <v>5</v>
      </c>
      <c r="I932">
        <v>1</v>
      </c>
      <c r="J932">
        <v>5</v>
      </c>
      <c r="M932"/>
    </row>
    <row r="933" spans="1:13" hidden="1" x14ac:dyDescent="0.25">
      <c r="A933" t="s">
        <v>106</v>
      </c>
      <c r="B933" t="s">
        <v>55</v>
      </c>
      <c r="C933" s="2">
        <v>45591</v>
      </c>
      <c r="D933" s="91">
        <v>5</v>
      </c>
      <c r="E933" t="s">
        <v>5</v>
      </c>
      <c r="F933">
        <v>4009233</v>
      </c>
      <c r="G933" t="s">
        <v>788</v>
      </c>
      <c r="H933">
        <v>5</v>
      </c>
      <c r="I933">
        <v>0</v>
      </c>
      <c r="J933">
        <v>0</v>
      </c>
      <c r="M933"/>
    </row>
    <row r="934" spans="1:13" hidden="1" x14ac:dyDescent="0.25">
      <c r="A934" t="s">
        <v>106</v>
      </c>
      <c r="B934" t="s">
        <v>392</v>
      </c>
      <c r="C934" s="2">
        <v>45591</v>
      </c>
      <c r="D934" s="91">
        <v>0</v>
      </c>
      <c r="E934" t="s">
        <v>5</v>
      </c>
      <c r="F934">
        <v>4009236</v>
      </c>
      <c r="G934" t="s">
        <v>788</v>
      </c>
      <c r="H934">
        <v>0</v>
      </c>
      <c r="I934">
        <v>0</v>
      </c>
      <c r="J934">
        <v>0</v>
      </c>
      <c r="M934"/>
    </row>
    <row r="935" spans="1:13" x14ac:dyDescent="0.25">
      <c r="A935" t="s">
        <v>31</v>
      </c>
      <c r="B935" t="s">
        <v>336</v>
      </c>
      <c r="C935" s="2">
        <v>45591</v>
      </c>
      <c r="D935" s="91">
        <v>0</v>
      </c>
      <c r="E935" t="s">
        <v>5</v>
      </c>
      <c r="F935">
        <v>4009239</v>
      </c>
      <c r="G935" t="s">
        <v>788</v>
      </c>
      <c r="H935">
        <v>3.75</v>
      </c>
      <c r="I935">
        <v>1</v>
      </c>
      <c r="J935">
        <v>3.75</v>
      </c>
      <c r="M935"/>
    </row>
    <row r="936" spans="1:13" hidden="1" x14ac:dyDescent="0.25">
      <c r="A936" t="s">
        <v>92</v>
      </c>
      <c r="B936" t="s">
        <v>60</v>
      </c>
      <c r="C936" s="2">
        <v>45591</v>
      </c>
      <c r="D936" s="91">
        <v>0</v>
      </c>
      <c r="E936" t="s">
        <v>5</v>
      </c>
      <c r="F936">
        <v>4009240</v>
      </c>
      <c r="G936" t="s">
        <v>788</v>
      </c>
      <c r="H936">
        <v>3.75</v>
      </c>
      <c r="I936">
        <v>1</v>
      </c>
      <c r="J936">
        <v>3.75</v>
      </c>
      <c r="M936"/>
    </row>
    <row r="937" spans="1:13" hidden="1" x14ac:dyDescent="0.25">
      <c r="A937" t="s">
        <v>106</v>
      </c>
      <c r="B937" t="s">
        <v>331</v>
      </c>
      <c r="C937" s="2">
        <v>45591</v>
      </c>
      <c r="D937" s="91">
        <v>5</v>
      </c>
      <c r="E937" t="s">
        <v>5</v>
      </c>
      <c r="F937">
        <v>4009245</v>
      </c>
      <c r="G937" t="s">
        <v>788</v>
      </c>
      <c r="H937">
        <v>5</v>
      </c>
      <c r="I937">
        <v>0</v>
      </c>
      <c r="J937">
        <v>0</v>
      </c>
      <c r="M937"/>
    </row>
    <row r="938" spans="1:13" x14ac:dyDescent="0.25">
      <c r="A938" t="s">
        <v>31</v>
      </c>
      <c r="B938" t="s">
        <v>336</v>
      </c>
      <c r="C938" s="2">
        <v>45591</v>
      </c>
      <c r="D938" s="91">
        <v>3.75</v>
      </c>
      <c r="E938" t="s">
        <v>5</v>
      </c>
      <c r="F938">
        <v>4009248</v>
      </c>
      <c r="G938" t="s">
        <v>788</v>
      </c>
      <c r="H938">
        <v>3.75</v>
      </c>
      <c r="I938">
        <v>0</v>
      </c>
      <c r="J938">
        <v>0</v>
      </c>
      <c r="M938"/>
    </row>
    <row r="939" spans="1:13" x14ac:dyDescent="0.25">
      <c r="A939" t="s">
        <v>31</v>
      </c>
      <c r="B939" t="s">
        <v>392</v>
      </c>
      <c r="C939" s="2">
        <v>45591</v>
      </c>
      <c r="D939" s="91">
        <v>3.75</v>
      </c>
      <c r="E939" t="s">
        <v>5</v>
      </c>
      <c r="F939">
        <v>4009249</v>
      </c>
      <c r="G939" t="s">
        <v>788</v>
      </c>
      <c r="H939">
        <v>3.75</v>
      </c>
      <c r="I939">
        <v>0</v>
      </c>
      <c r="J939">
        <v>0</v>
      </c>
      <c r="M939"/>
    </row>
    <row r="940" spans="1:13" hidden="1" x14ac:dyDescent="0.25">
      <c r="A940" t="s">
        <v>106</v>
      </c>
      <c r="B940" t="s">
        <v>60</v>
      </c>
      <c r="C940" s="2">
        <v>45591</v>
      </c>
      <c r="D940" s="91">
        <v>5</v>
      </c>
      <c r="E940" t="s">
        <v>5</v>
      </c>
      <c r="F940">
        <v>4009254</v>
      </c>
      <c r="G940" t="s">
        <v>788</v>
      </c>
      <c r="H940">
        <v>5</v>
      </c>
      <c r="I940">
        <v>0</v>
      </c>
      <c r="J940">
        <v>0</v>
      </c>
      <c r="M940"/>
    </row>
    <row r="941" spans="1:13" hidden="1" x14ac:dyDescent="0.25">
      <c r="A941" t="s">
        <v>106</v>
      </c>
      <c r="B941" t="s">
        <v>370</v>
      </c>
      <c r="C941" s="2">
        <v>45591</v>
      </c>
      <c r="D941" s="91">
        <v>5</v>
      </c>
      <c r="E941" t="s">
        <v>5</v>
      </c>
      <c r="F941">
        <v>4009255</v>
      </c>
      <c r="G941" t="s">
        <v>788</v>
      </c>
      <c r="H941">
        <v>5</v>
      </c>
      <c r="I941">
        <v>0</v>
      </c>
      <c r="J941">
        <v>0</v>
      </c>
      <c r="M941"/>
    </row>
    <row r="942" spans="1:13" hidden="1" x14ac:dyDescent="0.25">
      <c r="A942" t="s">
        <v>92</v>
      </c>
      <c r="B942" t="s">
        <v>370</v>
      </c>
      <c r="C942" s="2">
        <v>45591</v>
      </c>
      <c r="D942" s="91">
        <v>0</v>
      </c>
      <c r="E942" t="s">
        <v>5</v>
      </c>
      <c r="F942">
        <v>4009260</v>
      </c>
      <c r="G942" t="s">
        <v>788</v>
      </c>
      <c r="H942">
        <v>5.5</v>
      </c>
      <c r="I942">
        <v>1</v>
      </c>
      <c r="J942">
        <v>5.5</v>
      </c>
      <c r="M942"/>
    </row>
    <row r="943" spans="1:13" hidden="1" x14ac:dyDescent="0.25">
      <c r="A943" t="s">
        <v>106</v>
      </c>
      <c r="B943" t="s">
        <v>60</v>
      </c>
      <c r="C943" s="2">
        <v>45591</v>
      </c>
      <c r="D943" s="91">
        <v>5</v>
      </c>
      <c r="E943" t="s">
        <v>5</v>
      </c>
      <c r="F943">
        <v>4009263</v>
      </c>
      <c r="G943" t="s">
        <v>788</v>
      </c>
      <c r="H943">
        <v>5</v>
      </c>
      <c r="I943">
        <v>0</v>
      </c>
      <c r="J943">
        <v>0</v>
      </c>
      <c r="M943"/>
    </row>
    <row r="944" spans="1:13" hidden="1" x14ac:dyDescent="0.25">
      <c r="A944" t="s">
        <v>106</v>
      </c>
      <c r="B944" t="s">
        <v>56</v>
      </c>
      <c r="C944" s="2">
        <v>45589</v>
      </c>
      <c r="D944" s="91">
        <v>5</v>
      </c>
      <c r="E944" t="s">
        <v>5</v>
      </c>
      <c r="F944">
        <v>4009265</v>
      </c>
      <c r="G944" t="s">
        <v>788</v>
      </c>
      <c r="H944">
        <v>5</v>
      </c>
      <c r="I944">
        <v>0</v>
      </c>
      <c r="J944">
        <v>0</v>
      </c>
      <c r="M944"/>
    </row>
    <row r="945" spans="1:13" hidden="1" x14ac:dyDescent="0.25">
      <c r="A945" t="s">
        <v>106</v>
      </c>
      <c r="B945" t="s">
        <v>56</v>
      </c>
      <c r="C945" s="2">
        <v>45586</v>
      </c>
      <c r="D945" s="91">
        <v>5</v>
      </c>
      <c r="E945" t="s">
        <v>5</v>
      </c>
      <c r="F945">
        <v>4009268</v>
      </c>
      <c r="G945" t="s">
        <v>788</v>
      </c>
      <c r="H945">
        <v>5</v>
      </c>
      <c r="I945">
        <v>0</v>
      </c>
      <c r="J945">
        <v>0</v>
      </c>
      <c r="M945"/>
    </row>
    <row r="946" spans="1:13" hidden="1" x14ac:dyDescent="0.25">
      <c r="A946" t="s">
        <v>106</v>
      </c>
      <c r="B946" t="s">
        <v>392</v>
      </c>
      <c r="C946" s="2">
        <v>45586</v>
      </c>
      <c r="D946" s="91">
        <v>5</v>
      </c>
      <c r="E946" t="s">
        <v>26</v>
      </c>
      <c r="F946">
        <v>4009269</v>
      </c>
      <c r="G946" t="s">
        <v>788</v>
      </c>
      <c r="H946">
        <v>5</v>
      </c>
      <c r="I946">
        <v>0</v>
      </c>
      <c r="J946">
        <v>0</v>
      </c>
      <c r="M946"/>
    </row>
    <row r="947" spans="1:13" hidden="1" x14ac:dyDescent="0.25">
      <c r="A947" t="s">
        <v>106</v>
      </c>
      <c r="B947" t="s">
        <v>55</v>
      </c>
      <c r="C947" s="2">
        <v>45587</v>
      </c>
      <c r="D947" s="91">
        <v>5</v>
      </c>
      <c r="E947" t="s">
        <v>5</v>
      </c>
      <c r="F947">
        <v>4009271</v>
      </c>
      <c r="G947" t="s">
        <v>788</v>
      </c>
      <c r="H947">
        <v>5</v>
      </c>
      <c r="I947">
        <v>0</v>
      </c>
      <c r="J947">
        <v>0</v>
      </c>
      <c r="M947"/>
    </row>
    <row r="948" spans="1:13" hidden="1" x14ac:dyDescent="0.25">
      <c r="A948" t="s">
        <v>106</v>
      </c>
      <c r="B948" t="s">
        <v>370</v>
      </c>
      <c r="C948" s="2">
        <v>45587</v>
      </c>
      <c r="D948" s="91">
        <v>5</v>
      </c>
      <c r="E948" t="s">
        <v>5</v>
      </c>
      <c r="F948">
        <v>4009272</v>
      </c>
      <c r="G948" t="s">
        <v>788</v>
      </c>
      <c r="H948">
        <v>5</v>
      </c>
      <c r="I948">
        <v>0</v>
      </c>
      <c r="J948">
        <v>0</v>
      </c>
      <c r="M948"/>
    </row>
    <row r="949" spans="1:13" hidden="1" x14ac:dyDescent="0.25">
      <c r="A949" t="s">
        <v>92</v>
      </c>
      <c r="B949" t="s">
        <v>56</v>
      </c>
      <c r="C949" s="2">
        <v>45587</v>
      </c>
      <c r="D949" s="91">
        <v>5</v>
      </c>
      <c r="E949" t="s">
        <v>5</v>
      </c>
      <c r="F949">
        <v>4009274</v>
      </c>
      <c r="G949" t="s">
        <v>788</v>
      </c>
      <c r="H949">
        <v>5</v>
      </c>
      <c r="I949">
        <v>0</v>
      </c>
      <c r="J949">
        <v>0</v>
      </c>
      <c r="M949"/>
    </row>
    <row r="950" spans="1:13" hidden="1" x14ac:dyDescent="0.25">
      <c r="A950" t="s">
        <v>92</v>
      </c>
      <c r="B950" t="s">
        <v>56</v>
      </c>
      <c r="C950" s="2">
        <v>45588</v>
      </c>
      <c r="D950" s="91">
        <v>5</v>
      </c>
      <c r="E950" t="s">
        <v>5</v>
      </c>
      <c r="F950">
        <v>4009275</v>
      </c>
      <c r="G950" t="s">
        <v>788</v>
      </c>
      <c r="H950">
        <v>5</v>
      </c>
      <c r="I950">
        <v>0</v>
      </c>
      <c r="J950">
        <v>0</v>
      </c>
      <c r="M950"/>
    </row>
    <row r="951" spans="1:13" hidden="1" x14ac:dyDescent="0.25">
      <c r="A951" t="s">
        <v>92</v>
      </c>
      <c r="B951" t="s">
        <v>444</v>
      </c>
      <c r="C951" s="2">
        <v>45588</v>
      </c>
      <c r="D951" s="91">
        <v>0</v>
      </c>
      <c r="E951" t="s">
        <v>5</v>
      </c>
      <c r="F951">
        <v>4009280</v>
      </c>
      <c r="G951" t="s">
        <v>788</v>
      </c>
      <c r="H951">
        <v>0</v>
      </c>
      <c r="I951">
        <v>0</v>
      </c>
      <c r="J951">
        <v>0</v>
      </c>
      <c r="M951"/>
    </row>
    <row r="952" spans="1:13" hidden="1" x14ac:dyDescent="0.25">
      <c r="A952" t="s">
        <v>106</v>
      </c>
      <c r="B952" t="s">
        <v>55</v>
      </c>
      <c r="C952" s="2">
        <v>45591</v>
      </c>
      <c r="D952" s="91">
        <v>5</v>
      </c>
      <c r="E952" t="s">
        <v>5</v>
      </c>
      <c r="F952">
        <v>4009283</v>
      </c>
      <c r="G952" t="s">
        <v>788</v>
      </c>
      <c r="H952">
        <v>5</v>
      </c>
      <c r="I952">
        <v>0</v>
      </c>
      <c r="J952">
        <v>0</v>
      </c>
      <c r="M952"/>
    </row>
    <row r="953" spans="1:13" hidden="1" x14ac:dyDescent="0.25">
      <c r="A953" t="s">
        <v>106</v>
      </c>
      <c r="B953" t="s">
        <v>55</v>
      </c>
      <c r="C953" s="2">
        <v>45591</v>
      </c>
      <c r="D953" s="91">
        <v>5</v>
      </c>
      <c r="E953" t="s">
        <v>5</v>
      </c>
      <c r="F953">
        <v>4009284</v>
      </c>
      <c r="G953" t="s">
        <v>788</v>
      </c>
      <c r="H953">
        <v>5</v>
      </c>
      <c r="I953">
        <v>0</v>
      </c>
      <c r="J953">
        <v>0</v>
      </c>
      <c r="M953"/>
    </row>
    <row r="954" spans="1:13" hidden="1" x14ac:dyDescent="0.25">
      <c r="A954" t="s">
        <v>106</v>
      </c>
      <c r="B954" t="s">
        <v>406</v>
      </c>
      <c r="C954" s="2">
        <v>45591</v>
      </c>
      <c r="D954" s="91">
        <v>5</v>
      </c>
      <c r="E954" t="s">
        <v>26</v>
      </c>
      <c r="F954">
        <v>4009289</v>
      </c>
      <c r="G954" t="s">
        <v>788</v>
      </c>
      <c r="H954">
        <v>5</v>
      </c>
      <c r="I954">
        <v>0</v>
      </c>
      <c r="J954">
        <v>0</v>
      </c>
      <c r="M954"/>
    </row>
    <row r="955" spans="1:13" hidden="1" x14ac:dyDescent="0.25">
      <c r="A955" t="s">
        <v>106</v>
      </c>
      <c r="B955" t="s">
        <v>55</v>
      </c>
      <c r="C955" s="2">
        <v>45586</v>
      </c>
      <c r="D955" s="91">
        <v>5</v>
      </c>
      <c r="E955" t="s">
        <v>5</v>
      </c>
      <c r="F955">
        <v>4009293</v>
      </c>
      <c r="G955" t="s">
        <v>788</v>
      </c>
      <c r="H955">
        <v>5</v>
      </c>
      <c r="I955">
        <v>0</v>
      </c>
      <c r="J955">
        <v>0</v>
      </c>
      <c r="M955"/>
    </row>
    <row r="956" spans="1:13" hidden="1" x14ac:dyDescent="0.25">
      <c r="A956" t="s">
        <v>106</v>
      </c>
      <c r="B956" t="s">
        <v>581</v>
      </c>
      <c r="C956" s="2">
        <v>45586</v>
      </c>
      <c r="D956" s="91">
        <v>5</v>
      </c>
      <c r="E956" t="s">
        <v>5</v>
      </c>
      <c r="F956">
        <v>4009294</v>
      </c>
      <c r="G956" t="s">
        <v>788</v>
      </c>
      <c r="H956">
        <v>5</v>
      </c>
      <c r="I956">
        <v>0</v>
      </c>
      <c r="J956">
        <v>0</v>
      </c>
      <c r="M956"/>
    </row>
    <row r="957" spans="1:13" hidden="1" x14ac:dyDescent="0.25">
      <c r="A957" t="s">
        <v>106</v>
      </c>
      <c r="B957" t="s">
        <v>60</v>
      </c>
      <c r="C957" s="2">
        <v>45591</v>
      </c>
      <c r="D957" s="91">
        <v>5</v>
      </c>
      <c r="E957" t="s">
        <v>5</v>
      </c>
      <c r="F957">
        <v>4009300</v>
      </c>
      <c r="G957" t="s">
        <v>788</v>
      </c>
      <c r="H957">
        <v>5</v>
      </c>
      <c r="I957">
        <v>0</v>
      </c>
      <c r="J957">
        <v>0</v>
      </c>
      <c r="M957"/>
    </row>
    <row r="958" spans="1:13" hidden="1" x14ac:dyDescent="0.25">
      <c r="A958" t="s">
        <v>106</v>
      </c>
      <c r="B958" t="s">
        <v>370</v>
      </c>
      <c r="C958" s="2">
        <v>45591</v>
      </c>
      <c r="D958" s="91">
        <v>5</v>
      </c>
      <c r="E958" t="s">
        <v>5</v>
      </c>
      <c r="F958">
        <v>4009303</v>
      </c>
      <c r="G958" t="s">
        <v>788</v>
      </c>
      <c r="H958">
        <v>5</v>
      </c>
      <c r="I958">
        <v>0</v>
      </c>
      <c r="J958">
        <v>0</v>
      </c>
      <c r="M958"/>
    </row>
    <row r="959" spans="1:13" x14ac:dyDescent="0.25">
      <c r="A959" t="s">
        <v>31</v>
      </c>
      <c r="B959" t="s">
        <v>336</v>
      </c>
      <c r="C959" s="2">
        <v>45587</v>
      </c>
      <c r="D959" s="91">
        <v>0</v>
      </c>
      <c r="E959" t="s">
        <v>5</v>
      </c>
      <c r="F959">
        <v>4009304</v>
      </c>
      <c r="G959" t="s">
        <v>788</v>
      </c>
      <c r="H959">
        <v>3.75</v>
      </c>
      <c r="I959">
        <v>1</v>
      </c>
      <c r="J959">
        <v>3.75</v>
      </c>
      <c r="M959"/>
    </row>
    <row r="960" spans="1:13" x14ac:dyDescent="0.25">
      <c r="A960" t="s">
        <v>31</v>
      </c>
      <c r="B960" t="s">
        <v>333</v>
      </c>
      <c r="C960" s="2">
        <v>45587</v>
      </c>
      <c r="D960" s="91">
        <v>0</v>
      </c>
      <c r="E960" t="s">
        <v>5</v>
      </c>
      <c r="F960">
        <v>4009306</v>
      </c>
      <c r="G960" t="s">
        <v>788</v>
      </c>
      <c r="H960">
        <v>3.75</v>
      </c>
      <c r="I960">
        <v>1</v>
      </c>
      <c r="J960">
        <v>3.75</v>
      </c>
      <c r="M960"/>
    </row>
    <row r="961" spans="1:13" x14ac:dyDescent="0.25">
      <c r="A961" t="s">
        <v>31</v>
      </c>
      <c r="B961" t="s">
        <v>336</v>
      </c>
      <c r="C961" s="2">
        <v>45589</v>
      </c>
      <c r="D961" s="91">
        <v>0</v>
      </c>
      <c r="E961" t="s">
        <v>5</v>
      </c>
      <c r="F961">
        <v>4009309</v>
      </c>
      <c r="G961" t="s">
        <v>788</v>
      </c>
      <c r="H961">
        <v>3.75</v>
      </c>
      <c r="I961">
        <v>1</v>
      </c>
      <c r="J961">
        <v>3.75</v>
      </c>
      <c r="M961"/>
    </row>
    <row r="962" spans="1:13" x14ac:dyDescent="0.25">
      <c r="A962" t="s">
        <v>31</v>
      </c>
      <c r="B962" t="s">
        <v>59</v>
      </c>
      <c r="C962" s="2">
        <v>45589</v>
      </c>
      <c r="D962" s="91">
        <v>0</v>
      </c>
      <c r="E962" t="s">
        <v>5</v>
      </c>
      <c r="F962">
        <v>4009310</v>
      </c>
      <c r="G962" t="s">
        <v>788</v>
      </c>
      <c r="H962">
        <v>3.75</v>
      </c>
      <c r="I962">
        <v>1</v>
      </c>
      <c r="J962">
        <v>3.75</v>
      </c>
      <c r="M962"/>
    </row>
    <row r="963" spans="1:13" x14ac:dyDescent="0.25">
      <c r="A963" t="s">
        <v>31</v>
      </c>
      <c r="B963" t="s">
        <v>698</v>
      </c>
      <c r="C963" s="2">
        <v>45586</v>
      </c>
      <c r="D963" s="91">
        <v>0</v>
      </c>
      <c r="E963" t="s">
        <v>5</v>
      </c>
      <c r="F963">
        <v>4009321</v>
      </c>
      <c r="G963" t="s">
        <v>788</v>
      </c>
      <c r="H963">
        <v>3.75</v>
      </c>
      <c r="I963">
        <v>1</v>
      </c>
      <c r="J963">
        <v>3.75</v>
      </c>
      <c r="M963"/>
    </row>
    <row r="964" spans="1:13" x14ac:dyDescent="0.25">
      <c r="A964" t="s">
        <v>31</v>
      </c>
      <c r="B964" t="s">
        <v>734</v>
      </c>
      <c r="C964" s="2">
        <v>45586</v>
      </c>
      <c r="D964" s="91">
        <v>0</v>
      </c>
      <c r="E964" t="s">
        <v>5</v>
      </c>
      <c r="F964">
        <v>4009322</v>
      </c>
      <c r="G964" t="s">
        <v>788</v>
      </c>
      <c r="H964">
        <v>3.75</v>
      </c>
      <c r="I964">
        <v>1</v>
      </c>
      <c r="J964">
        <v>3.75</v>
      </c>
      <c r="M964"/>
    </row>
    <row r="965" spans="1:13" hidden="1" x14ac:dyDescent="0.25">
      <c r="A965" t="s">
        <v>92</v>
      </c>
      <c r="B965" t="s">
        <v>392</v>
      </c>
      <c r="C965" s="2">
        <v>45587</v>
      </c>
      <c r="D965" s="91">
        <v>5</v>
      </c>
      <c r="E965" t="s">
        <v>5</v>
      </c>
      <c r="F965">
        <v>4009329</v>
      </c>
      <c r="G965" t="s">
        <v>788</v>
      </c>
      <c r="H965">
        <v>5</v>
      </c>
      <c r="I965">
        <v>0</v>
      </c>
      <c r="J965">
        <v>0</v>
      </c>
      <c r="M965"/>
    </row>
    <row r="966" spans="1:13" hidden="1" x14ac:dyDescent="0.25">
      <c r="A966" t="s">
        <v>92</v>
      </c>
      <c r="B966" t="s">
        <v>444</v>
      </c>
      <c r="C966" s="2">
        <v>45587</v>
      </c>
      <c r="D966" s="91">
        <v>5.5</v>
      </c>
      <c r="E966" t="s">
        <v>5</v>
      </c>
      <c r="F966">
        <v>4009340</v>
      </c>
      <c r="G966" t="s">
        <v>788</v>
      </c>
      <c r="H966">
        <v>5.5</v>
      </c>
      <c r="I966">
        <v>0</v>
      </c>
      <c r="J966">
        <v>0</v>
      </c>
      <c r="M966"/>
    </row>
    <row r="967" spans="1:13" hidden="1" x14ac:dyDescent="0.25">
      <c r="A967" t="s">
        <v>92</v>
      </c>
      <c r="B967" t="s">
        <v>470</v>
      </c>
      <c r="C967" s="2">
        <v>45587</v>
      </c>
      <c r="D967" s="91">
        <v>5</v>
      </c>
      <c r="E967" t="s">
        <v>5</v>
      </c>
      <c r="F967">
        <v>4009341</v>
      </c>
      <c r="G967" t="s">
        <v>788</v>
      </c>
      <c r="H967">
        <v>5</v>
      </c>
      <c r="I967">
        <v>0</v>
      </c>
      <c r="J967">
        <v>0</v>
      </c>
      <c r="M967"/>
    </row>
    <row r="968" spans="1:13" hidden="1" x14ac:dyDescent="0.25">
      <c r="A968" t="s">
        <v>92</v>
      </c>
      <c r="B968" t="s">
        <v>582</v>
      </c>
      <c r="C968" s="2">
        <v>45586</v>
      </c>
      <c r="D968" s="91">
        <v>5.5</v>
      </c>
      <c r="E968" t="s">
        <v>26</v>
      </c>
      <c r="F968">
        <v>4009345</v>
      </c>
      <c r="G968" t="s">
        <v>788</v>
      </c>
      <c r="H968">
        <v>5.5</v>
      </c>
      <c r="I968">
        <v>0</v>
      </c>
      <c r="J968">
        <v>0</v>
      </c>
      <c r="M968"/>
    </row>
    <row r="969" spans="1:13" hidden="1" x14ac:dyDescent="0.25">
      <c r="A969" t="s">
        <v>92</v>
      </c>
      <c r="B969" t="s">
        <v>406</v>
      </c>
      <c r="C969" s="2">
        <v>45586</v>
      </c>
      <c r="D969" s="91">
        <v>5</v>
      </c>
      <c r="E969" t="s">
        <v>26</v>
      </c>
      <c r="F969">
        <v>4009347</v>
      </c>
      <c r="G969" t="s">
        <v>788</v>
      </c>
      <c r="H969">
        <v>5</v>
      </c>
      <c r="I969">
        <v>0</v>
      </c>
      <c r="J969">
        <v>0</v>
      </c>
      <c r="M969"/>
    </row>
    <row r="970" spans="1:13" hidden="1" x14ac:dyDescent="0.25">
      <c r="A970" t="s">
        <v>106</v>
      </c>
      <c r="B970" t="s">
        <v>461</v>
      </c>
      <c r="C970" s="2">
        <v>45587</v>
      </c>
      <c r="D970" s="91">
        <v>0</v>
      </c>
      <c r="E970" t="s">
        <v>5</v>
      </c>
      <c r="F970">
        <v>4009356</v>
      </c>
      <c r="G970" t="s">
        <v>788</v>
      </c>
      <c r="H970">
        <v>0</v>
      </c>
      <c r="I970">
        <v>0</v>
      </c>
      <c r="J970">
        <v>0</v>
      </c>
      <c r="M970"/>
    </row>
    <row r="971" spans="1:13" hidden="1" x14ac:dyDescent="0.25">
      <c r="A971" t="s">
        <v>106</v>
      </c>
      <c r="B971" t="s">
        <v>370</v>
      </c>
      <c r="C971" s="2">
        <v>45591</v>
      </c>
      <c r="D971" s="91">
        <v>0</v>
      </c>
      <c r="E971" t="s">
        <v>5</v>
      </c>
      <c r="F971">
        <v>4009360</v>
      </c>
      <c r="G971" t="s">
        <v>788</v>
      </c>
      <c r="H971">
        <v>0</v>
      </c>
      <c r="I971">
        <v>0</v>
      </c>
      <c r="J971">
        <v>0</v>
      </c>
      <c r="M971"/>
    </row>
    <row r="972" spans="1:13" hidden="1" x14ac:dyDescent="0.25">
      <c r="A972" t="s">
        <v>106</v>
      </c>
      <c r="B972" t="s">
        <v>392</v>
      </c>
      <c r="C972" s="2">
        <v>45589</v>
      </c>
      <c r="D972" s="91">
        <v>5</v>
      </c>
      <c r="E972" t="s">
        <v>26</v>
      </c>
      <c r="F972">
        <v>4009361</v>
      </c>
      <c r="G972" t="s">
        <v>788</v>
      </c>
      <c r="H972">
        <v>5</v>
      </c>
      <c r="I972">
        <v>0</v>
      </c>
      <c r="J972">
        <v>0</v>
      </c>
      <c r="M972"/>
    </row>
    <row r="973" spans="1:13" hidden="1" x14ac:dyDescent="0.25">
      <c r="A973" t="s">
        <v>106</v>
      </c>
      <c r="B973" t="s">
        <v>581</v>
      </c>
      <c r="C973" s="2">
        <v>45589</v>
      </c>
      <c r="D973" s="91">
        <v>0</v>
      </c>
      <c r="E973" t="s">
        <v>5</v>
      </c>
      <c r="F973">
        <v>4009362</v>
      </c>
      <c r="G973" t="s">
        <v>788</v>
      </c>
      <c r="H973">
        <v>0</v>
      </c>
      <c r="I973">
        <v>0</v>
      </c>
      <c r="J973">
        <v>0</v>
      </c>
      <c r="M973"/>
    </row>
    <row r="974" spans="1:13" x14ac:dyDescent="0.25">
      <c r="A974" t="s">
        <v>31</v>
      </c>
      <c r="B974" t="s">
        <v>55</v>
      </c>
      <c r="C974" s="2">
        <v>45590</v>
      </c>
      <c r="D974" s="91">
        <v>0</v>
      </c>
      <c r="E974" t="s">
        <v>19</v>
      </c>
      <c r="F974">
        <v>4009365</v>
      </c>
      <c r="G974" t="s">
        <v>788</v>
      </c>
      <c r="H974">
        <v>3.75</v>
      </c>
      <c r="I974">
        <v>1</v>
      </c>
      <c r="J974">
        <v>3.75</v>
      </c>
      <c r="M974"/>
    </row>
    <row r="975" spans="1:13" hidden="1" x14ac:dyDescent="0.25">
      <c r="A975" t="s">
        <v>92</v>
      </c>
      <c r="B975" t="s">
        <v>444</v>
      </c>
      <c r="C975" s="2">
        <v>45586</v>
      </c>
      <c r="D975" s="91">
        <v>3</v>
      </c>
      <c r="E975" t="s">
        <v>5</v>
      </c>
      <c r="F975">
        <v>4009366</v>
      </c>
      <c r="G975" t="s">
        <v>788</v>
      </c>
      <c r="H975">
        <v>3</v>
      </c>
      <c r="I975">
        <v>0</v>
      </c>
      <c r="J975">
        <v>0</v>
      </c>
      <c r="M975"/>
    </row>
    <row r="976" spans="1:13" hidden="1" x14ac:dyDescent="0.25">
      <c r="A976" t="s">
        <v>92</v>
      </c>
      <c r="B976" t="s">
        <v>470</v>
      </c>
      <c r="C976" s="2">
        <v>45588</v>
      </c>
      <c r="D976" s="91">
        <v>3</v>
      </c>
      <c r="E976" t="s">
        <v>5</v>
      </c>
      <c r="F976">
        <v>4009367</v>
      </c>
      <c r="G976" t="s">
        <v>788</v>
      </c>
      <c r="H976">
        <v>3</v>
      </c>
      <c r="I976">
        <v>0</v>
      </c>
      <c r="J976">
        <v>0</v>
      </c>
      <c r="M976"/>
    </row>
    <row r="977" spans="1:13" hidden="1" x14ac:dyDescent="0.25">
      <c r="A977" t="s">
        <v>92</v>
      </c>
      <c r="B977" t="s">
        <v>56</v>
      </c>
      <c r="C977" s="2">
        <v>45586</v>
      </c>
      <c r="D977" s="91">
        <v>5</v>
      </c>
      <c r="E977" t="s">
        <v>5</v>
      </c>
      <c r="F977">
        <v>4009368</v>
      </c>
      <c r="G977" t="s">
        <v>788</v>
      </c>
      <c r="H977">
        <v>5</v>
      </c>
      <c r="I977">
        <v>0</v>
      </c>
      <c r="J977">
        <v>0</v>
      </c>
      <c r="M977"/>
    </row>
    <row r="978" spans="1:13" hidden="1" x14ac:dyDescent="0.25">
      <c r="A978" t="s">
        <v>92</v>
      </c>
      <c r="B978" t="s">
        <v>461</v>
      </c>
      <c r="C978" s="2">
        <v>45588</v>
      </c>
      <c r="D978" s="91">
        <v>5</v>
      </c>
      <c r="E978" t="s">
        <v>5</v>
      </c>
      <c r="F978">
        <v>4009369</v>
      </c>
      <c r="G978" t="s">
        <v>788</v>
      </c>
      <c r="H978">
        <v>5</v>
      </c>
      <c r="I978">
        <v>0</v>
      </c>
      <c r="J978">
        <v>0</v>
      </c>
      <c r="M978"/>
    </row>
    <row r="979" spans="1:13" hidden="1" x14ac:dyDescent="0.25">
      <c r="A979" t="s">
        <v>106</v>
      </c>
      <c r="B979" t="s">
        <v>392</v>
      </c>
      <c r="C979" s="2">
        <v>45589</v>
      </c>
      <c r="D979" s="91">
        <v>0</v>
      </c>
      <c r="E979" t="s">
        <v>5</v>
      </c>
      <c r="F979">
        <v>4009387</v>
      </c>
      <c r="G979" t="s">
        <v>788</v>
      </c>
      <c r="H979">
        <v>0</v>
      </c>
      <c r="I979">
        <v>0</v>
      </c>
      <c r="J979">
        <v>0</v>
      </c>
      <c r="M979"/>
    </row>
    <row r="980" spans="1:13" hidden="1" x14ac:dyDescent="0.25">
      <c r="A980" t="s">
        <v>106</v>
      </c>
      <c r="B980" t="s">
        <v>581</v>
      </c>
      <c r="C980" s="2">
        <v>45587</v>
      </c>
      <c r="D980" s="91">
        <v>0</v>
      </c>
      <c r="E980" t="s">
        <v>5</v>
      </c>
      <c r="F980">
        <v>4009392</v>
      </c>
      <c r="G980" t="s">
        <v>788</v>
      </c>
      <c r="H980">
        <v>0</v>
      </c>
      <c r="I980">
        <v>0</v>
      </c>
      <c r="J980">
        <v>0</v>
      </c>
      <c r="M980"/>
    </row>
    <row r="981" spans="1:13" x14ac:dyDescent="0.25">
      <c r="A981" t="s">
        <v>31</v>
      </c>
      <c r="B981" t="s">
        <v>59</v>
      </c>
      <c r="C981" s="2">
        <v>45586</v>
      </c>
      <c r="D981" s="91">
        <v>0</v>
      </c>
      <c r="E981" t="s">
        <v>5</v>
      </c>
      <c r="F981">
        <v>4009403</v>
      </c>
      <c r="G981" t="s">
        <v>788</v>
      </c>
      <c r="H981">
        <v>3.75</v>
      </c>
      <c r="I981">
        <v>1</v>
      </c>
      <c r="J981">
        <v>3.75</v>
      </c>
      <c r="M981"/>
    </row>
    <row r="982" spans="1:13" x14ac:dyDescent="0.25">
      <c r="A982" t="s">
        <v>31</v>
      </c>
      <c r="B982" t="s">
        <v>698</v>
      </c>
      <c r="C982" s="2">
        <v>45586</v>
      </c>
      <c r="D982" s="91">
        <v>0</v>
      </c>
      <c r="E982" t="s">
        <v>5</v>
      </c>
      <c r="F982">
        <v>4009404</v>
      </c>
      <c r="G982" t="s">
        <v>788</v>
      </c>
      <c r="H982">
        <v>3.75</v>
      </c>
      <c r="I982">
        <v>1</v>
      </c>
      <c r="J982">
        <v>3.75</v>
      </c>
      <c r="M982"/>
    </row>
    <row r="983" spans="1:13" hidden="1" x14ac:dyDescent="0.25">
      <c r="A983" t="s">
        <v>106</v>
      </c>
      <c r="B983" t="s">
        <v>582</v>
      </c>
      <c r="C983" s="2">
        <v>45586</v>
      </c>
      <c r="D983" s="91">
        <v>5</v>
      </c>
      <c r="E983" t="s">
        <v>26</v>
      </c>
      <c r="F983">
        <v>4009410</v>
      </c>
      <c r="G983" t="s">
        <v>788</v>
      </c>
      <c r="H983">
        <v>5</v>
      </c>
      <c r="I983">
        <v>0</v>
      </c>
      <c r="J983">
        <v>0</v>
      </c>
      <c r="M983"/>
    </row>
    <row r="984" spans="1:13" x14ac:dyDescent="0.25">
      <c r="A984" t="s">
        <v>31</v>
      </c>
      <c r="B984" t="s">
        <v>336</v>
      </c>
      <c r="C984" s="2">
        <v>45586</v>
      </c>
      <c r="D984" s="91">
        <v>0</v>
      </c>
      <c r="E984" t="s">
        <v>5</v>
      </c>
      <c r="F984">
        <v>4009416</v>
      </c>
      <c r="G984" t="s">
        <v>788</v>
      </c>
      <c r="H984">
        <v>3.75</v>
      </c>
      <c r="I984">
        <v>1</v>
      </c>
      <c r="J984">
        <v>3.75</v>
      </c>
      <c r="M984"/>
    </row>
    <row r="985" spans="1:13" x14ac:dyDescent="0.25">
      <c r="A985" t="s">
        <v>31</v>
      </c>
      <c r="B985" t="s">
        <v>698</v>
      </c>
      <c r="C985" s="2">
        <v>45587</v>
      </c>
      <c r="D985" s="91">
        <v>0</v>
      </c>
      <c r="E985" t="s">
        <v>5</v>
      </c>
      <c r="F985">
        <v>4009417</v>
      </c>
      <c r="G985" t="s">
        <v>788</v>
      </c>
      <c r="H985">
        <v>3.75</v>
      </c>
      <c r="I985">
        <v>1</v>
      </c>
      <c r="J985">
        <v>3.75</v>
      </c>
      <c r="M985"/>
    </row>
    <row r="986" spans="1:13" x14ac:dyDescent="0.25">
      <c r="A986" t="s">
        <v>31</v>
      </c>
      <c r="B986" t="s">
        <v>333</v>
      </c>
      <c r="C986" s="2">
        <v>45591</v>
      </c>
      <c r="D986" s="91">
        <v>0</v>
      </c>
      <c r="E986" t="s">
        <v>5</v>
      </c>
      <c r="F986">
        <v>4009420</v>
      </c>
      <c r="G986" t="s">
        <v>788</v>
      </c>
      <c r="H986">
        <v>3.75</v>
      </c>
      <c r="I986">
        <v>1</v>
      </c>
      <c r="J986">
        <v>3.75</v>
      </c>
      <c r="M986"/>
    </row>
    <row r="987" spans="1:13" x14ac:dyDescent="0.25">
      <c r="A987" t="s">
        <v>31</v>
      </c>
      <c r="B987" t="s">
        <v>333</v>
      </c>
      <c r="C987" s="2">
        <v>45589</v>
      </c>
      <c r="D987" s="91">
        <v>3.75</v>
      </c>
      <c r="E987" t="s">
        <v>5</v>
      </c>
      <c r="F987">
        <v>4009423</v>
      </c>
      <c r="G987" t="s">
        <v>788</v>
      </c>
      <c r="H987">
        <v>3.75</v>
      </c>
      <c r="I987">
        <v>0</v>
      </c>
      <c r="J987">
        <v>0</v>
      </c>
      <c r="M987"/>
    </row>
    <row r="988" spans="1:13" x14ac:dyDescent="0.25">
      <c r="A988" t="s">
        <v>31</v>
      </c>
      <c r="B988" t="s">
        <v>55</v>
      </c>
      <c r="C988" s="2">
        <v>45591</v>
      </c>
      <c r="D988" s="91">
        <v>0</v>
      </c>
      <c r="E988" t="s">
        <v>19</v>
      </c>
      <c r="F988">
        <v>4009425</v>
      </c>
      <c r="G988" t="s">
        <v>788</v>
      </c>
      <c r="H988">
        <v>3.75</v>
      </c>
      <c r="I988">
        <v>1</v>
      </c>
      <c r="J988">
        <v>3.75</v>
      </c>
      <c r="M988"/>
    </row>
    <row r="989" spans="1:13" x14ac:dyDescent="0.25">
      <c r="A989" t="s">
        <v>31</v>
      </c>
      <c r="B989" t="s">
        <v>333</v>
      </c>
      <c r="C989" s="2">
        <v>45592</v>
      </c>
      <c r="D989" s="91">
        <v>0</v>
      </c>
      <c r="E989" t="s">
        <v>5</v>
      </c>
      <c r="F989">
        <v>4009427</v>
      </c>
      <c r="G989" t="s">
        <v>788</v>
      </c>
      <c r="H989">
        <v>3.75</v>
      </c>
      <c r="I989">
        <v>1</v>
      </c>
      <c r="J989">
        <v>3.75</v>
      </c>
      <c r="M989"/>
    </row>
    <row r="990" spans="1:13" x14ac:dyDescent="0.25">
      <c r="A990" t="s">
        <v>31</v>
      </c>
      <c r="B990" t="s">
        <v>55</v>
      </c>
      <c r="C990" s="2">
        <v>45592</v>
      </c>
      <c r="D990" s="91">
        <v>3.75</v>
      </c>
      <c r="E990" t="s">
        <v>19</v>
      </c>
      <c r="F990">
        <v>4009428</v>
      </c>
      <c r="G990" t="s">
        <v>788</v>
      </c>
      <c r="H990">
        <v>3.75</v>
      </c>
      <c r="I990">
        <v>0</v>
      </c>
      <c r="J990">
        <v>0</v>
      </c>
      <c r="M990"/>
    </row>
    <row r="991" spans="1:13" x14ac:dyDescent="0.25">
      <c r="A991" t="s">
        <v>31</v>
      </c>
      <c r="B991" t="s">
        <v>55</v>
      </c>
      <c r="C991" s="2">
        <v>45592</v>
      </c>
      <c r="D991" s="91">
        <v>3.75</v>
      </c>
      <c r="E991" t="s">
        <v>19</v>
      </c>
      <c r="F991">
        <v>4009429</v>
      </c>
      <c r="G991" t="s">
        <v>788</v>
      </c>
      <c r="H991">
        <v>3.75</v>
      </c>
      <c r="I991">
        <v>0</v>
      </c>
      <c r="J991">
        <v>0</v>
      </c>
      <c r="M991"/>
    </row>
    <row r="992" spans="1:13" x14ac:dyDescent="0.25">
      <c r="A992" t="s">
        <v>31</v>
      </c>
      <c r="B992" t="s">
        <v>55</v>
      </c>
      <c r="C992" s="2">
        <v>45592</v>
      </c>
      <c r="D992" s="91">
        <v>3.75</v>
      </c>
      <c r="E992" t="s">
        <v>19</v>
      </c>
      <c r="F992">
        <v>4009431</v>
      </c>
      <c r="G992" t="s">
        <v>788</v>
      </c>
      <c r="H992">
        <v>3.75</v>
      </c>
      <c r="I992">
        <v>0</v>
      </c>
      <c r="J992">
        <v>0</v>
      </c>
      <c r="M992"/>
    </row>
    <row r="993" spans="1:13" hidden="1" x14ac:dyDescent="0.25">
      <c r="A993" t="s">
        <v>106</v>
      </c>
      <c r="B993" t="s">
        <v>55</v>
      </c>
      <c r="C993" s="2">
        <v>45592</v>
      </c>
      <c r="D993" s="91">
        <v>5</v>
      </c>
      <c r="E993" t="s">
        <v>5</v>
      </c>
      <c r="F993">
        <v>4009434</v>
      </c>
      <c r="G993" t="s">
        <v>788</v>
      </c>
      <c r="H993">
        <v>5</v>
      </c>
      <c r="I993">
        <v>0</v>
      </c>
      <c r="J993">
        <v>0</v>
      </c>
      <c r="M993"/>
    </row>
    <row r="994" spans="1:13" x14ac:dyDescent="0.25">
      <c r="A994" t="s">
        <v>31</v>
      </c>
      <c r="B994" t="s">
        <v>55</v>
      </c>
      <c r="C994" s="2">
        <v>45592</v>
      </c>
      <c r="D994" s="91">
        <v>0</v>
      </c>
      <c r="E994" t="s">
        <v>19</v>
      </c>
      <c r="F994">
        <v>4009448</v>
      </c>
      <c r="G994" t="s">
        <v>788</v>
      </c>
      <c r="H994">
        <v>3.75</v>
      </c>
      <c r="I994">
        <v>1</v>
      </c>
      <c r="J994">
        <v>3.75</v>
      </c>
      <c r="M994"/>
    </row>
    <row r="995" spans="1:13" x14ac:dyDescent="0.25">
      <c r="A995" t="s">
        <v>31</v>
      </c>
      <c r="B995" t="s">
        <v>55</v>
      </c>
      <c r="C995" s="2">
        <v>45592</v>
      </c>
      <c r="D995" s="91">
        <v>0</v>
      </c>
      <c r="E995" t="s">
        <v>19</v>
      </c>
      <c r="F995">
        <v>4009451</v>
      </c>
      <c r="G995" t="s">
        <v>788</v>
      </c>
      <c r="H995">
        <v>3.75</v>
      </c>
      <c r="I995">
        <v>1</v>
      </c>
      <c r="J995">
        <v>3.75</v>
      </c>
      <c r="M995"/>
    </row>
    <row r="996" spans="1:13" hidden="1" x14ac:dyDescent="0.25">
      <c r="A996" t="s">
        <v>106</v>
      </c>
      <c r="B996" t="s">
        <v>392</v>
      </c>
      <c r="C996" s="2">
        <v>45589</v>
      </c>
      <c r="D996" s="91">
        <v>0</v>
      </c>
      <c r="E996" t="s">
        <v>5</v>
      </c>
      <c r="F996">
        <v>4009454</v>
      </c>
      <c r="G996" t="s">
        <v>788</v>
      </c>
      <c r="H996">
        <v>0</v>
      </c>
      <c r="I996">
        <v>0</v>
      </c>
      <c r="J996">
        <v>0</v>
      </c>
      <c r="M996"/>
    </row>
    <row r="997" spans="1:13" hidden="1" x14ac:dyDescent="0.25">
      <c r="A997" t="s">
        <v>92</v>
      </c>
      <c r="B997" t="s">
        <v>432</v>
      </c>
      <c r="C997" s="2">
        <v>45586</v>
      </c>
      <c r="D997" s="91">
        <v>5.5</v>
      </c>
      <c r="E997" t="s">
        <v>26</v>
      </c>
      <c r="F997">
        <v>4009456</v>
      </c>
      <c r="G997" t="s">
        <v>788</v>
      </c>
      <c r="H997">
        <v>5.5</v>
      </c>
      <c r="I997">
        <v>0</v>
      </c>
      <c r="J997">
        <v>0</v>
      </c>
      <c r="M997"/>
    </row>
    <row r="998" spans="1:13" hidden="1" x14ac:dyDescent="0.25">
      <c r="A998" t="s">
        <v>92</v>
      </c>
      <c r="B998" t="s">
        <v>56</v>
      </c>
      <c r="C998" s="2">
        <v>45586</v>
      </c>
      <c r="D998" s="91">
        <v>5</v>
      </c>
      <c r="E998" t="s">
        <v>5</v>
      </c>
      <c r="F998">
        <v>4009457</v>
      </c>
      <c r="G998" t="s">
        <v>788</v>
      </c>
      <c r="H998">
        <v>5</v>
      </c>
      <c r="I998">
        <v>0</v>
      </c>
      <c r="J998">
        <v>0</v>
      </c>
      <c r="M998"/>
    </row>
    <row r="999" spans="1:13" x14ac:dyDescent="0.25">
      <c r="A999" t="s">
        <v>31</v>
      </c>
      <c r="B999" t="s">
        <v>698</v>
      </c>
      <c r="C999" s="2">
        <v>45590</v>
      </c>
      <c r="D999" s="91">
        <v>0</v>
      </c>
      <c r="E999" t="s">
        <v>5</v>
      </c>
      <c r="F999">
        <v>4009458</v>
      </c>
      <c r="G999" t="s">
        <v>788</v>
      </c>
      <c r="H999">
        <v>3.75</v>
      </c>
      <c r="I999">
        <v>1</v>
      </c>
      <c r="J999">
        <v>3.75</v>
      </c>
      <c r="M999"/>
    </row>
    <row r="1000" spans="1:13" x14ac:dyDescent="0.25">
      <c r="A1000" t="s">
        <v>31</v>
      </c>
      <c r="B1000" t="s">
        <v>698</v>
      </c>
      <c r="C1000" s="2">
        <v>45590</v>
      </c>
      <c r="D1000" s="91">
        <v>0</v>
      </c>
      <c r="E1000" t="s">
        <v>5</v>
      </c>
      <c r="F1000">
        <v>4009459</v>
      </c>
      <c r="G1000" t="s">
        <v>788</v>
      </c>
      <c r="H1000">
        <v>3.75</v>
      </c>
      <c r="I1000">
        <v>1</v>
      </c>
      <c r="J1000">
        <v>3.75</v>
      </c>
      <c r="M1000"/>
    </row>
    <row r="1001" spans="1:13" x14ac:dyDescent="0.25">
      <c r="A1001" t="s">
        <v>31</v>
      </c>
      <c r="B1001" t="s">
        <v>55</v>
      </c>
      <c r="C1001" s="2">
        <v>45586</v>
      </c>
      <c r="D1001" s="91">
        <v>0</v>
      </c>
      <c r="E1001" t="s">
        <v>19</v>
      </c>
      <c r="F1001">
        <v>4009460</v>
      </c>
      <c r="G1001" t="s">
        <v>788</v>
      </c>
      <c r="H1001">
        <v>3.75</v>
      </c>
      <c r="I1001">
        <v>1</v>
      </c>
      <c r="J1001">
        <v>3.75</v>
      </c>
      <c r="M1001"/>
    </row>
    <row r="1002" spans="1:13" x14ac:dyDescent="0.25">
      <c r="A1002" t="s">
        <v>31</v>
      </c>
      <c r="B1002" t="s">
        <v>698</v>
      </c>
      <c r="C1002" s="2">
        <v>45586</v>
      </c>
      <c r="D1002" s="91">
        <v>0</v>
      </c>
      <c r="E1002" t="s">
        <v>5</v>
      </c>
      <c r="F1002">
        <v>4009461</v>
      </c>
      <c r="G1002" t="s">
        <v>788</v>
      </c>
      <c r="H1002">
        <v>3.75</v>
      </c>
      <c r="I1002">
        <v>1</v>
      </c>
      <c r="J1002">
        <v>3.75</v>
      </c>
      <c r="M1002"/>
    </row>
    <row r="1003" spans="1:13" hidden="1" x14ac:dyDescent="0.25">
      <c r="A1003" t="s">
        <v>92</v>
      </c>
      <c r="B1003" t="s">
        <v>55</v>
      </c>
      <c r="C1003" s="2">
        <v>45586</v>
      </c>
      <c r="D1003" s="91">
        <v>5.5</v>
      </c>
      <c r="E1003" t="s">
        <v>5</v>
      </c>
      <c r="F1003">
        <v>4009468</v>
      </c>
      <c r="G1003" t="s">
        <v>788</v>
      </c>
      <c r="H1003">
        <v>5.5</v>
      </c>
      <c r="I1003">
        <v>0</v>
      </c>
      <c r="J1003">
        <v>0</v>
      </c>
      <c r="M1003"/>
    </row>
    <row r="1004" spans="1:13" hidden="1" x14ac:dyDescent="0.25">
      <c r="A1004" t="s">
        <v>106</v>
      </c>
      <c r="B1004" t="s">
        <v>406</v>
      </c>
      <c r="C1004" s="2">
        <v>45587</v>
      </c>
      <c r="D1004" s="91">
        <v>0</v>
      </c>
      <c r="E1004" t="s">
        <v>26</v>
      </c>
      <c r="F1004">
        <v>4009473</v>
      </c>
      <c r="G1004" t="s">
        <v>788</v>
      </c>
      <c r="H1004">
        <v>0</v>
      </c>
      <c r="I1004">
        <v>0</v>
      </c>
      <c r="J1004">
        <v>0</v>
      </c>
      <c r="M1004"/>
    </row>
    <row r="1005" spans="1:13" x14ac:dyDescent="0.25">
      <c r="A1005" t="s">
        <v>31</v>
      </c>
      <c r="B1005" t="s">
        <v>55</v>
      </c>
      <c r="C1005" s="2">
        <v>45592</v>
      </c>
      <c r="D1005" s="91">
        <v>0</v>
      </c>
      <c r="E1005" t="s">
        <v>19</v>
      </c>
      <c r="F1005">
        <v>4009478</v>
      </c>
      <c r="G1005" t="s">
        <v>788</v>
      </c>
      <c r="H1005">
        <v>3.75</v>
      </c>
      <c r="I1005">
        <v>1</v>
      </c>
      <c r="J1005">
        <v>3.75</v>
      </c>
      <c r="M1005"/>
    </row>
    <row r="1006" spans="1:13" x14ac:dyDescent="0.25">
      <c r="A1006" t="s">
        <v>31</v>
      </c>
      <c r="B1006" t="s">
        <v>55</v>
      </c>
      <c r="C1006" s="2">
        <v>45592</v>
      </c>
      <c r="D1006" s="91">
        <v>0</v>
      </c>
      <c r="E1006" t="s">
        <v>19</v>
      </c>
      <c r="F1006">
        <v>4009479</v>
      </c>
      <c r="G1006" t="s">
        <v>788</v>
      </c>
      <c r="H1006">
        <v>3.75</v>
      </c>
      <c r="I1006">
        <v>1</v>
      </c>
      <c r="J1006">
        <v>3.75</v>
      </c>
      <c r="M1006"/>
    </row>
    <row r="1007" spans="1:13" hidden="1" x14ac:dyDescent="0.25">
      <c r="A1007" t="s">
        <v>106</v>
      </c>
      <c r="B1007" t="s">
        <v>55</v>
      </c>
      <c r="C1007" s="2">
        <v>45586</v>
      </c>
      <c r="D1007" s="91">
        <v>0</v>
      </c>
      <c r="E1007" t="s">
        <v>5</v>
      </c>
      <c r="F1007">
        <v>4009482</v>
      </c>
      <c r="G1007" t="s">
        <v>788</v>
      </c>
      <c r="H1007">
        <v>0</v>
      </c>
      <c r="I1007">
        <v>0</v>
      </c>
      <c r="J1007">
        <v>0</v>
      </c>
      <c r="M1007"/>
    </row>
    <row r="1008" spans="1:13" hidden="1" x14ac:dyDescent="0.25">
      <c r="A1008" t="s">
        <v>106</v>
      </c>
      <c r="B1008" t="s">
        <v>370</v>
      </c>
      <c r="C1008" s="2">
        <v>45588</v>
      </c>
      <c r="D1008" s="91">
        <v>0</v>
      </c>
      <c r="E1008" t="s">
        <v>5</v>
      </c>
      <c r="F1008">
        <v>4009483</v>
      </c>
      <c r="G1008" t="s">
        <v>788</v>
      </c>
      <c r="H1008">
        <v>0</v>
      </c>
      <c r="I1008">
        <v>0</v>
      </c>
      <c r="J1008">
        <v>0</v>
      </c>
      <c r="M1008"/>
    </row>
    <row r="1009" spans="1:13" hidden="1" x14ac:dyDescent="0.25">
      <c r="A1009" t="s">
        <v>106</v>
      </c>
      <c r="B1009" t="s">
        <v>370</v>
      </c>
      <c r="C1009" s="2">
        <v>45590</v>
      </c>
      <c r="D1009" s="91">
        <v>0</v>
      </c>
      <c r="E1009" t="s">
        <v>5</v>
      </c>
      <c r="F1009">
        <v>4009484</v>
      </c>
      <c r="G1009" t="s">
        <v>788</v>
      </c>
      <c r="H1009">
        <v>0</v>
      </c>
      <c r="I1009">
        <v>0</v>
      </c>
      <c r="J1009">
        <v>0</v>
      </c>
      <c r="M1009"/>
    </row>
    <row r="1010" spans="1:13" hidden="1" x14ac:dyDescent="0.25">
      <c r="A1010" t="s">
        <v>92</v>
      </c>
      <c r="B1010" t="s">
        <v>470</v>
      </c>
      <c r="C1010" s="2">
        <v>45586</v>
      </c>
      <c r="D1010" s="91">
        <v>5.5</v>
      </c>
      <c r="E1010" t="s">
        <v>5</v>
      </c>
      <c r="F1010">
        <v>4009498</v>
      </c>
      <c r="G1010" t="s">
        <v>788</v>
      </c>
      <c r="H1010">
        <v>5.5</v>
      </c>
      <c r="I1010">
        <v>0</v>
      </c>
      <c r="J1010">
        <v>0</v>
      </c>
      <c r="M1010"/>
    </row>
    <row r="1011" spans="1:13" hidden="1" x14ac:dyDescent="0.25">
      <c r="A1011" t="s">
        <v>106</v>
      </c>
      <c r="B1011" t="s">
        <v>582</v>
      </c>
      <c r="C1011" s="2">
        <v>45586</v>
      </c>
      <c r="D1011" s="91">
        <v>5</v>
      </c>
      <c r="E1011" t="s">
        <v>26</v>
      </c>
      <c r="F1011">
        <v>4009506</v>
      </c>
      <c r="G1011" t="s">
        <v>788</v>
      </c>
      <c r="H1011">
        <v>5</v>
      </c>
      <c r="I1011">
        <v>0</v>
      </c>
      <c r="J1011">
        <v>0</v>
      </c>
      <c r="M1011"/>
    </row>
    <row r="1012" spans="1:13" hidden="1" x14ac:dyDescent="0.25">
      <c r="A1012" t="s">
        <v>106</v>
      </c>
      <c r="B1012" t="s">
        <v>582</v>
      </c>
      <c r="C1012" s="2">
        <v>45588</v>
      </c>
      <c r="D1012" s="91">
        <v>5</v>
      </c>
      <c r="E1012" t="s">
        <v>26</v>
      </c>
      <c r="F1012">
        <v>4009507</v>
      </c>
      <c r="G1012" t="s">
        <v>788</v>
      </c>
      <c r="H1012">
        <v>5</v>
      </c>
      <c r="I1012">
        <v>0</v>
      </c>
      <c r="J1012">
        <v>0</v>
      </c>
      <c r="M1012"/>
    </row>
    <row r="1013" spans="1:13" hidden="1" x14ac:dyDescent="0.25">
      <c r="A1013" t="s">
        <v>106</v>
      </c>
      <c r="B1013" t="s">
        <v>582</v>
      </c>
      <c r="C1013" s="2">
        <v>45590</v>
      </c>
      <c r="D1013" s="91">
        <v>5</v>
      </c>
      <c r="E1013" t="s">
        <v>26</v>
      </c>
      <c r="F1013">
        <v>4009508</v>
      </c>
      <c r="G1013" t="s">
        <v>788</v>
      </c>
      <c r="H1013">
        <v>5</v>
      </c>
      <c r="I1013">
        <v>0</v>
      </c>
      <c r="J1013">
        <v>0</v>
      </c>
      <c r="M1013"/>
    </row>
    <row r="1014" spans="1:13" hidden="1" x14ac:dyDescent="0.25">
      <c r="A1014" t="s">
        <v>92</v>
      </c>
      <c r="B1014" t="s">
        <v>444</v>
      </c>
      <c r="C1014" s="2">
        <v>45586</v>
      </c>
      <c r="D1014" s="91">
        <v>5.5</v>
      </c>
      <c r="E1014" t="s">
        <v>5</v>
      </c>
      <c r="F1014">
        <v>4009509</v>
      </c>
      <c r="G1014" t="s">
        <v>788</v>
      </c>
      <c r="H1014">
        <v>5.5</v>
      </c>
      <c r="I1014">
        <v>0</v>
      </c>
      <c r="J1014">
        <v>0</v>
      </c>
      <c r="M1014"/>
    </row>
    <row r="1015" spans="1:13" hidden="1" x14ac:dyDescent="0.25">
      <c r="A1015" t="s">
        <v>92</v>
      </c>
      <c r="B1015" t="s">
        <v>55</v>
      </c>
      <c r="C1015" s="2">
        <v>45586</v>
      </c>
      <c r="D1015" s="91">
        <v>5</v>
      </c>
      <c r="E1015" t="s">
        <v>19</v>
      </c>
      <c r="F1015">
        <v>4009510</v>
      </c>
      <c r="G1015" t="s">
        <v>788</v>
      </c>
      <c r="H1015">
        <v>5</v>
      </c>
      <c r="I1015">
        <v>0</v>
      </c>
      <c r="J1015">
        <v>0</v>
      </c>
      <c r="M1015"/>
    </row>
    <row r="1016" spans="1:13" hidden="1" x14ac:dyDescent="0.25">
      <c r="A1016" t="s">
        <v>106</v>
      </c>
      <c r="B1016" t="s">
        <v>432</v>
      </c>
      <c r="C1016" s="2">
        <v>45586</v>
      </c>
      <c r="D1016" s="91">
        <v>0</v>
      </c>
      <c r="E1016" t="s">
        <v>26</v>
      </c>
      <c r="F1016">
        <v>4009511</v>
      </c>
      <c r="G1016" t="s">
        <v>788</v>
      </c>
      <c r="H1016">
        <v>0</v>
      </c>
      <c r="I1016">
        <v>0</v>
      </c>
      <c r="J1016">
        <v>0</v>
      </c>
      <c r="M1016"/>
    </row>
    <row r="1017" spans="1:13" hidden="1" x14ac:dyDescent="0.25">
      <c r="A1017" t="s">
        <v>92</v>
      </c>
      <c r="B1017" t="s">
        <v>392</v>
      </c>
      <c r="C1017" s="2">
        <v>45587</v>
      </c>
      <c r="D1017" s="91">
        <v>5.5</v>
      </c>
      <c r="E1017" t="s">
        <v>26</v>
      </c>
      <c r="F1017">
        <v>4009512</v>
      </c>
      <c r="G1017" t="s">
        <v>788</v>
      </c>
      <c r="H1017">
        <v>5.5</v>
      </c>
      <c r="I1017">
        <v>0</v>
      </c>
      <c r="J1017">
        <v>0</v>
      </c>
      <c r="M1017"/>
    </row>
    <row r="1018" spans="1:13" hidden="1" x14ac:dyDescent="0.25">
      <c r="A1018" t="s">
        <v>92</v>
      </c>
      <c r="B1018" t="s">
        <v>470</v>
      </c>
      <c r="C1018" s="2">
        <v>45587</v>
      </c>
      <c r="D1018" s="91">
        <v>5</v>
      </c>
      <c r="E1018" t="s">
        <v>5</v>
      </c>
      <c r="F1018">
        <v>4009514</v>
      </c>
      <c r="G1018" t="s">
        <v>788</v>
      </c>
      <c r="H1018">
        <v>5</v>
      </c>
      <c r="I1018">
        <v>0</v>
      </c>
      <c r="J1018">
        <v>0</v>
      </c>
      <c r="M1018"/>
    </row>
    <row r="1019" spans="1:13" hidden="1" x14ac:dyDescent="0.25">
      <c r="A1019" t="s">
        <v>106</v>
      </c>
      <c r="B1019" t="s">
        <v>392</v>
      </c>
      <c r="C1019" s="2">
        <v>45586</v>
      </c>
      <c r="D1019" s="91">
        <v>0</v>
      </c>
      <c r="E1019" t="s">
        <v>5</v>
      </c>
      <c r="F1019">
        <v>4009515</v>
      </c>
      <c r="G1019" t="s">
        <v>788</v>
      </c>
      <c r="H1019">
        <v>0</v>
      </c>
      <c r="I1019">
        <v>0</v>
      </c>
      <c r="J1019">
        <v>0</v>
      </c>
      <c r="M1019"/>
    </row>
    <row r="1020" spans="1:13" x14ac:dyDescent="0.25">
      <c r="A1020" t="s">
        <v>31</v>
      </c>
      <c r="B1020" t="s">
        <v>55</v>
      </c>
      <c r="C1020" s="2">
        <v>45586</v>
      </c>
      <c r="D1020" s="91">
        <v>0</v>
      </c>
      <c r="F1020">
        <v>4009516</v>
      </c>
      <c r="G1020" t="s">
        <v>854</v>
      </c>
      <c r="H1020">
        <v>3.75</v>
      </c>
      <c r="I1020">
        <v>1</v>
      </c>
      <c r="J1020">
        <v>3.75</v>
      </c>
      <c r="M1020"/>
    </row>
    <row r="1021" spans="1:13" x14ac:dyDescent="0.25">
      <c r="A1021" t="s">
        <v>31</v>
      </c>
      <c r="B1021" t="s">
        <v>333</v>
      </c>
      <c r="C1021" s="2">
        <v>45586</v>
      </c>
      <c r="D1021" s="91">
        <v>0</v>
      </c>
      <c r="E1021" t="s">
        <v>5</v>
      </c>
      <c r="F1021">
        <v>4009517</v>
      </c>
      <c r="G1021" t="s">
        <v>788</v>
      </c>
      <c r="H1021">
        <v>3.75</v>
      </c>
      <c r="I1021">
        <v>1</v>
      </c>
      <c r="J1021">
        <v>3.75</v>
      </c>
      <c r="M1021"/>
    </row>
    <row r="1022" spans="1:13" hidden="1" x14ac:dyDescent="0.25">
      <c r="A1022" t="s">
        <v>106</v>
      </c>
      <c r="B1022" t="s">
        <v>432</v>
      </c>
      <c r="C1022" s="2">
        <v>45586</v>
      </c>
      <c r="D1022" s="91">
        <v>0</v>
      </c>
      <c r="E1022" t="s">
        <v>26</v>
      </c>
      <c r="F1022">
        <v>4009518</v>
      </c>
      <c r="G1022" t="s">
        <v>788</v>
      </c>
      <c r="H1022">
        <v>0</v>
      </c>
      <c r="I1022">
        <v>0</v>
      </c>
      <c r="J1022">
        <v>0</v>
      </c>
      <c r="M1022"/>
    </row>
    <row r="1023" spans="1:13" hidden="1" x14ac:dyDescent="0.25">
      <c r="A1023" t="s">
        <v>106</v>
      </c>
      <c r="B1023" t="s">
        <v>390</v>
      </c>
      <c r="C1023" s="2">
        <v>45586</v>
      </c>
      <c r="D1023" s="91">
        <v>0</v>
      </c>
      <c r="E1023" t="s">
        <v>5</v>
      </c>
      <c r="F1023">
        <v>4009519</v>
      </c>
      <c r="G1023" t="s">
        <v>788</v>
      </c>
      <c r="H1023">
        <v>0</v>
      </c>
      <c r="I1023">
        <v>0</v>
      </c>
      <c r="J1023">
        <v>0</v>
      </c>
      <c r="M1023"/>
    </row>
    <row r="1024" spans="1:13" x14ac:dyDescent="0.25">
      <c r="A1024" t="s">
        <v>31</v>
      </c>
      <c r="B1024" t="s">
        <v>333</v>
      </c>
      <c r="C1024" s="2">
        <v>45586</v>
      </c>
      <c r="D1024" s="91">
        <v>0</v>
      </c>
      <c r="E1024" t="s">
        <v>5</v>
      </c>
      <c r="F1024">
        <v>4009520</v>
      </c>
      <c r="G1024" t="s">
        <v>788</v>
      </c>
      <c r="H1024">
        <v>3.75</v>
      </c>
      <c r="I1024">
        <v>1</v>
      </c>
      <c r="J1024">
        <v>3.75</v>
      </c>
      <c r="M1024"/>
    </row>
    <row r="1025" spans="1:13" x14ac:dyDescent="0.25">
      <c r="A1025" t="s">
        <v>31</v>
      </c>
      <c r="B1025" t="s">
        <v>59</v>
      </c>
      <c r="C1025" s="2">
        <v>45586</v>
      </c>
      <c r="D1025" s="91">
        <v>3.75</v>
      </c>
      <c r="E1025" t="s">
        <v>5</v>
      </c>
      <c r="F1025">
        <v>4009521</v>
      </c>
      <c r="G1025" t="s">
        <v>788</v>
      </c>
      <c r="H1025">
        <v>3.75</v>
      </c>
      <c r="I1025">
        <v>0</v>
      </c>
      <c r="J1025">
        <v>0</v>
      </c>
      <c r="M1025"/>
    </row>
    <row r="1026" spans="1:13" hidden="1" x14ac:dyDescent="0.25">
      <c r="A1026" t="s">
        <v>92</v>
      </c>
      <c r="B1026" t="s">
        <v>406</v>
      </c>
      <c r="C1026" s="2">
        <v>45586</v>
      </c>
      <c r="D1026" s="91">
        <v>3.75</v>
      </c>
      <c r="E1026" t="s">
        <v>26</v>
      </c>
      <c r="F1026">
        <v>4009525</v>
      </c>
      <c r="G1026" t="s">
        <v>788</v>
      </c>
      <c r="H1026">
        <v>3.75</v>
      </c>
      <c r="I1026">
        <v>0</v>
      </c>
      <c r="J1026">
        <v>0</v>
      </c>
      <c r="M1026"/>
    </row>
    <row r="1027" spans="1:13" hidden="1" x14ac:dyDescent="0.25">
      <c r="A1027" t="s">
        <v>92</v>
      </c>
      <c r="B1027" t="s">
        <v>60</v>
      </c>
      <c r="C1027" s="2">
        <v>45588</v>
      </c>
      <c r="D1027" s="91">
        <v>5</v>
      </c>
      <c r="E1027" t="s">
        <v>5</v>
      </c>
      <c r="F1027">
        <v>4009527</v>
      </c>
      <c r="G1027" t="s">
        <v>788</v>
      </c>
      <c r="H1027">
        <v>5</v>
      </c>
      <c r="I1027">
        <v>0</v>
      </c>
      <c r="J1027">
        <v>0</v>
      </c>
      <c r="M1027"/>
    </row>
    <row r="1028" spans="1:13" hidden="1" x14ac:dyDescent="0.25">
      <c r="A1028" t="s">
        <v>92</v>
      </c>
      <c r="B1028" t="s">
        <v>60</v>
      </c>
      <c r="C1028" s="2">
        <v>45589</v>
      </c>
      <c r="D1028" s="91">
        <v>5</v>
      </c>
      <c r="E1028" t="s">
        <v>5</v>
      </c>
      <c r="F1028">
        <v>4009528</v>
      </c>
      <c r="G1028" t="s">
        <v>788</v>
      </c>
      <c r="H1028">
        <v>5</v>
      </c>
      <c r="I1028">
        <v>0</v>
      </c>
      <c r="J1028">
        <v>0</v>
      </c>
      <c r="M1028"/>
    </row>
    <row r="1029" spans="1:13" hidden="1" x14ac:dyDescent="0.25">
      <c r="A1029" t="s">
        <v>106</v>
      </c>
      <c r="B1029" t="s">
        <v>390</v>
      </c>
      <c r="C1029" s="2">
        <v>45586</v>
      </c>
      <c r="D1029" s="91">
        <v>5</v>
      </c>
      <c r="E1029" t="s">
        <v>5</v>
      </c>
      <c r="F1029">
        <v>4009531</v>
      </c>
      <c r="G1029" t="s">
        <v>788</v>
      </c>
      <c r="H1029">
        <v>5</v>
      </c>
      <c r="I1029">
        <v>0</v>
      </c>
      <c r="J1029">
        <v>0</v>
      </c>
      <c r="M1029"/>
    </row>
    <row r="1030" spans="1:13" hidden="1" x14ac:dyDescent="0.25">
      <c r="A1030" t="s">
        <v>106</v>
      </c>
      <c r="B1030" t="s">
        <v>55</v>
      </c>
      <c r="C1030" s="2">
        <v>45586</v>
      </c>
      <c r="D1030" s="91">
        <v>0</v>
      </c>
      <c r="E1030" t="s">
        <v>5</v>
      </c>
      <c r="F1030">
        <v>4009532</v>
      </c>
      <c r="G1030" t="s">
        <v>788</v>
      </c>
      <c r="H1030">
        <v>0</v>
      </c>
      <c r="I1030">
        <v>0</v>
      </c>
      <c r="J1030">
        <v>0</v>
      </c>
      <c r="M1030"/>
    </row>
    <row r="1031" spans="1:13" x14ac:dyDescent="0.25">
      <c r="A1031" t="s">
        <v>31</v>
      </c>
      <c r="B1031" t="s">
        <v>55</v>
      </c>
      <c r="C1031" s="2">
        <v>45586</v>
      </c>
      <c r="D1031" s="91">
        <v>0</v>
      </c>
      <c r="E1031" t="s">
        <v>19</v>
      </c>
      <c r="F1031">
        <v>4009534</v>
      </c>
      <c r="G1031" t="s">
        <v>788</v>
      </c>
      <c r="H1031">
        <v>3.75</v>
      </c>
      <c r="I1031">
        <v>1</v>
      </c>
      <c r="J1031">
        <v>3.75</v>
      </c>
      <c r="M1031"/>
    </row>
    <row r="1032" spans="1:13" x14ac:dyDescent="0.25">
      <c r="A1032" t="s">
        <v>31</v>
      </c>
      <c r="B1032" t="s">
        <v>55</v>
      </c>
      <c r="C1032" s="2">
        <v>45586</v>
      </c>
      <c r="D1032" s="91">
        <v>0</v>
      </c>
      <c r="E1032" t="s">
        <v>19</v>
      </c>
      <c r="F1032">
        <v>4009535</v>
      </c>
      <c r="G1032" t="s">
        <v>788</v>
      </c>
      <c r="H1032">
        <v>3.75</v>
      </c>
      <c r="I1032">
        <v>1</v>
      </c>
      <c r="J1032">
        <v>3.75</v>
      </c>
      <c r="M1032"/>
    </row>
    <row r="1033" spans="1:13" x14ac:dyDescent="0.25">
      <c r="A1033" t="s">
        <v>31</v>
      </c>
      <c r="B1033" t="s">
        <v>698</v>
      </c>
      <c r="C1033" s="2">
        <v>45587</v>
      </c>
      <c r="D1033" s="91">
        <v>0</v>
      </c>
      <c r="E1033" t="s">
        <v>5</v>
      </c>
      <c r="F1033">
        <v>4009550</v>
      </c>
      <c r="G1033" t="s">
        <v>788</v>
      </c>
      <c r="H1033">
        <v>3.75</v>
      </c>
      <c r="I1033">
        <v>1</v>
      </c>
      <c r="J1033">
        <v>3.75</v>
      </c>
      <c r="M1033"/>
    </row>
    <row r="1034" spans="1:13" x14ac:dyDescent="0.25">
      <c r="A1034" t="s">
        <v>31</v>
      </c>
      <c r="B1034" t="s">
        <v>55</v>
      </c>
      <c r="C1034" s="2">
        <v>45588</v>
      </c>
      <c r="D1034" s="91">
        <v>0</v>
      </c>
      <c r="E1034" t="s">
        <v>19</v>
      </c>
      <c r="F1034">
        <v>4009551</v>
      </c>
      <c r="G1034" t="s">
        <v>788</v>
      </c>
      <c r="H1034">
        <v>3.75</v>
      </c>
      <c r="I1034">
        <v>1</v>
      </c>
      <c r="J1034">
        <v>3.75</v>
      </c>
      <c r="M1034"/>
    </row>
    <row r="1035" spans="1:13" x14ac:dyDescent="0.25">
      <c r="A1035" t="s">
        <v>31</v>
      </c>
      <c r="B1035" t="s">
        <v>55</v>
      </c>
      <c r="C1035" s="2">
        <v>45589</v>
      </c>
      <c r="D1035" s="91">
        <v>0</v>
      </c>
      <c r="E1035" t="s">
        <v>19</v>
      </c>
      <c r="F1035">
        <v>4009552</v>
      </c>
      <c r="G1035" t="s">
        <v>788</v>
      </c>
      <c r="H1035">
        <v>3.75</v>
      </c>
      <c r="I1035">
        <v>1</v>
      </c>
      <c r="J1035">
        <v>3.75</v>
      </c>
      <c r="M1035"/>
    </row>
    <row r="1036" spans="1:13" x14ac:dyDescent="0.25">
      <c r="A1036" t="s">
        <v>31</v>
      </c>
      <c r="B1036" t="s">
        <v>698</v>
      </c>
      <c r="C1036" s="2">
        <v>45590</v>
      </c>
      <c r="D1036" s="91">
        <v>3.75</v>
      </c>
      <c r="E1036" t="s">
        <v>5</v>
      </c>
      <c r="F1036">
        <v>4009553</v>
      </c>
      <c r="G1036" t="s">
        <v>788</v>
      </c>
      <c r="H1036">
        <v>3.75</v>
      </c>
      <c r="I1036">
        <v>0</v>
      </c>
      <c r="J1036">
        <v>0</v>
      </c>
      <c r="M1036"/>
    </row>
    <row r="1037" spans="1:13" x14ac:dyDescent="0.25">
      <c r="A1037" t="s">
        <v>31</v>
      </c>
      <c r="B1037" t="s">
        <v>59</v>
      </c>
      <c r="C1037" s="2">
        <v>45587</v>
      </c>
      <c r="D1037" s="91">
        <v>0</v>
      </c>
      <c r="E1037" t="s">
        <v>5</v>
      </c>
      <c r="F1037">
        <v>4009555</v>
      </c>
      <c r="G1037" t="s">
        <v>788</v>
      </c>
      <c r="H1037">
        <v>3.75</v>
      </c>
      <c r="I1037">
        <v>1</v>
      </c>
      <c r="J1037">
        <v>3.75</v>
      </c>
      <c r="M1037"/>
    </row>
    <row r="1038" spans="1:13" x14ac:dyDescent="0.25">
      <c r="A1038" t="s">
        <v>31</v>
      </c>
      <c r="B1038" t="s">
        <v>734</v>
      </c>
      <c r="C1038" s="2">
        <v>45589</v>
      </c>
      <c r="D1038" s="91">
        <v>0</v>
      </c>
      <c r="E1038" t="s">
        <v>5</v>
      </c>
      <c r="F1038">
        <v>4009557</v>
      </c>
      <c r="G1038" t="s">
        <v>788</v>
      </c>
      <c r="H1038">
        <v>3.75</v>
      </c>
      <c r="I1038">
        <v>1</v>
      </c>
      <c r="J1038">
        <v>3.75</v>
      </c>
      <c r="M1038"/>
    </row>
    <row r="1039" spans="1:13" hidden="1" x14ac:dyDescent="0.25">
      <c r="A1039" t="s">
        <v>106</v>
      </c>
      <c r="B1039" t="s">
        <v>390</v>
      </c>
      <c r="C1039" s="2">
        <v>45586</v>
      </c>
      <c r="D1039" s="91">
        <v>5</v>
      </c>
      <c r="E1039" t="s">
        <v>5</v>
      </c>
      <c r="F1039">
        <v>4009560</v>
      </c>
      <c r="G1039" t="s">
        <v>788</v>
      </c>
      <c r="H1039">
        <v>5</v>
      </c>
      <c r="I1039">
        <v>0</v>
      </c>
      <c r="J1039">
        <v>0</v>
      </c>
      <c r="M1039"/>
    </row>
    <row r="1040" spans="1:13" hidden="1" x14ac:dyDescent="0.25">
      <c r="A1040" t="s">
        <v>92</v>
      </c>
      <c r="B1040" t="s">
        <v>55</v>
      </c>
      <c r="C1040" s="2">
        <v>45586</v>
      </c>
      <c r="D1040" s="91">
        <v>0</v>
      </c>
      <c r="E1040" t="s">
        <v>19</v>
      </c>
      <c r="F1040">
        <v>4009561</v>
      </c>
      <c r="G1040" t="s">
        <v>788</v>
      </c>
      <c r="H1040">
        <v>5.5</v>
      </c>
      <c r="I1040">
        <v>1</v>
      </c>
      <c r="J1040">
        <v>5.5</v>
      </c>
      <c r="M1040"/>
    </row>
    <row r="1041" spans="1:13" hidden="1" x14ac:dyDescent="0.25">
      <c r="A1041" t="s">
        <v>92</v>
      </c>
      <c r="B1041" t="s">
        <v>582</v>
      </c>
      <c r="C1041" s="2">
        <v>45587</v>
      </c>
      <c r="D1041" s="91">
        <v>5.5</v>
      </c>
      <c r="E1041" t="s">
        <v>26</v>
      </c>
      <c r="F1041">
        <v>4009562</v>
      </c>
      <c r="G1041" t="s">
        <v>788</v>
      </c>
      <c r="H1041">
        <v>5.5</v>
      </c>
      <c r="I1041">
        <v>0</v>
      </c>
      <c r="J1041">
        <v>0</v>
      </c>
      <c r="M1041"/>
    </row>
    <row r="1042" spans="1:13" hidden="1" x14ac:dyDescent="0.25">
      <c r="A1042" t="s">
        <v>92</v>
      </c>
      <c r="B1042" t="s">
        <v>582</v>
      </c>
      <c r="C1042" s="2">
        <v>45588</v>
      </c>
      <c r="D1042" s="91">
        <v>5.5</v>
      </c>
      <c r="E1042" t="s">
        <v>26</v>
      </c>
      <c r="F1042">
        <v>4009563</v>
      </c>
      <c r="G1042" t="s">
        <v>788</v>
      </c>
      <c r="H1042">
        <v>5.5</v>
      </c>
      <c r="I1042">
        <v>0</v>
      </c>
      <c r="J1042">
        <v>0</v>
      </c>
      <c r="M1042"/>
    </row>
    <row r="1043" spans="1:13" hidden="1" x14ac:dyDescent="0.25">
      <c r="A1043" t="s">
        <v>92</v>
      </c>
      <c r="B1043" t="s">
        <v>406</v>
      </c>
      <c r="C1043" s="2">
        <v>45589</v>
      </c>
      <c r="D1043" s="91">
        <v>5.5</v>
      </c>
      <c r="E1043" t="s">
        <v>26</v>
      </c>
      <c r="F1043">
        <v>4009564</v>
      </c>
      <c r="G1043" t="s">
        <v>788</v>
      </c>
      <c r="H1043">
        <v>5.5</v>
      </c>
      <c r="I1043">
        <v>0</v>
      </c>
      <c r="J1043">
        <v>0</v>
      </c>
      <c r="M1043"/>
    </row>
    <row r="1044" spans="1:13" hidden="1" x14ac:dyDescent="0.25">
      <c r="A1044" t="s">
        <v>92</v>
      </c>
      <c r="B1044" t="s">
        <v>432</v>
      </c>
      <c r="C1044" s="2">
        <v>45590</v>
      </c>
      <c r="D1044" s="91">
        <v>5.5</v>
      </c>
      <c r="E1044" t="s">
        <v>26</v>
      </c>
      <c r="F1044">
        <v>4009565</v>
      </c>
      <c r="G1044" t="s">
        <v>788</v>
      </c>
      <c r="H1044">
        <v>5.5</v>
      </c>
      <c r="I1044">
        <v>0</v>
      </c>
      <c r="J1044">
        <v>0</v>
      </c>
      <c r="M1044"/>
    </row>
    <row r="1045" spans="1:13" hidden="1" x14ac:dyDescent="0.25">
      <c r="A1045" t="s">
        <v>92</v>
      </c>
      <c r="B1045" t="s">
        <v>56</v>
      </c>
      <c r="C1045" s="2">
        <v>45586</v>
      </c>
      <c r="D1045" s="91">
        <v>5</v>
      </c>
      <c r="E1045" t="s">
        <v>5</v>
      </c>
      <c r="F1045">
        <v>4009567</v>
      </c>
      <c r="G1045" t="s">
        <v>788</v>
      </c>
      <c r="H1045">
        <v>5</v>
      </c>
      <c r="I1045">
        <v>0</v>
      </c>
      <c r="J1045">
        <v>0</v>
      </c>
      <c r="M1045"/>
    </row>
    <row r="1046" spans="1:13" hidden="1" x14ac:dyDescent="0.25">
      <c r="A1046" t="s">
        <v>92</v>
      </c>
      <c r="B1046" t="s">
        <v>56</v>
      </c>
      <c r="C1046" s="2">
        <v>45587</v>
      </c>
      <c r="D1046" s="91">
        <v>5</v>
      </c>
      <c r="E1046" t="s">
        <v>5</v>
      </c>
      <c r="F1046">
        <v>4009568</v>
      </c>
      <c r="G1046" t="s">
        <v>788</v>
      </c>
      <c r="H1046">
        <v>5</v>
      </c>
      <c r="I1046">
        <v>0</v>
      </c>
      <c r="J1046">
        <v>0</v>
      </c>
      <c r="M1046"/>
    </row>
    <row r="1047" spans="1:13" hidden="1" x14ac:dyDescent="0.25">
      <c r="A1047" t="s">
        <v>92</v>
      </c>
      <c r="B1047" t="s">
        <v>56</v>
      </c>
      <c r="C1047" s="2">
        <v>45588</v>
      </c>
      <c r="D1047" s="91">
        <v>5</v>
      </c>
      <c r="E1047" t="s">
        <v>5</v>
      </c>
      <c r="F1047">
        <v>4009569</v>
      </c>
      <c r="G1047" t="s">
        <v>788</v>
      </c>
      <c r="H1047">
        <v>5</v>
      </c>
      <c r="I1047">
        <v>0</v>
      </c>
      <c r="J1047">
        <v>0</v>
      </c>
      <c r="M1047"/>
    </row>
    <row r="1048" spans="1:13" hidden="1" x14ac:dyDescent="0.25">
      <c r="A1048" t="s">
        <v>92</v>
      </c>
      <c r="B1048" t="s">
        <v>56</v>
      </c>
      <c r="C1048" s="2">
        <v>45589</v>
      </c>
      <c r="D1048" s="91">
        <v>5</v>
      </c>
      <c r="E1048" t="s">
        <v>5</v>
      </c>
      <c r="F1048">
        <v>4009570</v>
      </c>
      <c r="G1048" t="s">
        <v>788</v>
      </c>
      <c r="H1048">
        <v>5</v>
      </c>
      <c r="I1048">
        <v>0</v>
      </c>
      <c r="J1048">
        <v>0</v>
      </c>
      <c r="M1048"/>
    </row>
    <row r="1049" spans="1:13" hidden="1" x14ac:dyDescent="0.25">
      <c r="A1049" t="s">
        <v>106</v>
      </c>
      <c r="B1049" t="s">
        <v>406</v>
      </c>
      <c r="C1049" s="2">
        <v>45586</v>
      </c>
      <c r="D1049" s="91">
        <v>5</v>
      </c>
      <c r="E1049" t="s">
        <v>26</v>
      </c>
      <c r="F1049">
        <v>4009583</v>
      </c>
      <c r="G1049" t="s">
        <v>788</v>
      </c>
      <c r="H1049">
        <v>5</v>
      </c>
      <c r="I1049">
        <v>0</v>
      </c>
      <c r="J1049">
        <v>0</v>
      </c>
      <c r="M1049"/>
    </row>
    <row r="1050" spans="1:13" hidden="1" x14ac:dyDescent="0.25">
      <c r="A1050" t="s">
        <v>106</v>
      </c>
      <c r="B1050" t="s">
        <v>444</v>
      </c>
      <c r="C1050" s="2">
        <v>45586</v>
      </c>
      <c r="D1050" s="91">
        <v>0</v>
      </c>
      <c r="E1050" t="s">
        <v>5</v>
      </c>
      <c r="F1050">
        <v>4009584</v>
      </c>
      <c r="G1050" t="s">
        <v>788</v>
      </c>
      <c r="H1050">
        <v>0</v>
      </c>
      <c r="I1050">
        <v>0</v>
      </c>
      <c r="J1050">
        <v>0</v>
      </c>
      <c r="M1050"/>
    </row>
    <row r="1051" spans="1:13" hidden="1" x14ac:dyDescent="0.25">
      <c r="A1051" t="s">
        <v>92</v>
      </c>
      <c r="B1051" t="s">
        <v>444</v>
      </c>
      <c r="C1051" s="2">
        <v>45586</v>
      </c>
      <c r="D1051" s="91">
        <v>3</v>
      </c>
      <c r="E1051" t="s">
        <v>5</v>
      </c>
      <c r="F1051">
        <v>4009585</v>
      </c>
      <c r="G1051" t="s">
        <v>788</v>
      </c>
      <c r="H1051">
        <v>3</v>
      </c>
      <c r="I1051">
        <v>0</v>
      </c>
      <c r="J1051">
        <v>0</v>
      </c>
      <c r="M1051"/>
    </row>
    <row r="1052" spans="1:13" hidden="1" x14ac:dyDescent="0.25">
      <c r="A1052" t="s">
        <v>92</v>
      </c>
      <c r="B1052" t="s">
        <v>56</v>
      </c>
      <c r="C1052" s="2">
        <v>45586</v>
      </c>
      <c r="D1052" s="91">
        <v>3</v>
      </c>
      <c r="E1052" t="s">
        <v>5</v>
      </c>
      <c r="F1052">
        <v>4009586</v>
      </c>
      <c r="G1052" t="s">
        <v>788</v>
      </c>
      <c r="H1052">
        <v>3</v>
      </c>
      <c r="I1052">
        <v>0</v>
      </c>
      <c r="J1052">
        <v>0</v>
      </c>
      <c r="M1052"/>
    </row>
    <row r="1053" spans="1:13" hidden="1" x14ac:dyDescent="0.25">
      <c r="A1053" t="s">
        <v>106</v>
      </c>
      <c r="B1053" t="s">
        <v>55</v>
      </c>
      <c r="C1053" s="2">
        <v>45588</v>
      </c>
      <c r="D1053" s="91">
        <v>5</v>
      </c>
      <c r="E1053" t="s">
        <v>19</v>
      </c>
      <c r="F1053">
        <v>4009587</v>
      </c>
      <c r="G1053" t="s">
        <v>788</v>
      </c>
      <c r="H1053">
        <v>5</v>
      </c>
      <c r="I1053">
        <v>0</v>
      </c>
      <c r="J1053">
        <v>0</v>
      </c>
      <c r="M1053"/>
    </row>
    <row r="1054" spans="1:13" hidden="1" x14ac:dyDescent="0.25">
      <c r="A1054" t="s">
        <v>92</v>
      </c>
      <c r="B1054" t="s">
        <v>392</v>
      </c>
      <c r="C1054" s="2">
        <v>45588</v>
      </c>
      <c r="D1054" s="91">
        <v>5.5</v>
      </c>
      <c r="E1054" t="s">
        <v>5</v>
      </c>
      <c r="F1054">
        <v>4009589</v>
      </c>
      <c r="G1054" t="s">
        <v>788</v>
      </c>
      <c r="H1054">
        <v>5.5</v>
      </c>
      <c r="I1054">
        <v>0</v>
      </c>
      <c r="J1054">
        <v>0</v>
      </c>
      <c r="M1054"/>
    </row>
    <row r="1055" spans="1:13" hidden="1" x14ac:dyDescent="0.25">
      <c r="A1055" t="s">
        <v>92</v>
      </c>
      <c r="B1055" t="s">
        <v>60</v>
      </c>
      <c r="C1055" s="2">
        <v>45588</v>
      </c>
      <c r="D1055" s="91">
        <v>0</v>
      </c>
      <c r="E1055" t="s">
        <v>5</v>
      </c>
      <c r="F1055">
        <v>4009602</v>
      </c>
      <c r="G1055" t="s">
        <v>788</v>
      </c>
      <c r="H1055">
        <v>0</v>
      </c>
      <c r="I1055">
        <v>0</v>
      </c>
      <c r="J1055">
        <v>0</v>
      </c>
      <c r="M1055"/>
    </row>
    <row r="1056" spans="1:13" hidden="1" x14ac:dyDescent="0.25">
      <c r="A1056" t="s">
        <v>92</v>
      </c>
      <c r="B1056" t="s">
        <v>60</v>
      </c>
      <c r="C1056" s="2">
        <v>45587</v>
      </c>
      <c r="D1056" s="91">
        <v>0</v>
      </c>
      <c r="E1056" t="s">
        <v>5</v>
      </c>
      <c r="F1056">
        <v>4009605</v>
      </c>
      <c r="G1056" t="s">
        <v>788</v>
      </c>
      <c r="H1056">
        <v>0</v>
      </c>
      <c r="I1056">
        <v>0</v>
      </c>
      <c r="J1056">
        <v>0</v>
      </c>
      <c r="M1056"/>
    </row>
    <row r="1057" spans="1:13" hidden="1" x14ac:dyDescent="0.25">
      <c r="A1057" t="s">
        <v>92</v>
      </c>
      <c r="B1057" t="s">
        <v>406</v>
      </c>
      <c r="C1057" s="2">
        <v>45588</v>
      </c>
      <c r="D1057" s="91">
        <v>0</v>
      </c>
      <c r="E1057" t="s">
        <v>26</v>
      </c>
      <c r="F1057">
        <v>4009606</v>
      </c>
      <c r="G1057" t="s">
        <v>788</v>
      </c>
      <c r="H1057">
        <v>0</v>
      </c>
      <c r="I1057">
        <v>0</v>
      </c>
      <c r="J1057">
        <v>0</v>
      </c>
      <c r="M1057"/>
    </row>
    <row r="1058" spans="1:13" hidden="1" x14ac:dyDescent="0.25">
      <c r="A1058" t="s">
        <v>106</v>
      </c>
      <c r="B1058" t="s">
        <v>55</v>
      </c>
      <c r="C1058" s="2">
        <v>45586</v>
      </c>
      <c r="D1058" s="91">
        <v>5</v>
      </c>
      <c r="E1058" t="s">
        <v>19</v>
      </c>
      <c r="F1058">
        <v>4009612</v>
      </c>
      <c r="G1058" t="s">
        <v>788</v>
      </c>
      <c r="H1058">
        <v>5</v>
      </c>
      <c r="I1058">
        <v>0</v>
      </c>
      <c r="J1058">
        <v>0</v>
      </c>
      <c r="M1058"/>
    </row>
    <row r="1059" spans="1:13" hidden="1" x14ac:dyDescent="0.25">
      <c r="A1059" t="s">
        <v>106</v>
      </c>
      <c r="B1059" t="s">
        <v>60</v>
      </c>
      <c r="C1059" s="2">
        <v>45588</v>
      </c>
      <c r="D1059" s="91">
        <v>5</v>
      </c>
      <c r="E1059" t="s">
        <v>5</v>
      </c>
      <c r="F1059">
        <v>4009621</v>
      </c>
      <c r="G1059" t="s">
        <v>788</v>
      </c>
      <c r="H1059">
        <v>5</v>
      </c>
      <c r="I1059">
        <v>0</v>
      </c>
      <c r="J1059">
        <v>0</v>
      </c>
      <c r="M1059"/>
    </row>
    <row r="1060" spans="1:13" x14ac:dyDescent="0.25">
      <c r="A1060" t="s">
        <v>31</v>
      </c>
      <c r="B1060" t="s">
        <v>55</v>
      </c>
      <c r="C1060" s="2">
        <v>45593</v>
      </c>
      <c r="D1060" s="91">
        <v>0</v>
      </c>
      <c r="E1060" t="s">
        <v>19</v>
      </c>
      <c r="F1060">
        <v>4009640</v>
      </c>
      <c r="G1060" t="s">
        <v>788</v>
      </c>
      <c r="H1060">
        <v>3.75</v>
      </c>
      <c r="I1060">
        <v>1</v>
      </c>
      <c r="J1060">
        <v>3.75</v>
      </c>
      <c r="M1060"/>
    </row>
    <row r="1061" spans="1:13" x14ac:dyDescent="0.25">
      <c r="A1061" t="s">
        <v>31</v>
      </c>
      <c r="B1061" t="s">
        <v>333</v>
      </c>
      <c r="C1061" s="2">
        <v>45593</v>
      </c>
      <c r="D1061" s="91">
        <v>0</v>
      </c>
      <c r="E1061" t="s">
        <v>5</v>
      </c>
      <c r="F1061">
        <v>4009641</v>
      </c>
      <c r="G1061" t="s">
        <v>788</v>
      </c>
      <c r="H1061">
        <v>3.75</v>
      </c>
      <c r="I1061">
        <v>1</v>
      </c>
      <c r="J1061">
        <v>3.75</v>
      </c>
      <c r="M1061"/>
    </row>
    <row r="1062" spans="1:13" x14ac:dyDescent="0.25">
      <c r="A1062" t="s">
        <v>31</v>
      </c>
      <c r="B1062" t="s">
        <v>333</v>
      </c>
      <c r="C1062" s="2">
        <v>45593</v>
      </c>
      <c r="D1062" s="91">
        <v>0</v>
      </c>
      <c r="E1062" t="s">
        <v>5</v>
      </c>
      <c r="F1062">
        <v>4009642</v>
      </c>
      <c r="G1062" t="s">
        <v>788</v>
      </c>
      <c r="H1062">
        <v>3.75</v>
      </c>
      <c r="I1062">
        <v>1</v>
      </c>
      <c r="J1062">
        <v>3.75</v>
      </c>
      <c r="M1062"/>
    </row>
    <row r="1063" spans="1:13" x14ac:dyDescent="0.25">
      <c r="A1063" t="s">
        <v>31</v>
      </c>
      <c r="B1063" t="s">
        <v>333</v>
      </c>
      <c r="C1063" s="2">
        <v>45593</v>
      </c>
      <c r="D1063" s="91">
        <v>0</v>
      </c>
      <c r="E1063" t="s">
        <v>5</v>
      </c>
      <c r="F1063">
        <v>4009643</v>
      </c>
      <c r="G1063" t="s">
        <v>788</v>
      </c>
      <c r="H1063">
        <v>3.75</v>
      </c>
      <c r="I1063">
        <v>1</v>
      </c>
      <c r="J1063">
        <v>3.75</v>
      </c>
      <c r="M1063"/>
    </row>
    <row r="1064" spans="1:13" x14ac:dyDescent="0.25">
      <c r="A1064" t="s">
        <v>31</v>
      </c>
      <c r="B1064" t="s">
        <v>333</v>
      </c>
      <c r="C1064" s="2">
        <v>45593</v>
      </c>
      <c r="D1064" s="91">
        <v>0</v>
      </c>
      <c r="E1064" t="s">
        <v>5</v>
      </c>
      <c r="F1064">
        <v>4009644</v>
      </c>
      <c r="G1064" t="s">
        <v>788</v>
      </c>
      <c r="H1064">
        <v>3.75</v>
      </c>
      <c r="I1064">
        <v>1</v>
      </c>
      <c r="J1064">
        <v>3.75</v>
      </c>
      <c r="M1064"/>
    </row>
    <row r="1065" spans="1:13" x14ac:dyDescent="0.25">
      <c r="A1065" t="s">
        <v>31</v>
      </c>
      <c r="B1065" t="s">
        <v>59</v>
      </c>
      <c r="C1065" s="2">
        <v>45593</v>
      </c>
      <c r="D1065" s="91">
        <v>0</v>
      </c>
      <c r="E1065" t="s">
        <v>5</v>
      </c>
      <c r="F1065">
        <v>4009645</v>
      </c>
      <c r="G1065" t="s">
        <v>788</v>
      </c>
      <c r="H1065">
        <v>3.75</v>
      </c>
      <c r="I1065">
        <v>1</v>
      </c>
      <c r="J1065">
        <v>3.75</v>
      </c>
      <c r="M1065"/>
    </row>
    <row r="1066" spans="1:13" hidden="1" x14ac:dyDescent="0.25">
      <c r="A1066" t="s">
        <v>106</v>
      </c>
      <c r="B1066" t="s">
        <v>444</v>
      </c>
      <c r="C1066" s="2">
        <v>45593</v>
      </c>
      <c r="D1066" s="91">
        <v>5</v>
      </c>
      <c r="E1066" t="s">
        <v>5</v>
      </c>
      <c r="F1066">
        <v>4009647</v>
      </c>
      <c r="G1066" t="s">
        <v>788</v>
      </c>
      <c r="H1066">
        <v>5</v>
      </c>
      <c r="I1066">
        <v>0</v>
      </c>
      <c r="J1066">
        <v>0</v>
      </c>
      <c r="M1066"/>
    </row>
    <row r="1067" spans="1:13" x14ac:dyDescent="0.25">
      <c r="A1067" t="s">
        <v>31</v>
      </c>
      <c r="B1067" t="s">
        <v>698</v>
      </c>
      <c r="C1067" s="2">
        <v>45593</v>
      </c>
      <c r="D1067" s="91">
        <v>3.75</v>
      </c>
      <c r="E1067" t="s">
        <v>5</v>
      </c>
      <c r="F1067">
        <v>4009648</v>
      </c>
      <c r="G1067" t="s">
        <v>788</v>
      </c>
      <c r="H1067">
        <v>3.75</v>
      </c>
      <c r="I1067">
        <v>0</v>
      </c>
      <c r="J1067">
        <v>0</v>
      </c>
      <c r="M1067"/>
    </row>
    <row r="1068" spans="1:13" x14ac:dyDescent="0.25">
      <c r="A1068" t="s">
        <v>31</v>
      </c>
      <c r="B1068" t="s">
        <v>55</v>
      </c>
      <c r="C1068" s="2">
        <v>45593</v>
      </c>
      <c r="D1068" s="91">
        <v>3.75</v>
      </c>
      <c r="E1068" t="s">
        <v>19</v>
      </c>
      <c r="F1068">
        <v>4009649</v>
      </c>
      <c r="G1068" t="s">
        <v>788</v>
      </c>
      <c r="H1068">
        <v>3.75</v>
      </c>
      <c r="I1068">
        <v>0</v>
      </c>
      <c r="J1068">
        <v>0</v>
      </c>
      <c r="M1068"/>
    </row>
    <row r="1069" spans="1:13" hidden="1" x14ac:dyDescent="0.25">
      <c r="A1069" t="s">
        <v>106</v>
      </c>
      <c r="B1069" t="s">
        <v>581</v>
      </c>
      <c r="C1069" s="2">
        <v>45593</v>
      </c>
      <c r="D1069" s="91">
        <v>0</v>
      </c>
      <c r="E1069" t="s">
        <v>5</v>
      </c>
      <c r="F1069">
        <v>4009655</v>
      </c>
      <c r="G1069" t="s">
        <v>788</v>
      </c>
      <c r="H1069">
        <v>0</v>
      </c>
      <c r="I1069">
        <v>0</v>
      </c>
      <c r="J1069">
        <v>0</v>
      </c>
      <c r="M1069"/>
    </row>
    <row r="1070" spans="1:13" hidden="1" x14ac:dyDescent="0.25">
      <c r="A1070" t="s">
        <v>106</v>
      </c>
      <c r="B1070" t="s">
        <v>392</v>
      </c>
      <c r="C1070" s="2">
        <v>45593</v>
      </c>
      <c r="D1070" s="91">
        <v>0</v>
      </c>
      <c r="E1070" t="s">
        <v>26</v>
      </c>
      <c r="F1070">
        <v>4009661</v>
      </c>
      <c r="G1070" t="s">
        <v>788</v>
      </c>
      <c r="H1070">
        <v>0</v>
      </c>
      <c r="I1070">
        <v>0</v>
      </c>
      <c r="J1070">
        <v>0</v>
      </c>
      <c r="M1070"/>
    </row>
    <row r="1071" spans="1:13" hidden="1" x14ac:dyDescent="0.25">
      <c r="A1071" t="s">
        <v>106</v>
      </c>
      <c r="B1071" t="s">
        <v>55</v>
      </c>
      <c r="C1071" s="2">
        <v>45593</v>
      </c>
      <c r="D1071" s="91">
        <v>0</v>
      </c>
      <c r="E1071" t="s">
        <v>5</v>
      </c>
      <c r="F1071">
        <v>4009662</v>
      </c>
      <c r="G1071" t="s">
        <v>788</v>
      </c>
      <c r="H1071">
        <v>0</v>
      </c>
      <c r="I1071">
        <v>0</v>
      </c>
      <c r="J1071">
        <v>0</v>
      </c>
      <c r="M1071"/>
    </row>
    <row r="1072" spans="1:13" hidden="1" x14ac:dyDescent="0.25">
      <c r="A1072" t="s">
        <v>106</v>
      </c>
      <c r="B1072" t="s">
        <v>56</v>
      </c>
      <c r="C1072" s="2">
        <v>45593</v>
      </c>
      <c r="D1072" s="91">
        <v>0</v>
      </c>
      <c r="E1072" t="s">
        <v>5</v>
      </c>
      <c r="F1072">
        <v>4009664</v>
      </c>
      <c r="G1072" t="s">
        <v>788</v>
      </c>
      <c r="H1072">
        <v>0</v>
      </c>
      <c r="I1072">
        <v>0</v>
      </c>
      <c r="J1072">
        <v>0</v>
      </c>
      <c r="M1072"/>
    </row>
    <row r="1073" spans="1:13" hidden="1" x14ac:dyDescent="0.25">
      <c r="A1073" t="s">
        <v>106</v>
      </c>
      <c r="B1073" t="s">
        <v>56</v>
      </c>
      <c r="C1073" s="2">
        <v>45593</v>
      </c>
      <c r="D1073" s="91">
        <v>0</v>
      </c>
      <c r="E1073" t="s">
        <v>5</v>
      </c>
      <c r="F1073">
        <v>4009670</v>
      </c>
      <c r="G1073" t="s">
        <v>788</v>
      </c>
      <c r="H1073">
        <v>0</v>
      </c>
      <c r="I1073">
        <v>0</v>
      </c>
      <c r="J1073">
        <v>0</v>
      </c>
      <c r="M1073"/>
    </row>
    <row r="1074" spans="1:13" hidden="1" x14ac:dyDescent="0.25">
      <c r="A1074" t="s">
        <v>92</v>
      </c>
      <c r="B1074" t="s">
        <v>582</v>
      </c>
      <c r="C1074" s="2">
        <v>45593</v>
      </c>
      <c r="D1074" s="91">
        <v>0</v>
      </c>
      <c r="E1074" t="s">
        <v>26</v>
      </c>
      <c r="F1074">
        <v>4009678</v>
      </c>
      <c r="G1074" t="s">
        <v>788</v>
      </c>
      <c r="H1074">
        <v>0</v>
      </c>
      <c r="I1074">
        <v>0</v>
      </c>
      <c r="J1074">
        <v>0</v>
      </c>
      <c r="M1074"/>
    </row>
    <row r="1075" spans="1:13" hidden="1" x14ac:dyDescent="0.25">
      <c r="A1075" t="s">
        <v>92</v>
      </c>
      <c r="B1075" t="s">
        <v>390</v>
      </c>
      <c r="C1075" s="2">
        <v>45593</v>
      </c>
      <c r="D1075" s="91">
        <v>0</v>
      </c>
      <c r="E1075" t="s">
        <v>5</v>
      </c>
      <c r="F1075">
        <v>4009679</v>
      </c>
      <c r="G1075" t="s">
        <v>788</v>
      </c>
      <c r="H1075">
        <v>0</v>
      </c>
      <c r="I1075">
        <v>0</v>
      </c>
      <c r="J1075">
        <v>0</v>
      </c>
      <c r="M1075"/>
    </row>
    <row r="1076" spans="1:13" hidden="1" x14ac:dyDescent="0.25">
      <c r="A1076" t="s">
        <v>106</v>
      </c>
      <c r="B1076" t="s">
        <v>55</v>
      </c>
      <c r="C1076" s="2">
        <v>45593</v>
      </c>
      <c r="D1076" s="91">
        <v>0</v>
      </c>
      <c r="E1076" t="s">
        <v>5</v>
      </c>
      <c r="F1076">
        <v>4009686</v>
      </c>
      <c r="G1076" t="s">
        <v>788</v>
      </c>
      <c r="H1076">
        <v>0</v>
      </c>
      <c r="I1076">
        <v>0</v>
      </c>
      <c r="J1076">
        <v>0</v>
      </c>
      <c r="M1076"/>
    </row>
    <row r="1077" spans="1:13" x14ac:dyDescent="0.25">
      <c r="A1077" t="s">
        <v>31</v>
      </c>
      <c r="B1077" t="s">
        <v>333</v>
      </c>
      <c r="C1077" s="2">
        <v>45593</v>
      </c>
      <c r="D1077" s="91">
        <v>0</v>
      </c>
      <c r="E1077" t="s">
        <v>5</v>
      </c>
      <c r="F1077">
        <v>4009698</v>
      </c>
      <c r="G1077" t="s">
        <v>788</v>
      </c>
      <c r="H1077">
        <v>3.75</v>
      </c>
      <c r="I1077">
        <v>1</v>
      </c>
      <c r="J1077">
        <v>3.75</v>
      </c>
      <c r="M1077"/>
    </row>
    <row r="1078" spans="1:13" x14ac:dyDescent="0.25">
      <c r="A1078" t="s">
        <v>31</v>
      </c>
      <c r="B1078" t="s">
        <v>336</v>
      </c>
      <c r="C1078" s="2">
        <v>45593</v>
      </c>
      <c r="D1078" s="91">
        <v>0</v>
      </c>
      <c r="E1078" t="s">
        <v>5</v>
      </c>
      <c r="F1078">
        <v>4009709</v>
      </c>
      <c r="G1078" t="s">
        <v>788</v>
      </c>
      <c r="H1078">
        <v>3.75</v>
      </c>
      <c r="I1078">
        <v>1</v>
      </c>
      <c r="J1078">
        <v>3.75</v>
      </c>
      <c r="M1078"/>
    </row>
    <row r="1079" spans="1:13" x14ac:dyDescent="0.25">
      <c r="A1079" t="s">
        <v>31</v>
      </c>
      <c r="B1079" t="s">
        <v>336</v>
      </c>
      <c r="C1079" s="2">
        <v>45593</v>
      </c>
      <c r="D1079" s="91">
        <v>0</v>
      </c>
      <c r="E1079" t="s">
        <v>5</v>
      </c>
      <c r="F1079">
        <v>4009710</v>
      </c>
      <c r="G1079" t="s">
        <v>788</v>
      </c>
      <c r="H1079">
        <v>3.75</v>
      </c>
      <c r="I1079">
        <v>1</v>
      </c>
      <c r="J1079">
        <v>3.75</v>
      </c>
      <c r="M1079"/>
    </row>
    <row r="1080" spans="1:13" hidden="1" x14ac:dyDescent="0.25">
      <c r="A1080" t="s">
        <v>106</v>
      </c>
      <c r="B1080" t="s">
        <v>582</v>
      </c>
      <c r="C1080" s="2">
        <v>45593</v>
      </c>
      <c r="D1080" s="91">
        <v>0</v>
      </c>
      <c r="E1080" t="s">
        <v>26</v>
      </c>
      <c r="F1080">
        <v>4009718</v>
      </c>
      <c r="G1080" t="s">
        <v>788</v>
      </c>
      <c r="H1080">
        <v>0</v>
      </c>
      <c r="I1080">
        <v>0</v>
      </c>
      <c r="J1080">
        <v>0</v>
      </c>
      <c r="M1080"/>
    </row>
    <row r="1081" spans="1:13" hidden="1" x14ac:dyDescent="0.25">
      <c r="A1081" t="s">
        <v>106</v>
      </c>
      <c r="B1081" t="s">
        <v>55</v>
      </c>
      <c r="C1081" s="2">
        <v>45593</v>
      </c>
      <c r="D1081" s="91">
        <v>0</v>
      </c>
      <c r="E1081" t="s">
        <v>19</v>
      </c>
      <c r="F1081">
        <v>4009719</v>
      </c>
      <c r="G1081" t="s">
        <v>788</v>
      </c>
      <c r="H1081">
        <v>0</v>
      </c>
      <c r="I1081">
        <v>0</v>
      </c>
      <c r="J1081">
        <v>0</v>
      </c>
      <c r="M1081"/>
    </row>
    <row r="1082" spans="1:13" hidden="1" x14ac:dyDescent="0.25">
      <c r="A1082" t="s">
        <v>106</v>
      </c>
      <c r="B1082" t="s">
        <v>581</v>
      </c>
      <c r="C1082" s="2">
        <v>45593</v>
      </c>
      <c r="D1082" s="91">
        <v>0</v>
      </c>
      <c r="E1082" t="s">
        <v>5</v>
      </c>
      <c r="F1082">
        <v>4009725</v>
      </c>
      <c r="G1082" t="s">
        <v>788</v>
      </c>
      <c r="H1082">
        <v>0</v>
      </c>
      <c r="I1082">
        <v>0</v>
      </c>
      <c r="J1082">
        <v>0</v>
      </c>
      <c r="M1082"/>
    </row>
    <row r="1083" spans="1:13" hidden="1" x14ac:dyDescent="0.25">
      <c r="A1083" t="s">
        <v>106</v>
      </c>
      <c r="B1083" t="s">
        <v>470</v>
      </c>
      <c r="C1083" s="2">
        <v>45593</v>
      </c>
      <c r="D1083" s="91">
        <v>0</v>
      </c>
      <c r="E1083" t="s">
        <v>5</v>
      </c>
      <c r="F1083">
        <v>4009727</v>
      </c>
      <c r="G1083" t="s">
        <v>788</v>
      </c>
      <c r="H1083">
        <v>0</v>
      </c>
      <c r="I1083">
        <v>0</v>
      </c>
      <c r="J1083">
        <v>0</v>
      </c>
      <c r="M1083"/>
    </row>
    <row r="1084" spans="1:13" x14ac:dyDescent="0.25">
      <c r="A1084" t="s">
        <v>31</v>
      </c>
      <c r="B1084" t="s">
        <v>734</v>
      </c>
      <c r="C1084" s="2">
        <v>45593</v>
      </c>
      <c r="D1084" s="91">
        <v>0</v>
      </c>
      <c r="E1084" t="s">
        <v>5</v>
      </c>
      <c r="F1084">
        <v>4009728</v>
      </c>
      <c r="G1084" t="s">
        <v>788</v>
      </c>
      <c r="H1084">
        <v>3.75</v>
      </c>
      <c r="I1084">
        <v>1</v>
      </c>
      <c r="J1084">
        <v>3.75</v>
      </c>
      <c r="M1084"/>
    </row>
    <row r="1085" spans="1:13" x14ac:dyDescent="0.25">
      <c r="A1085" t="s">
        <v>31</v>
      </c>
      <c r="B1085" t="s">
        <v>336</v>
      </c>
      <c r="C1085" s="2">
        <v>45593</v>
      </c>
      <c r="D1085" s="91">
        <v>0</v>
      </c>
      <c r="E1085" t="s">
        <v>5</v>
      </c>
      <c r="F1085">
        <v>4009729</v>
      </c>
      <c r="G1085" t="s">
        <v>788</v>
      </c>
      <c r="H1085">
        <v>3.75</v>
      </c>
      <c r="I1085">
        <v>1</v>
      </c>
      <c r="J1085">
        <v>3.75</v>
      </c>
      <c r="M1085"/>
    </row>
    <row r="1086" spans="1:13" x14ac:dyDescent="0.25">
      <c r="A1086" t="s">
        <v>31</v>
      </c>
      <c r="B1086" t="s">
        <v>336</v>
      </c>
      <c r="C1086" s="2">
        <v>45593</v>
      </c>
      <c r="D1086" s="91">
        <v>0</v>
      </c>
      <c r="E1086" t="s">
        <v>5</v>
      </c>
      <c r="F1086">
        <v>4009736</v>
      </c>
      <c r="G1086" t="s">
        <v>788</v>
      </c>
      <c r="H1086">
        <v>3.75</v>
      </c>
      <c r="I1086">
        <v>1</v>
      </c>
      <c r="J1086">
        <v>3.75</v>
      </c>
      <c r="M1086"/>
    </row>
    <row r="1087" spans="1:13" x14ac:dyDescent="0.25">
      <c r="A1087" t="s">
        <v>31</v>
      </c>
      <c r="B1087" t="s">
        <v>336</v>
      </c>
      <c r="C1087" s="2">
        <v>45593</v>
      </c>
      <c r="D1087" s="91">
        <v>0</v>
      </c>
      <c r="E1087" t="s">
        <v>5</v>
      </c>
      <c r="F1087">
        <v>4009737</v>
      </c>
      <c r="G1087" t="s">
        <v>788</v>
      </c>
      <c r="H1087">
        <v>3.75</v>
      </c>
      <c r="I1087">
        <v>1</v>
      </c>
      <c r="J1087">
        <v>3.75</v>
      </c>
      <c r="M1087"/>
    </row>
    <row r="1088" spans="1:13" x14ac:dyDescent="0.25">
      <c r="A1088" t="s">
        <v>31</v>
      </c>
      <c r="B1088" t="s">
        <v>336</v>
      </c>
      <c r="C1088" s="2">
        <v>45593</v>
      </c>
      <c r="D1088" s="91">
        <v>0</v>
      </c>
      <c r="E1088" t="s">
        <v>5</v>
      </c>
      <c r="F1088">
        <v>4009738</v>
      </c>
      <c r="G1088" t="s">
        <v>788</v>
      </c>
      <c r="H1088">
        <v>3.75</v>
      </c>
      <c r="I1088">
        <v>1</v>
      </c>
      <c r="J1088">
        <v>3.75</v>
      </c>
      <c r="M1088"/>
    </row>
    <row r="1089" spans="1:13" x14ac:dyDescent="0.25">
      <c r="A1089" t="s">
        <v>31</v>
      </c>
      <c r="B1089" t="s">
        <v>336</v>
      </c>
      <c r="C1089" s="2">
        <v>45593</v>
      </c>
      <c r="D1089" s="91">
        <v>0</v>
      </c>
      <c r="E1089" t="s">
        <v>5</v>
      </c>
      <c r="F1089">
        <v>4009739</v>
      </c>
      <c r="G1089" t="s">
        <v>788</v>
      </c>
      <c r="H1089">
        <v>3.75</v>
      </c>
      <c r="I1089">
        <v>1</v>
      </c>
      <c r="J1089">
        <v>3.75</v>
      </c>
      <c r="M1089"/>
    </row>
    <row r="1090" spans="1:13" hidden="1" x14ac:dyDescent="0.25">
      <c r="A1090" t="s">
        <v>106</v>
      </c>
      <c r="B1090" t="s">
        <v>390</v>
      </c>
      <c r="C1090" s="2">
        <v>45593</v>
      </c>
      <c r="D1090" s="91">
        <v>0</v>
      </c>
      <c r="E1090" t="s">
        <v>5</v>
      </c>
      <c r="F1090">
        <v>4009741</v>
      </c>
      <c r="G1090" t="s">
        <v>788</v>
      </c>
      <c r="H1090">
        <v>0</v>
      </c>
      <c r="I1090">
        <v>0</v>
      </c>
      <c r="J1090">
        <v>0</v>
      </c>
      <c r="M1090"/>
    </row>
    <row r="1091" spans="1:13" hidden="1" x14ac:dyDescent="0.25">
      <c r="A1091" t="s">
        <v>106</v>
      </c>
      <c r="B1091" t="s">
        <v>392</v>
      </c>
      <c r="C1091" s="2">
        <v>45593</v>
      </c>
      <c r="D1091" s="91">
        <v>5</v>
      </c>
      <c r="E1091" t="s">
        <v>5</v>
      </c>
      <c r="F1091">
        <v>4009744</v>
      </c>
      <c r="G1091" t="s">
        <v>788</v>
      </c>
      <c r="H1091">
        <v>5</v>
      </c>
      <c r="I1091">
        <v>0</v>
      </c>
      <c r="J1091">
        <v>0</v>
      </c>
      <c r="M1091"/>
    </row>
    <row r="1092" spans="1:13" hidden="1" x14ac:dyDescent="0.25">
      <c r="A1092" t="s">
        <v>106</v>
      </c>
      <c r="B1092" t="s">
        <v>392</v>
      </c>
      <c r="C1092" s="2">
        <v>45593</v>
      </c>
      <c r="D1092" s="91">
        <v>0</v>
      </c>
      <c r="E1092" t="s">
        <v>26</v>
      </c>
      <c r="F1092">
        <v>4009747</v>
      </c>
      <c r="G1092" t="s">
        <v>788</v>
      </c>
      <c r="H1092">
        <v>0</v>
      </c>
      <c r="I1092">
        <v>0</v>
      </c>
      <c r="J1092">
        <v>0</v>
      </c>
      <c r="M1092"/>
    </row>
    <row r="1093" spans="1:13" x14ac:dyDescent="0.25">
      <c r="A1093" t="s">
        <v>31</v>
      </c>
      <c r="B1093" t="s">
        <v>333</v>
      </c>
      <c r="C1093" s="2">
        <v>45593</v>
      </c>
      <c r="D1093" s="91">
        <v>0</v>
      </c>
      <c r="E1093" t="s">
        <v>5</v>
      </c>
      <c r="F1093">
        <v>4009755</v>
      </c>
      <c r="G1093" t="s">
        <v>788</v>
      </c>
      <c r="H1093">
        <v>3.75</v>
      </c>
      <c r="I1093">
        <v>1</v>
      </c>
      <c r="J1093">
        <v>3.75</v>
      </c>
      <c r="M1093"/>
    </row>
    <row r="1094" spans="1:13" hidden="1" x14ac:dyDescent="0.25">
      <c r="A1094" t="s">
        <v>106</v>
      </c>
      <c r="B1094" t="s">
        <v>581</v>
      </c>
      <c r="C1094" s="2">
        <v>45593</v>
      </c>
      <c r="D1094" s="91">
        <v>0</v>
      </c>
      <c r="E1094" t="s">
        <v>5</v>
      </c>
      <c r="F1094">
        <v>4009763</v>
      </c>
      <c r="G1094" t="s">
        <v>788</v>
      </c>
      <c r="H1094">
        <v>5</v>
      </c>
      <c r="I1094">
        <v>1</v>
      </c>
      <c r="J1094">
        <v>5</v>
      </c>
      <c r="M1094"/>
    </row>
    <row r="1095" spans="1:13" hidden="1" x14ac:dyDescent="0.25">
      <c r="A1095" t="s">
        <v>106</v>
      </c>
      <c r="B1095" t="s">
        <v>392</v>
      </c>
      <c r="C1095" s="2">
        <v>45593</v>
      </c>
      <c r="D1095" s="91">
        <v>0</v>
      </c>
      <c r="E1095" t="s">
        <v>26</v>
      </c>
      <c r="F1095">
        <v>4009778</v>
      </c>
      <c r="G1095" t="s">
        <v>788</v>
      </c>
      <c r="H1095">
        <v>0</v>
      </c>
      <c r="I1095">
        <v>0</v>
      </c>
      <c r="J1095">
        <v>0</v>
      </c>
      <c r="M1095"/>
    </row>
    <row r="1096" spans="1:13" hidden="1" x14ac:dyDescent="0.25">
      <c r="A1096" t="s">
        <v>106</v>
      </c>
      <c r="B1096" t="s">
        <v>56</v>
      </c>
      <c r="C1096" s="2">
        <v>45593</v>
      </c>
      <c r="D1096" s="91">
        <v>0</v>
      </c>
      <c r="E1096" t="s">
        <v>5</v>
      </c>
      <c r="F1096">
        <v>4009780</v>
      </c>
      <c r="G1096" t="s">
        <v>788</v>
      </c>
      <c r="H1096">
        <v>0</v>
      </c>
      <c r="I1096">
        <v>0</v>
      </c>
      <c r="J1096">
        <v>0</v>
      </c>
      <c r="M1096"/>
    </row>
    <row r="1097" spans="1:13" hidden="1" x14ac:dyDescent="0.25">
      <c r="A1097" t="s">
        <v>106</v>
      </c>
      <c r="B1097" t="s">
        <v>392</v>
      </c>
      <c r="C1097" s="2">
        <v>45593</v>
      </c>
      <c r="D1097" s="91">
        <v>0</v>
      </c>
      <c r="E1097" t="s">
        <v>26</v>
      </c>
      <c r="F1097">
        <v>4009782</v>
      </c>
      <c r="G1097" t="s">
        <v>788</v>
      </c>
      <c r="H1097">
        <v>0</v>
      </c>
      <c r="I1097">
        <v>0</v>
      </c>
      <c r="J1097">
        <v>0</v>
      </c>
      <c r="M1097"/>
    </row>
    <row r="1098" spans="1:13" hidden="1" x14ac:dyDescent="0.25">
      <c r="A1098" t="s">
        <v>92</v>
      </c>
      <c r="B1098" t="s">
        <v>60</v>
      </c>
      <c r="C1098" s="2">
        <v>45593</v>
      </c>
      <c r="D1098" s="91">
        <v>5.5</v>
      </c>
      <c r="E1098" t="s">
        <v>5</v>
      </c>
      <c r="F1098">
        <v>4009794</v>
      </c>
      <c r="G1098" t="s">
        <v>788</v>
      </c>
      <c r="H1098">
        <v>5.5</v>
      </c>
      <c r="I1098">
        <v>0</v>
      </c>
      <c r="J1098">
        <v>0</v>
      </c>
      <c r="M1098"/>
    </row>
    <row r="1099" spans="1:13" x14ac:dyDescent="0.25">
      <c r="A1099" t="s">
        <v>31</v>
      </c>
      <c r="B1099" t="s">
        <v>333</v>
      </c>
      <c r="C1099" s="2">
        <v>45593</v>
      </c>
      <c r="D1099" s="91">
        <v>0</v>
      </c>
      <c r="E1099" t="s">
        <v>5</v>
      </c>
      <c r="F1099">
        <v>4009796</v>
      </c>
      <c r="G1099" t="s">
        <v>788</v>
      </c>
      <c r="H1099">
        <v>3.75</v>
      </c>
      <c r="I1099">
        <v>1</v>
      </c>
      <c r="J1099">
        <v>3.75</v>
      </c>
      <c r="M1099"/>
    </row>
    <row r="1100" spans="1:13" x14ac:dyDescent="0.25">
      <c r="A1100" t="s">
        <v>31</v>
      </c>
      <c r="B1100" t="s">
        <v>333</v>
      </c>
      <c r="C1100" s="2">
        <v>45593</v>
      </c>
      <c r="D1100" s="91">
        <v>0</v>
      </c>
      <c r="E1100" t="s">
        <v>5</v>
      </c>
      <c r="F1100">
        <v>4009797</v>
      </c>
      <c r="G1100" t="s">
        <v>788</v>
      </c>
      <c r="H1100">
        <v>3.75</v>
      </c>
      <c r="I1100">
        <v>1</v>
      </c>
      <c r="J1100">
        <v>3.75</v>
      </c>
      <c r="M1100"/>
    </row>
    <row r="1101" spans="1:13" hidden="1" x14ac:dyDescent="0.25">
      <c r="A1101" t="s">
        <v>106</v>
      </c>
      <c r="B1101" t="s">
        <v>581</v>
      </c>
      <c r="C1101" s="2">
        <v>45593</v>
      </c>
      <c r="D1101" s="91">
        <v>0</v>
      </c>
      <c r="E1101" t="s">
        <v>5</v>
      </c>
      <c r="F1101">
        <v>4009799</v>
      </c>
      <c r="G1101" t="s">
        <v>788</v>
      </c>
      <c r="H1101">
        <v>0</v>
      </c>
      <c r="I1101">
        <v>0</v>
      </c>
      <c r="J1101">
        <v>0</v>
      </c>
      <c r="M1101"/>
    </row>
    <row r="1102" spans="1:13" x14ac:dyDescent="0.25">
      <c r="A1102" t="s">
        <v>31</v>
      </c>
      <c r="B1102" t="s">
        <v>336</v>
      </c>
      <c r="C1102" s="2">
        <v>45593</v>
      </c>
      <c r="D1102" s="91">
        <v>0</v>
      </c>
      <c r="E1102" t="s">
        <v>5</v>
      </c>
      <c r="F1102">
        <v>4009800</v>
      </c>
      <c r="G1102" t="s">
        <v>788</v>
      </c>
      <c r="H1102">
        <v>3.75</v>
      </c>
      <c r="I1102">
        <v>1</v>
      </c>
      <c r="J1102">
        <v>3.75</v>
      </c>
      <c r="M1102"/>
    </row>
    <row r="1103" spans="1:13" x14ac:dyDescent="0.25">
      <c r="A1103" t="s">
        <v>31</v>
      </c>
      <c r="B1103" t="s">
        <v>336</v>
      </c>
      <c r="C1103" s="2">
        <v>45593</v>
      </c>
      <c r="D1103" s="91">
        <v>0</v>
      </c>
      <c r="E1103" t="s">
        <v>5</v>
      </c>
      <c r="F1103">
        <v>4009801</v>
      </c>
      <c r="G1103" t="s">
        <v>788</v>
      </c>
      <c r="H1103">
        <v>3.75</v>
      </c>
      <c r="I1103">
        <v>1</v>
      </c>
      <c r="J1103">
        <v>3.75</v>
      </c>
      <c r="M1103"/>
    </row>
    <row r="1104" spans="1:13" x14ac:dyDescent="0.25">
      <c r="A1104" t="s">
        <v>31</v>
      </c>
      <c r="B1104" t="s">
        <v>336</v>
      </c>
      <c r="C1104" s="2">
        <v>45593</v>
      </c>
      <c r="D1104" s="91">
        <v>0</v>
      </c>
      <c r="E1104" t="s">
        <v>5</v>
      </c>
      <c r="F1104">
        <v>4009802</v>
      </c>
      <c r="G1104" t="s">
        <v>788</v>
      </c>
      <c r="H1104">
        <v>3.75</v>
      </c>
      <c r="I1104">
        <v>1</v>
      </c>
      <c r="J1104">
        <v>3.75</v>
      </c>
      <c r="M1104"/>
    </row>
    <row r="1105" spans="1:13" x14ac:dyDescent="0.25">
      <c r="A1105" t="s">
        <v>31</v>
      </c>
      <c r="B1105" t="s">
        <v>336</v>
      </c>
      <c r="C1105" s="2">
        <v>45593</v>
      </c>
      <c r="D1105" s="91">
        <v>0</v>
      </c>
      <c r="E1105" t="s">
        <v>5</v>
      </c>
      <c r="F1105">
        <v>4009803</v>
      </c>
      <c r="G1105" t="s">
        <v>788</v>
      </c>
      <c r="H1105">
        <v>3.75</v>
      </c>
      <c r="I1105">
        <v>1</v>
      </c>
      <c r="J1105">
        <v>3.75</v>
      </c>
      <c r="M1105"/>
    </row>
    <row r="1106" spans="1:13" hidden="1" x14ac:dyDescent="0.25">
      <c r="A1106" t="s">
        <v>92</v>
      </c>
      <c r="B1106" t="s">
        <v>60</v>
      </c>
      <c r="C1106" s="2">
        <v>45593</v>
      </c>
      <c r="D1106" s="91">
        <v>5</v>
      </c>
      <c r="E1106" t="s">
        <v>5</v>
      </c>
      <c r="F1106">
        <v>4009804</v>
      </c>
      <c r="G1106" t="s">
        <v>788</v>
      </c>
      <c r="H1106">
        <v>5</v>
      </c>
      <c r="I1106">
        <v>0</v>
      </c>
      <c r="J1106">
        <v>0</v>
      </c>
      <c r="M1106"/>
    </row>
    <row r="1107" spans="1:13" hidden="1" x14ac:dyDescent="0.25">
      <c r="A1107" t="s">
        <v>92</v>
      </c>
      <c r="B1107" t="s">
        <v>392</v>
      </c>
      <c r="C1107" s="2">
        <v>45593</v>
      </c>
      <c r="D1107" s="91">
        <v>3.75</v>
      </c>
      <c r="E1107" t="s">
        <v>5</v>
      </c>
      <c r="F1107">
        <v>4009805</v>
      </c>
      <c r="G1107" t="s">
        <v>788</v>
      </c>
      <c r="H1107">
        <v>3.75</v>
      </c>
      <c r="I1107">
        <v>0</v>
      </c>
      <c r="J1107">
        <v>0</v>
      </c>
      <c r="M1107"/>
    </row>
    <row r="1108" spans="1:13" x14ac:dyDescent="0.25">
      <c r="A1108" t="s">
        <v>31</v>
      </c>
      <c r="B1108" t="s">
        <v>333</v>
      </c>
      <c r="C1108" s="2">
        <v>45593</v>
      </c>
      <c r="D1108" s="91">
        <v>0</v>
      </c>
      <c r="E1108" t="s">
        <v>5</v>
      </c>
      <c r="F1108">
        <v>4009807</v>
      </c>
      <c r="G1108" t="s">
        <v>788</v>
      </c>
      <c r="H1108">
        <v>3.75</v>
      </c>
      <c r="I1108">
        <v>1</v>
      </c>
      <c r="J1108">
        <v>3.75</v>
      </c>
      <c r="M1108"/>
    </row>
    <row r="1109" spans="1:13" x14ac:dyDescent="0.25">
      <c r="A1109" t="s">
        <v>31</v>
      </c>
      <c r="B1109" t="s">
        <v>55</v>
      </c>
      <c r="C1109" s="2">
        <v>45593</v>
      </c>
      <c r="D1109" s="91">
        <v>3.75</v>
      </c>
      <c r="E1109" t="s">
        <v>19</v>
      </c>
      <c r="F1109">
        <v>4009812</v>
      </c>
      <c r="G1109" t="s">
        <v>788</v>
      </c>
      <c r="H1109">
        <v>3.75</v>
      </c>
      <c r="I1109">
        <v>0</v>
      </c>
      <c r="J1109">
        <v>0</v>
      </c>
      <c r="M1109"/>
    </row>
    <row r="1110" spans="1:13" x14ac:dyDescent="0.25">
      <c r="A1110" t="s">
        <v>31</v>
      </c>
      <c r="B1110" t="s">
        <v>55</v>
      </c>
      <c r="C1110" s="2">
        <v>45593</v>
      </c>
      <c r="D1110" s="91">
        <v>3.75</v>
      </c>
      <c r="E1110" t="s">
        <v>19</v>
      </c>
      <c r="F1110">
        <v>4009813</v>
      </c>
      <c r="G1110" t="s">
        <v>788</v>
      </c>
      <c r="H1110">
        <v>3.75</v>
      </c>
      <c r="I1110">
        <v>0</v>
      </c>
      <c r="J1110">
        <v>0</v>
      </c>
      <c r="M1110"/>
    </row>
    <row r="1111" spans="1:13" hidden="1" x14ac:dyDescent="0.25">
      <c r="A1111" t="s">
        <v>92</v>
      </c>
      <c r="B1111" t="s">
        <v>390</v>
      </c>
      <c r="C1111" s="2">
        <v>45593</v>
      </c>
      <c r="D1111" s="91">
        <v>0</v>
      </c>
      <c r="E1111" t="s">
        <v>5</v>
      </c>
      <c r="F1111">
        <v>4009814</v>
      </c>
      <c r="G1111" t="s">
        <v>788</v>
      </c>
      <c r="H1111">
        <v>0</v>
      </c>
      <c r="I1111">
        <v>0</v>
      </c>
      <c r="J1111">
        <v>0</v>
      </c>
      <c r="M1111"/>
    </row>
    <row r="1112" spans="1:13" hidden="1" x14ac:dyDescent="0.25">
      <c r="A1112" t="s">
        <v>106</v>
      </c>
      <c r="B1112" t="s">
        <v>390</v>
      </c>
      <c r="C1112" s="2">
        <v>45593</v>
      </c>
      <c r="D1112" s="91">
        <v>0</v>
      </c>
      <c r="E1112" t="s">
        <v>5</v>
      </c>
      <c r="F1112">
        <v>4009815</v>
      </c>
      <c r="G1112" t="s">
        <v>788</v>
      </c>
      <c r="H1112">
        <v>0</v>
      </c>
      <c r="I1112">
        <v>0</v>
      </c>
      <c r="J1112">
        <v>0</v>
      </c>
      <c r="M1112"/>
    </row>
    <row r="1113" spans="1:13" x14ac:dyDescent="0.25">
      <c r="A1113" t="s">
        <v>31</v>
      </c>
      <c r="B1113" t="s">
        <v>59</v>
      </c>
      <c r="C1113" s="2">
        <v>45593</v>
      </c>
      <c r="D1113" s="91">
        <v>0</v>
      </c>
      <c r="E1113" t="s">
        <v>5</v>
      </c>
      <c r="F1113">
        <v>4009822</v>
      </c>
      <c r="G1113" t="s">
        <v>788</v>
      </c>
      <c r="H1113">
        <v>3.75</v>
      </c>
      <c r="I1113">
        <v>1</v>
      </c>
      <c r="J1113">
        <v>3.75</v>
      </c>
      <c r="M1113"/>
    </row>
    <row r="1114" spans="1:13" x14ac:dyDescent="0.25">
      <c r="A1114" t="s">
        <v>31</v>
      </c>
      <c r="B1114" t="s">
        <v>59</v>
      </c>
      <c r="C1114" s="2">
        <v>45593</v>
      </c>
      <c r="D1114" s="91">
        <v>0</v>
      </c>
      <c r="E1114" t="s">
        <v>5</v>
      </c>
      <c r="F1114">
        <v>4009823</v>
      </c>
      <c r="G1114" t="s">
        <v>788</v>
      </c>
      <c r="H1114">
        <v>3.75</v>
      </c>
      <c r="I1114">
        <v>1</v>
      </c>
      <c r="J1114">
        <v>3.75</v>
      </c>
      <c r="M1114"/>
    </row>
    <row r="1115" spans="1:13" hidden="1" x14ac:dyDescent="0.25">
      <c r="A1115" t="s">
        <v>92</v>
      </c>
      <c r="B1115" t="s">
        <v>444</v>
      </c>
      <c r="C1115" s="2">
        <v>45593</v>
      </c>
      <c r="D1115" s="91">
        <v>0</v>
      </c>
      <c r="E1115" t="s">
        <v>5</v>
      </c>
      <c r="F1115">
        <v>4009825</v>
      </c>
      <c r="G1115" t="s">
        <v>788</v>
      </c>
      <c r="H1115">
        <v>0</v>
      </c>
      <c r="I1115">
        <v>0</v>
      </c>
      <c r="J1115">
        <v>0</v>
      </c>
      <c r="M1115"/>
    </row>
    <row r="1116" spans="1:13" hidden="1" x14ac:dyDescent="0.25">
      <c r="A1116" t="s">
        <v>92</v>
      </c>
      <c r="B1116" t="s">
        <v>470</v>
      </c>
      <c r="C1116" s="2">
        <v>45593</v>
      </c>
      <c r="D1116" s="91">
        <v>0</v>
      </c>
      <c r="E1116" t="s">
        <v>5</v>
      </c>
      <c r="F1116">
        <v>4009826</v>
      </c>
      <c r="G1116" t="s">
        <v>788</v>
      </c>
      <c r="H1116">
        <v>0</v>
      </c>
      <c r="I1116">
        <v>0</v>
      </c>
      <c r="J1116">
        <v>0</v>
      </c>
      <c r="M1116"/>
    </row>
    <row r="1117" spans="1:13" hidden="1" x14ac:dyDescent="0.25">
      <c r="A1117" t="s">
        <v>106</v>
      </c>
      <c r="B1117" t="s">
        <v>582</v>
      </c>
      <c r="C1117" s="2">
        <v>45593</v>
      </c>
      <c r="D1117" s="91">
        <v>0</v>
      </c>
      <c r="E1117" t="s">
        <v>26</v>
      </c>
      <c r="F1117">
        <v>4009828</v>
      </c>
      <c r="G1117" t="s">
        <v>788</v>
      </c>
      <c r="H1117">
        <v>0</v>
      </c>
      <c r="I1117">
        <v>0</v>
      </c>
      <c r="J1117">
        <v>0</v>
      </c>
      <c r="M1117"/>
    </row>
    <row r="1118" spans="1:13" hidden="1" x14ac:dyDescent="0.25">
      <c r="A1118" t="s">
        <v>106</v>
      </c>
      <c r="B1118" t="s">
        <v>581</v>
      </c>
      <c r="C1118" s="2">
        <v>45593</v>
      </c>
      <c r="D1118" s="91">
        <v>5</v>
      </c>
      <c r="E1118" t="s">
        <v>5</v>
      </c>
      <c r="F1118">
        <v>4009830</v>
      </c>
      <c r="G1118" t="s">
        <v>788</v>
      </c>
      <c r="H1118">
        <v>5</v>
      </c>
      <c r="I1118">
        <v>0</v>
      </c>
      <c r="J1118">
        <v>0</v>
      </c>
      <c r="M1118"/>
    </row>
    <row r="1119" spans="1:13" x14ac:dyDescent="0.25">
      <c r="A1119" t="s">
        <v>31</v>
      </c>
      <c r="B1119" t="s">
        <v>336</v>
      </c>
      <c r="C1119" s="2">
        <v>45593</v>
      </c>
      <c r="D1119" s="91">
        <v>0</v>
      </c>
      <c r="E1119" t="s">
        <v>5</v>
      </c>
      <c r="F1119">
        <v>4009833</v>
      </c>
      <c r="G1119" t="s">
        <v>788</v>
      </c>
      <c r="H1119">
        <v>3.75</v>
      </c>
      <c r="I1119">
        <v>1</v>
      </c>
      <c r="J1119">
        <v>3.75</v>
      </c>
      <c r="M1119"/>
    </row>
    <row r="1120" spans="1:13" x14ac:dyDescent="0.25">
      <c r="A1120" t="s">
        <v>31</v>
      </c>
      <c r="B1120" t="s">
        <v>55</v>
      </c>
      <c r="C1120" s="2">
        <v>45593</v>
      </c>
      <c r="D1120" s="91">
        <v>0</v>
      </c>
      <c r="E1120" t="s">
        <v>19</v>
      </c>
      <c r="F1120">
        <v>4009834</v>
      </c>
      <c r="G1120" t="s">
        <v>788</v>
      </c>
      <c r="H1120">
        <v>3.75</v>
      </c>
      <c r="I1120">
        <v>1</v>
      </c>
      <c r="J1120">
        <v>3.75</v>
      </c>
      <c r="M1120"/>
    </row>
    <row r="1121" spans="1:13" hidden="1" x14ac:dyDescent="0.25">
      <c r="A1121" t="s">
        <v>92</v>
      </c>
      <c r="B1121" t="s">
        <v>406</v>
      </c>
      <c r="C1121" s="2">
        <v>45593</v>
      </c>
      <c r="D1121" s="91">
        <v>5</v>
      </c>
      <c r="E1121" t="s">
        <v>26</v>
      </c>
      <c r="F1121">
        <v>4009837</v>
      </c>
      <c r="G1121" t="s">
        <v>788</v>
      </c>
      <c r="H1121">
        <v>5</v>
      </c>
      <c r="I1121">
        <v>0</v>
      </c>
      <c r="J1121">
        <v>0</v>
      </c>
      <c r="M1121"/>
    </row>
    <row r="1122" spans="1:13" hidden="1" x14ac:dyDescent="0.25">
      <c r="A1122" t="s">
        <v>92</v>
      </c>
      <c r="B1122" t="s">
        <v>406</v>
      </c>
      <c r="C1122" s="2">
        <v>45593</v>
      </c>
      <c r="D1122" s="91">
        <v>5.5</v>
      </c>
      <c r="E1122" t="s">
        <v>26</v>
      </c>
      <c r="F1122">
        <v>4009838</v>
      </c>
      <c r="G1122" t="s">
        <v>788</v>
      </c>
      <c r="H1122">
        <v>5.5</v>
      </c>
      <c r="I1122">
        <v>0</v>
      </c>
      <c r="J1122">
        <v>0</v>
      </c>
      <c r="M1122"/>
    </row>
    <row r="1123" spans="1:13" hidden="1" x14ac:dyDescent="0.25">
      <c r="A1123" t="s">
        <v>92</v>
      </c>
      <c r="B1123" t="s">
        <v>56</v>
      </c>
      <c r="C1123" s="2">
        <v>45593</v>
      </c>
      <c r="D1123" s="91">
        <v>5.5</v>
      </c>
      <c r="E1123" t="s">
        <v>5</v>
      </c>
      <c r="F1123">
        <v>4009839</v>
      </c>
      <c r="G1123" t="s">
        <v>788</v>
      </c>
      <c r="H1123">
        <v>5.5</v>
      </c>
      <c r="I1123">
        <v>0</v>
      </c>
      <c r="J1123">
        <v>0</v>
      </c>
      <c r="M1123"/>
    </row>
    <row r="1124" spans="1:13" hidden="1" x14ac:dyDescent="0.25">
      <c r="A1124" t="s">
        <v>92</v>
      </c>
      <c r="B1124" t="s">
        <v>406</v>
      </c>
      <c r="C1124" s="2">
        <v>45593</v>
      </c>
      <c r="D1124" s="91">
        <v>5</v>
      </c>
      <c r="E1124" t="s">
        <v>26</v>
      </c>
      <c r="F1124">
        <v>4009840</v>
      </c>
      <c r="G1124" t="s">
        <v>788</v>
      </c>
      <c r="H1124">
        <v>5</v>
      </c>
      <c r="I1124">
        <v>0</v>
      </c>
      <c r="J1124">
        <v>0</v>
      </c>
      <c r="M1124"/>
    </row>
    <row r="1125" spans="1:13" hidden="1" x14ac:dyDescent="0.25">
      <c r="A1125" t="s">
        <v>106</v>
      </c>
      <c r="B1125" t="s">
        <v>390</v>
      </c>
      <c r="C1125" s="2">
        <v>45593</v>
      </c>
      <c r="D1125" s="91">
        <v>0</v>
      </c>
      <c r="E1125" t="s">
        <v>5</v>
      </c>
      <c r="F1125">
        <v>4009842</v>
      </c>
      <c r="G1125" t="s">
        <v>788</v>
      </c>
      <c r="H1125">
        <v>0</v>
      </c>
      <c r="I1125">
        <v>0</v>
      </c>
      <c r="J1125">
        <v>0</v>
      </c>
      <c r="M1125"/>
    </row>
    <row r="1126" spans="1:13" hidden="1" x14ac:dyDescent="0.25">
      <c r="A1126" t="s">
        <v>106</v>
      </c>
      <c r="B1126" t="s">
        <v>406</v>
      </c>
      <c r="C1126" s="2">
        <v>45593</v>
      </c>
      <c r="D1126" s="91">
        <v>0</v>
      </c>
      <c r="E1126" t="s">
        <v>26</v>
      </c>
      <c r="F1126">
        <v>4009843</v>
      </c>
      <c r="G1126" t="s">
        <v>788</v>
      </c>
      <c r="H1126">
        <v>0</v>
      </c>
      <c r="I1126">
        <v>0</v>
      </c>
      <c r="J1126">
        <v>0</v>
      </c>
      <c r="M1126"/>
    </row>
    <row r="1127" spans="1:13" hidden="1" x14ac:dyDescent="0.25">
      <c r="A1127" t="s">
        <v>106</v>
      </c>
      <c r="B1127" t="s">
        <v>390</v>
      </c>
      <c r="C1127" s="2">
        <v>45593</v>
      </c>
      <c r="D1127" s="91">
        <v>0</v>
      </c>
      <c r="E1127" t="s">
        <v>5</v>
      </c>
      <c r="F1127">
        <v>4009844</v>
      </c>
      <c r="G1127" t="s">
        <v>788</v>
      </c>
      <c r="H1127">
        <v>0</v>
      </c>
      <c r="I1127">
        <v>0</v>
      </c>
      <c r="J1127">
        <v>0</v>
      </c>
      <c r="M1127"/>
    </row>
    <row r="1128" spans="1:13" x14ac:dyDescent="0.25">
      <c r="A1128" t="s">
        <v>31</v>
      </c>
      <c r="B1128" t="s">
        <v>333</v>
      </c>
      <c r="C1128" s="2">
        <v>45593</v>
      </c>
      <c r="D1128" s="91">
        <v>0</v>
      </c>
      <c r="E1128" t="s">
        <v>5</v>
      </c>
      <c r="F1128">
        <v>4009846</v>
      </c>
      <c r="G1128" t="s">
        <v>788</v>
      </c>
      <c r="H1128">
        <v>3.75</v>
      </c>
      <c r="I1128">
        <v>1</v>
      </c>
      <c r="J1128">
        <v>3.75</v>
      </c>
      <c r="M1128"/>
    </row>
    <row r="1129" spans="1:13" x14ac:dyDescent="0.25">
      <c r="A1129" t="s">
        <v>31</v>
      </c>
      <c r="B1129" t="s">
        <v>55</v>
      </c>
      <c r="C1129" s="2">
        <v>45593</v>
      </c>
      <c r="D1129" s="91">
        <v>0</v>
      </c>
      <c r="E1129" t="s">
        <v>5</v>
      </c>
      <c r="F1129">
        <v>4009847</v>
      </c>
      <c r="G1129" t="s">
        <v>788</v>
      </c>
      <c r="H1129">
        <v>3.75</v>
      </c>
      <c r="I1129">
        <v>1</v>
      </c>
      <c r="J1129">
        <v>3.75</v>
      </c>
      <c r="M1129"/>
    </row>
    <row r="1130" spans="1:13" hidden="1" x14ac:dyDescent="0.25">
      <c r="A1130" t="s">
        <v>106</v>
      </c>
      <c r="B1130" t="s">
        <v>392</v>
      </c>
      <c r="C1130" s="2">
        <v>45593</v>
      </c>
      <c r="D1130" s="91">
        <v>0</v>
      </c>
      <c r="E1130" t="s">
        <v>26</v>
      </c>
      <c r="F1130">
        <v>4009855</v>
      </c>
      <c r="G1130" t="s">
        <v>788</v>
      </c>
      <c r="H1130">
        <v>0</v>
      </c>
      <c r="I1130">
        <v>0</v>
      </c>
      <c r="J1130">
        <v>0</v>
      </c>
      <c r="M1130"/>
    </row>
    <row r="1131" spans="1:13" hidden="1" x14ac:dyDescent="0.25">
      <c r="A1131" t="s">
        <v>106</v>
      </c>
      <c r="B1131" t="s">
        <v>390</v>
      </c>
      <c r="C1131" s="2">
        <v>45593</v>
      </c>
      <c r="D1131" s="91">
        <v>0</v>
      </c>
      <c r="E1131" t="s">
        <v>5</v>
      </c>
      <c r="F1131">
        <v>4009866</v>
      </c>
      <c r="G1131" t="s">
        <v>788</v>
      </c>
      <c r="H1131">
        <v>0</v>
      </c>
      <c r="I1131">
        <v>0</v>
      </c>
      <c r="J1131">
        <v>0</v>
      </c>
      <c r="M1131"/>
    </row>
    <row r="1132" spans="1:13" hidden="1" x14ac:dyDescent="0.25">
      <c r="A1132" t="s">
        <v>106</v>
      </c>
      <c r="B1132" t="s">
        <v>392</v>
      </c>
      <c r="C1132" s="2">
        <v>45593</v>
      </c>
      <c r="D1132" s="91">
        <v>0</v>
      </c>
      <c r="E1132" t="s">
        <v>26</v>
      </c>
      <c r="F1132">
        <v>4009867</v>
      </c>
      <c r="G1132" t="s">
        <v>788</v>
      </c>
      <c r="H1132">
        <v>0</v>
      </c>
      <c r="I1132">
        <v>0</v>
      </c>
      <c r="J1132">
        <v>0</v>
      </c>
      <c r="M1132"/>
    </row>
    <row r="1133" spans="1:13" hidden="1" x14ac:dyDescent="0.25">
      <c r="A1133" t="s">
        <v>106</v>
      </c>
      <c r="B1133" t="s">
        <v>55</v>
      </c>
      <c r="C1133" s="2">
        <v>45593</v>
      </c>
      <c r="D1133" s="91">
        <v>0</v>
      </c>
      <c r="E1133" t="s">
        <v>5</v>
      </c>
      <c r="F1133">
        <v>4009878</v>
      </c>
      <c r="G1133" t="s">
        <v>788</v>
      </c>
      <c r="H1133">
        <v>0</v>
      </c>
      <c r="I1133">
        <v>0</v>
      </c>
      <c r="J1133">
        <v>0</v>
      </c>
      <c r="M1133"/>
    </row>
    <row r="1134" spans="1:13" hidden="1" x14ac:dyDescent="0.25">
      <c r="A1134" t="s">
        <v>106</v>
      </c>
      <c r="B1134" t="s">
        <v>55</v>
      </c>
      <c r="C1134" s="2">
        <v>45593</v>
      </c>
      <c r="D1134" s="91">
        <v>0</v>
      </c>
      <c r="E1134" t="s">
        <v>5</v>
      </c>
      <c r="F1134">
        <v>4009883</v>
      </c>
      <c r="G1134" t="s">
        <v>788</v>
      </c>
      <c r="H1134">
        <v>5</v>
      </c>
      <c r="I1134">
        <v>1</v>
      </c>
      <c r="J1134">
        <v>5</v>
      </c>
      <c r="M1134"/>
    </row>
    <row r="1135" spans="1:13" hidden="1" x14ac:dyDescent="0.25">
      <c r="A1135" t="s">
        <v>92</v>
      </c>
      <c r="B1135" t="s">
        <v>55</v>
      </c>
      <c r="C1135" s="2">
        <v>45593</v>
      </c>
      <c r="D1135" s="91">
        <v>5.5</v>
      </c>
      <c r="E1135" t="s">
        <v>5</v>
      </c>
      <c r="F1135">
        <v>4009886</v>
      </c>
      <c r="G1135" t="s">
        <v>788</v>
      </c>
      <c r="H1135">
        <v>5.5</v>
      </c>
      <c r="I1135">
        <v>0</v>
      </c>
      <c r="J1135">
        <v>0</v>
      </c>
      <c r="M1135"/>
    </row>
    <row r="1136" spans="1:13" x14ac:dyDescent="0.25">
      <c r="A1136" t="s">
        <v>31</v>
      </c>
      <c r="B1136" t="s">
        <v>734</v>
      </c>
      <c r="C1136" s="2">
        <v>45593</v>
      </c>
      <c r="D1136" s="91">
        <v>0</v>
      </c>
      <c r="E1136" t="s">
        <v>5</v>
      </c>
      <c r="F1136">
        <v>4009891</v>
      </c>
      <c r="G1136" t="s">
        <v>788</v>
      </c>
      <c r="H1136">
        <v>3.75</v>
      </c>
      <c r="I1136">
        <v>1</v>
      </c>
      <c r="J1136">
        <v>3.75</v>
      </c>
      <c r="M1136"/>
    </row>
    <row r="1137" spans="1:13" x14ac:dyDescent="0.25">
      <c r="A1137" t="s">
        <v>31</v>
      </c>
      <c r="B1137" t="s">
        <v>55</v>
      </c>
      <c r="C1137" s="2">
        <v>45593</v>
      </c>
      <c r="D1137" s="91">
        <v>0</v>
      </c>
      <c r="E1137" t="s">
        <v>5</v>
      </c>
      <c r="F1137">
        <v>4009892</v>
      </c>
      <c r="G1137" t="s">
        <v>788</v>
      </c>
      <c r="H1137">
        <v>3.75</v>
      </c>
      <c r="I1137">
        <v>1</v>
      </c>
      <c r="J1137">
        <v>3.75</v>
      </c>
      <c r="M1137"/>
    </row>
    <row r="1138" spans="1:13" x14ac:dyDescent="0.25">
      <c r="A1138" t="s">
        <v>31</v>
      </c>
      <c r="B1138" t="s">
        <v>55</v>
      </c>
      <c r="C1138" s="2">
        <v>45593</v>
      </c>
      <c r="D1138" s="91">
        <v>3.75</v>
      </c>
      <c r="E1138" t="s">
        <v>19</v>
      </c>
      <c r="F1138">
        <v>4009893</v>
      </c>
      <c r="G1138" t="s">
        <v>788</v>
      </c>
      <c r="H1138">
        <v>3.75</v>
      </c>
      <c r="I1138">
        <v>0</v>
      </c>
      <c r="J1138">
        <v>0</v>
      </c>
      <c r="M1138"/>
    </row>
    <row r="1139" spans="1:13" x14ac:dyDescent="0.25">
      <c r="A1139" t="s">
        <v>31</v>
      </c>
      <c r="B1139" t="s">
        <v>734</v>
      </c>
      <c r="C1139" s="2">
        <v>45593</v>
      </c>
      <c r="D1139" s="91">
        <v>0</v>
      </c>
      <c r="E1139" t="s">
        <v>5</v>
      </c>
      <c r="F1139">
        <v>4009894</v>
      </c>
      <c r="G1139" t="s">
        <v>788</v>
      </c>
      <c r="H1139">
        <v>3.75</v>
      </c>
      <c r="I1139">
        <v>1</v>
      </c>
      <c r="J1139">
        <v>3.75</v>
      </c>
      <c r="M1139"/>
    </row>
    <row r="1140" spans="1:13" hidden="1" x14ac:dyDescent="0.25">
      <c r="A1140" t="s">
        <v>106</v>
      </c>
      <c r="B1140" t="s">
        <v>582</v>
      </c>
      <c r="C1140" s="2">
        <v>45593</v>
      </c>
      <c r="D1140" s="91">
        <v>0</v>
      </c>
      <c r="E1140" t="s">
        <v>26</v>
      </c>
      <c r="F1140">
        <v>4009895</v>
      </c>
      <c r="G1140" t="s">
        <v>788</v>
      </c>
      <c r="H1140">
        <v>0</v>
      </c>
      <c r="I1140">
        <v>0</v>
      </c>
      <c r="J1140">
        <v>0</v>
      </c>
      <c r="M1140"/>
    </row>
    <row r="1141" spans="1:13" x14ac:dyDescent="0.25">
      <c r="A1141" t="s">
        <v>31</v>
      </c>
      <c r="B1141" t="s">
        <v>59</v>
      </c>
      <c r="C1141" s="2">
        <v>45593</v>
      </c>
      <c r="D1141" s="91">
        <v>0</v>
      </c>
      <c r="E1141" t="s">
        <v>5</v>
      </c>
      <c r="F1141">
        <v>4009899</v>
      </c>
      <c r="G1141" t="s">
        <v>788</v>
      </c>
      <c r="H1141">
        <v>3.75</v>
      </c>
      <c r="I1141">
        <v>1</v>
      </c>
      <c r="J1141">
        <v>3.75</v>
      </c>
      <c r="M1141"/>
    </row>
    <row r="1142" spans="1:13" hidden="1" x14ac:dyDescent="0.25">
      <c r="A1142" t="s">
        <v>106</v>
      </c>
      <c r="B1142" t="s">
        <v>392</v>
      </c>
      <c r="C1142" s="2">
        <v>45593</v>
      </c>
      <c r="D1142" s="91">
        <v>0</v>
      </c>
      <c r="E1142" t="s">
        <v>26</v>
      </c>
      <c r="F1142">
        <v>4009901</v>
      </c>
      <c r="G1142" t="s">
        <v>788</v>
      </c>
      <c r="H1142">
        <v>0</v>
      </c>
      <c r="I1142">
        <v>0</v>
      </c>
      <c r="J1142">
        <v>0</v>
      </c>
      <c r="M1142"/>
    </row>
    <row r="1143" spans="1:13" x14ac:dyDescent="0.25">
      <c r="A1143" t="s">
        <v>31</v>
      </c>
      <c r="B1143" t="s">
        <v>59</v>
      </c>
      <c r="C1143" s="2">
        <v>45593</v>
      </c>
      <c r="D1143" s="91">
        <v>0</v>
      </c>
      <c r="E1143" t="s">
        <v>5</v>
      </c>
      <c r="F1143">
        <v>4009903</v>
      </c>
      <c r="G1143" t="s">
        <v>788</v>
      </c>
      <c r="H1143">
        <v>3.75</v>
      </c>
      <c r="I1143">
        <v>1</v>
      </c>
      <c r="J1143">
        <v>3.75</v>
      </c>
      <c r="M1143"/>
    </row>
    <row r="1144" spans="1:13" x14ac:dyDescent="0.25">
      <c r="A1144" t="s">
        <v>31</v>
      </c>
      <c r="B1144" t="s">
        <v>734</v>
      </c>
      <c r="C1144" s="2">
        <v>45593</v>
      </c>
      <c r="D1144" s="91">
        <v>0</v>
      </c>
      <c r="E1144" t="s">
        <v>5</v>
      </c>
      <c r="F1144">
        <v>4009904</v>
      </c>
      <c r="G1144" t="s">
        <v>788</v>
      </c>
      <c r="H1144">
        <v>3.75</v>
      </c>
      <c r="I1144">
        <v>1</v>
      </c>
      <c r="J1144">
        <v>3.75</v>
      </c>
      <c r="M1144"/>
    </row>
    <row r="1145" spans="1:13" hidden="1" x14ac:dyDescent="0.25">
      <c r="A1145" t="s">
        <v>106</v>
      </c>
      <c r="B1145" t="s">
        <v>470</v>
      </c>
      <c r="C1145" s="2">
        <v>45593</v>
      </c>
      <c r="D1145" s="91">
        <v>0</v>
      </c>
      <c r="E1145" t="s">
        <v>5</v>
      </c>
      <c r="F1145">
        <v>4009910</v>
      </c>
      <c r="G1145" t="s">
        <v>788</v>
      </c>
      <c r="H1145">
        <v>0</v>
      </c>
      <c r="I1145">
        <v>0</v>
      </c>
      <c r="J1145">
        <v>0</v>
      </c>
      <c r="M1145"/>
    </row>
    <row r="1146" spans="1:13" x14ac:dyDescent="0.25">
      <c r="A1146" t="s">
        <v>31</v>
      </c>
      <c r="B1146" t="s">
        <v>55</v>
      </c>
      <c r="C1146" s="2">
        <v>45593</v>
      </c>
      <c r="D1146" s="91">
        <v>3.75</v>
      </c>
      <c r="E1146" t="s">
        <v>19</v>
      </c>
      <c r="F1146">
        <v>4009914</v>
      </c>
      <c r="G1146" t="s">
        <v>788</v>
      </c>
      <c r="H1146">
        <v>3.75</v>
      </c>
      <c r="I1146">
        <v>0</v>
      </c>
      <c r="J1146">
        <v>0</v>
      </c>
      <c r="M1146"/>
    </row>
    <row r="1147" spans="1:13" x14ac:dyDescent="0.25">
      <c r="A1147" t="s">
        <v>31</v>
      </c>
      <c r="B1147" t="s">
        <v>734</v>
      </c>
      <c r="C1147" s="2">
        <v>45593</v>
      </c>
      <c r="D1147" s="91">
        <v>0</v>
      </c>
      <c r="E1147" t="s">
        <v>5</v>
      </c>
      <c r="F1147">
        <v>4009915</v>
      </c>
      <c r="G1147" t="s">
        <v>788</v>
      </c>
      <c r="H1147">
        <v>3.75</v>
      </c>
      <c r="I1147">
        <v>1</v>
      </c>
      <c r="J1147">
        <v>3.75</v>
      </c>
      <c r="M1147"/>
    </row>
    <row r="1148" spans="1:13" hidden="1" x14ac:dyDescent="0.25">
      <c r="A1148" t="s">
        <v>106</v>
      </c>
      <c r="B1148" t="s">
        <v>582</v>
      </c>
      <c r="C1148" s="2">
        <v>45593</v>
      </c>
      <c r="D1148" s="91">
        <v>5</v>
      </c>
      <c r="E1148" t="s">
        <v>26</v>
      </c>
      <c r="F1148">
        <v>4009922</v>
      </c>
      <c r="G1148" t="s">
        <v>788</v>
      </c>
      <c r="H1148">
        <v>5</v>
      </c>
      <c r="I1148">
        <v>0</v>
      </c>
      <c r="J1148">
        <v>0</v>
      </c>
      <c r="M1148"/>
    </row>
    <row r="1149" spans="1:13" x14ac:dyDescent="0.25">
      <c r="A1149" t="s">
        <v>31</v>
      </c>
      <c r="B1149" t="s">
        <v>336</v>
      </c>
      <c r="C1149" s="2">
        <v>45593</v>
      </c>
      <c r="D1149" s="91">
        <v>0</v>
      </c>
      <c r="E1149" t="s">
        <v>5</v>
      </c>
      <c r="F1149">
        <v>4009927</v>
      </c>
      <c r="G1149" t="s">
        <v>788</v>
      </c>
      <c r="H1149">
        <v>3.75</v>
      </c>
      <c r="I1149">
        <v>1</v>
      </c>
      <c r="J1149">
        <v>3.75</v>
      </c>
      <c r="M1149"/>
    </row>
    <row r="1150" spans="1:13" x14ac:dyDescent="0.25">
      <c r="A1150" t="s">
        <v>31</v>
      </c>
      <c r="B1150" t="s">
        <v>333</v>
      </c>
      <c r="C1150" s="2">
        <v>45593</v>
      </c>
      <c r="D1150" s="91">
        <v>0</v>
      </c>
      <c r="E1150" t="s">
        <v>5</v>
      </c>
      <c r="F1150">
        <v>4009928</v>
      </c>
      <c r="G1150" t="s">
        <v>788</v>
      </c>
      <c r="H1150">
        <v>3.75</v>
      </c>
      <c r="I1150">
        <v>1</v>
      </c>
      <c r="J1150">
        <v>3.75</v>
      </c>
      <c r="M1150"/>
    </row>
    <row r="1151" spans="1:13" hidden="1" x14ac:dyDescent="0.25">
      <c r="A1151" t="s">
        <v>106</v>
      </c>
      <c r="B1151" t="s">
        <v>406</v>
      </c>
      <c r="C1151" s="2">
        <v>45593</v>
      </c>
      <c r="D1151" s="91">
        <v>0</v>
      </c>
      <c r="E1151" t="s">
        <v>26</v>
      </c>
      <c r="F1151">
        <v>4009929</v>
      </c>
      <c r="G1151" t="s">
        <v>788</v>
      </c>
      <c r="H1151">
        <v>0</v>
      </c>
      <c r="I1151">
        <v>0</v>
      </c>
      <c r="J1151">
        <v>0</v>
      </c>
      <c r="M1151"/>
    </row>
    <row r="1152" spans="1:13" hidden="1" x14ac:dyDescent="0.25">
      <c r="A1152" t="s">
        <v>106</v>
      </c>
      <c r="B1152" t="s">
        <v>582</v>
      </c>
      <c r="C1152" s="2">
        <v>45593</v>
      </c>
      <c r="D1152" s="91">
        <v>0</v>
      </c>
      <c r="E1152" t="s">
        <v>26</v>
      </c>
      <c r="F1152">
        <v>4009930</v>
      </c>
      <c r="G1152" t="s">
        <v>788</v>
      </c>
      <c r="H1152">
        <v>0</v>
      </c>
      <c r="I1152">
        <v>0</v>
      </c>
      <c r="J1152">
        <v>0</v>
      </c>
      <c r="M1152"/>
    </row>
    <row r="1153" spans="1:13" hidden="1" x14ac:dyDescent="0.25">
      <c r="A1153" t="s">
        <v>106</v>
      </c>
      <c r="B1153" t="s">
        <v>432</v>
      </c>
      <c r="C1153" s="2">
        <v>45593</v>
      </c>
      <c r="D1153" s="91">
        <v>5</v>
      </c>
      <c r="E1153" t="s">
        <v>26</v>
      </c>
      <c r="F1153">
        <v>4009931</v>
      </c>
      <c r="G1153" t="s">
        <v>788</v>
      </c>
      <c r="H1153">
        <v>5</v>
      </c>
      <c r="I1153">
        <v>0</v>
      </c>
      <c r="J1153">
        <v>0</v>
      </c>
      <c r="M1153"/>
    </row>
    <row r="1154" spans="1:13" hidden="1" x14ac:dyDescent="0.25">
      <c r="A1154" t="s">
        <v>106</v>
      </c>
      <c r="B1154" t="s">
        <v>60</v>
      </c>
      <c r="C1154" s="2">
        <v>45593</v>
      </c>
      <c r="D1154" s="91">
        <v>5</v>
      </c>
      <c r="E1154" t="s">
        <v>5</v>
      </c>
      <c r="F1154">
        <v>4009932</v>
      </c>
      <c r="G1154" t="s">
        <v>788</v>
      </c>
      <c r="H1154">
        <v>5</v>
      </c>
      <c r="I1154">
        <v>0</v>
      </c>
      <c r="J1154">
        <v>0</v>
      </c>
      <c r="M1154"/>
    </row>
    <row r="1155" spans="1:13" hidden="1" x14ac:dyDescent="0.25">
      <c r="A1155" t="s">
        <v>106</v>
      </c>
      <c r="B1155" t="s">
        <v>55</v>
      </c>
      <c r="C1155" s="2">
        <v>45593</v>
      </c>
      <c r="D1155" s="91">
        <v>0</v>
      </c>
      <c r="E1155" t="s">
        <v>5</v>
      </c>
      <c r="F1155">
        <v>4009934</v>
      </c>
      <c r="G1155" t="s">
        <v>788</v>
      </c>
      <c r="H1155">
        <v>0</v>
      </c>
      <c r="I1155">
        <v>0</v>
      </c>
      <c r="J1155">
        <v>0</v>
      </c>
      <c r="M1155"/>
    </row>
    <row r="1156" spans="1:13" hidden="1" x14ac:dyDescent="0.25">
      <c r="A1156" t="s">
        <v>92</v>
      </c>
      <c r="B1156" t="s">
        <v>444</v>
      </c>
      <c r="C1156" s="2">
        <v>45593</v>
      </c>
      <c r="D1156" s="91">
        <v>0</v>
      </c>
      <c r="E1156" t="s">
        <v>5</v>
      </c>
      <c r="F1156">
        <v>4009938</v>
      </c>
      <c r="G1156" t="s">
        <v>788</v>
      </c>
      <c r="H1156">
        <v>0</v>
      </c>
      <c r="I1156">
        <v>0</v>
      </c>
      <c r="J1156">
        <v>0</v>
      </c>
      <c r="M1156"/>
    </row>
    <row r="1157" spans="1:13" x14ac:dyDescent="0.25">
      <c r="A1157" t="s">
        <v>31</v>
      </c>
      <c r="B1157" t="s">
        <v>734</v>
      </c>
      <c r="C1157" s="2">
        <v>45593</v>
      </c>
      <c r="D1157" s="91">
        <v>0</v>
      </c>
      <c r="E1157" t="s">
        <v>5</v>
      </c>
      <c r="F1157">
        <v>4009940</v>
      </c>
      <c r="G1157" t="s">
        <v>788</v>
      </c>
      <c r="H1157">
        <v>3.75</v>
      </c>
      <c r="I1157">
        <v>1</v>
      </c>
      <c r="J1157">
        <v>3.75</v>
      </c>
      <c r="M1157"/>
    </row>
    <row r="1158" spans="1:13" x14ac:dyDescent="0.25">
      <c r="A1158" t="s">
        <v>31</v>
      </c>
      <c r="B1158" t="s">
        <v>59</v>
      </c>
      <c r="C1158" s="2">
        <v>45593</v>
      </c>
      <c r="D1158" s="91">
        <v>0</v>
      </c>
      <c r="E1158" t="s">
        <v>5</v>
      </c>
      <c r="F1158">
        <v>4009941</v>
      </c>
      <c r="G1158" t="s">
        <v>788</v>
      </c>
      <c r="H1158">
        <v>3.75</v>
      </c>
      <c r="I1158">
        <v>1</v>
      </c>
      <c r="J1158">
        <v>3.75</v>
      </c>
      <c r="M1158"/>
    </row>
    <row r="1159" spans="1:13" hidden="1" x14ac:dyDescent="0.25">
      <c r="A1159" t="s">
        <v>106</v>
      </c>
      <c r="B1159" t="s">
        <v>390</v>
      </c>
      <c r="C1159" s="2">
        <v>45593</v>
      </c>
      <c r="D1159" s="91">
        <v>0</v>
      </c>
      <c r="E1159" t="s">
        <v>5</v>
      </c>
      <c r="F1159">
        <v>4009942</v>
      </c>
      <c r="G1159" t="s">
        <v>788</v>
      </c>
      <c r="H1159">
        <v>0</v>
      </c>
      <c r="I1159">
        <v>0</v>
      </c>
      <c r="J1159">
        <v>0</v>
      </c>
      <c r="M1159"/>
    </row>
    <row r="1160" spans="1:13" hidden="1" x14ac:dyDescent="0.25">
      <c r="A1160" t="s">
        <v>106</v>
      </c>
      <c r="B1160" t="s">
        <v>392</v>
      </c>
      <c r="C1160" s="2">
        <v>45593</v>
      </c>
      <c r="D1160" s="91">
        <v>0</v>
      </c>
      <c r="E1160" t="s">
        <v>26</v>
      </c>
      <c r="F1160">
        <v>4009943</v>
      </c>
      <c r="G1160" t="s">
        <v>788</v>
      </c>
      <c r="H1160">
        <v>0</v>
      </c>
      <c r="I1160">
        <v>0</v>
      </c>
      <c r="J1160">
        <v>0</v>
      </c>
      <c r="M1160"/>
    </row>
    <row r="1161" spans="1:13" x14ac:dyDescent="0.25">
      <c r="A1161" t="s">
        <v>31</v>
      </c>
      <c r="B1161" t="s">
        <v>333</v>
      </c>
      <c r="C1161" s="2">
        <v>45593</v>
      </c>
      <c r="D1161" s="91">
        <v>0</v>
      </c>
      <c r="E1161" t="s">
        <v>5</v>
      </c>
      <c r="F1161">
        <v>4009944</v>
      </c>
      <c r="G1161" t="s">
        <v>788</v>
      </c>
      <c r="H1161">
        <v>3.75</v>
      </c>
      <c r="I1161">
        <v>1</v>
      </c>
      <c r="J1161">
        <v>3.75</v>
      </c>
      <c r="M1161"/>
    </row>
    <row r="1162" spans="1:13" hidden="1" x14ac:dyDescent="0.25">
      <c r="A1162" t="s">
        <v>92</v>
      </c>
      <c r="B1162" t="s">
        <v>55</v>
      </c>
      <c r="C1162" s="2">
        <v>45593</v>
      </c>
      <c r="D1162" s="91">
        <v>0</v>
      </c>
      <c r="E1162" t="s">
        <v>5</v>
      </c>
      <c r="F1162">
        <v>4009945</v>
      </c>
      <c r="G1162" t="s">
        <v>788</v>
      </c>
      <c r="H1162">
        <v>0</v>
      </c>
      <c r="I1162">
        <v>0</v>
      </c>
      <c r="J1162">
        <v>0</v>
      </c>
      <c r="M1162"/>
    </row>
    <row r="1163" spans="1:13" x14ac:dyDescent="0.25">
      <c r="A1163" t="s">
        <v>31</v>
      </c>
      <c r="B1163" t="s">
        <v>59</v>
      </c>
      <c r="C1163" s="2">
        <v>45593</v>
      </c>
      <c r="D1163" s="91">
        <v>0</v>
      </c>
      <c r="E1163" t="s">
        <v>5</v>
      </c>
      <c r="F1163">
        <v>4009947</v>
      </c>
      <c r="G1163" t="s">
        <v>788</v>
      </c>
      <c r="H1163">
        <v>3.75</v>
      </c>
      <c r="I1163">
        <v>1</v>
      </c>
      <c r="J1163">
        <v>3.75</v>
      </c>
      <c r="M1163"/>
    </row>
    <row r="1164" spans="1:13" x14ac:dyDescent="0.25">
      <c r="A1164" t="s">
        <v>31</v>
      </c>
      <c r="B1164" t="s">
        <v>734</v>
      </c>
      <c r="C1164" s="2">
        <v>45593</v>
      </c>
      <c r="D1164" s="91">
        <v>0</v>
      </c>
      <c r="E1164" t="s">
        <v>5</v>
      </c>
      <c r="F1164">
        <v>4009948</v>
      </c>
      <c r="G1164" t="s">
        <v>788</v>
      </c>
      <c r="H1164">
        <v>3.75</v>
      </c>
      <c r="I1164">
        <v>1</v>
      </c>
      <c r="J1164">
        <v>3.75</v>
      </c>
      <c r="M1164"/>
    </row>
    <row r="1165" spans="1:13" x14ac:dyDescent="0.25">
      <c r="A1165" t="s">
        <v>31</v>
      </c>
      <c r="B1165" t="s">
        <v>333</v>
      </c>
      <c r="C1165" s="2">
        <v>45593</v>
      </c>
      <c r="D1165" s="91">
        <v>0</v>
      </c>
      <c r="E1165" t="s">
        <v>5</v>
      </c>
      <c r="F1165">
        <v>4009951</v>
      </c>
      <c r="G1165" t="s">
        <v>788</v>
      </c>
      <c r="H1165">
        <v>3.75</v>
      </c>
      <c r="I1165">
        <v>1</v>
      </c>
      <c r="J1165">
        <v>3.75</v>
      </c>
      <c r="M1165"/>
    </row>
    <row r="1166" spans="1:13" x14ac:dyDescent="0.25">
      <c r="A1166" t="s">
        <v>31</v>
      </c>
      <c r="B1166" t="s">
        <v>333</v>
      </c>
      <c r="C1166" s="2">
        <v>45593</v>
      </c>
      <c r="D1166" s="91">
        <v>0</v>
      </c>
      <c r="E1166" t="s">
        <v>5</v>
      </c>
      <c r="F1166">
        <v>4009952</v>
      </c>
      <c r="G1166" t="s">
        <v>788</v>
      </c>
      <c r="H1166">
        <v>0</v>
      </c>
      <c r="I1166">
        <v>0</v>
      </c>
      <c r="J1166">
        <v>0</v>
      </c>
      <c r="M1166"/>
    </row>
    <row r="1167" spans="1:13" x14ac:dyDescent="0.25">
      <c r="A1167" t="s">
        <v>31</v>
      </c>
      <c r="B1167" t="s">
        <v>698</v>
      </c>
      <c r="C1167" s="2">
        <v>45593</v>
      </c>
      <c r="D1167" s="91">
        <v>3.75</v>
      </c>
      <c r="E1167" t="s">
        <v>5</v>
      </c>
      <c r="F1167">
        <v>4009953</v>
      </c>
      <c r="G1167" t="s">
        <v>788</v>
      </c>
      <c r="H1167">
        <v>3.75</v>
      </c>
      <c r="I1167">
        <v>0</v>
      </c>
      <c r="J1167">
        <v>0</v>
      </c>
      <c r="M1167"/>
    </row>
    <row r="1168" spans="1:13" x14ac:dyDescent="0.25">
      <c r="A1168" t="s">
        <v>31</v>
      </c>
      <c r="B1168" t="s">
        <v>55</v>
      </c>
      <c r="C1168" s="2">
        <v>45593</v>
      </c>
      <c r="D1168" s="91">
        <v>3.75</v>
      </c>
      <c r="E1168" t="s">
        <v>19</v>
      </c>
      <c r="F1168">
        <v>4009954</v>
      </c>
      <c r="G1168" t="s">
        <v>788</v>
      </c>
      <c r="H1168">
        <v>3.75</v>
      </c>
      <c r="I1168">
        <v>0</v>
      </c>
      <c r="J1168">
        <v>0</v>
      </c>
      <c r="M1168"/>
    </row>
    <row r="1169" spans="1:13" hidden="1" x14ac:dyDescent="0.25">
      <c r="A1169" t="s">
        <v>106</v>
      </c>
      <c r="B1169" t="s">
        <v>392</v>
      </c>
      <c r="C1169" s="2">
        <v>45593</v>
      </c>
      <c r="D1169" s="91">
        <v>5</v>
      </c>
      <c r="E1169" t="s">
        <v>26</v>
      </c>
      <c r="F1169">
        <v>4009955</v>
      </c>
      <c r="G1169" t="s">
        <v>788</v>
      </c>
      <c r="H1169">
        <v>5</v>
      </c>
      <c r="I1169">
        <v>0</v>
      </c>
      <c r="J1169">
        <v>0</v>
      </c>
      <c r="M1169"/>
    </row>
    <row r="1170" spans="1:13" hidden="1" x14ac:dyDescent="0.25">
      <c r="A1170" t="s">
        <v>92</v>
      </c>
      <c r="B1170" t="s">
        <v>390</v>
      </c>
      <c r="C1170" s="2">
        <v>45593</v>
      </c>
      <c r="D1170" s="91">
        <v>0</v>
      </c>
      <c r="E1170" t="s">
        <v>5</v>
      </c>
      <c r="F1170">
        <v>4009960</v>
      </c>
      <c r="G1170" t="s">
        <v>788</v>
      </c>
      <c r="H1170">
        <v>0</v>
      </c>
      <c r="I1170">
        <v>0</v>
      </c>
      <c r="J1170">
        <v>0</v>
      </c>
      <c r="M1170"/>
    </row>
    <row r="1171" spans="1:13" hidden="1" x14ac:dyDescent="0.25">
      <c r="A1171" t="s">
        <v>92</v>
      </c>
      <c r="B1171" t="s">
        <v>470</v>
      </c>
      <c r="C1171" s="2">
        <v>45593</v>
      </c>
      <c r="D1171" s="91">
        <v>0</v>
      </c>
      <c r="E1171" t="s">
        <v>5</v>
      </c>
      <c r="F1171">
        <v>4009963</v>
      </c>
      <c r="G1171" t="s">
        <v>788</v>
      </c>
      <c r="H1171">
        <v>0</v>
      </c>
      <c r="I1171">
        <v>0</v>
      </c>
      <c r="J1171">
        <v>0</v>
      </c>
      <c r="M1171"/>
    </row>
    <row r="1172" spans="1:13" hidden="1" x14ac:dyDescent="0.25">
      <c r="A1172" t="s">
        <v>92</v>
      </c>
      <c r="B1172" t="s">
        <v>55</v>
      </c>
      <c r="C1172" s="2">
        <v>45593</v>
      </c>
      <c r="D1172" s="91">
        <v>0</v>
      </c>
      <c r="E1172" t="s">
        <v>5</v>
      </c>
      <c r="F1172">
        <v>4009964</v>
      </c>
      <c r="G1172" t="s">
        <v>788</v>
      </c>
      <c r="H1172">
        <v>0</v>
      </c>
      <c r="I1172">
        <v>0</v>
      </c>
      <c r="J1172">
        <v>0</v>
      </c>
      <c r="M1172"/>
    </row>
    <row r="1173" spans="1:13" hidden="1" x14ac:dyDescent="0.25">
      <c r="A1173" t="s">
        <v>92</v>
      </c>
      <c r="B1173" t="s">
        <v>470</v>
      </c>
      <c r="C1173" s="2">
        <v>45593</v>
      </c>
      <c r="D1173" s="91">
        <v>0</v>
      </c>
      <c r="E1173" t="s">
        <v>5</v>
      </c>
      <c r="F1173">
        <v>4009965</v>
      </c>
      <c r="G1173" t="s">
        <v>788</v>
      </c>
      <c r="H1173">
        <v>0</v>
      </c>
      <c r="I1173">
        <v>0</v>
      </c>
      <c r="J1173">
        <v>0</v>
      </c>
      <c r="M1173"/>
    </row>
    <row r="1174" spans="1:13" hidden="1" x14ac:dyDescent="0.25">
      <c r="A1174" t="s">
        <v>92</v>
      </c>
      <c r="B1174" t="s">
        <v>56</v>
      </c>
      <c r="C1174" s="2">
        <v>45593</v>
      </c>
      <c r="D1174" s="91">
        <v>0</v>
      </c>
      <c r="E1174" t="s">
        <v>5</v>
      </c>
      <c r="F1174">
        <v>4009966</v>
      </c>
      <c r="G1174" t="s">
        <v>788</v>
      </c>
      <c r="H1174">
        <v>0</v>
      </c>
      <c r="I1174">
        <v>0</v>
      </c>
      <c r="J1174">
        <v>0</v>
      </c>
      <c r="M1174"/>
    </row>
    <row r="1175" spans="1:13" x14ac:dyDescent="0.25">
      <c r="A1175" t="s">
        <v>31</v>
      </c>
      <c r="B1175" t="s">
        <v>55</v>
      </c>
      <c r="C1175" s="2">
        <v>45593</v>
      </c>
      <c r="D1175" s="91">
        <v>3.75</v>
      </c>
      <c r="E1175" t="s">
        <v>19</v>
      </c>
      <c r="F1175">
        <v>4009969</v>
      </c>
      <c r="G1175" t="s">
        <v>788</v>
      </c>
      <c r="H1175">
        <v>3.75</v>
      </c>
      <c r="I1175">
        <v>0</v>
      </c>
      <c r="J1175">
        <v>0</v>
      </c>
      <c r="M1175"/>
    </row>
    <row r="1176" spans="1:13" x14ac:dyDescent="0.25">
      <c r="A1176" t="s">
        <v>31</v>
      </c>
      <c r="B1176" t="s">
        <v>55</v>
      </c>
      <c r="C1176" s="2">
        <v>45593</v>
      </c>
      <c r="D1176" s="91">
        <v>3.75</v>
      </c>
      <c r="E1176" t="s">
        <v>19</v>
      </c>
      <c r="F1176">
        <v>4009970</v>
      </c>
      <c r="G1176" t="s">
        <v>788</v>
      </c>
      <c r="H1176">
        <v>3.75</v>
      </c>
      <c r="I1176">
        <v>0</v>
      </c>
      <c r="J1176">
        <v>0</v>
      </c>
      <c r="M1176"/>
    </row>
    <row r="1177" spans="1:13" hidden="1" x14ac:dyDescent="0.25">
      <c r="A1177" t="s">
        <v>106</v>
      </c>
      <c r="B1177" t="s">
        <v>55</v>
      </c>
      <c r="C1177" s="2">
        <v>45593</v>
      </c>
      <c r="D1177" s="91">
        <v>5</v>
      </c>
      <c r="E1177" t="s">
        <v>19</v>
      </c>
      <c r="F1177">
        <v>4009975</v>
      </c>
      <c r="G1177" t="s">
        <v>788</v>
      </c>
      <c r="H1177">
        <v>5</v>
      </c>
      <c r="I1177">
        <v>0</v>
      </c>
      <c r="J1177">
        <v>0</v>
      </c>
      <c r="M1177"/>
    </row>
    <row r="1178" spans="1:13" hidden="1" x14ac:dyDescent="0.25">
      <c r="A1178" t="s">
        <v>106</v>
      </c>
      <c r="B1178" t="s">
        <v>406</v>
      </c>
      <c r="C1178" s="2">
        <v>45593</v>
      </c>
      <c r="D1178" s="91">
        <v>0</v>
      </c>
      <c r="E1178" t="s">
        <v>26</v>
      </c>
      <c r="F1178">
        <v>4009976</v>
      </c>
      <c r="G1178" t="s">
        <v>788</v>
      </c>
      <c r="H1178">
        <v>5</v>
      </c>
      <c r="I1178">
        <v>1</v>
      </c>
      <c r="J1178">
        <v>5</v>
      </c>
      <c r="M1178"/>
    </row>
    <row r="1179" spans="1:13" hidden="1" x14ac:dyDescent="0.25">
      <c r="A1179" t="s">
        <v>106</v>
      </c>
      <c r="B1179" t="s">
        <v>406</v>
      </c>
      <c r="C1179" s="2">
        <v>45593</v>
      </c>
      <c r="D1179" s="91">
        <v>0</v>
      </c>
      <c r="E1179" t="s">
        <v>26</v>
      </c>
      <c r="F1179">
        <v>4009994</v>
      </c>
      <c r="G1179" t="s">
        <v>788</v>
      </c>
      <c r="H1179">
        <v>0</v>
      </c>
      <c r="I1179">
        <v>0</v>
      </c>
      <c r="J1179">
        <v>0</v>
      </c>
      <c r="M1179"/>
    </row>
    <row r="1180" spans="1:13" hidden="1" x14ac:dyDescent="0.25">
      <c r="A1180" t="s">
        <v>106</v>
      </c>
      <c r="B1180" t="s">
        <v>392</v>
      </c>
      <c r="C1180" s="2">
        <v>45593</v>
      </c>
      <c r="D1180" s="91">
        <v>0</v>
      </c>
      <c r="E1180" t="s">
        <v>26</v>
      </c>
      <c r="F1180">
        <v>4009995</v>
      </c>
      <c r="G1180" t="s">
        <v>788</v>
      </c>
      <c r="H1180">
        <v>0</v>
      </c>
      <c r="I1180">
        <v>0</v>
      </c>
      <c r="J1180">
        <v>0</v>
      </c>
      <c r="M1180"/>
    </row>
    <row r="1181" spans="1:13" x14ac:dyDescent="0.25">
      <c r="A1181" t="s">
        <v>31</v>
      </c>
      <c r="B1181" t="s">
        <v>698</v>
      </c>
      <c r="C1181" s="2">
        <v>45593</v>
      </c>
      <c r="D1181" s="91">
        <v>3.75</v>
      </c>
      <c r="E1181" t="s">
        <v>5</v>
      </c>
      <c r="F1181">
        <v>4010002</v>
      </c>
      <c r="G1181" t="s">
        <v>788</v>
      </c>
      <c r="H1181">
        <v>3.75</v>
      </c>
      <c r="I1181">
        <v>0</v>
      </c>
      <c r="J1181">
        <v>0</v>
      </c>
      <c r="M1181"/>
    </row>
    <row r="1182" spans="1:13" x14ac:dyDescent="0.25">
      <c r="A1182" t="s">
        <v>31</v>
      </c>
      <c r="B1182" t="s">
        <v>734</v>
      </c>
      <c r="C1182" s="2">
        <v>45593</v>
      </c>
      <c r="D1182" s="91">
        <v>0</v>
      </c>
      <c r="E1182" t="s">
        <v>5</v>
      </c>
      <c r="F1182">
        <v>4010003</v>
      </c>
      <c r="G1182" t="s">
        <v>788</v>
      </c>
      <c r="H1182">
        <v>3.75</v>
      </c>
      <c r="I1182">
        <v>1</v>
      </c>
      <c r="J1182">
        <v>3.75</v>
      </c>
      <c r="M1182"/>
    </row>
    <row r="1183" spans="1:13" x14ac:dyDescent="0.25">
      <c r="A1183" t="s">
        <v>31</v>
      </c>
      <c r="B1183" t="s">
        <v>59</v>
      </c>
      <c r="C1183" s="2">
        <v>45593</v>
      </c>
      <c r="D1183" s="91">
        <v>0</v>
      </c>
      <c r="E1183" t="s">
        <v>5</v>
      </c>
      <c r="F1183">
        <v>4010013</v>
      </c>
      <c r="G1183" t="s">
        <v>788</v>
      </c>
      <c r="H1183">
        <v>3.75</v>
      </c>
      <c r="I1183">
        <v>1</v>
      </c>
      <c r="J1183">
        <v>3.75</v>
      </c>
      <c r="M1183"/>
    </row>
    <row r="1184" spans="1:13" hidden="1" x14ac:dyDescent="0.25">
      <c r="A1184" t="s">
        <v>106</v>
      </c>
      <c r="B1184" t="s">
        <v>392</v>
      </c>
      <c r="C1184" s="2">
        <v>45593</v>
      </c>
      <c r="D1184" s="91">
        <v>0</v>
      </c>
      <c r="E1184" t="s">
        <v>5</v>
      </c>
      <c r="F1184">
        <v>4010017</v>
      </c>
      <c r="G1184" t="s">
        <v>788</v>
      </c>
      <c r="H1184">
        <v>0</v>
      </c>
      <c r="I1184">
        <v>0</v>
      </c>
      <c r="J1184">
        <v>0</v>
      </c>
      <c r="M1184"/>
    </row>
    <row r="1185" spans="1:13" x14ac:dyDescent="0.25">
      <c r="A1185" t="s">
        <v>31</v>
      </c>
      <c r="B1185" t="s">
        <v>59</v>
      </c>
      <c r="C1185" s="2">
        <v>45593</v>
      </c>
      <c r="D1185" s="91">
        <v>0</v>
      </c>
      <c r="E1185" t="s">
        <v>5</v>
      </c>
      <c r="F1185">
        <v>4010018</v>
      </c>
      <c r="G1185" t="s">
        <v>788</v>
      </c>
      <c r="H1185">
        <v>3.75</v>
      </c>
      <c r="I1185">
        <v>1</v>
      </c>
      <c r="J1185">
        <v>3.75</v>
      </c>
      <c r="M1185"/>
    </row>
    <row r="1186" spans="1:13" x14ac:dyDescent="0.25">
      <c r="A1186" t="s">
        <v>31</v>
      </c>
      <c r="B1186" t="s">
        <v>59</v>
      </c>
      <c r="C1186" s="2">
        <v>45593</v>
      </c>
      <c r="D1186" s="91">
        <v>0</v>
      </c>
      <c r="E1186" t="s">
        <v>5</v>
      </c>
      <c r="F1186">
        <v>4010019</v>
      </c>
      <c r="G1186" t="s">
        <v>788</v>
      </c>
      <c r="H1186">
        <v>3.75</v>
      </c>
      <c r="I1186">
        <v>1</v>
      </c>
      <c r="J1186">
        <v>3.75</v>
      </c>
      <c r="M1186"/>
    </row>
    <row r="1187" spans="1:13" x14ac:dyDescent="0.25">
      <c r="A1187" t="s">
        <v>31</v>
      </c>
      <c r="B1187" t="s">
        <v>59</v>
      </c>
      <c r="C1187" s="2">
        <v>45593</v>
      </c>
      <c r="D1187" s="91">
        <v>0</v>
      </c>
      <c r="E1187" t="s">
        <v>5</v>
      </c>
      <c r="F1187">
        <v>4010020</v>
      </c>
      <c r="G1187" t="s">
        <v>788</v>
      </c>
      <c r="H1187">
        <v>3.75</v>
      </c>
      <c r="I1187">
        <v>1</v>
      </c>
      <c r="J1187">
        <v>3.75</v>
      </c>
      <c r="M1187"/>
    </row>
    <row r="1188" spans="1:13" hidden="1" x14ac:dyDescent="0.25">
      <c r="A1188" t="s">
        <v>106</v>
      </c>
      <c r="B1188" t="s">
        <v>581</v>
      </c>
      <c r="C1188" s="2">
        <v>45593</v>
      </c>
      <c r="D1188" s="91">
        <v>5</v>
      </c>
      <c r="E1188" t="s">
        <v>5</v>
      </c>
      <c r="F1188">
        <v>4010025</v>
      </c>
      <c r="G1188" t="s">
        <v>788</v>
      </c>
      <c r="H1188">
        <v>5</v>
      </c>
      <c r="I1188">
        <v>0</v>
      </c>
      <c r="J1188">
        <v>0</v>
      </c>
      <c r="M1188"/>
    </row>
    <row r="1189" spans="1:13" x14ac:dyDescent="0.25">
      <c r="A1189" t="s">
        <v>31</v>
      </c>
      <c r="B1189" t="s">
        <v>55</v>
      </c>
      <c r="C1189" s="2">
        <v>45593</v>
      </c>
      <c r="D1189" s="91">
        <v>3.75</v>
      </c>
      <c r="E1189" t="s">
        <v>19</v>
      </c>
      <c r="F1189">
        <v>4010033</v>
      </c>
      <c r="G1189" t="s">
        <v>788</v>
      </c>
      <c r="H1189">
        <v>3.75</v>
      </c>
      <c r="I1189">
        <v>0</v>
      </c>
      <c r="J1189">
        <v>0</v>
      </c>
      <c r="M1189"/>
    </row>
    <row r="1190" spans="1:13" x14ac:dyDescent="0.25">
      <c r="A1190" t="s">
        <v>31</v>
      </c>
      <c r="B1190" t="s">
        <v>734</v>
      </c>
      <c r="C1190" s="2">
        <v>45593</v>
      </c>
      <c r="D1190" s="91">
        <v>0</v>
      </c>
      <c r="E1190" t="s">
        <v>5</v>
      </c>
      <c r="F1190">
        <v>4010034</v>
      </c>
      <c r="G1190" t="s">
        <v>788</v>
      </c>
      <c r="H1190">
        <v>3.75</v>
      </c>
      <c r="I1190">
        <v>1</v>
      </c>
      <c r="J1190">
        <v>3.75</v>
      </c>
      <c r="M1190"/>
    </row>
    <row r="1191" spans="1:13" x14ac:dyDescent="0.25">
      <c r="A1191" t="s">
        <v>31</v>
      </c>
      <c r="B1191" t="s">
        <v>59</v>
      </c>
      <c r="C1191" s="2">
        <v>45593</v>
      </c>
      <c r="D1191" s="91">
        <v>0</v>
      </c>
      <c r="E1191" t="s">
        <v>5</v>
      </c>
      <c r="F1191">
        <v>4010041</v>
      </c>
      <c r="G1191" t="s">
        <v>788</v>
      </c>
      <c r="H1191">
        <v>3.75</v>
      </c>
      <c r="I1191">
        <v>1</v>
      </c>
      <c r="J1191">
        <v>3.75</v>
      </c>
      <c r="M1191"/>
    </row>
    <row r="1192" spans="1:13" x14ac:dyDescent="0.25">
      <c r="A1192" t="s">
        <v>31</v>
      </c>
      <c r="B1192" t="s">
        <v>59</v>
      </c>
      <c r="C1192" s="2">
        <v>45593</v>
      </c>
      <c r="D1192" s="91">
        <v>0</v>
      </c>
      <c r="E1192" t="s">
        <v>5</v>
      </c>
      <c r="F1192">
        <v>4010042</v>
      </c>
      <c r="G1192" t="s">
        <v>788</v>
      </c>
      <c r="H1192">
        <v>3.75</v>
      </c>
      <c r="I1192">
        <v>1</v>
      </c>
      <c r="J1192">
        <v>3.75</v>
      </c>
      <c r="M1192"/>
    </row>
    <row r="1193" spans="1:13" x14ac:dyDescent="0.25">
      <c r="A1193" t="s">
        <v>31</v>
      </c>
      <c r="B1193" t="s">
        <v>734</v>
      </c>
      <c r="C1193" s="2">
        <v>45593</v>
      </c>
      <c r="D1193" s="91">
        <v>0</v>
      </c>
      <c r="E1193" t="s">
        <v>5</v>
      </c>
      <c r="F1193">
        <v>4010043</v>
      </c>
      <c r="G1193" t="s">
        <v>788</v>
      </c>
      <c r="H1193">
        <v>3.75</v>
      </c>
      <c r="I1193">
        <v>1</v>
      </c>
      <c r="J1193">
        <v>3.75</v>
      </c>
      <c r="M1193"/>
    </row>
    <row r="1194" spans="1:13" x14ac:dyDescent="0.25">
      <c r="A1194" t="s">
        <v>31</v>
      </c>
      <c r="B1194" t="s">
        <v>333</v>
      </c>
      <c r="C1194" s="2">
        <v>45593</v>
      </c>
      <c r="D1194" s="91">
        <v>0</v>
      </c>
      <c r="E1194" t="s">
        <v>5</v>
      </c>
      <c r="F1194">
        <v>4010046</v>
      </c>
      <c r="G1194" t="s">
        <v>788</v>
      </c>
      <c r="H1194">
        <v>3.75</v>
      </c>
      <c r="I1194">
        <v>1</v>
      </c>
      <c r="J1194">
        <v>3.75</v>
      </c>
      <c r="M1194"/>
    </row>
    <row r="1195" spans="1:13" x14ac:dyDescent="0.25">
      <c r="A1195" t="s">
        <v>31</v>
      </c>
      <c r="B1195" t="s">
        <v>55</v>
      </c>
      <c r="C1195" s="2">
        <v>45593</v>
      </c>
      <c r="D1195" s="91">
        <v>0</v>
      </c>
      <c r="E1195" t="s">
        <v>19</v>
      </c>
      <c r="F1195">
        <v>4010047</v>
      </c>
      <c r="G1195" t="s">
        <v>788</v>
      </c>
      <c r="H1195">
        <v>3.75</v>
      </c>
      <c r="I1195">
        <v>1</v>
      </c>
      <c r="J1195">
        <v>3.75</v>
      </c>
      <c r="M1195"/>
    </row>
    <row r="1196" spans="1:13" x14ac:dyDescent="0.25">
      <c r="A1196" t="s">
        <v>31</v>
      </c>
      <c r="B1196" t="s">
        <v>734</v>
      </c>
      <c r="C1196" s="2">
        <v>45593</v>
      </c>
      <c r="D1196" s="91">
        <v>0</v>
      </c>
      <c r="E1196" t="s">
        <v>5</v>
      </c>
      <c r="F1196">
        <v>4010048</v>
      </c>
      <c r="G1196" t="s">
        <v>788</v>
      </c>
      <c r="H1196">
        <v>3.75</v>
      </c>
      <c r="I1196">
        <v>1</v>
      </c>
      <c r="J1196">
        <v>3.75</v>
      </c>
      <c r="M1196"/>
    </row>
    <row r="1197" spans="1:13" x14ac:dyDescent="0.25">
      <c r="A1197" t="s">
        <v>31</v>
      </c>
      <c r="B1197" t="s">
        <v>333</v>
      </c>
      <c r="C1197" s="2">
        <v>45593</v>
      </c>
      <c r="D1197" s="91">
        <v>0</v>
      </c>
      <c r="E1197" t="s">
        <v>5</v>
      </c>
      <c r="F1197">
        <v>4010058</v>
      </c>
      <c r="G1197" t="s">
        <v>788</v>
      </c>
      <c r="H1197">
        <v>3.75</v>
      </c>
      <c r="I1197">
        <v>1</v>
      </c>
      <c r="J1197">
        <v>3.75</v>
      </c>
      <c r="M1197"/>
    </row>
    <row r="1198" spans="1:13" x14ac:dyDescent="0.25">
      <c r="A1198" t="s">
        <v>31</v>
      </c>
      <c r="B1198" t="s">
        <v>55</v>
      </c>
      <c r="C1198" s="2">
        <v>45593</v>
      </c>
      <c r="D1198" s="91">
        <v>0</v>
      </c>
      <c r="E1198" t="s">
        <v>19</v>
      </c>
      <c r="F1198">
        <v>4010059</v>
      </c>
      <c r="G1198" t="s">
        <v>788</v>
      </c>
      <c r="H1198">
        <v>3.75</v>
      </c>
      <c r="I1198">
        <v>1</v>
      </c>
      <c r="J1198">
        <v>3.75</v>
      </c>
      <c r="M1198"/>
    </row>
    <row r="1199" spans="1:13" x14ac:dyDescent="0.25">
      <c r="A1199" t="s">
        <v>31</v>
      </c>
      <c r="B1199" t="s">
        <v>333</v>
      </c>
      <c r="C1199" s="2">
        <v>45593</v>
      </c>
      <c r="D1199" s="91">
        <v>0</v>
      </c>
      <c r="E1199" t="s">
        <v>5</v>
      </c>
      <c r="F1199">
        <v>4010079</v>
      </c>
      <c r="G1199" t="s">
        <v>788</v>
      </c>
      <c r="H1199">
        <v>3.75</v>
      </c>
      <c r="I1199">
        <v>1</v>
      </c>
      <c r="J1199">
        <v>3.75</v>
      </c>
      <c r="M1199"/>
    </row>
    <row r="1200" spans="1:13" x14ac:dyDescent="0.25">
      <c r="A1200" t="s">
        <v>31</v>
      </c>
      <c r="B1200" t="s">
        <v>59</v>
      </c>
      <c r="C1200" s="2">
        <v>45593</v>
      </c>
      <c r="D1200" s="91">
        <v>0</v>
      </c>
      <c r="E1200" t="s">
        <v>5</v>
      </c>
      <c r="F1200">
        <v>4010080</v>
      </c>
      <c r="G1200" t="s">
        <v>788</v>
      </c>
      <c r="H1200">
        <v>3.75</v>
      </c>
      <c r="I1200">
        <v>1</v>
      </c>
      <c r="J1200">
        <v>3.75</v>
      </c>
      <c r="M1200"/>
    </row>
    <row r="1201" spans="1:13" x14ac:dyDescent="0.25">
      <c r="A1201" t="s">
        <v>31</v>
      </c>
      <c r="B1201" t="s">
        <v>55</v>
      </c>
      <c r="C1201" s="2">
        <v>45593</v>
      </c>
      <c r="D1201" s="91">
        <v>0</v>
      </c>
      <c r="E1201" t="s">
        <v>19</v>
      </c>
      <c r="F1201">
        <v>4010083</v>
      </c>
      <c r="G1201" t="s">
        <v>788</v>
      </c>
      <c r="H1201">
        <v>3.75</v>
      </c>
      <c r="I1201">
        <v>1</v>
      </c>
      <c r="J1201">
        <v>3.75</v>
      </c>
      <c r="M1201"/>
    </row>
    <row r="1202" spans="1:13" x14ac:dyDescent="0.25">
      <c r="A1202" t="s">
        <v>31</v>
      </c>
      <c r="B1202" t="s">
        <v>333</v>
      </c>
      <c r="C1202" s="2">
        <v>45593</v>
      </c>
      <c r="D1202" s="91">
        <v>0</v>
      </c>
      <c r="E1202" t="s">
        <v>5</v>
      </c>
      <c r="F1202">
        <v>4010084</v>
      </c>
      <c r="G1202" t="s">
        <v>788</v>
      </c>
      <c r="H1202">
        <v>3.75</v>
      </c>
      <c r="I1202">
        <v>1</v>
      </c>
      <c r="J1202">
        <v>3.75</v>
      </c>
      <c r="M1202"/>
    </row>
    <row r="1203" spans="1:13" hidden="1" x14ac:dyDescent="0.25">
      <c r="A1203" t="s">
        <v>106</v>
      </c>
      <c r="B1203" t="s">
        <v>582</v>
      </c>
      <c r="C1203" s="2">
        <v>45593</v>
      </c>
      <c r="D1203" s="91">
        <v>0</v>
      </c>
      <c r="E1203" t="s">
        <v>26</v>
      </c>
      <c r="F1203">
        <v>4010087</v>
      </c>
      <c r="G1203" t="s">
        <v>788</v>
      </c>
      <c r="H1203">
        <v>0</v>
      </c>
      <c r="I1203">
        <v>0</v>
      </c>
      <c r="J1203">
        <v>0</v>
      </c>
      <c r="M1203"/>
    </row>
    <row r="1204" spans="1:13" hidden="1" x14ac:dyDescent="0.25">
      <c r="A1204" t="s">
        <v>106</v>
      </c>
      <c r="B1204" t="s">
        <v>392</v>
      </c>
      <c r="C1204" s="2">
        <v>45593</v>
      </c>
      <c r="D1204" s="91">
        <v>0</v>
      </c>
      <c r="E1204" t="s">
        <v>26</v>
      </c>
      <c r="F1204">
        <v>4010088</v>
      </c>
      <c r="G1204" t="s">
        <v>788</v>
      </c>
      <c r="H1204">
        <v>0</v>
      </c>
      <c r="I1204">
        <v>0</v>
      </c>
      <c r="J1204">
        <v>0</v>
      </c>
      <c r="M1204"/>
    </row>
    <row r="1205" spans="1:13" hidden="1" x14ac:dyDescent="0.25">
      <c r="A1205" t="s">
        <v>106</v>
      </c>
      <c r="B1205" t="s">
        <v>392</v>
      </c>
      <c r="C1205" s="2">
        <v>45593</v>
      </c>
      <c r="D1205" s="91">
        <v>0</v>
      </c>
      <c r="E1205" t="s">
        <v>5</v>
      </c>
      <c r="F1205">
        <v>4010092</v>
      </c>
      <c r="G1205" t="s">
        <v>788</v>
      </c>
      <c r="H1205">
        <v>0</v>
      </c>
      <c r="I1205">
        <v>0</v>
      </c>
      <c r="J1205">
        <v>0</v>
      </c>
      <c r="M1205"/>
    </row>
    <row r="1206" spans="1:13" hidden="1" x14ac:dyDescent="0.25">
      <c r="A1206" t="s">
        <v>92</v>
      </c>
      <c r="B1206" t="s">
        <v>432</v>
      </c>
      <c r="C1206" s="2">
        <v>45587</v>
      </c>
      <c r="D1206" s="91">
        <v>5.5</v>
      </c>
      <c r="E1206" t="s">
        <v>26</v>
      </c>
      <c r="F1206">
        <v>4010098</v>
      </c>
      <c r="G1206" t="s">
        <v>788</v>
      </c>
      <c r="H1206">
        <v>5.5</v>
      </c>
      <c r="I1206">
        <v>0</v>
      </c>
      <c r="J1206">
        <v>0</v>
      </c>
      <c r="M1206"/>
    </row>
    <row r="1207" spans="1:13" hidden="1" x14ac:dyDescent="0.25">
      <c r="A1207" t="s">
        <v>92</v>
      </c>
      <c r="B1207" t="s">
        <v>470</v>
      </c>
      <c r="C1207" s="2">
        <v>45587</v>
      </c>
      <c r="D1207" s="91">
        <v>5</v>
      </c>
      <c r="E1207" t="s">
        <v>5</v>
      </c>
      <c r="F1207">
        <v>4010099</v>
      </c>
      <c r="G1207" t="s">
        <v>788</v>
      </c>
      <c r="H1207">
        <v>5</v>
      </c>
      <c r="I1207">
        <v>0</v>
      </c>
      <c r="J1207">
        <v>0</v>
      </c>
      <c r="M1207"/>
    </row>
    <row r="1208" spans="1:13" hidden="1" x14ac:dyDescent="0.25">
      <c r="A1208" t="s">
        <v>106</v>
      </c>
      <c r="B1208" t="s">
        <v>55</v>
      </c>
      <c r="C1208" s="2">
        <v>45588</v>
      </c>
      <c r="D1208" s="91">
        <v>5</v>
      </c>
      <c r="E1208" t="s">
        <v>19</v>
      </c>
      <c r="F1208">
        <v>4010101</v>
      </c>
      <c r="G1208" t="s">
        <v>788</v>
      </c>
      <c r="H1208">
        <v>5</v>
      </c>
      <c r="I1208">
        <v>0</v>
      </c>
      <c r="J1208">
        <v>0</v>
      </c>
      <c r="M1208"/>
    </row>
    <row r="1209" spans="1:13" hidden="1" x14ac:dyDescent="0.25">
      <c r="A1209" t="s">
        <v>106</v>
      </c>
      <c r="B1209" t="s">
        <v>581</v>
      </c>
      <c r="C1209" s="2">
        <v>45587</v>
      </c>
      <c r="D1209" s="91">
        <v>0</v>
      </c>
      <c r="E1209" t="s">
        <v>5</v>
      </c>
      <c r="F1209">
        <v>4010105</v>
      </c>
      <c r="G1209" t="s">
        <v>788</v>
      </c>
      <c r="H1209">
        <v>0</v>
      </c>
      <c r="I1209">
        <v>0</v>
      </c>
      <c r="J1209">
        <v>0</v>
      </c>
      <c r="M1209"/>
    </row>
    <row r="1210" spans="1:13" x14ac:dyDescent="0.25">
      <c r="A1210" t="s">
        <v>31</v>
      </c>
      <c r="B1210" t="s">
        <v>333</v>
      </c>
      <c r="C1210" s="2">
        <v>45587</v>
      </c>
      <c r="D1210" s="91">
        <v>0</v>
      </c>
      <c r="E1210" t="s">
        <v>5</v>
      </c>
      <c r="F1210">
        <v>4010108</v>
      </c>
      <c r="G1210" t="s">
        <v>788</v>
      </c>
      <c r="H1210">
        <v>3.75</v>
      </c>
      <c r="I1210">
        <v>1</v>
      </c>
      <c r="J1210">
        <v>3.75</v>
      </c>
      <c r="M1210"/>
    </row>
    <row r="1211" spans="1:13" x14ac:dyDescent="0.25">
      <c r="A1211" t="s">
        <v>31</v>
      </c>
      <c r="B1211" t="s">
        <v>333</v>
      </c>
      <c r="C1211" s="2">
        <v>45587</v>
      </c>
      <c r="D1211" s="91">
        <v>0</v>
      </c>
      <c r="E1211" t="s">
        <v>5</v>
      </c>
      <c r="F1211">
        <v>4010109</v>
      </c>
      <c r="G1211" t="s">
        <v>788</v>
      </c>
      <c r="H1211">
        <v>3.75</v>
      </c>
      <c r="I1211">
        <v>1</v>
      </c>
      <c r="J1211">
        <v>3.75</v>
      </c>
      <c r="M1211"/>
    </row>
    <row r="1212" spans="1:13" hidden="1" x14ac:dyDescent="0.25">
      <c r="A1212" t="s">
        <v>106</v>
      </c>
      <c r="B1212" t="s">
        <v>55</v>
      </c>
      <c r="C1212" s="2">
        <v>45589</v>
      </c>
      <c r="D1212" s="91">
        <v>5</v>
      </c>
      <c r="E1212" t="s">
        <v>5</v>
      </c>
      <c r="F1212">
        <v>4010114</v>
      </c>
      <c r="G1212" t="s">
        <v>788</v>
      </c>
      <c r="H1212">
        <v>5</v>
      </c>
      <c r="I1212">
        <v>0</v>
      </c>
      <c r="J1212">
        <v>0</v>
      </c>
      <c r="M1212"/>
    </row>
    <row r="1213" spans="1:13" hidden="1" x14ac:dyDescent="0.25">
      <c r="A1213" t="s">
        <v>106</v>
      </c>
      <c r="B1213" t="s">
        <v>370</v>
      </c>
      <c r="C1213" s="2">
        <v>45589</v>
      </c>
      <c r="D1213" s="91">
        <v>5</v>
      </c>
      <c r="E1213" t="s">
        <v>5</v>
      </c>
      <c r="F1213">
        <v>4010115</v>
      </c>
      <c r="G1213" t="s">
        <v>788</v>
      </c>
      <c r="H1213">
        <v>5</v>
      </c>
      <c r="I1213">
        <v>0</v>
      </c>
      <c r="J1213">
        <v>0</v>
      </c>
      <c r="M1213"/>
    </row>
    <row r="1214" spans="1:13" hidden="1" x14ac:dyDescent="0.25">
      <c r="A1214" t="s">
        <v>92</v>
      </c>
      <c r="B1214" t="s">
        <v>444</v>
      </c>
      <c r="C1214" s="2">
        <v>45587</v>
      </c>
      <c r="D1214" s="91">
        <v>3</v>
      </c>
      <c r="E1214" t="s">
        <v>5</v>
      </c>
      <c r="F1214">
        <v>4010116</v>
      </c>
      <c r="G1214" t="s">
        <v>788</v>
      </c>
      <c r="H1214">
        <v>3</v>
      </c>
      <c r="I1214">
        <v>0</v>
      </c>
      <c r="J1214">
        <v>0</v>
      </c>
      <c r="M1214"/>
    </row>
    <row r="1215" spans="1:13" hidden="1" x14ac:dyDescent="0.25">
      <c r="A1215" t="s">
        <v>92</v>
      </c>
      <c r="B1215" t="s">
        <v>55</v>
      </c>
      <c r="C1215" s="2">
        <v>45587</v>
      </c>
      <c r="D1215" s="91">
        <v>5</v>
      </c>
      <c r="E1215" t="s">
        <v>5</v>
      </c>
      <c r="F1215">
        <v>4010117</v>
      </c>
      <c r="G1215" t="s">
        <v>788</v>
      </c>
      <c r="H1215">
        <v>5</v>
      </c>
      <c r="I1215">
        <v>0</v>
      </c>
      <c r="J1215">
        <v>0</v>
      </c>
      <c r="M1215"/>
    </row>
    <row r="1216" spans="1:13" x14ac:dyDescent="0.25">
      <c r="A1216" t="s">
        <v>31</v>
      </c>
      <c r="B1216" t="s">
        <v>55</v>
      </c>
      <c r="C1216" s="2">
        <v>45588</v>
      </c>
      <c r="D1216" s="91">
        <v>3.75</v>
      </c>
      <c r="E1216" t="s">
        <v>19</v>
      </c>
      <c r="F1216">
        <v>4010118</v>
      </c>
      <c r="G1216" t="s">
        <v>788</v>
      </c>
      <c r="H1216">
        <v>3.75</v>
      </c>
      <c r="I1216">
        <v>0</v>
      </c>
      <c r="J1216">
        <v>0</v>
      </c>
      <c r="M1216"/>
    </row>
    <row r="1217" spans="1:13" x14ac:dyDescent="0.25">
      <c r="A1217" t="s">
        <v>31</v>
      </c>
      <c r="B1217" t="s">
        <v>55</v>
      </c>
      <c r="C1217" s="2">
        <v>45590</v>
      </c>
      <c r="D1217" s="91">
        <v>3.75</v>
      </c>
      <c r="F1217">
        <v>4010119</v>
      </c>
      <c r="G1217" t="s">
        <v>854</v>
      </c>
      <c r="H1217">
        <v>3.75</v>
      </c>
      <c r="I1217">
        <v>0</v>
      </c>
      <c r="J1217">
        <v>0</v>
      </c>
      <c r="M1217"/>
    </row>
    <row r="1218" spans="1:13" x14ac:dyDescent="0.25">
      <c r="A1218" t="s">
        <v>31</v>
      </c>
      <c r="B1218" t="s">
        <v>59</v>
      </c>
      <c r="C1218" s="2">
        <v>45590</v>
      </c>
      <c r="D1218" s="91">
        <v>0</v>
      </c>
      <c r="E1218" t="s">
        <v>5</v>
      </c>
      <c r="F1218">
        <v>4010120</v>
      </c>
      <c r="G1218" t="s">
        <v>788</v>
      </c>
      <c r="H1218">
        <v>3.75</v>
      </c>
      <c r="I1218">
        <v>1</v>
      </c>
      <c r="J1218">
        <v>3.75</v>
      </c>
      <c r="M1218"/>
    </row>
    <row r="1219" spans="1:13" hidden="1" x14ac:dyDescent="0.25">
      <c r="A1219" t="s">
        <v>106</v>
      </c>
      <c r="B1219" t="s">
        <v>581</v>
      </c>
      <c r="C1219" s="2">
        <v>45589</v>
      </c>
      <c r="D1219" s="91">
        <v>5</v>
      </c>
      <c r="E1219" t="s">
        <v>5</v>
      </c>
      <c r="F1219">
        <v>4010122</v>
      </c>
      <c r="G1219" t="s">
        <v>788</v>
      </c>
      <c r="H1219">
        <v>5</v>
      </c>
      <c r="I1219">
        <v>0</v>
      </c>
      <c r="J1219">
        <v>0</v>
      </c>
      <c r="M1219"/>
    </row>
    <row r="1220" spans="1:13" hidden="1" x14ac:dyDescent="0.25">
      <c r="A1220" t="s">
        <v>106</v>
      </c>
      <c r="B1220" t="s">
        <v>370</v>
      </c>
      <c r="C1220" s="2">
        <v>45591</v>
      </c>
      <c r="D1220" s="91">
        <v>5</v>
      </c>
      <c r="E1220" t="s">
        <v>5</v>
      </c>
      <c r="F1220">
        <v>4010123</v>
      </c>
      <c r="G1220" t="s">
        <v>788</v>
      </c>
      <c r="H1220">
        <v>5</v>
      </c>
      <c r="I1220">
        <v>0</v>
      </c>
      <c r="J1220">
        <v>0</v>
      </c>
      <c r="M1220"/>
    </row>
    <row r="1221" spans="1:13" hidden="1" x14ac:dyDescent="0.25">
      <c r="A1221" t="s">
        <v>106</v>
      </c>
      <c r="B1221" t="s">
        <v>392</v>
      </c>
      <c r="C1221" s="2">
        <v>45593</v>
      </c>
      <c r="D1221" s="91">
        <v>5</v>
      </c>
      <c r="E1221" t="s">
        <v>5</v>
      </c>
      <c r="F1221">
        <v>4010125</v>
      </c>
      <c r="G1221" t="s">
        <v>788</v>
      </c>
      <c r="H1221">
        <v>5</v>
      </c>
      <c r="I1221">
        <v>0</v>
      </c>
      <c r="J1221">
        <v>0</v>
      </c>
      <c r="M1221"/>
    </row>
    <row r="1222" spans="1:13" hidden="1" x14ac:dyDescent="0.25">
      <c r="A1222" t="s">
        <v>92</v>
      </c>
      <c r="B1222" t="s">
        <v>470</v>
      </c>
      <c r="C1222" s="2">
        <v>45587</v>
      </c>
      <c r="D1222" s="91">
        <v>5.5</v>
      </c>
      <c r="E1222" t="s">
        <v>5</v>
      </c>
      <c r="F1222">
        <v>4010128</v>
      </c>
      <c r="G1222" t="s">
        <v>788</v>
      </c>
      <c r="H1222">
        <v>5.5</v>
      </c>
      <c r="I1222">
        <v>0</v>
      </c>
      <c r="J1222">
        <v>0</v>
      </c>
      <c r="M1222"/>
    </row>
    <row r="1223" spans="1:13" hidden="1" x14ac:dyDescent="0.25">
      <c r="A1223" t="s">
        <v>92</v>
      </c>
      <c r="B1223" t="s">
        <v>470</v>
      </c>
      <c r="C1223" s="2">
        <v>45587</v>
      </c>
      <c r="D1223" s="91">
        <v>0</v>
      </c>
      <c r="E1223" t="s">
        <v>5</v>
      </c>
      <c r="F1223">
        <v>4010129</v>
      </c>
      <c r="G1223" t="s">
        <v>788</v>
      </c>
      <c r="H1223">
        <v>5</v>
      </c>
      <c r="I1223">
        <v>1</v>
      </c>
      <c r="J1223">
        <v>5</v>
      </c>
      <c r="M1223"/>
    </row>
    <row r="1224" spans="1:13" hidden="1" x14ac:dyDescent="0.25">
      <c r="A1224" t="s">
        <v>92</v>
      </c>
      <c r="B1224" t="s">
        <v>55</v>
      </c>
      <c r="C1224" s="2">
        <v>45586</v>
      </c>
      <c r="D1224" s="91">
        <v>5.5</v>
      </c>
      <c r="E1224" t="s">
        <v>5</v>
      </c>
      <c r="F1224">
        <v>4010130</v>
      </c>
      <c r="G1224" t="s">
        <v>788</v>
      </c>
      <c r="H1224">
        <v>5.5</v>
      </c>
      <c r="I1224">
        <v>0</v>
      </c>
      <c r="J1224">
        <v>0</v>
      </c>
      <c r="M1224"/>
    </row>
    <row r="1225" spans="1:13" hidden="1" x14ac:dyDescent="0.25">
      <c r="A1225" t="s">
        <v>92</v>
      </c>
      <c r="B1225" t="s">
        <v>55</v>
      </c>
      <c r="C1225" s="2">
        <v>45586</v>
      </c>
      <c r="D1225" s="91">
        <v>5.5</v>
      </c>
      <c r="E1225" t="s">
        <v>5</v>
      </c>
      <c r="F1225">
        <v>4010133</v>
      </c>
      <c r="G1225" t="s">
        <v>788</v>
      </c>
      <c r="H1225">
        <v>5.5</v>
      </c>
      <c r="I1225">
        <v>0</v>
      </c>
      <c r="J1225">
        <v>0</v>
      </c>
      <c r="M1225"/>
    </row>
    <row r="1226" spans="1:13" x14ac:dyDescent="0.25">
      <c r="A1226" t="s">
        <v>31</v>
      </c>
      <c r="B1226" t="s">
        <v>55</v>
      </c>
      <c r="C1226" s="2">
        <v>45587</v>
      </c>
      <c r="D1226" s="91">
        <v>0</v>
      </c>
      <c r="E1226" t="s">
        <v>19</v>
      </c>
      <c r="F1226">
        <v>4010138</v>
      </c>
      <c r="G1226" t="s">
        <v>788</v>
      </c>
      <c r="H1226">
        <v>3.75</v>
      </c>
      <c r="I1226">
        <v>1</v>
      </c>
      <c r="J1226">
        <v>3.75</v>
      </c>
      <c r="M1226"/>
    </row>
    <row r="1227" spans="1:13" hidden="1" x14ac:dyDescent="0.25">
      <c r="A1227" t="s">
        <v>92</v>
      </c>
      <c r="B1227" t="s">
        <v>55</v>
      </c>
      <c r="C1227" s="2">
        <v>45588</v>
      </c>
      <c r="D1227" s="91">
        <v>5.5</v>
      </c>
      <c r="E1227" t="s">
        <v>5</v>
      </c>
      <c r="F1227">
        <v>4010140</v>
      </c>
      <c r="G1227" t="s">
        <v>788</v>
      </c>
      <c r="H1227">
        <v>5.5</v>
      </c>
      <c r="I1227">
        <v>0</v>
      </c>
      <c r="J1227">
        <v>0</v>
      </c>
      <c r="M1227"/>
    </row>
    <row r="1228" spans="1:13" hidden="1" x14ac:dyDescent="0.25">
      <c r="A1228" t="s">
        <v>92</v>
      </c>
      <c r="B1228" t="s">
        <v>390</v>
      </c>
      <c r="C1228" s="2">
        <v>45588</v>
      </c>
      <c r="D1228" s="91">
        <v>5</v>
      </c>
      <c r="E1228" t="s">
        <v>5</v>
      </c>
      <c r="F1228">
        <v>4010141</v>
      </c>
      <c r="G1228" t="s">
        <v>788</v>
      </c>
      <c r="H1228">
        <v>5</v>
      </c>
      <c r="I1228">
        <v>0</v>
      </c>
      <c r="J1228">
        <v>0</v>
      </c>
      <c r="M1228"/>
    </row>
    <row r="1229" spans="1:13" x14ac:dyDescent="0.25">
      <c r="A1229" t="s">
        <v>31</v>
      </c>
      <c r="B1229" t="s">
        <v>55</v>
      </c>
      <c r="C1229" s="2">
        <v>45590</v>
      </c>
      <c r="D1229" s="91">
        <v>3.75</v>
      </c>
      <c r="E1229" t="s">
        <v>19</v>
      </c>
      <c r="F1229">
        <v>4010143</v>
      </c>
      <c r="G1229" t="s">
        <v>788</v>
      </c>
      <c r="H1229">
        <v>3.75</v>
      </c>
      <c r="I1229">
        <v>0</v>
      </c>
      <c r="J1229">
        <v>0</v>
      </c>
      <c r="M1229"/>
    </row>
    <row r="1230" spans="1:13" hidden="1" x14ac:dyDescent="0.25">
      <c r="A1230" t="s">
        <v>106</v>
      </c>
      <c r="B1230" t="s">
        <v>370</v>
      </c>
      <c r="C1230" s="2">
        <v>45590</v>
      </c>
      <c r="D1230" s="91">
        <v>0</v>
      </c>
      <c r="E1230" t="s">
        <v>5</v>
      </c>
      <c r="F1230">
        <v>4010144</v>
      </c>
      <c r="G1230" t="s">
        <v>788</v>
      </c>
      <c r="H1230">
        <v>0</v>
      </c>
      <c r="I1230">
        <v>0</v>
      </c>
      <c r="J1230">
        <v>0</v>
      </c>
      <c r="M1230"/>
    </row>
    <row r="1231" spans="1:13" hidden="1" x14ac:dyDescent="0.25">
      <c r="A1231" t="s">
        <v>106</v>
      </c>
      <c r="B1231" t="s">
        <v>370</v>
      </c>
      <c r="C1231" s="2">
        <v>45591</v>
      </c>
      <c r="D1231" s="91">
        <v>0</v>
      </c>
      <c r="E1231" t="s">
        <v>5</v>
      </c>
      <c r="F1231">
        <v>4010147</v>
      </c>
      <c r="G1231" t="s">
        <v>788</v>
      </c>
      <c r="H1231">
        <v>0</v>
      </c>
      <c r="I1231">
        <v>0</v>
      </c>
      <c r="J1231">
        <v>0</v>
      </c>
      <c r="M1231"/>
    </row>
    <row r="1232" spans="1:13" x14ac:dyDescent="0.25">
      <c r="A1232" t="s">
        <v>31</v>
      </c>
      <c r="B1232" t="s">
        <v>59</v>
      </c>
      <c r="C1232" s="2">
        <v>45588</v>
      </c>
      <c r="D1232" s="91">
        <v>0</v>
      </c>
      <c r="E1232" t="s">
        <v>5</v>
      </c>
      <c r="F1232">
        <v>4010148</v>
      </c>
      <c r="G1232" t="s">
        <v>788</v>
      </c>
      <c r="H1232">
        <v>3.75</v>
      </c>
      <c r="I1232">
        <v>1</v>
      </c>
      <c r="J1232">
        <v>3.75</v>
      </c>
      <c r="M1232"/>
    </row>
    <row r="1233" spans="1:13" x14ac:dyDescent="0.25">
      <c r="A1233" t="s">
        <v>31</v>
      </c>
      <c r="B1233" t="s">
        <v>59</v>
      </c>
      <c r="C1233" s="2">
        <v>45590</v>
      </c>
      <c r="D1233" s="91">
        <v>0</v>
      </c>
      <c r="E1233" t="s">
        <v>5</v>
      </c>
      <c r="F1233">
        <v>4010149</v>
      </c>
      <c r="G1233" t="s">
        <v>788</v>
      </c>
      <c r="H1233">
        <v>3.75</v>
      </c>
      <c r="I1233">
        <v>1</v>
      </c>
      <c r="J1233">
        <v>3.75</v>
      </c>
      <c r="M1233"/>
    </row>
    <row r="1234" spans="1:13" x14ac:dyDescent="0.25">
      <c r="A1234" t="s">
        <v>31</v>
      </c>
      <c r="B1234" t="s">
        <v>59</v>
      </c>
      <c r="C1234" s="2">
        <v>45593</v>
      </c>
      <c r="D1234" s="91">
        <v>0</v>
      </c>
      <c r="E1234" t="s">
        <v>5</v>
      </c>
      <c r="F1234">
        <v>4010150</v>
      </c>
      <c r="G1234" t="s">
        <v>788</v>
      </c>
      <c r="H1234">
        <v>3.75</v>
      </c>
      <c r="I1234">
        <v>1</v>
      </c>
      <c r="J1234">
        <v>3.75</v>
      </c>
      <c r="M1234"/>
    </row>
    <row r="1235" spans="1:13" hidden="1" x14ac:dyDescent="0.25">
      <c r="A1235" t="s">
        <v>106</v>
      </c>
      <c r="B1235" t="s">
        <v>55</v>
      </c>
      <c r="C1235" s="2">
        <v>45593</v>
      </c>
      <c r="D1235" s="91">
        <v>5</v>
      </c>
      <c r="E1235" t="s">
        <v>19</v>
      </c>
      <c r="F1235">
        <v>4010151</v>
      </c>
      <c r="G1235" t="s">
        <v>788</v>
      </c>
      <c r="H1235">
        <v>5</v>
      </c>
      <c r="I1235">
        <v>0</v>
      </c>
      <c r="J1235">
        <v>0</v>
      </c>
      <c r="M1235"/>
    </row>
    <row r="1236" spans="1:13" x14ac:dyDescent="0.25">
      <c r="A1236" t="s">
        <v>31</v>
      </c>
      <c r="B1236" t="s">
        <v>59</v>
      </c>
      <c r="C1236" s="2">
        <v>45588</v>
      </c>
      <c r="D1236" s="91">
        <v>0</v>
      </c>
      <c r="E1236" t="s">
        <v>5</v>
      </c>
      <c r="F1236">
        <v>4010152</v>
      </c>
      <c r="G1236" t="s">
        <v>788</v>
      </c>
      <c r="H1236">
        <v>3.75</v>
      </c>
      <c r="I1236">
        <v>1</v>
      </c>
      <c r="J1236">
        <v>3.75</v>
      </c>
      <c r="M1236"/>
    </row>
    <row r="1237" spans="1:13" x14ac:dyDescent="0.25">
      <c r="A1237" t="s">
        <v>31</v>
      </c>
      <c r="B1237" t="s">
        <v>55</v>
      </c>
      <c r="C1237" s="2">
        <v>45590</v>
      </c>
      <c r="D1237" s="91">
        <v>3.75</v>
      </c>
      <c r="E1237" t="s">
        <v>19</v>
      </c>
      <c r="F1237">
        <v>4010153</v>
      </c>
      <c r="G1237" t="s">
        <v>788</v>
      </c>
      <c r="H1237">
        <v>3.75</v>
      </c>
      <c r="I1237">
        <v>0</v>
      </c>
      <c r="J1237">
        <v>0</v>
      </c>
      <c r="M1237"/>
    </row>
    <row r="1238" spans="1:13" hidden="1" x14ac:dyDescent="0.25">
      <c r="A1238" t="s">
        <v>106</v>
      </c>
      <c r="B1238" t="s">
        <v>444</v>
      </c>
      <c r="C1238" s="2">
        <v>45587</v>
      </c>
      <c r="D1238" s="91">
        <v>5</v>
      </c>
      <c r="E1238" t="s">
        <v>5</v>
      </c>
      <c r="F1238">
        <v>4010156</v>
      </c>
      <c r="G1238" t="s">
        <v>788</v>
      </c>
      <c r="H1238">
        <v>5</v>
      </c>
      <c r="I1238">
        <v>0</v>
      </c>
      <c r="J1238">
        <v>0</v>
      </c>
      <c r="M1238"/>
    </row>
    <row r="1239" spans="1:13" hidden="1" x14ac:dyDescent="0.25">
      <c r="A1239" t="s">
        <v>106</v>
      </c>
      <c r="B1239" t="s">
        <v>392</v>
      </c>
      <c r="C1239" s="2">
        <v>45587</v>
      </c>
      <c r="D1239" s="91">
        <v>5</v>
      </c>
      <c r="E1239" t="s">
        <v>5</v>
      </c>
      <c r="F1239">
        <v>4010157</v>
      </c>
      <c r="G1239" t="s">
        <v>788</v>
      </c>
      <c r="H1239">
        <v>5</v>
      </c>
      <c r="I1239">
        <v>0</v>
      </c>
      <c r="J1239">
        <v>0</v>
      </c>
      <c r="M1239"/>
    </row>
    <row r="1240" spans="1:13" x14ac:dyDescent="0.25">
      <c r="A1240" t="s">
        <v>31</v>
      </c>
      <c r="B1240" t="s">
        <v>55</v>
      </c>
      <c r="C1240" s="2">
        <v>45587</v>
      </c>
      <c r="D1240" s="91">
        <v>0</v>
      </c>
      <c r="E1240" t="s">
        <v>19</v>
      </c>
      <c r="F1240">
        <v>4010158</v>
      </c>
      <c r="G1240" t="s">
        <v>788</v>
      </c>
      <c r="H1240">
        <v>3.75</v>
      </c>
      <c r="I1240">
        <v>1</v>
      </c>
      <c r="J1240">
        <v>3.75</v>
      </c>
      <c r="M1240"/>
    </row>
    <row r="1241" spans="1:13" x14ac:dyDescent="0.25">
      <c r="A1241" t="s">
        <v>31</v>
      </c>
      <c r="B1241" t="s">
        <v>734</v>
      </c>
      <c r="C1241" s="2">
        <v>45587</v>
      </c>
      <c r="D1241" s="91">
        <v>0</v>
      </c>
      <c r="E1241" t="s">
        <v>5</v>
      </c>
      <c r="F1241">
        <v>4010159</v>
      </c>
      <c r="G1241" t="s">
        <v>788</v>
      </c>
      <c r="H1241">
        <v>3.75</v>
      </c>
      <c r="I1241">
        <v>1</v>
      </c>
      <c r="J1241">
        <v>3.75</v>
      </c>
      <c r="M1241"/>
    </row>
    <row r="1242" spans="1:13" hidden="1" x14ac:dyDescent="0.25">
      <c r="A1242" t="s">
        <v>92</v>
      </c>
      <c r="B1242" t="s">
        <v>55</v>
      </c>
      <c r="C1242" s="2">
        <v>45587</v>
      </c>
      <c r="D1242" s="91">
        <v>5.5</v>
      </c>
      <c r="E1242" t="s">
        <v>5</v>
      </c>
      <c r="F1242">
        <v>4010160</v>
      </c>
      <c r="G1242" t="s">
        <v>788</v>
      </c>
      <c r="H1242">
        <v>5.5</v>
      </c>
      <c r="I1242">
        <v>0</v>
      </c>
      <c r="J1242">
        <v>0</v>
      </c>
      <c r="M1242"/>
    </row>
    <row r="1243" spans="1:13" hidden="1" x14ac:dyDescent="0.25">
      <c r="A1243" t="s">
        <v>92</v>
      </c>
      <c r="B1243" t="s">
        <v>444</v>
      </c>
      <c r="C1243" s="2">
        <v>45587</v>
      </c>
      <c r="D1243" s="91">
        <v>5</v>
      </c>
      <c r="E1243" t="s">
        <v>5</v>
      </c>
      <c r="F1243">
        <v>4010161</v>
      </c>
      <c r="G1243" t="s">
        <v>788</v>
      </c>
      <c r="H1243">
        <v>5</v>
      </c>
      <c r="I1243">
        <v>0</v>
      </c>
      <c r="J1243">
        <v>0</v>
      </c>
      <c r="M1243"/>
    </row>
    <row r="1244" spans="1:13" hidden="1" x14ac:dyDescent="0.25">
      <c r="A1244" t="s">
        <v>106</v>
      </c>
      <c r="B1244" t="s">
        <v>370</v>
      </c>
      <c r="C1244" s="2">
        <v>45587</v>
      </c>
      <c r="D1244" s="91">
        <v>5</v>
      </c>
      <c r="E1244" t="s">
        <v>5</v>
      </c>
      <c r="F1244">
        <v>4010163</v>
      </c>
      <c r="G1244" t="s">
        <v>788</v>
      </c>
      <c r="H1244">
        <v>5</v>
      </c>
      <c r="I1244">
        <v>0</v>
      </c>
      <c r="J1244">
        <v>0</v>
      </c>
      <c r="M1244"/>
    </row>
    <row r="1245" spans="1:13" hidden="1" x14ac:dyDescent="0.25">
      <c r="A1245" t="s">
        <v>106</v>
      </c>
      <c r="B1245" t="s">
        <v>56</v>
      </c>
      <c r="C1245" s="2">
        <v>45587</v>
      </c>
      <c r="D1245" s="91">
        <v>5</v>
      </c>
      <c r="E1245" t="s">
        <v>5</v>
      </c>
      <c r="F1245">
        <v>4010165</v>
      </c>
      <c r="G1245" t="s">
        <v>788</v>
      </c>
      <c r="H1245">
        <v>5</v>
      </c>
      <c r="I1245">
        <v>0</v>
      </c>
      <c r="J1245">
        <v>0</v>
      </c>
      <c r="M1245"/>
    </row>
    <row r="1246" spans="1:13" hidden="1" x14ac:dyDescent="0.25">
      <c r="A1246" t="s">
        <v>92</v>
      </c>
      <c r="B1246" t="s">
        <v>55</v>
      </c>
      <c r="C1246" s="2">
        <v>45587</v>
      </c>
      <c r="D1246" s="91">
        <v>0</v>
      </c>
      <c r="E1246" t="s">
        <v>19</v>
      </c>
      <c r="F1246">
        <v>4010166</v>
      </c>
      <c r="G1246" t="s">
        <v>788</v>
      </c>
      <c r="H1246">
        <v>0</v>
      </c>
      <c r="I1246">
        <v>0</v>
      </c>
      <c r="J1246">
        <v>0</v>
      </c>
      <c r="M1246"/>
    </row>
    <row r="1247" spans="1:13" hidden="1" x14ac:dyDescent="0.25">
      <c r="A1247" t="s">
        <v>92</v>
      </c>
      <c r="B1247" t="s">
        <v>406</v>
      </c>
      <c r="C1247" s="2">
        <v>45587</v>
      </c>
      <c r="D1247" s="91">
        <v>0</v>
      </c>
      <c r="E1247" t="s">
        <v>26</v>
      </c>
      <c r="F1247">
        <v>4010167</v>
      </c>
      <c r="G1247" t="s">
        <v>788</v>
      </c>
      <c r="H1247">
        <v>0</v>
      </c>
      <c r="I1247">
        <v>0</v>
      </c>
      <c r="J1247">
        <v>0</v>
      </c>
      <c r="M1247"/>
    </row>
    <row r="1248" spans="1:13" hidden="1" x14ac:dyDescent="0.25">
      <c r="A1248" t="s">
        <v>106</v>
      </c>
      <c r="B1248" t="s">
        <v>56</v>
      </c>
      <c r="C1248" s="2">
        <v>45587</v>
      </c>
      <c r="D1248" s="91">
        <v>0</v>
      </c>
      <c r="E1248" t="s">
        <v>5</v>
      </c>
      <c r="F1248">
        <v>4010168</v>
      </c>
      <c r="G1248" t="s">
        <v>788</v>
      </c>
      <c r="H1248">
        <v>0</v>
      </c>
      <c r="I1248">
        <v>0</v>
      </c>
      <c r="J1248">
        <v>0</v>
      </c>
      <c r="M1248"/>
    </row>
    <row r="1249" spans="1:13" hidden="1" x14ac:dyDescent="0.25">
      <c r="A1249" t="s">
        <v>106</v>
      </c>
      <c r="B1249" t="s">
        <v>56</v>
      </c>
      <c r="C1249" s="2">
        <v>45587</v>
      </c>
      <c r="D1249" s="91">
        <v>5</v>
      </c>
      <c r="E1249" t="s">
        <v>5</v>
      </c>
      <c r="F1249">
        <v>4010169</v>
      </c>
      <c r="G1249" t="s">
        <v>788</v>
      </c>
      <c r="H1249">
        <v>5</v>
      </c>
      <c r="I1249">
        <v>0</v>
      </c>
      <c r="J1249">
        <v>0</v>
      </c>
      <c r="M1249"/>
    </row>
    <row r="1250" spans="1:13" hidden="1" x14ac:dyDescent="0.25">
      <c r="A1250" t="s">
        <v>106</v>
      </c>
      <c r="B1250" t="s">
        <v>60</v>
      </c>
      <c r="C1250" s="2">
        <v>45587</v>
      </c>
      <c r="D1250" s="91">
        <v>0</v>
      </c>
      <c r="E1250" t="s">
        <v>5</v>
      </c>
      <c r="F1250">
        <v>4010170</v>
      </c>
      <c r="G1250" t="s">
        <v>788</v>
      </c>
      <c r="H1250">
        <v>0</v>
      </c>
      <c r="I1250">
        <v>0</v>
      </c>
      <c r="J1250">
        <v>0</v>
      </c>
      <c r="M1250"/>
    </row>
    <row r="1251" spans="1:13" hidden="1" x14ac:dyDescent="0.25">
      <c r="A1251" t="s">
        <v>92</v>
      </c>
      <c r="B1251" t="s">
        <v>390</v>
      </c>
      <c r="C1251" s="2">
        <v>45587</v>
      </c>
      <c r="D1251" s="91">
        <v>5.5</v>
      </c>
      <c r="E1251" t="s">
        <v>5</v>
      </c>
      <c r="F1251">
        <v>4010173</v>
      </c>
      <c r="G1251" t="s">
        <v>788</v>
      </c>
      <c r="H1251">
        <v>5.5</v>
      </c>
      <c r="I1251">
        <v>0</v>
      </c>
      <c r="J1251">
        <v>0</v>
      </c>
      <c r="M1251"/>
    </row>
    <row r="1252" spans="1:13" hidden="1" x14ac:dyDescent="0.25">
      <c r="A1252" t="s">
        <v>92</v>
      </c>
      <c r="B1252" t="s">
        <v>370</v>
      </c>
      <c r="C1252" s="2">
        <v>45587</v>
      </c>
      <c r="D1252" s="91">
        <v>5</v>
      </c>
      <c r="E1252" t="s">
        <v>5</v>
      </c>
      <c r="F1252">
        <v>4010179</v>
      </c>
      <c r="G1252" t="s">
        <v>788</v>
      </c>
      <c r="H1252">
        <v>5</v>
      </c>
      <c r="I1252">
        <v>0</v>
      </c>
      <c r="J1252">
        <v>0</v>
      </c>
      <c r="M1252"/>
    </row>
    <row r="1253" spans="1:13" hidden="1" x14ac:dyDescent="0.25">
      <c r="A1253" t="s">
        <v>92</v>
      </c>
      <c r="B1253" t="s">
        <v>56</v>
      </c>
      <c r="C1253" s="2">
        <v>45587</v>
      </c>
      <c r="D1253" s="91">
        <v>5.5</v>
      </c>
      <c r="E1253" t="s">
        <v>5</v>
      </c>
      <c r="F1253">
        <v>4010180</v>
      </c>
      <c r="G1253" t="s">
        <v>788</v>
      </c>
      <c r="H1253">
        <v>5.5</v>
      </c>
      <c r="I1253">
        <v>0</v>
      </c>
      <c r="J1253">
        <v>0</v>
      </c>
      <c r="M1253"/>
    </row>
    <row r="1254" spans="1:13" hidden="1" x14ac:dyDescent="0.25">
      <c r="A1254" t="s">
        <v>92</v>
      </c>
      <c r="B1254" t="s">
        <v>470</v>
      </c>
      <c r="C1254" s="2">
        <v>45589</v>
      </c>
      <c r="D1254" s="91">
        <v>5</v>
      </c>
      <c r="E1254" t="s">
        <v>5</v>
      </c>
      <c r="F1254">
        <v>4010182</v>
      </c>
      <c r="G1254" t="s">
        <v>788</v>
      </c>
      <c r="H1254">
        <v>5</v>
      </c>
      <c r="I1254">
        <v>0</v>
      </c>
      <c r="J1254">
        <v>0</v>
      </c>
      <c r="M1254"/>
    </row>
    <row r="1255" spans="1:13" hidden="1" x14ac:dyDescent="0.25">
      <c r="A1255" t="s">
        <v>92</v>
      </c>
      <c r="B1255" t="s">
        <v>432</v>
      </c>
      <c r="C1255" s="2">
        <v>45589</v>
      </c>
      <c r="D1255" s="91">
        <v>5</v>
      </c>
      <c r="E1255" t="s">
        <v>26</v>
      </c>
      <c r="F1255">
        <v>4010183</v>
      </c>
      <c r="G1255" t="s">
        <v>788</v>
      </c>
      <c r="H1255">
        <v>5</v>
      </c>
      <c r="I1255">
        <v>0</v>
      </c>
      <c r="J1255">
        <v>0</v>
      </c>
      <c r="M1255"/>
    </row>
    <row r="1256" spans="1:13" hidden="1" x14ac:dyDescent="0.25">
      <c r="A1256" t="s">
        <v>106</v>
      </c>
      <c r="B1256" t="s">
        <v>370</v>
      </c>
      <c r="C1256" s="2">
        <v>45591</v>
      </c>
      <c r="D1256" s="91">
        <v>5</v>
      </c>
      <c r="E1256" t="s">
        <v>5</v>
      </c>
      <c r="F1256">
        <v>4010185</v>
      </c>
      <c r="G1256" t="s">
        <v>788</v>
      </c>
      <c r="H1256">
        <v>5</v>
      </c>
      <c r="I1256">
        <v>0</v>
      </c>
      <c r="J1256">
        <v>0</v>
      </c>
      <c r="M1256"/>
    </row>
    <row r="1257" spans="1:13" hidden="1" x14ac:dyDescent="0.25">
      <c r="A1257" t="s">
        <v>106</v>
      </c>
      <c r="B1257" t="s">
        <v>331</v>
      </c>
      <c r="C1257" s="2">
        <v>45588</v>
      </c>
      <c r="D1257" s="91">
        <v>5</v>
      </c>
      <c r="E1257" t="s">
        <v>5</v>
      </c>
      <c r="F1257">
        <v>4010187</v>
      </c>
      <c r="G1257" t="s">
        <v>788</v>
      </c>
      <c r="H1257">
        <v>5</v>
      </c>
      <c r="I1257">
        <v>0</v>
      </c>
      <c r="J1257">
        <v>0</v>
      </c>
      <c r="M1257"/>
    </row>
    <row r="1258" spans="1:13" hidden="1" x14ac:dyDescent="0.25">
      <c r="A1258" t="s">
        <v>106</v>
      </c>
      <c r="B1258" t="s">
        <v>55</v>
      </c>
      <c r="C1258" s="2">
        <v>45588</v>
      </c>
      <c r="D1258" s="91">
        <v>5</v>
      </c>
      <c r="E1258" t="s">
        <v>5</v>
      </c>
      <c r="F1258">
        <v>4010188</v>
      </c>
      <c r="G1258" t="s">
        <v>788</v>
      </c>
      <c r="H1258">
        <v>5</v>
      </c>
      <c r="I1258">
        <v>0</v>
      </c>
      <c r="J1258">
        <v>0</v>
      </c>
      <c r="M1258"/>
    </row>
    <row r="1259" spans="1:13" hidden="1" x14ac:dyDescent="0.25">
      <c r="A1259" t="s">
        <v>92</v>
      </c>
      <c r="B1259" t="s">
        <v>55</v>
      </c>
      <c r="C1259" s="2">
        <v>45586</v>
      </c>
      <c r="D1259" s="91">
        <v>0</v>
      </c>
      <c r="E1259" t="s">
        <v>19</v>
      </c>
      <c r="F1259">
        <v>4010189</v>
      </c>
      <c r="G1259" t="s">
        <v>788</v>
      </c>
      <c r="H1259">
        <v>0</v>
      </c>
      <c r="I1259">
        <v>0</v>
      </c>
      <c r="J1259">
        <v>0</v>
      </c>
      <c r="M1259"/>
    </row>
    <row r="1260" spans="1:13" hidden="1" x14ac:dyDescent="0.25">
      <c r="A1260" t="s">
        <v>106</v>
      </c>
      <c r="B1260" t="s">
        <v>406</v>
      </c>
      <c r="C1260" s="2">
        <v>45591</v>
      </c>
      <c r="D1260" s="91">
        <v>5</v>
      </c>
      <c r="E1260" t="s">
        <v>26</v>
      </c>
      <c r="F1260">
        <v>4010190</v>
      </c>
      <c r="G1260" t="s">
        <v>788</v>
      </c>
      <c r="H1260">
        <v>5</v>
      </c>
      <c r="I1260">
        <v>0</v>
      </c>
      <c r="J1260">
        <v>0</v>
      </c>
      <c r="M1260"/>
    </row>
    <row r="1261" spans="1:13" x14ac:dyDescent="0.25">
      <c r="A1261" t="s">
        <v>31</v>
      </c>
      <c r="B1261" t="s">
        <v>698</v>
      </c>
      <c r="C1261" s="2">
        <v>45587</v>
      </c>
      <c r="D1261" s="91">
        <v>0</v>
      </c>
      <c r="E1261" t="s">
        <v>5</v>
      </c>
      <c r="F1261">
        <v>4010191</v>
      </c>
      <c r="G1261" t="s">
        <v>788</v>
      </c>
      <c r="H1261">
        <v>3.75</v>
      </c>
      <c r="I1261">
        <v>1</v>
      </c>
      <c r="J1261">
        <v>3.75</v>
      </c>
      <c r="M1261"/>
    </row>
    <row r="1262" spans="1:13" x14ac:dyDescent="0.25">
      <c r="A1262" t="s">
        <v>31</v>
      </c>
      <c r="B1262" t="s">
        <v>55</v>
      </c>
      <c r="C1262" s="2">
        <v>45587</v>
      </c>
      <c r="D1262" s="91">
        <v>0</v>
      </c>
      <c r="E1262" t="s">
        <v>19</v>
      </c>
      <c r="F1262">
        <v>4010193</v>
      </c>
      <c r="G1262" t="s">
        <v>788</v>
      </c>
      <c r="H1262">
        <v>3.75</v>
      </c>
      <c r="I1262">
        <v>1</v>
      </c>
      <c r="J1262">
        <v>3.75</v>
      </c>
      <c r="M1262"/>
    </row>
    <row r="1263" spans="1:13" hidden="1" x14ac:dyDescent="0.25">
      <c r="A1263" t="s">
        <v>106</v>
      </c>
      <c r="B1263" t="s">
        <v>55</v>
      </c>
      <c r="C1263" s="2">
        <v>45586</v>
      </c>
      <c r="D1263" s="91">
        <v>5</v>
      </c>
      <c r="E1263" t="s">
        <v>19</v>
      </c>
      <c r="F1263">
        <v>4010194</v>
      </c>
      <c r="G1263" t="s">
        <v>788</v>
      </c>
      <c r="H1263">
        <v>5</v>
      </c>
      <c r="I1263">
        <v>0</v>
      </c>
      <c r="J1263">
        <v>0</v>
      </c>
      <c r="M1263"/>
    </row>
    <row r="1264" spans="1:13" x14ac:dyDescent="0.25">
      <c r="A1264" t="s">
        <v>31</v>
      </c>
      <c r="B1264" t="s">
        <v>333</v>
      </c>
      <c r="C1264" s="2">
        <v>45587</v>
      </c>
      <c r="D1264" s="91">
        <v>0</v>
      </c>
      <c r="E1264" t="s">
        <v>5</v>
      </c>
      <c r="F1264">
        <v>4010195</v>
      </c>
      <c r="G1264" t="s">
        <v>788</v>
      </c>
      <c r="H1264">
        <v>3.75</v>
      </c>
      <c r="I1264">
        <v>1</v>
      </c>
      <c r="J1264">
        <v>3.75</v>
      </c>
      <c r="M1264"/>
    </row>
    <row r="1265" spans="1:13" x14ac:dyDescent="0.25">
      <c r="A1265" t="s">
        <v>31</v>
      </c>
      <c r="B1265" t="s">
        <v>55</v>
      </c>
      <c r="C1265" s="2">
        <v>45587</v>
      </c>
      <c r="D1265" s="91">
        <v>0</v>
      </c>
      <c r="E1265" t="s">
        <v>19</v>
      </c>
      <c r="F1265">
        <v>4010196</v>
      </c>
      <c r="G1265" t="s">
        <v>788</v>
      </c>
      <c r="H1265">
        <v>3.75</v>
      </c>
      <c r="I1265">
        <v>1</v>
      </c>
      <c r="J1265">
        <v>3.75</v>
      </c>
      <c r="M1265"/>
    </row>
    <row r="1266" spans="1:13" x14ac:dyDescent="0.25">
      <c r="A1266" t="s">
        <v>31</v>
      </c>
      <c r="B1266" t="s">
        <v>333</v>
      </c>
      <c r="C1266" s="2">
        <v>45587</v>
      </c>
      <c r="D1266" s="91">
        <v>0</v>
      </c>
      <c r="E1266" t="s">
        <v>5</v>
      </c>
      <c r="F1266">
        <v>4010200</v>
      </c>
      <c r="G1266" t="s">
        <v>788</v>
      </c>
      <c r="H1266">
        <v>3.75</v>
      </c>
      <c r="I1266">
        <v>1</v>
      </c>
      <c r="J1266">
        <v>3.75</v>
      </c>
      <c r="M1266"/>
    </row>
    <row r="1267" spans="1:13" x14ac:dyDescent="0.25">
      <c r="A1267" t="s">
        <v>31</v>
      </c>
      <c r="B1267" t="s">
        <v>55</v>
      </c>
      <c r="C1267" s="2">
        <v>45591</v>
      </c>
      <c r="D1267" s="91">
        <v>0</v>
      </c>
      <c r="F1267">
        <v>4010203</v>
      </c>
      <c r="G1267" t="s">
        <v>854</v>
      </c>
      <c r="H1267">
        <v>3.75</v>
      </c>
      <c r="I1267">
        <v>1</v>
      </c>
      <c r="J1267">
        <v>3.75</v>
      </c>
      <c r="M1267"/>
    </row>
    <row r="1268" spans="1:13" x14ac:dyDescent="0.25">
      <c r="A1268" t="s">
        <v>31</v>
      </c>
      <c r="B1268" t="s">
        <v>55</v>
      </c>
      <c r="C1268" s="2">
        <v>45587</v>
      </c>
      <c r="D1268" s="91">
        <v>0</v>
      </c>
      <c r="E1268" t="s">
        <v>19</v>
      </c>
      <c r="F1268">
        <v>4010204</v>
      </c>
      <c r="G1268" t="s">
        <v>788</v>
      </c>
      <c r="H1268">
        <v>3.75</v>
      </c>
      <c r="I1268">
        <v>1</v>
      </c>
      <c r="J1268">
        <v>3.75</v>
      </c>
      <c r="M1268"/>
    </row>
    <row r="1269" spans="1:13" x14ac:dyDescent="0.25">
      <c r="A1269" t="s">
        <v>31</v>
      </c>
      <c r="B1269" t="s">
        <v>734</v>
      </c>
      <c r="C1269" s="2">
        <v>45589</v>
      </c>
      <c r="D1269" s="91">
        <v>0</v>
      </c>
      <c r="E1269" t="s">
        <v>5</v>
      </c>
      <c r="F1269">
        <v>4010205</v>
      </c>
      <c r="G1269" t="s">
        <v>788</v>
      </c>
      <c r="H1269">
        <v>3.75</v>
      </c>
      <c r="I1269">
        <v>1</v>
      </c>
      <c r="J1269">
        <v>3.75</v>
      </c>
      <c r="M1269"/>
    </row>
    <row r="1270" spans="1:13" x14ac:dyDescent="0.25">
      <c r="A1270" t="s">
        <v>31</v>
      </c>
      <c r="B1270" t="s">
        <v>392</v>
      </c>
      <c r="C1270" s="2">
        <v>45591</v>
      </c>
      <c r="D1270" s="91">
        <v>3.75</v>
      </c>
      <c r="E1270" t="s">
        <v>5</v>
      </c>
      <c r="F1270">
        <v>4010206</v>
      </c>
      <c r="G1270" t="s">
        <v>788</v>
      </c>
      <c r="H1270">
        <v>3.75</v>
      </c>
      <c r="I1270">
        <v>0</v>
      </c>
      <c r="J1270">
        <v>0</v>
      </c>
      <c r="M1270"/>
    </row>
    <row r="1271" spans="1:13" hidden="1" x14ac:dyDescent="0.25">
      <c r="A1271" t="s">
        <v>92</v>
      </c>
      <c r="B1271" t="s">
        <v>392</v>
      </c>
      <c r="C1271" s="2">
        <v>45587</v>
      </c>
      <c r="D1271" s="91">
        <v>0</v>
      </c>
      <c r="E1271" t="s">
        <v>26</v>
      </c>
      <c r="F1271">
        <v>4010207</v>
      </c>
      <c r="G1271" t="s">
        <v>788</v>
      </c>
      <c r="H1271">
        <v>0</v>
      </c>
      <c r="I1271">
        <v>0</v>
      </c>
      <c r="J1271">
        <v>0</v>
      </c>
      <c r="M1271"/>
    </row>
    <row r="1272" spans="1:13" x14ac:dyDescent="0.25">
      <c r="A1272" t="s">
        <v>31</v>
      </c>
      <c r="B1272" t="s">
        <v>734</v>
      </c>
      <c r="C1272" s="2">
        <v>45587</v>
      </c>
      <c r="D1272" s="91">
        <v>0</v>
      </c>
      <c r="E1272" t="s">
        <v>5</v>
      </c>
      <c r="F1272">
        <v>4010208</v>
      </c>
      <c r="G1272" t="s">
        <v>788</v>
      </c>
      <c r="H1272">
        <v>3.75</v>
      </c>
      <c r="I1272">
        <v>1</v>
      </c>
      <c r="J1272">
        <v>3.75</v>
      </c>
      <c r="M1272"/>
    </row>
    <row r="1273" spans="1:13" x14ac:dyDescent="0.25">
      <c r="A1273" t="s">
        <v>31</v>
      </c>
      <c r="B1273" t="s">
        <v>55</v>
      </c>
      <c r="C1273" s="2">
        <v>45590</v>
      </c>
      <c r="D1273" s="91">
        <v>0</v>
      </c>
      <c r="E1273" t="s">
        <v>19</v>
      </c>
      <c r="F1273">
        <v>4010209</v>
      </c>
      <c r="G1273" t="s">
        <v>788</v>
      </c>
      <c r="H1273">
        <v>3.75</v>
      </c>
      <c r="I1273">
        <v>1</v>
      </c>
      <c r="J1273">
        <v>3.75</v>
      </c>
      <c r="M1273"/>
    </row>
    <row r="1274" spans="1:13" x14ac:dyDescent="0.25">
      <c r="A1274" t="s">
        <v>31</v>
      </c>
      <c r="B1274" t="s">
        <v>333</v>
      </c>
      <c r="C1274" s="2">
        <v>45587</v>
      </c>
      <c r="D1274" s="91">
        <v>0</v>
      </c>
      <c r="E1274" t="s">
        <v>5</v>
      </c>
      <c r="F1274">
        <v>4010212</v>
      </c>
      <c r="G1274" t="s">
        <v>788</v>
      </c>
      <c r="H1274">
        <v>3.75</v>
      </c>
      <c r="I1274">
        <v>1</v>
      </c>
      <c r="J1274">
        <v>3.75</v>
      </c>
      <c r="M1274"/>
    </row>
    <row r="1275" spans="1:13" hidden="1" x14ac:dyDescent="0.25">
      <c r="A1275" t="s">
        <v>92</v>
      </c>
      <c r="B1275" t="s">
        <v>60</v>
      </c>
      <c r="C1275" s="2">
        <v>45588</v>
      </c>
      <c r="D1275" s="91">
        <v>3.75</v>
      </c>
      <c r="E1275" t="s">
        <v>5</v>
      </c>
      <c r="F1275">
        <v>4010213</v>
      </c>
      <c r="G1275" t="s">
        <v>788</v>
      </c>
      <c r="H1275">
        <v>3.75</v>
      </c>
      <c r="I1275">
        <v>0</v>
      </c>
      <c r="J1275">
        <v>0</v>
      </c>
      <c r="M1275"/>
    </row>
    <row r="1276" spans="1:13" x14ac:dyDescent="0.25">
      <c r="A1276" t="s">
        <v>31</v>
      </c>
      <c r="B1276" t="s">
        <v>59</v>
      </c>
      <c r="C1276" s="2">
        <v>45589</v>
      </c>
      <c r="D1276" s="91">
        <v>0</v>
      </c>
      <c r="E1276" t="s">
        <v>5</v>
      </c>
      <c r="F1276">
        <v>4010215</v>
      </c>
      <c r="G1276" t="s">
        <v>788</v>
      </c>
      <c r="H1276">
        <v>3.75</v>
      </c>
      <c r="I1276">
        <v>1</v>
      </c>
      <c r="J1276">
        <v>3.75</v>
      </c>
      <c r="M1276"/>
    </row>
    <row r="1277" spans="1:13" x14ac:dyDescent="0.25">
      <c r="A1277" t="s">
        <v>31</v>
      </c>
      <c r="B1277" t="s">
        <v>333</v>
      </c>
      <c r="C1277" s="2">
        <v>45591</v>
      </c>
      <c r="D1277" s="91">
        <v>0</v>
      </c>
      <c r="E1277" t="s">
        <v>5</v>
      </c>
      <c r="F1277">
        <v>4010216</v>
      </c>
      <c r="G1277" t="s">
        <v>788</v>
      </c>
      <c r="H1277">
        <v>3.75</v>
      </c>
      <c r="I1277">
        <v>1</v>
      </c>
      <c r="J1277">
        <v>3.75</v>
      </c>
      <c r="M1277"/>
    </row>
    <row r="1278" spans="1:13" x14ac:dyDescent="0.25">
      <c r="A1278" t="s">
        <v>31</v>
      </c>
      <c r="B1278" t="s">
        <v>55</v>
      </c>
      <c r="C1278" s="2">
        <v>45591</v>
      </c>
      <c r="D1278" s="91">
        <v>0</v>
      </c>
      <c r="E1278" t="s">
        <v>19</v>
      </c>
      <c r="F1278">
        <v>4010218</v>
      </c>
      <c r="G1278" t="s">
        <v>788</v>
      </c>
      <c r="H1278">
        <v>3.75</v>
      </c>
      <c r="I1278">
        <v>1</v>
      </c>
      <c r="J1278">
        <v>3.75</v>
      </c>
      <c r="M1278"/>
    </row>
    <row r="1279" spans="1:13" hidden="1" x14ac:dyDescent="0.25">
      <c r="A1279" t="s">
        <v>92</v>
      </c>
      <c r="B1279" t="s">
        <v>60</v>
      </c>
      <c r="C1279" s="2">
        <v>45588</v>
      </c>
      <c r="D1279" s="91">
        <v>3.75</v>
      </c>
      <c r="E1279" t="s">
        <v>5</v>
      </c>
      <c r="F1279">
        <v>4010219</v>
      </c>
      <c r="G1279" t="s">
        <v>788</v>
      </c>
      <c r="H1279">
        <v>3.75</v>
      </c>
      <c r="I1279">
        <v>0</v>
      </c>
      <c r="J1279">
        <v>0</v>
      </c>
      <c r="M1279"/>
    </row>
    <row r="1280" spans="1:13" x14ac:dyDescent="0.25">
      <c r="A1280" t="s">
        <v>31</v>
      </c>
      <c r="B1280" t="s">
        <v>55</v>
      </c>
      <c r="C1280" s="2">
        <v>45588</v>
      </c>
      <c r="D1280" s="91">
        <v>3.75</v>
      </c>
      <c r="E1280" t="s">
        <v>19</v>
      </c>
      <c r="F1280">
        <v>4010220</v>
      </c>
      <c r="G1280" t="s">
        <v>788</v>
      </c>
      <c r="H1280">
        <v>3.75</v>
      </c>
      <c r="I1280">
        <v>0</v>
      </c>
      <c r="J1280">
        <v>0</v>
      </c>
      <c r="M1280"/>
    </row>
    <row r="1281" spans="1:13" x14ac:dyDescent="0.25">
      <c r="A1281" t="s">
        <v>31</v>
      </c>
      <c r="B1281" t="s">
        <v>55</v>
      </c>
      <c r="C1281" s="2">
        <v>45589</v>
      </c>
      <c r="D1281" s="91">
        <v>0</v>
      </c>
      <c r="E1281" t="s">
        <v>19</v>
      </c>
      <c r="F1281">
        <v>4010223</v>
      </c>
      <c r="G1281" t="s">
        <v>788</v>
      </c>
      <c r="H1281">
        <v>3.75</v>
      </c>
      <c r="I1281">
        <v>1</v>
      </c>
      <c r="J1281">
        <v>3.75</v>
      </c>
      <c r="M1281"/>
    </row>
    <row r="1282" spans="1:13" x14ac:dyDescent="0.25">
      <c r="A1282" t="s">
        <v>31</v>
      </c>
      <c r="B1282" t="s">
        <v>336</v>
      </c>
      <c r="C1282" s="2">
        <v>45589</v>
      </c>
      <c r="D1282" s="91">
        <v>3.75</v>
      </c>
      <c r="E1282" t="s">
        <v>5</v>
      </c>
      <c r="F1282">
        <v>4010224</v>
      </c>
      <c r="G1282" t="s">
        <v>788</v>
      </c>
      <c r="H1282">
        <v>3.75</v>
      </c>
      <c r="I1282">
        <v>0</v>
      </c>
      <c r="J1282">
        <v>0</v>
      </c>
      <c r="M1282"/>
    </row>
    <row r="1283" spans="1:13" x14ac:dyDescent="0.25">
      <c r="A1283" t="s">
        <v>31</v>
      </c>
      <c r="B1283" t="s">
        <v>698</v>
      </c>
      <c r="C1283" s="2">
        <v>45590</v>
      </c>
      <c r="D1283" s="91">
        <v>0</v>
      </c>
      <c r="E1283" t="s">
        <v>5</v>
      </c>
      <c r="F1283">
        <v>4010225</v>
      </c>
      <c r="G1283" t="s">
        <v>788</v>
      </c>
      <c r="H1283">
        <v>3.75</v>
      </c>
      <c r="I1283">
        <v>1</v>
      </c>
      <c r="J1283">
        <v>3.75</v>
      </c>
      <c r="M1283"/>
    </row>
    <row r="1284" spans="1:13" x14ac:dyDescent="0.25">
      <c r="A1284" t="s">
        <v>31</v>
      </c>
      <c r="B1284" t="s">
        <v>333</v>
      </c>
      <c r="C1284" s="2">
        <v>45590</v>
      </c>
      <c r="D1284" s="91">
        <v>0</v>
      </c>
      <c r="E1284" t="s">
        <v>5</v>
      </c>
      <c r="F1284">
        <v>4010228</v>
      </c>
      <c r="G1284" t="s">
        <v>788</v>
      </c>
      <c r="H1284">
        <v>3.75</v>
      </c>
      <c r="I1284">
        <v>1</v>
      </c>
      <c r="J1284">
        <v>3.75</v>
      </c>
      <c r="M1284"/>
    </row>
    <row r="1285" spans="1:13" hidden="1" x14ac:dyDescent="0.25">
      <c r="A1285" t="s">
        <v>106</v>
      </c>
      <c r="B1285" t="s">
        <v>470</v>
      </c>
      <c r="C1285" s="2">
        <v>45588</v>
      </c>
      <c r="D1285" s="91">
        <v>5</v>
      </c>
      <c r="E1285" t="s">
        <v>5</v>
      </c>
      <c r="F1285">
        <v>4010231</v>
      </c>
      <c r="G1285" t="s">
        <v>788</v>
      </c>
      <c r="H1285">
        <v>5</v>
      </c>
      <c r="I1285">
        <v>0</v>
      </c>
      <c r="J1285">
        <v>0</v>
      </c>
      <c r="M1285"/>
    </row>
    <row r="1286" spans="1:13" hidden="1" x14ac:dyDescent="0.25">
      <c r="A1286" t="s">
        <v>106</v>
      </c>
      <c r="B1286" t="s">
        <v>470</v>
      </c>
      <c r="C1286" s="2">
        <v>45588</v>
      </c>
      <c r="D1286" s="91">
        <v>5</v>
      </c>
      <c r="E1286" t="s">
        <v>5</v>
      </c>
      <c r="F1286">
        <v>4010232</v>
      </c>
      <c r="G1286" t="s">
        <v>788</v>
      </c>
      <c r="H1286">
        <v>5</v>
      </c>
      <c r="I1286">
        <v>0</v>
      </c>
      <c r="J1286">
        <v>0</v>
      </c>
      <c r="M1286"/>
    </row>
    <row r="1287" spans="1:13" hidden="1" x14ac:dyDescent="0.25">
      <c r="A1287" t="s">
        <v>106</v>
      </c>
      <c r="B1287" t="s">
        <v>461</v>
      </c>
      <c r="C1287" s="2">
        <v>45588</v>
      </c>
      <c r="D1287" s="91">
        <v>0</v>
      </c>
      <c r="E1287" t="s">
        <v>5</v>
      </c>
      <c r="F1287">
        <v>4010235</v>
      </c>
      <c r="G1287" t="s">
        <v>788</v>
      </c>
      <c r="H1287">
        <v>5</v>
      </c>
      <c r="I1287">
        <v>1</v>
      </c>
      <c r="J1287">
        <v>5</v>
      </c>
      <c r="M1287"/>
    </row>
    <row r="1288" spans="1:13" hidden="1" x14ac:dyDescent="0.25">
      <c r="A1288" t="s">
        <v>106</v>
      </c>
      <c r="B1288" t="s">
        <v>370</v>
      </c>
      <c r="C1288" s="2">
        <v>45588</v>
      </c>
      <c r="D1288" s="91">
        <v>5</v>
      </c>
      <c r="E1288" t="s">
        <v>5</v>
      </c>
      <c r="F1288">
        <v>4010236</v>
      </c>
      <c r="G1288" t="s">
        <v>788</v>
      </c>
      <c r="H1288">
        <v>5</v>
      </c>
      <c r="I1288">
        <v>0</v>
      </c>
      <c r="J1288">
        <v>0</v>
      </c>
      <c r="M1288"/>
    </row>
    <row r="1289" spans="1:13" x14ac:dyDescent="0.25">
      <c r="A1289" t="s">
        <v>31</v>
      </c>
      <c r="B1289" t="s">
        <v>55</v>
      </c>
      <c r="C1289" s="2">
        <v>45587</v>
      </c>
      <c r="D1289" s="91">
        <v>0</v>
      </c>
      <c r="E1289" t="s">
        <v>19</v>
      </c>
      <c r="F1289">
        <v>4010240</v>
      </c>
      <c r="G1289" t="s">
        <v>788</v>
      </c>
      <c r="H1289">
        <v>0</v>
      </c>
      <c r="I1289">
        <v>0</v>
      </c>
      <c r="J1289">
        <v>0</v>
      </c>
      <c r="M1289"/>
    </row>
    <row r="1290" spans="1:13" x14ac:dyDescent="0.25">
      <c r="A1290" t="s">
        <v>31</v>
      </c>
      <c r="B1290" t="s">
        <v>333</v>
      </c>
      <c r="C1290" s="2">
        <v>45590</v>
      </c>
      <c r="D1290" s="91">
        <v>0</v>
      </c>
      <c r="E1290" t="s">
        <v>5</v>
      </c>
      <c r="F1290">
        <v>4010246</v>
      </c>
      <c r="G1290" t="s">
        <v>788</v>
      </c>
      <c r="H1290">
        <v>3.75</v>
      </c>
      <c r="I1290">
        <v>1</v>
      </c>
      <c r="J1290">
        <v>3.75</v>
      </c>
      <c r="M1290"/>
    </row>
    <row r="1291" spans="1:13" x14ac:dyDescent="0.25">
      <c r="A1291" t="s">
        <v>31</v>
      </c>
      <c r="B1291" t="s">
        <v>55</v>
      </c>
      <c r="C1291" s="2">
        <v>45590</v>
      </c>
      <c r="D1291" s="91">
        <v>3.75</v>
      </c>
      <c r="F1291">
        <v>4010247</v>
      </c>
      <c r="G1291" t="s">
        <v>854</v>
      </c>
      <c r="H1291">
        <v>3.75</v>
      </c>
      <c r="I1291">
        <v>0</v>
      </c>
      <c r="J1291">
        <v>0</v>
      </c>
      <c r="M1291"/>
    </row>
    <row r="1292" spans="1:13" hidden="1" x14ac:dyDescent="0.25">
      <c r="A1292" t="s">
        <v>106</v>
      </c>
      <c r="B1292" t="s">
        <v>470</v>
      </c>
      <c r="C1292" s="2">
        <v>45588</v>
      </c>
      <c r="D1292" s="91">
        <v>0</v>
      </c>
      <c r="E1292" t="s">
        <v>5</v>
      </c>
      <c r="F1292">
        <v>4010256</v>
      </c>
      <c r="G1292" t="s">
        <v>788</v>
      </c>
      <c r="H1292">
        <v>0</v>
      </c>
      <c r="I1292">
        <v>0</v>
      </c>
      <c r="J1292">
        <v>0</v>
      </c>
      <c r="M1292"/>
    </row>
    <row r="1293" spans="1:13" hidden="1" x14ac:dyDescent="0.25">
      <c r="A1293" t="s">
        <v>106</v>
      </c>
      <c r="B1293" t="s">
        <v>392</v>
      </c>
      <c r="C1293" s="2">
        <v>45589</v>
      </c>
      <c r="D1293" s="91">
        <v>0</v>
      </c>
      <c r="E1293" t="s">
        <v>26</v>
      </c>
      <c r="F1293">
        <v>4010260</v>
      </c>
      <c r="G1293" t="s">
        <v>788</v>
      </c>
      <c r="H1293">
        <v>0</v>
      </c>
      <c r="I1293">
        <v>0</v>
      </c>
      <c r="J1293">
        <v>0</v>
      </c>
      <c r="M1293"/>
    </row>
    <row r="1294" spans="1:13" hidden="1" x14ac:dyDescent="0.25">
      <c r="A1294" t="s">
        <v>106</v>
      </c>
      <c r="B1294" t="s">
        <v>55</v>
      </c>
      <c r="C1294" s="2">
        <v>45590</v>
      </c>
      <c r="D1294" s="91">
        <v>0</v>
      </c>
      <c r="E1294" t="s">
        <v>5</v>
      </c>
      <c r="F1294">
        <v>4010262</v>
      </c>
      <c r="G1294" t="s">
        <v>788</v>
      </c>
      <c r="H1294">
        <v>0</v>
      </c>
      <c r="I1294">
        <v>0</v>
      </c>
      <c r="J1294">
        <v>0</v>
      </c>
      <c r="M1294"/>
    </row>
    <row r="1295" spans="1:13" x14ac:dyDescent="0.25">
      <c r="A1295" t="s">
        <v>31</v>
      </c>
      <c r="B1295" t="s">
        <v>59</v>
      </c>
      <c r="C1295" s="2">
        <v>45587</v>
      </c>
      <c r="D1295" s="91">
        <v>0</v>
      </c>
      <c r="E1295" t="s">
        <v>5</v>
      </c>
      <c r="F1295">
        <v>4010268</v>
      </c>
      <c r="G1295" t="s">
        <v>788</v>
      </c>
      <c r="H1295">
        <v>3.75</v>
      </c>
      <c r="I1295">
        <v>1</v>
      </c>
      <c r="J1295">
        <v>3.75</v>
      </c>
      <c r="M1295"/>
    </row>
    <row r="1296" spans="1:13" x14ac:dyDescent="0.25">
      <c r="A1296" t="s">
        <v>31</v>
      </c>
      <c r="B1296" t="s">
        <v>734</v>
      </c>
      <c r="C1296" s="2">
        <v>45587</v>
      </c>
      <c r="D1296" s="91">
        <v>0</v>
      </c>
      <c r="E1296" t="s">
        <v>5</v>
      </c>
      <c r="F1296">
        <v>4010269</v>
      </c>
      <c r="G1296" t="s">
        <v>788</v>
      </c>
      <c r="H1296">
        <v>3.75</v>
      </c>
      <c r="I1296">
        <v>1</v>
      </c>
      <c r="J1296">
        <v>3.75</v>
      </c>
      <c r="M1296"/>
    </row>
    <row r="1297" spans="1:13" x14ac:dyDescent="0.25">
      <c r="A1297" t="s">
        <v>31</v>
      </c>
      <c r="B1297" t="s">
        <v>336</v>
      </c>
      <c r="C1297" s="2">
        <v>45593</v>
      </c>
      <c r="D1297" s="91">
        <v>0</v>
      </c>
      <c r="E1297" t="s">
        <v>5</v>
      </c>
      <c r="F1297">
        <v>4010274</v>
      </c>
      <c r="G1297" t="s">
        <v>788</v>
      </c>
      <c r="H1297">
        <v>3.75</v>
      </c>
      <c r="I1297">
        <v>1</v>
      </c>
      <c r="J1297">
        <v>3.75</v>
      </c>
      <c r="M1297"/>
    </row>
    <row r="1298" spans="1:13" x14ac:dyDescent="0.25">
      <c r="A1298" t="s">
        <v>31</v>
      </c>
      <c r="B1298" t="s">
        <v>333</v>
      </c>
      <c r="C1298" s="2">
        <v>45587</v>
      </c>
      <c r="D1298" s="91">
        <v>0</v>
      </c>
      <c r="E1298" t="s">
        <v>5</v>
      </c>
      <c r="F1298">
        <v>4010284</v>
      </c>
      <c r="G1298" t="s">
        <v>788</v>
      </c>
      <c r="H1298">
        <v>3.75</v>
      </c>
      <c r="I1298">
        <v>1</v>
      </c>
      <c r="J1298">
        <v>3.75</v>
      </c>
      <c r="M1298"/>
    </row>
    <row r="1299" spans="1:13" x14ac:dyDescent="0.25">
      <c r="A1299" t="s">
        <v>31</v>
      </c>
      <c r="B1299" t="s">
        <v>333</v>
      </c>
      <c r="C1299" s="2">
        <v>45587</v>
      </c>
      <c r="D1299" s="91">
        <v>0</v>
      </c>
      <c r="E1299" t="s">
        <v>5</v>
      </c>
      <c r="F1299">
        <v>4010285</v>
      </c>
      <c r="G1299" t="s">
        <v>788</v>
      </c>
      <c r="H1299">
        <v>3.75</v>
      </c>
      <c r="I1299">
        <v>1</v>
      </c>
      <c r="J1299">
        <v>3.75</v>
      </c>
      <c r="M1299"/>
    </row>
    <row r="1300" spans="1:13" hidden="1" x14ac:dyDescent="0.25">
      <c r="A1300" t="s">
        <v>92</v>
      </c>
      <c r="B1300" t="s">
        <v>55</v>
      </c>
      <c r="C1300" s="2">
        <v>45587</v>
      </c>
      <c r="D1300" s="91">
        <v>5.5</v>
      </c>
      <c r="E1300" t="s">
        <v>5</v>
      </c>
      <c r="F1300">
        <v>4010289</v>
      </c>
      <c r="G1300" t="s">
        <v>788</v>
      </c>
      <c r="H1300">
        <v>5.5</v>
      </c>
      <c r="I1300">
        <v>0</v>
      </c>
      <c r="J1300">
        <v>0</v>
      </c>
      <c r="M1300"/>
    </row>
    <row r="1301" spans="1:13" hidden="1" x14ac:dyDescent="0.25">
      <c r="A1301" t="s">
        <v>92</v>
      </c>
      <c r="B1301" t="s">
        <v>331</v>
      </c>
      <c r="C1301" s="2">
        <v>45588</v>
      </c>
      <c r="D1301" s="91">
        <v>5.5</v>
      </c>
      <c r="E1301" t="s">
        <v>5</v>
      </c>
      <c r="F1301">
        <v>4010290</v>
      </c>
      <c r="G1301" t="s">
        <v>788</v>
      </c>
      <c r="H1301">
        <v>5.5</v>
      </c>
      <c r="I1301">
        <v>0</v>
      </c>
      <c r="J1301">
        <v>0</v>
      </c>
      <c r="M1301"/>
    </row>
    <row r="1302" spans="1:13" hidden="1" x14ac:dyDescent="0.25">
      <c r="A1302" t="s">
        <v>92</v>
      </c>
      <c r="B1302" t="s">
        <v>55</v>
      </c>
      <c r="C1302" s="2">
        <v>45589</v>
      </c>
      <c r="D1302" s="91">
        <v>5.5</v>
      </c>
      <c r="E1302" t="s">
        <v>5</v>
      </c>
      <c r="F1302">
        <v>4010291</v>
      </c>
      <c r="G1302" t="s">
        <v>788</v>
      </c>
      <c r="H1302">
        <v>5.5</v>
      </c>
      <c r="I1302">
        <v>0</v>
      </c>
      <c r="J1302">
        <v>0</v>
      </c>
      <c r="M1302"/>
    </row>
    <row r="1303" spans="1:13" hidden="1" x14ac:dyDescent="0.25">
      <c r="A1303" t="s">
        <v>92</v>
      </c>
      <c r="B1303" t="s">
        <v>55</v>
      </c>
      <c r="C1303" s="2">
        <v>45590</v>
      </c>
      <c r="D1303" s="91">
        <v>5.5</v>
      </c>
      <c r="E1303" t="s">
        <v>5</v>
      </c>
      <c r="F1303">
        <v>4010292</v>
      </c>
      <c r="G1303" t="s">
        <v>788</v>
      </c>
      <c r="H1303">
        <v>5.5</v>
      </c>
      <c r="I1303">
        <v>0</v>
      </c>
      <c r="J1303">
        <v>0</v>
      </c>
      <c r="M1303"/>
    </row>
    <row r="1304" spans="1:13" hidden="1" x14ac:dyDescent="0.25">
      <c r="A1304" t="s">
        <v>92</v>
      </c>
      <c r="B1304" t="s">
        <v>390</v>
      </c>
      <c r="C1304" s="2">
        <v>45587</v>
      </c>
      <c r="D1304" s="91">
        <v>5</v>
      </c>
      <c r="E1304" t="s">
        <v>5</v>
      </c>
      <c r="F1304">
        <v>4010293</v>
      </c>
      <c r="G1304" t="s">
        <v>788</v>
      </c>
      <c r="H1304">
        <v>5</v>
      </c>
      <c r="I1304">
        <v>0</v>
      </c>
      <c r="J1304">
        <v>0</v>
      </c>
      <c r="M1304"/>
    </row>
    <row r="1305" spans="1:13" hidden="1" x14ac:dyDescent="0.25">
      <c r="A1305" t="s">
        <v>92</v>
      </c>
      <c r="B1305" t="s">
        <v>461</v>
      </c>
      <c r="C1305" s="2">
        <v>45588</v>
      </c>
      <c r="D1305" s="91">
        <v>5</v>
      </c>
      <c r="E1305" t="s">
        <v>5</v>
      </c>
      <c r="F1305">
        <v>4010294</v>
      </c>
      <c r="G1305" t="s">
        <v>788</v>
      </c>
      <c r="H1305">
        <v>5</v>
      </c>
      <c r="I1305">
        <v>0</v>
      </c>
      <c r="J1305">
        <v>0</v>
      </c>
      <c r="M1305"/>
    </row>
    <row r="1306" spans="1:13" hidden="1" x14ac:dyDescent="0.25">
      <c r="A1306" t="s">
        <v>92</v>
      </c>
      <c r="B1306" t="s">
        <v>470</v>
      </c>
      <c r="C1306" s="2">
        <v>45589</v>
      </c>
      <c r="D1306" s="91">
        <v>5</v>
      </c>
      <c r="E1306" t="s">
        <v>5</v>
      </c>
      <c r="F1306">
        <v>4010295</v>
      </c>
      <c r="G1306" t="s">
        <v>788</v>
      </c>
      <c r="H1306">
        <v>5</v>
      </c>
      <c r="I1306">
        <v>0</v>
      </c>
      <c r="J1306">
        <v>0</v>
      </c>
      <c r="M1306"/>
    </row>
    <row r="1307" spans="1:13" hidden="1" x14ac:dyDescent="0.25">
      <c r="A1307" t="s">
        <v>92</v>
      </c>
      <c r="B1307" t="s">
        <v>461</v>
      </c>
      <c r="C1307" s="2">
        <v>45590</v>
      </c>
      <c r="D1307" s="91">
        <v>5</v>
      </c>
      <c r="E1307" t="s">
        <v>5</v>
      </c>
      <c r="F1307">
        <v>4010296</v>
      </c>
      <c r="G1307" t="s">
        <v>788</v>
      </c>
      <c r="H1307">
        <v>5</v>
      </c>
      <c r="I1307">
        <v>0</v>
      </c>
      <c r="J1307">
        <v>0</v>
      </c>
      <c r="M1307"/>
    </row>
    <row r="1308" spans="1:13" hidden="1" x14ac:dyDescent="0.25">
      <c r="A1308" t="s">
        <v>106</v>
      </c>
      <c r="B1308" t="s">
        <v>55</v>
      </c>
      <c r="C1308" s="2">
        <v>45589</v>
      </c>
      <c r="D1308" s="91">
        <v>0</v>
      </c>
      <c r="E1308" t="s">
        <v>5</v>
      </c>
      <c r="F1308">
        <v>4010300</v>
      </c>
      <c r="G1308" t="s">
        <v>788</v>
      </c>
      <c r="H1308">
        <v>5</v>
      </c>
      <c r="I1308">
        <v>1</v>
      </c>
      <c r="J1308">
        <v>5</v>
      </c>
      <c r="M1308"/>
    </row>
    <row r="1309" spans="1:13" hidden="1" x14ac:dyDescent="0.25">
      <c r="A1309" t="s">
        <v>106</v>
      </c>
      <c r="B1309" t="s">
        <v>55</v>
      </c>
      <c r="C1309" s="2">
        <v>45587</v>
      </c>
      <c r="D1309" s="91">
        <v>0</v>
      </c>
      <c r="E1309" t="s">
        <v>5</v>
      </c>
      <c r="F1309">
        <v>4010301</v>
      </c>
      <c r="G1309" t="s">
        <v>788</v>
      </c>
      <c r="H1309">
        <v>5</v>
      </c>
      <c r="I1309">
        <v>1</v>
      </c>
      <c r="J1309">
        <v>5</v>
      </c>
      <c r="M1309"/>
    </row>
    <row r="1310" spans="1:13" hidden="1" x14ac:dyDescent="0.25">
      <c r="A1310" t="s">
        <v>106</v>
      </c>
      <c r="B1310" t="s">
        <v>56</v>
      </c>
      <c r="C1310" s="2">
        <v>45587</v>
      </c>
      <c r="D1310" s="91">
        <v>5</v>
      </c>
      <c r="E1310" t="s">
        <v>5</v>
      </c>
      <c r="F1310">
        <v>4010302</v>
      </c>
      <c r="G1310" t="s">
        <v>788</v>
      </c>
      <c r="H1310">
        <v>5</v>
      </c>
      <c r="I1310">
        <v>0</v>
      </c>
      <c r="J1310">
        <v>0</v>
      </c>
      <c r="M1310"/>
    </row>
    <row r="1311" spans="1:13" hidden="1" x14ac:dyDescent="0.25">
      <c r="A1311" t="s">
        <v>106</v>
      </c>
      <c r="B1311" t="s">
        <v>370</v>
      </c>
      <c r="C1311" s="2">
        <v>45588</v>
      </c>
      <c r="D1311" s="91">
        <v>5</v>
      </c>
      <c r="E1311" t="s">
        <v>5</v>
      </c>
      <c r="F1311">
        <v>4010303</v>
      </c>
      <c r="G1311" t="s">
        <v>788</v>
      </c>
      <c r="H1311">
        <v>5</v>
      </c>
      <c r="I1311">
        <v>0</v>
      </c>
      <c r="J1311">
        <v>0</v>
      </c>
      <c r="M1311"/>
    </row>
    <row r="1312" spans="1:13" hidden="1" x14ac:dyDescent="0.25">
      <c r="A1312" t="s">
        <v>106</v>
      </c>
      <c r="B1312" t="s">
        <v>56</v>
      </c>
      <c r="C1312" s="2">
        <v>45588</v>
      </c>
      <c r="D1312" s="91">
        <v>0</v>
      </c>
      <c r="E1312" t="s">
        <v>5</v>
      </c>
      <c r="F1312">
        <v>4010305</v>
      </c>
      <c r="G1312" t="s">
        <v>788</v>
      </c>
      <c r="H1312">
        <v>0</v>
      </c>
      <c r="I1312">
        <v>0</v>
      </c>
      <c r="J1312">
        <v>0</v>
      </c>
      <c r="M1312"/>
    </row>
    <row r="1313" spans="1:13" hidden="1" x14ac:dyDescent="0.25">
      <c r="A1313" t="s">
        <v>106</v>
      </c>
      <c r="B1313" t="s">
        <v>370</v>
      </c>
      <c r="C1313" s="2">
        <v>45591</v>
      </c>
      <c r="D1313" s="91">
        <v>5</v>
      </c>
      <c r="E1313" t="s">
        <v>5</v>
      </c>
      <c r="F1313">
        <v>4010312</v>
      </c>
      <c r="G1313" t="s">
        <v>788</v>
      </c>
      <c r="H1313">
        <v>5</v>
      </c>
      <c r="I1313">
        <v>0</v>
      </c>
      <c r="J1313">
        <v>0</v>
      </c>
      <c r="M1313"/>
    </row>
    <row r="1314" spans="1:13" hidden="1" x14ac:dyDescent="0.25">
      <c r="A1314" t="s">
        <v>106</v>
      </c>
      <c r="B1314" t="s">
        <v>390</v>
      </c>
      <c r="C1314" s="2">
        <v>45588</v>
      </c>
      <c r="D1314" s="91">
        <v>5</v>
      </c>
      <c r="E1314" t="s">
        <v>5</v>
      </c>
      <c r="F1314">
        <v>4010314</v>
      </c>
      <c r="G1314" t="s">
        <v>788</v>
      </c>
      <c r="H1314">
        <v>5</v>
      </c>
      <c r="I1314">
        <v>0</v>
      </c>
      <c r="J1314">
        <v>0</v>
      </c>
      <c r="M1314"/>
    </row>
    <row r="1315" spans="1:13" x14ac:dyDescent="0.25">
      <c r="A1315" t="s">
        <v>31</v>
      </c>
      <c r="B1315" t="s">
        <v>698</v>
      </c>
      <c r="C1315" s="2">
        <v>45588</v>
      </c>
      <c r="D1315" s="91">
        <v>3.75</v>
      </c>
      <c r="E1315" t="s">
        <v>5</v>
      </c>
      <c r="F1315">
        <v>4010315</v>
      </c>
      <c r="G1315" t="s">
        <v>788</v>
      </c>
      <c r="H1315">
        <v>3.75</v>
      </c>
      <c r="I1315">
        <v>0</v>
      </c>
      <c r="J1315">
        <v>0</v>
      </c>
      <c r="M1315"/>
    </row>
    <row r="1316" spans="1:13" x14ac:dyDescent="0.25">
      <c r="A1316" t="s">
        <v>31</v>
      </c>
      <c r="B1316" t="s">
        <v>698</v>
      </c>
      <c r="C1316" s="2">
        <v>45588</v>
      </c>
      <c r="D1316" s="91">
        <v>3.75</v>
      </c>
      <c r="E1316" t="s">
        <v>5</v>
      </c>
      <c r="F1316">
        <v>4010319</v>
      </c>
      <c r="G1316" t="s">
        <v>788</v>
      </c>
      <c r="H1316">
        <v>3.75</v>
      </c>
      <c r="I1316">
        <v>0</v>
      </c>
      <c r="J1316">
        <v>0</v>
      </c>
      <c r="M1316"/>
    </row>
    <row r="1317" spans="1:13" hidden="1" x14ac:dyDescent="0.25">
      <c r="A1317" t="s">
        <v>92</v>
      </c>
      <c r="B1317" t="s">
        <v>55</v>
      </c>
      <c r="C1317" s="2">
        <v>45587</v>
      </c>
      <c r="D1317" s="91">
        <v>5.5</v>
      </c>
      <c r="E1317" t="s">
        <v>5</v>
      </c>
      <c r="F1317">
        <v>4010321</v>
      </c>
      <c r="G1317" t="s">
        <v>788</v>
      </c>
      <c r="H1317">
        <v>5.5</v>
      </c>
      <c r="I1317">
        <v>0</v>
      </c>
      <c r="J1317">
        <v>0</v>
      </c>
      <c r="M1317"/>
    </row>
    <row r="1318" spans="1:13" x14ac:dyDescent="0.25">
      <c r="A1318" t="s">
        <v>31</v>
      </c>
      <c r="B1318" t="s">
        <v>333</v>
      </c>
      <c r="C1318" s="2">
        <v>45588</v>
      </c>
      <c r="D1318" s="91">
        <v>0</v>
      </c>
      <c r="E1318" t="s">
        <v>5</v>
      </c>
      <c r="F1318">
        <v>4010322</v>
      </c>
      <c r="G1318" t="s">
        <v>788</v>
      </c>
      <c r="H1318">
        <v>3.75</v>
      </c>
      <c r="I1318">
        <v>1</v>
      </c>
      <c r="J1318">
        <v>3.75</v>
      </c>
      <c r="M1318"/>
    </row>
    <row r="1319" spans="1:13" x14ac:dyDescent="0.25">
      <c r="A1319" t="s">
        <v>31</v>
      </c>
      <c r="B1319" t="s">
        <v>333</v>
      </c>
      <c r="C1319" s="2">
        <v>45587</v>
      </c>
      <c r="D1319" s="91">
        <v>0</v>
      </c>
      <c r="E1319" t="s">
        <v>5</v>
      </c>
      <c r="F1319">
        <v>4010323</v>
      </c>
      <c r="G1319" t="s">
        <v>788</v>
      </c>
      <c r="H1319">
        <v>3.75</v>
      </c>
      <c r="I1319">
        <v>1</v>
      </c>
      <c r="J1319">
        <v>3.75</v>
      </c>
      <c r="M1319"/>
    </row>
    <row r="1320" spans="1:13" x14ac:dyDescent="0.25">
      <c r="A1320" t="s">
        <v>31</v>
      </c>
      <c r="B1320" t="s">
        <v>734</v>
      </c>
      <c r="C1320" s="2">
        <v>45588</v>
      </c>
      <c r="D1320" s="91">
        <v>0</v>
      </c>
      <c r="E1320" t="s">
        <v>5</v>
      </c>
      <c r="F1320">
        <v>4010324</v>
      </c>
      <c r="G1320" t="s">
        <v>788</v>
      </c>
      <c r="H1320">
        <v>3.75</v>
      </c>
      <c r="I1320">
        <v>1</v>
      </c>
      <c r="J1320">
        <v>3.75</v>
      </c>
      <c r="M1320"/>
    </row>
    <row r="1321" spans="1:13" x14ac:dyDescent="0.25">
      <c r="A1321" t="s">
        <v>31</v>
      </c>
      <c r="B1321" t="s">
        <v>734</v>
      </c>
      <c r="C1321" s="2">
        <v>45588</v>
      </c>
      <c r="D1321" s="91">
        <v>0</v>
      </c>
      <c r="E1321" t="s">
        <v>5</v>
      </c>
      <c r="F1321">
        <v>4010326</v>
      </c>
      <c r="G1321" t="s">
        <v>788</v>
      </c>
      <c r="H1321">
        <v>3.75</v>
      </c>
      <c r="I1321">
        <v>1</v>
      </c>
      <c r="J1321">
        <v>3.75</v>
      </c>
      <c r="M1321"/>
    </row>
    <row r="1322" spans="1:13" hidden="1" x14ac:dyDescent="0.25">
      <c r="A1322" t="s">
        <v>106</v>
      </c>
      <c r="B1322" t="s">
        <v>392</v>
      </c>
      <c r="C1322" s="2">
        <v>45587</v>
      </c>
      <c r="D1322" s="91">
        <v>5</v>
      </c>
      <c r="E1322" t="s">
        <v>5</v>
      </c>
      <c r="F1322">
        <v>4010329</v>
      </c>
      <c r="G1322" t="s">
        <v>788</v>
      </c>
      <c r="H1322">
        <v>5</v>
      </c>
      <c r="I1322">
        <v>0</v>
      </c>
      <c r="J1322">
        <v>0</v>
      </c>
      <c r="M1322"/>
    </row>
    <row r="1323" spans="1:13" hidden="1" x14ac:dyDescent="0.25">
      <c r="A1323" t="s">
        <v>106</v>
      </c>
      <c r="B1323" t="s">
        <v>390</v>
      </c>
      <c r="C1323" s="2">
        <v>45587</v>
      </c>
      <c r="D1323" s="91">
        <v>5</v>
      </c>
      <c r="E1323" t="s">
        <v>5</v>
      </c>
      <c r="F1323">
        <v>4010331</v>
      </c>
      <c r="G1323" t="s">
        <v>788</v>
      </c>
      <c r="H1323">
        <v>5</v>
      </c>
      <c r="I1323">
        <v>0</v>
      </c>
      <c r="J1323">
        <v>0</v>
      </c>
      <c r="M1323"/>
    </row>
    <row r="1324" spans="1:13" hidden="1" x14ac:dyDescent="0.25">
      <c r="A1324" t="s">
        <v>106</v>
      </c>
      <c r="B1324" t="s">
        <v>392</v>
      </c>
      <c r="C1324" s="2">
        <v>45587</v>
      </c>
      <c r="D1324" s="91">
        <v>5</v>
      </c>
      <c r="E1324" t="s">
        <v>26</v>
      </c>
      <c r="F1324">
        <v>4010333</v>
      </c>
      <c r="G1324" t="s">
        <v>788</v>
      </c>
      <c r="H1324">
        <v>5</v>
      </c>
      <c r="I1324">
        <v>0</v>
      </c>
      <c r="J1324">
        <v>0</v>
      </c>
      <c r="M1324"/>
    </row>
    <row r="1325" spans="1:13" hidden="1" x14ac:dyDescent="0.25">
      <c r="A1325" t="s">
        <v>106</v>
      </c>
      <c r="B1325" t="s">
        <v>331</v>
      </c>
      <c r="C1325" s="2">
        <v>45588</v>
      </c>
      <c r="D1325" s="91">
        <v>5</v>
      </c>
      <c r="E1325" t="s">
        <v>5</v>
      </c>
      <c r="F1325">
        <v>4010334</v>
      </c>
      <c r="G1325" t="s">
        <v>788</v>
      </c>
      <c r="H1325">
        <v>5</v>
      </c>
      <c r="I1325">
        <v>0</v>
      </c>
      <c r="J1325">
        <v>0</v>
      </c>
      <c r="M1325"/>
    </row>
    <row r="1326" spans="1:13" hidden="1" x14ac:dyDescent="0.25">
      <c r="A1326" t="s">
        <v>106</v>
      </c>
      <c r="B1326" t="s">
        <v>56</v>
      </c>
      <c r="C1326" s="2">
        <v>45588</v>
      </c>
      <c r="D1326" s="91">
        <v>5</v>
      </c>
      <c r="E1326" t="s">
        <v>5</v>
      </c>
      <c r="F1326">
        <v>4010335</v>
      </c>
      <c r="G1326" t="s">
        <v>788</v>
      </c>
      <c r="H1326">
        <v>5</v>
      </c>
      <c r="I1326">
        <v>0</v>
      </c>
      <c r="J1326">
        <v>0</v>
      </c>
      <c r="M1326"/>
    </row>
    <row r="1327" spans="1:13" hidden="1" x14ac:dyDescent="0.25">
      <c r="A1327" t="s">
        <v>92</v>
      </c>
      <c r="B1327" t="s">
        <v>581</v>
      </c>
      <c r="C1327" s="2">
        <v>45587</v>
      </c>
      <c r="D1327" s="91">
        <v>5</v>
      </c>
      <c r="E1327" t="s">
        <v>5</v>
      </c>
      <c r="F1327">
        <v>4010337</v>
      </c>
      <c r="G1327" t="s">
        <v>788</v>
      </c>
      <c r="H1327">
        <v>5</v>
      </c>
      <c r="I1327">
        <v>0</v>
      </c>
      <c r="J1327">
        <v>0</v>
      </c>
      <c r="M1327"/>
    </row>
    <row r="1328" spans="1:13" hidden="1" x14ac:dyDescent="0.25">
      <c r="A1328" t="s">
        <v>106</v>
      </c>
      <c r="B1328" t="s">
        <v>55</v>
      </c>
      <c r="C1328" s="2">
        <v>45588</v>
      </c>
      <c r="D1328" s="91">
        <v>0</v>
      </c>
      <c r="E1328" t="s">
        <v>5</v>
      </c>
      <c r="F1328">
        <v>4010344</v>
      </c>
      <c r="G1328" t="s">
        <v>788</v>
      </c>
      <c r="H1328">
        <v>0</v>
      </c>
      <c r="I1328">
        <v>0</v>
      </c>
      <c r="J1328">
        <v>0</v>
      </c>
      <c r="M1328"/>
    </row>
    <row r="1329" spans="1:13" x14ac:dyDescent="0.25">
      <c r="A1329" t="s">
        <v>31</v>
      </c>
      <c r="B1329" t="s">
        <v>333</v>
      </c>
      <c r="C1329" s="2">
        <v>45587</v>
      </c>
      <c r="D1329" s="91">
        <v>0</v>
      </c>
      <c r="E1329" t="s">
        <v>5</v>
      </c>
      <c r="F1329">
        <v>4010346</v>
      </c>
      <c r="G1329" t="s">
        <v>788</v>
      </c>
      <c r="H1329">
        <v>0</v>
      </c>
      <c r="I1329">
        <v>0</v>
      </c>
      <c r="J1329">
        <v>0</v>
      </c>
      <c r="M1329"/>
    </row>
    <row r="1330" spans="1:13" hidden="1" x14ac:dyDescent="0.25">
      <c r="A1330" t="s">
        <v>92</v>
      </c>
      <c r="B1330" t="s">
        <v>392</v>
      </c>
      <c r="C1330" s="2">
        <v>45589</v>
      </c>
      <c r="D1330" s="91">
        <v>0</v>
      </c>
      <c r="E1330" t="s">
        <v>26</v>
      </c>
      <c r="F1330">
        <v>4010351</v>
      </c>
      <c r="G1330" t="s">
        <v>788</v>
      </c>
      <c r="H1330">
        <v>0</v>
      </c>
      <c r="I1330">
        <v>0</v>
      </c>
      <c r="J1330">
        <v>0</v>
      </c>
      <c r="M1330"/>
    </row>
    <row r="1331" spans="1:13" hidden="1" x14ac:dyDescent="0.25">
      <c r="A1331" t="s">
        <v>92</v>
      </c>
      <c r="B1331" t="s">
        <v>432</v>
      </c>
      <c r="C1331" s="2">
        <v>45589</v>
      </c>
      <c r="D1331" s="91">
        <v>0</v>
      </c>
      <c r="E1331" t="s">
        <v>26</v>
      </c>
      <c r="F1331">
        <v>4010354</v>
      </c>
      <c r="G1331" t="s">
        <v>788</v>
      </c>
      <c r="H1331">
        <v>0</v>
      </c>
      <c r="I1331">
        <v>0</v>
      </c>
      <c r="J1331">
        <v>0</v>
      </c>
      <c r="M1331"/>
    </row>
    <row r="1332" spans="1:13" hidden="1" x14ac:dyDescent="0.25">
      <c r="A1332" t="s">
        <v>92</v>
      </c>
      <c r="B1332" t="s">
        <v>60</v>
      </c>
      <c r="C1332" s="2">
        <v>45590</v>
      </c>
      <c r="D1332" s="91">
        <v>0</v>
      </c>
      <c r="E1332" t="s">
        <v>5</v>
      </c>
      <c r="F1332">
        <v>4010355</v>
      </c>
      <c r="G1332" t="s">
        <v>788</v>
      </c>
      <c r="H1332">
        <v>0</v>
      </c>
      <c r="I1332">
        <v>0</v>
      </c>
      <c r="J1332">
        <v>0</v>
      </c>
      <c r="M1332"/>
    </row>
    <row r="1333" spans="1:13" hidden="1" x14ac:dyDescent="0.25">
      <c r="A1333" t="s">
        <v>106</v>
      </c>
      <c r="B1333" t="s">
        <v>406</v>
      </c>
      <c r="C1333" s="2">
        <v>45588</v>
      </c>
      <c r="D1333" s="91">
        <v>5</v>
      </c>
      <c r="E1333" t="s">
        <v>26</v>
      </c>
      <c r="F1333">
        <v>4010356</v>
      </c>
      <c r="G1333" t="s">
        <v>788</v>
      </c>
      <c r="H1333">
        <v>5</v>
      </c>
      <c r="I1333">
        <v>0</v>
      </c>
      <c r="J1333">
        <v>0</v>
      </c>
      <c r="M1333"/>
    </row>
    <row r="1334" spans="1:13" hidden="1" x14ac:dyDescent="0.25">
      <c r="A1334" t="s">
        <v>106</v>
      </c>
      <c r="B1334" t="s">
        <v>581</v>
      </c>
      <c r="C1334" s="2">
        <v>45588</v>
      </c>
      <c r="D1334" s="91">
        <v>5</v>
      </c>
      <c r="E1334" t="s">
        <v>5</v>
      </c>
      <c r="F1334">
        <v>4010358</v>
      </c>
      <c r="G1334" t="s">
        <v>788</v>
      </c>
      <c r="H1334">
        <v>5</v>
      </c>
      <c r="I1334">
        <v>0</v>
      </c>
      <c r="J1334">
        <v>0</v>
      </c>
      <c r="M1334"/>
    </row>
    <row r="1335" spans="1:13" hidden="1" x14ac:dyDescent="0.25">
      <c r="A1335" t="s">
        <v>92</v>
      </c>
      <c r="B1335" t="s">
        <v>432</v>
      </c>
      <c r="C1335" s="2">
        <v>45587</v>
      </c>
      <c r="D1335" s="91">
        <v>5.5</v>
      </c>
      <c r="E1335" t="s">
        <v>26</v>
      </c>
      <c r="F1335">
        <v>4010360</v>
      </c>
      <c r="G1335" t="s">
        <v>788</v>
      </c>
      <c r="H1335">
        <v>5.5</v>
      </c>
      <c r="I1335">
        <v>0</v>
      </c>
      <c r="J1335">
        <v>0</v>
      </c>
      <c r="M1335"/>
    </row>
    <row r="1336" spans="1:13" hidden="1" x14ac:dyDescent="0.25">
      <c r="A1336" t="s">
        <v>92</v>
      </c>
      <c r="B1336" t="s">
        <v>392</v>
      </c>
      <c r="C1336" s="2">
        <v>45589</v>
      </c>
      <c r="D1336" s="91">
        <v>5.5</v>
      </c>
      <c r="E1336" t="s">
        <v>26</v>
      </c>
      <c r="F1336">
        <v>4010361</v>
      </c>
      <c r="G1336" t="s">
        <v>788</v>
      </c>
      <c r="H1336">
        <v>5.5</v>
      </c>
      <c r="I1336">
        <v>0</v>
      </c>
      <c r="J1336">
        <v>0</v>
      </c>
      <c r="M1336"/>
    </row>
    <row r="1337" spans="1:13" hidden="1" x14ac:dyDescent="0.25">
      <c r="A1337" t="s">
        <v>92</v>
      </c>
      <c r="B1337" t="s">
        <v>461</v>
      </c>
      <c r="C1337" s="2">
        <v>45591</v>
      </c>
      <c r="D1337" s="91">
        <v>5.5</v>
      </c>
      <c r="E1337" t="s">
        <v>5</v>
      </c>
      <c r="F1337">
        <v>4010362</v>
      </c>
      <c r="G1337" t="s">
        <v>788</v>
      </c>
      <c r="H1337">
        <v>5.5</v>
      </c>
      <c r="I1337">
        <v>0</v>
      </c>
      <c r="J1337">
        <v>0</v>
      </c>
      <c r="M1337"/>
    </row>
    <row r="1338" spans="1:13" hidden="1" x14ac:dyDescent="0.25">
      <c r="A1338" t="s">
        <v>92</v>
      </c>
      <c r="B1338" t="s">
        <v>432</v>
      </c>
      <c r="C1338" s="2">
        <v>45587</v>
      </c>
      <c r="D1338" s="91">
        <v>5</v>
      </c>
      <c r="E1338" t="s">
        <v>26</v>
      </c>
      <c r="F1338">
        <v>4010363</v>
      </c>
      <c r="G1338" t="s">
        <v>788</v>
      </c>
      <c r="H1338">
        <v>5</v>
      </c>
      <c r="I1338">
        <v>0</v>
      </c>
      <c r="J1338">
        <v>0</v>
      </c>
      <c r="M1338"/>
    </row>
    <row r="1339" spans="1:13" hidden="1" x14ac:dyDescent="0.25">
      <c r="A1339" t="s">
        <v>92</v>
      </c>
      <c r="B1339" t="s">
        <v>390</v>
      </c>
      <c r="C1339" s="2">
        <v>45589</v>
      </c>
      <c r="D1339" s="91">
        <v>5</v>
      </c>
      <c r="E1339" t="s">
        <v>5</v>
      </c>
      <c r="F1339">
        <v>4010364</v>
      </c>
      <c r="G1339" t="s">
        <v>788</v>
      </c>
      <c r="H1339">
        <v>5</v>
      </c>
      <c r="I1339">
        <v>0</v>
      </c>
      <c r="J1339">
        <v>0</v>
      </c>
      <c r="M1339"/>
    </row>
    <row r="1340" spans="1:13" hidden="1" x14ac:dyDescent="0.25">
      <c r="A1340" t="s">
        <v>92</v>
      </c>
      <c r="B1340" t="s">
        <v>406</v>
      </c>
      <c r="C1340" s="2">
        <v>45591</v>
      </c>
      <c r="D1340" s="91">
        <v>5</v>
      </c>
      <c r="E1340" t="s">
        <v>26</v>
      </c>
      <c r="F1340">
        <v>4010365</v>
      </c>
      <c r="G1340" t="s">
        <v>788</v>
      </c>
      <c r="H1340">
        <v>5</v>
      </c>
      <c r="I1340">
        <v>0</v>
      </c>
      <c r="J1340">
        <v>0</v>
      </c>
      <c r="M1340"/>
    </row>
    <row r="1341" spans="1:13" hidden="1" x14ac:dyDescent="0.25">
      <c r="A1341" t="s">
        <v>106</v>
      </c>
      <c r="B1341" t="s">
        <v>56</v>
      </c>
      <c r="C1341" s="2">
        <v>45587</v>
      </c>
      <c r="D1341" s="91">
        <v>0</v>
      </c>
      <c r="E1341" t="s">
        <v>5</v>
      </c>
      <c r="F1341">
        <v>4010368</v>
      </c>
      <c r="G1341" t="s">
        <v>788</v>
      </c>
      <c r="H1341">
        <v>0</v>
      </c>
      <c r="I1341">
        <v>0</v>
      </c>
      <c r="J1341">
        <v>0</v>
      </c>
      <c r="M1341"/>
    </row>
    <row r="1342" spans="1:13" hidden="1" x14ac:dyDescent="0.25">
      <c r="A1342" t="s">
        <v>106</v>
      </c>
      <c r="B1342" t="s">
        <v>392</v>
      </c>
      <c r="C1342" s="2">
        <v>45588</v>
      </c>
      <c r="D1342" s="91">
        <v>0</v>
      </c>
      <c r="E1342" t="s">
        <v>5</v>
      </c>
      <c r="F1342">
        <v>4010369</v>
      </c>
      <c r="G1342" t="s">
        <v>788</v>
      </c>
      <c r="H1342">
        <v>5</v>
      </c>
      <c r="I1342">
        <v>1</v>
      </c>
      <c r="J1342">
        <v>5</v>
      </c>
      <c r="M1342"/>
    </row>
    <row r="1343" spans="1:13" hidden="1" x14ac:dyDescent="0.25">
      <c r="A1343" t="s">
        <v>106</v>
      </c>
      <c r="B1343" t="s">
        <v>370</v>
      </c>
      <c r="C1343" s="2">
        <v>45589</v>
      </c>
      <c r="D1343" s="91">
        <v>0</v>
      </c>
      <c r="E1343" t="s">
        <v>5</v>
      </c>
      <c r="F1343">
        <v>4010376</v>
      </c>
      <c r="G1343" t="s">
        <v>788</v>
      </c>
      <c r="H1343">
        <v>5</v>
      </c>
      <c r="I1343">
        <v>1</v>
      </c>
      <c r="J1343">
        <v>5</v>
      </c>
      <c r="M1343"/>
    </row>
    <row r="1344" spans="1:13" hidden="1" x14ac:dyDescent="0.25">
      <c r="A1344" t="s">
        <v>92</v>
      </c>
      <c r="B1344" t="s">
        <v>60</v>
      </c>
      <c r="C1344" s="2">
        <v>45588</v>
      </c>
      <c r="D1344" s="91">
        <v>5.5</v>
      </c>
      <c r="E1344" t="s">
        <v>5</v>
      </c>
      <c r="F1344">
        <v>4010385</v>
      </c>
      <c r="G1344" t="s">
        <v>788</v>
      </c>
      <c r="H1344">
        <v>5.5</v>
      </c>
      <c r="I1344">
        <v>0</v>
      </c>
      <c r="J1344">
        <v>0</v>
      </c>
      <c r="M1344"/>
    </row>
    <row r="1345" spans="1:13" hidden="1" x14ac:dyDescent="0.25">
      <c r="A1345" t="s">
        <v>92</v>
      </c>
      <c r="B1345" t="s">
        <v>55</v>
      </c>
      <c r="C1345" s="2">
        <v>45589</v>
      </c>
      <c r="D1345" s="91">
        <v>5.5</v>
      </c>
      <c r="E1345" t="s">
        <v>5</v>
      </c>
      <c r="F1345">
        <v>4010388</v>
      </c>
      <c r="G1345" t="s">
        <v>788</v>
      </c>
      <c r="H1345">
        <v>5.5</v>
      </c>
      <c r="I1345">
        <v>0</v>
      </c>
      <c r="J1345">
        <v>0</v>
      </c>
      <c r="M1345"/>
    </row>
    <row r="1346" spans="1:13" hidden="1" x14ac:dyDescent="0.25">
      <c r="A1346" t="s">
        <v>92</v>
      </c>
      <c r="B1346" t="s">
        <v>392</v>
      </c>
      <c r="C1346" s="2">
        <v>45589</v>
      </c>
      <c r="D1346" s="91">
        <v>5</v>
      </c>
      <c r="E1346" t="s">
        <v>5</v>
      </c>
      <c r="F1346">
        <v>4010389</v>
      </c>
      <c r="G1346" t="s">
        <v>788</v>
      </c>
      <c r="H1346">
        <v>5</v>
      </c>
      <c r="I1346">
        <v>0</v>
      </c>
      <c r="J1346">
        <v>0</v>
      </c>
      <c r="M1346"/>
    </row>
    <row r="1347" spans="1:13" hidden="1" x14ac:dyDescent="0.25">
      <c r="A1347" t="s">
        <v>92</v>
      </c>
      <c r="B1347" t="s">
        <v>55</v>
      </c>
      <c r="C1347" s="2">
        <v>45587</v>
      </c>
      <c r="D1347" s="91">
        <v>0</v>
      </c>
      <c r="E1347" t="s">
        <v>5</v>
      </c>
      <c r="F1347">
        <v>4010390</v>
      </c>
      <c r="G1347" t="s">
        <v>788</v>
      </c>
      <c r="H1347">
        <v>0</v>
      </c>
      <c r="I1347">
        <v>0</v>
      </c>
      <c r="J1347">
        <v>0</v>
      </c>
      <c r="M1347"/>
    </row>
    <row r="1348" spans="1:13" x14ac:dyDescent="0.25">
      <c r="A1348" t="s">
        <v>31</v>
      </c>
      <c r="B1348" t="s">
        <v>59</v>
      </c>
      <c r="C1348" s="2">
        <v>45589</v>
      </c>
      <c r="D1348" s="91">
        <v>0</v>
      </c>
      <c r="E1348" t="s">
        <v>5</v>
      </c>
      <c r="F1348">
        <v>4010392</v>
      </c>
      <c r="G1348" t="s">
        <v>788</v>
      </c>
      <c r="H1348">
        <v>3.75</v>
      </c>
      <c r="I1348">
        <v>1</v>
      </c>
      <c r="J1348">
        <v>3.75</v>
      </c>
      <c r="M1348"/>
    </row>
    <row r="1349" spans="1:13" hidden="1" x14ac:dyDescent="0.25">
      <c r="A1349" t="s">
        <v>92</v>
      </c>
      <c r="B1349" t="s">
        <v>370</v>
      </c>
      <c r="C1349" s="2">
        <v>45589</v>
      </c>
      <c r="D1349" s="91">
        <v>0</v>
      </c>
      <c r="E1349" t="s">
        <v>5</v>
      </c>
      <c r="F1349">
        <v>4010396</v>
      </c>
      <c r="G1349" t="s">
        <v>788</v>
      </c>
      <c r="H1349">
        <v>0</v>
      </c>
      <c r="I1349">
        <v>0</v>
      </c>
      <c r="J1349">
        <v>0</v>
      </c>
      <c r="M1349"/>
    </row>
    <row r="1350" spans="1:13" hidden="1" x14ac:dyDescent="0.25">
      <c r="A1350" t="s">
        <v>92</v>
      </c>
      <c r="B1350" t="s">
        <v>55</v>
      </c>
      <c r="C1350" s="2">
        <v>45587</v>
      </c>
      <c r="D1350" s="91">
        <v>5</v>
      </c>
      <c r="E1350" t="s">
        <v>5</v>
      </c>
      <c r="F1350">
        <v>4010397</v>
      </c>
      <c r="G1350" t="s">
        <v>788</v>
      </c>
      <c r="H1350">
        <v>5</v>
      </c>
      <c r="I1350">
        <v>0</v>
      </c>
      <c r="J1350">
        <v>0</v>
      </c>
      <c r="M1350"/>
    </row>
    <row r="1351" spans="1:13" hidden="1" x14ac:dyDescent="0.25">
      <c r="A1351" t="s">
        <v>92</v>
      </c>
      <c r="B1351" t="s">
        <v>390</v>
      </c>
      <c r="C1351" s="2">
        <v>45589</v>
      </c>
      <c r="D1351" s="91">
        <v>0</v>
      </c>
      <c r="E1351" t="s">
        <v>5</v>
      </c>
      <c r="F1351">
        <v>4010398</v>
      </c>
      <c r="G1351" t="s">
        <v>788</v>
      </c>
      <c r="H1351">
        <v>0</v>
      </c>
      <c r="I1351">
        <v>0</v>
      </c>
      <c r="J1351">
        <v>0</v>
      </c>
      <c r="M1351"/>
    </row>
    <row r="1352" spans="1:13" hidden="1" x14ac:dyDescent="0.25">
      <c r="A1352" t="s">
        <v>92</v>
      </c>
      <c r="B1352" t="s">
        <v>582</v>
      </c>
      <c r="C1352" s="2">
        <v>45587</v>
      </c>
      <c r="D1352" s="91">
        <v>5.5</v>
      </c>
      <c r="E1352" t="s">
        <v>26</v>
      </c>
      <c r="F1352">
        <v>4010399</v>
      </c>
      <c r="G1352" t="s">
        <v>788</v>
      </c>
      <c r="H1352">
        <v>5.5</v>
      </c>
      <c r="I1352">
        <v>0</v>
      </c>
      <c r="J1352">
        <v>0</v>
      </c>
      <c r="M1352"/>
    </row>
    <row r="1353" spans="1:13" hidden="1" x14ac:dyDescent="0.25">
      <c r="A1353" t="s">
        <v>106</v>
      </c>
      <c r="B1353" t="s">
        <v>390</v>
      </c>
      <c r="C1353" s="2">
        <v>45587</v>
      </c>
      <c r="D1353" s="91">
        <v>0</v>
      </c>
      <c r="E1353" t="s">
        <v>5</v>
      </c>
      <c r="F1353">
        <v>4010400</v>
      </c>
      <c r="G1353" t="s">
        <v>788</v>
      </c>
      <c r="H1353">
        <v>0</v>
      </c>
      <c r="I1353">
        <v>0</v>
      </c>
      <c r="J1353">
        <v>0</v>
      </c>
      <c r="M1353"/>
    </row>
    <row r="1354" spans="1:13" x14ac:dyDescent="0.25">
      <c r="A1354" t="s">
        <v>31</v>
      </c>
      <c r="B1354" t="s">
        <v>55</v>
      </c>
      <c r="C1354" s="2">
        <v>45587</v>
      </c>
      <c r="D1354" s="91">
        <v>0</v>
      </c>
      <c r="E1354" t="s">
        <v>19</v>
      </c>
      <c r="F1354">
        <v>4010401</v>
      </c>
      <c r="G1354" t="s">
        <v>788</v>
      </c>
      <c r="H1354">
        <v>3.75</v>
      </c>
      <c r="I1354">
        <v>1</v>
      </c>
      <c r="J1354">
        <v>3.75</v>
      </c>
      <c r="M1354"/>
    </row>
    <row r="1355" spans="1:13" x14ac:dyDescent="0.25">
      <c r="A1355" t="s">
        <v>31</v>
      </c>
      <c r="B1355" t="s">
        <v>55</v>
      </c>
      <c r="C1355" s="2">
        <v>45589</v>
      </c>
      <c r="D1355" s="91">
        <v>0</v>
      </c>
      <c r="E1355" t="s">
        <v>19</v>
      </c>
      <c r="F1355">
        <v>4010402</v>
      </c>
      <c r="G1355" t="s">
        <v>788</v>
      </c>
      <c r="H1355">
        <v>3.75</v>
      </c>
      <c r="I1355">
        <v>1</v>
      </c>
      <c r="J1355">
        <v>3.75</v>
      </c>
      <c r="M1355"/>
    </row>
    <row r="1356" spans="1:13" x14ac:dyDescent="0.25">
      <c r="A1356" t="s">
        <v>31</v>
      </c>
      <c r="B1356" t="s">
        <v>333</v>
      </c>
      <c r="C1356" s="2">
        <v>45591</v>
      </c>
      <c r="D1356" s="91">
        <v>0</v>
      </c>
      <c r="E1356" t="s">
        <v>5</v>
      </c>
      <c r="F1356">
        <v>4010403</v>
      </c>
      <c r="G1356" t="s">
        <v>788</v>
      </c>
      <c r="H1356">
        <v>3.75</v>
      </c>
      <c r="I1356">
        <v>1</v>
      </c>
      <c r="J1356">
        <v>3.75</v>
      </c>
      <c r="M1356"/>
    </row>
    <row r="1357" spans="1:13" x14ac:dyDescent="0.25">
      <c r="A1357" t="s">
        <v>31</v>
      </c>
      <c r="B1357" t="s">
        <v>336</v>
      </c>
      <c r="C1357" s="2">
        <v>45587</v>
      </c>
      <c r="D1357" s="91">
        <v>0</v>
      </c>
      <c r="E1357" t="s">
        <v>5</v>
      </c>
      <c r="F1357">
        <v>4010404</v>
      </c>
      <c r="G1357" t="s">
        <v>788</v>
      </c>
      <c r="H1357">
        <v>3.75</v>
      </c>
      <c r="I1357">
        <v>1</v>
      </c>
      <c r="J1357">
        <v>3.75</v>
      </c>
      <c r="M1357"/>
    </row>
    <row r="1358" spans="1:13" x14ac:dyDescent="0.25">
      <c r="A1358" t="s">
        <v>31</v>
      </c>
      <c r="B1358" t="s">
        <v>333</v>
      </c>
      <c r="C1358" s="2">
        <v>45589</v>
      </c>
      <c r="D1358" s="91">
        <v>0</v>
      </c>
      <c r="E1358" t="s">
        <v>5</v>
      </c>
      <c r="F1358">
        <v>4010405</v>
      </c>
      <c r="G1358" t="s">
        <v>788</v>
      </c>
      <c r="H1358">
        <v>3.75</v>
      </c>
      <c r="I1358">
        <v>1</v>
      </c>
      <c r="J1358">
        <v>3.75</v>
      </c>
      <c r="M1358"/>
    </row>
    <row r="1359" spans="1:13" hidden="1" x14ac:dyDescent="0.25">
      <c r="A1359" t="s">
        <v>92</v>
      </c>
      <c r="B1359" t="s">
        <v>55</v>
      </c>
      <c r="C1359" s="2">
        <v>45588</v>
      </c>
      <c r="D1359" s="91">
        <v>5.5</v>
      </c>
      <c r="E1359" t="s">
        <v>5</v>
      </c>
      <c r="F1359">
        <v>4010407</v>
      </c>
      <c r="G1359" t="s">
        <v>788</v>
      </c>
      <c r="H1359">
        <v>5.5</v>
      </c>
      <c r="I1359">
        <v>0</v>
      </c>
      <c r="J1359">
        <v>0</v>
      </c>
      <c r="M1359"/>
    </row>
    <row r="1360" spans="1:13" hidden="1" x14ac:dyDescent="0.25">
      <c r="A1360" t="s">
        <v>92</v>
      </c>
      <c r="B1360" t="s">
        <v>461</v>
      </c>
      <c r="C1360" s="2">
        <v>45588</v>
      </c>
      <c r="D1360" s="91">
        <v>5</v>
      </c>
      <c r="E1360" t="s">
        <v>5</v>
      </c>
      <c r="F1360">
        <v>4010408</v>
      </c>
      <c r="G1360" t="s">
        <v>788</v>
      </c>
      <c r="H1360">
        <v>5</v>
      </c>
      <c r="I1360">
        <v>0</v>
      </c>
      <c r="J1360">
        <v>0</v>
      </c>
      <c r="M1360"/>
    </row>
    <row r="1361" spans="1:13" hidden="1" x14ac:dyDescent="0.25">
      <c r="A1361" t="s">
        <v>92</v>
      </c>
      <c r="B1361" t="s">
        <v>55</v>
      </c>
      <c r="C1361" s="2">
        <v>45587</v>
      </c>
      <c r="D1361" s="91">
        <v>0</v>
      </c>
      <c r="E1361" t="s">
        <v>19</v>
      </c>
      <c r="F1361">
        <v>4010410</v>
      </c>
      <c r="G1361" t="s">
        <v>788</v>
      </c>
      <c r="H1361">
        <v>5.5</v>
      </c>
      <c r="I1361">
        <v>1</v>
      </c>
      <c r="J1361">
        <v>5.5</v>
      </c>
      <c r="M1361"/>
    </row>
    <row r="1362" spans="1:13" hidden="1" x14ac:dyDescent="0.25">
      <c r="A1362" t="s">
        <v>92</v>
      </c>
      <c r="B1362" t="s">
        <v>470</v>
      </c>
      <c r="C1362" s="2">
        <v>45587</v>
      </c>
      <c r="D1362" s="91">
        <v>5</v>
      </c>
      <c r="E1362" t="s">
        <v>5</v>
      </c>
      <c r="F1362">
        <v>4010412</v>
      </c>
      <c r="G1362" t="s">
        <v>788</v>
      </c>
      <c r="H1362">
        <v>5</v>
      </c>
      <c r="I1362">
        <v>0</v>
      </c>
      <c r="J1362">
        <v>0</v>
      </c>
      <c r="M1362"/>
    </row>
    <row r="1363" spans="1:13" hidden="1" x14ac:dyDescent="0.25">
      <c r="A1363" t="s">
        <v>106</v>
      </c>
      <c r="B1363" t="s">
        <v>470</v>
      </c>
      <c r="C1363" s="2">
        <v>45588</v>
      </c>
      <c r="D1363" s="91">
        <v>5</v>
      </c>
      <c r="E1363" t="s">
        <v>5</v>
      </c>
      <c r="F1363">
        <v>4010413</v>
      </c>
      <c r="G1363" t="s">
        <v>788</v>
      </c>
      <c r="H1363">
        <v>5</v>
      </c>
      <c r="I1363">
        <v>0</v>
      </c>
      <c r="J1363">
        <v>0</v>
      </c>
      <c r="M1363"/>
    </row>
    <row r="1364" spans="1:13" x14ac:dyDescent="0.25">
      <c r="A1364" t="s">
        <v>31</v>
      </c>
      <c r="B1364" t="s">
        <v>734</v>
      </c>
      <c r="C1364" s="2">
        <v>45589</v>
      </c>
      <c r="D1364" s="91">
        <v>0</v>
      </c>
      <c r="E1364" t="s">
        <v>5</v>
      </c>
      <c r="F1364">
        <v>4010415</v>
      </c>
      <c r="G1364" t="s">
        <v>788</v>
      </c>
      <c r="H1364">
        <v>3.75</v>
      </c>
      <c r="I1364">
        <v>1</v>
      </c>
      <c r="J1364">
        <v>3.75</v>
      </c>
      <c r="M1364"/>
    </row>
    <row r="1365" spans="1:13" x14ac:dyDescent="0.25">
      <c r="A1365" t="s">
        <v>31</v>
      </c>
      <c r="B1365" t="s">
        <v>336</v>
      </c>
      <c r="C1365" s="2">
        <v>45589</v>
      </c>
      <c r="D1365" s="91">
        <v>0</v>
      </c>
      <c r="E1365" t="s">
        <v>5</v>
      </c>
      <c r="F1365">
        <v>4010417</v>
      </c>
      <c r="G1365" t="s">
        <v>788</v>
      </c>
      <c r="H1365">
        <v>3.75</v>
      </c>
      <c r="I1365">
        <v>1</v>
      </c>
      <c r="J1365">
        <v>3.75</v>
      </c>
      <c r="M1365"/>
    </row>
    <row r="1366" spans="1:13" x14ac:dyDescent="0.25">
      <c r="A1366" t="s">
        <v>31</v>
      </c>
      <c r="B1366" t="s">
        <v>333</v>
      </c>
      <c r="C1366" s="2">
        <v>45589</v>
      </c>
      <c r="D1366" s="91">
        <v>0</v>
      </c>
      <c r="E1366" t="s">
        <v>5</v>
      </c>
      <c r="F1366">
        <v>4010419</v>
      </c>
      <c r="G1366" t="s">
        <v>788</v>
      </c>
      <c r="H1366">
        <v>3.75</v>
      </c>
      <c r="I1366">
        <v>1</v>
      </c>
      <c r="J1366">
        <v>3.75</v>
      </c>
      <c r="M1366"/>
    </row>
    <row r="1367" spans="1:13" x14ac:dyDescent="0.25">
      <c r="A1367" t="s">
        <v>31</v>
      </c>
      <c r="B1367" t="s">
        <v>55</v>
      </c>
      <c r="C1367" s="2">
        <v>45589</v>
      </c>
      <c r="D1367" s="91">
        <v>0</v>
      </c>
      <c r="F1367">
        <v>4010422</v>
      </c>
      <c r="G1367" t="s">
        <v>854</v>
      </c>
      <c r="H1367">
        <v>3.75</v>
      </c>
      <c r="I1367">
        <v>1</v>
      </c>
      <c r="J1367">
        <v>3.75</v>
      </c>
      <c r="M1367"/>
    </row>
    <row r="1368" spans="1:13" x14ac:dyDescent="0.25">
      <c r="A1368" t="s">
        <v>31</v>
      </c>
      <c r="B1368" t="s">
        <v>333</v>
      </c>
      <c r="C1368" s="2">
        <v>45589</v>
      </c>
      <c r="D1368" s="91">
        <v>0</v>
      </c>
      <c r="E1368" t="s">
        <v>5</v>
      </c>
      <c r="F1368">
        <v>4010423</v>
      </c>
      <c r="G1368" t="s">
        <v>788</v>
      </c>
      <c r="H1368">
        <v>3.75</v>
      </c>
      <c r="I1368">
        <v>1</v>
      </c>
      <c r="J1368">
        <v>3.75</v>
      </c>
      <c r="M1368"/>
    </row>
    <row r="1369" spans="1:13" hidden="1" x14ac:dyDescent="0.25">
      <c r="A1369" t="s">
        <v>92</v>
      </c>
      <c r="B1369" t="s">
        <v>370</v>
      </c>
      <c r="C1369" s="2">
        <v>45588</v>
      </c>
      <c r="D1369" s="91">
        <v>0</v>
      </c>
      <c r="E1369" t="s">
        <v>5</v>
      </c>
      <c r="F1369">
        <v>4010427</v>
      </c>
      <c r="G1369" t="s">
        <v>788</v>
      </c>
      <c r="H1369">
        <v>0</v>
      </c>
      <c r="I1369">
        <v>0</v>
      </c>
      <c r="J1369">
        <v>0</v>
      </c>
      <c r="M1369"/>
    </row>
    <row r="1370" spans="1:13" x14ac:dyDescent="0.25">
      <c r="A1370" t="s">
        <v>31</v>
      </c>
      <c r="B1370" t="s">
        <v>333</v>
      </c>
      <c r="C1370" s="2">
        <v>45594</v>
      </c>
      <c r="D1370" s="91">
        <v>0</v>
      </c>
      <c r="E1370" t="s">
        <v>5</v>
      </c>
      <c r="F1370">
        <v>4010435</v>
      </c>
      <c r="G1370" t="s">
        <v>788</v>
      </c>
      <c r="H1370">
        <v>3.75</v>
      </c>
      <c r="I1370">
        <v>1</v>
      </c>
      <c r="J1370">
        <v>3.75</v>
      </c>
      <c r="M1370"/>
    </row>
    <row r="1371" spans="1:13" x14ac:dyDescent="0.25">
      <c r="A1371" t="s">
        <v>31</v>
      </c>
      <c r="B1371" t="s">
        <v>55</v>
      </c>
      <c r="C1371" s="2">
        <v>45594</v>
      </c>
      <c r="D1371" s="91">
        <v>0</v>
      </c>
      <c r="E1371" t="s">
        <v>19</v>
      </c>
      <c r="F1371">
        <v>4010436</v>
      </c>
      <c r="G1371" t="s">
        <v>788</v>
      </c>
      <c r="H1371">
        <v>3.75</v>
      </c>
      <c r="I1371">
        <v>1</v>
      </c>
      <c r="J1371">
        <v>3.75</v>
      </c>
      <c r="M1371"/>
    </row>
    <row r="1372" spans="1:13" x14ac:dyDescent="0.25">
      <c r="A1372" t="s">
        <v>31</v>
      </c>
      <c r="B1372" t="s">
        <v>698</v>
      </c>
      <c r="C1372" s="2">
        <v>45594</v>
      </c>
      <c r="D1372" s="91">
        <v>0</v>
      </c>
      <c r="E1372" t="s">
        <v>5</v>
      </c>
      <c r="F1372">
        <v>4010437</v>
      </c>
      <c r="G1372" t="s">
        <v>788</v>
      </c>
      <c r="H1372">
        <v>3.75</v>
      </c>
      <c r="I1372">
        <v>1</v>
      </c>
      <c r="J1372">
        <v>3.75</v>
      </c>
      <c r="M1372"/>
    </row>
    <row r="1373" spans="1:13" x14ac:dyDescent="0.25">
      <c r="A1373" t="s">
        <v>31</v>
      </c>
      <c r="B1373" t="s">
        <v>333</v>
      </c>
      <c r="C1373" s="2">
        <v>45594</v>
      </c>
      <c r="D1373" s="91">
        <v>0</v>
      </c>
      <c r="E1373" t="s">
        <v>5</v>
      </c>
      <c r="F1373">
        <v>4010438</v>
      </c>
      <c r="G1373" t="s">
        <v>788</v>
      </c>
      <c r="H1373">
        <v>3.75</v>
      </c>
      <c r="I1373">
        <v>1</v>
      </c>
      <c r="J1373">
        <v>3.75</v>
      </c>
      <c r="M1373"/>
    </row>
    <row r="1374" spans="1:13" x14ac:dyDescent="0.25">
      <c r="A1374" t="s">
        <v>31</v>
      </c>
      <c r="B1374" t="s">
        <v>333</v>
      </c>
      <c r="C1374" s="2">
        <v>45594</v>
      </c>
      <c r="D1374" s="91">
        <v>0</v>
      </c>
      <c r="E1374" t="s">
        <v>5</v>
      </c>
      <c r="F1374">
        <v>4010439</v>
      </c>
      <c r="G1374" t="s">
        <v>788</v>
      </c>
      <c r="H1374">
        <v>3.75</v>
      </c>
      <c r="I1374">
        <v>1</v>
      </c>
      <c r="J1374">
        <v>3.75</v>
      </c>
      <c r="M1374"/>
    </row>
    <row r="1375" spans="1:13" x14ac:dyDescent="0.25">
      <c r="A1375" t="s">
        <v>31</v>
      </c>
      <c r="B1375" t="s">
        <v>734</v>
      </c>
      <c r="C1375" s="2">
        <v>45594</v>
      </c>
      <c r="D1375" s="91">
        <v>0</v>
      </c>
      <c r="E1375" t="s">
        <v>5</v>
      </c>
      <c r="F1375">
        <v>4010440</v>
      </c>
      <c r="G1375" t="s">
        <v>788</v>
      </c>
      <c r="H1375">
        <v>3.75</v>
      </c>
      <c r="I1375">
        <v>1</v>
      </c>
      <c r="J1375">
        <v>3.75</v>
      </c>
      <c r="M1375"/>
    </row>
    <row r="1376" spans="1:13" x14ac:dyDescent="0.25">
      <c r="A1376" t="s">
        <v>31</v>
      </c>
      <c r="B1376" t="s">
        <v>698</v>
      </c>
      <c r="C1376" s="2">
        <v>45594</v>
      </c>
      <c r="D1376" s="91">
        <v>3.75</v>
      </c>
      <c r="E1376" t="s">
        <v>5</v>
      </c>
      <c r="F1376">
        <v>4010441</v>
      </c>
      <c r="G1376" t="s">
        <v>788</v>
      </c>
      <c r="H1376">
        <v>3.75</v>
      </c>
      <c r="I1376">
        <v>0</v>
      </c>
      <c r="J1376">
        <v>0</v>
      </c>
      <c r="M1376"/>
    </row>
    <row r="1377" spans="1:13" x14ac:dyDescent="0.25">
      <c r="A1377" t="s">
        <v>31</v>
      </c>
      <c r="B1377" t="s">
        <v>698</v>
      </c>
      <c r="C1377" s="2">
        <v>45594</v>
      </c>
      <c r="D1377" s="91">
        <v>0</v>
      </c>
      <c r="E1377" t="s">
        <v>5</v>
      </c>
      <c r="F1377">
        <v>4010442</v>
      </c>
      <c r="G1377" t="s">
        <v>788</v>
      </c>
      <c r="H1377">
        <v>3.75</v>
      </c>
      <c r="I1377">
        <v>1</v>
      </c>
      <c r="J1377">
        <v>3.75</v>
      </c>
      <c r="M1377"/>
    </row>
    <row r="1378" spans="1:13" x14ac:dyDescent="0.25">
      <c r="A1378" t="s">
        <v>31</v>
      </c>
      <c r="B1378" t="s">
        <v>55</v>
      </c>
      <c r="C1378" s="2">
        <v>45594</v>
      </c>
      <c r="D1378" s="91">
        <v>0</v>
      </c>
      <c r="E1378" t="s">
        <v>19</v>
      </c>
      <c r="F1378">
        <v>4010443</v>
      </c>
      <c r="G1378" t="s">
        <v>788</v>
      </c>
      <c r="H1378">
        <v>3.75</v>
      </c>
      <c r="I1378">
        <v>1</v>
      </c>
      <c r="J1378">
        <v>3.75</v>
      </c>
      <c r="M1378"/>
    </row>
    <row r="1379" spans="1:13" hidden="1" x14ac:dyDescent="0.25">
      <c r="A1379" t="s">
        <v>106</v>
      </c>
      <c r="B1379" t="s">
        <v>444</v>
      </c>
      <c r="C1379" s="2">
        <v>45594</v>
      </c>
      <c r="D1379" s="91">
        <v>0</v>
      </c>
      <c r="E1379" t="s">
        <v>5</v>
      </c>
      <c r="F1379">
        <v>4010450</v>
      </c>
      <c r="G1379" t="s">
        <v>788</v>
      </c>
      <c r="H1379">
        <v>0</v>
      </c>
      <c r="I1379">
        <v>0</v>
      </c>
      <c r="J1379">
        <v>0</v>
      </c>
      <c r="M1379"/>
    </row>
    <row r="1380" spans="1:13" hidden="1" x14ac:dyDescent="0.25">
      <c r="A1380" t="s">
        <v>92</v>
      </c>
      <c r="B1380" t="s">
        <v>461</v>
      </c>
      <c r="C1380" s="2">
        <v>45594</v>
      </c>
      <c r="D1380" s="91">
        <v>0</v>
      </c>
      <c r="E1380" t="s">
        <v>5</v>
      </c>
      <c r="F1380">
        <v>4010474</v>
      </c>
      <c r="G1380" t="s">
        <v>788</v>
      </c>
      <c r="H1380">
        <v>0</v>
      </c>
      <c r="I1380">
        <v>0</v>
      </c>
      <c r="J1380">
        <v>0</v>
      </c>
      <c r="M1380"/>
    </row>
    <row r="1381" spans="1:13" hidden="1" x14ac:dyDescent="0.25">
      <c r="A1381" t="s">
        <v>92</v>
      </c>
      <c r="B1381" t="s">
        <v>470</v>
      </c>
      <c r="C1381" s="2">
        <v>45594</v>
      </c>
      <c r="D1381" s="91">
        <v>0</v>
      </c>
      <c r="E1381" t="s">
        <v>5</v>
      </c>
      <c r="F1381">
        <v>4010475</v>
      </c>
      <c r="G1381" t="s">
        <v>788</v>
      </c>
      <c r="H1381">
        <v>0</v>
      </c>
      <c r="I1381">
        <v>0</v>
      </c>
      <c r="J1381">
        <v>0</v>
      </c>
      <c r="M1381"/>
    </row>
    <row r="1382" spans="1:13" x14ac:dyDescent="0.25">
      <c r="A1382" t="s">
        <v>31</v>
      </c>
      <c r="B1382" t="s">
        <v>333</v>
      </c>
      <c r="C1382" s="2">
        <v>45594</v>
      </c>
      <c r="D1382" s="91">
        <v>0</v>
      </c>
      <c r="E1382" t="s">
        <v>5</v>
      </c>
      <c r="F1382">
        <v>4010494</v>
      </c>
      <c r="G1382" t="s">
        <v>788</v>
      </c>
      <c r="H1382">
        <v>3.75</v>
      </c>
      <c r="I1382">
        <v>1</v>
      </c>
      <c r="J1382">
        <v>3.75</v>
      </c>
      <c r="M1382"/>
    </row>
    <row r="1383" spans="1:13" hidden="1" x14ac:dyDescent="0.25">
      <c r="A1383" t="s">
        <v>92</v>
      </c>
      <c r="B1383" t="s">
        <v>55</v>
      </c>
      <c r="C1383" s="2">
        <v>45594</v>
      </c>
      <c r="D1383" s="91">
        <v>0</v>
      </c>
      <c r="E1383" t="s">
        <v>5</v>
      </c>
      <c r="F1383">
        <v>4010503</v>
      </c>
      <c r="G1383" t="s">
        <v>788</v>
      </c>
      <c r="H1383">
        <v>0</v>
      </c>
      <c r="I1383">
        <v>0</v>
      </c>
      <c r="J1383">
        <v>0</v>
      </c>
      <c r="M1383"/>
    </row>
    <row r="1384" spans="1:13" x14ac:dyDescent="0.25">
      <c r="A1384" t="s">
        <v>31</v>
      </c>
      <c r="B1384" t="s">
        <v>336</v>
      </c>
      <c r="C1384" s="2">
        <v>45594</v>
      </c>
      <c r="D1384" s="91">
        <v>3.75</v>
      </c>
      <c r="E1384" t="s">
        <v>5</v>
      </c>
      <c r="F1384">
        <v>4010505</v>
      </c>
      <c r="G1384" t="s">
        <v>788</v>
      </c>
      <c r="H1384">
        <v>3.75</v>
      </c>
      <c r="I1384">
        <v>0</v>
      </c>
      <c r="J1384">
        <v>0</v>
      </c>
      <c r="M1384"/>
    </row>
    <row r="1385" spans="1:13" x14ac:dyDescent="0.25">
      <c r="A1385" t="s">
        <v>31</v>
      </c>
      <c r="B1385" t="s">
        <v>336</v>
      </c>
      <c r="C1385" s="2">
        <v>45594</v>
      </c>
      <c r="D1385" s="91">
        <v>3.75</v>
      </c>
      <c r="E1385" t="s">
        <v>5</v>
      </c>
      <c r="F1385">
        <v>4010506</v>
      </c>
      <c r="G1385" t="s">
        <v>788</v>
      </c>
      <c r="H1385">
        <v>3.75</v>
      </c>
      <c r="I1385">
        <v>0</v>
      </c>
      <c r="J1385">
        <v>0</v>
      </c>
      <c r="M1385"/>
    </row>
    <row r="1386" spans="1:13" hidden="1" x14ac:dyDescent="0.25">
      <c r="A1386" t="s">
        <v>106</v>
      </c>
      <c r="B1386" t="s">
        <v>370</v>
      </c>
      <c r="C1386" s="2">
        <v>45594</v>
      </c>
      <c r="D1386" s="91">
        <v>0</v>
      </c>
      <c r="E1386" t="s">
        <v>5</v>
      </c>
      <c r="F1386">
        <v>4010521</v>
      </c>
      <c r="G1386" t="s">
        <v>788</v>
      </c>
      <c r="H1386">
        <v>0</v>
      </c>
      <c r="I1386">
        <v>0</v>
      </c>
      <c r="J1386">
        <v>0</v>
      </c>
      <c r="M1386"/>
    </row>
    <row r="1387" spans="1:13" x14ac:dyDescent="0.25">
      <c r="A1387" t="s">
        <v>31</v>
      </c>
      <c r="B1387" t="s">
        <v>336</v>
      </c>
      <c r="C1387" s="2">
        <v>45594</v>
      </c>
      <c r="D1387" s="91">
        <v>3.75</v>
      </c>
      <c r="E1387" t="s">
        <v>5</v>
      </c>
      <c r="F1387">
        <v>4010530</v>
      </c>
      <c r="G1387" t="s">
        <v>788</v>
      </c>
      <c r="H1387">
        <v>3.75</v>
      </c>
      <c r="I1387">
        <v>0</v>
      </c>
      <c r="J1387">
        <v>0</v>
      </c>
      <c r="M1387"/>
    </row>
    <row r="1388" spans="1:13" x14ac:dyDescent="0.25">
      <c r="A1388" t="s">
        <v>31</v>
      </c>
      <c r="B1388" t="s">
        <v>336</v>
      </c>
      <c r="C1388" s="2">
        <v>45594</v>
      </c>
      <c r="D1388" s="91">
        <v>3.75</v>
      </c>
      <c r="E1388" t="s">
        <v>5</v>
      </c>
      <c r="F1388">
        <v>4010531</v>
      </c>
      <c r="G1388" t="s">
        <v>788</v>
      </c>
      <c r="H1388">
        <v>3.75</v>
      </c>
      <c r="I1388">
        <v>0</v>
      </c>
      <c r="J1388">
        <v>0</v>
      </c>
      <c r="M1388"/>
    </row>
    <row r="1389" spans="1:13" x14ac:dyDescent="0.25">
      <c r="A1389" t="s">
        <v>31</v>
      </c>
      <c r="B1389" t="s">
        <v>336</v>
      </c>
      <c r="C1389" s="2">
        <v>45594</v>
      </c>
      <c r="D1389" s="91">
        <v>3.75</v>
      </c>
      <c r="E1389" t="s">
        <v>5</v>
      </c>
      <c r="F1389">
        <v>4010532</v>
      </c>
      <c r="G1389" t="s">
        <v>788</v>
      </c>
      <c r="H1389">
        <v>3.75</v>
      </c>
      <c r="I1389">
        <v>0</v>
      </c>
      <c r="J1389">
        <v>0</v>
      </c>
      <c r="M1389"/>
    </row>
    <row r="1390" spans="1:13" x14ac:dyDescent="0.25">
      <c r="A1390" t="s">
        <v>31</v>
      </c>
      <c r="B1390" t="s">
        <v>336</v>
      </c>
      <c r="C1390" s="2">
        <v>45594</v>
      </c>
      <c r="D1390" s="91">
        <v>3.75</v>
      </c>
      <c r="E1390" t="s">
        <v>5</v>
      </c>
      <c r="F1390">
        <v>4010533</v>
      </c>
      <c r="G1390" t="s">
        <v>788</v>
      </c>
      <c r="H1390">
        <v>3.75</v>
      </c>
      <c r="I1390">
        <v>0</v>
      </c>
      <c r="J1390">
        <v>0</v>
      </c>
      <c r="M1390"/>
    </row>
    <row r="1391" spans="1:13" hidden="1" x14ac:dyDescent="0.25">
      <c r="A1391" t="s">
        <v>106</v>
      </c>
      <c r="B1391" t="s">
        <v>432</v>
      </c>
      <c r="C1391" s="2">
        <v>45594</v>
      </c>
      <c r="D1391" s="91">
        <v>0</v>
      </c>
      <c r="E1391" t="s">
        <v>26</v>
      </c>
      <c r="F1391">
        <v>4010542</v>
      </c>
      <c r="G1391" t="s">
        <v>788</v>
      </c>
      <c r="H1391">
        <v>0</v>
      </c>
      <c r="I1391">
        <v>0</v>
      </c>
      <c r="J1391">
        <v>0</v>
      </c>
      <c r="M1391"/>
    </row>
    <row r="1392" spans="1:13" x14ac:dyDescent="0.25">
      <c r="A1392" t="s">
        <v>31</v>
      </c>
      <c r="B1392" t="s">
        <v>333</v>
      </c>
      <c r="C1392" s="2">
        <v>45594</v>
      </c>
      <c r="D1392" s="91">
        <v>0</v>
      </c>
      <c r="E1392" t="s">
        <v>5</v>
      </c>
      <c r="F1392">
        <v>4010546</v>
      </c>
      <c r="G1392" t="s">
        <v>788</v>
      </c>
      <c r="H1392">
        <v>3.75</v>
      </c>
      <c r="I1392">
        <v>1</v>
      </c>
      <c r="J1392">
        <v>3.75</v>
      </c>
      <c r="M1392"/>
    </row>
    <row r="1393" spans="1:13" hidden="1" x14ac:dyDescent="0.25">
      <c r="A1393" t="s">
        <v>106</v>
      </c>
      <c r="B1393" t="s">
        <v>56</v>
      </c>
      <c r="C1393" s="2">
        <v>45594</v>
      </c>
      <c r="D1393" s="91">
        <v>0</v>
      </c>
      <c r="E1393" t="s">
        <v>5</v>
      </c>
      <c r="F1393">
        <v>4010572</v>
      </c>
      <c r="G1393" t="s">
        <v>788</v>
      </c>
      <c r="H1393">
        <v>0</v>
      </c>
      <c r="I1393">
        <v>0</v>
      </c>
      <c r="J1393">
        <v>0</v>
      </c>
      <c r="M1393"/>
    </row>
    <row r="1394" spans="1:13" hidden="1" x14ac:dyDescent="0.25">
      <c r="A1394" t="s">
        <v>92</v>
      </c>
      <c r="B1394" t="s">
        <v>55</v>
      </c>
      <c r="C1394" s="2">
        <v>45594</v>
      </c>
      <c r="D1394" s="91">
        <v>5.5</v>
      </c>
      <c r="E1394" t="s">
        <v>5</v>
      </c>
      <c r="F1394">
        <v>4010582</v>
      </c>
      <c r="G1394" t="s">
        <v>788</v>
      </c>
      <c r="H1394">
        <v>5.5</v>
      </c>
      <c r="I1394">
        <v>0</v>
      </c>
      <c r="J1394">
        <v>0</v>
      </c>
      <c r="M1394"/>
    </row>
    <row r="1395" spans="1:13" hidden="1" x14ac:dyDescent="0.25">
      <c r="A1395" t="s">
        <v>92</v>
      </c>
      <c r="B1395" t="s">
        <v>392</v>
      </c>
      <c r="C1395" s="2">
        <v>45594</v>
      </c>
      <c r="D1395" s="91">
        <v>0</v>
      </c>
      <c r="E1395" t="s">
        <v>26</v>
      </c>
      <c r="F1395">
        <v>4010583</v>
      </c>
      <c r="G1395" t="s">
        <v>788</v>
      </c>
      <c r="H1395">
        <v>0</v>
      </c>
      <c r="I1395">
        <v>0</v>
      </c>
      <c r="J1395">
        <v>0</v>
      </c>
      <c r="M1395"/>
    </row>
    <row r="1396" spans="1:13" x14ac:dyDescent="0.25">
      <c r="A1396" t="s">
        <v>31</v>
      </c>
      <c r="B1396" t="s">
        <v>336</v>
      </c>
      <c r="C1396" s="2">
        <v>45594</v>
      </c>
      <c r="D1396" s="91">
        <v>3.75</v>
      </c>
      <c r="E1396" t="s">
        <v>5</v>
      </c>
      <c r="F1396">
        <v>4010584</v>
      </c>
      <c r="G1396" t="s">
        <v>788</v>
      </c>
      <c r="H1396">
        <v>3.75</v>
      </c>
      <c r="I1396">
        <v>0</v>
      </c>
      <c r="J1396">
        <v>0</v>
      </c>
      <c r="M1396"/>
    </row>
    <row r="1397" spans="1:13" x14ac:dyDescent="0.25">
      <c r="A1397" t="s">
        <v>31</v>
      </c>
      <c r="B1397" t="s">
        <v>333</v>
      </c>
      <c r="C1397" s="2">
        <v>45594</v>
      </c>
      <c r="D1397" s="91">
        <v>0</v>
      </c>
      <c r="E1397" t="s">
        <v>5</v>
      </c>
      <c r="F1397">
        <v>4010585</v>
      </c>
      <c r="G1397" t="s">
        <v>788</v>
      </c>
      <c r="H1397">
        <v>3.75</v>
      </c>
      <c r="I1397">
        <v>1</v>
      </c>
      <c r="J1397">
        <v>3.75</v>
      </c>
      <c r="M1397"/>
    </row>
    <row r="1398" spans="1:13" x14ac:dyDescent="0.25">
      <c r="A1398" t="s">
        <v>31</v>
      </c>
      <c r="B1398" t="s">
        <v>336</v>
      </c>
      <c r="C1398" s="2">
        <v>45594</v>
      </c>
      <c r="D1398" s="91">
        <v>3.75</v>
      </c>
      <c r="E1398" t="s">
        <v>5</v>
      </c>
      <c r="F1398">
        <v>4010588</v>
      </c>
      <c r="G1398" t="s">
        <v>788</v>
      </c>
      <c r="H1398">
        <v>3.75</v>
      </c>
      <c r="I1398">
        <v>0</v>
      </c>
      <c r="J1398">
        <v>0</v>
      </c>
      <c r="M1398"/>
    </row>
    <row r="1399" spans="1:13" x14ac:dyDescent="0.25">
      <c r="A1399" t="s">
        <v>31</v>
      </c>
      <c r="B1399" t="s">
        <v>336</v>
      </c>
      <c r="C1399" s="2">
        <v>45594</v>
      </c>
      <c r="D1399" s="91">
        <v>3.75</v>
      </c>
      <c r="E1399" t="s">
        <v>5</v>
      </c>
      <c r="F1399">
        <v>4010589</v>
      </c>
      <c r="G1399" t="s">
        <v>788</v>
      </c>
      <c r="H1399">
        <v>3.75</v>
      </c>
      <c r="I1399">
        <v>0</v>
      </c>
      <c r="J1399">
        <v>0</v>
      </c>
      <c r="M1399"/>
    </row>
    <row r="1400" spans="1:13" x14ac:dyDescent="0.25">
      <c r="A1400" t="s">
        <v>31</v>
      </c>
      <c r="B1400" t="s">
        <v>336</v>
      </c>
      <c r="C1400" s="2">
        <v>45594</v>
      </c>
      <c r="D1400" s="91">
        <v>3.75</v>
      </c>
      <c r="E1400" t="s">
        <v>5</v>
      </c>
      <c r="F1400">
        <v>4010590</v>
      </c>
      <c r="G1400" t="s">
        <v>788</v>
      </c>
      <c r="H1400">
        <v>3.75</v>
      </c>
      <c r="I1400">
        <v>0</v>
      </c>
      <c r="J1400">
        <v>0</v>
      </c>
      <c r="M1400"/>
    </row>
    <row r="1401" spans="1:13" x14ac:dyDescent="0.25">
      <c r="A1401" t="s">
        <v>31</v>
      </c>
      <c r="B1401" t="s">
        <v>336</v>
      </c>
      <c r="C1401" s="2">
        <v>45594</v>
      </c>
      <c r="D1401" s="91">
        <v>3.75</v>
      </c>
      <c r="E1401" t="s">
        <v>5</v>
      </c>
      <c r="F1401">
        <v>4010591</v>
      </c>
      <c r="G1401" t="s">
        <v>788</v>
      </c>
      <c r="H1401">
        <v>3.75</v>
      </c>
      <c r="I1401">
        <v>0</v>
      </c>
      <c r="J1401">
        <v>0</v>
      </c>
      <c r="M1401"/>
    </row>
    <row r="1402" spans="1:13" x14ac:dyDescent="0.25">
      <c r="A1402" t="s">
        <v>31</v>
      </c>
      <c r="B1402" t="s">
        <v>336</v>
      </c>
      <c r="C1402" s="2">
        <v>45594</v>
      </c>
      <c r="D1402" s="91">
        <v>3.75</v>
      </c>
      <c r="E1402" t="s">
        <v>5</v>
      </c>
      <c r="F1402">
        <v>4010593</v>
      </c>
      <c r="G1402" t="s">
        <v>788</v>
      </c>
      <c r="H1402">
        <v>3.75</v>
      </c>
      <c r="I1402">
        <v>0</v>
      </c>
      <c r="J1402">
        <v>0</v>
      </c>
      <c r="M1402"/>
    </row>
    <row r="1403" spans="1:13" x14ac:dyDescent="0.25">
      <c r="A1403" t="s">
        <v>31</v>
      </c>
      <c r="B1403" t="s">
        <v>734</v>
      </c>
      <c r="C1403" s="2">
        <v>45594</v>
      </c>
      <c r="D1403" s="91">
        <v>0</v>
      </c>
      <c r="E1403" t="s">
        <v>5</v>
      </c>
      <c r="F1403">
        <v>4010594</v>
      </c>
      <c r="G1403" t="s">
        <v>788</v>
      </c>
      <c r="H1403">
        <v>3.75</v>
      </c>
      <c r="I1403">
        <v>1</v>
      </c>
      <c r="J1403">
        <v>3.75</v>
      </c>
      <c r="M1403"/>
    </row>
    <row r="1404" spans="1:13" x14ac:dyDescent="0.25">
      <c r="A1404" t="s">
        <v>31</v>
      </c>
      <c r="B1404" t="s">
        <v>336</v>
      </c>
      <c r="C1404" s="2">
        <v>45594</v>
      </c>
      <c r="D1404" s="91">
        <v>3.75</v>
      </c>
      <c r="E1404" t="s">
        <v>5</v>
      </c>
      <c r="F1404">
        <v>4010595</v>
      </c>
      <c r="G1404" t="s">
        <v>788</v>
      </c>
      <c r="H1404">
        <v>3.75</v>
      </c>
      <c r="I1404">
        <v>0</v>
      </c>
      <c r="J1404">
        <v>0</v>
      </c>
      <c r="M1404"/>
    </row>
    <row r="1405" spans="1:13" x14ac:dyDescent="0.25">
      <c r="A1405" t="s">
        <v>31</v>
      </c>
      <c r="B1405" t="s">
        <v>333</v>
      </c>
      <c r="C1405" s="2">
        <v>45594</v>
      </c>
      <c r="D1405" s="91">
        <v>0</v>
      </c>
      <c r="E1405" t="s">
        <v>5</v>
      </c>
      <c r="F1405">
        <v>4010596</v>
      </c>
      <c r="G1405" t="s">
        <v>788</v>
      </c>
      <c r="H1405">
        <v>3.75</v>
      </c>
      <c r="I1405">
        <v>1</v>
      </c>
      <c r="J1405">
        <v>3.75</v>
      </c>
      <c r="M1405"/>
    </row>
    <row r="1406" spans="1:13" x14ac:dyDescent="0.25">
      <c r="A1406" t="s">
        <v>31</v>
      </c>
      <c r="B1406" t="s">
        <v>55</v>
      </c>
      <c r="C1406" s="2">
        <v>45594</v>
      </c>
      <c r="D1406" s="91">
        <v>0</v>
      </c>
      <c r="E1406" t="s">
        <v>19</v>
      </c>
      <c r="F1406">
        <v>4010601</v>
      </c>
      <c r="G1406" t="s">
        <v>788</v>
      </c>
      <c r="H1406">
        <v>3.75</v>
      </c>
      <c r="I1406">
        <v>1</v>
      </c>
      <c r="J1406">
        <v>3.75</v>
      </c>
      <c r="M1406"/>
    </row>
    <row r="1407" spans="1:13" x14ac:dyDescent="0.25">
      <c r="A1407" t="s">
        <v>31</v>
      </c>
      <c r="B1407" t="s">
        <v>55</v>
      </c>
      <c r="C1407" s="2">
        <v>45594</v>
      </c>
      <c r="D1407" s="91">
        <v>0</v>
      </c>
      <c r="E1407" t="s">
        <v>19</v>
      </c>
      <c r="F1407">
        <v>4010602</v>
      </c>
      <c r="G1407" t="s">
        <v>788</v>
      </c>
      <c r="H1407">
        <v>3.75</v>
      </c>
      <c r="I1407">
        <v>1</v>
      </c>
      <c r="J1407">
        <v>3.75</v>
      </c>
      <c r="M1407"/>
    </row>
    <row r="1408" spans="1:13" hidden="1" x14ac:dyDescent="0.25">
      <c r="A1408" t="s">
        <v>92</v>
      </c>
      <c r="B1408" t="s">
        <v>461</v>
      </c>
      <c r="C1408" s="2">
        <v>45594</v>
      </c>
      <c r="D1408" s="91">
        <v>0</v>
      </c>
      <c r="E1408" t="s">
        <v>5</v>
      </c>
      <c r="F1408">
        <v>4010603</v>
      </c>
      <c r="G1408" t="s">
        <v>788</v>
      </c>
      <c r="H1408">
        <v>0</v>
      </c>
      <c r="I1408">
        <v>0</v>
      </c>
      <c r="J1408">
        <v>0</v>
      </c>
      <c r="M1408"/>
    </row>
    <row r="1409" spans="1:13" hidden="1" x14ac:dyDescent="0.25">
      <c r="A1409" t="s">
        <v>92</v>
      </c>
      <c r="B1409" t="s">
        <v>370</v>
      </c>
      <c r="C1409" s="2">
        <v>45594</v>
      </c>
      <c r="D1409" s="91">
        <v>0</v>
      </c>
      <c r="E1409" t="s">
        <v>5</v>
      </c>
      <c r="F1409">
        <v>4010604</v>
      </c>
      <c r="G1409" t="s">
        <v>788</v>
      </c>
      <c r="H1409">
        <v>0</v>
      </c>
      <c r="I1409">
        <v>0</v>
      </c>
      <c r="J1409">
        <v>0</v>
      </c>
      <c r="M1409"/>
    </row>
    <row r="1410" spans="1:13" hidden="1" x14ac:dyDescent="0.25">
      <c r="A1410" t="s">
        <v>92</v>
      </c>
      <c r="B1410" t="s">
        <v>470</v>
      </c>
      <c r="C1410" s="2">
        <v>45594</v>
      </c>
      <c r="D1410" s="91">
        <v>0</v>
      </c>
      <c r="E1410" t="s">
        <v>5</v>
      </c>
      <c r="F1410">
        <v>4010605</v>
      </c>
      <c r="G1410" t="s">
        <v>788</v>
      </c>
      <c r="H1410">
        <v>0</v>
      </c>
      <c r="I1410">
        <v>0</v>
      </c>
      <c r="J1410">
        <v>0</v>
      </c>
      <c r="M1410"/>
    </row>
    <row r="1411" spans="1:13" hidden="1" x14ac:dyDescent="0.25">
      <c r="A1411" t="s">
        <v>92</v>
      </c>
      <c r="B1411" t="s">
        <v>390</v>
      </c>
      <c r="C1411" s="2">
        <v>45594</v>
      </c>
      <c r="D1411" s="91">
        <v>0</v>
      </c>
      <c r="E1411" t="s">
        <v>5</v>
      </c>
      <c r="F1411">
        <v>4010606</v>
      </c>
      <c r="G1411" t="s">
        <v>788</v>
      </c>
      <c r="H1411">
        <v>0</v>
      </c>
      <c r="I1411">
        <v>0</v>
      </c>
      <c r="J1411">
        <v>0</v>
      </c>
      <c r="M1411"/>
    </row>
    <row r="1412" spans="1:13" hidden="1" x14ac:dyDescent="0.25">
      <c r="A1412" t="s">
        <v>106</v>
      </c>
      <c r="B1412" t="s">
        <v>60</v>
      </c>
      <c r="C1412" s="2">
        <v>45594</v>
      </c>
      <c r="D1412" s="91">
        <v>0</v>
      </c>
      <c r="E1412" t="s">
        <v>5</v>
      </c>
      <c r="F1412">
        <v>4010614</v>
      </c>
      <c r="G1412" t="s">
        <v>788</v>
      </c>
      <c r="H1412">
        <v>0</v>
      </c>
      <c r="I1412">
        <v>0</v>
      </c>
      <c r="J1412">
        <v>0</v>
      </c>
      <c r="M1412"/>
    </row>
    <row r="1413" spans="1:13" x14ac:dyDescent="0.25">
      <c r="A1413" t="s">
        <v>31</v>
      </c>
      <c r="B1413" t="s">
        <v>55</v>
      </c>
      <c r="C1413" s="2">
        <v>45594</v>
      </c>
      <c r="D1413" s="91">
        <v>0</v>
      </c>
      <c r="E1413" t="s">
        <v>19</v>
      </c>
      <c r="F1413">
        <v>4010615</v>
      </c>
      <c r="G1413" t="s">
        <v>788</v>
      </c>
      <c r="H1413">
        <v>3.75</v>
      </c>
      <c r="I1413">
        <v>1</v>
      </c>
      <c r="J1413">
        <v>3.75</v>
      </c>
      <c r="M1413"/>
    </row>
    <row r="1414" spans="1:13" x14ac:dyDescent="0.25">
      <c r="A1414" t="s">
        <v>31</v>
      </c>
      <c r="B1414" t="s">
        <v>55</v>
      </c>
      <c r="C1414" s="2">
        <v>45594</v>
      </c>
      <c r="D1414" s="91">
        <v>0</v>
      </c>
      <c r="E1414" t="s">
        <v>19</v>
      </c>
      <c r="F1414">
        <v>4010616</v>
      </c>
      <c r="G1414" t="s">
        <v>788</v>
      </c>
      <c r="H1414">
        <v>3.75</v>
      </c>
      <c r="I1414">
        <v>1</v>
      </c>
      <c r="J1414">
        <v>3.75</v>
      </c>
      <c r="M1414"/>
    </row>
    <row r="1415" spans="1:13" x14ac:dyDescent="0.25">
      <c r="A1415" t="s">
        <v>31</v>
      </c>
      <c r="B1415" t="s">
        <v>59</v>
      </c>
      <c r="C1415" s="2">
        <v>45594</v>
      </c>
      <c r="D1415" s="91">
        <v>3.75</v>
      </c>
      <c r="E1415" t="s">
        <v>5</v>
      </c>
      <c r="F1415">
        <v>4010617</v>
      </c>
      <c r="G1415" t="s">
        <v>788</v>
      </c>
      <c r="H1415">
        <v>3.75</v>
      </c>
      <c r="I1415">
        <v>0</v>
      </c>
      <c r="J1415">
        <v>0</v>
      </c>
      <c r="M1415"/>
    </row>
    <row r="1416" spans="1:13" x14ac:dyDescent="0.25">
      <c r="A1416" t="s">
        <v>31</v>
      </c>
      <c r="B1416" t="s">
        <v>59</v>
      </c>
      <c r="C1416" s="2">
        <v>45594</v>
      </c>
      <c r="D1416" s="91">
        <v>3.75</v>
      </c>
      <c r="E1416" t="s">
        <v>5</v>
      </c>
      <c r="F1416">
        <v>4010618</v>
      </c>
      <c r="G1416" t="s">
        <v>788</v>
      </c>
      <c r="H1416">
        <v>3.75</v>
      </c>
      <c r="I1416">
        <v>0</v>
      </c>
      <c r="J1416">
        <v>0</v>
      </c>
      <c r="M1416"/>
    </row>
    <row r="1417" spans="1:13" hidden="1" x14ac:dyDescent="0.25">
      <c r="A1417" t="s">
        <v>92</v>
      </c>
      <c r="B1417" t="s">
        <v>582</v>
      </c>
      <c r="C1417" s="2">
        <v>45594</v>
      </c>
      <c r="D1417" s="91">
        <v>0</v>
      </c>
      <c r="E1417" t="s">
        <v>26</v>
      </c>
      <c r="F1417">
        <v>4010621</v>
      </c>
      <c r="G1417" t="s">
        <v>788</v>
      </c>
      <c r="H1417">
        <v>0</v>
      </c>
      <c r="I1417">
        <v>0</v>
      </c>
      <c r="J1417">
        <v>0</v>
      </c>
      <c r="M1417"/>
    </row>
    <row r="1418" spans="1:13" hidden="1" x14ac:dyDescent="0.25">
      <c r="A1418" t="s">
        <v>92</v>
      </c>
      <c r="B1418" t="s">
        <v>55</v>
      </c>
      <c r="C1418" s="2">
        <v>45594</v>
      </c>
      <c r="D1418" s="91">
        <v>0</v>
      </c>
      <c r="E1418" t="s">
        <v>5</v>
      </c>
      <c r="F1418">
        <v>4010622</v>
      </c>
      <c r="G1418" t="s">
        <v>788</v>
      </c>
      <c r="H1418">
        <v>0</v>
      </c>
      <c r="I1418">
        <v>0</v>
      </c>
      <c r="J1418">
        <v>0</v>
      </c>
      <c r="M1418"/>
    </row>
    <row r="1419" spans="1:13" hidden="1" x14ac:dyDescent="0.25">
      <c r="A1419" t="s">
        <v>106</v>
      </c>
      <c r="B1419" t="s">
        <v>55</v>
      </c>
      <c r="C1419" s="2">
        <v>45594</v>
      </c>
      <c r="D1419" s="91">
        <v>0</v>
      </c>
      <c r="E1419" t="s">
        <v>5</v>
      </c>
      <c r="F1419">
        <v>4010623</v>
      </c>
      <c r="G1419" t="s">
        <v>788</v>
      </c>
      <c r="H1419">
        <v>0</v>
      </c>
      <c r="I1419">
        <v>0</v>
      </c>
      <c r="J1419">
        <v>0</v>
      </c>
      <c r="M1419"/>
    </row>
    <row r="1420" spans="1:13" hidden="1" x14ac:dyDescent="0.25">
      <c r="A1420" t="s">
        <v>92</v>
      </c>
      <c r="B1420" t="s">
        <v>56</v>
      </c>
      <c r="C1420" s="2">
        <v>45594</v>
      </c>
      <c r="D1420" s="91">
        <v>5.5</v>
      </c>
      <c r="E1420" t="s">
        <v>5</v>
      </c>
      <c r="F1420">
        <v>4010629</v>
      </c>
      <c r="G1420" t="s">
        <v>788</v>
      </c>
      <c r="H1420">
        <v>5.5</v>
      </c>
      <c r="I1420">
        <v>0</v>
      </c>
      <c r="J1420">
        <v>0</v>
      </c>
      <c r="M1420"/>
    </row>
    <row r="1421" spans="1:13" hidden="1" x14ac:dyDescent="0.25">
      <c r="A1421" t="s">
        <v>92</v>
      </c>
      <c r="B1421" t="s">
        <v>55</v>
      </c>
      <c r="C1421" s="2">
        <v>45594</v>
      </c>
      <c r="D1421" s="91">
        <v>5</v>
      </c>
      <c r="E1421" t="s">
        <v>5</v>
      </c>
      <c r="F1421">
        <v>4010630</v>
      </c>
      <c r="G1421" t="s">
        <v>788</v>
      </c>
      <c r="H1421">
        <v>5</v>
      </c>
      <c r="I1421">
        <v>0</v>
      </c>
      <c r="J1421">
        <v>0</v>
      </c>
      <c r="M1421"/>
    </row>
    <row r="1422" spans="1:13" hidden="1" x14ac:dyDescent="0.25">
      <c r="A1422" t="s">
        <v>106</v>
      </c>
      <c r="B1422" t="s">
        <v>582</v>
      </c>
      <c r="C1422" s="2">
        <v>45594</v>
      </c>
      <c r="D1422" s="91">
        <v>0</v>
      </c>
      <c r="E1422" t="s">
        <v>26</v>
      </c>
      <c r="F1422">
        <v>4010633</v>
      </c>
      <c r="G1422" t="s">
        <v>788</v>
      </c>
      <c r="H1422">
        <v>0</v>
      </c>
      <c r="I1422">
        <v>0</v>
      </c>
      <c r="J1422">
        <v>0</v>
      </c>
      <c r="M1422"/>
    </row>
    <row r="1423" spans="1:13" hidden="1" x14ac:dyDescent="0.25">
      <c r="A1423" t="s">
        <v>106</v>
      </c>
      <c r="B1423" t="s">
        <v>581</v>
      </c>
      <c r="C1423" s="2">
        <v>45594</v>
      </c>
      <c r="D1423" s="91">
        <v>0</v>
      </c>
      <c r="E1423" t="s">
        <v>5</v>
      </c>
      <c r="F1423">
        <v>4010635</v>
      </c>
      <c r="G1423" t="s">
        <v>788</v>
      </c>
      <c r="H1423">
        <v>0</v>
      </c>
      <c r="I1423">
        <v>0</v>
      </c>
      <c r="J1423">
        <v>0</v>
      </c>
      <c r="M1423"/>
    </row>
    <row r="1424" spans="1:13" hidden="1" x14ac:dyDescent="0.25">
      <c r="A1424" t="s">
        <v>106</v>
      </c>
      <c r="B1424" t="s">
        <v>56</v>
      </c>
      <c r="C1424" s="2">
        <v>45594</v>
      </c>
      <c r="D1424" s="91">
        <v>0</v>
      </c>
      <c r="E1424" t="s">
        <v>5</v>
      </c>
      <c r="F1424">
        <v>4010644</v>
      </c>
      <c r="G1424" t="s">
        <v>788</v>
      </c>
      <c r="H1424">
        <v>0</v>
      </c>
      <c r="I1424">
        <v>0</v>
      </c>
      <c r="J1424">
        <v>0</v>
      </c>
      <c r="M1424"/>
    </row>
    <row r="1425" spans="1:13" hidden="1" x14ac:dyDescent="0.25">
      <c r="A1425" t="s">
        <v>106</v>
      </c>
      <c r="B1425" t="s">
        <v>581</v>
      </c>
      <c r="C1425" s="2">
        <v>45594</v>
      </c>
      <c r="D1425" s="91">
        <v>0</v>
      </c>
      <c r="E1425" t="s">
        <v>5</v>
      </c>
      <c r="F1425">
        <v>4010645</v>
      </c>
      <c r="G1425" t="s">
        <v>788</v>
      </c>
      <c r="H1425">
        <v>0</v>
      </c>
      <c r="I1425">
        <v>0</v>
      </c>
      <c r="J1425">
        <v>0</v>
      </c>
      <c r="M1425"/>
    </row>
    <row r="1426" spans="1:13" hidden="1" x14ac:dyDescent="0.25">
      <c r="A1426" t="s">
        <v>106</v>
      </c>
      <c r="B1426" t="s">
        <v>444</v>
      </c>
      <c r="C1426" s="2">
        <v>45594</v>
      </c>
      <c r="D1426" s="91">
        <v>0</v>
      </c>
      <c r="E1426" t="s">
        <v>5</v>
      </c>
      <c r="F1426">
        <v>4010660</v>
      </c>
      <c r="G1426" t="s">
        <v>788</v>
      </c>
      <c r="H1426">
        <v>0</v>
      </c>
      <c r="I1426">
        <v>0</v>
      </c>
      <c r="J1426">
        <v>0</v>
      </c>
      <c r="M1426"/>
    </row>
    <row r="1427" spans="1:13" hidden="1" x14ac:dyDescent="0.25">
      <c r="A1427" t="s">
        <v>106</v>
      </c>
      <c r="B1427" t="s">
        <v>55</v>
      </c>
      <c r="C1427" s="2">
        <v>45594</v>
      </c>
      <c r="D1427" s="91">
        <v>0</v>
      </c>
      <c r="E1427" t="s">
        <v>5</v>
      </c>
      <c r="F1427">
        <v>4010662</v>
      </c>
      <c r="G1427" t="s">
        <v>788</v>
      </c>
      <c r="H1427">
        <v>0</v>
      </c>
      <c r="I1427">
        <v>0</v>
      </c>
      <c r="J1427">
        <v>0</v>
      </c>
      <c r="M1427"/>
    </row>
    <row r="1428" spans="1:13" hidden="1" x14ac:dyDescent="0.25">
      <c r="A1428" t="s">
        <v>106</v>
      </c>
      <c r="B1428" t="s">
        <v>461</v>
      </c>
      <c r="C1428" s="2">
        <v>45594</v>
      </c>
      <c r="D1428" s="91">
        <v>5</v>
      </c>
      <c r="E1428" t="s">
        <v>5</v>
      </c>
      <c r="F1428">
        <v>4010673</v>
      </c>
      <c r="G1428" t="s">
        <v>788</v>
      </c>
      <c r="H1428">
        <v>5</v>
      </c>
      <c r="I1428">
        <v>0</v>
      </c>
      <c r="J1428">
        <v>0</v>
      </c>
      <c r="M1428"/>
    </row>
    <row r="1429" spans="1:13" hidden="1" x14ac:dyDescent="0.25">
      <c r="A1429" t="s">
        <v>106</v>
      </c>
      <c r="B1429" t="s">
        <v>581</v>
      </c>
      <c r="C1429" s="2">
        <v>45594</v>
      </c>
      <c r="D1429" s="91">
        <v>5</v>
      </c>
      <c r="E1429" t="s">
        <v>5</v>
      </c>
      <c r="F1429">
        <v>4010674</v>
      </c>
      <c r="G1429" t="s">
        <v>788</v>
      </c>
      <c r="H1429">
        <v>5</v>
      </c>
      <c r="I1429">
        <v>0</v>
      </c>
      <c r="J1429">
        <v>0</v>
      </c>
      <c r="M1429"/>
    </row>
    <row r="1430" spans="1:13" hidden="1" x14ac:dyDescent="0.25">
      <c r="A1430" t="s">
        <v>92</v>
      </c>
      <c r="B1430" t="s">
        <v>55</v>
      </c>
      <c r="C1430" s="2">
        <v>45594</v>
      </c>
      <c r="D1430" s="91">
        <v>5.5</v>
      </c>
      <c r="E1430" t="s">
        <v>5</v>
      </c>
      <c r="F1430">
        <v>4010676</v>
      </c>
      <c r="G1430" t="s">
        <v>788</v>
      </c>
      <c r="H1430">
        <v>5.5</v>
      </c>
      <c r="I1430">
        <v>0</v>
      </c>
      <c r="J1430">
        <v>0</v>
      </c>
      <c r="M1430"/>
    </row>
    <row r="1431" spans="1:13" hidden="1" x14ac:dyDescent="0.25">
      <c r="A1431" t="s">
        <v>92</v>
      </c>
      <c r="B1431" t="s">
        <v>461</v>
      </c>
      <c r="C1431" s="2">
        <v>45594</v>
      </c>
      <c r="D1431" s="91">
        <v>0</v>
      </c>
      <c r="E1431" t="s">
        <v>5</v>
      </c>
      <c r="F1431">
        <v>4010677</v>
      </c>
      <c r="G1431" t="s">
        <v>788</v>
      </c>
      <c r="H1431">
        <v>0</v>
      </c>
      <c r="I1431">
        <v>0</v>
      </c>
      <c r="J1431">
        <v>0</v>
      </c>
      <c r="M1431"/>
    </row>
    <row r="1432" spans="1:13" x14ac:dyDescent="0.25">
      <c r="A1432" t="s">
        <v>31</v>
      </c>
      <c r="B1432" t="s">
        <v>333</v>
      </c>
      <c r="C1432" s="2">
        <v>45594</v>
      </c>
      <c r="D1432" s="91">
        <v>0</v>
      </c>
      <c r="E1432" t="s">
        <v>5</v>
      </c>
      <c r="F1432">
        <v>4010684</v>
      </c>
      <c r="G1432" t="s">
        <v>788</v>
      </c>
      <c r="H1432">
        <v>3.75</v>
      </c>
      <c r="I1432">
        <v>1</v>
      </c>
      <c r="J1432">
        <v>3.75</v>
      </c>
      <c r="M1432"/>
    </row>
    <row r="1433" spans="1:13" x14ac:dyDescent="0.25">
      <c r="A1433" t="s">
        <v>31</v>
      </c>
      <c r="B1433" t="s">
        <v>734</v>
      </c>
      <c r="C1433" s="2">
        <v>45594</v>
      </c>
      <c r="D1433" s="91">
        <v>0</v>
      </c>
      <c r="E1433" t="s">
        <v>5</v>
      </c>
      <c r="F1433">
        <v>4010685</v>
      </c>
      <c r="G1433" t="s">
        <v>788</v>
      </c>
      <c r="H1433">
        <v>3.75</v>
      </c>
      <c r="I1433">
        <v>1</v>
      </c>
      <c r="J1433">
        <v>3.75</v>
      </c>
      <c r="M1433"/>
    </row>
    <row r="1434" spans="1:13" hidden="1" x14ac:dyDescent="0.25">
      <c r="A1434" t="s">
        <v>92</v>
      </c>
      <c r="B1434" t="s">
        <v>55</v>
      </c>
      <c r="C1434" s="2">
        <v>45594</v>
      </c>
      <c r="D1434" s="91">
        <v>0</v>
      </c>
      <c r="E1434" t="s">
        <v>5</v>
      </c>
      <c r="F1434">
        <v>4010688</v>
      </c>
      <c r="G1434" t="s">
        <v>788</v>
      </c>
      <c r="H1434">
        <v>0</v>
      </c>
      <c r="I1434">
        <v>0</v>
      </c>
      <c r="J1434">
        <v>0</v>
      </c>
      <c r="M1434"/>
    </row>
    <row r="1435" spans="1:13" x14ac:dyDescent="0.25">
      <c r="A1435" t="s">
        <v>31</v>
      </c>
      <c r="B1435" t="s">
        <v>59</v>
      </c>
      <c r="C1435" s="2">
        <v>45594</v>
      </c>
      <c r="D1435" s="91">
        <v>0</v>
      </c>
      <c r="E1435" t="s">
        <v>5</v>
      </c>
      <c r="F1435">
        <v>4010690</v>
      </c>
      <c r="G1435" t="s">
        <v>788</v>
      </c>
      <c r="H1435">
        <v>3.75</v>
      </c>
      <c r="I1435">
        <v>1</v>
      </c>
      <c r="J1435">
        <v>3.75</v>
      </c>
      <c r="M1435"/>
    </row>
    <row r="1436" spans="1:13" x14ac:dyDescent="0.25">
      <c r="A1436" t="s">
        <v>31</v>
      </c>
      <c r="B1436" t="s">
        <v>336</v>
      </c>
      <c r="C1436" s="2">
        <v>45594</v>
      </c>
      <c r="D1436" s="91">
        <v>3.75</v>
      </c>
      <c r="E1436" t="s">
        <v>5</v>
      </c>
      <c r="F1436">
        <v>4010691</v>
      </c>
      <c r="G1436" t="s">
        <v>788</v>
      </c>
      <c r="H1436">
        <v>3.75</v>
      </c>
      <c r="I1436">
        <v>0</v>
      </c>
      <c r="J1436">
        <v>0</v>
      </c>
      <c r="M1436"/>
    </row>
    <row r="1437" spans="1:13" x14ac:dyDescent="0.25">
      <c r="A1437" t="s">
        <v>31</v>
      </c>
      <c r="B1437" t="s">
        <v>59</v>
      </c>
      <c r="C1437" s="2">
        <v>45594</v>
      </c>
      <c r="D1437" s="91">
        <v>0</v>
      </c>
      <c r="E1437" t="s">
        <v>5</v>
      </c>
      <c r="F1437">
        <v>4010694</v>
      </c>
      <c r="G1437" t="s">
        <v>788</v>
      </c>
      <c r="H1437">
        <v>3.75</v>
      </c>
      <c r="I1437">
        <v>1</v>
      </c>
      <c r="J1437">
        <v>3.75</v>
      </c>
      <c r="M1437"/>
    </row>
    <row r="1438" spans="1:13" x14ac:dyDescent="0.25">
      <c r="A1438" t="s">
        <v>31</v>
      </c>
      <c r="B1438" t="s">
        <v>734</v>
      </c>
      <c r="C1438" s="2">
        <v>45594</v>
      </c>
      <c r="D1438" s="91">
        <v>0</v>
      </c>
      <c r="E1438" t="s">
        <v>5</v>
      </c>
      <c r="F1438">
        <v>4010695</v>
      </c>
      <c r="G1438" t="s">
        <v>788</v>
      </c>
      <c r="H1438">
        <v>3.75</v>
      </c>
      <c r="I1438">
        <v>1</v>
      </c>
      <c r="J1438">
        <v>3.75</v>
      </c>
      <c r="M1438"/>
    </row>
    <row r="1439" spans="1:13" hidden="1" x14ac:dyDescent="0.25">
      <c r="A1439" t="s">
        <v>106</v>
      </c>
      <c r="B1439" t="s">
        <v>582</v>
      </c>
      <c r="C1439" s="2">
        <v>45594</v>
      </c>
      <c r="D1439" s="91">
        <v>5</v>
      </c>
      <c r="E1439" t="s">
        <v>26</v>
      </c>
      <c r="F1439">
        <v>4010697</v>
      </c>
      <c r="G1439" t="s">
        <v>788</v>
      </c>
      <c r="H1439">
        <v>5</v>
      </c>
      <c r="I1439">
        <v>0</v>
      </c>
      <c r="J1439">
        <v>0</v>
      </c>
      <c r="M1439"/>
    </row>
    <row r="1440" spans="1:13" x14ac:dyDescent="0.25">
      <c r="A1440" t="s">
        <v>31</v>
      </c>
      <c r="B1440" t="s">
        <v>333</v>
      </c>
      <c r="C1440" s="2">
        <v>45594</v>
      </c>
      <c r="D1440" s="91">
        <v>0</v>
      </c>
      <c r="E1440" t="s">
        <v>5</v>
      </c>
      <c r="F1440">
        <v>4010702</v>
      </c>
      <c r="G1440" t="s">
        <v>788</v>
      </c>
      <c r="H1440">
        <v>3.75</v>
      </c>
      <c r="I1440">
        <v>1</v>
      </c>
      <c r="J1440">
        <v>3.75</v>
      </c>
      <c r="M1440"/>
    </row>
    <row r="1441" spans="1:13" x14ac:dyDescent="0.25">
      <c r="A1441" t="s">
        <v>31</v>
      </c>
      <c r="B1441" t="s">
        <v>55</v>
      </c>
      <c r="C1441" s="2">
        <v>45594</v>
      </c>
      <c r="D1441" s="91">
        <v>0</v>
      </c>
      <c r="E1441" t="s">
        <v>19</v>
      </c>
      <c r="F1441">
        <v>4010703</v>
      </c>
      <c r="G1441" t="s">
        <v>788</v>
      </c>
      <c r="H1441">
        <v>3.75</v>
      </c>
      <c r="I1441">
        <v>1</v>
      </c>
      <c r="J1441">
        <v>3.75</v>
      </c>
      <c r="M1441"/>
    </row>
    <row r="1442" spans="1:13" x14ac:dyDescent="0.25">
      <c r="A1442" t="s">
        <v>31</v>
      </c>
      <c r="B1442" t="s">
        <v>734</v>
      </c>
      <c r="C1442" s="2">
        <v>45594</v>
      </c>
      <c r="D1442" s="91">
        <v>0</v>
      </c>
      <c r="E1442" t="s">
        <v>5</v>
      </c>
      <c r="F1442">
        <v>4010704</v>
      </c>
      <c r="G1442" t="s">
        <v>788</v>
      </c>
      <c r="H1442">
        <v>3.75</v>
      </c>
      <c r="I1442">
        <v>1</v>
      </c>
      <c r="J1442">
        <v>3.75</v>
      </c>
      <c r="M1442"/>
    </row>
    <row r="1443" spans="1:13" x14ac:dyDescent="0.25">
      <c r="A1443" t="s">
        <v>31</v>
      </c>
      <c r="B1443" t="s">
        <v>333</v>
      </c>
      <c r="C1443" s="2">
        <v>45594</v>
      </c>
      <c r="D1443" s="91">
        <v>0</v>
      </c>
      <c r="E1443" t="s">
        <v>5</v>
      </c>
      <c r="F1443">
        <v>4010707</v>
      </c>
      <c r="G1443" t="s">
        <v>788</v>
      </c>
      <c r="H1443">
        <v>3.75</v>
      </c>
      <c r="I1443">
        <v>1</v>
      </c>
      <c r="J1443">
        <v>3.75</v>
      </c>
      <c r="M1443"/>
    </row>
    <row r="1444" spans="1:13" x14ac:dyDescent="0.25">
      <c r="A1444" t="s">
        <v>31</v>
      </c>
      <c r="B1444" t="s">
        <v>734</v>
      </c>
      <c r="C1444" s="2">
        <v>45594</v>
      </c>
      <c r="D1444" s="91">
        <v>0</v>
      </c>
      <c r="E1444" t="s">
        <v>5</v>
      </c>
      <c r="F1444">
        <v>4010708</v>
      </c>
      <c r="G1444" t="s">
        <v>788</v>
      </c>
      <c r="H1444">
        <v>3.75</v>
      </c>
      <c r="I1444">
        <v>1</v>
      </c>
      <c r="J1444">
        <v>3.75</v>
      </c>
      <c r="M1444"/>
    </row>
    <row r="1445" spans="1:13" hidden="1" x14ac:dyDescent="0.25">
      <c r="A1445" t="s">
        <v>106</v>
      </c>
      <c r="B1445" t="s">
        <v>390</v>
      </c>
      <c r="C1445" s="2">
        <v>45594</v>
      </c>
      <c r="D1445" s="91">
        <v>0</v>
      </c>
      <c r="E1445" t="s">
        <v>5</v>
      </c>
      <c r="F1445">
        <v>4010709</v>
      </c>
      <c r="G1445" t="s">
        <v>788</v>
      </c>
      <c r="H1445">
        <v>0</v>
      </c>
      <c r="I1445">
        <v>0</v>
      </c>
      <c r="J1445">
        <v>0</v>
      </c>
      <c r="M1445"/>
    </row>
    <row r="1446" spans="1:13" hidden="1" x14ac:dyDescent="0.25">
      <c r="A1446" t="s">
        <v>106</v>
      </c>
      <c r="B1446" t="s">
        <v>444</v>
      </c>
      <c r="C1446" s="2">
        <v>45594</v>
      </c>
      <c r="D1446" s="91">
        <v>0</v>
      </c>
      <c r="E1446" t="s">
        <v>5</v>
      </c>
      <c r="F1446">
        <v>4010710</v>
      </c>
      <c r="G1446" t="s">
        <v>788</v>
      </c>
      <c r="H1446">
        <v>0</v>
      </c>
      <c r="I1446">
        <v>0</v>
      </c>
      <c r="J1446">
        <v>0</v>
      </c>
      <c r="M1446"/>
    </row>
    <row r="1447" spans="1:13" hidden="1" x14ac:dyDescent="0.25">
      <c r="A1447" t="s">
        <v>106</v>
      </c>
      <c r="B1447" t="s">
        <v>55</v>
      </c>
      <c r="C1447" s="2">
        <v>45594</v>
      </c>
      <c r="D1447" s="91">
        <v>5</v>
      </c>
      <c r="E1447" t="s">
        <v>5</v>
      </c>
      <c r="F1447">
        <v>4010711</v>
      </c>
      <c r="G1447" t="s">
        <v>788</v>
      </c>
      <c r="H1447">
        <v>5</v>
      </c>
      <c r="I1447">
        <v>0</v>
      </c>
      <c r="J1447">
        <v>0</v>
      </c>
      <c r="M1447"/>
    </row>
    <row r="1448" spans="1:13" hidden="1" x14ac:dyDescent="0.25">
      <c r="A1448" t="s">
        <v>106</v>
      </c>
      <c r="B1448" t="s">
        <v>461</v>
      </c>
      <c r="C1448" s="2">
        <v>45594</v>
      </c>
      <c r="D1448" s="91">
        <v>5</v>
      </c>
      <c r="E1448" t="s">
        <v>5</v>
      </c>
      <c r="F1448">
        <v>4010713</v>
      </c>
      <c r="G1448" t="s">
        <v>788</v>
      </c>
      <c r="H1448">
        <v>5</v>
      </c>
      <c r="I1448">
        <v>0</v>
      </c>
      <c r="J1448">
        <v>0</v>
      </c>
      <c r="M1448"/>
    </row>
    <row r="1449" spans="1:13" hidden="1" x14ac:dyDescent="0.25">
      <c r="A1449" t="s">
        <v>106</v>
      </c>
      <c r="B1449" t="s">
        <v>370</v>
      </c>
      <c r="C1449" s="2">
        <v>45594</v>
      </c>
      <c r="D1449" s="91">
        <v>5</v>
      </c>
      <c r="E1449" t="s">
        <v>5</v>
      </c>
      <c r="F1449">
        <v>4010714</v>
      </c>
      <c r="G1449" t="s">
        <v>788</v>
      </c>
      <c r="H1449">
        <v>5</v>
      </c>
      <c r="I1449">
        <v>0</v>
      </c>
      <c r="J1449">
        <v>0</v>
      </c>
      <c r="M1449"/>
    </row>
    <row r="1450" spans="1:13" hidden="1" x14ac:dyDescent="0.25">
      <c r="A1450" t="s">
        <v>106</v>
      </c>
      <c r="B1450" t="s">
        <v>432</v>
      </c>
      <c r="C1450" s="2">
        <v>45594</v>
      </c>
      <c r="D1450" s="91">
        <v>0</v>
      </c>
      <c r="E1450" t="s">
        <v>26</v>
      </c>
      <c r="F1450">
        <v>4010721</v>
      </c>
      <c r="G1450" t="s">
        <v>788</v>
      </c>
      <c r="H1450">
        <v>0</v>
      </c>
      <c r="I1450">
        <v>0</v>
      </c>
      <c r="J1450">
        <v>0</v>
      </c>
      <c r="M1450"/>
    </row>
    <row r="1451" spans="1:13" hidden="1" x14ac:dyDescent="0.25">
      <c r="A1451" t="s">
        <v>106</v>
      </c>
      <c r="B1451" t="s">
        <v>60</v>
      </c>
      <c r="C1451" s="2">
        <v>45594</v>
      </c>
      <c r="D1451" s="91">
        <v>0</v>
      </c>
      <c r="E1451" t="s">
        <v>5</v>
      </c>
      <c r="F1451">
        <v>4010722</v>
      </c>
      <c r="G1451" t="s">
        <v>788</v>
      </c>
      <c r="H1451">
        <v>0</v>
      </c>
      <c r="I1451">
        <v>0</v>
      </c>
      <c r="J1451">
        <v>0</v>
      </c>
      <c r="M1451"/>
    </row>
    <row r="1452" spans="1:13" hidden="1" x14ac:dyDescent="0.25">
      <c r="A1452" t="s">
        <v>106</v>
      </c>
      <c r="B1452" t="s">
        <v>392</v>
      </c>
      <c r="C1452" s="2">
        <v>45594</v>
      </c>
      <c r="D1452" s="91">
        <v>5</v>
      </c>
      <c r="E1452" t="s">
        <v>26</v>
      </c>
      <c r="F1452">
        <v>4010723</v>
      </c>
      <c r="G1452" t="s">
        <v>788</v>
      </c>
      <c r="H1452">
        <v>5</v>
      </c>
      <c r="I1452">
        <v>0</v>
      </c>
      <c r="J1452">
        <v>0</v>
      </c>
      <c r="M1452"/>
    </row>
    <row r="1453" spans="1:13" hidden="1" x14ac:dyDescent="0.25">
      <c r="A1453" t="s">
        <v>106</v>
      </c>
      <c r="B1453" t="s">
        <v>461</v>
      </c>
      <c r="C1453" s="2">
        <v>45594</v>
      </c>
      <c r="D1453" s="91">
        <v>5</v>
      </c>
      <c r="E1453" t="s">
        <v>5</v>
      </c>
      <c r="F1453">
        <v>4010724</v>
      </c>
      <c r="G1453" t="s">
        <v>788</v>
      </c>
      <c r="H1453">
        <v>5</v>
      </c>
      <c r="I1453">
        <v>0</v>
      </c>
      <c r="J1453">
        <v>0</v>
      </c>
      <c r="M1453"/>
    </row>
    <row r="1454" spans="1:13" hidden="1" x14ac:dyDescent="0.25">
      <c r="A1454" t="s">
        <v>106</v>
      </c>
      <c r="B1454" t="s">
        <v>60</v>
      </c>
      <c r="C1454" s="2">
        <v>45594</v>
      </c>
      <c r="D1454" s="91">
        <v>0</v>
      </c>
      <c r="E1454" t="s">
        <v>5</v>
      </c>
      <c r="F1454">
        <v>4010726</v>
      </c>
      <c r="G1454" t="s">
        <v>788</v>
      </c>
      <c r="H1454">
        <v>0</v>
      </c>
      <c r="I1454">
        <v>0</v>
      </c>
      <c r="J1454">
        <v>0</v>
      </c>
      <c r="M1454"/>
    </row>
    <row r="1455" spans="1:13" hidden="1" x14ac:dyDescent="0.25">
      <c r="A1455" t="s">
        <v>92</v>
      </c>
      <c r="B1455" t="s">
        <v>390</v>
      </c>
      <c r="C1455" s="2">
        <v>45594</v>
      </c>
      <c r="D1455" s="91">
        <v>0</v>
      </c>
      <c r="E1455" t="s">
        <v>5</v>
      </c>
      <c r="F1455">
        <v>4010728</v>
      </c>
      <c r="G1455" t="s">
        <v>788</v>
      </c>
      <c r="H1455">
        <v>0</v>
      </c>
      <c r="I1455">
        <v>0</v>
      </c>
      <c r="J1455">
        <v>0</v>
      </c>
      <c r="M1455"/>
    </row>
    <row r="1456" spans="1:13" hidden="1" x14ac:dyDescent="0.25">
      <c r="A1456" t="s">
        <v>92</v>
      </c>
      <c r="B1456" t="s">
        <v>55</v>
      </c>
      <c r="C1456" s="2">
        <v>45594</v>
      </c>
      <c r="D1456" s="91">
        <v>0</v>
      </c>
      <c r="E1456" t="s">
        <v>5</v>
      </c>
      <c r="F1456">
        <v>4010729</v>
      </c>
      <c r="G1456" t="s">
        <v>788</v>
      </c>
      <c r="H1456">
        <v>0</v>
      </c>
      <c r="I1456">
        <v>0</v>
      </c>
      <c r="J1456">
        <v>0</v>
      </c>
      <c r="M1456"/>
    </row>
    <row r="1457" spans="1:13" x14ac:dyDescent="0.25">
      <c r="A1457" t="s">
        <v>31</v>
      </c>
      <c r="B1457" t="s">
        <v>734</v>
      </c>
      <c r="C1457" s="2">
        <v>45594</v>
      </c>
      <c r="D1457" s="91">
        <v>0</v>
      </c>
      <c r="E1457" t="s">
        <v>5</v>
      </c>
      <c r="F1457">
        <v>4010730</v>
      </c>
      <c r="G1457" t="s">
        <v>788</v>
      </c>
      <c r="H1457">
        <v>3.75</v>
      </c>
      <c r="I1457">
        <v>1</v>
      </c>
      <c r="J1457">
        <v>3.75</v>
      </c>
      <c r="M1457"/>
    </row>
    <row r="1458" spans="1:13" x14ac:dyDescent="0.25">
      <c r="A1458" t="s">
        <v>31</v>
      </c>
      <c r="B1458" t="s">
        <v>59</v>
      </c>
      <c r="C1458" s="2">
        <v>45594</v>
      </c>
      <c r="D1458" s="91">
        <v>0</v>
      </c>
      <c r="E1458" t="s">
        <v>5</v>
      </c>
      <c r="F1458">
        <v>4010731</v>
      </c>
      <c r="G1458" t="s">
        <v>788</v>
      </c>
      <c r="H1458">
        <v>3.75</v>
      </c>
      <c r="I1458">
        <v>1</v>
      </c>
      <c r="J1458">
        <v>3.75</v>
      </c>
      <c r="M1458"/>
    </row>
    <row r="1459" spans="1:13" x14ac:dyDescent="0.25">
      <c r="A1459" t="s">
        <v>31</v>
      </c>
      <c r="B1459" t="s">
        <v>336</v>
      </c>
      <c r="C1459" s="2">
        <v>45594</v>
      </c>
      <c r="D1459" s="91">
        <v>3.75</v>
      </c>
      <c r="E1459" t="s">
        <v>5</v>
      </c>
      <c r="F1459">
        <v>4010734</v>
      </c>
      <c r="G1459" t="s">
        <v>788</v>
      </c>
      <c r="H1459">
        <v>3.75</v>
      </c>
      <c r="I1459">
        <v>0</v>
      </c>
      <c r="J1459">
        <v>0</v>
      </c>
      <c r="M1459"/>
    </row>
    <row r="1460" spans="1:13" x14ac:dyDescent="0.25">
      <c r="A1460" t="s">
        <v>31</v>
      </c>
      <c r="B1460" t="s">
        <v>333</v>
      </c>
      <c r="C1460" s="2">
        <v>45594</v>
      </c>
      <c r="D1460" s="91">
        <v>3.75</v>
      </c>
      <c r="E1460" t="s">
        <v>5</v>
      </c>
      <c r="F1460">
        <v>4010735</v>
      </c>
      <c r="G1460" t="s">
        <v>788</v>
      </c>
      <c r="H1460">
        <v>3.75</v>
      </c>
      <c r="I1460">
        <v>0</v>
      </c>
      <c r="J1460">
        <v>0</v>
      </c>
      <c r="M1460"/>
    </row>
    <row r="1461" spans="1:13" hidden="1" x14ac:dyDescent="0.25">
      <c r="A1461" t="s">
        <v>92</v>
      </c>
      <c r="B1461" t="s">
        <v>392</v>
      </c>
      <c r="C1461" s="2">
        <v>45594</v>
      </c>
      <c r="D1461" s="91">
        <v>0</v>
      </c>
      <c r="E1461" t="s">
        <v>26</v>
      </c>
      <c r="F1461">
        <v>4010736</v>
      </c>
      <c r="G1461" t="s">
        <v>788</v>
      </c>
      <c r="H1461">
        <v>0</v>
      </c>
      <c r="I1461">
        <v>0</v>
      </c>
      <c r="J1461">
        <v>0</v>
      </c>
      <c r="M1461"/>
    </row>
    <row r="1462" spans="1:13" hidden="1" x14ac:dyDescent="0.25">
      <c r="A1462" t="s">
        <v>92</v>
      </c>
      <c r="B1462" t="s">
        <v>470</v>
      </c>
      <c r="C1462" s="2">
        <v>45594</v>
      </c>
      <c r="D1462" s="91">
        <v>0</v>
      </c>
      <c r="E1462" t="s">
        <v>5</v>
      </c>
      <c r="F1462">
        <v>4010737</v>
      </c>
      <c r="G1462" t="s">
        <v>788</v>
      </c>
      <c r="H1462">
        <v>0</v>
      </c>
      <c r="I1462">
        <v>0</v>
      </c>
      <c r="J1462">
        <v>0</v>
      </c>
      <c r="M1462"/>
    </row>
    <row r="1463" spans="1:13" x14ac:dyDescent="0.25">
      <c r="A1463" t="s">
        <v>31</v>
      </c>
      <c r="B1463" t="s">
        <v>59</v>
      </c>
      <c r="C1463" s="2">
        <v>45594</v>
      </c>
      <c r="D1463" s="91">
        <v>0</v>
      </c>
      <c r="E1463" t="s">
        <v>5</v>
      </c>
      <c r="F1463">
        <v>4010738</v>
      </c>
      <c r="G1463" t="s">
        <v>788</v>
      </c>
      <c r="H1463">
        <v>3.75</v>
      </c>
      <c r="I1463">
        <v>1</v>
      </c>
      <c r="J1463">
        <v>3.75</v>
      </c>
      <c r="M1463"/>
    </row>
    <row r="1464" spans="1:13" x14ac:dyDescent="0.25">
      <c r="A1464" t="s">
        <v>31</v>
      </c>
      <c r="B1464" t="s">
        <v>734</v>
      </c>
      <c r="C1464" s="2">
        <v>45594</v>
      </c>
      <c r="D1464" s="91">
        <v>0</v>
      </c>
      <c r="E1464" t="s">
        <v>5</v>
      </c>
      <c r="F1464">
        <v>4010739</v>
      </c>
      <c r="G1464" t="s">
        <v>788</v>
      </c>
      <c r="H1464">
        <v>3.75</v>
      </c>
      <c r="I1464">
        <v>1</v>
      </c>
      <c r="J1464">
        <v>3.75</v>
      </c>
      <c r="M1464"/>
    </row>
    <row r="1465" spans="1:13" x14ac:dyDescent="0.25">
      <c r="A1465" t="s">
        <v>31</v>
      </c>
      <c r="B1465" t="s">
        <v>336</v>
      </c>
      <c r="C1465" s="2">
        <v>45594</v>
      </c>
      <c r="D1465" s="91">
        <v>0</v>
      </c>
      <c r="E1465" t="s">
        <v>5</v>
      </c>
      <c r="F1465">
        <v>4010744</v>
      </c>
      <c r="G1465" t="s">
        <v>788</v>
      </c>
      <c r="H1465">
        <v>0</v>
      </c>
      <c r="I1465">
        <v>0</v>
      </c>
      <c r="J1465">
        <v>0</v>
      </c>
      <c r="M1465"/>
    </row>
    <row r="1466" spans="1:13" x14ac:dyDescent="0.25">
      <c r="A1466" t="s">
        <v>31</v>
      </c>
      <c r="B1466" t="s">
        <v>333</v>
      </c>
      <c r="C1466" s="2">
        <v>45594</v>
      </c>
      <c r="D1466" s="91">
        <v>0</v>
      </c>
      <c r="E1466" t="s">
        <v>5</v>
      </c>
      <c r="F1466">
        <v>4010745</v>
      </c>
      <c r="G1466" t="s">
        <v>788</v>
      </c>
      <c r="H1466">
        <v>0</v>
      </c>
      <c r="I1466">
        <v>0</v>
      </c>
      <c r="J1466">
        <v>0</v>
      </c>
      <c r="M1466"/>
    </row>
    <row r="1467" spans="1:13" hidden="1" x14ac:dyDescent="0.25">
      <c r="A1467" t="s">
        <v>92</v>
      </c>
      <c r="B1467" t="s">
        <v>470</v>
      </c>
      <c r="C1467" s="2">
        <v>45594</v>
      </c>
      <c r="D1467" s="91">
        <v>0</v>
      </c>
      <c r="E1467" t="s">
        <v>5</v>
      </c>
      <c r="F1467">
        <v>4010751</v>
      </c>
      <c r="G1467" t="s">
        <v>788</v>
      </c>
      <c r="H1467">
        <v>0</v>
      </c>
      <c r="I1467">
        <v>0</v>
      </c>
      <c r="J1467">
        <v>0</v>
      </c>
      <c r="M1467"/>
    </row>
    <row r="1468" spans="1:13" hidden="1" x14ac:dyDescent="0.25">
      <c r="A1468" t="s">
        <v>92</v>
      </c>
      <c r="B1468" t="s">
        <v>56</v>
      </c>
      <c r="C1468" s="2">
        <v>45594</v>
      </c>
      <c r="D1468" s="91">
        <v>0</v>
      </c>
      <c r="E1468" t="s">
        <v>5</v>
      </c>
      <c r="F1468">
        <v>4010752</v>
      </c>
      <c r="G1468" t="s">
        <v>788</v>
      </c>
      <c r="H1468">
        <v>0</v>
      </c>
      <c r="I1468">
        <v>0</v>
      </c>
      <c r="J1468">
        <v>0</v>
      </c>
      <c r="M1468"/>
    </row>
    <row r="1469" spans="1:13" hidden="1" x14ac:dyDescent="0.25">
      <c r="A1469" t="s">
        <v>92</v>
      </c>
      <c r="B1469" t="s">
        <v>432</v>
      </c>
      <c r="C1469" s="2">
        <v>45594</v>
      </c>
      <c r="D1469" s="91">
        <v>0</v>
      </c>
      <c r="E1469" t="s">
        <v>26</v>
      </c>
      <c r="F1469">
        <v>4010754</v>
      </c>
      <c r="G1469" t="s">
        <v>788</v>
      </c>
      <c r="H1469">
        <v>0</v>
      </c>
      <c r="I1469">
        <v>0</v>
      </c>
      <c r="J1469">
        <v>0</v>
      </c>
      <c r="M1469"/>
    </row>
    <row r="1470" spans="1:13" hidden="1" x14ac:dyDescent="0.25">
      <c r="A1470" t="s">
        <v>92</v>
      </c>
      <c r="B1470" t="s">
        <v>55</v>
      </c>
      <c r="C1470" s="2">
        <v>45594</v>
      </c>
      <c r="D1470" s="91">
        <v>0</v>
      </c>
      <c r="E1470" t="s">
        <v>5</v>
      </c>
      <c r="F1470">
        <v>4010755</v>
      </c>
      <c r="G1470" t="s">
        <v>788</v>
      </c>
      <c r="H1470">
        <v>0</v>
      </c>
      <c r="I1470">
        <v>0</v>
      </c>
      <c r="J1470">
        <v>0</v>
      </c>
      <c r="M1470"/>
    </row>
    <row r="1471" spans="1:13" hidden="1" x14ac:dyDescent="0.25">
      <c r="A1471" t="s">
        <v>92</v>
      </c>
      <c r="B1471" t="s">
        <v>432</v>
      </c>
      <c r="C1471" s="2">
        <v>45594</v>
      </c>
      <c r="D1471" s="91">
        <v>0</v>
      </c>
      <c r="E1471" t="s">
        <v>26</v>
      </c>
      <c r="F1471">
        <v>4010756</v>
      </c>
      <c r="G1471" t="s">
        <v>788</v>
      </c>
      <c r="H1471">
        <v>0</v>
      </c>
      <c r="I1471">
        <v>0</v>
      </c>
      <c r="J1471">
        <v>0</v>
      </c>
      <c r="M1471"/>
    </row>
    <row r="1472" spans="1:13" hidden="1" x14ac:dyDescent="0.25">
      <c r="A1472" t="s">
        <v>92</v>
      </c>
      <c r="B1472" t="s">
        <v>432</v>
      </c>
      <c r="C1472" s="2">
        <v>45594</v>
      </c>
      <c r="D1472" s="91">
        <v>0</v>
      </c>
      <c r="E1472" t="s">
        <v>26</v>
      </c>
      <c r="F1472">
        <v>4010757</v>
      </c>
      <c r="G1472" t="s">
        <v>788</v>
      </c>
      <c r="H1472">
        <v>0</v>
      </c>
      <c r="I1472">
        <v>0</v>
      </c>
      <c r="J1472">
        <v>0</v>
      </c>
      <c r="M1472"/>
    </row>
    <row r="1473" spans="1:13" hidden="1" x14ac:dyDescent="0.25">
      <c r="A1473" t="s">
        <v>106</v>
      </c>
      <c r="B1473" t="s">
        <v>406</v>
      </c>
      <c r="C1473" s="2">
        <v>45594</v>
      </c>
      <c r="D1473" s="91">
        <v>0</v>
      </c>
      <c r="E1473" t="s">
        <v>26</v>
      </c>
      <c r="F1473">
        <v>4010760</v>
      </c>
      <c r="G1473" t="s">
        <v>788</v>
      </c>
      <c r="H1473">
        <v>0</v>
      </c>
      <c r="I1473">
        <v>0</v>
      </c>
      <c r="J1473">
        <v>0</v>
      </c>
      <c r="M1473"/>
    </row>
    <row r="1474" spans="1:13" hidden="1" x14ac:dyDescent="0.25">
      <c r="A1474" t="s">
        <v>106</v>
      </c>
      <c r="B1474" t="s">
        <v>470</v>
      </c>
      <c r="C1474" s="2">
        <v>45594</v>
      </c>
      <c r="D1474" s="91">
        <v>0</v>
      </c>
      <c r="E1474" t="s">
        <v>5</v>
      </c>
      <c r="F1474">
        <v>4010761</v>
      </c>
      <c r="G1474" t="s">
        <v>788</v>
      </c>
      <c r="H1474">
        <v>0</v>
      </c>
      <c r="I1474">
        <v>0</v>
      </c>
      <c r="J1474">
        <v>0</v>
      </c>
      <c r="M1474"/>
    </row>
    <row r="1475" spans="1:13" hidden="1" x14ac:dyDescent="0.25">
      <c r="A1475" t="s">
        <v>92</v>
      </c>
      <c r="B1475" t="s">
        <v>390</v>
      </c>
      <c r="C1475" s="2">
        <v>45594</v>
      </c>
      <c r="D1475" s="91">
        <v>0</v>
      </c>
      <c r="E1475" t="s">
        <v>5</v>
      </c>
      <c r="F1475">
        <v>4010767</v>
      </c>
      <c r="G1475" t="s">
        <v>788</v>
      </c>
      <c r="H1475">
        <v>0</v>
      </c>
      <c r="I1475">
        <v>0</v>
      </c>
      <c r="J1475">
        <v>0</v>
      </c>
      <c r="M1475"/>
    </row>
    <row r="1476" spans="1:13" hidden="1" x14ac:dyDescent="0.25">
      <c r="A1476" t="s">
        <v>92</v>
      </c>
      <c r="B1476" t="s">
        <v>444</v>
      </c>
      <c r="C1476" s="2">
        <v>45594</v>
      </c>
      <c r="D1476" s="91">
        <v>0</v>
      </c>
      <c r="E1476" t="s">
        <v>5</v>
      </c>
      <c r="F1476">
        <v>4010768</v>
      </c>
      <c r="G1476" t="s">
        <v>788</v>
      </c>
      <c r="H1476">
        <v>0</v>
      </c>
      <c r="I1476">
        <v>0</v>
      </c>
      <c r="J1476">
        <v>0</v>
      </c>
      <c r="M1476"/>
    </row>
    <row r="1477" spans="1:13" hidden="1" x14ac:dyDescent="0.25">
      <c r="A1477" t="s">
        <v>106</v>
      </c>
      <c r="B1477" t="s">
        <v>56</v>
      </c>
      <c r="C1477" s="2">
        <v>45594</v>
      </c>
      <c r="D1477" s="91">
        <v>5</v>
      </c>
      <c r="E1477" t="s">
        <v>5</v>
      </c>
      <c r="F1477">
        <v>4010780</v>
      </c>
      <c r="G1477" t="s">
        <v>788</v>
      </c>
      <c r="H1477">
        <v>5</v>
      </c>
      <c r="I1477">
        <v>0</v>
      </c>
      <c r="J1477">
        <v>0</v>
      </c>
      <c r="M1477"/>
    </row>
    <row r="1478" spans="1:13" hidden="1" x14ac:dyDescent="0.25">
      <c r="A1478" t="s">
        <v>106</v>
      </c>
      <c r="B1478" t="s">
        <v>406</v>
      </c>
      <c r="C1478" s="2">
        <v>45594</v>
      </c>
      <c r="D1478" s="91">
        <v>0</v>
      </c>
      <c r="E1478" t="s">
        <v>26</v>
      </c>
      <c r="F1478">
        <v>4010781</v>
      </c>
      <c r="G1478" t="s">
        <v>788</v>
      </c>
      <c r="H1478">
        <v>0</v>
      </c>
      <c r="I1478">
        <v>0</v>
      </c>
      <c r="J1478">
        <v>0</v>
      </c>
      <c r="M1478"/>
    </row>
    <row r="1479" spans="1:13" hidden="1" x14ac:dyDescent="0.25">
      <c r="A1479" t="s">
        <v>106</v>
      </c>
      <c r="B1479" t="s">
        <v>56</v>
      </c>
      <c r="C1479" s="2">
        <v>45594</v>
      </c>
      <c r="D1479" s="91">
        <v>0</v>
      </c>
      <c r="E1479" t="s">
        <v>5</v>
      </c>
      <c r="F1479">
        <v>4010782</v>
      </c>
      <c r="G1479" t="s">
        <v>788</v>
      </c>
      <c r="H1479">
        <v>0</v>
      </c>
      <c r="I1479">
        <v>0</v>
      </c>
      <c r="J1479">
        <v>0</v>
      </c>
      <c r="M1479"/>
    </row>
    <row r="1480" spans="1:13" hidden="1" x14ac:dyDescent="0.25">
      <c r="A1480" t="s">
        <v>92</v>
      </c>
      <c r="B1480" t="s">
        <v>55</v>
      </c>
      <c r="C1480" s="2">
        <v>45594</v>
      </c>
      <c r="D1480" s="91">
        <v>0</v>
      </c>
      <c r="E1480" t="s">
        <v>5</v>
      </c>
      <c r="F1480">
        <v>4010783</v>
      </c>
      <c r="G1480" t="s">
        <v>788</v>
      </c>
      <c r="H1480">
        <v>0</v>
      </c>
      <c r="I1480">
        <v>0</v>
      </c>
      <c r="J1480">
        <v>0</v>
      </c>
      <c r="M1480"/>
    </row>
    <row r="1481" spans="1:13" hidden="1" x14ac:dyDescent="0.25">
      <c r="A1481" t="s">
        <v>92</v>
      </c>
      <c r="B1481" t="s">
        <v>55</v>
      </c>
      <c r="C1481" s="2">
        <v>45594</v>
      </c>
      <c r="D1481" s="91">
        <v>0</v>
      </c>
      <c r="E1481" t="s">
        <v>5</v>
      </c>
      <c r="F1481">
        <v>4010784</v>
      </c>
      <c r="G1481" t="s">
        <v>788</v>
      </c>
      <c r="H1481">
        <v>0</v>
      </c>
      <c r="I1481">
        <v>0</v>
      </c>
      <c r="J1481">
        <v>0</v>
      </c>
      <c r="M1481"/>
    </row>
    <row r="1482" spans="1:13" x14ac:dyDescent="0.25">
      <c r="A1482" t="s">
        <v>31</v>
      </c>
      <c r="B1482" t="s">
        <v>333</v>
      </c>
      <c r="C1482" s="2">
        <v>45594</v>
      </c>
      <c r="D1482" s="91">
        <v>3.75</v>
      </c>
      <c r="E1482" t="s">
        <v>5</v>
      </c>
      <c r="F1482">
        <v>4010787</v>
      </c>
      <c r="G1482" t="s">
        <v>788</v>
      </c>
      <c r="H1482">
        <v>3.75</v>
      </c>
      <c r="I1482">
        <v>0</v>
      </c>
      <c r="J1482">
        <v>0</v>
      </c>
      <c r="M1482"/>
    </row>
    <row r="1483" spans="1:13" x14ac:dyDescent="0.25">
      <c r="A1483" t="s">
        <v>31</v>
      </c>
      <c r="B1483" t="s">
        <v>734</v>
      </c>
      <c r="C1483" s="2">
        <v>45594</v>
      </c>
      <c r="D1483" s="91">
        <v>0</v>
      </c>
      <c r="E1483" t="s">
        <v>5</v>
      </c>
      <c r="F1483">
        <v>4010788</v>
      </c>
      <c r="G1483" t="s">
        <v>788</v>
      </c>
      <c r="H1483">
        <v>3.75</v>
      </c>
      <c r="I1483">
        <v>1</v>
      </c>
      <c r="J1483">
        <v>3.75</v>
      </c>
      <c r="M1483"/>
    </row>
    <row r="1484" spans="1:13" hidden="1" x14ac:dyDescent="0.25">
      <c r="A1484" t="s">
        <v>106</v>
      </c>
      <c r="B1484" t="s">
        <v>392</v>
      </c>
      <c r="C1484" s="2">
        <v>45594</v>
      </c>
      <c r="D1484" s="91">
        <v>0</v>
      </c>
      <c r="E1484" t="s">
        <v>26</v>
      </c>
      <c r="F1484">
        <v>4010791</v>
      </c>
      <c r="G1484" t="s">
        <v>788</v>
      </c>
      <c r="H1484">
        <v>0</v>
      </c>
      <c r="I1484">
        <v>0</v>
      </c>
      <c r="J1484">
        <v>0</v>
      </c>
      <c r="M1484"/>
    </row>
    <row r="1485" spans="1:13" hidden="1" x14ac:dyDescent="0.25">
      <c r="A1485" t="s">
        <v>92</v>
      </c>
      <c r="B1485" t="s">
        <v>55</v>
      </c>
      <c r="C1485" s="2">
        <v>45594</v>
      </c>
      <c r="D1485" s="91">
        <v>0</v>
      </c>
      <c r="E1485" t="s">
        <v>5</v>
      </c>
      <c r="F1485">
        <v>4010794</v>
      </c>
      <c r="G1485" t="s">
        <v>788</v>
      </c>
      <c r="H1485">
        <v>0</v>
      </c>
      <c r="I1485">
        <v>0</v>
      </c>
      <c r="J1485">
        <v>0</v>
      </c>
      <c r="M1485"/>
    </row>
    <row r="1486" spans="1:13" hidden="1" x14ac:dyDescent="0.25">
      <c r="A1486" t="s">
        <v>92</v>
      </c>
      <c r="B1486" t="s">
        <v>55</v>
      </c>
      <c r="C1486" s="2">
        <v>45594</v>
      </c>
      <c r="D1486" s="91">
        <v>0</v>
      </c>
      <c r="E1486" t="s">
        <v>5</v>
      </c>
      <c r="F1486">
        <v>4010795</v>
      </c>
      <c r="G1486" t="s">
        <v>788</v>
      </c>
      <c r="H1486">
        <v>0</v>
      </c>
      <c r="I1486">
        <v>0</v>
      </c>
      <c r="J1486">
        <v>0</v>
      </c>
      <c r="M1486"/>
    </row>
    <row r="1487" spans="1:13" x14ac:dyDescent="0.25">
      <c r="A1487" t="s">
        <v>31</v>
      </c>
      <c r="B1487" t="s">
        <v>59</v>
      </c>
      <c r="C1487" s="2">
        <v>45594</v>
      </c>
      <c r="D1487" s="91">
        <v>0</v>
      </c>
      <c r="E1487" t="s">
        <v>5</v>
      </c>
      <c r="F1487">
        <v>4010798</v>
      </c>
      <c r="G1487" t="s">
        <v>788</v>
      </c>
      <c r="H1487">
        <v>3.75</v>
      </c>
      <c r="I1487">
        <v>1</v>
      </c>
      <c r="J1487">
        <v>3.75</v>
      </c>
      <c r="M1487"/>
    </row>
    <row r="1488" spans="1:13" x14ac:dyDescent="0.25">
      <c r="A1488" t="s">
        <v>31</v>
      </c>
      <c r="B1488" t="s">
        <v>59</v>
      </c>
      <c r="C1488" s="2">
        <v>45594</v>
      </c>
      <c r="D1488" s="91">
        <v>0</v>
      </c>
      <c r="E1488" t="s">
        <v>5</v>
      </c>
      <c r="F1488">
        <v>4010803</v>
      </c>
      <c r="G1488" t="s">
        <v>788</v>
      </c>
      <c r="H1488">
        <v>3.75</v>
      </c>
      <c r="I1488">
        <v>1</v>
      </c>
      <c r="J1488">
        <v>3.75</v>
      </c>
      <c r="M1488"/>
    </row>
    <row r="1489" spans="1:13" x14ac:dyDescent="0.25">
      <c r="A1489" t="s">
        <v>31</v>
      </c>
      <c r="B1489" t="s">
        <v>59</v>
      </c>
      <c r="C1489" s="2">
        <v>45594</v>
      </c>
      <c r="D1489" s="91">
        <v>0</v>
      </c>
      <c r="E1489" t="s">
        <v>5</v>
      </c>
      <c r="F1489">
        <v>4010804</v>
      </c>
      <c r="G1489" t="s">
        <v>788</v>
      </c>
      <c r="H1489">
        <v>3.75</v>
      </c>
      <c r="I1489">
        <v>1</v>
      </c>
      <c r="J1489">
        <v>3.75</v>
      </c>
      <c r="M1489"/>
    </row>
    <row r="1490" spans="1:13" hidden="1" x14ac:dyDescent="0.25">
      <c r="A1490" t="s">
        <v>106</v>
      </c>
      <c r="B1490" t="s">
        <v>406</v>
      </c>
      <c r="C1490" s="2">
        <v>45594</v>
      </c>
      <c r="D1490" s="91">
        <v>0</v>
      </c>
      <c r="E1490" t="s">
        <v>26</v>
      </c>
      <c r="F1490">
        <v>4010809</v>
      </c>
      <c r="G1490" t="s">
        <v>788</v>
      </c>
      <c r="H1490">
        <v>0</v>
      </c>
      <c r="I1490">
        <v>0</v>
      </c>
      <c r="J1490">
        <v>0</v>
      </c>
      <c r="M1490"/>
    </row>
    <row r="1491" spans="1:13" x14ac:dyDescent="0.25">
      <c r="A1491" t="s">
        <v>31</v>
      </c>
      <c r="B1491" t="s">
        <v>55</v>
      </c>
      <c r="C1491" s="2">
        <v>45594</v>
      </c>
      <c r="D1491" s="91">
        <v>0</v>
      </c>
      <c r="E1491" t="s">
        <v>19</v>
      </c>
      <c r="F1491">
        <v>4010810</v>
      </c>
      <c r="G1491" t="s">
        <v>788</v>
      </c>
      <c r="H1491">
        <v>3.75</v>
      </c>
      <c r="I1491">
        <v>1</v>
      </c>
      <c r="J1491">
        <v>3.75</v>
      </c>
      <c r="M1491"/>
    </row>
    <row r="1492" spans="1:13" x14ac:dyDescent="0.25">
      <c r="A1492" t="s">
        <v>31</v>
      </c>
      <c r="B1492" t="s">
        <v>698</v>
      </c>
      <c r="C1492" s="2">
        <v>45594</v>
      </c>
      <c r="D1492" s="91">
        <v>0</v>
      </c>
      <c r="E1492" t="s">
        <v>5</v>
      </c>
      <c r="F1492">
        <v>4010811</v>
      </c>
      <c r="G1492" t="s">
        <v>788</v>
      </c>
      <c r="H1492">
        <v>3.75</v>
      </c>
      <c r="I1492">
        <v>1</v>
      </c>
      <c r="J1492">
        <v>3.75</v>
      </c>
      <c r="M1492"/>
    </row>
    <row r="1493" spans="1:13" x14ac:dyDescent="0.25">
      <c r="A1493" t="s">
        <v>31</v>
      </c>
      <c r="B1493" t="s">
        <v>59</v>
      </c>
      <c r="C1493" s="2">
        <v>45594</v>
      </c>
      <c r="D1493" s="91">
        <v>0</v>
      </c>
      <c r="E1493" t="s">
        <v>5</v>
      </c>
      <c r="F1493">
        <v>4010823</v>
      </c>
      <c r="G1493" t="s">
        <v>788</v>
      </c>
      <c r="H1493">
        <v>3.75</v>
      </c>
      <c r="I1493">
        <v>1</v>
      </c>
      <c r="J1493">
        <v>3.75</v>
      </c>
      <c r="M1493"/>
    </row>
    <row r="1494" spans="1:13" x14ac:dyDescent="0.25">
      <c r="A1494" t="s">
        <v>31</v>
      </c>
      <c r="B1494" t="s">
        <v>59</v>
      </c>
      <c r="C1494" s="2">
        <v>45594</v>
      </c>
      <c r="D1494" s="91">
        <v>0</v>
      </c>
      <c r="E1494" t="s">
        <v>5</v>
      </c>
      <c r="F1494">
        <v>4010824</v>
      </c>
      <c r="G1494" t="s">
        <v>788</v>
      </c>
      <c r="H1494">
        <v>3.75</v>
      </c>
      <c r="I1494">
        <v>1</v>
      </c>
      <c r="J1494">
        <v>3.75</v>
      </c>
      <c r="M1494"/>
    </row>
    <row r="1495" spans="1:13" hidden="1" x14ac:dyDescent="0.25">
      <c r="A1495" t="s">
        <v>92</v>
      </c>
      <c r="B1495" t="s">
        <v>55</v>
      </c>
      <c r="C1495" s="2">
        <v>45594</v>
      </c>
      <c r="D1495" s="91">
        <v>5.5</v>
      </c>
      <c r="E1495" t="s">
        <v>19</v>
      </c>
      <c r="F1495">
        <v>4010825</v>
      </c>
      <c r="G1495" t="s">
        <v>788</v>
      </c>
      <c r="H1495">
        <v>5.5</v>
      </c>
      <c r="I1495">
        <v>0</v>
      </c>
      <c r="J1495">
        <v>0</v>
      </c>
      <c r="M1495"/>
    </row>
    <row r="1496" spans="1:13" hidden="1" x14ac:dyDescent="0.25">
      <c r="A1496" t="s">
        <v>92</v>
      </c>
      <c r="B1496" t="s">
        <v>55</v>
      </c>
      <c r="C1496" s="2">
        <v>45594</v>
      </c>
      <c r="D1496" s="91">
        <v>5</v>
      </c>
      <c r="E1496" t="s">
        <v>19</v>
      </c>
      <c r="F1496">
        <v>4010826</v>
      </c>
      <c r="G1496" t="s">
        <v>788</v>
      </c>
      <c r="H1496">
        <v>5</v>
      </c>
      <c r="I1496">
        <v>0</v>
      </c>
      <c r="J1496">
        <v>0</v>
      </c>
      <c r="M1496"/>
    </row>
    <row r="1497" spans="1:13" hidden="1" x14ac:dyDescent="0.25">
      <c r="A1497" t="s">
        <v>106</v>
      </c>
      <c r="B1497" t="s">
        <v>60</v>
      </c>
      <c r="C1497" s="2">
        <v>45594</v>
      </c>
      <c r="D1497" s="91">
        <v>5</v>
      </c>
      <c r="E1497" t="s">
        <v>5</v>
      </c>
      <c r="F1497">
        <v>4010830</v>
      </c>
      <c r="G1497" t="s">
        <v>788</v>
      </c>
      <c r="H1497">
        <v>5</v>
      </c>
      <c r="I1497">
        <v>0</v>
      </c>
      <c r="J1497">
        <v>0</v>
      </c>
      <c r="M1497"/>
    </row>
    <row r="1498" spans="1:13" x14ac:dyDescent="0.25">
      <c r="A1498" t="s">
        <v>31</v>
      </c>
      <c r="B1498" t="s">
        <v>333</v>
      </c>
      <c r="C1498" s="2">
        <v>45594</v>
      </c>
      <c r="D1498" s="91">
        <v>0</v>
      </c>
      <c r="E1498" t="s">
        <v>5</v>
      </c>
      <c r="F1498">
        <v>4010831</v>
      </c>
      <c r="G1498" t="s">
        <v>788</v>
      </c>
      <c r="H1498">
        <v>3.75</v>
      </c>
      <c r="I1498">
        <v>1</v>
      </c>
      <c r="J1498">
        <v>3.75</v>
      </c>
      <c r="M1498"/>
    </row>
    <row r="1499" spans="1:13" x14ac:dyDescent="0.25">
      <c r="A1499" t="s">
        <v>31</v>
      </c>
      <c r="B1499" t="s">
        <v>734</v>
      </c>
      <c r="C1499" s="2">
        <v>45594</v>
      </c>
      <c r="D1499" s="91">
        <v>0</v>
      </c>
      <c r="E1499" t="s">
        <v>5</v>
      </c>
      <c r="F1499">
        <v>4010832</v>
      </c>
      <c r="G1499" t="s">
        <v>788</v>
      </c>
      <c r="H1499">
        <v>3.75</v>
      </c>
      <c r="I1499">
        <v>1</v>
      </c>
      <c r="J1499">
        <v>3.75</v>
      </c>
      <c r="M1499"/>
    </row>
    <row r="1500" spans="1:13" hidden="1" x14ac:dyDescent="0.25">
      <c r="A1500" t="s">
        <v>106</v>
      </c>
      <c r="B1500" t="s">
        <v>406</v>
      </c>
      <c r="C1500" s="2">
        <v>45594</v>
      </c>
      <c r="D1500" s="91">
        <v>5</v>
      </c>
      <c r="E1500" t="s">
        <v>26</v>
      </c>
      <c r="F1500">
        <v>4010833</v>
      </c>
      <c r="G1500" t="s">
        <v>788</v>
      </c>
      <c r="H1500">
        <v>5</v>
      </c>
      <c r="I1500">
        <v>0</v>
      </c>
      <c r="J1500">
        <v>0</v>
      </c>
      <c r="M1500"/>
    </row>
    <row r="1501" spans="1:13" x14ac:dyDescent="0.25">
      <c r="A1501" t="s">
        <v>31</v>
      </c>
      <c r="B1501" t="s">
        <v>55</v>
      </c>
      <c r="C1501" s="2">
        <v>45594</v>
      </c>
      <c r="D1501" s="91">
        <v>0</v>
      </c>
      <c r="E1501" t="s">
        <v>19</v>
      </c>
      <c r="F1501">
        <v>4010834</v>
      </c>
      <c r="G1501" t="s">
        <v>788</v>
      </c>
      <c r="H1501">
        <v>3.75</v>
      </c>
      <c r="I1501">
        <v>1</v>
      </c>
      <c r="J1501">
        <v>3.75</v>
      </c>
      <c r="M1501"/>
    </row>
    <row r="1502" spans="1:13" x14ac:dyDescent="0.25">
      <c r="A1502" t="s">
        <v>31</v>
      </c>
      <c r="B1502" t="s">
        <v>734</v>
      </c>
      <c r="C1502" s="2">
        <v>45594</v>
      </c>
      <c r="D1502" s="91">
        <v>0</v>
      </c>
      <c r="E1502" t="s">
        <v>5</v>
      </c>
      <c r="F1502">
        <v>4010835</v>
      </c>
      <c r="G1502" t="s">
        <v>788</v>
      </c>
      <c r="H1502">
        <v>3.75</v>
      </c>
      <c r="I1502">
        <v>1</v>
      </c>
      <c r="J1502">
        <v>3.75</v>
      </c>
      <c r="M1502"/>
    </row>
    <row r="1503" spans="1:13" hidden="1" x14ac:dyDescent="0.25">
      <c r="A1503" t="s">
        <v>106</v>
      </c>
      <c r="B1503" t="s">
        <v>392</v>
      </c>
      <c r="C1503" s="2">
        <v>45594</v>
      </c>
      <c r="D1503" s="91">
        <v>5</v>
      </c>
      <c r="E1503" t="s">
        <v>26</v>
      </c>
      <c r="F1503">
        <v>4010837</v>
      </c>
      <c r="G1503" t="s">
        <v>788</v>
      </c>
      <c r="H1503">
        <v>5</v>
      </c>
      <c r="I1503">
        <v>0</v>
      </c>
      <c r="J1503">
        <v>0</v>
      </c>
      <c r="M1503"/>
    </row>
    <row r="1504" spans="1:13" hidden="1" x14ac:dyDescent="0.25">
      <c r="A1504" t="s">
        <v>92</v>
      </c>
      <c r="B1504" t="s">
        <v>55</v>
      </c>
      <c r="C1504" s="2">
        <v>45594</v>
      </c>
      <c r="D1504" s="91">
        <v>5</v>
      </c>
      <c r="E1504" t="s">
        <v>5</v>
      </c>
      <c r="F1504">
        <v>4010838</v>
      </c>
      <c r="G1504" t="s">
        <v>788</v>
      </c>
      <c r="H1504">
        <v>5</v>
      </c>
      <c r="I1504">
        <v>0</v>
      </c>
      <c r="J1504">
        <v>0</v>
      </c>
      <c r="M1504"/>
    </row>
    <row r="1505" spans="1:13" hidden="1" x14ac:dyDescent="0.25">
      <c r="A1505" t="s">
        <v>92</v>
      </c>
      <c r="B1505" t="s">
        <v>392</v>
      </c>
      <c r="C1505" s="2">
        <v>45594</v>
      </c>
      <c r="D1505" s="91">
        <v>0</v>
      </c>
      <c r="E1505" t="s">
        <v>5</v>
      </c>
      <c r="F1505">
        <v>4010839</v>
      </c>
      <c r="G1505" t="s">
        <v>788</v>
      </c>
      <c r="H1505">
        <v>5.5</v>
      </c>
      <c r="I1505">
        <v>1</v>
      </c>
      <c r="J1505">
        <v>5.5</v>
      </c>
      <c r="M1505"/>
    </row>
    <row r="1506" spans="1:13" x14ac:dyDescent="0.25">
      <c r="A1506" t="s">
        <v>31</v>
      </c>
      <c r="B1506" t="s">
        <v>333</v>
      </c>
      <c r="C1506" s="2">
        <v>45594</v>
      </c>
      <c r="D1506" s="91">
        <v>3.75</v>
      </c>
      <c r="E1506" t="s">
        <v>5</v>
      </c>
      <c r="F1506">
        <v>4010840</v>
      </c>
      <c r="G1506" t="s">
        <v>788</v>
      </c>
      <c r="H1506">
        <v>3.75</v>
      </c>
      <c r="I1506">
        <v>0</v>
      </c>
      <c r="J1506">
        <v>0</v>
      </c>
      <c r="M1506"/>
    </row>
    <row r="1507" spans="1:13" x14ac:dyDescent="0.25">
      <c r="A1507" t="s">
        <v>31</v>
      </c>
      <c r="B1507" t="s">
        <v>333</v>
      </c>
      <c r="C1507" s="2">
        <v>45594</v>
      </c>
      <c r="D1507" s="91">
        <v>0</v>
      </c>
      <c r="E1507" t="s">
        <v>5</v>
      </c>
      <c r="F1507">
        <v>4010841</v>
      </c>
      <c r="G1507" t="s">
        <v>788</v>
      </c>
      <c r="H1507">
        <v>3.75</v>
      </c>
      <c r="I1507">
        <v>1</v>
      </c>
      <c r="J1507">
        <v>3.75</v>
      </c>
      <c r="M1507"/>
    </row>
    <row r="1508" spans="1:13" hidden="1" x14ac:dyDescent="0.25">
      <c r="A1508" t="s">
        <v>106</v>
      </c>
      <c r="B1508" t="s">
        <v>470</v>
      </c>
      <c r="C1508" s="2">
        <v>45594</v>
      </c>
      <c r="D1508" s="91">
        <v>0</v>
      </c>
      <c r="E1508" t="s">
        <v>5</v>
      </c>
      <c r="F1508">
        <v>4010843</v>
      </c>
      <c r="G1508" t="s">
        <v>788</v>
      </c>
      <c r="H1508">
        <v>0</v>
      </c>
      <c r="I1508">
        <v>0</v>
      </c>
      <c r="J1508">
        <v>0</v>
      </c>
      <c r="M1508"/>
    </row>
    <row r="1509" spans="1:13" hidden="1" x14ac:dyDescent="0.25">
      <c r="A1509" t="s">
        <v>106</v>
      </c>
      <c r="B1509" t="s">
        <v>406</v>
      </c>
      <c r="C1509" s="2">
        <v>45594</v>
      </c>
      <c r="D1509" s="91">
        <v>0</v>
      </c>
      <c r="E1509" t="s">
        <v>26</v>
      </c>
      <c r="F1509">
        <v>4010847</v>
      </c>
      <c r="G1509" t="s">
        <v>788</v>
      </c>
      <c r="H1509">
        <v>0</v>
      </c>
      <c r="I1509">
        <v>0</v>
      </c>
      <c r="J1509">
        <v>0</v>
      </c>
      <c r="M1509"/>
    </row>
    <row r="1510" spans="1:13" hidden="1" x14ac:dyDescent="0.25">
      <c r="A1510" t="s">
        <v>106</v>
      </c>
      <c r="B1510" t="s">
        <v>60</v>
      </c>
      <c r="C1510" s="2">
        <v>45594</v>
      </c>
      <c r="D1510" s="91">
        <v>5</v>
      </c>
      <c r="E1510" t="s">
        <v>5</v>
      </c>
      <c r="F1510">
        <v>4010853</v>
      </c>
      <c r="G1510" t="s">
        <v>788</v>
      </c>
      <c r="H1510">
        <v>5</v>
      </c>
      <c r="I1510">
        <v>0</v>
      </c>
      <c r="J1510">
        <v>0</v>
      </c>
      <c r="M1510"/>
    </row>
    <row r="1511" spans="1:13" x14ac:dyDescent="0.25">
      <c r="A1511" t="s">
        <v>31</v>
      </c>
      <c r="B1511" t="s">
        <v>336</v>
      </c>
      <c r="C1511" s="2">
        <v>45594</v>
      </c>
      <c r="D1511" s="91">
        <v>3.75</v>
      </c>
      <c r="E1511" t="s">
        <v>5</v>
      </c>
      <c r="F1511">
        <v>4010860</v>
      </c>
      <c r="G1511" t="s">
        <v>788</v>
      </c>
      <c r="H1511">
        <v>3.75</v>
      </c>
      <c r="I1511">
        <v>0</v>
      </c>
      <c r="J1511">
        <v>0</v>
      </c>
      <c r="M1511"/>
    </row>
    <row r="1512" spans="1:13" x14ac:dyDescent="0.25">
      <c r="A1512" t="s">
        <v>31</v>
      </c>
      <c r="B1512" t="s">
        <v>55</v>
      </c>
      <c r="C1512" s="2">
        <v>45594</v>
      </c>
      <c r="D1512" s="91">
        <v>0</v>
      </c>
      <c r="E1512" t="s">
        <v>19</v>
      </c>
      <c r="F1512">
        <v>4010867</v>
      </c>
      <c r="G1512" t="s">
        <v>788</v>
      </c>
      <c r="H1512">
        <v>3.75</v>
      </c>
      <c r="I1512">
        <v>1</v>
      </c>
      <c r="J1512">
        <v>3.75</v>
      </c>
      <c r="M1512"/>
    </row>
    <row r="1513" spans="1:13" x14ac:dyDescent="0.25">
      <c r="A1513" t="s">
        <v>31</v>
      </c>
      <c r="B1513" t="s">
        <v>59</v>
      </c>
      <c r="C1513" s="2">
        <v>45594</v>
      </c>
      <c r="D1513" s="91">
        <v>0</v>
      </c>
      <c r="E1513" t="s">
        <v>5</v>
      </c>
      <c r="F1513">
        <v>4010868</v>
      </c>
      <c r="G1513" t="s">
        <v>788</v>
      </c>
      <c r="H1513">
        <v>3.75</v>
      </c>
      <c r="I1513">
        <v>1</v>
      </c>
      <c r="J1513">
        <v>3.75</v>
      </c>
      <c r="M1513"/>
    </row>
    <row r="1514" spans="1:13" hidden="1" x14ac:dyDescent="0.25">
      <c r="A1514" t="s">
        <v>106</v>
      </c>
      <c r="B1514" t="s">
        <v>470</v>
      </c>
      <c r="C1514" s="2">
        <v>45594</v>
      </c>
      <c r="D1514" s="91">
        <v>5</v>
      </c>
      <c r="E1514" t="s">
        <v>5</v>
      </c>
      <c r="F1514">
        <v>4010869</v>
      </c>
      <c r="G1514" t="s">
        <v>788</v>
      </c>
      <c r="H1514">
        <v>5</v>
      </c>
      <c r="I1514">
        <v>0</v>
      </c>
      <c r="J1514">
        <v>0</v>
      </c>
      <c r="M1514"/>
    </row>
    <row r="1515" spans="1:13" hidden="1" x14ac:dyDescent="0.25">
      <c r="A1515" t="s">
        <v>106</v>
      </c>
      <c r="B1515" t="s">
        <v>470</v>
      </c>
      <c r="C1515" s="2">
        <v>45594</v>
      </c>
      <c r="D1515" s="91">
        <v>5</v>
      </c>
      <c r="E1515" t="s">
        <v>5</v>
      </c>
      <c r="F1515">
        <v>4010870</v>
      </c>
      <c r="G1515" t="s">
        <v>788</v>
      </c>
      <c r="H1515">
        <v>5</v>
      </c>
      <c r="I1515">
        <v>0</v>
      </c>
      <c r="J1515">
        <v>0</v>
      </c>
      <c r="M1515"/>
    </row>
    <row r="1516" spans="1:13" x14ac:dyDescent="0.25">
      <c r="A1516" t="s">
        <v>31</v>
      </c>
      <c r="B1516" t="s">
        <v>333</v>
      </c>
      <c r="C1516" s="2">
        <v>45594</v>
      </c>
      <c r="D1516" s="91">
        <v>0</v>
      </c>
      <c r="E1516" t="s">
        <v>5</v>
      </c>
      <c r="F1516">
        <v>4010871</v>
      </c>
      <c r="G1516" t="s">
        <v>788</v>
      </c>
      <c r="H1516">
        <v>3.75</v>
      </c>
      <c r="I1516">
        <v>1</v>
      </c>
      <c r="J1516">
        <v>3.75</v>
      </c>
      <c r="M1516"/>
    </row>
    <row r="1517" spans="1:13" x14ac:dyDescent="0.25">
      <c r="A1517" t="s">
        <v>31</v>
      </c>
      <c r="B1517" t="s">
        <v>59</v>
      </c>
      <c r="C1517" s="2">
        <v>45594</v>
      </c>
      <c r="D1517" s="91">
        <v>0</v>
      </c>
      <c r="E1517" t="s">
        <v>5</v>
      </c>
      <c r="F1517">
        <v>4010872</v>
      </c>
      <c r="G1517" t="s">
        <v>788</v>
      </c>
      <c r="H1517">
        <v>3.75</v>
      </c>
      <c r="I1517">
        <v>1</v>
      </c>
      <c r="J1517">
        <v>3.75</v>
      </c>
      <c r="M1517"/>
    </row>
    <row r="1518" spans="1:13" hidden="1" x14ac:dyDescent="0.25">
      <c r="A1518" t="s">
        <v>106</v>
      </c>
      <c r="B1518" t="s">
        <v>406</v>
      </c>
      <c r="C1518" s="2">
        <v>45594</v>
      </c>
      <c r="D1518" s="91">
        <v>0</v>
      </c>
      <c r="E1518" t="s">
        <v>26</v>
      </c>
      <c r="F1518">
        <v>4010877</v>
      </c>
      <c r="G1518" t="s">
        <v>788</v>
      </c>
      <c r="H1518">
        <v>0</v>
      </c>
      <c r="I1518">
        <v>0</v>
      </c>
      <c r="J1518">
        <v>0</v>
      </c>
      <c r="M1518"/>
    </row>
    <row r="1519" spans="1:13" x14ac:dyDescent="0.25">
      <c r="A1519" t="s">
        <v>31</v>
      </c>
      <c r="B1519" t="s">
        <v>698</v>
      </c>
      <c r="C1519" s="2">
        <v>45594</v>
      </c>
      <c r="D1519" s="91">
        <v>0</v>
      </c>
      <c r="E1519" t="s">
        <v>5</v>
      </c>
      <c r="F1519">
        <v>4010878</v>
      </c>
      <c r="G1519" t="s">
        <v>788</v>
      </c>
      <c r="H1519">
        <v>3.75</v>
      </c>
      <c r="I1519">
        <v>1</v>
      </c>
      <c r="J1519">
        <v>3.75</v>
      </c>
      <c r="M1519"/>
    </row>
    <row r="1520" spans="1:13" hidden="1" x14ac:dyDescent="0.25">
      <c r="A1520" t="s">
        <v>92</v>
      </c>
      <c r="B1520" t="s">
        <v>56</v>
      </c>
      <c r="C1520" s="2">
        <v>45594</v>
      </c>
      <c r="D1520" s="91">
        <v>0</v>
      </c>
      <c r="E1520" t="s">
        <v>5</v>
      </c>
      <c r="F1520">
        <v>4010891</v>
      </c>
      <c r="G1520" t="s">
        <v>788</v>
      </c>
      <c r="H1520">
        <v>5.5</v>
      </c>
      <c r="I1520">
        <v>1</v>
      </c>
      <c r="J1520">
        <v>5.5</v>
      </c>
      <c r="M1520"/>
    </row>
    <row r="1521" spans="1:13" hidden="1" x14ac:dyDescent="0.25">
      <c r="A1521" t="s">
        <v>92</v>
      </c>
      <c r="B1521" t="s">
        <v>392</v>
      </c>
      <c r="C1521" s="2">
        <v>45594</v>
      </c>
      <c r="D1521" s="91">
        <v>0</v>
      </c>
      <c r="E1521" t="s">
        <v>5</v>
      </c>
      <c r="F1521">
        <v>4010892</v>
      </c>
      <c r="G1521" t="s">
        <v>788</v>
      </c>
      <c r="H1521">
        <v>5</v>
      </c>
      <c r="I1521">
        <v>1</v>
      </c>
      <c r="J1521">
        <v>5</v>
      </c>
      <c r="M1521"/>
    </row>
    <row r="1522" spans="1:13" hidden="1" x14ac:dyDescent="0.25">
      <c r="A1522" t="s">
        <v>92</v>
      </c>
      <c r="B1522" t="s">
        <v>581</v>
      </c>
      <c r="C1522" s="2">
        <v>45594</v>
      </c>
      <c r="D1522" s="91">
        <v>5.5</v>
      </c>
      <c r="E1522" t="s">
        <v>5</v>
      </c>
      <c r="F1522">
        <v>4010893</v>
      </c>
      <c r="G1522" t="s">
        <v>788</v>
      </c>
      <c r="H1522">
        <v>5.5</v>
      </c>
      <c r="I1522">
        <v>0</v>
      </c>
      <c r="J1522">
        <v>0</v>
      </c>
      <c r="M1522"/>
    </row>
    <row r="1523" spans="1:13" hidden="1" x14ac:dyDescent="0.25">
      <c r="A1523" t="s">
        <v>106</v>
      </c>
      <c r="B1523" t="s">
        <v>55</v>
      </c>
      <c r="C1523" s="2">
        <v>45594</v>
      </c>
      <c r="D1523" s="91">
        <v>5</v>
      </c>
      <c r="E1523" t="s">
        <v>19</v>
      </c>
      <c r="F1523">
        <v>4010895</v>
      </c>
      <c r="G1523" t="s">
        <v>788</v>
      </c>
      <c r="H1523">
        <v>5</v>
      </c>
      <c r="I1523">
        <v>0</v>
      </c>
      <c r="J1523">
        <v>0</v>
      </c>
      <c r="M1523"/>
    </row>
    <row r="1524" spans="1:13" hidden="1" x14ac:dyDescent="0.25">
      <c r="A1524" t="s">
        <v>106</v>
      </c>
      <c r="B1524" t="s">
        <v>55</v>
      </c>
      <c r="C1524" s="2">
        <v>45588</v>
      </c>
      <c r="D1524" s="91">
        <v>0</v>
      </c>
      <c r="E1524" t="s">
        <v>5</v>
      </c>
      <c r="F1524">
        <v>4010896</v>
      </c>
      <c r="G1524" t="s">
        <v>788</v>
      </c>
      <c r="H1524">
        <v>0</v>
      </c>
      <c r="I1524">
        <v>0</v>
      </c>
      <c r="J1524">
        <v>0</v>
      </c>
      <c r="M1524"/>
    </row>
    <row r="1525" spans="1:13" hidden="1" x14ac:dyDescent="0.25">
      <c r="A1525" t="s">
        <v>106</v>
      </c>
      <c r="B1525" t="s">
        <v>581</v>
      </c>
      <c r="C1525" s="2">
        <v>45588</v>
      </c>
      <c r="D1525" s="91">
        <v>0</v>
      </c>
      <c r="E1525" t="s">
        <v>5</v>
      </c>
      <c r="F1525">
        <v>4010897</v>
      </c>
      <c r="G1525" t="s">
        <v>788</v>
      </c>
      <c r="H1525">
        <v>0</v>
      </c>
      <c r="I1525">
        <v>0</v>
      </c>
      <c r="J1525">
        <v>0</v>
      </c>
      <c r="M1525"/>
    </row>
    <row r="1526" spans="1:13" hidden="1" x14ac:dyDescent="0.25">
      <c r="A1526" t="s">
        <v>92</v>
      </c>
      <c r="B1526" t="s">
        <v>55</v>
      </c>
      <c r="C1526" s="2">
        <v>45588</v>
      </c>
      <c r="D1526" s="91">
        <v>11</v>
      </c>
      <c r="E1526" t="s">
        <v>5</v>
      </c>
      <c r="F1526">
        <v>4010902</v>
      </c>
      <c r="G1526" t="s">
        <v>788</v>
      </c>
      <c r="H1526">
        <v>11</v>
      </c>
      <c r="I1526">
        <v>0</v>
      </c>
      <c r="J1526">
        <v>0</v>
      </c>
      <c r="M1526"/>
    </row>
    <row r="1527" spans="1:13" hidden="1" x14ac:dyDescent="0.25">
      <c r="A1527" t="s">
        <v>106</v>
      </c>
      <c r="B1527" t="s">
        <v>461</v>
      </c>
      <c r="C1527" s="2">
        <v>45588</v>
      </c>
      <c r="D1527" s="91">
        <v>0</v>
      </c>
      <c r="E1527" t="s">
        <v>5</v>
      </c>
      <c r="F1527">
        <v>4010906</v>
      </c>
      <c r="G1527" t="s">
        <v>788</v>
      </c>
      <c r="H1527">
        <v>0</v>
      </c>
      <c r="I1527">
        <v>0</v>
      </c>
      <c r="J1527">
        <v>0</v>
      </c>
      <c r="M1527"/>
    </row>
    <row r="1528" spans="1:13" hidden="1" x14ac:dyDescent="0.25">
      <c r="A1528" t="s">
        <v>92</v>
      </c>
      <c r="B1528" t="s">
        <v>582</v>
      </c>
      <c r="C1528" s="2">
        <v>45588</v>
      </c>
      <c r="D1528" s="91">
        <v>5.5</v>
      </c>
      <c r="E1528" t="s">
        <v>26</v>
      </c>
      <c r="F1528">
        <v>4010908</v>
      </c>
      <c r="G1528" t="s">
        <v>788</v>
      </c>
      <c r="H1528">
        <v>5.5</v>
      </c>
      <c r="I1528">
        <v>0</v>
      </c>
      <c r="J1528">
        <v>0</v>
      </c>
      <c r="M1528"/>
    </row>
    <row r="1529" spans="1:13" hidden="1" x14ac:dyDescent="0.25">
      <c r="A1529" t="s">
        <v>92</v>
      </c>
      <c r="B1529" t="s">
        <v>444</v>
      </c>
      <c r="C1529" s="2">
        <v>45588</v>
      </c>
      <c r="D1529" s="91">
        <v>5</v>
      </c>
      <c r="E1529" t="s">
        <v>5</v>
      </c>
      <c r="F1529">
        <v>4010909</v>
      </c>
      <c r="G1529" t="s">
        <v>788</v>
      </c>
      <c r="H1529">
        <v>5</v>
      </c>
      <c r="I1529">
        <v>0</v>
      </c>
      <c r="J1529">
        <v>0</v>
      </c>
      <c r="M1529"/>
    </row>
    <row r="1530" spans="1:13" hidden="1" x14ac:dyDescent="0.25">
      <c r="A1530" t="s">
        <v>92</v>
      </c>
      <c r="B1530" t="s">
        <v>444</v>
      </c>
      <c r="C1530" s="2">
        <v>45588</v>
      </c>
      <c r="D1530" s="91">
        <v>0</v>
      </c>
      <c r="E1530" t="s">
        <v>5</v>
      </c>
      <c r="F1530">
        <v>4010914</v>
      </c>
      <c r="G1530" t="s">
        <v>788</v>
      </c>
      <c r="H1530">
        <v>5.5</v>
      </c>
      <c r="I1530">
        <v>1</v>
      </c>
      <c r="J1530">
        <v>5.5</v>
      </c>
      <c r="M1530"/>
    </row>
    <row r="1531" spans="1:13" hidden="1" x14ac:dyDescent="0.25">
      <c r="A1531" t="s">
        <v>92</v>
      </c>
      <c r="B1531" t="s">
        <v>581</v>
      </c>
      <c r="C1531" s="2">
        <v>45588</v>
      </c>
      <c r="D1531" s="91">
        <v>5.5</v>
      </c>
      <c r="E1531" t="s">
        <v>5</v>
      </c>
      <c r="F1531">
        <v>4010916</v>
      </c>
      <c r="G1531" t="s">
        <v>788</v>
      </c>
      <c r="H1531">
        <v>5.5</v>
      </c>
      <c r="I1531">
        <v>0</v>
      </c>
      <c r="J1531">
        <v>0</v>
      </c>
      <c r="M1531"/>
    </row>
    <row r="1532" spans="1:13" x14ac:dyDescent="0.25">
      <c r="A1532" t="s">
        <v>31</v>
      </c>
      <c r="B1532" t="s">
        <v>698</v>
      </c>
      <c r="C1532" s="2">
        <v>45587</v>
      </c>
      <c r="D1532" s="91">
        <v>0</v>
      </c>
      <c r="E1532" t="s">
        <v>5</v>
      </c>
      <c r="F1532">
        <v>4010921</v>
      </c>
      <c r="G1532" t="s">
        <v>788</v>
      </c>
      <c r="H1532">
        <v>3.75</v>
      </c>
      <c r="I1532">
        <v>1</v>
      </c>
      <c r="J1532">
        <v>3.75</v>
      </c>
      <c r="M1532"/>
    </row>
    <row r="1533" spans="1:13" x14ac:dyDescent="0.25">
      <c r="A1533" t="s">
        <v>31</v>
      </c>
      <c r="B1533" t="s">
        <v>734</v>
      </c>
      <c r="C1533" s="2">
        <v>45589</v>
      </c>
      <c r="D1533" s="91">
        <v>0</v>
      </c>
      <c r="E1533" t="s">
        <v>5</v>
      </c>
      <c r="F1533">
        <v>4010923</v>
      </c>
      <c r="G1533" t="s">
        <v>788</v>
      </c>
      <c r="H1533">
        <v>3.75</v>
      </c>
      <c r="I1533">
        <v>1</v>
      </c>
      <c r="J1533">
        <v>3.75</v>
      </c>
      <c r="M1533"/>
    </row>
    <row r="1534" spans="1:13" x14ac:dyDescent="0.25">
      <c r="A1534" t="s">
        <v>31</v>
      </c>
      <c r="B1534" t="s">
        <v>59</v>
      </c>
      <c r="C1534" s="2">
        <v>45588</v>
      </c>
      <c r="D1534" s="91">
        <v>0</v>
      </c>
      <c r="E1534" t="s">
        <v>5</v>
      </c>
      <c r="F1534">
        <v>4010925</v>
      </c>
      <c r="G1534" t="s">
        <v>788</v>
      </c>
      <c r="H1534">
        <v>3.75</v>
      </c>
      <c r="I1534">
        <v>1</v>
      </c>
      <c r="J1534">
        <v>3.75</v>
      </c>
      <c r="M1534"/>
    </row>
    <row r="1535" spans="1:13" x14ac:dyDescent="0.25">
      <c r="A1535" t="s">
        <v>31</v>
      </c>
      <c r="B1535" t="s">
        <v>55</v>
      </c>
      <c r="C1535" s="2">
        <v>45589</v>
      </c>
      <c r="D1535" s="91">
        <v>0</v>
      </c>
      <c r="F1535">
        <v>4010926</v>
      </c>
      <c r="G1535" t="s">
        <v>854</v>
      </c>
      <c r="H1535">
        <v>3.75</v>
      </c>
      <c r="I1535">
        <v>1</v>
      </c>
      <c r="J1535">
        <v>3.75</v>
      </c>
      <c r="M1535"/>
    </row>
    <row r="1536" spans="1:13" x14ac:dyDescent="0.25">
      <c r="A1536" t="s">
        <v>31</v>
      </c>
      <c r="B1536" t="s">
        <v>333</v>
      </c>
      <c r="C1536" s="2">
        <v>45588</v>
      </c>
      <c r="D1536" s="91">
        <v>0</v>
      </c>
      <c r="E1536" t="s">
        <v>5</v>
      </c>
      <c r="F1536">
        <v>4010929</v>
      </c>
      <c r="G1536" t="s">
        <v>788</v>
      </c>
      <c r="H1536">
        <v>3.75</v>
      </c>
      <c r="I1536">
        <v>1</v>
      </c>
      <c r="J1536">
        <v>3.75</v>
      </c>
      <c r="M1536"/>
    </row>
    <row r="1537" spans="1:13" x14ac:dyDescent="0.25">
      <c r="A1537" t="s">
        <v>31</v>
      </c>
      <c r="B1537" t="s">
        <v>55</v>
      </c>
      <c r="C1537" s="2">
        <v>45589</v>
      </c>
      <c r="D1537" s="91">
        <v>0</v>
      </c>
      <c r="F1537">
        <v>4010930</v>
      </c>
      <c r="G1537" t="s">
        <v>854</v>
      </c>
      <c r="H1537">
        <v>3.75</v>
      </c>
      <c r="I1537">
        <v>1</v>
      </c>
      <c r="J1537">
        <v>3.75</v>
      </c>
      <c r="M1537"/>
    </row>
    <row r="1538" spans="1:13" x14ac:dyDescent="0.25">
      <c r="A1538" t="s">
        <v>31</v>
      </c>
      <c r="B1538" t="s">
        <v>55</v>
      </c>
      <c r="C1538" s="2">
        <v>45592</v>
      </c>
      <c r="D1538" s="91">
        <v>0</v>
      </c>
      <c r="E1538" t="s">
        <v>19</v>
      </c>
      <c r="F1538">
        <v>4010932</v>
      </c>
      <c r="G1538" t="s">
        <v>788</v>
      </c>
      <c r="H1538">
        <v>3.75</v>
      </c>
      <c r="I1538">
        <v>1</v>
      </c>
      <c r="J1538">
        <v>3.75</v>
      </c>
      <c r="M1538"/>
    </row>
    <row r="1539" spans="1:13" x14ac:dyDescent="0.25">
      <c r="A1539" t="s">
        <v>31</v>
      </c>
      <c r="B1539" t="s">
        <v>55</v>
      </c>
      <c r="C1539" s="2">
        <v>45592</v>
      </c>
      <c r="D1539" s="91">
        <v>0</v>
      </c>
      <c r="E1539" t="s">
        <v>19</v>
      </c>
      <c r="F1539">
        <v>4010934</v>
      </c>
      <c r="G1539" t="s">
        <v>788</v>
      </c>
      <c r="H1539">
        <v>3.75</v>
      </c>
      <c r="I1539">
        <v>1</v>
      </c>
      <c r="J1539">
        <v>3.75</v>
      </c>
      <c r="M1539"/>
    </row>
    <row r="1540" spans="1:13" hidden="1" x14ac:dyDescent="0.25">
      <c r="A1540" t="s">
        <v>106</v>
      </c>
      <c r="B1540" t="s">
        <v>444</v>
      </c>
      <c r="C1540" s="2">
        <v>45588</v>
      </c>
      <c r="D1540" s="91">
        <v>0</v>
      </c>
      <c r="E1540" t="s">
        <v>5</v>
      </c>
      <c r="F1540">
        <v>4010936</v>
      </c>
      <c r="G1540" t="s">
        <v>788</v>
      </c>
      <c r="H1540">
        <v>0</v>
      </c>
      <c r="I1540">
        <v>0</v>
      </c>
      <c r="J1540">
        <v>0</v>
      </c>
      <c r="M1540"/>
    </row>
    <row r="1541" spans="1:13" hidden="1" x14ac:dyDescent="0.25">
      <c r="A1541" t="s">
        <v>106</v>
      </c>
      <c r="B1541" t="s">
        <v>55</v>
      </c>
      <c r="C1541" s="2">
        <v>45591</v>
      </c>
      <c r="D1541" s="91">
        <v>0</v>
      </c>
      <c r="E1541" t="s">
        <v>5</v>
      </c>
      <c r="F1541">
        <v>4010938</v>
      </c>
      <c r="G1541" t="s">
        <v>788</v>
      </c>
      <c r="H1541">
        <v>0</v>
      </c>
      <c r="I1541">
        <v>0</v>
      </c>
      <c r="J1541">
        <v>0</v>
      </c>
      <c r="M1541"/>
    </row>
    <row r="1542" spans="1:13" x14ac:dyDescent="0.25">
      <c r="A1542" t="s">
        <v>31</v>
      </c>
      <c r="B1542" t="s">
        <v>333</v>
      </c>
      <c r="C1542" s="2">
        <v>45593</v>
      </c>
      <c r="D1542" s="91">
        <v>0</v>
      </c>
      <c r="E1542" t="s">
        <v>5</v>
      </c>
      <c r="F1542">
        <v>4010939</v>
      </c>
      <c r="G1542" t="s">
        <v>788</v>
      </c>
      <c r="H1542">
        <v>3.75</v>
      </c>
      <c r="I1542">
        <v>1</v>
      </c>
      <c r="J1542">
        <v>3.75</v>
      </c>
      <c r="M1542"/>
    </row>
    <row r="1543" spans="1:13" x14ac:dyDescent="0.25">
      <c r="A1543" t="s">
        <v>31</v>
      </c>
      <c r="B1543" t="s">
        <v>698</v>
      </c>
      <c r="C1543" s="2">
        <v>45593</v>
      </c>
      <c r="D1543" s="91">
        <v>0</v>
      </c>
      <c r="E1543" t="s">
        <v>5</v>
      </c>
      <c r="F1543">
        <v>4010940</v>
      </c>
      <c r="G1543" t="s">
        <v>788</v>
      </c>
      <c r="H1543">
        <v>3.75</v>
      </c>
      <c r="I1543">
        <v>1</v>
      </c>
      <c r="J1543">
        <v>3.75</v>
      </c>
      <c r="M1543"/>
    </row>
    <row r="1544" spans="1:13" hidden="1" x14ac:dyDescent="0.25">
      <c r="A1544" t="s">
        <v>106</v>
      </c>
      <c r="B1544" t="s">
        <v>406</v>
      </c>
      <c r="C1544" s="2">
        <v>45591</v>
      </c>
      <c r="D1544" s="91">
        <v>0</v>
      </c>
      <c r="E1544" t="s">
        <v>26</v>
      </c>
      <c r="F1544">
        <v>4010941</v>
      </c>
      <c r="G1544" t="s">
        <v>788</v>
      </c>
      <c r="H1544">
        <v>0</v>
      </c>
      <c r="I1544">
        <v>0</v>
      </c>
      <c r="J1544">
        <v>0</v>
      </c>
      <c r="M1544"/>
    </row>
    <row r="1545" spans="1:13" hidden="1" x14ac:dyDescent="0.25">
      <c r="A1545" t="s">
        <v>106</v>
      </c>
      <c r="B1545" t="s">
        <v>461</v>
      </c>
      <c r="C1545" s="2">
        <v>45591</v>
      </c>
      <c r="D1545" s="91">
        <v>0</v>
      </c>
      <c r="E1545" t="s">
        <v>5</v>
      </c>
      <c r="F1545">
        <v>4010942</v>
      </c>
      <c r="G1545" t="s">
        <v>788</v>
      </c>
      <c r="H1545">
        <v>0</v>
      </c>
      <c r="I1545">
        <v>0</v>
      </c>
      <c r="J1545">
        <v>0</v>
      </c>
      <c r="M1545"/>
    </row>
    <row r="1546" spans="1:13" x14ac:dyDescent="0.25">
      <c r="A1546" t="s">
        <v>31</v>
      </c>
      <c r="B1546" t="s">
        <v>55</v>
      </c>
      <c r="C1546" s="2">
        <v>45592</v>
      </c>
      <c r="D1546" s="91">
        <v>0</v>
      </c>
      <c r="E1546" t="s">
        <v>19</v>
      </c>
      <c r="F1546">
        <v>4010947</v>
      </c>
      <c r="G1546" t="s">
        <v>788</v>
      </c>
      <c r="H1546">
        <v>3.75</v>
      </c>
      <c r="I1546">
        <v>1</v>
      </c>
      <c r="J1546">
        <v>3.75</v>
      </c>
      <c r="M1546"/>
    </row>
    <row r="1547" spans="1:13" hidden="1" x14ac:dyDescent="0.25">
      <c r="A1547" t="s">
        <v>92</v>
      </c>
      <c r="B1547" t="s">
        <v>432</v>
      </c>
      <c r="C1547" s="2">
        <v>45593</v>
      </c>
      <c r="D1547" s="91">
        <v>0</v>
      </c>
      <c r="E1547" t="s">
        <v>26</v>
      </c>
      <c r="F1547">
        <v>4010949</v>
      </c>
      <c r="G1547" t="s">
        <v>788</v>
      </c>
      <c r="H1547">
        <v>3.75</v>
      </c>
      <c r="I1547">
        <v>1</v>
      </c>
      <c r="J1547">
        <v>3.75</v>
      </c>
      <c r="M1547"/>
    </row>
    <row r="1548" spans="1:13" hidden="1" x14ac:dyDescent="0.25">
      <c r="A1548" t="s">
        <v>92</v>
      </c>
      <c r="B1548" t="s">
        <v>432</v>
      </c>
      <c r="C1548" s="2">
        <v>45593</v>
      </c>
      <c r="D1548" s="91">
        <v>0</v>
      </c>
      <c r="E1548" t="s">
        <v>26</v>
      </c>
      <c r="F1548">
        <v>4010950</v>
      </c>
      <c r="G1548" t="s">
        <v>788</v>
      </c>
      <c r="H1548">
        <v>5</v>
      </c>
      <c r="I1548">
        <v>1</v>
      </c>
      <c r="J1548">
        <v>5</v>
      </c>
      <c r="M1548"/>
    </row>
    <row r="1549" spans="1:13" hidden="1" x14ac:dyDescent="0.25">
      <c r="A1549" t="s">
        <v>92</v>
      </c>
      <c r="B1549" t="s">
        <v>331</v>
      </c>
      <c r="C1549" s="2">
        <v>45590</v>
      </c>
      <c r="D1549" s="91">
        <v>5.5</v>
      </c>
      <c r="E1549" t="s">
        <v>5</v>
      </c>
      <c r="F1549">
        <v>4010951</v>
      </c>
      <c r="G1549" t="s">
        <v>788</v>
      </c>
      <c r="H1549">
        <v>5.5</v>
      </c>
      <c r="I1549">
        <v>0</v>
      </c>
      <c r="J1549">
        <v>0</v>
      </c>
      <c r="M1549"/>
    </row>
    <row r="1550" spans="1:13" hidden="1" x14ac:dyDescent="0.25">
      <c r="A1550" t="s">
        <v>92</v>
      </c>
      <c r="B1550" t="s">
        <v>331</v>
      </c>
      <c r="C1550" s="2">
        <v>45590</v>
      </c>
      <c r="D1550" s="91">
        <v>5</v>
      </c>
      <c r="E1550" t="s">
        <v>5</v>
      </c>
      <c r="F1550">
        <v>4010952</v>
      </c>
      <c r="G1550" t="s">
        <v>788</v>
      </c>
      <c r="H1550">
        <v>5</v>
      </c>
      <c r="I1550">
        <v>0</v>
      </c>
      <c r="J1550">
        <v>0</v>
      </c>
      <c r="M1550"/>
    </row>
    <row r="1551" spans="1:13" x14ac:dyDescent="0.25">
      <c r="A1551" t="s">
        <v>31</v>
      </c>
      <c r="B1551" t="s">
        <v>55</v>
      </c>
      <c r="C1551" s="2">
        <v>45588</v>
      </c>
      <c r="D1551" s="91">
        <v>0</v>
      </c>
      <c r="E1551" t="s">
        <v>19</v>
      </c>
      <c r="F1551">
        <v>4010955</v>
      </c>
      <c r="G1551" t="s">
        <v>788</v>
      </c>
      <c r="H1551">
        <v>3.75</v>
      </c>
      <c r="I1551">
        <v>1</v>
      </c>
      <c r="J1551">
        <v>3.75</v>
      </c>
      <c r="M1551"/>
    </row>
    <row r="1552" spans="1:13" hidden="1" x14ac:dyDescent="0.25">
      <c r="A1552" t="s">
        <v>106</v>
      </c>
      <c r="B1552" t="s">
        <v>55</v>
      </c>
      <c r="C1552" s="2">
        <v>45588</v>
      </c>
      <c r="D1552" s="91">
        <v>5</v>
      </c>
      <c r="E1552" t="s">
        <v>19</v>
      </c>
      <c r="F1552">
        <v>4010956</v>
      </c>
      <c r="G1552" t="s">
        <v>788</v>
      </c>
      <c r="H1552">
        <v>5</v>
      </c>
      <c r="I1552">
        <v>0</v>
      </c>
      <c r="J1552">
        <v>0</v>
      </c>
      <c r="M1552"/>
    </row>
    <row r="1553" spans="1:13" hidden="1" x14ac:dyDescent="0.25">
      <c r="A1553" t="s">
        <v>106</v>
      </c>
      <c r="B1553" t="s">
        <v>331</v>
      </c>
      <c r="C1553" s="2">
        <v>45589</v>
      </c>
      <c r="D1553" s="91">
        <v>5</v>
      </c>
      <c r="E1553" t="s">
        <v>5</v>
      </c>
      <c r="F1553">
        <v>4010957</v>
      </c>
      <c r="G1553" t="s">
        <v>788</v>
      </c>
      <c r="H1553">
        <v>5</v>
      </c>
      <c r="I1553">
        <v>0</v>
      </c>
      <c r="J1553">
        <v>0</v>
      </c>
      <c r="M1553"/>
    </row>
    <row r="1554" spans="1:13" hidden="1" x14ac:dyDescent="0.25">
      <c r="A1554" t="s">
        <v>106</v>
      </c>
      <c r="B1554" t="s">
        <v>55</v>
      </c>
      <c r="C1554" s="2">
        <v>45590</v>
      </c>
      <c r="D1554" s="91">
        <v>5</v>
      </c>
      <c r="E1554" t="s">
        <v>5</v>
      </c>
      <c r="F1554">
        <v>4010958</v>
      </c>
      <c r="G1554" t="s">
        <v>788</v>
      </c>
      <c r="H1554">
        <v>5</v>
      </c>
      <c r="I1554">
        <v>0</v>
      </c>
      <c r="J1554">
        <v>0</v>
      </c>
      <c r="M1554"/>
    </row>
    <row r="1555" spans="1:13" x14ac:dyDescent="0.25">
      <c r="A1555" t="s">
        <v>31</v>
      </c>
      <c r="B1555" t="s">
        <v>55</v>
      </c>
      <c r="C1555" s="2">
        <v>45588</v>
      </c>
      <c r="D1555" s="91">
        <v>0</v>
      </c>
      <c r="E1555" t="s">
        <v>19</v>
      </c>
      <c r="F1555">
        <v>4010959</v>
      </c>
      <c r="G1555" t="s">
        <v>788</v>
      </c>
      <c r="H1555">
        <v>3.75</v>
      </c>
      <c r="I1555">
        <v>1</v>
      </c>
      <c r="J1555">
        <v>3.75</v>
      </c>
      <c r="M1555"/>
    </row>
    <row r="1556" spans="1:13" x14ac:dyDescent="0.25">
      <c r="A1556" t="s">
        <v>31</v>
      </c>
      <c r="B1556" t="s">
        <v>333</v>
      </c>
      <c r="C1556" s="2">
        <v>45593</v>
      </c>
      <c r="D1556" s="91">
        <v>0</v>
      </c>
      <c r="E1556" t="s">
        <v>5</v>
      </c>
      <c r="F1556">
        <v>4010960</v>
      </c>
      <c r="G1556" t="s">
        <v>788</v>
      </c>
      <c r="H1556">
        <v>3.75</v>
      </c>
      <c r="I1556">
        <v>1</v>
      </c>
      <c r="J1556">
        <v>3.75</v>
      </c>
      <c r="M1556"/>
    </row>
    <row r="1557" spans="1:13" x14ac:dyDescent="0.25">
      <c r="A1557" t="s">
        <v>31</v>
      </c>
      <c r="B1557" t="s">
        <v>698</v>
      </c>
      <c r="C1557" s="2">
        <v>45593</v>
      </c>
      <c r="D1557" s="91">
        <v>0</v>
      </c>
      <c r="E1557" t="s">
        <v>5</v>
      </c>
      <c r="F1557">
        <v>4010961</v>
      </c>
      <c r="G1557" t="s">
        <v>788</v>
      </c>
      <c r="H1557">
        <v>3.75</v>
      </c>
      <c r="I1557">
        <v>1</v>
      </c>
      <c r="J1557">
        <v>3.75</v>
      </c>
      <c r="M1557"/>
    </row>
    <row r="1558" spans="1:13" hidden="1" x14ac:dyDescent="0.25">
      <c r="A1558" t="s">
        <v>106</v>
      </c>
      <c r="B1558" t="s">
        <v>55</v>
      </c>
      <c r="C1558" s="2">
        <v>45589</v>
      </c>
      <c r="D1558" s="91">
        <v>5</v>
      </c>
      <c r="E1558" t="s">
        <v>5</v>
      </c>
      <c r="F1558">
        <v>4010963</v>
      </c>
      <c r="G1558" t="s">
        <v>788</v>
      </c>
      <c r="H1558">
        <v>5</v>
      </c>
      <c r="I1558">
        <v>0</v>
      </c>
      <c r="J1558">
        <v>0</v>
      </c>
      <c r="M1558"/>
    </row>
    <row r="1559" spans="1:13" hidden="1" x14ac:dyDescent="0.25">
      <c r="A1559" t="s">
        <v>92</v>
      </c>
      <c r="B1559" t="s">
        <v>55</v>
      </c>
      <c r="C1559" s="2">
        <v>45594</v>
      </c>
      <c r="D1559" s="91">
        <v>5</v>
      </c>
      <c r="E1559" t="s">
        <v>5</v>
      </c>
      <c r="F1559">
        <v>4010967</v>
      </c>
      <c r="G1559" t="s">
        <v>788</v>
      </c>
      <c r="H1559">
        <v>5</v>
      </c>
      <c r="I1559">
        <v>0</v>
      </c>
      <c r="J1559">
        <v>0</v>
      </c>
      <c r="M1559"/>
    </row>
    <row r="1560" spans="1:13" hidden="1" x14ac:dyDescent="0.25">
      <c r="A1560" t="s">
        <v>92</v>
      </c>
      <c r="B1560" t="s">
        <v>444</v>
      </c>
      <c r="C1560" s="2">
        <v>45593</v>
      </c>
      <c r="D1560" s="91">
        <v>3.75</v>
      </c>
      <c r="E1560" t="s">
        <v>5</v>
      </c>
      <c r="F1560">
        <v>4010974</v>
      </c>
      <c r="G1560" t="s">
        <v>788</v>
      </c>
      <c r="H1560">
        <v>3.75</v>
      </c>
      <c r="I1560">
        <v>0</v>
      </c>
      <c r="J1560">
        <v>0</v>
      </c>
      <c r="M1560"/>
    </row>
    <row r="1561" spans="1:13" hidden="1" x14ac:dyDescent="0.25">
      <c r="A1561" t="s">
        <v>92</v>
      </c>
      <c r="B1561" t="s">
        <v>60</v>
      </c>
      <c r="C1561" s="2">
        <v>45594</v>
      </c>
      <c r="D1561" s="91">
        <v>3.75</v>
      </c>
      <c r="E1561" t="s">
        <v>5</v>
      </c>
      <c r="F1561">
        <v>4010975</v>
      </c>
      <c r="G1561" t="s">
        <v>788</v>
      </c>
      <c r="H1561">
        <v>3.75</v>
      </c>
      <c r="I1561">
        <v>0</v>
      </c>
      <c r="J1561">
        <v>0</v>
      </c>
      <c r="M1561"/>
    </row>
    <row r="1562" spans="1:13" hidden="1" x14ac:dyDescent="0.25">
      <c r="A1562" t="s">
        <v>106</v>
      </c>
      <c r="B1562" t="s">
        <v>392</v>
      </c>
      <c r="C1562" s="2">
        <v>45589</v>
      </c>
      <c r="D1562" s="91">
        <v>5</v>
      </c>
      <c r="E1562" t="s">
        <v>26</v>
      </c>
      <c r="F1562">
        <v>4010981</v>
      </c>
      <c r="G1562" t="s">
        <v>788</v>
      </c>
      <c r="H1562">
        <v>5</v>
      </c>
      <c r="I1562">
        <v>0</v>
      </c>
      <c r="J1562">
        <v>0</v>
      </c>
      <c r="M1562"/>
    </row>
    <row r="1563" spans="1:13" x14ac:dyDescent="0.25">
      <c r="A1563" t="s">
        <v>31</v>
      </c>
      <c r="B1563" t="s">
        <v>698</v>
      </c>
      <c r="C1563" s="2">
        <v>45589</v>
      </c>
      <c r="D1563" s="91">
        <v>0</v>
      </c>
      <c r="E1563" t="s">
        <v>5</v>
      </c>
      <c r="F1563">
        <v>4010983</v>
      </c>
      <c r="G1563" t="s">
        <v>788</v>
      </c>
      <c r="H1563">
        <v>3.75</v>
      </c>
      <c r="I1563">
        <v>1</v>
      </c>
      <c r="J1563">
        <v>3.75</v>
      </c>
      <c r="M1563"/>
    </row>
    <row r="1564" spans="1:13" x14ac:dyDescent="0.25">
      <c r="A1564" t="s">
        <v>31</v>
      </c>
      <c r="B1564" t="s">
        <v>333</v>
      </c>
      <c r="C1564" s="2">
        <v>45591</v>
      </c>
      <c r="D1564" s="91">
        <v>0</v>
      </c>
      <c r="E1564" t="s">
        <v>5</v>
      </c>
      <c r="F1564">
        <v>4010984</v>
      </c>
      <c r="G1564" t="s">
        <v>788</v>
      </c>
      <c r="H1564">
        <v>3.75</v>
      </c>
      <c r="I1564">
        <v>1</v>
      </c>
      <c r="J1564">
        <v>3.75</v>
      </c>
      <c r="M1564"/>
    </row>
    <row r="1565" spans="1:13" x14ac:dyDescent="0.25">
      <c r="A1565" t="s">
        <v>31</v>
      </c>
      <c r="B1565" t="s">
        <v>698</v>
      </c>
      <c r="C1565" s="2">
        <v>45594</v>
      </c>
      <c r="D1565" s="91">
        <v>0</v>
      </c>
      <c r="E1565" t="s">
        <v>5</v>
      </c>
      <c r="F1565">
        <v>4010985</v>
      </c>
      <c r="G1565" t="s">
        <v>788</v>
      </c>
      <c r="H1565">
        <v>3.75</v>
      </c>
      <c r="I1565">
        <v>1</v>
      </c>
      <c r="J1565">
        <v>3.75</v>
      </c>
      <c r="M1565"/>
    </row>
    <row r="1566" spans="1:13" x14ac:dyDescent="0.25">
      <c r="A1566" t="s">
        <v>31</v>
      </c>
      <c r="B1566" t="s">
        <v>734</v>
      </c>
      <c r="C1566" s="2">
        <v>45589</v>
      </c>
      <c r="D1566" s="91">
        <v>0</v>
      </c>
      <c r="E1566" t="s">
        <v>5</v>
      </c>
      <c r="F1566">
        <v>4010986</v>
      </c>
      <c r="G1566" t="s">
        <v>788</v>
      </c>
      <c r="H1566">
        <v>3.75</v>
      </c>
      <c r="I1566">
        <v>1</v>
      </c>
      <c r="J1566">
        <v>3.75</v>
      </c>
      <c r="M1566"/>
    </row>
    <row r="1567" spans="1:13" x14ac:dyDescent="0.25">
      <c r="A1567" t="s">
        <v>31</v>
      </c>
      <c r="B1567" t="s">
        <v>333</v>
      </c>
      <c r="C1567" s="2">
        <v>45591</v>
      </c>
      <c r="D1567" s="91">
        <v>0</v>
      </c>
      <c r="E1567" t="s">
        <v>5</v>
      </c>
      <c r="F1567">
        <v>4010987</v>
      </c>
      <c r="G1567" t="s">
        <v>788</v>
      </c>
      <c r="H1567">
        <v>3.75</v>
      </c>
      <c r="I1567">
        <v>1</v>
      </c>
      <c r="J1567">
        <v>3.75</v>
      </c>
      <c r="M1567"/>
    </row>
    <row r="1568" spans="1:13" x14ac:dyDescent="0.25">
      <c r="A1568" t="s">
        <v>31</v>
      </c>
      <c r="B1568" t="s">
        <v>55</v>
      </c>
      <c r="C1568" s="2">
        <v>45594</v>
      </c>
      <c r="D1568" s="91">
        <v>0</v>
      </c>
      <c r="E1568" t="s">
        <v>19</v>
      </c>
      <c r="F1568">
        <v>4010988</v>
      </c>
      <c r="G1568" t="s">
        <v>788</v>
      </c>
      <c r="H1568">
        <v>3.75</v>
      </c>
      <c r="I1568">
        <v>1</v>
      </c>
      <c r="J1568">
        <v>3.75</v>
      </c>
      <c r="M1568"/>
    </row>
    <row r="1569" spans="1:13" hidden="1" x14ac:dyDescent="0.25">
      <c r="A1569" t="s">
        <v>106</v>
      </c>
      <c r="B1569" t="s">
        <v>370</v>
      </c>
      <c r="C1569" s="2">
        <v>45588</v>
      </c>
      <c r="D1569" s="91">
        <v>5</v>
      </c>
      <c r="E1569" t="s">
        <v>5</v>
      </c>
      <c r="F1569">
        <v>4011001</v>
      </c>
      <c r="G1569" t="s">
        <v>788</v>
      </c>
      <c r="H1569">
        <v>5</v>
      </c>
      <c r="I1569">
        <v>0</v>
      </c>
      <c r="J1569">
        <v>0</v>
      </c>
      <c r="M1569"/>
    </row>
    <row r="1570" spans="1:13" x14ac:dyDescent="0.25">
      <c r="A1570" t="s">
        <v>31</v>
      </c>
      <c r="B1570" t="s">
        <v>333</v>
      </c>
      <c r="C1570" s="2">
        <v>45589</v>
      </c>
      <c r="D1570" s="91">
        <v>0</v>
      </c>
      <c r="E1570" t="s">
        <v>5</v>
      </c>
      <c r="F1570">
        <v>4011003</v>
      </c>
      <c r="G1570" t="s">
        <v>788</v>
      </c>
      <c r="H1570">
        <v>3.75</v>
      </c>
      <c r="I1570">
        <v>1</v>
      </c>
      <c r="J1570">
        <v>3.75</v>
      </c>
      <c r="M1570"/>
    </row>
    <row r="1571" spans="1:13" x14ac:dyDescent="0.25">
      <c r="A1571" t="s">
        <v>31</v>
      </c>
      <c r="B1571" t="s">
        <v>55</v>
      </c>
      <c r="C1571" s="2">
        <v>45589</v>
      </c>
      <c r="D1571" s="91">
        <v>5</v>
      </c>
      <c r="E1571" t="s">
        <v>19</v>
      </c>
      <c r="F1571">
        <v>4011004</v>
      </c>
      <c r="G1571" t="s">
        <v>788</v>
      </c>
      <c r="H1571">
        <v>5</v>
      </c>
      <c r="I1571">
        <v>0</v>
      </c>
      <c r="J1571">
        <v>0</v>
      </c>
      <c r="M1571"/>
    </row>
    <row r="1572" spans="1:13" x14ac:dyDescent="0.25">
      <c r="A1572" t="s">
        <v>31</v>
      </c>
      <c r="B1572" t="s">
        <v>55</v>
      </c>
      <c r="C1572" s="2">
        <v>45590</v>
      </c>
      <c r="D1572" s="91">
        <v>0</v>
      </c>
      <c r="E1572" t="s">
        <v>19</v>
      </c>
      <c r="F1572">
        <v>4011009</v>
      </c>
      <c r="G1572" t="s">
        <v>788</v>
      </c>
      <c r="H1572">
        <v>3.75</v>
      </c>
      <c r="I1572">
        <v>1</v>
      </c>
      <c r="J1572">
        <v>3.75</v>
      </c>
      <c r="M1572"/>
    </row>
    <row r="1573" spans="1:13" x14ac:dyDescent="0.25">
      <c r="A1573" t="s">
        <v>31</v>
      </c>
      <c r="B1573" t="s">
        <v>333</v>
      </c>
      <c r="C1573" s="2">
        <v>45588</v>
      </c>
      <c r="D1573" s="91">
        <v>0</v>
      </c>
      <c r="E1573" t="s">
        <v>5</v>
      </c>
      <c r="F1573">
        <v>4011010</v>
      </c>
      <c r="G1573" t="s">
        <v>788</v>
      </c>
      <c r="H1573">
        <v>3.75</v>
      </c>
      <c r="I1573">
        <v>1</v>
      </c>
      <c r="J1573">
        <v>3.75</v>
      </c>
      <c r="M1573"/>
    </row>
    <row r="1574" spans="1:13" x14ac:dyDescent="0.25">
      <c r="A1574" t="s">
        <v>31</v>
      </c>
      <c r="B1574" t="s">
        <v>734</v>
      </c>
      <c r="C1574" s="2">
        <v>45593</v>
      </c>
      <c r="D1574" s="91">
        <v>0</v>
      </c>
      <c r="E1574" t="s">
        <v>5</v>
      </c>
      <c r="F1574">
        <v>4011012</v>
      </c>
      <c r="G1574" t="s">
        <v>788</v>
      </c>
      <c r="H1574">
        <v>3.75</v>
      </c>
      <c r="I1574">
        <v>1</v>
      </c>
      <c r="J1574">
        <v>3.75</v>
      </c>
      <c r="M1574"/>
    </row>
    <row r="1575" spans="1:13" x14ac:dyDescent="0.25">
      <c r="A1575" t="s">
        <v>31</v>
      </c>
      <c r="B1575" t="s">
        <v>333</v>
      </c>
      <c r="C1575" s="2">
        <v>45593</v>
      </c>
      <c r="D1575" s="91">
        <v>0</v>
      </c>
      <c r="E1575" t="s">
        <v>5</v>
      </c>
      <c r="F1575">
        <v>4011013</v>
      </c>
      <c r="G1575" t="s">
        <v>788</v>
      </c>
      <c r="H1575">
        <v>3.75</v>
      </c>
      <c r="I1575">
        <v>1</v>
      </c>
      <c r="J1575">
        <v>3.75</v>
      </c>
      <c r="M1575"/>
    </row>
    <row r="1576" spans="1:13" hidden="1" x14ac:dyDescent="0.25">
      <c r="A1576" t="s">
        <v>106</v>
      </c>
      <c r="B1576" t="s">
        <v>461</v>
      </c>
      <c r="C1576" s="2">
        <v>45594</v>
      </c>
      <c r="D1576" s="91">
        <v>5</v>
      </c>
      <c r="E1576" t="s">
        <v>5</v>
      </c>
      <c r="F1576">
        <v>4011017</v>
      </c>
      <c r="G1576" t="s">
        <v>788</v>
      </c>
      <c r="H1576">
        <v>5</v>
      </c>
      <c r="I1576">
        <v>0</v>
      </c>
      <c r="J1576">
        <v>0</v>
      </c>
      <c r="M1576"/>
    </row>
    <row r="1577" spans="1:13" hidden="1" x14ac:dyDescent="0.25">
      <c r="A1577" t="s">
        <v>106</v>
      </c>
      <c r="B1577" t="s">
        <v>56</v>
      </c>
      <c r="C1577" s="2">
        <v>45588</v>
      </c>
      <c r="D1577" s="91">
        <v>5</v>
      </c>
      <c r="E1577" t="s">
        <v>5</v>
      </c>
      <c r="F1577">
        <v>4011018</v>
      </c>
      <c r="G1577" t="s">
        <v>788</v>
      </c>
      <c r="H1577">
        <v>5</v>
      </c>
      <c r="I1577">
        <v>0</v>
      </c>
      <c r="J1577">
        <v>0</v>
      </c>
      <c r="M1577"/>
    </row>
    <row r="1578" spans="1:13" hidden="1" x14ac:dyDescent="0.25">
      <c r="A1578" t="s">
        <v>106</v>
      </c>
      <c r="B1578" t="s">
        <v>470</v>
      </c>
      <c r="C1578" s="2">
        <v>45588</v>
      </c>
      <c r="D1578" s="91">
        <v>5</v>
      </c>
      <c r="E1578" t="s">
        <v>5</v>
      </c>
      <c r="F1578">
        <v>4011019</v>
      </c>
      <c r="G1578" t="s">
        <v>788</v>
      </c>
      <c r="H1578">
        <v>5</v>
      </c>
      <c r="I1578">
        <v>0</v>
      </c>
      <c r="J1578">
        <v>0</v>
      </c>
      <c r="M1578"/>
    </row>
    <row r="1579" spans="1:13" hidden="1" x14ac:dyDescent="0.25">
      <c r="A1579" t="s">
        <v>106</v>
      </c>
      <c r="B1579" t="s">
        <v>432</v>
      </c>
      <c r="C1579" s="2">
        <v>45588</v>
      </c>
      <c r="D1579" s="91">
        <v>5</v>
      </c>
      <c r="E1579" t="s">
        <v>26</v>
      </c>
      <c r="F1579">
        <v>4011020</v>
      </c>
      <c r="G1579" t="s">
        <v>788</v>
      </c>
      <c r="H1579">
        <v>5</v>
      </c>
      <c r="I1579">
        <v>0</v>
      </c>
      <c r="J1579">
        <v>0</v>
      </c>
      <c r="M1579"/>
    </row>
    <row r="1580" spans="1:13" hidden="1" x14ac:dyDescent="0.25">
      <c r="A1580" t="s">
        <v>106</v>
      </c>
      <c r="B1580" t="s">
        <v>406</v>
      </c>
      <c r="C1580" s="2">
        <v>45588</v>
      </c>
      <c r="D1580" s="91">
        <v>5</v>
      </c>
      <c r="E1580" t="s">
        <v>26</v>
      </c>
      <c r="F1580">
        <v>4011022</v>
      </c>
      <c r="G1580" t="s">
        <v>788</v>
      </c>
      <c r="H1580">
        <v>5</v>
      </c>
      <c r="I1580">
        <v>0</v>
      </c>
      <c r="J1580">
        <v>0</v>
      </c>
      <c r="M1580"/>
    </row>
    <row r="1581" spans="1:13" hidden="1" x14ac:dyDescent="0.25">
      <c r="A1581" t="s">
        <v>106</v>
      </c>
      <c r="B1581" t="s">
        <v>55</v>
      </c>
      <c r="C1581" s="2">
        <v>45588</v>
      </c>
      <c r="D1581" s="91">
        <v>0</v>
      </c>
      <c r="E1581" t="s">
        <v>5</v>
      </c>
      <c r="F1581">
        <v>4011023</v>
      </c>
      <c r="G1581" t="s">
        <v>788</v>
      </c>
      <c r="H1581">
        <v>0</v>
      </c>
      <c r="I1581">
        <v>0</v>
      </c>
      <c r="J1581">
        <v>0</v>
      </c>
      <c r="M1581"/>
    </row>
    <row r="1582" spans="1:13" hidden="1" x14ac:dyDescent="0.25">
      <c r="A1582" t="s">
        <v>106</v>
      </c>
      <c r="B1582" t="s">
        <v>406</v>
      </c>
      <c r="C1582" s="2">
        <v>45588</v>
      </c>
      <c r="D1582" s="91">
        <v>5</v>
      </c>
      <c r="E1582" t="s">
        <v>26</v>
      </c>
      <c r="F1582">
        <v>4011024</v>
      </c>
      <c r="G1582" t="s">
        <v>788</v>
      </c>
      <c r="H1582">
        <v>5</v>
      </c>
      <c r="I1582">
        <v>0</v>
      </c>
      <c r="J1582">
        <v>0</v>
      </c>
      <c r="M1582"/>
    </row>
    <row r="1583" spans="1:13" hidden="1" x14ac:dyDescent="0.25">
      <c r="A1583" t="s">
        <v>106</v>
      </c>
      <c r="B1583" t="s">
        <v>55</v>
      </c>
      <c r="C1583" s="2">
        <v>45588</v>
      </c>
      <c r="D1583" s="91">
        <v>0</v>
      </c>
      <c r="E1583" t="s">
        <v>5</v>
      </c>
      <c r="F1583">
        <v>4011025</v>
      </c>
      <c r="G1583" t="s">
        <v>788</v>
      </c>
      <c r="H1583">
        <v>0</v>
      </c>
      <c r="I1583">
        <v>0</v>
      </c>
      <c r="J1583">
        <v>0</v>
      </c>
      <c r="M1583"/>
    </row>
    <row r="1584" spans="1:13" hidden="1" x14ac:dyDescent="0.25">
      <c r="A1584" t="s">
        <v>106</v>
      </c>
      <c r="B1584" t="s">
        <v>56</v>
      </c>
      <c r="C1584" s="2">
        <v>45588</v>
      </c>
      <c r="D1584" s="91">
        <v>0</v>
      </c>
      <c r="E1584" t="s">
        <v>5</v>
      </c>
      <c r="F1584">
        <v>4011026</v>
      </c>
      <c r="G1584" t="s">
        <v>788</v>
      </c>
      <c r="H1584">
        <v>0</v>
      </c>
      <c r="I1584">
        <v>0</v>
      </c>
      <c r="J1584">
        <v>0</v>
      </c>
      <c r="M1584"/>
    </row>
    <row r="1585" spans="1:13" x14ac:dyDescent="0.25">
      <c r="A1585" t="s">
        <v>31</v>
      </c>
      <c r="B1585" t="s">
        <v>734</v>
      </c>
      <c r="C1585" s="2">
        <v>45594</v>
      </c>
      <c r="D1585" s="91">
        <v>0</v>
      </c>
      <c r="E1585" t="s">
        <v>5</v>
      </c>
      <c r="F1585">
        <v>4011027</v>
      </c>
      <c r="G1585" t="s">
        <v>788</v>
      </c>
      <c r="H1585">
        <v>3.75</v>
      </c>
      <c r="I1585">
        <v>1</v>
      </c>
      <c r="J1585">
        <v>3.75</v>
      </c>
      <c r="M1585"/>
    </row>
    <row r="1586" spans="1:13" x14ac:dyDescent="0.25">
      <c r="A1586" t="s">
        <v>31</v>
      </c>
      <c r="B1586" t="s">
        <v>336</v>
      </c>
      <c r="C1586" s="2">
        <v>45594</v>
      </c>
      <c r="D1586" s="91">
        <v>3.75</v>
      </c>
      <c r="E1586" t="s">
        <v>5</v>
      </c>
      <c r="F1586">
        <v>4011028</v>
      </c>
      <c r="G1586" t="s">
        <v>788</v>
      </c>
      <c r="H1586">
        <v>3.75</v>
      </c>
      <c r="I1586">
        <v>0</v>
      </c>
      <c r="J1586">
        <v>0</v>
      </c>
      <c r="M1586"/>
    </row>
    <row r="1587" spans="1:13" hidden="1" x14ac:dyDescent="0.25">
      <c r="A1587" t="s">
        <v>92</v>
      </c>
      <c r="B1587" t="s">
        <v>470</v>
      </c>
      <c r="C1587" s="2">
        <v>45589</v>
      </c>
      <c r="D1587" s="91">
        <v>5</v>
      </c>
      <c r="E1587" t="s">
        <v>5</v>
      </c>
      <c r="F1587">
        <v>4011030</v>
      </c>
      <c r="G1587" t="s">
        <v>788</v>
      </c>
      <c r="H1587">
        <v>5</v>
      </c>
      <c r="I1587">
        <v>0</v>
      </c>
      <c r="J1587">
        <v>0</v>
      </c>
      <c r="M1587"/>
    </row>
    <row r="1588" spans="1:13" hidden="1" x14ac:dyDescent="0.25">
      <c r="A1588" t="s">
        <v>92</v>
      </c>
      <c r="B1588" t="s">
        <v>55</v>
      </c>
      <c r="C1588" s="2">
        <v>45594</v>
      </c>
      <c r="D1588" s="91">
        <v>3.75</v>
      </c>
      <c r="E1588" t="s">
        <v>5</v>
      </c>
      <c r="F1588">
        <v>4011031</v>
      </c>
      <c r="G1588" t="s">
        <v>788</v>
      </c>
      <c r="H1588">
        <v>3.75</v>
      </c>
      <c r="I1588">
        <v>0</v>
      </c>
      <c r="J1588">
        <v>0</v>
      </c>
      <c r="M1588"/>
    </row>
    <row r="1589" spans="1:13" hidden="1" x14ac:dyDescent="0.25">
      <c r="A1589" t="s">
        <v>92</v>
      </c>
      <c r="B1589" t="s">
        <v>60</v>
      </c>
      <c r="C1589" s="2">
        <v>45589</v>
      </c>
      <c r="D1589" s="91">
        <v>5</v>
      </c>
      <c r="E1589" t="s">
        <v>5</v>
      </c>
      <c r="F1589">
        <v>4011033</v>
      </c>
      <c r="G1589" t="s">
        <v>788</v>
      </c>
      <c r="H1589">
        <v>5</v>
      </c>
      <c r="I1589">
        <v>0</v>
      </c>
      <c r="J1589">
        <v>0</v>
      </c>
      <c r="M1589"/>
    </row>
    <row r="1590" spans="1:13" x14ac:dyDescent="0.25">
      <c r="A1590" t="s">
        <v>31</v>
      </c>
      <c r="B1590" t="s">
        <v>698</v>
      </c>
      <c r="C1590" s="2">
        <v>45588</v>
      </c>
      <c r="D1590" s="91">
        <v>0</v>
      </c>
      <c r="E1590" t="s">
        <v>5</v>
      </c>
      <c r="F1590">
        <v>4011034</v>
      </c>
      <c r="G1590" t="s">
        <v>788</v>
      </c>
      <c r="H1590">
        <v>3.75</v>
      </c>
      <c r="I1590">
        <v>1</v>
      </c>
      <c r="J1590">
        <v>3.75</v>
      </c>
      <c r="M1590"/>
    </row>
    <row r="1591" spans="1:13" hidden="1" x14ac:dyDescent="0.25">
      <c r="A1591" t="s">
        <v>92</v>
      </c>
      <c r="B1591" t="s">
        <v>55</v>
      </c>
      <c r="C1591" s="2">
        <v>45590</v>
      </c>
      <c r="D1591" s="91">
        <v>5.5</v>
      </c>
      <c r="E1591" t="s">
        <v>5</v>
      </c>
      <c r="F1591">
        <v>4011037</v>
      </c>
      <c r="G1591" t="s">
        <v>788</v>
      </c>
      <c r="H1591">
        <v>5.5</v>
      </c>
      <c r="I1591">
        <v>0</v>
      </c>
      <c r="J1591">
        <v>0</v>
      </c>
      <c r="M1591"/>
    </row>
    <row r="1592" spans="1:13" hidden="1" x14ac:dyDescent="0.25">
      <c r="A1592" t="s">
        <v>92</v>
      </c>
      <c r="B1592" t="s">
        <v>390</v>
      </c>
      <c r="C1592" s="2">
        <v>45590</v>
      </c>
      <c r="D1592" s="91">
        <v>5</v>
      </c>
      <c r="E1592" t="s">
        <v>5</v>
      </c>
      <c r="F1592">
        <v>4011039</v>
      </c>
      <c r="G1592" t="s">
        <v>788</v>
      </c>
      <c r="H1592">
        <v>5</v>
      </c>
      <c r="I1592">
        <v>0</v>
      </c>
      <c r="J1592">
        <v>0</v>
      </c>
      <c r="M1592"/>
    </row>
    <row r="1593" spans="1:13" x14ac:dyDescent="0.25">
      <c r="A1593" t="s">
        <v>31</v>
      </c>
      <c r="B1593" t="s">
        <v>59</v>
      </c>
      <c r="C1593" s="2">
        <v>45587</v>
      </c>
      <c r="D1593" s="91">
        <v>0</v>
      </c>
      <c r="E1593" t="s">
        <v>5</v>
      </c>
      <c r="F1593">
        <v>4011042</v>
      </c>
      <c r="G1593" t="s">
        <v>788</v>
      </c>
      <c r="H1593">
        <v>3.75</v>
      </c>
      <c r="I1593">
        <v>1</v>
      </c>
      <c r="J1593">
        <v>3.75</v>
      </c>
      <c r="M1593"/>
    </row>
    <row r="1594" spans="1:13" hidden="1" x14ac:dyDescent="0.25">
      <c r="A1594" t="s">
        <v>106</v>
      </c>
      <c r="B1594" t="s">
        <v>392</v>
      </c>
      <c r="C1594" s="2">
        <v>45588</v>
      </c>
      <c r="D1594" s="91">
        <v>5</v>
      </c>
      <c r="E1594" t="s">
        <v>5</v>
      </c>
      <c r="F1594">
        <v>4011045</v>
      </c>
      <c r="G1594" t="s">
        <v>788</v>
      </c>
      <c r="H1594">
        <v>5</v>
      </c>
      <c r="I1594">
        <v>0</v>
      </c>
      <c r="J1594">
        <v>0</v>
      </c>
      <c r="M1594"/>
    </row>
    <row r="1595" spans="1:13" hidden="1" x14ac:dyDescent="0.25">
      <c r="A1595" t="s">
        <v>106</v>
      </c>
      <c r="B1595" t="s">
        <v>60</v>
      </c>
      <c r="C1595" s="2">
        <v>45588</v>
      </c>
      <c r="D1595" s="91">
        <v>5</v>
      </c>
      <c r="E1595" t="s">
        <v>5</v>
      </c>
      <c r="F1595">
        <v>4011047</v>
      </c>
      <c r="G1595" t="s">
        <v>788</v>
      </c>
      <c r="H1595">
        <v>5</v>
      </c>
      <c r="I1595">
        <v>0</v>
      </c>
      <c r="J1595">
        <v>0</v>
      </c>
      <c r="M1595"/>
    </row>
    <row r="1596" spans="1:13" hidden="1" x14ac:dyDescent="0.25">
      <c r="A1596" t="s">
        <v>106</v>
      </c>
      <c r="B1596" t="s">
        <v>392</v>
      </c>
      <c r="C1596" s="2">
        <v>45587</v>
      </c>
      <c r="D1596" s="91">
        <v>10</v>
      </c>
      <c r="E1596" t="s">
        <v>5</v>
      </c>
      <c r="F1596">
        <v>4011048</v>
      </c>
      <c r="G1596" t="s">
        <v>788</v>
      </c>
      <c r="H1596">
        <v>10</v>
      </c>
      <c r="I1596">
        <v>0</v>
      </c>
      <c r="J1596">
        <v>0</v>
      </c>
      <c r="M1596"/>
    </row>
    <row r="1597" spans="1:13" hidden="1" x14ac:dyDescent="0.25">
      <c r="A1597" t="s">
        <v>92</v>
      </c>
      <c r="B1597" t="s">
        <v>55</v>
      </c>
      <c r="C1597" s="2">
        <v>45593</v>
      </c>
      <c r="D1597" s="91">
        <v>3</v>
      </c>
      <c r="E1597" t="s">
        <v>19</v>
      </c>
      <c r="F1597">
        <v>4011049</v>
      </c>
      <c r="G1597" t="s">
        <v>788</v>
      </c>
      <c r="H1597">
        <v>3</v>
      </c>
      <c r="I1597">
        <v>0</v>
      </c>
      <c r="J1597">
        <v>0</v>
      </c>
      <c r="M1597"/>
    </row>
    <row r="1598" spans="1:13" hidden="1" x14ac:dyDescent="0.25">
      <c r="A1598" t="s">
        <v>92</v>
      </c>
      <c r="B1598" t="s">
        <v>582</v>
      </c>
      <c r="C1598" s="2">
        <v>45593</v>
      </c>
      <c r="D1598" s="91">
        <v>5</v>
      </c>
      <c r="E1598" t="s">
        <v>26</v>
      </c>
      <c r="F1598">
        <v>4011050</v>
      </c>
      <c r="G1598" t="s">
        <v>788</v>
      </c>
      <c r="H1598">
        <v>5</v>
      </c>
      <c r="I1598">
        <v>0</v>
      </c>
      <c r="J1598">
        <v>0</v>
      </c>
      <c r="M1598"/>
    </row>
    <row r="1599" spans="1:13" x14ac:dyDescent="0.25">
      <c r="A1599" t="s">
        <v>31</v>
      </c>
      <c r="B1599" t="s">
        <v>698</v>
      </c>
      <c r="C1599" s="2">
        <v>45588</v>
      </c>
      <c r="D1599" s="91">
        <v>0</v>
      </c>
      <c r="E1599" t="s">
        <v>5</v>
      </c>
      <c r="F1599">
        <v>4011051</v>
      </c>
      <c r="G1599" t="s">
        <v>788</v>
      </c>
      <c r="H1599">
        <v>3.75</v>
      </c>
      <c r="I1599">
        <v>1</v>
      </c>
      <c r="J1599">
        <v>3.75</v>
      </c>
      <c r="M1599"/>
    </row>
    <row r="1600" spans="1:13" x14ac:dyDescent="0.25">
      <c r="A1600" t="s">
        <v>31</v>
      </c>
      <c r="B1600" t="s">
        <v>734</v>
      </c>
      <c r="C1600" s="2">
        <v>45589</v>
      </c>
      <c r="D1600" s="91">
        <v>0</v>
      </c>
      <c r="E1600" t="s">
        <v>5</v>
      </c>
      <c r="F1600">
        <v>4011052</v>
      </c>
      <c r="G1600" t="s">
        <v>788</v>
      </c>
      <c r="H1600">
        <v>3.75</v>
      </c>
      <c r="I1600">
        <v>1</v>
      </c>
      <c r="J1600">
        <v>3.75</v>
      </c>
      <c r="M1600"/>
    </row>
    <row r="1601" spans="1:13" x14ac:dyDescent="0.25">
      <c r="A1601" t="s">
        <v>31</v>
      </c>
      <c r="B1601" t="s">
        <v>734</v>
      </c>
      <c r="C1601" s="2">
        <v>45589</v>
      </c>
      <c r="D1601" s="91">
        <v>0</v>
      </c>
      <c r="E1601" t="s">
        <v>5</v>
      </c>
      <c r="F1601">
        <v>4011053</v>
      </c>
      <c r="G1601" t="s">
        <v>788</v>
      </c>
      <c r="H1601">
        <v>3.75</v>
      </c>
      <c r="I1601">
        <v>1</v>
      </c>
      <c r="J1601">
        <v>3.75</v>
      </c>
      <c r="M1601"/>
    </row>
    <row r="1602" spans="1:13" x14ac:dyDescent="0.25">
      <c r="A1602" t="s">
        <v>31</v>
      </c>
      <c r="B1602" t="s">
        <v>333</v>
      </c>
      <c r="C1602" s="2">
        <v>45588</v>
      </c>
      <c r="D1602" s="91">
        <v>0</v>
      </c>
      <c r="E1602" t="s">
        <v>5</v>
      </c>
      <c r="F1602">
        <v>4011056</v>
      </c>
      <c r="G1602" t="s">
        <v>788</v>
      </c>
      <c r="H1602">
        <v>3.75</v>
      </c>
      <c r="I1602">
        <v>1</v>
      </c>
      <c r="J1602">
        <v>3.75</v>
      </c>
      <c r="M1602"/>
    </row>
    <row r="1603" spans="1:13" x14ac:dyDescent="0.25">
      <c r="A1603" t="s">
        <v>31</v>
      </c>
      <c r="B1603" t="s">
        <v>55</v>
      </c>
      <c r="C1603" s="2">
        <v>45590</v>
      </c>
      <c r="D1603" s="91">
        <v>0</v>
      </c>
      <c r="E1603" t="s">
        <v>19</v>
      </c>
      <c r="F1603">
        <v>4011057</v>
      </c>
      <c r="G1603" t="s">
        <v>788</v>
      </c>
      <c r="H1603">
        <v>3.75</v>
      </c>
      <c r="I1603">
        <v>1</v>
      </c>
      <c r="J1603">
        <v>3.75</v>
      </c>
      <c r="M1603"/>
    </row>
    <row r="1604" spans="1:13" x14ac:dyDescent="0.25">
      <c r="A1604" t="s">
        <v>31</v>
      </c>
      <c r="B1604" t="s">
        <v>59</v>
      </c>
      <c r="C1604" s="2">
        <v>45590</v>
      </c>
      <c r="D1604" s="91">
        <v>3.75</v>
      </c>
      <c r="E1604" t="s">
        <v>5</v>
      </c>
      <c r="F1604">
        <v>4011058</v>
      </c>
      <c r="G1604" t="s">
        <v>788</v>
      </c>
      <c r="H1604">
        <v>3.75</v>
      </c>
      <c r="I1604">
        <v>0</v>
      </c>
      <c r="J1604">
        <v>0</v>
      </c>
      <c r="M1604"/>
    </row>
    <row r="1605" spans="1:13" x14ac:dyDescent="0.25">
      <c r="A1605" t="s">
        <v>31</v>
      </c>
      <c r="B1605" t="s">
        <v>333</v>
      </c>
      <c r="C1605" s="2">
        <v>45588</v>
      </c>
      <c r="D1605" s="91">
        <v>0</v>
      </c>
      <c r="E1605" t="s">
        <v>5</v>
      </c>
      <c r="F1605">
        <v>4011060</v>
      </c>
      <c r="G1605" t="s">
        <v>788</v>
      </c>
      <c r="H1605">
        <v>3.75</v>
      </c>
      <c r="I1605">
        <v>1</v>
      </c>
      <c r="J1605">
        <v>3.75</v>
      </c>
      <c r="M1605"/>
    </row>
    <row r="1606" spans="1:13" hidden="1" x14ac:dyDescent="0.25">
      <c r="A1606" t="s">
        <v>106</v>
      </c>
      <c r="B1606" t="s">
        <v>581</v>
      </c>
      <c r="C1606" s="2">
        <v>45594</v>
      </c>
      <c r="D1606" s="91">
        <v>0</v>
      </c>
      <c r="E1606" t="s">
        <v>5</v>
      </c>
      <c r="F1606">
        <v>4011062</v>
      </c>
      <c r="G1606" t="s">
        <v>788</v>
      </c>
      <c r="H1606">
        <v>0</v>
      </c>
      <c r="I1606">
        <v>0</v>
      </c>
      <c r="J1606">
        <v>0</v>
      </c>
      <c r="M1606"/>
    </row>
    <row r="1607" spans="1:13" x14ac:dyDescent="0.25">
      <c r="A1607" t="s">
        <v>31</v>
      </c>
      <c r="B1607" t="s">
        <v>734</v>
      </c>
      <c r="C1607" s="2">
        <v>45589</v>
      </c>
      <c r="D1607" s="91">
        <v>0</v>
      </c>
      <c r="E1607" t="s">
        <v>5</v>
      </c>
      <c r="F1607">
        <v>4011064</v>
      </c>
      <c r="G1607" t="s">
        <v>788</v>
      </c>
      <c r="H1607">
        <v>3.75</v>
      </c>
      <c r="I1607">
        <v>1</v>
      </c>
      <c r="J1607">
        <v>3.75</v>
      </c>
      <c r="M1607"/>
    </row>
    <row r="1608" spans="1:13" x14ac:dyDescent="0.25">
      <c r="A1608" t="s">
        <v>31</v>
      </c>
      <c r="B1608" t="s">
        <v>333</v>
      </c>
      <c r="C1608" s="2">
        <v>45593</v>
      </c>
      <c r="D1608" s="91">
        <v>0</v>
      </c>
      <c r="E1608" t="s">
        <v>5</v>
      </c>
      <c r="F1608">
        <v>4011068</v>
      </c>
      <c r="G1608" t="s">
        <v>788</v>
      </c>
      <c r="H1608">
        <v>3.75</v>
      </c>
      <c r="I1608">
        <v>1</v>
      </c>
      <c r="J1608">
        <v>3.75</v>
      </c>
      <c r="M1608"/>
    </row>
    <row r="1609" spans="1:13" x14ac:dyDescent="0.25">
      <c r="A1609" t="s">
        <v>31</v>
      </c>
      <c r="B1609" t="s">
        <v>59</v>
      </c>
      <c r="C1609" s="2">
        <v>45593</v>
      </c>
      <c r="D1609" s="91">
        <v>0</v>
      </c>
      <c r="E1609" t="s">
        <v>5</v>
      </c>
      <c r="F1609">
        <v>4011069</v>
      </c>
      <c r="G1609" t="s">
        <v>788</v>
      </c>
      <c r="H1609">
        <v>3.75</v>
      </c>
      <c r="I1609">
        <v>1</v>
      </c>
      <c r="J1609">
        <v>3.75</v>
      </c>
      <c r="M1609"/>
    </row>
    <row r="1610" spans="1:13" hidden="1" x14ac:dyDescent="0.25">
      <c r="A1610" t="s">
        <v>106</v>
      </c>
      <c r="B1610" t="s">
        <v>461</v>
      </c>
      <c r="C1610" s="2">
        <v>45588</v>
      </c>
      <c r="D1610" s="91">
        <v>0</v>
      </c>
      <c r="E1610" t="s">
        <v>5</v>
      </c>
      <c r="F1610">
        <v>4011071</v>
      </c>
      <c r="G1610" t="s">
        <v>788</v>
      </c>
      <c r="H1610">
        <v>5</v>
      </c>
      <c r="I1610">
        <v>1</v>
      </c>
      <c r="J1610">
        <v>5</v>
      </c>
      <c r="M1610"/>
    </row>
    <row r="1611" spans="1:13" hidden="1" x14ac:dyDescent="0.25">
      <c r="A1611" t="s">
        <v>106</v>
      </c>
      <c r="B1611" t="s">
        <v>370</v>
      </c>
      <c r="C1611" s="2">
        <v>45589</v>
      </c>
      <c r="D1611" s="91">
        <v>5</v>
      </c>
      <c r="E1611" t="s">
        <v>5</v>
      </c>
      <c r="F1611">
        <v>4011072</v>
      </c>
      <c r="G1611" t="s">
        <v>788</v>
      </c>
      <c r="H1611">
        <v>5</v>
      </c>
      <c r="I1611">
        <v>0</v>
      </c>
      <c r="J1611">
        <v>0</v>
      </c>
      <c r="M1611"/>
    </row>
    <row r="1612" spans="1:13" hidden="1" x14ac:dyDescent="0.25">
      <c r="A1612" t="s">
        <v>106</v>
      </c>
      <c r="B1612" t="s">
        <v>461</v>
      </c>
      <c r="C1612" s="2">
        <v>45590</v>
      </c>
      <c r="D1612" s="91">
        <v>5</v>
      </c>
      <c r="E1612" t="s">
        <v>5</v>
      </c>
      <c r="F1612">
        <v>4011075</v>
      </c>
      <c r="G1612" t="s">
        <v>788</v>
      </c>
      <c r="H1612">
        <v>5</v>
      </c>
      <c r="I1612">
        <v>0</v>
      </c>
      <c r="J1612">
        <v>0</v>
      </c>
      <c r="M1612"/>
    </row>
    <row r="1613" spans="1:13" hidden="1" x14ac:dyDescent="0.25">
      <c r="A1613" t="s">
        <v>106</v>
      </c>
      <c r="B1613" t="s">
        <v>390</v>
      </c>
      <c r="C1613" s="2">
        <v>45588</v>
      </c>
      <c r="D1613" s="91">
        <v>5</v>
      </c>
      <c r="E1613" t="s">
        <v>5</v>
      </c>
      <c r="F1613">
        <v>4011084</v>
      </c>
      <c r="G1613" t="s">
        <v>788</v>
      </c>
      <c r="H1613">
        <v>5</v>
      </c>
      <c r="I1613">
        <v>0</v>
      </c>
      <c r="J1613">
        <v>0</v>
      </c>
      <c r="M1613"/>
    </row>
    <row r="1614" spans="1:13" hidden="1" x14ac:dyDescent="0.25">
      <c r="A1614" t="s">
        <v>92</v>
      </c>
      <c r="B1614" t="s">
        <v>55</v>
      </c>
      <c r="C1614" s="2">
        <v>45588</v>
      </c>
      <c r="D1614" s="91">
        <v>5.5</v>
      </c>
      <c r="E1614" t="s">
        <v>5</v>
      </c>
      <c r="F1614">
        <v>4011085</v>
      </c>
      <c r="G1614" t="s">
        <v>788</v>
      </c>
      <c r="H1614">
        <v>5.5</v>
      </c>
      <c r="I1614">
        <v>0</v>
      </c>
      <c r="J1614">
        <v>0</v>
      </c>
      <c r="M1614"/>
    </row>
    <row r="1615" spans="1:13" hidden="1" x14ac:dyDescent="0.25">
      <c r="A1615" t="s">
        <v>92</v>
      </c>
      <c r="B1615" t="s">
        <v>56</v>
      </c>
      <c r="C1615" s="2">
        <v>45588</v>
      </c>
      <c r="D1615" s="91">
        <v>0</v>
      </c>
      <c r="E1615" t="s">
        <v>5</v>
      </c>
      <c r="F1615">
        <v>4011086</v>
      </c>
      <c r="G1615" t="s">
        <v>788</v>
      </c>
      <c r="H1615">
        <v>0</v>
      </c>
      <c r="I1615">
        <v>0</v>
      </c>
      <c r="J1615">
        <v>0</v>
      </c>
      <c r="M1615"/>
    </row>
    <row r="1616" spans="1:13" hidden="1" x14ac:dyDescent="0.25">
      <c r="A1616" t="s">
        <v>106</v>
      </c>
      <c r="B1616" t="s">
        <v>55</v>
      </c>
      <c r="C1616" s="2">
        <v>45588</v>
      </c>
      <c r="D1616" s="91">
        <v>5</v>
      </c>
      <c r="E1616" t="s">
        <v>5</v>
      </c>
      <c r="F1616">
        <v>4011087</v>
      </c>
      <c r="G1616" t="s">
        <v>788</v>
      </c>
      <c r="H1616">
        <v>5</v>
      </c>
      <c r="I1616">
        <v>0</v>
      </c>
      <c r="J1616">
        <v>0</v>
      </c>
      <c r="M1616"/>
    </row>
    <row r="1617" spans="1:13" x14ac:dyDescent="0.25">
      <c r="A1617" t="s">
        <v>31</v>
      </c>
      <c r="B1617" t="s">
        <v>333</v>
      </c>
      <c r="C1617" s="2">
        <v>45588</v>
      </c>
      <c r="D1617" s="91">
        <v>0</v>
      </c>
      <c r="E1617" t="s">
        <v>5</v>
      </c>
      <c r="F1617">
        <v>4011089</v>
      </c>
      <c r="G1617" t="s">
        <v>788</v>
      </c>
      <c r="H1617">
        <v>3.75</v>
      </c>
      <c r="I1617">
        <v>1</v>
      </c>
      <c r="J1617">
        <v>3.75</v>
      </c>
      <c r="M1617"/>
    </row>
    <row r="1618" spans="1:13" hidden="1" x14ac:dyDescent="0.25">
      <c r="A1618" t="s">
        <v>106</v>
      </c>
      <c r="B1618" t="s">
        <v>370</v>
      </c>
      <c r="C1618" s="2">
        <v>45588</v>
      </c>
      <c r="D1618" s="91">
        <v>5</v>
      </c>
      <c r="E1618" t="s">
        <v>5</v>
      </c>
      <c r="F1618">
        <v>4011090</v>
      </c>
      <c r="G1618" t="s">
        <v>788</v>
      </c>
      <c r="H1618">
        <v>5</v>
      </c>
      <c r="I1618">
        <v>0</v>
      </c>
      <c r="J1618">
        <v>0</v>
      </c>
      <c r="M1618"/>
    </row>
    <row r="1619" spans="1:13" hidden="1" x14ac:dyDescent="0.25">
      <c r="A1619" t="s">
        <v>106</v>
      </c>
      <c r="B1619" t="s">
        <v>444</v>
      </c>
      <c r="C1619" s="2">
        <v>45588</v>
      </c>
      <c r="D1619" s="91">
        <v>5</v>
      </c>
      <c r="E1619" t="s">
        <v>5</v>
      </c>
      <c r="F1619">
        <v>4011111</v>
      </c>
      <c r="G1619" t="s">
        <v>788</v>
      </c>
      <c r="H1619">
        <v>5</v>
      </c>
      <c r="I1619">
        <v>0</v>
      </c>
      <c r="J1619">
        <v>0</v>
      </c>
      <c r="M1619"/>
    </row>
    <row r="1620" spans="1:13" hidden="1" x14ac:dyDescent="0.25">
      <c r="A1620" t="s">
        <v>106</v>
      </c>
      <c r="B1620" t="s">
        <v>60</v>
      </c>
      <c r="C1620" s="2">
        <v>45588</v>
      </c>
      <c r="D1620" s="91">
        <v>5</v>
      </c>
      <c r="E1620" t="s">
        <v>5</v>
      </c>
      <c r="F1620">
        <v>4011115</v>
      </c>
      <c r="G1620" t="s">
        <v>788</v>
      </c>
      <c r="H1620">
        <v>5</v>
      </c>
      <c r="I1620">
        <v>0</v>
      </c>
      <c r="J1620">
        <v>0</v>
      </c>
      <c r="M1620"/>
    </row>
    <row r="1621" spans="1:13" hidden="1" x14ac:dyDescent="0.25">
      <c r="A1621" t="s">
        <v>106</v>
      </c>
      <c r="B1621" t="s">
        <v>581</v>
      </c>
      <c r="C1621" s="2">
        <v>45588</v>
      </c>
      <c r="D1621" s="91">
        <v>5</v>
      </c>
      <c r="E1621" t="s">
        <v>5</v>
      </c>
      <c r="F1621">
        <v>4011116</v>
      </c>
      <c r="G1621" t="s">
        <v>788</v>
      </c>
      <c r="H1621">
        <v>5</v>
      </c>
      <c r="I1621">
        <v>0</v>
      </c>
      <c r="J1621">
        <v>0</v>
      </c>
      <c r="M1621"/>
    </row>
    <row r="1622" spans="1:13" hidden="1" x14ac:dyDescent="0.25">
      <c r="A1622" t="s">
        <v>106</v>
      </c>
      <c r="B1622" t="s">
        <v>60</v>
      </c>
      <c r="C1622" s="2">
        <v>45593</v>
      </c>
      <c r="D1622" s="91">
        <v>5</v>
      </c>
      <c r="E1622" t="s">
        <v>5</v>
      </c>
      <c r="F1622">
        <v>4011121</v>
      </c>
      <c r="G1622" t="s">
        <v>788</v>
      </c>
      <c r="H1622">
        <v>5</v>
      </c>
      <c r="I1622">
        <v>0</v>
      </c>
      <c r="J1622">
        <v>0</v>
      </c>
      <c r="M1622"/>
    </row>
    <row r="1623" spans="1:13" x14ac:dyDescent="0.25">
      <c r="A1623" t="s">
        <v>31</v>
      </c>
      <c r="B1623" t="s">
        <v>734</v>
      </c>
      <c r="C1623" s="2">
        <v>45594</v>
      </c>
      <c r="D1623" s="91">
        <v>0</v>
      </c>
      <c r="E1623" t="s">
        <v>5</v>
      </c>
      <c r="F1623">
        <v>4011127</v>
      </c>
      <c r="G1623" t="s">
        <v>788</v>
      </c>
      <c r="H1623">
        <v>3.75</v>
      </c>
      <c r="I1623">
        <v>1</v>
      </c>
      <c r="J1623">
        <v>3.75</v>
      </c>
      <c r="M1623"/>
    </row>
    <row r="1624" spans="1:13" x14ac:dyDescent="0.25">
      <c r="A1624" t="s">
        <v>31</v>
      </c>
      <c r="B1624" t="s">
        <v>55</v>
      </c>
      <c r="C1624" s="2">
        <v>45589</v>
      </c>
      <c r="D1624" s="91">
        <v>3.75</v>
      </c>
      <c r="E1624" t="s">
        <v>19</v>
      </c>
      <c r="F1624">
        <v>4011129</v>
      </c>
      <c r="G1624" t="s">
        <v>788</v>
      </c>
      <c r="H1624">
        <v>3.75</v>
      </c>
      <c r="I1624">
        <v>0</v>
      </c>
      <c r="J1624">
        <v>0</v>
      </c>
      <c r="M1624"/>
    </row>
    <row r="1625" spans="1:13" hidden="1" x14ac:dyDescent="0.25">
      <c r="A1625" t="s">
        <v>106</v>
      </c>
      <c r="B1625" t="s">
        <v>432</v>
      </c>
      <c r="C1625" s="2">
        <v>45588</v>
      </c>
      <c r="D1625" s="91">
        <v>0</v>
      </c>
      <c r="E1625" t="s">
        <v>26</v>
      </c>
      <c r="F1625">
        <v>4011133</v>
      </c>
      <c r="G1625" t="s">
        <v>788</v>
      </c>
      <c r="H1625">
        <v>0</v>
      </c>
      <c r="I1625">
        <v>0</v>
      </c>
      <c r="J1625">
        <v>0</v>
      </c>
      <c r="M1625"/>
    </row>
    <row r="1626" spans="1:13" hidden="1" x14ac:dyDescent="0.25">
      <c r="A1626" t="s">
        <v>106</v>
      </c>
      <c r="B1626" t="s">
        <v>392</v>
      </c>
      <c r="C1626" s="2">
        <v>45588</v>
      </c>
      <c r="D1626" s="91">
        <v>0</v>
      </c>
      <c r="E1626" t="s">
        <v>5</v>
      </c>
      <c r="F1626">
        <v>4011134</v>
      </c>
      <c r="G1626" t="s">
        <v>788</v>
      </c>
      <c r="H1626">
        <v>0</v>
      </c>
      <c r="I1626">
        <v>0</v>
      </c>
      <c r="J1626">
        <v>0</v>
      </c>
      <c r="M1626"/>
    </row>
    <row r="1627" spans="1:13" hidden="1" x14ac:dyDescent="0.25">
      <c r="A1627" t="s">
        <v>92</v>
      </c>
      <c r="B1627" t="s">
        <v>331</v>
      </c>
      <c r="C1627" s="2">
        <v>45590</v>
      </c>
      <c r="D1627" s="91">
        <v>5.5</v>
      </c>
      <c r="E1627" t="s">
        <v>5</v>
      </c>
      <c r="F1627">
        <v>4011136</v>
      </c>
      <c r="G1627" t="s">
        <v>788</v>
      </c>
      <c r="H1627">
        <v>5.5</v>
      </c>
      <c r="I1627">
        <v>0</v>
      </c>
      <c r="J1627">
        <v>0</v>
      </c>
      <c r="M1627"/>
    </row>
    <row r="1628" spans="1:13" hidden="1" x14ac:dyDescent="0.25">
      <c r="A1628" t="s">
        <v>92</v>
      </c>
      <c r="B1628" t="s">
        <v>470</v>
      </c>
      <c r="C1628" s="2">
        <v>45590</v>
      </c>
      <c r="D1628" s="91">
        <v>0</v>
      </c>
      <c r="E1628" t="s">
        <v>5</v>
      </c>
      <c r="F1628">
        <v>4011137</v>
      </c>
      <c r="G1628" t="s">
        <v>788</v>
      </c>
      <c r="H1628">
        <v>3.75</v>
      </c>
      <c r="I1628">
        <v>1</v>
      </c>
      <c r="J1628">
        <v>3.75</v>
      </c>
      <c r="M1628"/>
    </row>
    <row r="1629" spans="1:13" hidden="1" x14ac:dyDescent="0.25">
      <c r="A1629" t="s">
        <v>92</v>
      </c>
      <c r="B1629" t="s">
        <v>331</v>
      </c>
      <c r="C1629" s="2">
        <v>45590</v>
      </c>
      <c r="D1629" s="91">
        <v>5</v>
      </c>
      <c r="E1629" t="s">
        <v>5</v>
      </c>
      <c r="F1629">
        <v>4011138</v>
      </c>
      <c r="G1629" t="s">
        <v>788</v>
      </c>
      <c r="H1629">
        <v>5</v>
      </c>
      <c r="I1629">
        <v>0</v>
      </c>
      <c r="J1629">
        <v>0</v>
      </c>
      <c r="M1629"/>
    </row>
    <row r="1630" spans="1:13" hidden="1" x14ac:dyDescent="0.25">
      <c r="A1630" t="s">
        <v>92</v>
      </c>
      <c r="B1630" t="s">
        <v>392</v>
      </c>
      <c r="C1630" s="2">
        <v>45590</v>
      </c>
      <c r="D1630" s="91">
        <v>0</v>
      </c>
      <c r="E1630" t="s">
        <v>26</v>
      </c>
      <c r="F1630">
        <v>4011139</v>
      </c>
      <c r="G1630" t="s">
        <v>788</v>
      </c>
      <c r="H1630">
        <v>3.75</v>
      </c>
      <c r="I1630">
        <v>1</v>
      </c>
      <c r="J1630">
        <v>3.75</v>
      </c>
      <c r="M1630"/>
    </row>
    <row r="1631" spans="1:13" hidden="1" x14ac:dyDescent="0.25">
      <c r="A1631" t="s">
        <v>92</v>
      </c>
      <c r="B1631" t="s">
        <v>55</v>
      </c>
      <c r="C1631" s="2">
        <v>45588</v>
      </c>
      <c r="D1631" s="91">
        <v>5</v>
      </c>
      <c r="E1631" t="s">
        <v>19</v>
      </c>
      <c r="F1631">
        <v>4011140</v>
      </c>
      <c r="G1631" t="s">
        <v>788</v>
      </c>
      <c r="H1631">
        <v>5</v>
      </c>
      <c r="I1631">
        <v>0</v>
      </c>
      <c r="J1631">
        <v>0</v>
      </c>
      <c r="M1631"/>
    </row>
    <row r="1632" spans="1:13" hidden="1" x14ac:dyDescent="0.25">
      <c r="A1632" t="s">
        <v>92</v>
      </c>
      <c r="B1632" t="s">
        <v>406</v>
      </c>
      <c r="C1632" s="2">
        <v>45588</v>
      </c>
      <c r="D1632" s="91">
        <v>3</v>
      </c>
      <c r="E1632" t="s">
        <v>26</v>
      </c>
      <c r="F1632">
        <v>4011141</v>
      </c>
      <c r="G1632" t="s">
        <v>788</v>
      </c>
      <c r="H1632">
        <v>3</v>
      </c>
      <c r="I1632">
        <v>0</v>
      </c>
      <c r="J1632">
        <v>0</v>
      </c>
      <c r="M1632"/>
    </row>
    <row r="1633" spans="1:13" hidden="1" x14ac:dyDescent="0.25">
      <c r="A1633" t="s">
        <v>92</v>
      </c>
      <c r="B1633" t="s">
        <v>392</v>
      </c>
      <c r="C1633" s="2">
        <v>45588</v>
      </c>
      <c r="D1633" s="91">
        <v>5.5</v>
      </c>
      <c r="E1633" t="s">
        <v>5</v>
      </c>
      <c r="F1633">
        <v>4011142</v>
      </c>
      <c r="G1633" t="s">
        <v>788</v>
      </c>
      <c r="H1633">
        <v>5.5</v>
      </c>
      <c r="I1633">
        <v>0</v>
      </c>
      <c r="J1633">
        <v>0</v>
      </c>
      <c r="M1633"/>
    </row>
    <row r="1634" spans="1:13" hidden="1" x14ac:dyDescent="0.25">
      <c r="A1634" t="s">
        <v>92</v>
      </c>
      <c r="B1634" t="s">
        <v>432</v>
      </c>
      <c r="C1634" s="2">
        <v>45589</v>
      </c>
      <c r="D1634" s="91">
        <v>5</v>
      </c>
      <c r="E1634" t="s">
        <v>26</v>
      </c>
      <c r="F1634">
        <v>4011145</v>
      </c>
      <c r="G1634" t="s">
        <v>788</v>
      </c>
      <c r="H1634">
        <v>5</v>
      </c>
      <c r="I1634">
        <v>0</v>
      </c>
      <c r="J1634">
        <v>0</v>
      </c>
      <c r="M1634"/>
    </row>
    <row r="1635" spans="1:13" hidden="1" x14ac:dyDescent="0.25">
      <c r="A1635" t="s">
        <v>92</v>
      </c>
      <c r="B1635" t="s">
        <v>60</v>
      </c>
      <c r="C1635" s="2">
        <v>45590</v>
      </c>
      <c r="D1635" s="91">
        <v>5</v>
      </c>
      <c r="E1635" t="s">
        <v>5</v>
      </c>
      <c r="F1635">
        <v>4011146</v>
      </c>
      <c r="G1635" t="s">
        <v>788</v>
      </c>
      <c r="H1635">
        <v>5</v>
      </c>
      <c r="I1635">
        <v>0</v>
      </c>
      <c r="J1635">
        <v>0</v>
      </c>
      <c r="M1635"/>
    </row>
    <row r="1636" spans="1:13" hidden="1" x14ac:dyDescent="0.25">
      <c r="A1636" t="s">
        <v>92</v>
      </c>
      <c r="B1636" t="s">
        <v>55</v>
      </c>
      <c r="C1636" s="2">
        <v>45593</v>
      </c>
      <c r="D1636" s="91">
        <v>5</v>
      </c>
      <c r="E1636" t="s">
        <v>5</v>
      </c>
      <c r="F1636">
        <v>4011147</v>
      </c>
      <c r="G1636" t="s">
        <v>788</v>
      </c>
      <c r="H1636">
        <v>5</v>
      </c>
      <c r="I1636">
        <v>0</v>
      </c>
      <c r="J1636">
        <v>0</v>
      </c>
      <c r="M1636"/>
    </row>
    <row r="1637" spans="1:13" hidden="1" x14ac:dyDescent="0.25">
      <c r="A1637" t="s">
        <v>92</v>
      </c>
      <c r="B1637" t="s">
        <v>60</v>
      </c>
      <c r="C1637" s="2">
        <v>45594</v>
      </c>
      <c r="D1637" s="91">
        <v>5</v>
      </c>
      <c r="E1637" t="s">
        <v>5</v>
      </c>
      <c r="F1637">
        <v>4011148</v>
      </c>
      <c r="G1637" t="s">
        <v>788</v>
      </c>
      <c r="H1637">
        <v>5</v>
      </c>
      <c r="I1637">
        <v>0</v>
      </c>
      <c r="J1637">
        <v>0</v>
      </c>
      <c r="M1637"/>
    </row>
    <row r="1638" spans="1:13" hidden="1" x14ac:dyDescent="0.25">
      <c r="A1638" t="s">
        <v>92</v>
      </c>
      <c r="B1638" t="s">
        <v>60</v>
      </c>
      <c r="C1638" s="2">
        <v>45589</v>
      </c>
      <c r="D1638" s="91">
        <v>3.75</v>
      </c>
      <c r="E1638" t="s">
        <v>5</v>
      </c>
      <c r="F1638">
        <v>4011149</v>
      </c>
      <c r="G1638" t="s">
        <v>788</v>
      </c>
      <c r="H1638">
        <v>3.75</v>
      </c>
      <c r="I1638">
        <v>0</v>
      </c>
      <c r="J1638">
        <v>0</v>
      </c>
      <c r="M1638"/>
    </row>
    <row r="1639" spans="1:13" hidden="1" x14ac:dyDescent="0.25">
      <c r="A1639" t="s">
        <v>92</v>
      </c>
      <c r="B1639" t="s">
        <v>60</v>
      </c>
      <c r="C1639" s="2">
        <v>45590</v>
      </c>
      <c r="D1639" s="91">
        <v>3.75</v>
      </c>
      <c r="E1639" t="s">
        <v>5</v>
      </c>
      <c r="F1639">
        <v>4011150</v>
      </c>
      <c r="G1639" t="s">
        <v>788</v>
      </c>
      <c r="H1639">
        <v>3.75</v>
      </c>
      <c r="I1639">
        <v>0</v>
      </c>
      <c r="J1639">
        <v>0</v>
      </c>
      <c r="M1639"/>
    </row>
    <row r="1640" spans="1:13" hidden="1" x14ac:dyDescent="0.25">
      <c r="A1640" t="s">
        <v>92</v>
      </c>
      <c r="B1640" t="s">
        <v>432</v>
      </c>
      <c r="C1640" s="2">
        <v>45593</v>
      </c>
      <c r="D1640" s="91">
        <v>3.75</v>
      </c>
      <c r="E1640" t="s">
        <v>26</v>
      </c>
      <c r="F1640">
        <v>4011151</v>
      </c>
      <c r="G1640" t="s">
        <v>788</v>
      </c>
      <c r="H1640">
        <v>3.75</v>
      </c>
      <c r="I1640">
        <v>0</v>
      </c>
      <c r="J1640">
        <v>0</v>
      </c>
      <c r="M1640"/>
    </row>
    <row r="1641" spans="1:13" hidden="1" x14ac:dyDescent="0.25">
      <c r="A1641" t="s">
        <v>92</v>
      </c>
      <c r="B1641" t="s">
        <v>60</v>
      </c>
      <c r="C1641" s="2">
        <v>45594</v>
      </c>
      <c r="D1641" s="91">
        <v>3.75</v>
      </c>
      <c r="E1641" t="s">
        <v>5</v>
      </c>
      <c r="F1641">
        <v>4011152</v>
      </c>
      <c r="G1641" t="s">
        <v>788</v>
      </c>
      <c r="H1641">
        <v>3.75</v>
      </c>
      <c r="I1641">
        <v>0</v>
      </c>
      <c r="J1641">
        <v>0</v>
      </c>
      <c r="M1641"/>
    </row>
    <row r="1642" spans="1:13" hidden="1" x14ac:dyDescent="0.25">
      <c r="A1642" t="s">
        <v>92</v>
      </c>
      <c r="B1642" t="s">
        <v>370</v>
      </c>
      <c r="C1642" s="2">
        <v>45588</v>
      </c>
      <c r="D1642" s="91">
        <v>5</v>
      </c>
      <c r="E1642" t="s">
        <v>5</v>
      </c>
      <c r="F1642">
        <v>4011153</v>
      </c>
      <c r="G1642" t="s">
        <v>788</v>
      </c>
      <c r="H1642">
        <v>5</v>
      </c>
      <c r="I1642">
        <v>0</v>
      </c>
      <c r="J1642">
        <v>0</v>
      </c>
      <c r="M1642"/>
    </row>
    <row r="1643" spans="1:13" hidden="1" x14ac:dyDescent="0.25">
      <c r="A1643" t="s">
        <v>92</v>
      </c>
      <c r="B1643" t="s">
        <v>331</v>
      </c>
      <c r="C1643" s="2">
        <v>45588</v>
      </c>
      <c r="D1643" s="91">
        <v>5.5</v>
      </c>
      <c r="E1643" t="s">
        <v>5</v>
      </c>
      <c r="F1643">
        <v>4011154</v>
      </c>
      <c r="G1643" t="s">
        <v>788</v>
      </c>
      <c r="H1643">
        <v>5.5</v>
      </c>
      <c r="I1643">
        <v>0</v>
      </c>
      <c r="J1643">
        <v>0</v>
      </c>
      <c r="M1643"/>
    </row>
    <row r="1644" spans="1:13" hidden="1" x14ac:dyDescent="0.25">
      <c r="A1644" t="s">
        <v>92</v>
      </c>
      <c r="B1644" t="s">
        <v>55</v>
      </c>
      <c r="C1644" s="2">
        <v>45588</v>
      </c>
      <c r="D1644" s="91">
        <v>5</v>
      </c>
      <c r="E1644" t="s">
        <v>19</v>
      </c>
      <c r="F1644">
        <v>4011155</v>
      </c>
      <c r="G1644" t="s">
        <v>788</v>
      </c>
      <c r="H1644">
        <v>5</v>
      </c>
      <c r="I1644">
        <v>0</v>
      </c>
      <c r="J1644">
        <v>0</v>
      </c>
      <c r="M1644"/>
    </row>
    <row r="1645" spans="1:13" hidden="1" x14ac:dyDescent="0.25">
      <c r="A1645" t="s">
        <v>106</v>
      </c>
      <c r="B1645" t="s">
        <v>55</v>
      </c>
      <c r="C1645" s="2">
        <v>45588</v>
      </c>
      <c r="D1645" s="91">
        <v>5</v>
      </c>
      <c r="E1645" t="s">
        <v>5</v>
      </c>
      <c r="F1645">
        <v>4011159</v>
      </c>
      <c r="G1645" t="s">
        <v>788</v>
      </c>
      <c r="H1645">
        <v>5</v>
      </c>
      <c r="I1645">
        <v>0</v>
      </c>
      <c r="J1645">
        <v>0</v>
      </c>
      <c r="M1645"/>
    </row>
    <row r="1646" spans="1:13" hidden="1" x14ac:dyDescent="0.25">
      <c r="A1646" t="s">
        <v>106</v>
      </c>
      <c r="B1646" t="s">
        <v>55</v>
      </c>
      <c r="C1646" s="2">
        <v>45593</v>
      </c>
      <c r="D1646" s="91">
        <v>0</v>
      </c>
      <c r="E1646" t="s">
        <v>19</v>
      </c>
      <c r="F1646">
        <v>4011163</v>
      </c>
      <c r="G1646" t="s">
        <v>788</v>
      </c>
      <c r="H1646">
        <v>0</v>
      </c>
      <c r="I1646">
        <v>0</v>
      </c>
      <c r="J1646">
        <v>0</v>
      </c>
      <c r="M1646"/>
    </row>
    <row r="1647" spans="1:13" hidden="1" x14ac:dyDescent="0.25">
      <c r="A1647" t="s">
        <v>106</v>
      </c>
      <c r="B1647" t="s">
        <v>392</v>
      </c>
      <c r="C1647" s="2">
        <v>45593</v>
      </c>
      <c r="D1647" s="91">
        <v>0</v>
      </c>
      <c r="E1647" t="s">
        <v>5</v>
      </c>
      <c r="F1647">
        <v>4011164</v>
      </c>
      <c r="G1647" t="s">
        <v>788</v>
      </c>
      <c r="H1647">
        <v>0</v>
      </c>
      <c r="I1647">
        <v>0</v>
      </c>
      <c r="J1647">
        <v>0</v>
      </c>
      <c r="M1647"/>
    </row>
    <row r="1648" spans="1:13" hidden="1" x14ac:dyDescent="0.25">
      <c r="A1648" t="s">
        <v>92</v>
      </c>
      <c r="B1648" t="s">
        <v>406</v>
      </c>
      <c r="C1648" s="2">
        <v>45588</v>
      </c>
      <c r="D1648" s="91">
        <v>3</v>
      </c>
      <c r="E1648" t="s">
        <v>26</v>
      </c>
      <c r="F1648">
        <v>4011165</v>
      </c>
      <c r="G1648" t="s">
        <v>788</v>
      </c>
      <c r="H1648">
        <v>3</v>
      </c>
      <c r="I1648">
        <v>0</v>
      </c>
      <c r="J1648">
        <v>0</v>
      </c>
      <c r="M1648"/>
    </row>
    <row r="1649" spans="1:13" hidden="1" x14ac:dyDescent="0.25">
      <c r="A1649" t="s">
        <v>106</v>
      </c>
      <c r="B1649" t="s">
        <v>390</v>
      </c>
      <c r="C1649" s="2">
        <v>45594</v>
      </c>
      <c r="D1649" s="91">
        <v>0</v>
      </c>
      <c r="E1649" t="s">
        <v>5</v>
      </c>
      <c r="F1649">
        <v>4011166</v>
      </c>
      <c r="G1649" t="s">
        <v>788</v>
      </c>
      <c r="H1649">
        <v>0</v>
      </c>
      <c r="I1649">
        <v>0</v>
      </c>
      <c r="J1649">
        <v>0</v>
      </c>
      <c r="M1649"/>
    </row>
    <row r="1650" spans="1:13" hidden="1" x14ac:dyDescent="0.25">
      <c r="A1650" t="s">
        <v>92</v>
      </c>
      <c r="B1650" t="s">
        <v>470</v>
      </c>
      <c r="C1650" s="2">
        <v>45588</v>
      </c>
      <c r="D1650" s="91">
        <v>5</v>
      </c>
      <c r="E1650" t="s">
        <v>5</v>
      </c>
      <c r="F1650">
        <v>4011168</v>
      </c>
      <c r="G1650" t="s">
        <v>788</v>
      </c>
      <c r="H1650">
        <v>5</v>
      </c>
      <c r="I1650">
        <v>0</v>
      </c>
      <c r="J1650">
        <v>0</v>
      </c>
      <c r="M1650"/>
    </row>
    <row r="1651" spans="1:13" x14ac:dyDescent="0.25">
      <c r="A1651" t="s">
        <v>31</v>
      </c>
      <c r="B1651" t="s">
        <v>59</v>
      </c>
      <c r="C1651" s="2">
        <v>45590</v>
      </c>
      <c r="D1651" s="91">
        <v>0</v>
      </c>
      <c r="E1651" t="s">
        <v>5</v>
      </c>
      <c r="F1651">
        <v>4011169</v>
      </c>
      <c r="G1651" t="s">
        <v>788</v>
      </c>
      <c r="H1651">
        <v>3.75</v>
      </c>
      <c r="I1651">
        <v>1</v>
      </c>
      <c r="J1651">
        <v>3.75</v>
      </c>
      <c r="M1651"/>
    </row>
    <row r="1652" spans="1:13" x14ac:dyDescent="0.25">
      <c r="A1652" t="s">
        <v>31</v>
      </c>
      <c r="B1652" t="s">
        <v>333</v>
      </c>
      <c r="C1652" s="2">
        <v>45590</v>
      </c>
      <c r="D1652" s="91">
        <v>0</v>
      </c>
      <c r="E1652" t="s">
        <v>5</v>
      </c>
      <c r="F1652">
        <v>4011170</v>
      </c>
      <c r="G1652" t="s">
        <v>788</v>
      </c>
      <c r="H1652">
        <v>3.75</v>
      </c>
      <c r="I1652">
        <v>1</v>
      </c>
      <c r="J1652">
        <v>3.75</v>
      </c>
      <c r="M1652"/>
    </row>
    <row r="1653" spans="1:13" x14ac:dyDescent="0.25">
      <c r="A1653" t="s">
        <v>31</v>
      </c>
      <c r="B1653" t="s">
        <v>698</v>
      </c>
      <c r="C1653" s="2">
        <v>45593</v>
      </c>
      <c r="D1653" s="91">
        <v>0</v>
      </c>
      <c r="E1653" t="s">
        <v>5</v>
      </c>
      <c r="F1653">
        <v>4011171</v>
      </c>
      <c r="G1653" t="s">
        <v>788</v>
      </c>
      <c r="H1653">
        <v>3.75</v>
      </c>
      <c r="I1653">
        <v>1</v>
      </c>
      <c r="J1653">
        <v>3.75</v>
      </c>
      <c r="M1653"/>
    </row>
    <row r="1654" spans="1:13" x14ac:dyDescent="0.25">
      <c r="A1654" t="s">
        <v>31</v>
      </c>
      <c r="B1654" t="s">
        <v>336</v>
      </c>
      <c r="C1654" s="2">
        <v>45593</v>
      </c>
      <c r="D1654" s="91">
        <v>0</v>
      </c>
      <c r="E1654" t="s">
        <v>5</v>
      </c>
      <c r="F1654">
        <v>4011172</v>
      </c>
      <c r="G1654" t="s">
        <v>788</v>
      </c>
      <c r="H1654">
        <v>3.75</v>
      </c>
      <c r="I1654">
        <v>1</v>
      </c>
      <c r="J1654">
        <v>3.75</v>
      </c>
      <c r="M1654"/>
    </row>
    <row r="1655" spans="1:13" x14ac:dyDescent="0.25">
      <c r="A1655" t="s">
        <v>31</v>
      </c>
      <c r="B1655" t="s">
        <v>734</v>
      </c>
      <c r="C1655" s="2">
        <v>45590</v>
      </c>
      <c r="D1655" s="91">
        <v>0</v>
      </c>
      <c r="E1655" t="s">
        <v>5</v>
      </c>
      <c r="F1655">
        <v>4011176</v>
      </c>
      <c r="G1655" t="s">
        <v>788</v>
      </c>
      <c r="H1655">
        <v>3.75</v>
      </c>
      <c r="I1655">
        <v>1</v>
      </c>
      <c r="J1655">
        <v>3.75</v>
      </c>
      <c r="M1655"/>
    </row>
    <row r="1656" spans="1:13" x14ac:dyDescent="0.25">
      <c r="A1656" t="s">
        <v>31</v>
      </c>
      <c r="B1656" t="s">
        <v>59</v>
      </c>
      <c r="C1656" s="2">
        <v>45590</v>
      </c>
      <c r="D1656" s="91">
        <v>0</v>
      </c>
      <c r="E1656" t="s">
        <v>5</v>
      </c>
      <c r="F1656">
        <v>4011177</v>
      </c>
      <c r="G1656" t="s">
        <v>788</v>
      </c>
      <c r="H1656">
        <v>3.75</v>
      </c>
      <c r="I1656">
        <v>1</v>
      </c>
      <c r="J1656">
        <v>3.75</v>
      </c>
      <c r="M1656"/>
    </row>
    <row r="1657" spans="1:13" hidden="1" x14ac:dyDescent="0.25">
      <c r="A1657" t="s">
        <v>106</v>
      </c>
      <c r="B1657" t="s">
        <v>55</v>
      </c>
      <c r="C1657" s="2">
        <v>45592</v>
      </c>
      <c r="D1657" s="91">
        <v>5</v>
      </c>
      <c r="E1657" t="s">
        <v>5</v>
      </c>
      <c r="F1657">
        <v>4011180</v>
      </c>
      <c r="G1657" t="s">
        <v>788</v>
      </c>
      <c r="H1657">
        <v>5</v>
      </c>
      <c r="I1657">
        <v>0</v>
      </c>
      <c r="J1657">
        <v>0</v>
      </c>
      <c r="M1657"/>
    </row>
    <row r="1658" spans="1:13" hidden="1" x14ac:dyDescent="0.25">
      <c r="A1658" t="s">
        <v>106</v>
      </c>
      <c r="B1658" t="s">
        <v>55</v>
      </c>
      <c r="C1658" s="2">
        <v>45592</v>
      </c>
      <c r="D1658" s="91">
        <v>5</v>
      </c>
      <c r="E1658" t="s">
        <v>5</v>
      </c>
      <c r="F1658">
        <v>4011182</v>
      </c>
      <c r="G1658" t="s">
        <v>788</v>
      </c>
      <c r="H1658">
        <v>5</v>
      </c>
      <c r="I1658">
        <v>0</v>
      </c>
      <c r="J1658">
        <v>0</v>
      </c>
      <c r="M1658"/>
    </row>
    <row r="1659" spans="1:13" x14ac:dyDescent="0.25">
      <c r="A1659" t="s">
        <v>31</v>
      </c>
      <c r="B1659" t="s">
        <v>59</v>
      </c>
      <c r="C1659" s="2">
        <v>45590</v>
      </c>
      <c r="D1659" s="91">
        <v>0</v>
      </c>
      <c r="E1659" t="s">
        <v>5</v>
      </c>
      <c r="F1659">
        <v>4011183</v>
      </c>
      <c r="G1659" t="s">
        <v>788</v>
      </c>
      <c r="H1659">
        <v>3.75</v>
      </c>
      <c r="I1659">
        <v>1</v>
      </c>
      <c r="J1659">
        <v>3.75</v>
      </c>
      <c r="M1659"/>
    </row>
    <row r="1660" spans="1:13" x14ac:dyDescent="0.25">
      <c r="A1660" t="s">
        <v>31</v>
      </c>
      <c r="B1660" t="s">
        <v>55</v>
      </c>
      <c r="C1660" s="2">
        <v>45590</v>
      </c>
      <c r="D1660" s="91">
        <v>0</v>
      </c>
      <c r="E1660" t="s">
        <v>19</v>
      </c>
      <c r="F1660">
        <v>4011184</v>
      </c>
      <c r="G1660" t="s">
        <v>788</v>
      </c>
      <c r="H1660">
        <v>3.75</v>
      </c>
      <c r="I1660">
        <v>1</v>
      </c>
      <c r="J1660">
        <v>3.75</v>
      </c>
      <c r="M1660"/>
    </row>
    <row r="1661" spans="1:13" hidden="1" x14ac:dyDescent="0.25">
      <c r="A1661" t="s">
        <v>106</v>
      </c>
      <c r="B1661" t="s">
        <v>582</v>
      </c>
      <c r="C1661" s="2">
        <v>45595</v>
      </c>
      <c r="D1661" s="91">
        <v>0</v>
      </c>
      <c r="E1661" t="s">
        <v>26</v>
      </c>
      <c r="F1661">
        <v>4011204</v>
      </c>
      <c r="G1661" t="s">
        <v>788</v>
      </c>
      <c r="H1661">
        <v>0</v>
      </c>
      <c r="I1661">
        <v>0</v>
      </c>
      <c r="J1661">
        <v>0</v>
      </c>
      <c r="M1661"/>
    </row>
    <row r="1662" spans="1:13" hidden="1" x14ac:dyDescent="0.25">
      <c r="A1662" t="s">
        <v>106</v>
      </c>
      <c r="B1662" t="s">
        <v>331</v>
      </c>
      <c r="C1662" s="2">
        <v>45595</v>
      </c>
      <c r="D1662" s="91">
        <v>5</v>
      </c>
      <c r="E1662" t="s">
        <v>5</v>
      </c>
      <c r="F1662">
        <v>4011210</v>
      </c>
      <c r="G1662" t="s">
        <v>788</v>
      </c>
      <c r="H1662">
        <v>5</v>
      </c>
      <c r="I1662">
        <v>0</v>
      </c>
      <c r="J1662">
        <v>0</v>
      </c>
      <c r="M1662"/>
    </row>
    <row r="1663" spans="1:13" hidden="1" x14ac:dyDescent="0.25">
      <c r="A1663" t="s">
        <v>106</v>
      </c>
      <c r="B1663" t="s">
        <v>392</v>
      </c>
      <c r="C1663" s="2">
        <v>45595</v>
      </c>
      <c r="D1663" s="91">
        <v>5</v>
      </c>
      <c r="E1663" t="s">
        <v>5</v>
      </c>
      <c r="F1663">
        <v>4011212</v>
      </c>
      <c r="G1663" t="s">
        <v>788</v>
      </c>
      <c r="H1663">
        <v>5</v>
      </c>
      <c r="I1663">
        <v>0</v>
      </c>
      <c r="J1663">
        <v>0</v>
      </c>
      <c r="M1663"/>
    </row>
    <row r="1664" spans="1:13" x14ac:dyDescent="0.25">
      <c r="A1664" t="s">
        <v>31</v>
      </c>
      <c r="B1664" t="s">
        <v>698</v>
      </c>
      <c r="C1664" s="2">
        <v>45595</v>
      </c>
      <c r="D1664" s="91">
        <v>0</v>
      </c>
      <c r="E1664" t="s">
        <v>5</v>
      </c>
      <c r="F1664">
        <v>4011213</v>
      </c>
      <c r="G1664" t="s">
        <v>788</v>
      </c>
      <c r="H1664">
        <v>3.75</v>
      </c>
      <c r="I1664">
        <v>1</v>
      </c>
      <c r="J1664">
        <v>3.75</v>
      </c>
      <c r="M1664"/>
    </row>
    <row r="1665" spans="1:13" x14ac:dyDescent="0.25">
      <c r="A1665" t="s">
        <v>31</v>
      </c>
      <c r="B1665" t="s">
        <v>734</v>
      </c>
      <c r="C1665" s="2">
        <v>45595</v>
      </c>
      <c r="D1665" s="91">
        <v>0</v>
      </c>
      <c r="E1665" t="s">
        <v>5</v>
      </c>
      <c r="F1665">
        <v>4011214</v>
      </c>
      <c r="G1665" t="s">
        <v>788</v>
      </c>
      <c r="H1665">
        <v>3.75</v>
      </c>
      <c r="I1665">
        <v>1</v>
      </c>
      <c r="J1665">
        <v>3.75</v>
      </c>
      <c r="M1665"/>
    </row>
    <row r="1666" spans="1:13" x14ac:dyDescent="0.25">
      <c r="A1666" t="s">
        <v>31</v>
      </c>
      <c r="B1666" t="s">
        <v>333</v>
      </c>
      <c r="C1666" s="2">
        <v>45595</v>
      </c>
      <c r="D1666" s="91">
        <v>3.75</v>
      </c>
      <c r="E1666" t="s">
        <v>5</v>
      </c>
      <c r="F1666">
        <v>4011215</v>
      </c>
      <c r="G1666" t="s">
        <v>788</v>
      </c>
      <c r="H1666">
        <v>3.75</v>
      </c>
      <c r="I1666">
        <v>0</v>
      </c>
      <c r="J1666">
        <v>0</v>
      </c>
      <c r="M1666"/>
    </row>
    <row r="1667" spans="1:13" x14ac:dyDescent="0.25">
      <c r="A1667" t="s">
        <v>31</v>
      </c>
      <c r="B1667" t="s">
        <v>55</v>
      </c>
      <c r="C1667" s="2">
        <v>45595</v>
      </c>
      <c r="D1667" s="91">
        <v>0</v>
      </c>
      <c r="E1667" t="s">
        <v>5</v>
      </c>
      <c r="F1667">
        <v>4011216</v>
      </c>
      <c r="G1667" t="s">
        <v>788</v>
      </c>
      <c r="H1667">
        <v>3.75</v>
      </c>
      <c r="I1667">
        <v>1</v>
      </c>
      <c r="J1667">
        <v>3.75</v>
      </c>
      <c r="M1667"/>
    </row>
    <row r="1668" spans="1:13" x14ac:dyDescent="0.25">
      <c r="A1668" t="s">
        <v>31</v>
      </c>
      <c r="B1668" t="s">
        <v>333</v>
      </c>
      <c r="C1668" s="2">
        <v>45595</v>
      </c>
      <c r="D1668" s="91">
        <v>3.75</v>
      </c>
      <c r="E1668" t="s">
        <v>5</v>
      </c>
      <c r="F1668">
        <v>4011217</v>
      </c>
      <c r="G1668" t="s">
        <v>788</v>
      </c>
      <c r="H1668">
        <v>3.75</v>
      </c>
      <c r="I1668">
        <v>0</v>
      </c>
      <c r="J1668">
        <v>0</v>
      </c>
      <c r="M1668"/>
    </row>
    <row r="1669" spans="1:13" x14ac:dyDescent="0.25">
      <c r="A1669" t="s">
        <v>31</v>
      </c>
      <c r="B1669" t="s">
        <v>734</v>
      </c>
      <c r="C1669" s="2">
        <v>45595</v>
      </c>
      <c r="D1669" s="91">
        <v>0</v>
      </c>
      <c r="E1669" t="s">
        <v>5</v>
      </c>
      <c r="F1669">
        <v>4011218</v>
      </c>
      <c r="G1669" t="s">
        <v>788</v>
      </c>
      <c r="H1669">
        <v>3.75</v>
      </c>
      <c r="I1669">
        <v>1</v>
      </c>
      <c r="J1669">
        <v>3.75</v>
      </c>
      <c r="M1669"/>
    </row>
    <row r="1670" spans="1:13" x14ac:dyDescent="0.25">
      <c r="A1670" t="s">
        <v>31</v>
      </c>
      <c r="B1670" t="s">
        <v>55</v>
      </c>
      <c r="C1670" s="2">
        <v>45595</v>
      </c>
      <c r="D1670" s="91">
        <v>0</v>
      </c>
      <c r="E1670" t="s">
        <v>19</v>
      </c>
      <c r="F1670">
        <v>4011221</v>
      </c>
      <c r="G1670" t="s">
        <v>788</v>
      </c>
      <c r="H1670">
        <v>3.75</v>
      </c>
      <c r="I1670">
        <v>1</v>
      </c>
      <c r="J1670">
        <v>3.75</v>
      </c>
      <c r="M1670"/>
    </row>
    <row r="1671" spans="1:13" hidden="1" x14ac:dyDescent="0.25">
      <c r="A1671" t="s">
        <v>106</v>
      </c>
      <c r="B1671" t="s">
        <v>60</v>
      </c>
      <c r="C1671" s="2">
        <v>45595</v>
      </c>
      <c r="D1671" s="91">
        <v>0</v>
      </c>
      <c r="E1671" t="s">
        <v>5</v>
      </c>
      <c r="F1671">
        <v>4011228</v>
      </c>
      <c r="G1671" t="s">
        <v>788</v>
      </c>
      <c r="H1671">
        <v>0</v>
      </c>
      <c r="I1671">
        <v>0</v>
      </c>
      <c r="J1671">
        <v>0</v>
      </c>
      <c r="M1671"/>
    </row>
    <row r="1672" spans="1:13" hidden="1" x14ac:dyDescent="0.25">
      <c r="A1672" t="s">
        <v>92</v>
      </c>
      <c r="B1672" t="s">
        <v>582</v>
      </c>
      <c r="C1672" s="2">
        <v>45595</v>
      </c>
      <c r="D1672" s="91">
        <v>0</v>
      </c>
      <c r="E1672" t="s">
        <v>26</v>
      </c>
      <c r="F1672">
        <v>4011252</v>
      </c>
      <c r="G1672" t="s">
        <v>788</v>
      </c>
      <c r="H1672">
        <v>0</v>
      </c>
      <c r="I1672">
        <v>0</v>
      </c>
      <c r="J1672">
        <v>0</v>
      </c>
      <c r="M1672"/>
    </row>
    <row r="1673" spans="1:13" hidden="1" x14ac:dyDescent="0.25">
      <c r="A1673" t="s">
        <v>92</v>
      </c>
      <c r="B1673" t="s">
        <v>390</v>
      </c>
      <c r="C1673" s="2">
        <v>45595</v>
      </c>
      <c r="D1673" s="91">
        <v>0</v>
      </c>
      <c r="E1673" t="s">
        <v>5</v>
      </c>
      <c r="F1673">
        <v>4011253</v>
      </c>
      <c r="G1673" t="s">
        <v>788</v>
      </c>
      <c r="H1673">
        <v>0</v>
      </c>
      <c r="I1673">
        <v>0</v>
      </c>
      <c r="J1673">
        <v>0</v>
      </c>
      <c r="M1673"/>
    </row>
    <row r="1674" spans="1:13" hidden="1" x14ac:dyDescent="0.25">
      <c r="A1674" t="s">
        <v>106</v>
      </c>
      <c r="B1674" t="s">
        <v>55</v>
      </c>
      <c r="C1674" s="2">
        <v>45595</v>
      </c>
      <c r="D1674" s="91">
        <v>0</v>
      </c>
      <c r="E1674" t="s">
        <v>5</v>
      </c>
      <c r="F1674">
        <v>4011269</v>
      </c>
      <c r="G1674" t="s">
        <v>788</v>
      </c>
      <c r="H1674">
        <v>0</v>
      </c>
      <c r="I1674">
        <v>0</v>
      </c>
      <c r="J1674">
        <v>0</v>
      </c>
      <c r="M1674"/>
    </row>
    <row r="1675" spans="1:13" hidden="1" x14ac:dyDescent="0.25">
      <c r="A1675" t="s">
        <v>92</v>
      </c>
      <c r="B1675" t="s">
        <v>390</v>
      </c>
      <c r="C1675" s="2">
        <v>45595</v>
      </c>
      <c r="D1675" s="91">
        <v>0</v>
      </c>
      <c r="E1675" t="s">
        <v>5</v>
      </c>
      <c r="F1675">
        <v>4011279</v>
      </c>
      <c r="G1675" t="s">
        <v>788</v>
      </c>
      <c r="H1675">
        <v>0</v>
      </c>
      <c r="I1675">
        <v>0</v>
      </c>
      <c r="J1675">
        <v>0</v>
      </c>
      <c r="M1675"/>
    </row>
    <row r="1676" spans="1:13" x14ac:dyDescent="0.25">
      <c r="A1676" t="s">
        <v>31</v>
      </c>
      <c r="B1676" t="s">
        <v>336</v>
      </c>
      <c r="C1676" s="2">
        <v>45595</v>
      </c>
      <c r="D1676" s="91">
        <v>3.75</v>
      </c>
      <c r="E1676" t="s">
        <v>5</v>
      </c>
      <c r="F1676">
        <v>4011280</v>
      </c>
      <c r="G1676" t="s">
        <v>788</v>
      </c>
      <c r="H1676">
        <v>3.75</v>
      </c>
      <c r="I1676">
        <v>0</v>
      </c>
      <c r="J1676">
        <v>0</v>
      </c>
      <c r="M1676"/>
    </row>
    <row r="1677" spans="1:13" x14ac:dyDescent="0.25">
      <c r="A1677" t="s">
        <v>31</v>
      </c>
      <c r="B1677" t="s">
        <v>336</v>
      </c>
      <c r="C1677" s="2">
        <v>45595</v>
      </c>
      <c r="D1677" s="91">
        <v>3.75</v>
      </c>
      <c r="E1677" t="s">
        <v>5</v>
      </c>
      <c r="F1677">
        <v>4011281</v>
      </c>
      <c r="G1677" t="s">
        <v>788</v>
      </c>
      <c r="H1677">
        <v>3.75</v>
      </c>
      <c r="I1677">
        <v>0</v>
      </c>
      <c r="J1677">
        <v>0</v>
      </c>
      <c r="M1677"/>
    </row>
    <row r="1678" spans="1:13" hidden="1" x14ac:dyDescent="0.25">
      <c r="A1678" t="s">
        <v>106</v>
      </c>
      <c r="B1678" t="s">
        <v>432</v>
      </c>
      <c r="C1678" s="2">
        <v>45595</v>
      </c>
      <c r="D1678" s="91">
        <v>0</v>
      </c>
      <c r="E1678" t="s">
        <v>26</v>
      </c>
      <c r="F1678">
        <v>4011289</v>
      </c>
      <c r="G1678" t="s">
        <v>788</v>
      </c>
      <c r="H1678">
        <v>0</v>
      </c>
      <c r="I1678">
        <v>0</v>
      </c>
      <c r="J1678">
        <v>0</v>
      </c>
      <c r="M1678"/>
    </row>
    <row r="1679" spans="1:13" hidden="1" x14ac:dyDescent="0.25">
      <c r="A1679" t="s">
        <v>106</v>
      </c>
      <c r="B1679" t="s">
        <v>56</v>
      </c>
      <c r="C1679" s="2">
        <v>45595</v>
      </c>
      <c r="D1679" s="91">
        <v>0</v>
      </c>
      <c r="E1679" t="s">
        <v>5</v>
      </c>
      <c r="F1679">
        <v>4011290</v>
      </c>
      <c r="G1679" t="s">
        <v>788</v>
      </c>
      <c r="H1679">
        <v>0</v>
      </c>
      <c r="I1679">
        <v>0</v>
      </c>
      <c r="J1679">
        <v>0</v>
      </c>
      <c r="M1679"/>
    </row>
    <row r="1680" spans="1:13" hidden="1" x14ac:dyDescent="0.25">
      <c r="A1680" t="s">
        <v>106</v>
      </c>
      <c r="B1680" t="s">
        <v>392</v>
      </c>
      <c r="C1680" s="2">
        <v>45595</v>
      </c>
      <c r="D1680" s="91">
        <v>0</v>
      </c>
      <c r="E1680" t="s">
        <v>5</v>
      </c>
      <c r="F1680">
        <v>4011298</v>
      </c>
      <c r="G1680" t="s">
        <v>788</v>
      </c>
      <c r="H1680">
        <v>0</v>
      </c>
      <c r="I1680">
        <v>0</v>
      </c>
      <c r="J1680">
        <v>0</v>
      </c>
      <c r="M1680"/>
    </row>
    <row r="1681" spans="1:13" x14ac:dyDescent="0.25">
      <c r="A1681" t="s">
        <v>31</v>
      </c>
      <c r="B1681" t="s">
        <v>336</v>
      </c>
      <c r="C1681" s="2">
        <v>45595</v>
      </c>
      <c r="D1681" s="91">
        <v>3.75</v>
      </c>
      <c r="E1681" t="s">
        <v>5</v>
      </c>
      <c r="F1681">
        <v>4011307</v>
      </c>
      <c r="G1681" t="s">
        <v>788</v>
      </c>
      <c r="H1681">
        <v>3.75</v>
      </c>
      <c r="I1681">
        <v>0</v>
      </c>
      <c r="J1681">
        <v>0</v>
      </c>
      <c r="M1681"/>
    </row>
    <row r="1682" spans="1:13" x14ac:dyDescent="0.25">
      <c r="A1682" t="s">
        <v>31</v>
      </c>
      <c r="B1682" t="s">
        <v>336</v>
      </c>
      <c r="C1682" s="2">
        <v>45595</v>
      </c>
      <c r="D1682" s="91">
        <v>3.75</v>
      </c>
      <c r="E1682" t="s">
        <v>5</v>
      </c>
      <c r="F1682">
        <v>4011308</v>
      </c>
      <c r="G1682" t="s">
        <v>788</v>
      </c>
      <c r="H1682">
        <v>3.75</v>
      </c>
      <c r="I1682">
        <v>0</v>
      </c>
      <c r="J1682">
        <v>0</v>
      </c>
      <c r="M1682"/>
    </row>
    <row r="1683" spans="1:13" x14ac:dyDescent="0.25">
      <c r="A1683" t="s">
        <v>31</v>
      </c>
      <c r="B1683" t="s">
        <v>336</v>
      </c>
      <c r="C1683" s="2">
        <v>45595</v>
      </c>
      <c r="D1683" s="91">
        <v>3.75</v>
      </c>
      <c r="E1683" t="s">
        <v>5</v>
      </c>
      <c r="F1683">
        <v>4011309</v>
      </c>
      <c r="G1683" t="s">
        <v>788</v>
      </c>
      <c r="H1683">
        <v>3.75</v>
      </c>
      <c r="I1683">
        <v>0</v>
      </c>
      <c r="J1683">
        <v>0</v>
      </c>
      <c r="M1683"/>
    </row>
    <row r="1684" spans="1:13" x14ac:dyDescent="0.25">
      <c r="A1684" t="s">
        <v>31</v>
      </c>
      <c r="B1684" t="s">
        <v>336</v>
      </c>
      <c r="C1684" s="2">
        <v>45595</v>
      </c>
      <c r="D1684" s="91">
        <v>3.75</v>
      </c>
      <c r="E1684" t="s">
        <v>5</v>
      </c>
      <c r="F1684">
        <v>4011310</v>
      </c>
      <c r="G1684" t="s">
        <v>788</v>
      </c>
      <c r="H1684">
        <v>3.75</v>
      </c>
      <c r="I1684">
        <v>0</v>
      </c>
      <c r="J1684">
        <v>0</v>
      </c>
      <c r="M1684"/>
    </row>
    <row r="1685" spans="1:13" hidden="1" x14ac:dyDescent="0.25">
      <c r="A1685" t="s">
        <v>106</v>
      </c>
      <c r="B1685" t="s">
        <v>582</v>
      </c>
      <c r="C1685" s="2">
        <v>45595</v>
      </c>
      <c r="D1685" s="91">
        <v>0</v>
      </c>
      <c r="E1685" t="s">
        <v>26</v>
      </c>
      <c r="F1685">
        <v>4011312</v>
      </c>
      <c r="G1685" t="s">
        <v>788</v>
      </c>
      <c r="H1685">
        <v>0</v>
      </c>
      <c r="I1685">
        <v>0</v>
      </c>
      <c r="J1685">
        <v>0</v>
      </c>
      <c r="M1685"/>
    </row>
    <row r="1686" spans="1:13" hidden="1" x14ac:dyDescent="0.25">
      <c r="A1686" t="s">
        <v>106</v>
      </c>
      <c r="B1686" t="s">
        <v>390</v>
      </c>
      <c r="C1686" s="2">
        <v>45595</v>
      </c>
      <c r="D1686" s="91">
        <v>5</v>
      </c>
      <c r="E1686" t="s">
        <v>5</v>
      </c>
      <c r="F1686">
        <v>4011315</v>
      </c>
      <c r="G1686" t="s">
        <v>788</v>
      </c>
      <c r="H1686">
        <v>5</v>
      </c>
      <c r="I1686">
        <v>0</v>
      </c>
      <c r="J1686">
        <v>0</v>
      </c>
      <c r="M1686"/>
    </row>
    <row r="1687" spans="1:13" x14ac:dyDescent="0.25">
      <c r="A1687" t="s">
        <v>31</v>
      </c>
      <c r="B1687" t="s">
        <v>336</v>
      </c>
      <c r="C1687" s="2">
        <v>45595</v>
      </c>
      <c r="D1687" s="91">
        <v>3.75</v>
      </c>
      <c r="E1687" t="s">
        <v>5</v>
      </c>
      <c r="F1687">
        <v>4011319</v>
      </c>
      <c r="G1687" t="s">
        <v>788</v>
      </c>
      <c r="H1687">
        <v>3.75</v>
      </c>
      <c r="I1687">
        <v>0</v>
      </c>
      <c r="J1687">
        <v>0</v>
      </c>
      <c r="M1687"/>
    </row>
    <row r="1688" spans="1:13" x14ac:dyDescent="0.25">
      <c r="A1688" t="s">
        <v>31</v>
      </c>
      <c r="B1688" t="s">
        <v>333</v>
      </c>
      <c r="C1688" s="2">
        <v>45595</v>
      </c>
      <c r="D1688" s="91">
        <v>3.75</v>
      </c>
      <c r="E1688" t="s">
        <v>5</v>
      </c>
      <c r="F1688">
        <v>4011325</v>
      </c>
      <c r="G1688" t="s">
        <v>788</v>
      </c>
      <c r="H1688">
        <v>3.75</v>
      </c>
      <c r="I1688">
        <v>0</v>
      </c>
      <c r="J1688">
        <v>0</v>
      </c>
      <c r="M1688"/>
    </row>
    <row r="1689" spans="1:13" hidden="1" x14ac:dyDescent="0.25">
      <c r="A1689" t="s">
        <v>106</v>
      </c>
      <c r="B1689" t="s">
        <v>331</v>
      </c>
      <c r="C1689" s="2">
        <v>45595</v>
      </c>
      <c r="D1689" s="91">
        <v>0</v>
      </c>
      <c r="E1689" t="s">
        <v>5</v>
      </c>
      <c r="F1689">
        <v>4011330</v>
      </c>
      <c r="G1689" t="s">
        <v>788</v>
      </c>
      <c r="H1689">
        <v>0</v>
      </c>
      <c r="I1689">
        <v>0</v>
      </c>
      <c r="J1689">
        <v>0</v>
      </c>
      <c r="M1689"/>
    </row>
    <row r="1690" spans="1:13" hidden="1" x14ac:dyDescent="0.25">
      <c r="A1690" t="s">
        <v>106</v>
      </c>
      <c r="B1690" t="s">
        <v>55</v>
      </c>
      <c r="C1690" s="2">
        <v>45595</v>
      </c>
      <c r="D1690" s="91">
        <v>0</v>
      </c>
      <c r="E1690" t="s">
        <v>19</v>
      </c>
      <c r="F1690">
        <v>4011331</v>
      </c>
      <c r="G1690" t="s">
        <v>788</v>
      </c>
      <c r="H1690">
        <v>0</v>
      </c>
      <c r="I1690">
        <v>0</v>
      </c>
      <c r="J1690">
        <v>0</v>
      </c>
      <c r="M1690"/>
    </row>
    <row r="1691" spans="1:13" hidden="1" x14ac:dyDescent="0.25">
      <c r="A1691" t="s">
        <v>92</v>
      </c>
      <c r="B1691" t="s">
        <v>55</v>
      </c>
      <c r="C1691" s="2">
        <v>45595</v>
      </c>
      <c r="D1691" s="91">
        <v>0</v>
      </c>
      <c r="E1691" t="s">
        <v>5</v>
      </c>
      <c r="F1691">
        <v>4011365</v>
      </c>
      <c r="G1691" t="s">
        <v>788</v>
      </c>
      <c r="H1691">
        <v>0</v>
      </c>
      <c r="I1691">
        <v>0</v>
      </c>
      <c r="J1691">
        <v>0</v>
      </c>
      <c r="M1691"/>
    </row>
    <row r="1692" spans="1:13" x14ac:dyDescent="0.25">
      <c r="A1692" t="s">
        <v>31</v>
      </c>
      <c r="B1692" t="s">
        <v>336</v>
      </c>
      <c r="C1692" s="2">
        <v>45595</v>
      </c>
      <c r="D1692" s="91">
        <v>3.75</v>
      </c>
      <c r="E1692" t="s">
        <v>5</v>
      </c>
      <c r="F1692">
        <v>4011366</v>
      </c>
      <c r="G1692" t="s">
        <v>788</v>
      </c>
      <c r="H1692">
        <v>3.75</v>
      </c>
      <c r="I1692">
        <v>0</v>
      </c>
      <c r="J1692">
        <v>0</v>
      </c>
      <c r="M1692"/>
    </row>
    <row r="1693" spans="1:13" x14ac:dyDescent="0.25">
      <c r="A1693" t="s">
        <v>31</v>
      </c>
      <c r="B1693" t="s">
        <v>333</v>
      </c>
      <c r="C1693" s="2">
        <v>45595</v>
      </c>
      <c r="D1693" s="91">
        <v>3.75</v>
      </c>
      <c r="E1693" t="s">
        <v>5</v>
      </c>
      <c r="F1693">
        <v>4011367</v>
      </c>
      <c r="G1693" t="s">
        <v>788</v>
      </c>
      <c r="H1693">
        <v>3.75</v>
      </c>
      <c r="I1693">
        <v>0</v>
      </c>
      <c r="J1693">
        <v>0</v>
      </c>
      <c r="M1693"/>
    </row>
    <row r="1694" spans="1:13" x14ac:dyDescent="0.25">
      <c r="A1694" t="s">
        <v>31</v>
      </c>
      <c r="B1694" t="s">
        <v>336</v>
      </c>
      <c r="C1694" s="2">
        <v>45595</v>
      </c>
      <c r="D1694" s="91">
        <v>3.75</v>
      </c>
      <c r="E1694" t="s">
        <v>5</v>
      </c>
      <c r="F1694">
        <v>4011368</v>
      </c>
      <c r="G1694" t="s">
        <v>788</v>
      </c>
      <c r="H1694">
        <v>3.75</v>
      </c>
      <c r="I1694">
        <v>0</v>
      </c>
      <c r="J1694">
        <v>0</v>
      </c>
      <c r="M1694"/>
    </row>
    <row r="1695" spans="1:13" x14ac:dyDescent="0.25">
      <c r="A1695" t="s">
        <v>31</v>
      </c>
      <c r="B1695" t="s">
        <v>336</v>
      </c>
      <c r="C1695" s="2">
        <v>45595</v>
      </c>
      <c r="D1695" s="91">
        <v>3.75</v>
      </c>
      <c r="E1695" t="s">
        <v>5</v>
      </c>
      <c r="F1695">
        <v>4011369</v>
      </c>
      <c r="G1695" t="s">
        <v>788</v>
      </c>
      <c r="H1695">
        <v>3.75</v>
      </c>
      <c r="I1695">
        <v>0</v>
      </c>
      <c r="J1695">
        <v>0</v>
      </c>
      <c r="M1695"/>
    </row>
    <row r="1696" spans="1:13" x14ac:dyDescent="0.25">
      <c r="A1696" t="s">
        <v>31</v>
      </c>
      <c r="B1696" t="s">
        <v>336</v>
      </c>
      <c r="C1696" s="2">
        <v>45595</v>
      </c>
      <c r="D1696" s="91">
        <v>3.75</v>
      </c>
      <c r="E1696" t="s">
        <v>5</v>
      </c>
      <c r="F1696">
        <v>4011370</v>
      </c>
      <c r="G1696" t="s">
        <v>788</v>
      </c>
      <c r="H1696">
        <v>3.75</v>
      </c>
      <c r="I1696">
        <v>0</v>
      </c>
      <c r="J1696">
        <v>0</v>
      </c>
      <c r="M1696"/>
    </row>
    <row r="1697" spans="1:13" x14ac:dyDescent="0.25">
      <c r="A1697" t="s">
        <v>31</v>
      </c>
      <c r="B1697" t="s">
        <v>336</v>
      </c>
      <c r="C1697" s="2">
        <v>45595</v>
      </c>
      <c r="D1697" s="91">
        <v>3.75</v>
      </c>
      <c r="E1697" t="s">
        <v>5</v>
      </c>
      <c r="F1697">
        <v>4011371</v>
      </c>
      <c r="G1697" t="s">
        <v>788</v>
      </c>
      <c r="H1697">
        <v>3.75</v>
      </c>
      <c r="I1697">
        <v>0</v>
      </c>
      <c r="J1697">
        <v>0</v>
      </c>
      <c r="M1697"/>
    </row>
    <row r="1698" spans="1:13" hidden="1" x14ac:dyDescent="0.25">
      <c r="A1698" t="s">
        <v>92</v>
      </c>
      <c r="B1698" t="s">
        <v>60</v>
      </c>
      <c r="C1698" s="2">
        <v>45595</v>
      </c>
      <c r="D1698" s="91">
        <v>5</v>
      </c>
      <c r="E1698" t="s">
        <v>5</v>
      </c>
      <c r="F1698">
        <v>4011372</v>
      </c>
      <c r="G1698" t="s">
        <v>788</v>
      </c>
      <c r="H1698">
        <v>5</v>
      </c>
      <c r="I1698">
        <v>0</v>
      </c>
      <c r="J1698">
        <v>0</v>
      </c>
      <c r="M1698"/>
    </row>
    <row r="1699" spans="1:13" hidden="1" x14ac:dyDescent="0.25">
      <c r="A1699" t="s">
        <v>92</v>
      </c>
      <c r="B1699" t="s">
        <v>60</v>
      </c>
      <c r="C1699" s="2">
        <v>45595</v>
      </c>
      <c r="D1699" s="91">
        <v>3.75</v>
      </c>
      <c r="E1699" t="s">
        <v>5</v>
      </c>
      <c r="F1699">
        <v>4011373</v>
      </c>
      <c r="G1699" t="s">
        <v>788</v>
      </c>
      <c r="H1699">
        <v>3.75</v>
      </c>
      <c r="I1699">
        <v>0</v>
      </c>
      <c r="J1699">
        <v>0</v>
      </c>
      <c r="M1699"/>
    </row>
    <row r="1700" spans="1:13" x14ac:dyDescent="0.25">
      <c r="A1700" t="s">
        <v>31</v>
      </c>
      <c r="B1700" t="s">
        <v>333</v>
      </c>
      <c r="C1700" s="2">
        <v>45595</v>
      </c>
      <c r="D1700" s="91">
        <v>3.75</v>
      </c>
      <c r="E1700" t="s">
        <v>5</v>
      </c>
      <c r="F1700">
        <v>4011376</v>
      </c>
      <c r="G1700" t="s">
        <v>788</v>
      </c>
      <c r="H1700">
        <v>3.75</v>
      </c>
      <c r="I1700">
        <v>0</v>
      </c>
      <c r="J1700">
        <v>0</v>
      </c>
      <c r="M1700"/>
    </row>
    <row r="1701" spans="1:13" x14ac:dyDescent="0.25">
      <c r="A1701" t="s">
        <v>31</v>
      </c>
      <c r="B1701" t="s">
        <v>55</v>
      </c>
      <c r="C1701" s="2">
        <v>45595</v>
      </c>
      <c r="D1701" s="91">
        <v>3.75</v>
      </c>
      <c r="E1701" t="s">
        <v>19</v>
      </c>
      <c r="F1701">
        <v>4011381</v>
      </c>
      <c r="G1701" t="s">
        <v>788</v>
      </c>
      <c r="H1701">
        <v>3.75</v>
      </c>
      <c r="I1701">
        <v>0</v>
      </c>
      <c r="J1701">
        <v>0</v>
      </c>
      <c r="M1701"/>
    </row>
    <row r="1702" spans="1:13" x14ac:dyDescent="0.25">
      <c r="A1702" t="s">
        <v>31</v>
      </c>
      <c r="B1702" t="s">
        <v>698</v>
      </c>
      <c r="C1702" s="2">
        <v>45595</v>
      </c>
      <c r="D1702" s="91">
        <v>3.75</v>
      </c>
      <c r="E1702" t="s">
        <v>5</v>
      </c>
      <c r="F1702">
        <v>4011382</v>
      </c>
      <c r="G1702" t="s">
        <v>788</v>
      </c>
      <c r="H1702">
        <v>3.75</v>
      </c>
      <c r="I1702">
        <v>0</v>
      </c>
      <c r="J1702">
        <v>0</v>
      </c>
      <c r="M1702"/>
    </row>
    <row r="1703" spans="1:13" hidden="1" x14ac:dyDescent="0.25">
      <c r="A1703" t="s">
        <v>92</v>
      </c>
      <c r="B1703" t="s">
        <v>582</v>
      </c>
      <c r="C1703" s="2">
        <v>45595</v>
      </c>
      <c r="D1703" s="91">
        <v>0</v>
      </c>
      <c r="E1703" t="s">
        <v>26</v>
      </c>
      <c r="F1703">
        <v>4011385</v>
      </c>
      <c r="G1703" t="s">
        <v>788</v>
      </c>
      <c r="H1703">
        <v>0</v>
      </c>
      <c r="I1703">
        <v>0</v>
      </c>
      <c r="J1703">
        <v>0</v>
      </c>
      <c r="M1703"/>
    </row>
    <row r="1704" spans="1:13" hidden="1" x14ac:dyDescent="0.25">
      <c r="A1704" t="s">
        <v>92</v>
      </c>
      <c r="B1704" t="s">
        <v>461</v>
      </c>
      <c r="C1704" s="2">
        <v>45595</v>
      </c>
      <c r="D1704" s="91">
        <v>0</v>
      </c>
      <c r="E1704" t="s">
        <v>5</v>
      </c>
      <c r="F1704">
        <v>4011386</v>
      </c>
      <c r="G1704" t="s">
        <v>788</v>
      </c>
      <c r="H1704">
        <v>0</v>
      </c>
      <c r="I1704">
        <v>0</v>
      </c>
      <c r="J1704">
        <v>0</v>
      </c>
      <c r="M1704"/>
    </row>
    <row r="1705" spans="1:13" hidden="1" x14ac:dyDescent="0.25">
      <c r="A1705" t="s">
        <v>92</v>
      </c>
      <c r="B1705" t="s">
        <v>444</v>
      </c>
      <c r="C1705" s="2">
        <v>45595</v>
      </c>
      <c r="D1705" s="91">
        <v>0</v>
      </c>
      <c r="E1705" t="s">
        <v>5</v>
      </c>
      <c r="F1705">
        <v>4011395</v>
      </c>
      <c r="G1705" t="s">
        <v>788</v>
      </c>
      <c r="H1705">
        <v>0</v>
      </c>
      <c r="I1705">
        <v>0</v>
      </c>
      <c r="J1705">
        <v>0</v>
      </c>
      <c r="M1705"/>
    </row>
    <row r="1706" spans="1:13" hidden="1" x14ac:dyDescent="0.25">
      <c r="A1706" t="s">
        <v>92</v>
      </c>
      <c r="B1706" t="s">
        <v>582</v>
      </c>
      <c r="C1706" s="2">
        <v>45595</v>
      </c>
      <c r="D1706" s="91">
        <v>0</v>
      </c>
      <c r="E1706" t="s">
        <v>26</v>
      </c>
      <c r="F1706">
        <v>4011396</v>
      </c>
      <c r="G1706" t="s">
        <v>788</v>
      </c>
      <c r="H1706">
        <v>0</v>
      </c>
      <c r="I1706">
        <v>0</v>
      </c>
      <c r="J1706">
        <v>0</v>
      </c>
      <c r="M1706"/>
    </row>
    <row r="1707" spans="1:13" x14ac:dyDescent="0.25">
      <c r="A1707" t="s">
        <v>31</v>
      </c>
      <c r="B1707" t="s">
        <v>55</v>
      </c>
      <c r="C1707" s="2">
        <v>45595</v>
      </c>
      <c r="D1707" s="91">
        <v>3.75</v>
      </c>
      <c r="E1707" t="s">
        <v>19</v>
      </c>
      <c r="F1707">
        <v>4011403</v>
      </c>
      <c r="G1707" t="s">
        <v>788</v>
      </c>
      <c r="H1707">
        <v>3.75</v>
      </c>
      <c r="I1707">
        <v>0</v>
      </c>
      <c r="J1707">
        <v>0</v>
      </c>
      <c r="M1707"/>
    </row>
    <row r="1708" spans="1:13" x14ac:dyDescent="0.25">
      <c r="A1708" t="s">
        <v>31</v>
      </c>
      <c r="B1708" t="s">
        <v>55</v>
      </c>
      <c r="C1708" s="2">
        <v>45595</v>
      </c>
      <c r="D1708" s="91">
        <v>0</v>
      </c>
      <c r="E1708" t="s">
        <v>19</v>
      </c>
      <c r="F1708">
        <v>4011404</v>
      </c>
      <c r="G1708" t="s">
        <v>788</v>
      </c>
      <c r="H1708">
        <v>3.75</v>
      </c>
      <c r="I1708">
        <v>1</v>
      </c>
      <c r="J1708">
        <v>3.75</v>
      </c>
      <c r="M1708"/>
    </row>
    <row r="1709" spans="1:13" hidden="1" x14ac:dyDescent="0.25">
      <c r="A1709" t="s">
        <v>92</v>
      </c>
      <c r="B1709" t="s">
        <v>392</v>
      </c>
      <c r="C1709" s="2">
        <v>45595</v>
      </c>
      <c r="D1709" s="91">
        <v>5</v>
      </c>
      <c r="E1709" t="s">
        <v>26</v>
      </c>
      <c r="F1709">
        <v>4011407</v>
      </c>
      <c r="G1709" t="s">
        <v>788</v>
      </c>
      <c r="H1709">
        <v>5</v>
      </c>
      <c r="I1709">
        <v>0</v>
      </c>
      <c r="J1709">
        <v>0</v>
      </c>
      <c r="M1709"/>
    </row>
    <row r="1710" spans="1:13" hidden="1" x14ac:dyDescent="0.25">
      <c r="A1710" t="s">
        <v>92</v>
      </c>
      <c r="B1710" t="s">
        <v>581</v>
      </c>
      <c r="C1710" s="2">
        <v>45595</v>
      </c>
      <c r="D1710" s="91">
        <v>5.5</v>
      </c>
      <c r="E1710" t="s">
        <v>5</v>
      </c>
      <c r="F1710">
        <v>4011408</v>
      </c>
      <c r="G1710" t="s">
        <v>788</v>
      </c>
      <c r="H1710">
        <v>5.5</v>
      </c>
      <c r="I1710">
        <v>0</v>
      </c>
      <c r="J1710">
        <v>0</v>
      </c>
      <c r="M1710"/>
    </row>
    <row r="1711" spans="1:13" hidden="1" x14ac:dyDescent="0.25">
      <c r="A1711" t="s">
        <v>106</v>
      </c>
      <c r="B1711" t="s">
        <v>55</v>
      </c>
      <c r="C1711" s="2">
        <v>45595</v>
      </c>
      <c r="D1711" s="91">
        <v>0</v>
      </c>
      <c r="E1711" t="s">
        <v>5</v>
      </c>
      <c r="F1711">
        <v>4011412</v>
      </c>
      <c r="G1711" t="s">
        <v>788</v>
      </c>
      <c r="H1711">
        <v>0</v>
      </c>
      <c r="I1711">
        <v>0</v>
      </c>
      <c r="J1711">
        <v>0</v>
      </c>
      <c r="M1711"/>
    </row>
    <row r="1712" spans="1:13" hidden="1" x14ac:dyDescent="0.25">
      <c r="A1712" t="s">
        <v>106</v>
      </c>
      <c r="B1712" t="s">
        <v>56</v>
      </c>
      <c r="C1712" s="2">
        <v>45595</v>
      </c>
      <c r="D1712" s="91">
        <v>0</v>
      </c>
      <c r="E1712" t="s">
        <v>5</v>
      </c>
      <c r="F1712">
        <v>4011415</v>
      </c>
      <c r="G1712" t="s">
        <v>788</v>
      </c>
      <c r="H1712">
        <v>0</v>
      </c>
      <c r="I1712">
        <v>0</v>
      </c>
      <c r="J1712">
        <v>0</v>
      </c>
      <c r="M1712"/>
    </row>
    <row r="1713" spans="1:13" x14ac:dyDescent="0.25">
      <c r="A1713" t="s">
        <v>31</v>
      </c>
      <c r="B1713" t="s">
        <v>734</v>
      </c>
      <c r="C1713" s="2">
        <v>45595</v>
      </c>
      <c r="D1713" s="91">
        <v>0</v>
      </c>
      <c r="E1713" t="s">
        <v>5</v>
      </c>
      <c r="F1713">
        <v>4011416</v>
      </c>
      <c r="G1713" t="s">
        <v>788</v>
      </c>
      <c r="H1713">
        <v>3.75</v>
      </c>
      <c r="I1713">
        <v>1</v>
      </c>
      <c r="J1713">
        <v>3.75</v>
      </c>
      <c r="M1713"/>
    </row>
    <row r="1714" spans="1:13" hidden="1" x14ac:dyDescent="0.25">
      <c r="A1714" t="s">
        <v>106</v>
      </c>
      <c r="B1714" t="s">
        <v>55</v>
      </c>
      <c r="C1714" s="2">
        <v>45595</v>
      </c>
      <c r="D1714" s="91">
        <v>0</v>
      </c>
      <c r="E1714" t="s">
        <v>5</v>
      </c>
      <c r="F1714">
        <v>4011425</v>
      </c>
      <c r="G1714" t="s">
        <v>788</v>
      </c>
      <c r="H1714">
        <v>0</v>
      </c>
      <c r="I1714">
        <v>0</v>
      </c>
      <c r="J1714">
        <v>0</v>
      </c>
      <c r="M1714"/>
    </row>
    <row r="1715" spans="1:13" hidden="1" x14ac:dyDescent="0.25">
      <c r="A1715" t="s">
        <v>106</v>
      </c>
      <c r="B1715" t="s">
        <v>432</v>
      </c>
      <c r="C1715" s="2">
        <v>45595</v>
      </c>
      <c r="D1715" s="91">
        <v>0</v>
      </c>
      <c r="E1715" t="s">
        <v>26</v>
      </c>
      <c r="F1715">
        <v>4011440</v>
      </c>
      <c r="G1715" t="s">
        <v>788</v>
      </c>
      <c r="H1715">
        <v>0</v>
      </c>
      <c r="I1715">
        <v>0</v>
      </c>
      <c r="J1715">
        <v>0</v>
      </c>
      <c r="M1715"/>
    </row>
    <row r="1716" spans="1:13" hidden="1" x14ac:dyDescent="0.25">
      <c r="A1716" t="s">
        <v>106</v>
      </c>
      <c r="B1716" t="s">
        <v>392</v>
      </c>
      <c r="C1716" s="2">
        <v>45595</v>
      </c>
      <c r="D1716" s="91">
        <v>5</v>
      </c>
      <c r="E1716" t="s">
        <v>26</v>
      </c>
      <c r="F1716">
        <v>4011457</v>
      </c>
      <c r="G1716" t="s">
        <v>788</v>
      </c>
      <c r="H1716">
        <v>5</v>
      </c>
      <c r="I1716">
        <v>0</v>
      </c>
      <c r="J1716">
        <v>0</v>
      </c>
      <c r="M1716"/>
    </row>
    <row r="1717" spans="1:13" x14ac:dyDescent="0.25">
      <c r="A1717" t="s">
        <v>31</v>
      </c>
      <c r="B1717" t="s">
        <v>734</v>
      </c>
      <c r="C1717" s="2">
        <v>45595</v>
      </c>
      <c r="D1717" s="91">
        <v>0</v>
      </c>
      <c r="E1717" t="s">
        <v>5</v>
      </c>
      <c r="F1717">
        <v>4011464</v>
      </c>
      <c r="G1717" t="s">
        <v>788</v>
      </c>
      <c r="H1717">
        <v>3.75</v>
      </c>
      <c r="I1717">
        <v>1</v>
      </c>
      <c r="J1717">
        <v>3.75</v>
      </c>
      <c r="M1717"/>
    </row>
    <row r="1718" spans="1:13" x14ac:dyDescent="0.25">
      <c r="A1718" t="s">
        <v>31</v>
      </c>
      <c r="B1718" t="s">
        <v>55</v>
      </c>
      <c r="C1718" s="2">
        <v>45595</v>
      </c>
      <c r="D1718" s="91">
        <v>0</v>
      </c>
      <c r="E1718" t="s">
        <v>5</v>
      </c>
      <c r="F1718">
        <v>4011465</v>
      </c>
      <c r="G1718" t="s">
        <v>788</v>
      </c>
      <c r="H1718">
        <v>3.75</v>
      </c>
      <c r="I1718">
        <v>1</v>
      </c>
      <c r="J1718">
        <v>3.75</v>
      </c>
      <c r="M1718"/>
    </row>
    <row r="1719" spans="1:13" x14ac:dyDescent="0.25">
      <c r="A1719" t="s">
        <v>31</v>
      </c>
      <c r="B1719" t="s">
        <v>333</v>
      </c>
      <c r="C1719" s="2">
        <v>45595</v>
      </c>
      <c r="D1719" s="91">
        <v>3.75</v>
      </c>
      <c r="E1719" t="s">
        <v>5</v>
      </c>
      <c r="F1719">
        <v>4011466</v>
      </c>
      <c r="G1719" t="s">
        <v>788</v>
      </c>
      <c r="H1719">
        <v>3.75</v>
      </c>
      <c r="I1719">
        <v>0</v>
      </c>
      <c r="J1719">
        <v>0</v>
      </c>
      <c r="M1719"/>
    </row>
    <row r="1720" spans="1:13" x14ac:dyDescent="0.25">
      <c r="A1720" t="s">
        <v>31</v>
      </c>
      <c r="B1720" t="s">
        <v>734</v>
      </c>
      <c r="C1720" s="2">
        <v>45595</v>
      </c>
      <c r="D1720" s="91">
        <v>0</v>
      </c>
      <c r="E1720" t="s">
        <v>5</v>
      </c>
      <c r="F1720">
        <v>4011467</v>
      </c>
      <c r="G1720" t="s">
        <v>788</v>
      </c>
      <c r="H1720">
        <v>3.75</v>
      </c>
      <c r="I1720">
        <v>1</v>
      </c>
      <c r="J1720">
        <v>3.75</v>
      </c>
      <c r="M1720"/>
    </row>
    <row r="1721" spans="1:13" hidden="1" x14ac:dyDescent="0.25">
      <c r="A1721" t="s">
        <v>106</v>
      </c>
      <c r="B1721" t="s">
        <v>444</v>
      </c>
      <c r="C1721" s="2">
        <v>45595</v>
      </c>
      <c r="D1721" s="91">
        <v>0</v>
      </c>
      <c r="E1721" t="s">
        <v>5</v>
      </c>
      <c r="F1721">
        <v>4011468</v>
      </c>
      <c r="G1721" t="s">
        <v>788</v>
      </c>
      <c r="H1721">
        <v>0</v>
      </c>
      <c r="I1721">
        <v>0</v>
      </c>
      <c r="J1721">
        <v>0</v>
      </c>
      <c r="M1721"/>
    </row>
    <row r="1722" spans="1:13" x14ac:dyDescent="0.25">
      <c r="A1722" t="s">
        <v>31</v>
      </c>
      <c r="B1722" t="s">
        <v>333</v>
      </c>
      <c r="C1722" s="2">
        <v>45595</v>
      </c>
      <c r="D1722" s="91">
        <v>3.75</v>
      </c>
      <c r="E1722" t="s">
        <v>5</v>
      </c>
      <c r="F1722">
        <v>4011474</v>
      </c>
      <c r="G1722" t="s">
        <v>788</v>
      </c>
      <c r="H1722">
        <v>3.75</v>
      </c>
      <c r="I1722">
        <v>0</v>
      </c>
      <c r="J1722">
        <v>0</v>
      </c>
      <c r="M1722"/>
    </row>
    <row r="1723" spans="1:13" hidden="1" x14ac:dyDescent="0.25">
      <c r="A1723" t="s">
        <v>106</v>
      </c>
      <c r="B1723" t="s">
        <v>392</v>
      </c>
      <c r="C1723" s="2">
        <v>45595</v>
      </c>
      <c r="D1723" s="91">
        <v>5</v>
      </c>
      <c r="E1723" t="s">
        <v>26</v>
      </c>
      <c r="F1723">
        <v>4011475</v>
      </c>
      <c r="G1723" t="s">
        <v>788</v>
      </c>
      <c r="H1723">
        <v>5</v>
      </c>
      <c r="I1723">
        <v>0</v>
      </c>
      <c r="J1723">
        <v>0</v>
      </c>
      <c r="M1723"/>
    </row>
    <row r="1724" spans="1:13" hidden="1" x14ac:dyDescent="0.25">
      <c r="A1724" t="s">
        <v>106</v>
      </c>
      <c r="B1724" t="s">
        <v>56</v>
      </c>
      <c r="C1724" s="2">
        <v>45595</v>
      </c>
      <c r="D1724" s="91">
        <v>5</v>
      </c>
      <c r="E1724" t="s">
        <v>5</v>
      </c>
      <c r="F1724">
        <v>4011476</v>
      </c>
      <c r="G1724" t="s">
        <v>788</v>
      </c>
      <c r="H1724">
        <v>5</v>
      </c>
      <c r="I1724">
        <v>0</v>
      </c>
      <c r="J1724">
        <v>0</v>
      </c>
      <c r="M1724"/>
    </row>
    <row r="1725" spans="1:13" x14ac:dyDescent="0.25">
      <c r="A1725" t="s">
        <v>31</v>
      </c>
      <c r="B1725" t="s">
        <v>333</v>
      </c>
      <c r="C1725" s="2">
        <v>45595</v>
      </c>
      <c r="D1725" s="91">
        <v>0</v>
      </c>
      <c r="E1725" t="s">
        <v>5</v>
      </c>
      <c r="F1725">
        <v>4011479</v>
      </c>
      <c r="G1725" t="s">
        <v>788</v>
      </c>
      <c r="H1725">
        <v>3.75</v>
      </c>
      <c r="I1725">
        <v>1</v>
      </c>
      <c r="J1725">
        <v>3.75</v>
      </c>
      <c r="M1725"/>
    </row>
    <row r="1726" spans="1:13" x14ac:dyDescent="0.25">
      <c r="A1726" t="s">
        <v>31</v>
      </c>
      <c r="B1726" t="s">
        <v>333</v>
      </c>
      <c r="C1726" s="2">
        <v>45595</v>
      </c>
      <c r="D1726" s="91">
        <v>0</v>
      </c>
      <c r="E1726" t="s">
        <v>5</v>
      </c>
      <c r="F1726">
        <v>4011482</v>
      </c>
      <c r="G1726" t="s">
        <v>788</v>
      </c>
      <c r="H1726">
        <v>3.75</v>
      </c>
      <c r="I1726">
        <v>1</v>
      </c>
      <c r="J1726">
        <v>3.75</v>
      </c>
      <c r="M1726"/>
    </row>
    <row r="1727" spans="1:13" x14ac:dyDescent="0.25">
      <c r="A1727" t="s">
        <v>31</v>
      </c>
      <c r="B1727" t="s">
        <v>734</v>
      </c>
      <c r="C1727" s="2">
        <v>45595</v>
      </c>
      <c r="D1727" s="91">
        <v>0</v>
      </c>
      <c r="E1727" t="s">
        <v>5</v>
      </c>
      <c r="F1727">
        <v>4011483</v>
      </c>
      <c r="G1727" t="s">
        <v>788</v>
      </c>
      <c r="H1727">
        <v>3.75</v>
      </c>
      <c r="I1727">
        <v>1</v>
      </c>
      <c r="J1727">
        <v>3.75</v>
      </c>
      <c r="M1727"/>
    </row>
    <row r="1728" spans="1:13" hidden="1" x14ac:dyDescent="0.25">
      <c r="A1728" t="s">
        <v>106</v>
      </c>
      <c r="B1728" t="s">
        <v>56</v>
      </c>
      <c r="C1728" s="2">
        <v>45595</v>
      </c>
      <c r="D1728" s="91">
        <v>0</v>
      </c>
      <c r="E1728" t="s">
        <v>5</v>
      </c>
      <c r="F1728">
        <v>4011484</v>
      </c>
      <c r="G1728" t="s">
        <v>788</v>
      </c>
      <c r="H1728">
        <v>0</v>
      </c>
      <c r="I1728">
        <v>0</v>
      </c>
      <c r="J1728">
        <v>0</v>
      </c>
      <c r="M1728"/>
    </row>
    <row r="1729" spans="1:13" hidden="1" x14ac:dyDescent="0.25">
      <c r="A1729" t="s">
        <v>106</v>
      </c>
      <c r="B1729" t="s">
        <v>55</v>
      </c>
      <c r="C1729" s="2">
        <v>45595</v>
      </c>
      <c r="D1729" s="91">
        <v>0</v>
      </c>
      <c r="E1729" t="s">
        <v>5</v>
      </c>
      <c r="F1729">
        <v>4011485</v>
      </c>
      <c r="G1729" t="s">
        <v>788</v>
      </c>
      <c r="H1729">
        <v>0</v>
      </c>
      <c r="I1729">
        <v>0</v>
      </c>
      <c r="J1729">
        <v>0</v>
      </c>
      <c r="M1729"/>
    </row>
    <row r="1730" spans="1:13" hidden="1" x14ac:dyDescent="0.25">
      <c r="A1730" t="s">
        <v>106</v>
      </c>
      <c r="B1730" t="s">
        <v>55</v>
      </c>
      <c r="C1730" s="2">
        <v>45595</v>
      </c>
      <c r="D1730" s="91">
        <v>5</v>
      </c>
      <c r="E1730" t="s">
        <v>5</v>
      </c>
      <c r="F1730">
        <v>4011486</v>
      </c>
      <c r="G1730" t="s">
        <v>788</v>
      </c>
      <c r="H1730">
        <v>5</v>
      </c>
      <c r="I1730">
        <v>0</v>
      </c>
      <c r="J1730">
        <v>0</v>
      </c>
      <c r="M1730"/>
    </row>
    <row r="1731" spans="1:13" hidden="1" x14ac:dyDescent="0.25">
      <c r="A1731" t="s">
        <v>106</v>
      </c>
      <c r="B1731" t="s">
        <v>55</v>
      </c>
      <c r="C1731" s="2">
        <v>45595</v>
      </c>
      <c r="D1731" s="91">
        <v>0</v>
      </c>
      <c r="E1731" t="s">
        <v>5</v>
      </c>
      <c r="F1731">
        <v>4011495</v>
      </c>
      <c r="G1731" t="s">
        <v>788</v>
      </c>
      <c r="H1731">
        <v>0</v>
      </c>
      <c r="I1731">
        <v>0</v>
      </c>
      <c r="J1731">
        <v>0</v>
      </c>
      <c r="M1731"/>
    </row>
    <row r="1732" spans="1:13" hidden="1" x14ac:dyDescent="0.25">
      <c r="A1732" t="s">
        <v>106</v>
      </c>
      <c r="B1732" t="s">
        <v>370</v>
      </c>
      <c r="C1732" s="2">
        <v>45595</v>
      </c>
      <c r="D1732" s="91">
        <v>0</v>
      </c>
      <c r="E1732" t="s">
        <v>5</v>
      </c>
      <c r="F1732">
        <v>4011496</v>
      </c>
      <c r="G1732" t="s">
        <v>788</v>
      </c>
      <c r="H1732">
        <v>0</v>
      </c>
      <c r="I1732">
        <v>0</v>
      </c>
      <c r="J1732">
        <v>0</v>
      </c>
      <c r="M1732"/>
    </row>
    <row r="1733" spans="1:13" x14ac:dyDescent="0.25">
      <c r="A1733" t="s">
        <v>31</v>
      </c>
      <c r="B1733" t="s">
        <v>55</v>
      </c>
      <c r="C1733" s="2">
        <v>45595</v>
      </c>
      <c r="D1733" s="91">
        <v>0</v>
      </c>
      <c r="E1733" t="s">
        <v>19</v>
      </c>
      <c r="F1733">
        <v>4011499</v>
      </c>
      <c r="G1733" t="s">
        <v>788</v>
      </c>
      <c r="H1733">
        <v>3.75</v>
      </c>
      <c r="I1733">
        <v>1</v>
      </c>
      <c r="J1733">
        <v>3.75</v>
      </c>
      <c r="M1733"/>
    </row>
    <row r="1734" spans="1:13" hidden="1" x14ac:dyDescent="0.25">
      <c r="A1734" t="s">
        <v>106</v>
      </c>
      <c r="B1734" t="s">
        <v>56</v>
      </c>
      <c r="C1734" s="2">
        <v>45595</v>
      </c>
      <c r="D1734" s="91">
        <v>0</v>
      </c>
      <c r="E1734" t="s">
        <v>5</v>
      </c>
      <c r="F1734">
        <v>4011501</v>
      </c>
      <c r="G1734" t="s">
        <v>788</v>
      </c>
      <c r="H1734">
        <v>0</v>
      </c>
      <c r="I1734">
        <v>0</v>
      </c>
      <c r="J1734">
        <v>0</v>
      </c>
      <c r="M1734"/>
    </row>
    <row r="1735" spans="1:13" hidden="1" x14ac:dyDescent="0.25">
      <c r="A1735" t="s">
        <v>106</v>
      </c>
      <c r="B1735" t="s">
        <v>56</v>
      </c>
      <c r="C1735" s="2">
        <v>45595</v>
      </c>
      <c r="D1735" s="91">
        <v>0</v>
      </c>
      <c r="E1735" t="s">
        <v>5</v>
      </c>
      <c r="F1735">
        <v>4011502</v>
      </c>
      <c r="G1735" t="s">
        <v>788</v>
      </c>
      <c r="H1735">
        <v>0</v>
      </c>
      <c r="I1735">
        <v>0</v>
      </c>
      <c r="J1735">
        <v>0</v>
      </c>
      <c r="M1735"/>
    </row>
    <row r="1736" spans="1:13" hidden="1" x14ac:dyDescent="0.25">
      <c r="A1736" t="s">
        <v>106</v>
      </c>
      <c r="B1736" t="s">
        <v>60</v>
      </c>
      <c r="C1736" s="2">
        <v>45595</v>
      </c>
      <c r="D1736" s="91">
        <v>5</v>
      </c>
      <c r="E1736" t="s">
        <v>5</v>
      </c>
      <c r="F1736">
        <v>4011503</v>
      </c>
      <c r="G1736" t="s">
        <v>788</v>
      </c>
      <c r="H1736">
        <v>5</v>
      </c>
      <c r="I1736">
        <v>0</v>
      </c>
      <c r="J1736">
        <v>0</v>
      </c>
      <c r="M1736"/>
    </row>
    <row r="1737" spans="1:13" hidden="1" x14ac:dyDescent="0.25">
      <c r="A1737" t="s">
        <v>106</v>
      </c>
      <c r="B1737" t="s">
        <v>461</v>
      </c>
      <c r="C1737" s="2">
        <v>45595</v>
      </c>
      <c r="D1737" s="91">
        <v>0</v>
      </c>
      <c r="E1737" t="s">
        <v>5</v>
      </c>
      <c r="F1737">
        <v>4011506</v>
      </c>
      <c r="G1737" t="s">
        <v>788</v>
      </c>
      <c r="H1737">
        <v>0</v>
      </c>
      <c r="I1737">
        <v>0</v>
      </c>
      <c r="J1737">
        <v>0</v>
      </c>
      <c r="M1737"/>
    </row>
    <row r="1738" spans="1:13" x14ac:dyDescent="0.25">
      <c r="A1738" t="s">
        <v>31</v>
      </c>
      <c r="B1738" t="s">
        <v>336</v>
      </c>
      <c r="C1738" s="2">
        <v>45595</v>
      </c>
      <c r="D1738" s="91">
        <v>3.75</v>
      </c>
      <c r="E1738" t="s">
        <v>5</v>
      </c>
      <c r="F1738">
        <v>4011509</v>
      </c>
      <c r="G1738" t="s">
        <v>788</v>
      </c>
      <c r="H1738">
        <v>3.75</v>
      </c>
      <c r="I1738">
        <v>0</v>
      </c>
      <c r="J1738">
        <v>0</v>
      </c>
      <c r="M1738"/>
    </row>
    <row r="1739" spans="1:13" hidden="1" x14ac:dyDescent="0.25">
      <c r="A1739" t="s">
        <v>92</v>
      </c>
      <c r="B1739" t="s">
        <v>390</v>
      </c>
      <c r="C1739" s="2">
        <v>45595</v>
      </c>
      <c r="D1739" s="91">
        <v>0</v>
      </c>
      <c r="E1739" t="s">
        <v>5</v>
      </c>
      <c r="F1739">
        <v>4011511</v>
      </c>
      <c r="G1739" t="s">
        <v>788</v>
      </c>
      <c r="H1739">
        <v>0</v>
      </c>
      <c r="I1739">
        <v>0</v>
      </c>
      <c r="J1739">
        <v>0</v>
      </c>
      <c r="M1739"/>
    </row>
    <row r="1740" spans="1:13" hidden="1" x14ac:dyDescent="0.25">
      <c r="A1740" t="s">
        <v>92</v>
      </c>
      <c r="B1740" t="s">
        <v>582</v>
      </c>
      <c r="C1740" s="2">
        <v>45595</v>
      </c>
      <c r="D1740" s="91">
        <v>0</v>
      </c>
      <c r="E1740" t="s">
        <v>26</v>
      </c>
      <c r="F1740">
        <v>4011512</v>
      </c>
      <c r="G1740" t="s">
        <v>788</v>
      </c>
      <c r="H1740">
        <v>0</v>
      </c>
      <c r="I1740">
        <v>0</v>
      </c>
      <c r="J1740">
        <v>0</v>
      </c>
      <c r="M1740"/>
    </row>
    <row r="1741" spans="1:13" x14ac:dyDescent="0.25">
      <c r="A1741" t="s">
        <v>31</v>
      </c>
      <c r="B1741" t="s">
        <v>55</v>
      </c>
      <c r="C1741" s="2">
        <v>45595</v>
      </c>
      <c r="D1741" s="91">
        <v>0</v>
      </c>
      <c r="E1741" t="s">
        <v>19</v>
      </c>
      <c r="F1741">
        <v>4011513</v>
      </c>
      <c r="G1741" t="s">
        <v>788</v>
      </c>
      <c r="H1741">
        <v>3.75</v>
      </c>
      <c r="I1741">
        <v>1</v>
      </c>
      <c r="J1741">
        <v>3.75</v>
      </c>
      <c r="M1741"/>
    </row>
    <row r="1742" spans="1:13" x14ac:dyDescent="0.25">
      <c r="A1742" t="s">
        <v>31</v>
      </c>
      <c r="B1742" t="s">
        <v>59</v>
      </c>
      <c r="C1742" s="2">
        <v>45595</v>
      </c>
      <c r="D1742" s="91">
        <v>0</v>
      </c>
      <c r="E1742" t="s">
        <v>5</v>
      </c>
      <c r="F1742">
        <v>4011514</v>
      </c>
      <c r="G1742" t="s">
        <v>788</v>
      </c>
      <c r="H1742">
        <v>0</v>
      </c>
      <c r="I1742">
        <v>0</v>
      </c>
      <c r="J1742">
        <v>0</v>
      </c>
      <c r="M1742"/>
    </row>
    <row r="1743" spans="1:13" x14ac:dyDescent="0.25">
      <c r="A1743" t="s">
        <v>31</v>
      </c>
      <c r="B1743" t="s">
        <v>698</v>
      </c>
      <c r="C1743" s="2">
        <v>45595</v>
      </c>
      <c r="D1743" s="91">
        <v>3.75</v>
      </c>
      <c r="E1743" t="s">
        <v>5</v>
      </c>
      <c r="F1743">
        <v>4011519</v>
      </c>
      <c r="G1743" t="s">
        <v>788</v>
      </c>
      <c r="H1743">
        <v>3.75</v>
      </c>
      <c r="I1743">
        <v>0</v>
      </c>
      <c r="J1743">
        <v>0</v>
      </c>
      <c r="M1743"/>
    </row>
    <row r="1744" spans="1:13" x14ac:dyDescent="0.25">
      <c r="A1744" t="s">
        <v>31</v>
      </c>
      <c r="B1744" t="s">
        <v>333</v>
      </c>
      <c r="C1744" s="2">
        <v>45595</v>
      </c>
      <c r="D1744" s="91">
        <v>3.75</v>
      </c>
      <c r="E1744" t="s">
        <v>5</v>
      </c>
      <c r="F1744">
        <v>4011520</v>
      </c>
      <c r="G1744" t="s">
        <v>788</v>
      </c>
      <c r="H1744">
        <v>3.75</v>
      </c>
      <c r="I1744">
        <v>0</v>
      </c>
      <c r="J1744">
        <v>0</v>
      </c>
      <c r="M1744"/>
    </row>
    <row r="1745" spans="1:13" x14ac:dyDescent="0.25">
      <c r="A1745" t="s">
        <v>31</v>
      </c>
      <c r="B1745" t="s">
        <v>55</v>
      </c>
      <c r="C1745" s="2">
        <v>45595</v>
      </c>
      <c r="D1745" s="91">
        <v>0</v>
      </c>
      <c r="E1745" t="s">
        <v>19</v>
      </c>
      <c r="F1745">
        <v>4011523</v>
      </c>
      <c r="G1745" t="s">
        <v>788</v>
      </c>
      <c r="H1745">
        <v>3.75</v>
      </c>
      <c r="I1745">
        <v>1</v>
      </c>
      <c r="J1745">
        <v>3.75</v>
      </c>
      <c r="M1745"/>
    </row>
    <row r="1746" spans="1:13" x14ac:dyDescent="0.25">
      <c r="A1746" t="s">
        <v>31</v>
      </c>
      <c r="B1746" t="s">
        <v>59</v>
      </c>
      <c r="C1746" s="2">
        <v>45595</v>
      </c>
      <c r="D1746" s="91">
        <v>0</v>
      </c>
      <c r="E1746" t="s">
        <v>5</v>
      </c>
      <c r="F1746">
        <v>4011524</v>
      </c>
      <c r="G1746" t="s">
        <v>788</v>
      </c>
      <c r="H1746">
        <v>3.75</v>
      </c>
      <c r="I1746">
        <v>1</v>
      </c>
      <c r="J1746">
        <v>3.75</v>
      </c>
      <c r="M1746"/>
    </row>
    <row r="1747" spans="1:13" x14ac:dyDescent="0.25">
      <c r="A1747" t="s">
        <v>31</v>
      </c>
      <c r="B1747" t="s">
        <v>333</v>
      </c>
      <c r="C1747" s="2">
        <v>45595</v>
      </c>
      <c r="D1747" s="91">
        <v>3.75</v>
      </c>
      <c r="E1747" t="s">
        <v>5</v>
      </c>
      <c r="F1747">
        <v>4011525</v>
      </c>
      <c r="G1747" t="s">
        <v>788</v>
      </c>
      <c r="H1747">
        <v>3.75</v>
      </c>
      <c r="I1747">
        <v>0</v>
      </c>
      <c r="J1747">
        <v>0</v>
      </c>
      <c r="M1747"/>
    </row>
    <row r="1748" spans="1:13" x14ac:dyDescent="0.25">
      <c r="A1748" t="s">
        <v>31</v>
      </c>
      <c r="B1748" t="s">
        <v>59</v>
      </c>
      <c r="C1748" s="2">
        <v>45595</v>
      </c>
      <c r="D1748" s="91">
        <v>0</v>
      </c>
      <c r="E1748" t="s">
        <v>5</v>
      </c>
      <c r="F1748">
        <v>4011528</v>
      </c>
      <c r="G1748" t="s">
        <v>788</v>
      </c>
      <c r="H1748">
        <v>3.75</v>
      </c>
      <c r="I1748">
        <v>1</v>
      </c>
      <c r="J1748">
        <v>3.75</v>
      </c>
      <c r="M1748"/>
    </row>
    <row r="1749" spans="1:13" x14ac:dyDescent="0.25">
      <c r="A1749" t="s">
        <v>31</v>
      </c>
      <c r="B1749" t="s">
        <v>698</v>
      </c>
      <c r="C1749" s="2">
        <v>45595</v>
      </c>
      <c r="D1749" s="91">
        <v>0</v>
      </c>
      <c r="E1749" t="s">
        <v>5</v>
      </c>
      <c r="F1749">
        <v>4011529</v>
      </c>
      <c r="G1749" t="s">
        <v>788</v>
      </c>
      <c r="H1749">
        <v>0</v>
      </c>
      <c r="I1749">
        <v>0</v>
      </c>
      <c r="J1749">
        <v>0</v>
      </c>
      <c r="M1749"/>
    </row>
    <row r="1750" spans="1:13" x14ac:dyDescent="0.25">
      <c r="A1750" t="s">
        <v>31</v>
      </c>
      <c r="B1750" t="s">
        <v>333</v>
      </c>
      <c r="C1750" s="2">
        <v>45595</v>
      </c>
      <c r="D1750" s="91">
        <v>0</v>
      </c>
      <c r="E1750" t="s">
        <v>5</v>
      </c>
      <c r="F1750">
        <v>4011530</v>
      </c>
      <c r="G1750" t="s">
        <v>788</v>
      </c>
      <c r="H1750">
        <v>0</v>
      </c>
      <c r="I1750">
        <v>0</v>
      </c>
      <c r="J1750">
        <v>0</v>
      </c>
      <c r="M1750"/>
    </row>
    <row r="1751" spans="1:13" hidden="1" x14ac:dyDescent="0.25">
      <c r="A1751" t="s">
        <v>92</v>
      </c>
      <c r="B1751" t="s">
        <v>370</v>
      </c>
      <c r="C1751" s="2">
        <v>45595</v>
      </c>
      <c r="D1751" s="91">
        <v>5</v>
      </c>
      <c r="E1751" t="s">
        <v>5</v>
      </c>
      <c r="F1751">
        <v>4011534</v>
      </c>
      <c r="G1751" t="s">
        <v>788</v>
      </c>
      <c r="H1751">
        <v>5</v>
      </c>
      <c r="I1751">
        <v>0</v>
      </c>
      <c r="J1751">
        <v>0</v>
      </c>
      <c r="M1751"/>
    </row>
    <row r="1752" spans="1:13" hidden="1" x14ac:dyDescent="0.25">
      <c r="A1752" t="s">
        <v>92</v>
      </c>
      <c r="B1752" t="s">
        <v>470</v>
      </c>
      <c r="C1752" s="2">
        <v>45595</v>
      </c>
      <c r="D1752" s="91">
        <v>0</v>
      </c>
      <c r="E1752" t="s">
        <v>5</v>
      </c>
      <c r="F1752">
        <v>4011538</v>
      </c>
      <c r="G1752" t="s">
        <v>788</v>
      </c>
      <c r="H1752">
        <v>0</v>
      </c>
      <c r="I1752">
        <v>0</v>
      </c>
      <c r="J1752">
        <v>0</v>
      </c>
      <c r="M1752"/>
    </row>
    <row r="1753" spans="1:13" hidden="1" x14ac:dyDescent="0.25">
      <c r="A1753" t="s">
        <v>92</v>
      </c>
      <c r="B1753" t="s">
        <v>370</v>
      </c>
      <c r="C1753" s="2">
        <v>45595</v>
      </c>
      <c r="D1753" s="91">
        <v>0</v>
      </c>
      <c r="E1753" t="s">
        <v>5</v>
      </c>
      <c r="F1753">
        <v>4011539</v>
      </c>
      <c r="G1753" t="s">
        <v>788</v>
      </c>
      <c r="H1753">
        <v>0</v>
      </c>
      <c r="I1753">
        <v>0</v>
      </c>
      <c r="J1753">
        <v>0</v>
      </c>
      <c r="M1753"/>
    </row>
    <row r="1754" spans="1:13" hidden="1" x14ac:dyDescent="0.25">
      <c r="A1754" t="s">
        <v>92</v>
      </c>
      <c r="B1754" t="s">
        <v>470</v>
      </c>
      <c r="C1754" s="2">
        <v>45595</v>
      </c>
      <c r="D1754" s="91">
        <v>5.5</v>
      </c>
      <c r="E1754" t="s">
        <v>5</v>
      </c>
      <c r="F1754">
        <v>4011540</v>
      </c>
      <c r="G1754" t="s">
        <v>788</v>
      </c>
      <c r="H1754">
        <v>5.5</v>
      </c>
      <c r="I1754">
        <v>0</v>
      </c>
      <c r="J1754">
        <v>0</v>
      </c>
      <c r="M1754"/>
    </row>
    <row r="1755" spans="1:13" hidden="1" x14ac:dyDescent="0.25">
      <c r="A1755" t="s">
        <v>92</v>
      </c>
      <c r="B1755" t="s">
        <v>392</v>
      </c>
      <c r="C1755" s="2">
        <v>45595</v>
      </c>
      <c r="D1755" s="91">
        <v>0</v>
      </c>
      <c r="E1755" t="s">
        <v>26</v>
      </c>
      <c r="F1755">
        <v>4011541</v>
      </c>
      <c r="G1755" t="s">
        <v>788</v>
      </c>
      <c r="H1755">
        <v>0</v>
      </c>
      <c r="I1755">
        <v>0</v>
      </c>
      <c r="J1755">
        <v>0</v>
      </c>
      <c r="M1755"/>
    </row>
    <row r="1756" spans="1:13" hidden="1" x14ac:dyDescent="0.25">
      <c r="A1756" t="s">
        <v>92</v>
      </c>
      <c r="B1756" t="s">
        <v>331</v>
      </c>
      <c r="C1756" s="2">
        <v>45595</v>
      </c>
      <c r="D1756" s="91">
        <v>0</v>
      </c>
      <c r="E1756" t="s">
        <v>5</v>
      </c>
      <c r="F1756">
        <v>4011542</v>
      </c>
      <c r="G1756" t="s">
        <v>788</v>
      </c>
      <c r="H1756">
        <v>0</v>
      </c>
      <c r="I1756">
        <v>0</v>
      </c>
      <c r="J1756">
        <v>0</v>
      </c>
      <c r="M1756"/>
    </row>
    <row r="1757" spans="1:13" hidden="1" x14ac:dyDescent="0.25">
      <c r="A1757" t="s">
        <v>92</v>
      </c>
      <c r="B1757" t="s">
        <v>470</v>
      </c>
      <c r="C1757" s="2">
        <v>45595</v>
      </c>
      <c r="D1757" s="91">
        <v>0</v>
      </c>
      <c r="E1757" t="s">
        <v>5</v>
      </c>
      <c r="F1757">
        <v>4011543</v>
      </c>
      <c r="G1757" t="s">
        <v>788</v>
      </c>
      <c r="H1757">
        <v>0</v>
      </c>
      <c r="I1757">
        <v>0</v>
      </c>
      <c r="J1757">
        <v>0</v>
      </c>
      <c r="M1757"/>
    </row>
    <row r="1758" spans="1:13" x14ac:dyDescent="0.25">
      <c r="A1758" t="s">
        <v>31</v>
      </c>
      <c r="B1758" t="s">
        <v>55</v>
      </c>
      <c r="C1758" s="2">
        <v>45595</v>
      </c>
      <c r="D1758" s="91">
        <v>0</v>
      </c>
      <c r="E1758" t="s">
        <v>19</v>
      </c>
      <c r="F1758">
        <v>4011546</v>
      </c>
      <c r="G1758" t="s">
        <v>788</v>
      </c>
      <c r="H1758">
        <v>3.75</v>
      </c>
      <c r="I1758">
        <v>1</v>
      </c>
      <c r="J1758">
        <v>3.75</v>
      </c>
      <c r="M1758"/>
    </row>
    <row r="1759" spans="1:13" x14ac:dyDescent="0.25">
      <c r="A1759" t="s">
        <v>31</v>
      </c>
      <c r="B1759" t="s">
        <v>55</v>
      </c>
      <c r="C1759" s="2">
        <v>45595</v>
      </c>
      <c r="D1759" s="91">
        <v>0</v>
      </c>
      <c r="E1759" t="s">
        <v>5</v>
      </c>
      <c r="F1759">
        <v>4011547</v>
      </c>
      <c r="G1759" t="s">
        <v>788</v>
      </c>
      <c r="H1759">
        <v>3.75</v>
      </c>
      <c r="I1759">
        <v>1</v>
      </c>
      <c r="J1759">
        <v>3.75</v>
      </c>
      <c r="M1759"/>
    </row>
    <row r="1760" spans="1:13" hidden="1" x14ac:dyDescent="0.25">
      <c r="A1760" t="s">
        <v>106</v>
      </c>
      <c r="B1760" t="s">
        <v>432</v>
      </c>
      <c r="C1760" s="2">
        <v>45595</v>
      </c>
      <c r="D1760" s="91">
        <v>0</v>
      </c>
      <c r="E1760" t="s">
        <v>26</v>
      </c>
      <c r="F1760">
        <v>4011548</v>
      </c>
      <c r="G1760" t="s">
        <v>788</v>
      </c>
      <c r="H1760">
        <v>0</v>
      </c>
      <c r="I1760">
        <v>0</v>
      </c>
      <c r="J1760">
        <v>0</v>
      </c>
      <c r="M1760"/>
    </row>
    <row r="1761" spans="1:13" hidden="1" x14ac:dyDescent="0.25">
      <c r="A1761" t="s">
        <v>106</v>
      </c>
      <c r="B1761" t="s">
        <v>55</v>
      </c>
      <c r="C1761" s="2">
        <v>45595</v>
      </c>
      <c r="D1761" s="91">
        <v>0</v>
      </c>
      <c r="E1761" t="s">
        <v>5</v>
      </c>
      <c r="F1761">
        <v>4011549</v>
      </c>
      <c r="G1761" t="s">
        <v>788</v>
      </c>
      <c r="H1761">
        <v>0</v>
      </c>
      <c r="I1761">
        <v>0</v>
      </c>
      <c r="J1761">
        <v>0</v>
      </c>
      <c r="M1761"/>
    </row>
    <row r="1762" spans="1:13" hidden="1" x14ac:dyDescent="0.25">
      <c r="A1762" t="s">
        <v>106</v>
      </c>
      <c r="B1762" t="s">
        <v>56</v>
      </c>
      <c r="C1762" s="2">
        <v>45595</v>
      </c>
      <c r="D1762" s="91">
        <v>0</v>
      </c>
      <c r="E1762" t="s">
        <v>5</v>
      </c>
      <c r="F1762">
        <v>4011553</v>
      </c>
      <c r="G1762" t="s">
        <v>788</v>
      </c>
      <c r="H1762">
        <v>5</v>
      </c>
      <c r="I1762">
        <v>1</v>
      </c>
      <c r="J1762">
        <v>5</v>
      </c>
      <c r="M1762"/>
    </row>
    <row r="1763" spans="1:13" hidden="1" x14ac:dyDescent="0.25">
      <c r="A1763" t="s">
        <v>92</v>
      </c>
      <c r="B1763" t="s">
        <v>392</v>
      </c>
      <c r="C1763" s="2">
        <v>45595</v>
      </c>
      <c r="D1763" s="91">
        <v>0</v>
      </c>
      <c r="E1763" t="s">
        <v>5</v>
      </c>
      <c r="F1763">
        <v>4011558</v>
      </c>
      <c r="G1763" t="s">
        <v>788</v>
      </c>
      <c r="H1763">
        <v>0</v>
      </c>
      <c r="I1763">
        <v>0</v>
      </c>
      <c r="J1763">
        <v>0</v>
      </c>
      <c r="M1763"/>
    </row>
    <row r="1764" spans="1:13" hidden="1" x14ac:dyDescent="0.25">
      <c r="A1764" t="s">
        <v>106</v>
      </c>
      <c r="B1764" t="s">
        <v>392</v>
      </c>
      <c r="C1764" s="2">
        <v>45595</v>
      </c>
      <c r="D1764" s="91">
        <v>5</v>
      </c>
      <c r="E1764" t="s">
        <v>5</v>
      </c>
      <c r="F1764">
        <v>4011570</v>
      </c>
      <c r="G1764" t="s">
        <v>788</v>
      </c>
      <c r="H1764">
        <v>5</v>
      </c>
      <c r="I1764">
        <v>0</v>
      </c>
      <c r="J1764">
        <v>0</v>
      </c>
      <c r="M1764"/>
    </row>
    <row r="1765" spans="1:13" hidden="1" x14ac:dyDescent="0.25">
      <c r="A1765" t="s">
        <v>106</v>
      </c>
      <c r="B1765" t="s">
        <v>444</v>
      </c>
      <c r="C1765" s="2">
        <v>45595</v>
      </c>
      <c r="D1765" s="91">
        <v>0</v>
      </c>
      <c r="E1765" t="s">
        <v>5</v>
      </c>
      <c r="F1765">
        <v>4011572</v>
      </c>
      <c r="G1765" t="s">
        <v>788</v>
      </c>
      <c r="H1765">
        <v>0</v>
      </c>
      <c r="I1765">
        <v>0</v>
      </c>
      <c r="J1765">
        <v>0</v>
      </c>
      <c r="M1765"/>
    </row>
    <row r="1766" spans="1:13" hidden="1" x14ac:dyDescent="0.25">
      <c r="A1766" t="s">
        <v>92</v>
      </c>
      <c r="B1766" t="s">
        <v>392</v>
      </c>
      <c r="C1766" s="2">
        <v>45595</v>
      </c>
      <c r="D1766" s="91">
        <v>0</v>
      </c>
      <c r="E1766" t="s">
        <v>26</v>
      </c>
      <c r="F1766">
        <v>4011573</v>
      </c>
      <c r="G1766" t="s">
        <v>788</v>
      </c>
      <c r="H1766">
        <v>0</v>
      </c>
      <c r="I1766">
        <v>0</v>
      </c>
      <c r="J1766">
        <v>0</v>
      </c>
      <c r="M1766"/>
    </row>
    <row r="1767" spans="1:13" hidden="1" x14ac:dyDescent="0.25">
      <c r="A1767" t="s">
        <v>92</v>
      </c>
      <c r="B1767" t="s">
        <v>331</v>
      </c>
      <c r="C1767" s="2">
        <v>45595</v>
      </c>
      <c r="D1767" s="91">
        <v>0</v>
      </c>
      <c r="E1767" t="s">
        <v>5</v>
      </c>
      <c r="F1767">
        <v>4011574</v>
      </c>
      <c r="G1767" t="s">
        <v>788</v>
      </c>
      <c r="H1767">
        <v>0</v>
      </c>
      <c r="I1767">
        <v>0</v>
      </c>
      <c r="J1767">
        <v>0</v>
      </c>
      <c r="M1767"/>
    </row>
    <row r="1768" spans="1:13" hidden="1" x14ac:dyDescent="0.25">
      <c r="A1768" t="s">
        <v>106</v>
      </c>
      <c r="B1768" t="s">
        <v>331</v>
      </c>
      <c r="C1768" s="2">
        <v>45595</v>
      </c>
      <c r="D1768" s="91">
        <v>5</v>
      </c>
      <c r="E1768" t="s">
        <v>5</v>
      </c>
      <c r="F1768">
        <v>4011575</v>
      </c>
      <c r="G1768" t="s">
        <v>788</v>
      </c>
      <c r="H1768">
        <v>5</v>
      </c>
      <c r="I1768">
        <v>0</v>
      </c>
      <c r="J1768">
        <v>0</v>
      </c>
      <c r="M1768"/>
    </row>
    <row r="1769" spans="1:13" x14ac:dyDescent="0.25">
      <c r="A1769" t="s">
        <v>31</v>
      </c>
      <c r="B1769" t="s">
        <v>734</v>
      </c>
      <c r="C1769" s="2">
        <v>45595</v>
      </c>
      <c r="D1769" s="91">
        <v>0</v>
      </c>
      <c r="E1769" t="s">
        <v>5</v>
      </c>
      <c r="F1769">
        <v>4011577</v>
      </c>
      <c r="G1769" t="s">
        <v>788</v>
      </c>
      <c r="H1769">
        <v>3.75</v>
      </c>
      <c r="I1769">
        <v>1</v>
      </c>
      <c r="J1769">
        <v>3.75</v>
      </c>
      <c r="M1769"/>
    </row>
    <row r="1770" spans="1:13" x14ac:dyDescent="0.25">
      <c r="A1770" t="s">
        <v>31</v>
      </c>
      <c r="B1770" t="s">
        <v>734</v>
      </c>
      <c r="C1770" s="2">
        <v>45595</v>
      </c>
      <c r="D1770" s="91">
        <v>0</v>
      </c>
      <c r="E1770" t="s">
        <v>5</v>
      </c>
      <c r="F1770">
        <v>4011578</v>
      </c>
      <c r="G1770" t="s">
        <v>788</v>
      </c>
      <c r="H1770">
        <v>3.75</v>
      </c>
      <c r="I1770">
        <v>1</v>
      </c>
      <c r="J1770">
        <v>3.75</v>
      </c>
      <c r="M1770"/>
    </row>
    <row r="1771" spans="1:13" x14ac:dyDescent="0.25">
      <c r="A1771" t="s">
        <v>31</v>
      </c>
      <c r="B1771" t="s">
        <v>55</v>
      </c>
      <c r="C1771" s="2">
        <v>45595</v>
      </c>
      <c r="D1771" s="91">
        <v>0</v>
      </c>
      <c r="E1771" t="s">
        <v>19</v>
      </c>
      <c r="F1771">
        <v>4011579</v>
      </c>
      <c r="G1771" t="s">
        <v>788</v>
      </c>
      <c r="H1771">
        <v>3.75</v>
      </c>
      <c r="I1771">
        <v>1</v>
      </c>
      <c r="J1771">
        <v>3.75</v>
      </c>
      <c r="M1771"/>
    </row>
    <row r="1772" spans="1:13" x14ac:dyDescent="0.25">
      <c r="A1772" t="s">
        <v>31</v>
      </c>
      <c r="B1772" t="s">
        <v>734</v>
      </c>
      <c r="C1772" s="2">
        <v>45595</v>
      </c>
      <c r="D1772" s="91">
        <v>0</v>
      </c>
      <c r="E1772" t="s">
        <v>5</v>
      </c>
      <c r="F1772">
        <v>4011580</v>
      </c>
      <c r="G1772" t="s">
        <v>788</v>
      </c>
      <c r="H1772">
        <v>3.75</v>
      </c>
      <c r="I1772">
        <v>1</v>
      </c>
      <c r="J1772">
        <v>3.75</v>
      </c>
      <c r="M1772"/>
    </row>
    <row r="1773" spans="1:13" x14ac:dyDescent="0.25">
      <c r="A1773" t="s">
        <v>31</v>
      </c>
      <c r="B1773" t="s">
        <v>333</v>
      </c>
      <c r="C1773" s="2">
        <v>45595</v>
      </c>
      <c r="D1773" s="91">
        <v>3.75</v>
      </c>
      <c r="E1773" t="s">
        <v>5</v>
      </c>
      <c r="F1773">
        <v>4011587</v>
      </c>
      <c r="G1773" t="s">
        <v>788</v>
      </c>
      <c r="H1773">
        <v>3.75</v>
      </c>
      <c r="I1773">
        <v>0</v>
      </c>
      <c r="J1773">
        <v>0</v>
      </c>
      <c r="M1773"/>
    </row>
    <row r="1774" spans="1:13" hidden="1" x14ac:dyDescent="0.25">
      <c r="A1774" t="s">
        <v>106</v>
      </c>
      <c r="B1774" t="s">
        <v>392</v>
      </c>
      <c r="C1774" s="2">
        <v>45595</v>
      </c>
      <c r="D1774" s="91">
        <v>0</v>
      </c>
      <c r="E1774" t="s">
        <v>5</v>
      </c>
      <c r="F1774">
        <v>4011590</v>
      </c>
      <c r="G1774" t="s">
        <v>788</v>
      </c>
      <c r="H1774">
        <v>0</v>
      </c>
      <c r="I1774">
        <v>0</v>
      </c>
      <c r="J1774">
        <v>0</v>
      </c>
      <c r="M1774"/>
    </row>
    <row r="1775" spans="1:13" hidden="1" x14ac:dyDescent="0.25">
      <c r="A1775" t="s">
        <v>106</v>
      </c>
      <c r="B1775" t="s">
        <v>56</v>
      </c>
      <c r="C1775" s="2">
        <v>45595</v>
      </c>
      <c r="D1775" s="91">
        <v>0</v>
      </c>
      <c r="E1775" t="s">
        <v>5</v>
      </c>
      <c r="F1775">
        <v>4011591</v>
      </c>
      <c r="G1775" t="s">
        <v>788</v>
      </c>
      <c r="H1775">
        <v>0</v>
      </c>
      <c r="I1775">
        <v>0</v>
      </c>
      <c r="J1775">
        <v>0</v>
      </c>
      <c r="M1775"/>
    </row>
    <row r="1776" spans="1:13" x14ac:dyDescent="0.25">
      <c r="A1776" t="s">
        <v>31</v>
      </c>
      <c r="B1776" t="s">
        <v>55</v>
      </c>
      <c r="C1776" s="2">
        <v>45595</v>
      </c>
      <c r="D1776" s="91">
        <v>0</v>
      </c>
      <c r="E1776" t="s">
        <v>19</v>
      </c>
      <c r="F1776">
        <v>4011592</v>
      </c>
      <c r="G1776" t="s">
        <v>788</v>
      </c>
      <c r="H1776">
        <v>3.75</v>
      </c>
      <c r="I1776">
        <v>1</v>
      </c>
      <c r="J1776">
        <v>3.75</v>
      </c>
      <c r="M1776"/>
    </row>
    <row r="1777" spans="1:13" x14ac:dyDescent="0.25">
      <c r="A1777" t="s">
        <v>31</v>
      </c>
      <c r="B1777" t="s">
        <v>336</v>
      </c>
      <c r="C1777" s="2">
        <v>45595</v>
      </c>
      <c r="D1777" s="91">
        <v>3.75</v>
      </c>
      <c r="E1777" t="s">
        <v>5</v>
      </c>
      <c r="F1777">
        <v>4011593</v>
      </c>
      <c r="G1777" t="s">
        <v>788</v>
      </c>
      <c r="H1777">
        <v>3.75</v>
      </c>
      <c r="I1777">
        <v>0</v>
      </c>
      <c r="J1777">
        <v>0</v>
      </c>
      <c r="M1777"/>
    </row>
    <row r="1778" spans="1:13" hidden="1" x14ac:dyDescent="0.25">
      <c r="A1778" t="s">
        <v>106</v>
      </c>
      <c r="B1778" t="s">
        <v>581</v>
      </c>
      <c r="C1778" s="2">
        <v>45595</v>
      </c>
      <c r="D1778" s="91">
        <v>5</v>
      </c>
      <c r="E1778" t="s">
        <v>5</v>
      </c>
      <c r="F1778">
        <v>4011598</v>
      </c>
      <c r="G1778" t="s">
        <v>788</v>
      </c>
      <c r="H1778">
        <v>5</v>
      </c>
      <c r="I1778">
        <v>0</v>
      </c>
      <c r="J1778">
        <v>0</v>
      </c>
      <c r="M1778"/>
    </row>
    <row r="1779" spans="1:13" hidden="1" x14ac:dyDescent="0.25">
      <c r="A1779" t="s">
        <v>106</v>
      </c>
      <c r="B1779" t="s">
        <v>432</v>
      </c>
      <c r="C1779" s="2">
        <v>45595</v>
      </c>
      <c r="D1779" s="91">
        <v>0</v>
      </c>
      <c r="E1779" t="s">
        <v>26</v>
      </c>
      <c r="F1779">
        <v>4011599</v>
      </c>
      <c r="G1779" t="s">
        <v>788</v>
      </c>
      <c r="H1779">
        <v>0</v>
      </c>
      <c r="I1779">
        <v>0</v>
      </c>
      <c r="J1779">
        <v>0</v>
      </c>
      <c r="M1779"/>
    </row>
    <row r="1780" spans="1:13" x14ac:dyDescent="0.25">
      <c r="A1780" t="s">
        <v>31</v>
      </c>
      <c r="B1780" t="s">
        <v>336</v>
      </c>
      <c r="C1780" s="2">
        <v>45595</v>
      </c>
      <c r="D1780" s="91">
        <v>3.75</v>
      </c>
      <c r="E1780" t="s">
        <v>5</v>
      </c>
      <c r="F1780">
        <v>4011600</v>
      </c>
      <c r="G1780" t="s">
        <v>788</v>
      </c>
      <c r="H1780">
        <v>3.75</v>
      </c>
      <c r="I1780">
        <v>0</v>
      </c>
      <c r="J1780">
        <v>0</v>
      </c>
      <c r="M1780"/>
    </row>
    <row r="1781" spans="1:13" x14ac:dyDescent="0.25">
      <c r="A1781" t="s">
        <v>31</v>
      </c>
      <c r="B1781" t="s">
        <v>333</v>
      </c>
      <c r="C1781" s="2">
        <v>45595</v>
      </c>
      <c r="D1781" s="91">
        <v>0</v>
      </c>
      <c r="E1781" t="s">
        <v>5</v>
      </c>
      <c r="F1781">
        <v>4011608</v>
      </c>
      <c r="G1781" t="s">
        <v>788</v>
      </c>
      <c r="H1781">
        <v>3.75</v>
      </c>
      <c r="I1781">
        <v>1</v>
      </c>
      <c r="J1781">
        <v>3.75</v>
      </c>
      <c r="M1781"/>
    </row>
    <row r="1782" spans="1:13" x14ac:dyDescent="0.25">
      <c r="A1782" t="s">
        <v>31</v>
      </c>
      <c r="B1782" t="s">
        <v>734</v>
      </c>
      <c r="C1782" s="2">
        <v>45595</v>
      </c>
      <c r="D1782" s="91">
        <v>0</v>
      </c>
      <c r="E1782" t="s">
        <v>5</v>
      </c>
      <c r="F1782">
        <v>4011609</v>
      </c>
      <c r="G1782" t="s">
        <v>788</v>
      </c>
      <c r="H1782">
        <v>3.75</v>
      </c>
      <c r="I1782">
        <v>1</v>
      </c>
      <c r="J1782">
        <v>3.75</v>
      </c>
      <c r="M1782"/>
    </row>
    <row r="1783" spans="1:13" x14ac:dyDescent="0.25">
      <c r="A1783" t="s">
        <v>31</v>
      </c>
      <c r="B1783" t="s">
        <v>333</v>
      </c>
      <c r="C1783" s="2">
        <v>45595</v>
      </c>
      <c r="D1783" s="91">
        <v>3.75</v>
      </c>
      <c r="E1783" t="s">
        <v>5</v>
      </c>
      <c r="F1783">
        <v>4011614</v>
      </c>
      <c r="G1783" t="s">
        <v>788</v>
      </c>
      <c r="H1783">
        <v>3.75</v>
      </c>
      <c r="I1783">
        <v>0</v>
      </c>
      <c r="J1783">
        <v>0</v>
      </c>
      <c r="M1783"/>
    </row>
    <row r="1784" spans="1:13" x14ac:dyDescent="0.25">
      <c r="A1784" t="s">
        <v>31</v>
      </c>
      <c r="B1784" t="s">
        <v>336</v>
      </c>
      <c r="C1784" s="2">
        <v>45595</v>
      </c>
      <c r="D1784" s="91">
        <v>3.75</v>
      </c>
      <c r="E1784" t="s">
        <v>5</v>
      </c>
      <c r="F1784">
        <v>4011615</v>
      </c>
      <c r="G1784" t="s">
        <v>788</v>
      </c>
      <c r="H1784">
        <v>3.75</v>
      </c>
      <c r="I1784">
        <v>0</v>
      </c>
      <c r="J1784">
        <v>0</v>
      </c>
      <c r="M1784"/>
    </row>
    <row r="1785" spans="1:13" x14ac:dyDescent="0.25">
      <c r="A1785" t="s">
        <v>31</v>
      </c>
      <c r="B1785" t="s">
        <v>333</v>
      </c>
      <c r="C1785" s="2">
        <v>45595</v>
      </c>
      <c r="D1785" s="91">
        <v>0</v>
      </c>
      <c r="E1785" t="s">
        <v>5</v>
      </c>
      <c r="F1785">
        <v>4011616</v>
      </c>
      <c r="G1785" t="s">
        <v>788</v>
      </c>
      <c r="H1785">
        <v>3.75</v>
      </c>
      <c r="I1785">
        <v>1</v>
      </c>
      <c r="J1785">
        <v>3.75</v>
      </c>
      <c r="M1785"/>
    </row>
    <row r="1786" spans="1:13" x14ac:dyDescent="0.25">
      <c r="A1786" t="s">
        <v>31</v>
      </c>
      <c r="B1786" t="s">
        <v>55</v>
      </c>
      <c r="C1786" s="2">
        <v>45595</v>
      </c>
      <c r="D1786" s="91">
        <v>0</v>
      </c>
      <c r="E1786" t="s">
        <v>5</v>
      </c>
      <c r="F1786">
        <v>4011619</v>
      </c>
      <c r="G1786" t="s">
        <v>788</v>
      </c>
      <c r="H1786">
        <v>3.75</v>
      </c>
      <c r="I1786">
        <v>1</v>
      </c>
      <c r="J1786">
        <v>3.75</v>
      </c>
      <c r="M1786"/>
    </row>
    <row r="1787" spans="1:13" x14ac:dyDescent="0.25">
      <c r="A1787" t="s">
        <v>31</v>
      </c>
      <c r="B1787" t="s">
        <v>333</v>
      </c>
      <c r="C1787" s="2">
        <v>45595</v>
      </c>
      <c r="D1787" s="91">
        <v>0</v>
      </c>
      <c r="E1787" t="s">
        <v>5</v>
      </c>
      <c r="F1787">
        <v>4011620</v>
      </c>
      <c r="G1787" t="s">
        <v>788</v>
      </c>
      <c r="H1787">
        <v>3.75</v>
      </c>
      <c r="I1787">
        <v>1</v>
      </c>
      <c r="J1787">
        <v>3.75</v>
      </c>
      <c r="M1787"/>
    </row>
    <row r="1788" spans="1:13" x14ac:dyDescent="0.25">
      <c r="A1788" t="s">
        <v>31</v>
      </c>
      <c r="B1788" t="s">
        <v>734</v>
      </c>
      <c r="C1788" s="2">
        <v>45595</v>
      </c>
      <c r="D1788" s="91">
        <v>0</v>
      </c>
      <c r="E1788" t="s">
        <v>5</v>
      </c>
      <c r="F1788">
        <v>4011621</v>
      </c>
      <c r="G1788" t="s">
        <v>788</v>
      </c>
      <c r="H1788">
        <v>3.75</v>
      </c>
      <c r="I1788">
        <v>1</v>
      </c>
      <c r="J1788">
        <v>3.75</v>
      </c>
      <c r="M1788"/>
    </row>
    <row r="1789" spans="1:13" x14ac:dyDescent="0.25">
      <c r="A1789" t="s">
        <v>31</v>
      </c>
      <c r="B1789" t="s">
        <v>734</v>
      </c>
      <c r="C1789" s="2">
        <v>45595</v>
      </c>
      <c r="D1789" s="91">
        <v>0</v>
      </c>
      <c r="E1789" t="s">
        <v>5</v>
      </c>
      <c r="F1789">
        <v>4011626</v>
      </c>
      <c r="G1789" t="s">
        <v>788</v>
      </c>
      <c r="H1789">
        <v>3.75</v>
      </c>
      <c r="I1789">
        <v>1</v>
      </c>
      <c r="J1789">
        <v>3.75</v>
      </c>
      <c r="M1789"/>
    </row>
    <row r="1790" spans="1:13" hidden="1" x14ac:dyDescent="0.25">
      <c r="A1790" t="s">
        <v>106</v>
      </c>
      <c r="B1790" t="s">
        <v>432</v>
      </c>
      <c r="C1790" s="2">
        <v>45595</v>
      </c>
      <c r="D1790" s="91">
        <v>0</v>
      </c>
      <c r="E1790" t="s">
        <v>26</v>
      </c>
      <c r="F1790">
        <v>4011631</v>
      </c>
      <c r="G1790" t="s">
        <v>788</v>
      </c>
      <c r="H1790">
        <v>0</v>
      </c>
      <c r="I1790">
        <v>0</v>
      </c>
      <c r="J1790">
        <v>0</v>
      </c>
      <c r="M1790"/>
    </row>
    <row r="1791" spans="1:13" hidden="1" x14ac:dyDescent="0.25">
      <c r="A1791" t="s">
        <v>92</v>
      </c>
      <c r="B1791" t="s">
        <v>56</v>
      </c>
      <c r="C1791" s="2">
        <v>45595</v>
      </c>
      <c r="D1791" s="91">
        <v>5.5</v>
      </c>
      <c r="E1791" t="s">
        <v>5</v>
      </c>
      <c r="F1791">
        <v>4011634</v>
      </c>
      <c r="G1791" t="s">
        <v>788</v>
      </c>
      <c r="H1791">
        <v>5.5</v>
      </c>
      <c r="I1791">
        <v>0</v>
      </c>
      <c r="J1791">
        <v>0</v>
      </c>
      <c r="M1791"/>
    </row>
    <row r="1792" spans="1:13" hidden="1" x14ac:dyDescent="0.25">
      <c r="A1792" t="s">
        <v>92</v>
      </c>
      <c r="B1792" t="s">
        <v>370</v>
      </c>
      <c r="C1792" s="2">
        <v>45595</v>
      </c>
      <c r="D1792" s="91">
        <v>5</v>
      </c>
      <c r="E1792" t="s">
        <v>5</v>
      </c>
      <c r="F1792">
        <v>4011635</v>
      </c>
      <c r="G1792" t="s">
        <v>788</v>
      </c>
      <c r="H1792">
        <v>5</v>
      </c>
      <c r="I1792">
        <v>0</v>
      </c>
      <c r="J1792">
        <v>0</v>
      </c>
      <c r="M1792"/>
    </row>
    <row r="1793" spans="1:13" hidden="1" x14ac:dyDescent="0.25">
      <c r="A1793" t="s">
        <v>92</v>
      </c>
      <c r="B1793" t="s">
        <v>392</v>
      </c>
      <c r="C1793" s="2">
        <v>45595</v>
      </c>
      <c r="D1793" s="91">
        <v>0</v>
      </c>
      <c r="E1793" t="s">
        <v>26</v>
      </c>
      <c r="F1793">
        <v>4011640</v>
      </c>
      <c r="G1793" t="s">
        <v>788</v>
      </c>
      <c r="H1793">
        <v>0</v>
      </c>
      <c r="I1793">
        <v>0</v>
      </c>
      <c r="J1793">
        <v>0</v>
      </c>
      <c r="M1793"/>
    </row>
    <row r="1794" spans="1:13" x14ac:dyDescent="0.25">
      <c r="A1794" t="s">
        <v>31</v>
      </c>
      <c r="B1794" t="s">
        <v>55</v>
      </c>
      <c r="C1794" s="2">
        <v>45595</v>
      </c>
      <c r="D1794" s="91">
        <v>3.75</v>
      </c>
      <c r="E1794" t="s">
        <v>19</v>
      </c>
      <c r="F1794">
        <v>4011647</v>
      </c>
      <c r="G1794" t="s">
        <v>788</v>
      </c>
      <c r="H1794">
        <v>3.75</v>
      </c>
      <c r="I1794">
        <v>0</v>
      </c>
      <c r="J1794">
        <v>0</v>
      </c>
      <c r="M1794"/>
    </row>
    <row r="1795" spans="1:13" x14ac:dyDescent="0.25">
      <c r="A1795" t="s">
        <v>31</v>
      </c>
      <c r="B1795" t="s">
        <v>336</v>
      </c>
      <c r="C1795" s="2">
        <v>45595</v>
      </c>
      <c r="D1795" s="91">
        <v>3.75</v>
      </c>
      <c r="E1795" t="s">
        <v>5</v>
      </c>
      <c r="F1795">
        <v>4011648</v>
      </c>
      <c r="G1795" t="s">
        <v>788</v>
      </c>
      <c r="H1795">
        <v>3.75</v>
      </c>
      <c r="I1795">
        <v>0</v>
      </c>
      <c r="J1795">
        <v>0</v>
      </c>
      <c r="M1795"/>
    </row>
    <row r="1796" spans="1:13" x14ac:dyDescent="0.25">
      <c r="A1796" t="s">
        <v>31</v>
      </c>
      <c r="B1796" t="s">
        <v>333</v>
      </c>
      <c r="C1796" s="2">
        <v>45595</v>
      </c>
      <c r="D1796" s="91">
        <v>3.75</v>
      </c>
      <c r="E1796" t="s">
        <v>5</v>
      </c>
      <c r="F1796">
        <v>4011649</v>
      </c>
      <c r="G1796" t="s">
        <v>788</v>
      </c>
      <c r="H1796">
        <v>3.75</v>
      </c>
      <c r="I1796">
        <v>0</v>
      </c>
      <c r="J1796">
        <v>0</v>
      </c>
      <c r="M1796"/>
    </row>
    <row r="1797" spans="1:13" x14ac:dyDescent="0.25">
      <c r="A1797" t="s">
        <v>31</v>
      </c>
      <c r="B1797" t="s">
        <v>55</v>
      </c>
      <c r="C1797" s="2">
        <v>45595</v>
      </c>
      <c r="D1797" s="91">
        <v>0</v>
      </c>
      <c r="E1797" t="s">
        <v>19</v>
      </c>
      <c r="F1797">
        <v>4011650</v>
      </c>
      <c r="G1797" t="s">
        <v>788</v>
      </c>
      <c r="H1797">
        <v>3.75</v>
      </c>
      <c r="I1797">
        <v>1</v>
      </c>
      <c r="J1797">
        <v>3.75</v>
      </c>
      <c r="M1797"/>
    </row>
    <row r="1798" spans="1:13" x14ac:dyDescent="0.25">
      <c r="A1798" t="s">
        <v>31</v>
      </c>
      <c r="B1798" t="s">
        <v>55</v>
      </c>
      <c r="C1798" s="2">
        <v>45595</v>
      </c>
      <c r="D1798" s="91">
        <v>3.75</v>
      </c>
      <c r="E1798" t="s">
        <v>19</v>
      </c>
      <c r="F1798">
        <v>4011660</v>
      </c>
      <c r="G1798" t="s">
        <v>788</v>
      </c>
      <c r="H1798">
        <v>3.75</v>
      </c>
      <c r="I1798">
        <v>0</v>
      </c>
      <c r="J1798">
        <v>0</v>
      </c>
      <c r="M1798"/>
    </row>
    <row r="1799" spans="1:13" x14ac:dyDescent="0.25">
      <c r="A1799" t="s">
        <v>31</v>
      </c>
      <c r="B1799" t="s">
        <v>55</v>
      </c>
      <c r="C1799" s="2">
        <v>45595</v>
      </c>
      <c r="D1799" s="91">
        <v>3.75</v>
      </c>
      <c r="E1799" t="s">
        <v>19</v>
      </c>
      <c r="F1799">
        <v>4011661</v>
      </c>
      <c r="G1799" t="s">
        <v>788</v>
      </c>
      <c r="H1799">
        <v>3.75</v>
      </c>
      <c r="I1799">
        <v>0</v>
      </c>
      <c r="J1799">
        <v>0</v>
      </c>
      <c r="M1799"/>
    </row>
    <row r="1800" spans="1:13" hidden="1" x14ac:dyDescent="0.25">
      <c r="A1800" t="s">
        <v>92</v>
      </c>
      <c r="B1800" t="s">
        <v>444</v>
      </c>
      <c r="C1800" s="2">
        <v>45595</v>
      </c>
      <c r="D1800" s="91">
        <v>3.75</v>
      </c>
      <c r="E1800" t="s">
        <v>5</v>
      </c>
      <c r="F1800">
        <v>4011668</v>
      </c>
      <c r="G1800" t="s">
        <v>788</v>
      </c>
      <c r="H1800">
        <v>3.75</v>
      </c>
      <c r="I1800">
        <v>0</v>
      </c>
      <c r="J1800">
        <v>0</v>
      </c>
      <c r="M1800"/>
    </row>
    <row r="1801" spans="1:13" hidden="1" x14ac:dyDescent="0.25">
      <c r="A1801" t="s">
        <v>92</v>
      </c>
      <c r="B1801" t="s">
        <v>60</v>
      </c>
      <c r="C1801" s="2">
        <v>45594</v>
      </c>
      <c r="D1801" s="91">
        <v>0</v>
      </c>
      <c r="E1801" t="s">
        <v>5</v>
      </c>
      <c r="F1801">
        <v>4011676</v>
      </c>
      <c r="G1801" t="s">
        <v>788</v>
      </c>
      <c r="H1801">
        <v>0</v>
      </c>
      <c r="I1801">
        <v>0</v>
      </c>
      <c r="J1801">
        <v>0</v>
      </c>
      <c r="M1801"/>
    </row>
    <row r="1802" spans="1:13" hidden="1" x14ac:dyDescent="0.25">
      <c r="A1802" t="s">
        <v>92</v>
      </c>
      <c r="B1802" t="s">
        <v>406</v>
      </c>
      <c r="C1802" s="2">
        <v>45595</v>
      </c>
      <c r="D1802" s="91">
        <v>0</v>
      </c>
      <c r="E1802" t="s">
        <v>26</v>
      </c>
      <c r="F1802">
        <v>4011677</v>
      </c>
      <c r="G1802" t="s">
        <v>788</v>
      </c>
      <c r="H1802">
        <v>0</v>
      </c>
      <c r="I1802">
        <v>0</v>
      </c>
      <c r="J1802">
        <v>0</v>
      </c>
      <c r="M1802"/>
    </row>
    <row r="1803" spans="1:13" x14ac:dyDescent="0.25">
      <c r="A1803" t="s">
        <v>31</v>
      </c>
      <c r="B1803" t="s">
        <v>698</v>
      </c>
      <c r="C1803" s="2">
        <v>45590</v>
      </c>
      <c r="D1803" s="91">
        <v>0</v>
      </c>
      <c r="E1803" t="s">
        <v>5</v>
      </c>
      <c r="F1803">
        <v>4011678</v>
      </c>
      <c r="G1803" t="s">
        <v>788</v>
      </c>
      <c r="H1803">
        <v>3.75</v>
      </c>
      <c r="I1803">
        <v>1</v>
      </c>
      <c r="J1803">
        <v>3.75</v>
      </c>
      <c r="M1803"/>
    </row>
    <row r="1804" spans="1:13" x14ac:dyDescent="0.25">
      <c r="A1804" t="s">
        <v>31</v>
      </c>
      <c r="B1804" t="s">
        <v>55</v>
      </c>
      <c r="C1804" s="2">
        <v>45590</v>
      </c>
      <c r="D1804" s="91">
        <v>0</v>
      </c>
      <c r="F1804">
        <v>4011679</v>
      </c>
      <c r="G1804" t="s">
        <v>854</v>
      </c>
      <c r="H1804">
        <v>3.75</v>
      </c>
      <c r="I1804">
        <v>1</v>
      </c>
      <c r="J1804">
        <v>3.75</v>
      </c>
      <c r="M1804"/>
    </row>
    <row r="1805" spans="1:13" x14ac:dyDescent="0.25">
      <c r="A1805" t="s">
        <v>31</v>
      </c>
      <c r="B1805" t="s">
        <v>333</v>
      </c>
      <c r="C1805" s="2">
        <v>45591</v>
      </c>
      <c r="D1805" s="91">
        <v>0</v>
      </c>
      <c r="E1805" t="s">
        <v>5</v>
      </c>
      <c r="F1805">
        <v>4011682</v>
      </c>
      <c r="G1805" t="s">
        <v>788</v>
      </c>
      <c r="H1805">
        <v>3.75</v>
      </c>
      <c r="I1805">
        <v>1</v>
      </c>
      <c r="J1805">
        <v>3.75</v>
      </c>
      <c r="M1805"/>
    </row>
    <row r="1806" spans="1:13" x14ac:dyDescent="0.25">
      <c r="A1806" t="s">
        <v>31</v>
      </c>
      <c r="B1806" t="s">
        <v>333</v>
      </c>
      <c r="C1806" s="2">
        <v>45591</v>
      </c>
      <c r="D1806" s="91">
        <v>0</v>
      </c>
      <c r="E1806" t="s">
        <v>5</v>
      </c>
      <c r="F1806">
        <v>4011683</v>
      </c>
      <c r="G1806" t="s">
        <v>788</v>
      </c>
      <c r="H1806">
        <v>3.75</v>
      </c>
      <c r="I1806">
        <v>1</v>
      </c>
      <c r="J1806">
        <v>3.75</v>
      </c>
      <c r="M1806"/>
    </row>
    <row r="1807" spans="1:13" x14ac:dyDescent="0.25">
      <c r="A1807" t="s">
        <v>31</v>
      </c>
      <c r="B1807" t="s">
        <v>55</v>
      </c>
      <c r="C1807" s="2">
        <v>45591</v>
      </c>
      <c r="D1807" s="91">
        <v>0</v>
      </c>
      <c r="F1807">
        <v>4011684</v>
      </c>
      <c r="G1807" t="s">
        <v>854</v>
      </c>
      <c r="H1807">
        <v>3.75</v>
      </c>
      <c r="I1807">
        <v>1</v>
      </c>
      <c r="J1807">
        <v>3.75</v>
      </c>
      <c r="M1807"/>
    </row>
    <row r="1808" spans="1:13" x14ac:dyDescent="0.25">
      <c r="A1808" t="s">
        <v>31</v>
      </c>
      <c r="B1808" t="s">
        <v>336</v>
      </c>
      <c r="C1808" s="2">
        <v>45591</v>
      </c>
      <c r="D1808" s="91">
        <v>0</v>
      </c>
      <c r="E1808" t="s">
        <v>5</v>
      </c>
      <c r="F1808">
        <v>4011685</v>
      </c>
      <c r="G1808" t="s">
        <v>788</v>
      </c>
      <c r="H1808">
        <v>3.75</v>
      </c>
      <c r="I1808">
        <v>1</v>
      </c>
      <c r="J1808">
        <v>3.75</v>
      </c>
      <c r="M1808"/>
    </row>
    <row r="1809" spans="1:13" hidden="1" x14ac:dyDescent="0.25">
      <c r="A1809" t="s">
        <v>92</v>
      </c>
      <c r="B1809" t="s">
        <v>470</v>
      </c>
      <c r="C1809" s="2">
        <v>45589</v>
      </c>
      <c r="D1809" s="91">
        <v>0</v>
      </c>
      <c r="E1809" t="s">
        <v>5</v>
      </c>
      <c r="F1809">
        <v>4011690</v>
      </c>
      <c r="G1809" t="s">
        <v>788</v>
      </c>
      <c r="H1809">
        <v>0</v>
      </c>
      <c r="I1809">
        <v>0</v>
      </c>
      <c r="J1809">
        <v>0</v>
      </c>
      <c r="M1809"/>
    </row>
    <row r="1810" spans="1:13" hidden="1" x14ac:dyDescent="0.25">
      <c r="A1810" t="s">
        <v>106</v>
      </c>
      <c r="B1810" t="s">
        <v>60</v>
      </c>
      <c r="C1810" s="2">
        <v>45589</v>
      </c>
      <c r="D1810" s="91">
        <v>0</v>
      </c>
      <c r="E1810" t="s">
        <v>5</v>
      </c>
      <c r="F1810">
        <v>4011692</v>
      </c>
      <c r="G1810" t="s">
        <v>788</v>
      </c>
      <c r="H1810">
        <v>0</v>
      </c>
      <c r="I1810">
        <v>0</v>
      </c>
      <c r="J1810">
        <v>0</v>
      </c>
      <c r="M1810"/>
    </row>
    <row r="1811" spans="1:13" hidden="1" x14ac:dyDescent="0.25">
      <c r="A1811" t="s">
        <v>92</v>
      </c>
      <c r="B1811" t="s">
        <v>582</v>
      </c>
      <c r="C1811" s="2">
        <v>45590</v>
      </c>
      <c r="D1811" s="91">
        <v>5.5</v>
      </c>
      <c r="E1811" t="s">
        <v>26</v>
      </c>
      <c r="F1811">
        <v>4011697</v>
      </c>
      <c r="G1811" t="s">
        <v>788</v>
      </c>
      <c r="H1811">
        <v>5.5</v>
      </c>
      <c r="I1811">
        <v>0</v>
      </c>
      <c r="J1811">
        <v>0</v>
      </c>
      <c r="M1811"/>
    </row>
    <row r="1812" spans="1:13" hidden="1" x14ac:dyDescent="0.25">
      <c r="A1812" t="s">
        <v>92</v>
      </c>
      <c r="B1812" t="s">
        <v>55</v>
      </c>
      <c r="C1812" s="2">
        <v>45590</v>
      </c>
      <c r="D1812" s="91">
        <v>5</v>
      </c>
      <c r="E1812" t="s">
        <v>19</v>
      </c>
      <c r="F1812">
        <v>4011698</v>
      </c>
      <c r="G1812" t="s">
        <v>788</v>
      </c>
      <c r="H1812">
        <v>5</v>
      </c>
      <c r="I1812">
        <v>0</v>
      </c>
      <c r="J1812">
        <v>0</v>
      </c>
      <c r="M1812"/>
    </row>
    <row r="1813" spans="1:13" hidden="1" x14ac:dyDescent="0.25">
      <c r="A1813" t="s">
        <v>92</v>
      </c>
      <c r="B1813" t="s">
        <v>55</v>
      </c>
      <c r="C1813" s="2">
        <v>45592</v>
      </c>
      <c r="D1813" s="91">
        <v>5.5</v>
      </c>
      <c r="E1813" t="s">
        <v>5</v>
      </c>
      <c r="F1813">
        <v>4011699</v>
      </c>
      <c r="G1813" t="s">
        <v>788</v>
      </c>
      <c r="H1813">
        <v>5.5</v>
      </c>
      <c r="I1813">
        <v>0</v>
      </c>
      <c r="J1813">
        <v>0</v>
      </c>
      <c r="M1813"/>
    </row>
    <row r="1814" spans="1:13" hidden="1" x14ac:dyDescent="0.25">
      <c r="A1814" t="s">
        <v>92</v>
      </c>
      <c r="B1814" t="s">
        <v>331</v>
      </c>
      <c r="C1814" s="2">
        <v>45592</v>
      </c>
      <c r="D1814" s="91">
        <v>0</v>
      </c>
      <c r="E1814" t="s">
        <v>5</v>
      </c>
      <c r="F1814">
        <v>4011700</v>
      </c>
      <c r="G1814" t="s">
        <v>788</v>
      </c>
      <c r="H1814">
        <v>0</v>
      </c>
      <c r="I1814">
        <v>0</v>
      </c>
      <c r="J1814">
        <v>0</v>
      </c>
      <c r="M1814"/>
    </row>
    <row r="1815" spans="1:13" hidden="1" x14ac:dyDescent="0.25">
      <c r="A1815" t="s">
        <v>106</v>
      </c>
      <c r="B1815" t="s">
        <v>55</v>
      </c>
      <c r="C1815" s="2">
        <v>45589</v>
      </c>
      <c r="D1815" s="91">
        <v>10</v>
      </c>
      <c r="E1815" t="s">
        <v>19</v>
      </c>
      <c r="F1815">
        <v>4011702</v>
      </c>
      <c r="G1815" t="s">
        <v>788</v>
      </c>
      <c r="H1815">
        <v>10</v>
      </c>
      <c r="I1815">
        <v>0</v>
      </c>
      <c r="J1815">
        <v>0</v>
      </c>
      <c r="M1815"/>
    </row>
    <row r="1816" spans="1:13" x14ac:dyDescent="0.25">
      <c r="A1816" t="s">
        <v>31</v>
      </c>
      <c r="B1816" t="s">
        <v>698</v>
      </c>
      <c r="C1816" s="2">
        <v>45593</v>
      </c>
      <c r="D1816" s="91">
        <v>0</v>
      </c>
      <c r="E1816" t="s">
        <v>5</v>
      </c>
      <c r="F1816">
        <v>4011704</v>
      </c>
      <c r="G1816" t="s">
        <v>788</v>
      </c>
      <c r="H1816">
        <v>3.75</v>
      </c>
      <c r="I1816">
        <v>1</v>
      </c>
      <c r="J1816">
        <v>3.75</v>
      </c>
      <c r="M1816"/>
    </row>
    <row r="1817" spans="1:13" x14ac:dyDescent="0.25">
      <c r="A1817" t="s">
        <v>31</v>
      </c>
      <c r="B1817" t="s">
        <v>336</v>
      </c>
      <c r="C1817" s="2">
        <v>45593</v>
      </c>
      <c r="D1817" s="91">
        <v>0</v>
      </c>
      <c r="E1817" t="s">
        <v>5</v>
      </c>
      <c r="F1817">
        <v>4011705</v>
      </c>
      <c r="G1817" t="s">
        <v>788</v>
      </c>
      <c r="H1817">
        <v>3.75</v>
      </c>
      <c r="I1817">
        <v>1</v>
      </c>
      <c r="J1817">
        <v>3.75</v>
      </c>
      <c r="M1817"/>
    </row>
    <row r="1818" spans="1:13" x14ac:dyDescent="0.25">
      <c r="A1818" t="s">
        <v>31</v>
      </c>
      <c r="B1818" t="s">
        <v>55</v>
      </c>
      <c r="C1818" s="2">
        <v>45593</v>
      </c>
      <c r="D1818" s="91">
        <v>0</v>
      </c>
      <c r="E1818" t="s">
        <v>19</v>
      </c>
      <c r="F1818">
        <v>4011706</v>
      </c>
      <c r="G1818" t="s">
        <v>788</v>
      </c>
      <c r="H1818">
        <v>3.75</v>
      </c>
      <c r="I1818">
        <v>1</v>
      </c>
      <c r="J1818">
        <v>3.75</v>
      </c>
      <c r="M1818"/>
    </row>
    <row r="1819" spans="1:13" hidden="1" x14ac:dyDescent="0.25">
      <c r="A1819" t="s">
        <v>92</v>
      </c>
      <c r="B1819" t="s">
        <v>55</v>
      </c>
      <c r="C1819" s="2">
        <v>45589</v>
      </c>
      <c r="D1819" s="91">
        <v>5.5</v>
      </c>
      <c r="E1819" t="s">
        <v>5</v>
      </c>
      <c r="F1819">
        <v>4011708</v>
      </c>
      <c r="G1819" t="s">
        <v>788</v>
      </c>
      <c r="H1819">
        <v>5.5</v>
      </c>
      <c r="I1819">
        <v>0</v>
      </c>
      <c r="J1819">
        <v>0</v>
      </c>
      <c r="M1819"/>
    </row>
    <row r="1820" spans="1:13" hidden="1" x14ac:dyDescent="0.25">
      <c r="A1820" t="s">
        <v>92</v>
      </c>
      <c r="B1820" t="s">
        <v>406</v>
      </c>
      <c r="C1820" s="2">
        <v>45589</v>
      </c>
      <c r="D1820" s="91">
        <v>5</v>
      </c>
      <c r="E1820" t="s">
        <v>26</v>
      </c>
      <c r="F1820">
        <v>4011709</v>
      </c>
      <c r="G1820" t="s">
        <v>788</v>
      </c>
      <c r="H1820">
        <v>5</v>
      </c>
      <c r="I1820">
        <v>0</v>
      </c>
      <c r="J1820">
        <v>0</v>
      </c>
      <c r="M1820"/>
    </row>
    <row r="1821" spans="1:13" hidden="1" x14ac:dyDescent="0.25">
      <c r="A1821" t="s">
        <v>92</v>
      </c>
      <c r="B1821" t="s">
        <v>390</v>
      </c>
      <c r="C1821" s="2">
        <v>45590</v>
      </c>
      <c r="D1821" s="91">
        <v>3.75</v>
      </c>
      <c r="E1821" t="s">
        <v>5</v>
      </c>
      <c r="F1821">
        <v>4011710</v>
      </c>
      <c r="G1821" t="s">
        <v>788</v>
      </c>
      <c r="H1821">
        <v>3.75</v>
      </c>
      <c r="I1821">
        <v>0</v>
      </c>
      <c r="J1821">
        <v>0</v>
      </c>
      <c r="M1821"/>
    </row>
    <row r="1822" spans="1:13" hidden="1" x14ac:dyDescent="0.25">
      <c r="A1822" t="s">
        <v>92</v>
      </c>
      <c r="B1822" t="s">
        <v>331</v>
      </c>
      <c r="C1822" s="2">
        <v>45590</v>
      </c>
      <c r="D1822" s="91">
        <v>5.5</v>
      </c>
      <c r="E1822" t="s">
        <v>5</v>
      </c>
      <c r="F1822">
        <v>4011711</v>
      </c>
      <c r="G1822" t="s">
        <v>788</v>
      </c>
      <c r="H1822">
        <v>5.5</v>
      </c>
      <c r="I1822">
        <v>0</v>
      </c>
      <c r="J1822">
        <v>0</v>
      </c>
      <c r="M1822"/>
    </row>
    <row r="1823" spans="1:13" hidden="1" x14ac:dyDescent="0.25">
      <c r="A1823" t="s">
        <v>92</v>
      </c>
      <c r="B1823" t="s">
        <v>390</v>
      </c>
      <c r="C1823" s="2">
        <v>45590</v>
      </c>
      <c r="D1823" s="91">
        <v>5</v>
      </c>
      <c r="E1823" t="s">
        <v>5</v>
      </c>
      <c r="F1823">
        <v>4011712</v>
      </c>
      <c r="G1823" t="s">
        <v>788</v>
      </c>
      <c r="H1823">
        <v>5</v>
      </c>
      <c r="I1823">
        <v>0</v>
      </c>
      <c r="J1823">
        <v>0</v>
      </c>
      <c r="M1823"/>
    </row>
    <row r="1824" spans="1:13" hidden="1" x14ac:dyDescent="0.25">
      <c r="A1824" t="s">
        <v>92</v>
      </c>
      <c r="B1824" t="s">
        <v>55</v>
      </c>
      <c r="C1824" s="2">
        <v>45590</v>
      </c>
      <c r="D1824" s="91">
        <v>5</v>
      </c>
      <c r="E1824" t="s">
        <v>5</v>
      </c>
      <c r="F1824">
        <v>4011713</v>
      </c>
      <c r="G1824" t="s">
        <v>788</v>
      </c>
      <c r="H1824">
        <v>5</v>
      </c>
      <c r="I1824">
        <v>0</v>
      </c>
      <c r="J1824">
        <v>0</v>
      </c>
      <c r="M1824"/>
    </row>
    <row r="1825" spans="1:13" hidden="1" x14ac:dyDescent="0.25">
      <c r="A1825" t="s">
        <v>92</v>
      </c>
      <c r="B1825" t="s">
        <v>56</v>
      </c>
      <c r="C1825" s="2">
        <v>45594</v>
      </c>
      <c r="D1825" s="91">
        <v>5.5</v>
      </c>
      <c r="E1825" t="s">
        <v>5</v>
      </c>
      <c r="F1825">
        <v>4011714</v>
      </c>
      <c r="G1825" t="s">
        <v>788</v>
      </c>
      <c r="H1825">
        <v>5.5</v>
      </c>
      <c r="I1825">
        <v>0</v>
      </c>
      <c r="J1825">
        <v>0</v>
      </c>
      <c r="M1825"/>
    </row>
    <row r="1826" spans="1:13" hidden="1" x14ac:dyDescent="0.25">
      <c r="A1826" t="s">
        <v>92</v>
      </c>
      <c r="B1826" t="s">
        <v>390</v>
      </c>
      <c r="C1826" s="2">
        <v>45594</v>
      </c>
      <c r="D1826" s="91">
        <v>5</v>
      </c>
      <c r="E1826" t="s">
        <v>5</v>
      </c>
      <c r="F1826">
        <v>4011715</v>
      </c>
      <c r="G1826" t="s">
        <v>788</v>
      </c>
      <c r="H1826">
        <v>5</v>
      </c>
      <c r="I1826">
        <v>0</v>
      </c>
      <c r="J1826">
        <v>0</v>
      </c>
      <c r="M1826"/>
    </row>
    <row r="1827" spans="1:13" x14ac:dyDescent="0.25">
      <c r="A1827" t="s">
        <v>31</v>
      </c>
      <c r="B1827" t="s">
        <v>336</v>
      </c>
      <c r="C1827" s="2">
        <v>45588</v>
      </c>
      <c r="D1827" s="91">
        <v>0</v>
      </c>
      <c r="E1827" t="s">
        <v>5</v>
      </c>
      <c r="F1827">
        <v>4011716</v>
      </c>
      <c r="G1827" t="s">
        <v>788</v>
      </c>
      <c r="H1827">
        <v>0</v>
      </c>
      <c r="I1827">
        <v>0</v>
      </c>
      <c r="J1827">
        <v>0</v>
      </c>
      <c r="M1827"/>
    </row>
    <row r="1828" spans="1:13" hidden="1" x14ac:dyDescent="0.25">
      <c r="A1828" t="s">
        <v>92</v>
      </c>
      <c r="B1828" t="s">
        <v>444</v>
      </c>
      <c r="C1828" s="2">
        <v>45589</v>
      </c>
      <c r="D1828" s="91">
        <v>5.5</v>
      </c>
      <c r="E1828" t="s">
        <v>5</v>
      </c>
      <c r="F1828">
        <v>4011717</v>
      </c>
      <c r="G1828" t="s">
        <v>788</v>
      </c>
      <c r="H1828">
        <v>5.5</v>
      </c>
      <c r="I1828">
        <v>0</v>
      </c>
      <c r="J1828">
        <v>0</v>
      </c>
      <c r="M1828"/>
    </row>
    <row r="1829" spans="1:13" hidden="1" x14ac:dyDescent="0.25">
      <c r="A1829" t="s">
        <v>92</v>
      </c>
      <c r="B1829" t="s">
        <v>432</v>
      </c>
      <c r="C1829" s="2">
        <v>45590</v>
      </c>
      <c r="D1829" s="91">
        <v>5.5</v>
      </c>
      <c r="E1829" t="s">
        <v>26</v>
      </c>
      <c r="F1829">
        <v>4011718</v>
      </c>
      <c r="G1829" t="s">
        <v>788</v>
      </c>
      <c r="H1829">
        <v>5.5</v>
      </c>
      <c r="I1829">
        <v>0</v>
      </c>
      <c r="J1829">
        <v>0</v>
      </c>
      <c r="M1829"/>
    </row>
    <row r="1830" spans="1:13" hidden="1" x14ac:dyDescent="0.25">
      <c r="A1830" t="s">
        <v>92</v>
      </c>
      <c r="B1830" t="s">
        <v>406</v>
      </c>
      <c r="C1830" s="2">
        <v>45589</v>
      </c>
      <c r="D1830" s="91">
        <v>5</v>
      </c>
      <c r="E1830" t="s">
        <v>26</v>
      </c>
      <c r="F1830">
        <v>4011720</v>
      </c>
      <c r="G1830" t="s">
        <v>788</v>
      </c>
      <c r="H1830">
        <v>5</v>
      </c>
      <c r="I1830">
        <v>0</v>
      </c>
      <c r="J1830">
        <v>0</v>
      </c>
      <c r="M1830"/>
    </row>
    <row r="1831" spans="1:13" hidden="1" x14ac:dyDescent="0.25">
      <c r="A1831" t="s">
        <v>92</v>
      </c>
      <c r="B1831" t="s">
        <v>55</v>
      </c>
      <c r="C1831" s="2">
        <v>45590</v>
      </c>
      <c r="D1831" s="91">
        <v>5</v>
      </c>
      <c r="E1831" t="s">
        <v>5</v>
      </c>
      <c r="F1831">
        <v>4011721</v>
      </c>
      <c r="G1831" t="s">
        <v>788</v>
      </c>
      <c r="H1831">
        <v>5</v>
      </c>
      <c r="I1831">
        <v>0</v>
      </c>
      <c r="J1831">
        <v>0</v>
      </c>
      <c r="M1831"/>
    </row>
    <row r="1832" spans="1:13" hidden="1" x14ac:dyDescent="0.25">
      <c r="A1832" t="s">
        <v>92</v>
      </c>
      <c r="B1832" t="s">
        <v>55</v>
      </c>
      <c r="C1832" s="2">
        <v>45593</v>
      </c>
      <c r="D1832" s="91">
        <v>5.5</v>
      </c>
      <c r="E1832" t="s">
        <v>5</v>
      </c>
      <c r="F1832">
        <v>4011722</v>
      </c>
      <c r="G1832" t="s">
        <v>788</v>
      </c>
      <c r="H1832">
        <v>5.5</v>
      </c>
      <c r="I1832">
        <v>0</v>
      </c>
      <c r="J1832">
        <v>0</v>
      </c>
      <c r="M1832"/>
    </row>
    <row r="1833" spans="1:13" hidden="1" x14ac:dyDescent="0.25">
      <c r="A1833" t="s">
        <v>92</v>
      </c>
      <c r="B1833" t="s">
        <v>470</v>
      </c>
      <c r="C1833" s="2">
        <v>45589</v>
      </c>
      <c r="D1833" s="91">
        <v>5</v>
      </c>
      <c r="E1833" t="s">
        <v>5</v>
      </c>
      <c r="F1833">
        <v>4011723</v>
      </c>
      <c r="G1833" t="s">
        <v>788</v>
      </c>
      <c r="H1833">
        <v>5</v>
      </c>
      <c r="I1833">
        <v>0</v>
      </c>
      <c r="J1833">
        <v>0</v>
      </c>
      <c r="M1833"/>
    </row>
    <row r="1834" spans="1:13" x14ac:dyDescent="0.25">
      <c r="A1834" t="s">
        <v>31</v>
      </c>
      <c r="B1834" t="s">
        <v>55</v>
      </c>
      <c r="C1834" s="2">
        <v>45589</v>
      </c>
      <c r="D1834" s="91">
        <v>3.75</v>
      </c>
      <c r="F1834">
        <v>4011724</v>
      </c>
      <c r="G1834" t="s">
        <v>854</v>
      </c>
      <c r="H1834">
        <v>3.75</v>
      </c>
      <c r="I1834">
        <v>0</v>
      </c>
      <c r="J1834">
        <v>0</v>
      </c>
      <c r="M1834"/>
    </row>
    <row r="1835" spans="1:13" hidden="1" x14ac:dyDescent="0.25">
      <c r="A1835" t="s">
        <v>92</v>
      </c>
      <c r="B1835" t="s">
        <v>56</v>
      </c>
      <c r="C1835" s="2">
        <v>45593</v>
      </c>
      <c r="D1835" s="91">
        <v>5</v>
      </c>
      <c r="E1835" t="s">
        <v>5</v>
      </c>
      <c r="F1835">
        <v>4011725</v>
      </c>
      <c r="G1835" t="s">
        <v>788</v>
      </c>
      <c r="H1835">
        <v>5</v>
      </c>
      <c r="I1835">
        <v>0</v>
      </c>
      <c r="J1835">
        <v>0</v>
      </c>
      <c r="M1835"/>
    </row>
    <row r="1836" spans="1:13" hidden="1" x14ac:dyDescent="0.25">
      <c r="A1836" t="s">
        <v>106</v>
      </c>
      <c r="B1836" t="s">
        <v>470</v>
      </c>
      <c r="C1836" s="2">
        <v>45590</v>
      </c>
      <c r="D1836" s="91">
        <v>5</v>
      </c>
      <c r="E1836" t="s">
        <v>5</v>
      </c>
      <c r="F1836">
        <v>4011726</v>
      </c>
      <c r="G1836" t="s">
        <v>788</v>
      </c>
      <c r="H1836">
        <v>5</v>
      </c>
      <c r="I1836">
        <v>0</v>
      </c>
      <c r="J1836">
        <v>0</v>
      </c>
      <c r="M1836"/>
    </row>
    <row r="1837" spans="1:13" hidden="1" x14ac:dyDescent="0.25">
      <c r="A1837" t="s">
        <v>106</v>
      </c>
      <c r="B1837" t="s">
        <v>392</v>
      </c>
      <c r="C1837" s="2">
        <v>45590</v>
      </c>
      <c r="D1837" s="91">
        <v>5</v>
      </c>
      <c r="E1837" t="s">
        <v>26</v>
      </c>
      <c r="F1837">
        <v>4011731</v>
      </c>
      <c r="G1837" t="s">
        <v>788</v>
      </c>
      <c r="H1837">
        <v>5</v>
      </c>
      <c r="I1837">
        <v>0</v>
      </c>
      <c r="J1837">
        <v>0</v>
      </c>
      <c r="M1837"/>
    </row>
    <row r="1838" spans="1:13" hidden="1" x14ac:dyDescent="0.25">
      <c r="A1838" t="s">
        <v>106</v>
      </c>
      <c r="B1838" t="s">
        <v>461</v>
      </c>
      <c r="C1838" s="2">
        <v>45588</v>
      </c>
      <c r="D1838" s="91">
        <v>0</v>
      </c>
      <c r="E1838" t="s">
        <v>5</v>
      </c>
      <c r="F1838">
        <v>4011734</v>
      </c>
      <c r="G1838" t="s">
        <v>788</v>
      </c>
      <c r="H1838">
        <v>0</v>
      </c>
      <c r="I1838">
        <v>0</v>
      </c>
      <c r="J1838">
        <v>0</v>
      </c>
      <c r="M1838"/>
    </row>
    <row r="1839" spans="1:13" x14ac:dyDescent="0.25">
      <c r="A1839" t="s">
        <v>31</v>
      </c>
      <c r="B1839" t="s">
        <v>698</v>
      </c>
      <c r="C1839" s="2">
        <v>45590</v>
      </c>
      <c r="D1839" s="91">
        <v>0</v>
      </c>
      <c r="E1839" t="s">
        <v>5</v>
      </c>
      <c r="F1839">
        <v>4011736</v>
      </c>
      <c r="G1839" t="s">
        <v>788</v>
      </c>
      <c r="H1839">
        <v>3.75</v>
      </c>
      <c r="I1839">
        <v>1</v>
      </c>
      <c r="J1839">
        <v>3.75</v>
      </c>
      <c r="M1839"/>
    </row>
    <row r="1840" spans="1:13" x14ac:dyDescent="0.25">
      <c r="A1840" t="s">
        <v>31</v>
      </c>
      <c r="B1840" t="s">
        <v>55</v>
      </c>
      <c r="C1840" s="2">
        <v>45593</v>
      </c>
      <c r="D1840" s="91">
        <v>3.75</v>
      </c>
      <c r="E1840" t="s">
        <v>19</v>
      </c>
      <c r="F1840">
        <v>4011738</v>
      </c>
      <c r="G1840" t="s">
        <v>788</v>
      </c>
      <c r="H1840">
        <v>3.75</v>
      </c>
      <c r="I1840">
        <v>0</v>
      </c>
      <c r="J1840">
        <v>0</v>
      </c>
      <c r="M1840"/>
    </row>
    <row r="1841" spans="1:13" x14ac:dyDescent="0.25">
      <c r="A1841" t="s">
        <v>31</v>
      </c>
      <c r="B1841" t="s">
        <v>698</v>
      </c>
      <c r="C1841" s="2">
        <v>45595</v>
      </c>
      <c r="D1841" s="91">
        <v>3.75</v>
      </c>
      <c r="E1841" t="s">
        <v>5</v>
      </c>
      <c r="F1841">
        <v>4011739</v>
      </c>
      <c r="G1841" t="s">
        <v>788</v>
      </c>
      <c r="H1841">
        <v>3.75</v>
      </c>
      <c r="I1841">
        <v>0</v>
      </c>
      <c r="J1841">
        <v>0</v>
      </c>
      <c r="M1841"/>
    </row>
    <row r="1842" spans="1:13" x14ac:dyDescent="0.25">
      <c r="A1842" t="s">
        <v>31</v>
      </c>
      <c r="B1842" t="s">
        <v>734</v>
      </c>
      <c r="C1842" s="2">
        <v>45590</v>
      </c>
      <c r="D1842" s="91">
        <v>0</v>
      </c>
      <c r="E1842" t="s">
        <v>5</v>
      </c>
      <c r="F1842">
        <v>4011741</v>
      </c>
      <c r="G1842" t="s">
        <v>788</v>
      </c>
      <c r="H1842">
        <v>3.75</v>
      </c>
      <c r="I1842">
        <v>1</v>
      </c>
      <c r="J1842">
        <v>3.75</v>
      </c>
      <c r="M1842"/>
    </row>
    <row r="1843" spans="1:13" x14ac:dyDescent="0.25">
      <c r="A1843" t="s">
        <v>31</v>
      </c>
      <c r="B1843" t="s">
        <v>336</v>
      </c>
      <c r="C1843" s="2">
        <v>45593</v>
      </c>
      <c r="D1843" s="91">
        <v>3.75</v>
      </c>
      <c r="E1843" t="s">
        <v>5</v>
      </c>
      <c r="F1843">
        <v>4011742</v>
      </c>
      <c r="G1843" t="s">
        <v>788</v>
      </c>
      <c r="H1843">
        <v>3.75</v>
      </c>
      <c r="I1843">
        <v>0</v>
      </c>
      <c r="J1843">
        <v>0</v>
      </c>
      <c r="M1843"/>
    </row>
    <row r="1844" spans="1:13" x14ac:dyDescent="0.25">
      <c r="A1844" t="s">
        <v>31</v>
      </c>
      <c r="B1844" t="s">
        <v>333</v>
      </c>
      <c r="C1844" s="2">
        <v>45591</v>
      </c>
      <c r="D1844" s="91">
        <v>0</v>
      </c>
      <c r="E1844" t="s">
        <v>5</v>
      </c>
      <c r="F1844">
        <v>4011745</v>
      </c>
      <c r="G1844" t="s">
        <v>788</v>
      </c>
      <c r="H1844">
        <v>3.75</v>
      </c>
      <c r="I1844">
        <v>1</v>
      </c>
      <c r="J1844">
        <v>3.75</v>
      </c>
      <c r="M1844"/>
    </row>
    <row r="1845" spans="1:13" x14ac:dyDescent="0.25">
      <c r="A1845" t="s">
        <v>31</v>
      </c>
      <c r="B1845" t="s">
        <v>333</v>
      </c>
      <c r="C1845" s="2">
        <v>45591</v>
      </c>
      <c r="D1845" s="91">
        <v>0</v>
      </c>
      <c r="E1845" t="s">
        <v>5</v>
      </c>
      <c r="F1845">
        <v>4011746</v>
      </c>
      <c r="G1845" t="s">
        <v>788</v>
      </c>
      <c r="H1845">
        <v>3.75</v>
      </c>
      <c r="I1845">
        <v>1</v>
      </c>
      <c r="J1845">
        <v>3.75</v>
      </c>
      <c r="M1845"/>
    </row>
    <row r="1846" spans="1:13" hidden="1" x14ac:dyDescent="0.25">
      <c r="A1846" t="s">
        <v>106</v>
      </c>
      <c r="B1846" t="s">
        <v>392</v>
      </c>
      <c r="C1846" s="2">
        <v>45589</v>
      </c>
      <c r="D1846" s="91">
        <v>0</v>
      </c>
      <c r="E1846" t="s">
        <v>5</v>
      </c>
      <c r="F1846">
        <v>4011751</v>
      </c>
      <c r="G1846" t="s">
        <v>788</v>
      </c>
      <c r="H1846">
        <v>0</v>
      </c>
      <c r="I1846">
        <v>0</v>
      </c>
      <c r="J1846">
        <v>0</v>
      </c>
      <c r="M1846"/>
    </row>
    <row r="1847" spans="1:13" hidden="1" x14ac:dyDescent="0.25">
      <c r="A1847" t="s">
        <v>92</v>
      </c>
      <c r="B1847" t="s">
        <v>55</v>
      </c>
      <c r="C1847" s="2">
        <v>45589</v>
      </c>
      <c r="D1847" s="91">
        <v>5.5</v>
      </c>
      <c r="E1847" t="s">
        <v>5</v>
      </c>
      <c r="F1847">
        <v>4011752</v>
      </c>
      <c r="G1847" t="s">
        <v>788</v>
      </c>
      <c r="H1847">
        <v>5.5</v>
      </c>
      <c r="I1847">
        <v>0</v>
      </c>
      <c r="J1847">
        <v>0</v>
      </c>
      <c r="M1847"/>
    </row>
    <row r="1848" spans="1:13" hidden="1" x14ac:dyDescent="0.25">
      <c r="A1848" t="s">
        <v>92</v>
      </c>
      <c r="B1848" t="s">
        <v>55</v>
      </c>
      <c r="C1848" s="2">
        <v>45589</v>
      </c>
      <c r="D1848" s="91">
        <v>5</v>
      </c>
      <c r="E1848" t="s">
        <v>5</v>
      </c>
      <c r="F1848">
        <v>4011753</v>
      </c>
      <c r="G1848" t="s">
        <v>788</v>
      </c>
      <c r="H1848">
        <v>5</v>
      </c>
      <c r="I1848">
        <v>0</v>
      </c>
      <c r="J1848">
        <v>0</v>
      </c>
      <c r="M1848"/>
    </row>
    <row r="1849" spans="1:13" hidden="1" x14ac:dyDescent="0.25">
      <c r="A1849" t="s">
        <v>106</v>
      </c>
      <c r="B1849" t="s">
        <v>56</v>
      </c>
      <c r="C1849" s="2">
        <v>45589</v>
      </c>
      <c r="D1849" s="91">
        <v>0</v>
      </c>
      <c r="E1849" t="s">
        <v>5</v>
      </c>
      <c r="F1849">
        <v>4011754</v>
      </c>
      <c r="G1849" t="s">
        <v>788</v>
      </c>
      <c r="H1849">
        <v>0</v>
      </c>
      <c r="I1849">
        <v>0</v>
      </c>
      <c r="J1849">
        <v>0</v>
      </c>
      <c r="M1849"/>
    </row>
    <row r="1850" spans="1:13" x14ac:dyDescent="0.25">
      <c r="A1850" t="s">
        <v>31</v>
      </c>
      <c r="B1850" t="s">
        <v>333</v>
      </c>
      <c r="C1850" s="2">
        <v>45592</v>
      </c>
      <c r="D1850" s="91">
        <v>0</v>
      </c>
      <c r="E1850" t="s">
        <v>5</v>
      </c>
      <c r="F1850">
        <v>4011760</v>
      </c>
      <c r="G1850" t="s">
        <v>788</v>
      </c>
      <c r="H1850">
        <v>3.75</v>
      </c>
      <c r="I1850">
        <v>1</v>
      </c>
      <c r="J1850">
        <v>3.75</v>
      </c>
      <c r="M1850"/>
    </row>
    <row r="1851" spans="1:13" x14ac:dyDescent="0.25">
      <c r="A1851" t="s">
        <v>31</v>
      </c>
      <c r="B1851" t="s">
        <v>333</v>
      </c>
      <c r="C1851" s="2">
        <v>45592</v>
      </c>
      <c r="D1851" s="91">
        <v>0</v>
      </c>
      <c r="E1851" t="s">
        <v>5</v>
      </c>
      <c r="F1851">
        <v>4011761</v>
      </c>
      <c r="G1851" t="s">
        <v>788</v>
      </c>
      <c r="H1851">
        <v>3.75</v>
      </c>
      <c r="I1851">
        <v>1</v>
      </c>
      <c r="J1851">
        <v>3.75</v>
      </c>
      <c r="M1851"/>
    </row>
    <row r="1852" spans="1:13" hidden="1" x14ac:dyDescent="0.25">
      <c r="A1852" t="s">
        <v>92</v>
      </c>
      <c r="B1852" t="s">
        <v>390</v>
      </c>
      <c r="C1852" s="2">
        <v>45589</v>
      </c>
      <c r="D1852" s="91">
        <v>0</v>
      </c>
      <c r="E1852" t="s">
        <v>5</v>
      </c>
      <c r="F1852">
        <v>4011762</v>
      </c>
      <c r="G1852" t="s">
        <v>788</v>
      </c>
      <c r="H1852">
        <v>0</v>
      </c>
      <c r="I1852">
        <v>0</v>
      </c>
      <c r="J1852">
        <v>0</v>
      </c>
      <c r="M1852"/>
    </row>
    <row r="1853" spans="1:13" hidden="1" x14ac:dyDescent="0.25">
      <c r="A1853" t="s">
        <v>92</v>
      </c>
      <c r="B1853" t="s">
        <v>582</v>
      </c>
      <c r="C1853" s="2">
        <v>45594</v>
      </c>
      <c r="D1853" s="91">
        <v>0</v>
      </c>
      <c r="E1853" t="s">
        <v>26</v>
      </c>
      <c r="F1853">
        <v>4011763</v>
      </c>
      <c r="G1853" t="s">
        <v>788</v>
      </c>
      <c r="H1853">
        <v>0</v>
      </c>
      <c r="I1853">
        <v>0</v>
      </c>
      <c r="J1853">
        <v>0</v>
      </c>
      <c r="M1853"/>
    </row>
    <row r="1854" spans="1:13" hidden="1" x14ac:dyDescent="0.25">
      <c r="A1854" t="s">
        <v>92</v>
      </c>
      <c r="B1854" t="s">
        <v>392</v>
      </c>
      <c r="C1854" s="2">
        <v>45594</v>
      </c>
      <c r="D1854" s="91">
        <v>0</v>
      </c>
      <c r="E1854" t="s">
        <v>5</v>
      </c>
      <c r="F1854">
        <v>4011764</v>
      </c>
      <c r="G1854" t="s">
        <v>788</v>
      </c>
      <c r="H1854">
        <v>0</v>
      </c>
      <c r="I1854">
        <v>0</v>
      </c>
      <c r="J1854">
        <v>0</v>
      </c>
      <c r="M1854"/>
    </row>
    <row r="1855" spans="1:13" hidden="1" x14ac:dyDescent="0.25">
      <c r="A1855" t="s">
        <v>106</v>
      </c>
      <c r="B1855" t="s">
        <v>370</v>
      </c>
      <c r="C1855" s="2">
        <v>45589</v>
      </c>
      <c r="D1855" s="91">
        <v>5</v>
      </c>
      <c r="E1855" t="s">
        <v>5</v>
      </c>
      <c r="F1855">
        <v>4011766</v>
      </c>
      <c r="G1855" t="s">
        <v>788</v>
      </c>
      <c r="H1855">
        <v>5</v>
      </c>
      <c r="I1855">
        <v>0</v>
      </c>
      <c r="J1855">
        <v>0</v>
      </c>
      <c r="M1855"/>
    </row>
    <row r="1856" spans="1:13" x14ac:dyDescent="0.25">
      <c r="A1856" t="s">
        <v>31</v>
      </c>
      <c r="B1856" t="s">
        <v>333</v>
      </c>
      <c r="C1856" s="2">
        <v>45589</v>
      </c>
      <c r="D1856" s="91">
        <v>0</v>
      </c>
      <c r="E1856" t="s">
        <v>5</v>
      </c>
      <c r="F1856">
        <v>4011775</v>
      </c>
      <c r="G1856" t="s">
        <v>788</v>
      </c>
      <c r="H1856">
        <v>3.75</v>
      </c>
      <c r="I1856">
        <v>1</v>
      </c>
      <c r="J1856">
        <v>3.75</v>
      </c>
      <c r="M1856"/>
    </row>
    <row r="1857" spans="1:13" x14ac:dyDescent="0.25">
      <c r="A1857" t="s">
        <v>31</v>
      </c>
      <c r="B1857" t="s">
        <v>336</v>
      </c>
      <c r="C1857" s="2">
        <v>45589</v>
      </c>
      <c r="D1857" s="91">
        <v>0</v>
      </c>
      <c r="E1857" t="s">
        <v>5</v>
      </c>
      <c r="F1857">
        <v>4011776</v>
      </c>
      <c r="G1857" t="s">
        <v>788</v>
      </c>
      <c r="H1857">
        <v>3.75</v>
      </c>
      <c r="I1857">
        <v>1</v>
      </c>
      <c r="J1857">
        <v>3.75</v>
      </c>
      <c r="M1857"/>
    </row>
    <row r="1858" spans="1:13" x14ac:dyDescent="0.25">
      <c r="A1858" t="s">
        <v>31</v>
      </c>
      <c r="B1858" t="s">
        <v>55</v>
      </c>
      <c r="C1858" s="2">
        <v>45589</v>
      </c>
      <c r="D1858" s="91">
        <v>3.75</v>
      </c>
      <c r="E1858" t="s">
        <v>19</v>
      </c>
      <c r="F1858">
        <v>4011778</v>
      </c>
      <c r="G1858" t="s">
        <v>788</v>
      </c>
      <c r="H1858">
        <v>3.75</v>
      </c>
      <c r="I1858">
        <v>0</v>
      </c>
      <c r="J1858">
        <v>0</v>
      </c>
      <c r="M1858"/>
    </row>
    <row r="1859" spans="1:13" x14ac:dyDescent="0.25">
      <c r="A1859" t="s">
        <v>31</v>
      </c>
      <c r="B1859" t="s">
        <v>698</v>
      </c>
      <c r="C1859" s="2">
        <v>45590</v>
      </c>
      <c r="D1859" s="91">
        <v>0</v>
      </c>
      <c r="E1859" t="s">
        <v>5</v>
      </c>
      <c r="F1859">
        <v>4011779</v>
      </c>
      <c r="G1859" t="s">
        <v>788</v>
      </c>
      <c r="H1859">
        <v>3.75</v>
      </c>
      <c r="I1859">
        <v>1</v>
      </c>
      <c r="J1859">
        <v>3.75</v>
      </c>
      <c r="M1859"/>
    </row>
    <row r="1860" spans="1:13" x14ac:dyDescent="0.25">
      <c r="A1860" t="s">
        <v>31</v>
      </c>
      <c r="B1860" t="s">
        <v>734</v>
      </c>
      <c r="C1860" s="2">
        <v>45589</v>
      </c>
      <c r="D1860" s="91">
        <v>3.75</v>
      </c>
      <c r="E1860" t="s">
        <v>5</v>
      </c>
      <c r="F1860">
        <v>4011780</v>
      </c>
      <c r="G1860" t="s">
        <v>788</v>
      </c>
      <c r="H1860">
        <v>3.75</v>
      </c>
      <c r="I1860">
        <v>0</v>
      </c>
      <c r="J1860">
        <v>0</v>
      </c>
      <c r="M1860"/>
    </row>
    <row r="1861" spans="1:13" x14ac:dyDescent="0.25">
      <c r="A1861" t="s">
        <v>31</v>
      </c>
      <c r="B1861" t="s">
        <v>734</v>
      </c>
      <c r="C1861" s="2">
        <v>45590</v>
      </c>
      <c r="D1861" s="91">
        <v>0</v>
      </c>
      <c r="E1861" t="s">
        <v>5</v>
      </c>
      <c r="F1861">
        <v>4011781</v>
      </c>
      <c r="G1861" t="s">
        <v>788</v>
      </c>
      <c r="H1861">
        <v>3.75</v>
      </c>
      <c r="I1861">
        <v>1</v>
      </c>
      <c r="J1861">
        <v>3.75</v>
      </c>
      <c r="M1861"/>
    </row>
    <row r="1862" spans="1:13" hidden="1" x14ac:dyDescent="0.25">
      <c r="A1862" t="s">
        <v>106</v>
      </c>
      <c r="B1862" t="s">
        <v>55</v>
      </c>
      <c r="C1862" s="2">
        <v>45591</v>
      </c>
      <c r="D1862" s="91">
        <v>0</v>
      </c>
      <c r="E1862" t="s">
        <v>5</v>
      </c>
      <c r="F1862">
        <v>4011783</v>
      </c>
      <c r="G1862" t="s">
        <v>788</v>
      </c>
      <c r="H1862">
        <v>0</v>
      </c>
      <c r="I1862">
        <v>0</v>
      </c>
      <c r="J1862">
        <v>0</v>
      </c>
      <c r="M1862"/>
    </row>
    <row r="1863" spans="1:13" x14ac:dyDescent="0.25">
      <c r="A1863" t="s">
        <v>31</v>
      </c>
      <c r="B1863" t="s">
        <v>734</v>
      </c>
      <c r="C1863" s="2">
        <v>45589</v>
      </c>
      <c r="D1863" s="91">
        <v>3.75</v>
      </c>
      <c r="E1863" t="s">
        <v>5</v>
      </c>
      <c r="F1863">
        <v>4011792</v>
      </c>
      <c r="G1863" t="s">
        <v>788</v>
      </c>
      <c r="H1863">
        <v>3.75</v>
      </c>
      <c r="I1863">
        <v>0</v>
      </c>
      <c r="J1863">
        <v>0</v>
      </c>
      <c r="M1863"/>
    </row>
    <row r="1864" spans="1:13" x14ac:dyDescent="0.25">
      <c r="A1864" t="s">
        <v>31</v>
      </c>
      <c r="B1864" t="s">
        <v>698</v>
      </c>
      <c r="C1864" s="2">
        <v>45589</v>
      </c>
      <c r="D1864" s="91">
        <v>3.75</v>
      </c>
      <c r="E1864" t="s">
        <v>5</v>
      </c>
      <c r="F1864">
        <v>4011793</v>
      </c>
      <c r="G1864" t="s">
        <v>788</v>
      </c>
      <c r="H1864">
        <v>3.75</v>
      </c>
      <c r="I1864">
        <v>0</v>
      </c>
      <c r="J1864">
        <v>0</v>
      </c>
      <c r="M1864"/>
    </row>
    <row r="1865" spans="1:13" hidden="1" x14ac:dyDescent="0.25">
      <c r="A1865" t="s">
        <v>92</v>
      </c>
      <c r="B1865" t="s">
        <v>55</v>
      </c>
      <c r="C1865" s="2">
        <v>45595</v>
      </c>
      <c r="D1865" s="91">
        <v>3</v>
      </c>
      <c r="E1865" t="s">
        <v>5</v>
      </c>
      <c r="F1865">
        <v>4011800</v>
      </c>
      <c r="G1865" t="s">
        <v>788</v>
      </c>
      <c r="H1865">
        <v>3</v>
      </c>
      <c r="I1865">
        <v>0</v>
      </c>
      <c r="J1865">
        <v>0</v>
      </c>
      <c r="M1865"/>
    </row>
    <row r="1866" spans="1:13" hidden="1" x14ac:dyDescent="0.25">
      <c r="A1866" t="s">
        <v>92</v>
      </c>
      <c r="B1866" t="s">
        <v>461</v>
      </c>
      <c r="C1866" s="2">
        <v>45595</v>
      </c>
      <c r="D1866" s="91">
        <v>5</v>
      </c>
      <c r="E1866" t="s">
        <v>5</v>
      </c>
      <c r="F1866">
        <v>4011801</v>
      </c>
      <c r="G1866" t="s">
        <v>788</v>
      </c>
      <c r="H1866">
        <v>5</v>
      </c>
      <c r="I1866">
        <v>0</v>
      </c>
      <c r="J1866">
        <v>0</v>
      </c>
      <c r="M1866"/>
    </row>
    <row r="1867" spans="1:13" hidden="1" x14ac:dyDescent="0.25">
      <c r="A1867" t="s">
        <v>92</v>
      </c>
      <c r="B1867" t="s">
        <v>55</v>
      </c>
      <c r="C1867" s="2">
        <v>45593</v>
      </c>
      <c r="D1867" s="91">
        <v>0</v>
      </c>
      <c r="E1867" t="s">
        <v>5</v>
      </c>
      <c r="F1867">
        <v>4011804</v>
      </c>
      <c r="G1867" t="s">
        <v>788</v>
      </c>
      <c r="H1867">
        <v>5</v>
      </c>
      <c r="I1867">
        <v>1</v>
      </c>
      <c r="J1867">
        <v>5</v>
      </c>
      <c r="M1867"/>
    </row>
    <row r="1868" spans="1:13" hidden="1" x14ac:dyDescent="0.25">
      <c r="A1868" t="s">
        <v>92</v>
      </c>
      <c r="B1868" t="s">
        <v>390</v>
      </c>
      <c r="C1868" s="2">
        <v>45593</v>
      </c>
      <c r="D1868" s="91">
        <v>5.5</v>
      </c>
      <c r="E1868" t="s">
        <v>5</v>
      </c>
      <c r="F1868">
        <v>4011805</v>
      </c>
      <c r="G1868" t="s">
        <v>788</v>
      </c>
      <c r="H1868">
        <v>5.5</v>
      </c>
      <c r="I1868">
        <v>0</v>
      </c>
      <c r="J1868">
        <v>0</v>
      </c>
      <c r="M1868"/>
    </row>
    <row r="1869" spans="1:13" hidden="1" x14ac:dyDescent="0.25">
      <c r="A1869" t="s">
        <v>92</v>
      </c>
      <c r="B1869" t="s">
        <v>56</v>
      </c>
      <c r="C1869" s="2">
        <v>45594</v>
      </c>
      <c r="D1869" s="91">
        <v>5</v>
      </c>
      <c r="E1869" t="s">
        <v>5</v>
      </c>
      <c r="F1869">
        <v>4011806</v>
      </c>
      <c r="G1869" t="s">
        <v>788</v>
      </c>
      <c r="H1869">
        <v>5</v>
      </c>
      <c r="I1869">
        <v>0</v>
      </c>
      <c r="J1869">
        <v>0</v>
      </c>
      <c r="M1869"/>
    </row>
    <row r="1870" spans="1:13" hidden="1" x14ac:dyDescent="0.25">
      <c r="A1870" t="s">
        <v>92</v>
      </c>
      <c r="B1870" t="s">
        <v>444</v>
      </c>
      <c r="C1870" s="2">
        <v>45594</v>
      </c>
      <c r="D1870" s="91">
        <v>5.5</v>
      </c>
      <c r="E1870" t="s">
        <v>5</v>
      </c>
      <c r="F1870">
        <v>4011807</v>
      </c>
      <c r="G1870" t="s">
        <v>788</v>
      </c>
      <c r="H1870">
        <v>5.5</v>
      </c>
      <c r="I1870">
        <v>0</v>
      </c>
      <c r="J1870">
        <v>0</v>
      </c>
      <c r="M1870"/>
    </row>
    <row r="1871" spans="1:13" hidden="1" x14ac:dyDescent="0.25">
      <c r="A1871" t="s">
        <v>92</v>
      </c>
      <c r="B1871" t="s">
        <v>582</v>
      </c>
      <c r="C1871" s="2">
        <v>45595</v>
      </c>
      <c r="D1871" s="91">
        <v>3</v>
      </c>
      <c r="E1871" t="s">
        <v>26</v>
      </c>
      <c r="F1871">
        <v>4011815</v>
      </c>
      <c r="G1871" t="s">
        <v>788</v>
      </c>
      <c r="H1871">
        <v>3</v>
      </c>
      <c r="I1871">
        <v>0</v>
      </c>
      <c r="J1871">
        <v>0</v>
      </c>
      <c r="M1871"/>
    </row>
    <row r="1872" spans="1:13" hidden="1" x14ac:dyDescent="0.25">
      <c r="A1872" t="s">
        <v>92</v>
      </c>
      <c r="B1872" t="s">
        <v>392</v>
      </c>
      <c r="C1872" s="2">
        <v>45595</v>
      </c>
      <c r="D1872" s="91">
        <v>0</v>
      </c>
      <c r="E1872" t="s">
        <v>26</v>
      </c>
      <c r="F1872">
        <v>4011816</v>
      </c>
      <c r="G1872" t="s">
        <v>788</v>
      </c>
      <c r="H1872">
        <v>0</v>
      </c>
      <c r="I1872">
        <v>0</v>
      </c>
      <c r="J1872">
        <v>0</v>
      </c>
      <c r="M1872"/>
    </row>
    <row r="1873" spans="1:13" x14ac:dyDescent="0.25">
      <c r="A1873" t="s">
        <v>31</v>
      </c>
      <c r="B1873" t="s">
        <v>734</v>
      </c>
      <c r="C1873" s="2">
        <v>45590</v>
      </c>
      <c r="D1873" s="91">
        <v>0</v>
      </c>
      <c r="E1873" t="s">
        <v>5</v>
      </c>
      <c r="F1873">
        <v>4011817</v>
      </c>
      <c r="G1873" t="s">
        <v>788</v>
      </c>
      <c r="H1873">
        <v>3.75</v>
      </c>
      <c r="I1873">
        <v>1</v>
      </c>
      <c r="J1873">
        <v>3.75</v>
      </c>
      <c r="M1873"/>
    </row>
    <row r="1874" spans="1:13" x14ac:dyDescent="0.25">
      <c r="A1874" t="s">
        <v>31</v>
      </c>
      <c r="B1874" t="s">
        <v>333</v>
      </c>
      <c r="C1874" s="2">
        <v>45589</v>
      </c>
      <c r="D1874" s="91">
        <v>0</v>
      </c>
      <c r="E1874" t="s">
        <v>5</v>
      </c>
      <c r="F1874">
        <v>4011818</v>
      </c>
      <c r="G1874" t="s">
        <v>788</v>
      </c>
      <c r="H1874">
        <v>3.75</v>
      </c>
      <c r="I1874">
        <v>1</v>
      </c>
      <c r="J1874">
        <v>3.75</v>
      </c>
      <c r="M1874"/>
    </row>
    <row r="1875" spans="1:13" x14ac:dyDescent="0.25">
      <c r="A1875" t="s">
        <v>31</v>
      </c>
      <c r="B1875" t="s">
        <v>55</v>
      </c>
      <c r="C1875" s="2">
        <v>45590</v>
      </c>
      <c r="D1875" s="91">
        <v>0</v>
      </c>
      <c r="F1875">
        <v>4011819</v>
      </c>
      <c r="G1875" t="s">
        <v>854</v>
      </c>
      <c r="H1875">
        <v>3.75</v>
      </c>
      <c r="I1875">
        <v>1</v>
      </c>
      <c r="J1875">
        <v>3.75</v>
      </c>
      <c r="M1875"/>
    </row>
    <row r="1876" spans="1:13" x14ac:dyDescent="0.25">
      <c r="A1876" t="s">
        <v>31</v>
      </c>
      <c r="B1876" t="s">
        <v>336</v>
      </c>
      <c r="C1876" s="2">
        <v>45589</v>
      </c>
      <c r="D1876" s="91">
        <v>0</v>
      </c>
      <c r="E1876" t="s">
        <v>5</v>
      </c>
      <c r="F1876">
        <v>4011820</v>
      </c>
      <c r="G1876" t="s">
        <v>788</v>
      </c>
      <c r="H1876">
        <v>3.75</v>
      </c>
      <c r="I1876">
        <v>1</v>
      </c>
      <c r="J1876">
        <v>3.75</v>
      </c>
      <c r="M1876"/>
    </row>
    <row r="1877" spans="1:13" hidden="1" x14ac:dyDescent="0.25">
      <c r="A1877" t="s">
        <v>92</v>
      </c>
      <c r="B1877" t="s">
        <v>444</v>
      </c>
      <c r="C1877" s="2">
        <v>45589</v>
      </c>
      <c r="D1877" s="91">
        <v>5</v>
      </c>
      <c r="E1877" t="s">
        <v>5</v>
      </c>
      <c r="F1877">
        <v>4011822</v>
      </c>
      <c r="G1877" t="s">
        <v>788</v>
      </c>
      <c r="H1877">
        <v>5</v>
      </c>
      <c r="I1877">
        <v>0</v>
      </c>
      <c r="J1877">
        <v>0</v>
      </c>
      <c r="M1877"/>
    </row>
    <row r="1878" spans="1:13" hidden="1" x14ac:dyDescent="0.25">
      <c r="A1878" t="s">
        <v>92</v>
      </c>
      <c r="B1878" t="s">
        <v>432</v>
      </c>
      <c r="C1878" s="2">
        <v>45589</v>
      </c>
      <c r="D1878" s="91">
        <v>5</v>
      </c>
      <c r="E1878" t="s">
        <v>26</v>
      </c>
      <c r="F1878">
        <v>4011823</v>
      </c>
      <c r="G1878" t="s">
        <v>788</v>
      </c>
      <c r="H1878">
        <v>5</v>
      </c>
      <c r="I1878">
        <v>0</v>
      </c>
      <c r="J1878">
        <v>0</v>
      </c>
      <c r="M1878"/>
    </row>
    <row r="1879" spans="1:13" x14ac:dyDescent="0.25">
      <c r="A1879" t="s">
        <v>31</v>
      </c>
      <c r="B1879" t="s">
        <v>59</v>
      </c>
      <c r="C1879" s="2">
        <v>45595</v>
      </c>
      <c r="D1879" s="91">
        <v>0</v>
      </c>
      <c r="E1879" t="s">
        <v>5</v>
      </c>
      <c r="F1879">
        <v>4011824</v>
      </c>
      <c r="G1879" t="s">
        <v>788</v>
      </c>
      <c r="H1879">
        <v>3.75</v>
      </c>
      <c r="I1879">
        <v>1</v>
      </c>
      <c r="J1879">
        <v>3.75</v>
      </c>
      <c r="M1879"/>
    </row>
    <row r="1880" spans="1:13" hidden="1" x14ac:dyDescent="0.25">
      <c r="A1880" t="s">
        <v>106</v>
      </c>
      <c r="B1880" t="s">
        <v>55</v>
      </c>
      <c r="C1880" s="2">
        <v>45595</v>
      </c>
      <c r="D1880" s="91">
        <v>0</v>
      </c>
      <c r="E1880" t="s">
        <v>19</v>
      </c>
      <c r="F1880">
        <v>4011826</v>
      </c>
      <c r="G1880" t="s">
        <v>788</v>
      </c>
      <c r="H1880">
        <v>0</v>
      </c>
      <c r="I1880">
        <v>0</v>
      </c>
      <c r="J1880">
        <v>0</v>
      </c>
      <c r="M1880"/>
    </row>
    <row r="1881" spans="1:13" hidden="1" x14ac:dyDescent="0.25">
      <c r="A1881" t="s">
        <v>92</v>
      </c>
      <c r="B1881" t="s">
        <v>55</v>
      </c>
      <c r="C1881" s="2">
        <v>45589</v>
      </c>
      <c r="D1881" s="91">
        <v>3</v>
      </c>
      <c r="E1881" t="s">
        <v>5</v>
      </c>
      <c r="F1881">
        <v>4011828</v>
      </c>
      <c r="G1881" t="s">
        <v>788</v>
      </c>
      <c r="H1881">
        <v>3</v>
      </c>
      <c r="I1881">
        <v>0</v>
      </c>
      <c r="J1881">
        <v>0</v>
      </c>
      <c r="M1881"/>
    </row>
    <row r="1882" spans="1:13" hidden="1" x14ac:dyDescent="0.25">
      <c r="A1882" t="s">
        <v>92</v>
      </c>
      <c r="B1882" t="s">
        <v>55</v>
      </c>
      <c r="C1882" s="2">
        <v>45589</v>
      </c>
      <c r="D1882" s="91">
        <v>5.5</v>
      </c>
      <c r="E1882" t="s">
        <v>19</v>
      </c>
      <c r="F1882">
        <v>4011829</v>
      </c>
      <c r="G1882" t="s">
        <v>788</v>
      </c>
      <c r="H1882">
        <v>5.5</v>
      </c>
      <c r="I1882">
        <v>0</v>
      </c>
      <c r="J1882">
        <v>0</v>
      </c>
      <c r="M1882"/>
    </row>
    <row r="1883" spans="1:13" hidden="1" x14ac:dyDescent="0.25">
      <c r="A1883" t="s">
        <v>92</v>
      </c>
      <c r="B1883" t="s">
        <v>390</v>
      </c>
      <c r="C1883" s="2">
        <v>45594</v>
      </c>
      <c r="D1883" s="91">
        <v>5.5</v>
      </c>
      <c r="E1883" t="s">
        <v>5</v>
      </c>
      <c r="F1883">
        <v>4011833</v>
      </c>
      <c r="G1883" t="s">
        <v>788</v>
      </c>
      <c r="H1883">
        <v>5.5</v>
      </c>
      <c r="I1883">
        <v>0</v>
      </c>
      <c r="J1883">
        <v>0</v>
      </c>
      <c r="M1883"/>
    </row>
    <row r="1884" spans="1:13" hidden="1" x14ac:dyDescent="0.25">
      <c r="A1884" t="s">
        <v>92</v>
      </c>
      <c r="B1884" t="s">
        <v>390</v>
      </c>
      <c r="C1884" s="2">
        <v>45594</v>
      </c>
      <c r="D1884" s="91">
        <v>5</v>
      </c>
      <c r="E1884" t="s">
        <v>5</v>
      </c>
      <c r="F1884">
        <v>4011834</v>
      </c>
      <c r="G1884" t="s">
        <v>788</v>
      </c>
      <c r="H1884">
        <v>5</v>
      </c>
      <c r="I1884">
        <v>0</v>
      </c>
      <c r="J1884">
        <v>0</v>
      </c>
      <c r="M1884"/>
    </row>
    <row r="1885" spans="1:13" hidden="1" x14ac:dyDescent="0.25">
      <c r="A1885" t="s">
        <v>106</v>
      </c>
      <c r="B1885" t="s">
        <v>444</v>
      </c>
      <c r="C1885" s="2">
        <v>45589</v>
      </c>
      <c r="D1885" s="91">
        <v>5</v>
      </c>
      <c r="E1885" t="s">
        <v>5</v>
      </c>
      <c r="F1885">
        <v>4011837</v>
      </c>
      <c r="G1885" t="s">
        <v>788</v>
      </c>
      <c r="H1885">
        <v>5</v>
      </c>
      <c r="I1885">
        <v>0</v>
      </c>
      <c r="J1885">
        <v>0</v>
      </c>
      <c r="M1885"/>
    </row>
    <row r="1886" spans="1:13" hidden="1" x14ac:dyDescent="0.25">
      <c r="A1886" t="s">
        <v>92</v>
      </c>
      <c r="B1886" t="s">
        <v>55</v>
      </c>
      <c r="C1886" s="2">
        <v>45589</v>
      </c>
      <c r="D1886" s="91">
        <v>5.5</v>
      </c>
      <c r="E1886" t="s">
        <v>5</v>
      </c>
      <c r="F1886">
        <v>4011839</v>
      </c>
      <c r="G1886" t="s">
        <v>788</v>
      </c>
      <c r="H1886">
        <v>5.5</v>
      </c>
      <c r="I1886">
        <v>0</v>
      </c>
      <c r="J1886">
        <v>0</v>
      </c>
      <c r="M1886"/>
    </row>
    <row r="1887" spans="1:13" hidden="1" x14ac:dyDescent="0.25">
      <c r="A1887" t="s">
        <v>92</v>
      </c>
      <c r="B1887" t="s">
        <v>444</v>
      </c>
      <c r="C1887" s="2">
        <v>45590</v>
      </c>
      <c r="D1887" s="91">
        <v>5.5</v>
      </c>
      <c r="E1887" t="s">
        <v>5</v>
      </c>
      <c r="F1887">
        <v>4011840</v>
      </c>
      <c r="G1887" t="s">
        <v>788</v>
      </c>
      <c r="H1887">
        <v>5.5</v>
      </c>
      <c r="I1887">
        <v>0</v>
      </c>
      <c r="J1887">
        <v>0</v>
      </c>
      <c r="M1887"/>
    </row>
    <row r="1888" spans="1:13" x14ac:dyDescent="0.25">
      <c r="A1888" t="s">
        <v>31</v>
      </c>
      <c r="B1888" t="s">
        <v>734</v>
      </c>
      <c r="C1888" s="2">
        <v>45593</v>
      </c>
      <c r="D1888" s="91">
        <v>0</v>
      </c>
      <c r="E1888" t="s">
        <v>5</v>
      </c>
      <c r="F1888">
        <v>4011841</v>
      </c>
      <c r="G1888" t="s">
        <v>788</v>
      </c>
      <c r="H1888">
        <v>3.75</v>
      </c>
      <c r="I1888">
        <v>1</v>
      </c>
      <c r="J1888">
        <v>3.75</v>
      </c>
      <c r="M1888"/>
    </row>
    <row r="1889" spans="1:13" x14ac:dyDescent="0.25">
      <c r="A1889" t="s">
        <v>31</v>
      </c>
      <c r="B1889" t="s">
        <v>333</v>
      </c>
      <c r="C1889" s="2">
        <v>45593</v>
      </c>
      <c r="D1889" s="91">
        <v>0</v>
      </c>
      <c r="E1889" t="s">
        <v>5</v>
      </c>
      <c r="F1889">
        <v>4011842</v>
      </c>
      <c r="G1889" t="s">
        <v>788</v>
      </c>
      <c r="H1889">
        <v>3.75</v>
      </c>
      <c r="I1889">
        <v>1</v>
      </c>
      <c r="J1889">
        <v>3.75</v>
      </c>
      <c r="M1889"/>
    </row>
    <row r="1890" spans="1:13" hidden="1" x14ac:dyDescent="0.25">
      <c r="A1890" t="s">
        <v>106</v>
      </c>
      <c r="B1890" t="s">
        <v>392</v>
      </c>
      <c r="C1890" s="2">
        <v>45589</v>
      </c>
      <c r="D1890" s="91">
        <v>5</v>
      </c>
      <c r="E1890" t="s">
        <v>26</v>
      </c>
      <c r="F1890">
        <v>4011843</v>
      </c>
      <c r="G1890" t="s">
        <v>788</v>
      </c>
      <c r="H1890">
        <v>5</v>
      </c>
      <c r="I1890">
        <v>0</v>
      </c>
      <c r="J1890">
        <v>0</v>
      </c>
      <c r="M1890"/>
    </row>
    <row r="1891" spans="1:13" hidden="1" x14ac:dyDescent="0.25">
      <c r="A1891" t="s">
        <v>92</v>
      </c>
      <c r="B1891" t="s">
        <v>406</v>
      </c>
      <c r="C1891" s="2">
        <v>45589</v>
      </c>
      <c r="D1891" s="91">
        <v>5</v>
      </c>
      <c r="E1891" t="s">
        <v>26</v>
      </c>
      <c r="F1891">
        <v>4011844</v>
      </c>
      <c r="G1891" t="s">
        <v>788</v>
      </c>
      <c r="H1891">
        <v>5</v>
      </c>
      <c r="I1891">
        <v>0</v>
      </c>
      <c r="J1891">
        <v>0</v>
      </c>
      <c r="M1891"/>
    </row>
    <row r="1892" spans="1:13" x14ac:dyDescent="0.25">
      <c r="A1892" t="s">
        <v>31</v>
      </c>
      <c r="B1892" t="s">
        <v>734</v>
      </c>
      <c r="C1892" s="2">
        <v>45595</v>
      </c>
      <c r="D1892" s="91">
        <v>3.75</v>
      </c>
      <c r="E1892" t="s">
        <v>5</v>
      </c>
      <c r="F1892">
        <v>4011845</v>
      </c>
      <c r="G1892" t="s">
        <v>788</v>
      </c>
      <c r="H1892">
        <v>3.75</v>
      </c>
      <c r="I1892">
        <v>0</v>
      </c>
      <c r="J1892">
        <v>0</v>
      </c>
      <c r="M1892"/>
    </row>
    <row r="1893" spans="1:13" x14ac:dyDescent="0.25">
      <c r="A1893" t="s">
        <v>31</v>
      </c>
      <c r="B1893" t="s">
        <v>333</v>
      </c>
      <c r="C1893" s="2">
        <v>45595</v>
      </c>
      <c r="D1893" s="91">
        <v>3.75</v>
      </c>
      <c r="E1893" t="s">
        <v>5</v>
      </c>
      <c r="F1893">
        <v>4011846</v>
      </c>
      <c r="G1893" t="s">
        <v>788</v>
      </c>
      <c r="H1893">
        <v>3.75</v>
      </c>
      <c r="I1893">
        <v>0</v>
      </c>
      <c r="J1893">
        <v>0</v>
      </c>
      <c r="M1893"/>
    </row>
    <row r="1894" spans="1:13" hidden="1" x14ac:dyDescent="0.25">
      <c r="A1894" t="s">
        <v>92</v>
      </c>
      <c r="B1894" t="s">
        <v>55</v>
      </c>
      <c r="C1894" s="2">
        <v>45590</v>
      </c>
      <c r="D1894" s="91">
        <v>5</v>
      </c>
      <c r="E1894" t="s">
        <v>5</v>
      </c>
      <c r="F1894">
        <v>4011847</v>
      </c>
      <c r="G1894" t="s">
        <v>788</v>
      </c>
      <c r="H1894">
        <v>5</v>
      </c>
      <c r="I1894">
        <v>0</v>
      </c>
      <c r="J1894">
        <v>0</v>
      </c>
      <c r="M1894"/>
    </row>
    <row r="1895" spans="1:13" hidden="1" x14ac:dyDescent="0.25">
      <c r="A1895" t="s">
        <v>106</v>
      </c>
      <c r="B1895" t="s">
        <v>390</v>
      </c>
      <c r="C1895" s="2">
        <v>45595</v>
      </c>
      <c r="D1895" s="91">
        <v>5</v>
      </c>
      <c r="E1895" t="s">
        <v>5</v>
      </c>
      <c r="F1895">
        <v>4011849</v>
      </c>
      <c r="G1895" t="s">
        <v>788</v>
      </c>
      <c r="H1895">
        <v>5</v>
      </c>
      <c r="I1895">
        <v>0</v>
      </c>
      <c r="J1895">
        <v>0</v>
      </c>
      <c r="M1895"/>
    </row>
    <row r="1896" spans="1:13" hidden="1" x14ac:dyDescent="0.25">
      <c r="A1896" t="s">
        <v>106</v>
      </c>
      <c r="B1896" t="s">
        <v>390</v>
      </c>
      <c r="C1896" s="2">
        <v>45595</v>
      </c>
      <c r="D1896" s="91">
        <v>5</v>
      </c>
      <c r="E1896" t="s">
        <v>5</v>
      </c>
      <c r="F1896">
        <v>4011850</v>
      </c>
      <c r="G1896" t="s">
        <v>788</v>
      </c>
      <c r="H1896">
        <v>5</v>
      </c>
      <c r="I1896">
        <v>0</v>
      </c>
      <c r="J1896">
        <v>0</v>
      </c>
      <c r="M1896"/>
    </row>
    <row r="1897" spans="1:13" hidden="1" x14ac:dyDescent="0.25">
      <c r="A1897" t="s">
        <v>106</v>
      </c>
      <c r="B1897" t="s">
        <v>392</v>
      </c>
      <c r="C1897" s="2">
        <v>45590</v>
      </c>
      <c r="D1897" s="91">
        <v>5</v>
      </c>
      <c r="E1897" t="s">
        <v>5</v>
      </c>
      <c r="F1897">
        <v>4011851</v>
      </c>
      <c r="G1897" t="s">
        <v>788</v>
      </c>
      <c r="H1897">
        <v>5</v>
      </c>
      <c r="I1897">
        <v>0</v>
      </c>
      <c r="J1897">
        <v>0</v>
      </c>
      <c r="M1897"/>
    </row>
    <row r="1898" spans="1:13" hidden="1" x14ac:dyDescent="0.25">
      <c r="A1898" t="s">
        <v>106</v>
      </c>
      <c r="B1898" t="s">
        <v>55</v>
      </c>
      <c r="C1898" s="2">
        <v>45589</v>
      </c>
      <c r="D1898" s="91">
        <v>5</v>
      </c>
      <c r="E1898" t="s">
        <v>19</v>
      </c>
      <c r="F1898">
        <v>4011855</v>
      </c>
      <c r="G1898" t="s">
        <v>788</v>
      </c>
      <c r="H1898">
        <v>5</v>
      </c>
      <c r="I1898">
        <v>0</v>
      </c>
      <c r="J1898">
        <v>0</v>
      </c>
      <c r="M1898"/>
    </row>
    <row r="1899" spans="1:13" hidden="1" x14ac:dyDescent="0.25">
      <c r="A1899" t="s">
        <v>92</v>
      </c>
      <c r="B1899" t="s">
        <v>55</v>
      </c>
      <c r="C1899" s="2">
        <v>45592</v>
      </c>
      <c r="D1899" s="91">
        <v>5.5</v>
      </c>
      <c r="E1899" t="s">
        <v>5</v>
      </c>
      <c r="F1899">
        <v>4011857</v>
      </c>
      <c r="G1899" t="s">
        <v>788</v>
      </c>
      <c r="H1899">
        <v>5.5</v>
      </c>
      <c r="I1899">
        <v>0</v>
      </c>
      <c r="J1899">
        <v>0</v>
      </c>
      <c r="M1899"/>
    </row>
    <row r="1900" spans="1:13" hidden="1" x14ac:dyDescent="0.25">
      <c r="A1900" t="s">
        <v>92</v>
      </c>
      <c r="B1900" t="s">
        <v>581</v>
      </c>
      <c r="C1900" s="2">
        <v>45589</v>
      </c>
      <c r="D1900" s="91">
        <v>0</v>
      </c>
      <c r="E1900" t="s">
        <v>5</v>
      </c>
      <c r="F1900">
        <v>4011859</v>
      </c>
      <c r="G1900" t="s">
        <v>788</v>
      </c>
      <c r="H1900">
        <v>5.5</v>
      </c>
      <c r="I1900">
        <v>1</v>
      </c>
      <c r="J1900">
        <v>5.5</v>
      </c>
      <c r="M1900"/>
    </row>
    <row r="1901" spans="1:13" hidden="1" x14ac:dyDescent="0.25">
      <c r="A1901" t="s">
        <v>92</v>
      </c>
      <c r="B1901" t="s">
        <v>55</v>
      </c>
      <c r="C1901" s="2">
        <v>45592</v>
      </c>
      <c r="D1901" s="91">
        <v>0</v>
      </c>
      <c r="E1901" t="s">
        <v>5</v>
      </c>
      <c r="F1901">
        <v>4011860</v>
      </c>
      <c r="G1901" t="s">
        <v>788</v>
      </c>
      <c r="H1901">
        <v>0</v>
      </c>
      <c r="I1901">
        <v>0</v>
      </c>
      <c r="J1901">
        <v>0</v>
      </c>
      <c r="M1901"/>
    </row>
    <row r="1902" spans="1:13" x14ac:dyDescent="0.25">
      <c r="A1902" t="s">
        <v>31</v>
      </c>
      <c r="B1902" t="s">
        <v>734</v>
      </c>
      <c r="C1902" s="2">
        <v>45588</v>
      </c>
      <c r="D1902" s="91">
        <v>0</v>
      </c>
      <c r="E1902" t="s">
        <v>5</v>
      </c>
      <c r="F1902">
        <v>4011866</v>
      </c>
      <c r="G1902" t="s">
        <v>788</v>
      </c>
      <c r="H1902">
        <v>3.75</v>
      </c>
      <c r="I1902">
        <v>1</v>
      </c>
      <c r="J1902">
        <v>3.75</v>
      </c>
      <c r="M1902"/>
    </row>
    <row r="1903" spans="1:13" hidden="1" x14ac:dyDescent="0.25">
      <c r="A1903" t="s">
        <v>106</v>
      </c>
      <c r="B1903" t="s">
        <v>55</v>
      </c>
      <c r="C1903" s="2">
        <v>45595</v>
      </c>
      <c r="D1903" s="91">
        <v>0</v>
      </c>
      <c r="E1903" t="s">
        <v>5</v>
      </c>
      <c r="F1903">
        <v>4011875</v>
      </c>
      <c r="G1903" t="s">
        <v>788</v>
      </c>
      <c r="H1903">
        <v>0</v>
      </c>
      <c r="I1903">
        <v>0</v>
      </c>
      <c r="J1903">
        <v>0</v>
      </c>
      <c r="M1903"/>
    </row>
    <row r="1904" spans="1:13" x14ac:dyDescent="0.25">
      <c r="A1904" t="s">
        <v>31</v>
      </c>
      <c r="B1904" t="s">
        <v>55</v>
      </c>
      <c r="C1904" s="2">
        <v>45596</v>
      </c>
      <c r="D1904" s="91">
        <v>3.75</v>
      </c>
      <c r="E1904" t="s">
        <v>19</v>
      </c>
      <c r="F1904">
        <v>4011883</v>
      </c>
      <c r="G1904" t="s">
        <v>788</v>
      </c>
      <c r="H1904">
        <v>3.75</v>
      </c>
      <c r="I1904">
        <v>0</v>
      </c>
      <c r="J1904">
        <v>0</v>
      </c>
      <c r="M1904"/>
    </row>
    <row r="1905" spans="1:13" x14ac:dyDescent="0.25">
      <c r="A1905" t="s">
        <v>31</v>
      </c>
      <c r="B1905" t="s">
        <v>333</v>
      </c>
      <c r="C1905" s="2">
        <v>45596</v>
      </c>
      <c r="D1905" s="91">
        <v>3.75</v>
      </c>
      <c r="E1905" t="s">
        <v>5</v>
      </c>
      <c r="F1905">
        <v>4011884</v>
      </c>
      <c r="G1905" t="s">
        <v>788</v>
      </c>
      <c r="H1905">
        <v>3.75</v>
      </c>
      <c r="I1905">
        <v>0</v>
      </c>
      <c r="J1905">
        <v>0</v>
      </c>
      <c r="M1905"/>
    </row>
    <row r="1906" spans="1:13" x14ac:dyDescent="0.25">
      <c r="A1906" t="s">
        <v>31</v>
      </c>
      <c r="B1906" t="s">
        <v>55</v>
      </c>
      <c r="C1906" s="2">
        <v>45596</v>
      </c>
      <c r="D1906" s="91">
        <v>3.75</v>
      </c>
      <c r="E1906" t="s">
        <v>19</v>
      </c>
      <c r="F1906">
        <v>4011885</v>
      </c>
      <c r="G1906" t="s">
        <v>788</v>
      </c>
      <c r="H1906">
        <v>3.75</v>
      </c>
      <c r="I1906">
        <v>0</v>
      </c>
      <c r="J1906">
        <v>0</v>
      </c>
      <c r="M1906"/>
    </row>
    <row r="1907" spans="1:13" x14ac:dyDescent="0.25">
      <c r="A1907" t="s">
        <v>31</v>
      </c>
      <c r="B1907" t="s">
        <v>336</v>
      </c>
      <c r="C1907" s="2">
        <v>45596</v>
      </c>
      <c r="D1907" s="91">
        <v>3.75</v>
      </c>
      <c r="E1907" t="s">
        <v>5</v>
      </c>
      <c r="F1907">
        <v>4011886</v>
      </c>
      <c r="G1907" t="s">
        <v>788</v>
      </c>
      <c r="H1907">
        <v>3.75</v>
      </c>
      <c r="I1907">
        <v>0</v>
      </c>
      <c r="J1907">
        <v>0</v>
      </c>
      <c r="M1907"/>
    </row>
    <row r="1908" spans="1:13" x14ac:dyDescent="0.25">
      <c r="A1908" t="s">
        <v>31</v>
      </c>
      <c r="B1908" t="s">
        <v>333</v>
      </c>
      <c r="C1908" s="2">
        <v>45596</v>
      </c>
      <c r="D1908" s="91">
        <v>3.75</v>
      </c>
      <c r="E1908" t="s">
        <v>5</v>
      </c>
      <c r="F1908">
        <v>4011887</v>
      </c>
      <c r="G1908" t="s">
        <v>788</v>
      </c>
      <c r="H1908">
        <v>3.75</v>
      </c>
      <c r="I1908">
        <v>0</v>
      </c>
      <c r="J1908">
        <v>0</v>
      </c>
      <c r="M1908"/>
    </row>
    <row r="1909" spans="1:13" x14ac:dyDescent="0.25">
      <c r="A1909" t="s">
        <v>31</v>
      </c>
      <c r="B1909" t="s">
        <v>734</v>
      </c>
      <c r="C1909" s="2">
        <v>45596</v>
      </c>
      <c r="D1909" s="91">
        <v>0</v>
      </c>
      <c r="E1909" t="s">
        <v>5</v>
      </c>
      <c r="F1909">
        <v>4011888</v>
      </c>
      <c r="G1909" t="s">
        <v>788</v>
      </c>
      <c r="H1909">
        <v>3.75</v>
      </c>
      <c r="I1909">
        <v>1</v>
      </c>
      <c r="J1909">
        <v>3.75</v>
      </c>
      <c r="M1909"/>
    </row>
    <row r="1910" spans="1:13" x14ac:dyDescent="0.25">
      <c r="A1910" t="s">
        <v>31</v>
      </c>
      <c r="B1910" t="s">
        <v>698</v>
      </c>
      <c r="C1910" s="2">
        <v>45596</v>
      </c>
      <c r="D1910" s="91">
        <v>0</v>
      </c>
      <c r="E1910" t="s">
        <v>5</v>
      </c>
      <c r="F1910">
        <v>4011889</v>
      </c>
      <c r="G1910" t="s">
        <v>788</v>
      </c>
      <c r="H1910">
        <v>3.75</v>
      </c>
      <c r="I1910">
        <v>1</v>
      </c>
      <c r="J1910">
        <v>3.75</v>
      </c>
      <c r="M1910"/>
    </row>
    <row r="1911" spans="1:13" x14ac:dyDescent="0.25">
      <c r="A1911" t="s">
        <v>31</v>
      </c>
      <c r="B1911" t="s">
        <v>55</v>
      </c>
      <c r="C1911" s="2">
        <v>45596</v>
      </c>
      <c r="D1911" s="91">
        <v>3.75</v>
      </c>
      <c r="E1911" t="s">
        <v>19</v>
      </c>
      <c r="F1911">
        <v>4011890</v>
      </c>
      <c r="G1911" t="s">
        <v>788</v>
      </c>
      <c r="H1911">
        <v>3.75</v>
      </c>
      <c r="I1911">
        <v>0</v>
      </c>
      <c r="J1911">
        <v>0</v>
      </c>
      <c r="M1911"/>
    </row>
    <row r="1912" spans="1:13" x14ac:dyDescent="0.25">
      <c r="A1912" t="s">
        <v>31</v>
      </c>
      <c r="B1912" t="s">
        <v>698</v>
      </c>
      <c r="C1912" s="2">
        <v>45596</v>
      </c>
      <c r="D1912" s="91">
        <v>0</v>
      </c>
      <c r="E1912" t="s">
        <v>5</v>
      </c>
      <c r="F1912">
        <v>4011891</v>
      </c>
      <c r="G1912" t="s">
        <v>788</v>
      </c>
      <c r="H1912">
        <v>3.75</v>
      </c>
      <c r="I1912">
        <v>1</v>
      </c>
      <c r="J1912">
        <v>3.75</v>
      </c>
      <c r="M1912"/>
    </row>
    <row r="1913" spans="1:13" hidden="1" x14ac:dyDescent="0.25">
      <c r="A1913" t="s">
        <v>106</v>
      </c>
      <c r="B1913" t="s">
        <v>406</v>
      </c>
      <c r="C1913" s="2">
        <v>45596</v>
      </c>
      <c r="D1913" s="91">
        <v>0</v>
      </c>
      <c r="E1913" t="s">
        <v>26</v>
      </c>
      <c r="F1913">
        <v>4011899</v>
      </c>
      <c r="G1913" t="s">
        <v>788</v>
      </c>
      <c r="H1913">
        <v>0</v>
      </c>
      <c r="I1913">
        <v>0</v>
      </c>
      <c r="J1913">
        <v>0</v>
      </c>
      <c r="M1913"/>
    </row>
    <row r="1914" spans="1:13" hidden="1" x14ac:dyDescent="0.25">
      <c r="A1914" t="s">
        <v>92</v>
      </c>
      <c r="B1914" t="s">
        <v>331</v>
      </c>
      <c r="C1914" s="2">
        <v>45596</v>
      </c>
      <c r="D1914" s="91">
        <v>0</v>
      </c>
      <c r="E1914" t="s">
        <v>5</v>
      </c>
      <c r="F1914">
        <v>4011923</v>
      </c>
      <c r="G1914" t="s">
        <v>788</v>
      </c>
      <c r="H1914">
        <v>0</v>
      </c>
      <c r="I1914">
        <v>0</v>
      </c>
      <c r="J1914">
        <v>0</v>
      </c>
      <c r="M1914"/>
    </row>
    <row r="1915" spans="1:13" hidden="1" x14ac:dyDescent="0.25">
      <c r="A1915" t="s">
        <v>92</v>
      </c>
      <c r="B1915" t="s">
        <v>390</v>
      </c>
      <c r="C1915" s="2">
        <v>45596</v>
      </c>
      <c r="D1915" s="91">
        <v>0</v>
      </c>
      <c r="E1915" t="s">
        <v>5</v>
      </c>
      <c r="F1915">
        <v>4011924</v>
      </c>
      <c r="G1915" t="s">
        <v>788</v>
      </c>
      <c r="H1915">
        <v>0</v>
      </c>
      <c r="I1915">
        <v>0</v>
      </c>
      <c r="J1915">
        <v>0</v>
      </c>
      <c r="M1915"/>
    </row>
    <row r="1916" spans="1:13" x14ac:dyDescent="0.25">
      <c r="A1916" t="s">
        <v>31</v>
      </c>
      <c r="B1916" t="s">
        <v>333</v>
      </c>
      <c r="C1916" s="2">
        <v>45596</v>
      </c>
      <c r="D1916" s="91">
        <v>3.75</v>
      </c>
      <c r="E1916" t="s">
        <v>5</v>
      </c>
      <c r="F1916">
        <v>4011943</v>
      </c>
      <c r="G1916" t="s">
        <v>788</v>
      </c>
      <c r="H1916">
        <v>3.75</v>
      </c>
      <c r="I1916">
        <v>0</v>
      </c>
      <c r="J1916">
        <v>0</v>
      </c>
      <c r="M1916"/>
    </row>
    <row r="1917" spans="1:13" hidden="1" x14ac:dyDescent="0.25">
      <c r="A1917" t="s">
        <v>92</v>
      </c>
      <c r="B1917" t="s">
        <v>461</v>
      </c>
      <c r="C1917" s="2">
        <v>45596</v>
      </c>
      <c r="D1917" s="91">
        <v>0</v>
      </c>
      <c r="E1917" t="s">
        <v>5</v>
      </c>
      <c r="F1917">
        <v>4011952</v>
      </c>
      <c r="G1917" t="s">
        <v>788</v>
      </c>
      <c r="H1917">
        <v>0</v>
      </c>
      <c r="I1917">
        <v>0</v>
      </c>
      <c r="J1917">
        <v>0</v>
      </c>
      <c r="M1917"/>
    </row>
    <row r="1918" spans="1:13" x14ac:dyDescent="0.25">
      <c r="A1918" t="s">
        <v>31</v>
      </c>
      <c r="B1918" t="s">
        <v>336</v>
      </c>
      <c r="C1918" s="2">
        <v>45596</v>
      </c>
      <c r="D1918" s="91">
        <v>3.75</v>
      </c>
      <c r="E1918" t="s">
        <v>5</v>
      </c>
      <c r="F1918">
        <v>4011954</v>
      </c>
      <c r="G1918" t="s">
        <v>788</v>
      </c>
      <c r="H1918">
        <v>3.75</v>
      </c>
      <c r="I1918">
        <v>0</v>
      </c>
      <c r="J1918">
        <v>0</v>
      </c>
      <c r="M1918"/>
    </row>
    <row r="1919" spans="1:13" x14ac:dyDescent="0.25">
      <c r="A1919" t="s">
        <v>31</v>
      </c>
      <c r="B1919" t="s">
        <v>336</v>
      </c>
      <c r="C1919" s="2">
        <v>45596</v>
      </c>
      <c r="D1919" s="91">
        <v>3.75</v>
      </c>
      <c r="E1919" t="s">
        <v>5</v>
      </c>
      <c r="F1919">
        <v>4011955</v>
      </c>
      <c r="G1919" t="s">
        <v>788</v>
      </c>
      <c r="H1919">
        <v>3.75</v>
      </c>
      <c r="I1919">
        <v>0</v>
      </c>
      <c r="J1919">
        <v>0</v>
      </c>
      <c r="M1919"/>
    </row>
    <row r="1920" spans="1:13" hidden="1" x14ac:dyDescent="0.25">
      <c r="A1920" t="s">
        <v>92</v>
      </c>
      <c r="B1920" t="s">
        <v>390</v>
      </c>
      <c r="C1920" s="2">
        <v>45596</v>
      </c>
      <c r="D1920" s="91">
        <v>0</v>
      </c>
      <c r="E1920" t="s">
        <v>5</v>
      </c>
      <c r="F1920">
        <v>4011956</v>
      </c>
      <c r="G1920" t="s">
        <v>788</v>
      </c>
      <c r="H1920">
        <v>0</v>
      </c>
      <c r="I1920">
        <v>0</v>
      </c>
      <c r="J1920">
        <v>0</v>
      </c>
      <c r="M1920"/>
    </row>
    <row r="1921" spans="1:13" hidden="1" x14ac:dyDescent="0.25">
      <c r="A1921" t="s">
        <v>92</v>
      </c>
      <c r="B1921" t="s">
        <v>461</v>
      </c>
      <c r="C1921" s="2">
        <v>45596</v>
      </c>
      <c r="D1921" s="91">
        <v>0</v>
      </c>
      <c r="E1921" t="s">
        <v>5</v>
      </c>
      <c r="F1921">
        <v>4011957</v>
      </c>
      <c r="G1921" t="s">
        <v>788</v>
      </c>
      <c r="H1921">
        <v>0</v>
      </c>
      <c r="I1921">
        <v>0</v>
      </c>
      <c r="J1921">
        <v>0</v>
      </c>
      <c r="M1921"/>
    </row>
    <row r="1922" spans="1:13" hidden="1" x14ac:dyDescent="0.25">
      <c r="A1922" t="s">
        <v>106</v>
      </c>
      <c r="B1922" t="s">
        <v>55</v>
      </c>
      <c r="C1922" s="2">
        <v>45596</v>
      </c>
      <c r="D1922" s="91">
        <v>0</v>
      </c>
      <c r="E1922" t="s">
        <v>5</v>
      </c>
      <c r="F1922">
        <v>4011979</v>
      </c>
      <c r="G1922" t="s">
        <v>788</v>
      </c>
      <c r="H1922">
        <v>0</v>
      </c>
      <c r="I1922">
        <v>0</v>
      </c>
      <c r="J1922">
        <v>0</v>
      </c>
      <c r="M1922"/>
    </row>
    <row r="1923" spans="1:13" hidden="1" x14ac:dyDescent="0.25">
      <c r="A1923" t="s">
        <v>106</v>
      </c>
      <c r="B1923" t="s">
        <v>370</v>
      </c>
      <c r="C1923" s="2">
        <v>45596</v>
      </c>
      <c r="D1923" s="91">
        <v>0</v>
      </c>
      <c r="E1923" t="s">
        <v>5</v>
      </c>
      <c r="F1923">
        <v>4011980</v>
      </c>
      <c r="G1923" t="s">
        <v>788</v>
      </c>
      <c r="H1923">
        <v>0</v>
      </c>
      <c r="I1923">
        <v>0</v>
      </c>
      <c r="J1923">
        <v>0</v>
      </c>
      <c r="M1923"/>
    </row>
    <row r="1924" spans="1:13" x14ac:dyDescent="0.25">
      <c r="A1924" t="s">
        <v>31</v>
      </c>
      <c r="B1924" t="s">
        <v>336</v>
      </c>
      <c r="C1924" s="2">
        <v>45596</v>
      </c>
      <c r="D1924" s="91">
        <v>3.75</v>
      </c>
      <c r="E1924" t="s">
        <v>5</v>
      </c>
      <c r="F1924">
        <v>4011981</v>
      </c>
      <c r="G1924" t="s">
        <v>788</v>
      </c>
      <c r="H1924">
        <v>3.75</v>
      </c>
      <c r="I1924">
        <v>0</v>
      </c>
      <c r="J1924">
        <v>0</v>
      </c>
      <c r="M1924"/>
    </row>
    <row r="1925" spans="1:13" x14ac:dyDescent="0.25">
      <c r="A1925" t="s">
        <v>31</v>
      </c>
      <c r="B1925" t="s">
        <v>336</v>
      </c>
      <c r="C1925" s="2">
        <v>45596</v>
      </c>
      <c r="D1925" s="91">
        <v>3.75</v>
      </c>
      <c r="E1925" t="s">
        <v>5</v>
      </c>
      <c r="F1925">
        <v>4011982</v>
      </c>
      <c r="G1925" t="s">
        <v>788</v>
      </c>
      <c r="H1925">
        <v>3.75</v>
      </c>
      <c r="I1925">
        <v>0</v>
      </c>
      <c r="J1925">
        <v>0</v>
      </c>
      <c r="M1925"/>
    </row>
    <row r="1926" spans="1:13" x14ac:dyDescent="0.25">
      <c r="A1926" t="s">
        <v>31</v>
      </c>
      <c r="B1926" t="s">
        <v>336</v>
      </c>
      <c r="C1926" s="2">
        <v>45596</v>
      </c>
      <c r="D1926" s="91">
        <v>3.75</v>
      </c>
      <c r="E1926" t="s">
        <v>5</v>
      </c>
      <c r="F1926">
        <v>4011983</v>
      </c>
      <c r="G1926" t="s">
        <v>788</v>
      </c>
      <c r="H1926">
        <v>3.75</v>
      </c>
      <c r="I1926">
        <v>0</v>
      </c>
      <c r="J1926">
        <v>0</v>
      </c>
      <c r="M1926"/>
    </row>
    <row r="1927" spans="1:13" x14ac:dyDescent="0.25">
      <c r="A1927" t="s">
        <v>31</v>
      </c>
      <c r="B1927" t="s">
        <v>336</v>
      </c>
      <c r="C1927" s="2">
        <v>45596</v>
      </c>
      <c r="D1927" s="91">
        <v>3.75</v>
      </c>
      <c r="E1927" t="s">
        <v>5</v>
      </c>
      <c r="F1927">
        <v>4011984</v>
      </c>
      <c r="G1927" t="s">
        <v>788</v>
      </c>
      <c r="H1927">
        <v>3.75</v>
      </c>
      <c r="I1927">
        <v>0</v>
      </c>
      <c r="J1927">
        <v>0</v>
      </c>
      <c r="M1927"/>
    </row>
    <row r="1928" spans="1:13" hidden="1" x14ac:dyDescent="0.25">
      <c r="A1928" t="s">
        <v>106</v>
      </c>
      <c r="B1928" t="s">
        <v>55</v>
      </c>
      <c r="C1928" s="2">
        <v>45596</v>
      </c>
      <c r="D1928" s="91">
        <v>5</v>
      </c>
      <c r="E1928" t="s">
        <v>5</v>
      </c>
      <c r="F1928">
        <v>4011987</v>
      </c>
      <c r="G1928" t="s">
        <v>788</v>
      </c>
      <c r="H1928">
        <v>5</v>
      </c>
      <c r="I1928">
        <v>0</v>
      </c>
      <c r="J1928">
        <v>0</v>
      </c>
      <c r="M1928"/>
    </row>
    <row r="1929" spans="1:13" hidden="1" x14ac:dyDescent="0.25">
      <c r="A1929" t="s">
        <v>106</v>
      </c>
      <c r="B1929" t="s">
        <v>406</v>
      </c>
      <c r="C1929" s="2">
        <v>45596</v>
      </c>
      <c r="D1929" s="91">
        <v>0</v>
      </c>
      <c r="E1929" t="s">
        <v>26</v>
      </c>
      <c r="F1929">
        <v>4011988</v>
      </c>
      <c r="G1929" t="s">
        <v>788</v>
      </c>
      <c r="H1929">
        <v>0</v>
      </c>
      <c r="I1929">
        <v>0</v>
      </c>
      <c r="J1929">
        <v>0</v>
      </c>
      <c r="M1929"/>
    </row>
    <row r="1930" spans="1:13" x14ac:dyDescent="0.25">
      <c r="A1930" t="s">
        <v>31</v>
      </c>
      <c r="B1930" t="s">
        <v>333</v>
      </c>
      <c r="C1930" s="2">
        <v>45596</v>
      </c>
      <c r="D1930" s="91">
        <v>3.75</v>
      </c>
      <c r="E1930" t="s">
        <v>5</v>
      </c>
      <c r="F1930">
        <v>4011996</v>
      </c>
      <c r="G1930" t="s">
        <v>788</v>
      </c>
      <c r="H1930">
        <v>3.75</v>
      </c>
      <c r="I1930">
        <v>0</v>
      </c>
      <c r="J1930">
        <v>0</v>
      </c>
      <c r="M1930"/>
    </row>
    <row r="1931" spans="1:13" hidden="1" x14ac:dyDescent="0.25">
      <c r="A1931" t="s">
        <v>92</v>
      </c>
      <c r="B1931" t="s">
        <v>461</v>
      </c>
      <c r="C1931" s="2">
        <v>45596</v>
      </c>
      <c r="D1931" s="91">
        <v>5.5</v>
      </c>
      <c r="E1931" t="s">
        <v>5</v>
      </c>
      <c r="F1931">
        <v>4012031</v>
      </c>
      <c r="G1931" t="s">
        <v>788</v>
      </c>
      <c r="H1931">
        <v>5.5</v>
      </c>
      <c r="I1931">
        <v>0</v>
      </c>
      <c r="J1931">
        <v>0</v>
      </c>
      <c r="M1931"/>
    </row>
    <row r="1932" spans="1:13" hidden="1" x14ac:dyDescent="0.25">
      <c r="A1932" t="s">
        <v>92</v>
      </c>
      <c r="B1932" t="s">
        <v>406</v>
      </c>
      <c r="C1932" s="2">
        <v>45596</v>
      </c>
      <c r="D1932" s="91">
        <v>0</v>
      </c>
      <c r="E1932" t="s">
        <v>26</v>
      </c>
      <c r="F1932">
        <v>4012032</v>
      </c>
      <c r="G1932" t="s">
        <v>788</v>
      </c>
      <c r="H1932">
        <v>0</v>
      </c>
      <c r="I1932">
        <v>0</v>
      </c>
      <c r="J1932">
        <v>0</v>
      </c>
      <c r="M1932"/>
    </row>
    <row r="1933" spans="1:13" x14ac:dyDescent="0.25">
      <c r="A1933" t="s">
        <v>31</v>
      </c>
      <c r="B1933" t="s">
        <v>336</v>
      </c>
      <c r="C1933" s="2">
        <v>45596</v>
      </c>
      <c r="D1933" s="91">
        <v>3.75</v>
      </c>
      <c r="E1933" t="s">
        <v>5</v>
      </c>
      <c r="F1933">
        <v>4012033</v>
      </c>
      <c r="G1933" t="s">
        <v>788</v>
      </c>
      <c r="H1933">
        <v>3.75</v>
      </c>
      <c r="I1933">
        <v>0</v>
      </c>
      <c r="J1933">
        <v>0</v>
      </c>
      <c r="M1933"/>
    </row>
    <row r="1934" spans="1:13" x14ac:dyDescent="0.25">
      <c r="A1934" t="s">
        <v>31</v>
      </c>
      <c r="B1934" t="s">
        <v>333</v>
      </c>
      <c r="C1934" s="2">
        <v>45596</v>
      </c>
      <c r="D1934" s="91">
        <v>3.75</v>
      </c>
      <c r="E1934" t="s">
        <v>5</v>
      </c>
      <c r="F1934">
        <v>4012034</v>
      </c>
      <c r="G1934" t="s">
        <v>788</v>
      </c>
      <c r="H1934">
        <v>3.75</v>
      </c>
      <c r="I1934">
        <v>0</v>
      </c>
      <c r="J1934">
        <v>0</v>
      </c>
      <c r="M1934"/>
    </row>
    <row r="1935" spans="1:13" hidden="1" x14ac:dyDescent="0.25">
      <c r="A1935" t="s">
        <v>106</v>
      </c>
      <c r="B1935" t="s">
        <v>470</v>
      </c>
      <c r="C1935" s="2">
        <v>45596</v>
      </c>
      <c r="D1935" s="91">
        <v>0</v>
      </c>
      <c r="E1935" t="s">
        <v>5</v>
      </c>
      <c r="F1935">
        <v>4012035</v>
      </c>
      <c r="G1935" t="s">
        <v>788</v>
      </c>
      <c r="H1935">
        <v>0</v>
      </c>
      <c r="I1935">
        <v>0</v>
      </c>
      <c r="J1935">
        <v>0</v>
      </c>
      <c r="M1935"/>
    </row>
    <row r="1936" spans="1:13" x14ac:dyDescent="0.25">
      <c r="A1936" t="s">
        <v>31</v>
      </c>
      <c r="B1936" t="s">
        <v>336</v>
      </c>
      <c r="C1936" s="2">
        <v>45596</v>
      </c>
      <c r="D1936" s="91">
        <v>3.75</v>
      </c>
      <c r="E1936" t="s">
        <v>5</v>
      </c>
      <c r="F1936">
        <v>4012037</v>
      </c>
      <c r="G1936" t="s">
        <v>788</v>
      </c>
      <c r="H1936">
        <v>3.75</v>
      </c>
      <c r="I1936">
        <v>0</v>
      </c>
      <c r="J1936">
        <v>0</v>
      </c>
      <c r="M1936"/>
    </row>
    <row r="1937" spans="1:13" x14ac:dyDescent="0.25">
      <c r="A1937" t="s">
        <v>31</v>
      </c>
      <c r="B1937" t="s">
        <v>336</v>
      </c>
      <c r="C1937" s="2">
        <v>45596</v>
      </c>
      <c r="D1937" s="91">
        <v>3.75</v>
      </c>
      <c r="E1937" t="s">
        <v>5</v>
      </c>
      <c r="F1937">
        <v>4012038</v>
      </c>
      <c r="G1937" t="s">
        <v>788</v>
      </c>
      <c r="H1937">
        <v>3.75</v>
      </c>
      <c r="I1937">
        <v>0</v>
      </c>
      <c r="J1937">
        <v>0</v>
      </c>
      <c r="K1937" s="91"/>
      <c r="M1937"/>
    </row>
    <row r="1938" spans="1:13" x14ac:dyDescent="0.25">
      <c r="A1938" t="s">
        <v>31</v>
      </c>
      <c r="B1938" t="s">
        <v>336</v>
      </c>
      <c r="C1938" s="2">
        <v>45596</v>
      </c>
      <c r="D1938" s="91">
        <v>3.75</v>
      </c>
      <c r="E1938" t="s">
        <v>5</v>
      </c>
      <c r="F1938">
        <v>4012039</v>
      </c>
      <c r="G1938" t="s">
        <v>788</v>
      </c>
      <c r="H1938">
        <v>3.75</v>
      </c>
      <c r="I1938">
        <v>0</v>
      </c>
      <c r="J1938">
        <v>0</v>
      </c>
      <c r="K1938" s="91"/>
      <c r="M1938"/>
    </row>
    <row r="1939" spans="1:13" x14ac:dyDescent="0.25">
      <c r="A1939" t="s">
        <v>31</v>
      </c>
      <c r="B1939" t="s">
        <v>336</v>
      </c>
      <c r="C1939" s="2">
        <v>45596</v>
      </c>
      <c r="D1939" s="91">
        <v>3.75</v>
      </c>
      <c r="E1939" t="s">
        <v>5</v>
      </c>
      <c r="F1939">
        <v>4012040</v>
      </c>
      <c r="G1939" t="s">
        <v>788</v>
      </c>
      <c r="H1939">
        <v>3.75</v>
      </c>
      <c r="I1939">
        <v>0</v>
      </c>
      <c r="J1939">
        <v>0</v>
      </c>
      <c r="K1939" s="91"/>
      <c r="M1939"/>
    </row>
    <row r="1940" spans="1:13" x14ac:dyDescent="0.25">
      <c r="A1940" t="s">
        <v>31</v>
      </c>
      <c r="B1940" t="s">
        <v>336</v>
      </c>
      <c r="C1940" s="2">
        <v>45596</v>
      </c>
      <c r="D1940" s="91">
        <v>3.75</v>
      </c>
      <c r="E1940" t="s">
        <v>5</v>
      </c>
      <c r="F1940">
        <v>4012042</v>
      </c>
      <c r="G1940" t="s">
        <v>788</v>
      </c>
      <c r="H1940">
        <v>3.75</v>
      </c>
      <c r="I1940">
        <v>0</v>
      </c>
      <c r="J1940">
        <v>0</v>
      </c>
      <c r="K1940" s="91"/>
      <c r="M1940"/>
    </row>
    <row r="1941" spans="1:13" x14ac:dyDescent="0.25">
      <c r="A1941" t="s">
        <v>31</v>
      </c>
      <c r="B1941" t="s">
        <v>734</v>
      </c>
      <c r="C1941" s="2">
        <v>45596</v>
      </c>
      <c r="D1941" s="91">
        <v>0</v>
      </c>
      <c r="E1941" t="s">
        <v>5</v>
      </c>
      <c r="F1941">
        <v>4012043</v>
      </c>
      <c r="G1941" t="s">
        <v>788</v>
      </c>
      <c r="H1941">
        <v>3.75</v>
      </c>
      <c r="I1941">
        <v>1</v>
      </c>
      <c r="J1941">
        <v>3.75</v>
      </c>
      <c r="K1941" s="91"/>
      <c r="M1941"/>
    </row>
    <row r="1942" spans="1:13" x14ac:dyDescent="0.25">
      <c r="A1942" t="s">
        <v>31</v>
      </c>
      <c r="B1942" t="s">
        <v>336</v>
      </c>
      <c r="C1942" s="2">
        <v>45596</v>
      </c>
      <c r="D1942" s="91">
        <v>3.75</v>
      </c>
      <c r="E1942" t="s">
        <v>5</v>
      </c>
      <c r="F1942">
        <v>4012044</v>
      </c>
      <c r="G1942" t="s">
        <v>788</v>
      </c>
      <c r="H1942">
        <v>3.75</v>
      </c>
      <c r="I1942">
        <v>0</v>
      </c>
      <c r="J1942">
        <v>0</v>
      </c>
      <c r="K1942" s="91"/>
      <c r="M1942"/>
    </row>
    <row r="1943" spans="1:13" x14ac:dyDescent="0.25">
      <c r="A1943" t="s">
        <v>31</v>
      </c>
      <c r="B1943" t="s">
        <v>333</v>
      </c>
      <c r="C1943" s="2">
        <v>45596</v>
      </c>
      <c r="D1943" s="91">
        <v>3.75</v>
      </c>
      <c r="E1943" t="s">
        <v>5</v>
      </c>
      <c r="F1943">
        <v>4012045</v>
      </c>
      <c r="G1943" t="s">
        <v>788</v>
      </c>
      <c r="H1943">
        <v>3.75</v>
      </c>
      <c r="I1943">
        <v>0</v>
      </c>
      <c r="J1943">
        <v>0</v>
      </c>
      <c r="K1943" s="91"/>
      <c r="M1943"/>
    </row>
    <row r="1944" spans="1:13" x14ac:dyDescent="0.25">
      <c r="A1944" t="s">
        <v>31</v>
      </c>
      <c r="B1944" t="s">
        <v>55</v>
      </c>
      <c r="C1944" s="2">
        <v>45596</v>
      </c>
      <c r="D1944" s="91">
        <v>3.75</v>
      </c>
      <c r="E1944" t="s">
        <v>5</v>
      </c>
      <c r="F1944">
        <v>4012050</v>
      </c>
      <c r="G1944" t="s">
        <v>788</v>
      </c>
      <c r="H1944">
        <v>3.75</v>
      </c>
      <c r="I1944">
        <v>0</v>
      </c>
      <c r="J1944">
        <v>0</v>
      </c>
      <c r="K1944" s="91"/>
      <c r="M1944"/>
    </row>
    <row r="1945" spans="1:13" x14ac:dyDescent="0.25">
      <c r="A1945" t="s">
        <v>31</v>
      </c>
      <c r="B1945" t="s">
        <v>55</v>
      </c>
      <c r="C1945" s="2">
        <v>45596</v>
      </c>
      <c r="D1945" s="91">
        <v>3.75</v>
      </c>
      <c r="E1945" t="s">
        <v>19</v>
      </c>
      <c r="F1945">
        <v>4012051</v>
      </c>
      <c r="G1945" t="s">
        <v>788</v>
      </c>
      <c r="H1945">
        <v>3.75</v>
      </c>
      <c r="I1945">
        <v>0</v>
      </c>
      <c r="J1945">
        <v>0</v>
      </c>
      <c r="K1945" s="91"/>
      <c r="M1945"/>
    </row>
    <row r="1946" spans="1:13" hidden="1" x14ac:dyDescent="0.25">
      <c r="A1946" t="s">
        <v>92</v>
      </c>
      <c r="B1946" t="s">
        <v>55</v>
      </c>
      <c r="C1946" s="2">
        <v>45596</v>
      </c>
      <c r="D1946" s="91">
        <v>0</v>
      </c>
      <c r="E1946" t="s">
        <v>5</v>
      </c>
      <c r="F1946">
        <v>4012052</v>
      </c>
      <c r="G1946" t="s">
        <v>788</v>
      </c>
      <c r="H1946">
        <v>0</v>
      </c>
      <c r="I1946">
        <v>0</v>
      </c>
      <c r="J1946">
        <v>0</v>
      </c>
      <c r="K1946" s="91"/>
      <c r="M1946"/>
    </row>
    <row r="1947" spans="1:13" hidden="1" x14ac:dyDescent="0.25">
      <c r="A1947" t="s">
        <v>92</v>
      </c>
      <c r="B1947" t="s">
        <v>392</v>
      </c>
      <c r="C1947" s="2">
        <v>45596</v>
      </c>
      <c r="D1947" s="91">
        <v>0</v>
      </c>
      <c r="E1947" t="s">
        <v>26</v>
      </c>
      <c r="F1947">
        <v>4012053</v>
      </c>
      <c r="G1947" t="s">
        <v>788</v>
      </c>
      <c r="H1947">
        <v>0</v>
      </c>
      <c r="I1947">
        <v>0</v>
      </c>
      <c r="J1947">
        <v>0</v>
      </c>
      <c r="K1947" s="91"/>
      <c r="M1947"/>
    </row>
    <row r="1948" spans="1:13" hidden="1" x14ac:dyDescent="0.25">
      <c r="A1948" t="s">
        <v>106</v>
      </c>
      <c r="B1948" t="s">
        <v>370</v>
      </c>
      <c r="C1948" s="2">
        <v>45596</v>
      </c>
      <c r="D1948" s="91">
        <v>0</v>
      </c>
      <c r="E1948" t="s">
        <v>5</v>
      </c>
      <c r="F1948">
        <v>4012063</v>
      </c>
      <c r="G1948" t="s">
        <v>788</v>
      </c>
      <c r="H1948">
        <v>0</v>
      </c>
      <c r="I1948">
        <v>0</v>
      </c>
      <c r="J1948">
        <v>0</v>
      </c>
      <c r="K1948" s="91"/>
      <c r="M1948"/>
    </row>
    <row r="1949" spans="1:13" x14ac:dyDescent="0.25">
      <c r="A1949" t="s">
        <v>31</v>
      </c>
      <c r="B1949" t="s">
        <v>59</v>
      </c>
      <c r="C1949" s="2">
        <v>45596</v>
      </c>
      <c r="D1949" s="91">
        <v>0</v>
      </c>
      <c r="E1949" t="s">
        <v>5</v>
      </c>
      <c r="F1949">
        <v>4012066</v>
      </c>
      <c r="G1949" t="s">
        <v>788</v>
      </c>
      <c r="H1949">
        <v>3.75</v>
      </c>
      <c r="I1949">
        <v>1</v>
      </c>
      <c r="J1949">
        <v>3.75</v>
      </c>
      <c r="K1949" s="91"/>
      <c r="M1949"/>
    </row>
    <row r="1950" spans="1:13" x14ac:dyDescent="0.25">
      <c r="A1950" t="s">
        <v>31</v>
      </c>
      <c r="B1950" t="s">
        <v>59</v>
      </c>
      <c r="C1950" s="2">
        <v>45596</v>
      </c>
      <c r="D1950" s="91">
        <v>0</v>
      </c>
      <c r="E1950" t="s">
        <v>5</v>
      </c>
      <c r="F1950">
        <v>4012067</v>
      </c>
      <c r="G1950" t="s">
        <v>788</v>
      </c>
      <c r="H1950">
        <v>3.75</v>
      </c>
      <c r="I1950">
        <v>1</v>
      </c>
      <c r="J1950">
        <v>3.75</v>
      </c>
      <c r="K1950" s="91"/>
      <c r="M1950"/>
    </row>
    <row r="1951" spans="1:13" hidden="1" x14ac:dyDescent="0.25">
      <c r="A1951" t="s">
        <v>92</v>
      </c>
      <c r="B1951" t="s">
        <v>390</v>
      </c>
      <c r="C1951" s="2">
        <v>45596</v>
      </c>
      <c r="D1951" s="91">
        <v>0</v>
      </c>
      <c r="E1951" t="s">
        <v>5</v>
      </c>
      <c r="F1951">
        <v>4012070</v>
      </c>
      <c r="G1951" t="s">
        <v>788</v>
      </c>
      <c r="H1951">
        <v>0</v>
      </c>
      <c r="I1951">
        <v>0</v>
      </c>
      <c r="J1951">
        <v>0</v>
      </c>
      <c r="K1951" s="91"/>
      <c r="M1951"/>
    </row>
    <row r="1952" spans="1:13" hidden="1" x14ac:dyDescent="0.25">
      <c r="A1952" t="s">
        <v>92</v>
      </c>
      <c r="B1952" t="s">
        <v>461</v>
      </c>
      <c r="C1952" s="2">
        <v>45596</v>
      </c>
      <c r="D1952" s="91">
        <v>0</v>
      </c>
      <c r="E1952" t="s">
        <v>5</v>
      </c>
      <c r="F1952">
        <v>4012071</v>
      </c>
      <c r="G1952" t="s">
        <v>788</v>
      </c>
      <c r="H1952">
        <v>0</v>
      </c>
      <c r="I1952">
        <v>0</v>
      </c>
      <c r="J1952">
        <v>0</v>
      </c>
      <c r="K1952" s="91"/>
      <c r="M1952"/>
    </row>
    <row r="1953" spans="1:13" hidden="1" x14ac:dyDescent="0.25">
      <c r="A1953" t="s">
        <v>106</v>
      </c>
      <c r="B1953" t="s">
        <v>56</v>
      </c>
      <c r="C1953" s="2">
        <v>45596</v>
      </c>
      <c r="D1953" s="91">
        <v>0</v>
      </c>
      <c r="E1953" t="s">
        <v>5</v>
      </c>
      <c r="F1953">
        <v>4012076</v>
      </c>
      <c r="G1953" t="s">
        <v>788</v>
      </c>
      <c r="H1953">
        <v>0</v>
      </c>
      <c r="I1953">
        <v>0</v>
      </c>
      <c r="J1953">
        <v>0</v>
      </c>
      <c r="K1953" s="91"/>
      <c r="M1953"/>
    </row>
    <row r="1954" spans="1:13" hidden="1" x14ac:dyDescent="0.25">
      <c r="A1954" t="s">
        <v>106</v>
      </c>
      <c r="B1954" t="s">
        <v>392</v>
      </c>
      <c r="C1954" s="2">
        <v>45596</v>
      </c>
      <c r="D1954" s="91">
        <v>0</v>
      </c>
      <c r="E1954" t="s">
        <v>26</v>
      </c>
      <c r="F1954">
        <v>4012077</v>
      </c>
      <c r="G1954" t="s">
        <v>788</v>
      </c>
      <c r="H1954">
        <v>0</v>
      </c>
      <c r="I1954">
        <v>0</v>
      </c>
      <c r="J1954">
        <v>0</v>
      </c>
      <c r="K1954" s="91"/>
      <c r="M1954"/>
    </row>
    <row r="1955" spans="1:13" hidden="1" x14ac:dyDescent="0.25">
      <c r="A1955" t="s">
        <v>106</v>
      </c>
      <c r="B1955" t="s">
        <v>55</v>
      </c>
      <c r="C1955" s="2">
        <v>45596</v>
      </c>
      <c r="D1955" s="91">
        <v>0</v>
      </c>
      <c r="E1955" t="s">
        <v>5</v>
      </c>
      <c r="F1955">
        <v>4012079</v>
      </c>
      <c r="G1955" t="s">
        <v>788</v>
      </c>
      <c r="H1955">
        <v>0</v>
      </c>
      <c r="I1955">
        <v>0</v>
      </c>
      <c r="J1955">
        <v>0</v>
      </c>
      <c r="K1955" s="91"/>
      <c r="M1955"/>
    </row>
    <row r="1956" spans="1:13" hidden="1" x14ac:dyDescent="0.25">
      <c r="A1956" t="s">
        <v>106</v>
      </c>
      <c r="B1956" t="s">
        <v>444</v>
      </c>
      <c r="C1956" s="2">
        <v>45596</v>
      </c>
      <c r="D1956" s="91">
        <v>0</v>
      </c>
      <c r="E1956" t="s">
        <v>5</v>
      </c>
      <c r="F1956">
        <v>4012080</v>
      </c>
      <c r="G1956" t="s">
        <v>788</v>
      </c>
      <c r="H1956">
        <v>0</v>
      </c>
      <c r="I1956">
        <v>0</v>
      </c>
      <c r="J1956">
        <v>0</v>
      </c>
      <c r="K1956" s="91"/>
      <c r="M1956"/>
    </row>
    <row r="1957" spans="1:13" hidden="1" x14ac:dyDescent="0.25">
      <c r="A1957" t="s">
        <v>106</v>
      </c>
      <c r="B1957" t="s">
        <v>55</v>
      </c>
      <c r="C1957" s="2">
        <v>45596</v>
      </c>
      <c r="D1957" s="91">
        <v>0</v>
      </c>
      <c r="E1957" t="s">
        <v>5</v>
      </c>
      <c r="F1957">
        <v>4012082</v>
      </c>
      <c r="G1957" t="s">
        <v>788</v>
      </c>
      <c r="H1957">
        <v>0</v>
      </c>
      <c r="I1957">
        <v>0</v>
      </c>
      <c r="J1957">
        <v>0</v>
      </c>
      <c r="K1957" s="91"/>
      <c r="M1957"/>
    </row>
    <row r="1958" spans="1:13" hidden="1" x14ac:dyDescent="0.25">
      <c r="A1958" t="s">
        <v>106</v>
      </c>
      <c r="B1958" t="s">
        <v>55</v>
      </c>
      <c r="C1958" s="2">
        <v>45596</v>
      </c>
      <c r="D1958" s="91">
        <v>0</v>
      </c>
      <c r="E1958" t="s">
        <v>5</v>
      </c>
      <c r="F1958">
        <v>4012107</v>
      </c>
      <c r="G1958" t="s">
        <v>788</v>
      </c>
      <c r="H1958">
        <v>0</v>
      </c>
      <c r="I1958">
        <v>0</v>
      </c>
      <c r="J1958">
        <v>0</v>
      </c>
      <c r="K1958" s="91"/>
      <c r="M1958"/>
    </row>
    <row r="1959" spans="1:13" hidden="1" x14ac:dyDescent="0.25">
      <c r="A1959" t="s">
        <v>106</v>
      </c>
      <c r="B1959" t="s">
        <v>55</v>
      </c>
      <c r="C1959" s="2">
        <v>45596</v>
      </c>
      <c r="D1959" s="91">
        <v>0</v>
      </c>
      <c r="E1959" t="s">
        <v>5</v>
      </c>
      <c r="F1959">
        <v>4012109</v>
      </c>
      <c r="G1959" t="s">
        <v>788</v>
      </c>
      <c r="H1959">
        <v>0</v>
      </c>
      <c r="I1959">
        <v>0</v>
      </c>
      <c r="J1959">
        <v>0</v>
      </c>
      <c r="K1959" s="91"/>
      <c r="M1959"/>
    </row>
    <row r="1960" spans="1:13" hidden="1" x14ac:dyDescent="0.25">
      <c r="A1960" t="s">
        <v>92</v>
      </c>
      <c r="B1960" t="s">
        <v>55</v>
      </c>
      <c r="C1960" s="2">
        <v>45596</v>
      </c>
      <c r="D1960" s="91">
        <v>5.5</v>
      </c>
      <c r="E1960" t="s">
        <v>5</v>
      </c>
      <c r="F1960">
        <v>4012119</v>
      </c>
      <c r="G1960" t="s">
        <v>788</v>
      </c>
      <c r="H1960">
        <v>5.5</v>
      </c>
      <c r="I1960">
        <v>0</v>
      </c>
      <c r="J1960">
        <v>0</v>
      </c>
      <c r="K1960" s="91"/>
      <c r="M1960"/>
    </row>
    <row r="1961" spans="1:13" x14ac:dyDescent="0.25">
      <c r="A1961" t="s">
        <v>31</v>
      </c>
      <c r="B1961" t="s">
        <v>333</v>
      </c>
      <c r="C1961" s="2">
        <v>45596</v>
      </c>
      <c r="D1961" s="91">
        <v>3.75</v>
      </c>
      <c r="E1961" t="s">
        <v>5</v>
      </c>
      <c r="F1961">
        <v>4012126</v>
      </c>
      <c r="G1961" t="s">
        <v>788</v>
      </c>
      <c r="H1961">
        <v>3.75</v>
      </c>
      <c r="I1961">
        <v>0</v>
      </c>
      <c r="J1961">
        <v>0</v>
      </c>
      <c r="K1961" s="91"/>
      <c r="M1961"/>
    </row>
    <row r="1962" spans="1:13" x14ac:dyDescent="0.25">
      <c r="A1962" t="s">
        <v>31</v>
      </c>
      <c r="B1962" t="s">
        <v>734</v>
      </c>
      <c r="C1962" s="2">
        <v>45596</v>
      </c>
      <c r="D1962" s="91">
        <v>0</v>
      </c>
      <c r="E1962" t="s">
        <v>5</v>
      </c>
      <c r="F1962">
        <v>4012127</v>
      </c>
      <c r="G1962" t="s">
        <v>788</v>
      </c>
      <c r="H1962">
        <v>3.75</v>
      </c>
      <c r="I1962">
        <v>1</v>
      </c>
      <c r="J1962">
        <v>3.75</v>
      </c>
      <c r="K1962" s="91"/>
      <c r="M1962"/>
    </row>
    <row r="1963" spans="1:13" hidden="1" x14ac:dyDescent="0.25">
      <c r="A1963" t="s">
        <v>92</v>
      </c>
      <c r="B1963" t="s">
        <v>406</v>
      </c>
      <c r="C1963" s="2">
        <v>45596</v>
      </c>
      <c r="D1963" s="91">
        <v>0</v>
      </c>
      <c r="E1963" t="s">
        <v>26</v>
      </c>
      <c r="F1963">
        <v>4012130</v>
      </c>
      <c r="G1963" t="s">
        <v>788</v>
      </c>
      <c r="H1963">
        <v>0</v>
      </c>
      <c r="I1963">
        <v>0</v>
      </c>
      <c r="J1963">
        <v>0</v>
      </c>
      <c r="K1963" s="91"/>
      <c r="M1963"/>
    </row>
    <row r="1964" spans="1:13" x14ac:dyDescent="0.25">
      <c r="A1964" t="s">
        <v>31</v>
      </c>
      <c r="B1964" t="s">
        <v>59</v>
      </c>
      <c r="C1964" s="2">
        <v>45596</v>
      </c>
      <c r="D1964" s="91">
        <v>0</v>
      </c>
      <c r="E1964" t="s">
        <v>5</v>
      </c>
      <c r="F1964">
        <v>4012136</v>
      </c>
      <c r="G1964" t="s">
        <v>788</v>
      </c>
      <c r="H1964">
        <v>3.75</v>
      </c>
      <c r="I1964">
        <v>1</v>
      </c>
      <c r="J1964">
        <v>3.75</v>
      </c>
      <c r="K1964" s="91"/>
      <c r="M1964"/>
    </row>
    <row r="1965" spans="1:13" x14ac:dyDescent="0.25">
      <c r="A1965" t="s">
        <v>31</v>
      </c>
      <c r="B1965" t="s">
        <v>734</v>
      </c>
      <c r="C1965" s="2">
        <v>45596</v>
      </c>
      <c r="D1965" s="91">
        <v>0</v>
      </c>
      <c r="E1965" t="s">
        <v>5</v>
      </c>
      <c r="F1965">
        <v>4012137</v>
      </c>
      <c r="G1965" t="s">
        <v>788</v>
      </c>
      <c r="H1965">
        <v>3.75</v>
      </c>
      <c r="I1965">
        <v>1</v>
      </c>
      <c r="J1965">
        <v>3.75</v>
      </c>
      <c r="K1965" s="91"/>
      <c r="M1965"/>
    </row>
    <row r="1966" spans="1:13" hidden="1" x14ac:dyDescent="0.25">
      <c r="A1966" t="s">
        <v>106</v>
      </c>
      <c r="B1966" t="s">
        <v>56</v>
      </c>
      <c r="C1966" s="2">
        <v>45596</v>
      </c>
      <c r="D1966" s="91">
        <v>5</v>
      </c>
      <c r="E1966" t="s">
        <v>5</v>
      </c>
      <c r="F1966">
        <v>4012138</v>
      </c>
      <c r="G1966" t="s">
        <v>788</v>
      </c>
      <c r="H1966">
        <v>5</v>
      </c>
      <c r="I1966">
        <v>0</v>
      </c>
      <c r="J1966">
        <v>0</v>
      </c>
      <c r="K1966" s="91"/>
      <c r="M1966"/>
    </row>
    <row r="1967" spans="1:13" hidden="1" x14ac:dyDescent="0.25">
      <c r="A1967" t="s">
        <v>106</v>
      </c>
      <c r="B1967" t="s">
        <v>370</v>
      </c>
      <c r="C1967" s="2">
        <v>45596</v>
      </c>
      <c r="D1967" s="91">
        <v>5</v>
      </c>
      <c r="E1967" t="s">
        <v>5</v>
      </c>
      <c r="F1967">
        <v>4012139</v>
      </c>
      <c r="G1967" t="s">
        <v>788</v>
      </c>
      <c r="H1967">
        <v>5</v>
      </c>
      <c r="I1967">
        <v>0</v>
      </c>
      <c r="J1967">
        <v>0</v>
      </c>
      <c r="K1967" s="91"/>
      <c r="M1967"/>
    </row>
    <row r="1968" spans="1:13" x14ac:dyDescent="0.25">
      <c r="A1968" t="s">
        <v>31</v>
      </c>
      <c r="B1968" t="s">
        <v>333</v>
      </c>
      <c r="C1968" s="2">
        <v>45596</v>
      </c>
      <c r="D1968" s="91">
        <v>3.75</v>
      </c>
      <c r="E1968" t="s">
        <v>5</v>
      </c>
      <c r="F1968">
        <v>4012142</v>
      </c>
      <c r="G1968" t="s">
        <v>788</v>
      </c>
      <c r="H1968">
        <v>3.75</v>
      </c>
      <c r="I1968">
        <v>0</v>
      </c>
      <c r="J1968">
        <v>0</v>
      </c>
      <c r="K1968" s="91"/>
      <c r="M1968"/>
    </row>
    <row r="1969" spans="1:13" x14ac:dyDescent="0.25">
      <c r="A1969" t="s">
        <v>31</v>
      </c>
      <c r="B1969" t="s">
        <v>59</v>
      </c>
      <c r="C1969" s="2">
        <v>45596</v>
      </c>
      <c r="D1969" s="91">
        <v>0</v>
      </c>
      <c r="E1969" t="s">
        <v>5</v>
      </c>
      <c r="F1969">
        <v>4012143</v>
      </c>
      <c r="G1969" t="s">
        <v>788</v>
      </c>
      <c r="H1969">
        <v>3.75</v>
      </c>
      <c r="I1969">
        <v>1</v>
      </c>
      <c r="J1969">
        <v>3.75</v>
      </c>
      <c r="K1969" s="91"/>
      <c r="M1969"/>
    </row>
    <row r="1970" spans="1:13" x14ac:dyDescent="0.25">
      <c r="A1970" t="s">
        <v>31</v>
      </c>
      <c r="B1970" t="s">
        <v>55</v>
      </c>
      <c r="C1970" s="2">
        <v>45596</v>
      </c>
      <c r="D1970" s="91">
        <v>3.75</v>
      </c>
      <c r="E1970" t="s">
        <v>5</v>
      </c>
      <c r="F1970">
        <v>4012144</v>
      </c>
      <c r="G1970" t="s">
        <v>788</v>
      </c>
      <c r="H1970">
        <v>3.75</v>
      </c>
      <c r="I1970">
        <v>0</v>
      </c>
      <c r="J1970">
        <v>0</v>
      </c>
      <c r="K1970" s="91"/>
      <c r="M1970"/>
    </row>
    <row r="1971" spans="1:13" hidden="1" x14ac:dyDescent="0.25">
      <c r="A1971" t="s">
        <v>106</v>
      </c>
      <c r="B1971" t="s">
        <v>581</v>
      </c>
      <c r="C1971" s="2">
        <v>45596</v>
      </c>
      <c r="D1971" s="91">
        <v>5</v>
      </c>
      <c r="E1971" t="s">
        <v>5</v>
      </c>
      <c r="F1971">
        <v>4012154</v>
      </c>
      <c r="G1971" t="s">
        <v>788</v>
      </c>
      <c r="H1971">
        <v>5</v>
      </c>
      <c r="I1971">
        <v>0</v>
      </c>
      <c r="J1971">
        <v>0</v>
      </c>
      <c r="K1971" s="91"/>
      <c r="M1971"/>
    </row>
    <row r="1972" spans="1:13" hidden="1" x14ac:dyDescent="0.25">
      <c r="A1972" t="s">
        <v>106</v>
      </c>
      <c r="B1972" t="s">
        <v>55</v>
      </c>
      <c r="C1972" s="2">
        <v>45596</v>
      </c>
      <c r="D1972" s="91">
        <v>0</v>
      </c>
      <c r="E1972" t="s">
        <v>5</v>
      </c>
      <c r="F1972">
        <v>4012158</v>
      </c>
      <c r="G1972" t="s">
        <v>788</v>
      </c>
      <c r="H1972">
        <v>0</v>
      </c>
      <c r="I1972">
        <v>0</v>
      </c>
      <c r="J1972">
        <v>0</v>
      </c>
      <c r="K1972" s="91"/>
      <c r="M1972"/>
    </row>
    <row r="1973" spans="1:13" hidden="1" x14ac:dyDescent="0.25">
      <c r="A1973" t="s">
        <v>106</v>
      </c>
      <c r="B1973" t="s">
        <v>55</v>
      </c>
      <c r="C1973" s="2">
        <v>45596</v>
      </c>
      <c r="D1973" s="91">
        <v>0</v>
      </c>
      <c r="E1973" t="s">
        <v>5</v>
      </c>
      <c r="F1973">
        <v>4012159</v>
      </c>
      <c r="G1973" t="s">
        <v>788</v>
      </c>
      <c r="H1973">
        <v>0</v>
      </c>
      <c r="I1973">
        <v>0</v>
      </c>
      <c r="J1973">
        <v>0</v>
      </c>
      <c r="K1973" s="91"/>
      <c r="M1973"/>
    </row>
    <row r="1974" spans="1:13" x14ac:dyDescent="0.25">
      <c r="A1974" t="s">
        <v>31</v>
      </c>
      <c r="B1974" t="s">
        <v>734</v>
      </c>
      <c r="C1974" s="2">
        <v>45596</v>
      </c>
      <c r="D1974" s="91">
        <v>0</v>
      </c>
      <c r="E1974" t="s">
        <v>5</v>
      </c>
      <c r="F1974">
        <v>4012160</v>
      </c>
      <c r="G1974" t="s">
        <v>788</v>
      </c>
      <c r="H1974">
        <v>3.75</v>
      </c>
      <c r="I1974">
        <v>1</v>
      </c>
      <c r="J1974">
        <v>3.75</v>
      </c>
      <c r="K1974" s="91"/>
      <c r="M1974"/>
    </row>
    <row r="1975" spans="1:13" hidden="1" x14ac:dyDescent="0.25">
      <c r="A1975" t="s">
        <v>106</v>
      </c>
      <c r="B1975" t="s">
        <v>55</v>
      </c>
      <c r="C1975" s="2">
        <v>45596</v>
      </c>
      <c r="D1975" s="91">
        <v>0</v>
      </c>
      <c r="E1975" t="s">
        <v>5</v>
      </c>
      <c r="F1975">
        <v>4012165</v>
      </c>
      <c r="G1975" t="s">
        <v>788</v>
      </c>
      <c r="H1975">
        <v>0</v>
      </c>
      <c r="I1975">
        <v>0</v>
      </c>
      <c r="J1975">
        <v>0</v>
      </c>
      <c r="K1975" s="91"/>
      <c r="M1975"/>
    </row>
    <row r="1976" spans="1:13" hidden="1" x14ac:dyDescent="0.25">
      <c r="A1976" t="s">
        <v>106</v>
      </c>
      <c r="B1976" t="s">
        <v>60</v>
      </c>
      <c r="C1976" s="2">
        <v>45596</v>
      </c>
      <c r="D1976" s="91">
        <v>5</v>
      </c>
      <c r="E1976" t="s">
        <v>5</v>
      </c>
      <c r="F1976">
        <v>4012166</v>
      </c>
      <c r="G1976" t="s">
        <v>788</v>
      </c>
      <c r="H1976">
        <v>5</v>
      </c>
      <c r="I1976">
        <v>0</v>
      </c>
      <c r="J1976">
        <v>0</v>
      </c>
      <c r="K1976" s="91"/>
      <c r="M1976"/>
    </row>
    <row r="1977" spans="1:13" hidden="1" x14ac:dyDescent="0.25">
      <c r="A1977" t="s">
        <v>106</v>
      </c>
      <c r="B1977" t="s">
        <v>331</v>
      </c>
      <c r="C1977" s="2">
        <v>45596</v>
      </c>
      <c r="D1977" s="91">
        <v>5</v>
      </c>
      <c r="E1977" t="s">
        <v>5</v>
      </c>
      <c r="F1977">
        <v>4012167</v>
      </c>
      <c r="G1977" t="s">
        <v>788</v>
      </c>
      <c r="H1977">
        <v>5</v>
      </c>
      <c r="I1977">
        <v>0</v>
      </c>
      <c r="J1977">
        <v>0</v>
      </c>
      <c r="K1977" s="91"/>
      <c r="M1977"/>
    </row>
    <row r="1978" spans="1:13" hidden="1" x14ac:dyDescent="0.25">
      <c r="A1978" t="s">
        <v>92</v>
      </c>
      <c r="B1978" t="s">
        <v>582</v>
      </c>
      <c r="C1978" s="2">
        <v>45596</v>
      </c>
      <c r="D1978" s="91">
        <v>0</v>
      </c>
      <c r="E1978" t="s">
        <v>26</v>
      </c>
      <c r="F1978">
        <v>4012171</v>
      </c>
      <c r="G1978" t="s">
        <v>788</v>
      </c>
      <c r="H1978">
        <v>0</v>
      </c>
      <c r="I1978">
        <v>0</v>
      </c>
      <c r="J1978">
        <v>0</v>
      </c>
      <c r="K1978" s="91"/>
      <c r="M1978"/>
    </row>
    <row r="1979" spans="1:13" hidden="1" x14ac:dyDescent="0.25">
      <c r="A1979" t="s">
        <v>92</v>
      </c>
      <c r="B1979" t="s">
        <v>461</v>
      </c>
      <c r="C1979" s="2">
        <v>45596</v>
      </c>
      <c r="D1979" s="91">
        <v>0</v>
      </c>
      <c r="E1979" t="s">
        <v>5</v>
      </c>
      <c r="F1979">
        <v>4012172</v>
      </c>
      <c r="G1979" t="s">
        <v>788</v>
      </c>
      <c r="H1979">
        <v>0</v>
      </c>
      <c r="I1979">
        <v>0</v>
      </c>
      <c r="J1979">
        <v>0</v>
      </c>
      <c r="K1979" s="91"/>
      <c r="M1979"/>
    </row>
    <row r="1980" spans="1:13" x14ac:dyDescent="0.25">
      <c r="A1980" t="s">
        <v>31</v>
      </c>
      <c r="B1980" t="s">
        <v>734</v>
      </c>
      <c r="C1980" s="2">
        <v>45596</v>
      </c>
      <c r="D1980" s="91">
        <v>0</v>
      </c>
      <c r="E1980" t="s">
        <v>5</v>
      </c>
      <c r="F1980">
        <v>4012173</v>
      </c>
      <c r="G1980" t="s">
        <v>788</v>
      </c>
      <c r="H1980">
        <v>3.75</v>
      </c>
      <c r="I1980">
        <v>1</v>
      </c>
      <c r="J1980">
        <v>3.75</v>
      </c>
      <c r="K1980" s="91"/>
      <c r="M1980"/>
    </row>
    <row r="1981" spans="1:13" x14ac:dyDescent="0.25">
      <c r="A1981" t="s">
        <v>31</v>
      </c>
      <c r="B1981" t="s">
        <v>59</v>
      </c>
      <c r="C1981" s="2">
        <v>45596</v>
      </c>
      <c r="D1981" s="91">
        <v>0</v>
      </c>
      <c r="E1981" t="s">
        <v>5</v>
      </c>
      <c r="F1981">
        <v>4012174</v>
      </c>
      <c r="G1981" t="s">
        <v>788</v>
      </c>
      <c r="H1981">
        <v>3.75</v>
      </c>
      <c r="I1981">
        <v>1</v>
      </c>
      <c r="J1981">
        <v>3.75</v>
      </c>
      <c r="K1981" s="91"/>
      <c r="M1981"/>
    </row>
    <row r="1982" spans="1:13" x14ac:dyDescent="0.25">
      <c r="A1982" t="s">
        <v>31</v>
      </c>
      <c r="B1982" t="s">
        <v>336</v>
      </c>
      <c r="C1982" s="2">
        <v>45596</v>
      </c>
      <c r="D1982" s="91">
        <v>3.75</v>
      </c>
      <c r="E1982" t="s">
        <v>5</v>
      </c>
      <c r="F1982">
        <v>4012177</v>
      </c>
      <c r="G1982" t="s">
        <v>788</v>
      </c>
      <c r="H1982">
        <v>3.75</v>
      </c>
      <c r="I1982">
        <v>0</v>
      </c>
      <c r="J1982">
        <v>0</v>
      </c>
      <c r="K1982" s="91"/>
      <c r="M1982"/>
    </row>
    <row r="1983" spans="1:13" x14ac:dyDescent="0.25">
      <c r="A1983" t="s">
        <v>31</v>
      </c>
      <c r="B1983" t="s">
        <v>55</v>
      </c>
      <c r="C1983" s="2">
        <v>45596</v>
      </c>
      <c r="D1983" s="91">
        <v>3.75</v>
      </c>
      <c r="E1983" t="s">
        <v>19</v>
      </c>
      <c r="F1983">
        <v>4012178</v>
      </c>
      <c r="G1983" t="s">
        <v>788</v>
      </c>
      <c r="H1983">
        <v>3.75</v>
      </c>
      <c r="I1983">
        <v>0</v>
      </c>
      <c r="J1983">
        <v>0</v>
      </c>
      <c r="K1983" s="91"/>
      <c r="M1983"/>
    </row>
    <row r="1984" spans="1:13" hidden="1" x14ac:dyDescent="0.25">
      <c r="A1984" t="s">
        <v>92</v>
      </c>
      <c r="B1984" t="s">
        <v>444</v>
      </c>
      <c r="C1984" s="2">
        <v>45596</v>
      </c>
      <c r="D1984" s="91">
        <v>0</v>
      </c>
      <c r="E1984" t="s">
        <v>5</v>
      </c>
      <c r="F1984">
        <v>4012179</v>
      </c>
      <c r="G1984" t="s">
        <v>788</v>
      </c>
      <c r="H1984">
        <v>0</v>
      </c>
      <c r="I1984">
        <v>0</v>
      </c>
      <c r="J1984">
        <v>0</v>
      </c>
      <c r="K1984" s="91"/>
      <c r="M1984"/>
    </row>
    <row r="1985" spans="1:13" hidden="1" x14ac:dyDescent="0.25">
      <c r="A1985" t="s">
        <v>92</v>
      </c>
      <c r="B1985" t="s">
        <v>406</v>
      </c>
      <c r="C1985" s="2">
        <v>45596</v>
      </c>
      <c r="D1985" s="91">
        <v>0</v>
      </c>
      <c r="E1985" t="s">
        <v>26</v>
      </c>
      <c r="F1985">
        <v>4012180</v>
      </c>
      <c r="G1985" t="s">
        <v>788</v>
      </c>
      <c r="H1985">
        <v>0</v>
      </c>
      <c r="I1985">
        <v>0</v>
      </c>
      <c r="J1985">
        <v>0</v>
      </c>
      <c r="K1985" s="91"/>
      <c r="M1985"/>
    </row>
    <row r="1986" spans="1:13" x14ac:dyDescent="0.25">
      <c r="A1986" t="s">
        <v>31</v>
      </c>
      <c r="B1986" t="s">
        <v>59</v>
      </c>
      <c r="C1986" s="2">
        <v>45596</v>
      </c>
      <c r="D1986" s="91">
        <v>0</v>
      </c>
      <c r="E1986" t="s">
        <v>5</v>
      </c>
      <c r="F1986">
        <v>4012181</v>
      </c>
      <c r="G1986" t="s">
        <v>788</v>
      </c>
      <c r="H1986">
        <v>3.75</v>
      </c>
      <c r="I1986">
        <v>1</v>
      </c>
      <c r="J1986">
        <v>3.75</v>
      </c>
      <c r="K1986" s="91"/>
      <c r="M1986"/>
    </row>
    <row r="1987" spans="1:13" x14ac:dyDescent="0.25">
      <c r="A1987" t="s">
        <v>31</v>
      </c>
      <c r="B1987" t="s">
        <v>336</v>
      </c>
      <c r="C1987" s="2">
        <v>45596</v>
      </c>
      <c r="D1987" s="91">
        <v>0</v>
      </c>
      <c r="E1987" t="s">
        <v>5</v>
      </c>
      <c r="F1987">
        <v>4012187</v>
      </c>
      <c r="G1987" t="s">
        <v>788</v>
      </c>
      <c r="H1987">
        <v>0</v>
      </c>
      <c r="I1987">
        <v>0</v>
      </c>
      <c r="J1987">
        <v>0</v>
      </c>
      <c r="K1987" s="91"/>
      <c r="M1987"/>
    </row>
    <row r="1988" spans="1:13" x14ac:dyDescent="0.25">
      <c r="A1988" t="s">
        <v>31</v>
      </c>
      <c r="B1988" t="s">
        <v>55</v>
      </c>
      <c r="C1988" s="2">
        <v>45596</v>
      </c>
      <c r="D1988" s="91">
        <v>0</v>
      </c>
      <c r="E1988" t="s">
        <v>19</v>
      </c>
      <c r="F1988">
        <v>4012188</v>
      </c>
      <c r="G1988" t="s">
        <v>788</v>
      </c>
      <c r="H1988">
        <v>0</v>
      </c>
      <c r="I1988">
        <v>0</v>
      </c>
      <c r="J1988">
        <v>0</v>
      </c>
      <c r="K1988" s="91"/>
      <c r="M1988"/>
    </row>
    <row r="1989" spans="1:13" hidden="1" x14ac:dyDescent="0.25">
      <c r="A1989" t="s">
        <v>92</v>
      </c>
      <c r="B1989" t="s">
        <v>470</v>
      </c>
      <c r="C1989" s="2">
        <v>45596</v>
      </c>
      <c r="D1989" s="91">
        <v>0</v>
      </c>
      <c r="E1989" t="s">
        <v>5</v>
      </c>
      <c r="F1989">
        <v>4012194</v>
      </c>
      <c r="G1989" t="s">
        <v>788</v>
      </c>
      <c r="H1989">
        <v>0</v>
      </c>
      <c r="I1989">
        <v>0</v>
      </c>
      <c r="J1989">
        <v>0</v>
      </c>
      <c r="K1989" s="91"/>
      <c r="M1989"/>
    </row>
    <row r="1990" spans="1:13" hidden="1" x14ac:dyDescent="0.25">
      <c r="A1990" t="s">
        <v>92</v>
      </c>
      <c r="B1990" t="s">
        <v>392</v>
      </c>
      <c r="C1990" s="2">
        <v>45596</v>
      </c>
      <c r="D1990" s="91">
        <v>0</v>
      </c>
      <c r="E1990" t="s">
        <v>5</v>
      </c>
      <c r="F1990">
        <v>4012195</v>
      </c>
      <c r="G1990" t="s">
        <v>788</v>
      </c>
      <c r="H1990">
        <v>0</v>
      </c>
      <c r="I1990">
        <v>0</v>
      </c>
      <c r="J1990">
        <v>0</v>
      </c>
      <c r="K1990" s="91"/>
      <c r="M1990"/>
    </row>
    <row r="1991" spans="1:13" hidden="1" x14ac:dyDescent="0.25">
      <c r="A1991" t="s">
        <v>92</v>
      </c>
      <c r="B1991" t="s">
        <v>406</v>
      </c>
      <c r="C1991" s="2">
        <v>45596</v>
      </c>
      <c r="D1991" s="91">
        <v>5.5</v>
      </c>
      <c r="E1991" t="s">
        <v>26</v>
      </c>
      <c r="F1991">
        <v>4012196</v>
      </c>
      <c r="G1991" t="s">
        <v>788</v>
      </c>
      <c r="H1991">
        <v>5.5</v>
      </c>
      <c r="I1991">
        <v>0</v>
      </c>
      <c r="J1991">
        <v>0</v>
      </c>
      <c r="K1991" s="91"/>
      <c r="M1991"/>
    </row>
    <row r="1992" spans="1:13" hidden="1" x14ac:dyDescent="0.25">
      <c r="A1992" t="s">
        <v>92</v>
      </c>
      <c r="B1992" t="s">
        <v>392</v>
      </c>
      <c r="C1992" s="2">
        <v>45596</v>
      </c>
      <c r="D1992" s="91">
        <v>0</v>
      </c>
      <c r="E1992" t="s">
        <v>26</v>
      </c>
      <c r="F1992">
        <v>4012197</v>
      </c>
      <c r="G1992" t="s">
        <v>788</v>
      </c>
      <c r="H1992">
        <v>0</v>
      </c>
      <c r="I1992">
        <v>0</v>
      </c>
      <c r="J1992">
        <v>0</v>
      </c>
      <c r="K1992" s="91"/>
      <c r="M1992"/>
    </row>
    <row r="1993" spans="1:13" hidden="1" x14ac:dyDescent="0.25">
      <c r="A1993" t="s">
        <v>92</v>
      </c>
      <c r="B1993" t="s">
        <v>582</v>
      </c>
      <c r="C1993" s="2">
        <v>45596</v>
      </c>
      <c r="D1993" s="91">
        <v>0</v>
      </c>
      <c r="E1993" t="s">
        <v>26</v>
      </c>
      <c r="F1993">
        <v>4012198</v>
      </c>
      <c r="G1993" t="s">
        <v>788</v>
      </c>
      <c r="H1993">
        <v>0</v>
      </c>
      <c r="I1993">
        <v>0</v>
      </c>
      <c r="J1993">
        <v>0</v>
      </c>
      <c r="K1993" s="91"/>
      <c r="M1993"/>
    </row>
    <row r="1994" spans="1:13" hidden="1" x14ac:dyDescent="0.25">
      <c r="A1994" t="s">
        <v>92</v>
      </c>
      <c r="B1994" t="s">
        <v>470</v>
      </c>
      <c r="C1994" s="2">
        <v>45596</v>
      </c>
      <c r="D1994" s="91">
        <v>0</v>
      </c>
      <c r="E1994" t="s">
        <v>5</v>
      </c>
      <c r="F1994">
        <v>4012199</v>
      </c>
      <c r="G1994" t="s">
        <v>788</v>
      </c>
      <c r="H1994">
        <v>0</v>
      </c>
      <c r="I1994">
        <v>0</v>
      </c>
      <c r="J1994">
        <v>0</v>
      </c>
      <c r="K1994" s="91"/>
      <c r="M1994"/>
    </row>
    <row r="1995" spans="1:13" hidden="1" x14ac:dyDescent="0.25">
      <c r="A1995" t="s">
        <v>92</v>
      </c>
      <c r="B1995" t="s">
        <v>331</v>
      </c>
      <c r="C1995" s="2">
        <v>45596</v>
      </c>
      <c r="D1995" s="91">
        <v>0</v>
      </c>
      <c r="E1995" t="s">
        <v>5</v>
      </c>
      <c r="F1995">
        <v>4012200</v>
      </c>
      <c r="G1995" t="s">
        <v>788</v>
      </c>
      <c r="H1995">
        <v>0</v>
      </c>
      <c r="I1995">
        <v>0</v>
      </c>
      <c r="J1995">
        <v>0</v>
      </c>
      <c r="K1995" s="91"/>
      <c r="M1995"/>
    </row>
    <row r="1996" spans="1:13" hidden="1" x14ac:dyDescent="0.25">
      <c r="A1996" t="s">
        <v>92</v>
      </c>
      <c r="B1996" t="s">
        <v>582</v>
      </c>
      <c r="C1996" s="2">
        <v>45596</v>
      </c>
      <c r="D1996" s="91">
        <v>0</v>
      </c>
      <c r="E1996" t="s">
        <v>26</v>
      </c>
      <c r="F1996">
        <v>4012210</v>
      </c>
      <c r="G1996" t="s">
        <v>788</v>
      </c>
      <c r="H1996">
        <v>0</v>
      </c>
      <c r="I1996">
        <v>0</v>
      </c>
      <c r="J1996">
        <v>0</v>
      </c>
      <c r="K1996" s="91"/>
      <c r="M1996"/>
    </row>
    <row r="1997" spans="1:13" hidden="1" x14ac:dyDescent="0.25">
      <c r="A1997" t="s">
        <v>106</v>
      </c>
      <c r="B1997" t="s">
        <v>444</v>
      </c>
      <c r="C1997" s="2">
        <v>45596</v>
      </c>
      <c r="D1997" s="91">
        <v>0</v>
      </c>
      <c r="E1997" t="s">
        <v>5</v>
      </c>
      <c r="F1997">
        <v>4012222</v>
      </c>
      <c r="G1997" t="s">
        <v>788</v>
      </c>
      <c r="H1997">
        <v>0</v>
      </c>
      <c r="I1997">
        <v>0</v>
      </c>
      <c r="J1997">
        <v>0</v>
      </c>
      <c r="K1997" s="91"/>
      <c r="M1997"/>
    </row>
    <row r="1998" spans="1:13" hidden="1" x14ac:dyDescent="0.25">
      <c r="A1998" t="s">
        <v>92</v>
      </c>
      <c r="B1998" t="s">
        <v>392</v>
      </c>
      <c r="C1998" s="2">
        <v>45596</v>
      </c>
      <c r="D1998" s="91">
        <v>0</v>
      </c>
      <c r="E1998" t="s">
        <v>26</v>
      </c>
      <c r="F1998">
        <v>4012224</v>
      </c>
      <c r="G1998" t="s">
        <v>788</v>
      </c>
      <c r="H1998">
        <v>0</v>
      </c>
      <c r="I1998">
        <v>0</v>
      </c>
      <c r="J1998">
        <v>0</v>
      </c>
      <c r="K1998" s="91"/>
      <c r="M1998"/>
    </row>
    <row r="1999" spans="1:13" hidden="1" x14ac:dyDescent="0.25">
      <c r="A1999" t="s">
        <v>92</v>
      </c>
      <c r="B1999" t="s">
        <v>582</v>
      </c>
      <c r="C1999" s="2">
        <v>45596</v>
      </c>
      <c r="D1999" s="91">
        <v>0</v>
      </c>
      <c r="E1999" t="s">
        <v>26</v>
      </c>
      <c r="F1999">
        <v>4012225</v>
      </c>
      <c r="G1999" t="s">
        <v>788</v>
      </c>
      <c r="H1999">
        <v>0</v>
      </c>
      <c r="I1999">
        <v>0</v>
      </c>
      <c r="J1999">
        <v>0</v>
      </c>
      <c r="K1999" s="91"/>
      <c r="M1999"/>
    </row>
    <row r="2000" spans="1:13" x14ac:dyDescent="0.25">
      <c r="A2000" t="s">
        <v>31</v>
      </c>
      <c r="B2000" t="s">
        <v>734</v>
      </c>
      <c r="C2000" s="2">
        <v>45596</v>
      </c>
      <c r="D2000" s="91">
        <v>0</v>
      </c>
      <c r="E2000" t="s">
        <v>5</v>
      </c>
      <c r="F2000">
        <v>4012234</v>
      </c>
      <c r="G2000" t="s">
        <v>788</v>
      </c>
      <c r="H2000">
        <v>3.75</v>
      </c>
      <c r="I2000">
        <v>1</v>
      </c>
      <c r="J2000">
        <v>3.75</v>
      </c>
      <c r="K2000" s="91"/>
      <c r="M2000"/>
    </row>
    <row r="2001" spans="1:13" x14ac:dyDescent="0.25">
      <c r="A2001" t="s">
        <v>31</v>
      </c>
      <c r="B2001" t="s">
        <v>59</v>
      </c>
      <c r="C2001" s="2">
        <v>45596</v>
      </c>
      <c r="D2001" s="91">
        <v>0</v>
      </c>
      <c r="E2001" t="s">
        <v>5</v>
      </c>
      <c r="F2001">
        <v>4012235</v>
      </c>
      <c r="G2001" t="s">
        <v>788</v>
      </c>
      <c r="H2001">
        <v>3.75</v>
      </c>
      <c r="I2001">
        <v>1</v>
      </c>
      <c r="J2001">
        <v>3.75</v>
      </c>
      <c r="K2001" s="91"/>
      <c r="M2001"/>
    </row>
    <row r="2002" spans="1:13" hidden="1" x14ac:dyDescent="0.25">
      <c r="A2002" t="s">
        <v>92</v>
      </c>
      <c r="B2002" t="s">
        <v>461</v>
      </c>
      <c r="C2002" s="2">
        <v>45596</v>
      </c>
      <c r="D2002" s="91">
        <v>0</v>
      </c>
      <c r="E2002" t="s">
        <v>5</v>
      </c>
      <c r="F2002">
        <v>4012238</v>
      </c>
      <c r="G2002" t="s">
        <v>788</v>
      </c>
      <c r="H2002">
        <v>0</v>
      </c>
      <c r="I2002">
        <v>0</v>
      </c>
      <c r="J2002">
        <v>0</v>
      </c>
      <c r="K2002" s="91"/>
      <c r="M2002"/>
    </row>
    <row r="2003" spans="1:13" hidden="1" x14ac:dyDescent="0.25">
      <c r="A2003" t="s">
        <v>92</v>
      </c>
      <c r="B2003" t="s">
        <v>470</v>
      </c>
      <c r="C2003" s="2">
        <v>45596</v>
      </c>
      <c r="D2003" s="91">
        <v>0</v>
      </c>
      <c r="E2003" t="s">
        <v>5</v>
      </c>
      <c r="F2003">
        <v>4012239</v>
      </c>
      <c r="G2003" t="s">
        <v>788</v>
      </c>
      <c r="H2003">
        <v>0</v>
      </c>
      <c r="I2003">
        <v>0</v>
      </c>
      <c r="J2003">
        <v>0</v>
      </c>
      <c r="K2003" s="91"/>
      <c r="M2003"/>
    </row>
    <row r="2004" spans="1:13" x14ac:dyDescent="0.25">
      <c r="A2004" t="s">
        <v>31</v>
      </c>
      <c r="B2004" t="s">
        <v>59</v>
      </c>
      <c r="C2004" s="2">
        <v>45596</v>
      </c>
      <c r="D2004" s="91">
        <v>0</v>
      </c>
      <c r="E2004" t="s">
        <v>5</v>
      </c>
      <c r="F2004">
        <v>4012242</v>
      </c>
      <c r="G2004" t="s">
        <v>788</v>
      </c>
      <c r="H2004">
        <v>3.75</v>
      </c>
      <c r="I2004">
        <v>1</v>
      </c>
      <c r="J2004">
        <v>3.75</v>
      </c>
      <c r="K2004" s="91"/>
      <c r="M2004"/>
    </row>
    <row r="2005" spans="1:13" hidden="1" x14ac:dyDescent="0.25">
      <c r="A2005" t="s">
        <v>92</v>
      </c>
      <c r="B2005" t="s">
        <v>390</v>
      </c>
      <c r="C2005" s="2">
        <v>45596</v>
      </c>
      <c r="D2005" s="91">
        <v>5</v>
      </c>
      <c r="E2005" t="s">
        <v>5</v>
      </c>
      <c r="F2005">
        <v>4012245</v>
      </c>
      <c r="G2005" t="s">
        <v>788</v>
      </c>
      <c r="H2005">
        <v>5</v>
      </c>
      <c r="I2005">
        <v>0</v>
      </c>
      <c r="J2005">
        <v>0</v>
      </c>
      <c r="K2005" s="91"/>
      <c r="M2005"/>
    </row>
    <row r="2006" spans="1:13" x14ac:dyDescent="0.25">
      <c r="A2006" t="s">
        <v>31</v>
      </c>
      <c r="B2006" t="s">
        <v>59</v>
      </c>
      <c r="C2006" s="2">
        <v>45596</v>
      </c>
      <c r="D2006" s="91">
        <v>0</v>
      </c>
      <c r="E2006" t="s">
        <v>5</v>
      </c>
      <c r="F2006">
        <v>4012246</v>
      </c>
      <c r="G2006" t="s">
        <v>788</v>
      </c>
      <c r="H2006">
        <v>3.75</v>
      </c>
      <c r="I2006">
        <v>1</v>
      </c>
      <c r="J2006">
        <v>3.75</v>
      </c>
      <c r="K2006" s="91"/>
      <c r="M2006"/>
    </row>
    <row r="2007" spans="1:13" x14ac:dyDescent="0.25">
      <c r="A2007" t="s">
        <v>31</v>
      </c>
      <c r="B2007" t="s">
        <v>734</v>
      </c>
      <c r="C2007" s="2">
        <v>45596</v>
      </c>
      <c r="D2007" s="91">
        <v>3.75</v>
      </c>
      <c r="E2007" t="s">
        <v>5</v>
      </c>
      <c r="F2007">
        <v>4012247</v>
      </c>
      <c r="G2007" t="s">
        <v>788</v>
      </c>
      <c r="H2007">
        <v>3.75</v>
      </c>
      <c r="I2007">
        <v>0</v>
      </c>
      <c r="J2007">
        <v>0</v>
      </c>
      <c r="K2007" s="91"/>
      <c r="M2007"/>
    </row>
    <row r="2008" spans="1:13" x14ac:dyDescent="0.25">
      <c r="A2008" t="s">
        <v>31</v>
      </c>
      <c r="B2008" t="s">
        <v>59</v>
      </c>
      <c r="C2008" s="2">
        <v>45596</v>
      </c>
      <c r="D2008" s="91">
        <v>0</v>
      </c>
      <c r="E2008" t="s">
        <v>5</v>
      </c>
      <c r="F2008">
        <v>4012248</v>
      </c>
      <c r="G2008" t="s">
        <v>788</v>
      </c>
      <c r="H2008">
        <v>3.75</v>
      </c>
      <c r="I2008">
        <v>1</v>
      </c>
      <c r="J2008">
        <v>3.75</v>
      </c>
      <c r="K2008" s="91"/>
      <c r="M2008"/>
    </row>
    <row r="2009" spans="1:13" x14ac:dyDescent="0.25">
      <c r="A2009" t="s">
        <v>31</v>
      </c>
      <c r="B2009" t="s">
        <v>59</v>
      </c>
      <c r="C2009" s="2">
        <v>45596</v>
      </c>
      <c r="D2009" s="91">
        <v>0</v>
      </c>
      <c r="E2009" t="s">
        <v>5</v>
      </c>
      <c r="F2009">
        <v>4012249</v>
      </c>
      <c r="G2009" t="s">
        <v>788</v>
      </c>
      <c r="H2009">
        <v>3.75</v>
      </c>
      <c r="I2009">
        <v>1</v>
      </c>
      <c r="J2009">
        <v>3.75</v>
      </c>
      <c r="K2009" s="91"/>
      <c r="M2009"/>
    </row>
    <row r="2010" spans="1:13" x14ac:dyDescent="0.25">
      <c r="A2010" t="s">
        <v>31</v>
      </c>
      <c r="B2010" t="s">
        <v>734</v>
      </c>
      <c r="C2010" s="2">
        <v>45596</v>
      </c>
      <c r="D2010" s="91">
        <v>3.75</v>
      </c>
      <c r="E2010" t="s">
        <v>5</v>
      </c>
      <c r="F2010">
        <v>4012250</v>
      </c>
      <c r="G2010" t="s">
        <v>788</v>
      </c>
      <c r="H2010">
        <v>3.75</v>
      </c>
      <c r="I2010">
        <v>0</v>
      </c>
      <c r="J2010">
        <v>0</v>
      </c>
      <c r="K2010" s="91"/>
      <c r="M2010"/>
    </row>
    <row r="2011" spans="1:13" x14ac:dyDescent="0.25">
      <c r="A2011" t="s">
        <v>31</v>
      </c>
      <c r="B2011" t="s">
        <v>336</v>
      </c>
      <c r="C2011" s="2">
        <v>45596</v>
      </c>
      <c r="D2011" s="91">
        <v>3.75</v>
      </c>
      <c r="E2011" t="s">
        <v>5</v>
      </c>
      <c r="F2011">
        <v>4012251</v>
      </c>
      <c r="G2011" t="s">
        <v>788</v>
      </c>
      <c r="H2011">
        <v>3.75</v>
      </c>
      <c r="I2011">
        <v>0</v>
      </c>
      <c r="J2011">
        <v>0</v>
      </c>
      <c r="K2011" s="91"/>
      <c r="M2011"/>
    </row>
    <row r="2012" spans="1:13" x14ac:dyDescent="0.25">
      <c r="A2012" t="s">
        <v>31</v>
      </c>
      <c r="B2012" t="s">
        <v>698</v>
      </c>
      <c r="C2012" s="2">
        <v>45596</v>
      </c>
      <c r="D2012" s="91">
        <v>3.75</v>
      </c>
      <c r="E2012" t="s">
        <v>5</v>
      </c>
      <c r="F2012">
        <v>4012255</v>
      </c>
      <c r="G2012" t="s">
        <v>788</v>
      </c>
      <c r="H2012">
        <v>3.75</v>
      </c>
      <c r="I2012">
        <v>0</v>
      </c>
      <c r="J2012">
        <v>0</v>
      </c>
      <c r="K2012" s="91"/>
      <c r="M2012"/>
    </row>
    <row r="2013" spans="1:13" x14ac:dyDescent="0.25">
      <c r="A2013" t="s">
        <v>31</v>
      </c>
      <c r="B2013" t="s">
        <v>698</v>
      </c>
      <c r="C2013" s="2">
        <v>45596</v>
      </c>
      <c r="D2013" s="91">
        <v>0</v>
      </c>
      <c r="E2013" t="s">
        <v>5</v>
      </c>
      <c r="F2013">
        <v>4012256</v>
      </c>
      <c r="G2013" t="s">
        <v>788</v>
      </c>
      <c r="H2013">
        <v>3.75</v>
      </c>
      <c r="I2013">
        <v>1</v>
      </c>
      <c r="J2013">
        <v>3.75</v>
      </c>
      <c r="K2013" s="91"/>
      <c r="M2013"/>
    </row>
    <row r="2014" spans="1:13" x14ac:dyDescent="0.25">
      <c r="A2014" t="s">
        <v>31</v>
      </c>
      <c r="B2014" t="s">
        <v>59</v>
      </c>
      <c r="C2014" s="2">
        <v>45596</v>
      </c>
      <c r="D2014" s="91">
        <v>0</v>
      </c>
      <c r="E2014" t="s">
        <v>5</v>
      </c>
      <c r="F2014">
        <v>4012265</v>
      </c>
      <c r="G2014" t="s">
        <v>788</v>
      </c>
      <c r="H2014">
        <v>3.75</v>
      </c>
      <c r="I2014">
        <v>1</v>
      </c>
      <c r="J2014">
        <v>3.75</v>
      </c>
      <c r="K2014" s="91"/>
      <c r="M2014"/>
    </row>
    <row r="2015" spans="1:13" x14ac:dyDescent="0.25">
      <c r="A2015" t="s">
        <v>31</v>
      </c>
      <c r="B2015" t="s">
        <v>59</v>
      </c>
      <c r="C2015" s="2">
        <v>45596</v>
      </c>
      <c r="D2015" s="91">
        <v>0</v>
      </c>
      <c r="E2015" t="s">
        <v>5</v>
      </c>
      <c r="F2015">
        <v>4012266</v>
      </c>
      <c r="G2015" t="s">
        <v>788</v>
      </c>
      <c r="H2015">
        <v>3.75</v>
      </c>
      <c r="I2015">
        <v>1</v>
      </c>
      <c r="J2015">
        <v>3.75</v>
      </c>
      <c r="K2015" s="91"/>
      <c r="M2015"/>
    </row>
    <row r="2016" spans="1:13" x14ac:dyDescent="0.25">
      <c r="A2016" t="s">
        <v>31</v>
      </c>
      <c r="B2016" t="s">
        <v>333</v>
      </c>
      <c r="C2016" s="2">
        <v>45596</v>
      </c>
      <c r="D2016" s="91">
        <v>3.75</v>
      </c>
      <c r="E2016" t="s">
        <v>5</v>
      </c>
      <c r="F2016">
        <v>4012273</v>
      </c>
      <c r="G2016" t="s">
        <v>788</v>
      </c>
      <c r="H2016">
        <v>3.75</v>
      </c>
      <c r="I2016">
        <v>0</v>
      </c>
      <c r="J2016">
        <v>0</v>
      </c>
      <c r="K2016" s="91"/>
      <c r="M2016"/>
    </row>
    <row r="2017" spans="1:13" x14ac:dyDescent="0.25">
      <c r="A2017" t="s">
        <v>31</v>
      </c>
      <c r="B2017" t="s">
        <v>734</v>
      </c>
      <c r="C2017" s="2">
        <v>45596</v>
      </c>
      <c r="D2017" s="91">
        <v>3.75</v>
      </c>
      <c r="E2017" t="s">
        <v>5</v>
      </c>
      <c r="F2017">
        <v>4012274</v>
      </c>
      <c r="G2017" t="s">
        <v>788</v>
      </c>
      <c r="H2017">
        <v>3.75</v>
      </c>
      <c r="I2017">
        <v>0</v>
      </c>
      <c r="J2017">
        <v>0</v>
      </c>
      <c r="K2017" s="91"/>
      <c r="M2017"/>
    </row>
    <row r="2018" spans="1:13" x14ac:dyDescent="0.25">
      <c r="A2018" t="s">
        <v>31</v>
      </c>
      <c r="B2018" t="s">
        <v>55</v>
      </c>
      <c r="C2018" s="2">
        <v>45596</v>
      </c>
      <c r="D2018" s="91">
        <v>3.75</v>
      </c>
      <c r="E2018" t="s">
        <v>5</v>
      </c>
      <c r="F2018">
        <v>4012276</v>
      </c>
      <c r="G2018" t="s">
        <v>788</v>
      </c>
      <c r="H2018">
        <v>3.75</v>
      </c>
      <c r="I2018">
        <v>0</v>
      </c>
      <c r="J2018">
        <v>0</v>
      </c>
      <c r="K2018" s="91"/>
      <c r="M2018"/>
    </row>
    <row r="2019" spans="1:13" x14ac:dyDescent="0.25">
      <c r="A2019" t="s">
        <v>31</v>
      </c>
      <c r="B2019" t="s">
        <v>734</v>
      </c>
      <c r="C2019" s="2">
        <v>45596</v>
      </c>
      <c r="D2019" s="91">
        <v>0</v>
      </c>
      <c r="E2019" t="s">
        <v>5</v>
      </c>
      <c r="F2019">
        <v>4012277</v>
      </c>
      <c r="G2019" t="s">
        <v>788</v>
      </c>
      <c r="H2019">
        <v>3.75</v>
      </c>
      <c r="I2019">
        <v>1</v>
      </c>
      <c r="J2019">
        <v>3.75</v>
      </c>
      <c r="K2019" s="91"/>
      <c r="M2019"/>
    </row>
    <row r="2020" spans="1:13" x14ac:dyDescent="0.25">
      <c r="A2020" t="s">
        <v>31</v>
      </c>
      <c r="B2020" t="s">
        <v>698</v>
      </c>
      <c r="C2020" s="2">
        <v>45596</v>
      </c>
      <c r="D2020" s="91">
        <v>0</v>
      </c>
      <c r="E2020" t="s">
        <v>5</v>
      </c>
      <c r="F2020">
        <v>4012280</v>
      </c>
      <c r="G2020" t="s">
        <v>788</v>
      </c>
      <c r="H2020">
        <v>3.75</v>
      </c>
      <c r="I2020">
        <v>1</v>
      </c>
      <c r="J2020">
        <v>3.75</v>
      </c>
      <c r="K2020" s="91"/>
      <c r="M2020"/>
    </row>
    <row r="2021" spans="1:13" x14ac:dyDescent="0.25">
      <c r="A2021" t="s">
        <v>31</v>
      </c>
      <c r="B2021" t="s">
        <v>333</v>
      </c>
      <c r="C2021" s="2">
        <v>45596</v>
      </c>
      <c r="D2021" s="91">
        <v>3.75</v>
      </c>
      <c r="E2021" t="s">
        <v>5</v>
      </c>
      <c r="F2021">
        <v>4012281</v>
      </c>
      <c r="G2021" t="s">
        <v>788</v>
      </c>
      <c r="H2021">
        <v>3.75</v>
      </c>
      <c r="I2021">
        <v>0</v>
      </c>
      <c r="J2021">
        <v>0</v>
      </c>
      <c r="K2021" s="91"/>
      <c r="M2021"/>
    </row>
    <row r="2022" spans="1:13" hidden="1" x14ac:dyDescent="0.25">
      <c r="A2022" t="s">
        <v>106</v>
      </c>
      <c r="B2022" t="s">
        <v>55</v>
      </c>
      <c r="C2022" s="2">
        <v>45596</v>
      </c>
      <c r="D2022" s="91">
        <v>0</v>
      </c>
      <c r="E2022" t="s">
        <v>5</v>
      </c>
      <c r="F2022">
        <v>4012282</v>
      </c>
      <c r="G2022" t="s">
        <v>788</v>
      </c>
      <c r="H2022">
        <v>0</v>
      </c>
      <c r="I2022">
        <v>0</v>
      </c>
      <c r="J2022">
        <v>0</v>
      </c>
      <c r="K2022" s="91"/>
      <c r="M2022"/>
    </row>
    <row r="2023" spans="1:13" hidden="1" x14ac:dyDescent="0.25">
      <c r="A2023" t="s">
        <v>106</v>
      </c>
      <c r="B2023" t="s">
        <v>55</v>
      </c>
      <c r="C2023" s="2">
        <v>45596</v>
      </c>
      <c r="D2023" s="91">
        <v>0</v>
      </c>
      <c r="E2023" t="s">
        <v>5</v>
      </c>
      <c r="F2023">
        <v>4012283</v>
      </c>
      <c r="G2023" t="s">
        <v>788</v>
      </c>
      <c r="H2023">
        <v>0</v>
      </c>
      <c r="I2023">
        <v>0</v>
      </c>
      <c r="J2023">
        <v>0</v>
      </c>
      <c r="K2023" s="91"/>
      <c r="M2023"/>
    </row>
    <row r="2024" spans="1:13" hidden="1" x14ac:dyDescent="0.25">
      <c r="A2024" t="s">
        <v>106</v>
      </c>
      <c r="B2024" t="s">
        <v>55</v>
      </c>
      <c r="C2024" s="2">
        <v>45596</v>
      </c>
      <c r="D2024" s="91">
        <v>5</v>
      </c>
      <c r="E2024" t="s">
        <v>5</v>
      </c>
      <c r="F2024">
        <v>4012292</v>
      </c>
      <c r="G2024" t="s">
        <v>788</v>
      </c>
      <c r="H2024">
        <v>5</v>
      </c>
      <c r="I2024">
        <v>0</v>
      </c>
      <c r="J2024">
        <v>0</v>
      </c>
      <c r="K2024" s="91"/>
      <c r="M2024"/>
    </row>
    <row r="2025" spans="1:13" hidden="1" x14ac:dyDescent="0.25">
      <c r="A2025" t="s">
        <v>106</v>
      </c>
      <c r="B2025" t="s">
        <v>331</v>
      </c>
      <c r="C2025" s="2">
        <v>45596</v>
      </c>
      <c r="D2025" s="91">
        <v>5</v>
      </c>
      <c r="E2025" t="s">
        <v>5</v>
      </c>
      <c r="F2025">
        <v>4012293</v>
      </c>
      <c r="G2025" t="s">
        <v>788</v>
      </c>
      <c r="H2025">
        <v>5</v>
      </c>
      <c r="I2025">
        <v>0</v>
      </c>
      <c r="J2025">
        <v>0</v>
      </c>
      <c r="K2025" s="91"/>
      <c r="M2025"/>
    </row>
    <row r="2026" spans="1:13" x14ac:dyDescent="0.25">
      <c r="A2026" t="s">
        <v>31</v>
      </c>
      <c r="B2026" t="s">
        <v>59</v>
      </c>
      <c r="C2026" s="2">
        <v>45596</v>
      </c>
      <c r="D2026" s="91">
        <v>0</v>
      </c>
      <c r="E2026" t="s">
        <v>5</v>
      </c>
      <c r="F2026">
        <v>4012301</v>
      </c>
      <c r="G2026" t="s">
        <v>788</v>
      </c>
      <c r="H2026">
        <v>3.75</v>
      </c>
      <c r="I2026">
        <v>1</v>
      </c>
      <c r="J2026">
        <v>3.75</v>
      </c>
      <c r="K2026" s="91"/>
      <c r="M2026"/>
    </row>
    <row r="2027" spans="1:13" hidden="1" x14ac:dyDescent="0.25">
      <c r="A2027" t="s">
        <v>92</v>
      </c>
      <c r="B2027" t="s">
        <v>582</v>
      </c>
      <c r="C2027" s="2">
        <v>45596</v>
      </c>
      <c r="D2027" s="91">
        <v>0</v>
      </c>
      <c r="E2027" t="s">
        <v>26</v>
      </c>
      <c r="F2027">
        <v>4012304</v>
      </c>
      <c r="G2027" t="s">
        <v>788</v>
      </c>
      <c r="H2027">
        <v>5.5</v>
      </c>
      <c r="I2027">
        <v>1</v>
      </c>
      <c r="J2027">
        <v>5.5</v>
      </c>
      <c r="K2027" s="91"/>
      <c r="M2027"/>
    </row>
    <row r="2028" spans="1:13" hidden="1" x14ac:dyDescent="0.25">
      <c r="A2028" t="s">
        <v>92</v>
      </c>
      <c r="B2028" t="s">
        <v>582</v>
      </c>
      <c r="C2028" s="2">
        <v>45596</v>
      </c>
      <c r="D2028" s="91">
        <v>0</v>
      </c>
      <c r="E2028" t="s">
        <v>26</v>
      </c>
      <c r="F2028">
        <v>4012305</v>
      </c>
      <c r="G2028" t="s">
        <v>788</v>
      </c>
      <c r="H2028">
        <v>5</v>
      </c>
      <c r="I2028">
        <v>1</v>
      </c>
      <c r="J2028">
        <v>5</v>
      </c>
      <c r="K2028" s="91"/>
      <c r="M2028"/>
    </row>
    <row r="2029" spans="1:13" x14ac:dyDescent="0.25">
      <c r="A2029" t="s">
        <v>31</v>
      </c>
      <c r="B2029" t="s">
        <v>59</v>
      </c>
      <c r="C2029" s="2">
        <v>45596</v>
      </c>
      <c r="D2029" s="91">
        <v>0</v>
      </c>
      <c r="E2029" t="s">
        <v>5</v>
      </c>
      <c r="F2029">
        <v>4012308</v>
      </c>
      <c r="G2029" t="s">
        <v>788</v>
      </c>
      <c r="H2029">
        <v>3.75</v>
      </c>
      <c r="I2029">
        <v>1</v>
      </c>
      <c r="J2029">
        <v>3.75</v>
      </c>
      <c r="K2029" s="91"/>
      <c r="M2029"/>
    </row>
    <row r="2030" spans="1:13" x14ac:dyDescent="0.25">
      <c r="A2030" t="s">
        <v>31</v>
      </c>
      <c r="B2030" t="s">
        <v>59</v>
      </c>
      <c r="C2030" s="2">
        <v>45596</v>
      </c>
      <c r="D2030" s="91">
        <v>0</v>
      </c>
      <c r="E2030" t="s">
        <v>5</v>
      </c>
      <c r="F2030">
        <v>4012309</v>
      </c>
      <c r="G2030" t="s">
        <v>788</v>
      </c>
      <c r="H2030">
        <v>3.75</v>
      </c>
      <c r="I2030">
        <v>1</v>
      </c>
      <c r="J2030">
        <v>3.75</v>
      </c>
      <c r="K2030" s="91"/>
      <c r="M2030"/>
    </row>
    <row r="2031" spans="1:13" hidden="1" x14ac:dyDescent="0.25">
      <c r="A2031" t="s">
        <v>106</v>
      </c>
      <c r="B2031" t="s">
        <v>331</v>
      </c>
      <c r="C2031" s="2">
        <v>45596</v>
      </c>
      <c r="D2031" s="91">
        <v>5</v>
      </c>
      <c r="E2031" t="s">
        <v>5</v>
      </c>
      <c r="F2031">
        <v>4012310</v>
      </c>
      <c r="G2031" t="s">
        <v>788</v>
      </c>
      <c r="H2031">
        <v>5</v>
      </c>
      <c r="I2031">
        <v>0</v>
      </c>
      <c r="J2031">
        <v>0</v>
      </c>
      <c r="K2031" s="91"/>
      <c r="M2031"/>
    </row>
    <row r="2032" spans="1:13" hidden="1" x14ac:dyDescent="0.25">
      <c r="A2032" t="s">
        <v>106</v>
      </c>
      <c r="B2032" t="s">
        <v>581</v>
      </c>
      <c r="C2032" s="2">
        <v>45596</v>
      </c>
      <c r="D2032" s="91">
        <v>5</v>
      </c>
      <c r="E2032" t="s">
        <v>5</v>
      </c>
      <c r="F2032">
        <v>4012311</v>
      </c>
      <c r="G2032" t="s">
        <v>788</v>
      </c>
      <c r="H2032">
        <v>5</v>
      </c>
      <c r="I2032">
        <v>0</v>
      </c>
      <c r="J2032">
        <v>0</v>
      </c>
      <c r="K2032" s="91"/>
      <c r="M2032"/>
    </row>
    <row r="2033" spans="1:13" x14ac:dyDescent="0.25">
      <c r="A2033" t="s">
        <v>31</v>
      </c>
      <c r="B2033" t="s">
        <v>333</v>
      </c>
      <c r="C2033" s="2">
        <v>45596</v>
      </c>
      <c r="D2033" s="91">
        <v>3.75</v>
      </c>
      <c r="E2033" t="s">
        <v>5</v>
      </c>
      <c r="F2033">
        <v>4012312</v>
      </c>
      <c r="G2033" t="s">
        <v>788</v>
      </c>
      <c r="H2033">
        <v>3.75</v>
      </c>
      <c r="I2033">
        <v>0</v>
      </c>
      <c r="J2033">
        <v>0</v>
      </c>
      <c r="K2033" s="91"/>
      <c r="M2033"/>
    </row>
    <row r="2034" spans="1:13" hidden="1" x14ac:dyDescent="0.25">
      <c r="A2034" t="s">
        <v>106</v>
      </c>
      <c r="B2034" t="s">
        <v>60</v>
      </c>
      <c r="C2034" s="2">
        <v>45596</v>
      </c>
      <c r="D2034" s="91">
        <v>0</v>
      </c>
      <c r="E2034" t="s">
        <v>5</v>
      </c>
      <c r="F2034">
        <v>4012314</v>
      </c>
      <c r="G2034" t="s">
        <v>788</v>
      </c>
      <c r="H2034">
        <v>0</v>
      </c>
      <c r="I2034">
        <v>0</v>
      </c>
      <c r="J2034">
        <v>0</v>
      </c>
      <c r="K2034" s="91"/>
      <c r="M2034"/>
    </row>
    <row r="2035" spans="1:13" hidden="1" x14ac:dyDescent="0.25">
      <c r="A2035" t="s">
        <v>106</v>
      </c>
      <c r="B2035" t="s">
        <v>461</v>
      </c>
      <c r="C2035" s="2">
        <v>45596</v>
      </c>
      <c r="D2035" s="91">
        <v>0</v>
      </c>
      <c r="E2035" t="s">
        <v>5</v>
      </c>
      <c r="F2035">
        <v>4012315</v>
      </c>
      <c r="G2035" t="s">
        <v>788</v>
      </c>
      <c r="H2035">
        <v>0</v>
      </c>
      <c r="I2035">
        <v>0</v>
      </c>
      <c r="J2035">
        <v>0</v>
      </c>
      <c r="K2035" s="91"/>
      <c r="M2035"/>
    </row>
    <row r="2036" spans="1:13" x14ac:dyDescent="0.25">
      <c r="A2036" t="s">
        <v>31</v>
      </c>
      <c r="B2036" t="s">
        <v>698</v>
      </c>
      <c r="C2036" s="2">
        <v>45596</v>
      </c>
      <c r="D2036" s="91">
        <v>3.75</v>
      </c>
      <c r="E2036" t="s">
        <v>5</v>
      </c>
      <c r="F2036">
        <v>4012319</v>
      </c>
      <c r="G2036" t="s">
        <v>788</v>
      </c>
      <c r="H2036">
        <v>3.75</v>
      </c>
      <c r="I2036">
        <v>0</v>
      </c>
      <c r="J2036">
        <v>0</v>
      </c>
      <c r="K2036" s="91"/>
      <c r="M2036"/>
    </row>
    <row r="2037" spans="1:13" x14ac:dyDescent="0.25">
      <c r="A2037" t="s">
        <v>31</v>
      </c>
      <c r="B2037" t="s">
        <v>55</v>
      </c>
      <c r="C2037" s="2">
        <v>45596</v>
      </c>
      <c r="D2037" s="91">
        <v>3.75</v>
      </c>
      <c r="E2037" t="s">
        <v>19</v>
      </c>
      <c r="F2037">
        <v>4012320</v>
      </c>
      <c r="G2037" t="s">
        <v>788</v>
      </c>
      <c r="H2037">
        <v>3.75</v>
      </c>
      <c r="I2037">
        <v>0</v>
      </c>
      <c r="J2037">
        <v>0</v>
      </c>
      <c r="K2037" s="91"/>
      <c r="M2037"/>
    </row>
    <row r="2038" spans="1:13" hidden="1" x14ac:dyDescent="0.25">
      <c r="A2038" t="s">
        <v>106</v>
      </c>
      <c r="B2038" t="s">
        <v>55</v>
      </c>
      <c r="C2038" s="2">
        <v>45596</v>
      </c>
      <c r="D2038" s="91">
        <v>5</v>
      </c>
      <c r="E2038" t="s">
        <v>5</v>
      </c>
      <c r="F2038">
        <v>4012322</v>
      </c>
      <c r="G2038" t="s">
        <v>788</v>
      </c>
      <c r="H2038">
        <v>5</v>
      </c>
      <c r="I2038">
        <v>0</v>
      </c>
      <c r="J2038">
        <v>0</v>
      </c>
      <c r="K2038" s="91"/>
      <c r="M2038"/>
    </row>
    <row r="2039" spans="1:13" hidden="1" x14ac:dyDescent="0.25">
      <c r="A2039" t="s">
        <v>106</v>
      </c>
      <c r="B2039" t="s">
        <v>392</v>
      </c>
      <c r="C2039" s="2">
        <v>45596</v>
      </c>
      <c r="D2039" s="91">
        <v>5</v>
      </c>
      <c r="E2039" t="s">
        <v>5</v>
      </c>
      <c r="F2039">
        <v>4012324</v>
      </c>
      <c r="G2039" t="s">
        <v>788</v>
      </c>
      <c r="H2039">
        <v>5</v>
      </c>
      <c r="I2039">
        <v>0</v>
      </c>
      <c r="J2039">
        <v>0</v>
      </c>
      <c r="K2039" s="91"/>
      <c r="M2039"/>
    </row>
    <row r="2040" spans="1:13" hidden="1" x14ac:dyDescent="0.25">
      <c r="A2040" t="s">
        <v>106</v>
      </c>
      <c r="B2040" t="s">
        <v>392</v>
      </c>
      <c r="C2040" s="2">
        <v>45596</v>
      </c>
      <c r="D2040" s="91">
        <v>0</v>
      </c>
      <c r="E2040" t="s">
        <v>26</v>
      </c>
      <c r="F2040">
        <v>4012329</v>
      </c>
      <c r="G2040" t="s">
        <v>788</v>
      </c>
      <c r="H2040">
        <v>0</v>
      </c>
      <c r="I2040">
        <v>0</v>
      </c>
      <c r="J2040">
        <v>0</v>
      </c>
      <c r="K2040" s="91"/>
      <c r="M2040"/>
    </row>
    <row r="2041" spans="1:13" hidden="1" x14ac:dyDescent="0.25">
      <c r="A2041" t="s">
        <v>92</v>
      </c>
      <c r="B2041" t="s">
        <v>444</v>
      </c>
      <c r="C2041" s="2">
        <v>45596</v>
      </c>
      <c r="D2041" s="91">
        <v>0</v>
      </c>
      <c r="E2041" t="s">
        <v>5</v>
      </c>
      <c r="F2041">
        <v>4012332</v>
      </c>
      <c r="G2041" t="s">
        <v>788</v>
      </c>
      <c r="H2041">
        <v>5.5</v>
      </c>
      <c r="I2041">
        <v>1</v>
      </c>
      <c r="J2041">
        <v>5.5</v>
      </c>
      <c r="K2041" s="91"/>
      <c r="M2041"/>
    </row>
    <row r="2042" spans="1:13" hidden="1" x14ac:dyDescent="0.25">
      <c r="A2042" t="s">
        <v>92</v>
      </c>
      <c r="B2042" t="s">
        <v>370</v>
      </c>
      <c r="C2042" s="2">
        <v>45596</v>
      </c>
      <c r="D2042" s="91">
        <v>0</v>
      </c>
      <c r="E2042" t="s">
        <v>5</v>
      </c>
      <c r="F2042">
        <v>4012333</v>
      </c>
      <c r="G2042" t="s">
        <v>788</v>
      </c>
      <c r="H2042">
        <v>5</v>
      </c>
      <c r="I2042">
        <v>1</v>
      </c>
      <c r="J2042">
        <v>5</v>
      </c>
      <c r="K2042" s="91"/>
      <c r="M2042"/>
    </row>
    <row r="2043" spans="1:13" hidden="1" x14ac:dyDescent="0.25">
      <c r="A2043" t="s">
        <v>92</v>
      </c>
      <c r="B2043" t="s">
        <v>470</v>
      </c>
      <c r="C2043" s="2">
        <v>45596</v>
      </c>
      <c r="D2043" s="91">
        <v>5.5</v>
      </c>
      <c r="E2043" t="s">
        <v>5</v>
      </c>
      <c r="F2043">
        <v>4012334</v>
      </c>
      <c r="G2043" t="s">
        <v>788</v>
      </c>
      <c r="H2043">
        <v>5.5</v>
      </c>
      <c r="I2043">
        <v>0</v>
      </c>
      <c r="J2043">
        <v>0</v>
      </c>
      <c r="K2043" s="91"/>
      <c r="M2043"/>
    </row>
    <row r="2044" spans="1:13" hidden="1" x14ac:dyDescent="0.25">
      <c r="A2044" t="s">
        <v>92</v>
      </c>
      <c r="B2044" t="s">
        <v>392</v>
      </c>
      <c r="C2044" s="2">
        <v>45596</v>
      </c>
      <c r="D2044" s="91">
        <v>5</v>
      </c>
      <c r="E2044" t="s">
        <v>26</v>
      </c>
      <c r="F2044">
        <v>4012335</v>
      </c>
      <c r="G2044" t="s">
        <v>788</v>
      </c>
      <c r="H2044">
        <v>5</v>
      </c>
      <c r="I2044">
        <v>0</v>
      </c>
      <c r="J2044">
        <v>0</v>
      </c>
      <c r="K2044" s="91"/>
      <c r="M2044"/>
    </row>
    <row r="2045" spans="1:13" hidden="1" x14ac:dyDescent="0.25">
      <c r="A2045" t="s">
        <v>106</v>
      </c>
      <c r="B2045" t="s">
        <v>432</v>
      </c>
      <c r="C2045" s="2">
        <v>45596</v>
      </c>
      <c r="D2045" s="91">
        <v>5</v>
      </c>
      <c r="E2045" t="s">
        <v>26</v>
      </c>
      <c r="F2045">
        <v>4012336</v>
      </c>
      <c r="G2045" t="s">
        <v>788</v>
      </c>
      <c r="H2045">
        <v>5</v>
      </c>
      <c r="I2045">
        <v>0</v>
      </c>
      <c r="J2045">
        <v>0</v>
      </c>
      <c r="K2045" s="91"/>
      <c r="M2045"/>
    </row>
    <row r="2046" spans="1:13" hidden="1" x14ac:dyDescent="0.25">
      <c r="A2046" t="s">
        <v>106</v>
      </c>
      <c r="B2046" t="s">
        <v>56</v>
      </c>
      <c r="C2046" s="2">
        <v>45596</v>
      </c>
      <c r="D2046" s="91">
        <v>5</v>
      </c>
      <c r="E2046" t="s">
        <v>5</v>
      </c>
      <c r="F2046">
        <v>4012337</v>
      </c>
      <c r="G2046" t="s">
        <v>788</v>
      </c>
      <c r="H2046">
        <v>5</v>
      </c>
      <c r="I2046">
        <v>0</v>
      </c>
      <c r="J2046">
        <v>0</v>
      </c>
      <c r="K2046" s="91"/>
      <c r="M2046"/>
    </row>
    <row r="2047" spans="1:13" hidden="1" x14ac:dyDescent="0.25">
      <c r="A2047" t="s">
        <v>92</v>
      </c>
      <c r="B2047" t="s">
        <v>56</v>
      </c>
      <c r="C2047" s="2">
        <v>45596</v>
      </c>
      <c r="D2047" s="91">
        <v>5</v>
      </c>
      <c r="E2047" t="s">
        <v>5</v>
      </c>
      <c r="F2047">
        <v>4012338</v>
      </c>
      <c r="G2047" t="s">
        <v>788</v>
      </c>
      <c r="H2047">
        <v>5</v>
      </c>
      <c r="I2047">
        <v>0</v>
      </c>
      <c r="J2047">
        <v>0</v>
      </c>
      <c r="K2047" s="91"/>
      <c r="M2047"/>
    </row>
    <row r="2048" spans="1:13" hidden="1" x14ac:dyDescent="0.25">
      <c r="A2048" t="s">
        <v>92</v>
      </c>
      <c r="B2048" t="s">
        <v>432</v>
      </c>
      <c r="C2048" s="2">
        <v>45596</v>
      </c>
      <c r="D2048" s="91">
        <v>3.75</v>
      </c>
      <c r="E2048" t="s">
        <v>26</v>
      </c>
      <c r="F2048">
        <v>4012339</v>
      </c>
      <c r="G2048" t="s">
        <v>788</v>
      </c>
      <c r="H2048">
        <v>3.75</v>
      </c>
      <c r="I2048">
        <v>0</v>
      </c>
      <c r="J2048">
        <v>0</v>
      </c>
      <c r="K2048" s="91"/>
      <c r="M2048"/>
    </row>
    <row r="2049" spans="1:13" hidden="1" x14ac:dyDescent="0.25">
      <c r="A2049" t="s">
        <v>106</v>
      </c>
      <c r="B2049" t="s">
        <v>55</v>
      </c>
      <c r="C2049" s="2">
        <v>45593</v>
      </c>
      <c r="D2049" s="91">
        <v>5</v>
      </c>
      <c r="E2049" t="s">
        <v>5</v>
      </c>
      <c r="F2049">
        <v>4012349</v>
      </c>
      <c r="G2049" t="s">
        <v>788</v>
      </c>
      <c r="H2049">
        <v>5</v>
      </c>
      <c r="I2049">
        <v>0</v>
      </c>
      <c r="J2049">
        <v>0</v>
      </c>
      <c r="K2049" s="91"/>
      <c r="M2049"/>
    </row>
    <row r="2050" spans="1:13" hidden="1" x14ac:dyDescent="0.25">
      <c r="A2050" t="s">
        <v>106</v>
      </c>
      <c r="B2050" t="s">
        <v>432</v>
      </c>
      <c r="C2050" s="2">
        <v>45593</v>
      </c>
      <c r="D2050" s="91">
        <v>5</v>
      </c>
      <c r="E2050" t="s">
        <v>26</v>
      </c>
      <c r="F2050">
        <v>4012351</v>
      </c>
      <c r="G2050" t="s">
        <v>788</v>
      </c>
      <c r="H2050">
        <v>5</v>
      </c>
      <c r="I2050">
        <v>0</v>
      </c>
      <c r="J2050">
        <v>0</v>
      </c>
      <c r="K2050" s="91"/>
      <c r="M2050"/>
    </row>
    <row r="2051" spans="1:13" hidden="1" x14ac:dyDescent="0.25">
      <c r="A2051" t="s">
        <v>92</v>
      </c>
      <c r="B2051" t="s">
        <v>55</v>
      </c>
      <c r="C2051" s="2">
        <v>45590</v>
      </c>
      <c r="D2051" s="91">
        <v>0</v>
      </c>
      <c r="E2051" t="s">
        <v>5</v>
      </c>
      <c r="F2051">
        <v>4012355</v>
      </c>
      <c r="G2051" t="s">
        <v>788</v>
      </c>
      <c r="H2051">
        <v>5.5</v>
      </c>
      <c r="I2051">
        <v>1</v>
      </c>
      <c r="J2051">
        <v>5.5</v>
      </c>
      <c r="K2051" s="91"/>
      <c r="M2051"/>
    </row>
    <row r="2052" spans="1:13" hidden="1" x14ac:dyDescent="0.25">
      <c r="A2052" t="s">
        <v>106</v>
      </c>
      <c r="B2052" t="s">
        <v>60</v>
      </c>
      <c r="C2052" s="2">
        <v>45590</v>
      </c>
      <c r="D2052" s="91">
        <v>5</v>
      </c>
      <c r="E2052" t="s">
        <v>5</v>
      </c>
      <c r="F2052">
        <v>4012357</v>
      </c>
      <c r="G2052" t="s">
        <v>788</v>
      </c>
      <c r="H2052">
        <v>5</v>
      </c>
      <c r="I2052">
        <v>0</v>
      </c>
      <c r="J2052">
        <v>0</v>
      </c>
      <c r="K2052" s="91"/>
      <c r="M2052"/>
    </row>
    <row r="2053" spans="1:13" hidden="1" x14ac:dyDescent="0.25">
      <c r="A2053" t="s">
        <v>106</v>
      </c>
      <c r="B2053" t="s">
        <v>60</v>
      </c>
      <c r="C2053" s="2">
        <v>45590</v>
      </c>
      <c r="D2053" s="91">
        <v>5</v>
      </c>
      <c r="E2053" t="s">
        <v>5</v>
      </c>
      <c r="F2053">
        <v>4012358</v>
      </c>
      <c r="G2053" t="s">
        <v>788</v>
      </c>
      <c r="H2053">
        <v>5</v>
      </c>
      <c r="I2053">
        <v>0</v>
      </c>
      <c r="J2053">
        <v>0</v>
      </c>
      <c r="K2053" s="91"/>
      <c r="M2053"/>
    </row>
    <row r="2054" spans="1:13" hidden="1" x14ac:dyDescent="0.25">
      <c r="A2054" t="s">
        <v>92</v>
      </c>
      <c r="B2054" t="s">
        <v>461</v>
      </c>
      <c r="C2054" s="2">
        <v>45590</v>
      </c>
      <c r="D2054" s="91">
        <v>5.5</v>
      </c>
      <c r="E2054" t="s">
        <v>5</v>
      </c>
      <c r="F2054">
        <v>4012359</v>
      </c>
      <c r="G2054" t="s">
        <v>788</v>
      </c>
      <c r="H2054">
        <v>5.5</v>
      </c>
      <c r="I2054">
        <v>0</v>
      </c>
      <c r="J2054">
        <v>0</v>
      </c>
      <c r="K2054" s="91"/>
      <c r="M2054"/>
    </row>
    <row r="2055" spans="1:13" hidden="1" x14ac:dyDescent="0.25">
      <c r="A2055" t="s">
        <v>92</v>
      </c>
      <c r="B2055" t="s">
        <v>55</v>
      </c>
      <c r="C2055" s="2">
        <v>45590</v>
      </c>
      <c r="D2055" s="91">
        <v>5</v>
      </c>
      <c r="E2055" t="s">
        <v>5</v>
      </c>
      <c r="F2055">
        <v>4012360</v>
      </c>
      <c r="G2055" t="s">
        <v>788</v>
      </c>
      <c r="H2055">
        <v>5</v>
      </c>
      <c r="I2055">
        <v>0</v>
      </c>
      <c r="J2055">
        <v>0</v>
      </c>
      <c r="K2055" s="91"/>
      <c r="M2055"/>
    </row>
    <row r="2056" spans="1:13" x14ac:dyDescent="0.25">
      <c r="A2056" t="s">
        <v>31</v>
      </c>
      <c r="B2056" t="s">
        <v>333</v>
      </c>
      <c r="C2056" s="2">
        <v>45590</v>
      </c>
      <c r="D2056" s="91">
        <v>0</v>
      </c>
      <c r="E2056" t="s">
        <v>5</v>
      </c>
      <c r="F2056">
        <v>4012363</v>
      </c>
      <c r="G2056" t="s">
        <v>788</v>
      </c>
      <c r="H2056">
        <v>3.75</v>
      </c>
      <c r="I2056">
        <v>1</v>
      </c>
      <c r="J2056">
        <v>3.75</v>
      </c>
      <c r="K2056" s="91"/>
      <c r="M2056"/>
    </row>
    <row r="2057" spans="1:13" x14ac:dyDescent="0.25">
      <c r="A2057" t="s">
        <v>31</v>
      </c>
      <c r="B2057" t="s">
        <v>333</v>
      </c>
      <c r="C2057" s="2">
        <v>45590</v>
      </c>
      <c r="D2057" s="91">
        <v>0</v>
      </c>
      <c r="E2057" t="s">
        <v>5</v>
      </c>
      <c r="F2057">
        <v>4012364</v>
      </c>
      <c r="G2057" t="s">
        <v>788</v>
      </c>
      <c r="H2057">
        <v>3.75</v>
      </c>
      <c r="I2057">
        <v>1</v>
      </c>
      <c r="J2057">
        <v>3.75</v>
      </c>
      <c r="K2057" s="91"/>
      <c r="M2057"/>
    </row>
    <row r="2058" spans="1:13" x14ac:dyDescent="0.25">
      <c r="A2058" t="s">
        <v>31</v>
      </c>
      <c r="B2058" t="s">
        <v>333</v>
      </c>
      <c r="C2058" s="2">
        <v>45594</v>
      </c>
      <c r="D2058" s="91">
        <v>0</v>
      </c>
      <c r="E2058" t="s">
        <v>5</v>
      </c>
      <c r="F2058">
        <v>4012365</v>
      </c>
      <c r="G2058" t="s">
        <v>788</v>
      </c>
      <c r="H2058">
        <v>3.75</v>
      </c>
      <c r="I2058">
        <v>1</v>
      </c>
      <c r="J2058">
        <v>3.75</v>
      </c>
      <c r="K2058" s="91"/>
      <c r="M2058"/>
    </row>
    <row r="2059" spans="1:13" hidden="1" x14ac:dyDescent="0.25">
      <c r="A2059" t="s">
        <v>92</v>
      </c>
      <c r="B2059" t="s">
        <v>55</v>
      </c>
      <c r="C2059" s="2">
        <v>45592</v>
      </c>
      <c r="D2059" s="91">
        <v>5.5</v>
      </c>
      <c r="E2059" t="s">
        <v>5</v>
      </c>
      <c r="F2059">
        <v>4012366</v>
      </c>
      <c r="G2059" t="s">
        <v>788</v>
      </c>
      <c r="H2059">
        <v>5.5</v>
      </c>
      <c r="I2059">
        <v>0</v>
      </c>
      <c r="J2059">
        <v>0</v>
      </c>
      <c r="K2059" s="91"/>
      <c r="M2059"/>
    </row>
    <row r="2060" spans="1:13" x14ac:dyDescent="0.25">
      <c r="A2060" t="s">
        <v>31</v>
      </c>
      <c r="B2060" t="s">
        <v>55</v>
      </c>
      <c r="C2060" s="2">
        <v>45594</v>
      </c>
      <c r="D2060" s="91">
        <v>0</v>
      </c>
      <c r="E2060" t="s">
        <v>19</v>
      </c>
      <c r="F2060">
        <v>4012373</v>
      </c>
      <c r="G2060" t="s">
        <v>788</v>
      </c>
      <c r="H2060">
        <v>3.75</v>
      </c>
      <c r="I2060">
        <v>1</v>
      </c>
      <c r="J2060">
        <v>3.75</v>
      </c>
      <c r="K2060" s="91"/>
      <c r="M2060"/>
    </row>
    <row r="2061" spans="1:13" hidden="1" x14ac:dyDescent="0.25">
      <c r="A2061" t="s">
        <v>106</v>
      </c>
      <c r="B2061" t="s">
        <v>392</v>
      </c>
      <c r="C2061" s="2">
        <v>45596</v>
      </c>
      <c r="D2061" s="91">
        <v>0</v>
      </c>
      <c r="E2061" t="s">
        <v>5</v>
      </c>
      <c r="F2061">
        <v>4012374</v>
      </c>
      <c r="G2061" t="s">
        <v>788</v>
      </c>
      <c r="H2061">
        <v>0</v>
      </c>
      <c r="I2061">
        <v>0</v>
      </c>
      <c r="J2061">
        <v>0</v>
      </c>
      <c r="K2061" s="91"/>
      <c r="M2061"/>
    </row>
    <row r="2062" spans="1:13" hidden="1" x14ac:dyDescent="0.25">
      <c r="A2062" t="s">
        <v>92</v>
      </c>
      <c r="B2062" t="s">
        <v>392</v>
      </c>
      <c r="C2062" s="2">
        <v>45590</v>
      </c>
      <c r="D2062" s="91">
        <v>5.5</v>
      </c>
      <c r="E2062" t="s">
        <v>26</v>
      </c>
      <c r="F2062">
        <v>4012385</v>
      </c>
      <c r="G2062" t="s">
        <v>788</v>
      </c>
      <c r="H2062">
        <v>5.5</v>
      </c>
      <c r="I2062">
        <v>0</v>
      </c>
      <c r="J2062">
        <v>0</v>
      </c>
      <c r="K2062" s="91"/>
      <c r="M2062"/>
    </row>
    <row r="2063" spans="1:13" hidden="1" x14ac:dyDescent="0.25">
      <c r="A2063" t="s">
        <v>92</v>
      </c>
      <c r="B2063" t="s">
        <v>55</v>
      </c>
      <c r="C2063" s="2">
        <v>45590</v>
      </c>
      <c r="D2063" s="91">
        <v>5.5</v>
      </c>
      <c r="E2063" t="s">
        <v>5</v>
      </c>
      <c r="F2063">
        <v>4012389</v>
      </c>
      <c r="G2063" t="s">
        <v>788</v>
      </c>
      <c r="H2063">
        <v>5.5</v>
      </c>
      <c r="I2063">
        <v>0</v>
      </c>
      <c r="J2063">
        <v>0</v>
      </c>
      <c r="K2063" s="91"/>
      <c r="M2063"/>
    </row>
    <row r="2064" spans="1:13" x14ac:dyDescent="0.25">
      <c r="A2064" t="s">
        <v>31</v>
      </c>
      <c r="B2064" t="s">
        <v>336</v>
      </c>
      <c r="C2064" s="2">
        <v>45594</v>
      </c>
      <c r="D2064" s="91">
        <v>3.75</v>
      </c>
      <c r="E2064" t="s">
        <v>5</v>
      </c>
      <c r="F2064">
        <v>4012399</v>
      </c>
      <c r="G2064" t="s">
        <v>788</v>
      </c>
      <c r="H2064">
        <v>3.75</v>
      </c>
      <c r="I2064">
        <v>0</v>
      </c>
      <c r="J2064">
        <v>0</v>
      </c>
      <c r="K2064" s="91"/>
      <c r="M2064"/>
    </row>
    <row r="2065" spans="1:13" hidden="1" x14ac:dyDescent="0.25">
      <c r="A2065" t="s">
        <v>106</v>
      </c>
      <c r="B2065" t="s">
        <v>55</v>
      </c>
      <c r="C2065" s="2">
        <v>45590</v>
      </c>
      <c r="D2065" s="91">
        <v>5</v>
      </c>
      <c r="E2065" t="s">
        <v>19</v>
      </c>
      <c r="F2065">
        <v>4012402</v>
      </c>
      <c r="G2065" t="s">
        <v>788</v>
      </c>
      <c r="H2065">
        <v>5</v>
      </c>
      <c r="I2065">
        <v>0</v>
      </c>
      <c r="J2065">
        <v>0</v>
      </c>
      <c r="K2065" s="91"/>
      <c r="M2065"/>
    </row>
    <row r="2066" spans="1:13" hidden="1" x14ac:dyDescent="0.25">
      <c r="A2066" t="s">
        <v>92</v>
      </c>
      <c r="B2066" t="s">
        <v>55</v>
      </c>
      <c r="C2066" s="2">
        <v>45590</v>
      </c>
      <c r="D2066" s="91">
        <v>5.5</v>
      </c>
      <c r="E2066" t="s">
        <v>5</v>
      </c>
      <c r="F2066">
        <v>4012407</v>
      </c>
      <c r="G2066" t="s">
        <v>788</v>
      </c>
      <c r="H2066">
        <v>5.5</v>
      </c>
      <c r="I2066">
        <v>0</v>
      </c>
      <c r="J2066">
        <v>0</v>
      </c>
      <c r="K2066" s="91"/>
      <c r="M2066"/>
    </row>
    <row r="2067" spans="1:13" hidden="1" x14ac:dyDescent="0.25">
      <c r="A2067" t="s">
        <v>92</v>
      </c>
      <c r="B2067" t="s">
        <v>331</v>
      </c>
      <c r="C2067" s="2">
        <v>45590</v>
      </c>
      <c r="D2067" s="91">
        <v>5</v>
      </c>
      <c r="E2067" t="s">
        <v>5</v>
      </c>
      <c r="F2067">
        <v>4012408</v>
      </c>
      <c r="G2067" t="s">
        <v>788</v>
      </c>
      <c r="H2067">
        <v>5</v>
      </c>
      <c r="I2067">
        <v>0</v>
      </c>
      <c r="J2067">
        <v>0</v>
      </c>
      <c r="K2067" s="91"/>
      <c r="M2067"/>
    </row>
    <row r="2068" spans="1:13" hidden="1" x14ac:dyDescent="0.25">
      <c r="A2068" t="s">
        <v>106</v>
      </c>
      <c r="B2068" t="s">
        <v>55</v>
      </c>
      <c r="C2068" s="2">
        <v>45590</v>
      </c>
      <c r="D2068" s="91">
        <v>5</v>
      </c>
      <c r="E2068" t="s">
        <v>5</v>
      </c>
      <c r="F2068">
        <v>4012410</v>
      </c>
      <c r="G2068" t="s">
        <v>788</v>
      </c>
      <c r="H2068">
        <v>5</v>
      </c>
      <c r="I2068">
        <v>0</v>
      </c>
      <c r="J2068">
        <v>0</v>
      </c>
      <c r="K2068" s="91"/>
      <c r="M2068"/>
    </row>
    <row r="2069" spans="1:13" x14ac:dyDescent="0.25">
      <c r="A2069" t="s">
        <v>31</v>
      </c>
      <c r="B2069" t="s">
        <v>698</v>
      </c>
      <c r="C2069" s="2">
        <v>45590</v>
      </c>
      <c r="D2069" s="91">
        <v>0</v>
      </c>
      <c r="E2069" t="s">
        <v>5</v>
      </c>
      <c r="F2069">
        <v>4012411</v>
      </c>
      <c r="G2069" t="s">
        <v>788</v>
      </c>
      <c r="H2069">
        <v>3.75</v>
      </c>
      <c r="I2069">
        <v>1</v>
      </c>
      <c r="J2069">
        <v>3.75</v>
      </c>
      <c r="K2069" s="91"/>
      <c r="M2069"/>
    </row>
    <row r="2070" spans="1:13" x14ac:dyDescent="0.25">
      <c r="A2070" t="s">
        <v>31</v>
      </c>
      <c r="B2070" t="s">
        <v>59</v>
      </c>
      <c r="C2070" s="2">
        <v>45590</v>
      </c>
      <c r="D2070" s="91">
        <v>0</v>
      </c>
      <c r="E2070" t="s">
        <v>5</v>
      </c>
      <c r="F2070">
        <v>4012412</v>
      </c>
      <c r="G2070" t="s">
        <v>788</v>
      </c>
      <c r="H2070">
        <v>3.75</v>
      </c>
      <c r="I2070">
        <v>1</v>
      </c>
      <c r="J2070">
        <v>3.75</v>
      </c>
      <c r="K2070" s="91"/>
      <c r="M2070"/>
    </row>
    <row r="2071" spans="1:13" hidden="1" x14ac:dyDescent="0.25">
      <c r="A2071" t="s">
        <v>106</v>
      </c>
      <c r="B2071" t="s">
        <v>461</v>
      </c>
      <c r="C2071" s="2">
        <v>45590</v>
      </c>
      <c r="D2071" s="91">
        <v>5</v>
      </c>
      <c r="E2071" t="s">
        <v>5</v>
      </c>
      <c r="F2071">
        <v>4012413</v>
      </c>
      <c r="G2071" t="s">
        <v>788</v>
      </c>
      <c r="H2071">
        <v>5</v>
      </c>
      <c r="I2071">
        <v>0</v>
      </c>
      <c r="J2071">
        <v>0</v>
      </c>
      <c r="K2071" s="91"/>
      <c r="M2071"/>
    </row>
    <row r="2072" spans="1:13" x14ac:dyDescent="0.25">
      <c r="A2072" t="s">
        <v>31</v>
      </c>
      <c r="B2072" t="s">
        <v>55</v>
      </c>
      <c r="C2072" s="2">
        <v>45589</v>
      </c>
      <c r="D2072" s="91">
        <v>3.75</v>
      </c>
      <c r="E2072" t="s">
        <v>19</v>
      </c>
      <c r="F2072">
        <v>4012415</v>
      </c>
      <c r="G2072" t="s">
        <v>788</v>
      </c>
      <c r="H2072">
        <v>3.75</v>
      </c>
      <c r="I2072">
        <v>0</v>
      </c>
      <c r="J2072">
        <v>0</v>
      </c>
      <c r="K2072" s="91"/>
      <c r="M2072"/>
    </row>
    <row r="2073" spans="1:13" hidden="1" x14ac:dyDescent="0.25">
      <c r="A2073" t="s">
        <v>106</v>
      </c>
      <c r="B2073" t="s">
        <v>55</v>
      </c>
      <c r="C2073" s="2">
        <v>45590</v>
      </c>
      <c r="D2073" s="91">
        <v>0</v>
      </c>
      <c r="E2073" t="s">
        <v>5</v>
      </c>
      <c r="F2073">
        <v>4012416</v>
      </c>
      <c r="G2073" t="s">
        <v>788</v>
      </c>
      <c r="H2073">
        <v>0</v>
      </c>
      <c r="I2073">
        <v>0</v>
      </c>
      <c r="J2073">
        <v>0</v>
      </c>
      <c r="K2073" s="91"/>
      <c r="M2073"/>
    </row>
    <row r="2074" spans="1:13" hidden="1" x14ac:dyDescent="0.25">
      <c r="A2074" t="s">
        <v>92</v>
      </c>
      <c r="B2074" t="s">
        <v>60</v>
      </c>
      <c r="C2074" s="2">
        <v>45591</v>
      </c>
      <c r="D2074" s="91">
        <v>3.75</v>
      </c>
      <c r="E2074" t="s">
        <v>5</v>
      </c>
      <c r="F2074">
        <v>4012422</v>
      </c>
      <c r="G2074" t="s">
        <v>788</v>
      </c>
      <c r="H2074">
        <v>3.75</v>
      </c>
      <c r="I2074">
        <v>0</v>
      </c>
      <c r="J2074">
        <v>0</v>
      </c>
      <c r="K2074" s="91"/>
      <c r="M2074"/>
    </row>
    <row r="2075" spans="1:13" hidden="1" x14ac:dyDescent="0.25">
      <c r="A2075" t="s">
        <v>106</v>
      </c>
      <c r="B2075" t="s">
        <v>470</v>
      </c>
      <c r="C2075" s="2">
        <v>45590</v>
      </c>
      <c r="D2075" s="91">
        <v>5</v>
      </c>
      <c r="E2075" t="s">
        <v>5</v>
      </c>
      <c r="F2075">
        <v>4012423</v>
      </c>
      <c r="G2075" t="s">
        <v>788</v>
      </c>
      <c r="H2075">
        <v>5</v>
      </c>
      <c r="I2075">
        <v>0</v>
      </c>
      <c r="J2075">
        <v>0</v>
      </c>
      <c r="K2075" s="91"/>
      <c r="M2075"/>
    </row>
    <row r="2076" spans="1:13" hidden="1" x14ac:dyDescent="0.25">
      <c r="A2076" t="s">
        <v>92</v>
      </c>
      <c r="B2076" t="s">
        <v>432</v>
      </c>
      <c r="C2076" s="2">
        <v>45593</v>
      </c>
      <c r="D2076" s="91">
        <v>3.75</v>
      </c>
      <c r="E2076" t="s">
        <v>26</v>
      </c>
      <c r="F2076">
        <v>4012424</v>
      </c>
      <c r="G2076" t="s">
        <v>788</v>
      </c>
      <c r="H2076">
        <v>3.75</v>
      </c>
      <c r="I2076">
        <v>0</v>
      </c>
      <c r="J2076">
        <v>0</v>
      </c>
      <c r="K2076" s="91"/>
      <c r="M2076"/>
    </row>
    <row r="2077" spans="1:13" hidden="1" x14ac:dyDescent="0.25">
      <c r="A2077" t="s">
        <v>92</v>
      </c>
      <c r="B2077" t="s">
        <v>55</v>
      </c>
      <c r="C2077" s="2">
        <v>45591</v>
      </c>
      <c r="D2077" s="91">
        <v>3.75</v>
      </c>
      <c r="E2077" t="s">
        <v>5</v>
      </c>
      <c r="F2077">
        <v>4012426</v>
      </c>
      <c r="G2077" t="s">
        <v>788</v>
      </c>
      <c r="H2077">
        <v>3.75</v>
      </c>
      <c r="I2077">
        <v>0</v>
      </c>
      <c r="J2077">
        <v>0</v>
      </c>
      <c r="K2077" s="91"/>
      <c r="M2077"/>
    </row>
    <row r="2078" spans="1:13" hidden="1" x14ac:dyDescent="0.25">
      <c r="A2078" t="s">
        <v>92</v>
      </c>
      <c r="B2078" t="s">
        <v>392</v>
      </c>
      <c r="C2078" s="2">
        <v>45593</v>
      </c>
      <c r="D2078" s="91">
        <v>3.75</v>
      </c>
      <c r="E2078" t="s">
        <v>5</v>
      </c>
      <c r="F2078">
        <v>4012427</v>
      </c>
      <c r="G2078" t="s">
        <v>788</v>
      </c>
      <c r="H2078">
        <v>3.75</v>
      </c>
      <c r="I2078">
        <v>0</v>
      </c>
      <c r="J2078">
        <v>0</v>
      </c>
      <c r="K2078" s="91"/>
      <c r="M2078"/>
    </row>
    <row r="2079" spans="1:13" hidden="1" x14ac:dyDescent="0.25">
      <c r="A2079" t="s">
        <v>92</v>
      </c>
      <c r="B2079" t="s">
        <v>55</v>
      </c>
      <c r="C2079" s="2">
        <v>45596</v>
      </c>
      <c r="D2079" s="91">
        <v>0</v>
      </c>
      <c r="E2079" t="s">
        <v>19</v>
      </c>
      <c r="F2079">
        <v>4012431</v>
      </c>
      <c r="G2079" t="s">
        <v>788</v>
      </c>
      <c r="H2079">
        <v>0</v>
      </c>
      <c r="I2079">
        <v>0</v>
      </c>
      <c r="J2079">
        <v>0</v>
      </c>
      <c r="K2079" s="91"/>
      <c r="M2079"/>
    </row>
    <row r="2080" spans="1:13" hidden="1" x14ac:dyDescent="0.25">
      <c r="A2080" t="s">
        <v>106</v>
      </c>
      <c r="B2080" t="s">
        <v>55</v>
      </c>
      <c r="C2080" s="2">
        <v>45590</v>
      </c>
      <c r="D2080" s="91">
        <v>0</v>
      </c>
      <c r="E2080" t="s">
        <v>5</v>
      </c>
      <c r="F2080">
        <v>4012435</v>
      </c>
      <c r="G2080" t="s">
        <v>788</v>
      </c>
      <c r="H2080">
        <v>0</v>
      </c>
      <c r="I2080">
        <v>0</v>
      </c>
      <c r="J2080">
        <v>0</v>
      </c>
      <c r="K2080" s="91"/>
      <c r="M2080"/>
    </row>
    <row r="2081" spans="1:13" hidden="1" x14ac:dyDescent="0.25">
      <c r="A2081" t="s">
        <v>92</v>
      </c>
      <c r="B2081" t="s">
        <v>60</v>
      </c>
      <c r="C2081" s="2">
        <v>45589</v>
      </c>
      <c r="D2081" s="91">
        <v>5</v>
      </c>
      <c r="E2081" t="s">
        <v>5</v>
      </c>
      <c r="F2081">
        <v>4012440</v>
      </c>
      <c r="G2081" t="s">
        <v>788</v>
      </c>
      <c r="H2081">
        <v>5</v>
      </c>
      <c r="I2081">
        <v>0</v>
      </c>
      <c r="J2081">
        <v>0</v>
      </c>
      <c r="K2081" s="91"/>
      <c r="M2081"/>
    </row>
    <row r="2082" spans="1:13" hidden="1" x14ac:dyDescent="0.25">
      <c r="A2082" t="s">
        <v>106</v>
      </c>
      <c r="B2082" t="s">
        <v>55</v>
      </c>
      <c r="C2082" s="2">
        <v>45590</v>
      </c>
      <c r="D2082" s="91">
        <v>5</v>
      </c>
      <c r="E2082" t="s">
        <v>5</v>
      </c>
      <c r="F2082">
        <v>4012442</v>
      </c>
      <c r="G2082" t="s">
        <v>788</v>
      </c>
      <c r="H2082">
        <v>5</v>
      </c>
      <c r="I2082">
        <v>0</v>
      </c>
      <c r="J2082">
        <v>0</v>
      </c>
      <c r="K2082" s="91"/>
      <c r="M2082"/>
    </row>
    <row r="2083" spans="1:13" x14ac:dyDescent="0.25">
      <c r="A2083" t="s">
        <v>31</v>
      </c>
      <c r="B2083" t="s">
        <v>59</v>
      </c>
      <c r="C2083" s="2">
        <v>45590</v>
      </c>
      <c r="D2083" s="91">
        <v>0</v>
      </c>
      <c r="E2083" t="s">
        <v>5</v>
      </c>
      <c r="F2083">
        <v>4012443</v>
      </c>
      <c r="G2083" t="s">
        <v>788</v>
      </c>
      <c r="H2083">
        <v>0</v>
      </c>
      <c r="I2083">
        <v>0</v>
      </c>
      <c r="J2083">
        <v>0</v>
      </c>
      <c r="K2083" s="91"/>
      <c r="M2083"/>
    </row>
    <row r="2084" spans="1:13" hidden="1" x14ac:dyDescent="0.25">
      <c r="A2084" t="s">
        <v>92</v>
      </c>
      <c r="B2084" t="s">
        <v>444</v>
      </c>
      <c r="C2084" s="2">
        <v>45590</v>
      </c>
      <c r="D2084" s="91">
        <v>0</v>
      </c>
      <c r="E2084" t="s">
        <v>5</v>
      </c>
      <c r="F2084">
        <v>4012446</v>
      </c>
      <c r="G2084" t="s">
        <v>788</v>
      </c>
      <c r="H2084">
        <v>5.5</v>
      </c>
      <c r="I2084">
        <v>1</v>
      </c>
      <c r="J2084">
        <v>5.5</v>
      </c>
      <c r="K2084" s="91"/>
      <c r="M2084"/>
    </row>
    <row r="2085" spans="1:13" hidden="1" x14ac:dyDescent="0.25">
      <c r="A2085" t="s">
        <v>92</v>
      </c>
      <c r="B2085" t="s">
        <v>432</v>
      </c>
      <c r="C2085" s="2">
        <v>45590</v>
      </c>
      <c r="D2085" s="91">
        <v>5</v>
      </c>
      <c r="E2085" t="s">
        <v>26</v>
      </c>
      <c r="F2085">
        <v>4012448</v>
      </c>
      <c r="G2085" t="s">
        <v>788</v>
      </c>
      <c r="H2085">
        <v>5</v>
      </c>
      <c r="I2085">
        <v>0</v>
      </c>
      <c r="J2085">
        <v>0</v>
      </c>
      <c r="K2085" s="91"/>
      <c r="M2085"/>
    </row>
    <row r="2086" spans="1:13" hidden="1" x14ac:dyDescent="0.25">
      <c r="A2086" t="s">
        <v>106</v>
      </c>
      <c r="B2086" t="s">
        <v>56</v>
      </c>
      <c r="C2086" s="2">
        <v>45595</v>
      </c>
      <c r="D2086" s="91">
        <v>0</v>
      </c>
      <c r="E2086" t="s">
        <v>5</v>
      </c>
      <c r="F2086">
        <v>4012449</v>
      </c>
      <c r="G2086" t="s">
        <v>788</v>
      </c>
      <c r="H2086">
        <v>0</v>
      </c>
      <c r="I2086">
        <v>0</v>
      </c>
      <c r="J2086">
        <v>0</v>
      </c>
      <c r="K2086" s="91"/>
      <c r="M2086"/>
    </row>
    <row r="2087" spans="1:13" hidden="1" x14ac:dyDescent="0.25">
      <c r="A2087" t="s">
        <v>106</v>
      </c>
      <c r="B2087" t="s">
        <v>392</v>
      </c>
      <c r="C2087" s="2">
        <v>45595</v>
      </c>
      <c r="D2087" s="91">
        <v>0</v>
      </c>
      <c r="E2087" t="s">
        <v>5</v>
      </c>
      <c r="F2087">
        <v>4012452</v>
      </c>
      <c r="G2087" t="s">
        <v>788</v>
      </c>
      <c r="H2087">
        <v>0</v>
      </c>
      <c r="I2087">
        <v>0</v>
      </c>
      <c r="J2087">
        <v>0</v>
      </c>
      <c r="K2087" s="91"/>
      <c r="M2087"/>
    </row>
    <row r="2088" spans="1:13" hidden="1" x14ac:dyDescent="0.25">
      <c r="A2088" t="s">
        <v>106</v>
      </c>
      <c r="B2088" t="s">
        <v>444</v>
      </c>
      <c r="C2088" s="2">
        <v>45590</v>
      </c>
      <c r="D2088" s="91">
        <v>5</v>
      </c>
      <c r="E2088" t="s">
        <v>5</v>
      </c>
      <c r="F2088">
        <v>4012453</v>
      </c>
      <c r="G2088" t="s">
        <v>788</v>
      </c>
      <c r="H2088">
        <v>5</v>
      </c>
      <c r="I2088">
        <v>0</v>
      </c>
      <c r="J2088">
        <v>0</v>
      </c>
      <c r="K2088" s="91"/>
      <c r="M2088"/>
    </row>
    <row r="2089" spans="1:13" hidden="1" x14ac:dyDescent="0.25">
      <c r="A2089" t="s">
        <v>92</v>
      </c>
      <c r="B2089" t="s">
        <v>55</v>
      </c>
      <c r="C2089" s="2">
        <v>45592</v>
      </c>
      <c r="D2089" s="91">
        <v>5</v>
      </c>
      <c r="E2089" t="s">
        <v>19</v>
      </c>
      <c r="F2089">
        <v>4012456</v>
      </c>
      <c r="G2089" t="s">
        <v>788</v>
      </c>
      <c r="H2089">
        <v>5</v>
      </c>
      <c r="I2089">
        <v>0</v>
      </c>
      <c r="J2089">
        <v>0</v>
      </c>
      <c r="K2089" s="91"/>
      <c r="M2089"/>
    </row>
    <row r="2090" spans="1:13" hidden="1" x14ac:dyDescent="0.25">
      <c r="A2090" t="s">
        <v>92</v>
      </c>
      <c r="B2090" t="s">
        <v>444</v>
      </c>
      <c r="C2090" s="2">
        <v>45589</v>
      </c>
      <c r="D2090" s="91">
        <v>0</v>
      </c>
      <c r="E2090" t="s">
        <v>5</v>
      </c>
      <c r="F2090">
        <v>4012458</v>
      </c>
      <c r="G2090" t="s">
        <v>788</v>
      </c>
      <c r="H2090">
        <v>0</v>
      </c>
      <c r="I2090">
        <v>0</v>
      </c>
      <c r="J2090">
        <v>0</v>
      </c>
      <c r="K2090" s="91"/>
      <c r="M2090"/>
    </row>
    <row r="2091" spans="1:13" hidden="1" x14ac:dyDescent="0.25">
      <c r="A2091" t="s">
        <v>106</v>
      </c>
      <c r="B2091" t="s">
        <v>582</v>
      </c>
      <c r="C2091" s="2">
        <v>45590</v>
      </c>
      <c r="D2091" s="91">
        <v>0</v>
      </c>
      <c r="E2091" t="s">
        <v>26</v>
      </c>
      <c r="F2091">
        <v>4012459</v>
      </c>
      <c r="G2091" t="s">
        <v>788</v>
      </c>
      <c r="H2091">
        <v>0</v>
      </c>
      <c r="I2091">
        <v>0</v>
      </c>
      <c r="J2091">
        <v>0</v>
      </c>
      <c r="K2091" s="91"/>
      <c r="M2091"/>
    </row>
    <row r="2092" spans="1:13" hidden="1" x14ac:dyDescent="0.25">
      <c r="A2092" t="s">
        <v>106</v>
      </c>
      <c r="B2092" t="s">
        <v>60</v>
      </c>
      <c r="C2092" s="2">
        <v>45593</v>
      </c>
      <c r="D2092" s="91">
        <v>0</v>
      </c>
      <c r="E2092" t="s">
        <v>5</v>
      </c>
      <c r="F2092">
        <v>4012462</v>
      </c>
      <c r="G2092" t="s">
        <v>788</v>
      </c>
      <c r="H2092">
        <v>0</v>
      </c>
      <c r="I2092">
        <v>0</v>
      </c>
      <c r="J2092">
        <v>0</v>
      </c>
      <c r="K2092" s="91"/>
      <c r="M2092"/>
    </row>
    <row r="2093" spans="1:13" hidden="1" x14ac:dyDescent="0.25">
      <c r="A2093" t="s">
        <v>106</v>
      </c>
      <c r="B2093" t="s">
        <v>56</v>
      </c>
      <c r="C2093" s="2">
        <v>45593</v>
      </c>
      <c r="D2093" s="91">
        <v>0</v>
      </c>
      <c r="E2093" t="s">
        <v>5</v>
      </c>
      <c r="F2093">
        <v>4012466</v>
      </c>
      <c r="G2093" t="s">
        <v>788</v>
      </c>
      <c r="H2093">
        <v>0</v>
      </c>
      <c r="I2093">
        <v>0</v>
      </c>
      <c r="J2093">
        <v>0</v>
      </c>
      <c r="K2093" s="91"/>
      <c r="M2093"/>
    </row>
    <row r="2094" spans="1:13" hidden="1" x14ac:dyDescent="0.25">
      <c r="A2094" t="s">
        <v>106</v>
      </c>
      <c r="B2094" t="s">
        <v>392</v>
      </c>
      <c r="C2094" s="2">
        <v>45595</v>
      </c>
      <c r="D2094" s="91">
        <v>0</v>
      </c>
      <c r="E2094" t="s">
        <v>5</v>
      </c>
      <c r="F2094">
        <v>4012468</v>
      </c>
      <c r="G2094" t="s">
        <v>788</v>
      </c>
      <c r="H2094">
        <v>0</v>
      </c>
      <c r="I2094">
        <v>0</v>
      </c>
      <c r="J2094">
        <v>0</v>
      </c>
      <c r="K2094" s="91"/>
      <c r="M2094"/>
    </row>
    <row r="2095" spans="1:13" hidden="1" x14ac:dyDescent="0.25">
      <c r="A2095" t="s">
        <v>92</v>
      </c>
      <c r="B2095" t="s">
        <v>432</v>
      </c>
      <c r="C2095" s="2">
        <v>45596</v>
      </c>
      <c r="D2095" s="91">
        <v>5.5</v>
      </c>
      <c r="E2095" t="s">
        <v>26</v>
      </c>
      <c r="F2095">
        <v>4012473</v>
      </c>
      <c r="G2095" t="s">
        <v>788</v>
      </c>
      <c r="H2095">
        <v>5.5</v>
      </c>
      <c r="I2095">
        <v>0</v>
      </c>
      <c r="J2095">
        <v>0</v>
      </c>
      <c r="K2095" s="91"/>
      <c r="M2095"/>
    </row>
    <row r="2096" spans="1:13" hidden="1" x14ac:dyDescent="0.25">
      <c r="A2096" t="s">
        <v>92</v>
      </c>
      <c r="B2096" t="s">
        <v>55</v>
      </c>
      <c r="C2096" s="2">
        <v>45596</v>
      </c>
      <c r="D2096" s="91">
        <v>5</v>
      </c>
      <c r="E2096" t="s">
        <v>5</v>
      </c>
      <c r="F2096">
        <v>4012474</v>
      </c>
      <c r="G2096" t="s">
        <v>788</v>
      </c>
      <c r="H2096">
        <v>5</v>
      </c>
      <c r="I2096">
        <v>0</v>
      </c>
      <c r="J2096">
        <v>0</v>
      </c>
      <c r="K2096" s="91"/>
      <c r="M2096"/>
    </row>
    <row r="2097" spans="1:13" hidden="1" x14ac:dyDescent="0.25">
      <c r="A2097" t="s">
        <v>106</v>
      </c>
      <c r="B2097" t="s">
        <v>55</v>
      </c>
      <c r="C2097" s="2">
        <v>45590</v>
      </c>
      <c r="D2097" s="91">
        <v>0</v>
      </c>
      <c r="E2097" t="s">
        <v>5</v>
      </c>
      <c r="F2097">
        <v>4012475</v>
      </c>
      <c r="G2097" t="s">
        <v>788</v>
      </c>
      <c r="H2097">
        <v>0</v>
      </c>
      <c r="I2097">
        <v>0</v>
      </c>
      <c r="J2097">
        <v>0</v>
      </c>
      <c r="K2097" s="91"/>
      <c r="M2097"/>
    </row>
    <row r="2098" spans="1:13" hidden="1" x14ac:dyDescent="0.25">
      <c r="A2098" t="s">
        <v>106</v>
      </c>
      <c r="B2098" t="s">
        <v>55</v>
      </c>
      <c r="C2098" s="2">
        <v>45594</v>
      </c>
      <c r="D2098" s="91">
        <v>0</v>
      </c>
      <c r="E2098" t="s">
        <v>19</v>
      </c>
      <c r="F2098">
        <v>4012478</v>
      </c>
      <c r="G2098" t="s">
        <v>788</v>
      </c>
      <c r="H2098">
        <v>0</v>
      </c>
      <c r="I2098">
        <v>0</v>
      </c>
      <c r="J2098">
        <v>0</v>
      </c>
      <c r="K2098" s="91"/>
      <c r="M2098"/>
    </row>
    <row r="2099" spans="1:13" hidden="1" x14ac:dyDescent="0.25">
      <c r="A2099" t="s">
        <v>106</v>
      </c>
      <c r="B2099" t="s">
        <v>55</v>
      </c>
      <c r="C2099" s="2">
        <v>45592</v>
      </c>
      <c r="D2099" s="91">
        <v>5</v>
      </c>
      <c r="E2099" t="s">
        <v>19</v>
      </c>
      <c r="F2099">
        <v>4012479</v>
      </c>
      <c r="G2099" t="s">
        <v>788</v>
      </c>
      <c r="H2099">
        <v>5</v>
      </c>
      <c r="I2099">
        <v>0</v>
      </c>
      <c r="J2099">
        <v>0</v>
      </c>
      <c r="K2099" s="91"/>
      <c r="M2099"/>
    </row>
    <row r="2100" spans="1:13" x14ac:dyDescent="0.25">
      <c r="A2100" t="s">
        <v>31</v>
      </c>
      <c r="B2100" t="s">
        <v>698</v>
      </c>
      <c r="C2100" s="2">
        <v>45590</v>
      </c>
      <c r="D2100" s="91">
        <v>3.75</v>
      </c>
      <c r="E2100" t="s">
        <v>5</v>
      </c>
      <c r="F2100">
        <v>4012484</v>
      </c>
      <c r="G2100" t="s">
        <v>788</v>
      </c>
      <c r="H2100">
        <v>7.5</v>
      </c>
      <c r="I2100">
        <v>1</v>
      </c>
      <c r="J2100">
        <v>3.75</v>
      </c>
      <c r="K2100" s="91"/>
      <c r="M2100"/>
    </row>
    <row r="2101" spans="1:13" x14ac:dyDescent="0.25">
      <c r="A2101" t="s">
        <v>31</v>
      </c>
      <c r="B2101" t="s">
        <v>333</v>
      </c>
      <c r="C2101" s="2">
        <v>45590</v>
      </c>
      <c r="D2101" s="91">
        <v>7.5</v>
      </c>
      <c r="E2101" t="s">
        <v>5</v>
      </c>
      <c r="F2101">
        <v>4012485</v>
      </c>
      <c r="G2101" t="s">
        <v>788</v>
      </c>
      <c r="H2101">
        <v>7.5</v>
      </c>
      <c r="I2101">
        <v>0</v>
      </c>
      <c r="J2101">
        <v>0</v>
      </c>
      <c r="K2101" s="91"/>
      <c r="M2101"/>
    </row>
    <row r="2102" spans="1:13" hidden="1" x14ac:dyDescent="0.25">
      <c r="A2102" t="s">
        <v>106</v>
      </c>
      <c r="B2102" t="s">
        <v>55</v>
      </c>
      <c r="C2102" s="2">
        <v>45590</v>
      </c>
      <c r="D2102" s="91">
        <v>5</v>
      </c>
      <c r="E2102" t="s">
        <v>5</v>
      </c>
      <c r="F2102">
        <v>4012486</v>
      </c>
      <c r="G2102" t="s">
        <v>788</v>
      </c>
      <c r="H2102">
        <v>5</v>
      </c>
      <c r="I2102">
        <v>0</v>
      </c>
      <c r="J2102">
        <v>0</v>
      </c>
      <c r="K2102" s="91"/>
      <c r="M2102"/>
    </row>
    <row r="2103" spans="1:13" hidden="1" x14ac:dyDescent="0.25">
      <c r="A2103" t="s">
        <v>106</v>
      </c>
      <c r="B2103" t="s">
        <v>461</v>
      </c>
      <c r="C2103" s="2">
        <v>45590</v>
      </c>
      <c r="D2103" s="91">
        <v>5</v>
      </c>
      <c r="E2103" t="s">
        <v>5</v>
      </c>
      <c r="F2103">
        <v>4012487</v>
      </c>
      <c r="G2103" t="s">
        <v>788</v>
      </c>
      <c r="H2103">
        <v>5</v>
      </c>
      <c r="I2103">
        <v>0</v>
      </c>
      <c r="J2103">
        <v>0</v>
      </c>
      <c r="K2103" s="91"/>
      <c r="M2103"/>
    </row>
    <row r="2104" spans="1:13" hidden="1" x14ac:dyDescent="0.25">
      <c r="A2104" t="s">
        <v>106</v>
      </c>
      <c r="B2104" t="s">
        <v>444</v>
      </c>
      <c r="C2104" s="2">
        <v>45590</v>
      </c>
      <c r="D2104" s="91">
        <v>5</v>
      </c>
      <c r="E2104" t="s">
        <v>5</v>
      </c>
      <c r="F2104">
        <v>4012490</v>
      </c>
      <c r="G2104" t="s">
        <v>788</v>
      </c>
      <c r="H2104">
        <v>5</v>
      </c>
      <c r="I2104">
        <v>0</v>
      </c>
      <c r="J2104">
        <v>0</v>
      </c>
      <c r="K2104" s="91"/>
      <c r="M2104"/>
    </row>
    <row r="2105" spans="1:13" hidden="1" x14ac:dyDescent="0.25">
      <c r="A2105" t="s">
        <v>106</v>
      </c>
      <c r="B2105" t="s">
        <v>392</v>
      </c>
      <c r="C2105" s="2">
        <v>45593</v>
      </c>
      <c r="D2105" s="91">
        <v>5</v>
      </c>
      <c r="E2105" t="s">
        <v>26</v>
      </c>
      <c r="F2105">
        <v>4012493</v>
      </c>
      <c r="G2105" t="s">
        <v>788</v>
      </c>
      <c r="H2105">
        <v>5</v>
      </c>
      <c r="I2105">
        <v>0</v>
      </c>
      <c r="J2105">
        <v>0</v>
      </c>
      <c r="K2105" s="91"/>
      <c r="M2105"/>
    </row>
    <row r="2106" spans="1:13" x14ac:dyDescent="0.25">
      <c r="A2106" t="s">
        <v>31</v>
      </c>
      <c r="B2106" t="s">
        <v>336</v>
      </c>
      <c r="C2106" s="2">
        <v>45591</v>
      </c>
      <c r="D2106" s="91">
        <v>0</v>
      </c>
      <c r="E2106" t="s">
        <v>5</v>
      </c>
      <c r="F2106">
        <v>4012494</v>
      </c>
      <c r="G2106" t="s">
        <v>788</v>
      </c>
      <c r="H2106">
        <v>0</v>
      </c>
      <c r="I2106">
        <v>0</v>
      </c>
      <c r="J2106">
        <v>0</v>
      </c>
      <c r="K2106" s="91"/>
      <c r="M2106"/>
    </row>
    <row r="2107" spans="1:13" x14ac:dyDescent="0.25">
      <c r="A2107" t="s">
        <v>31</v>
      </c>
      <c r="B2107" t="s">
        <v>698</v>
      </c>
      <c r="C2107" s="2">
        <v>45594</v>
      </c>
      <c r="D2107" s="91">
        <v>0</v>
      </c>
      <c r="E2107" t="s">
        <v>5</v>
      </c>
      <c r="F2107">
        <v>4012495</v>
      </c>
      <c r="G2107" t="s">
        <v>788</v>
      </c>
      <c r="H2107">
        <v>0</v>
      </c>
      <c r="I2107">
        <v>0</v>
      </c>
      <c r="J2107">
        <v>0</v>
      </c>
      <c r="K2107" s="91"/>
      <c r="M2107"/>
    </row>
    <row r="2108" spans="1:13" hidden="1" x14ac:dyDescent="0.25">
      <c r="A2108" t="s">
        <v>92</v>
      </c>
      <c r="B2108" t="s">
        <v>392</v>
      </c>
      <c r="C2108" s="2">
        <v>45596</v>
      </c>
      <c r="D2108" s="91">
        <v>5.5</v>
      </c>
      <c r="E2108" t="s">
        <v>26</v>
      </c>
      <c r="F2108">
        <v>4012497</v>
      </c>
      <c r="G2108" t="s">
        <v>788</v>
      </c>
      <c r="H2108">
        <v>5.5</v>
      </c>
      <c r="I2108">
        <v>0</v>
      </c>
      <c r="J2108">
        <v>0</v>
      </c>
      <c r="K2108" s="91"/>
      <c r="M2108"/>
    </row>
    <row r="2109" spans="1:13" hidden="1" x14ac:dyDescent="0.25">
      <c r="A2109" t="s">
        <v>92</v>
      </c>
      <c r="B2109" t="s">
        <v>390</v>
      </c>
      <c r="C2109" s="2">
        <v>45596</v>
      </c>
      <c r="D2109" s="91">
        <v>5</v>
      </c>
      <c r="E2109" t="s">
        <v>5</v>
      </c>
      <c r="F2109">
        <v>4012498</v>
      </c>
      <c r="G2109" t="s">
        <v>788</v>
      </c>
      <c r="H2109">
        <v>5</v>
      </c>
      <c r="I2109">
        <v>0</v>
      </c>
      <c r="J2109">
        <v>0</v>
      </c>
      <c r="K2109" s="91"/>
      <c r="M2109"/>
    </row>
    <row r="2110" spans="1:13" x14ac:dyDescent="0.25">
      <c r="A2110" t="s">
        <v>31</v>
      </c>
      <c r="B2110" t="s">
        <v>336</v>
      </c>
      <c r="C2110" s="2">
        <v>45590</v>
      </c>
      <c r="D2110" s="91">
        <v>3.75</v>
      </c>
      <c r="E2110" t="s">
        <v>5</v>
      </c>
      <c r="F2110">
        <v>4012499</v>
      </c>
      <c r="G2110" t="s">
        <v>788</v>
      </c>
      <c r="H2110">
        <v>3.75</v>
      </c>
      <c r="I2110">
        <v>0</v>
      </c>
      <c r="J2110">
        <v>0</v>
      </c>
      <c r="K2110" s="91"/>
      <c r="M2110"/>
    </row>
    <row r="2111" spans="1:13" hidden="1" x14ac:dyDescent="0.25">
      <c r="A2111" t="s">
        <v>92</v>
      </c>
      <c r="B2111" t="s">
        <v>461</v>
      </c>
      <c r="C2111" s="2">
        <v>45590</v>
      </c>
      <c r="D2111" s="91">
        <v>5.5</v>
      </c>
      <c r="E2111" t="s">
        <v>5</v>
      </c>
      <c r="F2111">
        <v>4012501</v>
      </c>
      <c r="G2111" t="s">
        <v>788</v>
      </c>
      <c r="H2111">
        <v>5.5</v>
      </c>
      <c r="I2111">
        <v>0</v>
      </c>
      <c r="J2111">
        <v>0</v>
      </c>
      <c r="K2111" s="91"/>
      <c r="M2111"/>
    </row>
    <row r="2112" spans="1:13" hidden="1" x14ac:dyDescent="0.25">
      <c r="A2112" t="s">
        <v>106</v>
      </c>
      <c r="B2112" t="s">
        <v>55</v>
      </c>
      <c r="C2112" s="2">
        <v>45589</v>
      </c>
      <c r="D2112" s="91">
        <v>5</v>
      </c>
      <c r="E2112" t="s">
        <v>5</v>
      </c>
      <c r="F2112">
        <v>4012503</v>
      </c>
      <c r="G2112" t="s">
        <v>788</v>
      </c>
      <c r="H2112">
        <v>5</v>
      </c>
      <c r="I2112">
        <v>0</v>
      </c>
      <c r="J2112">
        <v>0</v>
      </c>
      <c r="K2112" s="91"/>
      <c r="M2112"/>
    </row>
    <row r="2113" spans="1:13" x14ac:dyDescent="0.25">
      <c r="A2113" t="s">
        <v>31</v>
      </c>
      <c r="B2113" t="s">
        <v>55</v>
      </c>
      <c r="C2113" s="2">
        <v>45591</v>
      </c>
      <c r="D2113" s="91">
        <v>5</v>
      </c>
      <c r="E2113" t="s">
        <v>19</v>
      </c>
      <c r="F2113">
        <v>4012507</v>
      </c>
      <c r="G2113" t="s">
        <v>788</v>
      </c>
      <c r="H2113">
        <v>5</v>
      </c>
      <c r="I2113">
        <v>0</v>
      </c>
      <c r="J2113">
        <v>0</v>
      </c>
      <c r="K2113" s="91"/>
      <c r="M2113"/>
    </row>
    <row r="2114" spans="1:13" x14ac:dyDescent="0.25">
      <c r="A2114" t="s">
        <v>31</v>
      </c>
      <c r="B2114" t="s">
        <v>55</v>
      </c>
      <c r="C2114" s="2">
        <v>45591</v>
      </c>
      <c r="D2114" s="91">
        <v>0</v>
      </c>
      <c r="E2114" t="s">
        <v>19</v>
      </c>
      <c r="F2114">
        <v>4012509</v>
      </c>
      <c r="G2114" t="s">
        <v>788</v>
      </c>
      <c r="H2114">
        <v>3.75</v>
      </c>
      <c r="I2114">
        <v>1</v>
      </c>
      <c r="J2114">
        <v>3.75</v>
      </c>
      <c r="K2114" s="91"/>
      <c r="M2114"/>
    </row>
    <row r="2115" spans="1:13" hidden="1" x14ac:dyDescent="0.25">
      <c r="A2115" t="s">
        <v>106</v>
      </c>
      <c r="B2115" t="s">
        <v>406</v>
      </c>
      <c r="C2115" s="2">
        <v>45591</v>
      </c>
      <c r="D2115" s="91">
        <v>5</v>
      </c>
      <c r="E2115" t="s">
        <v>26</v>
      </c>
      <c r="F2115">
        <v>4012512</v>
      </c>
      <c r="G2115" t="s">
        <v>788</v>
      </c>
      <c r="H2115">
        <v>5</v>
      </c>
      <c r="I2115">
        <v>0</v>
      </c>
      <c r="J2115">
        <v>0</v>
      </c>
      <c r="K2115" s="91"/>
      <c r="M2115"/>
    </row>
    <row r="2116" spans="1:13" hidden="1" x14ac:dyDescent="0.25">
      <c r="A2116" t="s">
        <v>106</v>
      </c>
      <c r="B2116" t="s">
        <v>55</v>
      </c>
      <c r="C2116" s="2">
        <v>45591</v>
      </c>
      <c r="D2116" s="91">
        <v>5</v>
      </c>
      <c r="E2116" t="s">
        <v>5</v>
      </c>
      <c r="F2116">
        <v>4012513</v>
      </c>
      <c r="G2116" t="s">
        <v>788</v>
      </c>
      <c r="H2116">
        <v>5</v>
      </c>
      <c r="I2116">
        <v>0</v>
      </c>
      <c r="J2116">
        <v>0</v>
      </c>
      <c r="K2116" s="91"/>
      <c r="M2116"/>
    </row>
    <row r="2117" spans="1:13" hidden="1" x14ac:dyDescent="0.25">
      <c r="A2117" t="s">
        <v>106</v>
      </c>
      <c r="B2117" t="s">
        <v>55</v>
      </c>
      <c r="C2117" s="2">
        <v>45590</v>
      </c>
      <c r="D2117" s="91">
        <v>0</v>
      </c>
      <c r="E2117" t="s">
        <v>5</v>
      </c>
      <c r="F2117">
        <v>4012522</v>
      </c>
      <c r="G2117" t="s">
        <v>788</v>
      </c>
      <c r="H2117">
        <v>0</v>
      </c>
      <c r="I2117">
        <v>0</v>
      </c>
      <c r="J2117">
        <v>0</v>
      </c>
      <c r="K2117" s="91"/>
      <c r="M2117"/>
    </row>
    <row r="2118" spans="1:13" x14ac:dyDescent="0.25">
      <c r="A2118" t="s">
        <v>31</v>
      </c>
      <c r="B2118" t="s">
        <v>734</v>
      </c>
      <c r="C2118" s="2">
        <v>45590</v>
      </c>
      <c r="D2118" s="91">
        <v>0</v>
      </c>
      <c r="E2118" t="s">
        <v>5</v>
      </c>
      <c r="F2118">
        <v>4012524</v>
      </c>
      <c r="G2118" t="s">
        <v>788</v>
      </c>
      <c r="H2118">
        <v>3.75</v>
      </c>
      <c r="I2118">
        <v>1</v>
      </c>
      <c r="J2118">
        <v>3.75</v>
      </c>
      <c r="K2118" s="91"/>
      <c r="M2118"/>
    </row>
    <row r="2119" spans="1:13" x14ac:dyDescent="0.25">
      <c r="A2119" t="s">
        <v>31</v>
      </c>
      <c r="B2119" t="s">
        <v>333</v>
      </c>
      <c r="C2119" s="2">
        <v>45590</v>
      </c>
      <c r="D2119" s="91">
        <v>0</v>
      </c>
      <c r="E2119" t="s">
        <v>5</v>
      </c>
      <c r="F2119">
        <v>4012525</v>
      </c>
      <c r="G2119" t="s">
        <v>788</v>
      </c>
      <c r="H2119">
        <v>3.75</v>
      </c>
      <c r="I2119">
        <v>1</v>
      </c>
      <c r="J2119">
        <v>3.75</v>
      </c>
      <c r="K2119" s="91"/>
      <c r="M2119"/>
    </row>
    <row r="2120" spans="1:13" hidden="1" x14ac:dyDescent="0.25">
      <c r="A2120" t="s">
        <v>92</v>
      </c>
      <c r="B2120" t="s">
        <v>461</v>
      </c>
      <c r="C2120" s="2">
        <v>45590</v>
      </c>
      <c r="D2120" s="91">
        <v>5</v>
      </c>
      <c r="E2120" t="s">
        <v>5</v>
      </c>
      <c r="F2120">
        <v>4012526</v>
      </c>
      <c r="G2120" t="s">
        <v>788</v>
      </c>
      <c r="H2120">
        <v>5</v>
      </c>
      <c r="I2120">
        <v>0</v>
      </c>
      <c r="J2120">
        <v>0</v>
      </c>
      <c r="K2120" s="91"/>
      <c r="M2120"/>
    </row>
    <row r="2121" spans="1:13" x14ac:dyDescent="0.25">
      <c r="A2121" t="s">
        <v>31</v>
      </c>
      <c r="B2121" t="s">
        <v>55</v>
      </c>
      <c r="C2121" s="2">
        <v>45593</v>
      </c>
      <c r="D2121" s="91">
        <v>0</v>
      </c>
      <c r="E2121" t="s">
        <v>19</v>
      </c>
      <c r="F2121">
        <v>4012527</v>
      </c>
      <c r="G2121" t="s">
        <v>788</v>
      </c>
      <c r="H2121">
        <v>3.75</v>
      </c>
      <c r="I2121">
        <v>1</v>
      </c>
      <c r="J2121">
        <v>3.75</v>
      </c>
      <c r="K2121" s="91"/>
      <c r="M2121"/>
    </row>
    <row r="2122" spans="1:13" x14ac:dyDescent="0.25">
      <c r="A2122" t="s">
        <v>31</v>
      </c>
      <c r="B2122" t="s">
        <v>333</v>
      </c>
      <c r="C2122" s="2">
        <v>45593</v>
      </c>
      <c r="D2122" s="91">
        <v>0</v>
      </c>
      <c r="E2122" t="s">
        <v>5</v>
      </c>
      <c r="F2122">
        <v>4012530</v>
      </c>
      <c r="G2122" t="s">
        <v>788</v>
      </c>
      <c r="H2122">
        <v>3.75</v>
      </c>
      <c r="I2122">
        <v>1</v>
      </c>
      <c r="J2122">
        <v>3.75</v>
      </c>
      <c r="K2122" s="91"/>
      <c r="M2122"/>
    </row>
    <row r="2123" spans="1:13" hidden="1" x14ac:dyDescent="0.25">
      <c r="A2123" t="s">
        <v>92</v>
      </c>
      <c r="B2123" t="s">
        <v>390</v>
      </c>
      <c r="C2123" s="2">
        <v>45590</v>
      </c>
      <c r="D2123" s="91">
        <v>5.5</v>
      </c>
      <c r="E2123" t="s">
        <v>5</v>
      </c>
      <c r="F2123">
        <v>4012533</v>
      </c>
      <c r="G2123" t="s">
        <v>788</v>
      </c>
      <c r="H2123">
        <v>5.5</v>
      </c>
      <c r="I2123">
        <v>0</v>
      </c>
      <c r="J2123">
        <v>0</v>
      </c>
      <c r="K2123" s="91"/>
      <c r="M2123"/>
    </row>
    <row r="2124" spans="1:13" hidden="1" x14ac:dyDescent="0.25">
      <c r="A2124" t="s">
        <v>106</v>
      </c>
      <c r="B2124" t="s">
        <v>470</v>
      </c>
      <c r="C2124" s="2">
        <v>45590</v>
      </c>
      <c r="D2124" s="91">
        <v>5</v>
      </c>
      <c r="E2124" t="s">
        <v>5</v>
      </c>
      <c r="F2124">
        <v>4012536</v>
      </c>
      <c r="G2124" t="s">
        <v>788</v>
      </c>
      <c r="H2124">
        <v>5</v>
      </c>
      <c r="I2124">
        <v>0</v>
      </c>
      <c r="J2124">
        <v>0</v>
      </c>
      <c r="K2124" s="91"/>
      <c r="M2124"/>
    </row>
    <row r="2125" spans="1:13" x14ac:dyDescent="0.25">
      <c r="A2125" t="s">
        <v>31</v>
      </c>
      <c r="B2125" t="s">
        <v>333</v>
      </c>
      <c r="C2125" s="2">
        <v>45590</v>
      </c>
      <c r="D2125" s="91">
        <v>0</v>
      </c>
      <c r="E2125" t="s">
        <v>5</v>
      </c>
      <c r="F2125">
        <v>4012546</v>
      </c>
      <c r="G2125" t="s">
        <v>788</v>
      </c>
      <c r="H2125">
        <v>3.75</v>
      </c>
      <c r="I2125">
        <v>1</v>
      </c>
      <c r="J2125">
        <v>3.75</v>
      </c>
      <c r="K2125" s="91"/>
      <c r="M2125"/>
    </row>
    <row r="2126" spans="1:13" x14ac:dyDescent="0.25">
      <c r="A2126" t="s">
        <v>31</v>
      </c>
      <c r="B2126" t="s">
        <v>734</v>
      </c>
      <c r="C2126" s="2">
        <v>45590</v>
      </c>
      <c r="D2126" s="91">
        <v>0</v>
      </c>
      <c r="E2126" t="s">
        <v>5</v>
      </c>
      <c r="F2126">
        <v>4012547</v>
      </c>
      <c r="G2126" t="s">
        <v>788</v>
      </c>
      <c r="H2126">
        <v>3.75</v>
      </c>
      <c r="I2126">
        <v>1</v>
      </c>
      <c r="J2126">
        <v>3.75</v>
      </c>
      <c r="K2126" s="91"/>
      <c r="M2126"/>
    </row>
    <row r="2127" spans="1:13" hidden="1" x14ac:dyDescent="0.25">
      <c r="A2127" t="s">
        <v>106</v>
      </c>
      <c r="B2127" t="s">
        <v>432</v>
      </c>
      <c r="C2127" s="2">
        <v>45590</v>
      </c>
      <c r="D2127" s="91">
        <v>0</v>
      </c>
      <c r="E2127" t="s">
        <v>26</v>
      </c>
      <c r="F2127">
        <v>4012548</v>
      </c>
      <c r="G2127" t="s">
        <v>788</v>
      </c>
      <c r="H2127">
        <v>0</v>
      </c>
      <c r="I2127">
        <v>0</v>
      </c>
      <c r="J2127">
        <v>0</v>
      </c>
      <c r="K2127" s="91"/>
      <c r="M2127"/>
    </row>
    <row r="2128" spans="1:13" x14ac:dyDescent="0.25">
      <c r="A2128" t="s">
        <v>31</v>
      </c>
      <c r="B2128" t="s">
        <v>734</v>
      </c>
      <c r="C2128" s="2">
        <v>45590</v>
      </c>
      <c r="D2128" s="91">
        <v>0</v>
      </c>
      <c r="E2128" t="s">
        <v>5</v>
      </c>
      <c r="F2128">
        <v>4012551</v>
      </c>
      <c r="G2128" t="s">
        <v>788</v>
      </c>
      <c r="H2128">
        <v>3.75</v>
      </c>
      <c r="I2128">
        <v>1</v>
      </c>
      <c r="J2128">
        <v>3.75</v>
      </c>
      <c r="K2128" s="91"/>
      <c r="M2128"/>
    </row>
    <row r="2129" spans="1:13" x14ac:dyDescent="0.25">
      <c r="A2129" t="s">
        <v>31</v>
      </c>
      <c r="B2129" t="s">
        <v>734</v>
      </c>
      <c r="C2129" s="2">
        <v>45590</v>
      </c>
      <c r="D2129" s="91">
        <v>0</v>
      </c>
      <c r="E2129" t="s">
        <v>5</v>
      </c>
      <c r="F2129">
        <v>4012552</v>
      </c>
      <c r="G2129" t="s">
        <v>788</v>
      </c>
      <c r="H2129">
        <v>3.75</v>
      </c>
      <c r="I2129">
        <v>1</v>
      </c>
      <c r="J2129">
        <v>3.75</v>
      </c>
      <c r="K2129" s="91"/>
      <c r="M2129"/>
    </row>
    <row r="2130" spans="1:13" hidden="1" x14ac:dyDescent="0.25">
      <c r="A2130" t="s">
        <v>106</v>
      </c>
      <c r="B2130" t="s">
        <v>55</v>
      </c>
      <c r="C2130" s="2">
        <v>45589</v>
      </c>
      <c r="D2130" s="91">
        <v>0</v>
      </c>
      <c r="E2130" t="s">
        <v>19</v>
      </c>
      <c r="F2130">
        <v>4012554</v>
      </c>
      <c r="G2130" t="s">
        <v>788</v>
      </c>
      <c r="H2130">
        <v>0</v>
      </c>
      <c r="I2130">
        <v>0</v>
      </c>
      <c r="J2130">
        <v>0</v>
      </c>
      <c r="K2130" s="91"/>
      <c r="M2130"/>
    </row>
    <row r="2131" spans="1:13" hidden="1" x14ac:dyDescent="0.25">
      <c r="A2131" t="s">
        <v>106</v>
      </c>
      <c r="B2131" t="s">
        <v>56</v>
      </c>
      <c r="C2131" s="2">
        <v>45594</v>
      </c>
      <c r="D2131" s="91">
        <v>5</v>
      </c>
      <c r="E2131" t="s">
        <v>5</v>
      </c>
      <c r="F2131">
        <v>4012558</v>
      </c>
      <c r="G2131" t="s">
        <v>788</v>
      </c>
      <c r="H2131">
        <v>5</v>
      </c>
      <c r="I2131">
        <v>0</v>
      </c>
      <c r="J2131">
        <v>0</v>
      </c>
      <c r="K2131" s="91"/>
      <c r="M2131"/>
    </row>
    <row r="2132" spans="1:13" x14ac:dyDescent="0.25">
      <c r="A2132" t="s">
        <v>31</v>
      </c>
      <c r="B2132" t="s">
        <v>333</v>
      </c>
      <c r="C2132" s="2">
        <v>45590</v>
      </c>
      <c r="D2132" s="91">
        <v>0</v>
      </c>
      <c r="E2132" t="s">
        <v>5</v>
      </c>
      <c r="F2132">
        <v>4012559</v>
      </c>
      <c r="G2132" t="s">
        <v>788</v>
      </c>
      <c r="H2132">
        <v>3.75</v>
      </c>
      <c r="I2132">
        <v>1</v>
      </c>
      <c r="J2132">
        <v>3.75</v>
      </c>
      <c r="K2132" s="91"/>
      <c r="M2132"/>
    </row>
    <row r="2133" spans="1:13" x14ac:dyDescent="0.25">
      <c r="A2133" t="s">
        <v>31</v>
      </c>
      <c r="B2133" t="s">
        <v>55</v>
      </c>
      <c r="C2133" s="2">
        <v>45590</v>
      </c>
      <c r="D2133" s="91">
        <v>0</v>
      </c>
      <c r="E2133" t="s">
        <v>19</v>
      </c>
      <c r="F2133">
        <v>4012560</v>
      </c>
      <c r="G2133" t="s">
        <v>788</v>
      </c>
      <c r="H2133">
        <v>3.75</v>
      </c>
      <c r="I2133">
        <v>1</v>
      </c>
      <c r="J2133">
        <v>3.75</v>
      </c>
      <c r="K2133" s="91"/>
      <c r="M2133"/>
    </row>
    <row r="2134" spans="1:13" x14ac:dyDescent="0.25">
      <c r="A2134" t="s">
        <v>31</v>
      </c>
      <c r="B2134" t="s">
        <v>698</v>
      </c>
      <c r="C2134" s="2">
        <v>45594</v>
      </c>
      <c r="D2134" s="91">
        <v>3.75</v>
      </c>
      <c r="E2134" t="s">
        <v>5</v>
      </c>
      <c r="F2134">
        <v>4012561</v>
      </c>
      <c r="G2134" t="s">
        <v>788</v>
      </c>
      <c r="H2134">
        <v>3.75</v>
      </c>
      <c r="I2134">
        <v>0</v>
      </c>
      <c r="J2134">
        <v>0</v>
      </c>
      <c r="K2134" s="91"/>
      <c r="M2134"/>
    </row>
    <row r="2135" spans="1:13" x14ac:dyDescent="0.25">
      <c r="A2135" t="s">
        <v>31</v>
      </c>
      <c r="B2135" t="s">
        <v>55</v>
      </c>
      <c r="C2135" s="2">
        <v>45594</v>
      </c>
      <c r="D2135" s="91">
        <v>0</v>
      </c>
      <c r="E2135" t="s">
        <v>19</v>
      </c>
      <c r="F2135">
        <v>4012562</v>
      </c>
      <c r="G2135" t="s">
        <v>788</v>
      </c>
      <c r="H2135">
        <v>3.75</v>
      </c>
      <c r="I2135">
        <v>1</v>
      </c>
      <c r="J2135">
        <v>3.75</v>
      </c>
      <c r="K2135" s="91"/>
      <c r="M2135"/>
    </row>
    <row r="2136" spans="1:13" hidden="1" x14ac:dyDescent="0.25">
      <c r="A2136" t="s">
        <v>92</v>
      </c>
      <c r="B2136" t="s">
        <v>331</v>
      </c>
      <c r="C2136" s="2">
        <v>45590</v>
      </c>
      <c r="D2136" s="91">
        <v>5</v>
      </c>
      <c r="E2136" t="s">
        <v>5</v>
      </c>
      <c r="F2136">
        <v>4012571</v>
      </c>
      <c r="G2136" t="s">
        <v>788</v>
      </c>
      <c r="H2136">
        <v>5</v>
      </c>
      <c r="I2136">
        <v>0</v>
      </c>
      <c r="J2136">
        <v>0</v>
      </c>
      <c r="K2136" s="91"/>
      <c r="M2136"/>
    </row>
    <row r="2137" spans="1:13" hidden="1" x14ac:dyDescent="0.25">
      <c r="A2137" t="s">
        <v>92</v>
      </c>
      <c r="B2137" t="s">
        <v>470</v>
      </c>
      <c r="C2137" s="2">
        <v>45590</v>
      </c>
      <c r="D2137" s="91">
        <v>5.5</v>
      </c>
      <c r="E2137" t="s">
        <v>5</v>
      </c>
      <c r="F2137">
        <v>4012572</v>
      </c>
      <c r="G2137" t="s">
        <v>788</v>
      </c>
      <c r="H2137">
        <v>5.5</v>
      </c>
      <c r="I2137">
        <v>0</v>
      </c>
      <c r="J2137">
        <v>0</v>
      </c>
      <c r="K2137" s="91"/>
      <c r="M2137"/>
    </row>
    <row r="2138" spans="1:13" hidden="1" x14ac:dyDescent="0.25">
      <c r="A2138" t="s">
        <v>92</v>
      </c>
      <c r="B2138" t="s">
        <v>370</v>
      </c>
      <c r="C2138" s="2">
        <v>45590</v>
      </c>
      <c r="D2138" s="91">
        <v>5</v>
      </c>
      <c r="E2138" t="s">
        <v>5</v>
      </c>
      <c r="F2138">
        <v>4012575</v>
      </c>
      <c r="G2138" t="s">
        <v>788</v>
      </c>
      <c r="H2138">
        <v>5</v>
      </c>
      <c r="I2138">
        <v>0</v>
      </c>
      <c r="J2138">
        <v>0</v>
      </c>
      <c r="K2138" s="91"/>
      <c r="M2138"/>
    </row>
    <row r="2139" spans="1:13" hidden="1" x14ac:dyDescent="0.25">
      <c r="A2139" t="s">
        <v>106</v>
      </c>
      <c r="B2139" t="s">
        <v>406</v>
      </c>
      <c r="C2139" s="2">
        <v>45593</v>
      </c>
      <c r="D2139" s="91">
        <v>5</v>
      </c>
      <c r="E2139" t="s">
        <v>26</v>
      </c>
      <c r="F2139">
        <v>4012579</v>
      </c>
      <c r="G2139" t="s">
        <v>788</v>
      </c>
      <c r="H2139">
        <v>5</v>
      </c>
      <c r="I2139">
        <v>0</v>
      </c>
      <c r="J2139">
        <v>0</v>
      </c>
      <c r="K2139" s="91"/>
      <c r="M2139"/>
    </row>
    <row r="2140" spans="1:13" hidden="1" x14ac:dyDescent="0.25">
      <c r="A2140" t="s">
        <v>106</v>
      </c>
      <c r="B2140" t="s">
        <v>60</v>
      </c>
      <c r="C2140" s="2">
        <v>45597</v>
      </c>
      <c r="D2140" s="91">
        <v>5</v>
      </c>
      <c r="E2140" t="s">
        <v>5</v>
      </c>
      <c r="F2140">
        <v>4012587</v>
      </c>
      <c r="G2140" t="s">
        <v>788</v>
      </c>
      <c r="H2140">
        <v>5</v>
      </c>
      <c r="I2140">
        <v>0</v>
      </c>
      <c r="J2140">
        <v>0</v>
      </c>
      <c r="K2140" s="91"/>
      <c r="M2140"/>
    </row>
    <row r="2141" spans="1:13" hidden="1" x14ac:dyDescent="0.25">
      <c r="A2141" t="s">
        <v>106</v>
      </c>
      <c r="B2141" t="s">
        <v>392</v>
      </c>
      <c r="C2141" s="2">
        <v>45597</v>
      </c>
      <c r="D2141" s="91">
        <v>5</v>
      </c>
      <c r="E2141" t="s">
        <v>26</v>
      </c>
      <c r="F2141">
        <v>4012589</v>
      </c>
      <c r="G2141" t="s">
        <v>788</v>
      </c>
      <c r="H2141">
        <v>5</v>
      </c>
      <c r="I2141">
        <v>0</v>
      </c>
      <c r="J2141">
        <v>0</v>
      </c>
      <c r="K2141" s="91"/>
      <c r="M2141"/>
    </row>
    <row r="2142" spans="1:13" x14ac:dyDescent="0.25">
      <c r="A2142" t="s">
        <v>31</v>
      </c>
      <c r="B2142" t="s">
        <v>698</v>
      </c>
      <c r="C2142" s="2">
        <v>45597</v>
      </c>
      <c r="D2142" s="91">
        <v>3.75</v>
      </c>
      <c r="E2142" t="s">
        <v>5</v>
      </c>
      <c r="F2142">
        <v>4012590</v>
      </c>
      <c r="G2142" t="s">
        <v>788</v>
      </c>
      <c r="H2142">
        <v>3.75</v>
      </c>
      <c r="I2142">
        <v>0</v>
      </c>
      <c r="J2142">
        <v>0</v>
      </c>
      <c r="K2142" s="91"/>
      <c r="M2142"/>
    </row>
    <row r="2143" spans="1:13" x14ac:dyDescent="0.25">
      <c r="A2143" t="s">
        <v>31</v>
      </c>
      <c r="B2143" t="s">
        <v>55</v>
      </c>
      <c r="C2143" s="2">
        <v>45597</v>
      </c>
      <c r="D2143" s="91">
        <v>0</v>
      </c>
      <c r="E2143" t="s">
        <v>19</v>
      </c>
      <c r="F2143">
        <v>4012591</v>
      </c>
      <c r="G2143" t="s">
        <v>788</v>
      </c>
      <c r="H2143">
        <v>3.75</v>
      </c>
      <c r="I2143">
        <v>1</v>
      </c>
      <c r="J2143">
        <v>3.75</v>
      </c>
      <c r="K2143" s="91"/>
      <c r="M2143"/>
    </row>
    <row r="2144" spans="1:13" x14ac:dyDescent="0.25">
      <c r="A2144" t="s">
        <v>31</v>
      </c>
      <c r="B2144" t="s">
        <v>734</v>
      </c>
      <c r="C2144" s="2">
        <v>45597</v>
      </c>
      <c r="D2144" s="91">
        <v>3.75</v>
      </c>
      <c r="E2144" t="s">
        <v>5</v>
      </c>
      <c r="F2144">
        <v>4012592</v>
      </c>
      <c r="G2144" t="s">
        <v>788</v>
      </c>
      <c r="H2144">
        <v>3.75</v>
      </c>
      <c r="I2144">
        <v>0</v>
      </c>
      <c r="J2144">
        <v>0</v>
      </c>
      <c r="K2144" s="91"/>
      <c r="M2144"/>
    </row>
    <row r="2145" spans="1:13" x14ac:dyDescent="0.25">
      <c r="A2145" t="s">
        <v>31</v>
      </c>
      <c r="B2145" t="s">
        <v>734</v>
      </c>
      <c r="C2145" s="2">
        <v>45597</v>
      </c>
      <c r="D2145" s="91">
        <v>3.75</v>
      </c>
      <c r="E2145" t="s">
        <v>5</v>
      </c>
      <c r="F2145">
        <v>4012593</v>
      </c>
      <c r="G2145" t="s">
        <v>788</v>
      </c>
      <c r="H2145">
        <v>3.75</v>
      </c>
      <c r="I2145">
        <v>0</v>
      </c>
      <c r="J2145">
        <v>0</v>
      </c>
      <c r="K2145" s="91"/>
      <c r="M2145"/>
    </row>
    <row r="2146" spans="1:13" x14ac:dyDescent="0.25">
      <c r="A2146" t="s">
        <v>31</v>
      </c>
      <c r="B2146" t="s">
        <v>55</v>
      </c>
      <c r="C2146" s="2">
        <v>45597</v>
      </c>
      <c r="D2146" s="91">
        <v>0</v>
      </c>
      <c r="E2146" t="s">
        <v>19</v>
      </c>
      <c r="F2146">
        <v>4012596</v>
      </c>
      <c r="G2146" t="s">
        <v>788</v>
      </c>
      <c r="H2146">
        <v>3.75</v>
      </c>
      <c r="I2146">
        <v>1</v>
      </c>
      <c r="J2146">
        <v>3.75</v>
      </c>
      <c r="K2146" s="91"/>
      <c r="M2146"/>
    </row>
    <row r="2147" spans="1:13" x14ac:dyDescent="0.25">
      <c r="A2147" t="s">
        <v>31</v>
      </c>
      <c r="B2147" t="s">
        <v>734</v>
      </c>
      <c r="C2147" s="2">
        <v>45597</v>
      </c>
      <c r="D2147" s="91">
        <v>3.75</v>
      </c>
      <c r="E2147" t="s">
        <v>5</v>
      </c>
      <c r="F2147">
        <v>4012597</v>
      </c>
      <c r="G2147" t="s">
        <v>788</v>
      </c>
      <c r="H2147">
        <v>3.75</v>
      </c>
      <c r="I2147">
        <v>0</v>
      </c>
      <c r="J2147">
        <v>0</v>
      </c>
      <c r="K2147" s="91"/>
      <c r="M2147"/>
    </row>
    <row r="2148" spans="1:13" hidden="1" x14ac:dyDescent="0.25">
      <c r="A2148" t="s">
        <v>106</v>
      </c>
      <c r="B2148" t="s">
        <v>56</v>
      </c>
      <c r="C2148" s="2">
        <v>45597</v>
      </c>
      <c r="D2148" s="91">
        <v>0</v>
      </c>
      <c r="E2148" t="s">
        <v>5</v>
      </c>
      <c r="F2148">
        <v>4012602</v>
      </c>
      <c r="G2148" t="s">
        <v>788</v>
      </c>
      <c r="H2148">
        <v>0</v>
      </c>
      <c r="I2148">
        <v>0</v>
      </c>
      <c r="J2148">
        <v>0</v>
      </c>
      <c r="K2148" s="91"/>
      <c r="M2148"/>
    </row>
    <row r="2149" spans="1:13" hidden="1" x14ac:dyDescent="0.25">
      <c r="A2149" t="s">
        <v>106</v>
      </c>
      <c r="B2149" t="s">
        <v>370</v>
      </c>
      <c r="C2149" s="2">
        <v>45597</v>
      </c>
      <c r="D2149" s="91">
        <v>0</v>
      </c>
      <c r="E2149" t="s">
        <v>5</v>
      </c>
      <c r="F2149">
        <v>4012603</v>
      </c>
      <c r="G2149" t="s">
        <v>788</v>
      </c>
      <c r="H2149">
        <v>0</v>
      </c>
      <c r="I2149">
        <v>0</v>
      </c>
      <c r="J2149">
        <v>0</v>
      </c>
      <c r="K2149" s="91"/>
      <c r="M2149"/>
    </row>
    <row r="2150" spans="1:13" hidden="1" x14ac:dyDescent="0.25">
      <c r="A2150" t="s">
        <v>92</v>
      </c>
      <c r="B2150" t="s">
        <v>55</v>
      </c>
      <c r="C2150" s="2">
        <v>45597</v>
      </c>
      <c r="D2150" s="91">
        <v>0</v>
      </c>
      <c r="E2150" t="s">
        <v>5</v>
      </c>
      <c r="F2150">
        <v>4012627</v>
      </c>
      <c r="G2150" t="s">
        <v>788</v>
      </c>
      <c r="H2150">
        <v>0</v>
      </c>
      <c r="I2150">
        <v>0</v>
      </c>
      <c r="J2150">
        <v>0</v>
      </c>
      <c r="K2150" s="91"/>
      <c r="M2150"/>
    </row>
    <row r="2151" spans="1:13" hidden="1" x14ac:dyDescent="0.25">
      <c r="A2151" t="s">
        <v>92</v>
      </c>
      <c r="B2151" t="s">
        <v>55</v>
      </c>
      <c r="C2151" s="2">
        <v>45597</v>
      </c>
      <c r="D2151" s="91">
        <v>0</v>
      </c>
      <c r="E2151" t="s">
        <v>5</v>
      </c>
      <c r="F2151">
        <v>4012628</v>
      </c>
      <c r="G2151" t="s">
        <v>788</v>
      </c>
      <c r="H2151">
        <v>0</v>
      </c>
      <c r="I2151">
        <v>0</v>
      </c>
      <c r="J2151">
        <v>0</v>
      </c>
      <c r="K2151" s="91"/>
      <c r="M2151"/>
    </row>
    <row r="2152" spans="1:13" hidden="1" x14ac:dyDescent="0.25">
      <c r="A2152" t="s">
        <v>106</v>
      </c>
      <c r="B2152" t="s">
        <v>331</v>
      </c>
      <c r="C2152" s="2">
        <v>45597</v>
      </c>
      <c r="D2152" s="91">
        <v>0</v>
      </c>
      <c r="E2152" t="s">
        <v>5</v>
      </c>
      <c r="F2152">
        <v>4012642</v>
      </c>
      <c r="G2152" t="s">
        <v>788</v>
      </c>
      <c r="H2152">
        <v>0</v>
      </c>
      <c r="I2152">
        <v>0</v>
      </c>
      <c r="J2152">
        <v>0</v>
      </c>
      <c r="K2152" s="91"/>
      <c r="M2152"/>
    </row>
    <row r="2153" spans="1:13" x14ac:dyDescent="0.25">
      <c r="A2153" t="s">
        <v>31</v>
      </c>
      <c r="B2153" t="s">
        <v>390</v>
      </c>
      <c r="C2153" s="2">
        <v>45597</v>
      </c>
      <c r="D2153" s="91">
        <v>0</v>
      </c>
      <c r="E2153" t="s">
        <v>5</v>
      </c>
      <c r="F2153">
        <v>4012646</v>
      </c>
      <c r="G2153" t="s">
        <v>788</v>
      </c>
      <c r="H2153">
        <v>3.75</v>
      </c>
      <c r="I2153">
        <v>1</v>
      </c>
      <c r="J2153">
        <v>3.75</v>
      </c>
      <c r="K2153" s="91"/>
      <c r="M2153"/>
    </row>
    <row r="2154" spans="1:13" hidden="1" x14ac:dyDescent="0.25">
      <c r="A2154" t="s">
        <v>92</v>
      </c>
      <c r="B2154" t="s">
        <v>55</v>
      </c>
      <c r="C2154" s="2">
        <v>45597</v>
      </c>
      <c r="D2154" s="91">
        <v>0</v>
      </c>
      <c r="E2154" t="s">
        <v>5</v>
      </c>
      <c r="F2154">
        <v>4012655</v>
      </c>
      <c r="G2154" t="s">
        <v>788</v>
      </c>
      <c r="H2154">
        <v>0</v>
      </c>
      <c r="I2154">
        <v>0</v>
      </c>
      <c r="J2154">
        <v>0</v>
      </c>
      <c r="K2154" s="91"/>
      <c r="M2154"/>
    </row>
    <row r="2155" spans="1:13" hidden="1" x14ac:dyDescent="0.25">
      <c r="A2155" t="s">
        <v>92</v>
      </c>
      <c r="B2155" t="s">
        <v>582</v>
      </c>
      <c r="C2155" s="2">
        <v>45597</v>
      </c>
      <c r="D2155" s="91">
        <v>0</v>
      </c>
      <c r="E2155" t="s">
        <v>26</v>
      </c>
      <c r="F2155">
        <v>4012656</v>
      </c>
      <c r="G2155" t="s">
        <v>788</v>
      </c>
      <c r="H2155">
        <v>0</v>
      </c>
      <c r="I2155">
        <v>0</v>
      </c>
      <c r="J2155">
        <v>0</v>
      </c>
      <c r="K2155" s="91"/>
      <c r="M2155"/>
    </row>
    <row r="2156" spans="1:13" x14ac:dyDescent="0.25">
      <c r="A2156" t="s">
        <v>31</v>
      </c>
      <c r="B2156" t="s">
        <v>336</v>
      </c>
      <c r="C2156" s="2">
        <v>45597</v>
      </c>
      <c r="D2156" s="91">
        <v>0</v>
      </c>
      <c r="E2156" t="s">
        <v>5</v>
      </c>
      <c r="F2156">
        <v>4012657</v>
      </c>
      <c r="G2156" t="s">
        <v>788</v>
      </c>
      <c r="H2156">
        <v>3.75</v>
      </c>
      <c r="I2156">
        <v>1</v>
      </c>
      <c r="J2156">
        <v>3.75</v>
      </c>
      <c r="K2156" s="91"/>
      <c r="M2156"/>
    </row>
    <row r="2157" spans="1:13" x14ac:dyDescent="0.25">
      <c r="A2157" t="s">
        <v>31</v>
      </c>
      <c r="B2157" t="s">
        <v>336</v>
      </c>
      <c r="C2157" s="2">
        <v>45597</v>
      </c>
      <c r="D2157" s="91">
        <v>0</v>
      </c>
      <c r="E2157" t="s">
        <v>5</v>
      </c>
      <c r="F2157">
        <v>4012658</v>
      </c>
      <c r="G2157" t="s">
        <v>788</v>
      </c>
      <c r="H2157">
        <v>3.75</v>
      </c>
      <c r="I2157">
        <v>1</v>
      </c>
      <c r="J2157">
        <v>3.75</v>
      </c>
      <c r="K2157" s="91"/>
      <c r="M2157"/>
    </row>
    <row r="2158" spans="1:13" hidden="1" x14ac:dyDescent="0.25">
      <c r="A2158" t="s">
        <v>92</v>
      </c>
      <c r="B2158" t="s">
        <v>55</v>
      </c>
      <c r="C2158" s="2">
        <v>45597</v>
      </c>
      <c r="D2158" s="91">
        <v>0</v>
      </c>
      <c r="E2158" t="s">
        <v>5</v>
      </c>
      <c r="F2158">
        <v>4012659</v>
      </c>
      <c r="G2158" t="s">
        <v>788</v>
      </c>
      <c r="H2158">
        <v>0</v>
      </c>
      <c r="I2158">
        <v>0</v>
      </c>
      <c r="J2158">
        <v>0</v>
      </c>
      <c r="K2158" s="91"/>
      <c r="M2158"/>
    </row>
    <row r="2159" spans="1:13" hidden="1" x14ac:dyDescent="0.25">
      <c r="A2159" t="s">
        <v>92</v>
      </c>
      <c r="B2159" t="s">
        <v>444</v>
      </c>
      <c r="C2159" s="2">
        <v>45597</v>
      </c>
      <c r="D2159" s="91">
        <v>0</v>
      </c>
      <c r="E2159" t="s">
        <v>5</v>
      </c>
      <c r="F2159">
        <v>4012660</v>
      </c>
      <c r="G2159" t="s">
        <v>788</v>
      </c>
      <c r="H2159">
        <v>0</v>
      </c>
      <c r="I2159">
        <v>0</v>
      </c>
      <c r="J2159">
        <v>0</v>
      </c>
      <c r="K2159" s="91"/>
      <c r="M2159"/>
    </row>
    <row r="2160" spans="1:13" hidden="1" x14ac:dyDescent="0.25">
      <c r="A2160" t="s">
        <v>106</v>
      </c>
      <c r="B2160" t="s">
        <v>55</v>
      </c>
      <c r="C2160" s="2">
        <v>45597</v>
      </c>
      <c r="D2160" s="91">
        <v>0</v>
      </c>
      <c r="E2160" t="s">
        <v>5</v>
      </c>
      <c r="F2160">
        <v>4012666</v>
      </c>
      <c r="G2160" t="s">
        <v>788</v>
      </c>
      <c r="H2160">
        <v>0</v>
      </c>
      <c r="I2160">
        <v>0</v>
      </c>
      <c r="J2160">
        <v>0</v>
      </c>
      <c r="K2160" s="91"/>
      <c r="M2160"/>
    </row>
    <row r="2161" spans="1:13" hidden="1" x14ac:dyDescent="0.25">
      <c r="A2161" t="s">
        <v>106</v>
      </c>
      <c r="B2161" t="s">
        <v>56</v>
      </c>
      <c r="C2161" s="2">
        <v>45597</v>
      </c>
      <c r="D2161" s="91">
        <v>0</v>
      </c>
      <c r="E2161" t="s">
        <v>5</v>
      </c>
      <c r="F2161">
        <v>4012667</v>
      </c>
      <c r="G2161" t="s">
        <v>788</v>
      </c>
      <c r="H2161">
        <v>0</v>
      </c>
      <c r="I2161">
        <v>0</v>
      </c>
      <c r="J2161">
        <v>0</v>
      </c>
      <c r="K2161" s="91"/>
      <c r="M2161"/>
    </row>
    <row r="2162" spans="1:13" hidden="1" x14ac:dyDescent="0.25">
      <c r="A2162" t="s">
        <v>106</v>
      </c>
      <c r="B2162" t="s">
        <v>392</v>
      </c>
      <c r="C2162" s="2">
        <v>45597</v>
      </c>
      <c r="D2162" s="91">
        <v>0</v>
      </c>
      <c r="E2162" t="s">
        <v>5</v>
      </c>
      <c r="F2162">
        <v>4012679</v>
      </c>
      <c r="G2162" t="s">
        <v>788</v>
      </c>
      <c r="H2162">
        <v>0</v>
      </c>
      <c r="I2162">
        <v>0</v>
      </c>
      <c r="J2162">
        <v>0</v>
      </c>
      <c r="K2162" s="91"/>
      <c r="M2162"/>
    </row>
    <row r="2163" spans="1:13" hidden="1" x14ac:dyDescent="0.25">
      <c r="A2163" t="s">
        <v>106</v>
      </c>
      <c r="B2163" t="s">
        <v>461</v>
      </c>
      <c r="C2163" s="2">
        <v>45597</v>
      </c>
      <c r="D2163" s="91">
        <v>0</v>
      </c>
      <c r="E2163" t="s">
        <v>5</v>
      </c>
      <c r="F2163">
        <v>4012680</v>
      </c>
      <c r="G2163" t="s">
        <v>788</v>
      </c>
      <c r="H2163">
        <v>0</v>
      </c>
      <c r="I2163">
        <v>0</v>
      </c>
      <c r="J2163">
        <v>0</v>
      </c>
      <c r="K2163" s="91"/>
      <c r="M2163"/>
    </row>
    <row r="2164" spans="1:13" x14ac:dyDescent="0.25">
      <c r="A2164" t="s">
        <v>31</v>
      </c>
      <c r="B2164" t="s">
        <v>336</v>
      </c>
      <c r="C2164" s="2">
        <v>45597</v>
      </c>
      <c r="D2164" s="91">
        <v>0</v>
      </c>
      <c r="E2164" t="s">
        <v>5</v>
      </c>
      <c r="F2164">
        <v>4012682</v>
      </c>
      <c r="G2164" t="s">
        <v>788</v>
      </c>
      <c r="H2164">
        <v>3.75</v>
      </c>
      <c r="I2164">
        <v>1</v>
      </c>
      <c r="J2164">
        <v>3.75</v>
      </c>
      <c r="K2164" s="91"/>
      <c r="M2164"/>
    </row>
    <row r="2165" spans="1:13" x14ac:dyDescent="0.25">
      <c r="A2165" t="s">
        <v>31</v>
      </c>
      <c r="B2165" t="s">
        <v>336</v>
      </c>
      <c r="C2165" s="2">
        <v>45597</v>
      </c>
      <c r="D2165" s="91">
        <v>0</v>
      </c>
      <c r="E2165" t="s">
        <v>5</v>
      </c>
      <c r="F2165">
        <v>4012683</v>
      </c>
      <c r="G2165" t="s">
        <v>788</v>
      </c>
      <c r="H2165">
        <v>3.75</v>
      </c>
      <c r="I2165">
        <v>1</v>
      </c>
      <c r="J2165">
        <v>3.75</v>
      </c>
      <c r="K2165" s="91"/>
      <c r="M2165"/>
    </row>
    <row r="2166" spans="1:13" x14ac:dyDescent="0.25">
      <c r="A2166" t="s">
        <v>31</v>
      </c>
      <c r="B2166" t="s">
        <v>336</v>
      </c>
      <c r="C2166" s="2">
        <v>45597</v>
      </c>
      <c r="D2166" s="91">
        <v>0</v>
      </c>
      <c r="E2166" t="s">
        <v>5</v>
      </c>
      <c r="F2166">
        <v>4012684</v>
      </c>
      <c r="G2166" t="s">
        <v>788</v>
      </c>
      <c r="H2166">
        <v>3.75</v>
      </c>
      <c r="I2166">
        <v>1</v>
      </c>
      <c r="J2166">
        <v>3.75</v>
      </c>
      <c r="K2166" s="91"/>
      <c r="M2166"/>
    </row>
    <row r="2167" spans="1:13" x14ac:dyDescent="0.25">
      <c r="A2167" t="s">
        <v>31</v>
      </c>
      <c r="B2167" t="s">
        <v>336</v>
      </c>
      <c r="C2167" s="2">
        <v>45597</v>
      </c>
      <c r="D2167" s="91">
        <v>0</v>
      </c>
      <c r="E2167" t="s">
        <v>5</v>
      </c>
      <c r="F2167">
        <v>4012685</v>
      </c>
      <c r="G2167" t="s">
        <v>788</v>
      </c>
      <c r="H2167">
        <v>3.75</v>
      </c>
      <c r="I2167">
        <v>1</v>
      </c>
      <c r="J2167">
        <v>3.75</v>
      </c>
      <c r="K2167" s="91"/>
      <c r="M2167"/>
    </row>
    <row r="2168" spans="1:13" hidden="1" x14ac:dyDescent="0.25">
      <c r="A2168" t="s">
        <v>106</v>
      </c>
      <c r="B2168" t="s">
        <v>392</v>
      </c>
      <c r="C2168" s="2">
        <v>45597</v>
      </c>
      <c r="D2168" s="91">
        <v>5</v>
      </c>
      <c r="E2168" t="s">
        <v>5</v>
      </c>
      <c r="F2168">
        <v>4012692</v>
      </c>
      <c r="G2168" t="s">
        <v>788</v>
      </c>
      <c r="H2168">
        <v>5</v>
      </c>
      <c r="I2168">
        <v>0</v>
      </c>
      <c r="J2168">
        <v>0</v>
      </c>
      <c r="K2168" s="91"/>
      <c r="M2168"/>
    </row>
    <row r="2169" spans="1:13" x14ac:dyDescent="0.25">
      <c r="A2169" t="s">
        <v>31</v>
      </c>
      <c r="B2169" t="s">
        <v>336</v>
      </c>
      <c r="C2169" s="2">
        <v>45597</v>
      </c>
      <c r="D2169" s="91">
        <v>0</v>
      </c>
      <c r="E2169" t="s">
        <v>5</v>
      </c>
      <c r="F2169">
        <v>4012695</v>
      </c>
      <c r="G2169" t="s">
        <v>788</v>
      </c>
      <c r="H2169">
        <v>3.75</v>
      </c>
      <c r="I2169">
        <v>1</v>
      </c>
      <c r="J2169">
        <v>3.75</v>
      </c>
      <c r="K2169" s="91"/>
      <c r="M2169"/>
    </row>
    <row r="2170" spans="1:13" hidden="1" x14ac:dyDescent="0.25">
      <c r="A2170" t="s">
        <v>106</v>
      </c>
      <c r="B2170" t="s">
        <v>55</v>
      </c>
      <c r="C2170" s="2">
        <v>45597</v>
      </c>
      <c r="D2170" s="91">
        <v>0</v>
      </c>
      <c r="E2170" t="s">
        <v>5</v>
      </c>
      <c r="F2170">
        <v>4012699</v>
      </c>
      <c r="G2170" t="s">
        <v>788</v>
      </c>
      <c r="H2170">
        <v>0</v>
      </c>
      <c r="I2170">
        <v>0</v>
      </c>
      <c r="J2170">
        <v>0</v>
      </c>
      <c r="K2170" s="91"/>
      <c r="M2170"/>
    </row>
    <row r="2171" spans="1:13" hidden="1" x14ac:dyDescent="0.25">
      <c r="A2171" t="s">
        <v>106</v>
      </c>
      <c r="B2171" t="s">
        <v>392</v>
      </c>
      <c r="C2171" s="2">
        <v>45597</v>
      </c>
      <c r="D2171" s="91">
        <v>0</v>
      </c>
      <c r="E2171" t="s">
        <v>5</v>
      </c>
      <c r="F2171">
        <v>4012700</v>
      </c>
      <c r="G2171" t="s">
        <v>788</v>
      </c>
      <c r="H2171">
        <v>0</v>
      </c>
      <c r="I2171">
        <v>0</v>
      </c>
      <c r="J2171">
        <v>0</v>
      </c>
      <c r="K2171" s="91"/>
      <c r="M2171"/>
    </row>
    <row r="2172" spans="1:13" x14ac:dyDescent="0.25">
      <c r="A2172" t="s">
        <v>31</v>
      </c>
      <c r="B2172" t="s">
        <v>336</v>
      </c>
      <c r="C2172" s="2">
        <v>45597</v>
      </c>
      <c r="D2172" s="91">
        <v>0</v>
      </c>
      <c r="E2172" t="s">
        <v>5</v>
      </c>
      <c r="F2172">
        <v>4012702</v>
      </c>
      <c r="G2172" t="s">
        <v>788</v>
      </c>
      <c r="H2172">
        <v>3.75</v>
      </c>
      <c r="I2172">
        <v>1</v>
      </c>
      <c r="J2172">
        <v>3.75</v>
      </c>
      <c r="K2172" s="91"/>
      <c r="M2172"/>
    </row>
    <row r="2173" spans="1:13" hidden="1" x14ac:dyDescent="0.25">
      <c r="A2173" t="s">
        <v>106</v>
      </c>
      <c r="B2173" t="s">
        <v>56</v>
      </c>
      <c r="C2173" s="2">
        <v>45597</v>
      </c>
      <c r="D2173" s="91">
        <v>0</v>
      </c>
      <c r="E2173" t="s">
        <v>5</v>
      </c>
      <c r="F2173">
        <v>4012707</v>
      </c>
      <c r="G2173" t="s">
        <v>788</v>
      </c>
      <c r="H2173">
        <v>0</v>
      </c>
      <c r="I2173">
        <v>0</v>
      </c>
      <c r="J2173">
        <v>0</v>
      </c>
      <c r="K2173" s="91"/>
      <c r="M2173"/>
    </row>
    <row r="2174" spans="1:13" hidden="1" x14ac:dyDescent="0.25">
      <c r="A2174" t="s">
        <v>106</v>
      </c>
      <c r="B2174" t="s">
        <v>392</v>
      </c>
      <c r="C2174" s="2">
        <v>45597</v>
      </c>
      <c r="D2174" s="91">
        <v>0</v>
      </c>
      <c r="E2174" t="s">
        <v>5</v>
      </c>
      <c r="F2174">
        <v>4012708</v>
      </c>
      <c r="G2174" t="s">
        <v>788</v>
      </c>
      <c r="H2174">
        <v>0</v>
      </c>
      <c r="I2174">
        <v>0</v>
      </c>
      <c r="J2174">
        <v>0</v>
      </c>
      <c r="K2174" s="91"/>
      <c r="M2174"/>
    </row>
    <row r="2175" spans="1:13" hidden="1" x14ac:dyDescent="0.25">
      <c r="A2175" t="s">
        <v>106</v>
      </c>
      <c r="B2175" t="s">
        <v>331</v>
      </c>
      <c r="C2175" s="2">
        <v>45597</v>
      </c>
      <c r="D2175" s="91">
        <v>0</v>
      </c>
      <c r="E2175" t="s">
        <v>5</v>
      </c>
      <c r="F2175">
        <v>4012715</v>
      </c>
      <c r="G2175" t="s">
        <v>788</v>
      </c>
      <c r="H2175">
        <v>0</v>
      </c>
      <c r="I2175">
        <v>0</v>
      </c>
      <c r="J2175">
        <v>0</v>
      </c>
      <c r="K2175" s="91"/>
      <c r="M2175"/>
    </row>
    <row r="2176" spans="1:13" hidden="1" x14ac:dyDescent="0.25">
      <c r="A2176" t="s">
        <v>106</v>
      </c>
      <c r="B2176" t="s">
        <v>331</v>
      </c>
      <c r="C2176" s="2">
        <v>45597</v>
      </c>
      <c r="D2176" s="91">
        <v>0</v>
      </c>
      <c r="E2176" t="s">
        <v>5</v>
      </c>
      <c r="F2176">
        <v>4012716</v>
      </c>
      <c r="G2176" t="s">
        <v>788</v>
      </c>
      <c r="H2176">
        <v>0</v>
      </c>
      <c r="I2176">
        <v>0</v>
      </c>
      <c r="J2176">
        <v>0</v>
      </c>
      <c r="K2176" s="91"/>
      <c r="M2176"/>
    </row>
    <row r="2177" spans="1:13" hidden="1" x14ac:dyDescent="0.25">
      <c r="A2177" t="s">
        <v>92</v>
      </c>
      <c r="B2177" t="s">
        <v>55</v>
      </c>
      <c r="C2177" s="2">
        <v>45597</v>
      </c>
      <c r="D2177" s="91">
        <v>5.5</v>
      </c>
      <c r="E2177" t="s">
        <v>5</v>
      </c>
      <c r="F2177">
        <v>4012735</v>
      </c>
      <c r="G2177" t="s">
        <v>788</v>
      </c>
      <c r="H2177">
        <v>5.5</v>
      </c>
      <c r="I2177">
        <v>0</v>
      </c>
      <c r="J2177">
        <v>0</v>
      </c>
      <c r="K2177" s="91"/>
      <c r="M2177"/>
    </row>
    <row r="2178" spans="1:13" hidden="1" x14ac:dyDescent="0.25">
      <c r="A2178" t="s">
        <v>92</v>
      </c>
      <c r="B2178" t="s">
        <v>461</v>
      </c>
      <c r="C2178" s="2">
        <v>45597</v>
      </c>
      <c r="D2178" s="91">
        <v>0</v>
      </c>
      <c r="E2178" t="s">
        <v>5</v>
      </c>
      <c r="F2178">
        <v>4012736</v>
      </c>
      <c r="G2178" t="s">
        <v>788</v>
      </c>
      <c r="H2178">
        <v>0</v>
      </c>
      <c r="I2178">
        <v>0</v>
      </c>
      <c r="J2178">
        <v>0</v>
      </c>
      <c r="K2178" s="91"/>
      <c r="M2178"/>
    </row>
    <row r="2179" spans="1:13" hidden="1" x14ac:dyDescent="0.25">
      <c r="A2179" t="s">
        <v>92</v>
      </c>
      <c r="B2179" t="s">
        <v>55</v>
      </c>
      <c r="C2179" s="2">
        <v>45597</v>
      </c>
      <c r="D2179" s="91">
        <v>0</v>
      </c>
      <c r="E2179" t="s">
        <v>5</v>
      </c>
      <c r="F2179">
        <v>4012737</v>
      </c>
      <c r="G2179" t="s">
        <v>788</v>
      </c>
      <c r="H2179">
        <v>5.5</v>
      </c>
      <c r="I2179">
        <v>1</v>
      </c>
      <c r="J2179">
        <v>5.5</v>
      </c>
      <c r="K2179" s="91"/>
      <c r="M2179"/>
    </row>
    <row r="2180" spans="1:13" hidden="1" x14ac:dyDescent="0.25">
      <c r="A2180" t="s">
        <v>92</v>
      </c>
      <c r="B2180" t="s">
        <v>470</v>
      </c>
      <c r="C2180" s="2">
        <v>45597</v>
      </c>
      <c r="D2180" s="91">
        <v>0</v>
      </c>
      <c r="E2180" t="s">
        <v>5</v>
      </c>
      <c r="F2180">
        <v>4012738</v>
      </c>
      <c r="G2180" t="s">
        <v>788</v>
      </c>
      <c r="H2180">
        <v>0</v>
      </c>
      <c r="I2180">
        <v>0</v>
      </c>
      <c r="J2180">
        <v>0</v>
      </c>
      <c r="K2180" s="91"/>
      <c r="M2180"/>
    </row>
    <row r="2181" spans="1:13" x14ac:dyDescent="0.25">
      <c r="A2181" t="s">
        <v>31</v>
      </c>
      <c r="B2181" t="s">
        <v>336</v>
      </c>
      <c r="C2181" s="2">
        <v>45597</v>
      </c>
      <c r="D2181" s="91">
        <v>0</v>
      </c>
      <c r="E2181" t="s">
        <v>5</v>
      </c>
      <c r="F2181">
        <v>4012739</v>
      </c>
      <c r="G2181" t="s">
        <v>788</v>
      </c>
      <c r="H2181">
        <v>3.75</v>
      </c>
      <c r="I2181">
        <v>1</v>
      </c>
      <c r="J2181">
        <v>3.75</v>
      </c>
      <c r="K2181" s="91"/>
      <c r="M2181"/>
    </row>
    <row r="2182" spans="1:13" x14ac:dyDescent="0.25">
      <c r="A2182" t="s">
        <v>31</v>
      </c>
      <c r="B2182" t="s">
        <v>336</v>
      </c>
      <c r="C2182" s="2">
        <v>45597</v>
      </c>
      <c r="D2182" s="91">
        <v>0</v>
      </c>
      <c r="E2182" t="s">
        <v>5</v>
      </c>
      <c r="F2182">
        <v>4012740</v>
      </c>
      <c r="G2182" t="s">
        <v>788</v>
      </c>
      <c r="H2182">
        <v>3.75</v>
      </c>
      <c r="I2182">
        <v>1</v>
      </c>
      <c r="J2182">
        <v>3.75</v>
      </c>
      <c r="K2182" s="91"/>
      <c r="M2182"/>
    </row>
    <row r="2183" spans="1:13" x14ac:dyDescent="0.25">
      <c r="A2183" t="s">
        <v>31</v>
      </c>
      <c r="B2183" t="s">
        <v>336</v>
      </c>
      <c r="C2183" s="2">
        <v>45597</v>
      </c>
      <c r="D2183" s="91">
        <v>0</v>
      </c>
      <c r="E2183" t="s">
        <v>5</v>
      </c>
      <c r="F2183">
        <v>4012741</v>
      </c>
      <c r="G2183" t="s">
        <v>788</v>
      </c>
      <c r="H2183">
        <v>3.75</v>
      </c>
      <c r="I2183">
        <v>1</v>
      </c>
      <c r="J2183">
        <v>3.75</v>
      </c>
      <c r="K2183" s="91"/>
      <c r="M2183"/>
    </row>
    <row r="2184" spans="1:13" x14ac:dyDescent="0.25">
      <c r="A2184" t="s">
        <v>31</v>
      </c>
      <c r="B2184" t="s">
        <v>336</v>
      </c>
      <c r="C2184" s="2">
        <v>45597</v>
      </c>
      <c r="D2184" s="91">
        <v>0</v>
      </c>
      <c r="E2184" t="s">
        <v>5</v>
      </c>
      <c r="F2184">
        <v>4012742</v>
      </c>
      <c r="G2184" t="s">
        <v>788</v>
      </c>
      <c r="H2184">
        <v>3.75</v>
      </c>
      <c r="I2184">
        <v>1</v>
      </c>
      <c r="J2184">
        <v>3.75</v>
      </c>
      <c r="K2184" s="91"/>
      <c r="M2184"/>
    </row>
    <row r="2185" spans="1:13" x14ac:dyDescent="0.25">
      <c r="A2185" t="s">
        <v>31</v>
      </c>
      <c r="B2185" t="s">
        <v>336</v>
      </c>
      <c r="C2185" s="2">
        <v>45597</v>
      </c>
      <c r="D2185" s="91">
        <v>0</v>
      </c>
      <c r="E2185" t="s">
        <v>5</v>
      </c>
      <c r="F2185">
        <v>4012743</v>
      </c>
      <c r="G2185" t="s">
        <v>788</v>
      </c>
      <c r="H2185">
        <v>3.75</v>
      </c>
      <c r="I2185">
        <v>1</v>
      </c>
      <c r="J2185">
        <v>3.75</v>
      </c>
      <c r="K2185" s="91"/>
      <c r="M2185"/>
    </row>
    <row r="2186" spans="1:13" x14ac:dyDescent="0.25">
      <c r="A2186" t="s">
        <v>31</v>
      </c>
      <c r="B2186" t="s">
        <v>336</v>
      </c>
      <c r="C2186" s="2">
        <v>45597</v>
      </c>
      <c r="D2186" s="91">
        <v>0</v>
      </c>
      <c r="E2186" t="s">
        <v>5</v>
      </c>
      <c r="F2186">
        <v>4012744</v>
      </c>
      <c r="G2186" t="s">
        <v>788</v>
      </c>
      <c r="H2186">
        <v>3.75</v>
      </c>
      <c r="I2186">
        <v>1</v>
      </c>
      <c r="J2186">
        <v>3.75</v>
      </c>
      <c r="K2186" s="91"/>
      <c r="M2186"/>
    </row>
    <row r="2187" spans="1:13" x14ac:dyDescent="0.25">
      <c r="A2187" t="s">
        <v>31</v>
      </c>
      <c r="B2187" t="s">
        <v>336</v>
      </c>
      <c r="C2187" s="2">
        <v>45597</v>
      </c>
      <c r="D2187" s="91">
        <v>0</v>
      </c>
      <c r="E2187" t="s">
        <v>5</v>
      </c>
      <c r="F2187">
        <v>4012748</v>
      </c>
      <c r="G2187" t="s">
        <v>788</v>
      </c>
      <c r="H2187">
        <v>3.75</v>
      </c>
      <c r="I2187">
        <v>1</v>
      </c>
      <c r="J2187">
        <v>3.75</v>
      </c>
      <c r="K2187" s="91"/>
      <c r="M2187"/>
    </row>
    <row r="2188" spans="1:13" x14ac:dyDescent="0.25">
      <c r="A2188" t="s">
        <v>31</v>
      </c>
      <c r="B2188" t="s">
        <v>336</v>
      </c>
      <c r="C2188" s="2">
        <v>45597</v>
      </c>
      <c r="D2188" s="91">
        <v>0</v>
      </c>
      <c r="E2188" t="s">
        <v>5</v>
      </c>
      <c r="F2188">
        <v>4012749</v>
      </c>
      <c r="G2188" t="s">
        <v>788</v>
      </c>
      <c r="H2188">
        <v>3.75</v>
      </c>
      <c r="I2188">
        <v>1</v>
      </c>
      <c r="J2188">
        <v>3.75</v>
      </c>
      <c r="K2188" s="91"/>
      <c r="M2188"/>
    </row>
    <row r="2189" spans="1:13" x14ac:dyDescent="0.25">
      <c r="A2189" t="s">
        <v>31</v>
      </c>
      <c r="B2189" t="s">
        <v>55</v>
      </c>
      <c r="C2189" s="2">
        <v>45597</v>
      </c>
      <c r="D2189" s="91">
        <v>0</v>
      </c>
      <c r="E2189" t="s">
        <v>19</v>
      </c>
      <c r="F2189">
        <v>4012754</v>
      </c>
      <c r="G2189" t="s">
        <v>788</v>
      </c>
      <c r="H2189">
        <v>3.75</v>
      </c>
      <c r="I2189">
        <v>1</v>
      </c>
      <c r="J2189">
        <v>3.75</v>
      </c>
      <c r="K2189" s="91"/>
      <c r="M2189"/>
    </row>
    <row r="2190" spans="1:13" hidden="1" x14ac:dyDescent="0.25">
      <c r="A2190" t="s">
        <v>92</v>
      </c>
      <c r="B2190" t="s">
        <v>55</v>
      </c>
      <c r="C2190" s="2">
        <v>45597</v>
      </c>
      <c r="D2190" s="91">
        <v>0</v>
      </c>
      <c r="E2190" t="s">
        <v>5</v>
      </c>
      <c r="F2190">
        <v>4012757</v>
      </c>
      <c r="G2190" t="s">
        <v>788</v>
      </c>
      <c r="H2190">
        <v>0</v>
      </c>
      <c r="I2190">
        <v>0</v>
      </c>
      <c r="J2190">
        <v>0</v>
      </c>
      <c r="K2190" s="91"/>
      <c r="M2190"/>
    </row>
    <row r="2191" spans="1:13" hidden="1" x14ac:dyDescent="0.25">
      <c r="A2191" t="s">
        <v>92</v>
      </c>
      <c r="B2191" t="s">
        <v>55</v>
      </c>
      <c r="C2191" s="2">
        <v>45597</v>
      </c>
      <c r="D2191" s="91">
        <v>0</v>
      </c>
      <c r="E2191" t="s">
        <v>5</v>
      </c>
      <c r="F2191">
        <v>4012766</v>
      </c>
      <c r="G2191" t="s">
        <v>788</v>
      </c>
      <c r="H2191">
        <v>0</v>
      </c>
      <c r="I2191">
        <v>0</v>
      </c>
      <c r="J2191">
        <v>0</v>
      </c>
      <c r="K2191" s="91"/>
      <c r="M2191"/>
    </row>
    <row r="2192" spans="1:13" hidden="1" x14ac:dyDescent="0.25">
      <c r="A2192" t="s">
        <v>92</v>
      </c>
      <c r="B2192" t="s">
        <v>444</v>
      </c>
      <c r="C2192" s="2">
        <v>45597</v>
      </c>
      <c r="D2192" s="91">
        <v>0</v>
      </c>
      <c r="E2192" t="s">
        <v>5</v>
      </c>
      <c r="F2192">
        <v>4012767</v>
      </c>
      <c r="G2192" t="s">
        <v>788</v>
      </c>
      <c r="H2192">
        <v>0</v>
      </c>
      <c r="I2192">
        <v>0</v>
      </c>
      <c r="J2192">
        <v>0</v>
      </c>
      <c r="K2192" s="91"/>
      <c r="M2192"/>
    </row>
    <row r="2193" spans="1:13" x14ac:dyDescent="0.25">
      <c r="A2193" t="s">
        <v>31</v>
      </c>
      <c r="B2193" t="s">
        <v>55</v>
      </c>
      <c r="C2193" s="2">
        <v>45597</v>
      </c>
      <c r="D2193" s="91">
        <v>3.75</v>
      </c>
      <c r="E2193" t="s">
        <v>19</v>
      </c>
      <c r="F2193">
        <v>4012775</v>
      </c>
      <c r="G2193" t="s">
        <v>788</v>
      </c>
      <c r="H2193">
        <v>3.75</v>
      </c>
      <c r="I2193">
        <v>0</v>
      </c>
      <c r="J2193">
        <v>0</v>
      </c>
      <c r="K2193" s="91"/>
      <c r="M2193"/>
    </row>
    <row r="2194" spans="1:13" hidden="1" x14ac:dyDescent="0.25">
      <c r="A2194" t="s">
        <v>106</v>
      </c>
      <c r="B2194" t="s">
        <v>55</v>
      </c>
      <c r="C2194" s="2">
        <v>45597</v>
      </c>
      <c r="D2194" s="91">
        <v>0</v>
      </c>
      <c r="E2194" t="s">
        <v>5</v>
      </c>
      <c r="F2194">
        <v>4012776</v>
      </c>
      <c r="G2194" t="s">
        <v>788</v>
      </c>
      <c r="H2194">
        <v>0</v>
      </c>
      <c r="I2194">
        <v>0</v>
      </c>
      <c r="J2194">
        <v>0</v>
      </c>
      <c r="K2194" s="91"/>
      <c r="M2194"/>
    </row>
    <row r="2195" spans="1:13" hidden="1" x14ac:dyDescent="0.25">
      <c r="A2195" t="s">
        <v>106</v>
      </c>
      <c r="B2195" t="s">
        <v>392</v>
      </c>
      <c r="C2195" s="2">
        <v>45597</v>
      </c>
      <c r="D2195" s="91">
        <v>0</v>
      </c>
      <c r="E2195" t="s">
        <v>26</v>
      </c>
      <c r="F2195">
        <v>4012777</v>
      </c>
      <c r="G2195" t="s">
        <v>788</v>
      </c>
      <c r="H2195">
        <v>0</v>
      </c>
      <c r="I2195">
        <v>0</v>
      </c>
      <c r="J2195">
        <v>0</v>
      </c>
      <c r="K2195" s="91"/>
      <c r="M2195"/>
    </row>
    <row r="2196" spans="1:13" hidden="1" x14ac:dyDescent="0.25">
      <c r="A2196" t="s">
        <v>92</v>
      </c>
      <c r="B2196" t="s">
        <v>392</v>
      </c>
      <c r="C2196" s="2">
        <v>45597</v>
      </c>
      <c r="D2196" s="91">
        <v>5</v>
      </c>
      <c r="E2196" t="s">
        <v>26</v>
      </c>
      <c r="F2196">
        <v>4012778</v>
      </c>
      <c r="G2196" t="s">
        <v>788</v>
      </c>
      <c r="H2196">
        <v>5</v>
      </c>
      <c r="I2196">
        <v>0</v>
      </c>
      <c r="J2196">
        <v>0</v>
      </c>
      <c r="K2196" s="91"/>
      <c r="M2196"/>
    </row>
    <row r="2197" spans="1:13" hidden="1" x14ac:dyDescent="0.25">
      <c r="A2197" t="s">
        <v>92</v>
      </c>
      <c r="B2197" t="s">
        <v>581</v>
      </c>
      <c r="C2197" s="2">
        <v>45597</v>
      </c>
      <c r="D2197" s="91">
        <v>5.5</v>
      </c>
      <c r="E2197" t="s">
        <v>5</v>
      </c>
      <c r="F2197">
        <v>4012779</v>
      </c>
      <c r="G2197" t="s">
        <v>788</v>
      </c>
      <c r="H2197">
        <v>5.5</v>
      </c>
      <c r="I2197">
        <v>0</v>
      </c>
      <c r="J2197">
        <v>0</v>
      </c>
      <c r="K2197" s="91"/>
      <c r="M2197"/>
    </row>
    <row r="2198" spans="1:13" hidden="1" x14ac:dyDescent="0.25">
      <c r="A2198" t="s">
        <v>92</v>
      </c>
      <c r="B2198" t="s">
        <v>56</v>
      </c>
      <c r="C2198" s="2">
        <v>45597</v>
      </c>
      <c r="D2198" s="91">
        <v>5.5</v>
      </c>
      <c r="E2198" t="s">
        <v>5</v>
      </c>
      <c r="F2198">
        <v>4012780</v>
      </c>
      <c r="G2198" t="s">
        <v>788</v>
      </c>
      <c r="H2198">
        <v>5.5</v>
      </c>
      <c r="I2198">
        <v>0</v>
      </c>
      <c r="J2198">
        <v>0</v>
      </c>
      <c r="K2198" s="91"/>
      <c r="M2198"/>
    </row>
    <row r="2199" spans="1:13" hidden="1" x14ac:dyDescent="0.25">
      <c r="A2199" t="s">
        <v>92</v>
      </c>
      <c r="B2199" t="s">
        <v>461</v>
      </c>
      <c r="C2199" s="2">
        <v>45597</v>
      </c>
      <c r="D2199" s="91">
        <v>5</v>
      </c>
      <c r="E2199" t="s">
        <v>5</v>
      </c>
      <c r="F2199">
        <v>4012781</v>
      </c>
      <c r="G2199" t="s">
        <v>788</v>
      </c>
      <c r="H2199">
        <v>5</v>
      </c>
      <c r="I2199">
        <v>0</v>
      </c>
      <c r="J2199">
        <v>0</v>
      </c>
      <c r="K2199" s="91"/>
      <c r="M2199"/>
    </row>
    <row r="2200" spans="1:13" hidden="1" x14ac:dyDescent="0.25">
      <c r="A2200" t="s">
        <v>106</v>
      </c>
      <c r="B2200" t="s">
        <v>461</v>
      </c>
      <c r="C2200" s="2">
        <v>45597</v>
      </c>
      <c r="D2200" s="91">
        <v>0</v>
      </c>
      <c r="E2200" t="s">
        <v>5</v>
      </c>
      <c r="F2200">
        <v>4012783</v>
      </c>
      <c r="G2200" t="s">
        <v>788</v>
      </c>
      <c r="H2200">
        <v>0</v>
      </c>
      <c r="I2200">
        <v>0</v>
      </c>
      <c r="J2200">
        <v>0</v>
      </c>
      <c r="K2200" s="91"/>
      <c r="M2200"/>
    </row>
    <row r="2201" spans="1:13" hidden="1" x14ac:dyDescent="0.25">
      <c r="A2201" t="s">
        <v>106</v>
      </c>
      <c r="B2201" t="s">
        <v>392</v>
      </c>
      <c r="C2201" s="2">
        <v>45597</v>
      </c>
      <c r="D2201" s="91">
        <v>0</v>
      </c>
      <c r="E2201" t="s">
        <v>5</v>
      </c>
      <c r="F2201">
        <v>4012784</v>
      </c>
      <c r="G2201" t="s">
        <v>788</v>
      </c>
      <c r="H2201">
        <v>0</v>
      </c>
      <c r="I2201">
        <v>0</v>
      </c>
      <c r="J2201">
        <v>0</v>
      </c>
      <c r="K2201" s="91"/>
      <c r="M2201"/>
    </row>
    <row r="2202" spans="1:13" hidden="1" x14ac:dyDescent="0.25">
      <c r="A2202" t="s">
        <v>106</v>
      </c>
      <c r="B2202" t="s">
        <v>406</v>
      </c>
      <c r="C2202" s="2">
        <v>45597</v>
      </c>
      <c r="D2202" s="91">
        <v>0</v>
      </c>
      <c r="E2202" t="s">
        <v>26</v>
      </c>
      <c r="F2202">
        <v>4012785</v>
      </c>
      <c r="G2202" t="s">
        <v>788</v>
      </c>
      <c r="H2202">
        <v>0</v>
      </c>
      <c r="I2202">
        <v>0</v>
      </c>
      <c r="J2202">
        <v>0</v>
      </c>
      <c r="K2202" s="91"/>
      <c r="M2202"/>
    </row>
    <row r="2203" spans="1:13" hidden="1" x14ac:dyDescent="0.25">
      <c r="A2203" t="s">
        <v>106</v>
      </c>
      <c r="B2203" t="s">
        <v>55</v>
      </c>
      <c r="C2203" s="2">
        <v>45597</v>
      </c>
      <c r="D2203" s="91">
        <v>0</v>
      </c>
      <c r="E2203" t="s">
        <v>5</v>
      </c>
      <c r="F2203">
        <v>4012786</v>
      </c>
      <c r="G2203" t="s">
        <v>788</v>
      </c>
      <c r="H2203">
        <v>0</v>
      </c>
      <c r="I2203">
        <v>0</v>
      </c>
      <c r="J2203">
        <v>0</v>
      </c>
      <c r="K2203" s="91"/>
      <c r="M2203"/>
    </row>
    <row r="2204" spans="1:13" x14ac:dyDescent="0.25">
      <c r="A2204" t="s">
        <v>31</v>
      </c>
      <c r="B2204" t="s">
        <v>55</v>
      </c>
      <c r="C2204" s="2">
        <v>45597</v>
      </c>
      <c r="D2204" s="91">
        <v>0</v>
      </c>
      <c r="E2204" t="s">
        <v>19</v>
      </c>
      <c r="F2204">
        <v>4012787</v>
      </c>
      <c r="G2204" t="s">
        <v>788</v>
      </c>
      <c r="H2204">
        <v>3.75</v>
      </c>
      <c r="I2204">
        <v>1</v>
      </c>
      <c r="J2204">
        <v>3.75</v>
      </c>
      <c r="K2204" s="91"/>
      <c r="M2204"/>
    </row>
    <row r="2205" spans="1:13" x14ac:dyDescent="0.25">
      <c r="A2205" t="s">
        <v>31</v>
      </c>
      <c r="B2205" t="s">
        <v>55</v>
      </c>
      <c r="C2205" s="2">
        <v>45597</v>
      </c>
      <c r="D2205" s="91">
        <v>0</v>
      </c>
      <c r="E2205" t="s">
        <v>5</v>
      </c>
      <c r="F2205">
        <v>4012788</v>
      </c>
      <c r="G2205" t="s">
        <v>788</v>
      </c>
      <c r="H2205">
        <v>3.75</v>
      </c>
      <c r="I2205">
        <v>1</v>
      </c>
      <c r="J2205">
        <v>3.75</v>
      </c>
      <c r="K2205" s="91"/>
      <c r="M2205"/>
    </row>
    <row r="2206" spans="1:13" hidden="1" x14ac:dyDescent="0.25">
      <c r="A2206" t="s">
        <v>106</v>
      </c>
      <c r="B2206" t="s">
        <v>582</v>
      </c>
      <c r="C2206" s="2">
        <v>45597</v>
      </c>
      <c r="D2206" s="91">
        <v>0</v>
      </c>
      <c r="E2206" t="s">
        <v>26</v>
      </c>
      <c r="F2206">
        <v>4012791</v>
      </c>
      <c r="G2206" t="s">
        <v>788</v>
      </c>
      <c r="H2206">
        <v>0</v>
      </c>
      <c r="I2206">
        <v>0</v>
      </c>
      <c r="J2206">
        <v>0</v>
      </c>
      <c r="K2206" s="91"/>
      <c r="M2206"/>
    </row>
    <row r="2207" spans="1:13" hidden="1" x14ac:dyDescent="0.25">
      <c r="A2207" t="s">
        <v>106</v>
      </c>
      <c r="B2207" t="s">
        <v>581</v>
      </c>
      <c r="C2207" s="2">
        <v>45597</v>
      </c>
      <c r="D2207" s="91">
        <v>0</v>
      </c>
      <c r="E2207" t="s">
        <v>5</v>
      </c>
      <c r="F2207">
        <v>4012792</v>
      </c>
      <c r="G2207" t="s">
        <v>788</v>
      </c>
      <c r="H2207">
        <v>0</v>
      </c>
      <c r="I2207">
        <v>0</v>
      </c>
      <c r="J2207">
        <v>0</v>
      </c>
      <c r="K2207" s="91"/>
      <c r="M2207"/>
    </row>
    <row r="2208" spans="1:13" hidden="1" x14ac:dyDescent="0.25">
      <c r="A2208" t="s">
        <v>106</v>
      </c>
      <c r="B2208" t="s">
        <v>55</v>
      </c>
      <c r="C2208" s="2">
        <v>45597</v>
      </c>
      <c r="D2208" s="91">
        <v>5</v>
      </c>
      <c r="E2208" t="s">
        <v>5</v>
      </c>
      <c r="F2208">
        <v>4012820</v>
      </c>
      <c r="G2208" t="s">
        <v>788</v>
      </c>
      <c r="H2208">
        <v>5</v>
      </c>
      <c r="I2208">
        <v>0</v>
      </c>
      <c r="J2208">
        <v>0</v>
      </c>
      <c r="K2208" s="91"/>
      <c r="M2208"/>
    </row>
    <row r="2209" spans="1:13" hidden="1" x14ac:dyDescent="0.25">
      <c r="A2209" t="s">
        <v>106</v>
      </c>
      <c r="B2209" t="s">
        <v>55</v>
      </c>
      <c r="C2209" s="2">
        <v>45597</v>
      </c>
      <c r="D2209" s="91">
        <v>5</v>
      </c>
      <c r="E2209" t="s">
        <v>5</v>
      </c>
      <c r="F2209">
        <v>4012821</v>
      </c>
      <c r="G2209" t="s">
        <v>788</v>
      </c>
      <c r="H2209">
        <v>5</v>
      </c>
      <c r="I2209">
        <v>0</v>
      </c>
      <c r="J2209">
        <v>0</v>
      </c>
      <c r="K2209" s="91"/>
      <c r="M2209"/>
    </row>
    <row r="2210" spans="1:13" hidden="1" x14ac:dyDescent="0.25">
      <c r="A2210" t="s">
        <v>106</v>
      </c>
      <c r="B2210" t="s">
        <v>392</v>
      </c>
      <c r="C2210" s="2">
        <v>45597</v>
      </c>
      <c r="D2210" s="91">
        <v>5</v>
      </c>
      <c r="E2210" t="s">
        <v>26</v>
      </c>
      <c r="F2210">
        <v>4012824</v>
      </c>
      <c r="G2210" t="s">
        <v>788</v>
      </c>
      <c r="H2210">
        <v>5</v>
      </c>
      <c r="I2210">
        <v>0</v>
      </c>
      <c r="J2210">
        <v>0</v>
      </c>
      <c r="K2210" s="91"/>
      <c r="M2210"/>
    </row>
    <row r="2211" spans="1:13" x14ac:dyDescent="0.25">
      <c r="A2211" t="s">
        <v>31</v>
      </c>
      <c r="B2211" t="s">
        <v>390</v>
      </c>
      <c r="C2211" s="2">
        <v>45597</v>
      </c>
      <c r="D2211" s="91">
        <v>0</v>
      </c>
      <c r="E2211" t="s">
        <v>5</v>
      </c>
      <c r="F2211">
        <v>4012832</v>
      </c>
      <c r="G2211" t="s">
        <v>788</v>
      </c>
      <c r="H2211">
        <v>3.75</v>
      </c>
      <c r="I2211">
        <v>1</v>
      </c>
      <c r="J2211">
        <v>3.75</v>
      </c>
      <c r="K2211" s="91"/>
      <c r="M2211"/>
    </row>
    <row r="2212" spans="1:13" x14ac:dyDescent="0.25">
      <c r="A2212" t="s">
        <v>31</v>
      </c>
      <c r="B2212" t="s">
        <v>55</v>
      </c>
      <c r="C2212" s="2">
        <v>45597</v>
      </c>
      <c r="D2212" s="91">
        <v>0</v>
      </c>
      <c r="E2212" t="s">
        <v>19</v>
      </c>
      <c r="F2212">
        <v>4012833</v>
      </c>
      <c r="G2212" t="s">
        <v>788</v>
      </c>
      <c r="H2212">
        <v>3.75</v>
      </c>
      <c r="I2212">
        <v>1</v>
      </c>
      <c r="J2212">
        <v>3.75</v>
      </c>
      <c r="K2212" s="91"/>
      <c r="M2212"/>
    </row>
    <row r="2213" spans="1:13" hidden="1" x14ac:dyDescent="0.25">
      <c r="A2213" t="s">
        <v>106</v>
      </c>
      <c r="B2213" t="s">
        <v>55</v>
      </c>
      <c r="C2213" s="2">
        <v>45597</v>
      </c>
      <c r="D2213" s="91">
        <v>0</v>
      </c>
      <c r="E2213" t="s">
        <v>5</v>
      </c>
      <c r="F2213">
        <v>4012834</v>
      </c>
      <c r="G2213" t="s">
        <v>788</v>
      </c>
      <c r="H2213">
        <v>0</v>
      </c>
      <c r="I2213">
        <v>0</v>
      </c>
      <c r="J2213">
        <v>0</v>
      </c>
      <c r="K2213" s="91"/>
      <c r="M2213"/>
    </row>
    <row r="2214" spans="1:13" x14ac:dyDescent="0.25">
      <c r="A2214" t="s">
        <v>31</v>
      </c>
      <c r="B2214" t="s">
        <v>59</v>
      </c>
      <c r="C2214" s="2">
        <v>45597</v>
      </c>
      <c r="D2214" s="91">
        <v>0</v>
      </c>
      <c r="E2214" t="s">
        <v>5</v>
      </c>
      <c r="F2214">
        <v>4012838</v>
      </c>
      <c r="G2214" t="s">
        <v>788</v>
      </c>
      <c r="H2214">
        <v>3.75</v>
      </c>
      <c r="I2214">
        <v>1</v>
      </c>
      <c r="J2214">
        <v>3.75</v>
      </c>
      <c r="K2214" s="91"/>
      <c r="M2214"/>
    </row>
    <row r="2215" spans="1:13" x14ac:dyDescent="0.25">
      <c r="A2215" t="s">
        <v>31</v>
      </c>
      <c r="B2215" t="s">
        <v>336</v>
      </c>
      <c r="C2215" s="2">
        <v>45597</v>
      </c>
      <c r="D2215" s="91">
        <v>0</v>
      </c>
      <c r="E2215" t="s">
        <v>5</v>
      </c>
      <c r="F2215">
        <v>4012839</v>
      </c>
      <c r="G2215" t="s">
        <v>788</v>
      </c>
      <c r="H2215">
        <v>3.75</v>
      </c>
      <c r="I2215">
        <v>1</v>
      </c>
      <c r="J2215">
        <v>3.75</v>
      </c>
      <c r="K2215" s="91"/>
      <c r="M2215"/>
    </row>
    <row r="2216" spans="1:13" hidden="1" x14ac:dyDescent="0.25">
      <c r="A2216" t="s">
        <v>106</v>
      </c>
      <c r="B2216" t="s">
        <v>392</v>
      </c>
      <c r="C2216" s="2">
        <v>45597</v>
      </c>
      <c r="D2216" s="91">
        <v>5</v>
      </c>
      <c r="E2216" t="s">
        <v>26</v>
      </c>
      <c r="F2216">
        <v>4012844</v>
      </c>
      <c r="G2216" t="s">
        <v>788</v>
      </c>
      <c r="H2216">
        <v>5</v>
      </c>
      <c r="I2216">
        <v>0</v>
      </c>
      <c r="J2216">
        <v>0</v>
      </c>
      <c r="K2216" s="91"/>
      <c r="M2216"/>
    </row>
    <row r="2217" spans="1:13" x14ac:dyDescent="0.25">
      <c r="A2217" t="s">
        <v>31</v>
      </c>
      <c r="B2217" t="s">
        <v>390</v>
      </c>
      <c r="C2217" s="2">
        <v>45597</v>
      </c>
      <c r="D2217" s="91">
        <v>0</v>
      </c>
      <c r="E2217" t="s">
        <v>5</v>
      </c>
      <c r="F2217">
        <v>4012848</v>
      </c>
      <c r="G2217" t="s">
        <v>788</v>
      </c>
      <c r="H2217">
        <v>3.75</v>
      </c>
      <c r="I2217">
        <v>1</v>
      </c>
      <c r="J2217">
        <v>3.75</v>
      </c>
      <c r="K2217" s="91"/>
      <c r="M2217"/>
    </row>
    <row r="2218" spans="1:13" x14ac:dyDescent="0.25">
      <c r="A2218" t="s">
        <v>31</v>
      </c>
      <c r="B2218" t="s">
        <v>734</v>
      </c>
      <c r="C2218" s="2">
        <v>45597</v>
      </c>
      <c r="D2218" s="91">
        <v>0</v>
      </c>
      <c r="E2218" t="s">
        <v>5</v>
      </c>
      <c r="F2218">
        <v>4012851</v>
      </c>
      <c r="G2218" t="s">
        <v>788</v>
      </c>
      <c r="H2218">
        <v>3.75</v>
      </c>
      <c r="I2218">
        <v>1</v>
      </c>
      <c r="J2218">
        <v>3.75</v>
      </c>
      <c r="K2218" s="91"/>
      <c r="M2218"/>
    </row>
    <row r="2219" spans="1:13" x14ac:dyDescent="0.25">
      <c r="A2219" t="s">
        <v>31</v>
      </c>
      <c r="B2219" t="s">
        <v>734</v>
      </c>
      <c r="C2219" s="2">
        <v>45597</v>
      </c>
      <c r="D2219" s="91">
        <v>0</v>
      </c>
      <c r="E2219" t="s">
        <v>5</v>
      </c>
      <c r="F2219">
        <v>4012852</v>
      </c>
      <c r="G2219" t="s">
        <v>788</v>
      </c>
      <c r="H2219">
        <v>3.75</v>
      </c>
      <c r="I2219">
        <v>1</v>
      </c>
      <c r="J2219">
        <v>3.75</v>
      </c>
      <c r="K2219" s="91"/>
      <c r="M2219"/>
    </row>
    <row r="2220" spans="1:13" hidden="1" x14ac:dyDescent="0.25">
      <c r="A2220" t="s">
        <v>106</v>
      </c>
      <c r="B2220" t="s">
        <v>444</v>
      </c>
      <c r="C2220" s="2">
        <v>45597</v>
      </c>
      <c r="D2220" s="91">
        <v>5</v>
      </c>
      <c r="E2220" t="s">
        <v>5</v>
      </c>
      <c r="F2220">
        <v>4012859</v>
      </c>
      <c r="G2220" t="s">
        <v>788</v>
      </c>
      <c r="H2220">
        <v>5</v>
      </c>
      <c r="I2220">
        <v>0</v>
      </c>
      <c r="J2220">
        <v>0</v>
      </c>
      <c r="K2220" s="91"/>
      <c r="M2220"/>
    </row>
    <row r="2221" spans="1:13" hidden="1" x14ac:dyDescent="0.25">
      <c r="A2221" t="s">
        <v>106</v>
      </c>
      <c r="B2221" t="s">
        <v>581</v>
      </c>
      <c r="C2221" s="2">
        <v>45597</v>
      </c>
      <c r="D2221" s="91">
        <v>5</v>
      </c>
      <c r="E2221" t="s">
        <v>5</v>
      </c>
      <c r="F2221">
        <v>4012860</v>
      </c>
      <c r="G2221" t="s">
        <v>788</v>
      </c>
      <c r="H2221">
        <v>5</v>
      </c>
      <c r="I2221">
        <v>0</v>
      </c>
      <c r="J2221">
        <v>0</v>
      </c>
      <c r="K2221" s="91"/>
      <c r="M2221"/>
    </row>
    <row r="2222" spans="1:13" hidden="1" x14ac:dyDescent="0.25">
      <c r="A2222" t="s">
        <v>106</v>
      </c>
      <c r="B2222" t="s">
        <v>432</v>
      </c>
      <c r="C2222" s="2">
        <v>45597</v>
      </c>
      <c r="D2222" s="91">
        <v>5</v>
      </c>
      <c r="E2222" t="s">
        <v>26</v>
      </c>
      <c r="F2222">
        <v>4012861</v>
      </c>
      <c r="G2222" t="s">
        <v>788</v>
      </c>
      <c r="H2222">
        <v>5</v>
      </c>
      <c r="I2222">
        <v>0</v>
      </c>
      <c r="J2222">
        <v>0</v>
      </c>
      <c r="K2222" s="91"/>
      <c r="M2222"/>
    </row>
    <row r="2223" spans="1:13" hidden="1" x14ac:dyDescent="0.25">
      <c r="A2223" t="s">
        <v>106</v>
      </c>
      <c r="B2223" t="s">
        <v>55</v>
      </c>
      <c r="C2223" s="2">
        <v>45597</v>
      </c>
      <c r="D2223" s="91">
        <v>0</v>
      </c>
      <c r="E2223" t="s">
        <v>5</v>
      </c>
      <c r="F2223">
        <v>4012864</v>
      </c>
      <c r="G2223" t="s">
        <v>788</v>
      </c>
      <c r="H2223">
        <v>0</v>
      </c>
      <c r="I2223">
        <v>0</v>
      </c>
      <c r="J2223">
        <v>0</v>
      </c>
      <c r="K2223" s="91"/>
      <c r="M2223"/>
    </row>
    <row r="2224" spans="1:13" hidden="1" x14ac:dyDescent="0.25">
      <c r="A2224" t="s">
        <v>106</v>
      </c>
      <c r="B2224" t="s">
        <v>55</v>
      </c>
      <c r="C2224" s="2">
        <v>45597</v>
      </c>
      <c r="D2224" s="91">
        <v>0</v>
      </c>
      <c r="E2224" t="s">
        <v>5</v>
      </c>
      <c r="F2224">
        <v>4012865</v>
      </c>
      <c r="G2224" t="s">
        <v>788</v>
      </c>
      <c r="H2224">
        <v>0</v>
      </c>
      <c r="I2224">
        <v>0</v>
      </c>
      <c r="J2224">
        <v>0</v>
      </c>
      <c r="K2224" s="91"/>
      <c r="M2224"/>
    </row>
    <row r="2225" spans="1:13" hidden="1" x14ac:dyDescent="0.25">
      <c r="A2225" t="s">
        <v>106</v>
      </c>
      <c r="B2225" t="s">
        <v>60</v>
      </c>
      <c r="C2225" s="2">
        <v>45597</v>
      </c>
      <c r="D2225" s="91">
        <v>5</v>
      </c>
      <c r="E2225" t="s">
        <v>5</v>
      </c>
      <c r="F2225">
        <v>4012872</v>
      </c>
      <c r="G2225" t="s">
        <v>788</v>
      </c>
      <c r="H2225">
        <v>5</v>
      </c>
      <c r="I2225">
        <v>0</v>
      </c>
      <c r="J2225">
        <v>0</v>
      </c>
      <c r="K2225" s="91"/>
      <c r="M2225"/>
    </row>
    <row r="2226" spans="1:13" hidden="1" x14ac:dyDescent="0.25">
      <c r="A2226" t="s">
        <v>106</v>
      </c>
      <c r="B2226" t="s">
        <v>60</v>
      </c>
      <c r="C2226" s="2">
        <v>45597</v>
      </c>
      <c r="D2226" s="91">
        <v>5</v>
      </c>
      <c r="E2226" t="s">
        <v>5</v>
      </c>
      <c r="F2226">
        <v>4012873</v>
      </c>
      <c r="G2226" t="s">
        <v>788</v>
      </c>
      <c r="H2226">
        <v>5</v>
      </c>
      <c r="I2226">
        <v>0</v>
      </c>
      <c r="J2226">
        <v>0</v>
      </c>
      <c r="K2226" s="91"/>
      <c r="M2226"/>
    </row>
    <row r="2227" spans="1:13" hidden="1" x14ac:dyDescent="0.25">
      <c r="A2227" t="s">
        <v>92</v>
      </c>
      <c r="B2227" t="s">
        <v>55</v>
      </c>
      <c r="C2227" s="2">
        <v>45597</v>
      </c>
      <c r="D2227" s="91">
        <v>0</v>
      </c>
      <c r="E2227" t="s">
        <v>5</v>
      </c>
      <c r="F2227">
        <v>4012879</v>
      </c>
      <c r="G2227" t="s">
        <v>788</v>
      </c>
      <c r="H2227">
        <v>0</v>
      </c>
      <c r="I2227">
        <v>0</v>
      </c>
      <c r="J2227">
        <v>0</v>
      </c>
      <c r="K2227" s="91"/>
      <c r="M2227"/>
    </row>
    <row r="2228" spans="1:13" hidden="1" x14ac:dyDescent="0.25">
      <c r="A2228" t="s">
        <v>92</v>
      </c>
      <c r="B2228" t="s">
        <v>444</v>
      </c>
      <c r="C2228" s="2">
        <v>45597</v>
      </c>
      <c r="D2228" s="91">
        <v>0</v>
      </c>
      <c r="E2228" t="s">
        <v>5</v>
      </c>
      <c r="F2228">
        <v>4012880</v>
      </c>
      <c r="G2228" t="s">
        <v>788</v>
      </c>
      <c r="H2228">
        <v>0</v>
      </c>
      <c r="I2228">
        <v>0</v>
      </c>
      <c r="J2228">
        <v>0</v>
      </c>
      <c r="K2228" s="91"/>
      <c r="M2228"/>
    </row>
    <row r="2229" spans="1:13" x14ac:dyDescent="0.25">
      <c r="A2229" t="s">
        <v>31</v>
      </c>
      <c r="B2229" t="s">
        <v>336</v>
      </c>
      <c r="C2229" s="2">
        <v>45597</v>
      </c>
      <c r="D2229" s="91">
        <v>0</v>
      </c>
      <c r="E2229" t="s">
        <v>5</v>
      </c>
      <c r="F2229">
        <v>4012887</v>
      </c>
      <c r="G2229" t="s">
        <v>788</v>
      </c>
      <c r="H2229">
        <v>3.75</v>
      </c>
      <c r="I2229">
        <v>1</v>
      </c>
      <c r="J2229">
        <v>3.75</v>
      </c>
      <c r="K2229" s="91"/>
      <c r="M2229"/>
    </row>
    <row r="2230" spans="1:13" x14ac:dyDescent="0.25">
      <c r="A2230" t="s">
        <v>31</v>
      </c>
      <c r="B2230" t="s">
        <v>390</v>
      </c>
      <c r="C2230" s="2">
        <v>45597</v>
      </c>
      <c r="D2230" s="91">
        <v>0</v>
      </c>
      <c r="E2230" t="s">
        <v>5</v>
      </c>
      <c r="F2230">
        <v>4012888</v>
      </c>
      <c r="G2230" t="s">
        <v>788</v>
      </c>
      <c r="H2230">
        <v>3.75</v>
      </c>
      <c r="I2230">
        <v>1</v>
      </c>
      <c r="J2230">
        <v>3.75</v>
      </c>
      <c r="K2230" s="91"/>
      <c r="M2230"/>
    </row>
    <row r="2231" spans="1:13" hidden="1" x14ac:dyDescent="0.25">
      <c r="A2231" t="s">
        <v>92</v>
      </c>
      <c r="B2231" t="s">
        <v>432</v>
      </c>
      <c r="C2231" s="2">
        <v>45597</v>
      </c>
      <c r="D2231" s="91">
        <v>0</v>
      </c>
      <c r="E2231" t="s">
        <v>26</v>
      </c>
      <c r="F2231">
        <v>4012889</v>
      </c>
      <c r="G2231" t="s">
        <v>788</v>
      </c>
      <c r="H2231">
        <v>0</v>
      </c>
      <c r="I2231">
        <v>0</v>
      </c>
      <c r="J2231">
        <v>0</v>
      </c>
      <c r="K2231" s="91"/>
      <c r="M2231"/>
    </row>
    <row r="2232" spans="1:13" hidden="1" x14ac:dyDescent="0.25">
      <c r="A2232" t="s">
        <v>92</v>
      </c>
      <c r="B2232" t="s">
        <v>470</v>
      </c>
      <c r="C2232" s="2">
        <v>45597</v>
      </c>
      <c r="D2232" s="91">
        <v>0</v>
      </c>
      <c r="E2232" t="s">
        <v>5</v>
      </c>
      <c r="F2232">
        <v>4012890</v>
      </c>
      <c r="G2232" t="s">
        <v>788</v>
      </c>
      <c r="H2232">
        <v>0</v>
      </c>
      <c r="I2232">
        <v>0</v>
      </c>
      <c r="J2232">
        <v>0</v>
      </c>
      <c r="K2232" s="91"/>
      <c r="M2232"/>
    </row>
    <row r="2233" spans="1:13" x14ac:dyDescent="0.25">
      <c r="A2233" t="s">
        <v>31</v>
      </c>
      <c r="B2233" t="s">
        <v>59</v>
      </c>
      <c r="C2233" s="2">
        <v>45597</v>
      </c>
      <c r="D2233" s="91">
        <v>0</v>
      </c>
      <c r="E2233" t="s">
        <v>5</v>
      </c>
      <c r="F2233">
        <v>4012891</v>
      </c>
      <c r="G2233" t="s">
        <v>788</v>
      </c>
      <c r="H2233">
        <v>3.75</v>
      </c>
      <c r="I2233">
        <v>1</v>
      </c>
      <c r="J2233">
        <v>3.75</v>
      </c>
      <c r="K2233" s="91"/>
      <c r="M2233"/>
    </row>
    <row r="2234" spans="1:13" x14ac:dyDescent="0.25">
      <c r="A2234" t="s">
        <v>31</v>
      </c>
      <c r="B2234" t="s">
        <v>59</v>
      </c>
      <c r="C2234" s="2">
        <v>45597</v>
      </c>
      <c r="D2234" s="91">
        <v>0</v>
      </c>
      <c r="E2234" t="s">
        <v>5</v>
      </c>
      <c r="F2234">
        <v>4012892</v>
      </c>
      <c r="G2234" t="s">
        <v>788</v>
      </c>
      <c r="H2234">
        <v>3.75</v>
      </c>
      <c r="I2234">
        <v>1</v>
      </c>
      <c r="J2234">
        <v>3.75</v>
      </c>
      <c r="K2234" s="91"/>
      <c r="M2234"/>
    </row>
    <row r="2235" spans="1:13" x14ac:dyDescent="0.25">
      <c r="A2235" t="s">
        <v>31</v>
      </c>
      <c r="B2235" t="s">
        <v>698</v>
      </c>
      <c r="C2235" s="2">
        <v>45597</v>
      </c>
      <c r="D2235" s="91">
        <v>0</v>
      </c>
      <c r="E2235" t="s">
        <v>5</v>
      </c>
      <c r="F2235">
        <v>4012895</v>
      </c>
      <c r="G2235" t="s">
        <v>788</v>
      </c>
      <c r="H2235">
        <v>0</v>
      </c>
      <c r="I2235">
        <v>0</v>
      </c>
      <c r="J2235">
        <v>0</v>
      </c>
      <c r="K2235" s="91"/>
      <c r="M2235"/>
    </row>
    <row r="2236" spans="1:13" x14ac:dyDescent="0.25">
      <c r="A2236" t="s">
        <v>31</v>
      </c>
      <c r="B2236" t="s">
        <v>390</v>
      </c>
      <c r="C2236" s="2">
        <v>45597</v>
      </c>
      <c r="D2236" s="91">
        <v>0</v>
      </c>
      <c r="E2236" t="s">
        <v>5</v>
      </c>
      <c r="F2236">
        <v>4012896</v>
      </c>
      <c r="G2236" t="s">
        <v>788</v>
      </c>
      <c r="H2236">
        <v>3.75</v>
      </c>
      <c r="I2236">
        <v>1</v>
      </c>
      <c r="J2236">
        <v>3.75</v>
      </c>
      <c r="K2236" s="91"/>
      <c r="M2236"/>
    </row>
    <row r="2237" spans="1:13" x14ac:dyDescent="0.25">
      <c r="A2237" t="s">
        <v>31</v>
      </c>
      <c r="B2237" t="s">
        <v>59</v>
      </c>
      <c r="C2237" s="2">
        <v>45597</v>
      </c>
      <c r="D2237" s="91">
        <v>0</v>
      </c>
      <c r="E2237" t="s">
        <v>5</v>
      </c>
      <c r="F2237">
        <v>4012897</v>
      </c>
      <c r="G2237" t="s">
        <v>788</v>
      </c>
      <c r="H2237">
        <v>3.75</v>
      </c>
      <c r="I2237">
        <v>1</v>
      </c>
      <c r="J2237">
        <v>3.75</v>
      </c>
      <c r="K2237" s="91"/>
      <c r="M2237"/>
    </row>
    <row r="2238" spans="1:13" x14ac:dyDescent="0.25">
      <c r="A2238" t="s">
        <v>31</v>
      </c>
      <c r="B2238" t="s">
        <v>55</v>
      </c>
      <c r="C2238" s="2">
        <v>45597</v>
      </c>
      <c r="D2238" s="91">
        <v>3.75</v>
      </c>
      <c r="E2238" t="s">
        <v>5</v>
      </c>
      <c r="F2238">
        <v>4012898</v>
      </c>
      <c r="G2238" t="s">
        <v>788</v>
      </c>
      <c r="H2238">
        <v>3.75</v>
      </c>
      <c r="I2238">
        <v>0</v>
      </c>
      <c r="J2238">
        <v>0</v>
      </c>
      <c r="K2238" s="91"/>
      <c r="M2238"/>
    </row>
    <row r="2239" spans="1:13" hidden="1" x14ac:dyDescent="0.25">
      <c r="A2239" t="s">
        <v>92</v>
      </c>
      <c r="B2239" t="s">
        <v>470</v>
      </c>
      <c r="C2239" s="2">
        <v>45597</v>
      </c>
      <c r="D2239" s="91">
        <v>0</v>
      </c>
      <c r="E2239" t="s">
        <v>5</v>
      </c>
      <c r="F2239">
        <v>4012902</v>
      </c>
      <c r="G2239" t="s">
        <v>788</v>
      </c>
      <c r="H2239">
        <v>0</v>
      </c>
      <c r="I2239">
        <v>0</v>
      </c>
      <c r="J2239">
        <v>0</v>
      </c>
      <c r="K2239" s="91"/>
      <c r="M2239"/>
    </row>
    <row r="2240" spans="1:13" hidden="1" x14ac:dyDescent="0.25">
      <c r="A2240" t="s">
        <v>92</v>
      </c>
      <c r="B2240" t="s">
        <v>470</v>
      </c>
      <c r="C2240" s="2">
        <v>45597</v>
      </c>
      <c r="D2240" s="91">
        <v>5.5</v>
      </c>
      <c r="E2240" t="s">
        <v>5</v>
      </c>
      <c r="F2240">
        <v>4012904</v>
      </c>
      <c r="G2240" t="s">
        <v>788</v>
      </c>
      <c r="H2240">
        <v>5.5</v>
      </c>
      <c r="I2240">
        <v>0</v>
      </c>
      <c r="J2240">
        <v>0</v>
      </c>
      <c r="K2240" s="91"/>
      <c r="M2240"/>
    </row>
    <row r="2241" spans="1:13" hidden="1" x14ac:dyDescent="0.25">
      <c r="A2241" t="s">
        <v>92</v>
      </c>
      <c r="B2241" t="s">
        <v>392</v>
      </c>
      <c r="C2241" s="2">
        <v>45597</v>
      </c>
      <c r="D2241" s="91">
        <v>0</v>
      </c>
      <c r="E2241" t="s">
        <v>26</v>
      </c>
      <c r="F2241">
        <v>4012905</v>
      </c>
      <c r="G2241" t="s">
        <v>788</v>
      </c>
      <c r="H2241">
        <v>0</v>
      </c>
      <c r="I2241">
        <v>0</v>
      </c>
      <c r="J2241">
        <v>0</v>
      </c>
      <c r="K2241" s="91"/>
      <c r="M2241"/>
    </row>
    <row r="2242" spans="1:13" hidden="1" x14ac:dyDescent="0.25">
      <c r="A2242" t="s">
        <v>92</v>
      </c>
      <c r="B2242" t="s">
        <v>582</v>
      </c>
      <c r="C2242" s="2">
        <v>45597</v>
      </c>
      <c r="D2242" s="91">
        <v>0</v>
      </c>
      <c r="E2242" t="s">
        <v>26</v>
      </c>
      <c r="F2242">
        <v>4012906</v>
      </c>
      <c r="G2242" t="s">
        <v>788</v>
      </c>
      <c r="H2242">
        <v>0</v>
      </c>
      <c r="I2242">
        <v>0</v>
      </c>
      <c r="J2242">
        <v>0</v>
      </c>
      <c r="K2242" s="91"/>
      <c r="M2242"/>
    </row>
    <row r="2243" spans="1:13" x14ac:dyDescent="0.25">
      <c r="A2243" t="s">
        <v>31</v>
      </c>
      <c r="B2243" t="s">
        <v>55</v>
      </c>
      <c r="C2243" s="2">
        <v>45597</v>
      </c>
      <c r="D2243" s="91">
        <v>3.75</v>
      </c>
      <c r="E2243" t="s">
        <v>19</v>
      </c>
      <c r="F2243">
        <v>4012911</v>
      </c>
      <c r="G2243" t="s">
        <v>788</v>
      </c>
      <c r="H2243">
        <v>3.75</v>
      </c>
      <c r="I2243">
        <v>0</v>
      </c>
      <c r="J2243">
        <v>0</v>
      </c>
      <c r="K2243" s="91"/>
      <c r="M2243"/>
    </row>
    <row r="2244" spans="1:13" x14ac:dyDescent="0.25">
      <c r="A2244" t="s">
        <v>31</v>
      </c>
      <c r="B2244" t="s">
        <v>55</v>
      </c>
      <c r="C2244" s="2">
        <v>45597</v>
      </c>
      <c r="D2244" s="91">
        <v>0</v>
      </c>
      <c r="E2244" t="s">
        <v>19</v>
      </c>
      <c r="F2244">
        <v>4012912</v>
      </c>
      <c r="G2244" t="s">
        <v>788</v>
      </c>
      <c r="H2244">
        <v>3.75</v>
      </c>
      <c r="I2244">
        <v>1</v>
      </c>
      <c r="J2244">
        <v>3.75</v>
      </c>
      <c r="K2244" s="91"/>
      <c r="M2244"/>
    </row>
    <row r="2245" spans="1:13" hidden="1" x14ac:dyDescent="0.25">
      <c r="A2245" t="s">
        <v>106</v>
      </c>
      <c r="B2245" t="s">
        <v>432</v>
      </c>
      <c r="C2245" s="2">
        <v>45597</v>
      </c>
      <c r="D2245" s="91">
        <v>0</v>
      </c>
      <c r="E2245" t="s">
        <v>26</v>
      </c>
      <c r="F2245">
        <v>4012913</v>
      </c>
      <c r="G2245" t="s">
        <v>788</v>
      </c>
      <c r="H2245">
        <v>0</v>
      </c>
      <c r="I2245">
        <v>0</v>
      </c>
      <c r="J2245">
        <v>0</v>
      </c>
      <c r="K2245" s="91"/>
      <c r="M2245"/>
    </row>
    <row r="2246" spans="1:13" hidden="1" x14ac:dyDescent="0.25">
      <c r="A2246" t="s">
        <v>106</v>
      </c>
      <c r="B2246" t="s">
        <v>444</v>
      </c>
      <c r="C2246" s="2">
        <v>45597</v>
      </c>
      <c r="D2246" s="91">
        <v>0</v>
      </c>
      <c r="E2246" t="s">
        <v>5</v>
      </c>
      <c r="F2246">
        <v>4012914</v>
      </c>
      <c r="G2246" t="s">
        <v>788</v>
      </c>
      <c r="H2246">
        <v>0</v>
      </c>
      <c r="I2246">
        <v>0</v>
      </c>
      <c r="J2246">
        <v>0</v>
      </c>
      <c r="K2246" s="91"/>
      <c r="M2246"/>
    </row>
    <row r="2247" spans="1:13" hidden="1" x14ac:dyDescent="0.25">
      <c r="A2247" t="s">
        <v>106</v>
      </c>
      <c r="B2247" t="s">
        <v>55</v>
      </c>
      <c r="C2247" s="2">
        <v>45597</v>
      </c>
      <c r="D2247" s="91">
        <v>5</v>
      </c>
      <c r="E2247" t="s">
        <v>5</v>
      </c>
      <c r="F2247">
        <v>4012918</v>
      </c>
      <c r="G2247" t="s">
        <v>788</v>
      </c>
      <c r="H2247">
        <v>5</v>
      </c>
      <c r="I2247">
        <v>0</v>
      </c>
      <c r="J2247">
        <v>0</v>
      </c>
      <c r="K2247" s="91"/>
      <c r="M2247"/>
    </row>
    <row r="2248" spans="1:13" hidden="1" x14ac:dyDescent="0.25">
      <c r="A2248" t="s">
        <v>106</v>
      </c>
      <c r="B2248" t="s">
        <v>581</v>
      </c>
      <c r="C2248" s="2">
        <v>45597</v>
      </c>
      <c r="D2248" s="91">
        <v>0</v>
      </c>
      <c r="E2248" t="s">
        <v>5</v>
      </c>
      <c r="F2248">
        <v>4012919</v>
      </c>
      <c r="G2248" t="s">
        <v>788</v>
      </c>
      <c r="H2248">
        <v>5</v>
      </c>
      <c r="I2248">
        <v>1</v>
      </c>
      <c r="J2248">
        <v>5</v>
      </c>
      <c r="K2248" s="91"/>
      <c r="M2248"/>
    </row>
    <row r="2249" spans="1:13" hidden="1" x14ac:dyDescent="0.25">
      <c r="A2249" t="s">
        <v>92</v>
      </c>
      <c r="B2249" t="s">
        <v>55</v>
      </c>
      <c r="C2249" s="2">
        <v>45597</v>
      </c>
      <c r="D2249" s="91">
        <v>0</v>
      </c>
      <c r="E2249" t="s">
        <v>5</v>
      </c>
      <c r="F2249">
        <v>4012923</v>
      </c>
      <c r="G2249" t="s">
        <v>788</v>
      </c>
      <c r="H2249">
        <v>0</v>
      </c>
      <c r="I2249">
        <v>0</v>
      </c>
      <c r="J2249">
        <v>0</v>
      </c>
      <c r="K2249" s="91"/>
      <c r="M2249"/>
    </row>
    <row r="2250" spans="1:13" hidden="1" x14ac:dyDescent="0.25">
      <c r="A2250" t="s">
        <v>106</v>
      </c>
      <c r="B2250" t="s">
        <v>331</v>
      </c>
      <c r="C2250" s="2">
        <v>45597</v>
      </c>
      <c r="D2250" s="91">
        <v>0</v>
      </c>
      <c r="E2250" t="s">
        <v>5</v>
      </c>
      <c r="F2250">
        <v>4012926</v>
      </c>
      <c r="G2250" t="s">
        <v>788</v>
      </c>
      <c r="H2250">
        <v>0</v>
      </c>
      <c r="I2250">
        <v>0</v>
      </c>
      <c r="J2250">
        <v>0</v>
      </c>
      <c r="K2250" s="91"/>
      <c r="M2250"/>
    </row>
    <row r="2251" spans="1:13" hidden="1" x14ac:dyDescent="0.25">
      <c r="A2251" t="s">
        <v>92</v>
      </c>
      <c r="B2251" t="s">
        <v>392</v>
      </c>
      <c r="C2251" s="2">
        <v>45597</v>
      </c>
      <c r="D2251" s="91">
        <v>0</v>
      </c>
      <c r="E2251" t="s">
        <v>26</v>
      </c>
      <c r="F2251">
        <v>4012934</v>
      </c>
      <c r="G2251" t="s">
        <v>788</v>
      </c>
      <c r="H2251">
        <v>0</v>
      </c>
      <c r="I2251">
        <v>0</v>
      </c>
      <c r="J2251">
        <v>0</v>
      </c>
      <c r="K2251" s="91"/>
      <c r="M2251"/>
    </row>
    <row r="2252" spans="1:13" hidden="1" x14ac:dyDescent="0.25">
      <c r="A2252" t="s">
        <v>92</v>
      </c>
      <c r="B2252" t="s">
        <v>55</v>
      </c>
      <c r="C2252" s="2">
        <v>45597</v>
      </c>
      <c r="D2252" s="91">
        <v>0</v>
      </c>
      <c r="E2252" t="s">
        <v>5</v>
      </c>
      <c r="F2252">
        <v>4012935</v>
      </c>
      <c r="G2252" t="s">
        <v>788</v>
      </c>
      <c r="H2252">
        <v>0</v>
      </c>
      <c r="I2252">
        <v>0</v>
      </c>
      <c r="J2252">
        <v>0</v>
      </c>
      <c r="K2252" s="91"/>
      <c r="M2252"/>
    </row>
    <row r="2253" spans="1:13" hidden="1" x14ac:dyDescent="0.25">
      <c r="A2253" t="s">
        <v>106</v>
      </c>
      <c r="B2253" t="s">
        <v>370</v>
      </c>
      <c r="C2253" s="2">
        <v>45597</v>
      </c>
      <c r="D2253" s="91">
        <v>5</v>
      </c>
      <c r="E2253" t="s">
        <v>5</v>
      </c>
      <c r="F2253">
        <v>4012936</v>
      </c>
      <c r="G2253" t="s">
        <v>788</v>
      </c>
      <c r="H2253">
        <v>5</v>
      </c>
      <c r="I2253">
        <v>0</v>
      </c>
      <c r="J2253">
        <v>0</v>
      </c>
      <c r="K2253" s="91"/>
      <c r="M2253"/>
    </row>
    <row r="2254" spans="1:13" hidden="1" x14ac:dyDescent="0.25">
      <c r="A2254" t="s">
        <v>106</v>
      </c>
      <c r="B2254" t="s">
        <v>370</v>
      </c>
      <c r="C2254" s="2">
        <v>45597</v>
      </c>
      <c r="D2254" s="91">
        <v>5</v>
      </c>
      <c r="E2254" t="s">
        <v>5</v>
      </c>
      <c r="F2254">
        <v>4012937</v>
      </c>
      <c r="G2254" t="s">
        <v>788</v>
      </c>
      <c r="H2254">
        <v>5</v>
      </c>
      <c r="I2254">
        <v>0</v>
      </c>
      <c r="J2254">
        <v>0</v>
      </c>
      <c r="K2254" s="91"/>
      <c r="M2254"/>
    </row>
    <row r="2255" spans="1:13" x14ac:dyDescent="0.25">
      <c r="A2255" t="s">
        <v>31</v>
      </c>
      <c r="B2255" t="s">
        <v>55</v>
      </c>
      <c r="C2255" s="2">
        <v>45597</v>
      </c>
      <c r="D2255" s="91">
        <v>0</v>
      </c>
      <c r="E2255" t="s">
        <v>19</v>
      </c>
      <c r="F2255">
        <v>4012940</v>
      </c>
      <c r="G2255" t="s">
        <v>788</v>
      </c>
      <c r="H2255">
        <v>3.75</v>
      </c>
      <c r="I2255">
        <v>1</v>
      </c>
      <c r="J2255">
        <v>3.75</v>
      </c>
      <c r="K2255" s="91"/>
      <c r="M2255"/>
    </row>
    <row r="2256" spans="1:13" x14ac:dyDescent="0.25">
      <c r="A2256" t="s">
        <v>31</v>
      </c>
      <c r="B2256" t="s">
        <v>390</v>
      </c>
      <c r="C2256" s="2">
        <v>45597</v>
      </c>
      <c r="D2256" s="91">
        <v>0</v>
      </c>
      <c r="E2256" t="s">
        <v>5</v>
      </c>
      <c r="F2256">
        <v>4012941</v>
      </c>
      <c r="G2256" t="s">
        <v>788</v>
      </c>
      <c r="H2256">
        <v>3.75</v>
      </c>
      <c r="I2256">
        <v>1</v>
      </c>
      <c r="J2256">
        <v>3.75</v>
      </c>
      <c r="K2256" s="91"/>
      <c r="M2256"/>
    </row>
    <row r="2257" spans="1:13" hidden="1" x14ac:dyDescent="0.25">
      <c r="A2257" t="s">
        <v>106</v>
      </c>
      <c r="B2257" t="s">
        <v>406</v>
      </c>
      <c r="C2257" s="2">
        <v>45597</v>
      </c>
      <c r="D2257" s="91">
        <v>0</v>
      </c>
      <c r="E2257" t="s">
        <v>26</v>
      </c>
      <c r="F2257">
        <v>4012944</v>
      </c>
      <c r="G2257" t="s">
        <v>788</v>
      </c>
      <c r="H2257">
        <v>0</v>
      </c>
      <c r="I2257">
        <v>0</v>
      </c>
      <c r="J2257">
        <v>0</v>
      </c>
      <c r="K2257" s="91"/>
      <c r="M2257"/>
    </row>
    <row r="2258" spans="1:13" x14ac:dyDescent="0.25">
      <c r="A2258" t="s">
        <v>31</v>
      </c>
      <c r="B2258" t="s">
        <v>59</v>
      </c>
      <c r="C2258" s="2">
        <v>45597</v>
      </c>
      <c r="D2258" s="91">
        <v>0</v>
      </c>
      <c r="E2258" t="s">
        <v>5</v>
      </c>
      <c r="F2258">
        <v>4012950</v>
      </c>
      <c r="G2258" t="s">
        <v>788</v>
      </c>
      <c r="H2258">
        <v>3.75</v>
      </c>
      <c r="I2258">
        <v>1</v>
      </c>
      <c r="J2258">
        <v>3.75</v>
      </c>
      <c r="K2258" s="91"/>
      <c r="M2258"/>
    </row>
    <row r="2259" spans="1:13" hidden="1" x14ac:dyDescent="0.25">
      <c r="A2259" t="s">
        <v>106</v>
      </c>
      <c r="B2259" t="s">
        <v>392</v>
      </c>
      <c r="C2259" s="2">
        <v>45597</v>
      </c>
      <c r="D2259" s="91">
        <v>0</v>
      </c>
      <c r="E2259" t="s">
        <v>5</v>
      </c>
      <c r="F2259">
        <v>4012953</v>
      </c>
      <c r="G2259" t="s">
        <v>788</v>
      </c>
      <c r="H2259">
        <v>0</v>
      </c>
      <c r="I2259">
        <v>0</v>
      </c>
      <c r="J2259">
        <v>0</v>
      </c>
      <c r="K2259" s="91"/>
      <c r="M2259"/>
    </row>
    <row r="2260" spans="1:13" hidden="1" x14ac:dyDescent="0.25">
      <c r="A2260" t="s">
        <v>106</v>
      </c>
      <c r="B2260" t="s">
        <v>56</v>
      </c>
      <c r="C2260" s="2">
        <v>45597</v>
      </c>
      <c r="D2260" s="91">
        <v>0</v>
      </c>
      <c r="E2260" t="s">
        <v>5</v>
      </c>
      <c r="F2260">
        <v>4012954</v>
      </c>
      <c r="G2260" t="s">
        <v>788</v>
      </c>
      <c r="H2260">
        <v>0</v>
      </c>
      <c r="I2260">
        <v>0</v>
      </c>
      <c r="J2260">
        <v>0</v>
      </c>
      <c r="K2260" s="91"/>
      <c r="M2260"/>
    </row>
    <row r="2261" spans="1:13" x14ac:dyDescent="0.25">
      <c r="A2261" t="s">
        <v>31</v>
      </c>
      <c r="B2261" t="s">
        <v>59</v>
      </c>
      <c r="C2261" s="2">
        <v>45597</v>
      </c>
      <c r="D2261" s="91">
        <v>0</v>
      </c>
      <c r="E2261" t="s">
        <v>5</v>
      </c>
      <c r="F2261">
        <v>4012957</v>
      </c>
      <c r="G2261" t="s">
        <v>788</v>
      </c>
      <c r="H2261">
        <v>3.75</v>
      </c>
      <c r="I2261">
        <v>1</v>
      </c>
      <c r="J2261">
        <v>3.75</v>
      </c>
      <c r="K2261" s="91"/>
      <c r="M2261"/>
    </row>
    <row r="2262" spans="1:13" hidden="1" x14ac:dyDescent="0.25">
      <c r="A2262" t="s">
        <v>106</v>
      </c>
      <c r="B2262" t="s">
        <v>432</v>
      </c>
      <c r="C2262" s="2">
        <v>45597</v>
      </c>
      <c r="D2262" s="91">
        <v>0</v>
      </c>
      <c r="E2262" t="s">
        <v>26</v>
      </c>
      <c r="F2262">
        <v>4012963</v>
      </c>
      <c r="G2262" t="s">
        <v>788</v>
      </c>
      <c r="H2262">
        <v>0</v>
      </c>
      <c r="I2262">
        <v>0</v>
      </c>
      <c r="J2262">
        <v>0</v>
      </c>
      <c r="K2262" s="91"/>
      <c r="M2262"/>
    </row>
    <row r="2263" spans="1:13" x14ac:dyDescent="0.25">
      <c r="A2263" t="s">
        <v>31</v>
      </c>
      <c r="B2263" t="s">
        <v>390</v>
      </c>
      <c r="C2263" s="2">
        <v>45597</v>
      </c>
      <c r="D2263" s="91">
        <v>0</v>
      </c>
      <c r="E2263" t="s">
        <v>5</v>
      </c>
      <c r="F2263">
        <v>4012975</v>
      </c>
      <c r="G2263" t="s">
        <v>788</v>
      </c>
      <c r="H2263">
        <v>3.75</v>
      </c>
      <c r="I2263">
        <v>1</v>
      </c>
      <c r="J2263">
        <v>3.75</v>
      </c>
      <c r="K2263" s="91"/>
      <c r="M2263"/>
    </row>
    <row r="2264" spans="1:13" x14ac:dyDescent="0.25">
      <c r="A2264" t="s">
        <v>31</v>
      </c>
      <c r="B2264" t="s">
        <v>734</v>
      </c>
      <c r="C2264" s="2">
        <v>45597</v>
      </c>
      <c r="D2264" s="91">
        <v>0</v>
      </c>
      <c r="E2264" t="s">
        <v>5</v>
      </c>
      <c r="F2264">
        <v>4012977</v>
      </c>
      <c r="G2264" t="s">
        <v>788</v>
      </c>
      <c r="H2264">
        <v>3.75</v>
      </c>
      <c r="I2264">
        <v>1</v>
      </c>
      <c r="J2264">
        <v>3.75</v>
      </c>
      <c r="K2264" s="91"/>
      <c r="M2264"/>
    </row>
    <row r="2265" spans="1:13" x14ac:dyDescent="0.25">
      <c r="A2265" t="s">
        <v>31</v>
      </c>
      <c r="B2265" t="s">
        <v>734</v>
      </c>
      <c r="C2265" s="2">
        <v>45597</v>
      </c>
      <c r="D2265" s="91">
        <v>0</v>
      </c>
      <c r="E2265" t="s">
        <v>5</v>
      </c>
      <c r="F2265">
        <v>4012978</v>
      </c>
      <c r="G2265" t="s">
        <v>788</v>
      </c>
      <c r="H2265">
        <v>3.75</v>
      </c>
      <c r="I2265">
        <v>1</v>
      </c>
      <c r="J2265">
        <v>3.75</v>
      </c>
      <c r="K2265" s="91"/>
      <c r="M2265"/>
    </row>
    <row r="2266" spans="1:13" x14ac:dyDescent="0.25">
      <c r="A2266" t="s">
        <v>31</v>
      </c>
      <c r="B2266" t="s">
        <v>734</v>
      </c>
      <c r="C2266" s="2">
        <v>45597</v>
      </c>
      <c r="D2266" s="91">
        <v>0</v>
      </c>
      <c r="E2266" t="s">
        <v>5</v>
      </c>
      <c r="F2266">
        <v>4012979</v>
      </c>
      <c r="G2266" t="s">
        <v>788</v>
      </c>
      <c r="H2266">
        <v>3.75</v>
      </c>
      <c r="I2266">
        <v>1</v>
      </c>
      <c r="J2266">
        <v>3.75</v>
      </c>
      <c r="K2266" s="91"/>
      <c r="M2266"/>
    </row>
    <row r="2267" spans="1:13" x14ac:dyDescent="0.25">
      <c r="A2267" t="s">
        <v>31</v>
      </c>
      <c r="B2267" t="s">
        <v>734</v>
      </c>
      <c r="C2267" s="2">
        <v>45597</v>
      </c>
      <c r="D2267" s="91">
        <v>3.75</v>
      </c>
      <c r="E2267" t="s">
        <v>5</v>
      </c>
      <c r="F2267">
        <v>4012982</v>
      </c>
      <c r="G2267" t="s">
        <v>788</v>
      </c>
      <c r="H2267">
        <v>3.75</v>
      </c>
      <c r="I2267">
        <v>0</v>
      </c>
      <c r="J2267">
        <v>0</v>
      </c>
      <c r="K2267" s="91"/>
      <c r="M2267"/>
    </row>
    <row r="2268" spans="1:13" x14ac:dyDescent="0.25">
      <c r="A2268" t="s">
        <v>31</v>
      </c>
      <c r="B2268" t="s">
        <v>734</v>
      </c>
      <c r="C2268" s="2">
        <v>45597</v>
      </c>
      <c r="D2268" s="91">
        <v>0</v>
      </c>
      <c r="E2268" t="s">
        <v>5</v>
      </c>
      <c r="F2268">
        <v>4012983</v>
      </c>
      <c r="G2268" t="s">
        <v>788</v>
      </c>
      <c r="H2268">
        <v>3.75</v>
      </c>
      <c r="I2268">
        <v>1</v>
      </c>
      <c r="J2268">
        <v>3.75</v>
      </c>
      <c r="K2268" s="91"/>
      <c r="M2268"/>
    </row>
    <row r="2269" spans="1:13" x14ac:dyDescent="0.25">
      <c r="A2269" t="s">
        <v>31</v>
      </c>
      <c r="B2269" t="s">
        <v>734</v>
      </c>
      <c r="C2269" s="2">
        <v>45597</v>
      </c>
      <c r="D2269" s="91">
        <v>0</v>
      </c>
      <c r="E2269" t="s">
        <v>5</v>
      </c>
      <c r="F2269">
        <v>4012986</v>
      </c>
      <c r="G2269" t="s">
        <v>788</v>
      </c>
      <c r="H2269">
        <v>3.75</v>
      </c>
      <c r="I2269">
        <v>1</v>
      </c>
      <c r="J2269">
        <v>3.75</v>
      </c>
      <c r="K2269" s="91"/>
      <c r="M2269"/>
    </row>
    <row r="2270" spans="1:13" x14ac:dyDescent="0.25">
      <c r="A2270" t="s">
        <v>31</v>
      </c>
      <c r="B2270" t="s">
        <v>55</v>
      </c>
      <c r="C2270" s="2">
        <v>45597</v>
      </c>
      <c r="D2270" s="91">
        <v>0</v>
      </c>
      <c r="E2270" t="s">
        <v>19</v>
      </c>
      <c r="F2270">
        <v>4012987</v>
      </c>
      <c r="G2270" t="s">
        <v>788</v>
      </c>
      <c r="H2270">
        <v>3.75</v>
      </c>
      <c r="I2270">
        <v>1</v>
      </c>
      <c r="J2270">
        <v>3.75</v>
      </c>
      <c r="K2270" s="91"/>
      <c r="M2270"/>
    </row>
    <row r="2271" spans="1:13" hidden="1" x14ac:dyDescent="0.25">
      <c r="A2271" t="s">
        <v>106</v>
      </c>
      <c r="B2271" t="s">
        <v>432</v>
      </c>
      <c r="C2271" s="2">
        <v>45597</v>
      </c>
      <c r="D2271" s="91">
        <v>0</v>
      </c>
      <c r="E2271" t="s">
        <v>26</v>
      </c>
      <c r="F2271">
        <v>4012993</v>
      </c>
      <c r="G2271" t="s">
        <v>788</v>
      </c>
      <c r="H2271">
        <v>0</v>
      </c>
      <c r="I2271">
        <v>0</v>
      </c>
      <c r="J2271">
        <v>0</v>
      </c>
      <c r="K2271" s="91"/>
      <c r="M2271"/>
    </row>
    <row r="2272" spans="1:13" hidden="1" x14ac:dyDescent="0.25">
      <c r="A2272" t="s">
        <v>106</v>
      </c>
      <c r="B2272" t="s">
        <v>470</v>
      </c>
      <c r="C2272" s="2">
        <v>45597</v>
      </c>
      <c r="D2272" s="91">
        <v>0</v>
      </c>
      <c r="E2272" t="s">
        <v>5</v>
      </c>
      <c r="F2272">
        <v>4013001</v>
      </c>
      <c r="G2272" t="s">
        <v>788</v>
      </c>
      <c r="H2272">
        <v>0</v>
      </c>
      <c r="I2272">
        <v>0</v>
      </c>
      <c r="J2272">
        <v>0</v>
      </c>
      <c r="K2272" s="91"/>
      <c r="M2272"/>
    </row>
    <row r="2273" spans="1:13" x14ac:dyDescent="0.25">
      <c r="A2273" t="s">
        <v>31</v>
      </c>
      <c r="B2273" t="s">
        <v>59</v>
      </c>
      <c r="C2273" s="2">
        <v>45597</v>
      </c>
      <c r="D2273" s="91">
        <v>0</v>
      </c>
      <c r="E2273" t="s">
        <v>5</v>
      </c>
      <c r="F2273">
        <v>4013003</v>
      </c>
      <c r="G2273" t="s">
        <v>788</v>
      </c>
      <c r="H2273">
        <v>3.75</v>
      </c>
      <c r="I2273">
        <v>1</v>
      </c>
      <c r="J2273">
        <v>3.75</v>
      </c>
      <c r="K2273" s="91"/>
      <c r="M2273"/>
    </row>
    <row r="2274" spans="1:13" hidden="1" x14ac:dyDescent="0.25">
      <c r="A2274" t="s">
        <v>92</v>
      </c>
      <c r="B2274" t="s">
        <v>55</v>
      </c>
      <c r="C2274" s="2">
        <v>45597</v>
      </c>
      <c r="D2274" s="91">
        <v>0</v>
      </c>
      <c r="E2274" t="s">
        <v>5</v>
      </c>
      <c r="F2274">
        <v>4013008</v>
      </c>
      <c r="G2274" t="s">
        <v>788</v>
      </c>
      <c r="H2274">
        <v>5.5</v>
      </c>
      <c r="I2274">
        <v>1</v>
      </c>
      <c r="J2274">
        <v>5.5</v>
      </c>
      <c r="K2274" s="91"/>
      <c r="M2274"/>
    </row>
    <row r="2275" spans="1:13" hidden="1" x14ac:dyDescent="0.25">
      <c r="A2275" t="s">
        <v>92</v>
      </c>
      <c r="B2275" t="s">
        <v>461</v>
      </c>
      <c r="C2275" s="2">
        <v>45597</v>
      </c>
      <c r="D2275" s="91">
        <v>0</v>
      </c>
      <c r="E2275" t="s">
        <v>5</v>
      </c>
      <c r="F2275">
        <v>4013009</v>
      </c>
      <c r="G2275" t="s">
        <v>788</v>
      </c>
      <c r="H2275">
        <v>5</v>
      </c>
      <c r="I2275">
        <v>1</v>
      </c>
      <c r="J2275">
        <v>5</v>
      </c>
      <c r="K2275" s="91"/>
      <c r="M2275"/>
    </row>
    <row r="2276" spans="1:13" hidden="1" x14ac:dyDescent="0.25">
      <c r="A2276" t="s">
        <v>106</v>
      </c>
      <c r="B2276" t="s">
        <v>55</v>
      </c>
      <c r="C2276" s="2">
        <v>45597</v>
      </c>
      <c r="D2276" s="91">
        <v>0</v>
      </c>
      <c r="E2276" t="s">
        <v>5</v>
      </c>
      <c r="F2276">
        <v>4013020</v>
      </c>
      <c r="G2276" t="s">
        <v>788</v>
      </c>
      <c r="H2276">
        <v>0</v>
      </c>
      <c r="I2276">
        <v>0</v>
      </c>
      <c r="J2276">
        <v>0</v>
      </c>
      <c r="K2276" s="91"/>
      <c r="M2276"/>
    </row>
    <row r="2277" spans="1:13" hidden="1" x14ac:dyDescent="0.25">
      <c r="A2277" t="s">
        <v>106</v>
      </c>
      <c r="B2277" t="s">
        <v>470</v>
      </c>
      <c r="C2277" s="2">
        <v>45597</v>
      </c>
      <c r="D2277" s="91">
        <v>0</v>
      </c>
      <c r="E2277" t="s">
        <v>5</v>
      </c>
      <c r="F2277">
        <v>4013021</v>
      </c>
      <c r="G2277" t="s">
        <v>788</v>
      </c>
      <c r="H2277">
        <v>0</v>
      </c>
      <c r="I2277">
        <v>0</v>
      </c>
      <c r="J2277">
        <v>0</v>
      </c>
      <c r="K2277" s="91"/>
      <c r="M2277"/>
    </row>
    <row r="2278" spans="1:13" hidden="1" x14ac:dyDescent="0.25">
      <c r="A2278" t="s">
        <v>106</v>
      </c>
      <c r="B2278" t="s">
        <v>406</v>
      </c>
      <c r="C2278" s="2">
        <v>45597</v>
      </c>
      <c r="D2278" s="91">
        <v>5</v>
      </c>
      <c r="E2278" t="s">
        <v>26</v>
      </c>
      <c r="F2278">
        <v>4013026</v>
      </c>
      <c r="G2278" t="s">
        <v>788</v>
      </c>
      <c r="H2278">
        <v>5</v>
      </c>
      <c r="I2278">
        <v>0</v>
      </c>
      <c r="J2278">
        <v>0</v>
      </c>
      <c r="K2278" s="91"/>
      <c r="M2278"/>
    </row>
    <row r="2279" spans="1:13" hidden="1" x14ac:dyDescent="0.25">
      <c r="A2279" t="s">
        <v>106</v>
      </c>
      <c r="B2279" t="s">
        <v>392</v>
      </c>
      <c r="C2279" s="2">
        <v>45597</v>
      </c>
      <c r="D2279" s="91">
        <v>0</v>
      </c>
      <c r="E2279" t="s">
        <v>26</v>
      </c>
      <c r="F2279">
        <v>4013030</v>
      </c>
      <c r="G2279" t="s">
        <v>788</v>
      </c>
      <c r="H2279">
        <v>0</v>
      </c>
      <c r="I2279">
        <v>0</v>
      </c>
      <c r="J2279">
        <v>0</v>
      </c>
      <c r="K2279" s="91"/>
      <c r="M2279"/>
    </row>
    <row r="2280" spans="1:13" hidden="1" x14ac:dyDescent="0.25">
      <c r="A2280" t="s">
        <v>92</v>
      </c>
      <c r="B2280" t="s">
        <v>60</v>
      </c>
      <c r="C2280" s="2">
        <v>45597</v>
      </c>
      <c r="D2280" s="91">
        <v>5</v>
      </c>
      <c r="E2280" t="s">
        <v>5</v>
      </c>
      <c r="F2280">
        <v>4013033</v>
      </c>
      <c r="G2280" t="s">
        <v>788</v>
      </c>
      <c r="H2280">
        <v>5</v>
      </c>
      <c r="I2280">
        <v>0</v>
      </c>
      <c r="J2280">
        <v>0</v>
      </c>
      <c r="K2280" s="91"/>
      <c r="M2280"/>
    </row>
    <row r="2281" spans="1:13" hidden="1" x14ac:dyDescent="0.25">
      <c r="A2281" t="s">
        <v>92</v>
      </c>
      <c r="B2281" t="s">
        <v>581</v>
      </c>
      <c r="C2281" s="2">
        <v>45596</v>
      </c>
      <c r="D2281" s="91">
        <v>5</v>
      </c>
      <c r="E2281" t="s">
        <v>5</v>
      </c>
      <c r="F2281">
        <v>4013036</v>
      </c>
      <c r="G2281" t="s">
        <v>788</v>
      </c>
      <c r="H2281">
        <v>5</v>
      </c>
      <c r="I2281">
        <v>0</v>
      </c>
      <c r="J2281">
        <v>0</v>
      </c>
      <c r="K2281" s="91"/>
      <c r="M2281"/>
    </row>
    <row r="2282" spans="1:13" hidden="1" x14ac:dyDescent="0.25">
      <c r="A2282" t="s">
        <v>106</v>
      </c>
      <c r="B2282" t="s">
        <v>581</v>
      </c>
      <c r="C2282" s="2">
        <v>45593</v>
      </c>
      <c r="D2282" s="91">
        <v>5</v>
      </c>
      <c r="E2282" t="s">
        <v>5</v>
      </c>
      <c r="F2282">
        <v>4013037</v>
      </c>
      <c r="G2282" t="s">
        <v>788</v>
      </c>
      <c r="H2282">
        <v>5</v>
      </c>
      <c r="I2282">
        <v>0</v>
      </c>
      <c r="J2282">
        <v>0</v>
      </c>
      <c r="K2282" s="91"/>
      <c r="M2282"/>
    </row>
    <row r="2283" spans="1:13" hidden="1" x14ac:dyDescent="0.25">
      <c r="A2283" t="s">
        <v>106</v>
      </c>
      <c r="B2283" t="s">
        <v>390</v>
      </c>
      <c r="C2283" s="2">
        <v>45593</v>
      </c>
      <c r="D2283" s="91">
        <v>0</v>
      </c>
      <c r="E2283" t="s">
        <v>5</v>
      </c>
      <c r="F2283">
        <v>4013038</v>
      </c>
      <c r="G2283" t="s">
        <v>788</v>
      </c>
      <c r="H2283">
        <v>0</v>
      </c>
      <c r="I2283">
        <v>0</v>
      </c>
      <c r="J2283">
        <v>0</v>
      </c>
      <c r="K2283" s="91"/>
      <c r="M2283"/>
    </row>
    <row r="2284" spans="1:13" hidden="1" x14ac:dyDescent="0.25">
      <c r="A2284" t="s">
        <v>92</v>
      </c>
      <c r="B2284" t="s">
        <v>461</v>
      </c>
      <c r="C2284" s="2">
        <v>45596</v>
      </c>
      <c r="D2284" s="91">
        <v>5.5</v>
      </c>
      <c r="E2284" t="s">
        <v>5</v>
      </c>
      <c r="F2284">
        <v>4013039</v>
      </c>
      <c r="G2284" t="s">
        <v>788</v>
      </c>
      <c r="H2284">
        <v>5.5</v>
      </c>
      <c r="I2284">
        <v>0</v>
      </c>
      <c r="J2284">
        <v>0</v>
      </c>
      <c r="K2284" s="91"/>
      <c r="M2284"/>
    </row>
    <row r="2285" spans="1:13" x14ac:dyDescent="0.25">
      <c r="A2285" t="s">
        <v>31</v>
      </c>
      <c r="B2285" t="s">
        <v>55</v>
      </c>
      <c r="C2285" s="2">
        <v>45590</v>
      </c>
      <c r="D2285" s="91">
        <v>0</v>
      </c>
      <c r="E2285" t="s">
        <v>19</v>
      </c>
      <c r="F2285">
        <v>4013040</v>
      </c>
      <c r="G2285" t="s">
        <v>788</v>
      </c>
      <c r="H2285">
        <v>0</v>
      </c>
      <c r="I2285">
        <v>0</v>
      </c>
      <c r="J2285">
        <v>0</v>
      </c>
      <c r="K2285" s="91"/>
      <c r="M2285"/>
    </row>
    <row r="2286" spans="1:13" hidden="1" x14ac:dyDescent="0.25">
      <c r="A2286" t="s">
        <v>106</v>
      </c>
      <c r="B2286" t="s">
        <v>331</v>
      </c>
      <c r="C2286" s="2">
        <v>45591</v>
      </c>
      <c r="D2286" s="91">
        <v>5</v>
      </c>
      <c r="E2286" t="s">
        <v>5</v>
      </c>
      <c r="F2286">
        <v>4013043</v>
      </c>
      <c r="G2286" t="s">
        <v>788</v>
      </c>
      <c r="H2286">
        <v>5</v>
      </c>
      <c r="I2286">
        <v>0</v>
      </c>
      <c r="J2286">
        <v>0</v>
      </c>
      <c r="K2286" s="91"/>
      <c r="M2286"/>
    </row>
    <row r="2287" spans="1:13" hidden="1" x14ac:dyDescent="0.25">
      <c r="A2287" t="s">
        <v>106</v>
      </c>
      <c r="B2287" t="s">
        <v>55</v>
      </c>
      <c r="C2287" s="2">
        <v>45592</v>
      </c>
      <c r="D2287" s="91">
        <v>5</v>
      </c>
      <c r="E2287" t="s">
        <v>5</v>
      </c>
      <c r="F2287">
        <v>4013044</v>
      </c>
      <c r="G2287" t="s">
        <v>788</v>
      </c>
      <c r="H2287">
        <v>5</v>
      </c>
      <c r="I2287">
        <v>0</v>
      </c>
      <c r="J2287">
        <v>0</v>
      </c>
      <c r="K2287" s="91"/>
      <c r="M2287"/>
    </row>
    <row r="2288" spans="1:13" x14ac:dyDescent="0.25">
      <c r="A2288" t="s">
        <v>31</v>
      </c>
      <c r="B2288" t="s">
        <v>392</v>
      </c>
      <c r="C2288" s="2">
        <v>45591</v>
      </c>
      <c r="D2288" s="91">
        <v>0</v>
      </c>
      <c r="E2288" t="s">
        <v>5</v>
      </c>
      <c r="F2288">
        <v>4013045</v>
      </c>
      <c r="G2288" t="s">
        <v>788</v>
      </c>
      <c r="H2288">
        <v>0</v>
      </c>
      <c r="I2288">
        <v>0</v>
      </c>
      <c r="J2288">
        <v>0</v>
      </c>
      <c r="K2288" s="91"/>
      <c r="M2288"/>
    </row>
    <row r="2289" spans="1:13" x14ac:dyDescent="0.25">
      <c r="A2289" t="s">
        <v>31</v>
      </c>
      <c r="B2289" t="s">
        <v>55</v>
      </c>
      <c r="C2289" s="2">
        <v>45592</v>
      </c>
      <c r="D2289" s="91">
        <v>0</v>
      </c>
      <c r="E2289" t="s">
        <v>19</v>
      </c>
      <c r="F2289">
        <v>4013046</v>
      </c>
      <c r="G2289" t="s">
        <v>788</v>
      </c>
      <c r="H2289">
        <v>0</v>
      </c>
      <c r="I2289">
        <v>0</v>
      </c>
      <c r="J2289">
        <v>0</v>
      </c>
      <c r="K2289" s="91"/>
      <c r="M2289"/>
    </row>
    <row r="2290" spans="1:13" hidden="1" x14ac:dyDescent="0.25">
      <c r="A2290" t="s">
        <v>92</v>
      </c>
      <c r="B2290" t="s">
        <v>392</v>
      </c>
      <c r="C2290" s="2">
        <v>45597</v>
      </c>
      <c r="D2290" s="91">
        <v>5.5</v>
      </c>
      <c r="E2290" t="s">
        <v>26</v>
      </c>
      <c r="F2290">
        <v>4013047</v>
      </c>
      <c r="G2290" t="s">
        <v>788</v>
      </c>
      <c r="H2290">
        <v>5.5</v>
      </c>
      <c r="I2290">
        <v>0</v>
      </c>
      <c r="J2290">
        <v>0</v>
      </c>
      <c r="K2290" s="91"/>
      <c r="M2290"/>
    </row>
    <row r="2291" spans="1:13" hidden="1" x14ac:dyDescent="0.25">
      <c r="A2291" t="s">
        <v>92</v>
      </c>
      <c r="B2291" t="s">
        <v>461</v>
      </c>
      <c r="C2291" s="2">
        <v>45597</v>
      </c>
      <c r="D2291" s="91">
        <v>5.5</v>
      </c>
      <c r="E2291" t="s">
        <v>5</v>
      </c>
      <c r="F2291">
        <v>4013048</v>
      </c>
      <c r="G2291" t="s">
        <v>788</v>
      </c>
      <c r="H2291">
        <v>5.5</v>
      </c>
      <c r="I2291">
        <v>0</v>
      </c>
      <c r="J2291">
        <v>0</v>
      </c>
      <c r="K2291" s="91"/>
      <c r="M2291"/>
    </row>
    <row r="2292" spans="1:13" hidden="1" x14ac:dyDescent="0.25">
      <c r="A2292" t="s">
        <v>92</v>
      </c>
      <c r="B2292" t="s">
        <v>390</v>
      </c>
      <c r="C2292" s="2">
        <v>45594</v>
      </c>
      <c r="D2292" s="91">
        <v>5.5</v>
      </c>
      <c r="E2292" t="s">
        <v>5</v>
      </c>
      <c r="F2292">
        <v>4013051</v>
      </c>
      <c r="G2292" t="s">
        <v>788</v>
      </c>
      <c r="H2292">
        <v>5.5</v>
      </c>
      <c r="I2292">
        <v>0</v>
      </c>
      <c r="J2292">
        <v>0</v>
      </c>
      <c r="K2292" s="91"/>
      <c r="M2292"/>
    </row>
    <row r="2293" spans="1:13" hidden="1" x14ac:dyDescent="0.25">
      <c r="A2293" t="s">
        <v>92</v>
      </c>
      <c r="B2293" t="s">
        <v>55</v>
      </c>
      <c r="C2293" s="2">
        <v>45594</v>
      </c>
      <c r="D2293" s="91">
        <v>5</v>
      </c>
      <c r="E2293" t="s">
        <v>5</v>
      </c>
      <c r="F2293">
        <v>4013052</v>
      </c>
      <c r="G2293" t="s">
        <v>788</v>
      </c>
      <c r="H2293">
        <v>5</v>
      </c>
      <c r="I2293">
        <v>0</v>
      </c>
      <c r="J2293">
        <v>0</v>
      </c>
      <c r="K2293" s="91"/>
      <c r="M2293"/>
    </row>
    <row r="2294" spans="1:13" x14ac:dyDescent="0.25">
      <c r="A2294" t="s">
        <v>31</v>
      </c>
      <c r="B2294" t="s">
        <v>734</v>
      </c>
      <c r="C2294" s="2">
        <v>45594</v>
      </c>
      <c r="D2294" s="91">
        <v>0</v>
      </c>
      <c r="E2294" t="s">
        <v>5</v>
      </c>
      <c r="F2294">
        <v>4013055</v>
      </c>
      <c r="G2294" t="s">
        <v>788</v>
      </c>
      <c r="H2294">
        <v>3.75</v>
      </c>
      <c r="I2294">
        <v>1</v>
      </c>
      <c r="J2294">
        <v>3.75</v>
      </c>
      <c r="K2294" s="91"/>
      <c r="M2294"/>
    </row>
    <row r="2295" spans="1:13" x14ac:dyDescent="0.25">
      <c r="A2295" t="s">
        <v>31</v>
      </c>
      <c r="B2295" t="s">
        <v>734</v>
      </c>
      <c r="C2295" s="2">
        <v>45596</v>
      </c>
      <c r="D2295" s="91">
        <v>0</v>
      </c>
      <c r="E2295" t="s">
        <v>5</v>
      </c>
      <c r="F2295">
        <v>4013056</v>
      </c>
      <c r="G2295" t="s">
        <v>788</v>
      </c>
      <c r="H2295">
        <v>3.75</v>
      </c>
      <c r="I2295">
        <v>1</v>
      </c>
      <c r="J2295">
        <v>3.75</v>
      </c>
      <c r="K2295" s="91"/>
      <c r="M2295"/>
    </row>
    <row r="2296" spans="1:13" x14ac:dyDescent="0.25">
      <c r="A2296" t="s">
        <v>31</v>
      </c>
      <c r="B2296" t="s">
        <v>734</v>
      </c>
      <c r="C2296" s="2">
        <v>45594</v>
      </c>
      <c r="D2296" s="91">
        <v>0</v>
      </c>
      <c r="E2296" t="s">
        <v>5</v>
      </c>
      <c r="F2296">
        <v>4013057</v>
      </c>
      <c r="G2296" t="s">
        <v>788</v>
      </c>
      <c r="H2296">
        <v>3.75</v>
      </c>
      <c r="I2296">
        <v>1</v>
      </c>
      <c r="J2296">
        <v>3.75</v>
      </c>
      <c r="K2296" s="91"/>
      <c r="M2296"/>
    </row>
    <row r="2297" spans="1:13" x14ac:dyDescent="0.25">
      <c r="A2297" t="s">
        <v>31</v>
      </c>
      <c r="B2297" t="s">
        <v>336</v>
      </c>
      <c r="C2297" s="2">
        <v>45596</v>
      </c>
      <c r="D2297" s="91">
        <v>3.75</v>
      </c>
      <c r="E2297" t="s">
        <v>5</v>
      </c>
      <c r="F2297">
        <v>4013058</v>
      </c>
      <c r="G2297" t="s">
        <v>788</v>
      </c>
      <c r="H2297">
        <v>3.75</v>
      </c>
      <c r="I2297">
        <v>0</v>
      </c>
      <c r="J2297">
        <v>0</v>
      </c>
      <c r="K2297" s="91"/>
      <c r="M2297"/>
    </row>
    <row r="2298" spans="1:13" x14ac:dyDescent="0.25">
      <c r="A2298" t="s">
        <v>31</v>
      </c>
      <c r="B2298" t="s">
        <v>55</v>
      </c>
      <c r="C2298" s="2">
        <v>45590</v>
      </c>
      <c r="D2298" s="91">
        <v>0</v>
      </c>
      <c r="F2298">
        <v>4013059</v>
      </c>
      <c r="G2298" t="s">
        <v>854</v>
      </c>
      <c r="H2298">
        <v>3.75</v>
      </c>
      <c r="I2298">
        <v>1</v>
      </c>
      <c r="J2298">
        <v>3.75</v>
      </c>
      <c r="K2298" s="91"/>
      <c r="M2298"/>
    </row>
    <row r="2299" spans="1:13" hidden="1" x14ac:dyDescent="0.25">
      <c r="A2299" t="s">
        <v>92</v>
      </c>
      <c r="B2299" t="s">
        <v>432</v>
      </c>
      <c r="C2299" s="2">
        <v>45596</v>
      </c>
      <c r="D2299" s="91">
        <v>5</v>
      </c>
      <c r="E2299" t="s">
        <v>26</v>
      </c>
      <c r="F2299">
        <v>4013060</v>
      </c>
      <c r="G2299" t="s">
        <v>788</v>
      </c>
      <c r="H2299">
        <v>5</v>
      </c>
      <c r="I2299">
        <v>0</v>
      </c>
      <c r="J2299">
        <v>0</v>
      </c>
      <c r="K2299" s="91"/>
      <c r="M2299"/>
    </row>
    <row r="2300" spans="1:13" hidden="1" x14ac:dyDescent="0.25">
      <c r="A2300" t="s">
        <v>92</v>
      </c>
      <c r="B2300" t="s">
        <v>56</v>
      </c>
      <c r="C2300" s="2">
        <v>45596</v>
      </c>
      <c r="D2300" s="91">
        <v>5</v>
      </c>
      <c r="E2300" t="s">
        <v>5</v>
      </c>
      <c r="F2300">
        <v>4013061</v>
      </c>
      <c r="G2300" t="s">
        <v>788</v>
      </c>
      <c r="H2300">
        <v>5</v>
      </c>
      <c r="I2300">
        <v>0</v>
      </c>
      <c r="J2300">
        <v>0</v>
      </c>
      <c r="K2300" s="91"/>
      <c r="M2300"/>
    </row>
    <row r="2301" spans="1:13" hidden="1" x14ac:dyDescent="0.25">
      <c r="A2301" t="s">
        <v>92</v>
      </c>
      <c r="B2301" t="s">
        <v>55</v>
      </c>
      <c r="C2301" s="2">
        <v>45594</v>
      </c>
      <c r="D2301" s="91">
        <v>0</v>
      </c>
      <c r="E2301" t="s">
        <v>5</v>
      </c>
      <c r="F2301">
        <v>4013062</v>
      </c>
      <c r="G2301" t="s">
        <v>788</v>
      </c>
      <c r="H2301">
        <v>0</v>
      </c>
      <c r="I2301">
        <v>0</v>
      </c>
      <c r="J2301">
        <v>0</v>
      </c>
      <c r="K2301" s="91"/>
      <c r="M2301"/>
    </row>
    <row r="2302" spans="1:13" hidden="1" x14ac:dyDescent="0.25">
      <c r="A2302" t="s">
        <v>92</v>
      </c>
      <c r="B2302" t="s">
        <v>390</v>
      </c>
      <c r="C2302" s="2">
        <v>45595</v>
      </c>
      <c r="D2302" s="91">
        <v>0</v>
      </c>
      <c r="E2302" t="s">
        <v>5</v>
      </c>
      <c r="F2302">
        <v>4013063</v>
      </c>
      <c r="G2302" t="s">
        <v>788</v>
      </c>
      <c r="H2302">
        <v>0</v>
      </c>
      <c r="I2302">
        <v>0</v>
      </c>
      <c r="J2302">
        <v>0</v>
      </c>
      <c r="K2302" s="91"/>
      <c r="M2302"/>
    </row>
    <row r="2303" spans="1:13" hidden="1" x14ac:dyDescent="0.25">
      <c r="A2303" t="s">
        <v>92</v>
      </c>
      <c r="B2303" t="s">
        <v>444</v>
      </c>
      <c r="C2303" s="2">
        <v>45596</v>
      </c>
      <c r="D2303" s="91">
        <v>0</v>
      </c>
      <c r="E2303" t="s">
        <v>5</v>
      </c>
      <c r="F2303">
        <v>4013064</v>
      </c>
      <c r="G2303" t="s">
        <v>788</v>
      </c>
      <c r="H2303">
        <v>0</v>
      </c>
      <c r="I2303">
        <v>0</v>
      </c>
      <c r="J2303">
        <v>0</v>
      </c>
      <c r="K2303" s="91"/>
      <c r="M2303"/>
    </row>
    <row r="2304" spans="1:13" hidden="1" x14ac:dyDescent="0.25">
      <c r="A2304" t="s">
        <v>92</v>
      </c>
      <c r="B2304" t="s">
        <v>432</v>
      </c>
      <c r="C2304" s="2">
        <v>45594</v>
      </c>
      <c r="D2304" s="91">
        <v>0</v>
      </c>
      <c r="E2304" t="s">
        <v>26</v>
      </c>
      <c r="F2304">
        <v>4013065</v>
      </c>
      <c r="G2304" t="s">
        <v>788</v>
      </c>
      <c r="H2304">
        <v>0</v>
      </c>
      <c r="I2304">
        <v>0</v>
      </c>
      <c r="J2304">
        <v>0</v>
      </c>
      <c r="K2304" s="91"/>
      <c r="M2304"/>
    </row>
    <row r="2305" spans="1:13" hidden="1" x14ac:dyDescent="0.25">
      <c r="A2305" t="s">
        <v>92</v>
      </c>
      <c r="B2305" t="s">
        <v>390</v>
      </c>
      <c r="C2305" s="2">
        <v>45595</v>
      </c>
      <c r="D2305" s="91">
        <v>0</v>
      </c>
      <c r="E2305" t="s">
        <v>5</v>
      </c>
      <c r="F2305">
        <v>4013066</v>
      </c>
      <c r="G2305" t="s">
        <v>788</v>
      </c>
      <c r="H2305">
        <v>0</v>
      </c>
      <c r="I2305">
        <v>0</v>
      </c>
      <c r="J2305">
        <v>0</v>
      </c>
      <c r="K2305" s="91"/>
      <c r="M2305"/>
    </row>
    <row r="2306" spans="1:13" hidden="1" x14ac:dyDescent="0.25">
      <c r="A2306" t="s">
        <v>92</v>
      </c>
      <c r="B2306" t="s">
        <v>331</v>
      </c>
      <c r="C2306" s="2">
        <v>45596</v>
      </c>
      <c r="D2306" s="91">
        <v>0</v>
      </c>
      <c r="E2306" t="s">
        <v>5</v>
      </c>
      <c r="F2306">
        <v>4013067</v>
      </c>
      <c r="G2306" t="s">
        <v>788</v>
      </c>
      <c r="H2306">
        <v>0</v>
      </c>
      <c r="I2306">
        <v>0</v>
      </c>
      <c r="J2306">
        <v>0</v>
      </c>
      <c r="K2306" s="91"/>
      <c r="M2306"/>
    </row>
    <row r="2307" spans="1:13" hidden="1" x14ac:dyDescent="0.25">
      <c r="A2307" t="s">
        <v>92</v>
      </c>
      <c r="B2307" t="s">
        <v>370</v>
      </c>
      <c r="C2307" s="2">
        <v>45591</v>
      </c>
      <c r="D2307" s="91">
        <v>5.5</v>
      </c>
      <c r="E2307" t="s">
        <v>5</v>
      </c>
      <c r="F2307">
        <v>4013083</v>
      </c>
      <c r="G2307" t="s">
        <v>788</v>
      </c>
      <c r="H2307">
        <v>5.5</v>
      </c>
      <c r="I2307">
        <v>0</v>
      </c>
      <c r="J2307">
        <v>0</v>
      </c>
      <c r="K2307" s="91"/>
      <c r="M2307"/>
    </row>
    <row r="2308" spans="1:13" x14ac:dyDescent="0.25">
      <c r="A2308" t="s">
        <v>31</v>
      </c>
      <c r="B2308" t="s">
        <v>55</v>
      </c>
      <c r="C2308" s="2">
        <v>45597</v>
      </c>
      <c r="D2308" s="91">
        <v>0</v>
      </c>
      <c r="E2308" t="s">
        <v>19</v>
      </c>
      <c r="F2308">
        <v>4013084</v>
      </c>
      <c r="G2308" t="s">
        <v>788</v>
      </c>
      <c r="H2308">
        <v>0</v>
      </c>
      <c r="I2308">
        <v>0</v>
      </c>
      <c r="J2308">
        <v>0</v>
      </c>
      <c r="K2308" s="91"/>
      <c r="M2308"/>
    </row>
    <row r="2309" spans="1:13" x14ac:dyDescent="0.25">
      <c r="A2309" t="s">
        <v>31</v>
      </c>
      <c r="B2309" t="s">
        <v>55</v>
      </c>
      <c r="C2309" s="2">
        <v>45597</v>
      </c>
      <c r="D2309" s="91">
        <v>0</v>
      </c>
      <c r="E2309" t="s">
        <v>5</v>
      </c>
      <c r="F2309">
        <v>4013085</v>
      </c>
      <c r="G2309" t="s">
        <v>788</v>
      </c>
      <c r="H2309">
        <v>3.75</v>
      </c>
      <c r="I2309">
        <v>1</v>
      </c>
      <c r="J2309">
        <v>3.75</v>
      </c>
      <c r="K2309" s="91"/>
      <c r="M2309"/>
    </row>
    <row r="2310" spans="1:13" hidden="1" x14ac:dyDescent="0.25">
      <c r="A2310" t="s">
        <v>106</v>
      </c>
      <c r="B2310" t="s">
        <v>581</v>
      </c>
      <c r="C2310" s="2">
        <v>45593</v>
      </c>
      <c r="D2310" s="91">
        <v>5</v>
      </c>
      <c r="E2310" t="s">
        <v>5</v>
      </c>
      <c r="F2310">
        <v>4013087</v>
      </c>
      <c r="G2310" t="s">
        <v>788</v>
      </c>
      <c r="H2310">
        <v>5</v>
      </c>
      <c r="I2310">
        <v>0</v>
      </c>
      <c r="J2310">
        <v>0</v>
      </c>
      <c r="K2310" s="91"/>
      <c r="M2310"/>
    </row>
    <row r="2311" spans="1:13" hidden="1" x14ac:dyDescent="0.25">
      <c r="A2311" t="s">
        <v>106</v>
      </c>
      <c r="B2311" t="s">
        <v>581</v>
      </c>
      <c r="C2311" s="2">
        <v>45593</v>
      </c>
      <c r="D2311" s="91">
        <v>0</v>
      </c>
      <c r="E2311" t="s">
        <v>5</v>
      </c>
      <c r="F2311">
        <v>4013094</v>
      </c>
      <c r="G2311" t="s">
        <v>788</v>
      </c>
      <c r="H2311">
        <v>0</v>
      </c>
      <c r="I2311">
        <v>0</v>
      </c>
      <c r="J2311">
        <v>0</v>
      </c>
      <c r="K2311" s="91"/>
      <c r="M2311"/>
    </row>
    <row r="2312" spans="1:13" hidden="1" x14ac:dyDescent="0.25">
      <c r="A2312" t="s">
        <v>106</v>
      </c>
      <c r="B2312" t="s">
        <v>581</v>
      </c>
      <c r="C2312" s="2">
        <v>45595</v>
      </c>
      <c r="D2312" s="91">
        <v>0</v>
      </c>
      <c r="E2312" t="s">
        <v>5</v>
      </c>
      <c r="F2312">
        <v>4013095</v>
      </c>
      <c r="G2312" t="s">
        <v>788</v>
      </c>
      <c r="H2312">
        <v>0</v>
      </c>
      <c r="I2312">
        <v>0</v>
      </c>
      <c r="J2312">
        <v>0</v>
      </c>
      <c r="K2312" s="91"/>
      <c r="M2312"/>
    </row>
    <row r="2313" spans="1:13" hidden="1" x14ac:dyDescent="0.25">
      <c r="A2313" t="s">
        <v>106</v>
      </c>
      <c r="B2313" t="s">
        <v>581</v>
      </c>
      <c r="C2313" s="2">
        <v>45596</v>
      </c>
      <c r="D2313" s="91">
        <v>0</v>
      </c>
      <c r="E2313" t="s">
        <v>5</v>
      </c>
      <c r="F2313">
        <v>4013096</v>
      </c>
      <c r="G2313" t="s">
        <v>788</v>
      </c>
      <c r="H2313">
        <v>0</v>
      </c>
      <c r="I2313">
        <v>0</v>
      </c>
      <c r="J2313">
        <v>0</v>
      </c>
      <c r="K2313" s="91"/>
      <c r="M2313"/>
    </row>
    <row r="2314" spans="1:13" hidden="1" x14ac:dyDescent="0.25">
      <c r="A2314" t="s">
        <v>92</v>
      </c>
      <c r="B2314" t="s">
        <v>55</v>
      </c>
      <c r="C2314" s="2">
        <v>45593</v>
      </c>
      <c r="D2314" s="91">
        <v>5.5</v>
      </c>
      <c r="E2314" t="s">
        <v>5</v>
      </c>
      <c r="F2314">
        <v>4013098</v>
      </c>
      <c r="G2314" t="s">
        <v>788</v>
      </c>
      <c r="H2314">
        <v>5.5</v>
      </c>
      <c r="I2314">
        <v>0</v>
      </c>
      <c r="J2314">
        <v>0</v>
      </c>
      <c r="K2314" s="91"/>
      <c r="M2314"/>
    </row>
    <row r="2315" spans="1:13" hidden="1" x14ac:dyDescent="0.25">
      <c r="A2315" t="s">
        <v>92</v>
      </c>
      <c r="B2315" t="s">
        <v>331</v>
      </c>
      <c r="C2315" s="2">
        <v>45591</v>
      </c>
      <c r="D2315" s="91">
        <v>3.75</v>
      </c>
      <c r="E2315" t="s">
        <v>5</v>
      </c>
      <c r="F2315">
        <v>4013100</v>
      </c>
      <c r="G2315" t="s">
        <v>788</v>
      </c>
      <c r="H2315">
        <v>3.75</v>
      </c>
      <c r="I2315">
        <v>0</v>
      </c>
      <c r="J2315">
        <v>0</v>
      </c>
      <c r="K2315" s="91"/>
      <c r="M2315"/>
    </row>
    <row r="2316" spans="1:13" x14ac:dyDescent="0.25">
      <c r="A2316" t="s">
        <v>31</v>
      </c>
      <c r="B2316" t="s">
        <v>392</v>
      </c>
      <c r="C2316" s="2">
        <v>45591</v>
      </c>
      <c r="D2316" s="91">
        <v>3.75</v>
      </c>
      <c r="E2316" t="s">
        <v>5</v>
      </c>
      <c r="F2316">
        <v>4013101</v>
      </c>
      <c r="G2316" t="s">
        <v>788</v>
      </c>
      <c r="H2316">
        <v>3.75</v>
      </c>
      <c r="I2316">
        <v>0</v>
      </c>
      <c r="J2316">
        <v>0</v>
      </c>
      <c r="K2316" s="91"/>
      <c r="M2316"/>
    </row>
    <row r="2317" spans="1:13" hidden="1" x14ac:dyDescent="0.25">
      <c r="A2317" t="s">
        <v>106</v>
      </c>
      <c r="B2317" t="s">
        <v>56</v>
      </c>
      <c r="C2317" s="2">
        <v>45596</v>
      </c>
      <c r="D2317" s="91">
        <v>5</v>
      </c>
      <c r="E2317" t="s">
        <v>5</v>
      </c>
      <c r="F2317">
        <v>4013102</v>
      </c>
      <c r="G2317" t="s">
        <v>788</v>
      </c>
      <c r="H2317">
        <v>5</v>
      </c>
      <c r="I2317">
        <v>0</v>
      </c>
      <c r="J2317">
        <v>0</v>
      </c>
      <c r="K2317" s="91"/>
      <c r="M2317"/>
    </row>
    <row r="2318" spans="1:13" x14ac:dyDescent="0.25">
      <c r="A2318" t="s">
        <v>31</v>
      </c>
      <c r="B2318" t="s">
        <v>333</v>
      </c>
      <c r="C2318" s="2">
        <v>45591</v>
      </c>
      <c r="D2318" s="91">
        <v>0</v>
      </c>
      <c r="E2318" t="s">
        <v>5</v>
      </c>
      <c r="F2318">
        <v>4013104</v>
      </c>
      <c r="G2318" t="s">
        <v>788</v>
      </c>
      <c r="H2318">
        <v>3.75</v>
      </c>
      <c r="I2318">
        <v>1</v>
      </c>
      <c r="J2318">
        <v>3.75</v>
      </c>
      <c r="K2318" s="91"/>
      <c r="M2318"/>
    </row>
    <row r="2319" spans="1:13" x14ac:dyDescent="0.25">
      <c r="A2319" t="s">
        <v>31</v>
      </c>
      <c r="B2319" t="s">
        <v>55</v>
      </c>
      <c r="C2319" s="2">
        <v>45591</v>
      </c>
      <c r="D2319" s="91">
        <v>0</v>
      </c>
      <c r="F2319">
        <v>4013105</v>
      </c>
      <c r="G2319" t="s">
        <v>854</v>
      </c>
      <c r="H2319">
        <v>3.75</v>
      </c>
      <c r="I2319">
        <v>1</v>
      </c>
      <c r="J2319">
        <v>3.75</v>
      </c>
      <c r="K2319" s="91"/>
      <c r="M2319"/>
    </row>
    <row r="2320" spans="1:13" hidden="1" x14ac:dyDescent="0.25">
      <c r="A2320" t="s">
        <v>92</v>
      </c>
      <c r="B2320" t="s">
        <v>55</v>
      </c>
      <c r="C2320" s="2">
        <v>45594</v>
      </c>
      <c r="D2320" s="91">
        <v>0</v>
      </c>
      <c r="E2320" t="s">
        <v>5</v>
      </c>
      <c r="F2320">
        <v>4013106</v>
      </c>
      <c r="G2320" t="s">
        <v>788</v>
      </c>
      <c r="H2320">
        <v>5</v>
      </c>
      <c r="I2320">
        <v>1</v>
      </c>
      <c r="J2320">
        <v>5</v>
      </c>
      <c r="K2320" s="91"/>
      <c r="M2320"/>
    </row>
    <row r="2321" spans="1:13" hidden="1" x14ac:dyDescent="0.25">
      <c r="A2321" t="s">
        <v>92</v>
      </c>
      <c r="B2321" t="s">
        <v>370</v>
      </c>
      <c r="C2321" s="2">
        <v>45594</v>
      </c>
      <c r="D2321" s="91">
        <v>0</v>
      </c>
      <c r="E2321" t="s">
        <v>5</v>
      </c>
      <c r="F2321">
        <v>4013107</v>
      </c>
      <c r="G2321" t="s">
        <v>788</v>
      </c>
      <c r="H2321">
        <v>5.5</v>
      </c>
      <c r="I2321">
        <v>1</v>
      </c>
      <c r="J2321">
        <v>5.5</v>
      </c>
      <c r="K2321" s="91"/>
      <c r="M2321"/>
    </row>
    <row r="2322" spans="1:13" hidden="1" x14ac:dyDescent="0.25">
      <c r="A2322" t="s">
        <v>92</v>
      </c>
      <c r="B2322" t="s">
        <v>55</v>
      </c>
      <c r="C2322" s="2">
        <v>45592</v>
      </c>
      <c r="D2322" s="91">
        <v>5.5</v>
      </c>
      <c r="E2322" t="s">
        <v>5</v>
      </c>
      <c r="F2322">
        <v>4013109</v>
      </c>
      <c r="G2322" t="s">
        <v>788</v>
      </c>
      <c r="H2322">
        <v>5.5</v>
      </c>
      <c r="I2322">
        <v>0</v>
      </c>
      <c r="J2322">
        <v>0</v>
      </c>
      <c r="K2322" s="91"/>
      <c r="M2322"/>
    </row>
    <row r="2323" spans="1:13" x14ac:dyDescent="0.25">
      <c r="A2323" t="s">
        <v>31</v>
      </c>
      <c r="B2323" t="s">
        <v>59</v>
      </c>
      <c r="C2323" s="2">
        <v>45594</v>
      </c>
      <c r="D2323" s="91">
        <v>0</v>
      </c>
      <c r="E2323" t="s">
        <v>5</v>
      </c>
      <c r="F2323">
        <v>4013110</v>
      </c>
      <c r="G2323" t="s">
        <v>788</v>
      </c>
      <c r="H2323">
        <v>3.75</v>
      </c>
      <c r="I2323">
        <v>1</v>
      </c>
      <c r="J2323">
        <v>3.75</v>
      </c>
      <c r="K2323" s="91"/>
      <c r="M2323"/>
    </row>
    <row r="2324" spans="1:13" x14ac:dyDescent="0.25">
      <c r="A2324" t="s">
        <v>31</v>
      </c>
      <c r="B2324" t="s">
        <v>59</v>
      </c>
      <c r="C2324" s="2">
        <v>45594</v>
      </c>
      <c r="D2324" s="91">
        <v>0</v>
      </c>
      <c r="E2324" t="s">
        <v>5</v>
      </c>
      <c r="F2324">
        <v>4013111</v>
      </c>
      <c r="G2324" t="s">
        <v>788</v>
      </c>
      <c r="H2324">
        <v>3.75</v>
      </c>
      <c r="I2324">
        <v>1</v>
      </c>
      <c r="J2324">
        <v>3.75</v>
      </c>
      <c r="K2324" s="91"/>
      <c r="M2324"/>
    </row>
    <row r="2325" spans="1:13" hidden="1" x14ac:dyDescent="0.25">
      <c r="A2325" t="s">
        <v>92</v>
      </c>
      <c r="B2325" t="s">
        <v>331</v>
      </c>
      <c r="C2325" s="2">
        <v>45592</v>
      </c>
      <c r="D2325" s="91">
        <v>0</v>
      </c>
      <c r="E2325" t="s">
        <v>5</v>
      </c>
      <c r="F2325">
        <v>4013115</v>
      </c>
      <c r="G2325" t="s">
        <v>788</v>
      </c>
      <c r="H2325">
        <v>0</v>
      </c>
      <c r="I2325">
        <v>0</v>
      </c>
      <c r="J2325">
        <v>0</v>
      </c>
      <c r="K2325" s="91"/>
      <c r="M2325"/>
    </row>
    <row r="2326" spans="1:13" hidden="1" x14ac:dyDescent="0.25">
      <c r="A2326" t="s">
        <v>92</v>
      </c>
      <c r="B2326" t="s">
        <v>331</v>
      </c>
      <c r="C2326" s="2">
        <v>45592</v>
      </c>
      <c r="D2326" s="91">
        <v>5.5</v>
      </c>
      <c r="E2326" t="s">
        <v>5</v>
      </c>
      <c r="F2326">
        <v>4013116</v>
      </c>
      <c r="G2326" t="s">
        <v>788</v>
      </c>
      <c r="H2326">
        <v>5.5</v>
      </c>
      <c r="I2326">
        <v>0</v>
      </c>
      <c r="J2326">
        <v>0</v>
      </c>
      <c r="K2326" s="91"/>
      <c r="M2326"/>
    </row>
    <row r="2327" spans="1:13" hidden="1" x14ac:dyDescent="0.25">
      <c r="A2327" t="s">
        <v>92</v>
      </c>
      <c r="B2327" t="s">
        <v>55</v>
      </c>
      <c r="C2327" s="2">
        <v>45592</v>
      </c>
      <c r="D2327" s="91">
        <v>5</v>
      </c>
      <c r="E2327" t="s">
        <v>5</v>
      </c>
      <c r="F2327">
        <v>4013117</v>
      </c>
      <c r="G2327" t="s">
        <v>788</v>
      </c>
      <c r="H2327">
        <v>5</v>
      </c>
      <c r="I2327">
        <v>0</v>
      </c>
      <c r="J2327">
        <v>0</v>
      </c>
      <c r="K2327" s="91"/>
      <c r="M2327"/>
    </row>
    <row r="2328" spans="1:13" hidden="1" x14ac:dyDescent="0.25">
      <c r="A2328" t="s">
        <v>92</v>
      </c>
      <c r="B2328" t="s">
        <v>331</v>
      </c>
      <c r="C2328" s="2">
        <v>45592</v>
      </c>
      <c r="D2328" s="91">
        <v>3</v>
      </c>
      <c r="E2328" t="s">
        <v>5</v>
      </c>
      <c r="F2328">
        <v>4013120</v>
      </c>
      <c r="G2328" t="s">
        <v>788</v>
      </c>
      <c r="H2328">
        <v>3</v>
      </c>
      <c r="I2328">
        <v>0</v>
      </c>
      <c r="J2328">
        <v>0</v>
      </c>
      <c r="K2328" s="91"/>
      <c r="M2328"/>
    </row>
    <row r="2329" spans="1:13" hidden="1" x14ac:dyDescent="0.25">
      <c r="A2329" t="s">
        <v>92</v>
      </c>
      <c r="B2329" t="s">
        <v>55</v>
      </c>
      <c r="C2329" s="2">
        <v>45592</v>
      </c>
      <c r="D2329" s="91">
        <v>5.5</v>
      </c>
      <c r="E2329" t="s">
        <v>5</v>
      </c>
      <c r="F2329">
        <v>4013121</v>
      </c>
      <c r="G2329" t="s">
        <v>788</v>
      </c>
      <c r="H2329">
        <v>5.5</v>
      </c>
      <c r="I2329">
        <v>0</v>
      </c>
      <c r="J2329">
        <v>0</v>
      </c>
      <c r="K2329" s="91"/>
      <c r="M2329"/>
    </row>
    <row r="2330" spans="1:13" x14ac:dyDescent="0.25">
      <c r="A2330" t="s">
        <v>31</v>
      </c>
      <c r="B2330" t="s">
        <v>336</v>
      </c>
      <c r="C2330" s="2">
        <v>45595</v>
      </c>
      <c r="D2330" s="91">
        <v>7.5</v>
      </c>
      <c r="E2330" t="s">
        <v>5</v>
      </c>
      <c r="F2330">
        <v>4013124</v>
      </c>
      <c r="G2330" t="s">
        <v>788</v>
      </c>
      <c r="H2330">
        <v>7.5</v>
      </c>
      <c r="I2330">
        <v>0</v>
      </c>
      <c r="J2330">
        <v>0</v>
      </c>
      <c r="K2330" s="91"/>
      <c r="M2330"/>
    </row>
    <row r="2331" spans="1:13" x14ac:dyDescent="0.25">
      <c r="A2331" t="s">
        <v>31</v>
      </c>
      <c r="B2331" t="s">
        <v>55</v>
      </c>
      <c r="C2331" s="2">
        <v>45595</v>
      </c>
      <c r="D2331" s="91">
        <v>7.5</v>
      </c>
      <c r="E2331" t="s">
        <v>19</v>
      </c>
      <c r="F2331">
        <v>4013125</v>
      </c>
      <c r="G2331" t="s">
        <v>788</v>
      </c>
      <c r="H2331">
        <v>7.5</v>
      </c>
      <c r="I2331">
        <v>0</v>
      </c>
      <c r="J2331">
        <v>0</v>
      </c>
      <c r="K2331" s="91"/>
      <c r="M2331"/>
    </row>
    <row r="2332" spans="1:13" hidden="1" x14ac:dyDescent="0.25">
      <c r="A2332" t="s">
        <v>106</v>
      </c>
      <c r="B2332" t="s">
        <v>55</v>
      </c>
      <c r="C2332" s="2">
        <v>45596</v>
      </c>
      <c r="D2332" s="91">
        <v>5</v>
      </c>
      <c r="E2332" t="s">
        <v>5</v>
      </c>
      <c r="F2332">
        <v>4013128</v>
      </c>
      <c r="G2332" t="s">
        <v>788</v>
      </c>
      <c r="H2332">
        <v>5</v>
      </c>
      <c r="I2332">
        <v>0</v>
      </c>
      <c r="J2332">
        <v>0</v>
      </c>
      <c r="K2332" s="91"/>
      <c r="M2332"/>
    </row>
    <row r="2333" spans="1:13" hidden="1" x14ac:dyDescent="0.25">
      <c r="A2333" t="s">
        <v>106</v>
      </c>
      <c r="B2333" t="s">
        <v>392</v>
      </c>
      <c r="C2333" s="2">
        <v>45596</v>
      </c>
      <c r="D2333" s="91">
        <v>5</v>
      </c>
      <c r="E2333" t="s">
        <v>26</v>
      </c>
      <c r="F2333">
        <v>4013129</v>
      </c>
      <c r="G2333" t="s">
        <v>788</v>
      </c>
      <c r="H2333">
        <v>5</v>
      </c>
      <c r="I2333">
        <v>0</v>
      </c>
      <c r="J2333">
        <v>0</v>
      </c>
      <c r="K2333" s="91"/>
      <c r="M2333"/>
    </row>
    <row r="2334" spans="1:13" hidden="1" x14ac:dyDescent="0.25">
      <c r="A2334" t="s">
        <v>92</v>
      </c>
      <c r="B2334" t="s">
        <v>56</v>
      </c>
      <c r="C2334" s="2">
        <v>45593</v>
      </c>
      <c r="D2334" s="91">
        <v>5</v>
      </c>
      <c r="E2334" t="s">
        <v>5</v>
      </c>
      <c r="F2334">
        <v>4013132</v>
      </c>
      <c r="G2334" t="s">
        <v>788</v>
      </c>
      <c r="H2334">
        <v>5</v>
      </c>
      <c r="I2334">
        <v>0</v>
      </c>
      <c r="J2334">
        <v>0</v>
      </c>
      <c r="K2334" s="91"/>
      <c r="M2334"/>
    </row>
    <row r="2335" spans="1:13" hidden="1" x14ac:dyDescent="0.25">
      <c r="A2335" t="s">
        <v>92</v>
      </c>
      <c r="B2335" t="s">
        <v>56</v>
      </c>
      <c r="C2335" s="2">
        <v>45594</v>
      </c>
      <c r="D2335" s="91">
        <v>5</v>
      </c>
      <c r="E2335" t="s">
        <v>5</v>
      </c>
      <c r="F2335">
        <v>4013133</v>
      </c>
      <c r="G2335" t="s">
        <v>788</v>
      </c>
      <c r="H2335">
        <v>5</v>
      </c>
      <c r="I2335">
        <v>0</v>
      </c>
      <c r="J2335">
        <v>0</v>
      </c>
      <c r="K2335" s="91"/>
      <c r="M2335"/>
    </row>
    <row r="2336" spans="1:13" hidden="1" x14ac:dyDescent="0.25">
      <c r="A2336" t="s">
        <v>92</v>
      </c>
      <c r="B2336" t="s">
        <v>331</v>
      </c>
      <c r="C2336" s="2">
        <v>45595</v>
      </c>
      <c r="D2336" s="91">
        <v>5</v>
      </c>
      <c r="E2336" t="s">
        <v>5</v>
      </c>
      <c r="F2336">
        <v>4013134</v>
      </c>
      <c r="G2336" t="s">
        <v>788</v>
      </c>
      <c r="H2336">
        <v>5</v>
      </c>
      <c r="I2336">
        <v>0</v>
      </c>
      <c r="J2336">
        <v>0</v>
      </c>
      <c r="K2336" s="91"/>
      <c r="M2336"/>
    </row>
    <row r="2337" spans="1:13" hidden="1" x14ac:dyDescent="0.25">
      <c r="A2337" t="s">
        <v>92</v>
      </c>
      <c r="B2337" t="s">
        <v>331</v>
      </c>
      <c r="C2337" s="2">
        <v>45597</v>
      </c>
      <c r="D2337" s="91">
        <v>5</v>
      </c>
      <c r="E2337" t="s">
        <v>5</v>
      </c>
      <c r="F2337">
        <v>4013136</v>
      </c>
      <c r="G2337" t="s">
        <v>788</v>
      </c>
      <c r="H2337">
        <v>5</v>
      </c>
      <c r="I2337">
        <v>0</v>
      </c>
      <c r="J2337">
        <v>0</v>
      </c>
      <c r="K2337" s="91"/>
      <c r="M2337"/>
    </row>
    <row r="2338" spans="1:13" hidden="1" x14ac:dyDescent="0.25">
      <c r="A2338" t="s">
        <v>92</v>
      </c>
      <c r="B2338" t="s">
        <v>392</v>
      </c>
      <c r="C2338" s="2">
        <v>45595</v>
      </c>
      <c r="D2338" s="91">
        <v>0</v>
      </c>
      <c r="E2338" t="s">
        <v>5</v>
      </c>
      <c r="F2338">
        <v>4013139</v>
      </c>
      <c r="G2338" t="s">
        <v>788</v>
      </c>
      <c r="H2338">
        <v>0</v>
      </c>
      <c r="I2338">
        <v>0</v>
      </c>
      <c r="J2338">
        <v>0</v>
      </c>
      <c r="K2338" s="91"/>
      <c r="M2338"/>
    </row>
    <row r="2339" spans="1:13" hidden="1" x14ac:dyDescent="0.25">
      <c r="A2339" t="s">
        <v>92</v>
      </c>
      <c r="B2339" t="s">
        <v>370</v>
      </c>
      <c r="C2339" s="2">
        <v>45596</v>
      </c>
      <c r="D2339" s="91">
        <v>0</v>
      </c>
      <c r="E2339" t="s">
        <v>5</v>
      </c>
      <c r="F2339">
        <v>4013140</v>
      </c>
      <c r="G2339" t="s">
        <v>788</v>
      </c>
      <c r="H2339">
        <v>0</v>
      </c>
      <c r="I2339">
        <v>0</v>
      </c>
      <c r="J2339">
        <v>0</v>
      </c>
      <c r="K2339" s="91"/>
      <c r="M2339"/>
    </row>
    <row r="2340" spans="1:13" hidden="1" x14ac:dyDescent="0.25">
      <c r="A2340" t="s">
        <v>92</v>
      </c>
      <c r="B2340" t="s">
        <v>55</v>
      </c>
      <c r="C2340" s="2">
        <v>45597</v>
      </c>
      <c r="D2340" s="91">
        <v>0</v>
      </c>
      <c r="E2340" t="s">
        <v>5</v>
      </c>
      <c r="F2340">
        <v>4013141</v>
      </c>
      <c r="G2340" t="s">
        <v>788</v>
      </c>
      <c r="H2340">
        <v>0</v>
      </c>
      <c r="I2340">
        <v>0</v>
      </c>
      <c r="J2340">
        <v>0</v>
      </c>
      <c r="K2340" s="91"/>
      <c r="M2340"/>
    </row>
    <row r="2341" spans="1:13" hidden="1" x14ac:dyDescent="0.25">
      <c r="A2341" t="s">
        <v>92</v>
      </c>
      <c r="B2341" t="s">
        <v>582</v>
      </c>
      <c r="C2341" s="2">
        <v>45597</v>
      </c>
      <c r="D2341" s="91">
        <v>3</v>
      </c>
      <c r="E2341" t="s">
        <v>26</v>
      </c>
      <c r="F2341">
        <v>4013145</v>
      </c>
      <c r="G2341" t="s">
        <v>788</v>
      </c>
      <c r="H2341">
        <v>3</v>
      </c>
      <c r="I2341">
        <v>0</v>
      </c>
      <c r="J2341">
        <v>0</v>
      </c>
      <c r="K2341" s="91"/>
      <c r="M2341"/>
    </row>
    <row r="2342" spans="1:13" hidden="1" x14ac:dyDescent="0.25">
      <c r="A2342" t="s">
        <v>92</v>
      </c>
      <c r="B2342" t="s">
        <v>55</v>
      </c>
      <c r="C2342" s="2">
        <v>45597</v>
      </c>
      <c r="D2342" s="91">
        <v>5</v>
      </c>
      <c r="E2342" t="s">
        <v>5</v>
      </c>
      <c r="F2342">
        <v>4013146</v>
      </c>
      <c r="G2342" t="s">
        <v>788</v>
      </c>
      <c r="H2342">
        <v>5</v>
      </c>
      <c r="I2342">
        <v>0</v>
      </c>
      <c r="J2342">
        <v>0</v>
      </c>
      <c r="K2342" s="91"/>
      <c r="M2342"/>
    </row>
    <row r="2343" spans="1:13" hidden="1" x14ac:dyDescent="0.25">
      <c r="A2343" t="s">
        <v>106</v>
      </c>
      <c r="B2343" t="s">
        <v>581</v>
      </c>
      <c r="C2343" s="2">
        <v>45593</v>
      </c>
      <c r="D2343" s="91">
        <v>5</v>
      </c>
      <c r="E2343" t="s">
        <v>5</v>
      </c>
      <c r="F2343">
        <v>4013149</v>
      </c>
      <c r="G2343" t="s">
        <v>788</v>
      </c>
      <c r="H2343">
        <v>5</v>
      </c>
      <c r="I2343">
        <v>0</v>
      </c>
      <c r="J2343">
        <v>0</v>
      </c>
      <c r="K2343" s="91"/>
      <c r="M2343"/>
    </row>
    <row r="2344" spans="1:13" hidden="1" x14ac:dyDescent="0.25">
      <c r="A2344" t="s">
        <v>106</v>
      </c>
      <c r="B2344" t="s">
        <v>56</v>
      </c>
      <c r="C2344" s="2">
        <v>45594</v>
      </c>
      <c r="D2344" s="91">
        <v>5</v>
      </c>
      <c r="E2344" t="s">
        <v>5</v>
      </c>
      <c r="F2344">
        <v>4013150</v>
      </c>
      <c r="G2344" t="s">
        <v>788</v>
      </c>
      <c r="H2344">
        <v>5</v>
      </c>
      <c r="I2344">
        <v>0</v>
      </c>
      <c r="J2344">
        <v>0</v>
      </c>
      <c r="K2344" s="91"/>
      <c r="M2344"/>
    </row>
    <row r="2345" spans="1:13" hidden="1" x14ac:dyDescent="0.25">
      <c r="A2345" t="s">
        <v>106</v>
      </c>
      <c r="B2345" t="s">
        <v>581</v>
      </c>
      <c r="C2345" s="2">
        <v>45595</v>
      </c>
      <c r="D2345" s="91">
        <v>5</v>
      </c>
      <c r="E2345" t="s">
        <v>5</v>
      </c>
      <c r="F2345">
        <v>4013151</v>
      </c>
      <c r="G2345" t="s">
        <v>788</v>
      </c>
      <c r="H2345">
        <v>5</v>
      </c>
      <c r="I2345">
        <v>0</v>
      </c>
      <c r="J2345">
        <v>0</v>
      </c>
      <c r="K2345" s="91"/>
      <c r="M2345"/>
    </row>
    <row r="2346" spans="1:13" hidden="1" x14ac:dyDescent="0.25">
      <c r="A2346" t="s">
        <v>106</v>
      </c>
      <c r="B2346" t="s">
        <v>370</v>
      </c>
      <c r="C2346" s="2">
        <v>45596</v>
      </c>
      <c r="D2346" s="91">
        <v>5</v>
      </c>
      <c r="E2346" t="s">
        <v>5</v>
      </c>
      <c r="F2346">
        <v>4013152</v>
      </c>
      <c r="G2346" t="s">
        <v>788</v>
      </c>
      <c r="H2346">
        <v>5</v>
      </c>
      <c r="I2346">
        <v>0</v>
      </c>
      <c r="J2346">
        <v>0</v>
      </c>
      <c r="K2346" s="91"/>
      <c r="M2346"/>
    </row>
    <row r="2347" spans="1:13" hidden="1" x14ac:dyDescent="0.25">
      <c r="A2347" t="s">
        <v>92</v>
      </c>
      <c r="B2347" t="s">
        <v>444</v>
      </c>
      <c r="C2347" s="2">
        <v>45595</v>
      </c>
      <c r="D2347" s="91">
        <v>5.5</v>
      </c>
      <c r="E2347" t="s">
        <v>5</v>
      </c>
      <c r="F2347">
        <v>4013159</v>
      </c>
      <c r="G2347" t="s">
        <v>788</v>
      </c>
      <c r="H2347">
        <v>5.5</v>
      </c>
      <c r="I2347">
        <v>0</v>
      </c>
      <c r="J2347">
        <v>0</v>
      </c>
      <c r="K2347" s="91"/>
      <c r="M2347"/>
    </row>
    <row r="2348" spans="1:13" hidden="1" x14ac:dyDescent="0.25">
      <c r="A2348" t="s">
        <v>92</v>
      </c>
      <c r="B2348" t="s">
        <v>55</v>
      </c>
      <c r="C2348" s="2">
        <v>45595</v>
      </c>
      <c r="D2348" s="91">
        <v>5</v>
      </c>
      <c r="E2348" t="s">
        <v>5</v>
      </c>
      <c r="F2348">
        <v>4013160</v>
      </c>
      <c r="G2348" t="s">
        <v>788</v>
      </c>
      <c r="H2348">
        <v>5</v>
      </c>
      <c r="I2348">
        <v>0</v>
      </c>
      <c r="J2348">
        <v>0</v>
      </c>
      <c r="K2348" s="91"/>
      <c r="M2348"/>
    </row>
    <row r="2349" spans="1:13" hidden="1" x14ac:dyDescent="0.25">
      <c r="A2349" t="s">
        <v>92</v>
      </c>
      <c r="B2349" t="s">
        <v>55</v>
      </c>
      <c r="C2349" s="2">
        <v>45591</v>
      </c>
      <c r="D2349" s="91">
        <v>5.5</v>
      </c>
      <c r="E2349" t="s">
        <v>5</v>
      </c>
      <c r="F2349">
        <v>4013161</v>
      </c>
      <c r="G2349" t="s">
        <v>788</v>
      </c>
      <c r="H2349">
        <v>5.5</v>
      </c>
      <c r="I2349">
        <v>0</v>
      </c>
      <c r="J2349">
        <v>0</v>
      </c>
      <c r="K2349" s="91"/>
      <c r="M2349"/>
    </row>
    <row r="2350" spans="1:13" hidden="1" x14ac:dyDescent="0.25">
      <c r="A2350" t="s">
        <v>92</v>
      </c>
      <c r="B2350" t="s">
        <v>55</v>
      </c>
      <c r="C2350" s="2">
        <v>45591</v>
      </c>
      <c r="D2350" s="91">
        <v>5</v>
      </c>
      <c r="E2350" t="s">
        <v>5</v>
      </c>
      <c r="F2350">
        <v>4013162</v>
      </c>
      <c r="G2350" t="s">
        <v>788</v>
      </c>
      <c r="H2350">
        <v>5</v>
      </c>
      <c r="I2350">
        <v>0</v>
      </c>
      <c r="J2350">
        <v>0</v>
      </c>
      <c r="K2350" s="91"/>
      <c r="M2350"/>
    </row>
    <row r="2351" spans="1:13" x14ac:dyDescent="0.25">
      <c r="A2351" t="s">
        <v>31</v>
      </c>
      <c r="B2351" t="s">
        <v>333</v>
      </c>
      <c r="C2351" s="2">
        <v>45593</v>
      </c>
      <c r="D2351" s="91">
        <v>0</v>
      </c>
      <c r="E2351" t="s">
        <v>5</v>
      </c>
      <c r="F2351">
        <v>4013163</v>
      </c>
      <c r="G2351" t="s">
        <v>788</v>
      </c>
      <c r="H2351">
        <v>3.75</v>
      </c>
      <c r="I2351">
        <v>1</v>
      </c>
      <c r="J2351">
        <v>3.75</v>
      </c>
      <c r="K2351" s="91"/>
      <c r="M2351"/>
    </row>
    <row r="2352" spans="1:13" x14ac:dyDescent="0.25">
      <c r="A2352" t="s">
        <v>31</v>
      </c>
      <c r="B2352" t="s">
        <v>734</v>
      </c>
      <c r="C2352" s="2">
        <v>45593</v>
      </c>
      <c r="D2352" s="91">
        <v>0</v>
      </c>
      <c r="E2352" t="s">
        <v>5</v>
      </c>
      <c r="F2352">
        <v>4013164</v>
      </c>
      <c r="G2352" t="s">
        <v>788</v>
      </c>
      <c r="H2352">
        <v>3.75</v>
      </c>
      <c r="I2352">
        <v>1</v>
      </c>
      <c r="J2352">
        <v>3.75</v>
      </c>
      <c r="K2352" s="91"/>
      <c r="M2352"/>
    </row>
    <row r="2353" spans="1:13" hidden="1" x14ac:dyDescent="0.25">
      <c r="A2353" t="s">
        <v>92</v>
      </c>
      <c r="B2353" t="s">
        <v>55</v>
      </c>
      <c r="C2353" s="2">
        <v>45591</v>
      </c>
      <c r="D2353" s="91">
        <v>5.5</v>
      </c>
      <c r="E2353" t="s">
        <v>5</v>
      </c>
      <c r="F2353">
        <v>4013165</v>
      </c>
      <c r="G2353" t="s">
        <v>788</v>
      </c>
      <c r="H2353">
        <v>5.5</v>
      </c>
      <c r="I2353">
        <v>0</v>
      </c>
      <c r="J2353">
        <v>0</v>
      </c>
      <c r="K2353" s="91"/>
      <c r="M2353"/>
    </row>
    <row r="2354" spans="1:13" hidden="1" x14ac:dyDescent="0.25">
      <c r="A2354" t="s">
        <v>92</v>
      </c>
      <c r="B2354" t="s">
        <v>55</v>
      </c>
      <c r="C2354" s="2">
        <v>45592</v>
      </c>
      <c r="D2354" s="91">
        <v>5.5</v>
      </c>
      <c r="E2354" t="s">
        <v>19</v>
      </c>
      <c r="F2354">
        <v>4013166</v>
      </c>
      <c r="G2354" t="s">
        <v>788</v>
      </c>
      <c r="H2354">
        <v>5.5</v>
      </c>
      <c r="I2354">
        <v>0</v>
      </c>
      <c r="J2354">
        <v>0</v>
      </c>
      <c r="K2354" s="91"/>
      <c r="M2354"/>
    </row>
    <row r="2355" spans="1:13" hidden="1" x14ac:dyDescent="0.25">
      <c r="A2355" t="s">
        <v>92</v>
      </c>
      <c r="B2355" t="s">
        <v>55</v>
      </c>
      <c r="C2355" s="2">
        <v>45593</v>
      </c>
      <c r="D2355" s="91">
        <v>0</v>
      </c>
      <c r="E2355" t="s">
        <v>5</v>
      </c>
      <c r="F2355">
        <v>4013167</v>
      </c>
      <c r="G2355" t="s">
        <v>788</v>
      </c>
      <c r="H2355">
        <v>5.5</v>
      </c>
      <c r="I2355">
        <v>1</v>
      </c>
      <c r="J2355">
        <v>5.5</v>
      </c>
      <c r="K2355" s="91"/>
      <c r="M2355"/>
    </row>
    <row r="2356" spans="1:13" hidden="1" x14ac:dyDescent="0.25">
      <c r="A2356" t="s">
        <v>92</v>
      </c>
      <c r="B2356" t="s">
        <v>331</v>
      </c>
      <c r="C2356" s="2">
        <v>45591</v>
      </c>
      <c r="D2356" s="91">
        <v>5</v>
      </c>
      <c r="E2356" t="s">
        <v>5</v>
      </c>
      <c r="F2356">
        <v>4013168</v>
      </c>
      <c r="G2356" t="s">
        <v>788</v>
      </c>
      <c r="H2356">
        <v>5</v>
      </c>
      <c r="I2356">
        <v>0</v>
      </c>
      <c r="J2356">
        <v>0</v>
      </c>
      <c r="K2356" s="91"/>
      <c r="M2356"/>
    </row>
    <row r="2357" spans="1:13" hidden="1" x14ac:dyDescent="0.25">
      <c r="A2357" t="s">
        <v>92</v>
      </c>
      <c r="B2357" t="s">
        <v>392</v>
      </c>
      <c r="C2357" s="2">
        <v>45593</v>
      </c>
      <c r="D2357" s="91">
        <v>5</v>
      </c>
      <c r="E2357" t="s">
        <v>5</v>
      </c>
      <c r="F2357">
        <v>4013170</v>
      </c>
      <c r="G2357" t="s">
        <v>788</v>
      </c>
      <c r="H2357">
        <v>5</v>
      </c>
      <c r="I2357">
        <v>0</v>
      </c>
      <c r="J2357">
        <v>0</v>
      </c>
      <c r="K2357" s="91"/>
      <c r="M2357"/>
    </row>
    <row r="2358" spans="1:13" hidden="1" x14ac:dyDescent="0.25">
      <c r="A2358" t="s">
        <v>92</v>
      </c>
      <c r="B2358" t="s">
        <v>444</v>
      </c>
      <c r="C2358" s="2">
        <v>45595</v>
      </c>
      <c r="D2358" s="91">
        <v>3.75</v>
      </c>
      <c r="E2358" t="s">
        <v>5</v>
      </c>
      <c r="F2358">
        <v>4013172</v>
      </c>
      <c r="G2358" t="s">
        <v>788</v>
      </c>
      <c r="H2358">
        <v>3.75</v>
      </c>
      <c r="I2358">
        <v>0</v>
      </c>
      <c r="J2358">
        <v>0</v>
      </c>
      <c r="K2358" s="91"/>
      <c r="M2358"/>
    </row>
    <row r="2359" spans="1:13" hidden="1" x14ac:dyDescent="0.25">
      <c r="A2359" t="s">
        <v>92</v>
      </c>
      <c r="B2359" t="s">
        <v>60</v>
      </c>
      <c r="C2359" s="2">
        <v>45595</v>
      </c>
      <c r="D2359" s="91">
        <v>5</v>
      </c>
      <c r="E2359" t="s">
        <v>5</v>
      </c>
      <c r="F2359">
        <v>4013173</v>
      </c>
      <c r="G2359" t="s">
        <v>788</v>
      </c>
      <c r="H2359">
        <v>5</v>
      </c>
      <c r="I2359">
        <v>0</v>
      </c>
      <c r="J2359">
        <v>0</v>
      </c>
      <c r="K2359" s="91"/>
      <c r="M2359"/>
    </row>
    <row r="2360" spans="1:13" x14ac:dyDescent="0.25">
      <c r="A2360" t="s">
        <v>31</v>
      </c>
      <c r="B2360" t="s">
        <v>336</v>
      </c>
      <c r="C2360" s="2">
        <v>45592</v>
      </c>
      <c r="D2360" s="91">
        <v>0</v>
      </c>
      <c r="E2360" t="s">
        <v>5</v>
      </c>
      <c r="F2360">
        <v>4013178</v>
      </c>
      <c r="G2360" t="s">
        <v>788</v>
      </c>
      <c r="H2360">
        <v>3.75</v>
      </c>
      <c r="I2360">
        <v>1</v>
      </c>
      <c r="J2360">
        <v>3.75</v>
      </c>
      <c r="K2360" s="91"/>
      <c r="M2360"/>
    </row>
    <row r="2361" spans="1:13" hidden="1" x14ac:dyDescent="0.25">
      <c r="A2361" t="s">
        <v>92</v>
      </c>
      <c r="B2361" t="s">
        <v>390</v>
      </c>
      <c r="C2361" s="2">
        <v>45593</v>
      </c>
      <c r="D2361" s="91">
        <v>0</v>
      </c>
      <c r="E2361" t="s">
        <v>5</v>
      </c>
      <c r="F2361">
        <v>4013179</v>
      </c>
      <c r="G2361" t="s">
        <v>788</v>
      </c>
      <c r="H2361">
        <v>5.5</v>
      </c>
      <c r="I2361">
        <v>1</v>
      </c>
      <c r="J2361">
        <v>5.5</v>
      </c>
      <c r="K2361" s="91"/>
      <c r="M2361"/>
    </row>
    <row r="2362" spans="1:13" hidden="1" x14ac:dyDescent="0.25">
      <c r="A2362" t="s">
        <v>92</v>
      </c>
      <c r="B2362" t="s">
        <v>390</v>
      </c>
      <c r="C2362" s="2">
        <v>45593</v>
      </c>
      <c r="D2362" s="91">
        <v>0</v>
      </c>
      <c r="E2362" t="s">
        <v>5</v>
      </c>
      <c r="F2362">
        <v>4013180</v>
      </c>
      <c r="G2362" t="s">
        <v>788</v>
      </c>
      <c r="H2362">
        <v>5.5</v>
      </c>
      <c r="I2362">
        <v>1</v>
      </c>
      <c r="J2362">
        <v>5.5</v>
      </c>
      <c r="K2362" s="91"/>
      <c r="M2362"/>
    </row>
    <row r="2363" spans="1:13" hidden="1" x14ac:dyDescent="0.25">
      <c r="A2363" t="s">
        <v>106</v>
      </c>
      <c r="B2363" t="s">
        <v>461</v>
      </c>
      <c r="C2363" s="2">
        <v>45596</v>
      </c>
      <c r="D2363" s="91">
        <v>0</v>
      </c>
      <c r="E2363" t="s">
        <v>5</v>
      </c>
      <c r="F2363">
        <v>4013181</v>
      </c>
      <c r="G2363" t="s">
        <v>788</v>
      </c>
      <c r="H2363">
        <v>0</v>
      </c>
      <c r="I2363">
        <v>0</v>
      </c>
      <c r="J2363">
        <v>0</v>
      </c>
      <c r="K2363" s="91"/>
      <c r="M2363"/>
    </row>
    <row r="2364" spans="1:13" hidden="1" x14ac:dyDescent="0.25">
      <c r="A2364" t="s">
        <v>106</v>
      </c>
      <c r="B2364" t="s">
        <v>55</v>
      </c>
      <c r="C2364" s="2">
        <v>45597</v>
      </c>
      <c r="D2364" s="91">
        <v>0</v>
      </c>
      <c r="E2364" t="s">
        <v>5</v>
      </c>
      <c r="F2364">
        <v>4013184</v>
      </c>
      <c r="G2364" t="s">
        <v>788</v>
      </c>
      <c r="H2364">
        <v>0</v>
      </c>
      <c r="I2364">
        <v>0</v>
      </c>
      <c r="J2364">
        <v>0</v>
      </c>
      <c r="K2364" s="91"/>
      <c r="M2364"/>
    </row>
    <row r="2365" spans="1:13" hidden="1" x14ac:dyDescent="0.25">
      <c r="A2365" t="s">
        <v>106</v>
      </c>
      <c r="B2365" t="s">
        <v>56</v>
      </c>
      <c r="C2365" s="2">
        <v>45597</v>
      </c>
      <c r="D2365" s="91">
        <v>0</v>
      </c>
      <c r="E2365" t="s">
        <v>5</v>
      </c>
      <c r="F2365">
        <v>4013185</v>
      </c>
      <c r="G2365" t="s">
        <v>788</v>
      </c>
      <c r="H2365">
        <v>0</v>
      </c>
      <c r="I2365">
        <v>0</v>
      </c>
      <c r="J2365">
        <v>0</v>
      </c>
      <c r="K2365" s="91"/>
      <c r="M2365"/>
    </row>
    <row r="2366" spans="1:13" hidden="1" x14ac:dyDescent="0.25">
      <c r="A2366" t="s">
        <v>106</v>
      </c>
      <c r="B2366" t="s">
        <v>55</v>
      </c>
      <c r="C2366" s="2">
        <v>45592</v>
      </c>
      <c r="D2366" s="91">
        <v>0</v>
      </c>
      <c r="E2366" t="s">
        <v>5</v>
      </c>
      <c r="F2366">
        <v>4013186</v>
      </c>
      <c r="G2366" t="s">
        <v>788</v>
      </c>
      <c r="H2366">
        <v>0</v>
      </c>
      <c r="I2366">
        <v>0</v>
      </c>
      <c r="J2366">
        <v>0</v>
      </c>
      <c r="K2366" s="91"/>
      <c r="M2366"/>
    </row>
    <row r="2367" spans="1:13" x14ac:dyDescent="0.25">
      <c r="A2367" t="s">
        <v>31</v>
      </c>
      <c r="B2367" t="s">
        <v>333</v>
      </c>
      <c r="C2367" s="2">
        <v>45592</v>
      </c>
      <c r="D2367" s="91">
        <v>0</v>
      </c>
      <c r="E2367" t="s">
        <v>5</v>
      </c>
      <c r="F2367">
        <v>4013188</v>
      </c>
      <c r="G2367" t="s">
        <v>788</v>
      </c>
      <c r="H2367">
        <v>3.75</v>
      </c>
      <c r="I2367">
        <v>1</v>
      </c>
      <c r="J2367">
        <v>3.75</v>
      </c>
      <c r="K2367" s="91"/>
      <c r="M2367"/>
    </row>
    <row r="2368" spans="1:13" hidden="1" x14ac:dyDescent="0.25">
      <c r="A2368" t="s">
        <v>92</v>
      </c>
      <c r="B2368" t="s">
        <v>331</v>
      </c>
      <c r="C2368" s="2">
        <v>45596</v>
      </c>
      <c r="D2368" s="91">
        <v>5.5</v>
      </c>
      <c r="E2368" t="s">
        <v>5</v>
      </c>
      <c r="F2368">
        <v>4013193</v>
      </c>
      <c r="G2368" t="s">
        <v>788</v>
      </c>
      <c r="H2368">
        <v>5.5</v>
      </c>
      <c r="I2368">
        <v>0</v>
      </c>
      <c r="J2368">
        <v>0</v>
      </c>
      <c r="K2368" s="91"/>
      <c r="M2368"/>
    </row>
    <row r="2369" spans="1:13" hidden="1" x14ac:dyDescent="0.25">
      <c r="A2369" t="s">
        <v>92</v>
      </c>
      <c r="B2369" t="s">
        <v>56</v>
      </c>
      <c r="C2369" s="2">
        <v>45596</v>
      </c>
      <c r="D2369" s="91">
        <v>3</v>
      </c>
      <c r="E2369" t="s">
        <v>5</v>
      </c>
      <c r="F2369">
        <v>4013195</v>
      </c>
      <c r="G2369" t="s">
        <v>788</v>
      </c>
      <c r="H2369">
        <v>3</v>
      </c>
      <c r="I2369">
        <v>0</v>
      </c>
      <c r="J2369">
        <v>0</v>
      </c>
      <c r="K2369" s="91"/>
      <c r="M2369"/>
    </row>
    <row r="2370" spans="1:13" x14ac:dyDescent="0.25">
      <c r="A2370" t="s">
        <v>31</v>
      </c>
      <c r="B2370" t="s">
        <v>333</v>
      </c>
      <c r="C2370" s="2">
        <v>45595</v>
      </c>
      <c r="D2370" s="91">
        <v>0</v>
      </c>
      <c r="E2370" t="s">
        <v>5</v>
      </c>
      <c r="F2370">
        <v>4013198</v>
      </c>
      <c r="G2370" t="s">
        <v>788</v>
      </c>
      <c r="H2370">
        <v>3.75</v>
      </c>
      <c r="I2370">
        <v>1</v>
      </c>
      <c r="J2370">
        <v>3.75</v>
      </c>
      <c r="K2370" s="91"/>
      <c r="M2370"/>
    </row>
    <row r="2371" spans="1:13" x14ac:dyDescent="0.25">
      <c r="A2371" t="s">
        <v>31</v>
      </c>
      <c r="B2371" t="s">
        <v>333</v>
      </c>
      <c r="C2371" s="2">
        <v>45595</v>
      </c>
      <c r="D2371" s="91">
        <v>0</v>
      </c>
      <c r="E2371" t="s">
        <v>5</v>
      </c>
      <c r="F2371">
        <v>4013199</v>
      </c>
      <c r="G2371" t="s">
        <v>788</v>
      </c>
      <c r="H2371">
        <v>3.75</v>
      </c>
      <c r="I2371">
        <v>1</v>
      </c>
      <c r="J2371">
        <v>3.75</v>
      </c>
      <c r="K2371" s="91"/>
      <c r="M2371"/>
    </row>
    <row r="2372" spans="1:13" x14ac:dyDescent="0.25">
      <c r="A2372" t="s">
        <v>31</v>
      </c>
      <c r="B2372" t="s">
        <v>59</v>
      </c>
      <c r="C2372" s="2">
        <v>45593</v>
      </c>
      <c r="D2372" s="91">
        <v>0</v>
      </c>
      <c r="E2372" t="s">
        <v>5</v>
      </c>
      <c r="F2372">
        <v>4013200</v>
      </c>
      <c r="G2372" t="s">
        <v>788</v>
      </c>
      <c r="H2372">
        <v>3.75</v>
      </c>
      <c r="I2372">
        <v>1</v>
      </c>
      <c r="J2372">
        <v>3.75</v>
      </c>
      <c r="K2372" s="91"/>
      <c r="M2372"/>
    </row>
    <row r="2373" spans="1:13" hidden="1" x14ac:dyDescent="0.25">
      <c r="A2373" t="s">
        <v>106</v>
      </c>
      <c r="B2373" t="s">
        <v>60</v>
      </c>
      <c r="C2373" s="2">
        <v>45591</v>
      </c>
      <c r="D2373" s="91">
        <v>5</v>
      </c>
      <c r="E2373" t="s">
        <v>5</v>
      </c>
      <c r="F2373">
        <v>4013201</v>
      </c>
      <c r="G2373" t="s">
        <v>788</v>
      </c>
      <c r="H2373">
        <v>5</v>
      </c>
      <c r="I2373">
        <v>0</v>
      </c>
      <c r="J2373">
        <v>0</v>
      </c>
      <c r="K2373" s="91"/>
      <c r="M2373"/>
    </row>
    <row r="2374" spans="1:13" x14ac:dyDescent="0.25">
      <c r="A2374" t="s">
        <v>31</v>
      </c>
      <c r="B2374" t="s">
        <v>336</v>
      </c>
      <c r="C2374" s="2">
        <v>45593</v>
      </c>
      <c r="D2374" s="91">
        <v>0</v>
      </c>
      <c r="E2374" t="s">
        <v>5</v>
      </c>
      <c r="F2374">
        <v>4013202</v>
      </c>
      <c r="G2374" t="s">
        <v>788</v>
      </c>
      <c r="H2374">
        <v>3.75</v>
      </c>
      <c r="I2374">
        <v>1</v>
      </c>
      <c r="J2374">
        <v>3.75</v>
      </c>
      <c r="K2374" s="91"/>
      <c r="M2374"/>
    </row>
    <row r="2375" spans="1:13" x14ac:dyDescent="0.25">
      <c r="A2375" t="s">
        <v>31</v>
      </c>
      <c r="B2375" t="s">
        <v>392</v>
      </c>
      <c r="C2375" s="2">
        <v>45591</v>
      </c>
      <c r="D2375" s="91">
        <v>5</v>
      </c>
      <c r="E2375" t="s">
        <v>5</v>
      </c>
      <c r="F2375">
        <v>4013203</v>
      </c>
      <c r="G2375" t="s">
        <v>788</v>
      </c>
      <c r="H2375">
        <v>5</v>
      </c>
      <c r="I2375">
        <v>0</v>
      </c>
      <c r="J2375">
        <v>0</v>
      </c>
      <c r="K2375" s="91"/>
      <c r="M2375"/>
    </row>
    <row r="2376" spans="1:13" x14ac:dyDescent="0.25">
      <c r="A2376" t="s">
        <v>31</v>
      </c>
      <c r="B2376" t="s">
        <v>336</v>
      </c>
      <c r="C2376" s="2">
        <v>45591</v>
      </c>
      <c r="D2376" s="91">
        <v>0</v>
      </c>
      <c r="E2376" t="s">
        <v>5</v>
      </c>
      <c r="F2376">
        <v>4013205</v>
      </c>
      <c r="G2376" t="s">
        <v>788</v>
      </c>
      <c r="H2376">
        <v>3.75</v>
      </c>
      <c r="I2376">
        <v>1</v>
      </c>
      <c r="J2376">
        <v>3.75</v>
      </c>
      <c r="K2376" s="91"/>
      <c r="M2376"/>
    </row>
    <row r="2377" spans="1:13" x14ac:dyDescent="0.25">
      <c r="A2377" t="s">
        <v>31</v>
      </c>
      <c r="B2377" t="s">
        <v>336</v>
      </c>
      <c r="C2377" s="2">
        <v>45591</v>
      </c>
      <c r="D2377" s="91">
        <v>0</v>
      </c>
      <c r="E2377" t="s">
        <v>5</v>
      </c>
      <c r="F2377">
        <v>4013206</v>
      </c>
      <c r="G2377" t="s">
        <v>788</v>
      </c>
      <c r="H2377">
        <v>3.75</v>
      </c>
      <c r="I2377">
        <v>1</v>
      </c>
      <c r="J2377">
        <v>3.75</v>
      </c>
      <c r="K2377" s="91"/>
      <c r="M2377"/>
    </row>
    <row r="2378" spans="1:13" x14ac:dyDescent="0.25">
      <c r="A2378" t="s">
        <v>31</v>
      </c>
      <c r="B2378" t="s">
        <v>336</v>
      </c>
      <c r="C2378" s="2">
        <v>45592</v>
      </c>
      <c r="D2378" s="91">
        <v>0</v>
      </c>
      <c r="E2378" t="s">
        <v>5</v>
      </c>
      <c r="F2378">
        <v>4013207</v>
      </c>
      <c r="G2378" t="s">
        <v>788</v>
      </c>
      <c r="H2378">
        <v>3.75</v>
      </c>
      <c r="I2378">
        <v>1</v>
      </c>
      <c r="J2378">
        <v>3.75</v>
      </c>
      <c r="K2378" s="91"/>
      <c r="M2378"/>
    </row>
    <row r="2379" spans="1:13" hidden="1" x14ac:dyDescent="0.25">
      <c r="A2379" t="s">
        <v>106</v>
      </c>
      <c r="B2379" t="s">
        <v>55</v>
      </c>
      <c r="C2379" s="2">
        <v>45591</v>
      </c>
      <c r="D2379" s="91">
        <v>5</v>
      </c>
      <c r="E2379" t="s">
        <v>5</v>
      </c>
      <c r="F2379">
        <v>4013208</v>
      </c>
      <c r="G2379" t="s">
        <v>788</v>
      </c>
      <c r="H2379">
        <v>5</v>
      </c>
      <c r="I2379">
        <v>0</v>
      </c>
      <c r="J2379">
        <v>0</v>
      </c>
      <c r="K2379" s="91"/>
      <c r="M2379"/>
    </row>
    <row r="2380" spans="1:13" x14ac:dyDescent="0.25">
      <c r="A2380" t="s">
        <v>31</v>
      </c>
      <c r="B2380" t="s">
        <v>55</v>
      </c>
      <c r="C2380" s="2">
        <v>45592</v>
      </c>
      <c r="D2380" s="91">
        <v>3.75</v>
      </c>
      <c r="E2380" t="s">
        <v>19</v>
      </c>
      <c r="F2380">
        <v>4013209</v>
      </c>
      <c r="G2380" t="s">
        <v>788</v>
      </c>
      <c r="H2380">
        <v>3.75</v>
      </c>
      <c r="I2380">
        <v>0</v>
      </c>
      <c r="J2380">
        <v>0</v>
      </c>
      <c r="K2380" s="91"/>
      <c r="M2380"/>
    </row>
    <row r="2381" spans="1:13" x14ac:dyDescent="0.25">
      <c r="A2381" t="s">
        <v>31</v>
      </c>
      <c r="B2381" t="s">
        <v>698</v>
      </c>
      <c r="C2381" s="2">
        <v>45593</v>
      </c>
      <c r="D2381" s="91">
        <v>0</v>
      </c>
      <c r="E2381" t="s">
        <v>5</v>
      </c>
      <c r="F2381">
        <v>4013210</v>
      </c>
      <c r="G2381" t="s">
        <v>788</v>
      </c>
      <c r="H2381">
        <v>3.75</v>
      </c>
      <c r="I2381">
        <v>1</v>
      </c>
      <c r="J2381">
        <v>3.75</v>
      </c>
      <c r="K2381" s="91"/>
      <c r="M2381"/>
    </row>
    <row r="2382" spans="1:13" x14ac:dyDescent="0.25">
      <c r="A2382" t="s">
        <v>31</v>
      </c>
      <c r="B2382" t="s">
        <v>333</v>
      </c>
      <c r="C2382" s="2">
        <v>45593</v>
      </c>
      <c r="D2382" s="91">
        <v>0</v>
      </c>
      <c r="E2382" t="s">
        <v>5</v>
      </c>
      <c r="F2382">
        <v>4013211</v>
      </c>
      <c r="G2382" t="s">
        <v>788</v>
      </c>
      <c r="H2382">
        <v>3.75</v>
      </c>
      <c r="I2382">
        <v>1</v>
      </c>
      <c r="J2382">
        <v>3.75</v>
      </c>
      <c r="K2382" s="91"/>
      <c r="M2382"/>
    </row>
    <row r="2383" spans="1:13" hidden="1" x14ac:dyDescent="0.25">
      <c r="A2383" t="s">
        <v>106</v>
      </c>
      <c r="B2383" t="s">
        <v>55</v>
      </c>
      <c r="C2383" s="2">
        <v>45597</v>
      </c>
      <c r="D2383" s="91">
        <v>0</v>
      </c>
      <c r="E2383" t="s">
        <v>5</v>
      </c>
      <c r="F2383">
        <v>4013217</v>
      </c>
      <c r="G2383" t="s">
        <v>788</v>
      </c>
      <c r="H2383">
        <v>0</v>
      </c>
      <c r="I2383">
        <v>0</v>
      </c>
      <c r="J2383">
        <v>0</v>
      </c>
      <c r="K2383" s="91"/>
      <c r="M2383"/>
    </row>
    <row r="2384" spans="1:13" hidden="1" x14ac:dyDescent="0.25">
      <c r="A2384" t="s">
        <v>106</v>
      </c>
      <c r="B2384" t="s">
        <v>406</v>
      </c>
      <c r="C2384" s="2">
        <v>45597</v>
      </c>
      <c r="D2384" s="91">
        <v>0</v>
      </c>
      <c r="E2384" t="s">
        <v>26</v>
      </c>
      <c r="F2384">
        <v>4013218</v>
      </c>
      <c r="G2384" t="s">
        <v>788</v>
      </c>
      <c r="H2384">
        <v>0</v>
      </c>
      <c r="I2384">
        <v>0</v>
      </c>
      <c r="J2384">
        <v>0</v>
      </c>
      <c r="K2384" s="91"/>
      <c r="M2384"/>
    </row>
    <row r="2385" spans="1:13" hidden="1" x14ac:dyDescent="0.25">
      <c r="A2385" t="s">
        <v>92</v>
      </c>
      <c r="B2385" t="s">
        <v>444</v>
      </c>
      <c r="C2385" s="2">
        <v>45593</v>
      </c>
      <c r="D2385" s="91">
        <v>0</v>
      </c>
      <c r="E2385" t="s">
        <v>5</v>
      </c>
      <c r="F2385">
        <v>4013219</v>
      </c>
      <c r="G2385" t="s">
        <v>788</v>
      </c>
      <c r="H2385">
        <v>3.75</v>
      </c>
      <c r="I2385">
        <v>1</v>
      </c>
      <c r="J2385">
        <v>3.75</v>
      </c>
      <c r="K2385" s="91"/>
      <c r="M2385"/>
    </row>
    <row r="2386" spans="1:13" x14ac:dyDescent="0.25">
      <c r="A2386" t="s">
        <v>31</v>
      </c>
      <c r="B2386" t="s">
        <v>333</v>
      </c>
      <c r="C2386" s="2">
        <v>45594</v>
      </c>
      <c r="D2386" s="91">
        <v>0</v>
      </c>
      <c r="E2386" t="s">
        <v>5</v>
      </c>
      <c r="F2386">
        <v>4013220</v>
      </c>
      <c r="G2386" t="s">
        <v>788</v>
      </c>
      <c r="H2386">
        <v>3.75</v>
      </c>
      <c r="I2386">
        <v>1</v>
      </c>
      <c r="J2386">
        <v>3.75</v>
      </c>
      <c r="K2386" s="91"/>
      <c r="M2386"/>
    </row>
    <row r="2387" spans="1:13" x14ac:dyDescent="0.25">
      <c r="A2387" t="s">
        <v>31</v>
      </c>
      <c r="B2387" t="s">
        <v>55</v>
      </c>
      <c r="C2387" s="2">
        <v>45595</v>
      </c>
      <c r="D2387" s="91">
        <v>0</v>
      </c>
      <c r="E2387" t="s">
        <v>5</v>
      </c>
      <c r="F2387">
        <v>4013221</v>
      </c>
      <c r="G2387" t="s">
        <v>788</v>
      </c>
      <c r="H2387">
        <v>3.75</v>
      </c>
      <c r="I2387">
        <v>1</v>
      </c>
      <c r="J2387">
        <v>3.75</v>
      </c>
      <c r="K2387" s="91"/>
      <c r="M2387"/>
    </row>
    <row r="2388" spans="1:13" hidden="1" x14ac:dyDescent="0.25">
      <c r="A2388" t="s">
        <v>92</v>
      </c>
      <c r="B2388" t="s">
        <v>581</v>
      </c>
      <c r="C2388" s="2">
        <v>45593</v>
      </c>
      <c r="D2388" s="91">
        <v>0</v>
      </c>
      <c r="E2388" t="s">
        <v>5</v>
      </c>
      <c r="F2388">
        <v>4013222</v>
      </c>
      <c r="G2388" t="s">
        <v>788</v>
      </c>
      <c r="H2388">
        <v>3.75</v>
      </c>
      <c r="I2388">
        <v>1</v>
      </c>
      <c r="J2388">
        <v>3.75</v>
      </c>
      <c r="K2388" s="91"/>
      <c r="M2388"/>
    </row>
    <row r="2389" spans="1:13" x14ac:dyDescent="0.25">
      <c r="A2389" t="s">
        <v>31</v>
      </c>
      <c r="B2389" t="s">
        <v>55</v>
      </c>
      <c r="C2389" s="2">
        <v>45594</v>
      </c>
      <c r="D2389" s="91">
        <v>0</v>
      </c>
      <c r="E2389" t="s">
        <v>19</v>
      </c>
      <c r="F2389">
        <v>4013226</v>
      </c>
      <c r="G2389" t="s">
        <v>788</v>
      </c>
      <c r="H2389">
        <v>3.75</v>
      </c>
      <c r="I2389">
        <v>1</v>
      </c>
      <c r="J2389">
        <v>3.75</v>
      </c>
      <c r="K2389" s="91"/>
      <c r="M2389"/>
    </row>
    <row r="2390" spans="1:13" x14ac:dyDescent="0.25">
      <c r="A2390" t="s">
        <v>31</v>
      </c>
      <c r="B2390" t="s">
        <v>55</v>
      </c>
      <c r="C2390" s="2">
        <v>45595</v>
      </c>
      <c r="D2390" s="91">
        <v>0</v>
      </c>
      <c r="E2390" t="s">
        <v>5</v>
      </c>
      <c r="F2390">
        <v>4013229</v>
      </c>
      <c r="G2390" t="s">
        <v>788</v>
      </c>
      <c r="H2390">
        <v>3.75</v>
      </c>
      <c r="I2390">
        <v>1</v>
      </c>
      <c r="J2390">
        <v>3.75</v>
      </c>
      <c r="K2390" s="91"/>
      <c r="M2390"/>
    </row>
    <row r="2391" spans="1:13" x14ac:dyDescent="0.25">
      <c r="A2391" t="s">
        <v>31</v>
      </c>
      <c r="B2391" t="s">
        <v>336</v>
      </c>
      <c r="C2391" s="2">
        <v>45591</v>
      </c>
      <c r="D2391" s="91">
        <v>0</v>
      </c>
      <c r="E2391" t="s">
        <v>5</v>
      </c>
      <c r="F2391">
        <v>4013232</v>
      </c>
      <c r="G2391" t="s">
        <v>788</v>
      </c>
      <c r="H2391">
        <v>3.75</v>
      </c>
      <c r="I2391">
        <v>1</v>
      </c>
      <c r="J2391">
        <v>3.75</v>
      </c>
      <c r="K2391" s="91"/>
      <c r="M2391"/>
    </row>
    <row r="2392" spans="1:13" x14ac:dyDescent="0.25">
      <c r="A2392" t="s">
        <v>31</v>
      </c>
      <c r="B2392" t="s">
        <v>333</v>
      </c>
      <c r="C2392" s="2">
        <v>45591</v>
      </c>
      <c r="D2392" s="91">
        <v>0</v>
      </c>
      <c r="E2392" t="s">
        <v>5</v>
      </c>
      <c r="F2392">
        <v>4013233</v>
      </c>
      <c r="G2392" t="s">
        <v>788</v>
      </c>
      <c r="H2392">
        <v>3.75</v>
      </c>
      <c r="I2392">
        <v>1</v>
      </c>
      <c r="J2392">
        <v>3.75</v>
      </c>
      <c r="K2392" s="91"/>
      <c r="M2392"/>
    </row>
    <row r="2393" spans="1:13" hidden="1" x14ac:dyDescent="0.25">
      <c r="A2393" t="s">
        <v>106</v>
      </c>
      <c r="B2393" t="s">
        <v>581</v>
      </c>
      <c r="C2393" s="2">
        <v>45594</v>
      </c>
      <c r="D2393" s="91">
        <v>5</v>
      </c>
      <c r="E2393" t="s">
        <v>5</v>
      </c>
      <c r="F2393">
        <v>4013239</v>
      </c>
      <c r="G2393" t="s">
        <v>788</v>
      </c>
      <c r="H2393">
        <v>5</v>
      </c>
      <c r="I2393">
        <v>0</v>
      </c>
      <c r="J2393">
        <v>0</v>
      </c>
      <c r="K2393" s="91"/>
      <c r="M2393"/>
    </row>
    <row r="2394" spans="1:13" hidden="1" x14ac:dyDescent="0.25">
      <c r="A2394" t="s">
        <v>92</v>
      </c>
      <c r="B2394" t="s">
        <v>461</v>
      </c>
      <c r="C2394" s="2">
        <v>45591</v>
      </c>
      <c r="D2394" s="91">
        <v>3</v>
      </c>
      <c r="E2394" t="s">
        <v>5</v>
      </c>
      <c r="F2394">
        <v>4013240</v>
      </c>
      <c r="G2394" t="s">
        <v>788</v>
      </c>
      <c r="H2394">
        <v>3</v>
      </c>
      <c r="I2394">
        <v>0</v>
      </c>
      <c r="J2394">
        <v>0</v>
      </c>
      <c r="K2394" s="91"/>
      <c r="M2394"/>
    </row>
    <row r="2395" spans="1:13" hidden="1" x14ac:dyDescent="0.25">
      <c r="A2395" t="s">
        <v>92</v>
      </c>
      <c r="B2395" t="s">
        <v>55</v>
      </c>
      <c r="C2395" s="2">
        <v>45591</v>
      </c>
      <c r="D2395" s="91">
        <v>5.5</v>
      </c>
      <c r="E2395" t="s">
        <v>5</v>
      </c>
      <c r="F2395">
        <v>4013241</v>
      </c>
      <c r="G2395" t="s">
        <v>788</v>
      </c>
      <c r="H2395">
        <v>5.5</v>
      </c>
      <c r="I2395">
        <v>0</v>
      </c>
      <c r="J2395">
        <v>0</v>
      </c>
      <c r="K2395" s="91"/>
      <c r="M2395"/>
    </row>
    <row r="2396" spans="1:13" hidden="1" x14ac:dyDescent="0.25">
      <c r="A2396" t="s">
        <v>106</v>
      </c>
      <c r="B2396" t="s">
        <v>444</v>
      </c>
      <c r="C2396" s="2">
        <v>45593</v>
      </c>
      <c r="D2396" s="91">
        <v>0</v>
      </c>
      <c r="E2396" t="s">
        <v>5</v>
      </c>
      <c r="F2396">
        <v>4013242</v>
      </c>
      <c r="G2396" t="s">
        <v>788</v>
      </c>
      <c r="H2396">
        <v>0</v>
      </c>
      <c r="I2396">
        <v>0</v>
      </c>
      <c r="J2396">
        <v>0</v>
      </c>
      <c r="K2396" s="91"/>
      <c r="M2396"/>
    </row>
    <row r="2397" spans="1:13" hidden="1" x14ac:dyDescent="0.25">
      <c r="A2397" t="s">
        <v>106</v>
      </c>
      <c r="B2397" t="s">
        <v>444</v>
      </c>
      <c r="C2397" s="2">
        <v>45593</v>
      </c>
      <c r="D2397" s="91">
        <v>0</v>
      </c>
      <c r="E2397" t="s">
        <v>5</v>
      </c>
      <c r="F2397">
        <v>4013243</v>
      </c>
      <c r="G2397" t="s">
        <v>788</v>
      </c>
      <c r="H2397">
        <v>0</v>
      </c>
      <c r="I2397">
        <v>0</v>
      </c>
      <c r="J2397">
        <v>0</v>
      </c>
      <c r="K2397" s="91"/>
      <c r="M2397"/>
    </row>
    <row r="2398" spans="1:13" hidden="1" x14ac:dyDescent="0.25">
      <c r="A2398" t="s">
        <v>92</v>
      </c>
      <c r="B2398" t="s">
        <v>55</v>
      </c>
      <c r="C2398" s="2">
        <v>45592</v>
      </c>
      <c r="D2398" s="91">
        <v>5.5</v>
      </c>
      <c r="E2398" t="s">
        <v>5</v>
      </c>
      <c r="F2398">
        <v>4013246</v>
      </c>
      <c r="G2398" t="s">
        <v>788</v>
      </c>
      <c r="H2398">
        <v>5.5</v>
      </c>
      <c r="I2398">
        <v>0</v>
      </c>
      <c r="J2398">
        <v>0</v>
      </c>
      <c r="K2398" s="91"/>
      <c r="M2398"/>
    </row>
    <row r="2399" spans="1:13" hidden="1" x14ac:dyDescent="0.25">
      <c r="A2399" t="s">
        <v>106</v>
      </c>
      <c r="B2399" t="s">
        <v>55</v>
      </c>
      <c r="C2399" s="2">
        <v>45596</v>
      </c>
      <c r="D2399" s="91">
        <v>5</v>
      </c>
      <c r="E2399" t="s">
        <v>5</v>
      </c>
      <c r="F2399">
        <v>4013251</v>
      </c>
      <c r="G2399" t="s">
        <v>788</v>
      </c>
      <c r="H2399">
        <v>5</v>
      </c>
      <c r="I2399">
        <v>0</v>
      </c>
      <c r="J2399">
        <v>0</v>
      </c>
      <c r="K2399" s="91"/>
      <c r="M2399"/>
    </row>
    <row r="2400" spans="1:13" x14ac:dyDescent="0.25">
      <c r="A2400" t="s">
        <v>31</v>
      </c>
      <c r="B2400" t="s">
        <v>698</v>
      </c>
      <c r="C2400" s="2">
        <v>45593</v>
      </c>
      <c r="D2400" s="91">
        <v>0</v>
      </c>
      <c r="E2400" t="s">
        <v>5</v>
      </c>
      <c r="F2400">
        <v>4013252</v>
      </c>
      <c r="G2400" t="s">
        <v>788</v>
      </c>
      <c r="H2400">
        <v>3.75</v>
      </c>
      <c r="I2400">
        <v>1</v>
      </c>
      <c r="J2400">
        <v>3.75</v>
      </c>
      <c r="K2400" s="91"/>
      <c r="M2400"/>
    </row>
    <row r="2401" spans="1:13" x14ac:dyDescent="0.25">
      <c r="A2401" t="s">
        <v>31</v>
      </c>
      <c r="B2401" t="s">
        <v>734</v>
      </c>
      <c r="C2401" s="2">
        <v>45597</v>
      </c>
      <c r="D2401" s="91">
        <v>0</v>
      </c>
      <c r="E2401" t="s">
        <v>5</v>
      </c>
      <c r="F2401">
        <v>4013254</v>
      </c>
      <c r="G2401" t="s">
        <v>788</v>
      </c>
      <c r="H2401">
        <v>3.75</v>
      </c>
      <c r="I2401">
        <v>1</v>
      </c>
      <c r="J2401">
        <v>3.75</v>
      </c>
      <c r="K2401" s="91"/>
      <c r="M2401"/>
    </row>
    <row r="2402" spans="1:13" x14ac:dyDescent="0.25">
      <c r="A2402" t="s">
        <v>31</v>
      </c>
      <c r="B2402" t="s">
        <v>55</v>
      </c>
      <c r="C2402" s="2">
        <v>45597</v>
      </c>
      <c r="D2402" s="91">
        <v>0</v>
      </c>
      <c r="E2402" t="s">
        <v>19</v>
      </c>
      <c r="F2402">
        <v>4013255</v>
      </c>
      <c r="G2402" t="s">
        <v>788</v>
      </c>
      <c r="H2402">
        <v>3.75</v>
      </c>
      <c r="I2402">
        <v>1</v>
      </c>
      <c r="J2402">
        <v>3.75</v>
      </c>
      <c r="K2402" s="91"/>
      <c r="M2402"/>
    </row>
    <row r="2403" spans="1:13" x14ac:dyDescent="0.25">
      <c r="A2403" t="s">
        <v>31</v>
      </c>
      <c r="B2403" t="s">
        <v>55</v>
      </c>
      <c r="C2403" s="2">
        <v>45591</v>
      </c>
      <c r="D2403" s="91">
        <v>0</v>
      </c>
      <c r="F2403">
        <v>4013256</v>
      </c>
      <c r="G2403" t="s">
        <v>854</v>
      </c>
      <c r="H2403">
        <v>3.75</v>
      </c>
      <c r="I2403">
        <v>1</v>
      </c>
      <c r="J2403">
        <v>3.75</v>
      </c>
      <c r="K2403" s="91"/>
      <c r="M2403"/>
    </row>
    <row r="2404" spans="1:13" x14ac:dyDescent="0.25">
      <c r="A2404" t="s">
        <v>31</v>
      </c>
      <c r="B2404" t="s">
        <v>336</v>
      </c>
      <c r="C2404" s="2">
        <v>45591</v>
      </c>
      <c r="D2404" s="91">
        <v>0</v>
      </c>
      <c r="E2404" t="s">
        <v>5</v>
      </c>
      <c r="F2404">
        <v>4013257</v>
      </c>
      <c r="G2404" t="s">
        <v>788</v>
      </c>
      <c r="H2404">
        <v>3.75</v>
      </c>
      <c r="I2404">
        <v>1</v>
      </c>
      <c r="J2404">
        <v>3.75</v>
      </c>
      <c r="K2404" s="91"/>
      <c r="M2404"/>
    </row>
    <row r="2405" spans="1:13" x14ac:dyDescent="0.25">
      <c r="A2405" t="s">
        <v>31</v>
      </c>
      <c r="B2405" t="s">
        <v>336</v>
      </c>
      <c r="C2405" s="2">
        <v>45592</v>
      </c>
      <c r="D2405" s="91">
        <v>0</v>
      </c>
      <c r="E2405" t="s">
        <v>5</v>
      </c>
      <c r="F2405">
        <v>4013260</v>
      </c>
      <c r="G2405" t="s">
        <v>788</v>
      </c>
      <c r="H2405">
        <v>3.75</v>
      </c>
      <c r="I2405">
        <v>1</v>
      </c>
      <c r="J2405">
        <v>3.75</v>
      </c>
      <c r="K2405" s="91"/>
      <c r="M2405"/>
    </row>
    <row r="2406" spans="1:13" x14ac:dyDescent="0.25">
      <c r="A2406" t="s">
        <v>31</v>
      </c>
      <c r="B2406" t="s">
        <v>55</v>
      </c>
      <c r="C2406" s="2">
        <v>45592</v>
      </c>
      <c r="D2406" s="91">
        <v>3.75</v>
      </c>
      <c r="E2406" t="s">
        <v>19</v>
      </c>
      <c r="F2406">
        <v>4013261</v>
      </c>
      <c r="G2406" t="s">
        <v>788</v>
      </c>
      <c r="H2406">
        <v>3.75</v>
      </c>
      <c r="I2406">
        <v>0</v>
      </c>
      <c r="J2406">
        <v>0</v>
      </c>
      <c r="K2406" s="91"/>
      <c r="M2406"/>
    </row>
    <row r="2407" spans="1:13" hidden="1" x14ac:dyDescent="0.25">
      <c r="A2407" t="s">
        <v>106</v>
      </c>
      <c r="B2407" t="s">
        <v>370</v>
      </c>
      <c r="C2407" s="2">
        <v>45595</v>
      </c>
      <c r="D2407" s="91">
        <v>5</v>
      </c>
      <c r="E2407" t="s">
        <v>5</v>
      </c>
      <c r="F2407">
        <v>4013263</v>
      </c>
      <c r="G2407" t="s">
        <v>788</v>
      </c>
      <c r="H2407">
        <v>5</v>
      </c>
      <c r="I2407">
        <v>0</v>
      </c>
      <c r="J2407">
        <v>0</v>
      </c>
      <c r="K2407" s="91"/>
      <c r="M2407"/>
    </row>
    <row r="2408" spans="1:13" x14ac:dyDescent="0.25">
      <c r="A2408" t="s">
        <v>31</v>
      </c>
      <c r="B2408" t="s">
        <v>336</v>
      </c>
      <c r="C2408" s="2">
        <v>45593</v>
      </c>
      <c r="D2408" s="91">
        <v>0</v>
      </c>
      <c r="E2408" t="s">
        <v>5</v>
      </c>
      <c r="F2408">
        <v>4013264</v>
      </c>
      <c r="G2408" t="s">
        <v>788</v>
      </c>
      <c r="H2408">
        <v>3.75</v>
      </c>
      <c r="I2408">
        <v>1</v>
      </c>
      <c r="J2408">
        <v>3.75</v>
      </c>
      <c r="K2408" s="91"/>
      <c r="M2408"/>
    </row>
    <row r="2409" spans="1:13" x14ac:dyDescent="0.25">
      <c r="A2409" t="s">
        <v>31</v>
      </c>
      <c r="B2409" t="s">
        <v>55</v>
      </c>
      <c r="C2409" s="2">
        <v>45593</v>
      </c>
      <c r="D2409" s="91">
        <v>0</v>
      </c>
      <c r="E2409" t="s">
        <v>5</v>
      </c>
      <c r="F2409">
        <v>4013265</v>
      </c>
      <c r="G2409" t="s">
        <v>788</v>
      </c>
      <c r="H2409">
        <v>0</v>
      </c>
      <c r="I2409">
        <v>0</v>
      </c>
      <c r="J2409">
        <v>0</v>
      </c>
      <c r="K2409" s="91"/>
      <c r="M2409"/>
    </row>
    <row r="2410" spans="1:13" x14ac:dyDescent="0.25">
      <c r="A2410" t="s">
        <v>31</v>
      </c>
      <c r="B2410" t="s">
        <v>392</v>
      </c>
      <c r="C2410" s="2">
        <v>45591</v>
      </c>
      <c r="D2410" s="91">
        <v>7.5</v>
      </c>
      <c r="E2410" t="s">
        <v>5</v>
      </c>
      <c r="F2410">
        <v>4013268</v>
      </c>
      <c r="G2410" t="s">
        <v>788</v>
      </c>
      <c r="H2410">
        <v>7.5</v>
      </c>
      <c r="I2410">
        <v>0</v>
      </c>
      <c r="J2410">
        <v>0</v>
      </c>
      <c r="K2410" s="91"/>
      <c r="M2410"/>
    </row>
    <row r="2411" spans="1:13" hidden="1" x14ac:dyDescent="0.25">
      <c r="A2411" t="s">
        <v>106</v>
      </c>
      <c r="B2411" t="s">
        <v>56</v>
      </c>
      <c r="C2411" s="2">
        <v>45597</v>
      </c>
      <c r="D2411" s="91">
        <v>5</v>
      </c>
      <c r="E2411" t="s">
        <v>5</v>
      </c>
      <c r="F2411">
        <v>4013270</v>
      </c>
      <c r="G2411" t="s">
        <v>788</v>
      </c>
      <c r="H2411">
        <v>5</v>
      </c>
      <c r="I2411">
        <v>0</v>
      </c>
      <c r="J2411">
        <v>0</v>
      </c>
      <c r="K2411" s="91"/>
      <c r="M2411"/>
    </row>
    <row r="2412" spans="1:13" hidden="1" x14ac:dyDescent="0.25">
      <c r="A2412" t="s">
        <v>92</v>
      </c>
      <c r="B2412" t="s">
        <v>390</v>
      </c>
      <c r="C2412" s="2">
        <v>45594</v>
      </c>
      <c r="D2412" s="91">
        <v>5</v>
      </c>
      <c r="E2412" t="s">
        <v>5</v>
      </c>
      <c r="F2412">
        <v>4013271</v>
      </c>
      <c r="G2412" t="s">
        <v>788</v>
      </c>
      <c r="H2412">
        <v>5</v>
      </c>
      <c r="I2412">
        <v>0</v>
      </c>
      <c r="J2412">
        <v>0</v>
      </c>
      <c r="K2412" s="91"/>
      <c r="M2412"/>
    </row>
    <row r="2413" spans="1:13" hidden="1" x14ac:dyDescent="0.25">
      <c r="A2413" t="s">
        <v>106</v>
      </c>
      <c r="B2413" t="s">
        <v>55</v>
      </c>
      <c r="C2413" s="2">
        <v>45592</v>
      </c>
      <c r="D2413" s="91">
        <v>5</v>
      </c>
      <c r="E2413" t="s">
        <v>5</v>
      </c>
      <c r="F2413">
        <v>4013291</v>
      </c>
      <c r="G2413" t="s">
        <v>788</v>
      </c>
      <c r="H2413">
        <v>5</v>
      </c>
      <c r="I2413">
        <v>0</v>
      </c>
      <c r="J2413">
        <v>0</v>
      </c>
      <c r="K2413" s="91"/>
      <c r="M2413"/>
    </row>
    <row r="2414" spans="1:13" hidden="1" x14ac:dyDescent="0.25">
      <c r="A2414" t="s">
        <v>106</v>
      </c>
      <c r="B2414" t="s">
        <v>432</v>
      </c>
      <c r="C2414" s="2">
        <v>45595</v>
      </c>
      <c r="D2414" s="91">
        <v>5</v>
      </c>
      <c r="E2414" t="s">
        <v>26</v>
      </c>
      <c r="F2414">
        <v>4013293</v>
      </c>
      <c r="G2414" t="s">
        <v>788</v>
      </c>
      <c r="H2414">
        <v>5</v>
      </c>
      <c r="I2414">
        <v>0</v>
      </c>
      <c r="J2414">
        <v>0</v>
      </c>
      <c r="K2414" s="91"/>
      <c r="M2414"/>
    </row>
    <row r="2415" spans="1:13" x14ac:dyDescent="0.25">
      <c r="A2415" t="s">
        <v>31</v>
      </c>
      <c r="B2415" t="s">
        <v>336</v>
      </c>
      <c r="C2415" s="2">
        <v>45598</v>
      </c>
      <c r="D2415" s="91">
        <v>0</v>
      </c>
      <c r="E2415" t="s">
        <v>5</v>
      </c>
      <c r="F2415">
        <v>4013297</v>
      </c>
      <c r="G2415" t="s">
        <v>788</v>
      </c>
      <c r="H2415">
        <v>3.75</v>
      </c>
      <c r="I2415">
        <v>1</v>
      </c>
      <c r="J2415">
        <v>3.75</v>
      </c>
      <c r="K2415" s="91"/>
      <c r="M2415"/>
    </row>
    <row r="2416" spans="1:13" x14ac:dyDescent="0.25">
      <c r="A2416" t="s">
        <v>31</v>
      </c>
      <c r="B2416" t="s">
        <v>392</v>
      </c>
      <c r="C2416" s="2">
        <v>45598</v>
      </c>
      <c r="D2416" s="91">
        <v>3.75</v>
      </c>
      <c r="E2416" t="s">
        <v>5</v>
      </c>
      <c r="F2416">
        <v>4013298</v>
      </c>
      <c r="G2416" t="s">
        <v>788</v>
      </c>
      <c r="H2416">
        <v>3.75</v>
      </c>
      <c r="I2416">
        <v>0</v>
      </c>
      <c r="J2416">
        <v>0</v>
      </c>
      <c r="K2416" s="91"/>
      <c r="M2416"/>
    </row>
    <row r="2417" spans="1:13" x14ac:dyDescent="0.25">
      <c r="A2417" t="s">
        <v>31</v>
      </c>
      <c r="B2417" t="s">
        <v>333</v>
      </c>
      <c r="C2417" s="2">
        <v>45598</v>
      </c>
      <c r="D2417" s="91">
        <v>0</v>
      </c>
      <c r="E2417" t="s">
        <v>5</v>
      </c>
      <c r="F2417">
        <v>4013299</v>
      </c>
      <c r="G2417" t="s">
        <v>788</v>
      </c>
      <c r="H2417">
        <v>3.75</v>
      </c>
      <c r="I2417">
        <v>1</v>
      </c>
      <c r="J2417">
        <v>3.75</v>
      </c>
      <c r="K2417" s="91"/>
      <c r="M2417"/>
    </row>
    <row r="2418" spans="1:13" hidden="1" x14ac:dyDescent="0.25">
      <c r="A2418" t="s">
        <v>106</v>
      </c>
      <c r="B2418" t="s">
        <v>370</v>
      </c>
      <c r="C2418" s="2">
        <v>45598</v>
      </c>
      <c r="D2418" s="91">
        <v>0</v>
      </c>
      <c r="E2418" t="s">
        <v>5</v>
      </c>
      <c r="F2418">
        <v>4013303</v>
      </c>
      <c r="G2418" t="s">
        <v>788</v>
      </c>
      <c r="H2418">
        <v>0</v>
      </c>
      <c r="I2418">
        <v>0</v>
      </c>
      <c r="J2418">
        <v>0</v>
      </c>
      <c r="K2418" s="91"/>
      <c r="M2418"/>
    </row>
    <row r="2419" spans="1:13" x14ac:dyDescent="0.25">
      <c r="A2419" t="s">
        <v>31</v>
      </c>
      <c r="B2419" t="s">
        <v>55</v>
      </c>
      <c r="C2419" s="2">
        <v>45598</v>
      </c>
      <c r="D2419" s="91">
        <v>0</v>
      </c>
      <c r="E2419" t="s">
        <v>19</v>
      </c>
      <c r="F2419">
        <v>4013304</v>
      </c>
      <c r="G2419" t="s">
        <v>788</v>
      </c>
      <c r="H2419">
        <v>3.75</v>
      </c>
      <c r="I2419">
        <v>1</v>
      </c>
      <c r="J2419">
        <v>3.75</v>
      </c>
      <c r="K2419" s="91"/>
      <c r="M2419"/>
    </row>
    <row r="2420" spans="1:13" x14ac:dyDescent="0.25">
      <c r="A2420" t="s">
        <v>31</v>
      </c>
      <c r="B2420" t="s">
        <v>55</v>
      </c>
      <c r="C2420" s="2">
        <v>45598</v>
      </c>
      <c r="D2420" s="91">
        <v>0</v>
      </c>
      <c r="E2420" t="s">
        <v>19</v>
      </c>
      <c r="F2420">
        <v>4013305</v>
      </c>
      <c r="G2420" t="s">
        <v>788</v>
      </c>
      <c r="H2420">
        <v>3.75</v>
      </c>
      <c r="I2420">
        <v>1</v>
      </c>
      <c r="J2420">
        <v>3.75</v>
      </c>
      <c r="K2420" s="91"/>
      <c r="M2420"/>
    </row>
    <row r="2421" spans="1:13" hidden="1" x14ac:dyDescent="0.25">
      <c r="A2421" t="s">
        <v>106</v>
      </c>
      <c r="B2421" t="s">
        <v>55</v>
      </c>
      <c r="C2421" s="2">
        <v>45598</v>
      </c>
      <c r="D2421" s="91">
        <v>0</v>
      </c>
      <c r="E2421" t="s">
        <v>5</v>
      </c>
      <c r="F2421">
        <v>4013306</v>
      </c>
      <c r="G2421" t="s">
        <v>788</v>
      </c>
      <c r="H2421">
        <v>0</v>
      </c>
      <c r="I2421">
        <v>0</v>
      </c>
      <c r="J2421">
        <v>0</v>
      </c>
      <c r="K2421" s="91"/>
      <c r="M2421"/>
    </row>
    <row r="2422" spans="1:13" x14ac:dyDescent="0.25">
      <c r="A2422" t="s">
        <v>31</v>
      </c>
      <c r="B2422" t="s">
        <v>336</v>
      </c>
      <c r="C2422" s="2">
        <v>45598</v>
      </c>
      <c r="D2422" s="91">
        <v>0</v>
      </c>
      <c r="E2422" t="s">
        <v>5</v>
      </c>
      <c r="F2422">
        <v>4013310</v>
      </c>
      <c r="G2422" t="s">
        <v>788</v>
      </c>
      <c r="H2422">
        <v>3.75</v>
      </c>
      <c r="I2422">
        <v>1</v>
      </c>
      <c r="J2422">
        <v>3.75</v>
      </c>
      <c r="K2422" s="91"/>
      <c r="M2422"/>
    </row>
    <row r="2423" spans="1:13" x14ac:dyDescent="0.25">
      <c r="A2423" t="s">
        <v>31</v>
      </c>
      <c r="B2423" t="s">
        <v>392</v>
      </c>
      <c r="C2423" s="2">
        <v>45598</v>
      </c>
      <c r="D2423" s="91">
        <v>0</v>
      </c>
      <c r="E2423" t="s">
        <v>5</v>
      </c>
      <c r="F2423">
        <v>4013311</v>
      </c>
      <c r="G2423" t="s">
        <v>788</v>
      </c>
      <c r="H2423">
        <v>3.75</v>
      </c>
      <c r="I2423">
        <v>1</v>
      </c>
      <c r="J2423">
        <v>3.75</v>
      </c>
      <c r="K2423" s="91"/>
      <c r="M2423"/>
    </row>
    <row r="2424" spans="1:13" hidden="1" x14ac:dyDescent="0.25">
      <c r="A2424" t="s">
        <v>106</v>
      </c>
      <c r="B2424" t="s">
        <v>432</v>
      </c>
      <c r="C2424" s="2">
        <v>45598</v>
      </c>
      <c r="D2424" s="91">
        <v>0</v>
      </c>
      <c r="E2424" t="s">
        <v>26</v>
      </c>
      <c r="F2424">
        <v>4013319</v>
      </c>
      <c r="G2424" t="s">
        <v>788</v>
      </c>
      <c r="H2424">
        <v>5</v>
      </c>
      <c r="I2424">
        <v>1</v>
      </c>
      <c r="J2424">
        <v>5</v>
      </c>
      <c r="K2424" s="91"/>
      <c r="M2424"/>
    </row>
    <row r="2425" spans="1:13" hidden="1" x14ac:dyDescent="0.25">
      <c r="A2425" t="s">
        <v>106</v>
      </c>
      <c r="B2425" t="s">
        <v>55</v>
      </c>
      <c r="C2425" s="2">
        <v>45598</v>
      </c>
      <c r="D2425" s="91">
        <v>0</v>
      </c>
      <c r="E2425" t="s">
        <v>5</v>
      </c>
      <c r="F2425">
        <v>4013321</v>
      </c>
      <c r="G2425" t="s">
        <v>788</v>
      </c>
      <c r="H2425">
        <v>5</v>
      </c>
      <c r="I2425">
        <v>1</v>
      </c>
      <c r="J2425">
        <v>5</v>
      </c>
      <c r="K2425" s="91"/>
      <c r="M2425"/>
    </row>
    <row r="2426" spans="1:13" x14ac:dyDescent="0.25">
      <c r="A2426" t="s">
        <v>31</v>
      </c>
      <c r="B2426" t="s">
        <v>55</v>
      </c>
      <c r="C2426" s="2">
        <v>45598</v>
      </c>
      <c r="D2426" s="91">
        <v>0</v>
      </c>
      <c r="E2426" t="s">
        <v>19</v>
      </c>
      <c r="F2426">
        <v>4013326</v>
      </c>
      <c r="G2426" t="s">
        <v>788</v>
      </c>
      <c r="H2426">
        <v>3.75</v>
      </c>
      <c r="I2426">
        <v>1</v>
      </c>
      <c r="J2426">
        <v>3.75</v>
      </c>
      <c r="K2426" s="91"/>
      <c r="M2426"/>
    </row>
    <row r="2427" spans="1:13" x14ac:dyDescent="0.25">
      <c r="A2427" t="s">
        <v>31</v>
      </c>
      <c r="B2427" t="s">
        <v>333</v>
      </c>
      <c r="C2427" s="2">
        <v>45598</v>
      </c>
      <c r="D2427" s="91">
        <v>0</v>
      </c>
      <c r="E2427" t="s">
        <v>5</v>
      </c>
      <c r="F2427">
        <v>4013327</v>
      </c>
      <c r="G2427" t="s">
        <v>788</v>
      </c>
      <c r="H2427">
        <v>3.75</v>
      </c>
      <c r="I2427">
        <v>1</v>
      </c>
      <c r="J2427">
        <v>3.75</v>
      </c>
      <c r="K2427" s="91"/>
      <c r="M2427"/>
    </row>
    <row r="2428" spans="1:13" hidden="1" x14ac:dyDescent="0.25">
      <c r="A2428" t="s">
        <v>106</v>
      </c>
      <c r="B2428" t="s">
        <v>55</v>
      </c>
      <c r="C2428" s="2">
        <v>45598</v>
      </c>
      <c r="D2428" s="91">
        <v>5</v>
      </c>
      <c r="E2428" t="s">
        <v>5</v>
      </c>
      <c r="F2428">
        <v>4013332</v>
      </c>
      <c r="G2428" t="s">
        <v>788</v>
      </c>
      <c r="H2428">
        <v>5</v>
      </c>
      <c r="I2428">
        <v>0</v>
      </c>
      <c r="J2428">
        <v>0</v>
      </c>
      <c r="K2428" s="91"/>
      <c r="M2428"/>
    </row>
    <row r="2429" spans="1:13" x14ac:dyDescent="0.25">
      <c r="A2429" t="s">
        <v>31</v>
      </c>
      <c r="B2429" t="s">
        <v>336</v>
      </c>
      <c r="C2429" s="2">
        <v>45598</v>
      </c>
      <c r="D2429" s="91">
        <v>0</v>
      </c>
      <c r="E2429" t="s">
        <v>5</v>
      </c>
      <c r="F2429">
        <v>4013335</v>
      </c>
      <c r="G2429" t="s">
        <v>788</v>
      </c>
      <c r="H2429">
        <v>3.75</v>
      </c>
      <c r="I2429">
        <v>1</v>
      </c>
      <c r="J2429">
        <v>3.75</v>
      </c>
      <c r="K2429" s="91"/>
      <c r="M2429"/>
    </row>
    <row r="2430" spans="1:13" x14ac:dyDescent="0.25">
      <c r="A2430" t="s">
        <v>31</v>
      </c>
      <c r="B2430" t="s">
        <v>392</v>
      </c>
      <c r="C2430" s="2">
        <v>45598</v>
      </c>
      <c r="D2430" s="91">
        <v>0</v>
      </c>
      <c r="E2430" t="s">
        <v>5</v>
      </c>
      <c r="F2430">
        <v>4013336</v>
      </c>
      <c r="G2430" t="s">
        <v>788</v>
      </c>
      <c r="H2430">
        <v>3.75</v>
      </c>
      <c r="I2430">
        <v>1</v>
      </c>
      <c r="J2430">
        <v>3.75</v>
      </c>
      <c r="K2430" s="91"/>
      <c r="M2430"/>
    </row>
    <row r="2431" spans="1:13" x14ac:dyDescent="0.25">
      <c r="A2431" t="s">
        <v>31</v>
      </c>
      <c r="B2431" t="s">
        <v>333</v>
      </c>
      <c r="C2431" s="2">
        <v>45598</v>
      </c>
      <c r="D2431" s="91">
        <v>0</v>
      </c>
      <c r="E2431" t="s">
        <v>5</v>
      </c>
      <c r="F2431">
        <v>4013337</v>
      </c>
      <c r="G2431" t="s">
        <v>788</v>
      </c>
      <c r="H2431">
        <v>3.75</v>
      </c>
      <c r="I2431">
        <v>1</v>
      </c>
      <c r="J2431">
        <v>3.75</v>
      </c>
      <c r="K2431" s="91"/>
      <c r="M2431"/>
    </row>
    <row r="2432" spans="1:13" x14ac:dyDescent="0.25">
      <c r="A2432" t="s">
        <v>31</v>
      </c>
      <c r="B2432" t="s">
        <v>55</v>
      </c>
      <c r="C2432" s="2">
        <v>45598</v>
      </c>
      <c r="D2432" s="91">
        <v>3.75</v>
      </c>
      <c r="E2432" t="s">
        <v>19</v>
      </c>
      <c r="F2432">
        <v>4013338</v>
      </c>
      <c r="G2432" t="s">
        <v>788</v>
      </c>
      <c r="H2432">
        <v>3.75</v>
      </c>
      <c r="I2432">
        <v>0</v>
      </c>
      <c r="J2432">
        <v>0</v>
      </c>
      <c r="K2432" s="91"/>
      <c r="M2432"/>
    </row>
    <row r="2433" spans="1:13" hidden="1" x14ac:dyDescent="0.25">
      <c r="A2433" t="s">
        <v>106</v>
      </c>
      <c r="B2433" t="s">
        <v>60</v>
      </c>
      <c r="C2433" s="2">
        <v>45598</v>
      </c>
      <c r="D2433" s="91">
        <v>5</v>
      </c>
      <c r="E2433" t="s">
        <v>5</v>
      </c>
      <c r="F2433">
        <v>4013341</v>
      </c>
      <c r="G2433" t="s">
        <v>788</v>
      </c>
      <c r="H2433">
        <v>5</v>
      </c>
      <c r="I2433">
        <v>0</v>
      </c>
      <c r="J2433">
        <v>0</v>
      </c>
      <c r="K2433" s="91"/>
      <c r="M2433"/>
    </row>
    <row r="2434" spans="1:13" hidden="1" x14ac:dyDescent="0.25">
      <c r="A2434" t="s">
        <v>106</v>
      </c>
      <c r="B2434" t="s">
        <v>55</v>
      </c>
      <c r="C2434" s="2">
        <v>45598</v>
      </c>
      <c r="D2434" s="91">
        <v>5</v>
      </c>
      <c r="E2434" t="s">
        <v>5</v>
      </c>
      <c r="F2434">
        <v>4013342</v>
      </c>
      <c r="G2434" t="s">
        <v>788</v>
      </c>
      <c r="H2434">
        <v>5</v>
      </c>
      <c r="I2434">
        <v>0</v>
      </c>
      <c r="J2434">
        <v>0</v>
      </c>
      <c r="K2434" s="91"/>
      <c r="M2434"/>
    </row>
    <row r="2435" spans="1:13" hidden="1" x14ac:dyDescent="0.25">
      <c r="A2435" t="s">
        <v>106</v>
      </c>
      <c r="B2435" t="s">
        <v>60</v>
      </c>
      <c r="C2435" s="2">
        <v>45598</v>
      </c>
      <c r="D2435" s="91">
        <v>5</v>
      </c>
      <c r="E2435" t="s">
        <v>5</v>
      </c>
      <c r="F2435">
        <v>4013343</v>
      </c>
      <c r="G2435" t="s">
        <v>788</v>
      </c>
      <c r="H2435">
        <v>5</v>
      </c>
      <c r="I2435">
        <v>0</v>
      </c>
      <c r="J2435">
        <v>0</v>
      </c>
      <c r="K2435" s="91"/>
      <c r="M2435"/>
    </row>
    <row r="2436" spans="1:13" hidden="1" x14ac:dyDescent="0.25">
      <c r="A2436" t="s">
        <v>106</v>
      </c>
      <c r="B2436" t="s">
        <v>55</v>
      </c>
      <c r="C2436" s="2">
        <v>45598</v>
      </c>
      <c r="D2436" s="91">
        <v>5</v>
      </c>
      <c r="E2436" t="s">
        <v>5</v>
      </c>
      <c r="F2436">
        <v>4013344</v>
      </c>
      <c r="G2436" t="s">
        <v>788</v>
      </c>
      <c r="H2436">
        <v>5</v>
      </c>
      <c r="I2436">
        <v>0</v>
      </c>
      <c r="J2436">
        <v>0</v>
      </c>
      <c r="K2436" s="91"/>
      <c r="M2436"/>
    </row>
    <row r="2437" spans="1:13" hidden="1" x14ac:dyDescent="0.25">
      <c r="A2437" t="s">
        <v>92</v>
      </c>
      <c r="B2437" t="s">
        <v>55</v>
      </c>
      <c r="C2437" s="2">
        <v>45598</v>
      </c>
      <c r="D2437" s="91">
        <v>0</v>
      </c>
      <c r="E2437" t="s">
        <v>5</v>
      </c>
      <c r="F2437">
        <v>4013347</v>
      </c>
      <c r="G2437" t="s">
        <v>788</v>
      </c>
      <c r="H2437">
        <v>5.5</v>
      </c>
      <c r="I2437">
        <v>1</v>
      </c>
      <c r="J2437">
        <v>5.5</v>
      </c>
      <c r="K2437" s="91"/>
      <c r="M2437"/>
    </row>
    <row r="2438" spans="1:13" hidden="1" x14ac:dyDescent="0.25">
      <c r="A2438" t="s">
        <v>92</v>
      </c>
      <c r="B2438" t="s">
        <v>370</v>
      </c>
      <c r="C2438" s="2">
        <v>45598</v>
      </c>
      <c r="D2438" s="91">
        <v>0</v>
      </c>
      <c r="E2438" t="s">
        <v>5</v>
      </c>
      <c r="F2438">
        <v>4013348</v>
      </c>
      <c r="G2438" t="s">
        <v>788</v>
      </c>
      <c r="H2438">
        <v>5</v>
      </c>
      <c r="I2438">
        <v>1</v>
      </c>
      <c r="J2438">
        <v>5</v>
      </c>
      <c r="K2438" s="91"/>
      <c r="M2438"/>
    </row>
    <row r="2439" spans="1:13" hidden="1" x14ac:dyDescent="0.25">
      <c r="A2439" t="s">
        <v>92</v>
      </c>
      <c r="B2439" t="s">
        <v>55</v>
      </c>
      <c r="C2439" s="2">
        <v>45598</v>
      </c>
      <c r="D2439" s="91">
        <v>0</v>
      </c>
      <c r="E2439" t="s">
        <v>5</v>
      </c>
      <c r="F2439">
        <v>4013350</v>
      </c>
      <c r="G2439" t="s">
        <v>788</v>
      </c>
      <c r="H2439">
        <v>5</v>
      </c>
      <c r="I2439">
        <v>1</v>
      </c>
      <c r="J2439">
        <v>5</v>
      </c>
      <c r="K2439" s="91"/>
      <c r="M2439"/>
    </row>
    <row r="2440" spans="1:13" x14ac:dyDescent="0.25">
      <c r="A2440" t="s">
        <v>31</v>
      </c>
      <c r="B2440" t="s">
        <v>392</v>
      </c>
      <c r="C2440" s="2">
        <v>45598</v>
      </c>
      <c r="D2440" s="91">
        <v>5</v>
      </c>
      <c r="E2440" t="s">
        <v>5</v>
      </c>
      <c r="F2440">
        <v>4013351</v>
      </c>
      <c r="G2440" t="s">
        <v>788</v>
      </c>
      <c r="H2440">
        <v>5</v>
      </c>
      <c r="I2440">
        <v>0</v>
      </c>
      <c r="J2440">
        <v>0</v>
      </c>
      <c r="K2440" s="91"/>
      <c r="M2440"/>
    </row>
    <row r="2441" spans="1:13" hidden="1" x14ac:dyDescent="0.25">
      <c r="A2441" t="s">
        <v>106</v>
      </c>
      <c r="B2441" t="s">
        <v>582</v>
      </c>
      <c r="C2441" s="2">
        <v>45597</v>
      </c>
      <c r="D2441" s="91">
        <v>0</v>
      </c>
      <c r="E2441" t="s">
        <v>26</v>
      </c>
      <c r="F2441">
        <v>4013358</v>
      </c>
      <c r="G2441" t="s">
        <v>788</v>
      </c>
      <c r="H2441">
        <v>0</v>
      </c>
      <c r="I2441">
        <v>0</v>
      </c>
      <c r="J2441">
        <v>0</v>
      </c>
      <c r="K2441" s="91"/>
      <c r="M2441"/>
    </row>
    <row r="2442" spans="1:13" hidden="1" x14ac:dyDescent="0.25">
      <c r="A2442" t="s">
        <v>106</v>
      </c>
      <c r="B2442" t="s">
        <v>392</v>
      </c>
      <c r="C2442" s="2">
        <v>45593</v>
      </c>
      <c r="D2442" s="91">
        <v>5</v>
      </c>
      <c r="E2442" t="s">
        <v>26</v>
      </c>
      <c r="F2442">
        <v>4013360</v>
      </c>
      <c r="G2442" t="s">
        <v>788</v>
      </c>
      <c r="H2442">
        <v>5</v>
      </c>
      <c r="I2442">
        <v>0</v>
      </c>
      <c r="J2442">
        <v>0</v>
      </c>
      <c r="K2442" s="91"/>
      <c r="M2442"/>
    </row>
    <row r="2443" spans="1:13" hidden="1" x14ac:dyDescent="0.25">
      <c r="A2443" t="s">
        <v>106</v>
      </c>
      <c r="B2443" t="s">
        <v>60</v>
      </c>
      <c r="C2443" s="2">
        <v>45593</v>
      </c>
      <c r="D2443" s="91">
        <v>5</v>
      </c>
      <c r="E2443" t="s">
        <v>5</v>
      </c>
      <c r="F2443">
        <v>4013361</v>
      </c>
      <c r="G2443" t="s">
        <v>788</v>
      </c>
      <c r="H2443">
        <v>5</v>
      </c>
      <c r="I2443">
        <v>0</v>
      </c>
      <c r="J2443">
        <v>0</v>
      </c>
      <c r="K2443" s="91"/>
      <c r="M2443"/>
    </row>
    <row r="2444" spans="1:13" x14ac:dyDescent="0.25">
      <c r="A2444" t="s">
        <v>31</v>
      </c>
      <c r="B2444" t="s">
        <v>336</v>
      </c>
      <c r="C2444" s="2">
        <v>45594</v>
      </c>
      <c r="D2444" s="91">
        <v>3.75</v>
      </c>
      <c r="E2444" t="s">
        <v>5</v>
      </c>
      <c r="F2444">
        <v>4013369</v>
      </c>
      <c r="G2444" t="s">
        <v>788</v>
      </c>
      <c r="H2444">
        <v>3.75</v>
      </c>
      <c r="I2444">
        <v>0</v>
      </c>
      <c r="J2444">
        <v>0</v>
      </c>
      <c r="K2444" s="91"/>
      <c r="M2444"/>
    </row>
    <row r="2445" spans="1:13" x14ac:dyDescent="0.25">
      <c r="A2445" t="s">
        <v>31</v>
      </c>
      <c r="B2445" t="s">
        <v>55</v>
      </c>
      <c r="C2445" s="2">
        <v>45594</v>
      </c>
      <c r="D2445" s="91">
        <v>0</v>
      </c>
      <c r="E2445" t="s">
        <v>19</v>
      </c>
      <c r="F2445">
        <v>4013370</v>
      </c>
      <c r="G2445" t="s">
        <v>788</v>
      </c>
      <c r="H2445">
        <v>3.75</v>
      </c>
      <c r="I2445">
        <v>1</v>
      </c>
      <c r="J2445">
        <v>3.75</v>
      </c>
      <c r="K2445" s="91"/>
      <c r="M2445"/>
    </row>
    <row r="2446" spans="1:13" hidden="1" x14ac:dyDescent="0.25">
      <c r="A2446" t="s">
        <v>92</v>
      </c>
      <c r="B2446" t="s">
        <v>55</v>
      </c>
      <c r="C2446" s="2">
        <v>45593</v>
      </c>
      <c r="D2446" s="91">
        <v>5.5</v>
      </c>
      <c r="E2446" t="s">
        <v>5</v>
      </c>
      <c r="F2446">
        <v>4013371</v>
      </c>
      <c r="G2446" t="s">
        <v>788</v>
      </c>
      <c r="H2446">
        <v>5.5</v>
      </c>
      <c r="I2446">
        <v>0</v>
      </c>
      <c r="J2446">
        <v>0</v>
      </c>
      <c r="K2446" s="91"/>
      <c r="M2446"/>
    </row>
    <row r="2447" spans="1:13" hidden="1" x14ac:dyDescent="0.25">
      <c r="A2447" t="s">
        <v>92</v>
      </c>
      <c r="B2447" t="s">
        <v>390</v>
      </c>
      <c r="C2447" s="2">
        <v>45596</v>
      </c>
      <c r="D2447" s="91">
        <v>5.5</v>
      </c>
      <c r="E2447" t="s">
        <v>5</v>
      </c>
      <c r="F2447">
        <v>4013372</v>
      </c>
      <c r="G2447" t="s">
        <v>788</v>
      </c>
      <c r="H2447">
        <v>5.5</v>
      </c>
      <c r="I2447">
        <v>0</v>
      </c>
      <c r="J2447">
        <v>0</v>
      </c>
      <c r="K2447" s="91"/>
      <c r="M2447"/>
    </row>
    <row r="2448" spans="1:13" hidden="1" x14ac:dyDescent="0.25">
      <c r="A2448" t="s">
        <v>92</v>
      </c>
      <c r="B2448" t="s">
        <v>390</v>
      </c>
      <c r="C2448" s="2">
        <v>45596</v>
      </c>
      <c r="D2448" s="91">
        <v>5</v>
      </c>
      <c r="E2448" t="s">
        <v>5</v>
      </c>
      <c r="F2448">
        <v>4013373</v>
      </c>
      <c r="G2448" t="s">
        <v>788</v>
      </c>
      <c r="H2448">
        <v>5</v>
      </c>
      <c r="I2448">
        <v>0</v>
      </c>
      <c r="J2448">
        <v>0</v>
      </c>
      <c r="K2448" s="91"/>
      <c r="M2448"/>
    </row>
    <row r="2449" spans="1:13" hidden="1" x14ac:dyDescent="0.25">
      <c r="A2449" t="s">
        <v>106</v>
      </c>
      <c r="B2449" t="s">
        <v>390</v>
      </c>
      <c r="C2449" s="2">
        <v>45596</v>
      </c>
      <c r="D2449" s="91">
        <v>5</v>
      </c>
      <c r="E2449" t="s">
        <v>5</v>
      </c>
      <c r="F2449">
        <v>4013384</v>
      </c>
      <c r="G2449" t="s">
        <v>788</v>
      </c>
      <c r="H2449">
        <v>5</v>
      </c>
      <c r="I2449">
        <v>0</v>
      </c>
      <c r="J2449">
        <v>0</v>
      </c>
      <c r="K2449" s="91"/>
      <c r="M2449"/>
    </row>
    <row r="2450" spans="1:13" hidden="1" x14ac:dyDescent="0.25">
      <c r="A2450" t="s">
        <v>106</v>
      </c>
      <c r="B2450" t="s">
        <v>331</v>
      </c>
      <c r="C2450" s="2">
        <v>45598</v>
      </c>
      <c r="D2450" s="91">
        <v>5</v>
      </c>
      <c r="E2450" t="s">
        <v>5</v>
      </c>
      <c r="F2450">
        <v>4013385</v>
      </c>
      <c r="G2450" t="s">
        <v>788</v>
      </c>
      <c r="H2450">
        <v>5</v>
      </c>
      <c r="I2450">
        <v>0</v>
      </c>
      <c r="J2450">
        <v>0</v>
      </c>
      <c r="K2450" s="91"/>
      <c r="M2450"/>
    </row>
    <row r="2451" spans="1:13" hidden="1" x14ac:dyDescent="0.25">
      <c r="A2451" t="s">
        <v>106</v>
      </c>
      <c r="B2451" t="s">
        <v>390</v>
      </c>
      <c r="C2451" s="2">
        <v>45596</v>
      </c>
      <c r="D2451" s="91">
        <v>5</v>
      </c>
      <c r="E2451" t="s">
        <v>5</v>
      </c>
      <c r="F2451">
        <v>4013389</v>
      </c>
      <c r="G2451" t="s">
        <v>788</v>
      </c>
      <c r="H2451">
        <v>5</v>
      </c>
      <c r="I2451">
        <v>0</v>
      </c>
      <c r="J2451">
        <v>0</v>
      </c>
      <c r="K2451" s="91"/>
      <c r="M2451"/>
    </row>
    <row r="2452" spans="1:13" hidden="1" x14ac:dyDescent="0.25">
      <c r="A2452" t="s">
        <v>106</v>
      </c>
      <c r="B2452" t="s">
        <v>55</v>
      </c>
      <c r="C2452" s="2">
        <v>45592</v>
      </c>
      <c r="D2452" s="91">
        <v>5</v>
      </c>
      <c r="E2452" t="s">
        <v>5</v>
      </c>
      <c r="F2452">
        <v>4013395</v>
      </c>
      <c r="G2452" t="s">
        <v>788</v>
      </c>
      <c r="H2452">
        <v>5</v>
      </c>
      <c r="I2452">
        <v>0</v>
      </c>
      <c r="J2452">
        <v>0</v>
      </c>
      <c r="K2452" s="91"/>
      <c r="M2452"/>
    </row>
    <row r="2453" spans="1:13" hidden="1" x14ac:dyDescent="0.25">
      <c r="A2453" t="s">
        <v>106</v>
      </c>
      <c r="B2453" t="s">
        <v>331</v>
      </c>
      <c r="C2453" s="2">
        <v>45591</v>
      </c>
      <c r="D2453" s="91">
        <v>10</v>
      </c>
      <c r="E2453" t="s">
        <v>5</v>
      </c>
      <c r="F2453">
        <v>4013397</v>
      </c>
      <c r="G2453" t="s">
        <v>788</v>
      </c>
      <c r="H2453">
        <v>10</v>
      </c>
      <c r="I2453">
        <v>0</v>
      </c>
      <c r="J2453">
        <v>0</v>
      </c>
      <c r="K2453" s="91"/>
      <c r="M2453"/>
    </row>
    <row r="2454" spans="1:13" hidden="1" x14ac:dyDescent="0.25">
      <c r="A2454" t="s">
        <v>106</v>
      </c>
      <c r="B2454" t="s">
        <v>390</v>
      </c>
      <c r="C2454" s="2">
        <v>45593</v>
      </c>
      <c r="D2454" s="91">
        <v>0</v>
      </c>
      <c r="E2454" t="s">
        <v>5</v>
      </c>
      <c r="F2454">
        <v>4013399</v>
      </c>
      <c r="G2454" t="s">
        <v>788</v>
      </c>
      <c r="H2454">
        <v>0</v>
      </c>
      <c r="I2454">
        <v>0</v>
      </c>
      <c r="J2454">
        <v>0</v>
      </c>
      <c r="K2454" s="91"/>
      <c r="M2454"/>
    </row>
    <row r="2455" spans="1:13" hidden="1" x14ac:dyDescent="0.25">
      <c r="A2455" t="s">
        <v>106</v>
      </c>
      <c r="B2455" t="s">
        <v>581</v>
      </c>
      <c r="C2455" s="2">
        <v>45596</v>
      </c>
      <c r="D2455" s="91">
        <v>0</v>
      </c>
      <c r="E2455" t="s">
        <v>5</v>
      </c>
      <c r="F2455">
        <v>4013412</v>
      </c>
      <c r="G2455" t="s">
        <v>788</v>
      </c>
      <c r="H2455">
        <v>0</v>
      </c>
      <c r="I2455">
        <v>0</v>
      </c>
      <c r="J2455">
        <v>0</v>
      </c>
      <c r="K2455" s="91"/>
      <c r="M2455"/>
    </row>
    <row r="2456" spans="1:13" hidden="1" x14ac:dyDescent="0.25">
      <c r="A2456" t="s">
        <v>106</v>
      </c>
      <c r="B2456" t="s">
        <v>406</v>
      </c>
      <c r="C2456" s="2">
        <v>45597</v>
      </c>
      <c r="D2456" s="91">
        <v>0</v>
      </c>
      <c r="E2456" t="s">
        <v>26</v>
      </c>
      <c r="F2456">
        <v>4013413</v>
      </c>
      <c r="G2456" t="s">
        <v>788</v>
      </c>
      <c r="H2456">
        <v>0</v>
      </c>
      <c r="I2456">
        <v>0</v>
      </c>
      <c r="J2456">
        <v>0</v>
      </c>
      <c r="K2456" s="91"/>
      <c r="M2456"/>
    </row>
    <row r="2457" spans="1:13" hidden="1" x14ac:dyDescent="0.25">
      <c r="A2457" t="s">
        <v>106</v>
      </c>
      <c r="B2457" t="s">
        <v>581</v>
      </c>
      <c r="C2457" s="2">
        <v>45596</v>
      </c>
      <c r="D2457" s="91">
        <v>0</v>
      </c>
      <c r="E2457" t="s">
        <v>5</v>
      </c>
      <c r="F2457">
        <v>4013442</v>
      </c>
      <c r="G2457" t="s">
        <v>788</v>
      </c>
      <c r="H2457">
        <v>0</v>
      </c>
      <c r="I2457">
        <v>0</v>
      </c>
      <c r="J2457">
        <v>0</v>
      </c>
      <c r="K2457" s="91"/>
      <c r="M2457"/>
    </row>
    <row r="2458" spans="1:13" hidden="1" x14ac:dyDescent="0.25">
      <c r="A2458" t="s">
        <v>106</v>
      </c>
      <c r="B2458" t="s">
        <v>55</v>
      </c>
      <c r="C2458" s="2">
        <v>45598</v>
      </c>
      <c r="D2458" s="91">
        <v>5</v>
      </c>
      <c r="E2458" t="s">
        <v>5</v>
      </c>
      <c r="F2458">
        <v>4013444</v>
      </c>
      <c r="G2458" t="s">
        <v>788</v>
      </c>
      <c r="H2458">
        <v>5</v>
      </c>
      <c r="I2458">
        <v>0</v>
      </c>
      <c r="J2458">
        <v>0</v>
      </c>
      <c r="K2458" s="91"/>
      <c r="M2458"/>
    </row>
    <row r="2459" spans="1:13" hidden="1" x14ac:dyDescent="0.25">
      <c r="A2459" t="s">
        <v>106</v>
      </c>
      <c r="B2459" t="s">
        <v>582</v>
      </c>
      <c r="C2459" s="2">
        <v>45595</v>
      </c>
      <c r="D2459" s="91">
        <v>0</v>
      </c>
      <c r="E2459" t="s">
        <v>26</v>
      </c>
      <c r="F2459">
        <v>4013447</v>
      </c>
      <c r="G2459" t="s">
        <v>788</v>
      </c>
      <c r="H2459">
        <v>0</v>
      </c>
      <c r="I2459">
        <v>0</v>
      </c>
      <c r="J2459">
        <v>0</v>
      </c>
      <c r="K2459" s="91"/>
      <c r="M2459"/>
    </row>
    <row r="2460" spans="1:13" hidden="1" x14ac:dyDescent="0.25">
      <c r="A2460" t="s">
        <v>106</v>
      </c>
      <c r="B2460" t="s">
        <v>56</v>
      </c>
      <c r="C2460" s="2">
        <v>45593</v>
      </c>
      <c r="D2460" s="91">
        <v>0</v>
      </c>
      <c r="E2460" t="s">
        <v>5</v>
      </c>
      <c r="F2460">
        <v>4013449</v>
      </c>
      <c r="G2460" t="s">
        <v>788</v>
      </c>
      <c r="H2460">
        <v>0</v>
      </c>
      <c r="I2460">
        <v>0</v>
      </c>
      <c r="J2460">
        <v>0</v>
      </c>
      <c r="K2460" s="91"/>
      <c r="M2460"/>
    </row>
    <row r="2461" spans="1:13" hidden="1" x14ac:dyDescent="0.25">
      <c r="A2461" t="s">
        <v>92</v>
      </c>
      <c r="B2461" t="s">
        <v>55</v>
      </c>
      <c r="C2461" s="2">
        <v>45594</v>
      </c>
      <c r="D2461" s="91">
        <v>0</v>
      </c>
      <c r="E2461" t="s">
        <v>5</v>
      </c>
      <c r="F2461">
        <v>4013452</v>
      </c>
      <c r="G2461" t="s">
        <v>788</v>
      </c>
      <c r="H2461">
        <v>5.5</v>
      </c>
      <c r="I2461">
        <v>1</v>
      </c>
      <c r="J2461">
        <v>5.5</v>
      </c>
      <c r="K2461" s="91"/>
      <c r="M2461"/>
    </row>
    <row r="2462" spans="1:13" hidden="1" x14ac:dyDescent="0.25">
      <c r="A2462" t="s">
        <v>92</v>
      </c>
      <c r="B2462" t="s">
        <v>581</v>
      </c>
      <c r="C2462" s="2">
        <v>45594</v>
      </c>
      <c r="D2462" s="91">
        <v>0</v>
      </c>
      <c r="E2462" t="s">
        <v>5</v>
      </c>
      <c r="F2462">
        <v>4013453</v>
      </c>
      <c r="G2462" t="s">
        <v>788</v>
      </c>
      <c r="H2462">
        <v>5</v>
      </c>
      <c r="I2462">
        <v>1</v>
      </c>
      <c r="J2462">
        <v>5</v>
      </c>
      <c r="K2462" s="91"/>
      <c r="M2462"/>
    </row>
    <row r="2463" spans="1:13" hidden="1" x14ac:dyDescent="0.25">
      <c r="A2463" t="s">
        <v>92</v>
      </c>
      <c r="B2463" t="s">
        <v>470</v>
      </c>
      <c r="C2463" s="2">
        <v>45593</v>
      </c>
      <c r="D2463" s="91">
        <v>5.5</v>
      </c>
      <c r="E2463" t="s">
        <v>5</v>
      </c>
      <c r="F2463">
        <v>4013454</v>
      </c>
      <c r="G2463" t="s">
        <v>788</v>
      </c>
      <c r="H2463">
        <v>5.5</v>
      </c>
      <c r="I2463">
        <v>0</v>
      </c>
      <c r="J2463">
        <v>0</v>
      </c>
      <c r="K2463" s="91"/>
      <c r="M2463"/>
    </row>
    <row r="2464" spans="1:13" hidden="1" x14ac:dyDescent="0.25">
      <c r="A2464" t="s">
        <v>92</v>
      </c>
      <c r="B2464" t="s">
        <v>56</v>
      </c>
      <c r="C2464" s="2">
        <v>45593</v>
      </c>
      <c r="D2464" s="91">
        <v>5</v>
      </c>
      <c r="E2464" t="s">
        <v>5</v>
      </c>
      <c r="F2464">
        <v>4013455</v>
      </c>
      <c r="G2464" t="s">
        <v>788</v>
      </c>
      <c r="H2464">
        <v>5</v>
      </c>
      <c r="I2464">
        <v>0</v>
      </c>
      <c r="J2464">
        <v>0</v>
      </c>
      <c r="K2464" s="91"/>
      <c r="M2464"/>
    </row>
    <row r="2465" spans="1:13" hidden="1" x14ac:dyDescent="0.25">
      <c r="A2465" t="s">
        <v>106</v>
      </c>
      <c r="B2465" t="s">
        <v>331</v>
      </c>
      <c r="C2465" s="2">
        <v>45592</v>
      </c>
      <c r="D2465" s="91">
        <v>5</v>
      </c>
      <c r="E2465" t="s">
        <v>5</v>
      </c>
      <c r="F2465">
        <v>4013457</v>
      </c>
      <c r="G2465" t="s">
        <v>788</v>
      </c>
      <c r="H2465">
        <v>5</v>
      </c>
      <c r="I2465">
        <v>0</v>
      </c>
      <c r="J2465">
        <v>0</v>
      </c>
      <c r="K2465" s="91"/>
      <c r="M2465"/>
    </row>
    <row r="2466" spans="1:13" hidden="1" x14ac:dyDescent="0.25">
      <c r="A2466" t="s">
        <v>106</v>
      </c>
      <c r="B2466" t="s">
        <v>55</v>
      </c>
      <c r="C2466" s="2">
        <v>45596</v>
      </c>
      <c r="D2466" s="91">
        <v>5</v>
      </c>
      <c r="E2466" t="s">
        <v>5</v>
      </c>
      <c r="F2466">
        <v>4013459</v>
      </c>
      <c r="G2466" t="s">
        <v>788</v>
      </c>
      <c r="H2466">
        <v>5</v>
      </c>
      <c r="I2466">
        <v>0</v>
      </c>
      <c r="J2466">
        <v>0</v>
      </c>
      <c r="K2466" s="91"/>
      <c r="M2466"/>
    </row>
    <row r="2467" spans="1:13" x14ac:dyDescent="0.25">
      <c r="A2467" t="s">
        <v>31</v>
      </c>
      <c r="B2467" t="s">
        <v>333</v>
      </c>
      <c r="C2467" s="2">
        <v>45592</v>
      </c>
      <c r="D2467" s="91">
        <v>0</v>
      </c>
      <c r="E2467" t="s">
        <v>5</v>
      </c>
      <c r="F2467">
        <v>4013460</v>
      </c>
      <c r="G2467" t="s">
        <v>788</v>
      </c>
      <c r="H2467">
        <v>3.75</v>
      </c>
      <c r="I2467">
        <v>1</v>
      </c>
      <c r="J2467">
        <v>3.75</v>
      </c>
      <c r="K2467" s="91"/>
      <c r="M2467"/>
    </row>
    <row r="2468" spans="1:13" hidden="1" x14ac:dyDescent="0.25">
      <c r="A2468" t="s">
        <v>106</v>
      </c>
      <c r="B2468" t="s">
        <v>392</v>
      </c>
      <c r="C2468" s="2">
        <v>45594</v>
      </c>
      <c r="D2468" s="91">
        <v>0</v>
      </c>
      <c r="E2468" t="s">
        <v>26</v>
      </c>
      <c r="F2468">
        <v>4013465</v>
      </c>
      <c r="G2468" t="s">
        <v>788</v>
      </c>
      <c r="H2468">
        <v>0</v>
      </c>
      <c r="I2468">
        <v>0</v>
      </c>
      <c r="J2468">
        <v>0</v>
      </c>
      <c r="K2468" s="91"/>
      <c r="M2468"/>
    </row>
    <row r="2469" spans="1:13" hidden="1" x14ac:dyDescent="0.25">
      <c r="A2469" t="s">
        <v>92</v>
      </c>
      <c r="B2469" t="s">
        <v>55</v>
      </c>
      <c r="C2469" s="2">
        <v>45593</v>
      </c>
      <c r="D2469" s="91">
        <v>5.5</v>
      </c>
      <c r="E2469" t="s">
        <v>5</v>
      </c>
      <c r="F2469">
        <v>4013468</v>
      </c>
      <c r="G2469" t="s">
        <v>788</v>
      </c>
      <c r="H2469">
        <v>5.5</v>
      </c>
      <c r="I2469">
        <v>0</v>
      </c>
      <c r="J2469">
        <v>0</v>
      </c>
      <c r="K2469" s="91"/>
      <c r="M2469"/>
    </row>
    <row r="2470" spans="1:13" hidden="1" x14ac:dyDescent="0.25">
      <c r="A2470" t="s">
        <v>92</v>
      </c>
      <c r="B2470" t="s">
        <v>582</v>
      </c>
      <c r="C2470" s="2">
        <v>45597</v>
      </c>
      <c r="D2470" s="91">
        <v>3</v>
      </c>
      <c r="E2470" t="s">
        <v>26</v>
      </c>
      <c r="F2470">
        <v>4013469</v>
      </c>
      <c r="G2470" t="s">
        <v>788</v>
      </c>
      <c r="H2470">
        <v>3</v>
      </c>
      <c r="I2470">
        <v>0</v>
      </c>
      <c r="J2470">
        <v>0</v>
      </c>
      <c r="K2470" s="91"/>
      <c r="M2470"/>
    </row>
    <row r="2471" spans="1:13" hidden="1" x14ac:dyDescent="0.25">
      <c r="A2471" t="s">
        <v>92</v>
      </c>
      <c r="B2471" t="s">
        <v>55</v>
      </c>
      <c r="C2471" s="2">
        <v>45593</v>
      </c>
      <c r="D2471" s="91">
        <v>5</v>
      </c>
      <c r="E2471" t="s">
        <v>5</v>
      </c>
      <c r="F2471">
        <v>4013470</v>
      </c>
      <c r="G2471" t="s">
        <v>788</v>
      </c>
      <c r="H2471">
        <v>5</v>
      </c>
      <c r="I2471">
        <v>0</v>
      </c>
      <c r="J2471">
        <v>0</v>
      </c>
      <c r="K2471" s="91"/>
      <c r="M2471"/>
    </row>
    <row r="2472" spans="1:13" x14ac:dyDescent="0.25">
      <c r="A2472" t="s">
        <v>31</v>
      </c>
      <c r="B2472" t="s">
        <v>333</v>
      </c>
      <c r="C2472" s="2">
        <v>45594</v>
      </c>
      <c r="D2472" s="91">
        <v>0</v>
      </c>
      <c r="E2472" t="s">
        <v>5</v>
      </c>
      <c r="F2472">
        <v>4013471</v>
      </c>
      <c r="G2472" t="s">
        <v>788</v>
      </c>
      <c r="H2472">
        <v>3.75</v>
      </c>
      <c r="I2472">
        <v>1</v>
      </c>
      <c r="J2472">
        <v>3.75</v>
      </c>
      <c r="K2472" s="91"/>
      <c r="M2472"/>
    </row>
    <row r="2473" spans="1:13" x14ac:dyDescent="0.25">
      <c r="A2473" t="s">
        <v>31</v>
      </c>
      <c r="B2473" t="s">
        <v>55</v>
      </c>
      <c r="C2473" s="2">
        <v>45594</v>
      </c>
      <c r="D2473" s="91">
        <v>0</v>
      </c>
      <c r="E2473" t="s">
        <v>5</v>
      </c>
      <c r="F2473">
        <v>4013472</v>
      </c>
      <c r="G2473" t="s">
        <v>788</v>
      </c>
      <c r="H2473">
        <v>3.75</v>
      </c>
      <c r="I2473">
        <v>1</v>
      </c>
      <c r="J2473">
        <v>3.75</v>
      </c>
      <c r="K2473" s="91"/>
      <c r="M2473"/>
    </row>
    <row r="2474" spans="1:13" hidden="1" x14ac:dyDescent="0.25">
      <c r="A2474" t="s">
        <v>106</v>
      </c>
      <c r="B2474" t="s">
        <v>55</v>
      </c>
      <c r="C2474" s="2">
        <v>45596</v>
      </c>
      <c r="D2474" s="91">
        <v>0</v>
      </c>
      <c r="E2474" t="s">
        <v>5</v>
      </c>
      <c r="F2474">
        <v>4013475</v>
      </c>
      <c r="G2474" t="s">
        <v>788</v>
      </c>
      <c r="H2474">
        <v>0</v>
      </c>
      <c r="I2474">
        <v>0</v>
      </c>
      <c r="J2474">
        <v>0</v>
      </c>
      <c r="K2474" s="91"/>
      <c r="M2474"/>
    </row>
    <row r="2475" spans="1:13" hidden="1" x14ac:dyDescent="0.25">
      <c r="A2475" t="s">
        <v>106</v>
      </c>
      <c r="B2475" t="s">
        <v>392</v>
      </c>
      <c r="C2475" s="2">
        <v>45597</v>
      </c>
      <c r="D2475" s="91">
        <v>0</v>
      </c>
      <c r="E2475" t="s">
        <v>26</v>
      </c>
      <c r="F2475">
        <v>4013476</v>
      </c>
      <c r="G2475" t="s">
        <v>788</v>
      </c>
      <c r="H2475">
        <v>0</v>
      </c>
      <c r="I2475">
        <v>0</v>
      </c>
      <c r="J2475">
        <v>0</v>
      </c>
      <c r="K2475" s="91"/>
      <c r="M2475"/>
    </row>
    <row r="2476" spans="1:13" hidden="1" x14ac:dyDescent="0.25">
      <c r="A2476" t="s">
        <v>106</v>
      </c>
      <c r="B2476" t="s">
        <v>406</v>
      </c>
      <c r="C2476" s="2">
        <v>45598</v>
      </c>
      <c r="D2476" s="91">
        <v>0</v>
      </c>
      <c r="E2476" t="s">
        <v>26</v>
      </c>
      <c r="F2476">
        <v>4013477</v>
      </c>
      <c r="G2476" t="s">
        <v>788</v>
      </c>
      <c r="H2476">
        <v>0</v>
      </c>
      <c r="I2476">
        <v>0</v>
      </c>
      <c r="J2476">
        <v>0</v>
      </c>
      <c r="K2476" s="91"/>
      <c r="M2476"/>
    </row>
    <row r="2477" spans="1:13" hidden="1" x14ac:dyDescent="0.25">
      <c r="A2477" t="s">
        <v>106</v>
      </c>
      <c r="B2477" t="s">
        <v>60</v>
      </c>
      <c r="C2477" s="2">
        <v>45593</v>
      </c>
      <c r="D2477" s="91">
        <v>0</v>
      </c>
      <c r="E2477" t="s">
        <v>5</v>
      </c>
      <c r="F2477">
        <v>4013478</v>
      </c>
      <c r="G2477" t="s">
        <v>788</v>
      </c>
      <c r="H2477">
        <v>0</v>
      </c>
      <c r="I2477">
        <v>0</v>
      </c>
      <c r="J2477">
        <v>0</v>
      </c>
      <c r="K2477" s="91"/>
      <c r="M2477"/>
    </row>
    <row r="2478" spans="1:13" hidden="1" x14ac:dyDescent="0.25">
      <c r="A2478" t="s">
        <v>106</v>
      </c>
      <c r="B2478" t="s">
        <v>392</v>
      </c>
      <c r="C2478" s="2">
        <v>45596</v>
      </c>
      <c r="D2478" s="91">
        <v>0</v>
      </c>
      <c r="E2478" t="s">
        <v>5</v>
      </c>
      <c r="F2478">
        <v>4013479</v>
      </c>
      <c r="G2478" t="s">
        <v>788</v>
      </c>
      <c r="H2478">
        <v>0</v>
      </c>
      <c r="I2478">
        <v>0</v>
      </c>
      <c r="J2478">
        <v>0</v>
      </c>
      <c r="K2478" s="91"/>
      <c r="M2478"/>
    </row>
    <row r="2479" spans="1:13" hidden="1" x14ac:dyDescent="0.25">
      <c r="A2479" t="s">
        <v>92</v>
      </c>
      <c r="B2479" t="s">
        <v>55</v>
      </c>
      <c r="C2479" s="2">
        <v>45592</v>
      </c>
      <c r="D2479" s="91">
        <v>5.5</v>
      </c>
      <c r="E2479" t="s">
        <v>5</v>
      </c>
      <c r="F2479">
        <v>4013482</v>
      </c>
      <c r="G2479" t="s">
        <v>788</v>
      </c>
      <c r="H2479">
        <v>5.5</v>
      </c>
      <c r="I2479">
        <v>0</v>
      </c>
      <c r="J2479">
        <v>0</v>
      </c>
      <c r="K2479" s="91"/>
      <c r="M2479"/>
    </row>
    <row r="2480" spans="1:13" hidden="1" x14ac:dyDescent="0.25">
      <c r="A2480" t="s">
        <v>106</v>
      </c>
      <c r="B2480" t="s">
        <v>56</v>
      </c>
      <c r="C2480" s="2">
        <v>45596</v>
      </c>
      <c r="D2480" s="91">
        <v>5</v>
      </c>
      <c r="E2480" t="s">
        <v>5</v>
      </c>
      <c r="F2480">
        <v>4013487</v>
      </c>
      <c r="G2480" t="s">
        <v>788</v>
      </c>
      <c r="H2480">
        <v>5</v>
      </c>
      <c r="I2480">
        <v>0</v>
      </c>
      <c r="J2480">
        <v>0</v>
      </c>
      <c r="K2480" s="91"/>
      <c r="M2480"/>
    </row>
    <row r="2481" spans="1:13" hidden="1" x14ac:dyDescent="0.25">
      <c r="A2481" t="s">
        <v>92</v>
      </c>
      <c r="B2481" t="s">
        <v>331</v>
      </c>
      <c r="C2481" s="2">
        <v>45592</v>
      </c>
      <c r="D2481" s="91">
        <v>0</v>
      </c>
      <c r="E2481" t="s">
        <v>5</v>
      </c>
      <c r="F2481">
        <v>4013491</v>
      </c>
      <c r="G2481" t="s">
        <v>788</v>
      </c>
      <c r="H2481">
        <v>0</v>
      </c>
      <c r="I2481">
        <v>0</v>
      </c>
      <c r="J2481">
        <v>0</v>
      </c>
      <c r="K2481" s="91"/>
      <c r="M2481"/>
    </row>
    <row r="2482" spans="1:13" x14ac:dyDescent="0.25">
      <c r="A2482" t="s">
        <v>31</v>
      </c>
      <c r="B2482" t="s">
        <v>698</v>
      </c>
      <c r="C2482" s="2">
        <v>45595</v>
      </c>
      <c r="D2482" s="91">
        <v>0</v>
      </c>
      <c r="E2482" t="s">
        <v>5</v>
      </c>
      <c r="F2482">
        <v>4013507</v>
      </c>
      <c r="G2482" t="s">
        <v>788</v>
      </c>
      <c r="H2482">
        <v>3.75</v>
      </c>
      <c r="I2482">
        <v>1</v>
      </c>
      <c r="J2482">
        <v>3.75</v>
      </c>
      <c r="K2482" s="91"/>
      <c r="M2482"/>
    </row>
    <row r="2483" spans="1:13" x14ac:dyDescent="0.25">
      <c r="A2483" t="s">
        <v>31</v>
      </c>
      <c r="B2483" t="s">
        <v>333</v>
      </c>
      <c r="C2483" s="2">
        <v>45595</v>
      </c>
      <c r="D2483" s="91">
        <v>0</v>
      </c>
      <c r="E2483" t="s">
        <v>5</v>
      </c>
      <c r="F2483">
        <v>4013508</v>
      </c>
      <c r="G2483" t="s">
        <v>788</v>
      </c>
      <c r="H2483">
        <v>3.75</v>
      </c>
      <c r="I2483">
        <v>1</v>
      </c>
      <c r="J2483">
        <v>3.75</v>
      </c>
      <c r="K2483" s="91"/>
      <c r="M2483"/>
    </row>
    <row r="2484" spans="1:13" hidden="1" x14ac:dyDescent="0.25">
      <c r="A2484" t="s">
        <v>106</v>
      </c>
      <c r="B2484" t="s">
        <v>392</v>
      </c>
      <c r="C2484" s="2">
        <v>45593</v>
      </c>
      <c r="D2484" s="91">
        <v>0</v>
      </c>
      <c r="E2484" t="s">
        <v>26</v>
      </c>
      <c r="F2484">
        <v>4013510</v>
      </c>
      <c r="G2484" t="s">
        <v>788</v>
      </c>
      <c r="H2484">
        <v>0</v>
      </c>
      <c r="I2484">
        <v>0</v>
      </c>
      <c r="J2484">
        <v>0</v>
      </c>
      <c r="K2484" s="91"/>
      <c r="M2484"/>
    </row>
    <row r="2485" spans="1:13" hidden="1" x14ac:dyDescent="0.25">
      <c r="A2485" t="s">
        <v>106</v>
      </c>
      <c r="B2485" t="s">
        <v>55</v>
      </c>
      <c r="C2485" s="2">
        <v>45592</v>
      </c>
      <c r="D2485" s="91">
        <v>5</v>
      </c>
      <c r="E2485" t="s">
        <v>19</v>
      </c>
      <c r="F2485">
        <v>4013511</v>
      </c>
      <c r="G2485" t="s">
        <v>788</v>
      </c>
      <c r="H2485">
        <v>5</v>
      </c>
      <c r="I2485">
        <v>0</v>
      </c>
      <c r="J2485">
        <v>0</v>
      </c>
      <c r="K2485" s="91"/>
      <c r="M2485"/>
    </row>
    <row r="2486" spans="1:13" x14ac:dyDescent="0.25">
      <c r="A2486" t="s">
        <v>31</v>
      </c>
      <c r="B2486" t="s">
        <v>333</v>
      </c>
      <c r="C2486" s="2">
        <v>45592</v>
      </c>
      <c r="D2486" s="91">
        <v>0</v>
      </c>
      <c r="E2486" t="s">
        <v>5</v>
      </c>
      <c r="F2486">
        <v>4013514</v>
      </c>
      <c r="G2486" t="s">
        <v>788</v>
      </c>
      <c r="H2486">
        <v>0</v>
      </c>
      <c r="I2486">
        <v>0</v>
      </c>
      <c r="J2486">
        <v>0</v>
      </c>
      <c r="K2486" s="91"/>
      <c r="M2486"/>
    </row>
    <row r="2487" spans="1:13" hidden="1" x14ac:dyDescent="0.25">
      <c r="A2487" t="s">
        <v>106</v>
      </c>
      <c r="B2487" t="s">
        <v>331</v>
      </c>
      <c r="C2487" s="2">
        <v>45592</v>
      </c>
      <c r="D2487" s="91">
        <v>5</v>
      </c>
      <c r="E2487" t="s">
        <v>5</v>
      </c>
      <c r="F2487">
        <v>4013526</v>
      </c>
      <c r="G2487" t="s">
        <v>788</v>
      </c>
      <c r="H2487">
        <v>5</v>
      </c>
      <c r="I2487">
        <v>0</v>
      </c>
      <c r="J2487">
        <v>0</v>
      </c>
      <c r="K2487" s="91"/>
      <c r="M2487"/>
    </row>
    <row r="2488" spans="1:13" hidden="1" x14ac:dyDescent="0.25">
      <c r="A2488" t="s">
        <v>106</v>
      </c>
      <c r="B2488" t="s">
        <v>55</v>
      </c>
      <c r="C2488" s="2">
        <v>45592</v>
      </c>
      <c r="D2488" s="91">
        <v>5</v>
      </c>
      <c r="E2488" t="s">
        <v>19</v>
      </c>
      <c r="F2488">
        <v>4013527</v>
      </c>
      <c r="G2488" t="s">
        <v>788</v>
      </c>
      <c r="H2488">
        <v>5</v>
      </c>
      <c r="I2488">
        <v>0</v>
      </c>
      <c r="J2488">
        <v>0</v>
      </c>
      <c r="K2488" s="91"/>
      <c r="M2488"/>
    </row>
    <row r="2489" spans="1:13" hidden="1" x14ac:dyDescent="0.25">
      <c r="A2489" t="s">
        <v>106</v>
      </c>
      <c r="B2489" t="s">
        <v>370</v>
      </c>
      <c r="C2489" s="2">
        <v>45598</v>
      </c>
      <c r="D2489" s="91">
        <v>5</v>
      </c>
      <c r="E2489" t="s">
        <v>5</v>
      </c>
      <c r="F2489">
        <v>4013531</v>
      </c>
      <c r="G2489" t="s">
        <v>788</v>
      </c>
      <c r="H2489">
        <v>5</v>
      </c>
      <c r="I2489">
        <v>0</v>
      </c>
      <c r="J2489">
        <v>0</v>
      </c>
      <c r="K2489" s="91"/>
      <c r="M2489"/>
    </row>
    <row r="2490" spans="1:13" hidden="1" x14ac:dyDescent="0.25">
      <c r="A2490" t="s">
        <v>92</v>
      </c>
      <c r="B2490" t="s">
        <v>55</v>
      </c>
      <c r="C2490" s="2">
        <v>45596</v>
      </c>
      <c r="D2490" s="91">
        <v>5</v>
      </c>
      <c r="E2490" t="s">
        <v>19</v>
      </c>
      <c r="F2490">
        <v>4013532</v>
      </c>
      <c r="G2490" t="s">
        <v>788</v>
      </c>
      <c r="H2490">
        <v>5</v>
      </c>
      <c r="I2490">
        <v>0</v>
      </c>
      <c r="J2490">
        <v>0</v>
      </c>
      <c r="K2490" s="91"/>
      <c r="M2490"/>
    </row>
    <row r="2491" spans="1:13" hidden="1" x14ac:dyDescent="0.25">
      <c r="A2491" t="s">
        <v>106</v>
      </c>
      <c r="B2491" t="s">
        <v>444</v>
      </c>
      <c r="C2491" s="2">
        <v>45594</v>
      </c>
      <c r="D2491" s="91">
        <v>0</v>
      </c>
      <c r="E2491" t="s">
        <v>5</v>
      </c>
      <c r="F2491">
        <v>4013537</v>
      </c>
      <c r="G2491" t="s">
        <v>788</v>
      </c>
      <c r="H2491">
        <v>0</v>
      </c>
      <c r="I2491">
        <v>0</v>
      </c>
      <c r="J2491">
        <v>0</v>
      </c>
      <c r="K2491" s="91"/>
      <c r="M2491"/>
    </row>
    <row r="2492" spans="1:13" hidden="1" x14ac:dyDescent="0.25">
      <c r="A2492" t="s">
        <v>106</v>
      </c>
      <c r="B2492" t="s">
        <v>331</v>
      </c>
      <c r="C2492" s="2">
        <v>45595</v>
      </c>
      <c r="D2492" s="91">
        <v>0</v>
      </c>
      <c r="E2492" t="s">
        <v>5</v>
      </c>
      <c r="F2492">
        <v>4013538</v>
      </c>
      <c r="G2492" t="s">
        <v>788</v>
      </c>
      <c r="H2492">
        <v>0</v>
      </c>
      <c r="I2492">
        <v>0</v>
      </c>
      <c r="J2492">
        <v>0</v>
      </c>
      <c r="K2492" s="91"/>
      <c r="M2492"/>
    </row>
    <row r="2493" spans="1:13" hidden="1" x14ac:dyDescent="0.25">
      <c r="A2493" t="s">
        <v>106</v>
      </c>
      <c r="B2493" t="s">
        <v>331</v>
      </c>
      <c r="C2493" s="2">
        <v>45596</v>
      </c>
      <c r="D2493" s="91">
        <v>0</v>
      </c>
      <c r="E2493" t="s">
        <v>5</v>
      </c>
      <c r="F2493">
        <v>4013539</v>
      </c>
      <c r="G2493" t="s">
        <v>788</v>
      </c>
      <c r="H2493">
        <v>0</v>
      </c>
      <c r="I2493">
        <v>0</v>
      </c>
      <c r="J2493">
        <v>0</v>
      </c>
      <c r="K2493" s="91"/>
      <c r="M2493"/>
    </row>
    <row r="2494" spans="1:13" hidden="1" x14ac:dyDescent="0.25">
      <c r="A2494" t="s">
        <v>106</v>
      </c>
      <c r="B2494" t="s">
        <v>55</v>
      </c>
      <c r="C2494" s="2">
        <v>45595</v>
      </c>
      <c r="D2494" s="91">
        <v>0</v>
      </c>
      <c r="E2494" t="s">
        <v>19</v>
      </c>
      <c r="F2494">
        <v>4013542</v>
      </c>
      <c r="G2494" t="s">
        <v>788</v>
      </c>
      <c r="H2494">
        <v>0</v>
      </c>
      <c r="I2494">
        <v>0</v>
      </c>
      <c r="J2494">
        <v>0</v>
      </c>
      <c r="K2494" s="91"/>
      <c r="M2494"/>
    </row>
    <row r="2495" spans="1:13" hidden="1" x14ac:dyDescent="0.25">
      <c r="A2495" t="s">
        <v>106</v>
      </c>
      <c r="B2495" t="s">
        <v>390</v>
      </c>
      <c r="C2495" s="2">
        <v>45596</v>
      </c>
      <c r="D2495" s="91">
        <v>0</v>
      </c>
      <c r="E2495" t="s">
        <v>5</v>
      </c>
      <c r="F2495">
        <v>4013551</v>
      </c>
      <c r="G2495" t="s">
        <v>788</v>
      </c>
      <c r="H2495">
        <v>0</v>
      </c>
      <c r="I2495">
        <v>0</v>
      </c>
      <c r="J2495">
        <v>0</v>
      </c>
      <c r="K2495" s="91"/>
      <c r="M2495"/>
    </row>
    <row r="2496" spans="1:13" hidden="1" x14ac:dyDescent="0.25">
      <c r="A2496" t="s">
        <v>106</v>
      </c>
      <c r="B2496" t="s">
        <v>392</v>
      </c>
      <c r="C2496" s="2">
        <v>45594</v>
      </c>
      <c r="D2496" s="91">
        <v>5</v>
      </c>
      <c r="E2496" t="s">
        <v>26</v>
      </c>
      <c r="F2496">
        <v>4013553</v>
      </c>
      <c r="G2496" t="s">
        <v>788</v>
      </c>
      <c r="H2496">
        <v>5</v>
      </c>
      <c r="I2496">
        <v>0</v>
      </c>
      <c r="J2496">
        <v>0</v>
      </c>
      <c r="K2496" s="91"/>
      <c r="M2496"/>
    </row>
    <row r="2497" spans="1:13" hidden="1" x14ac:dyDescent="0.25">
      <c r="A2497" t="s">
        <v>106</v>
      </c>
      <c r="B2497" t="s">
        <v>55</v>
      </c>
      <c r="C2497" s="2">
        <v>45592</v>
      </c>
      <c r="D2497" s="91">
        <v>0</v>
      </c>
      <c r="E2497" t="s">
        <v>5</v>
      </c>
      <c r="F2497">
        <v>4013554</v>
      </c>
      <c r="G2497" t="s">
        <v>788</v>
      </c>
      <c r="H2497">
        <v>0</v>
      </c>
      <c r="I2497">
        <v>0</v>
      </c>
      <c r="J2497">
        <v>0</v>
      </c>
      <c r="K2497" s="91"/>
      <c r="M2497"/>
    </row>
    <row r="2498" spans="1:13" hidden="1" x14ac:dyDescent="0.25">
      <c r="A2498" t="s">
        <v>106</v>
      </c>
      <c r="B2498" t="s">
        <v>55</v>
      </c>
      <c r="C2498" s="2">
        <v>45592</v>
      </c>
      <c r="D2498" s="91">
        <v>0</v>
      </c>
      <c r="E2498" t="s">
        <v>5</v>
      </c>
      <c r="F2498">
        <v>4013555</v>
      </c>
      <c r="G2498" t="s">
        <v>788</v>
      </c>
      <c r="H2498">
        <v>0</v>
      </c>
      <c r="I2498">
        <v>0</v>
      </c>
      <c r="J2498">
        <v>0</v>
      </c>
      <c r="K2498" s="91"/>
      <c r="M2498"/>
    </row>
    <row r="2499" spans="1:13" hidden="1" x14ac:dyDescent="0.25">
      <c r="A2499" t="s">
        <v>92</v>
      </c>
      <c r="B2499" t="s">
        <v>582</v>
      </c>
      <c r="C2499" s="2">
        <v>45593</v>
      </c>
      <c r="D2499" s="91">
        <v>3</v>
      </c>
      <c r="E2499" t="s">
        <v>26</v>
      </c>
      <c r="F2499">
        <v>4013562</v>
      </c>
      <c r="G2499" t="s">
        <v>788</v>
      </c>
      <c r="H2499">
        <v>3</v>
      </c>
      <c r="I2499">
        <v>0</v>
      </c>
      <c r="J2499">
        <v>0</v>
      </c>
      <c r="K2499" s="91"/>
      <c r="M2499"/>
    </row>
    <row r="2500" spans="1:13" hidden="1" x14ac:dyDescent="0.25">
      <c r="A2500" t="s">
        <v>92</v>
      </c>
      <c r="B2500" t="s">
        <v>390</v>
      </c>
      <c r="C2500" s="2">
        <v>45595</v>
      </c>
      <c r="D2500" s="91">
        <v>3</v>
      </c>
      <c r="E2500" t="s">
        <v>5</v>
      </c>
      <c r="F2500">
        <v>4013563</v>
      </c>
      <c r="G2500" t="s">
        <v>788</v>
      </c>
      <c r="H2500">
        <v>3</v>
      </c>
      <c r="I2500">
        <v>0</v>
      </c>
      <c r="J2500">
        <v>0</v>
      </c>
      <c r="K2500" s="91"/>
      <c r="M2500"/>
    </row>
    <row r="2501" spans="1:13" hidden="1" x14ac:dyDescent="0.25">
      <c r="A2501" t="s">
        <v>92</v>
      </c>
      <c r="B2501" t="s">
        <v>470</v>
      </c>
      <c r="C2501" s="2">
        <v>45593</v>
      </c>
      <c r="D2501" s="91">
        <v>5</v>
      </c>
      <c r="E2501" t="s">
        <v>5</v>
      </c>
      <c r="F2501">
        <v>4013564</v>
      </c>
      <c r="G2501" t="s">
        <v>788</v>
      </c>
      <c r="H2501">
        <v>5</v>
      </c>
      <c r="I2501">
        <v>0</v>
      </c>
      <c r="J2501">
        <v>0</v>
      </c>
      <c r="K2501" s="91"/>
      <c r="M2501"/>
    </row>
    <row r="2502" spans="1:13" hidden="1" x14ac:dyDescent="0.25">
      <c r="A2502" t="s">
        <v>92</v>
      </c>
      <c r="B2502" t="s">
        <v>55</v>
      </c>
      <c r="C2502" s="2">
        <v>45595</v>
      </c>
      <c r="D2502" s="91">
        <v>5</v>
      </c>
      <c r="E2502" t="s">
        <v>19</v>
      </c>
      <c r="F2502">
        <v>4013565</v>
      </c>
      <c r="G2502" t="s">
        <v>788</v>
      </c>
      <c r="H2502">
        <v>5</v>
      </c>
      <c r="I2502">
        <v>0</v>
      </c>
      <c r="J2502">
        <v>0</v>
      </c>
      <c r="K2502" s="91"/>
      <c r="M2502"/>
    </row>
    <row r="2503" spans="1:13" x14ac:dyDescent="0.25">
      <c r="A2503" t="s">
        <v>31</v>
      </c>
      <c r="B2503" t="s">
        <v>333</v>
      </c>
      <c r="C2503" s="2">
        <v>45599</v>
      </c>
      <c r="D2503" s="91">
        <v>3.75</v>
      </c>
      <c r="E2503" t="s">
        <v>5</v>
      </c>
      <c r="F2503">
        <v>4013568</v>
      </c>
      <c r="G2503" t="s">
        <v>788</v>
      </c>
      <c r="H2503">
        <v>3.75</v>
      </c>
      <c r="I2503">
        <v>0</v>
      </c>
      <c r="J2503">
        <v>0</v>
      </c>
      <c r="K2503" s="91"/>
      <c r="M2503"/>
    </row>
    <row r="2504" spans="1:13" x14ac:dyDescent="0.25">
      <c r="A2504" t="s">
        <v>31</v>
      </c>
      <c r="B2504" t="s">
        <v>55</v>
      </c>
      <c r="C2504" s="2">
        <v>45599</v>
      </c>
      <c r="D2504" s="91">
        <v>3.75</v>
      </c>
      <c r="E2504" t="s">
        <v>19</v>
      </c>
      <c r="F2504">
        <v>4013569</v>
      </c>
      <c r="G2504" t="s">
        <v>788</v>
      </c>
      <c r="H2504">
        <v>3.75</v>
      </c>
      <c r="I2504">
        <v>0</v>
      </c>
      <c r="J2504">
        <v>0</v>
      </c>
      <c r="K2504" s="91"/>
      <c r="M2504"/>
    </row>
    <row r="2505" spans="1:13" x14ac:dyDescent="0.25">
      <c r="A2505" t="s">
        <v>31</v>
      </c>
      <c r="B2505" t="s">
        <v>55</v>
      </c>
      <c r="C2505" s="2">
        <v>45599</v>
      </c>
      <c r="D2505" s="91">
        <v>3.75</v>
      </c>
      <c r="E2505" t="s">
        <v>19</v>
      </c>
      <c r="F2505">
        <v>4013570</v>
      </c>
      <c r="G2505" t="s">
        <v>788</v>
      </c>
      <c r="H2505">
        <v>3.75</v>
      </c>
      <c r="I2505">
        <v>0</v>
      </c>
      <c r="J2505">
        <v>0</v>
      </c>
      <c r="K2505" s="91"/>
      <c r="M2505"/>
    </row>
    <row r="2506" spans="1:13" x14ac:dyDescent="0.25">
      <c r="A2506" t="s">
        <v>31</v>
      </c>
      <c r="B2506" t="s">
        <v>55</v>
      </c>
      <c r="C2506" s="2">
        <v>45599</v>
      </c>
      <c r="D2506" s="91">
        <v>3.75</v>
      </c>
      <c r="E2506" t="s">
        <v>19</v>
      </c>
      <c r="F2506">
        <v>4013572</v>
      </c>
      <c r="G2506" t="s">
        <v>788</v>
      </c>
      <c r="H2506">
        <v>3.75</v>
      </c>
      <c r="I2506">
        <v>0</v>
      </c>
      <c r="J2506">
        <v>0</v>
      </c>
      <c r="K2506" s="91"/>
      <c r="M2506"/>
    </row>
    <row r="2507" spans="1:13" hidden="1" x14ac:dyDescent="0.25">
      <c r="A2507" t="s">
        <v>106</v>
      </c>
      <c r="B2507" t="s">
        <v>55</v>
      </c>
      <c r="C2507" s="2">
        <v>45599</v>
      </c>
      <c r="D2507" s="91">
        <v>0</v>
      </c>
      <c r="E2507" t="s">
        <v>5</v>
      </c>
      <c r="F2507">
        <v>4013574</v>
      </c>
      <c r="G2507" t="s">
        <v>788</v>
      </c>
      <c r="H2507">
        <v>0</v>
      </c>
      <c r="I2507">
        <v>0</v>
      </c>
      <c r="J2507">
        <v>0</v>
      </c>
      <c r="K2507" s="91"/>
      <c r="M2507"/>
    </row>
    <row r="2508" spans="1:13" hidden="1" x14ac:dyDescent="0.25">
      <c r="A2508" t="s">
        <v>106</v>
      </c>
      <c r="B2508" t="s">
        <v>55</v>
      </c>
      <c r="C2508" s="2">
        <v>45599</v>
      </c>
      <c r="D2508" s="91">
        <v>0</v>
      </c>
      <c r="E2508" t="s">
        <v>19</v>
      </c>
      <c r="F2508">
        <v>4013577</v>
      </c>
      <c r="G2508" t="s">
        <v>788</v>
      </c>
      <c r="H2508">
        <v>0</v>
      </c>
      <c r="I2508">
        <v>0</v>
      </c>
      <c r="J2508">
        <v>0</v>
      </c>
      <c r="K2508" s="91"/>
      <c r="M2508"/>
    </row>
    <row r="2509" spans="1:13" hidden="1" x14ac:dyDescent="0.25">
      <c r="A2509" t="s">
        <v>106</v>
      </c>
      <c r="B2509" t="s">
        <v>581</v>
      </c>
      <c r="C2509" s="2">
        <v>45599</v>
      </c>
      <c r="D2509" s="91">
        <v>0</v>
      </c>
      <c r="E2509" t="s">
        <v>5</v>
      </c>
      <c r="F2509">
        <v>4013578</v>
      </c>
      <c r="G2509" t="s">
        <v>788</v>
      </c>
      <c r="H2509">
        <v>0</v>
      </c>
      <c r="I2509">
        <v>0</v>
      </c>
      <c r="J2509">
        <v>0</v>
      </c>
      <c r="K2509" s="91"/>
      <c r="M2509"/>
    </row>
    <row r="2510" spans="1:13" hidden="1" x14ac:dyDescent="0.25">
      <c r="A2510" t="s">
        <v>92</v>
      </c>
      <c r="B2510" t="s">
        <v>56</v>
      </c>
      <c r="C2510" s="2">
        <v>45593</v>
      </c>
      <c r="D2510" s="91">
        <v>5</v>
      </c>
      <c r="E2510" t="s">
        <v>5</v>
      </c>
      <c r="F2510">
        <v>4013584</v>
      </c>
      <c r="G2510" t="s">
        <v>788</v>
      </c>
      <c r="H2510">
        <v>5</v>
      </c>
      <c r="I2510">
        <v>0</v>
      </c>
      <c r="J2510">
        <v>0</v>
      </c>
      <c r="K2510" s="91"/>
      <c r="M2510"/>
    </row>
    <row r="2511" spans="1:13" x14ac:dyDescent="0.25">
      <c r="A2511" t="s">
        <v>31</v>
      </c>
      <c r="B2511" t="s">
        <v>55</v>
      </c>
      <c r="C2511" s="2">
        <v>45593</v>
      </c>
      <c r="D2511" s="91">
        <v>3.75</v>
      </c>
      <c r="E2511" t="s">
        <v>19</v>
      </c>
      <c r="F2511">
        <v>4013585</v>
      </c>
      <c r="G2511" t="s">
        <v>788</v>
      </c>
      <c r="H2511">
        <v>3.75</v>
      </c>
      <c r="I2511">
        <v>0</v>
      </c>
      <c r="J2511">
        <v>0</v>
      </c>
      <c r="K2511" s="91"/>
      <c r="M2511"/>
    </row>
    <row r="2512" spans="1:13" x14ac:dyDescent="0.25">
      <c r="A2512" t="s">
        <v>31</v>
      </c>
      <c r="B2512" t="s">
        <v>55</v>
      </c>
      <c r="C2512" s="2">
        <v>45593</v>
      </c>
      <c r="D2512" s="91">
        <v>0</v>
      </c>
      <c r="E2512" t="s">
        <v>19</v>
      </c>
      <c r="F2512">
        <v>4013586</v>
      </c>
      <c r="G2512" t="s">
        <v>788</v>
      </c>
      <c r="H2512">
        <v>3.75</v>
      </c>
      <c r="I2512">
        <v>1</v>
      </c>
      <c r="J2512">
        <v>3.75</v>
      </c>
      <c r="K2512" s="91"/>
      <c r="M2512"/>
    </row>
    <row r="2513" spans="1:13" hidden="1" x14ac:dyDescent="0.25">
      <c r="A2513" t="s">
        <v>92</v>
      </c>
      <c r="B2513" t="s">
        <v>470</v>
      </c>
      <c r="C2513" s="2">
        <v>45596</v>
      </c>
      <c r="D2513" s="91">
        <v>5</v>
      </c>
      <c r="E2513" t="s">
        <v>5</v>
      </c>
      <c r="F2513">
        <v>4013588</v>
      </c>
      <c r="G2513" t="s">
        <v>788</v>
      </c>
      <c r="H2513">
        <v>5</v>
      </c>
      <c r="I2513">
        <v>0</v>
      </c>
      <c r="J2513">
        <v>0</v>
      </c>
      <c r="K2513" s="91"/>
      <c r="M2513"/>
    </row>
    <row r="2514" spans="1:13" hidden="1" x14ac:dyDescent="0.25">
      <c r="A2514" t="s">
        <v>92</v>
      </c>
      <c r="B2514" t="s">
        <v>56</v>
      </c>
      <c r="C2514" s="2">
        <v>45593</v>
      </c>
      <c r="D2514" s="91">
        <v>3</v>
      </c>
      <c r="E2514" t="s">
        <v>5</v>
      </c>
      <c r="F2514">
        <v>4013589</v>
      </c>
      <c r="G2514" t="s">
        <v>788</v>
      </c>
      <c r="H2514">
        <v>3</v>
      </c>
      <c r="I2514">
        <v>0</v>
      </c>
      <c r="J2514">
        <v>0</v>
      </c>
      <c r="K2514" s="91"/>
      <c r="M2514"/>
    </row>
    <row r="2515" spans="1:13" hidden="1" x14ac:dyDescent="0.25">
      <c r="A2515" t="s">
        <v>92</v>
      </c>
      <c r="B2515" t="s">
        <v>390</v>
      </c>
      <c r="C2515" s="2">
        <v>45593</v>
      </c>
      <c r="D2515" s="91">
        <v>5.5</v>
      </c>
      <c r="E2515" t="s">
        <v>5</v>
      </c>
      <c r="F2515">
        <v>4013590</v>
      </c>
      <c r="G2515" t="s">
        <v>788</v>
      </c>
      <c r="H2515">
        <v>5.5</v>
      </c>
      <c r="I2515">
        <v>0</v>
      </c>
      <c r="J2515">
        <v>0</v>
      </c>
      <c r="K2515" s="91"/>
      <c r="M2515"/>
    </row>
    <row r="2516" spans="1:13" hidden="1" x14ac:dyDescent="0.25">
      <c r="A2516" t="s">
        <v>106</v>
      </c>
      <c r="B2516" t="s">
        <v>56</v>
      </c>
      <c r="C2516" s="2">
        <v>45593</v>
      </c>
      <c r="D2516" s="91">
        <v>5</v>
      </c>
      <c r="E2516" t="s">
        <v>5</v>
      </c>
      <c r="F2516">
        <v>4013606</v>
      </c>
      <c r="G2516" t="s">
        <v>788</v>
      </c>
      <c r="H2516">
        <v>5</v>
      </c>
      <c r="I2516">
        <v>0</v>
      </c>
      <c r="J2516">
        <v>0</v>
      </c>
      <c r="K2516" s="91"/>
      <c r="M2516"/>
    </row>
    <row r="2517" spans="1:13" hidden="1" x14ac:dyDescent="0.25">
      <c r="A2517" t="s">
        <v>106</v>
      </c>
      <c r="B2517" t="s">
        <v>390</v>
      </c>
      <c r="C2517" s="2">
        <v>45593</v>
      </c>
      <c r="D2517" s="91">
        <v>5</v>
      </c>
      <c r="E2517" t="s">
        <v>5</v>
      </c>
      <c r="F2517">
        <v>4013609</v>
      </c>
      <c r="G2517" t="s">
        <v>788</v>
      </c>
      <c r="H2517">
        <v>5</v>
      </c>
      <c r="I2517">
        <v>0</v>
      </c>
      <c r="J2517">
        <v>0</v>
      </c>
      <c r="K2517" s="91"/>
      <c r="M2517"/>
    </row>
    <row r="2518" spans="1:13" hidden="1" x14ac:dyDescent="0.25">
      <c r="A2518" t="s">
        <v>106</v>
      </c>
      <c r="B2518" t="s">
        <v>55</v>
      </c>
      <c r="C2518" s="2">
        <v>45593</v>
      </c>
      <c r="D2518" s="91">
        <v>5</v>
      </c>
      <c r="E2518" t="s">
        <v>19</v>
      </c>
      <c r="F2518">
        <v>4013610</v>
      </c>
      <c r="G2518" t="s">
        <v>788</v>
      </c>
      <c r="H2518">
        <v>5</v>
      </c>
      <c r="I2518">
        <v>0</v>
      </c>
      <c r="J2518">
        <v>0</v>
      </c>
      <c r="K2518" s="91"/>
      <c r="M2518"/>
    </row>
    <row r="2519" spans="1:13" hidden="1" x14ac:dyDescent="0.25">
      <c r="A2519" t="s">
        <v>106</v>
      </c>
      <c r="B2519" t="s">
        <v>392</v>
      </c>
      <c r="C2519" s="2">
        <v>45594</v>
      </c>
      <c r="D2519" s="91">
        <v>5</v>
      </c>
      <c r="E2519" t="s">
        <v>26</v>
      </c>
      <c r="F2519">
        <v>4013612</v>
      </c>
      <c r="G2519" t="s">
        <v>788</v>
      </c>
      <c r="H2519">
        <v>5</v>
      </c>
      <c r="I2519">
        <v>0</v>
      </c>
      <c r="J2519">
        <v>0</v>
      </c>
      <c r="K2519" s="91"/>
      <c r="M2519"/>
    </row>
    <row r="2520" spans="1:13" hidden="1" x14ac:dyDescent="0.25">
      <c r="A2520" t="s">
        <v>106</v>
      </c>
      <c r="B2520" t="s">
        <v>461</v>
      </c>
      <c r="C2520" s="2">
        <v>45594</v>
      </c>
      <c r="D2520" s="91">
        <v>5</v>
      </c>
      <c r="E2520" t="s">
        <v>5</v>
      </c>
      <c r="F2520">
        <v>4013613</v>
      </c>
      <c r="G2520" t="s">
        <v>788</v>
      </c>
      <c r="H2520">
        <v>5</v>
      </c>
      <c r="I2520">
        <v>0</v>
      </c>
      <c r="J2520">
        <v>0</v>
      </c>
      <c r="K2520" s="91"/>
      <c r="M2520"/>
    </row>
    <row r="2521" spans="1:13" hidden="1" x14ac:dyDescent="0.25">
      <c r="A2521" t="s">
        <v>106</v>
      </c>
      <c r="B2521" t="s">
        <v>581</v>
      </c>
      <c r="C2521" s="2">
        <v>45595</v>
      </c>
      <c r="D2521" s="91">
        <v>5</v>
      </c>
      <c r="E2521" t="s">
        <v>5</v>
      </c>
      <c r="F2521">
        <v>4013614</v>
      </c>
      <c r="G2521" t="s">
        <v>788</v>
      </c>
      <c r="H2521">
        <v>5</v>
      </c>
      <c r="I2521">
        <v>0</v>
      </c>
      <c r="J2521">
        <v>0</v>
      </c>
      <c r="K2521" s="91"/>
      <c r="M2521"/>
    </row>
    <row r="2522" spans="1:13" hidden="1" x14ac:dyDescent="0.25">
      <c r="A2522" t="s">
        <v>106</v>
      </c>
      <c r="B2522" t="s">
        <v>581</v>
      </c>
      <c r="C2522" s="2">
        <v>45593</v>
      </c>
      <c r="D2522" s="91">
        <v>5</v>
      </c>
      <c r="E2522" t="s">
        <v>5</v>
      </c>
      <c r="F2522">
        <v>4013616</v>
      </c>
      <c r="G2522" t="s">
        <v>788</v>
      </c>
      <c r="H2522">
        <v>5</v>
      </c>
      <c r="I2522">
        <v>0</v>
      </c>
      <c r="J2522">
        <v>0</v>
      </c>
      <c r="K2522" s="91"/>
      <c r="M2522"/>
    </row>
    <row r="2523" spans="1:13" x14ac:dyDescent="0.25">
      <c r="A2523" t="s">
        <v>31</v>
      </c>
      <c r="B2523" t="s">
        <v>698</v>
      </c>
      <c r="C2523" s="2">
        <v>45593</v>
      </c>
      <c r="D2523" s="91">
        <v>0</v>
      </c>
      <c r="E2523" t="s">
        <v>5</v>
      </c>
      <c r="F2523">
        <v>4013631</v>
      </c>
      <c r="G2523" t="s">
        <v>788</v>
      </c>
      <c r="H2523">
        <v>3.75</v>
      </c>
      <c r="I2523">
        <v>1</v>
      </c>
      <c r="J2523">
        <v>3.75</v>
      </c>
      <c r="K2523" s="91"/>
      <c r="M2523"/>
    </row>
    <row r="2524" spans="1:13" x14ac:dyDescent="0.25">
      <c r="A2524" t="s">
        <v>31</v>
      </c>
      <c r="B2524" t="s">
        <v>698</v>
      </c>
      <c r="C2524" s="2">
        <v>45594</v>
      </c>
      <c r="D2524" s="91">
        <v>0</v>
      </c>
      <c r="E2524" t="s">
        <v>5</v>
      </c>
      <c r="F2524">
        <v>4013632</v>
      </c>
      <c r="G2524" t="s">
        <v>788</v>
      </c>
      <c r="H2524">
        <v>3.75</v>
      </c>
      <c r="I2524">
        <v>1</v>
      </c>
      <c r="J2524">
        <v>3.75</v>
      </c>
      <c r="K2524" s="91"/>
      <c r="M2524"/>
    </row>
    <row r="2525" spans="1:13" x14ac:dyDescent="0.25">
      <c r="A2525" t="s">
        <v>31</v>
      </c>
      <c r="B2525" t="s">
        <v>55</v>
      </c>
      <c r="C2525" s="2">
        <v>45595</v>
      </c>
      <c r="D2525" s="91">
        <v>0</v>
      </c>
      <c r="E2525" t="s">
        <v>19</v>
      </c>
      <c r="F2525">
        <v>4013633</v>
      </c>
      <c r="G2525" t="s">
        <v>788</v>
      </c>
      <c r="H2525">
        <v>3.75</v>
      </c>
      <c r="I2525">
        <v>1</v>
      </c>
      <c r="J2525">
        <v>3.75</v>
      </c>
      <c r="K2525" s="91"/>
      <c r="M2525"/>
    </row>
    <row r="2526" spans="1:13" x14ac:dyDescent="0.25">
      <c r="A2526" t="s">
        <v>31</v>
      </c>
      <c r="B2526" t="s">
        <v>698</v>
      </c>
      <c r="C2526" s="2">
        <v>45596</v>
      </c>
      <c r="D2526" s="91">
        <v>0</v>
      </c>
      <c r="E2526" t="s">
        <v>5</v>
      </c>
      <c r="F2526">
        <v>4013634</v>
      </c>
      <c r="G2526" t="s">
        <v>788</v>
      </c>
      <c r="H2526">
        <v>3.75</v>
      </c>
      <c r="I2526">
        <v>1</v>
      </c>
      <c r="J2526">
        <v>3.75</v>
      </c>
      <c r="K2526" s="91"/>
      <c r="M2526"/>
    </row>
    <row r="2527" spans="1:13" x14ac:dyDescent="0.25">
      <c r="A2527" t="s">
        <v>31</v>
      </c>
      <c r="B2527" t="s">
        <v>698</v>
      </c>
      <c r="C2527" s="2">
        <v>45597</v>
      </c>
      <c r="D2527" s="91">
        <v>0</v>
      </c>
      <c r="E2527" t="s">
        <v>5</v>
      </c>
      <c r="F2527">
        <v>4013635</v>
      </c>
      <c r="G2527" t="s">
        <v>788</v>
      </c>
      <c r="H2527">
        <v>3.75</v>
      </c>
      <c r="I2527">
        <v>1</v>
      </c>
      <c r="J2527">
        <v>3.75</v>
      </c>
      <c r="K2527" s="91"/>
      <c r="M2527"/>
    </row>
    <row r="2528" spans="1:13" x14ac:dyDescent="0.25">
      <c r="A2528" t="s">
        <v>31</v>
      </c>
      <c r="B2528" t="s">
        <v>55</v>
      </c>
      <c r="C2528" s="2">
        <v>45597</v>
      </c>
      <c r="D2528" s="91">
        <v>0</v>
      </c>
      <c r="E2528" t="s">
        <v>19</v>
      </c>
      <c r="F2528">
        <v>4013640</v>
      </c>
      <c r="G2528" t="s">
        <v>788</v>
      </c>
      <c r="H2528">
        <v>3.75</v>
      </c>
      <c r="I2528">
        <v>1</v>
      </c>
      <c r="J2528">
        <v>3.75</v>
      </c>
      <c r="K2528" s="91"/>
      <c r="M2528"/>
    </row>
    <row r="2529" spans="1:13" hidden="1" x14ac:dyDescent="0.25">
      <c r="A2529" t="s">
        <v>92</v>
      </c>
      <c r="B2529" t="s">
        <v>390</v>
      </c>
      <c r="C2529" s="2">
        <v>45594</v>
      </c>
      <c r="D2529" s="91">
        <v>5.5</v>
      </c>
      <c r="E2529" t="s">
        <v>5</v>
      </c>
      <c r="F2529">
        <v>4013641</v>
      </c>
      <c r="G2529" t="s">
        <v>788</v>
      </c>
      <c r="H2529">
        <v>5.5</v>
      </c>
      <c r="I2529">
        <v>0</v>
      </c>
      <c r="J2529">
        <v>0</v>
      </c>
      <c r="K2529" s="91"/>
      <c r="M2529"/>
    </row>
    <row r="2530" spans="1:13" hidden="1" x14ac:dyDescent="0.25">
      <c r="A2530" t="s">
        <v>106</v>
      </c>
      <c r="B2530" t="s">
        <v>370</v>
      </c>
      <c r="C2530" s="2">
        <v>45595</v>
      </c>
      <c r="D2530" s="91">
        <v>0</v>
      </c>
      <c r="E2530" t="s">
        <v>5</v>
      </c>
      <c r="F2530">
        <v>4013649</v>
      </c>
      <c r="G2530" t="s">
        <v>788</v>
      </c>
      <c r="H2530">
        <v>0</v>
      </c>
      <c r="I2530">
        <v>0</v>
      </c>
      <c r="J2530">
        <v>0</v>
      </c>
      <c r="K2530" s="91"/>
      <c r="M2530"/>
    </row>
    <row r="2531" spans="1:13" hidden="1" x14ac:dyDescent="0.25">
      <c r="A2531" t="s">
        <v>106</v>
      </c>
      <c r="B2531" t="s">
        <v>55</v>
      </c>
      <c r="C2531" s="2">
        <v>45598</v>
      </c>
      <c r="D2531" s="91">
        <v>5</v>
      </c>
      <c r="E2531" t="s">
        <v>5</v>
      </c>
      <c r="F2531">
        <v>4013664</v>
      </c>
      <c r="G2531" t="s">
        <v>788</v>
      </c>
      <c r="H2531">
        <v>5</v>
      </c>
      <c r="I2531">
        <v>0</v>
      </c>
      <c r="J2531">
        <v>0</v>
      </c>
      <c r="K2531" s="91"/>
      <c r="M2531"/>
    </row>
    <row r="2532" spans="1:13" hidden="1" x14ac:dyDescent="0.25">
      <c r="A2532" t="s">
        <v>106</v>
      </c>
      <c r="B2532" t="s">
        <v>55</v>
      </c>
      <c r="C2532" s="2">
        <v>45598</v>
      </c>
      <c r="D2532" s="91">
        <v>0</v>
      </c>
      <c r="E2532" t="s">
        <v>5</v>
      </c>
      <c r="F2532">
        <v>4013665</v>
      </c>
      <c r="G2532" t="s">
        <v>788</v>
      </c>
      <c r="H2532">
        <v>5</v>
      </c>
      <c r="I2532">
        <v>1</v>
      </c>
      <c r="J2532">
        <v>5</v>
      </c>
      <c r="K2532" s="91"/>
      <c r="M2532"/>
    </row>
    <row r="2533" spans="1:13" hidden="1" x14ac:dyDescent="0.25">
      <c r="A2533" t="s">
        <v>92</v>
      </c>
      <c r="B2533" t="s">
        <v>55</v>
      </c>
      <c r="C2533" s="2">
        <v>45594</v>
      </c>
      <c r="D2533" s="91">
        <v>5.5</v>
      </c>
      <c r="E2533" t="s">
        <v>5</v>
      </c>
      <c r="F2533">
        <v>4013666</v>
      </c>
      <c r="G2533" t="s">
        <v>788</v>
      </c>
      <c r="H2533">
        <v>5.5</v>
      </c>
      <c r="I2533">
        <v>0</v>
      </c>
      <c r="J2533">
        <v>0</v>
      </c>
      <c r="K2533" s="91"/>
      <c r="M2533"/>
    </row>
    <row r="2534" spans="1:13" hidden="1" x14ac:dyDescent="0.25">
      <c r="A2534" t="s">
        <v>92</v>
      </c>
      <c r="B2534" t="s">
        <v>390</v>
      </c>
      <c r="C2534" s="2">
        <v>45594</v>
      </c>
      <c r="D2534" s="91">
        <v>5</v>
      </c>
      <c r="E2534" t="s">
        <v>5</v>
      </c>
      <c r="F2534">
        <v>4013667</v>
      </c>
      <c r="G2534" t="s">
        <v>788</v>
      </c>
      <c r="H2534">
        <v>5</v>
      </c>
      <c r="I2534">
        <v>0</v>
      </c>
      <c r="J2534">
        <v>0</v>
      </c>
      <c r="K2534" s="91"/>
      <c r="M2534"/>
    </row>
    <row r="2535" spans="1:13" hidden="1" x14ac:dyDescent="0.25">
      <c r="A2535" t="s">
        <v>106</v>
      </c>
      <c r="B2535" t="s">
        <v>331</v>
      </c>
      <c r="C2535" s="2">
        <v>45599</v>
      </c>
      <c r="D2535" s="91">
        <v>5</v>
      </c>
      <c r="E2535" t="s">
        <v>5</v>
      </c>
      <c r="F2535">
        <v>4013677</v>
      </c>
      <c r="G2535" t="s">
        <v>788</v>
      </c>
      <c r="H2535">
        <v>5</v>
      </c>
      <c r="I2535">
        <v>0</v>
      </c>
      <c r="J2535">
        <v>0</v>
      </c>
      <c r="K2535" s="91"/>
      <c r="M2535"/>
    </row>
    <row r="2536" spans="1:13" hidden="1" x14ac:dyDescent="0.25">
      <c r="A2536" t="s">
        <v>106</v>
      </c>
      <c r="B2536" t="s">
        <v>55</v>
      </c>
      <c r="C2536" s="2">
        <v>45599</v>
      </c>
      <c r="D2536" s="91">
        <v>5</v>
      </c>
      <c r="E2536" t="s">
        <v>19</v>
      </c>
      <c r="F2536">
        <v>4013678</v>
      </c>
      <c r="G2536" t="s">
        <v>788</v>
      </c>
      <c r="H2536">
        <v>5</v>
      </c>
      <c r="I2536">
        <v>0</v>
      </c>
      <c r="J2536">
        <v>0</v>
      </c>
      <c r="K2536" s="91"/>
      <c r="M2536"/>
    </row>
    <row r="2537" spans="1:13" x14ac:dyDescent="0.25">
      <c r="A2537" t="s">
        <v>31</v>
      </c>
      <c r="B2537" t="s">
        <v>55</v>
      </c>
      <c r="C2537" s="2">
        <v>45597</v>
      </c>
      <c r="D2537" s="91">
        <v>0</v>
      </c>
      <c r="E2537" t="s">
        <v>19</v>
      </c>
      <c r="F2537">
        <v>4013681</v>
      </c>
      <c r="G2537" t="s">
        <v>788</v>
      </c>
      <c r="H2537">
        <v>3.75</v>
      </c>
      <c r="I2537">
        <v>1</v>
      </c>
      <c r="J2537">
        <v>3.75</v>
      </c>
      <c r="K2537" s="91"/>
      <c r="M2537"/>
    </row>
    <row r="2538" spans="1:13" hidden="1" x14ac:dyDescent="0.25">
      <c r="A2538" t="s">
        <v>92</v>
      </c>
      <c r="B2538" t="s">
        <v>60</v>
      </c>
      <c r="C2538" s="2">
        <v>45597</v>
      </c>
      <c r="D2538" s="91">
        <v>3.75</v>
      </c>
      <c r="E2538" t="s">
        <v>5</v>
      </c>
      <c r="F2538">
        <v>4013685</v>
      </c>
      <c r="G2538" t="s">
        <v>788</v>
      </c>
      <c r="H2538">
        <v>3.75</v>
      </c>
      <c r="I2538">
        <v>0</v>
      </c>
      <c r="J2538">
        <v>0</v>
      </c>
      <c r="K2538" s="91"/>
      <c r="M2538"/>
    </row>
    <row r="2539" spans="1:13" hidden="1" x14ac:dyDescent="0.25">
      <c r="A2539" t="s">
        <v>106</v>
      </c>
      <c r="B2539" t="s">
        <v>581</v>
      </c>
      <c r="C2539" s="2">
        <v>45597</v>
      </c>
      <c r="D2539" s="91">
        <v>5</v>
      </c>
      <c r="E2539" t="s">
        <v>5</v>
      </c>
      <c r="F2539">
        <v>4013691</v>
      </c>
      <c r="G2539" t="s">
        <v>788</v>
      </c>
      <c r="H2539">
        <v>5</v>
      </c>
      <c r="I2539">
        <v>0</v>
      </c>
      <c r="J2539">
        <v>0</v>
      </c>
      <c r="K2539" s="91"/>
      <c r="M2539"/>
    </row>
    <row r="2540" spans="1:13" x14ac:dyDescent="0.25">
      <c r="A2540" t="s">
        <v>31</v>
      </c>
      <c r="B2540" t="s">
        <v>55</v>
      </c>
      <c r="C2540" s="2">
        <v>45592</v>
      </c>
      <c r="D2540" s="91">
        <v>3.75</v>
      </c>
      <c r="E2540" t="s">
        <v>19</v>
      </c>
      <c r="F2540">
        <v>4013692</v>
      </c>
      <c r="G2540" t="s">
        <v>788</v>
      </c>
      <c r="H2540">
        <v>3.75</v>
      </c>
      <c r="I2540">
        <v>0</v>
      </c>
      <c r="J2540">
        <v>0</v>
      </c>
      <c r="K2540" s="91"/>
      <c r="M2540"/>
    </row>
    <row r="2541" spans="1:13" x14ac:dyDescent="0.25">
      <c r="A2541" t="s">
        <v>31</v>
      </c>
      <c r="B2541" t="s">
        <v>55</v>
      </c>
      <c r="C2541" s="2">
        <v>45593</v>
      </c>
      <c r="D2541" s="91">
        <v>0</v>
      </c>
      <c r="E2541" t="s">
        <v>19</v>
      </c>
      <c r="F2541">
        <v>4013693</v>
      </c>
      <c r="G2541" t="s">
        <v>788</v>
      </c>
      <c r="H2541">
        <v>3.75</v>
      </c>
      <c r="I2541">
        <v>1</v>
      </c>
      <c r="J2541">
        <v>3.75</v>
      </c>
      <c r="K2541" s="91"/>
      <c r="M2541"/>
    </row>
    <row r="2542" spans="1:13" x14ac:dyDescent="0.25">
      <c r="A2542" t="s">
        <v>31</v>
      </c>
      <c r="B2542" t="s">
        <v>55</v>
      </c>
      <c r="C2542" s="2">
        <v>45594</v>
      </c>
      <c r="D2542" s="91">
        <v>3.75</v>
      </c>
      <c r="E2542" t="s">
        <v>19</v>
      </c>
      <c r="F2542">
        <v>4013695</v>
      </c>
      <c r="G2542" t="s">
        <v>788</v>
      </c>
      <c r="H2542">
        <v>3.75</v>
      </c>
      <c r="I2542">
        <v>0</v>
      </c>
      <c r="J2542">
        <v>0</v>
      </c>
      <c r="K2542" s="91"/>
      <c r="M2542"/>
    </row>
    <row r="2543" spans="1:13" x14ac:dyDescent="0.25">
      <c r="A2543" t="s">
        <v>31</v>
      </c>
      <c r="B2543" t="s">
        <v>55</v>
      </c>
      <c r="C2543" s="2">
        <v>45594</v>
      </c>
      <c r="D2543" s="91">
        <v>3.75</v>
      </c>
      <c r="E2543" t="s">
        <v>5</v>
      </c>
      <c r="F2543">
        <v>4013696</v>
      </c>
      <c r="G2543" t="s">
        <v>788</v>
      </c>
      <c r="H2543">
        <v>3.75</v>
      </c>
      <c r="I2543">
        <v>0</v>
      </c>
      <c r="J2543">
        <v>0</v>
      </c>
      <c r="K2543" s="91"/>
      <c r="M2543"/>
    </row>
    <row r="2544" spans="1:13" hidden="1" x14ac:dyDescent="0.25">
      <c r="A2544" t="s">
        <v>106</v>
      </c>
      <c r="B2544" t="s">
        <v>55</v>
      </c>
      <c r="C2544" s="2">
        <v>45593</v>
      </c>
      <c r="D2544" s="91">
        <v>0</v>
      </c>
      <c r="E2544" t="s">
        <v>19</v>
      </c>
      <c r="F2544">
        <v>4013711</v>
      </c>
      <c r="G2544" t="s">
        <v>788</v>
      </c>
      <c r="H2544">
        <v>0</v>
      </c>
      <c r="I2544">
        <v>0</v>
      </c>
      <c r="J2544">
        <v>0</v>
      </c>
      <c r="K2544" s="91"/>
      <c r="M2544"/>
    </row>
    <row r="2545" spans="1:13" hidden="1" x14ac:dyDescent="0.25">
      <c r="A2545" t="s">
        <v>106</v>
      </c>
      <c r="B2545" t="s">
        <v>55</v>
      </c>
      <c r="C2545" s="2">
        <v>45593</v>
      </c>
      <c r="D2545" s="91">
        <v>5</v>
      </c>
      <c r="E2545" t="s">
        <v>19</v>
      </c>
      <c r="F2545">
        <v>4013713</v>
      </c>
      <c r="G2545" t="s">
        <v>788</v>
      </c>
      <c r="H2545">
        <v>5</v>
      </c>
      <c r="I2545">
        <v>0</v>
      </c>
      <c r="J2545">
        <v>0</v>
      </c>
      <c r="K2545" s="91"/>
      <c r="M2545"/>
    </row>
    <row r="2546" spans="1:13" x14ac:dyDescent="0.25">
      <c r="A2546" t="s">
        <v>31</v>
      </c>
      <c r="B2546" t="s">
        <v>333</v>
      </c>
      <c r="C2546" s="2">
        <v>45593</v>
      </c>
      <c r="D2546" s="91">
        <v>0</v>
      </c>
      <c r="E2546" t="s">
        <v>5</v>
      </c>
      <c r="F2546">
        <v>4013717</v>
      </c>
      <c r="G2546" t="s">
        <v>788</v>
      </c>
      <c r="H2546">
        <v>3.75</v>
      </c>
      <c r="I2546">
        <v>1</v>
      </c>
      <c r="J2546">
        <v>3.75</v>
      </c>
      <c r="K2546" s="91"/>
      <c r="M2546"/>
    </row>
    <row r="2547" spans="1:13" x14ac:dyDescent="0.25">
      <c r="A2547" t="s">
        <v>31</v>
      </c>
      <c r="B2547" t="s">
        <v>59</v>
      </c>
      <c r="C2547" s="2">
        <v>45593</v>
      </c>
      <c r="D2547" s="91">
        <v>3.75</v>
      </c>
      <c r="E2547" t="s">
        <v>5</v>
      </c>
      <c r="F2547">
        <v>4013720</v>
      </c>
      <c r="G2547" t="s">
        <v>788</v>
      </c>
      <c r="H2547">
        <v>3.75</v>
      </c>
      <c r="I2547">
        <v>0</v>
      </c>
      <c r="J2547">
        <v>0</v>
      </c>
      <c r="K2547" s="91"/>
      <c r="M2547"/>
    </row>
    <row r="2548" spans="1:13" x14ac:dyDescent="0.25">
      <c r="A2548" t="s">
        <v>31</v>
      </c>
      <c r="B2548" t="s">
        <v>698</v>
      </c>
      <c r="C2548" s="2">
        <v>45593</v>
      </c>
      <c r="D2548" s="91">
        <v>0</v>
      </c>
      <c r="E2548" t="s">
        <v>5</v>
      </c>
      <c r="F2548">
        <v>4013722</v>
      </c>
      <c r="G2548" t="s">
        <v>788</v>
      </c>
      <c r="H2548">
        <v>3.75</v>
      </c>
      <c r="I2548">
        <v>1</v>
      </c>
      <c r="J2548">
        <v>3.75</v>
      </c>
      <c r="K2548" s="91"/>
      <c r="M2548"/>
    </row>
    <row r="2549" spans="1:13" x14ac:dyDescent="0.25">
      <c r="A2549" t="s">
        <v>31</v>
      </c>
      <c r="B2549" t="s">
        <v>333</v>
      </c>
      <c r="C2549" s="2">
        <v>45594</v>
      </c>
      <c r="D2549" s="91">
        <v>3.75</v>
      </c>
      <c r="E2549" t="s">
        <v>5</v>
      </c>
      <c r="F2549">
        <v>4013723</v>
      </c>
      <c r="G2549" t="s">
        <v>788</v>
      </c>
      <c r="H2549">
        <v>3.75</v>
      </c>
      <c r="I2549">
        <v>0</v>
      </c>
      <c r="J2549">
        <v>0</v>
      </c>
      <c r="K2549" s="91"/>
      <c r="M2549"/>
    </row>
    <row r="2550" spans="1:13" x14ac:dyDescent="0.25">
      <c r="A2550" t="s">
        <v>31</v>
      </c>
      <c r="B2550" t="s">
        <v>55</v>
      </c>
      <c r="C2550" s="2">
        <v>45594</v>
      </c>
      <c r="D2550" s="91">
        <v>0</v>
      </c>
      <c r="E2550" t="s">
        <v>19</v>
      </c>
      <c r="F2550">
        <v>4013724</v>
      </c>
      <c r="G2550" t="s">
        <v>788</v>
      </c>
      <c r="H2550">
        <v>3.75</v>
      </c>
      <c r="I2550">
        <v>1</v>
      </c>
      <c r="J2550">
        <v>3.75</v>
      </c>
      <c r="K2550" s="91"/>
      <c r="M2550"/>
    </row>
    <row r="2551" spans="1:13" x14ac:dyDescent="0.25">
      <c r="A2551" t="s">
        <v>31</v>
      </c>
      <c r="B2551" t="s">
        <v>55</v>
      </c>
      <c r="C2551" s="2">
        <v>45594</v>
      </c>
      <c r="D2551" s="91">
        <v>3.75</v>
      </c>
      <c r="E2551" t="s">
        <v>5</v>
      </c>
      <c r="F2551">
        <v>4013725</v>
      </c>
      <c r="G2551" t="s">
        <v>788</v>
      </c>
      <c r="H2551">
        <v>3.75</v>
      </c>
      <c r="I2551">
        <v>0</v>
      </c>
      <c r="J2551">
        <v>0</v>
      </c>
      <c r="K2551" s="91"/>
      <c r="M2551"/>
    </row>
    <row r="2552" spans="1:13" x14ac:dyDescent="0.25">
      <c r="A2552" t="s">
        <v>31</v>
      </c>
      <c r="B2552" t="s">
        <v>55</v>
      </c>
      <c r="C2552" s="2">
        <v>45594</v>
      </c>
      <c r="D2552" s="91">
        <v>3.75</v>
      </c>
      <c r="E2552" t="s">
        <v>19</v>
      </c>
      <c r="F2552">
        <v>4013726</v>
      </c>
      <c r="G2552" t="s">
        <v>788</v>
      </c>
      <c r="H2552">
        <v>3.75</v>
      </c>
      <c r="I2552">
        <v>0</v>
      </c>
      <c r="J2552">
        <v>0</v>
      </c>
      <c r="K2552" s="91"/>
      <c r="M2552"/>
    </row>
    <row r="2553" spans="1:13" hidden="1" x14ac:dyDescent="0.25">
      <c r="A2553" t="s">
        <v>92</v>
      </c>
      <c r="B2553" t="s">
        <v>392</v>
      </c>
      <c r="C2553" s="2">
        <v>45593</v>
      </c>
      <c r="D2553" s="91">
        <v>5.5</v>
      </c>
      <c r="E2553" t="s">
        <v>26</v>
      </c>
      <c r="F2553">
        <v>4013727</v>
      </c>
      <c r="G2553" t="s">
        <v>788</v>
      </c>
      <c r="H2553">
        <v>5.5</v>
      </c>
      <c r="I2553">
        <v>0</v>
      </c>
      <c r="J2553">
        <v>0</v>
      </c>
      <c r="K2553" s="91"/>
      <c r="M2553"/>
    </row>
    <row r="2554" spans="1:13" hidden="1" x14ac:dyDescent="0.25">
      <c r="A2554" t="s">
        <v>92</v>
      </c>
      <c r="B2554" t="s">
        <v>470</v>
      </c>
      <c r="C2554" s="2">
        <v>45593</v>
      </c>
      <c r="D2554" s="91">
        <v>5</v>
      </c>
      <c r="E2554" t="s">
        <v>5</v>
      </c>
      <c r="F2554">
        <v>4013728</v>
      </c>
      <c r="G2554" t="s">
        <v>788</v>
      </c>
      <c r="H2554">
        <v>5</v>
      </c>
      <c r="I2554">
        <v>0</v>
      </c>
      <c r="J2554">
        <v>0</v>
      </c>
      <c r="K2554" s="91"/>
      <c r="M2554"/>
    </row>
    <row r="2555" spans="1:13" x14ac:dyDescent="0.25">
      <c r="A2555" t="s">
        <v>31</v>
      </c>
      <c r="B2555" t="s">
        <v>698</v>
      </c>
      <c r="C2555" s="2">
        <v>45593</v>
      </c>
      <c r="D2555" s="91">
        <v>0</v>
      </c>
      <c r="E2555" t="s">
        <v>5</v>
      </c>
      <c r="F2555">
        <v>4013731</v>
      </c>
      <c r="G2555" t="s">
        <v>788</v>
      </c>
      <c r="H2555">
        <v>3.75</v>
      </c>
      <c r="I2555">
        <v>1</v>
      </c>
      <c r="J2555">
        <v>3.75</v>
      </c>
      <c r="K2555" s="91"/>
      <c r="M2555"/>
    </row>
    <row r="2556" spans="1:13" x14ac:dyDescent="0.25">
      <c r="A2556" t="s">
        <v>31</v>
      </c>
      <c r="B2556" t="s">
        <v>59</v>
      </c>
      <c r="C2556" s="2">
        <v>45593</v>
      </c>
      <c r="D2556" s="91">
        <v>3.75</v>
      </c>
      <c r="E2556" t="s">
        <v>5</v>
      </c>
      <c r="F2556">
        <v>4013732</v>
      </c>
      <c r="G2556" t="s">
        <v>788</v>
      </c>
      <c r="H2556">
        <v>3.75</v>
      </c>
      <c r="I2556">
        <v>0</v>
      </c>
      <c r="J2556">
        <v>0</v>
      </c>
      <c r="K2556" s="91"/>
      <c r="M2556"/>
    </row>
    <row r="2557" spans="1:13" hidden="1" x14ac:dyDescent="0.25">
      <c r="A2557" t="s">
        <v>106</v>
      </c>
      <c r="B2557" t="s">
        <v>406</v>
      </c>
      <c r="C2557" s="2">
        <v>45595</v>
      </c>
      <c r="D2557" s="91">
        <v>5</v>
      </c>
      <c r="E2557" t="s">
        <v>26</v>
      </c>
      <c r="F2557">
        <v>4013734</v>
      </c>
      <c r="G2557" t="s">
        <v>788</v>
      </c>
      <c r="H2557">
        <v>5</v>
      </c>
      <c r="I2557">
        <v>0</v>
      </c>
      <c r="J2557">
        <v>0</v>
      </c>
      <c r="K2557" s="91"/>
      <c r="M2557"/>
    </row>
    <row r="2558" spans="1:13" hidden="1" x14ac:dyDescent="0.25">
      <c r="A2558" t="s">
        <v>106</v>
      </c>
      <c r="B2558" t="s">
        <v>581</v>
      </c>
      <c r="C2558" s="2">
        <v>45593</v>
      </c>
      <c r="D2558" s="91">
        <v>5</v>
      </c>
      <c r="E2558" t="s">
        <v>5</v>
      </c>
      <c r="F2558">
        <v>4013736</v>
      </c>
      <c r="G2558" t="s">
        <v>788</v>
      </c>
      <c r="H2558">
        <v>5</v>
      </c>
      <c r="I2558">
        <v>0</v>
      </c>
      <c r="J2558">
        <v>0</v>
      </c>
      <c r="K2558" s="91"/>
      <c r="M2558"/>
    </row>
    <row r="2559" spans="1:13" hidden="1" x14ac:dyDescent="0.25">
      <c r="A2559" t="s">
        <v>92</v>
      </c>
      <c r="B2559" t="s">
        <v>55</v>
      </c>
      <c r="C2559" s="2">
        <v>45593</v>
      </c>
      <c r="D2559" s="91">
        <v>0</v>
      </c>
      <c r="E2559" t="s">
        <v>5</v>
      </c>
      <c r="F2559">
        <v>4013739</v>
      </c>
      <c r="G2559" t="s">
        <v>788</v>
      </c>
      <c r="H2559">
        <v>0</v>
      </c>
      <c r="I2559">
        <v>0</v>
      </c>
      <c r="J2559">
        <v>0</v>
      </c>
      <c r="K2559" s="91"/>
      <c r="M2559"/>
    </row>
    <row r="2560" spans="1:13" hidden="1" x14ac:dyDescent="0.25">
      <c r="A2560" t="s">
        <v>92</v>
      </c>
      <c r="B2560" t="s">
        <v>60</v>
      </c>
      <c r="C2560" s="2">
        <v>45594</v>
      </c>
      <c r="D2560" s="91">
        <v>0</v>
      </c>
      <c r="E2560" t="s">
        <v>5</v>
      </c>
      <c r="F2560">
        <v>4013740</v>
      </c>
      <c r="G2560" t="s">
        <v>788</v>
      </c>
      <c r="H2560">
        <v>0</v>
      </c>
      <c r="I2560">
        <v>0</v>
      </c>
      <c r="J2560">
        <v>0</v>
      </c>
      <c r="K2560" s="91"/>
      <c r="M2560"/>
    </row>
    <row r="2561" spans="1:13" hidden="1" x14ac:dyDescent="0.25">
      <c r="A2561" t="s">
        <v>92</v>
      </c>
      <c r="B2561" t="s">
        <v>60</v>
      </c>
      <c r="C2561" s="2">
        <v>45595</v>
      </c>
      <c r="D2561" s="91">
        <v>0</v>
      </c>
      <c r="E2561" t="s">
        <v>5</v>
      </c>
      <c r="F2561">
        <v>4013741</v>
      </c>
      <c r="G2561" t="s">
        <v>788</v>
      </c>
      <c r="H2561">
        <v>0</v>
      </c>
      <c r="I2561">
        <v>0</v>
      </c>
      <c r="J2561">
        <v>0</v>
      </c>
      <c r="K2561" s="91"/>
      <c r="M2561"/>
    </row>
    <row r="2562" spans="1:13" hidden="1" x14ac:dyDescent="0.25">
      <c r="A2562" t="s">
        <v>92</v>
      </c>
      <c r="B2562" t="s">
        <v>55</v>
      </c>
      <c r="C2562" s="2">
        <v>45596</v>
      </c>
      <c r="D2562" s="91">
        <v>0</v>
      </c>
      <c r="E2562" t="s">
        <v>5</v>
      </c>
      <c r="F2562">
        <v>4013742</v>
      </c>
      <c r="G2562" t="s">
        <v>788</v>
      </c>
      <c r="H2562">
        <v>0</v>
      </c>
      <c r="I2562">
        <v>0</v>
      </c>
      <c r="J2562">
        <v>0</v>
      </c>
      <c r="K2562" s="91"/>
      <c r="M2562"/>
    </row>
    <row r="2563" spans="1:13" hidden="1" x14ac:dyDescent="0.25">
      <c r="A2563" t="s">
        <v>92</v>
      </c>
      <c r="B2563" t="s">
        <v>55</v>
      </c>
      <c r="C2563" s="2">
        <v>45594</v>
      </c>
      <c r="D2563" s="91">
        <v>0</v>
      </c>
      <c r="E2563" t="s">
        <v>19</v>
      </c>
      <c r="F2563">
        <v>4013745</v>
      </c>
      <c r="G2563" t="s">
        <v>788</v>
      </c>
      <c r="H2563">
        <v>0</v>
      </c>
      <c r="I2563">
        <v>0</v>
      </c>
      <c r="J2563">
        <v>0</v>
      </c>
      <c r="K2563" s="91"/>
      <c r="M2563"/>
    </row>
    <row r="2564" spans="1:13" hidden="1" x14ac:dyDescent="0.25">
      <c r="A2564" t="s">
        <v>92</v>
      </c>
      <c r="B2564" t="s">
        <v>55</v>
      </c>
      <c r="C2564" s="2">
        <v>45593</v>
      </c>
      <c r="D2564" s="91">
        <v>5.5</v>
      </c>
      <c r="E2564" t="s">
        <v>5</v>
      </c>
      <c r="F2564">
        <v>4013749</v>
      </c>
      <c r="G2564" t="s">
        <v>788</v>
      </c>
      <c r="H2564">
        <v>5.5</v>
      </c>
      <c r="I2564">
        <v>0</v>
      </c>
      <c r="J2564">
        <v>0</v>
      </c>
      <c r="K2564" s="91"/>
      <c r="M2564"/>
    </row>
    <row r="2565" spans="1:13" x14ac:dyDescent="0.25">
      <c r="A2565" t="s">
        <v>31</v>
      </c>
      <c r="B2565" t="s">
        <v>55</v>
      </c>
      <c r="C2565" s="2">
        <v>45593</v>
      </c>
      <c r="D2565" s="91">
        <v>0</v>
      </c>
      <c r="E2565" t="s">
        <v>5</v>
      </c>
      <c r="F2565">
        <v>4013750</v>
      </c>
      <c r="G2565" t="s">
        <v>788</v>
      </c>
      <c r="H2565">
        <v>0</v>
      </c>
      <c r="I2565">
        <v>0</v>
      </c>
      <c r="J2565">
        <v>0</v>
      </c>
      <c r="K2565" s="91"/>
      <c r="M2565"/>
    </row>
    <row r="2566" spans="1:13" hidden="1" x14ac:dyDescent="0.25">
      <c r="A2566" t="s">
        <v>92</v>
      </c>
      <c r="B2566" t="s">
        <v>56</v>
      </c>
      <c r="C2566" s="2">
        <v>45593</v>
      </c>
      <c r="D2566" s="91">
        <v>5</v>
      </c>
      <c r="E2566" t="s">
        <v>5</v>
      </c>
      <c r="F2566">
        <v>4013751</v>
      </c>
      <c r="G2566" t="s">
        <v>788</v>
      </c>
      <c r="H2566">
        <v>5</v>
      </c>
      <c r="I2566">
        <v>0</v>
      </c>
      <c r="J2566">
        <v>0</v>
      </c>
      <c r="K2566" s="91"/>
      <c r="M2566"/>
    </row>
    <row r="2567" spans="1:13" hidden="1" x14ac:dyDescent="0.25">
      <c r="A2567" t="s">
        <v>92</v>
      </c>
      <c r="B2567" t="s">
        <v>392</v>
      </c>
      <c r="C2567" s="2">
        <v>45594</v>
      </c>
      <c r="D2567" s="91">
        <v>5.5</v>
      </c>
      <c r="E2567" t="s">
        <v>26</v>
      </c>
      <c r="F2567">
        <v>4013752</v>
      </c>
      <c r="G2567" t="s">
        <v>788</v>
      </c>
      <c r="H2567">
        <v>5.5</v>
      </c>
      <c r="I2567">
        <v>0</v>
      </c>
      <c r="J2567">
        <v>0</v>
      </c>
      <c r="K2567" s="91"/>
      <c r="M2567"/>
    </row>
    <row r="2568" spans="1:13" hidden="1" x14ac:dyDescent="0.25">
      <c r="A2568" t="s">
        <v>92</v>
      </c>
      <c r="B2568" t="s">
        <v>390</v>
      </c>
      <c r="C2568" s="2">
        <v>45595</v>
      </c>
      <c r="D2568" s="91">
        <v>5.5</v>
      </c>
      <c r="E2568" t="s">
        <v>5</v>
      </c>
      <c r="F2568">
        <v>4013753</v>
      </c>
      <c r="G2568" t="s">
        <v>788</v>
      </c>
      <c r="H2568">
        <v>5.5</v>
      </c>
      <c r="I2568">
        <v>0</v>
      </c>
      <c r="J2568">
        <v>0</v>
      </c>
      <c r="K2568" s="91"/>
      <c r="M2568"/>
    </row>
    <row r="2569" spans="1:13" hidden="1" x14ac:dyDescent="0.25">
      <c r="A2569" t="s">
        <v>92</v>
      </c>
      <c r="B2569" t="s">
        <v>470</v>
      </c>
      <c r="C2569" s="2">
        <v>45596</v>
      </c>
      <c r="D2569" s="91">
        <v>5.5</v>
      </c>
      <c r="E2569" t="s">
        <v>5</v>
      </c>
      <c r="F2569">
        <v>4013754</v>
      </c>
      <c r="G2569" t="s">
        <v>788</v>
      </c>
      <c r="H2569">
        <v>5.5</v>
      </c>
      <c r="I2569">
        <v>0</v>
      </c>
      <c r="J2569">
        <v>0</v>
      </c>
      <c r="K2569" s="91"/>
      <c r="M2569"/>
    </row>
    <row r="2570" spans="1:13" hidden="1" x14ac:dyDescent="0.25">
      <c r="A2570" t="s">
        <v>92</v>
      </c>
      <c r="B2570" t="s">
        <v>444</v>
      </c>
      <c r="C2570" s="2">
        <v>45597</v>
      </c>
      <c r="D2570" s="91">
        <v>5.5</v>
      </c>
      <c r="E2570" t="s">
        <v>5</v>
      </c>
      <c r="F2570">
        <v>4013755</v>
      </c>
      <c r="G2570" t="s">
        <v>788</v>
      </c>
      <c r="H2570">
        <v>5.5</v>
      </c>
      <c r="I2570">
        <v>0</v>
      </c>
      <c r="J2570">
        <v>0</v>
      </c>
      <c r="K2570" s="91"/>
      <c r="M2570"/>
    </row>
    <row r="2571" spans="1:13" hidden="1" x14ac:dyDescent="0.25">
      <c r="A2571" t="s">
        <v>92</v>
      </c>
      <c r="B2571" t="s">
        <v>56</v>
      </c>
      <c r="C2571" s="2">
        <v>45594</v>
      </c>
      <c r="D2571" s="91">
        <v>5</v>
      </c>
      <c r="E2571" t="s">
        <v>5</v>
      </c>
      <c r="F2571">
        <v>4013756</v>
      </c>
      <c r="G2571" t="s">
        <v>788</v>
      </c>
      <c r="H2571">
        <v>5</v>
      </c>
      <c r="I2571">
        <v>0</v>
      </c>
      <c r="J2571">
        <v>0</v>
      </c>
      <c r="K2571" s="91"/>
      <c r="M2571"/>
    </row>
    <row r="2572" spans="1:13" hidden="1" x14ac:dyDescent="0.25">
      <c r="A2572" t="s">
        <v>92</v>
      </c>
      <c r="B2572" t="s">
        <v>56</v>
      </c>
      <c r="C2572" s="2">
        <v>45595</v>
      </c>
      <c r="D2572" s="91">
        <v>5</v>
      </c>
      <c r="E2572" t="s">
        <v>5</v>
      </c>
      <c r="F2572">
        <v>4013757</v>
      </c>
      <c r="G2572" t="s">
        <v>788</v>
      </c>
      <c r="H2572">
        <v>5</v>
      </c>
      <c r="I2572">
        <v>0</v>
      </c>
      <c r="J2572">
        <v>0</v>
      </c>
      <c r="K2572" s="91"/>
      <c r="M2572"/>
    </row>
    <row r="2573" spans="1:13" hidden="1" x14ac:dyDescent="0.25">
      <c r="A2573" t="s">
        <v>92</v>
      </c>
      <c r="B2573" t="s">
        <v>56</v>
      </c>
      <c r="C2573" s="2">
        <v>45596</v>
      </c>
      <c r="D2573" s="91">
        <v>5</v>
      </c>
      <c r="E2573" t="s">
        <v>5</v>
      </c>
      <c r="F2573">
        <v>4013758</v>
      </c>
      <c r="G2573" t="s">
        <v>788</v>
      </c>
      <c r="H2573">
        <v>5</v>
      </c>
      <c r="I2573">
        <v>0</v>
      </c>
      <c r="J2573">
        <v>0</v>
      </c>
      <c r="K2573" s="91"/>
      <c r="M2573"/>
    </row>
    <row r="2574" spans="1:13" hidden="1" x14ac:dyDescent="0.25">
      <c r="A2574" t="s">
        <v>92</v>
      </c>
      <c r="B2574" t="s">
        <v>56</v>
      </c>
      <c r="C2574" s="2">
        <v>45597</v>
      </c>
      <c r="D2574" s="91">
        <v>5</v>
      </c>
      <c r="E2574" t="s">
        <v>5</v>
      </c>
      <c r="F2574">
        <v>4013759</v>
      </c>
      <c r="G2574" t="s">
        <v>788</v>
      </c>
      <c r="H2574">
        <v>5</v>
      </c>
      <c r="I2574">
        <v>0</v>
      </c>
      <c r="J2574">
        <v>0</v>
      </c>
      <c r="K2574" s="91"/>
      <c r="M2574"/>
    </row>
    <row r="2575" spans="1:13" hidden="1" x14ac:dyDescent="0.25">
      <c r="A2575" t="s">
        <v>106</v>
      </c>
      <c r="B2575" t="s">
        <v>470</v>
      </c>
      <c r="C2575" s="2">
        <v>45593</v>
      </c>
      <c r="D2575" s="91">
        <v>0</v>
      </c>
      <c r="E2575" t="s">
        <v>5</v>
      </c>
      <c r="F2575">
        <v>4013763</v>
      </c>
      <c r="G2575" t="s">
        <v>788</v>
      </c>
      <c r="H2575">
        <v>0</v>
      </c>
      <c r="I2575">
        <v>0</v>
      </c>
      <c r="J2575">
        <v>0</v>
      </c>
      <c r="K2575" s="91"/>
      <c r="M2575"/>
    </row>
    <row r="2576" spans="1:13" hidden="1" x14ac:dyDescent="0.25">
      <c r="A2576" t="s">
        <v>106</v>
      </c>
      <c r="B2576" t="s">
        <v>444</v>
      </c>
      <c r="C2576" s="2">
        <v>45593</v>
      </c>
      <c r="D2576" s="91">
        <v>0</v>
      </c>
      <c r="E2576" t="s">
        <v>5</v>
      </c>
      <c r="F2576">
        <v>4013764</v>
      </c>
      <c r="G2576" t="s">
        <v>788</v>
      </c>
      <c r="H2576">
        <v>0</v>
      </c>
      <c r="I2576">
        <v>0</v>
      </c>
      <c r="J2576">
        <v>0</v>
      </c>
      <c r="K2576" s="91"/>
      <c r="M2576"/>
    </row>
    <row r="2577" spans="1:13" hidden="1" x14ac:dyDescent="0.25">
      <c r="A2577" t="s">
        <v>92</v>
      </c>
      <c r="B2577" t="s">
        <v>432</v>
      </c>
      <c r="C2577" s="2">
        <v>45593</v>
      </c>
      <c r="D2577" s="91">
        <v>0</v>
      </c>
      <c r="E2577" t="s">
        <v>26</v>
      </c>
      <c r="F2577">
        <v>4013767</v>
      </c>
      <c r="G2577" t="s">
        <v>788</v>
      </c>
      <c r="H2577">
        <v>0</v>
      </c>
      <c r="I2577">
        <v>0</v>
      </c>
      <c r="J2577">
        <v>0</v>
      </c>
      <c r="K2577" s="91"/>
      <c r="M2577"/>
    </row>
    <row r="2578" spans="1:13" hidden="1" x14ac:dyDescent="0.25">
      <c r="A2578" t="s">
        <v>106</v>
      </c>
      <c r="B2578" t="s">
        <v>392</v>
      </c>
      <c r="C2578" s="2">
        <v>45593</v>
      </c>
      <c r="D2578" s="91">
        <v>5</v>
      </c>
      <c r="E2578" t="s">
        <v>26</v>
      </c>
      <c r="F2578">
        <v>4013772</v>
      </c>
      <c r="G2578" t="s">
        <v>788</v>
      </c>
      <c r="H2578">
        <v>5</v>
      </c>
      <c r="I2578">
        <v>0</v>
      </c>
      <c r="J2578">
        <v>0</v>
      </c>
      <c r="K2578" s="91"/>
      <c r="M2578"/>
    </row>
    <row r="2579" spans="1:13" x14ac:dyDescent="0.25">
      <c r="A2579" t="s">
        <v>31</v>
      </c>
      <c r="B2579" t="s">
        <v>55</v>
      </c>
      <c r="C2579" s="2">
        <v>45593</v>
      </c>
      <c r="D2579" s="91">
        <v>0</v>
      </c>
      <c r="E2579" t="s">
        <v>19</v>
      </c>
      <c r="F2579">
        <v>4013775</v>
      </c>
      <c r="G2579" t="s">
        <v>788</v>
      </c>
      <c r="H2579">
        <v>3.75</v>
      </c>
      <c r="I2579">
        <v>1</v>
      </c>
      <c r="J2579">
        <v>3.75</v>
      </c>
      <c r="K2579" s="91"/>
      <c r="M2579"/>
    </row>
    <row r="2580" spans="1:13" x14ac:dyDescent="0.25">
      <c r="A2580" t="s">
        <v>31</v>
      </c>
      <c r="B2580" t="s">
        <v>55</v>
      </c>
      <c r="C2580" s="2">
        <v>45593</v>
      </c>
      <c r="D2580" s="91">
        <v>0</v>
      </c>
      <c r="E2580" t="s">
        <v>19</v>
      </c>
      <c r="F2580">
        <v>4013776</v>
      </c>
      <c r="G2580" t="s">
        <v>788</v>
      </c>
      <c r="H2580">
        <v>3.75</v>
      </c>
      <c r="I2580">
        <v>1</v>
      </c>
      <c r="J2580">
        <v>3.75</v>
      </c>
      <c r="K2580" s="91"/>
      <c r="M2580"/>
    </row>
    <row r="2581" spans="1:13" hidden="1" x14ac:dyDescent="0.25">
      <c r="A2581" t="s">
        <v>106</v>
      </c>
      <c r="B2581" t="s">
        <v>582</v>
      </c>
      <c r="C2581" s="2">
        <v>45593</v>
      </c>
      <c r="D2581" s="91">
        <v>5</v>
      </c>
      <c r="E2581" t="s">
        <v>26</v>
      </c>
      <c r="F2581">
        <v>4013779</v>
      </c>
      <c r="G2581" t="s">
        <v>788</v>
      </c>
      <c r="H2581">
        <v>5</v>
      </c>
      <c r="I2581">
        <v>0</v>
      </c>
      <c r="J2581">
        <v>0</v>
      </c>
      <c r="K2581" s="91"/>
      <c r="M2581"/>
    </row>
    <row r="2582" spans="1:13" hidden="1" x14ac:dyDescent="0.25">
      <c r="A2582" t="s">
        <v>92</v>
      </c>
      <c r="B2582" t="s">
        <v>444</v>
      </c>
      <c r="C2582" s="2">
        <v>45593</v>
      </c>
      <c r="D2582" s="91">
        <v>0</v>
      </c>
      <c r="E2582" t="s">
        <v>5</v>
      </c>
      <c r="F2582">
        <v>4013781</v>
      </c>
      <c r="G2582" t="s">
        <v>788</v>
      </c>
      <c r="H2582">
        <v>0</v>
      </c>
      <c r="I2582">
        <v>0</v>
      </c>
      <c r="J2582">
        <v>0</v>
      </c>
      <c r="K2582" s="91"/>
      <c r="M2582"/>
    </row>
    <row r="2583" spans="1:13" hidden="1" x14ac:dyDescent="0.25">
      <c r="A2583" t="s">
        <v>92</v>
      </c>
      <c r="B2583" t="s">
        <v>406</v>
      </c>
      <c r="C2583" s="2">
        <v>45595</v>
      </c>
      <c r="D2583" s="91">
        <v>0</v>
      </c>
      <c r="E2583" t="s">
        <v>26</v>
      </c>
      <c r="F2583">
        <v>4013783</v>
      </c>
      <c r="G2583" t="s">
        <v>788</v>
      </c>
      <c r="H2583">
        <v>0</v>
      </c>
      <c r="I2583">
        <v>0</v>
      </c>
      <c r="J2583">
        <v>0</v>
      </c>
      <c r="K2583" s="91"/>
      <c r="M2583"/>
    </row>
    <row r="2584" spans="1:13" hidden="1" x14ac:dyDescent="0.25">
      <c r="A2584" t="s">
        <v>92</v>
      </c>
      <c r="B2584" t="s">
        <v>406</v>
      </c>
      <c r="C2584" s="2">
        <v>45596</v>
      </c>
      <c r="D2584" s="91">
        <v>0</v>
      </c>
      <c r="E2584" t="s">
        <v>26</v>
      </c>
      <c r="F2584">
        <v>4013784</v>
      </c>
      <c r="G2584" t="s">
        <v>788</v>
      </c>
      <c r="H2584">
        <v>0</v>
      </c>
      <c r="I2584">
        <v>0</v>
      </c>
      <c r="J2584">
        <v>0</v>
      </c>
      <c r="K2584" s="91"/>
      <c r="M2584"/>
    </row>
    <row r="2585" spans="1:13" hidden="1" x14ac:dyDescent="0.25">
      <c r="A2585" t="s">
        <v>106</v>
      </c>
      <c r="B2585" t="s">
        <v>55</v>
      </c>
      <c r="C2585" s="2">
        <v>45593</v>
      </c>
      <c r="D2585" s="91">
        <v>0</v>
      </c>
      <c r="E2585" t="s">
        <v>19</v>
      </c>
      <c r="F2585">
        <v>4013785</v>
      </c>
      <c r="G2585" t="s">
        <v>788</v>
      </c>
      <c r="H2585">
        <v>0</v>
      </c>
      <c r="I2585">
        <v>0</v>
      </c>
      <c r="J2585">
        <v>0</v>
      </c>
      <c r="K2585" s="91"/>
      <c r="M2585"/>
    </row>
    <row r="2586" spans="1:13" hidden="1" x14ac:dyDescent="0.25">
      <c r="A2586" t="s">
        <v>92</v>
      </c>
      <c r="B2586" t="s">
        <v>392</v>
      </c>
      <c r="C2586" s="2">
        <v>45595</v>
      </c>
      <c r="D2586" s="91">
        <v>0</v>
      </c>
      <c r="E2586" t="s">
        <v>26</v>
      </c>
      <c r="F2586">
        <v>4013787</v>
      </c>
      <c r="G2586" t="s">
        <v>788</v>
      </c>
      <c r="H2586">
        <v>0</v>
      </c>
      <c r="I2586">
        <v>0</v>
      </c>
      <c r="J2586">
        <v>0</v>
      </c>
      <c r="K2586" s="91"/>
      <c r="M2586"/>
    </row>
    <row r="2587" spans="1:13" hidden="1" x14ac:dyDescent="0.25">
      <c r="A2587" t="s">
        <v>92</v>
      </c>
      <c r="B2587" t="s">
        <v>55</v>
      </c>
      <c r="C2587" s="2">
        <v>45596</v>
      </c>
      <c r="D2587" s="91">
        <v>0</v>
      </c>
      <c r="E2587" t="s">
        <v>19</v>
      </c>
      <c r="F2587">
        <v>4013788</v>
      </c>
      <c r="G2587" t="s">
        <v>788</v>
      </c>
      <c r="H2587">
        <v>0</v>
      </c>
      <c r="I2587">
        <v>0</v>
      </c>
      <c r="J2587">
        <v>0</v>
      </c>
      <c r="K2587" s="91"/>
      <c r="M2587"/>
    </row>
    <row r="2588" spans="1:13" x14ac:dyDescent="0.25">
      <c r="A2588" t="s">
        <v>31</v>
      </c>
      <c r="B2588" t="s">
        <v>55</v>
      </c>
      <c r="C2588" s="2">
        <v>45594</v>
      </c>
      <c r="D2588" s="91">
        <v>3.75</v>
      </c>
      <c r="E2588" t="s">
        <v>19</v>
      </c>
      <c r="F2588">
        <v>4013789</v>
      </c>
      <c r="G2588" t="s">
        <v>788</v>
      </c>
      <c r="H2588">
        <v>3.75</v>
      </c>
      <c r="I2588">
        <v>0</v>
      </c>
      <c r="J2588">
        <v>0</v>
      </c>
      <c r="K2588" s="91"/>
      <c r="M2588"/>
    </row>
    <row r="2589" spans="1:13" x14ac:dyDescent="0.25">
      <c r="A2589" t="s">
        <v>31</v>
      </c>
      <c r="B2589" t="s">
        <v>55</v>
      </c>
      <c r="C2589" s="2">
        <v>45596</v>
      </c>
      <c r="D2589" s="91">
        <v>3.75</v>
      </c>
      <c r="E2589" t="s">
        <v>19</v>
      </c>
      <c r="F2589">
        <v>4013790</v>
      </c>
      <c r="G2589" t="s">
        <v>788</v>
      </c>
      <c r="H2589">
        <v>3.75</v>
      </c>
      <c r="I2589">
        <v>0</v>
      </c>
      <c r="J2589">
        <v>0</v>
      </c>
      <c r="K2589" s="91"/>
      <c r="M2589"/>
    </row>
    <row r="2590" spans="1:13" x14ac:dyDescent="0.25">
      <c r="A2590" t="s">
        <v>31</v>
      </c>
      <c r="B2590" t="s">
        <v>698</v>
      </c>
      <c r="C2590" s="2">
        <v>45597</v>
      </c>
      <c r="D2590" s="91">
        <v>0</v>
      </c>
      <c r="E2590" t="s">
        <v>5</v>
      </c>
      <c r="F2590">
        <v>4013791</v>
      </c>
      <c r="G2590" t="s">
        <v>788</v>
      </c>
      <c r="H2590">
        <v>3.75</v>
      </c>
      <c r="I2590">
        <v>1</v>
      </c>
      <c r="J2590">
        <v>3.75</v>
      </c>
      <c r="K2590" s="91"/>
      <c r="M2590"/>
    </row>
    <row r="2591" spans="1:13" x14ac:dyDescent="0.25">
      <c r="A2591" t="s">
        <v>31</v>
      </c>
      <c r="B2591" t="s">
        <v>734</v>
      </c>
      <c r="C2591" s="2">
        <v>45594</v>
      </c>
      <c r="D2591" s="91">
        <v>3.75</v>
      </c>
      <c r="E2591" t="s">
        <v>5</v>
      </c>
      <c r="F2591">
        <v>4013792</v>
      </c>
      <c r="G2591" t="s">
        <v>788</v>
      </c>
      <c r="H2591">
        <v>3.75</v>
      </c>
      <c r="I2591">
        <v>0</v>
      </c>
      <c r="J2591">
        <v>0</v>
      </c>
      <c r="K2591" s="91"/>
      <c r="M2591"/>
    </row>
    <row r="2592" spans="1:13" x14ac:dyDescent="0.25">
      <c r="A2592" t="s">
        <v>31</v>
      </c>
      <c r="B2592" t="s">
        <v>55</v>
      </c>
      <c r="C2592" s="2">
        <v>45596</v>
      </c>
      <c r="D2592" s="91">
        <v>3.75</v>
      </c>
      <c r="E2592" t="s">
        <v>19</v>
      </c>
      <c r="F2592">
        <v>4013793</v>
      </c>
      <c r="G2592" t="s">
        <v>788</v>
      </c>
      <c r="H2592">
        <v>3.75</v>
      </c>
      <c r="I2592">
        <v>0</v>
      </c>
      <c r="J2592">
        <v>0</v>
      </c>
      <c r="K2592" s="91"/>
      <c r="M2592"/>
    </row>
    <row r="2593" spans="1:13" x14ac:dyDescent="0.25">
      <c r="A2593" t="s">
        <v>31</v>
      </c>
      <c r="B2593" t="s">
        <v>734</v>
      </c>
      <c r="C2593" s="2">
        <v>45597</v>
      </c>
      <c r="D2593" s="91">
        <v>0</v>
      </c>
      <c r="E2593" t="s">
        <v>5</v>
      </c>
      <c r="F2593">
        <v>4013794</v>
      </c>
      <c r="G2593" t="s">
        <v>788</v>
      </c>
      <c r="H2593">
        <v>3.75</v>
      </c>
      <c r="I2593">
        <v>1</v>
      </c>
      <c r="J2593">
        <v>3.75</v>
      </c>
      <c r="K2593" s="91"/>
      <c r="M2593"/>
    </row>
    <row r="2594" spans="1:13" hidden="1" x14ac:dyDescent="0.25">
      <c r="A2594" t="s">
        <v>106</v>
      </c>
      <c r="B2594" t="s">
        <v>581</v>
      </c>
      <c r="C2594" s="2">
        <v>45596</v>
      </c>
      <c r="D2594" s="91">
        <v>5</v>
      </c>
      <c r="E2594" t="s">
        <v>5</v>
      </c>
      <c r="F2594">
        <v>4013796</v>
      </c>
      <c r="G2594" t="s">
        <v>788</v>
      </c>
      <c r="H2594">
        <v>5</v>
      </c>
      <c r="I2594">
        <v>0</v>
      </c>
      <c r="J2594">
        <v>0</v>
      </c>
      <c r="K2594" s="91"/>
      <c r="M2594"/>
    </row>
    <row r="2595" spans="1:13" hidden="1" x14ac:dyDescent="0.25">
      <c r="A2595" t="s">
        <v>106</v>
      </c>
      <c r="B2595" t="s">
        <v>392</v>
      </c>
      <c r="C2595" s="2">
        <v>45594</v>
      </c>
      <c r="D2595" s="91">
        <v>5</v>
      </c>
      <c r="E2595" t="s">
        <v>5</v>
      </c>
      <c r="F2595">
        <v>4013798</v>
      </c>
      <c r="G2595" t="s">
        <v>788</v>
      </c>
      <c r="H2595">
        <v>5</v>
      </c>
      <c r="I2595">
        <v>0</v>
      </c>
      <c r="J2595">
        <v>0</v>
      </c>
      <c r="K2595" s="91"/>
      <c r="M2595"/>
    </row>
    <row r="2596" spans="1:13" hidden="1" x14ac:dyDescent="0.25">
      <c r="A2596" t="s">
        <v>106</v>
      </c>
      <c r="B2596" t="s">
        <v>370</v>
      </c>
      <c r="C2596" s="2">
        <v>45596</v>
      </c>
      <c r="D2596" s="91">
        <v>5</v>
      </c>
      <c r="E2596" t="s">
        <v>5</v>
      </c>
      <c r="F2596">
        <v>4013799</v>
      </c>
      <c r="G2596" t="s">
        <v>788</v>
      </c>
      <c r="H2596">
        <v>5</v>
      </c>
      <c r="I2596">
        <v>0</v>
      </c>
      <c r="J2596">
        <v>0</v>
      </c>
      <c r="K2596" s="91"/>
      <c r="M2596"/>
    </row>
    <row r="2597" spans="1:13" x14ac:dyDescent="0.25">
      <c r="A2597" t="s">
        <v>31</v>
      </c>
      <c r="B2597" t="s">
        <v>698</v>
      </c>
      <c r="C2597" s="2">
        <v>45593</v>
      </c>
      <c r="D2597" s="91">
        <v>0</v>
      </c>
      <c r="E2597" t="s">
        <v>5</v>
      </c>
      <c r="F2597">
        <v>4013801</v>
      </c>
      <c r="G2597" t="s">
        <v>788</v>
      </c>
      <c r="H2597">
        <v>3.75</v>
      </c>
      <c r="I2597">
        <v>1</v>
      </c>
      <c r="J2597">
        <v>3.75</v>
      </c>
      <c r="K2597" s="91"/>
      <c r="M2597"/>
    </row>
    <row r="2598" spans="1:13" x14ac:dyDescent="0.25">
      <c r="A2598" t="s">
        <v>31</v>
      </c>
      <c r="B2598" t="s">
        <v>734</v>
      </c>
      <c r="C2598" s="2">
        <v>45593</v>
      </c>
      <c r="D2598" s="91">
        <v>0</v>
      </c>
      <c r="E2598" t="s">
        <v>5</v>
      </c>
      <c r="F2598">
        <v>4013802</v>
      </c>
      <c r="G2598" t="s">
        <v>788</v>
      </c>
      <c r="H2598">
        <v>3.75</v>
      </c>
      <c r="I2598">
        <v>1</v>
      </c>
      <c r="J2598">
        <v>3.75</v>
      </c>
      <c r="K2598" s="91"/>
      <c r="M2598"/>
    </row>
    <row r="2599" spans="1:13" hidden="1" x14ac:dyDescent="0.25">
      <c r="A2599" t="s">
        <v>106</v>
      </c>
      <c r="B2599" t="s">
        <v>582</v>
      </c>
      <c r="C2599" s="2">
        <v>45595</v>
      </c>
      <c r="D2599" s="91">
        <v>5</v>
      </c>
      <c r="E2599" t="s">
        <v>26</v>
      </c>
      <c r="F2599">
        <v>4013804</v>
      </c>
      <c r="G2599" t="s">
        <v>788</v>
      </c>
      <c r="H2599">
        <v>5</v>
      </c>
      <c r="I2599">
        <v>0</v>
      </c>
      <c r="J2599">
        <v>0</v>
      </c>
      <c r="K2599" s="91"/>
      <c r="M2599"/>
    </row>
    <row r="2600" spans="1:13" hidden="1" x14ac:dyDescent="0.25">
      <c r="A2600" t="s">
        <v>106</v>
      </c>
      <c r="B2600" t="s">
        <v>582</v>
      </c>
      <c r="C2600" s="2">
        <v>45597</v>
      </c>
      <c r="D2600" s="91">
        <v>5</v>
      </c>
      <c r="E2600" t="s">
        <v>26</v>
      </c>
      <c r="F2600">
        <v>4013805</v>
      </c>
      <c r="G2600" t="s">
        <v>788</v>
      </c>
      <c r="H2600">
        <v>5</v>
      </c>
      <c r="I2600">
        <v>0</v>
      </c>
      <c r="J2600">
        <v>0</v>
      </c>
      <c r="K2600" s="91"/>
      <c r="M2600"/>
    </row>
    <row r="2601" spans="1:13" hidden="1" x14ac:dyDescent="0.25">
      <c r="A2601" t="s">
        <v>106</v>
      </c>
      <c r="B2601" t="s">
        <v>470</v>
      </c>
      <c r="C2601" s="2">
        <v>45595</v>
      </c>
      <c r="D2601" s="91">
        <v>5</v>
      </c>
      <c r="E2601" t="s">
        <v>5</v>
      </c>
      <c r="F2601">
        <v>4013818</v>
      </c>
      <c r="G2601" t="s">
        <v>788</v>
      </c>
      <c r="H2601">
        <v>5</v>
      </c>
      <c r="I2601">
        <v>0</v>
      </c>
      <c r="J2601">
        <v>0</v>
      </c>
      <c r="K2601" s="91"/>
      <c r="M2601"/>
    </row>
    <row r="2602" spans="1:13" hidden="1" x14ac:dyDescent="0.25">
      <c r="A2602" t="s">
        <v>106</v>
      </c>
      <c r="B2602" t="s">
        <v>581</v>
      </c>
      <c r="C2602" s="2">
        <v>45595</v>
      </c>
      <c r="D2602" s="91">
        <v>5</v>
      </c>
      <c r="E2602" t="s">
        <v>5</v>
      </c>
      <c r="F2602">
        <v>4013819</v>
      </c>
      <c r="G2602" t="s">
        <v>788</v>
      </c>
      <c r="H2602">
        <v>5</v>
      </c>
      <c r="I2602">
        <v>0</v>
      </c>
      <c r="J2602">
        <v>0</v>
      </c>
      <c r="K2602" s="91"/>
      <c r="M2602"/>
    </row>
    <row r="2603" spans="1:13" x14ac:dyDescent="0.25">
      <c r="A2603" t="s">
        <v>31</v>
      </c>
      <c r="B2603" t="s">
        <v>333</v>
      </c>
      <c r="C2603" s="2">
        <v>45595</v>
      </c>
      <c r="D2603" s="91">
        <v>0</v>
      </c>
      <c r="E2603" t="s">
        <v>5</v>
      </c>
      <c r="F2603">
        <v>4014281</v>
      </c>
      <c r="G2603" t="s">
        <v>788</v>
      </c>
      <c r="H2603">
        <v>3.75</v>
      </c>
      <c r="I2603">
        <v>1</v>
      </c>
      <c r="J2603">
        <v>3.75</v>
      </c>
      <c r="K2603" s="91"/>
      <c r="M2603"/>
    </row>
    <row r="2604" spans="1:13" x14ac:dyDescent="0.25">
      <c r="A2604" t="s">
        <v>31</v>
      </c>
      <c r="B2604" t="s">
        <v>55</v>
      </c>
      <c r="C2604" s="2">
        <v>45595</v>
      </c>
      <c r="D2604" s="91">
        <v>0</v>
      </c>
      <c r="E2604" t="s">
        <v>19</v>
      </c>
      <c r="F2604">
        <v>4014289</v>
      </c>
      <c r="G2604" t="s">
        <v>788</v>
      </c>
      <c r="H2604">
        <v>3.75</v>
      </c>
      <c r="I2604">
        <v>1</v>
      </c>
      <c r="J2604">
        <v>3.75</v>
      </c>
      <c r="K2604" s="91"/>
      <c r="M2604"/>
    </row>
    <row r="2605" spans="1:13" x14ac:dyDescent="0.25">
      <c r="A2605" t="s">
        <v>31</v>
      </c>
      <c r="B2605" t="s">
        <v>55</v>
      </c>
      <c r="C2605" s="2">
        <v>45595</v>
      </c>
      <c r="D2605" s="91">
        <v>0</v>
      </c>
      <c r="E2605" t="s">
        <v>19</v>
      </c>
      <c r="F2605">
        <v>4014290</v>
      </c>
      <c r="G2605" t="s">
        <v>788</v>
      </c>
      <c r="H2605">
        <v>3.75</v>
      </c>
      <c r="I2605">
        <v>1</v>
      </c>
      <c r="J2605">
        <v>3.75</v>
      </c>
      <c r="K2605" s="91"/>
      <c r="M2605"/>
    </row>
    <row r="2606" spans="1:13" hidden="1" x14ac:dyDescent="0.25">
      <c r="A2606" t="s">
        <v>106</v>
      </c>
      <c r="B2606" t="s">
        <v>392</v>
      </c>
      <c r="C2606" s="2">
        <v>45594</v>
      </c>
      <c r="D2606" s="91">
        <v>0</v>
      </c>
      <c r="E2606" t="s">
        <v>5</v>
      </c>
      <c r="F2606">
        <v>4014291</v>
      </c>
      <c r="G2606" t="s">
        <v>788</v>
      </c>
      <c r="H2606">
        <v>0</v>
      </c>
      <c r="I2606">
        <v>0</v>
      </c>
      <c r="J2606">
        <v>0</v>
      </c>
      <c r="K2606" s="91"/>
      <c r="M2606"/>
    </row>
    <row r="2607" spans="1:13" hidden="1" x14ac:dyDescent="0.25">
      <c r="A2607" t="s">
        <v>106</v>
      </c>
      <c r="B2607" t="s">
        <v>370</v>
      </c>
      <c r="C2607" s="2">
        <v>45594</v>
      </c>
      <c r="D2607" s="91">
        <v>5</v>
      </c>
      <c r="E2607" t="s">
        <v>5</v>
      </c>
      <c r="F2607">
        <v>4014295</v>
      </c>
      <c r="G2607" t="s">
        <v>788</v>
      </c>
      <c r="H2607">
        <v>5</v>
      </c>
      <c r="I2607">
        <v>0</v>
      </c>
      <c r="J2607">
        <v>0</v>
      </c>
      <c r="K2607" s="91"/>
      <c r="M2607"/>
    </row>
    <row r="2608" spans="1:13" hidden="1" x14ac:dyDescent="0.25">
      <c r="A2608" t="s">
        <v>106</v>
      </c>
      <c r="B2608" t="s">
        <v>55</v>
      </c>
      <c r="C2608" s="2">
        <v>45595</v>
      </c>
      <c r="D2608" s="91">
        <v>5</v>
      </c>
      <c r="E2608" t="s">
        <v>5</v>
      </c>
      <c r="F2608">
        <v>4014297</v>
      </c>
      <c r="G2608" t="s">
        <v>788</v>
      </c>
      <c r="H2608">
        <v>5</v>
      </c>
      <c r="I2608">
        <v>0</v>
      </c>
      <c r="J2608">
        <v>0</v>
      </c>
      <c r="K2608" s="91"/>
      <c r="M2608"/>
    </row>
    <row r="2609" spans="1:13" hidden="1" x14ac:dyDescent="0.25">
      <c r="A2609" t="s">
        <v>106</v>
      </c>
      <c r="B2609" t="s">
        <v>55</v>
      </c>
      <c r="C2609" s="2">
        <v>45598</v>
      </c>
      <c r="D2609" s="91">
        <v>0</v>
      </c>
      <c r="E2609" t="s">
        <v>5</v>
      </c>
      <c r="F2609">
        <v>4014299</v>
      </c>
      <c r="G2609" t="s">
        <v>788</v>
      </c>
      <c r="H2609">
        <v>0</v>
      </c>
      <c r="I2609">
        <v>0</v>
      </c>
      <c r="J2609">
        <v>0</v>
      </c>
      <c r="K2609" s="91"/>
      <c r="M2609"/>
    </row>
    <row r="2610" spans="1:13" hidden="1" x14ac:dyDescent="0.25">
      <c r="A2610" t="s">
        <v>106</v>
      </c>
      <c r="B2610" t="s">
        <v>406</v>
      </c>
      <c r="C2610" s="2">
        <v>45598</v>
      </c>
      <c r="D2610" s="91">
        <v>0</v>
      </c>
      <c r="E2610" t="s">
        <v>26</v>
      </c>
      <c r="F2610">
        <v>4014300</v>
      </c>
      <c r="G2610" t="s">
        <v>788</v>
      </c>
      <c r="H2610">
        <v>0</v>
      </c>
      <c r="I2610">
        <v>0</v>
      </c>
      <c r="J2610">
        <v>0</v>
      </c>
      <c r="K2610" s="91"/>
      <c r="M2610"/>
    </row>
    <row r="2611" spans="1:13" hidden="1" x14ac:dyDescent="0.25">
      <c r="A2611" t="s">
        <v>92</v>
      </c>
      <c r="B2611" t="s">
        <v>55</v>
      </c>
      <c r="C2611" s="2">
        <v>45595</v>
      </c>
      <c r="D2611" s="91">
        <v>3</v>
      </c>
      <c r="E2611" t="s">
        <v>5</v>
      </c>
      <c r="F2611">
        <v>4014304</v>
      </c>
      <c r="G2611" t="s">
        <v>788</v>
      </c>
      <c r="H2611">
        <v>3</v>
      </c>
      <c r="I2611">
        <v>0</v>
      </c>
      <c r="J2611">
        <v>0</v>
      </c>
      <c r="K2611" s="91"/>
      <c r="M2611"/>
    </row>
    <row r="2612" spans="1:13" hidden="1" x14ac:dyDescent="0.25">
      <c r="A2612" t="s">
        <v>92</v>
      </c>
      <c r="B2612" t="s">
        <v>55</v>
      </c>
      <c r="C2612" s="2">
        <v>45595</v>
      </c>
      <c r="D2612" s="91">
        <v>5.5</v>
      </c>
      <c r="E2612" t="s">
        <v>5</v>
      </c>
      <c r="F2612">
        <v>4014305</v>
      </c>
      <c r="G2612" t="s">
        <v>788</v>
      </c>
      <c r="H2612">
        <v>5.5</v>
      </c>
      <c r="I2612">
        <v>0</v>
      </c>
      <c r="J2612">
        <v>0</v>
      </c>
      <c r="K2612" s="91"/>
      <c r="M2612"/>
    </row>
    <row r="2613" spans="1:13" hidden="1" x14ac:dyDescent="0.25">
      <c r="A2613" t="s">
        <v>106</v>
      </c>
      <c r="B2613" t="s">
        <v>581</v>
      </c>
      <c r="C2613" s="2">
        <v>45594</v>
      </c>
      <c r="D2613" s="91">
        <v>0</v>
      </c>
      <c r="E2613" t="s">
        <v>5</v>
      </c>
      <c r="F2613">
        <v>4014310</v>
      </c>
      <c r="G2613" t="s">
        <v>788</v>
      </c>
      <c r="H2613">
        <v>0</v>
      </c>
      <c r="I2613">
        <v>0</v>
      </c>
      <c r="J2613">
        <v>0</v>
      </c>
      <c r="K2613" s="91"/>
      <c r="M2613"/>
    </row>
    <row r="2614" spans="1:13" hidden="1" x14ac:dyDescent="0.25">
      <c r="A2614" t="s">
        <v>92</v>
      </c>
      <c r="B2614" t="s">
        <v>444</v>
      </c>
      <c r="C2614" s="2">
        <v>45595</v>
      </c>
      <c r="D2614" s="91">
        <v>5</v>
      </c>
      <c r="E2614" t="s">
        <v>5</v>
      </c>
      <c r="F2614">
        <v>4014314</v>
      </c>
      <c r="G2614" t="s">
        <v>788</v>
      </c>
      <c r="H2614">
        <v>5</v>
      </c>
      <c r="I2614">
        <v>0</v>
      </c>
      <c r="J2614">
        <v>0</v>
      </c>
      <c r="K2614" s="91"/>
      <c r="M2614"/>
    </row>
    <row r="2615" spans="1:13" hidden="1" x14ac:dyDescent="0.25">
      <c r="A2615" t="s">
        <v>106</v>
      </c>
      <c r="B2615" t="s">
        <v>55</v>
      </c>
      <c r="C2615" s="2">
        <v>45595</v>
      </c>
      <c r="D2615" s="91">
        <v>5</v>
      </c>
      <c r="E2615" t="s">
        <v>19</v>
      </c>
      <c r="F2615">
        <v>4014316</v>
      </c>
      <c r="G2615" t="s">
        <v>788</v>
      </c>
      <c r="H2615">
        <v>5</v>
      </c>
      <c r="I2615">
        <v>0</v>
      </c>
      <c r="J2615">
        <v>0</v>
      </c>
      <c r="K2615" s="91"/>
      <c r="M2615"/>
    </row>
    <row r="2616" spans="1:13" hidden="1" x14ac:dyDescent="0.25">
      <c r="A2616" t="s">
        <v>106</v>
      </c>
      <c r="B2616" t="s">
        <v>392</v>
      </c>
      <c r="C2616" s="2">
        <v>45594</v>
      </c>
      <c r="D2616" s="91">
        <v>5</v>
      </c>
      <c r="E2616" t="s">
        <v>26</v>
      </c>
      <c r="F2616">
        <v>4014317</v>
      </c>
      <c r="G2616" t="s">
        <v>788</v>
      </c>
      <c r="H2616">
        <v>5</v>
      </c>
      <c r="I2616">
        <v>0</v>
      </c>
      <c r="J2616">
        <v>0</v>
      </c>
      <c r="K2616" s="91"/>
      <c r="M2616"/>
    </row>
    <row r="2617" spans="1:13" hidden="1" x14ac:dyDescent="0.25">
      <c r="A2617" t="s">
        <v>106</v>
      </c>
      <c r="B2617" t="s">
        <v>56</v>
      </c>
      <c r="C2617" s="2">
        <v>45594</v>
      </c>
      <c r="D2617" s="91">
        <v>5</v>
      </c>
      <c r="E2617" t="s">
        <v>5</v>
      </c>
      <c r="F2617">
        <v>4014318</v>
      </c>
      <c r="G2617" t="s">
        <v>788</v>
      </c>
      <c r="H2617">
        <v>5</v>
      </c>
      <c r="I2617">
        <v>0</v>
      </c>
      <c r="J2617">
        <v>0</v>
      </c>
      <c r="K2617" s="91"/>
      <c r="M2617"/>
    </row>
    <row r="2618" spans="1:13" hidden="1" x14ac:dyDescent="0.25">
      <c r="A2618" t="s">
        <v>106</v>
      </c>
      <c r="B2618" t="s">
        <v>581</v>
      </c>
      <c r="C2618" s="2">
        <v>45593</v>
      </c>
      <c r="D2618" s="91">
        <v>0</v>
      </c>
      <c r="E2618" t="s">
        <v>5</v>
      </c>
      <c r="F2618">
        <v>4014324</v>
      </c>
      <c r="G2618" t="s">
        <v>788</v>
      </c>
      <c r="H2618">
        <v>0</v>
      </c>
      <c r="I2618">
        <v>0</v>
      </c>
      <c r="J2618">
        <v>0</v>
      </c>
      <c r="K2618" s="91"/>
      <c r="M2618"/>
    </row>
    <row r="2619" spans="1:13" hidden="1" x14ac:dyDescent="0.25">
      <c r="A2619" t="s">
        <v>106</v>
      </c>
      <c r="B2619" t="s">
        <v>55</v>
      </c>
      <c r="C2619" s="2">
        <v>45594</v>
      </c>
      <c r="D2619" s="91">
        <v>5</v>
      </c>
      <c r="E2619" t="s">
        <v>5</v>
      </c>
      <c r="F2619">
        <v>4014325</v>
      </c>
      <c r="G2619" t="s">
        <v>788</v>
      </c>
      <c r="H2619">
        <v>5</v>
      </c>
      <c r="I2619">
        <v>0</v>
      </c>
      <c r="J2619">
        <v>0</v>
      </c>
      <c r="K2619" s="91"/>
      <c r="M2619"/>
    </row>
    <row r="2620" spans="1:13" hidden="1" x14ac:dyDescent="0.25">
      <c r="A2620" t="s">
        <v>92</v>
      </c>
      <c r="B2620" t="s">
        <v>432</v>
      </c>
      <c r="C2620" s="2">
        <v>45596</v>
      </c>
      <c r="D2620" s="91">
        <v>0</v>
      </c>
      <c r="E2620" t="s">
        <v>26</v>
      </c>
      <c r="F2620">
        <v>4014332</v>
      </c>
      <c r="G2620" t="s">
        <v>788</v>
      </c>
      <c r="H2620">
        <v>0</v>
      </c>
      <c r="I2620">
        <v>0</v>
      </c>
      <c r="J2620">
        <v>0</v>
      </c>
      <c r="K2620" s="91"/>
      <c r="M2620"/>
    </row>
    <row r="2621" spans="1:13" hidden="1" x14ac:dyDescent="0.25">
      <c r="A2621" t="s">
        <v>106</v>
      </c>
      <c r="B2621" t="s">
        <v>331</v>
      </c>
      <c r="C2621" s="2">
        <v>45597</v>
      </c>
      <c r="D2621" s="91">
        <v>0</v>
      </c>
      <c r="E2621" t="s">
        <v>5</v>
      </c>
      <c r="F2621">
        <v>4014334</v>
      </c>
      <c r="G2621" t="s">
        <v>788</v>
      </c>
      <c r="H2621">
        <v>0</v>
      </c>
      <c r="I2621">
        <v>0</v>
      </c>
      <c r="J2621">
        <v>0</v>
      </c>
      <c r="K2621" s="91"/>
      <c r="M2621"/>
    </row>
    <row r="2622" spans="1:13" hidden="1" x14ac:dyDescent="0.25">
      <c r="A2622" t="s">
        <v>92</v>
      </c>
      <c r="B2622" t="s">
        <v>581</v>
      </c>
      <c r="C2622" s="2">
        <v>45597</v>
      </c>
      <c r="D2622" s="91">
        <v>5.5</v>
      </c>
      <c r="E2622" t="s">
        <v>5</v>
      </c>
      <c r="F2622">
        <v>4014337</v>
      </c>
      <c r="G2622" t="s">
        <v>788</v>
      </c>
      <c r="H2622">
        <v>5.5</v>
      </c>
      <c r="I2622">
        <v>0</v>
      </c>
      <c r="J2622">
        <v>0</v>
      </c>
      <c r="K2622" s="91"/>
      <c r="M2622"/>
    </row>
    <row r="2623" spans="1:13" x14ac:dyDescent="0.25">
      <c r="A2623" t="s">
        <v>31</v>
      </c>
      <c r="B2623" t="s">
        <v>59</v>
      </c>
      <c r="C2623" s="2">
        <v>45597</v>
      </c>
      <c r="D2623" s="91">
        <v>0</v>
      </c>
      <c r="E2623" t="s">
        <v>5</v>
      </c>
      <c r="F2623">
        <v>4014339</v>
      </c>
      <c r="G2623" t="s">
        <v>788</v>
      </c>
      <c r="H2623">
        <v>3.75</v>
      </c>
      <c r="I2623">
        <v>1</v>
      </c>
      <c r="J2623">
        <v>3.75</v>
      </c>
      <c r="K2623" s="91"/>
      <c r="M2623"/>
    </row>
    <row r="2624" spans="1:13" x14ac:dyDescent="0.25">
      <c r="A2624" t="s">
        <v>31</v>
      </c>
      <c r="B2624" t="s">
        <v>55</v>
      </c>
      <c r="C2624" s="2">
        <v>45597</v>
      </c>
      <c r="D2624" s="91">
        <v>0</v>
      </c>
      <c r="E2624" t="s">
        <v>5</v>
      </c>
      <c r="F2624">
        <v>4014341</v>
      </c>
      <c r="G2624" t="s">
        <v>788</v>
      </c>
      <c r="H2624">
        <v>3.75</v>
      </c>
      <c r="I2624">
        <v>1</v>
      </c>
      <c r="J2624">
        <v>3.75</v>
      </c>
      <c r="K2624" s="91"/>
      <c r="M2624"/>
    </row>
    <row r="2625" spans="1:13" hidden="1" x14ac:dyDescent="0.25">
      <c r="A2625" t="s">
        <v>92</v>
      </c>
      <c r="B2625" t="s">
        <v>55</v>
      </c>
      <c r="C2625" s="2">
        <v>45597</v>
      </c>
      <c r="D2625" s="91">
        <v>0</v>
      </c>
      <c r="E2625" t="s">
        <v>5</v>
      </c>
      <c r="F2625">
        <v>4014343</v>
      </c>
      <c r="G2625" t="s">
        <v>788</v>
      </c>
      <c r="H2625">
        <v>5.5</v>
      </c>
      <c r="I2625">
        <v>1</v>
      </c>
      <c r="J2625">
        <v>5.5</v>
      </c>
      <c r="K2625" s="91"/>
      <c r="M2625"/>
    </row>
    <row r="2626" spans="1:13" x14ac:dyDescent="0.25">
      <c r="A2626" t="s">
        <v>31</v>
      </c>
      <c r="B2626" t="s">
        <v>59</v>
      </c>
      <c r="C2626" s="2">
        <v>45594</v>
      </c>
      <c r="D2626" s="91">
        <v>0</v>
      </c>
      <c r="E2626" t="s">
        <v>5</v>
      </c>
      <c r="F2626">
        <v>4014344</v>
      </c>
      <c r="G2626" t="s">
        <v>788</v>
      </c>
      <c r="H2626">
        <v>3.75</v>
      </c>
      <c r="I2626">
        <v>1</v>
      </c>
      <c r="J2626">
        <v>3.75</v>
      </c>
      <c r="K2626" s="91"/>
      <c r="M2626"/>
    </row>
    <row r="2627" spans="1:13" hidden="1" x14ac:dyDescent="0.25">
      <c r="A2627" t="s">
        <v>92</v>
      </c>
      <c r="B2627" t="s">
        <v>390</v>
      </c>
      <c r="C2627" s="2">
        <v>45595</v>
      </c>
      <c r="D2627" s="91">
        <v>5</v>
      </c>
      <c r="E2627" t="s">
        <v>5</v>
      </c>
      <c r="F2627">
        <v>4014346</v>
      </c>
      <c r="G2627" t="s">
        <v>788</v>
      </c>
      <c r="H2627">
        <v>5</v>
      </c>
      <c r="I2627">
        <v>0</v>
      </c>
      <c r="J2627">
        <v>0</v>
      </c>
      <c r="K2627" s="91"/>
      <c r="M2627"/>
    </row>
    <row r="2628" spans="1:13" hidden="1" x14ac:dyDescent="0.25">
      <c r="A2628" t="s">
        <v>92</v>
      </c>
      <c r="B2628" t="s">
        <v>55</v>
      </c>
      <c r="C2628" s="2">
        <v>45594</v>
      </c>
      <c r="D2628" s="91">
        <v>0</v>
      </c>
      <c r="E2628" t="s">
        <v>5</v>
      </c>
      <c r="F2628">
        <v>4014349</v>
      </c>
      <c r="G2628" t="s">
        <v>788</v>
      </c>
      <c r="H2628">
        <v>5.5</v>
      </c>
      <c r="I2628">
        <v>1</v>
      </c>
      <c r="J2628">
        <v>5.5</v>
      </c>
      <c r="K2628" s="91"/>
      <c r="M2628"/>
    </row>
    <row r="2629" spans="1:13" hidden="1" x14ac:dyDescent="0.25">
      <c r="A2629" t="s">
        <v>92</v>
      </c>
      <c r="B2629" t="s">
        <v>370</v>
      </c>
      <c r="C2629" s="2">
        <v>45594</v>
      </c>
      <c r="D2629" s="91">
        <v>0</v>
      </c>
      <c r="E2629" t="s">
        <v>5</v>
      </c>
      <c r="F2629">
        <v>4014350</v>
      </c>
      <c r="G2629" t="s">
        <v>788</v>
      </c>
      <c r="H2629">
        <v>5</v>
      </c>
      <c r="I2629">
        <v>1</v>
      </c>
      <c r="J2629">
        <v>5</v>
      </c>
      <c r="K2629" s="91"/>
      <c r="M2629"/>
    </row>
    <row r="2630" spans="1:13" hidden="1" x14ac:dyDescent="0.25">
      <c r="A2630" t="s">
        <v>92</v>
      </c>
      <c r="B2630" t="s">
        <v>55</v>
      </c>
      <c r="C2630" s="2">
        <v>45596</v>
      </c>
      <c r="D2630" s="91">
        <v>5</v>
      </c>
      <c r="E2630" t="s">
        <v>19</v>
      </c>
      <c r="F2630">
        <v>4014351</v>
      </c>
      <c r="G2630" t="s">
        <v>788</v>
      </c>
      <c r="H2630">
        <v>5</v>
      </c>
      <c r="I2630">
        <v>0</v>
      </c>
      <c r="J2630">
        <v>0</v>
      </c>
      <c r="K2630" s="91"/>
      <c r="M2630"/>
    </row>
    <row r="2631" spans="1:13" x14ac:dyDescent="0.25">
      <c r="A2631" t="s">
        <v>31</v>
      </c>
      <c r="B2631" t="s">
        <v>55</v>
      </c>
      <c r="C2631" s="2">
        <v>45594</v>
      </c>
      <c r="D2631" s="91">
        <v>5</v>
      </c>
      <c r="E2631" t="s">
        <v>19</v>
      </c>
      <c r="F2631">
        <v>4014360</v>
      </c>
      <c r="G2631" t="s">
        <v>788</v>
      </c>
      <c r="H2631">
        <v>5</v>
      </c>
      <c r="I2631">
        <v>0</v>
      </c>
      <c r="J2631">
        <v>0</v>
      </c>
      <c r="K2631" s="91"/>
      <c r="M2631"/>
    </row>
    <row r="2632" spans="1:13" x14ac:dyDescent="0.25">
      <c r="A2632" t="s">
        <v>31</v>
      </c>
      <c r="B2632" t="s">
        <v>333</v>
      </c>
      <c r="C2632" s="2">
        <v>45596</v>
      </c>
      <c r="D2632" s="91">
        <v>5</v>
      </c>
      <c r="E2632" t="s">
        <v>5</v>
      </c>
      <c r="F2632">
        <v>4014361</v>
      </c>
      <c r="G2632" t="s">
        <v>788</v>
      </c>
      <c r="H2632">
        <v>5</v>
      </c>
      <c r="I2632">
        <v>0</v>
      </c>
      <c r="J2632">
        <v>0</v>
      </c>
      <c r="K2632" s="91"/>
      <c r="M2632"/>
    </row>
    <row r="2633" spans="1:13" x14ac:dyDescent="0.25">
      <c r="A2633" t="s">
        <v>31</v>
      </c>
      <c r="B2633" t="s">
        <v>392</v>
      </c>
      <c r="C2633" s="2">
        <v>45598</v>
      </c>
      <c r="D2633" s="91">
        <v>5</v>
      </c>
      <c r="E2633" t="s">
        <v>5</v>
      </c>
      <c r="F2633">
        <v>4014362</v>
      </c>
      <c r="G2633" t="s">
        <v>788</v>
      </c>
      <c r="H2633">
        <v>5</v>
      </c>
      <c r="I2633">
        <v>0</v>
      </c>
      <c r="J2633">
        <v>0</v>
      </c>
      <c r="K2633" s="91"/>
      <c r="M2633"/>
    </row>
    <row r="2634" spans="1:13" x14ac:dyDescent="0.25">
      <c r="A2634" t="s">
        <v>31</v>
      </c>
      <c r="B2634" t="s">
        <v>55</v>
      </c>
      <c r="C2634" s="2">
        <v>45594</v>
      </c>
      <c r="D2634" s="91">
        <v>5</v>
      </c>
      <c r="E2634" t="s">
        <v>19</v>
      </c>
      <c r="F2634">
        <v>4014363</v>
      </c>
      <c r="G2634" t="s">
        <v>788</v>
      </c>
      <c r="H2634">
        <v>5</v>
      </c>
      <c r="I2634">
        <v>0</v>
      </c>
      <c r="J2634">
        <v>0</v>
      </c>
      <c r="K2634" s="91"/>
      <c r="M2634"/>
    </row>
    <row r="2635" spans="1:13" x14ac:dyDescent="0.25">
      <c r="A2635" t="s">
        <v>31</v>
      </c>
      <c r="B2635" t="s">
        <v>333</v>
      </c>
      <c r="C2635" s="2">
        <v>45596</v>
      </c>
      <c r="D2635" s="91">
        <v>5</v>
      </c>
      <c r="E2635" t="s">
        <v>5</v>
      </c>
      <c r="F2635">
        <v>4014364</v>
      </c>
      <c r="G2635" t="s">
        <v>788</v>
      </c>
      <c r="H2635">
        <v>5</v>
      </c>
      <c r="I2635">
        <v>0</v>
      </c>
      <c r="J2635">
        <v>0</v>
      </c>
      <c r="K2635" s="91"/>
      <c r="M2635"/>
    </row>
    <row r="2636" spans="1:13" x14ac:dyDescent="0.25">
      <c r="A2636" t="s">
        <v>31</v>
      </c>
      <c r="B2636" t="s">
        <v>55</v>
      </c>
      <c r="C2636" s="2">
        <v>45595</v>
      </c>
      <c r="D2636" s="91">
        <v>0</v>
      </c>
      <c r="E2636" t="s">
        <v>19</v>
      </c>
      <c r="F2636">
        <v>4014368</v>
      </c>
      <c r="G2636" t="s">
        <v>788</v>
      </c>
      <c r="H2636">
        <v>3.75</v>
      </c>
      <c r="I2636">
        <v>1</v>
      </c>
      <c r="J2636">
        <v>3.75</v>
      </c>
      <c r="K2636" s="91"/>
      <c r="M2636"/>
    </row>
    <row r="2637" spans="1:13" hidden="1" x14ac:dyDescent="0.25">
      <c r="A2637" t="s">
        <v>92</v>
      </c>
      <c r="B2637" t="s">
        <v>60</v>
      </c>
      <c r="C2637" s="2">
        <v>45593</v>
      </c>
      <c r="D2637" s="91">
        <v>5</v>
      </c>
      <c r="E2637" t="s">
        <v>5</v>
      </c>
      <c r="F2637">
        <v>4014369</v>
      </c>
      <c r="G2637" t="s">
        <v>788</v>
      </c>
      <c r="H2637">
        <v>5</v>
      </c>
      <c r="I2637">
        <v>0</v>
      </c>
      <c r="J2637">
        <v>0</v>
      </c>
      <c r="K2637" s="91"/>
      <c r="M2637"/>
    </row>
    <row r="2638" spans="1:13" hidden="1" x14ac:dyDescent="0.25">
      <c r="A2638" t="s">
        <v>106</v>
      </c>
      <c r="B2638" t="s">
        <v>370</v>
      </c>
      <c r="C2638" s="2">
        <v>45597</v>
      </c>
      <c r="D2638" s="91">
        <v>5</v>
      </c>
      <c r="E2638" t="s">
        <v>5</v>
      </c>
      <c r="F2638">
        <v>4014370</v>
      </c>
      <c r="G2638" t="s">
        <v>788</v>
      </c>
      <c r="H2638">
        <v>5</v>
      </c>
      <c r="I2638">
        <v>0</v>
      </c>
      <c r="J2638">
        <v>0</v>
      </c>
      <c r="K2638" s="91"/>
      <c r="M2638"/>
    </row>
    <row r="2639" spans="1:13" hidden="1" x14ac:dyDescent="0.25">
      <c r="A2639" t="s">
        <v>106</v>
      </c>
      <c r="B2639" t="s">
        <v>470</v>
      </c>
      <c r="C2639" s="2">
        <v>45595</v>
      </c>
      <c r="D2639" s="91">
        <v>5</v>
      </c>
      <c r="E2639" t="s">
        <v>5</v>
      </c>
      <c r="F2639">
        <v>4014372</v>
      </c>
      <c r="G2639" t="s">
        <v>788</v>
      </c>
      <c r="H2639">
        <v>5</v>
      </c>
      <c r="I2639">
        <v>0</v>
      </c>
      <c r="J2639">
        <v>0</v>
      </c>
      <c r="K2639" s="91"/>
      <c r="M2639"/>
    </row>
    <row r="2640" spans="1:13" x14ac:dyDescent="0.25">
      <c r="A2640" t="s">
        <v>31</v>
      </c>
      <c r="B2640" t="s">
        <v>333</v>
      </c>
      <c r="C2640" s="2">
        <v>45594</v>
      </c>
      <c r="D2640" s="91">
        <v>0</v>
      </c>
      <c r="E2640" t="s">
        <v>5</v>
      </c>
      <c r="F2640">
        <v>4014374</v>
      </c>
      <c r="G2640" t="s">
        <v>788</v>
      </c>
      <c r="H2640">
        <v>0</v>
      </c>
      <c r="I2640">
        <v>0</v>
      </c>
      <c r="J2640">
        <v>0</v>
      </c>
      <c r="K2640" s="91"/>
      <c r="M2640"/>
    </row>
    <row r="2641" spans="1:13" hidden="1" x14ac:dyDescent="0.25">
      <c r="A2641" t="s">
        <v>106</v>
      </c>
      <c r="B2641" t="s">
        <v>444</v>
      </c>
      <c r="C2641" s="2">
        <v>45594</v>
      </c>
      <c r="D2641" s="91">
        <v>0</v>
      </c>
      <c r="E2641" t="s">
        <v>5</v>
      </c>
      <c r="F2641">
        <v>4014376</v>
      </c>
      <c r="G2641" t="s">
        <v>788</v>
      </c>
      <c r="H2641">
        <v>0</v>
      </c>
      <c r="I2641">
        <v>0</v>
      </c>
      <c r="J2641">
        <v>0</v>
      </c>
      <c r="K2641" s="91"/>
      <c r="M2641"/>
    </row>
    <row r="2642" spans="1:13" hidden="1" x14ac:dyDescent="0.25">
      <c r="A2642" t="s">
        <v>106</v>
      </c>
      <c r="B2642" t="s">
        <v>392</v>
      </c>
      <c r="C2642" s="2">
        <v>45594</v>
      </c>
      <c r="D2642" s="91">
        <v>5</v>
      </c>
      <c r="E2642" t="s">
        <v>5</v>
      </c>
      <c r="F2642">
        <v>4014377</v>
      </c>
      <c r="G2642" t="s">
        <v>788</v>
      </c>
      <c r="H2642">
        <v>5</v>
      </c>
      <c r="I2642">
        <v>0</v>
      </c>
      <c r="J2642">
        <v>0</v>
      </c>
      <c r="K2642" s="91"/>
      <c r="M2642"/>
    </row>
    <row r="2643" spans="1:13" hidden="1" x14ac:dyDescent="0.25">
      <c r="A2643" t="s">
        <v>106</v>
      </c>
      <c r="B2643" t="s">
        <v>392</v>
      </c>
      <c r="C2643" s="2">
        <v>45594</v>
      </c>
      <c r="D2643" s="91">
        <v>5</v>
      </c>
      <c r="E2643" t="s">
        <v>5</v>
      </c>
      <c r="F2643">
        <v>4014382</v>
      </c>
      <c r="G2643" t="s">
        <v>788</v>
      </c>
      <c r="H2643">
        <v>5</v>
      </c>
      <c r="I2643">
        <v>0</v>
      </c>
      <c r="J2643">
        <v>0</v>
      </c>
      <c r="K2643" s="91"/>
      <c r="M2643"/>
    </row>
    <row r="2644" spans="1:13" hidden="1" x14ac:dyDescent="0.25">
      <c r="A2644" t="s">
        <v>106</v>
      </c>
      <c r="B2644" t="s">
        <v>581</v>
      </c>
      <c r="C2644" s="2">
        <v>45594</v>
      </c>
      <c r="D2644" s="91">
        <v>5</v>
      </c>
      <c r="E2644" t="s">
        <v>5</v>
      </c>
      <c r="F2644">
        <v>4014385</v>
      </c>
      <c r="G2644" t="s">
        <v>788</v>
      </c>
      <c r="H2644">
        <v>5</v>
      </c>
      <c r="I2644">
        <v>0</v>
      </c>
      <c r="J2644">
        <v>0</v>
      </c>
      <c r="K2644" s="91"/>
      <c r="M2644"/>
    </row>
    <row r="2645" spans="1:13" hidden="1" x14ac:dyDescent="0.25">
      <c r="A2645" t="s">
        <v>92</v>
      </c>
      <c r="B2645" t="s">
        <v>461</v>
      </c>
      <c r="C2645" s="2">
        <v>45594</v>
      </c>
      <c r="D2645" s="91">
        <v>0</v>
      </c>
      <c r="E2645" t="s">
        <v>5</v>
      </c>
      <c r="F2645">
        <v>4014390</v>
      </c>
      <c r="G2645" t="s">
        <v>788</v>
      </c>
      <c r="H2645">
        <v>0</v>
      </c>
      <c r="I2645">
        <v>0</v>
      </c>
      <c r="J2645">
        <v>0</v>
      </c>
      <c r="K2645" s="91"/>
      <c r="M2645"/>
    </row>
    <row r="2646" spans="1:13" hidden="1" x14ac:dyDescent="0.25">
      <c r="A2646" t="s">
        <v>92</v>
      </c>
      <c r="B2646" t="s">
        <v>461</v>
      </c>
      <c r="C2646" s="2">
        <v>45594</v>
      </c>
      <c r="D2646" s="91">
        <v>0</v>
      </c>
      <c r="E2646" t="s">
        <v>5</v>
      </c>
      <c r="F2646">
        <v>4014391</v>
      </c>
      <c r="G2646" t="s">
        <v>788</v>
      </c>
      <c r="H2646">
        <v>0</v>
      </c>
      <c r="I2646">
        <v>0</v>
      </c>
      <c r="J2646">
        <v>0</v>
      </c>
      <c r="K2646" s="91"/>
      <c r="M2646"/>
    </row>
    <row r="2647" spans="1:13" x14ac:dyDescent="0.25">
      <c r="A2647" t="s">
        <v>31</v>
      </c>
      <c r="B2647" t="s">
        <v>333</v>
      </c>
      <c r="C2647" s="2">
        <v>45594</v>
      </c>
      <c r="D2647" s="91">
        <v>0</v>
      </c>
      <c r="E2647" t="s">
        <v>5</v>
      </c>
      <c r="F2647">
        <v>4014392</v>
      </c>
      <c r="G2647" t="s">
        <v>788</v>
      </c>
      <c r="H2647">
        <v>0</v>
      </c>
      <c r="I2647">
        <v>0</v>
      </c>
      <c r="J2647">
        <v>0</v>
      </c>
      <c r="K2647" s="91"/>
      <c r="M2647"/>
    </row>
    <row r="2648" spans="1:13" x14ac:dyDescent="0.25">
      <c r="A2648" t="s">
        <v>31</v>
      </c>
      <c r="B2648" t="s">
        <v>55</v>
      </c>
      <c r="C2648" s="2">
        <v>45594</v>
      </c>
      <c r="D2648" s="91">
        <v>3.75</v>
      </c>
      <c r="E2648" t="s">
        <v>19</v>
      </c>
      <c r="F2648">
        <v>4014393</v>
      </c>
      <c r="G2648" t="s">
        <v>788</v>
      </c>
      <c r="H2648">
        <v>3.75</v>
      </c>
      <c r="I2648">
        <v>0</v>
      </c>
      <c r="J2648">
        <v>0</v>
      </c>
      <c r="K2648" s="91"/>
      <c r="M2648"/>
    </row>
    <row r="2649" spans="1:13" hidden="1" x14ac:dyDescent="0.25">
      <c r="A2649" t="s">
        <v>92</v>
      </c>
      <c r="B2649" t="s">
        <v>55</v>
      </c>
      <c r="C2649" s="2">
        <v>45594</v>
      </c>
      <c r="D2649" s="91">
        <v>0</v>
      </c>
      <c r="E2649" t="s">
        <v>19</v>
      </c>
      <c r="F2649">
        <v>4014394</v>
      </c>
      <c r="G2649" t="s">
        <v>788</v>
      </c>
      <c r="H2649">
        <v>5.5</v>
      </c>
      <c r="I2649">
        <v>1</v>
      </c>
      <c r="J2649">
        <v>5.5</v>
      </c>
      <c r="K2649" s="91"/>
      <c r="M2649"/>
    </row>
    <row r="2650" spans="1:13" hidden="1" x14ac:dyDescent="0.25">
      <c r="A2650" t="s">
        <v>92</v>
      </c>
      <c r="B2650" t="s">
        <v>392</v>
      </c>
      <c r="C2650" s="2">
        <v>45594</v>
      </c>
      <c r="D2650" s="91">
        <v>0</v>
      </c>
      <c r="E2650" t="s">
        <v>5</v>
      </c>
      <c r="F2650">
        <v>4014396</v>
      </c>
      <c r="G2650" t="s">
        <v>788</v>
      </c>
      <c r="H2650">
        <v>5</v>
      </c>
      <c r="I2650">
        <v>1</v>
      </c>
      <c r="J2650">
        <v>5</v>
      </c>
      <c r="K2650" s="91"/>
      <c r="M2650"/>
    </row>
    <row r="2651" spans="1:13" hidden="1" x14ac:dyDescent="0.25">
      <c r="A2651" t="s">
        <v>92</v>
      </c>
      <c r="B2651" t="s">
        <v>370</v>
      </c>
      <c r="C2651" s="2">
        <v>45594</v>
      </c>
      <c r="D2651" s="91">
        <v>5.5</v>
      </c>
      <c r="E2651" t="s">
        <v>5</v>
      </c>
      <c r="F2651">
        <v>4014401</v>
      </c>
      <c r="G2651" t="s">
        <v>788</v>
      </c>
      <c r="H2651">
        <v>5.5</v>
      </c>
      <c r="I2651">
        <v>0</v>
      </c>
      <c r="J2651">
        <v>0</v>
      </c>
      <c r="K2651" s="91"/>
      <c r="M2651"/>
    </row>
    <row r="2652" spans="1:13" hidden="1" x14ac:dyDescent="0.25">
      <c r="A2652" t="s">
        <v>92</v>
      </c>
      <c r="B2652" t="s">
        <v>444</v>
      </c>
      <c r="C2652" s="2">
        <v>45594</v>
      </c>
      <c r="D2652" s="91">
        <v>5</v>
      </c>
      <c r="E2652" t="s">
        <v>5</v>
      </c>
      <c r="F2652">
        <v>4014403</v>
      </c>
      <c r="G2652" t="s">
        <v>788</v>
      </c>
      <c r="H2652">
        <v>5</v>
      </c>
      <c r="I2652">
        <v>0</v>
      </c>
      <c r="J2652">
        <v>0</v>
      </c>
      <c r="K2652" s="91"/>
      <c r="M2652"/>
    </row>
    <row r="2653" spans="1:13" x14ac:dyDescent="0.25">
      <c r="A2653" t="s">
        <v>31</v>
      </c>
      <c r="B2653" t="s">
        <v>333</v>
      </c>
      <c r="C2653" s="2">
        <v>45594</v>
      </c>
      <c r="D2653" s="91">
        <v>0</v>
      </c>
      <c r="E2653" t="s">
        <v>5</v>
      </c>
      <c r="F2653">
        <v>4014404</v>
      </c>
      <c r="G2653" t="s">
        <v>788</v>
      </c>
      <c r="H2653">
        <v>3.75</v>
      </c>
      <c r="I2653">
        <v>1</v>
      </c>
      <c r="J2653">
        <v>3.75</v>
      </c>
      <c r="K2653" s="91"/>
      <c r="M2653"/>
    </row>
    <row r="2654" spans="1:13" x14ac:dyDescent="0.25">
      <c r="A2654" t="s">
        <v>31</v>
      </c>
      <c r="B2654" t="s">
        <v>59</v>
      </c>
      <c r="C2654" s="2">
        <v>45594</v>
      </c>
      <c r="D2654" s="91">
        <v>0</v>
      </c>
      <c r="E2654" t="s">
        <v>5</v>
      </c>
      <c r="F2654">
        <v>4014405</v>
      </c>
      <c r="G2654" t="s">
        <v>788</v>
      </c>
      <c r="H2654">
        <v>3.75</v>
      </c>
      <c r="I2654">
        <v>1</v>
      </c>
      <c r="J2654">
        <v>3.75</v>
      </c>
      <c r="K2654" s="91"/>
      <c r="M2654"/>
    </row>
    <row r="2655" spans="1:13" x14ac:dyDescent="0.25">
      <c r="A2655" t="s">
        <v>31</v>
      </c>
      <c r="B2655" t="s">
        <v>55</v>
      </c>
      <c r="C2655" s="2">
        <v>45594</v>
      </c>
      <c r="D2655" s="91">
        <v>0</v>
      </c>
      <c r="E2655" t="s">
        <v>19</v>
      </c>
      <c r="F2655">
        <v>4014413</v>
      </c>
      <c r="G2655" t="s">
        <v>788</v>
      </c>
      <c r="H2655">
        <v>3.75</v>
      </c>
      <c r="I2655">
        <v>1</v>
      </c>
      <c r="J2655">
        <v>3.75</v>
      </c>
      <c r="K2655" s="91"/>
      <c r="M2655"/>
    </row>
    <row r="2656" spans="1:13" x14ac:dyDescent="0.25">
      <c r="A2656" t="s">
        <v>31</v>
      </c>
      <c r="B2656" t="s">
        <v>59</v>
      </c>
      <c r="C2656" s="2">
        <v>45594</v>
      </c>
      <c r="D2656" s="91">
        <v>0</v>
      </c>
      <c r="E2656" t="s">
        <v>5</v>
      </c>
      <c r="F2656">
        <v>4014414</v>
      </c>
      <c r="G2656" t="s">
        <v>788</v>
      </c>
      <c r="H2656">
        <v>3.75</v>
      </c>
      <c r="I2656">
        <v>1</v>
      </c>
      <c r="J2656">
        <v>3.75</v>
      </c>
      <c r="K2656" s="91"/>
      <c r="M2656"/>
    </row>
    <row r="2657" spans="1:13" hidden="1" x14ac:dyDescent="0.25">
      <c r="A2657" t="s">
        <v>92</v>
      </c>
      <c r="B2657" t="s">
        <v>406</v>
      </c>
      <c r="C2657" s="2">
        <v>45595</v>
      </c>
      <c r="D2657" s="91">
        <v>0</v>
      </c>
      <c r="E2657" t="s">
        <v>26</v>
      </c>
      <c r="F2657">
        <v>4014416</v>
      </c>
      <c r="G2657" t="s">
        <v>788</v>
      </c>
      <c r="H2657">
        <v>0</v>
      </c>
      <c r="I2657">
        <v>0</v>
      </c>
      <c r="J2657">
        <v>0</v>
      </c>
      <c r="K2657" s="91"/>
      <c r="M2657"/>
    </row>
    <row r="2658" spans="1:13" hidden="1" x14ac:dyDescent="0.25">
      <c r="A2658" t="s">
        <v>92</v>
      </c>
      <c r="B2658" t="s">
        <v>461</v>
      </c>
      <c r="C2658" s="2">
        <v>45598</v>
      </c>
      <c r="D2658" s="91">
        <v>3.75</v>
      </c>
      <c r="E2658" t="s">
        <v>5</v>
      </c>
      <c r="F2658">
        <v>4014417</v>
      </c>
      <c r="G2658" t="s">
        <v>788</v>
      </c>
      <c r="H2658">
        <v>3.75</v>
      </c>
      <c r="I2658">
        <v>0</v>
      </c>
      <c r="J2658">
        <v>0</v>
      </c>
      <c r="K2658" s="91"/>
      <c r="M2658"/>
    </row>
    <row r="2659" spans="1:13" hidden="1" x14ac:dyDescent="0.25">
      <c r="A2659" t="s">
        <v>92</v>
      </c>
      <c r="B2659" t="s">
        <v>56</v>
      </c>
      <c r="C2659" s="2">
        <v>45595</v>
      </c>
      <c r="D2659" s="91">
        <v>0</v>
      </c>
      <c r="E2659" t="s">
        <v>5</v>
      </c>
      <c r="F2659">
        <v>4014418</v>
      </c>
      <c r="G2659" t="s">
        <v>788</v>
      </c>
      <c r="H2659">
        <v>0</v>
      </c>
      <c r="I2659">
        <v>0</v>
      </c>
      <c r="J2659">
        <v>0</v>
      </c>
      <c r="K2659" s="91"/>
      <c r="M2659"/>
    </row>
    <row r="2660" spans="1:13" hidden="1" x14ac:dyDescent="0.25">
      <c r="A2660" t="s">
        <v>92</v>
      </c>
      <c r="B2660" t="s">
        <v>60</v>
      </c>
      <c r="C2660" s="2">
        <v>45595</v>
      </c>
      <c r="D2660" s="91">
        <v>5</v>
      </c>
      <c r="E2660" t="s">
        <v>5</v>
      </c>
      <c r="F2660">
        <v>4014421</v>
      </c>
      <c r="G2660" t="s">
        <v>788</v>
      </c>
      <c r="H2660">
        <v>5</v>
      </c>
      <c r="I2660">
        <v>0</v>
      </c>
      <c r="J2660">
        <v>0</v>
      </c>
      <c r="K2660" s="91"/>
      <c r="M2660"/>
    </row>
    <row r="2661" spans="1:13" hidden="1" x14ac:dyDescent="0.25">
      <c r="A2661" t="s">
        <v>92</v>
      </c>
      <c r="B2661" t="s">
        <v>60</v>
      </c>
      <c r="C2661" s="2">
        <v>45597</v>
      </c>
      <c r="D2661" s="91">
        <v>5</v>
      </c>
      <c r="E2661" t="s">
        <v>5</v>
      </c>
      <c r="F2661">
        <v>4014423</v>
      </c>
      <c r="G2661" t="s">
        <v>788</v>
      </c>
      <c r="H2661">
        <v>5</v>
      </c>
      <c r="I2661">
        <v>0</v>
      </c>
      <c r="J2661">
        <v>0</v>
      </c>
      <c r="K2661" s="91"/>
      <c r="M2661"/>
    </row>
    <row r="2662" spans="1:13" hidden="1" x14ac:dyDescent="0.25">
      <c r="A2662" t="s">
        <v>92</v>
      </c>
      <c r="B2662" t="s">
        <v>406</v>
      </c>
      <c r="C2662" s="2">
        <v>45595</v>
      </c>
      <c r="D2662" s="91">
        <v>0</v>
      </c>
      <c r="E2662" t="s">
        <v>26</v>
      </c>
      <c r="F2662">
        <v>4014427</v>
      </c>
      <c r="G2662" t="s">
        <v>788</v>
      </c>
      <c r="H2662">
        <v>0</v>
      </c>
      <c r="I2662">
        <v>0</v>
      </c>
      <c r="J2662">
        <v>0</v>
      </c>
      <c r="K2662" s="91"/>
      <c r="M2662"/>
    </row>
    <row r="2663" spans="1:13" hidden="1" x14ac:dyDescent="0.25">
      <c r="A2663" t="s">
        <v>92</v>
      </c>
      <c r="B2663" t="s">
        <v>60</v>
      </c>
      <c r="C2663" s="2">
        <v>45596</v>
      </c>
      <c r="D2663" s="91">
        <v>3.75</v>
      </c>
      <c r="E2663" t="s">
        <v>5</v>
      </c>
      <c r="F2663">
        <v>4014428</v>
      </c>
      <c r="G2663" t="s">
        <v>788</v>
      </c>
      <c r="H2663">
        <v>3.75</v>
      </c>
      <c r="I2663">
        <v>0</v>
      </c>
      <c r="J2663">
        <v>0</v>
      </c>
      <c r="K2663" s="91"/>
      <c r="M2663"/>
    </row>
    <row r="2664" spans="1:13" x14ac:dyDescent="0.25">
      <c r="A2664" t="s">
        <v>31</v>
      </c>
      <c r="B2664" t="s">
        <v>333</v>
      </c>
      <c r="C2664" s="2">
        <v>45594</v>
      </c>
      <c r="D2664" s="91">
        <v>0</v>
      </c>
      <c r="E2664" t="s">
        <v>5</v>
      </c>
      <c r="F2664">
        <v>4014430</v>
      </c>
      <c r="G2664" t="s">
        <v>788</v>
      </c>
      <c r="H2664">
        <v>3.75</v>
      </c>
      <c r="I2664">
        <v>1</v>
      </c>
      <c r="J2664">
        <v>3.75</v>
      </c>
      <c r="K2664" s="91"/>
      <c r="M2664"/>
    </row>
    <row r="2665" spans="1:13" x14ac:dyDescent="0.25">
      <c r="A2665" t="s">
        <v>31</v>
      </c>
      <c r="B2665" t="s">
        <v>59</v>
      </c>
      <c r="C2665" s="2">
        <v>45596</v>
      </c>
      <c r="D2665" s="91">
        <v>0</v>
      </c>
      <c r="E2665" t="s">
        <v>5</v>
      </c>
      <c r="F2665">
        <v>4014431</v>
      </c>
      <c r="G2665" t="s">
        <v>788</v>
      </c>
      <c r="H2665">
        <v>3.75</v>
      </c>
      <c r="I2665">
        <v>1</v>
      </c>
      <c r="J2665">
        <v>3.75</v>
      </c>
      <c r="K2665" s="91"/>
      <c r="M2665"/>
    </row>
    <row r="2666" spans="1:13" x14ac:dyDescent="0.25">
      <c r="A2666" t="s">
        <v>31</v>
      </c>
      <c r="B2666" t="s">
        <v>333</v>
      </c>
      <c r="C2666" s="2">
        <v>45598</v>
      </c>
      <c r="D2666" s="91">
        <v>0</v>
      </c>
      <c r="E2666" t="s">
        <v>5</v>
      </c>
      <c r="F2666">
        <v>4014432</v>
      </c>
      <c r="G2666" t="s">
        <v>788</v>
      </c>
      <c r="H2666">
        <v>3.75</v>
      </c>
      <c r="I2666">
        <v>1</v>
      </c>
      <c r="J2666">
        <v>3.75</v>
      </c>
      <c r="K2666" s="91"/>
      <c r="M2666"/>
    </row>
    <row r="2667" spans="1:13" x14ac:dyDescent="0.25">
      <c r="A2667" t="s">
        <v>31</v>
      </c>
      <c r="B2667" t="s">
        <v>734</v>
      </c>
      <c r="C2667" s="2">
        <v>45594</v>
      </c>
      <c r="D2667" s="91">
        <v>0</v>
      </c>
      <c r="E2667" t="s">
        <v>5</v>
      </c>
      <c r="F2667">
        <v>4014433</v>
      </c>
      <c r="G2667" t="s">
        <v>788</v>
      </c>
      <c r="H2667">
        <v>3.75</v>
      </c>
      <c r="I2667">
        <v>1</v>
      </c>
      <c r="J2667">
        <v>3.75</v>
      </c>
      <c r="K2667" s="91"/>
      <c r="M2667"/>
    </row>
    <row r="2668" spans="1:13" x14ac:dyDescent="0.25">
      <c r="A2668" t="s">
        <v>31</v>
      </c>
      <c r="B2668" t="s">
        <v>734</v>
      </c>
      <c r="C2668" s="2">
        <v>45596</v>
      </c>
      <c r="D2668" s="91">
        <v>0</v>
      </c>
      <c r="E2668" t="s">
        <v>5</v>
      </c>
      <c r="F2668">
        <v>4014434</v>
      </c>
      <c r="G2668" t="s">
        <v>788</v>
      </c>
      <c r="H2668">
        <v>3.75</v>
      </c>
      <c r="I2668">
        <v>1</v>
      </c>
      <c r="J2668">
        <v>3.75</v>
      </c>
      <c r="K2668" s="91"/>
      <c r="M2668"/>
    </row>
    <row r="2669" spans="1:13" x14ac:dyDescent="0.25">
      <c r="A2669" t="s">
        <v>31</v>
      </c>
      <c r="B2669" t="s">
        <v>392</v>
      </c>
      <c r="C2669" s="2">
        <v>45598</v>
      </c>
      <c r="D2669" s="91">
        <v>3.75</v>
      </c>
      <c r="E2669" t="s">
        <v>5</v>
      </c>
      <c r="F2669">
        <v>4014435</v>
      </c>
      <c r="G2669" t="s">
        <v>788</v>
      </c>
      <c r="H2669">
        <v>3.75</v>
      </c>
      <c r="I2669">
        <v>0</v>
      </c>
      <c r="J2669">
        <v>0</v>
      </c>
      <c r="K2669" s="91"/>
      <c r="M2669"/>
    </row>
    <row r="2670" spans="1:13" hidden="1" x14ac:dyDescent="0.25">
      <c r="A2670" t="s">
        <v>92</v>
      </c>
      <c r="B2670" t="s">
        <v>392</v>
      </c>
      <c r="C2670" s="2">
        <v>45594</v>
      </c>
      <c r="D2670" s="91">
        <v>0</v>
      </c>
      <c r="E2670" t="s">
        <v>5</v>
      </c>
      <c r="F2670">
        <v>4014438</v>
      </c>
      <c r="G2670" t="s">
        <v>788</v>
      </c>
      <c r="H2670">
        <v>5.5</v>
      </c>
      <c r="I2670">
        <v>1</v>
      </c>
      <c r="J2670">
        <v>5.5</v>
      </c>
      <c r="K2670" s="91"/>
      <c r="M2670"/>
    </row>
    <row r="2671" spans="1:13" hidden="1" x14ac:dyDescent="0.25">
      <c r="A2671" t="s">
        <v>106</v>
      </c>
      <c r="B2671" t="s">
        <v>55</v>
      </c>
      <c r="C2671" s="2">
        <v>45596</v>
      </c>
      <c r="D2671" s="91">
        <v>0</v>
      </c>
      <c r="E2671" t="s">
        <v>5</v>
      </c>
      <c r="F2671">
        <v>4014447</v>
      </c>
      <c r="G2671" t="s">
        <v>788</v>
      </c>
      <c r="H2671">
        <v>0</v>
      </c>
      <c r="I2671">
        <v>0</v>
      </c>
      <c r="J2671">
        <v>0</v>
      </c>
      <c r="K2671" s="91"/>
      <c r="M2671"/>
    </row>
    <row r="2672" spans="1:13" x14ac:dyDescent="0.25">
      <c r="A2672" t="s">
        <v>31</v>
      </c>
      <c r="B2672" t="s">
        <v>333</v>
      </c>
      <c r="C2672" s="2">
        <v>45593</v>
      </c>
      <c r="D2672" s="91">
        <v>0</v>
      </c>
      <c r="E2672" t="s">
        <v>5</v>
      </c>
      <c r="F2672">
        <v>4014450</v>
      </c>
      <c r="G2672" t="s">
        <v>788</v>
      </c>
      <c r="H2672">
        <v>3.75</v>
      </c>
      <c r="I2672">
        <v>1</v>
      </c>
      <c r="J2672">
        <v>3.75</v>
      </c>
      <c r="K2672" s="91"/>
      <c r="M2672"/>
    </row>
    <row r="2673" spans="1:13" hidden="1" x14ac:dyDescent="0.25">
      <c r="A2673" t="s">
        <v>92</v>
      </c>
      <c r="B2673" t="s">
        <v>470</v>
      </c>
      <c r="C2673" s="2">
        <v>45594</v>
      </c>
      <c r="D2673" s="91">
        <v>0</v>
      </c>
      <c r="E2673" t="s">
        <v>5</v>
      </c>
      <c r="F2673">
        <v>4014459</v>
      </c>
      <c r="G2673" t="s">
        <v>788</v>
      </c>
      <c r="H2673">
        <v>0</v>
      </c>
      <c r="I2673">
        <v>0</v>
      </c>
      <c r="J2673">
        <v>0</v>
      </c>
      <c r="K2673" s="91"/>
      <c r="M2673"/>
    </row>
    <row r="2674" spans="1:13" hidden="1" x14ac:dyDescent="0.25">
      <c r="A2674" t="s">
        <v>106</v>
      </c>
      <c r="B2674" t="s">
        <v>406</v>
      </c>
      <c r="C2674" s="2">
        <v>45594</v>
      </c>
      <c r="D2674" s="91">
        <v>5</v>
      </c>
      <c r="E2674" t="s">
        <v>26</v>
      </c>
      <c r="F2674">
        <v>4014460</v>
      </c>
      <c r="G2674" t="s">
        <v>788</v>
      </c>
      <c r="H2674">
        <v>5</v>
      </c>
      <c r="I2674">
        <v>0</v>
      </c>
      <c r="J2674">
        <v>0</v>
      </c>
      <c r="K2674" s="91"/>
      <c r="M2674"/>
    </row>
    <row r="2675" spans="1:13" hidden="1" x14ac:dyDescent="0.25">
      <c r="A2675" t="s">
        <v>106</v>
      </c>
      <c r="B2675" t="s">
        <v>582</v>
      </c>
      <c r="C2675" s="2">
        <v>45594</v>
      </c>
      <c r="D2675" s="91">
        <v>0</v>
      </c>
      <c r="E2675" t="s">
        <v>26</v>
      </c>
      <c r="F2675">
        <v>4014465</v>
      </c>
      <c r="G2675" t="s">
        <v>788</v>
      </c>
      <c r="H2675">
        <v>0</v>
      </c>
      <c r="I2675">
        <v>0</v>
      </c>
      <c r="J2675">
        <v>0</v>
      </c>
      <c r="K2675" s="91"/>
      <c r="M2675"/>
    </row>
    <row r="2676" spans="1:13" hidden="1" x14ac:dyDescent="0.25">
      <c r="A2676" t="s">
        <v>106</v>
      </c>
      <c r="B2676" t="s">
        <v>55</v>
      </c>
      <c r="C2676" s="2">
        <v>45594</v>
      </c>
      <c r="D2676" s="91">
        <v>0</v>
      </c>
      <c r="E2676" t="s">
        <v>19</v>
      </c>
      <c r="F2676">
        <v>4014466</v>
      </c>
      <c r="G2676" t="s">
        <v>788</v>
      </c>
      <c r="H2676">
        <v>0</v>
      </c>
      <c r="I2676">
        <v>0</v>
      </c>
      <c r="J2676">
        <v>0</v>
      </c>
      <c r="K2676" s="91"/>
      <c r="M2676"/>
    </row>
    <row r="2677" spans="1:13" hidden="1" x14ac:dyDescent="0.25">
      <c r="A2677" t="s">
        <v>92</v>
      </c>
      <c r="B2677" t="s">
        <v>370</v>
      </c>
      <c r="C2677" s="2">
        <v>45598</v>
      </c>
      <c r="D2677" s="91">
        <v>0</v>
      </c>
      <c r="E2677" t="s">
        <v>5</v>
      </c>
      <c r="F2677">
        <v>4014472</v>
      </c>
      <c r="G2677" t="s">
        <v>788</v>
      </c>
      <c r="H2677">
        <v>0</v>
      </c>
      <c r="I2677">
        <v>0</v>
      </c>
      <c r="J2677">
        <v>0</v>
      </c>
      <c r="K2677" s="91"/>
      <c r="M2677"/>
    </row>
    <row r="2678" spans="1:13" hidden="1" x14ac:dyDescent="0.25">
      <c r="A2678" t="s">
        <v>92</v>
      </c>
      <c r="B2678" t="s">
        <v>461</v>
      </c>
      <c r="C2678" s="2">
        <v>45598</v>
      </c>
      <c r="D2678" s="91">
        <v>0</v>
      </c>
      <c r="E2678" t="s">
        <v>5</v>
      </c>
      <c r="F2678">
        <v>4014473</v>
      </c>
      <c r="G2678" t="s">
        <v>788</v>
      </c>
      <c r="H2678">
        <v>0</v>
      </c>
      <c r="I2678">
        <v>0</v>
      </c>
      <c r="J2678">
        <v>0</v>
      </c>
      <c r="K2678" s="91"/>
      <c r="M2678"/>
    </row>
    <row r="2679" spans="1:13" x14ac:dyDescent="0.25">
      <c r="A2679" t="s">
        <v>31</v>
      </c>
      <c r="B2679" t="s">
        <v>333</v>
      </c>
      <c r="C2679" s="2">
        <v>45594</v>
      </c>
      <c r="D2679" s="91">
        <v>0</v>
      </c>
      <c r="E2679" t="s">
        <v>5</v>
      </c>
      <c r="F2679">
        <v>4014474</v>
      </c>
      <c r="G2679" t="s">
        <v>788</v>
      </c>
      <c r="H2679">
        <v>3.75</v>
      </c>
      <c r="I2679">
        <v>1</v>
      </c>
      <c r="J2679">
        <v>3.75</v>
      </c>
      <c r="K2679" s="91"/>
      <c r="M2679"/>
    </row>
    <row r="2680" spans="1:13" x14ac:dyDescent="0.25">
      <c r="A2680" t="s">
        <v>31</v>
      </c>
      <c r="B2680" t="s">
        <v>59</v>
      </c>
      <c r="C2680" s="2">
        <v>45594</v>
      </c>
      <c r="D2680" s="91">
        <v>3.75</v>
      </c>
      <c r="E2680" t="s">
        <v>5</v>
      </c>
      <c r="F2680">
        <v>4014475</v>
      </c>
      <c r="G2680" t="s">
        <v>788</v>
      </c>
      <c r="H2680">
        <v>3.75</v>
      </c>
      <c r="I2680">
        <v>0</v>
      </c>
      <c r="J2680">
        <v>0</v>
      </c>
      <c r="K2680" s="91"/>
      <c r="M2680"/>
    </row>
    <row r="2681" spans="1:13" hidden="1" x14ac:dyDescent="0.25">
      <c r="A2681" t="s">
        <v>106</v>
      </c>
      <c r="B2681" t="s">
        <v>331</v>
      </c>
      <c r="C2681" s="2">
        <v>45595</v>
      </c>
      <c r="D2681" s="91">
        <v>5</v>
      </c>
      <c r="E2681" t="s">
        <v>5</v>
      </c>
      <c r="F2681">
        <v>4014484</v>
      </c>
      <c r="G2681" t="s">
        <v>788</v>
      </c>
      <c r="H2681">
        <v>5</v>
      </c>
      <c r="I2681">
        <v>0</v>
      </c>
      <c r="J2681">
        <v>0</v>
      </c>
      <c r="K2681" s="91"/>
      <c r="M2681"/>
    </row>
    <row r="2682" spans="1:13" hidden="1" x14ac:dyDescent="0.25">
      <c r="A2682" t="s">
        <v>106</v>
      </c>
      <c r="B2682" t="s">
        <v>406</v>
      </c>
      <c r="C2682" s="2">
        <v>45594</v>
      </c>
      <c r="D2682" s="91">
        <v>5</v>
      </c>
      <c r="E2682" t="s">
        <v>26</v>
      </c>
      <c r="F2682">
        <v>4014501</v>
      </c>
      <c r="G2682" t="s">
        <v>788</v>
      </c>
      <c r="H2682">
        <v>5</v>
      </c>
      <c r="I2682">
        <v>0</v>
      </c>
      <c r="J2682">
        <v>0</v>
      </c>
      <c r="K2682" s="91"/>
      <c r="M2682"/>
    </row>
    <row r="2683" spans="1:13" hidden="1" x14ac:dyDescent="0.25">
      <c r="A2683" t="s">
        <v>92</v>
      </c>
      <c r="B2683" t="s">
        <v>392</v>
      </c>
      <c r="C2683" s="2">
        <v>45595</v>
      </c>
      <c r="D2683" s="91">
        <v>0</v>
      </c>
      <c r="E2683" t="s">
        <v>26</v>
      </c>
      <c r="F2683">
        <v>4014517</v>
      </c>
      <c r="G2683" t="s">
        <v>788</v>
      </c>
      <c r="H2683">
        <v>0</v>
      </c>
      <c r="I2683">
        <v>0</v>
      </c>
      <c r="J2683">
        <v>0</v>
      </c>
      <c r="K2683" s="91"/>
      <c r="M2683"/>
    </row>
    <row r="2684" spans="1:13" hidden="1" x14ac:dyDescent="0.25">
      <c r="A2684" t="s">
        <v>106</v>
      </c>
      <c r="B2684" t="s">
        <v>406</v>
      </c>
      <c r="C2684" s="2">
        <v>45595</v>
      </c>
      <c r="D2684" s="91">
        <v>5</v>
      </c>
      <c r="E2684" t="s">
        <v>26</v>
      </c>
      <c r="F2684">
        <v>4014531</v>
      </c>
      <c r="G2684" t="s">
        <v>788</v>
      </c>
      <c r="H2684">
        <v>5</v>
      </c>
      <c r="I2684">
        <v>0</v>
      </c>
      <c r="J2684">
        <v>0</v>
      </c>
      <c r="K2684" s="91"/>
      <c r="M2684"/>
    </row>
    <row r="2685" spans="1:13" x14ac:dyDescent="0.25">
      <c r="A2685" t="s">
        <v>31</v>
      </c>
      <c r="B2685" t="s">
        <v>333</v>
      </c>
      <c r="C2685" s="2">
        <v>45595</v>
      </c>
      <c r="D2685" s="91">
        <v>0</v>
      </c>
      <c r="E2685" t="s">
        <v>5</v>
      </c>
      <c r="F2685">
        <v>4014535</v>
      </c>
      <c r="G2685" t="s">
        <v>788</v>
      </c>
      <c r="H2685">
        <v>3.75</v>
      </c>
      <c r="I2685">
        <v>1</v>
      </c>
      <c r="J2685">
        <v>3.75</v>
      </c>
      <c r="K2685" s="91"/>
      <c r="M2685"/>
    </row>
    <row r="2686" spans="1:13" x14ac:dyDescent="0.25">
      <c r="A2686" t="s">
        <v>31</v>
      </c>
      <c r="B2686" t="s">
        <v>698</v>
      </c>
      <c r="C2686" s="2">
        <v>45596</v>
      </c>
      <c r="D2686" s="91">
        <v>0</v>
      </c>
      <c r="E2686" t="s">
        <v>5</v>
      </c>
      <c r="F2686">
        <v>4014536</v>
      </c>
      <c r="G2686" t="s">
        <v>788</v>
      </c>
      <c r="H2686">
        <v>3.75</v>
      </c>
      <c r="I2686">
        <v>1</v>
      </c>
      <c r="J2686">
        <v>3.75</v>
      </c>
      <c r="K2686" s="91"/>
      <c r="M2686"/>
    </row>
    <row r="2687" spans="1:13" x14ac:dyDescent="0.25">
      <c r="A2687" t="s">
        <v>31</v>
      </c>
      <c r="B2687" t="s">
        <v>55</v>
      </c>
      <c r="C2687" s="2">
        <v>45597</v>
      </c>
      <c r="D2687" s="91">
        <v>0</v>
      </c>
      <c r="E2687" t="s">
        <v>19</v>
      </c>
      <c r="F2687">
        <v>4014537</v>
      </c>
      <c r="G2687" t="s">
        <v>788</v>
      </c>
      <c r="H2687">
        <v>3.75</v>
      </c>
      <c r="I2687">
        <v>1</v>
      </c>
      <c r="J2687">
        <v>3.75</v>
      </c>
      <c r="K2687" s="91"/>
      <c r="M2687"/>
    </row>
    <row r="2688" spans="1:13" x14ac:dyDescent="0.25">
      <c r="A2688" t="s">
        <v>31</v>
      </c>
      <c r="B2688" t="s">
        <v>55</v>
      </c>
      <c r="C2688" s="2">
        <v>45595</v>
      </c>
      <c r="D2688" s="91">
        <v>0</v>
      </c>
      <c r="E2688" t="s">
        <v>19</v>
      </c>
      <c r="F2688">
        <v>4014538</v>
      </c>
      <c r="G2688" t="s">
        <v>788</v>
      </c>
      <c r="H2688">
        <v>3.75</v>
      </c>
      <c r="I2688">
        <v>1</v>
      </c>
      <c r="J2688">
        <v>3.75</v>
      </c>
      <c r="K2688" s="91"/>
      <c r="M2688"/>
    </row>
    <row r="2689" spans="1:13" x14ac:dyDescent="0.25">
      <c r="A2689" t="s">
        <v>31</v>
      </c>
      <c r="B2689" t="s">
        <v>55</v>
      </c>
      <c r="C2689" s="2">
        <v>45596</v>
      </c>
      <c r="D2689" s="91">
        <v>0</v>
      </c>
      <c r="E2689" t="s">
        <v>19</v>
      </c>
      <c r="F2689">
        <v>4014539</v>
      </c>
      <c r="G2689" t="s">
        <v>788</v>
      </c>
      <c r="H2689">
        <v>3.75</v>
      </c>
      <c r="I2689">
        <v>1</v>
      </c>
      <c r="J2689">
        <v>3.75</v>
      </c>
      <c r="K2689" s="91"/>
      <c r="M2689"/>
    </row>
    <row r="2690" spans="1:13" x14ac:dyDescent="0.25">
      <c r="A2690" t="s">
        <v>31</v>
      </c>
      <c r="B2690" t="s">
        <v>734</v>
      </c>
      <c r="C2690" s="2">
        <v>45597</v>
      </c>
      <c r="D2690" s="91">
        <v>0</v>
      </c>
      <c r="E2690" t="s">
        <v>5</v>
      </c>
      <c r="F2690">
        <v>4014540</v>
      </c>
      <c r="G2690" t="s">
        <v>788</v>
      </c>
      <c r="H2690">
        <v>3.75</v>
      </c>
      <c r="I2690">
        <v>1</v>
      </c>
      <c r="J2690">
        <v>3.75</v>
      </c>
      <c r="K2690" s="91"/>
      <c r="M2690"/>
    </row>
    <row r="2691" spans="1:13" x14ac:dyDescent="0.25">
      <c r="A2691" t="s">
        <v>31</v>
      </c>
      <c r="B2691" t="s">
        <v>698</v>
      </c>
      <c r="C2691" s="2">
        <v>45595</v>
      </c>
      <c r="D2691" s="91">
        <v>0</v>
      </c>
      <c r="E2691" t="s">
        <v>5</v>
      </c>
      <c r="F2691">
        <v>4014541</v>
      </c>
      <c r="G2691" t="s">
        <v>788</v>
      </c>
      <c r="H2691">
        <v>3.75</v>
      </c>
      <c r="I2691">
        <v>1</v>
      </c>
      <c r="J2691">
        <v>3.75</v>
      </c>
      <c r="K2691" s="91"/>
      <c r="M2691"/>
    </row>
    <row r="2692" spans="1:13" x14ac:dyDescent="0.25">
      <c r="A2692" t="s">
        <v>31</v>
      </c>
      <c r="B2692" t="s">
        <v>333</v>
      </c>
      <c r="C2692" s="2">
        <v>45595</v>
      </c>
      <c r="D2692" s="91">
        <v>3.75</v>
      </c>
      <c r="E2692" t="s">
        <v>5</v>
      </c>
      <c r="F2692">
        <v>4014542</v>
      </c>
      <c r="G2692" t="s">
        <v>788</v>
      </c>
      <c r="H2692">
        <v>3.75</v>
      </c>
      <c r="I2692">
        <v>0</v>
      </c>
      <c r="J2692">
        <v>0</v>
      </c>
      <c r="K2692" s="91"/>
      <c r="M2692"/>
    </row>
    <row r="2693" spans="1:13" hidden="1" x14ac:dyDescent="0.25">
      <c r="A2693" t="s">
        <v>92</v>
      </c>
      <c r="B2693" t="s">
        <v>55</v>
      </c>
      <c r="C2693" s="2">
        <v>45594</v>
      </c>
      <c r="D2693" s="91">
        <v>0</v>
      </c>
      <c r="E2693" t="s">
        <v>5</v>
      </c>
      <c r="F2693">
        <v>4014547</v>
      </c>
      <c r="G2693" t="s">
        <v>788</v>
      </c>
      <c r="H2693">
        <v>5.5</v>
      </c>
      <c r="I2693">
        <v>1</v>
      </c>
      <c r="J2693">
        <v>5.5</v>
      </c>
      <c r="K2693" s="91"/>
      <c r="M2693"/>
    </row>
    <row r="2694" spans="1:13" x14ac:dyDescent="0.25">
      <c r="A2694" t="s">
        <v>31</v>
      </c>
      <c r="B2694" t="s">
        <v>55</v>
      </c>
      <c r="C2694" s="2">
        <v>45596</v>
      </c>
      <c r="D2694" s="91">
        <v>0</v>
      </c>
      <c r="E2694" t="s">
        <v>5</v>
      </c>
      <c r="F2694">
        <v>4014549</v>
      </c>
      <c r="G2694" t="s">
        <v>788</v>
      </c>
      <c r="H2694">
        <v>3.75</v>
      </c>
      <c r="I2694">
        <v>1</v>
      </c>
      <c r="J2694">
        <v>3.75</v>
      </c>
      <c r="K2694" s="91"/>
      <c r="M2694"/>
    </row>
    <row r="2695" spans="1:13" x14ac:dyDescent="0.25">
      <c r="A2695" t="s">
        <v>31</v>
      </c>
      <c r="B2695" t="s">
        <v>336</v>
      </c>
      <c r="C2695" s="2">
        <v>45599</v>
      </c>
      <c r="D2695" s="91">
        <v>0</v>
      </c>
      <c r="E2695" t="s">
        <v>5</v>
      </c>
      <c r="F2695">
        <v>4014550</v>
      </c>
      <c r="G2695" t="s">
        <v>788</v>
      </c>
      <c r="H2695">
        <v>3.75</v>
      </c>
      <c r="I2695">
        <v>1</v>
      </c>
      <c r="J2695">
        <v>3.75</v>
      </c>
      <c r="K2695" s="91"/>
      <c r="M2695"/>
    </row>
    <row r="2696" spans="1:13" x14ac:dyDescent="0.25">
      <c r="A2696" t="s">
        <v>31</v>
      </c>
      <c r="B2696" t="s">
        <v>55</v>
      </c>
      <c r="C2696" s="2">
        <v>45596</v>
      </c>
      <c r="D2696" s="91">
        <v>0</v>
      </c>
      <c r="E2696" t="s">
        <v>19</v>
      </c>
      <c r="F2696">
        <v>4014551</v>
      </c>
      <c r="G2696" t="s">
        <v>788</v>
      </c>
      <c r="H2696">
        <v>3.75</v>
      </c>
      <c r="I2696">
        <v>1</v>
      </c>
      <c r="J2696">
        <v>3.75</v>
      </c>
      <c r="K2696" s="91"/>
      <c r="M2696"/>
    </row>
    <row r="2697" spans="1:13" x14ac:dyDescent="0.25">
      <c r="A2697" t="s">
        <v>31</v>
      </c>
      <c r="B2697" t="s">
        <v>55</v>
      </c>
      <c r="C2697" s="2">
        <v>45599</v>
      </c>
      <c r="D2697" s="91">
        <v>0</v>
      </c>
      <c r="E2697" t="s">
        <v>19</v>
      </c>
      <c r="F2697">
        <v>4014552</v>
      </c>
      <c r="G2697" t="s">
        <v>788</v>
      </c>
      <c r="H2697">
        <v>3.75</v>
      </c>
      <c r="I2697">
        <v>1</v>
      </c>
      <c r="J2697">
        <v>3.75</v>
      </c>
      <c r="K2697" s="91"/>
      <c r="M2697"/>
    </row>
    <row r="2698" spans="1:13" x14ac:dyDescent="0.25">
      <c r="A2698" t="s">
        <v>31</v>
      </c>
      <c r="B2698" t="s">
        <v>734</v>
      </c>
      <c r="C2698" s="2">
        <v>45594</v>
      </c>
      <c r="D2698" s="91">
        <v>0</v>
      </c>
      <c r="E2698" t="s">
        <v>5</v>
      </c>
      <c r="F2698">
        <v>4014553</v>
      </c>
      <c r="G2698" t="s">
        <v>788</v>
      </c>
      <c r="H2698">
        <v>3.75</v>
      </c>
      <c r="I2698">
        <v>1</v>
      </c>
      <c r="J2698">
        <v>3.75</v>
      </c>
      <c r="K2698" s="91"/>
      <c r="M2698"/>
    </row>
    <row r="2699" spans="1:13" hidden="1" x14ac:dyDescent="0.25">
      <c r="A2699" t="s">
        <v>106</v>
      </c>
      <c r="B2699" t="s">
        <v>55</v>
      </c>
      <c r="C2699" s="2">
        <v>45595</v>
      </c>
      <c r="D2699" s="91">
        <v>0</v>
      </c>
      <c r="E2699" t="s">
        <v>5</v>
      </c>
      <c r="F2699">
        <v>4014555</v>
      </c>
      <c r="G2699" t="s">
        <v>788</v>
      </c>
      <c r="H2699">
        <v>0</v>
      </c>
      <c r="I2699">
        <v>0</v>
      </c>
      <c r="J2699">
        <v>0</v>
      </c>
      <c r="K2699" s="91"/>
      <c r="M2699"/>
    </row>
    <row r="2700" spans="1:13" hidden="1" x14ac:dyDescent="0.25">
      <c r="A2700" t="s">
        <v>106</v>
      </c>
      <c r="B2700" t="s">
        <v>60</v>
      </c>
      <c r="C2700" s="2">
        <v>45595</v>
      </c>
      <c r="D2700" s="91">
        <v>5</v>
      </c>
      <c r="E2700" t="s">
        <v>5</v>
      </c>
      <c r="F2700">
        <v>4014556</v>
      </c>
      <c r="G2700" t="s">
        <v>788</v>
      </c>
      <c r="H2700">
        <v>5</v>
      </c>
      <c r="I2700">
        <v>0</v>
      </c>
      <c r="J2700">
        <v>0</v>
      </c>
      <c r="K2700" s="91"/>
      <c r="M2700"/>
    </row>
    <row r="2701" spans="1:13" hidden="1" x14ac:dyDescent="0.25">
      <c r="A2701" t="s">
        <v>106</v>
      </c>
      <c r="B2701" t="s">
        <v>55</v>
      </c>
      <c r="C2701" s="2">
        <v>45595</v>
      </c>
      <c r="D2701" s="91">
        <v>0</v>
      </c>
      <c r="E2701" t="s">
        <v>5</v>
      </c>
      <c r="F2701">
        <v>4014557</v>
      </c>
      <c r="G2701" t="s">
        <v>788</v>
      </c>
      <c r="H2701">
        <v>0</v>
      </c>
      <c r="I2701">
        <v>0</v>
      </c>
      <c r="J2701">
        <v>0</v>
      </c>
      <c r="K2701" s="91"/>
      <c r="M2701"/>
    </row>
    <row r="2702" spans="1:13" hidden="1" x14ac:dyDescent="0.25">
      <c r="A2702" t="s">
        <v>106</v>
      </c>
      <c r="B2702" t="s">
        <v>60</v>
      </c>
      <c r="C2702" s="2">
        <v>45595</v>
      </c>
      <c r="D2702" s="91">
        <v>5</v>
      </c>
      <c r="E2702" t="s">
        <v>5</v>
      </c>
      <c r="F2702">
        <v>4014559</v>
      </c>
      <c r="G2702" t="s">
        <v>788</v>
      </c>
      <c r="H2702">
        <v>5</v>
      </c>
      <c r="I2702">
        <v>0</v>
      </c>
      <c r="J2702">
        <v>0</v>
      </c>
      <c r="K2702" s="91"/>
      <c r="M2702"/>
    </row>
    <row r="2703" spans="1:13" x14ac:dyDescent="0.25">
      <c r="A2703" t="s">
        <v>31</v>
      </c>
      <c r="B2703" t="s">
        <v>698</v>
      </c>
      <c r="C2703" s="2">
        <v>45595</v>
      </c>
      <c r="D2703" s="91">
        <v>0</v>
      </c>
      <c r="E2703" t="s">
        <v>5</v>
      </c>
      <c r="F2703">
        <v>4014561</v>
      </c>
      <c r="G2703" t="s">
        <v>788</v>
      </c>
      <c r="H2703">
        <v>3.75</v>
      </c>
      <c r="I2703">
        <v>1</v>
      </c>
      <c r="J2703">
        <v>3.75</v>
      </c>
      <c r="K2703" s="91"/>
      <c r="M2703"/>
    </row>
    <row r="2704" spans="1:13" x14ac:dyDescent="0.25">
      <c r="A2704" t="s">
        <v>31</v>
      </c>
      <c r="B2704" t="s">
        <v>59</v>
      </c>
      <c r="C2704" s="2">
        <v>45594</v>
      </c>
      <c r="D2704" s="91">
        <v>0</v>
      </c>
      <c r="E2704" t="s">
        <v>5</v>
      </c>
      <c r="F2704">
        <v>4014562</v>
      </c>
      <c r="G2704" t="s">
        <v>788</v>
      </c>
      <c r="H2704">
        <v>3.75</v>
      </c>
      <c r="I2704">
        <v>1</v>
      </c>
      <c r="J2704">
        <v>3.75</v>
      </c>
      <c r="K2704" s="91"/>
      <c r="M2704"/>
    </row>
    <row r="2705" spans="1:13" x14ac:dyDescent="0.25">
      <c r="A2705" t="s">
        <v>31</v>
      </c>
      <c r="B2705" t="s">
        <v>55</v>
      </c>
      <c r="C2705" s="2">
        <v>45594</v>
      </c>
      <c r="D2705" s="91">
        <v>0</v>
      </c>
      <c r="E2705" t="s">
        <v>5</v>
      </c>
      <c r="F2705">
        <v>4014563</v>
      </c>
      <c r="G2705" t="s">
        <v>788</v>
      </c>
      <c r="H2705">
        <v>3.75</v>
      </c>
      <c r="I2705">
        <v>1</v>
      </c>
      <c r="J2705">
        <v>3.75</v>
      </c>
      <c r="K2705" s="91"/>
      <c r="M2705"/>
    </row>
    <row r="2706" spans="1:13" hidden="1" x14ac:dyDescent="0.25">
      <c r="A2706" t="s">
        <v>106</v>
      </c>
      <c r="B2706" t="s">
        <v>55</v>
      </c>
      <c r="C2706" s="2">
        <v>45595</v>
      </c>
      <c r="D2706" s="91">
        <v>5</v>
      </c>
      <c r="E2706" t="s">
        <v>19</v>
      </c>
      <c r="F2706">
        <v>4014568</v>
      </c>
      <c r="G2706" t="s">
        <v>788</v>
      </c>
      <c r="H2706">
        <v>5</v>
      </c>
      <c r="I2706">
        <v>0</v>
      </c>
      <c r="J2706">
        <v>0</v>
      </c>
      <c r="K2706" s="91"/>
      <c r="M2706"/>
    </row>
    <row r="2707" spans="1:13" hidden="1" x14ac:dyDescent="0.25">
      <c r="A2707" t="s">
        <v>106</v>
      </c>
      <c r="B2707" t="s">
        <v>392</v>
      </c>
      <c r="C2707" s="2">
        <v>45594</v>
      </c>
      <c r="D2707" s="91">
        <v>5</v>
      </c>
      <c r="E2707" t="s">
        <v>5</v>
      </c>
      <c r="F2707">
        <v>4014572</v>
      </c>
      <c r="G2707" t="s">
        <v>788</v>
      </c>
      <c r="H2707">
        <v>5</v>
      </c>
      <c r="I2707">
        <v>0</v>
      </c>
      <c r="J2707">
        <v>0</v>
      </c>
      <c r="K2707" s="91"/>
      <c r="M2707"/>
    </row>
    <row r="2708" spans="1:13" hidden="1" x14ac:dyDescent="0.25">
      <c r="A2708" t="s">
        <v>92</v>
      </c>
      <c r="B2708" t="s">
        <v>331</v>
      </c>
      <c r="C2708" s="2">
        <v>45598</v>
      </c>
      <c r="D2708" s="91">
        <v>3.75</v>
      </c>
      <c r="E2708" t="s">
        <v>5</v>
      </c>
      <c r="F2708">
        <v>4014573</v>
      </c>
      <c r="G2708" t="s">
        <v>788</v>
      </c>
      <c r="H2708">
        <v>3.75</v>
      </c>
      <c r="I2708">
        <v>0</v>
      </c>
      <c r="J2708">
        <v>0</v>
      </c>
      <c r="K2708" s="91"/>
      <c r="M2708"/>
    </row>
    <row r="2709" spans="1:13" hidden="1" x14ac:dyDescent="0.25">
      <c r="A2709" t="s">
        <v>106</v>
      </c>
      <c r="B2709" t="s">
        <v>581</v>
      </c>
      <c r="C2709" s="2">
        <v>45594</v>
      </c>
      <c r="D2709" s="91">
        <v>5</v>
      </c>
      <c r="E2709" t="s">
        <v>5</v>
      </c>
      <c r="F2709">
        <v>4014579</v>
      </c>
      <c r="G2709" t="s">
        <v>788</v>
      </c>
      <c r="H2709">
        <v>5</v>
      </c>
      <c r="I2709">
        <v>0</v>
      </c>
      <c r="J2709">
        <v>0</v>
      </c>
      <c r="K2709" s="91"/>
      <c r="M2709"/>
    </row>
    <row r="2710" spans="1:13" hidden="1" x14ac:dyDescent="0.25">
      <c r="A2710" t="s">
        <v>106</v>
      </c>
      <c r="B2710" t="s">
        <v>56</v>
      </c>
      <c r="C2710" s="2">
        <v>45594</v>
      </c>
      <c r="D2710" s="91">
        <v>0</v>
      </c>
      <c r="E2710" t="s">
        <v>5</v>
      </c>
      <c r="F2710">
        <v>4014580</v>
      </c>
      <c r="G2710" t="s">
        <v>788</v>
      </c>
      <c r="H2710">
        <v>0</v>
      </c>
      <c r="I2710">
        <v>0</v>
      </c>
      <c r="J2710">
        <v>0</v>
      </c>
      <c r="K2710" s="91"/>
      <c r="M2710"/>
    </row>
    <row r="2711" spans="1:13" hidden="1" x14ac:dyDescent="0.25">
      <c r="A2711" t="s">
        <v>106</v>
      </c>
      <c r="B2711" t="s">
        <v>370</v>
      </c>
      <c r="C2711" s="2">
        <v>45594</v>
      </c>
      <c r="D2711" s="91">
        <v>5</v>
      </c>
      <c r="E2711" t="s">
        <v>5</v>
      </c>
      <c r="F2711">
        <v>4014585</v>
      </c>
      <c r="G2711" t="s">
        <v>788</v>
      </c>
      <c r="H2711">
        <v>5</v>
      </c>
      <c r="I2711">
        <v>0</v>
      </c>
      <c r="J2711">
        <v>0</v>
      </c>
      <c r="K2711" s="91"/>
      <c r="M2711"/>
    </row>
    <row r="2712" spans="1:13" x14ac:dyDescent="0.25">
      <c r="A2712" t="s">
        <v>31</v>
      </c>
      <c r="B2712" t="s">
        <v>698</v>
      </c>
      <c r="C2712" s="2">
        <v>45594</v>
      </c>
      <c r="D2712" s="91">
        <v>3.75</v>
      </c>
      <c r="E2712" t="s">
        <v>5</v>
      </c>
      <c r="F2712">
        <v>4014586</v>
      </c>
      <c r="G2712" t="s">
        <v>788</v>
      </c>
      <c r="H2712">
        <v>3.75</v>
      </c>
      <c r="I2712">
        <v>0</v>
      </c>
      <c r="J2712">
        <v>0</v>
      </c>
      <c r="K2712" s="91"/>
      <c r="M2712"/>
    </row>
    <row r="2713" spans="1:13" x14ac:dyDescent="0.25">
      <c r="A2713" t="s">
        <v>31</v>
      </c>
      <c r="B2713" t="s">
        <v>55</v>
      </c>
      <c r="C2713" s="2">
        <v>45596</v>
      </c>
      <c r="D2713" s="91">
        <v>0</v>
      </c>
      <c r="E2713" t="s">
        <v>19</v>
      </c>
      <c r="F2713">
        <v>4014587</v>
      </c>
      <c r="G2713" t="s">
        <v>788</v>
      </c>
      <c r="H2713">
        <v>3.75</v>
      </c>
      <c r="I2713">
        <v>1</v>
      </c>
      <c r="J2713">
        <v>3.75</v>
      </c>
      <c r="K2713" s="91"/>
      <c r="M2713"/>
    </row>
    <row r="2714" spans="1:13" x14ac:dyDescent="0.25">
      <c r="A2714" t="s">
        <v>31</v>
      </c>
      <c r="B2714" t="s">
        <v>333</v>
      </c>
      <c r="C2714" s="2">
        <v>45598</v>
      </c>
      <c r="D2714" s="91">
        <v>0</v>
      </c>
      <c r="E2714" t="s">
        <v>5</v>
      </c>
      <c r="F2714">
        <v>4014588</v>
      </c>
      <c r="G2714" t="s">
        <v>788</v>
      </c>
      <c r="H2714">
        <v>3.75</v>
      </c>
      <c r="I2714">
        <v>1</v>
      </c>
      <c r="J2714">
        <v>3.75</v>
      </c>
      <c r="K2714" s="91"/>
      <c r="M2714"/>
    </row>
    <row r="2715" spans="1:13" x14ac:dyDescent="0.25">
      <c r="A2715" t="s">
        <v>31</v>
      </c>
      <c r="B2715" t="s">
        <v>698</v>
      </c>
      <c r="C2715" s="2">
        <v>45594</v>
      </c>
      <c r="D2715" s="91">
        <v>3.75</v>
      </c>
      <c r="E2715" t="s">
        <v>5</v>
      </c>
      <c r="F2715">
        <v>4014589</v>
      </c>
      <c r="G2715" t="s">
        <v>788</v>
      </c>
      <c r="H2715">
        <v>3.75</v>
      </c>
      <c r="I2715">
        <v>0</v>
      </c>
      <c r="J2715">
        <v>0</v>
      </c>
      <c r="K2715" s="91"/>
      <c r="M2715"/>
    </row>
    <row r="2716" spans="1:13" x14ac:dyDescent="0.25">
      <c r="A2716" t="s">
        <v>31</v>
      </c>
      <c r="B2716" t="s">
        <v>698</v>
      </c>
      <c r="C2716" s="2">
        <v>45596</v>
      </c>
      <c r="D2716" s="91">
        <v>0</v>
      </c>
      <c r="E2716" t="s">
        <v>5</v>
      </c>
      <c r="F2716">
        <v>4014590</v>
      </c>
      <c r="G2716" t="s">
        <v>788</v>
      </c>
      <c r="H2716">
        <v>3.75</v>
      </c>
      <c r="I2716">
        <v>1</v>
      </c>
      <c r="J2716">
        <v>3.75</v>
      </c>
      <c r="K2716" s="91"/>
      <c r="M2716"/>
    </row>
    <row r="2717" spans="1:13" x14ac:dyDescent="0.25">
      <c r="A2717" t="s">
        <v>31</v>
      </c>
      <c r="B2717" t="s">
        <v>55</v>
      </c>
      <c r="C2717" s="2">
        <v>45598</v>
      </c>
      <c r="D2717" s="91">
        <v>0</v>
      </c>
      <c r="E2717" t="s">
        <v>19</v>
      </c>
      <c r="F2717">
        <v>4014591</v>
      </c>
      <c r="G2717" t="s">
        <v>788</v>
      </c>
      <c r="H2717">
        <v>3.75</v>
      </c>
      <c r="I2717">
        <v>1</v>
      </c>
      <c r="J2717">
        <v>3.75</v>
      </c>
      <c r="K2717" s="91"/>
      <c r="M2717"/>
    </row>
    <row r="2718" spans="1:13" hidden="1" x14ac:dyDescent="0.25">
      <c r="A2718" t="s">
        <v>106</v>
      </c>
      <c r="B2718" t="s">
        <v>331</v>
      </c>
      <c r="C2718" s="2">
        <v>45599</v>
      </c>
      <c r="D2718" s="91">
        <v>0</v>
      </c>
      <c r="E2718" t="s">
        <v>5</v>
      </c>
      <c r="F2718">
        <v>4014592</v>
      </c>
      <c r="G2718" t="s">
        <v>788</v>
      </c>
      <c r="H2718">
        <v>0</v>
      </c>
      <c r="I2718">
        <v>0</v>
      </c>
      <c r="J2718">
        <v>0</v>
      </c>
      <c r="K2718" s="91"/>
      <c r="M2718"/>
    </row>
    <row r="2719" spans="1:13" hidden="1" x14ac:dyDescent="0.25">
      <c r="A2719" t="s">
        <v>106</v>
      </c>
      <c r="B2719" t="s">
        <v>392</v>
      </c>
      <c r="C2719" s="2">
        <v>45599</v>
      </c>
      <c r="D2719" s="91">
        <v>0</v>
      </c>
      <c r="E2719" t="s">
        <v>5</v>
      </c>
      <c r="F2719">
        <v>4014593</v>
      </c>
      <c r="G2719" t="s">
        <v>788</v>
      </c>
      <c r="H2719">
        <v>0</v>
      </c>
      <c r="I2719">
        <v>0</v>
      </c>
      <c r="J2719">
        <v>0</v>
      </c>
      <c r="K2719" s="91"/>
      <c r="M2719"/>
    </row>
    <row r="2720" spans="1:13" hidden="1" x14ac:dyDescent="0.25">
      <c r="A2720" t="s">
        <v>106</v>
      </c>
      <c r="B2720" t="s">
        <v>56</v>
      </c>
      <c r="C2720" s="2">
        <v>45595</v>
      </c>
      <c r="D2720" s="91">
        <v>0</v>
      </c>
      <c r="E2720" t="s">
        <v>5</v>
      </c>
      <c r="F2720">
        <v>4014595</v>
      </c>
      <c r="G2720" t="s">
        <v>788</v>
      </c>
      <c r="H2720">
        <v>0</v>
      </c>
      <c r="I2720">
        <v>0</v>
      </c>
      <c r="J2720">
        <v>0</v>
      </c>
      <c r="K2720" s="91"/>
      <c r="M2720"/>
    </row>
    <row r="2721" spans="1:13" hidden="1" x14ac:dyDescent="0.25">
      <c r="A2721" t="s">
        <v>106</v>
      </c>
      <c r="B2721" t="s">
        <v>461</v>
      </c>
      <c r="C2721" s="2">
        <v>45595</v>
      </c>
      <c r="D2721" s="91">
        <v>5</v>
      </c>
      <c r="E2721" t="s">
        <v>5</v>
      </c>
      <c r="F2721">
        <v>4014596</v>
      </c>
      <c r="G2721" t="s">
        <v>788</v>
      </c>
      <c r="H2721">
        <v>5</v>
      </c>
      <c r="I2721">
        <v>0</v>
      </c>
      <c r="J2721">
        <v>0</v>
      </c>
      <c r="K2721" s="91"/>
      <c r="M2721"/>
    </row>
    <row r="2722" spans="1:13" hidden="1" x14ac:dyDescent="0.25">
      <c r="A2722" t="s">
        <v>92</v>
      </c>
      <c r="B2722" t="s">
        <v>55</v>
      </c>
      <c r="C2722" s="2">
        <v>45594</v>
      </c>
      <c r="D2722" s="91">
        <v>5.5</v>
      </c>
      <c r="E2722" t="s">
        <v>5</v>
      </c>
      <c r="F2722">
        <v>4014598</v>
      </c>
      <c r="G2722" t="s">
        <v>788</v>
      </c>
      <c r="H2722">
        <v>5.5</v>
      </c>
      <c r="I2722">
        <v>0</v>
      </c>
      <c r="J2722">
        <v>0</v>
      </c>
      <c r="K2722" s="91"/>
      <c r="M2722"/>
    </row>
    <row r="2723" spans="1:13" hidden="1" x14ac:dyDescent="0.25">
      <c r="A2723" t="s">
        <v>92</v>
      </c>
      <c r="B2723" t="s">
        <v>444</v>
      </c>
      <c r="C2723" s="2">
        <v>45594</v>
      </c>
      <c r="D2723" s="91">
        <v>5.5</v>
      </c>
      <c r="E2723" t="s">
        <v>5</v>
      </c>
      <c r="F2723">
        <v>4014601</v>
      </c>
      <c r="G2723" t="s">
        <v>788</v>
      </c>
      <c r="H2723">
        <v>5.5</v>
      </c>
      <c r="I2723">
        <v>0</v>
      </c>
      <c r="J2723">
        <v>0</v>
      </c>
      <c r="K2723" s="91"/>
      <c r="M2723"/>
    </row>
    <row r="2724" spans="1:13" hidden="1" x14ac:dyDescent="0.25">
      <c r="A2724" t="s">
        <v>92</v>
      </c>
      <c r="B2724" t="s">
        <v>444</v>
      </c>
      <c r="C2724" s="2">
        <v>45596</v>
      </c>
      <c r="D2724" s="91">
        <v>5.5</v>
      </c>
      <c r="E2724" t="s">
        <v>5</v>
      </c>
      <c r="F2724">
        <v>4014606</v>
      </c>
      <c r="G2724" t="s">
        <v>788</v>
      </c>
      <c r="H2724">
        <v>5.5</v>
      </c>
      <c r="I2724">
        <v>0</v>
      </c>
      <c r="J2724">
        <v>0</v>
      </c>
      <c r="K2724" s="91"/>
      <c r="M2724"/>
    </row>
    <row r="2725" spans="1:13" hidden="1" x14ac:dyDescent="0.25">
      <c r="A2725" t="s">
        <v>92</v>
      </c>
      <c r="B2725" t="s">
        <v>56</v>
      </c>
      <c r="C2725" s="2">
        <v>45595</v>
      </c>
      <c r="D2725" s="91">
        <v>0</v>
      </c>
      <c r="E2725" t="s">
        <v>5</v>
      </c>
      <c r="F2725">
        <v>4015084</v>
      </c>
      <c r="G2725" t="s">
        <v>788</v>
      </c>
      <c r="H2725">
        <v>5.5</v>
      </c>
      <c r="I2725">
        <v>1</v>
      </c>
      <c r="J2725">
        <v>5.5</v>
      </c>
      <c r="K2725" s="91"/>
      <c r="M2725"/>
    </row>
    <row r="2726" spans="1:13" hidden="1" x14ac:dyDescent="0.25">
      <c r="A2726" t="s">
        <v>92</v>
      </c>
      <c r="B2726" t="s">
        <v>56</v>
      </c>
      <c r="C2726" s="2">
        <v>45595</v>
      </c>
      <c r="D2726" s="91">
        <v>5.5</v>
      </c>
      <c r="E2726" t="s">
        <v>5</v>
      </c>
      <c r="F2726">
        <v>4015085</v>
      </c>
      <c r="G2726" t="s">
        <v>788</v>
      </c>
      <c r="H2726">
        <v>5.5</v>
      </c>
      <c r="I2726">
        <v>0</v>
      </c>
      <c r="J2726">
        <v>0</v>
      </c>
      <c r="K2726" s="91"/>
      <c r="M2726"/>
    </row>
    <row r="2727" spans="1:13" x14ac:dyDescent="0.25">
      <c r="A2727" t="s">
        <v>31</v>
      </c>
      <c r="B2727" t="s">
        <v>734</v>
      </c>
      <c r="C2727" s="2">
        <v>45595</v>
      </c>
      <c r="D2727" s="91">
        <v>0</v>
      </c>
      <c r="E2727" t="s">
        <v>5</v>
      </c>
      <c r="F2727">
        <v>4015088</v>
      </c>
      <c r="G2727" t="s">
        <v>788</v>
      </c>
      <c r="H2727">
        <v>3.75</v>
      </c>
      <c r="I2727">
        <v>1</v>
      </c>
      <c r="J2727">
        <v>3.75</v>
      </c>
      <c r="K2727" s="91"/>
      <c r="M2727"/>
    </row>
    <row r="2728" spans="1:13" x14ac:dyDescent="0.25">
      <c r="A2728" t="s">
        <v>31</v>
      </c>
      <c r="B2728" t="s">
        <v>734</v>
      </c>
      <c r="C2728" s="2">
        <v>45596</v>
      </c>
      <c r="D2728" s="91">
        <v>0</v>
      </c>
      <c r="E2728" t="s">
        <v>5</v>
      </c>
      <c r="F2728">
        <v>4015089</v>
      </c>
      <c r="G2728" t="s">
        <v>788</v>
      </c>
      <c r="H2728">
        <v>3.75</v>
      </c>
      <c r="I2728">
        <v>1</v>
      </c>
      <c r="J2728">
        <v>3.75</v>
      </c>
      <c r="K2728" s="91"/>
      <c r="M2728"/>
    </row>
    <row r="2729" spans="1:13" x14ac:dyDescent="0.25">
      <c r="A2729" t="s">
        <v>31</v>
      </c>
      <c r="B2729" t="s">
        <v>698</v>
      </c>
      <c r="C2729" s="2">
        <v>45595</v>
      </c>
      <c r="D2729" s="91">
        <v>3.75</v>
      </c>
      <c r="E2729" t="s">
        <v>5</v>
      </c>
      <c r="F2729">
        <v>4015090</v>
      </c>
      <c r="G2729" t="s">
        <v>788</v>
      </c>
      <c r="H2729">
        <v>3.75</v>
      </c>
      <c r="I2729">
        <v>0</v>
      </c>
      <c r="J2729">
        <v>0</v>
      </c>
      <c r="K2729" s="91"/>
      <c r="M2729"/>
    </row>
    <row r="2730" spans="1:13" x14ac:dyDescent="0.25">
      <c r="A2730" t="s">
        <v>31</v>
      </c>
      <c r="B2730" t="s">
        <v>55</v>
      </c>
      <c r="C2730" s="2">
        <v>45597</v>
      </c>
      <c r="D2730" s="91">
        <v>0</v>
      </c>
      <c r="E2730" t="s">
        <v>19</v>
      </c>
      <c r="F2730">
        <v>4015091</v>
      </c>
      <c r="G2730" t="s">
        <v>788</v>
      </c>
      <c r="H2730">
        <v>3.75</v>
      </c>
      <c r="I2730">
        <v>1</v>
      </c>
      <c r="J2730">
        <v>3.75</v>
      </c>
      <c r="K2730" s="91"/>
      <c r="M2730"/>
    </row>
    <row r="2731" spans="1:13" x14ac:dyDescent="0.25">
      <c r="A2731" t="s">
        <v>31</v>
      </c>
      <c r="B2731" t="s">
        <v>698</v>
      </c>
      <c r="C2731" s="2">
        <v>45595</v>
      </c>
      <c r="D2731" s="91">
        <v>3.75</v>
      </c>
      <c r="E2731" t="s">
        <v>5</v>
      </c>
      <c r="F2731">
        <v>4015092</v>
      </c>
      <c r="G2731" t="s">
        <v>788</v>
      </c>
      <c r="H2731">
        <v>3.75</v>
      </c>
      <c r="I2731">
        <v>0</v>
      </c>
      <c r="J2731">
        <v>0</v>
      </c>
      <c r="K2731" s="91"/>
      <c r="M2731"/>
    </row>
    <row r="2732" spans="1:13" x14ac:dyDescent="0.25">
      <c r="A2732" t="s">
        <v>31</v>
      </c>
      <c r="B2732" t="s">
        <v>698</v>
      </c>
      <c r="C2732" s="2">
        <v>45597</v>
      </c>
      <c r="D2732" s="91">
        <v>0</v>
      </c>
      <c r="E2732" t="s">
        <v>5</v>
      </c>
      <c r="F2732">
        <v>4015093</v>
      </c>
      <c r="G2732" t="s">
        <v>788</v>
      </c>
      <c r="H2732">
        <v>3.75</v>
      </c>
      <c r="I2732">
        <v>1</v>
      </c>
      <c r="J2732">
        <v>3.75</v>
      </c>
      <c r="K2732" s="91"/>
      <c r="M2732"/>
    </row>
    <row r="2733" spans="1:13" x14ac:dyDescent="0.25">
      <c r="A2733" t="s">
        <v>31</v>
      </c>
      <c r="B2733" t="s">
        <v>336</v>
      </c>
      <c r="C2733" s="2">
        <v>45596</v>
      </c>
      <c r="D2733" s="91">
        <v>3.75</v>
      </c>
      <c r="E2733" t="s">
        <v>5</v>
      </c>
      <c r="F2733">
        <v>4015098</v>
      </c>
      <c r="G2733" t="s">
        <v>788</v>
      </c>
      <c r="H2733">
        <v>3.75</v>
      </c>
      <c r="I2733">
        <v>0</v>
      </c>
      <c r="J2733">
        <v>0</v>
      </c>
      <c r="K2733" s="91"/>
      <c r="M2733"/>
    </row>
    <row r="2734" spans="1:13" x14ac:dyDescent="0.25">
      <c r="A2734" t="s">
        <v>31</v>
      </c>
      <c r="B2734" t="s">
        <v>734</v>
      </c>
      <c r="C2734" s="2">
        <v>45596</v>
      </c>
      <c r="D2734" s="91">
        <v>0</v>
      </c>
      <c r="E2734" t="s">
        <v>5</v>
      </c>
      <c r="F2734">
        <v>4015100</v>
      </c>
      <c r="G2734" t="s">
        <v>788</v>
      </c>
      <c r="H2734">
        <v>3.75</v>
      </c>
      <c r="I2734">
        <v>1</v>
      </c>
      <c r="J2734">
        <v>3.75</v>
      </c>
      <c r="K2734" s="91"/>
      <c r="M2734"/>
    </row>
    <row r="2735" spans="1:13" hidden="1" x14ac:dyDescent="0.25">
      <c r="A2735" t="s">
        <v>106</v>
      </c>
      <c r="B2735" t="s">
        <v>461</v>
      </c>
      <c r="C2735" s="2">
        <v>45598</v>
      </c>
      <c r="D2735" s="91">
        <v>0</v>
      </c>
      <c r="E2735" t="s">
        <v>5</v>
      </c>
      <c r="F2735">
        <v>4015104</v>
      </c>
      <c r="G2735" t="s">
        <v>788</v>
      </c>
      <c r="H2735">
        <v>0</v>
      </c>
      <c r="I2735">
        <v>0</v>
      </c>
      <c r="J2735">
        <v>0</v>
      </c>
      <c r="K2735" s="91"/>
      <c r="M2735"/>
    </row>
    <row r="2736" spans="1:13" hidden="1" x14ac:dyDescent="0.25">
      <c r="A2736" t="s">
        <v>106</v>
      </c>
      <c r="B2736" t="s">
        <v>370</v>
      </c>
      <c r="C2736" s="2">
        <v>45598</v>
      </c>
      <c r="D2736" s="91">
        <v>0</v>
      </c>
      <c r="E2736" t="s">
        <v>5</v>
      </c>
      <c r="F2736">
        <v>4015105</v>
      </c>
      <c r="G2736" t="s">
        <v>788</v>
      </c>
      <c r="H2736">
        <v>0</v>
      </c>
      <c r="I2736">
        <v>0</v>
      </c>
      <c r="J2736">
        <v>0</v>
      </c>
      <c r="K2736" s="91"/>
      <c r="M2736"/>
    </row>
    <row r="2737" spans="1:13" x14ac:dyDescent="0.25">
      <c r="A2737" t="s">
        <v>31</v>
      </c>
      <c r="B2737" t="s">
        <v>336</v>
      </c>
      <c r="C2737" s="2">
        <v>45596</v>
      </c>
      <c r="D2737" s="91">
        <v>3.75</v>
      </c>
      <c r="E2737" t="s">
        <v>5</v>
      </c>
      <c r="F2737">
        <v>4015110</v>
      </c>
      <c r="G2737" t="s">
        <v>788</v>
      </c>
      <c r="H2737">
        <v>3.75</v>
      </c>
      <c r="I2737">
        <v>0</v>
      </c>
      <c r="J2737">
        <v>0</v>
      </c>
      <c r="K2737" s="91"/>
      <c r="M2737"/>
    </row>
    <row r="2738" spans="1:13" x14ac:dyDescent="0.25">
      <c r="A2738" t="s">
        <v>31</v>
      </c>
      <c r="B2738" t="s">
        <v>333</v>
      </c>
      <c r="C2738" s="2">
        <v>45596</v>
      </c>
      <c r="D2738" s="91">
        <v>3.75</v>
      </c>
      <c r="E2738" t="s">
        <v>5</v>
      </c>
      <c r="F2738">
        <v>4015112</v>
      </c>
      <c r="G2738" t="s">
        <v>788</v>
      </c>
      <c r="H2738">
        <v>3.75</v>
      </c>
      <c r="I2738">
        <v>0</v>
      </c>
      <c r="J2738">
        <v>0</v>
      </c>
      <c r="K2738" s="91"/>
      <c r="M2738"/>
    </row>
    <row r="2739" spans="1:13" x14ac:dyDescent="0.25">
      <c r="A2739" t="s">
        <v>31</v>
      </c>
      <c r="B2739" t="s">
        <v>698</v>
      </c>
      <c r="C2739" s="2">
        <v>45597</v>
      </c>
      <c r="D2739" s="91">
        <v>0</v>
      </c>
      <c r="E2739" t="s">
        <v>5</v>
      </c>
      <c r="F2739">
        <v>4015113</v>
      </c>
      <c r="G2739" t="s">
        <v>788</v>
      </c>
      <c r="H2739">
        <v>3.75</v>
      </c>
      <c r="I2739">
        <v>1</v>
      </c>
      <c r="J2739">
        <v>3.75</v>
      </c>
      <c r="K2739" s="91"/>
      <c r="M2739"/>
    </row>
    <row r="2740" spans="1:13" x14ac:dyDescent="0.25">
      <c r="A2740" t="s">
        <v>31</v>
      </c>
      <c r="B2740" t="s">
        <v>336</v>
      </c>
      <c r="C2740" s="2">
        <v>45597</v>
      </c>
      <c r="D2740" s="91">
        <v>0</v>
      </c>
      <c r="E2740" t="s">
        <v>5</v>
      </c>
      <c r="F2740">
        <v>4015114</v>
      </c>
      <c r="G2740" t="s">
        <v>788</v>
      </c>
      <c r="H2740">
        <v>3.75</v>
      </c>
      <c r="I2740">
        <v>1</v>
      </c>
      <c r="J2740">
        <v>3.75</v>
      </c>
      <c r="K2740" s="91"/>
      <c r="M2740"/>
    </row>
    <row r="2741" spans="1:13" hidden="1" x14ac:dyDescent="0.25">
      <c r="A2741" t="s">
        <v>106</v>
      </c>
      <c r="B2741" t="s">
        <v>56</v>
      </c>
      <c r="C2741" s="2">
        <v>45596</v>
      </c>
      <c r="D2741" s="91">
        <v>0</v>
      </c>
      <c r="E2741" t="s">
        <v>5</v>
      </c>
      <c r="F2741">
        <v>4015116</v>
      </c>
      <c r="G2741" t="s">
        <v>788</v>
      </c>
      <c r="H2741">
        <v>0</v>
      </c>
      <c r="I2741">
        <v>0</v>
      </c>
      <c r="J2741">
        <v>0</v>
      </c>
      <c r="K2741" s="91"/>
      <c r="M2741"/>
    </row>
    <row r="2742" spans="1:13" hidden="1" x14ac:dyDescent="0.25">
      <c r="A2742" t="s">
        <v>106</v>
      </c>
      <c r="B2742" t="s">
        <v>60</v>
      </c>
      <c r="C2742" s="2">
        <v>45596</v>
      </c>
      <c r="D2742" s="91">
        <v>5</v>
      </c>
      <c r="E2742" t="s">
        <v>5</v>
      </c>
      <c r="F2742">
        <v>4015118</v>
      </c>
      <c r="G2742" t="s">
        <v>788</v>
      </c>
      <c r="H2742">
        <v>5</v>
      </c>
      <c r="I2742">
        <v>0</v>
      </c>
      <c r="J2742">
        <v>0</v>
      </c>
      <c r="K2742" s="91"/>
      <c r="M2742"/>
    </row>
    <row r="2743" spans="1:13" hidden="1" x14ac:dyDescent="0.25">
      <c r="A2743" t="s">
        <v>106</v>
      </c>
      <c r="B2743" t="s">
        <v>582</v>
      </c>
      <c r="C2743" s="2">
        <v>45597</v>
      </c>
      <c r="D2743" s="91">
        <v>5</v>
      </c>
      <c r="E2743" t="s">
        <v>26</v>
      </c>
      <c r="F2743">
        <v>4015121</v>
      </c>
      <c r="G2743" t="s">
        <v>788</v>
      </c>
      <c r="H2743">
        <v>5</v>
      </c>
      <c r="I2743">
        <v>0</v>
      </c>
      <c r="J2743">
        <v>0</v>
      </c>
      <c r="K2743" s="91"/>
      <c r="M2743"/>
    </row>
    <row r="2744" spans="1:13" hidden="1" x14ac:dyDescent="0.25">
      <c r="A2744" t="s">
        <v>92</v>
      </c>
      <c r="B2744" t="s">
        <v>444</v>
      </c>
      <c r="C2744" s="2">
        <v>45596</v>
      </c>
      <c r="D2744" s="91">
        <v>0</v>
      </c>
      <c r="E2744" t="s">
        <v>5</v>
      </c>
      <c r="F2744">
        <v>4015129</v>
      </c>
      <c r="G2744" t="s">
        <v>788</v>
      </c>
      <c r="H2744">
        <v>5.5</v>
      </c>
      <c r="I2744">
        <v>1</v>
      </c>
      <c r="J2744">
        <v>5.5</v>
      </c>
      <c r="K2744" s="91"/>
      <c r="M2744"/>
    </row>
    <row r="2745" spans="1:13" hidden="1" x14ac:dyDescent="0.25">
      <c r="A2745" t="s">
        <v>92</v>
      </c>
      <c r="B2745" t="s">
        <v>470</v>
      </c>
      <c r="C2745" s="2">
        <v>45596</v>
      </c>
      <c r="D2745" s="91">
        <v>0</v>
      </c>
      <c r="E2745" t="s">
        <v>5</v>
      </c>
      <c r="F2745">
        <v>4015130</v>
      </c>
      <c r="G2745" t="s">
        <v>788</v>
      </c>
      <c r="H2745">
        <v>5</v>
      </c>
      <c r="I2745">
        <v>1</v>
      </c>
      <c r="J2745">
        <v>5</v>
      </c>
      <c r="K2745" s="91"/>
      <c r="M2745"/>
    </row>
    <row r="2746" spans="1:13" hidden="1" x14ac:dyDescent="0.25">
      <c r="A2746" t="s">
        <v>92</v>
      </c>
      <c r="B2746" t="s">
        <v>331</v>
      </c>
      <c r="C2746" s="2">
        <v>45597</v>
      </c>
      <c r="D2746" s="91">
        <v>5.5</v>
      </c>
      <c r="E2746" t="s">
        <v>5</v>
      </c>
      <c r="F2746">
        <v>4015131</v>
      </c>
      <c r="G2746" t="s">
        <v>788</v>
      </c>
      <c r="H2746">
        <v>5.5</v>
      </c>
      <c r="I2746">
        <v>0</v>
      </c>
      <c r="J2746">
        <v>0</v>
      </c>
      <c r="K2746" s="91"/>
      <c r="M2746"/>
    </row>
    <row r="2747" spans="1:13" hidden="1" x14ac:dyDescent="0.25">
      <c r="A2747" t="s">
        <v>92</v>
      </c>
      <c r="B2747" t="s">
        <v>581</v>
      </c>
      <c r="C2747" s="2">
        <v>45599</v>
      </c>
      <c r="D2747" s="91">
        <v>0</v>
      </c>
      <c r="E2747" t="s">
        <v>5</v>
      </c>
      <c r="F2747">
        <v>4015132</v>
      </c>
      <c r="G2747" t="s">
        <v>788</v>
      </c>
      <c r="H2747">
        <v>0</v>
      </c>
      <c r="I2747">
        <v>0</v>
      </c>
      <c r="J2747">
        <v>0</v>
      </c>
      <c r="K2747" s="91"/>
      <c r="M2747"/>
    </row>
    <row r="2748" spans="1:13" hidden="1" x14ac:dyDescent="0.25">
      <c r="A2748" t="s">
        <v>106</v>
      </c>
      <c r="B2748" t="s">
        <v>60</v>
      </c>
      <c r="C2748" s="2">
        <v>45595</v>
      </c>
      <c r="D2748" s="91">
        <v>5</v>
      </c>
      <c r="E2748" t="s">
        <v>5</v>
      </c>
      <c r="F2748">
        <v>4015134</v>
      </c>
      <c r="G2748" t="s">
        <v>788</v>
      </c>
      <c r="H2748">
        <v>5</v>
      </c>
      <c r="I2748">
        <v>0</v>
      </c>
      <c r="J2748">
        <v>0</v>
      </c>
      <c r="K2748" s="91"/>
      <c r="M2748"/>
    </row>
    <row r="2749" spans="1:13" hidden="1" x14ac:dyDescent="0.25">
      <c r="A2749" t="s">
        <v>92</v>
      </c>
      <c r="B2749" t="s">
        <v>55</v>
      </c>
      <c r="C2749" s="2">
        <v>45597</v>
      </c>
      <c r="D2749" s="91">
        <v>3</v>
      </c>
      <c r="E2749" t="s">
        <v>5</v>
      </c>
      <c r="F2749">
        <v>4015135</v>
      </c>
      <c r="G2749" t="s">
        <v>788</v>
      </c>
      <c r="H2749">
        <v>3</v>
      </c>
      <c r="I2749">
        <v>0</v>
      </c>
      <c r="J2749">
        <v>0</v>
      </c>
      <c r="K2749" s="91"/>
      <c r="M2749"/>
    </row>
    <row r="2750" spans="1:13" x14ac:dyDescent="0.25">
      <c r="A2750" t="s">
        <v>31</v>
      </c>
      <c r="B2750" t="s">
        <v>333</v>
      </c>
      <c r="C2750" s="2">
        <v>45596</v>
      </c>
      <c r="D2750" s="91">
        <v>7.5</v>
      </c>
      <c r="E2750" t="s">
        <v>5</v>
      </c>
      <c r="F2750">
        <v>4015136</v>
      </c>
      <c r="G2750" t="s">
        <v>788</v>
      </c>
      <c r="H2750">
        <v>7.5</v>
      </c>
      <c r="I2750">
        <v>0</v>
      </c>
      <c r="J2750">
        <v>0</v>
      </c>
      <c r="K2750" s="91"/>
      <c r="M2750"/>
    </row>
    <row r="2751" spans="1:13" x14ac:dyDescent="0.25">
      <c r="A2751" t="s">
        <v>31</v>
      </c>
      <c r="B2751" t="s">
        <v>59</v>
      </c>
      <c r="C2751" s="2">
        <v>45596</v>
      </c>
      <c r="D2751" s="91">
        <v>7.5</v>
      </c>
      <c r="E2751" t="s">
        <v>5</v>
      </c>
      <c r="F2751">
        <v>4015137</v>
      </c>
      <c r="G2751" t="s">
        <v>788</v>
      </c>
      <c r="H2751">
        <v>7.5</v>
      </c>
      <c r="I2751">
        <v>0</v>
      </c>
      <c r="J2751">
        <v>0</v>
      </c>
      <c r="K2751" s="91"/>
      <c r="M2751"/>
    </row>
    <row r="2752" spans="1:13" hidden="1" x14ac:dyDescent="0.25">
      <c r="A2752" t="s">
        <v>92</v>
      </c>
      <c r="B2752" t="s">
        <v>55</v>
      </c>
      <c r="C2752" s="2">
        <v>45597</v>
      </c>
      <c r="D2752" s="91">
        <v>5</v>
      </c>
      <c r="E2752" t="s">
        <v>5</v>
      </c>
      <c r="F2752">
        <v>4015138</v>
      </c>
      <c r="G2752" t="s">
        <v>788</v>
      </c>
      <c r="H2752">
        <v>5</v>
      </c>
      <c r="I2752">
        <v>0</v>
      </c>
      <c r="J2752">
        <v>0</v>
      </c>
      <c r="K2752" s="91"/>
      <c r="M2752"/>
    </row>
    <row r="2753" spans="1:13" hidden="1" x14ac:dyDescent="0.25">
      <c r="A2753" t="s">
        <v>106</v>
      </c>
      <c r="B2753" t="s">
        <v>55</v>
      </c>
      <c r="C2753" s="2">
        <v>45595</v>
      </c>
      <c r="D2753" s="91">
        <v>5</v>
      </c>
      <c r="E2753" t="s">
        <v>5</v>
      </c>
      <c r="F2753">
        <v>4015147</v>
      </c>
      <c r="G2753" t="s">
        <v>788</v>
      </c>
      <c r="H2753">
        <v>5</v>
      </c>
      <c r="I2753">
        <v>0</v>
      </c>
      <c r="J2753">
        <v>0</v>
      </c>
      <c r="K2753" s="91"/>
      <c r="M2753"/>
    </row>
    <row r="2754" spans="1:13" hidden="1" x14ac:dyDescent="0.25">
      <c r="A2754" t="s">
        <v>106</v>
      </c>
      <c r="B2754" t="s">
        <v>444</v>
      </c>
      <c r="C2754" s="2">
        <v>45595</v>
      </c>
      <c r="D2754" s="91">
        <v>5</v>
      </c>
      <c r="E2754" t="s">
        <v>5</v>
      </c>
      <c r="F2754">
        <v>4015148</v>
      </c>
      <c r="G2754" t="s">
        <v>788</v>
      </c>
      <c r="H2754">
        <v>5</v>
      </c>
      <c r="I2754">
        <v>0</v>
      </c>
      <c r="J2754">
        <v>0</v>
      </c>
      <c r="K2754" s="91"/>
      <c r="M2754"/>
    </row>
    <row r="2755" spans="1:13" x14ac:dyDescent="0.25">
      <c r="A2755" t="s">
        <v>31</v>
      </c>
      <c r="B2755" t="s">
        <v>734</v>
      </c>
      <c r="C2755" s="2">
        <v>45597</v>
      </c>
      <c r="D2755" s="91">
        <v>0</v>
      </c>
      <c r="E2755" t="s">
        <v>5</v>
      </c>
      <c r="F2755">
        <v>4015149</v>
      </c>
      <c r="G2755" t="s">
        <v>788</v>
      </c>
      <c r="H2755">
        <v>3.75</v>
      </c>
      <c r="I2755">
        <v>1</v>
      </c>
      <c r="J2755">
        <v>3.75</v>
      </c>
      <c r="K2755" s="91"/>
      <c r="M2755"/>
    </row>
    <row r="2756" spans="1:13" x14ac:dyDescent="0.25">
      <c r="A2756" t="s">
        <v>31</v>
      </c>
      <c r="B2756" t="s">
        <v>55</v>
      </c>
      <c r="C2756" s="2">
        <v>45597</v>
      </c>
      <c r="D2756" s="91">
        <v>0</v>
      </c>
      <c r="E2756" t="s">
        <v>5</v>
      </c>
      <c r="F2756">
        <v>4015150</v>
      </c>
      <c r="G2756" t="s">
        <v>788</v>
      </c>
      <c r="H2756">
        <v>3.75</v>
      </c>
      <c r="I2756">
        <v>1</v>
      </c>
      <c r="J2756">
        <v>3.75</v>
      </c>
      <c r="K2756" s="91"/>
      <c r="M2756"/>
    </row>
    <row r="2757" spans="1:13" hidden="1" x14ac:dyDescent="0.25">
      <c r="A2757" t="s">
        <v>92</v>
      </c>
      <c r="B2757" t="s">
        <v>406</v>
      </c>
      <c r="C2757" s="2">
        <v>45598</v>
      </c>
      <c r="D2757" s="91">
        <v>3</v>
      </c>
      <c r="E2757" t="s">
        <v>26</v>
      </c>
      <c r="F2757">
        <v>4015155</v>
      </c>
      <c r="G2757" t="s">
        <v>788</v>
      </c>
      <c r="H2757">
        <v>3</v>
      </c>
      <c r="I2757">
        <v>0</v>
      </c>
      <c r="J2757">
        <v>0</v>
      </c>
      <c r="K2757" s="91"/>
      <c r="M2757"/>
    </row>
    <row r="2758" spans="1:13" hidden="1" x14ac:dyDescent="0.25">
      <c r="A2758" t="s">
        <v>92</v>
      </c>
      <c r="B2758" t="s">
        <v>60</v>
      </c>
      <c r="C2758" s="2">
        <v>45598</v>
      </c>
      <c r="D2758" s="91">
        <v>5</v>
      </c>
      <c r="E2758" t="s">
        <v>5</v>
      </c>
      <c r="F2758">
        <v>4015156</v>
      </c>
      <c r="G2758" t="s">
        <v>788</v>
      </c>
      <c r="H2758">
        <v>5</v>
      </c>
      <c r="I2758">
        <v>0</v>
      </c>
      <c r="J2758">
        <v>0</v>
      </c>
      <c r="K2758" s="91"/>
      <c r="M2758"/>
    </row>
    <row r="2759" spans="1:13" hidden="1" x14ac:dyDescent="0.25">
      <c r="A2759" t="s">
        <v>106</v>
      </c>
      <c r="B2759" t="s">
        <v>55</v>
      </c>
      <c r="C2759" s="2">
        <v>45595</v>
      </c>
      <c r="D2759" s="91">
        <v>5</v>
      </c>
      <c r="E2759" t="s">
        <v>19</v>
      </c>
      <c r="F2759">
        <v>4015158</v>
      </c>
      <c r="G2759" t="s">
        <v>788</v>
      </c>
      <c r="H2759">
        <v>5</v>
      </c>
      <c r="I2759">
        <v>0</v>
      </c>
      <c r="J2759">
        <v>0</v>
      </c>
      <c r="K2759" s="91"/>
      <c r="M2759"/>
    </row>
    <row r="2760" spans="1:13" hidden="1" x14ac:dyDescent="0.25">
      <c r="A2760" t="s">
        <v>92</v>
      </c>
      <c r="B2760" t="s">
        <v>55</v>
      </c>
      <c r="C2760" s="2">
        <v>45596</v>
      </c>
      <c r="D2760" s="91">
        <v>0</v>
      </c>
      <c r="E2760" t="s">
        <v>5</v>
      </c>
      <c r="F2760">
        <v>4015161</v>
      </c>
      <c r="G2760" t="s">
        <v>788</v>
      </c>
      <c r="H2760">
        <v>0</v>
      </c>
      <c r="I2760">
        <v>0</v>
      </c>
      <c r="J2760">
        <v>0</v>
      </c>
      <c r="K2760" s="91"/>
      <c r="M2760"/>
    </row>
    <row r="2761" spans="1:13" hidden="1" x14ac:dyDescent="0.25">
      <c r="A2761" t="s">
        <v>92</v>
      </c>
      <c r="B2761" t="s">
        <v>470</v>
      </c>
      <c r="C2761" s="2">
        <v>45596</v>
      </c>
      <c r="D2761" s="91">
        <v>5.5</v>
      </c>
      <c r="E2761" t="s">
        <v>5</v>
      </c>
      <c r="F2761">
        <v>4015164</v>
      </c>
      <c r="G2761" t="s">
        <v>788</v>
      </c>
      <c r="H2761">
        <v>5.5</v>
      </c>
      <c r="I2761">
        <v>0</v>
      </c>
      <c r="J2761">
        <v>0</v>
      </c>
      <c r="K2761" s="91"/>
      <c r="M2761"/>
    </row>
    <row r="2762" spans="1:13" hidden="1" x14ac:dyDescent="0.25">
      <c r="A2762" t="s">
        <v>92</v>
      </c>
      <c r="B2762" t="s">
        <v>470</v>
      </c>
      <c r="C2762" s="2">
        <v>45595</v>
      </c>
      <c r="D2762" s="91">
        <v>0</v>
      </c>
      <c r="E2762" t="s">
        <v>5</v>
      </c>
      <c r="F2762">
        <v>4015165</v>
      </c>
      <c r="G2762" t="s">
        <v>788</v>
      </c>
      <c r="H2762">
        <v>0</v>
      </c>
      <c r="I2762">
        <v>0</v>
      </c>
      <c r="J2762">
        <v>0</v>
      </c>
      <c r="K2762" s="91"/>
      <c r="M2762"/>
    </row>
    <row r="2763" spans="1:13" hidden="1" x14ac:dyDescent="0.25">
      <c r="A2763" t="s">
        <v>92</v>
      </c>
      <c r="B2763" t="s">
        <v>390</v>
      </c>
      <c r="C2763" s="2">
        <v>45595</v>
      </c>
      <c r="D2763" s="91">
        <v>0</v>
      </c>
      <c r="E2763" t="s">
        <v>5</v>
      </c>
      <c r="F2763">
        <v>4015166</v>
      </c>
      <c r="G2763" t="s">
        <v>788</v>
      </c>
      <c r="H2763">
        <v>0</v>
      </c>
      <c r="I2763">
        <v>0</v>
      </c>
      <c r="J2763">
        <v>0</v>
      </c>
      <c r="K2763" s="91"/>
      <c r="M2763"/>
    </row>
    <row r="2764" spans="1:13" hidden="1" x14ac:dyDescent="0.25">
      <c r="A2764" t="s">
        <v>106</v>
      </c>
      <c r="B2764" t="s">
        <v>582</v>
      </c>
      <c r="C2764" s="2">
        <v>45595</v>
      </c>
      <c r="D2764" s="91">
        <v>5</v>
      </c>
      <c r="E2764" t="s">
        <v>26</v>
      </c>
      <c r="F2764">
        <v>4015175</v>
      </c>
      <c r="G2764" t="s">
        <v>788</v>
      </c>
      <c r="H2764">
        <v>5</v>
      </c>
      <c r="I2764">
        <v>0</v>
      </c>
      <c r="J2764">
        <v>0</v>
      </c>
      <c r="K2764" s="91"/>
      <c r="M2764"/>
    </row>
    <row r="2765" spans="1:13" hidden="1" x14ac:dyDescent="0.25">
      <c r="A2765" t="s">
        <v>106</v>
      </c>
      <c r="B2765" t="s">
        <v>55</v>
      </c>
      <c r="C2765" s="2">
        <v>45596</v>
      </c>
      <c r="D2765" s="91">
        <v>10</v>
      </c>
      <c r="E2765" t="s">
        <v>19</v>
      </c>
      <c r="F2765">
        <v>4015187</v>
      </c>
      <c r="G2765" t="s">
        <v>788</v>
      </c>
      <c r="H2765">
        <v>10</v>
      </c>
      <c r="I2765">
        <v>0</v>
      </c>
      <c r="J2765">
        <v>0</v>
      </c>
      <c r="K2765" s="91"/>
      <c r="M2765"/>
    </row>
    <row r="2766" spans="1:13" hidden="1" x14ac:dyDescent="0.25">
      <c r="A2766" t="s">
        <v>106</v>
      </c>
      <c r="B2766" t="s">
        <v>55</v>
      </c>
      <c r="C2766" s="2">
        <v>45596</v>
      </c>
      <c r="D2766" s="91">
        <v>5</v>
      </c>
      <c r="E2766" t="s">
        <v>5</v>
      </c>
      <c r="F2766">
        <v>4015202</v>
      </c>
      <c r="G2766" t="s">
        <v>788</v>
      </c>
      <c r="H2766">
        <v>5</v>
      </c>
      <c r="I2766">
        <v>0</v>
      </c>
      <c r="J2766">
        <v>0</v>
      </c>
      <c r="K2766" s="91"/>
      <c r="M2766"/>
    </row>
    <row r="2767" spans="1:13" x14ac:dyDescent="0.25">
      <c r="A2767" t="s">
        <v>31</v>
      </c>
      <c r="B2767" t="s">
        <v>333</v>
      </c>
      <c r="C2767" s="2">
        <v>45596</v>
      </c>
      <c r="D2767" s="91">
        <v>0</v>
      </c>
      <c r="E2767" t="s">
        <v>5</v>
      </c>
      <c r="F2767">
        <v>4015208</v>
      </c>
      <c r="G2767" t="s">
        <v>788</v>
      </c>
      <c r="H2767">
        <v>0</v>
      </c>
      <c r="I2767">
        <v>0</v>
      </c>
      <c r="J2767">
        <v>0</v>
      </c>
      <c r="K2767" s="91"/>
      <c r="M2767"/>
    </row>
    <row r="2768" spans="1:13" x14ac:dyDescent="0.25">
      <c r="A2768" t="s">
        <v>31</v>
      </c>
      <c r="B2768" t="s">
        <v>734</v>
      </c>
      <c r="C2768" s="2">
        <v>45596</v>
      </c>
      <c r="D2768" s="91">
        <v>0</v>
      </c>
      <c r="E2768" t="s">
        <v>5</v>
      </c>
      <c r="F2768">
        <v>4015209</v>
      </c>
      <c r="G2768" t="s">
        <v>788</v>
      </c>
      <c r="H2768">
        <v>3.75</v>
      </c>
      <c r="I2768">
        <v>1</v>
      </c>
      <c r="J2768">
        <v>3.75</v>
      </c>
      <c r="K2768" s="91"/>
      <c r="M2768"/>
    </row>
    <row r="2769" spans="1:13" hidden="1" x14ac:dyDescent="0.25">
      <c r="A2769" t="s">
        <v>92</v>
      </c>
      <c r="B2769" t="s">
        <v>432</v>
      </c>
      <c r="C2769" s="2">
        <v>45594</v>
      </c>
      <c r="D2769" s="91">
        <v>0</v>
      </c>
      <c r="E2769" t="s">
        <v>26</v>
      </c>
      <c r="F2769">
        <v>4015211</v>
      </c>
      <c r="G2769" t="s">
        <v>788</v>
      </c>
      <c r="H2769">
        <v>0</v>
      </c>
      <c r="I2769">
        <v>0</v>
      </c>
      <c r="J2769">
        <v>0</v>
      </c>
      <c r="K2769" s="91"/>
      <c r="M2769"/>
    </row>
    <row r="2770" spans="1:13" hidden="1" x14ac:dyDescent="0.25">
      <c r="A2770" t="s">
        <v>92</v>
      </c>
      <c r="B2770" t="s">
        <v>55</v>
      </c>
      <c r="C2770" s="2">
        <v>45595</v>
      </c>
      <c r="D2770" s="91">
        <v>5.5</v>
      </c>
      <c r="E2770" t="s">
        <v>19</v>
      </c>
      <c r="F2770">
        <v>4015212</v>
      </c>
      <c r="G2770" t="s">
        <v>788</v>
      </c>
      <c r="H2770">
        <v>5.5</v>
      </c>
      <c r="I2770">
        <v>0</v>
      </c>
      <c r="J2770">
        <v>0</v>
      </c>
      <c r="K2770" s="91"/>
      <c r="M2770"/>
    </row>
    <row r="2771" spans="1:13" hidden="1" x14ac:dyDescent="0.25">
      <c r="A2771" t="s">
        <v>92</v>
      </c>
      <c r="B2771" t="s">
        <v>470</v>
      </c>
      <c r="C2771" s="2">
        <v>45595</v>
      </c>
      <c r="D2771" s="91">
        <v>5</v>
      </c>
      <c r="E2771" t="s">
        <v>5</v>
      </c>
      <c r="F2771">
        <v>4015213</v>
      </c>
      <c r="G2771" t="s">
        <v>788</v>
      </c>
      <c r="H2771">
        <v>5</v>
      </c>
      <c r="I2771">
        <v>0</v>
      </c>
      <c r="J2771">
        <v>0</v>
      </c>
      <c r="K2771" s="91"/>
      <c r="M2771"/>
    </row>
    <row r="2772" spans="1:13" x14ac:dyDescent="0.25">
      <c r="A2772" t="s">
        <v>31</v>
      </c>
      <c r="B2772" t="s">
        <v>55</v>
      </c>
      <c r="C2772" s="2">
        <v>45596</v>
      </c>
      <c r="D2772" s="91">
        <v>0</v>
      </c>
      <c r="E2772" t="s">
        <v>19</v>
      </c>
      <c r="F2772">
        <v>4015214</v>
      </c>
      <c r="G2772" t="s">
        <v>788</v>
      </c>
      <c r="H2772">
        <v>0</v>
      </c>
      <c r="I2772">
        <v>0</v>
      </c>
      <c r="J2772">
        <v>0</v>
      </c>
      <c r="K2772" s="91"/>
      <c r="M2772"/>
    </row>
    <row r="2773" spans="1:13" hidden="1" x14ac:dyDescent="0.25">
      <c r="A2773" t="s">
        <v>92</v>
      </c>
      <c r="B2773" t="s">
        <v>370</v>
      </c>
      <c r="C2773" s="2">
        <v>45597</v>
      </c>
      <c r="D2773" s="91">
        <v>5.5</v>
      </c>
      <c r="E2773" t="s">
        <v>5</v>
      </c>
      <c r="F2773">
        <v>4015215</v>
      </c>
      <c r="G2773" t="s">
        <v>788</v>
      </c>
      <c r="H2773">
        <v>5.5</v>
      </c>
      <c r="I2773">
        <v>0</v>
      </c>
      <c r="J2773">
        <v>0</v>
      </c>
      <c r="K2773" s="91"/>
      <c r="M2773"/>
    </row>
    <row r="2774" spans="1:13" hidden="1" x14ac:dyDescent="0.25">
      <c r="A2774" t="s">
        <v>92</v>
      </c>
      <c r="B2774" t="s">
        <v>432</v>
      </c>
      <c r="C2774" s="2">
        <v>45597</v>
      </c>
      <c r="D2774" s="91">
        <v>5</v>
      </c>
      <c r="E2774" t="s">
        <v>26</v>
      </c>
      <c r="F2774">
        <v>4015218</v>
      </c>
      <c r="G2774" t="s">
        <v>788</v>
      </c>
      <c r="H2774">
        <v>5</v>
      </c>
      <c r="I2774">
        <v>0</v>
      </c>
      <c r="J2774">
        <v>0</v>
      </c>
      <c r="K2774" s="91"/>
      <c r="M2774"/>
    </row>
    <row r="2775" spans="1:13" hidden="1" x14ac:dyDescent="0.25">
      <c r="A2775" t="s">
        <v>106</v>
      </c>
      <c r="B2775" t="s">
        <v>55</v>
      </c>
      <c r="C2775" s="2">
        <v>45595</v>
      </c>
      <c r="D2775" s="91">
        <v>5</v>
      </c>
      <c r="E2775" t="s">
        <v>5</v>
      </c>
      <c r="F2775">
        <v>4015221</v>
      </c>
      <c r="G2775" t="s">
        <v>788</v>
      </c>
      <c r="H2775">
        <v>5</v>
      </c>
      <c r="I2775">
        <v>0</v>
      </c>
      <c r="J2775">
        <v>0</v>
      </c>
      <c r="K2775" s="91"/>
      <c r="M2775"/>
    </row>
    <row r="2776" spans="1:13" hidden="1" x14ac:dyDescent="0.25">
      <c r="A2776" t="s">
        <v>106</v>
      </c>
      <c r="B2776" t="s">
        <v>581</v>
      </c>
      <c r="C2776" s="2">
        <v>45595</v>
      </c>
      <c r="D2776" s="91">
        <v>5</v>
      </c>
      <c r="E2776" t="s">
        <v>5</v>
      </c>
      <c r="F2776">
        <v>4015222</v>
      </c>
      <c r="G2776" t="s">
        <v>788</v>
      </c>
      <c r="H2776">
        <v>5</v>
      </c>
      <c r="I2776">
        <v>0</v>
      </c>
      <c r="J2776">
        <v>0</v>
      </c>
      <c r="K2776" s="91"/>
      <c r="M2776"/>
    </row>
    <row r="2777" spans="1:13" hidden="1" x14ac:dyDescent="0.25">
      <c r="A2777" t="s">
        <v>106</v>
      </c>
      <c r="B2777" t="s">
        <v>392</v>
      </c>
      <c r="C2777" s="2">
        <v>45595</v>
      </c>
      <c r="D2777" s="91">
        <v>5</v>
      </c>
      <c r="E2777" t="s">
        <v>26</v>
      </c>
      <c r="F2777">
        <v>4015223</v>
      </c>
      <c r="G2777" t="s">
        <v>788</v>
      </c>
      <c r="H2777">
        <v>5</v>
      </c>
      <c r="I2777">
        <v>0</v>
      </c>
      <c r="J2777">
        <v>0</v>
      </c>
      <c r="K2777" s="91"/>
      <c r="M2777"/>
    </row>
    <row r="2778" spans="1:13" hidden="1" x14ac:dyDescent="0.25">
      <c r="A2778" t="s">
        <v>106</v>
      </c>
      <c r="B2778" t="s">
        <v>470</v>
      </c>
      <c r="C2778" s="2">
        <v>45595</v>
      </c>
      <c r="D2778" s="91">
        <v>5</v>
      </c>
      <c r="E2778" t="s">
        <v>5</v>
      </c>
      <c r="F2778">
        <v>4015225</v>
      </c>
      <c r="G2778" t="s">
        <v>788</v>
      </c>
      <c r="H2778">
        <v>5</v>
      </c>
      <c r="I2778">
        <v>0</v>
      </c>
      <c r="J2778">
        <v>0</v>
      </c>
      <c r="K2778" s="91"/>
      <c r="M2778"/>
    </row>
    <row r="2779" spans="1:13" hidden="1" x14ac:dyDescent="0.25">
      <c r="A2779" t="s">
        <v>106</v>
      </c>
      <c r="B2779" t="s">
        <v>56</v>
      </c>
      <c r="C2779" s="2">
        <v>45596</v>
      </c>
      <c r="D2779" s="91">
        <v>5</v>
      </c>
      <c r="E2779" t="s">
        <v>5</v>
      </c>
      <c r="F2779">
        <v>4015230</v>
      </c>
      <c r="G2779" t="s">
        <v>788</v>
      </c>
      <c r="H2779">
        <v>5</v>
      </c>
      <c r="I2779">
        <v>0</v>
      </c>
      <c r="J2779">
        <v>0</v>
      </c>
      <c r="K2779" s="91"/>
      <c r="M2779"/>
    </row>
    <row r="2780" spans="1:13" hidden="1" x14ac:dyDescent="0.25">
      <c r="A2780" t="s">
        <v>92</v>
      </c>
      <c r="B2780" t="s">
        <v>461</v>
      </c>
      <c r="C2780" s="2">
        <v>45595</v>
      </c>
      <c r="D2780" s="91">
        <v>0</v>
      </c>
      <c r="E2780" t="s">
        <v>5</v>
      </c>
      <c r="F2780">
        <v>4015235</v>
      </c>
      <c r="G2780" t="s">
        <v>788</v>
      </c>
      <c r="H2780">
        <v>0</v>
      </c>
      <c r="I2780">
        <v>0</v>
      </c>
      <c r="J2780">
        <v>0</v>
      </c>
      <c r="K2780" s="91"/>
      <c r="M2780"/>
    </row>
    <row r="2781" spans="1:13" hidden="1" x14ac:dyDescent="0.25">
      <c r="A2781" t="s">
        <v>92</v>
      </c>
      <c r="B2781" t="s">
        <v>370</v>
      </c>
      <c r="C2781" s="2">
        <v>45595</v>
      </c>
      <c r="D2781" s="91">
        <v>0</v>
      </c>
      <c r="E2781" t="s">
        <v>5</v>
      </c>
      <c r="F2781">
        <v>4015236</v>
      </c>
      <c r="G2781" t="s">
        <v>788</v>
      </c>
      <c r="H2781">
        <v>0</v>
      </c>
      <c r="I2781">
        <v>0</v>
      </c>
      <c r="J2781">
        <v>0</v>
      </c>
      <c r="K2781" s="91"/>
      <c r="M2781"/>
    </row>
    <row r="2782" spans="1:13" x14ac:dyDescent="0.25">
      <c r="A2782" t="s">
        <v>31</v>
      </c>
      <c r="B2782" t="s">
        <v>333</v>
      </c>
      <c r="C2782" s="2">
        <v>45595</v>
      </c>
      <c r="D2782" s="91">
        <v>3.75</v>
      </c>
      <c r="E2782" t="s">
        <v>5</v>
      </c>
      <c r="F2782">
        <v>4015239</v>
      </c>
      <c r="G2782" t="s">
        <v>788</v>
      </c>
      <c r="H2782">
        <v>3.75</v>
      </c>
      <c r="I2782">
        <v>0</v>
      </c>
      <c r="J2782">
        <v>0</v>
      </c>
      <c r="K2782" s="91"/>
      <c r="M2782"/>
    </row>
    <row r="2783" spans="1:13" x14ac:dyDescent="0.25">
      <c r="A2783" t="s">
        <v>31</v>
      </c>
      <c r="B2783" t="s">
        <v>59</v>
      </c>
      <c r="C2783" s="2">
        <v>45595</v>
      </c>
      <c r="D2783" s="91">
        <v>0</v>
      </c>
      <c r="E2783" t="s">
        <v>5</v>
      </c>
      <c r="F2783">
        <v>4015241</v>
      </c>
      <c r="G2783" t="s">
        <v>788</v>
      </c>
      <c r="H2783">
        <v>3.75</v>
      </c>
      <c r="I2783">
        <v>1</v>
      </c>
      <c r="J2783">
        <v>3.75</v>
      </c>
      <c r="K2783" s="91"/>
      <c r="M2783"/>
    </row>
    <row r="2784" spans="1:13" x14ac:dyDescent="0.25">
      <c r="A2784" t="s">
        <v>31</v>
      </c>
      <c r="B2784" t="s">
        <v>336</v>
      </c>
      <c r="C2784" s="2">
        <v>45599</v>
      </c>
      <c r="D2784" s="91">
        <v>0</v>
      </c>
      <c r="E2784" t="s">
        <v>5</v>
      </c>
      <c r="F2784">
        <v>4015247</v>
      </c>
      <c r="G2784" t="s">
        <v>788</v>
      </c>
      <c r="H2784">
        <v>3.75</v>
      </c>
      <c r="I2784">
        <v>1</v>
      </c>
      <c r="J2784">
        <v>3.75</v>
      </c>
      <c r="K2784" s="91"/>
      <c r="M2784"/>
    </row>
    <row r="2785" spans="1:13" x14ac:dyDescent="0.25">
      <c r="A2785" t="s">
        <v>31</v>
      </c>
      <c r="B2785" t="s">
        <v>55</v>
      </c>
      <c r="C2785" s="2">
        <v>45599</v>
      </c>
      <c r="D2785" s="91">
        <v>0</v>
      </c>
      <c r="E2785" t="s">
        <v>19</v>
      </c>
      <c r="F2785">
        <v>4015248</v>
      </c>
      <c r="G2785" t="s">
        <v>788</v>
      </c>
      <c r="H2785">
        <v>3.75</v>
      </c>
      <c r="I2785">
        <v>1</v>
      </c>
      <c r="J2785">
        <v>3.75</v>
      </c>
      <c r="K2785" s="91"/>
      <c r="M2785"/>
    </row>
    <row r="2786" spans="1:13" hidden="1" x14ac:dyDescent="0.25">
      <c r="A2786" t="s">
        <v>92</v>
      </c>
      <c r="B2786" t="s">
        <v>60</v>
      </c>
      <c r="C2786" s="2">
        <v>45597</v>
      </c>
      <c r="D2786" s="91">
        <v>5</v>
      </c>
      <c r="E2786" t="s">
        <v>5</v>
      </c>
      <c r="F2786">
        <v>4015253</v>
      </c>
      <c r="G2786" t="s">
        <v>788</v>
      </c>
      <c r="H2786">
        <v>5</v>
      </c>
      <c r="I2786">
        <v>0</v>
      </c>
      <c r="J2786">
        <v>0</v>
      </c>
      <c r="K2786" s="91"/>
      <c r="M2786"/>
    </row>
    <row r="2787" spans="1:13" hidden="1" x14ac:dyDescent="0.25">
      <c r="A2787" t="s">
        <v>92</v>
      </c>
      <c r="B2787" t="s">
        <v>55</v>
      </c>
      <c r="C2787" s="2">
        <v>45595</v>
      </c>
      <c r="D2787" s="91">
        <v>5</v>
      </c>
      <c r="E2787" t="s">
        <v>19</v>
      </c>
      <c r="F2787">
        <v>4015257</v>
      </c>
      <c r="G2787" t="s">
        <v>788</v>
      </c>
      <c r="H2787">
        <v>5</v>
      </c>
      <c r="I2787">
        <v>0</v>
      </c>
      <c r="J2787">
        <v>0</v>
      </c>
      <c r="K2787" s="91"/>
      <c r="M2787"/>
    </row>
    <row r="2788" spans="1:13" hidden="1" x14ac:dyDescent="0.25">
      <c r="A2788" t="s">
        <v>92</v>
      </c>
      <c r="B2788" t="s">
        <v>444</v>
      </c>
      <c r="C2788" s="2">
        <v>45595</v>
      </c>
      <c r="D2788" s="91">
        <v>5.5</v>
      </c>
      <c r="E2788" t="s">
        <v>5</v>
      </c>
      <c r="F2788">
        <v>4015259</v>
      </c>
      <c r="G2788" t="s">
        <v>788</v>
      </c>
      <c r="H2788">
        <v>5.5</v>
      </c>
      <c r="I2788">
        <v>0</v>
      </c>
      <c r="J2788">
        <v>0</v>
      </c>
      <c r="K2788" s="91"/>
      <c r="M2788"/>
    </row>
    <row r="2789" spans="1:13" hidden="1" x14ac:dyDescent="0.25">
      <c r="A2789" t="s">
        <v>92</v>
      </c>
      <c r="B2789" t="s">
        <v>432</v>
      </c>
      <c r="C2789" s="2">
        <v>45595</v>
      </c>
      <c r="D2789" s="91">
        <v>0</v>
      </c>
      <c r="E2789" t="s">
        <v>26</v>
      </c>
      <c r="F2789">
        <v>4015262</v>
      </c>
      <c r="G2789" t="s">
        <v>788</v>
      </c>
      <c r="H2789">
        <v>0</v>
      </c>
      <c r="I2789">
        <v>1</v>
      </c>
      <c r="J2789">
        <v>0</v>
      </c>
      <c r="K2789" s="91"/>
      <c r="M2789"/>
    </row>
    <row r="2790" spans="1:13" hidden="1" x14ac:dyDescent="0.25">
      <c r="A2790" t="s">
        <v>92</v>
      </c>
      <c r="B2790" t="s">
        <v>582</v>
      </c>
      <c r="C2790" s="2">
        <v>45595</v>
      </c>
      <c r="D2790" s="91">
        <v>5</v>
      </c>
      <c r="E2790" t="s">
        <v>26</v>
      </c>
      <c r="F2790">
        <v>4015264</v>
      </c>
      <c r="G2790" t="s">
        <v>788</v>
      </c>
      <c r="H2790">
        <v>5</v>
      </c>
      <c r="I2790">
        <v>0</v>
      </c>
      <c r="J2790">
        <v>0</v>
      </c>
      <c r="K2790" s="91"/>
      <c r="M2790"/>
    </row>
    <row r="2791" spans="1:13" hidden="1" x14ac:dyDescent="0.25">
      <c r="A2791" t="s">
        <v>106</v>
      </c>
      <c r="B2791" t="s">
        <v>392</v>
      </c>
      <c r="C2791" s="2">
        <v>45594</v>
      </c>
      <c r="D2791" s="91">
        <v>0</v>
      </c>
      <c r="E2791" t="s">
        <v>26</v>
      </c>
      <c r="F2791">
        <v>4015266</v>
      </c>
      <c r="G2791" t="s">
        <v>788</v>
      </c>
      <c r="H2791">
        <v>0</v>
      </c>
      <c r="I2791">
        <v>0</v>
      </c>
      <c r="J2791">
        <v>0</v>
      </c>
      <c r="K2791" s="91"/>
      <c r="M2791"/>
    </row>
    <row r="2792" spans="1:13" x14ac:dyDescent="0.25">
      <c r="A2792" t="s">
        <v>31</v>
      </c>
      <c r="B2792" t="s">
        <v>59</v>
      </c>
      <c r="C2792" s="2">
        <v>45595</v>
      </c>
      <c r="D2792" s="91">
        <v>0</v>
      </c>
      <c r="E2792" t="s">
        <v>5</v>
      </c>
      <c r="F2792">
        <v>4015274</v>
      </c>
      <c r="G2792" t="s">
        <v>788</v>
      </c>
      <c r="H2792">
        <v>3.75</v>
      </c>
      <c r="I2792">
        <v>1</v>
      </c>
      <c r="J2792">
        <v>3.75</v>
      </c>
      <c r="K2792" s="91"/>
      <c r="M2792"/>
    </row>
    <row r="2793" spans="1:13" x14ac:dyDescent="0.25">
      <c r="A2793" t="s">
        <v>31</v>
      </c>
      <c r="B2793" t="s">
        <v>55</v>
      </c>
      <c r="C2793" s="2">
        <v>45596</v>
      </c>
      <c r="D2793" s="91">
        <v>0</v>
      </c>
      <c r="E2793" t="s">
        <v>19</v>
      </c>
      <c r="F2793">
        <v>4015275</v>
      </c>
      <c r="G2793" t="s">
        <v>788</v>
      </c>
      <c r="H2793">
        <v>3.75</v>
      </c>
      <c r="I2793">
        <v>1</v>
      </c>
      <c r="J2793">
        <v>3.75</v>
      </c>
      <c r="K2793" s="91"/>
      <c r="M2793"/>
    </row>
    <row r="2794" spans="1:13" x14ac:dyDescent="0.25">
      <c r="A2794" t="s">
        <v>31</v>
      </c>
      <c r="B2794" t="s">
        <v>59</v>
      </c>
      <c r="C2794" s="2">
        <v>45595</v>
      </c>
      <c r="D2794" s="91">
        <v>0</v>
      </c>
      <c r="E2794" t="s">
        <v>5</v>
      </c>
      <c r="F2794">
        <v>4015276</v>
      </c>
      <c r="G2794" t="s">
        <v>788</v>
      </c>
      <c r="H2794">
        <v>3.75</v>
      </c>
      <c r="I2794">
        <v>1</v>
      </c>
      <c r="J2794">
        <v>3.75</v>
      </c>
      <c r="K2794" s="91"/>
      <c r="M2794"/>
    </row>
    <row r="2795" spans="1:13" x14ac:dyDescent="0.25">
      <c r="A2795" t="s">
        <v>31</v>
      </c>
      <c r="B2795" t="s">
        <v>698</v>
      </c>
      <c r="C2795" s="2">
        <v>45596</v>
      </c>
      <c r="D2795" s="91">
        <v>0</v>
      </c>
      <c r="E2795" t="s">
        <v>5</v>
      </c>
      <c r="F2795">
        <v>4015277</v>
      </c>
      <c r="G2795" t="s">
        <v>788</v>
      </c>
      <c r="H2795">
        <v>3.75</v>
      </c>
      <c r="I2795">
        <v>1</v>
      </c>
      <c r="J2795">
        <v>3.75</v>
      </c>
      <c r="K2795" s="91"/>
      <c r="M2795"/>
    </row>
    <row r="2796" spans="1:13" x14ac:dyDescent="0.25">
      <c r="A2796" t="s">
        <v>31</v>
      </c>
      <c r="B2796" t="s">
        <v>333</v>
      </c>
      <c r="C2796" s="2">
        <v>45599</v>
      </c>
      <c r="D2796" s="91">
        <v>0</v>
      </c>
      <c r="E2796" t="s">
        <v>5</v>
      </c>
      <c r="F2796">
        <v>4015278</v>
      </c>
      <c r="G2796" t="s">
        <v>788</v>
      </c>
      <c r="H2796">
        <v>3.75</v>
      </c>
      <c r="I2796">
        <v>1</v>
      </c>
      <c r="J2796">
        <v>3.75</v>
      </c>
      <c r="K2796" s="91"/>
      <c r="M2796"/>
    </row>
    <row r="2797" spans="1:13" x14ac:dyDescent="0.25">
      <c r="A2797" t="s">
        <v>31</v>
      </c>
      <c r="B2797" t="s">
        <v>333</v>
      </c>
      <c r="C2797" s="2">
        <v>45599</v>
      </c>
      <c r="D2797" s="91">
        <v>0</v>
      </c>
      <c r="E2797" t="s">
        <v>5</v>
      </c>
      <c r="F2797">
        <v>4015279</v>
      </c>
      <c r="G2797" t="s">
        <v>788</v>
      </c>
      <c r="H2797">
        <v>3.75</v>
      </c>
      <c r="I2797">
        <v>1</v>
      </c>
      <c r="J2797">
        <v>3.75</v>
      </c>
      <c r="K2797" s="91"/>
      <c r="M2797"/>
    </row>
    <row r="2798" spans="1:13" x14ac:dyDescent="0.25">
      <c r="A2798" t="s">
        <v>31</v>
      </c>
      <c r="B2798" t="s">
        <v>333</v>
      </c>
      <c r="C2798" s="2">
        <v>45595</v>
      </c>
      <c r="D2798" s="91">
        <v>0</v>
      </c>
      <c r="E2798" t="s">
        <v>5</v>
      </c>
      <c r="F2798">
        <v>4015280</v>
      </c>
      <c r="G2798" t="s">
        <v>788</v>
      </c>
      <c r="H2798">
        <v>0</v>
      </c>
      <c r="I2798">
        <v>0</v>
      </c>
      <c r="J2798">
        <v>0</v>
      </c>
      <c r="K2798" s="91"/>
      <c r="M2798"/>
    </row>
    <row r="2799" spans="1:13" hidden="1" x14ac:dyDescent="0.25">
      <c r="A2799" t="s">
        <v>106</v>
      </c>
      <c r="B2799" t="s">
        <v>56</v>
      </c>
      <c r="C2799" s="2">
        <v>45595</v>
      </c>
      <c r="D2799" s="91">
        <v>5</v>
      </c>
      <c r="E2799" t="s">
        <v>5</v>
      </c>
      <c r="F2799">
        <v>4015282</v>
      </c>
      <c r="G2799" t="s">
        <v>788</v>
      </c>
      <c r="H2799">
        <v>5</v>
      </c>
      <c r="I2799">
        <v>0</v>
      </c>
      <c r="J2799">
        <v>0</v>
      </c>
      <c r="K2799" s="91"/>
      <c r="M2799"/>
    </row>
    <row r="2800" spans="1:13" hidden="1" x14ac:dyDescent="0.25">
      <c r="A2800" t="s">
        <v>106</v>
      </c>
      <c r="B2800" t="s">
        <v>390</v>
      </c>
      <c r="C2800" s="2">
        <v>45595</v>
      </c>
      <c r="D2800" s="91">
        <v>5</v>
      </c>
      <c r="E2800" t="s">
        <v>5</v>
      </c>
      <c r="F2800">
        <v>4015283</v>
      </c>
      <c r="G2800" t="s">
        <v>788</v>
      </c>
      <c r="H2800">
        <v>5</v>
      </c>
      <c r="I2800">
        <v>0</v>
      </c>
      <c r="J2800">
        <v>0</v>
      </c>
      <c r="K2800" s="91"/>
      <c r="M2800"/>
    </row>
    <row r="2801" spans="1:13" hidden="1" x14ac:dyDescent="0.25">
      <c r="A2801" t="s">
        <v>106</v>
      </c>
      <c r="B2801" t="s">
        <v>432</v>
      </c>
      <c r="C2801" s="2">
        <v>45595</v>
      </c>
      <c r="D2801" s="91">
        <v>5</v>
      </c>
      <c r="E2801" t="s">
        <v>26</v>
      </c>
      <c r="F2801">
        <v>4015284</v>
      </c>
      <c r="G2801" t="s">
        <v>788</v>
      </c>
      <c r="H2801">
        <v>5</v>
      </c>
      <c r="I2801">
        <v>0</v>
      </c>
      <c r="J2801">
        <v>0</v>
      </c>
      <c r="K2801" s="91"/>
      <c r="M2801"/>
    </row>
    <row r="2802" spans="1:13" x14ac:dyDescent="0.25">
      <c r="A2802" t="s">
        <v>31</v>
      </c>
      <c r="B2802" t="s">
        <v>55</v>
      </c>
      <c r="C2802" s="2">
        <v>45599</v>
      </c>
      <c r="D2802" s="91">
        <v>3.75</v>
      </c>
      <c r="E2802" t="s">
        <v>19</v>
      </c>
      <c r="F2802">
        <v>4015292</v>
      </c>
      <c r="G2802" t="s">
        <v>788</v>
      </c>
      <c r="H2802">
        <v>3.75</v>
      </c>
      <c r="I2802">
        <v>0</v>
      </c>
      <c r="J2802">
        <v>0</v>
      </c>
      <c r="K2802" s="91"/>
      <c r="M2802"/>
    </row>
    <row r="2803" spans="1:13" x14ac:dyDescent="0.25">
      <c r="A2803" t="s">
        <v>31</v>
      </c>
      <c r="B2803" t="s">
        <v>55</v>
      </c>
      <c r="C2803" s="2">
        <v>45599</v>
      </c>
      <c r="D2803" s="91">
        <v>0</v>
      </c>
      <c r="E2803" t="s">
        <v>19</v>
      </c>
      <c r="F2803">
        <v>4015293</v>
      </c>
      <c r="G2803" t="s">
        <v>788</v>
      </c>
      <c r="H2803">
        <v>3.75</v>
      </c>
      <c r="I2803">
        <v>1</v>
      </c>
      <c r="J2803">
        <v>3.75</v>
      </c>
      <c r="K2803" s="91"/>
      <c r="M2803"/>
    </row>
    <row r="2804" spans="1:13" x14ac:dyDescent="0.25">
      <c r="A2804" t="s">
        <v>31</v>
      </c>
      <c r="B2804" t="s">
        <v>55</v>
      </c>
      <c r="C2804" s="2">
        <v>45597</v>
      </c>
      <c r="D2804" s="91">
        <v>0</v>
      </c>
      <c r="E2804" t="s">
        <v>19</v>
      </c>
      <c r="F2804">
        <v>4015294</v>
      </c>
      <c r="G2804" t="s">
        <v>788</v>
      </c>
      <c r="H2804">
        <v>3.75</v>
      </c>
      <c r="I2804">
        <v>1</v>
      </c>
      <c r="J2804">
        <v>3.75</v>
      </c>
      <c r="K2804" s="91"/>
      <c r="M2804"/>
    </row>
    <row r="2805" spans="1:13" hidden="1" x14ac:dyDescent="0.25">
      <c r="A2805" t="s">
        <v>106</v>
      </c>
      <c r="B2805" t="s">
        <v>470</v>
      </c>
      <c r="C2805" s="2">
        <v>45596</v>
      </c>
      <c r="D2805" s="91">
        <v>5</v>
      </c>
      <c r="E2805" t="s">
        <v>5</v>
      </c>
      <c r="F2805">
        <v>4015296</v>
      </c>
      <c r="G2805" t="s">
        <v>788</v>
      </c>
      <c r="H2805">
        <v>5</v>
      </c>
      <c r="I2805">
        <v>0</v>
      </c>
      <c r="J2805">
        <v>0</v>
      </c>
      <c r="K2805" s="91"/>
      <c r="M2805"/>
    </row>
    <row r="2806" spans="1:13" hidden="1" x14ac:dyDescent="0.25">
      <c r="A2806" t="s">
        <v>106</v>
      </c>
      <c r="B2806" t="s">
        <v>370</v>
      </c>
      <c r="C2806" s="2">
        <v>45597</v>
      </c>
      <c r="D2806" s="91">
        <v>5</v>
      </c>
      <c r="E2806" t="s">
        <v>5</v>
      </c>
      <c r="F2806">
        <v>4015297</v>
      </c>
      <c r="G2806" t="s">
        <v>788</v>
      </c>
      <c r="H2806">
        <v>5</v>
      </c>
      <c r="I2806">
        <v>0</v>
      </c>
      <c r="J2806">
        <v>0</v>
      </c>
      <c r="K2806" s="91"/>
      <c r="M2806"/>
    </row>
    <row r="2807" spans="1:13" hidden="1" x14ac:dyDescent="0.25">
      <c r="A2807" t="s">
        <v>106</v>
      </c>
      <c r="B2807" t="s">
        <v>55</v>
      </c>
      <c r="C2807" s="2">
        <v>45596</v>
      </c>
      <c r="D2807" s="91">
        <v>0</v>
      </c>
      <c r="E2807" t="s">
        <v>5</v>
      </c>
      <c r="F2807">
        <v>4015299</v>
      </c>
      <c r="G2807" t="s">
        <v>788</v>
      </c>
      <c r="H2807">
        <v>5</v>
      </c>
      <c r="I2807">
        <v>1</v>
      </c>
      <c r="J2807">
        <v>5</v>
      </c>
      <c r="K2807" s="91"/>
      <c r="M2807"/>
    </row>
    <row r="2808" spans="1:13" hidden="1" x14ac:dyDescent="0.25">
      <c r="A2808" t="s">
        <v>92</v>
      </c>
      <c r="B2808" t="s">
        <v>392</v>
      </c>
      <c r="C2808" s="2">
        <v>45596</v>
      </c>
      <c r="D2808" s="91">
        <v>0</v>
      </c>
      <c r="E2808" t="s">
        <v>5</v>
      </c>
      <c r="F2808">
        <v>4015300</v>
      </c>
      <c r="G2808" t="s">
        <v>788</v>
      </c>
      <c r="H2808">
        <v>0</v>
      </c>
      <c r="I2808">
        <v>0</v>
      </c>
      <c r="J2808">
        <v>0</v>
      </c>
      <c r="K2808" s="91"/>
      <c r="M2808"/>
    </row>
    <row r="2809" spans="1:13" hidden="1" x14ac:dyDescent="0.25">
      <c r="A2809" t="s">
        <v>92</v>
      </c>
      <c r="B2809" t="s">
        <v>55</v>
      </c>
      <c r="C2809" s="2">
        <v>45595</v>
      </c>
      <c r="D2809" s="91">
        <v>3</v>
      </c>
      <c r="E2809" t="s">
        <v>5</v>
      </c>
      <c r="F2809">
        <v>4015302</v>
      </c>
      <c r="G2809" t="s">
        <v>788</v>
      </c>
      <c r="H2809">
        <v>3</v>
      </c>
      <c r="I2809">
        <v>0</v>
      </c>
      <c r="J2809">
        <v>0</v>
      </c>
      <c r="L2809" s="91"/>
      <c r="M2809"/>
    </row>
    <row r="2810" spans="1:13" hidden="1" x14ac:dyDescent="0.25">
      <c r="A2810" t="s">
        <v>92</v>
      </c>
      <c r="B2810" t="s">
        <v>581</v>
      </c>
      <c r="C2810" s="2">
        <v>45595</v>
      </c>
      <c r="D2810" s="91">
        <v>5.5</v>
      </c>
      <c r="E2810" t="s">
        <v>5</v>
      </c>
      <c r="F2810">
        <v>4015303</v>
      </c>
      <c r="G2810" t="s">
        <v>788</v>
      </c>
      <c r="H2810">
        <v>5.5</v>
      </c>
      <c r="I2810">
        <v>0</v>
      </c>
      <c r="J2810">
        <v>0</v>
      </c>
      <c r="L2810" s="91"/>
      <c r="M2810"/>
    </row>
    <row r="2811" spans="1:13" x14ac:dyDescent="0.25">
      <c r="A2811" t="s">
        <v>31</v>
      </c>
      <c r="B2811" t="s">
        <v>333</v>
      </c>
      <c r="C2811" s="2">
        <v>45596</v>
      </c>
      <c r="D2811" s="91">
        <v>3.75</v>
      </c>
      <c r="E2811" t="s">
        <v>5</v>
      </c>
      <c r="F2811">
        <v>4015304</v>
      </c>
      <c r="G2811" t="s">
        <v>788</v>
      </c>
      <c r="H2811">
        <v>3.75</v>
      </c>
      <c r="I2811">
        <v>0</v>
      </c>
      <c r="J2811">
        <v>0</v>
      </c>
      <c r="L2811" s="91"/>
      <c r="M2811"/>
    </row>
    <row r="2812" spans="1:13" x14ac:dyDescent="0.25">
      <c r="A2812" t="s">
        <v>31</v>
      </c>
      <c r="B2812" t="s">
        <v>734</v>
      </c>
      <c r="C2812" s="2">
        <v>45596</v>
      </c>
      <c r="D2812" s="91">
        <v>0</v>
      </c>
      <c r="E2812" t="s">
        <v>5</v>
      </c>
      <c r="F2812">
        <v>4015305</v>
      </c>
      <c r="G2812" t="s">
        <v>788</v>
      </c>
      <c r="H2812">
        <v>3.75</v>
      </c>
      <c r="I2812">
        <v>1</v>
      </c>
      <c r="J2812">
        <v>3.75</v>
      </c>
      <c r="L2812" s="91"/>
      <c r="M2812"/>
    </row>
    <row r="2813" spans="1:13" x14ac:dyDescent="0.25">
      <c r="A2813" t="s">
        <v>31</v>
      </c>
      <c r="B2813" t="s">
        <v>55</v>
      </c>
      <c r="C2813" s="2">
        <v>45596</v>
      </c>
      <c r="D2813" s="91">
        <v>0</v>
      </c>
      <c r="E2813" t="s">
        <v>5</v>
      </c>
      <c r="F2813">
        <v>4015306</v>
      </c>
      <c r="G2813" t="s">
        <v>788</v>
      </c>
      <c r="H2813">
        <v>3.75</v>
      </c>
      <c r="I2813">
        <v>1</v>
      </c>
      <c r="J2813">
        <v>3.75</v>
      </c>
      <c r="L2813" s="91"/>
      <c r="M2813"/>
    </row>
    <row r="2814" spans="1:13" hidden="1" x14ac:dyDescent="0.25">
      <c r="A2814" t="s">
        <v>106</v>
      </c>
      <c r="B2814" t="s">
        <v>60</v>
      </c>
      <c r="C2814" s="2">
        <v>45598</v>
      </c>
      <c r="D2814" s="91">
        <v>0</v>
      </c>
      <c r="E2814" t="s">
        <v>5</v>
      </c>
      <c r="F2814">
        <v>4015774</v>
      </c>
      <c r="G2814" t="s">
        <v>788</v>
      </c>
      <c r="H2814">
        <v>0</v>
      </c>
      <c r="I2814">
        <v>0</v>
      </c>
      <c r="J2814">
        <v>0</v>
      </c>
      <c r="L2814" s="91"/>
      <c r="M2814"/>
    </row>
    <row r="2815" spans="1:13" hidden="1" x14ac:dyDescent="0.25">
      <c r="A2815" t="s">
        <v>106</v>
      </c>
      <c r="B2815" t="s">
        <v>370</v>
      </c>
      <c r="C2815" s="2">
        <v>45598</v>
      </c>
      <c r="D2815" s="91">
        <v>0</v>
      </c>
      <c r="E2815" t="s">
        <v>5</v>
      </c>
      <c r="F2815">
        <v>4015775</v>
      </c>
      <c r="G2815" t="s">
        <v>788</v>
      </c>
      <c r="H2815">
        <v>0</v>
      </c>
      <c r="I2815">
        <v>0</v>
      </c>
      <c r="J2815">
        <v>0</v>
      </c>
      <c r="L2815" s="91"/>
      <c r="M2815"/>
    </row>
    <row r="2816" spans="1:13" hidden="1" x14ac:dyDescent="0.25">
      <c r="A2816" t="s">
        <v>106</v>
      </c>
      <c r="B2816" t="s">
        <v>582</v>
      </c>
      <c r="C2816" s="2">
        <v>45597</v>
      </c>
      <c r="D2816" s="91">
        <v>5</v>
      </c>
      <c r="E2816" t="s">
        <v>26</v>
      </c>
      <c r="F2816">
        <v>4015785</v>
      </c>
      <c r="G2816" t="s">
        <v>788</v>
      </c>
      <c r="H2816">
        <v>5</v>
      </c>
      <c r="I2816">
        <v>0</v>
      </c>
      <c r="J2816">
        <v>0</v>
      </c>
      <c r="L2816" s="91"/>
      <c r="M2816"/>
    </row>
    <row r="2817" spans="1:13" hidden="1" x14ac:dyDescent="0.25">
      <c r="A2817" t="s">
        <v>106</v>
      </c>
      <c r="B2817" t="s">
        <v>406</v>
      </c>
      <c r="C2817" s="2">
        <v>45597</v>
      </c>
      <c r="D2817" s="91">
        <v>5</v>
      </c>
      <c r="E2817" t="s">
        <v>26</v>
      </c>
      <c r="F2817">
        <v>4015786</v>
      </c>
      <c r="G2817" t="s">
        <v>788</v>
      </c>
      <c r="H2817">
        <v>5</v>
      </c>
      <c r="I2817">
        <v>0</v>
      </c>
      <c r="J2817">
        <v>0</v>
      </c>
      <c r="L2817" s="91"/>
      <c r="M2817"/>
    </row>
    <row r="2818" spans="1:13" hidden="1" x14ac:dyDescent="0.25">
      <c r="A2818" t="s">
        <v>92</v>
      </c>
      <c r="B2818" t="s">
        <v>392</v>
      </c>
      <c r="C2818" s="2">
        <v>45597</v>
      </c>
      <c r="D2818" s="91">
        <v>0</v>
      </c>
      <c r="E2818" t="s">
        <v>26</v>
      </c>
      <c r="F2818">
        <v>4015787</v>
      </c>
      <c r="G2818" t="s">
        <v>788</v>
      </c>
      <c r="H2818">
        <v>0</v>
      </c>
      <c r="I2818">
        <v>0</v>
      </c>
      <c r="J2818">
        <v>0</v>
      </c>
      <c r="L2818" s="91"/>
      <c r="M2818"/>
    </row>
    <row r="2819" spans="1:13" hidden="1" x14ac:dyDescent="0.25">
      <c r="A2819" t="s">
        <v>92</v>
      </c>
      <c r="B2819" t="s">
        <v>470</v>
      </c>
      <c r="C2819" s="2">
        <v>45597</v>
      </c>
      <c r="D2819" s="91">
        <v>0</v>
      </c>
      <c r="E2819" t="s">
        <v>5</v>
      </c>
      <c r="F2819">
        <v>4015788</v>
      </c>
      <c r="G2819" t="s">
        <v>788</v>
      </c>
      <c r="H2819">
        <v>0</v>
      </c>
      <c r="I2819">
        <v>1</v>
      </c>
      <c r="J2819">
        <v>0</v>
      </c>
      <c r="L2819" s="91"/>
      <c r="M2819"/>
    </row>
    <row r="2820" spans="1:13" hidden="1" x14ac:dyDescent="0.25">
      <c r="A2820" t="s">
        <v>92</v>
      </c>
      <c r="B2820" t="s">
        <v>60</v>
      </c>
      <c r="C2820" s="2">
        <v>45596</v>
      </c>
      <c r="D2820" s="91">
        <v>5</v>
      </c>
      <c r="E2820" t="s">
        <v>5</v>
      </c>
      <c r="F2820">
        <v>4015789</v>
      </c>
      <c r="G2820" t="s">
        <v>788</v>
      </c>
      <c r="H2820">
        <v>5</v>
      </c>
      <c r="I2820">
        <v>0</v>
      </c>
      <c r="J2820">
        <v>0</v>
      </c>
      <c r="L2820" s="91"/>
      <c r="M2820"/>
    </row>
    <row r="2821" spans="1:13" hidden="1" x14ac:dyDescent="0.25">
      <c r="A2821" t="s">
        <v>92</v>
      </c>
      <c r="B2821" t="s">
        <v>406</v>
      </c>
      <c r="C2821" s="2">
        <v>45596</v>
      </c>
      <c r="D2821" s="91">
        <v>0</v>
      </c>
      <c r="E2821" t="s">
        <v>26</v>
      </c>
      <c r="F2821">
        <v>4015790</v>
      </c>
      <c r="G2821" t="s">
        <v>788</v>
      </c>
      <c r="H2821">
        <v>5.5</v>
      </c>
      <c r="I2821">
        <v>1</v>
      </c>
      <c r="J2821">
        <v>5.5</v>
      </c>
      <c r="L2821" s="91"/>
      <c r="M2821"/>
    </row>
    <row r="2822" spans="1:13" x14ac:dyDescent="0.25">
      <c r="A2822" t="s">
        <v>31</v>
      </c>
      <c r="B2822" t="s">
        <v>55</v>
      </c>
      <c r="C2822" s="2">
        <v>45597</v>
      </c>
      <c r="D2822" s="91">
        <v>0</v>
      </c>
      <c r="E2822" t="s">
        <v>19</v>
      </c>
      <c r="F2822">
        <v>4015793</v>
      </c>
      <c r="G2822" t="s">
        <v>788</v>
      </c>
      <c r="H2822">
        <v>3.75</v>
      </c>
      <c r="I2822">
        <v>1</v>
      </c>
      <c r="J2822">
        <v>3.75</v>
      </c>
      <c r="L2822" s="91"/>
      <c r="M2822"/>
    </row>
    <row r="2823" spans="1:13" x14ac:dyDescent="0.25">
      <c r="A2823" t="s">
        <v>31</v>
      </c>
      <c r="B2823" t="s">
        <v>390</v>
      </c>
      <c r="C2823" s="2">
        <v>45597</v>
      </c>
      <c r="D2823" s="91">
        <v>0</v>
      </c>
      <c r="E2823" t="s">
        <v>5</v>
      </c>
      <c r="F2823">
        <v>4015796</v>
      </c>
      <c r="G2823" t="s">
        <v>788</v>
      </c>
      <c r="H2823">
        <v>3.75</v>
      </c>
      <c r="I2823">
        <v>1</v>
      </c>
      <c r="J2823">
        <v>3.75</v>
      </c>
      <c r="L2823" s="91"/>
      <c r="M2823"/>
    </row>
    <row r="2824" spans="1:13" hidden="1" x14ac:dyDescent="0.25">
      <c r="A2824" t="s">
        <v>106</v>
      </c>
      <c r="B2824" t="s">
        <v>406</v>
      </c>
      <c r="C2824" s="2">
        <v>45596</v>
      </c>
      <c r="D2824" s="91">
        <v>0</v>
      </c>
      <c r="E2824" t="s">
        <v>26</v>
      </c>
      <c r="F2824">
        <v>4015810</v>
      </c>
      <c r="G2824" t="s">
        <v>788</v>
      </c>
      <c r="H2824">
        <v>0</v>
      </c>
      <c r="I2824">
        <v>0</v>
      </c>
      <c r="J2824">
        <v>0</v>
      </c>
      <c r="L2824" s="91"/>
      <c r="M2824"/>
    </row>
    <row r="2825" spans="1:13" hidden="1" x14ac:dyDescent="0.25">
      <c r="A2825" t="s">
        <v>106</v>
      </c>
      <c r="B2825" t="s">
        <v>56</v>
      </c>
      <c r="C2825" s="2">
        <v>45597</v>
      </c>
      <c r="D2825" s="91">
        <v>0</v>
      </c>
      <c r="E2825" t="s">
        <v>5</v>
      </c>
      <c r="F2825">
        <v>4015811</v>
      </c>
      <c r="G2825" t="s">
        <v>788</v>
      </c>
      <c r="H2825">
        <v>0</v>
      </c>
      <c r="I2825">
        <v>0</v>
      </c>
      <c r="J2825">
        <v>0</v>
      </c>
      <c r="L2825" s="91"/>
      <c r="M2825"/>
    </row>
    <row r="2826" spans="1:13" hidden="1" x14ac:dyDescent="0.25">
      <c r="A2826" t="s">
        <v>106</v>
      </c>
      <c r="B2826" t="s">
        <v>581</v>
      </c>
      <c r="C2826" s="2">
        <v>45596</v>
      </c>
      <c r="D2826" s="91">
        <v>0</v>
      </c>
      <c r="E2826" t="s">
        <v>5</v>
      </c>
      <c r="F2826">
        <v>4015821</v>
      </c>
      <c r="G2826" t="s">
        <v>788</v>
      </c>
      <c r="H2826">
        <v>0</v>
      </c>
      <c r="I2826">
        <v>0</v>
      </c>
      <c r="J2826">
        <v>0</v>
      </c>
      <c r="L2826" s="91"/>
      <c r="M2826"/>
    </row>
    <row r="2827" spans="1:13" hidden="1" x14ac:dyDescent="0.25">
      <c r="A2827" t="s">
        <v>106</v>
      </c>
      <c r="B2827" t="s">
        <v>55</v>
      </c>
      <c r="C2827" s="2">
        <v>45596</v>
      </c>
      <c r="D2827" s="91">
        <v>0</v>
      </c>
      <c r="E2827" t="s">
        <v>5</v>
      </c>
      <c r="F2827">
        <v>4015831</v>
      </c>
      <c r="G2827" t="s">
        <v>788</v>
      </c>
      <c r="H2827">
        <v>0</v>
      </c>
      <c r="I2827">
        <v>0</v>
      </c>
      <c r="J2827">
        <v>0</v>
      </c>
      <c r="L2827" s="91"/>
      <c r="M2827"/>
    </row>
    <row r="2828" spans="1:13" hidden="1" x14ac:dyDescent="0.25">
      <c r="A2828" t="s">
        <v>106</v>
      </c>
      <c r="B2828" t="s">
        <v>55</v>
      </c>
      <c r="C2828" s="2">
        <v>45596</v>
      </c>
      <c r="D2828" s="91">
        <v>0</v>
      </c>
      <c r="E2828" t="s">
        <v>5</v>
      </c>
      <c r="F2828">
        <v>4015832</v>
      </c>
      <c r="G2828" t="s">
        <v>788</v>
      </c>
      <c r="H2828">
        <v>0</v>
      </c>
      <c r="I2828">
        <v>0</v>
      </c>
      <c r="J2828">
        <v>0</v>
      </c>
      <c r="L2828" s="91"/>
      <c r="M2828"/>
    </row>
    <row r="2829" spans="1:13" hidden="1" x14ac:dyDescent="0.25">
      <c r="A2829" t="s">
        <v>92</v>
      </c>
      <c r="B2829" t="s">
        <v>582</v>
      </c>
      <c r="C2829" s="2">
        <v>45596</v>
      </c>
      <c r="D2829" s="91">
        <v>5.5</v>
      </c>
      <c r="E2829" t="s">
        <v>26</v>
      </c>
      <c r="F2829">
        <v>4015834</v>
      </c>
      <c r="G2829" t="s">
        <v>788</v>
      </c>
      <c r="H2829">
        <v>5.5</v>
      </c>
      <c r="I2829">
        <v>0</v>
      </c>
      <c r="J2829">
        <v>0</v>
      </c>
      <c r="L2829" s="91"/>
      <c r="M2829"/>
    </row>
    <row r="2830" spans="1:13" hidden="1" x14ac:dyDescent="0.25">
      <c r="A2830" t="s">
        <v>92</v>
      </c>
      <c r="B2830" t="s">
        <v>432</v>
      </c>
      <c r="C2830" s="2">
        <v>45597</v>
      </c>
      <c r="D2830" s="91">
        <v>5.5</v>
      </c>
      <c r="E2830" t="s">
        <v>26</v>
      </c>
      <c r="F2830">
        <v>4015835</v>
      </c>
      <c r="G2830" t="s">
        <v>788</v>
      </c>
      <c r="H2830">
        <v>5.5</v>
      </c>
      <c r="I2830">
        <v>0</v>
      </c>
      <c r="J2830">
        <v>0</v>
      </c>
      <c r="L2830" s="91"/>
      <c r="M2830"/>
    </row>
    <row r="2831" spans="1:13" hidden="1" x14ac:dyDescent="0.25">
      <c r="A2831" t="s">
        <v>92</v>
      </c>
      <c r="B2831" t="s">
        <v>55</v>
      </c>
      <c r="C2831" s="2">
        <v>45596</v>
      </c>
      <c r="D2831" s="91">
        <v>5</v>
      </c>
      <c r="E2831" t="s">
        <v>5</v>
      </c>
      <c r="F2831">
        <v>4015836</v>
      </c>
      <c r="G2831" t="s">
        <v>788</v>
      </c>
      <c r="H2831">
        <v>5</v>
      </c>
      <c r="I2831">
        <v>0</v>
      </c>
      <c r="J2831">
        <v>0</v>
      </c>
      <c r="L2831" s="91"/>
      <c r="M2831"/>
    </row>
    <row r="2832" spans="1:13" hidden="1" x14ac:dyDescent="0.25">
      <c r="A2832" t="s">
        <v>92</v>
      </c>
      <c r="B2832" t="s">
        <v>55</v>
      </c>
      <c r="C2832" s="2">
        <v>45597</v>
      </c>
      <c r="D2832" s="91">
        <v>5</v>
      </c>
      <c r="E2832" t="s">
        <v>5</v>
      </c>
      <c r="F2832">
        <v>4015837</v>
      </c>
      <c r="G2832" t="s">
        <v>788</v>
      </c>
      <c r="H2832">
        <v>5</v>
      </c>
      <c r="I2832">
        <v>0</v>
      </c>
      <c r="J2832">
        <v>0</v>
      </c>
      <c r="L2832" s="91"/>
      <c r="M2832"/>
    </row>
    <row r="2833" spans="1:13" hidden="1" x14ac:dyDescent="0.25">
      <c r="A2833" t="s">
        <v>106</v>
      </c>
      <c r="B2833" t="s">
        <v>432</v>
      </c>
      <c r="C2833" s="2">
        <v>45595</v>
      </c>
      <c r="D2833" s="91">
        <v>0</v>
      </c>
      <c r="E2833" t="s">
        <v>26</v>
      </c>
      <c r="F2833">
        <v>4015841</v>
      </c>
      <c r="G2833" t="s">
        <v>788</v>
      </c>
      <c r="H2833">
        <v>0</v>
      </c>
      <c r="I2833">
        <v>0</v>
      </c>
      <c r="J2833">
        <v>0</v>
      </c>
      <c r="L2833" s="91"/>
      <c r="M2833"/>
    </row>
    <row r="2834" spans="1:13" hidden="1" x14ac:dyDescent="0.25">
      <c r="A2834" t="s">
        <v>92</v>
      </c>
      <c r="B2834" t="s">
        <v>55</v>
      </c>
      <c r="C2834" s="2">
        <v>45599</v>
      </c>
      <c r="D2834" s="91">
        <v>5.5</v>
      </c>
      <c r="E2834" t="s">
        <v>5</v>
      </c>
      <c r="F2834">
        <v>4015843</v>
      </c>
      <c r="G2834" t="s">
        <v>788</v>
      </c>
      <c r="H2834">
        <v>5.5</v>
      </c>
      <c r="I2834">
        <v>0</v>
      </c>
      <c r="J2834">
        <v>0</v>
      </c>
      <c r="L2834" s="91"/>
      <c r="M2834"/>
    </row>
    <row r="2835" spans="1:13" hidden="1" x14ac:dyDescent="0.25">
      <c r="A2835" t="s">
        <v>92</v>
      </c>
      <c r="B2835" t="s">
        <v>55</v>
      </c>
      <c r="C2835" s="2">
        <v>45599</v>
      </c>
      <c r="D2835" s="91">
        <v>5</v>
      </c>
      <c r="E2835" t="s">
        <v>5</v>
      </c>
      <c r="F2835">
        <v>4015844</v>
      </c>
      <c r="G2835" t="s">
        <v>788</v>
      </c>
      <c r="H2835">
        <v>5</v>
      </c>
      <c r="I2835">
        <v>0</v>
      </c>
      <c r="J2835">
        <v>0</v>
      </c>
      <c r="L2835" s="91"/>
      <c r="M2835"/>
    </row>
    <row r="2836" spans="1:13" hidden="1" x14ac:dyDescent="0.25">
      <c r="A2836" t="s">
        <v>92</v>
      </c>
      <c r="B2836" t="s">
        <v>432</v>
      </c>
      <c r="C2836" s="2">
        <v>45596</v>
      </c>
      <c r="D2836" s="91">
        <v>0</v>
      </c>
      <c r="E2836" t="s">
        <v>26</v>
      </c>
      <c r="F2836">
        <v>4015847</v>
      </c>
      <c r="G2836" t="s">
        <v>788</v>
      </c>
      <c r="H2836">
        <v>0</v>
      </c>
      <c r="I2836">
        <v>1</v>
      </c>
      <c r="J2836">
        <v>0</v>
      </c>
      <c r="L2836" s="91"/>
      <c r="M2836"/>
    </row>
    <row r="2837" spans="1:13" x14ac:dyDescent="0.25">
      <c r="A2837" t="s">
        <v>31</v>
      </c>
      <c r="B2837" t="s">
        <v>55</v>
      </c>
      <c r="C2837" s="2">
        <v>45599</v>
      </c>
      <c r="D2837" s="91">
        <v>0</v>
      </c>
      <c r="E2837" t="s">
        <v>19</v>
      </c>
      <c r="F2837">
        <v>4015848</v>
      </c>
      <c r="G2837" t="s">
        <v>788</v>
      </c>
      <c r="H2837">
        <v>3.75</v>
      </c>
      <c r="I2837">
        <v>1</v>
      </c>
      <c r="J2837">
        <v>3.75</v>
      </c>
      <c r="L2837" s="91"/>
      <c r="M2837"/>
    </row>
    <row r="2838" spans="1:13" hidden="1" x14ac:dyDescent="0.25">
      <c r="A2838" t="s">
        <v>92</v>
      </c>
      <c r="B2838" t="s">
        <v>444</v>
      </c>
      <c r="C2838" s="2">
        <v>45597</v>
      </c>
      <c r="D2838" s="91">
        <v>0</v>
      </c>
      <c r="E2838" t="s">
        <v>5</v>
      </c>
      <c r="F2838">
        <v>4015849</v>
      </c>
      <c r="G2838" t="s">
        <v>788</v>
      </c>
      <c r="H2838">
        <v>5.5</v>
      </c>
      <c r="I2838">
        <v>1</v>
      </c>
      <c r="J2838">
        <v>5.5</v>
      </c>
      <c r="L2838" s="91"/>
      <c r="M2838"/>
    </row>
    <row r="2839" spans="1:13" hidden="1" x14ac:dyDescent="0.25">
      <c r="A2839" t="s">
        <v>92</v>
      </c>
      <c r="B2839" t="s">
        <v>55</v>
      </c>
      <c r="C2839" s="2">
        <v>45597</v>
      </c>
      <c r="D2839" s="91">
        <v>0</v>
      </c>
      <c r="E2839" t="s">
        <v>5</v>
      </c>
      <c r="F2839">
        <v>4015850</v>
      </c>
      <c r="G2839" t="s">
        <v>788</v>
      </c>
      <c r="H2839">
        <v>0</v>
      </c>
      <c r="I2839">
        <v>0</v>
      </c>
      <c r="J2839">
        <v>0</v>
      </c>
      <c r="L2839" s="91"/>
      <c r="M2839"/>
    </row>
    <row r="2840" spans="1:13" hidden="1" x14ac:dyDescent="0.25">
      <c r="A2840" t="s">
        <v>92</v>
      </c>
      <c r="B2840" t="s">
        <v>406</v>
      </c>
      <c r="C2840" s="2">
        <v>45596</v>
      </c>
      <c r="D2840" s="91">
        <v>5.5</v>
      </c>
      <c r="E2840" t="s">
        <v>26</v>
      </c>
      <c r="F2840">
        <v>4015853</v>
      </c>
      <c r="G2840" t="s">
        <v>788</v>
      </c>
      <c r="H2840">
        <v>5.5</v>
      </c>
      <c r="I2840">
        <v>0</v>
      </c>
      <c r="J2840">
        <v>0</v>
      </c>
      <c r="L2840" s="91"/>
      <c r="M2840"/>
    </row>
    <row r="2841" spans="1:13" hidden="1" x14ac:dyDescent="0.25">
      <c r="A2841" t="s">
        <v>92</v>
      </c>
      <c r="B2841" t="s">
        <v>56</v>
      </c>
      <c r="C2841" s="2">
        <v>45597</v>
      </c>
      <c r="D2841" s="91">
        <v>5.5</v>
      </c>
      <c r="E2841" t="s">
        <v>5</v>
      </c>
      <c r="F2841">
        <v>4015854</v>
      </c>
      <c r="G2841" t="s">
        <v>788</v>
      </c>
      <c r="H2841">
        <v>5.5</v>
      </c>
      <c r="I2841">
        <v>0</v>
      </c>
      <c r="J2841">
        <v>0</v>
      </c>
      <c r="L2841" s="91"/>
      <c r="M2841"/>
    </row>
    <row r="2842" spans="1:13" hidden="1" x14ac:dyDescent="0.25">
      <c r="A2842" t="s">
        <v>92</v>
      </c>
      <c r="B2842" t="s">
        <v>55</v>
      </c>
      <c r="C2842" s="2">
        <v>45598</v>
      </c>
      <c r="D2842" s="91">
        <v>5.5</v>
      </c>
      <c r="E2842" t="s">
        <v>5</v>
      </c>
      <c r="F2842">
        <v>4015855</v>
      </c>
      <c r="G2842" t="s">
        <v>788</v>
      </c>
      <c r="H2842">
        <v>5.5</v>
      </c>
      <c r="I2842">
        <v>0</v>
      </c>
      <c r="J2842">
        <v>0</v>
      </c>
      <c r="L2842" s="91"/>
      <c r="M2842"/>
    </row>
    <row r="2843" spans="1:13" hidden="1" x14ac:dyDescent="0.25">
      <c r="A2843" t="s">
        <v>92</v>
      </c>
      <c r="B2843" t="s">
        <v>55</v>
      </c>
      <c r="C2843" s="2">
        <v>45596</v>
      </c>
      <c r="D2843" s="91">
        <v>5</v>
      </c>
      <c r="E2843" t="s">
        <v>5</v>
      </c>
      <c r="F2843">
        <v>4015856</v>
      </c>
      <c r="G2843" t="s">
        <v>788</v>
      </c>
      <c r="H2843">
        <v>5</v>
      </c>
      <c r="I2843">
        <v>0</v>
      </c>
      <c r="J2843">
        <v>0</v>
      </c>
      <c r="L2843" s="91"/>
      <c r="M2843"/>
    </row>
    <row r="2844" spans="1:13" hidden="1" x14ac:dyDescent="0.25">
      <c r="A2844" t="s">
        <v>92</v>
      </c>
      <c r="B2844" t="s">
        <v>461</v>
      </c>
      <c r="C2844" s="2">
        <v>45597</v>
      </c>
      <c r="D2844" s="91">
        <v>5</v>
      </c>
      <c r="E2844" t="s">
        <v>5</v>
      </c>
      <c r="F2844">
        <v>4015857</v>
      </c>
      <c r="G2844" t="s">
        <v>788</v>
      </c>
      <c r="H2844">
        <v>5</v>
      </c>
      <c r="I2844">
        <v>0</v>
      </c>
      <c r="J2844">
        <v>0</v>
      </c>
      <c r="L2844" s="91"/>
      <c r="M2844"/>
    </row>
    <row r="2845" spans="1:13" hidden="1" x14ac:dyDescent="0.25">
      <c r="A2845" t="s">
        <v>92</v>
      </c>
      <c r="B2845" t="s">
        <v>461</v>
      </c>
      <c r="C2845" s="2">
        <v>45598</v>
      </c>
      <c r="D2845" s="91">
        <v>5</v>
      </c>
      <c r="E2845" t="s">
        <v>5</v>
      </c>
      <c r="F2845">
        <v>4015858</v>
      </c>
      <c r="G2845" t="s">
        <v>788</v>
      </c>
      <c r="H2845">
        <v>5</v>
      </c>
      <c r="I2845">
        <v>0</v>
      </c>
      <c r="J2845">
        <v>0</v>
      </c>
      <c r="L2845" s="91"/>
      <c r="M2845"/>
    </row>
    <row r="2846" spans="1:13" hidden="1" x14ac:dyDescent="0.25">
      <c r="A2846" t="s">
        <v>92</v>
      </c>
      <c r="B2846" t="s">
        <v>392</v>
      </c>
      <c r="C2846" s="2">
        <v>45596</v>
      </c>
      <c r="D2846" s="91">
        <v>5</v>
      </c>
      <c r="E2846" t="s">
        <v>5</v>
      </c>
      <c r="F2846">
        <v>4015872</v>
      </c>
      <c r="G2846" t="s">
        <v>788</v>
      </c>
      <c r="H2846">
        <v>5</v>
      </c>
      <c r="I2846">
        <v>0</v>
      </c>
      <c r="J2846">
        <v>0</v>
      </c>
      <c r="L2846" s="91"/>
      <c r="M2846"/>
    </row>
    <row r="2847" spans="1:13" x14ac:dyDescent="0.25">
      <c r="A2847" t="s">
        <v>31</v>
      </c>
      <c r="B2847" t="s">
        <v>55</v>
      </c>
      <c r="C2847" s="2">
        <v>45596</v>
      </c>
      <c r="D2847" s="91">
        <v>0</v>
      </c>
      <c r="E2847" t="s">
        <v>19</v>
      </c>
      <c r="F2847">
        <v>4015876</v>
      </c>
      <c r="G2847" t="s">
        <v>788</v>
      </c>
      <c r="H2847">
        <v>3.75</v>
      </c>
      <c r="I2847">
        <v>1</v>
      </c>
      <c r="J2847">
        <v>3.75</v>
      </c>
      <c r="L2847" s="91"/>
      <c r="M2847"/>
    </row>
    <row r="2848" spans="1:13" x14ac:dyDescent="0.25">
      <c r="A2848" t="s">
        <v>31</v>
      </c>
      <c r="B2848" t="s">
        <v>55</v>
      </c>
      <c r="C2848" s="2">
        <v>45596</v>
      </c>
      <c r="D2848" s="91">
        <v>0</v>
      </c>
      <c r="E2848" t="s">
        <v>5</v>
      </c>
      <c r="F2848">
        <v>4015878</v>
      </c>
      <c r="G2848" t="s">
        <v>788</v>
      </c>
      <c r="H2848">
        <v>3.75</v>
      </c>
      <c r="I2848">
        <v>1</v>
      </c>
      <c r="J2848">
        <v>3.75</v>
      </c>
      <c r="L2848" s="91"/>
      <c r="M2848"/>
    </row>
    <row r="2849" spans="1:13" hidden="1" x14ac:dyDescent="0.25">
      <c r="A2849" t="s">
        <v>106</v>
      </c>
      <c r="B2849" t="s">
        <v>370</v>
      </c>
      <c r="C2849" s="2">
        <v>45597</v>
      </c>
      <c r="D2849" s="91">
        <v>5</v>
      </c>
      <c r="E2849" t="s">
        <v>5</v>
      </c>
      <c r="F2849">
        <v>4015879</v>
      </c>
      <c r="G2849" t="s">
        <v>788</v>
      </c>
      <c r="H2849">
        <v>5</v>
      </c>
      <c r="I2849">
        <v>0</v>
      </c>
      <c r="J2849">
        <v>0</v>
      </c>
      <c r="L2849" s="91"/>
      <c r="M2849"/>
    </row>
    <row r="2850" spans="1:13" hidden="1" x14ac:dyDescent="0.25">
      <c r="A2850" t="s">
        <v>106</v>
      </c>
      <c r="B2850" t="s">
        <v>60</v>
      </c>
      <c r="C2850" s="2">
        <v>45596</v>
      </c>
      <c r="D2850" s="91">
        <v>0</v>
      </c>
      <c r="E2850" t="s">
        <v>5</v>
      </c>
      <c r="F2850">
        <v>4015882</v>
      </c>
      <c r="G2850" t="s">
        <v>788</v>
      </c>
      <c r="H2850">
        <v>0</v>
      </c>
      <c r="I2850">
        <v>0</v>
      </c>
      <c r="J2850">
        <v>0</v>
      </c>
      <c r="L2850" s="91"/>
      <c r="M2850"/>
    </row>
    <row r="2851" spans="1:13" x14ac:dyDescent="0.25">
      <c r="A2851" t="s">
        <v>31</v>
      </c>
      <c r="B2851" t="s">
        <v>55</v>
      </c>
      <c r="C2851" s="2">
        <v>45596</v>
      </c>
      <c r="D2851" s="91">
        <v>0</v>
      </c>
      <c r="E2851" t="s">
        <v>19</v>
      </c>
      <c r="F2851">
        <v>4015884</v>
      </c>
      <c r="G2851" t="s">
        <v>788</v>
      </c>
      <c r="H2851">
        <v>3.75</v>
      </c>
      <c r="I2851">
        <v>1</v>
      </c>
      <c r="J2851">
        <v>3.75</v>
      </c>
      <c r="L2851" s="91"/>
      <c r="M2851"/>
    </row>
    <row r="2852" spans="1:13" x14ac:dyDescent="0.25">
      <c r="A2852" t="s">
        <v>31</v>
      </c>
      <c r="B2852" t="s">
        <v>55</v>
      </c>
      <c r="C2852" s="2">
        <v>45598</v>
      </c>
      <c r="D2852" s="91">
        <v>0</v>
      </c>
      <c r="E2852" t="s">
        <v>19</v>
      </c>
      <c r="F2852">
        <v>4015885</v>
      </c>
      <c r="G2852" t="s">
        <v>788</v>
      </c>
      <c r="H2852">
        <v>3.75</v>
      </c>
      <c r="I2852">
        <v>1</v>
      </c>
      <c r="J2852">
        <v>3.75</v>
      </c>
      <c r="L2852" s="91"/>
      <c r="M2852"/>
    </row>
    <row r="2853" spans="1:13" x14ac:dyDescent="0.25">
      <c r="A2853" t="s">
        <v>31</v>
      </c>
      <c r="B2853" t="s">
        <v>55</v>
      </c>
      <c r="C2853" s="2">
        <v>45596</v>
      </c>
      <c r="D2853" s="91">
        <v>0</v>
      </c>
      <c r="E2853" t="s">
        <v>5</v>
      </c>
      <c r="F2853">
        <v>4015889</v>
      </c>
      <c r="G2853" t="s">
        <v>788</v>
      </c>
      <c r="H2853">
        <v>3.75</v>
      </c>
      <c r="I2853">
        <v>1</v>
      </c>
      <c r="J2853">
        <v>3.75</v>
      </c>
      <c r="L2853" s="91"/>
      <c r="M2853"/>
    </row>
    <row r="2854" spans="1:13" x14ac:dyDescent="0.25">
      <c r="A2854" t="s">
        <v>31</v>
      </c>
      <c r="B2854" t="s">
        <v>55</v>
      </c>
      <c r="C2854" s="2">
        <v>45598</v>
      </c>
      <c r="D2854" s="91">
        <v>3.75</v>
      </c>
      <c r="E2854" t="s">
        <v>19</v>
      </c>
      <c r="F2854">
        <v>4015890</v>
      </c>
      <c r="G2854" t="s">
        <v>788</v>
      </c>
      <c r="H2854">
        <v>3.75</v>
      </c>
      <c r="I2854">
        <v>0</v>
      </c>
      <c r="J2854">
        <v>0</v>
      </c>
      <c r="L2854" s="91"/>
      <c r="M2854"/>
    </row>
    <row r="2855" spans="1:13" hidden="1" x14ac:dyDescent="0.25">
      <c r="A2855" t="s">
        <v>92</v>
      </c>
      <c r="B2855" t="s">
        <v>331</v>
      </c>
      <c r="C2855" s="2">
        <v>45599</v>
      </c>
      <c r="D2855" s="91">
        <v>5.5</v>
      </c>
      <c r="E2855" t="s">
        <v>5</v>
      </c>
      <c r="F2855">
        <v>4015894</v>
      </c>
      <c r="G2855" t="s">
        <v>788</v>
      </c>
      <c r="H2855">
        <v>5.5</v>
      </c>
      <c r="I2855">
        <v>0</v>
      </c>
      <c r="J2855">
        <v>0</v>
      </c>
      <c r="L2855" s="91"/>
      <c r="M2855"/>
    </row>
    <row r="2856" spans="1:13" hidden="1" x14ac:dyDescent="0.25">
      <c r="A2856" t="s">
        <v>92</v>
      </c>
      <c r="B2856" t="s">
        <v>331</v>
      </c>
      <c r="C2856" s="2">
        <v>45599</v>
      </c>
      <c r="D2856" s="91">
        <v>0</v>
      </c>
      <c r="E2856" t="s">
        <v>5</v>
      </c>
      <c r="F2856">
        <v>4015895</v>
      </c>
      <c r="G2856" t="s">
        <v>788</v>
      </c>
      <c r="H2856">
        <v>0</v>
      </c>
      <c r="I2856">
        <v>0</v>
      </c>
      <c r="J2856">
        <v>0</v>
      </c>
      <c r="L2856" s="91"/>
      <c r="M2856"/>
    </row>
    <row r="2857" spans="1:13" x14ac:dyDescent="0.25">
      <c r="A2857" t="s">
        <v>31</v>
      </c>
      <c r="B2857" t="s">
        <v>55</v>
      </c>
      <c r="C2857" s="2">
        <v>45596</v>
      </c>
      <c r="D2857" s="91">
        <v>0</v>
      </c>
      <c r="E2857" t="s">
        <v>19</v>
      </c>
      <c r="F2857">
        <v>4015897</v>
      </c>
      <c r="G2857" t="s">
        <v>788</v>
      </c>
      <c r="H2857">
        <v>3.75</v>
      </c>
      <c r="I2857">
        <v>1</v>
      </c>
      <c r="J2857">
        <v>3.75</v>
      </c>
      <c r="L2857" s="91"/>
      <c r="M2857"/>
    </row>
    <row r="2858" spans="1:13" x14ac:dyDescent="0.25">
      <c r="A2858" t="s">
        <v>31</v>
      </c>
      <c r="B2858" t="s">
        <v>333</v>
      </c>
      <c r="C2858" s="2">
        <v>45596</v>
      </c>
      <c r="D2858" s="91">
        <v>3.75</v>
      </c>
      <c r="E2858" t="s">
        <v>5</v>
      </c>
      <c r="F2858">
        <v>4015898</v>
      </c>
      <c r="G2858" t="s">
        <v>788</v>
      </c>
      <c r="H2858">
        <v>3.75</v>
      </c>
      <c r="I2858">
        <v>0</v>
      </c>
      <c r="J2858">
        <v>0</v>
      </c>
      <c r="L2858" s="91"/>
      <c r="M2858"/>
    </row>
    <row r="2859" spans="1:13" hidden="1" x14ac:dyDescent="0.25">
      <c r="A2859" t="s">
        <v>106</v>
      </c>
      <c r="B2859" t="s">
        <v>55</v>
      </c>
      <c r="C2859" s="2">
        <v>45598</v>
      </c>
      <c r="D2859" s="91">
        <v>5</v>
      </c>
      <c r="E2859" t="s">
        <v>5</v>
      </c>
      <c r="F2859">
        <v>4015902</v>
      </c>
      <c r="G2859" t="s">
        <v>788</v>
      </c>
      <c r="H2859">
        <v>5</v>
      </c>
      <c r="I2859">
        <v>0</v>
      </c>
      <c r="J2859">
        <v>0</v>
      </c>
      <c r="L2859" s="91"/>
      <c r="M2859"/>
    </row>
    <row r="2860" spans="1:13" hidden="1" x14ac:dyDescent="0.25">
      <c r="A2860" t="s">
        <v>106</v>
      </c>
      <c r="B2860" t="s">
        <v>55</v>
      </c>
      <c r="C2860" s="2">
        <v>45596</v>
      </c>
      <c r="D2860" s="91">
        <v>5</v>
      </c>
      <c r="E2860" t="s">
        <v>5</v>
      </c>
      <c r="F2860">
        <v>4015907</v>
      </c>
      <c r="G2860" t="s">
        <v>788</v>
      </c>
      <c r="H2860">
        <v>5</v>
      </c>
      <c r="I2860">
        <v>0</v>
      </c>
      <c r="J2860">
        <v>0</v>
      </c>
      <c r="L2860" s="91"/>
      <c r="M2860"/>
    </row>
    <row r="2861" spans="1:13" hidden="1" x14ac:dyDescent="0.25">
      <c r="A2861" t="s">
        <v>92</v>
      </c>
      <c r="B2861" t="s">
        <v>60</v>
      </c>
      <c r="C2861" s="2">
        <v>45596</v>
      </c>
      <c r="D2861" s="91">
        <v>3.75</v>
      </c>
      <c r="E2861" t="s">
        <v>5</v>
      </c>
      <c r="F2861">
        <v>4015910</v>
      </c>
      <c r="G2861" t="s">
        <v>788</v>
      </c>
      <c r="H2861">
        <v>3.75</v>
      </c>
      <c r="I2861">
        <v>0</v>
      </c>
      <c r="J2861">
        <v>0</v>
      </c>
      <c r="L2861" s="91"/>
      <c r="M2861"/>
    </row>
    <row r="2862" spans="1:13" hidden="1" x14ac:dyDescent="0.25">
      <c r="A2862" t="s">
        <v>92</v>
      </c>
      <c r="B2862" t="s">
        <v>60</v>
      </c>
      <c r="C2862" s="2">
        <v>45596</v>
      </c>
      <c r="D2862" s="91">
        <v>5</v>
      </c>
      <c r="E2862" t="s">
        <v>5</v>
      </c>
      <c r="F2862">
        <v>4015911</v>
      </c>
      <c r="G2862" t="s">
        <v>788</v>
      </c>
      <c r="H2862">
        <v>5</v>
      </c>
      <c r="I2862">
        <v>0</v>
      </c>
      <c r="J2862">
        <v>0</v>
      </c>
      <c r="L2862" s="91"/>
      <c r="M2862"/>
    </row>
    <row r="2863" spans="1:13" hidden="1" x14ac:dyDescent="0.25">
      <c r="A2863" t="s">
        <v>92</v>
      </c>
      <c r="B2863" t="s">
        <v>56</v>
      </c>
      <c r="C2863" s="2">
        <v>45596</v>
      </c>
      <c r="D2863" s="91">
        <v>5.5</v>
      </c>
      <c r="E2863" t="s">
        <v>5</v>
      </c>
      <c r="F2863">
        <v>4015920</v>
      </c>
      <c r="G2863" t="s">
        <v>788</v>
      </c>
      <c r="H2863">
        <v>5.5</v>
      </c>
      <c r="I2863">
        <v>0</v>
      </c>
      <c r="J2863">
        <v>0</v>
      </c>
      <c r="L2863" s="91"/>
      <c r="M2863"/>
    </row>
    <row r="2864" spans="1:13" hidden="1" x14ac:dyDescent="0.25">
      <c r="A2864" t="s">
        <v>106</v>
      </c>
      <c r="B2864" t="s">
        <v>392</v>
      </c>
      <c r="C2864" s="2">
        <v>45596</v>
      </c>
      <c r="D2864" s="91">
        <v>5</v>
      </c>
      <c r="E2864" t="s">
        <v>26</v>
      </c>
      <c r="F2864">
        <v>4015962</v>
      </c>
      <c r="G2864" t="s">
        <v>788</v>
      </c>
      <c r="H2864">
        <v>5</v>
      </c>
      <c r="I2864">
        <v>0</v>
      </c>
      <c r="J2864">
        <v>0</v>
      </c>
      <c r="L2864" s="91"/>
      <c r="M2864"/>
    </row>
    <row r="2865" spans="1:13" hidden="1" x14ac:dyDescent="0.25">
      <c r="A2865" t="s">
        <v>106</v>
      </c>
      <c r="B2865" t="s">
        <v>392</v>
      </c>
      <c r="C2865" s="2">
        <v>45596</v>
      </c>
      <c r="D2865" s="91">
        <v>5</v>
      </c>
      <c r="E2865" t="s">
        <v>5</v>
      </c>
      <c r="F2865">
        <v>4015963</v>
      </c>
      <c r="G2865" t="s">
        <v>788</v>
      </c>
      <c r="H2865">
        <v>5</v>
      </c>
      <c r="I2865">
        <v>0</v>
      </c>
      <c r="J2865">
        <v>0</v>
      </c>
      <c r="L2865" s="91"/>
      <c r="M2865"/>
    </row>
    <row r="2866" spans="1:13" x14ac:dyDescent="0.25">
      <c r="A2866" t="s">
        <v>31</v>
      </c>
      <c r="B2866" t="s">
        <v>55</v>
      </c>
      <c r="C2866" s="2">
        <v>45596</v>
      </c>
      <c r="D2866" s="91">
        <v>3.75</v>
      </c>
      <c r="E2866" t="s">
        <v>19</v>
      </c>
      <c r="F2866">
        <v>4015967</v>
      </c>
      <c r="G2866" t="s">
        <v>788</v>
      </c>
      <c r="H2866">
        <v>3.75</v>
      </c>
      <c r="I2866">
        <v>0</v>
      </c>
      <c r="J2866">
        <v>0</v>
      </c>
      <c r="L2866" s="91"/>
      <c r="M2866"/>
    </row>
    <row r="2867" spans="1:13" x14ac:dyDescent="0.25">
      <c r="A2867" t="s">
        <v>31</v>
      </c>
      <c r="B2867" t="s">
        <v>734</v>
      </c>
      <c r="C2867" s="2">
        <v>45596</v>
      </c>
      <c r="D2867" s="91">
        <v>0</v>
      </c>
      <c r="E2867" t="s">
        <v>5</v>
      </c>
      <c r="F2867">
        <v>4015968</v>
      </c>
      <c r="G2867" t="s">
        <v>788</v>
      </c>
      <c r="H2867">
        <v>3.75</v>
      </c>
      <c r="I2867">
        <v>1</v>
      </c>
      <c r="J2867">
        <v>3.75</v>
      </c>
      <c r="L2867" s="91"/>
      <c r="M2867"/>
    </row>
    <row r="2868" spans="1:13" hidden="1" x14ac:dyDescent="0.25">
      <c r="A2868" t="s">
        <v>106</v>
      </c>
      <c r="B2868" t="s">
        <v>582</v>
      </c>
      <c r="C2868" s="2">
        <v>45596</v>
      </c>
      <c r="D2868" s="91">
        <v>0</v>
      </c>
      <c r="E2868" t="s">
        <v>26</v>
      </c>
      <c r="F2868">
        <v>4015969</v>
      </c>
      <c r="G2868" t="s">
        <v>788</v>
      </c>
      <c r="H2868">
        <v>0</v>
      </c>
      <c r="I2868">
        <v>0</v>
      </c>
      <c r="J2868">
        <v>0</v>
      </c>
      <c r="L2868" s="91"/>
      <c r="M2868"/>
    </row>
    <row r="2869" spans="1:13" hidden="1" x14ac:dyDescent="0.25">
      <c r="A2869" t="s">
        <v>92</v>
      </c>
      <c r="B2869" t="s">
        <v>60</v>
      </c>
      <c r="C2869" s="2">
        <v>45598</v>
      </c>
      <c r="D2869" s="91">
        <v>5.5</v>
      </c>
      <c r="E2869" t="s">
        <v>5</v>
      </c>
      <c r="F2869">
        <v>4015987</v>
      </c>
      <c r="G2869" t="s">
        <v>788</v>
      </c>
      <c r="H2869">
        <v>5.5</v>
      </c>
      <c r="I2869">
        <v>0</v>
      </c>
      <c r="J2869">
        <v>0</v>
      </c>
      <c r="L2869" s="91"/>
      <c r="M2869"/>
    </row>
    <row r="2870" spans="1:13" hidden="1" x14ac:dyDescent="0.25">
      <c r="A2870" t="s">
        <v>92</v>
      </c>
      <c r="B2870" t="s">
        <v>55</v>
      </c>
      <c r="C2870" s="2">
        <v>45599</v>
      </c>
      <c r="D2870" s="91">
        <v>0</v>
      </c>
      <c r="E2870" t="s">
        <v>5</v>
      </c>
      <c r="F2870">
        <v>4015988</v>
      </c>
      <c r="G2870" t="s">
        <v>788</v>
      </c>
      <c r="H2870">
        <v>0</v>
      </c>
      <c r="I2870">
        <v>0</v>
      </c>
      <c r="J2870">
        <v>0</v>
      </c>
      <c r="L2870" s="91"/>
      <c r="M2870"/>
    </row>
    <row r="2871" spans="1:13" hidden="1" x14ac:dyDescent="0.25">
      <c r="A2871" t="s">
        <v>106</v>
      </c>
      <c r="B2871" t="s">
        <v>444</v>
      </c>
      <c r="C2871" s="2">
        <v>45596</v>
      </c>
      <c r="D2871" s="91">
        <v>0</v>
      </c>
      <c r="E2871" t="s">
        <v>5</v>
      </c>
      <c r="F2871">
        <v>4015995</v>
      </c>
      <c r="G2871" t="s">
        <v>788</v>
      </c>
      <c r="H2871">
        <v>0</v>
      </c>
      <c r="I2871">
        <v>0</v>
      </c>
      <c r="J2871">
        <v>0</v>
      </c>
      <c r="L2871" s="91"/>
      <c r="M2871"/>
    </row>
    <row r="2872" spans="1:13" x14ac:dyDescent="0.25">
      <c r="A2872" t="s">
        <v>31</v>
      </c>
      <c r="B2872" t="s">
        <v>55</v>
      </c>
      <c r="C2872" s="2">
        <v>45596</v>
      </c>
      <c r="D2872" s="91">
        <v>0</v>
      </c>
      <c r="E2872" t="s">
        <v>5</v>
      </c>
      <c r="F2872">
        <v>4016016</v>
      </c>
      <c r="G2872" t="s">
        <v>788</v>
      </c>
      <c r="H2872">
        <v>3.75</v>
      </c>
      <c r="I2872">
        <v>1</v>
      </c>
      <c r="J2872">
        <v>3.75</v>
      </c>
      <c r="L2872" s="91"/>
      <c r="M2872"/>
    </row>
    <row r="2873" spans="1:13" x14ac:dyDescent="0.25">
      <c r="A2873" t="s">
        <v>31</v>
      </c>
      <c r="B2873" t="s">
        <v>55</v>
      </c>
      <c r="C2873" s="2">
        <v>45596</v>
      </c>
      <c r="D2873" s="91">
        <v>0</v>
      </c>
      <c r="E2873" t="s">
        <v>5</v>
      </c>
      <c r="F2873">
        <v>4016017</v>
      </c>
      <c r="G2873" t="s">
        <v>788</v>
      </c>
      <c r="H2873">
        <v>3.75</v>
      </c>
      <c r="I2873">
        <v>1</v>
      </c>
      <c r="J2873">
        <v>3.75</v>
      </c>
      <c r="L2873" s="91"/>
      <c r="M2873"/>
    </row>
    <row r="2874" spans="1:13" x14ac:dyDescent="0.25">
      <c r="A2874" t="s">
        <v>31</v>
      </c>
      <c r="B2874" t="s">
        <v>390</v>
      </c>
      <c r="C2874" s="2">
        <v>45597</v>
      </c>
      <c r="D2874" s="91">
        <v>0</v>
      </c>
      <c r="E2874" t="s">
        <v>5</v>
      </c>
      <c r="F2874">
        <v>4016018</v>
      </c>
      <c r="G2874" t="s">
        <v>788</v>
      </c>
      <c r="H2874">
        <v>3.75</v>
      </c>
      <c r="I2874">
        <v>1</v>
      </c>
      <c r="J2874">
        <v>3.75</v>
      </c>
      <c r="L2874" s="91"/>
      <c r="M2874"/>
    </row>
    <row r="2875" spans="1:13" x14ac:dyDescent="0.25">
      <c r="A2875" t="s">
        <v>31</v>
      </c>
      <c r="B2875" t="s">
        <v>734</v>
      </c>
      <c r="C2875" s="2">
        <v>45597</v>
      </c>
      <c r="D2875" s="91">
        <v>0</v>
      </c>
      <c r="E2875" t="s">
        <v>5</v>
      </c>
      <c r="F2875">
        <v>4016020</v>
      </c>
      <c r="G2875" t="s">
        <v>788</v>
      </c>
      <c r="H2875">
        <v>3.75</v>
      </c>
      <c r="I2875">
        <v>1</v>
      </c>
      <c r="J2875">
        <v>3.75</v>
      </c>
      <c r="L2875" s="91"/>
      <c r="M2875"/>
    </row>
    <row r="2876" spans="1:13" hidden="1" x14ac:dyDescent="0.25">
      <c r="A2876" t="s">
        <v>106</v>
      </c>
      <c r="B2876" t="s">
        <v>55</v>
      </c>
      <c r="C2876" s="2">
        <v>45598</v>
      </c>
      <c r="D2876" s="91">
        <v>5</v>
      </c>
      <c r="E2876" t="s">
        <v>5</v>
      </c>
      <c r="F2876">
        <v>4016027</v>
      </c>
      <c r="G2876" t="s">
        <v>788</v>
      </c>
      <c r="H2876">
        <v>5</v>
      </c>
      <c r="I2876">
        <v>0</v>
      </c>
      <c r="J2876">
        <v>0</v>
      </c>
      <c r="L2876" s="91"/>
      <c r="M2876"/>
    </row>
    <row r="2877" spans="1:13" hidden="1" x14ac:dyDescent="0.25">
      <c r="A2877" t="s">
        <v>106</v>
      </c>
      <c r="B2877" t="s">
        <v>406</v>
      </c>
      <c r="C2877" s="2">
        <v>45598</v>
      </c>
      <c r="D2877" s="91">
        <v>0</v>
      </c>
      <c r="E2877" t="s">
        <v>26</v>
      </c>
      <c r="F2877">
        <v>4016028</v>
      </c>
      <c r="G2877" t="s">
        <v>788</v>
      </c>
      <c r="H2877">
        <v>0</v>
      </c>
      <c r="I2877">
        <v>0</v>
      </c>
      <c r="J2877">
        <v>0</v>
      </c>
      <c r="L2877" s="91"/>
      <c r="M2877"/>
    </row>
    <row r="2878" spans="1:13" hidden="1" x14ac:dyDescent="0.25">
      <c r="A2878" t="s">
        <v>106</v>
      </c>
      <c r="B2878" t="s">
        <v>55</v>
      </c>
      <c r="C2878" s="2">
        <v>45599</v>
      </c>
      <c r="D2878" s="91">
        <v>5</v>
      </c>
      <c r="E2878" t="s">
        <v>5</v>
      </c>
      <c r="F2878">
        <v>4016029</v>
      </c>
      <c r="G2878" t="s">
        <v>788</v>
      </c>
      <c r="H2878">
        <v>5</v>
      </c>
      <c r="I2878">
        <v>0</v>
      </c>
      <c r="J2878">
        <v>0</v>
      </c>
      <c r="L2878" s="91"/>
      <c r="M2878"/>
    </row>
    <row r="2879" spans="1:13" hidden="1" x14ac:dyDescent="0.25">
      <c r="A2879" t="s">
        <v>106</v>
      </c>
      <c r="B2879" t="s">
        <v>392</v>
      </c>
      <c r="C2879" s="2">
        <v>45599</v>
      </c>
      <c r="D2879" s="91">
        <v>0</v>
      </c>
      <c r="E2879" t="s">
        <v>5</v>
      </c>
      <c r="F2879">
        <v>4016030</v>
      </c>
      <c r="G2879" t="s">
        <v>788</v>
      </c>
      <c r="H2879">
        <v>0</v>
      </c>
      <c r="I2879">
        <v>0</v>
      </c>
      <c r="J2879">
        <v>0</v>
      </c>
      <c r="L2879" s="91"/>
      <c r="M2879"/>
    </row>
    <row r="2880" spans="1:13" hidden="1" x14ac:dyDescent="0.25">
      <c r="A2880" t="s">
        <v>92</v>
      </c>
      <c r="B2880" t="s">
        <v>390</v>
      </c>
      <c r="C2880" s="2">
        <v>45596</v>
      </c>
      <c r="D2880" s="91">
        <v>0</v>
      </c>
      <c r="E2880" t="s">
        <v>5</v>
      </c>
      <c r="F2880">
        <v>4016031</v>
      </c>
      <c r="G2880" t="s">
        <v>788</v>
      </c>
      <c r="H2880">
        <v>0</v>
      </c>
      <c r="I2880">
        <v>0</v>
      </c>
      <c r="J2880">
        <v>0</v>
      </c>
      <c r="L2880" s="91"/>
      <c r="M2880"/>
    </row>
    <row r="2881" spans="1:13" hidden="1" x14ac:dyDescent="0.25">
      <c r="A2881" t="s">
        <v>92</v>
      </c>
      <c r="B2881" t="s">
        <v>470</v>
      </c>
      <c r="C2881" s="2">
        <v>45596</v>
      </c>
      <c r="D2881" s="91">
        <v>5.5</v>
      </c>
      <c r="E2881" t="s">
        <v>5</v>
      </c>
      <c r="F2881">
        <v>4016032</v>
      </c>
      <c r="G2881" t="s">
        <v>788</v>
      </c>
      <c r="H2881">
        <v>5.5</v>
      </c>
      <c r="I2881">
        <v>0</v>
      </c>
      <c r="J2881">
        <v>0</v>
      </c>
      <c r="L2881" s="91"/>
      <c r="M2881"/>
    </row>
    <row r="2882" spans="1:13" hidden="1" x14ac:dyDescent="0.25">
      <c r="A2882" t="s">
        <v>106</v>
      </c>
      <c r="B2882" t="s">
        <v>582</v>
      </c>
      <c r="C2882" s="2">
        <v>45596</v>
      </c>
      <c r="D2882" s="91">
        <v>0</v>
      </c>
      <c r="E2882" t="s">
        <v>26</v>
      </c>
      <c r="F2882">
        <v>4016053</v>
      </c>
      <c r="G2882" t="s">
        <v>788</v>
      </c>
      <c r="H2882">
        <v>0</v>
      </c>
      <c r="I2882">
        <v>0</v>
      </c>
      <c r="J2882">
        <v>0</v>
      </c>
      <c r="L2882" s="91"/>
      <c r="M2882"/>
    </row>
    <row r="2883" spans="1:13" hidden="1" x14ac:dyDescent="0.25">
      <c r="A2883" t="s">
        <v>106</v>
      </c>
      <c r="B2883" t="s">
        <v>406</v>
      </c>
      <c r="C2883" s="2">
        <v>45596</v>
      </c>
      <c r="D2883" s="91">
        <v>0</v>
      </c>
      <c r="E2883" t="s">
        <v>26</v>
      </c>
      <c r="F2883">
        <v>4016054</v>
      </c>
      <c r="G2883" t="s">
        <v>788</v>
      </c>
      <c r="H2883">
        <v>0</v>
      </c>
      <c r="I2883">
        <v>0</v>
      </c>
      <c r="J2883">
        <v>0</v>
      </c>
      <c r="L2883" s="91"/>
      <c r="M2883"/>
    </row>
    <row r="2884" spans="1:13" x14ac:dyDescent="0.25">
      <c r="A2884" t="s">
        <v>31</v>
      </c>
      <c r="B2884" t="s">
        <v>55</v>
      </c>
      <c r="C2884" s="2">
        <v>45596</v>
      </c>
      <c r="D2884" s="91">
        <v>0</v>
      </c>
      <c r="E2884" t="s">
        <v>19</v>
      </c>
      <c r="F2884">
        <v>4016067</v>
      </c>
      <c r="G2884" t="s">
        <v>788</v>
      </c>
      <c r="H2884">
        <v>3.75</v>
      </c>
      <c r="I2884">
        <v>1</v>
      </c>
      <c r="J2884">
        <v>3.75</v>
      </c>
      <c r="L2884" s="91"/>
      <c r="M2884"/>
    </row>
    <row r="2885" spans="1:13" x14ac:dyDescent="0.25">
      <c r="A2885" t="s">
        <v>31</v>
      </c>
      <c r="B2885" t="s">
        <v>55</v>
      </c>
      <c r="C2885" s="2">
        <v>45596</v>
      </c>
      <c r="D2885" s="91">
        <v>0</v>
      </c>
      <c r="E2885" t="s">
        <v>19</v>
      </c>
      <c r="F2885">
        <v>4016068</v>
      </c>
      <c r="G2885" t="s">
        <v>788</v>
      </c>
      <c r="H2885">
        <v>3.75</v>
      </c>
      <c r="I2885">
        <v>1</v>
      </c>
      <c r="J2885">
        <v>3.75</v>
      </c>
      <c r="L2885" s="91"/>
      <c r="M2885"/>
    </row>
    <row r="2886" spans="1:13" hidden="1" x14ac:dyDescent="0.25">
      <c r="A2886" t="s">
        <v>106</v>
      </c>
      <c r="B2886" t="s">
        <v>470</v>
      </c>
      <c r="C2886" s="2">
        <v>45597</v>
      </c>
      <c r="D2886" s="91">
        <v>0</v>
      </c>
      <c r="E2886" t="s">
        <v>5</v>
      </c>
      <c r="F2886">
        <v>4016070</v>
      </c>
      <c r="G2886" t="s">
        <v>788</v>
      </c>
      <c r="H2886">
        <v>5</v>
      </c>
      <c r="I2886">
        <v>1</v>
      </c>
      <c r="J2886">
        <v>5</v>
      </c>
      <c r="L2886" s="91"/>
      <c r="M2886"/>
    </row>
    <row r="2887" spans="1:13" hidden="1" x14ac:dyDescent="0.25">
      <c r="A2887" t="s">
        <v>106</v>
      </c>
      <c r="B2887" t="s">
        <v>406</v>
      </c>
      <c r="C2887" s="2">
        <v>45598</v>
      </c>
      <c r="D2887" s="91">
        <v>0</v>
      </c>
      <c r="E2887" t="s">
        <v>26</v>
      </c>
      <c r="F2887">
        <v>4016072</v>
      </c>
      <c r="G2887" t="s">
        <v>788</v>
      </c>
      <c r="H2887">
        <v>0</v>
      </c>
      <c r="I2887">
        <v>0</v>
      </c>
      <c r="J2887">
        <v>0</v>
      </c>
      <c r="L2887" s="91"/>
      <c r="M2887"/>
    </row>
    <row r="2888" spans="1:13" hidden="1" x14ac:dyDescent="0.25">
      <c r="A2888" t="s">
        <v>106</v>
      </c>
      <c r="B2888" t="s">
        <v>55</v>
      </c>
      <c r="C2888" s="2">
        <v>45595</v>
      </c>
      <c r="D2888" s="91">
        <v>5</v>
      </c>
      <c r="E2888" t="s">
        <v>19</v>
      </c>
      <c r="F2888">
        <v>4016075</v>
      </c>
      <c r="G2888" t="s">
        <v>788</v>
      </c>
      <c r="H2888">
        <v>5</v>
      </c>
      <c r="I2888">
        <v>0</v>
      </c>
      <c r="J2888">
        <v>0</v>
      </c>
      <c r="L2888" s="91"/>
      <c r="M2888"/>
    </row>
    <row r="2889" spans="1:13" hidden="1" x14ac:dyDescent="0.25">
      <c r="A2889" t="s">
        <v>92</v>
      </c>
      <c r="B2889" t="s">
        <v>432</v>
      </c>
      <c r="C2889" s="2">
        <v>45598</v>
      </c>
      <c r="D2889" s="91">
        <v>5.5</v>
      </c>
      <c r="E2889" t="s">
        <v>26</v>
      </c>
      <c r="F2889">
        <v>4016076</v>
      </c>
      <c r="G2889" t="s">
        <v>788</v>
      </c>
      <c r="H2889">
        <v>5.5</v>
      </c>
      <c r="I2889">
        <v>0</v>
      </c>
      <c r="J2889">
        <v>0</v>
      </c>
      <c r="L2889" s="91"/>
      <c r="M2889"/>
    </row>
    <row r="2890" spans="1:13" hidden="1" x14ac:dyDescent="0.25">
      <c r="A2890" t="s">
        <v>92</v>
      </c>
      <c r="B2890" t="s">
        <v>406</v>
      </c>
      <c r="C2890" s="2">
        <v>45598</v>
      </c>
      <c r="D2890" s="91">
        <v>5.5</v>
      </c>
      <c r="E2890" t="s">
        <v>26</v>
      </c>
      <c r="F2890">
        <v>4016077</v>
      </c>
      <c r="G2890" t="s">
        <v>788</v>
      </c>
      <c r="H2890">
        <v>5.5</v>
      </c>
      <c r="I2890">
        <v>0</v>
      </c>
      <c r="J2890">
        <v>0</v>
      </c>
      <c r="L2890" s="91"/>
      <c r="M2890"/>
    </row>
    <row r="2891" spans="1:13" hidden="1" x14ac:dyDescent="0.25">
      <c r="A2891" t="s">
        <v>92</v>
      </c>
      <c r="B2891" t="s">
        <v>406</v>
      </c>
      <c r="C2891" s="2">
        <v>45598</v>
      </c>
      <c r="D2891" s="91">
        <v>5</v>
      </c>
      <c r="E2891" t="s">
        <v>26</v>
      </c>
      <c r="F2891">
        <v>4016574</v>
      </c>
      <c r="G2891" t="s">
        <v>788</v>
      </c>
      <c r="H2891">
        <v>5</v>
      </c>
      <c r="I2891">
        <v>0</v>
      </c>
      <c r="J2891">
        <v>0</v>
      </c>
      <c r="L2891" s="91"/>
      <c r="M2891"/>
    </row>
    <row r="2892" spans="1:13" hidden="1" x14ac:dyDescent="0.25">
      <c r="A2892" t="s">
        <v>92</v>
      </c>
      <c r="B2892" t="s">
        <v>331</v>
      </c>
      <c r="C2892" s="2">
        <v>45598</v>
      </c>
      <c r="D2892" s="91">
        <v>5</v>
      </c>
      <c r="E2892" t="s">
        <v>5</v>
      </c>
      <c r="F2892">
        <v>4016575</v>
      </c>
      <c r="G2892" t="s">
        <v>788</v>
      </c>
      <c r="H2892">
        <v>5</v>
      </c>
      <c r="I2892">
        <v>0</v>
      </c>
      <c r="J2892">
        <v>0</v>
      </c>
      <c r="L2892" s="91"/>
      <c r="M2892"/>
    </row>
    <row r="2893" spans="1:13" hidden="1" x14ac:dyDescent="0.25">
      <c r="A2893" t="s">
        <v>106</v>
      </c>
      <c r="B2893" t="s">
        <v>444</v>
      </c>
      <c r="C2893" s="2">
        <v>45597</v>
      </c>
      <c r="D2893" s="91">
        <v>5</v>
      </c>
      <c r="E2893" t="s">
        <v>5</v>
      </c>
      <c r="F2893">
        <v>4016576</v>
      </c>
      <c r="G2893" t="s">
        <v>788</v>
      </c>
      <c r="H2893">
        <v>5</v>
      </c>
      <c r="I2893">
        <v>0</v>
      </c>
      <c r="J2893">
        <v>0</v>
      </c>
      <c r="L2893" s="91"/>
      <c r="M2893"/>
    </row>
    <row r="2894" spans="1:13" hidden="1" x14ac:dyDescent="0.25">
      <c r="A2894" t="s">
        <v>106</v>
      </c>
      <c r="B2894" t="s">
        <v>331</v>
      </c>
      <c r="C2894" s="2">
        <v>45597</v>
      </c>
      <c r="D2894" s="91">
        <v>5</v>
      </c>
      <c r="E2894" t="s">
        <v>5</v>
      </c>
      <c r="F2894">
        <v>4016577</v>
      </c>
      <c r="G2894" t="s">
        <v>788</v>
      </c>
      <c r="H2894">
        <v>5</v>
      </c>
      <c r="I2894">
        <v>0</v>
      </c>
      <c r="J2894">
        <v>0</v>
      </c>
      <c r="L2894" s="91"/>
      <c r="M2894"/>
    </row>
    <row r="2895" spans="1:13" hidden="1" x14ac:dyDescent="0.25">
      <c r="A2895" t="s">
        <v>106</v>
      </c>
      <c r="B2895" t="s">
        <v>406</v>
      </c>
      <c r="C2895" s="2">
        <v>45597</v>
      </c>
      <c r="D2895" s="91">
        <v>0</v>
      </c>
      <c r="E2895" t="s">
        <v>26</v>
      </c>
      <c r="F2895">
        <v>4016580</v>
      </c>
      <c r="G2895" t="s">
        <v>788</v>
      </c>
      <c r="H2895">
        <v>0</v>
      </c>
      <c r="I2895">
        <v>0</v>
      </c>
      <c r="J2895">
        <v>0</v>
      </c>
      <c r="L2895" s="91"/>
      <c r="M2895"/>
    </row>
    <row r="2896" spans="1:13" hidden="1" x14ac:dyDescent="0.25">
      <c r="A2896" t="s">
        <v>106</v>
      </c>
      <c r="B2896" t="s">
        <v>331</v>
      </c>
      <c r="C2896" s="2">
        <v>45599</v>
      </c>
      <c r="D2896" s="91">
        <v>0</v>
      </c>
      <c r="E2896" t="s">
        <v>5</v>
      </c>
      <c r="F2896">
        <v>4016582</v>
      </c>
      <c r="G2896" t="s">
        <v>788</v>
      </c>
      <c r="H2896">
        <v>0</v>
      </c>
      <c r="I2896">
        <v>0</v>
      </c>
      <c r="J2896">
        <v>0</v>
      </c>
      <c r="L2896" s="91"/>
      <c r="M2896"/>
    </row>
    <row r="2897" spans="1:13" hidden="1" x14ac:dyDescent="0.25">
      <c r="A2897" t="s">
        <v>106</v>
      </c>
      <c r="B2897" t="s">
        <v>56</v>
      </c>
      <c r="C2897" s="2">
        <v>45597</v>
      </c>
      <c r="D2897" s="91">
        <v>5</v>
      </c>
      <c r="E2897" t="s">
        <v>5</v>
      </c>
      <c r="F2897">
        <v>4016584</v>
      </c>
      <c r="G2897" t="s">
        <v>788</v>
      </c>
      <c r="H2897">
        <v>5</v>
      </c>
      <c r="I2897">
        <v>0</v>
      </c>
      <c r="J2897">
        <v>0</v>
      </c>
      <c r="L2897" s="91"/>
      <c r="M2897"/>
    </row>
    <row r="2898" spans="1:13" hidden="1" x14ac:dyDescent="0.25">
      <c r="A2898" t="s">
        <v>92</v>
      </c>
      <c r="B2898" t="s">
        <v>392</v>
      </c>
      <c r="C2898" s="2">
        <v>45597</v>
      </c>
      <c r="D2898" s="91">
        <v>5.5</v>
      </c>
      <c r="E2898" t="s">
        <v>26</v>
      </c>
      <c r="F2898">
        <v>4016589</v>
      </c>
      <c r="G2898" t="s">
        <v>788</v>
      </c>
      <c r="H2898">
        <v>5.5</v>
      </c>
      <c r="I2898">
        <v>0</v>
      </c>
      <c r="J2898">
        <v>0</v>
      </c>
      <c r="L2898" s="91"/>
      <c r="M2898"/>
    </row>
    <row r="2899" spans="1:13" hidden="1" x14ac:dyDescent="0.25">
      <c r="A2899" t="s">
        <v>92</v>
      </c>
      <c r="B2899" t="s">
        <v>470</v>
      </c>
      <c r="C2899" s="2">
        <v>45597</v>
      </c>
      <c r="D2899" s="91">
        <v>5</v>
      </c>
      <c r="E2899" t="s">
        <v>5</v>
      </c>
      <c r="F2899">
        <v>4016590</v>
      </c>
      <c r="G2899" t="s">
        <v>788</v>
      </c>
      <c r="H2899">
        <v>5</v>
      </c>
      <c r="I2899">
        <v>0</v>
      </c>
      <c r="J2899">
        <v>0</v>
      </c>
      <c r="L2899" s="91"/>
      <c r="M2899"/>
    </row>
    <row r="2900" spans="1:13" x14ac:dyDescent="0.25">
      <c r="A2900" t="s">
        <v>31</v>
      </c>
      <c r="B2900" t="s">
        <v>55</v>
      </c>
      <c r="C2900" s="2">
        <v>45597</v>
      </c>
      <c r="D2900" s="91">
        <v>0</v>
      </c>
      <c r="E2900" t="s">
        <v>19</v>
      </c>
      <c r="F2900">
        <v>4016612</v>
      </c>
      <c r="G2900" t="s">
        <v>788</v>
      </c>
      <c r="H2900">
        <v>0</v>
      </c>
      <c r="I2900">
        <v>0</v>
      </c>
      <c r="J2900">
        <v>0</v>
      </c>
      <c r="L2900" s="91"/>
      <c r="M2900"/>
    </row>
    <row r="2901" spans="1:13" x14ac:dyDescent="0.25">
      <c r="A2901" t="s">
        <v>31</v>
      </c>
      <c r="B2901" t="s">
        <v>55</v>
      </c>
      <c r="C2901" s="2">
        <v>45597</v>
      </c>
      <c r="D2901" s="91">
        <v>0</v>
      </c>
      <c r="E2901" t="s">
        <v>19</v>
      </c>
      <c r="F2901">
        <v>4016613</v>
      </c>
      <c r="G2901" t="s">
        <v>788</v>
      </c>
      <c r="H2901">
        <v>0</v>
      </c>
      <c r="I2901">
        <v>0</v>
      </c>
      <c r="J2901">
        <v>0</v>
      </c>
      <c r="L2901" s="91"/>
      <c r="M2901"/>
    </row>
    <row r="2902" spans="1:13" hidden="1" x14ac:dyDescent="0.25">
      <c r="A2902" t="s">
        <v>106</v>
      </c>
      <c r="B2902" t="s">
        <v>581</v>
      </c>
      <c r="C2902" s="2">
        <v>45597</v>
      </c>
      <c r="D2902" s="91">
        <v>0</v>
      </c>
      <c r="E2902" t="s">
        <v>5</v>
      </c>
      <c r="F2902">
        <v>4016615</v>
      </c>
      <c r="G2902" t="s">
        <v>788</v>
      </c>
      <c r="H2902">
        <v>5</v>
      </c>
      <c r="I2902">
        <v>1</v>
      </c>
      <c r="J2902">
        <v>5</v>
      </c>
      <c r="L2902" s="91"/>
      <c r="M2902"/>
    </row>
    <row r="2903" spans="1:13" hidden="1" x14ac:dyDescent="0.25">
      <c r="A2903" t="s">
        <v>106</v>
      </c>
      <c r="B2903" t="s">
        <v>461</v>
      </c>
      <c r="C2903" s="2">
        <v>45597</v>
      </c>
      <c r="D2903" s="91">
        <v>0</v>
      </c>
      <c r="E2903" t="s">
        <v>5</v>
      </c>
      <c r="F2903">
        <v>4016616</v>
      </c>
      <c r="G2903" t="s">
        <v>788</v>
      </c>
      <c r="H2903">
        <v>0</v>
      </c>
      <c r="I2903">
        <v>0</v>
      </c>
      <c r="J2903">
        <v>0</v>
      </c>
      <c r="L2903" s="91"/>
      <c r="M2903"/>
    </row>
    <row r="2904" spans="1:13" hidden="1" x14ac:dyDescent="0.25">
      <c r="A2904" t="s">
        <v>106</v>
      </c>
      <c r="B2904" t="s">
        <v>55</v>
      </c>
      <c r="C2904" s="2">
        <v>45597</v>
      </c>
      <c r="D2904" s="91">
        <v>5</v>
      </c>
      <c r="E2904" t="s">
        <v>5</v>
      </c>
      <c r="F2904">
        <v>4016617</v>
      </c>
      <c r="G2904" t="s">
        <v>788</v>
      </c>
      <c r="H2904">
        <v>5</v>
      </c>
      <c r="I2904">
        <v>0</v>
      </c>
      <c r="J2904">
        <v>0</v>
      </c>
      <c r="L2904" s="91"/>
      <c r="M2904"/>
    </row>
    <row r="2905" spans="1:13" x14ac:dyDescent="0.25">
      <c r="A2905" t="s">
        <v>31</v>
      </c>
      <c r="B2905" t="s">
        <v>55</v>
      </c>
      <c r="C2905" s="2">
        <v>45597</v>
      </c>
      <c r="D2905" s="91">
        <v>0</v>
      </c>
      <c r="E2905" t="s">
        <v>19</v>
      </c>
      <c r="F2905">
        <v>4016631</v>
      </c>
      <c r="G2905" t="s">
        <v>788</v>
      </c>
      <c r="H2905">
        <v>3.75</v>
      </c>
      <c r="I2905">
        <v>1</v>
      </c>
      <c r="J2905">
        <v>3.75</v>
      </c>
      <c r="L2905" s="91"/>
      <c r="M2905"/>
    </row>
    <row r="2906" spans="1:13" hidden="1" x14ac:dyDescent="0.25">
      <c r="A2906" t="s">
        <v>92</v>
      </c>
      <c r="B2906" t="s">
        <v>60</v>
      </c>
      <c r="C2906" s="2">
        <v>45597</v>
      </c>
      <c r="D2906" s="91">
        <v>0</v>
      </c>
      <c r="E2906" t="s">
        <v>5</v>
      </c>
      <c r="F2906">
        <v>4016633</v>
      </c>
      <c r="G2906" t="s">
        <v>788</v>
      </c>
      <c r="H2906">
        <v>3.75</v>
      </c>
      <c r="I2906">
        <v>1</v>
      </c>
      <c r="J2906">
        <v>3.75</v>
      </c>
      <c r="L2906" s="91"/>
      <c r="M2906"/>
    </row>
    <row r="2907" spans="1:13" x14ac:dyDescent="0.25">
      <c r="A2907" t="s">
        <v>31</v>
      </c>
      <c r="B2907" t="s">
        <v>55</v>
      </c>
      <c r="C2907" s="2">
        <v>45597</v>
      </c>
      <c r="D2907" s="91">
        <v>0</v>
      </c>
      <c r="E2907" t="s">
        <v>19</v>
      </c>
      <c r="F2907">
        <v>4016637</v>
      </c>
      <c r="G2907" t="s">
        <v>788</v>
      </c>
      <c r="H2907">
        <v>3.75</v>
      </c>
      <c r="I2907">
        <v>1</v>
      </c>
      <c r="J2907">
        <v>3.75</v>
      </c>
      <c r="L2907" s="91"/>
      <c r="M2907"/>
    </row>
    <row r="2908" spans="1:13" x14ac:dyDescent="0.25">
      <c r="A2908" t="s">
        <v>31</v>
      </c>
      <c r="B2908" t="s">
        <v>734</v>
      </c>
      <c r="C2908" s="2">
        <v>45597</v>
      </c>
      <c r="D2908" s="91">
        <v>0</v>
      </c>
      <c r="E2908" t="s">
        <v>5</v>
      </c>
      <c r="F2908">
        <v>4016638</v>
      </c>
      <c r="G2908" t="s">
        <v>788</v>
      </c>
      <c r="H2908">
        <v>3.75</v>
      </c>
      <c r="I2908">
        <v>1</v>
      </c>
      <c r="J2908">
        <v>3.75</v>
      </c>
      <c r="L2908" s="91"/>
      <c r="M2908"/>
    </row>
    <row r="2909" spans="1:13" x14ac:dyDescent="0.25">
      <c r="A2909" t="s">
        <v>31</v>
      </c>
      <c r="B2909" t="s">
        <v>55</v>
      </c>
      <c r="C2909" s="2">
        <v>45596</v>
      </c>
      <c r="D2909" s="91">
        <v>3.75</v>
      </c>
      <c r="E2909" t="s">
        <v>19</v>
      </c>
      <c r="F2909">
        <v>4016643</v>
      </c>
      <c r="G2909" t="s">
        <v>788</v>
      </c>
      <c r="H2909">
        <v>3.75</v>
      </c>
      <c r="I2909">
        <v>0</v>
      </c>
      <c r="J2909">
        <v>0</v>
      </c>
      <c r="L2909" s="91"/>
      <c r="M2909"/>
    </row>
    <row r="2910" spans="1:13" x14ac:dyDescent="0.25">
      <c r="A2910" t="s">
        <v>31</v>
      </c>
      <c r="B2910" t="s">
        <v>55</v>
      </c>
      <c r="C2910" s="2">
        <v>45596</v>
      </c>
      <c r="D2910" s="91">
        <v>3.75</v>
      </c>
      <c r="E2910" t="s">
        <v>19</v>
      </c>
      <c r="F2910">
        <v>4016644</v>
      </c>
      <c r="G2910" t="s">
        <v>788</v>
      </c>
      <c r="H2910">
        <v>3.75</v>
      </c>
      <c r="I2910">
        <v>0</v>
      </c>
      <c r="J2910">
        <v>0</v>
      </c>
      <c r="L2910" s="91"/>
      <c r="M2910"/>
    </row>
    <row r="2911" spans="1:13" hidden="1" x14ac:dyDescent="0.25">
      <c r="A2911" t="s">
        <v>92</v>
      </c>
      <c r="B2911" t="s">
        <v>432</v>
      </c>
      <c r="C2911" s="2">
        <v>45597</v>
      </c>
      <c r="D2911" s="91">
        <v>5.5</v>
      </c>
      <c r="E2911" t="s">
        <v>26</v>
      </c>
      <c r="F2911">
        <v>4016657</v>
      </c>
      <c r="G2911" t="s">
        <v>788</v>
      </c>
      <c r="H2911">
        <v>5.5</v>
      </c>
      <c r="I2911">
        <v>0</v>
      </c>
      <c r="J2911">
        <v>0</v>
      </c>
      <c r="L2911" s="91"/>
      <c r="M2911"/>
    </row>
    <row r="2912" spans="1:13" x14ac:dyDescent="0.25">
      <c r="A2912" t="s">
        <v>31</v>
      </c>
      <c r="B2912" t="s">
        <v>698</v>
      </c>
      <c r="C2912" s="2">
        <v>45597</v>
      </c>
      <c r="D2912" s="91">
        <v>0</v>
      </c>
      <c r="E2912" t="s">
        <v>5</v>
      </c>
      <c r="F2912">
        <v>4016660</v>
      </c>
      <c r="G2912" t="s">
        <v>788</v>
      </c>
      <c r="H2912">
        <v>0</v>
      </c>
      <c r="I2912">
        <v>0</v>
      </c>
      <c r="J2912">
        <v>0</v>
      </c>
      <c r="L2912" s="91"/>
      <c r="M2912"/>
    </row>
    <row r="2913" spans="1:13" hidden="1" x14ac:dyDescent="0.25">
      <c r="A2913" t="s">
        <v>106</v>
      </c>
      <c r="B2913" t="s">
        <v>60</v>
      </c>
      <c r="C2913" s="2">
        <v>45597</v>
      </c>
      <c r="D2913" s="91">
        <v>5</v>
      </c>
      <c r="E2913" t="s">
        <v>5</v>
      </c>
      <c r="F2913">
        <v>4016688</v>
      </c>
      <c r="G2913" t="s">
        <v>788</v>
      </c>
      <c r="H2913">
        <v>5</v>
      </c>
      <c r="I2913">
        <v>0</v>
      </c>
      <c r="J2913">
        <v>0</v>
      </c>
      <c r="L2913" s="91"/>
      <c r="M2913"/>
    </row>
    <row r="2914" spans="1:13" hidden="1" x14ac:dyDescent="0.25">
      <c r="A2914" t="s">
        <v>92</v>
      </c>
      <c r="B2914" t="s">
        <v>470</v>
      </c>
      <c r="C2914" s="2">
        <v>45597</v>
      </c>
      <c r="D2914" s="91">
        <v>5.5</v>
      </c>
      <c r="E2914" t="s">
        <v>5</v>
      </c>
      <c r="F2914">
        <v>4016713</v>
      </c>
      <c r="G2914" t="s">
        <v>788</v>
      </c>
      <c r="H2914">
        <v>5.5</v>
      </c>
      <c r="I2914">
        <v>0</v>
      </c>
      <c r="J2914">
        <v>0</v>
      </c>
      <c r="L2914" s="91"/>
      <c r="M2914"/>
    </row>
    <row r="2915" spans="1:13" x14ac:dyDescent="0.25">
      <c r="A2915" t="s">
        <v>31</v>
      </c>
      <c r="B2915" t="s">
        <v>390</v>
      </c>
      <c r="C2915" s="2">
        <v>45597</v>
      </c>
      <c r="D2915" s="91">
        <v>0</v>
      </c>
      <c r="E2915" t="s">
        <v>5</v>
      </c>
      <c r="F2915">
        <v>4016715</v>
      </c>
      <c r="G2915" t="s">
        <v>788</v>
      </c>
      <c r="H2915">
        <v>3.75</v>
      </c>
      <c r="I2915">
        <v>1</v>
      </c>
      <c r="J2915">
        <v>3.75</v>
      </c>
      <c r="L2915" s="91"/>
      <c r="M2915"/>
    </row>
    <row r="2916" spans="1:13" x14ac:dyDescent="0.25">
      <c r="A2916" t="s">
        <v>31</v>
      </c>
      <c r="B2916" t="s">
        <v>698</v>
      </c>
      <c r="C2916" s="2">
        <v>45597</v>
      </c>
      <c r="D2916" s="91">
        <v>3.75</v>
      </c>
      <c r="E2916" t="s">
        <v>5</v>
      </c>
      <c r="F2916">
        <v>4016716</v>
      </c>
      <c r="G2916" t="s">
        <v>788</v>
      </c>
      <c r="H2916">
        <v>3.75</v>
      </c>
      <c r="I2916">
        <v>0</v>
      </c>
      <c r="J2916">
        <v>0</v>
      </c>
      <c r="L2916" s="91"/>
      <c r="M2916"/>
    </row>
    <row r="2917" spans="1:13" hidden="1" x14ac:dyDescent="0.25">
      <c r="A2917" t="s">
        <v>92</v>
      </c>
      <c r="B2917" t="s">
        <v>444</v>
      </c>
      <c r="C2917" s="2">
        <v>45597</v>
      </c>
      <c r="D2917" s="91">
        <v>10</v>
      </c>
      <c r="E2917" t="s">
        <v>5</v>
      </c>
      <c r="F2917">
        <v>4016718</v>
      </c>
      <c r="G2917" t="s">
        <v>788</v>
      </c>
      <c r="H2917">
        <v>10</v>
      </c>
      <c r="I2917">
        <v>0</v>
      </c>
      <c r="J2917">
        <v>0</v>
      </c>
      <c r="L2917" s="91"/>
      <c r="M2917"/>
    </row>
    <row r="2918" spans="1:13" hidden="1" x14ac:dyDescent="0.25">
      <c r="A2918" t="s">
        <v>92</v>
      </c>
      <c r="B2918" t="s">
        <v>60</v>
      </c>
      <c r="C2918" s="2">
        <v>45597</v>
      </c>
      <c r="D2918" s="91">
        <v>5</v>
      </c>
      <c r="E2918" t="s">
        <v>5</v>
      </c>
      <c r="F2918">
        <v>4016721</v>
      </c>
      <c r="G2918" t="s">
        <v>788</v>
      </c>
      <c r="H2918">
        <v>5</v>
      </c>
      <c r="I2918">
        <v>0</v>
      </c>
      <c r="J2918">
        <v>0</v>
      </c>
      <c r="L2918" s="91"/>
      <c r="M2918"/>
    </row>
    <row r="2919" spans="1:13" x14ac:dyDescent="0.25">
      <c r="A2919" t="s">
        <v>31</v>
      </c>
      <c r="B2919" t="s">
        <v>734</v>
      </c>
      <c r="C2919" s="2">
        <v>45597</v>
      </c>
      <c r="D2919" s="91">
        <v>0</v>
      </c>
      <c r="E2919" t="s">
        <v>5</v>
      </c>
      <c r="F2919">
        <v>4016724</v>
      </c>
      <c r="G2919" t="s">
        <v>788</v>
      </c>
      <c r="H2919">
        <v>3.75</v>
      </c>
      <c r="I2919">
        <v>1</v>
      </c>
      <c r="J2919">
        <v>3.75</v>
      </c>
      <c r="L2919" s="91"/>
      <c r="M2919"/>
    </row>
    <row r="2920" spans="1:13" hidden="1" x14ac:dyDescent="0.25">
      <c r="A2920" t="s">
        <v>106</v>
      </c>
      <c r="B2920" t="s">
        <v>55</v>
      </c>
      <c r="C2920" s="2">
        <v>45598</v>
      </c>
      <c r="D2920" s="91">
        <v>0</v>
      </c>
      <c r="E2920" t="s">
        <v>5</v>
      </c>
      <c r="F2920">
        <v>4016726</v>
      </c>
      <c r="G2920" t="s">
        <v>788</v>
      </c>
      <c r="H2920">
        <v>0</v>
      </c>
      <c r="I2920">
        <v>0</v>
      </c>
      <c r="J2920">
        <v>0</v>
      </c>
      <c r="L2920" s="91"/>
      <c r="M2920"/>
    </row>
    <row r="2921" spans="1:13" x14ac:dyDescent="0.25">
      <c r="A2921" t="s">
        <v>31</v>
      </c>
      <c r="B2921" t="s">
        <v>59</v>
      </c>
      <c r="C2921" s="2">
        <v>45597</v>
      </c>
      <c r="D2921" s="91">
        <v>0</v>
      </c>
      <c r="E2921" t="s">
        <v>5</v>
      </c>
      <c r="F2921">
        <v>4016729</v>
      </c>
      <c r="G2921" t="s">
        <v>788</v>
      </c>
      <c r="H2921">
        <v>3.75</v>
      </c>
      <c r="I2921">
        <v>1</v>
      </c>
      <c r="J2921">
        <v>3.75</v>
      </c>
      <c r="L2921" s="91"/>
      <c r="M2921"/>
    </row>
    <row r="2922" spans="1:13" x14ac:dyDescent="0.25">
      <c r="A2922" t="s">
        <v>31</v>
      </c>
      <c r="B2922" t="s">
        <v>698</v>
      </c>
      <c r="C2922" s="2">
        <v>45597</v>
      </c>
      <c r="D2922" s="91">
        <v>3.75</v>
      </c>
      <c r="E2922" t="s">
        <v>5</v>
      </c>
      <c r="F2922">
        <v>4016730</v>
      </c>
      <c r="G2922" t="s">
        <v>788</v>
      </c>
      <c r="H2922">
        <v>3.75</v>
      </c>
      <c r="I2922">
        <v>0</v>
      </c>
      <c r="J2922">
        <v>0</v>
      </c>
      <c r="L2922" s="91"/>
      <c r="M2922"/>
    </row>
    <row r="2923" spans="1:13" hidden="1" x14ac:dyDescent="0.25">
      <c r="A2923" t="s">
        <v>106</v>
      </c>
      <c r="B2923" t="s">
        <v>331</v>
      </c>
      <c r="C2923" s="2">
        <v>45597</v>
      </c>
      <c r="D2923" s="91">
        <v>5</v>
      </c>
      <c r="E2923" t="s">
        <v>5</v>
      </c>
      <c r="F2923">
        <v>4016731</v>
      </c>
      <c r="G2923" t="s">
        <v>788</v>
      </c>
      <c r="H2923">
        <v>5</v>
      </c>
      <c r="I2923">
        <v>0</v>
      </c>
      <c r="J2923">
        <v>0</v>
      </c>
      <c r="L2923" s="91"/>
      <c r="M2923"/>
    </row>
    <row r="2924" spans="1:13" hidden="1" x14ac:dyDescent="0.25">
      <c r="A2924" t="s">
        <v>106</v>
      </c>
      <c r="B2924" t="s">
        <v>581</v>
      </c>
      <c r="C2924" s="2">
        <v>45597</v>
      </c>
      <c r="D2924" s="91">
        <v>5</v>
      </c>
      <c r="E2924" t="s">
        <v>5</v>
      </c>
      <c r="F2924">
        <v>4016732</v>
      </c>
      <c r="G2924" t="s">
        <v>788</v>
      </c>
      <c r="H2924">
        <v>5</v>
      </c>
      <c r="I2924">
        <v>0</v>
      </c>
      <c r="J2924">
        <v>0</v>
      </c>
      <c r="L2924" s="91"/>
      <c r="M2924"/>
    </row>
    <row r="2925" spans="1:13" x14ac:dyDescent="0.25">
      <c r="A2925" t="s">
        <v>31</v>
      </c>
      <c r="B2925" t="s">
        <v>59</v>
      </c>
      <c r="C2925" s="2">
        <v>45597</v>
      </c>
      <c r="D2925" s="91">
        <v>0</v>
      </c>
      <c r="E2925" t="s">
        <v>5</v>
      </c>
      <c r="F2925">
        <v>4016733</v>
      </c>
      <c r="G2925" t="s">
        <v>788</v>
      </c>
      <c r="H2925">
        <v>3.75</v>
      </c>
      <c r="I2925">
        <v>1</v>
      </c>
      <c r="J2925">
        <v>3.75</v>
      </c>
      <c r="L2925" s="91"/>
      <c r="M2925"/>
    </row>
    <row r="2926" spans="1:13" x14ac:dyDescent="0.25">
      <c r="A2926" t="s">
        <v>31</v>
      </c>
      <c r="B2926" t="s">
        <v>59</v>
      </c>
      <c r="C2926" s="2">
        <v>45597</v>
      </c>
      <c r="D2926" s="91">
        <v>0</v>
      </c>
      <c r="E2926" t="s">
        <v>5</v>
      </c>
      <c r="F2926">
        <v>4016734</v>
      </c>
      <c r="G2926" t="s">
        <v>788</v>
      </c>
      <c r="H2926">
        <v>3.75</v>
      </c>
      <c r="I2926">
        <v>1</v>
      </c>
      <c r="J2926">
        <v>3.75</v>
      </c>
      <c r="L2926" s="91"/>
      <c r="M2926"/>
    </row>
    <row r="2927" spans="1:13" hidden="1" x14ac:dyDescent="0.25">
      <c r="A2927" t="s">
        <v>106</v>
      </c>
      <c r="B2927" t="s">
        <v>406</v>
      </c>
      <c r="C2927" s="2">
        <v>45597</v>
      </c>
      <c r="D2927" s="91">
        <v>0</v>
      </c>
      <c r="E2927" t="s">
        <v>26</v>
      </c>
      <c r="F2927">
        <v>4016737</v>
      </c>
      <c r="G2927" t="s">
        <v>788</v>
      </c>
      <c r="H2927">
        <v>0</v>
      </c>
      <c r="I2927">
        <v>0</v>
      </c>
      <c r="J2927">
        <v>0</v>
      </c>
      <c r="L2927" s="91"/>
      <c r="M2927"/>
    </row>
    <row r="2928" spans="1:13" hidden="1" x14ac:dyDescent="0.25">
      <c r="A2928" t="s">
        <v>106</v>
      </c>
      <c r="B2928" t="s">
        <v>406</v>
      </c>
      <c r="C2928" s="2">
        <v>45597</v>
      </c>
      <c r="D2928" s="91">
        <v>0</v>
      </c>
      <c r="E2928" t="s">
        <v>26</v>
      </c>
      <c r="F2928">
        <v>4016739</v>
      </c>
      <c r="G2928" t="s">
        <v>788</v>
      </c>
      <c r="H2928">
        <v>0</v>
      </c>
      <c r="I2928">
        <v>0</v>
      </c>
      <c r="J2928">
        <v>0</v>
      </c>
      <c r="L2928" s="91"/>
      <c r="M2928"/>
    </row>
    <row r="2929" spans="1:13" hidden="1" x14ac:dyDescent="0.25">
      <c r="A2929" t="s">
        <v>106</v>
      </c>
      <c r="B2929" t="s">
        <v>60</v>
      </c>
      <c r="C2929" s="2">
        <v>45597</v>
      </c>
      <c r="D2929" s="91">
        <v>5</v>
      </c>
      <c r="E2929" t="s">
        <v>5</v>
      </c>
      <c r="F2929">
        <v>4016745</v>
      </c>
      <c r="G2929" t="s">
        <v>788</v>
      </c>
      <c r="H2929">
        <v>5</v>
      </c>
      <c r="I2929">
        <v>0</v>
      </c>
      <c r="J2929">
        <v>0</v>
      </c>
      <c r="L2929" s="91"/>
      <c r="M2929"/>
    </row>
    <row r="2930" spans="1:13" hidden="1" x14ac:dyDescent="0.25">
      <c r="A2930" t="s">
        <v>92</v>
      </c>
      <c r="B2930" t="s">
        <v>55</v>
      </c>
      <c r="C2930" s="2">
        <v>45597</v>
      </c>
      <c r="D2930" s="91">
        <v>0</v>
      </c>
      <c r="E2930" t="s">
        <v>5</v>
      </c>
      <c r="F2930">
        <v>4016747</v>
      </c>
      <c r="G2930" t="s">
        <v>788</v>
      </c>
      <c r="H2930">
        <v>0</v>
      </c>
      <c r="I2930">
        <v>0</v>
      </c>
      <c r="J2930">
        <v>0</v>
      </c>
      <c r="L2930" s="91"/>
      <c r="M2930"/>
    </row>
    <row r="2931" spans="1:13" hidden="1" x14ac:dyDescent="0.25">
      <c r="A2931" t="s">
        <v>106</v>
      </c>
      <c r="B2931" t="s">
        <v>331</v>
      </c>
      <c r="C2931" s="2">
        <v>45599</v>
      </c>
      <c r="D2931" s="91">
        <v>5</v>
      </c>
      <c r="E2931" t="s">
        <v>5</v>
      </c>
      <c r="F2931">
        <v>4016750</v>
      </c>
      <c r="G2931" t="s">
        <v>788</v>
      </c>
      <c r="H2931">
        <v>5</v>
      </c>
      <c r="I2931">
        <v>0</v>
      </c>
      <c r="J2931">
        <v>0</v>
      </c>
      <c r="L2931" s="91"/>
      <c r="M2931"/>
    </row>
    <row r="2932" spans="1:13" x14ac:dyDescent="0.25">
      <c r="A2932" t="s">
        <v>31</v>
      </c>
      <c r="B2932" t="s">
        <v>59</v>
      </c>
      <c r="C2932" s="2">
        <v>45597</v>
      </c>
      <c r="D2932" s="91">
        <v>0</v>
      </c>
      <c r="E2932" t="s">
        <v>5</v>
      </c>
      <c r="F2932">
        <v>4016751</v>
      </c>
      <c r="G2932" t="s">
        <v>788</v>
      </c>
      <c r="H2932">
        <v>3.75</v>
      </c>
      <c r="I2932">
        <v>1</v>
      </c>
      <c r="J2932">
        <v>3.75</v>
      </c>
      <c r="L2932" s="91"/>
      <c r="M2932"/>
    </row>
    <row r="2933" spans="1:13" x14ac:dyDescent="0.25">
      <c r="A2933" t="s">
        <v>31</v>
      </c>
      <c r="B2933" t="s">
        <v>59</v>
      </c>
      <c r="C2933" s="2">
        <v>45597</v>
      </c>
      <c r="D2933" s="91">
        <v>0</v>
      </c>
      <c r="E2933" t="s">
        <v>5</v>
      </c>
      <c r="F2933">
        <v>4016752</v>
      </c>
      <c r="G2933" t="s">
        <v>788</v>
      </c>
      <c r="H2933">
        <v>3.75</v>
      </c>
      <c r="I2933">
        <v>1</v>
      </c>
      <c r="J2933">
        <v>3.75</v>
      </c>
      <c r="L2933" s="91"/>
      <c r="M2933"/>
    </row>
    <row r="2934" spans="1:13" x14ac:dyDescent="0.25">
      <c r="A2934" t="s">
        <v>31</v>
      </c>
      <c r="B2934" t="s">
        <v>333</v>
      </c>
      <c r="C2934" s="2">
        <v>45598</v>
      </c>
      <c r="D2934" s="91">
        <v>0</v>
      </c>
      <c r="E2934" t="s">
        <v>5</v>
      </c>
      <c r="F2934">
        <v>4016755</v>
      </c>
      <c r="G2934" t="s">
        <v>788</v>
      </c>
      <c r="H2934">
        <v>3.75</v>
      </c>
      <c r="I2934">
        <v>1</v>
      </c>
      <c r="J2934">
        <v>3.75</v>
      </c>
      <c r="L2934" s="91"/>
      <c r="M2934"/>
    </row>
    <row r="2935" spans="1:13" x14ac:dyDescent="0.25">
      <c r="A2935" t="s">
        <v>31</v>
      </c>
      <c r="B2935" t="s">
        <v>55</v>
      </c>
      <c r="C2935" s="2">
        <v>45598</v>
      </c>
      <c r="D2935" s="91">
        <v>0</v>
      </c>
      <c r="E2935" t="s">
        <v>19</v>
      </c>
      <c r="F2935">
        <v>4016756</v>
      </c>
      <c r="G2935" t="s">
        <v>788</v>
      </c>
      <c r="H2935">
        <v>0</v>
      </c>
      <c r="I2935">
        <v>0</v>
      </c>
      <c r="J2935">
        <v>0</v>
      </c>
      <c r="L2935" s="91"/>
      <c r="M2935"/>
    </row>
    <row r="2936" spans="1:13" hidden="1" x14ac:dyDescent="0.25">
      <c r="A2936" t="s">
        <v>106</v>
      </c>
      <c r="B2936" t="s">
        <v>470</v>
      </c>
      <c r="C2936" s="2">
        <v>45597</v>
      </c>
      <c r="D2936" s="91">
        <v>0</v>
      </c>
      <c r="E2936" t="s">
        <v>5</v>
      </c>
      <c r="F2936">
        <v>4016767</v>
      </c>
      <c r="G2936" t="s">
        <v>788</v>
      </c>
      <c r="H2936">
        <v>0</v>
      </c>
      <c r="I2936">
        <v>0</v>
      </c>
      <c r="J2936">
        <v>0</v>
      </c>
      <c r="L2936" s="91"/>
      <c r="M2936"/>
    </row>
    <row r="2937" spans="1:13" hidden="1" x14ac:dyDescent="0.25">
      <c r="A2937" t="s">
        <v>106</v>
      </c>
      <c r="B2937" t="s">
        <v>470</v>
      </c>
      <c r="C2937" s="2">
        <v>45597</v>
      </c>
      <c r="D2937" s="91">
        <v>0</v>
      </c>
      <c r="E2937" t="s">
        <v>5</v>
      </c>
      <c r="F2937">
        <v>4016768</v>
      </c>
      <c r="G2937" t="s">
        <v>788</v>
      </c>
      <c r="H2937">
        <v>0</v>
      </c>
      <c r="I2937">
        <v>0</v>
      </c>
      <c r="J2937">
        <v>0</v>
      </c>
      <c r="L2937" s="91"/>
      <c r="M2937"/>
    </row>
    <row r="2938" spans="1:13" hidden="1" x14ac:dyDescent="0.25">
      <c r="A2938" t="s">
        <v>106</v>
      </c>
      <c r="B2938" t="s">
        <v>56</v>
      </c>
      <c r="C2938" s="2">
        <v>45597</v>
      </c>
      <c r="D2938" s="91">
        <v>0</v>
      </c>
      <c r="E2938" t="s">
        <v>5</v>
      </c>
      <c r="F2938">
        <v>4016769</v>
      </c>
      <c r="G2938" t="s">
        <v>788</v>
      </c>
      <c r="H2938">
        <v>0</v>
      </c>
      <c r="I2938">
        <v>0</v>
      </c>
      <c r="J2938">
        <v>0</v>
      </c>
      <c r="L2938" s="91"/>
      <c r="M2938"/>
    </row>
    <row r="2939" spans="1:13" hidden="1" x14ac:dyDescent="0.25">
      <c r="A2939" t="s">
        <v>106</v>
      </c>
      <c r="B2939" t="s">
        <v>55</v>
      </c>
      <c r="C2939" s="2">
        <v>45599</v>
      </c>
      <c r="D2939" s="91">
        <v>0</v>
      </c>
      <c r="E2939" t="s">
        <v>19</v>
      </c>
      <c r="F2939">
        <v>4016774</v>
      </c>
      <c r="G2939" t="s">
        <v>788</v>
      </c>
      <c r="H2939">
        <v>0</v>
      </c>
      <c r="I2939">
        <v>0</v>
      </c>
      <c r="J2939">
        <v>0</v>
      </c>
      <c r="L2939" s="91"/>
      <c r="M2939"/>
    </row>
    <row r="2940" spans="1:13" hidden="1" x14ac:dyDescent="0.25">
      <c r="A2940" t="s">
        <v>92</v>
      </c>
      <c r="B2940" t="s">
        <v>392</v>
      </c>
      <c r="C2940" s="2">
        <v>45597</v>
      </c>
      <c r="D2940" s="91">
        <v>0</v>
      </c>
      <c r="E2940" t="s">
        <v>5</v>
      </c>
      <c r="F2940">
        <v>4016775</v>
      </c>
      <c r="G2940" t="s">
        <v>788</v>
      </c>
      <c r="H2940">
        <v>5.5</v>
      </c>
      <c r="I2940">
        <v>1</v>
      </c>
      <c r="J2940">
        <v>5.5</v>
      </c>
      <c r="L2940" s="91"/>
      <c r="M2940"/>
    </row>
    <row r="2941" spans="1:13" hidden="1" x14ac:dyDescent="0.25">
      <c r="A2941" t="s">
        <v>106</v>
      </c>
      <c r="B2941" t="s">
        <v>55</v>
      </c>
      <c r="C2941" s="2">
        <v>45599</v>
      </c>
      <c r="D2941" s="91">
        <v>0</v>
      </c>
      <c r="E2941" t="s">
        <v>19</v>
      </c>
      <c r="F2941">
        <v>4016776</v>
      </c>
      <c r="G2941" t="s">
        <v>788</v>
      </c>
      <c r="H2941">
        <v>0</v>
      </c>
      <c r="I2941">
        <v>0</v>
      </c>
      <c r="J2941">
        <v>0</v>
      </c>
      <c r="L2941" s="91"/>
      <c r="M2941"/>
    </row>
    <row r="2942" spans="1:13" hidden="1" x14ac:dyDescent="0.25">
      <c r="A2942" t="s">
        <v>92</v>
      </c>
      <c r="B2942" t="s">
        <v>331</v>
      </c>
      <c r="C2942" s="2">
        <v>45599</v>
      </c>
      <c r="D2942" s="91">
        <v>5.5</v>
      </c>
      <c r="E2942" t="s">
        <v>5</v>
      </c>
      <c r="F2942">
        <v>4016778</v>
      </c>
      <c r="G2942" t="s">
        <v>788</v>
      </c>
      <c r="H2942">
        <v>5.5</v>
      </c>
      <c r="I2942">
        <v>0</v>
      </c>
      <c r="J2942">
        <v>0</v>
      </c>
      <c r="L2942" s="91"/>
      <c r="M2942"/>
    </row>
    <row r="2943" spans="1:13" hidden="1" x14ac:dyDescent="0.25">
      <c r="A2943" t="s">
        <v>92</v>
      </c>
      <c r="B2943" t="s">
        <v>55</v>
      </c>
      <c r="C2943" s="2">
        <v>45597</v>
      </c>
      <c r="D2943" s="91">
        <v>0</v>
      </c>
      <c r="E2943" t="s">
        <v>5</v>
      </c>
      <c r="F2943">
        <v>4016782</v>
      </c>
      <c r="G2943" t="s">
        <v>788</v>
      </c>
      <c r="H2943">
        <v>5.5</v>
      </c>
      <c r="I2943">
        <v>1</v>
      </c>
      <c r="J2943">
        <v>5.5</v>
      </c>
      <c r="L2943" s="91"/>
      <c r="M2943"/>
    </row>
    <row r="2944" spans="1:13" hidden="1" x14ac:dyDescent="0.25">
      <c r="A2944" t="s">
        <v>92</v>
      </c>
      <c r="B2944" t="s">
        <v>461</v>
      </c>
      <c r="C2944" s="2">
        <v>45597</v>
      </c>
      <c r="D2944" s="91">
        <v>0</v>
      </c>
      <c r="E2944" t="s">
        <v>5</v>
      </c>
      <c r="F2944">
        <v>4016783</v>
      </c>
      <c r="G2944" t="s">
        <v>788</v>
      </c>
      <c r="H2944">
        <v>5</v>
      </c>
      <c r="I2944">
        <v>1</v>
      </c>
      <c r="J2944">
        <v>5</v>
      </c>
      <c r="L2944" s="91"/>
      <c r="M2944"/>
    </row>
    <row r="2945" spans="1:13" hidden="1" x14ac:dyDescent="0.25">
      <c r="A2945" t="s">
        <v>106</v>
      </c>
      <c r="B2945" t="s">
        <v>406</v>
      </c>
      <c r="C2945" s="2">
        <v>45597</v>
      </c>
      <c r="D2945" s="91">
        <v>5</v>
      </c>
      <c r="E2945" t="s">
        <v>26</v>
      </c>
      <c r="F2945">
        <v>4016789</v>
      </c>
      <c r="G2945" t="s">
        <v>788</v>
      </c>
      <c r="H2945">
        <v>5</v>
      </c>
      <c r="I2945">
        <v>0</v>
      </c>
      <c r="J2945">
        <v>0</v>
      </c>
      <c r="L2945" s="91"/>
      <c r="M2945"/>
    </row>
    <row r="2946" spans="1:13" x14ac:dyDescent="0.25">
      <c r="A2946" t="s">
        <v>31</v>
      </c>
      <c r="B2946" t="s">
        <v>336</v>
      </c>
      <c r="C2946" s="2">
        <v>45598</v>
      </c>
      <c r="D2946" s="91">
        <v>3.75</v>
      </c>
      <c r="E2946" t="s">
        <v>5</v>
      </c>
      <c r="F2946">
        <v>4016797</v>
      </c>
      <c r="G2946" t="s">
        <v>788</v>
      </c>
      <c r="H2946">
        <v>3.75</v>
      </c>
      <c r="I2946">
        <v>0</v>
      </c>
      <c r="J2946">
        <v>0</v>
      </c>
      <c r="L2946" s="91"/>
      <c r="M2946"/>
    </row>
    <row r="2947" spans="1:13" x14ac:dyDescent="0.25">
      <c r="A2947" t="s">
        <v>31</v>
      </c>
      <c r="B2947" t="s">
        <v>392</v>
      </c>
      <c r="C2947" s="2">
        <v>45598</v>
      </c>
      <c r="D2947" s="91">
        <v>3.75</v>
      </c>
      <c r="E2947" t="s">
        <v>5</v>
      </c>
      <c r="F2947">
        <v>4016798</v>
      </c>
      <c r="G2947" t="s">
        <v>788</v>
      </c>
      <c r="H2947">
        <v>3.75</v>
      </c>
      <c r="I2947">
        <v>0</v>
      </c>
      <c r="J2947">
        <v>0</v>
      </c>
      <c r="L2947" s="91"/>
      <c r="M2947"/>
    </row>
    <row r="2948" spans="1:13" hidden="1" x14ac:dyDescent="0.25">
      <c r="A2948" t="s">
        <v>106</v>
      </c>
      <c r="B2948" t="s">
        <v>55</v>
      </c>
      <c r="C2948" s="2">
        <v>45599</v>
      </c>
      <c r="D2948" s="91">
        <v>5</v>
      </c>
      <c r="E2948" t="s">
        <v>5</v>
      </c>
      <c r="F2948">
        <v>4016818</v>
      </c>
      <c r="G2948" t="s">
        <v>788</v>
      </c>
      <c r="H2948">
        <v>5</v>
      </c>
      <c r="I2948">
        <v>0</v>
      </c>
      <c r="J2948">
        <v>0</v>
      </c>
      <c r="L2948" s="91"/>
      <c r="M2948"/>
    </row>
    <row r="2949" spans="1:13" hidden="1" x14ac:dyDescent="0.25">
      <c r="A2949" t="s">
        <v>92</v>
      </c>
      <c r="B2949" t="s">
        <v>581</v>
      </c>
      <c r="C2949" s="2">
        <v>45599</v>
      </c>
      <c r="D2949" s="91">
        <v>3</v>
      </c>
      <c r="E2949" t="s">
        <v>5</v>
      </c>
      <c r="F2949">
        <v>4017298</v>
      </c>
      <c r="G2949" t="s">
        <v>788</v>
      </c>
      <c r="H2949">
        <v>3</v>
      </c>
      <c r="I2949">
        <v>0</v>
      </c>
      <c r="J2949">
        <v>0</v>
      </c>
      <c r="L2949" s="91"/>
      <c r="M2949"/>
    </row>
    <row r="2950" spans="1:13" hidden="1" x14ac:dyDescent="0.25">
      <c r="A2950" t="s">
        <v>106</v>
      </c>
      <c r="B2950" t="s">
        <v>331</v>
      </c>
      <c r="C2950" s="2">
        <v>45597</v>
      </c>
      <c r="D2950" s="91">
        <v>5</v>
      </c>
      <c r="E2950" t="s">
        <v>5</v>
      </c>
      <c r="F2950">
        <v>4017304</v>
      </c>
      <c r="G2950" t="s">
        <v>788</v>
      </c>
      <c r="H2950">
        <v>5</v>
      </c>
      <c r="I2950">
        <v>0</v>
      </c>
      <c r="J2950">
        <v>0</v>
      </c>
      <c r="L2950" s="91"/>
      <c r="M2950"/>
    </row>
    <row r="2951" spans="1:13" hidden="1" x14ac:dyDescent="0.25">
      <c r="A2951" t="s">
        <v>106</v>
      </c>
      <c r="B2951" t="s">
        <v>55</v>
      </c>
      <c r="C2951" s="2">
        <v>45599</v>
      </c>
      <c r="D2951" s="91">
        <v>5</v>
      </c>
      <c r="E2951" t="s">
        <v>19</v>
      </c>
      <c r="F2951">
        <v>4017309</v>
      </c>
      <c r="G2951" t="s">
        <v>788</v>
      </c>
      <c r="H2951">
        <v>5</v>
      </c>
      <c r="I2951">
        <v>0</v>
      </c>
      <c r="J2951">
        <v>0</v>
      </c>
      <c r="L2951" s="91"/>
      <c r="M2951"/>
    </row>
    <row r="2952" spans="1:13" x14ac:dyDescent="0.25">
      <c r="A2952" t="s">
        <v>31</v>
      </c>
      <c r="B2952" t="s">
        <v>336</v>
      </c>
      <c r="C2952" s="2">
        <v>45598</v>
      </c>
      <c r="D2952" s="91">
        <v>3.75</v>
      </c>
      <c r="E2952" t="s">
        <v>5</v>
      </c>
      <c r="F2952">
        <v>4017317</v>
      </c>
      <c r="G2952" t="s">
        <v>788</v>
      </c>
      <c r="H2952">
        <v>3.75</v>
      </c>
      <c r="I2952">
        <v>0</v>
      </c>
      <c r="J2952">
        <v>0</v>
      </c>
      <c r="L2952" s="91"/>
      <c r="M2952"/>
    </row>
    <row r="2953" spans="1:13" x14ac:dyDescent="0.25">
      <c r="A2953" t="s">
        <v>31</v>
      </c>
      <c r="B2953" t="s">
        <v>333</v>
      </c>
      <c r="C2953" s="2">
        <v>45598</v>
      </c>
      <c r="D2953" s="91">
        <v>0</v>
      </c>
      <c r="E2953" t="s">
        <v>5</v>
      </c>
      <c r="F2953">
        <v>4017318</v>
      </c>
      <c r="G2953" t="s">
        <v>788</v>
      </c>
      <c r="H2953">
        <v>3.75</v>
      </c>
      <c r="I2953">
        <v>1</v>
      </c>
      <c r="J2953">
        <v>3.75</v>
      </c>
      <c r="L2953" s="91"/>
      <c r="M2953"/>
    </row>
    <row r="2954" spans="1:13" hidden="1" x14ac:dyDescent="0.25">
      <c r="A2954" t="s">
        <v>92</v>
      </c>
      <c r="B2954" t="s">
        <v>55</v>
      </c>
      <c r="C2954" s="2">
        <v>45597</v>
      </c>
      <c r="D2954" s="91">
        <v>5</v>
      </c>
      <c r="E2954" t="s">
        <v>5</v>
      </c>
      <c r="F2954">
        <v>4017358</v>
      </c>
      <c r="G2954" t="s">
        <v>788</v>
      </c>
      <c r="H2954">
        <v>5</v>
      </c>
      <c r="I2954">
        <v>0</v>
      </c>
      <c r="J2954">
        <v>0</v>
      </c>
      <c r="L2954" s="91"/>
      <c r="M2954"/>
    </row>
    <row r="2955" spans="1:13" x14ac:dyDescent="0.25">
      <c r="A2955" t="s">
        <v>31</v>
      </c>
      <c r="B2955" t="s">
        <v>55</v>
      </c>
      <c r="C2955" s="2">
        <v>45598</v>
      </c>
      <c r="D2955" s="91">
        <v>0</v>
      </c>
      <c r="E2955" t="s">
        <v>19</v>
      </c>
      <c r="F2955">
        <v>4017362</v>
      </c>
      <c r="G2955" t="s">
        <v>788</v>
      </c>
      <c r="H2955">
        <v>0</v>
      </c>
      <c r="I2955">
        <v>0</v>
      </c>
      <c r="J2955">
        <v>0</v>
      </c>
      <c r="L2955" s="91"/>
      <c r="M2955"/>
    </row>
    <row r="2956" spans="1:13" hidden="1" x14ac:dyDescent="0.25">
      <c r="A2956" t="s">
        <v>92</v>
      </c>
      <c r="B2956" t="s">
        <v>55</v>
      </c>
      <c r="C2956" s="2">
        <v>45598</v>
      </c>
      <c r="D2956" s="91">
        <v>0</v>
      </c>
      <c r="E2956" t="s">
        <v>5</v>
      </c>
      <c r="F2956">
        <v>4017365</v>
      </c>
      <c r="G2956" t="s">
        <v>788</v>
      </c>
      <c r="H2956">
        <v>0</v>
      </c>
      <c r="I2956">
        <v>0</v>
      </c>
      <c r="J2956">
        <v>0</v>
      </c>
      <c r="L2956" s="91"/>
      <c r="M2956"/>
    </row>
    <row r="2957" spans="1:13" hidden="1" x14ac:dyDescent="0.25">
      <c r="A2957" t="s">
        <v>92</v>
      </c>
      <c r="B2957" t="s">
        <v>55</v>
      </c>
      <c r="C2957" s="2">
        <v>45598</v>
      </c>
      <c r="D2957" s="91">
        <v>0</v>
      </c>
      <c r="E2957" t="s">
        <v>5</v>
      </c>
      <c r="F2957">
        <v>4017366</v>
      </c>
      <c r="G2957" t="s">
        <v>788</v>
      </c>
      <c r="H2957">
        <v>5.5</v>
      </c>
      <c r="I2957">
        <v>1</v>
      </c>
      <c r="J2957">
        <v>5.5</v>
      </c>
      <c r="L2957" s="91"/>
      <c r="M2957"/>
    </row>
    <row r="2958" spans="1:13" hidden="1" x14ac:dyDescent="0.25">
      <c r="A2958" t="s">
        <v>106</v>
      </c>
      <c r="B2958" t="s">
        <v>55</v>
      </c>
      <c r="C2958" s="2">
        <v>45599</v>
      </c>
      <c r="D2958" s="91">
        <v>0</v>
      </c>
      <c r="E2958" t="s">
        <v>5</v>
      </c>
      <c r="F2958">
        <v>4017369</v>
      </c>
      <c r="G2958" t="s">
        <v>788</v>
      </c>
      <c r="H2958">
        <v>0</v>
      </c>
      <c r="I2958">
        <v>0</v>
      </c>
      <c r="J2958">
        <v>0</v>
      </c>
      <c r="L2958" s="91"/>
      <c r="M2958"/>
    </row>
    <row r="2959" spans="1:13" hidden="1" x14ac:dyDescent="0.25">
      <c r="A2959" t="s">
        <v>106</v>
      </c>
      <c r="B2959" t="s">
        <v>392</v>
      </c>
      <c r="C2959" s="2">
        <v>45599</v>
      </c>
      <c r="D2959" s="91">
        <v>0</v>
      </c>
      <c r="E2959" t="s">
        <v>5</v>
      </c>
      <c r="F2959">
        <v>4017371</v>
      </c>
      <c r="G2959" t="s">
        <v>788</v>
      </c>
      <c r="H2959">
        <v>0</v>
      </c>
      <c r="I2959">
        <v>0</v>
      </c>
      <c r="J2959">
        <v>0</v>
      </c>
      <c r="L2959" s="91"/>
      <c r="M2959"/>
    </row>
    <row r="2960" spans="1:13" hidden="1" x14ac:dyDescent="0.25">
      <c r="A2960" t="s">
        <v>92</v>
      </c>
      <c r="B2960" t="s">
        <v>432</v>
      </c>
      <c r="C2960" s="2">
        <v>45598</v>
      </c>
      <c r="D2960" s="91">
        <v>5.5</v>
      </c>
      <c r="E2960" t="s">
        <v>26</v>
      </c>
      <c r="F2960">
        <v>4017392</v>
      </c>
      <c r="G2960" t="s">
        <v>788</v>
      </c>
      <c r="H2960">
        <v>5.5</v>
      </c>
      <c r="I2960">
        <v>0</v>
      </c>
      <c r="J2960">
        <v>0</v>
      </c>
      <c r="L2960" s="91"/>
      <c r="M2960"/>
    </row>
    <row r="2961" spans="1:13" hidden="1" x14ac:dyDescent="0.25">
      <c r="A2961" t="s">
        <v>106</v>
      </c>
      <c r="B2961" t="s">
        <v>55</v>
      </c>
      <c r="C2961" s="2">
        <v>45598</v>
      </c>
      <c r="D2961" s="91">
        <v>0</v>
      </c>
      <c r="E2961" t="s">
        <v>5</v>
      </c>
      <c r="F2961">
        <v>4017397</v>
      </c>
      <c r="G2961" t="s">
        <v>788</v>
      </c>
      <c r="H2961">
        <v>0</v>
      </c>
      <c r="I2961">
        <v>0</v>
      </c>
      <c r="J2961">
        <v>0</v>
      </c>
      <c r="L2961" s="91"/>
      <c r="M2961"/>
    </row>
    <row r="2962" spans="1:13" hidden="1" x14ac:dyDescent="0.25">
      <c r="A2962" t="s">
        <v>92</v>
      </c>
      <c r="B2962" t="s">
        <v>55</v>
      </c>
      <c r="C2962" s="2">
        <v>45598</v>
      </c>
      <c r="D2962" s="91">
        <v>0</v>
      </c>
      <c r="E2962" t="s">
        <v>5</v>
      </c>
      <c r="F2962">
        <v>4017406</v>
      </c>
      <c r="G2962" t="s">
        <v>788</v>
      </c>
      <c r="H2962">
        <v>5.5</v>
      </c>
      <c r="I2962">
        <v>1</v>
      </c>
      <c r="J2962">
        <v>5.5</v>
      </c>
      <c r="L2962" s="91"/>
      <c r="M2962"/>
    </row>
    <row r="2963" spans="1:13" hidden="1" x14ac:dyDescent="0.25">
      <c r="A2963" t="s">
        <v>92</v>
      </c>
      <c r="B2963" t="s">
        <v>55</v>
      </c>
      <c r="C2963" s="2">
        <v>45599</v>
      </c>
      <c r="D2963" s="91">
        <v>5</v>
      </c>
      <c r="E2963" t="s">
        <v>19</v>
      </c>
      <c r="F2963">
        <v>4017410</v>
      </c>
      <c r="G2963" t="s">
        <v>788</v>
      </c>
      <c r="H2963">
        <v>5</v>
      </c>
      <c r="I2963">
        <v>0</v>
      </c>
      <c r="J2963">
        <v>0</v>
      </c>
      <c r="L2963" s="91"/>
      <c r="M2963"/>
    </row>
    <row r="2964" spans="1:13" x14ac:dyDescent="0.25">
      <c r="A2964" t="s">
        <v>31</v>
      </c>
      <c r="B2964" t="s">
        <v>333</v>
      </c>
      <c r="C2964" s="2">
        <v>45598</v>
      </c>
      <c r="D2964" s="91">
        <v>0</v>
      </c>
      <c r="E2964" t="s">
        <v>5</v>
      </c>
      <c r="F2964">
        <v>4017411</v>
      </c>
      <c r="G2964" t="s">
        <v>788</v>
      </c>
      <c r="H2964">
        <v>0</v>
      </c>
      <c r="I2964">
        <v>0</v>
      </c>
      <c r="J2964">
        <v>0</v>
      </c>
      <c r="L2964" s="91"/>
      <c r="M2964"/>
    </row>
    <row r="2965" spans="1:13" x14ac:dyDescent="0.25">
      <c r="A2965" t="s">
        <v>31</v>
      </c>
      <c r="B2965" t="s">
        <v>55</v>
      </c>
      <c r="C2965" s="2">
        <v>45598</v>
      </c>
      <c r="D2965" s="91">
        <v>0</v>
      </c>
      <c r="E2965" t="s">
        <v>19</v>
      </c>
      <c r="F2965">
        <v>4017413</v>
      </c>
      <c r="G2965" t="s">
        <v>788</v>
      </c>
      <c r="H2965">
        <v>3.75</v>
      </c>
      <c r="I2965">
        <v>1</v>
      </c>
      <c r="J2965">
        <v>3.75</v>
      </c>
      <c r="L2965" s="91"/>
      <c r="M2965"/>
    </row>
    <row r="2966" spans="1:13" hidden="1" x14ac:dyDescent="0.25">
      <c r="A2966" t="s">
        <v>106</v>
      </c>
      <c r="B2966" t="s">
        <v>406</v>
      </c>
      <c r="C2966" s="2">
        <v>45597</v>
      </c>
      <c r="D2966" s="91">
        <v>5</v>
      </c>
      <c r="E2966" t="s">
        <v>26</v>
      </c>
      <c r="F2966">
        <v>4017425</v>
      </c>
      <c r="G2966" t="s">
        <v>788</v>
      </c>
      <c r="H2966">
        <v>5</v>
      </c>
      <c r="I2966">
        <v>0</v>
      </c>
      <c r="J2966">
        <v>0</v>
      </c>
      <c r="L2966" s="91"/>
      <c r="M2966"/>
    </row>
    <row r="2967" spans="1:13" hidden="1" x14ac:dyDescent="0.25">
      <c r="A2967" t="s">
        <v>106</v>
      </c>
      <c r="B2967" t="s">
        <v>581</v>
      </c>
      <c r="C2967" s="2">
        <v>45597</v>
      </c>
      <c r="D2967" s="91">
        <v>5</v>
      </c>
      <c r="E2967" t="s">
        <v>5</v>
      </c>
      <c r="F2967">
        <v>4017426</v>
      </c>
      <c r="G2967" t="s">
        <v>788</v>
      </c>
      <c r="H2967">
        <v>5</v>
      </c>
      <c r="I2967">
        <v>0</v>
      </c>
      <c r="J2967">
        <v>0</v>
      </c>
      <c r="L2967" s="91"/>
      <c r="M2967"/>
    </row>
    <row r="2968" spans="1:13" x14ac:dyDescent="0.25">
      <c r="A2968" t="s">
        <v>31</v>
      </c>
      <c r="B2968" t="s">
        <v>333</v>
      </c>
      <c r="C2968" s="2">
        <v>45598</v>
      </c>
      <c r="D2968" s="91">
        <v>0</v>
      </c>
      <c r="E2968" t="s">
        <v>5</v>
      </c>
      <c r="F2968">
        <v>4017427</v>
      </c>
      <c r="G2968" t="s">
        <v>788</v>
      </c>
      <c r="H2968">
        <v>0</v>
      </c>
      <c r="I2968">
        <v>0</v>
      </c>
      <c r="J2968">
        <v>0</v>
      </c>
      <c r="L2968" s="91"/>
      <c r="M2968"/>
    </row>
    <row r="2969" spans="1:13" x14ac:dyDescent="0.25">
      <c r="A2969" t="s">
        <v>31</v>
      </c>
      <c r="B2969" t="s">
        <v>55</v>
      </c>
      <c r="C2969" s="2">
        <v>45598</v>
      </c>
      <c r="D2969" s="91">
        <v>0</v>
      </c>
      <c r="E2969" t="s">
        <v>19</v>
      </c>
      <c r="F2969">
        <v>4017428</v>
      </c>
      <c r="G2969" t="s">
        <v>788</v>
      </c>
      <c r="H2969">
        <v>3.75</v>
      </c>
      <c r="I2969">
        <v>1</v>
      </c>
      <c r="J2969">
        <v>3.75</v>
      </c>
      <c r="L2969" s="91"/>
      <c r="M2969"/>
    </row>
    <row r="2970" spans="1:13" x14ac:dyDescent="0.25">
      <c r="A2970" t="s">
        <v>31</v>
      </c>
      <c r="B2970" t="s">
        <v>333</v>
      </c>
      <c r="C2970" s="2">
        <v>45598</v>
      </c>
      <c r="D2970" s="91">
        <v>1.25</v>
      </c>
      <c r="E2970" t="s">
        <v>5</v>
      </c>
      <c r="F2970">
        <v>4017429</v>
      </c>
      <c r="G2970" t="s">
        <v>788</v>
      </c>
      <c r="H2970">
        <v>5</v>
      </c>
      <c r="I2970">
        <v>1</v>
      </c>
      <c r="J2970">
        <v>3.75</v>
      </c>
      <c r="L2970" s="91"/>
      <c r="M2970"/>
    </row>
    <row r="2971" spans="1:13" x14ac:dyDescent="0.25">
      <c r="A2971" t="s">
        <v>31</v>
      </c>
      <c r="B2971" t="s">
        <v>392</v>
      </c>
      <c r="C2971" s="2">
        <v>45598</v>
      </c>
      <c r="D2971" s="91">
        <v>0</v>
      </c>
      <c r="E2971" t="s">
        <v>5</v>
      </c>
      <c r="F2971">
        <v>4017430</v>
      </c>
      <c r="G2971" t="s">
        <v>788</v>
      </c>
      <c r="H2971">
        <v>0</v>
      </c>
      <c r="I2971">
        <v>0</v>
      </c>
      <c r="J2971">
        <v>0</v>
      </c>
      <c r="L2971" s="91"/>
      <c r="M2971"/>
    </row>
    <row r="2972" spans="1:13" x14ac:dyDescent="0.25">
      <c r="A2972" t="s">
        <v>31</v>
      </c>
      <c r="B2972" t="s">
        <v>55</v>
      </c>
      <c r="C2972" s="2">
        <v>45598</v>
      </c>
      <c r="D2972" s="91">
        <v>0</v>
      </c>
      <c r="E2972" t="s">
        <v>19</v>
      </c>
      <c r="F2972">
        <v>4017436</v>
      </c>
      <c r="G2972" t="s">
        <v>788</v>
      </c>
      <c r="H2972">
        <v>0</v>
      </c>
      <c r="I2972">
        <v>0</v>
      </c>
      <c r="J2972">
        <v>0</v>
      </c>
      <c r="L2972" s="91"/>
      <c r="M2972"/>
    </row>
    <row r="2973" spans="1:13" x14ac:dyDescent="0.25">
      <c r="A2973" t="s">
        <v>31</v>
      </c>
      <c r="B2973" t="s">
        <v>55</v>
      </c>
      <c r="C2973" s="2">
        <v>45599</v>
      </c>
      <c r="D2973" s="91">
        <v>0</v>
      </c>
      <c r="E2973" t="s">
        <v>19</v>
      </c>
      <c r="F2973">
        <v>4017437</v>
      </c>
      <c r="G2973" t="s">
        <v>788</v>
      </c>
      <c r="H2973">
        <v>3.75</v>
      </c>
      <c r="I2973">
        <v>1</v>
      </c>
      <c r="J2973">
        <v>3.75</v>
      </c>
      <c r="L2973" s="91"/>
      <c r="M2973"/>
    </row>
    <row r="2974" spans="1:13" x14ac:dyDescent="0.25">
      <c r="A2974" t="s">
        <v>31</v>
      </c>
      <c r="B2974" t="s">
        <v>336</v>
      </c>
      <c r="C2974" s="2">
        <v>45598</v>
      </c>
      <c r="D2974" s="91">
        <v>0</v>
      </c>
      <c r="E2974" t="s">
        <v>5</v>
      </c>
      <c r="F2974">
        <v>4017439</v>
      </c>
      <c r="G2974" t="s">
        <v>788</v>
      </c>
      <c r="H2974">
        <v>0</v>
      </c>
      <c r="I2974">
        <v>0</v>
      </c>
      <c r="J2974">
        <v>0</v>
      </c>
      <c r="L2974" s="91"/>
      <c r="M2974"/>
    </row>
    <row r="2975" spans="1:13" x14ac:dyDescent="0.25">
      <c r="A2975" t="s">
        <v>31</v>
      </c>
      <c r="B2975" t="s">
        <v>55</v>
      </c>
      <c r="C2975" s="2">
        <v>45598</v>
      </c>
      <c r="D2975" s="91">
        <v>0</v>
      </c>
      <c r="E2975" t="s">
        <v>19</v>
      </c>
      <c r="F2975">
        <v>4017440</v>
      </c>
      <c r="G2975" t="s">
        <v>788</v>
      </c>
      <c r="H2975">
        <v>3.75</v>
      </c>
      <c r="I2975">
        <v>1</v>
      </c>
      <c r="J2975">
        <v>3.75</v>
      </c>
      <c r="L2975" s="91"/>
      <c r="M2975"/>
    </row>
    <row r="2976" spans="1:13" hidden="1" x14ac:dyDescent="0.25">
      <c r="A2976" t="s">
        <v>106</v>
      </c>
      <c r="B2976" t="s">
        <v>331</v>
      </c>
      <c r="C2976" s="2">
        <v>45598</v>
      </c>
      <c r="D2976" s="91">
        <v>0</v>
      </c>
      <c r="E2976" t="s">
        <v>5</v>
      </c>
      <c r="F2976">
        <v>4017457</v>
      </c>
      <c r="G2976" t="s">
        <v>788</v>
      </c>
      <c r="H2976">
        <v>0</v>
      </c>
      <c r="I2976">
        <v>0</v>
      </c>
      <c r="J2976">
        <v>0</v>
      </c>
      <c r="L2976" s="91"/>
      <c r="M2976"/>
    </row>
    <row r="2977" spans="1:13" hidden="1" x14ac:dyDescent="0.25">
      <c r="A2977" t="s">
        <v>92</v>
      </c>
      <c r="B2977" t="s">
        <v>461</v>
      </c>
      <c r="C2977" s="2">
        <v>45598</v>
      </c>
      <c r="D2977" s="91">
        <v>5</v>
      </c>
      <c r="E2977" t="s">
        <v>5</v>
      </c>
      <c r="F2977">
        <v>4017460</v>
      </c>
      <c r="G2977" t="s">
        <v>788</v>
      </c>
      <c r="H2977">
        <v>5</v>
      </c>
      <c r="I2977">
        <v>0</v>
      </c>
      <c r="J2977">
        <v>0</v>
      </c>
      <c r="L2977" s="91"/>
      <c r="M2977"/>
    </row>
    <row r="2978" spans="1:13" hidden="1" x14ac:dyDescent="0.25">
      <c r="A2978" t="s">
        <v>106</v>
      </c>
      <c r="B2978" t="s">
        <v>60</v>
      </c>
      <c r="C2978" s="2">
        <v>45598</v>
      </c>
      <c r="D2978" s="91">
        <v>5</v>
      </c>
      <c r="E2978" t="s">
        <v>5</v>
      </c>
      <c r="F2978">
        <v>4017462</v>
      </c>
      <c r="G2978" t="s">
        <v>788</v>
      </c>
      <c r="H2978">
        <v>5</v>
      </c>
      <c r="I2978">
        <v>0</v>
      </c>
      <c r="J2978">
        <v>0</v>
      </c>
      <c r="L2978" s="91"/>
      <c r="M2978"/>
    </row>
    <row r="2979" spans="1:13" hidden="1" x14ac:dyDescent="0.25">
      <c r="A2979" t="s">
        <v>106</v>
      </c>
      <c r="B2979" t="s">
        <v>392</v>
      </c>
      <c r="C2979" s="2">
        <v>45599</v>
      </c>
      <c r="D2979" s="91">
        <v>5</v>
      </c>
      <c r="E2979" t="s">
        <v>5</v>
      </c>
      <c r="F2979">
        <v>4017470</v>
      </c>
      <c r="G2979" t="s">
        <v>788</v>
      </c>
      <c r="H2979">
        <v>5</v>
      </c>
      <c r="I2979">
        <v>0</v>
      </c>
      <c r="J2979">
        <v>0</v>
      </c>
      <c r="L2979" s="91"/>
      <c r="M2979"/>
    </row>
    <row r="2980" spans="1:13" hidden="1" x14ac:dyDescent="0.25">
      <c r="A2980" t="s">
        <v>106</v>
      </c>
      <c r="B2980" t="s">
        <v>55</v>
      </c>
      <c r="C2980" s="2">
        <v>45597</v>
      </c>
      <c r="D2980" s="91">
        <v>5</v>
      </c>
      <c r="E2980" t="s">
        <v>5</v>
      </c>
      <c r="F2980">
        <v>4017478</v>
      </c>
      <c r="G2980" t="s">
        <v>788</v>
      </c>
      <c r="H2980">
        <v>5</v>
      </c>
      <c r="I2980">
        <v>0</v>
      </c>
      <c r="J2980">
        <v>0</v>
      </c>
      <c r="L2980" s="91"/>
      <c r="M2980"/>
    </row>
    <row r="2981" spans="1:13" hidden="1" x14ac:dyDescent="0.25">
      <c r="A2981" t="s">
        <v>92</v>
      </c>
      <c r="B2981" t="s">
        <v>331</v>
      </c>
      <c r="C2981" s="2">
        <v>45599</v>
      </c>
      <c r="D2981" s="91">
        <v>5.5</v>
      </c>
      <c r="E2981" t="s">
        <v>5</v>
      </c>
      <c r="F2981">
        <v>4017490</v>
      </c>
      <c r="G2981" t="s">
        <v>788</v>
      </c>
      <c r="H2981">
        <v>5.5</v>
      </c>
      <c r="I2981">
        <v>0</v>
      </c>
      <c r="J2981">
        <v>0</v>
      </c>
      <c r="L2981" s="91"/>
      <c r="M2981"/>
    </row>
    <row r="2982" spans="1:13" hidden="1" x14ac:dyDescent="0.25">
      <c r="A2982" t="s">
        <v>92</v>
      </c>
      <c r="B2982" t="s">
        <v>55</v>
      </c>
      <c r="C2982" s="2">
        <v>45599</v>
      </c>
      <c r="D2982" s="91">
        <v>0</v>
      </c>
      <c r="E2982" t="s">
        <v>5</v>
      </c>
      <c r="F2982">
        <v>4017491</v>
      </c>
      <c r="G2982" t="s">
        <v>788</v>
      </c>
      <c r="H2982">
        <v>0</v>
      </c>
      <c r="I2982">
        <v>0</v>
      </c>
      <c r="J2982">
        <v>0</v>
      </c>
      <c r="L2982" s="91"/>
      <c r="M2982"/>
    </row>
    <row r="2983" spans="1:13" hidden="1" x14ac:dyDescent="0.25">
      <c r="A2983" t="s">
        <v>106</v>
      </c>
      <c r="B2983" t="s">
        <v>55</v>
      </c>
      <c r="C2983" s="2">
        <v>45599</v>
      </c>
      <c r="D2983" s="91">
        <v>5</v>
      </c>
      <c r="E2983" t="s">
        <v>5</v>
      </c>
      <c r="F2983">
        <v>4017492</v>
      </c>
      <c r="G2983" t="s">
        <v>788</v>
      </c>
      <c r="H2983">
        <v>5</v>
      </c>
      <c r="I2983">
        <v>0</v>
      </c>
      <c r="J2983">
        <v>0</v>
      </c>
      <c r="L2983" s="91"/>
      <c r="M2983"/>
    </row>
    <row r="2984" spans="1:13" hidden="1" x14ac:dyDescent="0.25">
      <c r="A2984" t="s">
        <v>92</v>
      </c>
      <c r="B2984" t="s">
        <v>461</v>
      </c>
      <c r="C2984" s="2">
        <v>45598</v>
      </c>
      <c r="D2984" s="91">
        <v>0</v>
      </c>
      <c r="E2984" t="s">
        <v>5</v>
      </c>
      <c r="F2984">
        <v>4017508</v>
      </c>
      <c r="G2984" t="s">
        <v>788</v>
      </c>
      <c r="H2984">
        <v>5.5</v>
      </c>
      <c r="I2984">
        <v>1</v>
      </c>
      <c r="J2984">
        <v>5.5</v>
      </c>
      <c r="L2984" s="91"/>
      <c r="M2984"/>
    </row>
    <row r="2985" spans="1:13" hidden="1" x14ac:dyDescent="0.25">
      <c r="A2985" t="s">
        <v>92</v>
      </c>
      <c r="B2985" t="s">
        <v>432</v>
      </c>
      <c r="C2985" s="2">
        <v>45598</v>
      </c>
      <c r="D2985" s="91">
        <v>3</v>
      </c>
      <c r="E2985" t="s">
        <v>26</v>
      </c>
      <c r="F2985">
        <v>4017521</v>
      </c>
      <c r="G2985" t="s">
        <v>788</v>
      </c>
      <c r="H2985">
        <v>3</v>
      </c>
      <c r="I2985">
        <v>0</v>
      </c>
      <c r="J2985">
        <v>0</v>
      </c>
      <c r="L2985" s="91"/>
      <c r="M2985"/>
    </row>
    <row r="2986" spans="1:13" hidden="1" x14ac:dyDescent="0.25">
      <c r="A2986" t="s">
        <v>106</v>
      </c>
      <c r="B2986" t="s">
        <v>392</v>
      </c>
      <c r="C2986" s="2">
        <v>45597</v>
      </c>
      <c r="D2986" s="91">
        <v>5</v>
      </c>
      <c r="E2986" t="s">
        <v>26</v>
      </c>
      <c r="F2986">
        <v>4017527</v>
      </c>
      <c r="G2986" t="s">
        <v>788</v>
      </c>
      <c r="H2986">
        <v>5</v>
      </c>
      <c r="I2986">
        <v>0</v>
      </c>
      <c r="J2986">
        <v>0</v>
      </c>
      <c r="L2986" s="91"/>
      <c r="M2986"/>
    </row>
    <row r="2987" spans="1:13" hidden="1" x14ac:dyDescent="0.25">
      <c r="A2987" t="s">
        <v>92</v>
      </c>
      <c r="B2987" t="s">
        <v>370</v>
      </c>
      <c r="C2987" s="2">
        <v>45598</v>
      </c>
      <c r="D2987" s="91">
        <v>3</v>
      </c>
      <c r="E2987" t="s">
        <v>5</v>
      </c>
      <c r="F2987">
        <v>4017531</v>
      </c>
      <c r="G2987" t="s">
        <v>788</v>
      </c>
      <c r="H2987">
        <v>3</v>
      </c>
      <c r="I2987">
        <v>0</v>
      </c>
      <c r="J2987">
        <v>0</v>
      </c>
      <c r="L2987" s="91"/>
      <c r="M2987"/>
    </row>
    <row r="2988" spans="1:13" hidden="1" x14ac:dyDescent="0.25">
      <c r="A2988" t="s">
        <v>106</v>
      </c>
      <c r="B2988" t="s">
        <v>55</v>
      </c>
      <c r="C2988" s="2">
        <v>45599</v>
      </c>
      <c r="D2988" s="91">
        <v>5</v>
      </c>
      <c r="E2988" t="s">
        <v>5</v>
      </c>
      <c r="F2988">
        <v>4017536</v>
      </c>
      <c r="G2988" t="s">
        <v>788</v>
      </c>
      <c r="H2988">
        <v>5</v>
      </c>
      <c r="I2988">
        <v>0</v>
      </c>
      <c r="J2988">
        <v>0</v>
      </c>
      <c r="L2988" s="91"/>
      <c r="M2988"/>
    </row>
    <row r="2989" spans="1:13" hidden="1" x14ac:dyDescent="0.25">
      <c r="A2989" t="s">
        <v>106</v>
      </c>
      <c r="B2989" t="s">
        <v>331</v>
      </c>
      <c r="C2989" s="2">
        <v>45599</v>
      </c>
      <c r="D2989" s="91">
        <v>5</v>
      </c>
      <c r="E2989" t="s">
        <v>5</v>
      </c>
      <c r="F2989">
        <v>4017537</v>
      </c>
      <c r="G2989" t="s">
        <v>788</v>
      </c>
      <c r="H2989">
        <v>5</v>
      </c>
      <c r="I2989">
        <v>0</v>
      </c>
      <c r="J2989">
        <v>0</v>
      </c>
      <c r="L2989" s="91"/>
      <c r="M2989"/>
    </row>
    <row r="2990" spans="1:13" hidden="1" x14ac:dyDescent="0.25">
      <c r="A2990" t="s">
        <v>92</v>
      </c>
      <c r="B2990" t="s">
        <v>461</v>
      </c>
      <c r="C2990" s="2">
        <v>45598</v>
      </c>
      <c r="D2990" s="91">
        <v>0</v>
      </c>
      <c r="E2990" t="s">
        <v>5</v>
      </c>
      <c r="F2990">
        <v>4017538</v>
      </c>
      <c r="G2990" t="s">
        <v>788</v>
      </c>
      <c r="H2990">
        <v>3</v>
      </c>
      <c r="I2990">
        <v>1</v>
      </c>
      <c r="J2990">
        <v>3</v>
      </c>
      <c r="L2990" s="91"/>
      <c r="M2990"/>
    </row>
    <row r="2991" spans="1:13" hidden="1" x14ac:dyDescent="0.25">
      <c r="A2991" t="s">
        <v>92</v>
      </c>
      <c r="B2991" t="s">
        <v>55</v>
      </c>
      <c r="C2991" s="2">
        <v>45599</v>
      </c>
      <c r="D2991" s="91">
        <v>5</v>
      </c>
      <c r="E2991" t="s">
        <v>5</v>
      </c>
      <c r="F2991">
        <v>4017545</v>
      </c>
      <c r="G2991" t="s">
        <v>788</v>
      </c>
      <c r="H2991">
        <v>5</v>
      </c>
      <c r="I2991">
        <v>0</v>
      </c>
      <c r="J2991">
        <v>0</v>
      </c>
      <c r="L2991" s="91"/>
      <c r="M2991"/>
    </row>
    <row r="2992" spans="1:13" hidden="1" x14ac:dyDescent="0.25">
      <c r="A2992" t="s">
        <v>92</v>
      </c>
      <c r="B2992" t="s">
        <v>55</v>
      </c>
      <c r="C2992" s="2">
        <v>45599</v>
      </c>
      <c r="D2992" s="91">
        <v>0</v>
      </c>
      <c r="E2992" t="s">
        <v>19</v>
      </c>
      <c r="F2992">
        <v>4017554</v>
      </c>
      <c r="G2992" t="s">
        <v>788</v>
      </c>
      <c r="H2992">
        <v>5.5</v>
      </c>
      <c r="I2992">
        <v>1</v>
      </c>
      <c r="J2992">
        <v>5.5</v>
      </c>
      <c r="L2992" s="91"/>
      <c r="M2992"/>
    </row>
    <row r="2993" spans="1:13" x14ac:dyDescent="0.25">
      <c r="A2993" t="s">
        <v>31</v>
      </c>
      <c r="B2993" t="s">
        <v>333</v>
      </c>
      <c r="C2993" s="2">
        <v>45598</v>
      </c>
      <c r="D2993" s="91">
        <v>0</v>
      </c>
      <c r="E2993" t="s">
        <v>5</v>
      </c>
      <c r="F2993">
        <v>4017570</v>
      </c>
      <c r="G2993" t="s">
        <v>788</v>
      </c>
      <c r="H2993">
        <v>3.75</v>
      </c>
      <c r="I2993">
        <v>1</v>
      </c>
      <c r="J2993">
        <v>3.75</v>
      </c>
      <c r="L2993" s="91"/>
      <c r="M2993"/>
    </row>
    <row r="2994" spans="1:13" x14ac:dyDescent="0.25">
      <c r="A2994" t="s">
        <v>31</v>
      </c>
      <c r="B2994" t="s">
        <v>55</v>
      </c>
      <c r="C2994" s="2">
        <v>45598</v>
      </c>
      <c r="D2994" s="91">
        <v>3.75</v>
      </c>
      <c r="E2994" t="s">
        <v>19</v>
      </c>
      <c r="F2994">
        <v>4017571</v>
      </c>
      <c r="G2994" t="s">
        <v>788</v>
      </c>
      <c r="H2994">
        <v>3.75</v>
      </c>
      <c r="I2994">
        <v>0</v>
      </c>
      <c r="J2994">
        <v>0</v>
      </c>
      <c r="L2994" s="91"/>
      <c r="M2994"/>
    </row>
    <row r="2995" spans="1:13" hidden="1" x14ac:dyDescent="0.25">
      <c r="A2995" t="s">
        <v>106</v>
      </c>
      <c r="B2995" t="s">
        <v>392</v>
      </c>
      <c r="C2995" s="2">
        <v>45599</v>
      </c>
      <c r="D2995" s="91">
        <v>0</v>
      </c>
      <c r="E2995" t="s">
        <v>5</v>
      </c>
      <c r="F2995">
        <v>4017647</v>
      </c>
      <c r="G2995" t="s">
        <v>788</v>
      </c>
      <c r="H2995">
        <v>0</v>
      </c>
      <c r="I2995">
        <v>0</v>
      </c>
      <c r="J2995">
        <v>0</v>
      </c>
      <c r="L2995" s="91"/>
      <c r="M2995"/>
    </row>
    <row r="2996" spans="1:13" hidden="1" x14ac:dyDescent="0.25">
      <c r="A2996" t="s">
        <v>106</v>
      </c>
      <c r="B2996" t="s">
        <v>581</v>
      </c>
      <c r="C2996" s="2">
        <v>45599</v>
      </c>
      <c r="D2996" s="91">
        <v>0</v>
      </c>
      <c r="E2996" t="s">
        <v>5</v>
      </c>
      <c r="F2996">
        <v>4017651</v>
      </c>
      <c r="G2996" t="s">
        <v>788</v>
      </c>
      <c r="H2996">
        <v>0</v>
      </c>
      <c r="I2996">
        <v>0</v>
      </c>
      <c r="J2996">
        <v>0</v>
      </c>
      <c r="L2996" s="91"/>
      <c r="M2996"/>
    </row>
    <row r="2997" spans="1:13" hidden="1" x14ac:dyDescent="0.25">
      <c r="A2997" t="s">
        <v>106</v>
      </c>
      <c r="B2997" t="s">
        <v>55</v>
      </c>
      <c r="C2997" s="2">
        <v>45599</v>
      </c>
      <c r="D2997" s="91">
        <v>0</v>
      </c>
      <c r="E2997" t="s">
        <v>5</v>
      </c>
      <c r="F2997">
        <v>4017667</v>
      </c>
      <c r="G2997" t="s">
        <v>788</v>
      </c>
      <c r="H2997">
        <v>0</v>
      </c>
      <c r="I2997">
        <v>0</v>
      </c>
      <c r="J2997">
        <v>0</v>
      </c>
      <c r="L2997" s="91"/>
      <c r="M2997"/>
    </row>
    <row r="2998" spans="1:13" x14ac:dyDescent="0.25">
      <c r="A2998" t="s">
        <v>31</v>
      </c>
      <c r="B2998" t="s">
        <v>333</v>
      </c>
      <c r="C2998" s="2">
        <v>45599</v>
      </c>
      <c r="D2998" s="91">
        <v>0</v>
      </c>
      <c r="E2998" t="s">
        <v>5</v>
      </c>
      <c r="F2998">
        <v>4017677</v>
      </c>
      <c r="G2998" t="s">
        <v>788</v>
      </c>
      <c r="H2998">
        <v>0</v>
      </c>
      <c r="I2998">
        <v>0</v>
      </c>
      <c r="J2998">
        <v>0</v>
      </c>
      <c r="L2998" s="91"/>
      <c r="M2998"/>
    </row>
    <row r="2999" spans="1:13" x14ac:dyDescent="0.25">
      <c r="A2999" t="s">
        <v>31</v>
      </c>
      <c r="B2999" t="s">
        <v>55</v>
      </c>
      <c r="C2999" s="2">
        <v>45599</v>
      </c>
      <c r="D2999" s="91">
        <v>0</v>
      </c>
      <c r="E2999" t="s">
        <v>19</v>
      </c>
      <c r="F2999">
        <v>4017678</v>
      </c>
      <c r="G2999" t="s">
        <v>788</v>
      </c>
      <c r="H2999">
        <v>3.75</v>
      </c>
      <c r="I2999">
        <v>1</v>
      </c>
      <c r="J2999">
        <v>3.75</v>
      </c>
      <c r="L2999" s="91"/>
      <c r="M2999"/>
    </row>
    <row r="3000" spans="1:13" hidden="1" x14ac:dyDescent="0.25">
      <c r="A3000" t="s">
        <v>92</v>
      </c>
      <c r="B3000" t="s">
        <v>55</v>
      </c>
      <c r="C3000" s="2">
        <v>45599</v>
      </c>
      <c r="D3000" s="91">
        <v>5</v>
      </c>
      <c r="E3000" t="s">
        <v>5</v>
      </c>
      <c r="F3000">
        <v>4017679</v>
      </c>
      <c r="G3000" t="s">
        <v>788</v>
      </c>
      <c r="H3000">
        <v>5</v>
      </c>
      <c r="I3000">
        <v>0</v>
      </c>
      <c r="J3000">
        <v>0</v>
      </c>
      <c r="L3000" s="91"/>
      <c r="M3000"/>
    </row>
    <row r="3001" spans="1:13" hidden="1" x14ac:dyDescent="0.25">
      <c r="A3001" t="s">
        <v>92</v>
      </c>
      <c r="B3001" t="s">
        <v>55</v>
      </c>
      <c r="C3001" s="2">
        <v>45599</v>
      </c>
      <c r="D3001" s="91">
        <v>0</v>
      </c>
      <c r="E3001" t="s">
        <v>5</v>
      </c>
      <c r="F3001">
        <v>4017680</v>
      </c>
      <c r="G3001" t="s">
        <v>788</v>
      </c>
      <c r="H3001">
        <v>0</v>
      </c>
      <c r="I3001">
        <v>0</v>
      </c>
      <c r="J3001">
        <v>0</v>
      </c>
      <c r="L3001" s="91"/>
      <c r="M3001"/>
    </row>
    <row r="3002" spans="1:13" hidden="1" x14ac:dyDescent="0.25">
      <c r="A3002" t="s">
        <v>92</v>
      </c>
      <c r="B3002" t="s">
        <v>55</v>
      </c>
      <c r="C3002" s="2">
        <v>45599</v>
      </c>
      <c r="D3002" s="91">
        <v>5.5</v>
      </c>
      <c r="E3002" t="s">
        <v>5</v>
      </c>
      <c r="F3002">
        <v>4017683</v>
      </c>
      <c r="G3002" t="s">
        <v>788</v>
      </c>
      <c r="H3002">
        <v>5.5</v>
      </c>
      <c r="I3002">
        <v>0</v>
      </c>
      <c r="J3002">
        <v>0</v>
      </c>
      <c r="L3002" s="91"/>
      <c r="M3002"/>
    </row>
    <row r="3003" spans="1:13" x14ac:dyDescent="0.25">
      <c r="A3003" t="s">
        <v>31</v>
      </c>
      <c r="B3003" t="s">
        <v>336</v>
      </c>
      <c r="C3003" s="2">
        <v>45599</v>
      </c>
      <c r="D3003" s="91">
        <v>3.75</v>
      </c>
      <c r="E3003" t="s">
        <v>5</v>
      </c>
      <c r="F3003">
        <v>4017685</v>
      </c>
      <c r="G3003" t="s">
        <v>788</v>
      </c>
      <c r="H3003">
        <v>3.75</v>
      </c>
      <c r="I3003">
        <v>0</v>
      </c>
      <c r="J3003">
        <v>0</v>
      </c>
      <c r="L3003" s="91"/>
      <c r="M3003"/>
    </row>
    <row r="3004" spans="1:13" hidden="1" x14ac:dyDescent="0.25">
      <c r="A3004" t="s">
        <v>92</v>
      </c>
      <c r="B3004" t="s">
        <v>55</v>
      </c>
      <c r="C3004" s="2">
        <v>45599</v>
      </c>
      <c r="D3004" s="91">
        <v>5.5</v>
      </c>
      <c r="E3004" t="s">
        <v>5</v>
      </c>
      <c r="F3004">
        <v>4017686</v>
      </c>
      <c r="G3004" t="s">
        <v>788</v>
      </c>
      <c r="H3004">
        <v>5.5</v>
      </c>
      <c r="I3004">
        <v>0</v>
      </c>
      <c r="J3004">
        <v>0</v>
      </c>
      <c r="L3004" s="91"/>
      <c r="M3004"/>
    </row>
    <row r="3005" spans="1:13" hidden="1" x14ac:dyDescent="0.25">
      <c r="A3005" t="s">
        <v>92</v>
      </c>
      <c r="B3005" t="s">
        <v>55</v>
      </c>
      <c r="C3005" s="2">
        <v>45599</v>
      </c>
      <c r="D3005" s="91">
        <v>5</v>
      </c>
      <c r="E3005" t="s">
        <v>19</v>
      </c>
      <c r="F3005">
        <v>4017687</v>
      </c>
      <c r="G3005" t="s">
        <v>788</v>
      </c>
      <c r="H3005">
        <v>5</v>
      </c>
      <c r="I3005">
        <v>0</v>
      </c>
      <c r="J3005">
        <v>0</v>
      </c>
      <c r="L3005" s="91"/>
      <c r="M3005"/>
    </row>
    <row r="3006" spans="1:13" hidden="1" x14ac:dyDescent="0.25">
      <c r="A3006" t="s">
        <v>106</v>
      </c>
      <c r="B3006" t="s">
        <v>55</v>
      </c>
      <c r="C3006" s="2">
        <v>45599</v>
      </c>
      <c r="D3006" s="91">
        <v>0</v>
      </c>
      <c r="E3006" t="s">
        <v>5</v>
      </c>
      <c r="F3006">
        <v>4017688</v>
      </c>
      <c r="G3006" t="s">
        <v>788</v>
      </c>
      <c r="H3006">
        <v>0</v>
      </c>
      <c r="I3006">
        <v>0</v>
      </c>
      <c r="J3006">
        <v>0</v>
      </c>
      <c r="L3006" s="91"/>
      <c r="M3006"/>
    </row>
    <row r="3007" spans="1:13" hidden="1" x14ac:dyDescent="0.25">
      <c r="A3007" t="s">
        <v>106</v>
      </c>
      <c r="B3007" t="s">
        <v>55</v>
      </c>
      <c r="C3007" s="2">
        <v>45599</v>
      </c>
      <c r="D3007" s="91">
        <v>0</v>
      </c>
      <c r="E3007" t="s">
        <v>5</v>
      </c>
      <c r="F3007">
        <v>4017689</v>
      </c>
      <c r="G3007" t="s">
        <v>788</v>
      </c>
      <c r="H3007">
        <v>0</v>
      </c>
      <c r="I3007">
        <v>0</v>
      </c>
      <c r="J3007">
        <v>0</v>
      </c>
      <c r="L3007" s="91"/>
      <c r="M3007"/>
    </row>
    <row r="3008" spans="1:13" hidden="1" x14ac:dyDescent="0.25">
      <c r="A3008" t="s">
        <v>106</v>
      </c>
      <c r="B3008" t="s">
        <v>392</v>
      </c>
      <c r="C3008" s="2">
        <v>45599</v>
      </c>
      <c r="D3008" s="91">
        <v>5</v>
      </c>
      <c r="E3008" t="s">
        <v>5</v>
      </c>
      <c r="F3008">
        <v>4017691</v>
      </c>
      <c r="G3008" t="s">
        <v>788</v>
      </c>
      <c r="H3008">
        <v>5</v>
      </c>
      <c r="I3008">
        <v>0</v>
      </c>
      <c r="J3008">
        <v>0</v>
      </c>
      <c r="L3008" s="91"/>
      <c r="M3008"/>
    </row>
    <row r="3009" spans="1:13" hidden="1" x14ac:dyDescent="0.25">
      <c r="A3009" t="s">
        <v>92</v>
      </c>
      <c r="B3009" t="s">
        <v>581</v>
      </c>
      <c r="C3009" s="2">
        <v>45599</v>
      </c>
      <c r="D3009" s="91">
        <v>5.5</v>
      </c>
      <c r="E3009" t="s">
        <v>5</v>
      </c>
      <c r="F3009">
        <v>4017692</v>
      </c>
      <c r="G3009" t="s">
        <v>788</v>
      </c>
      <c r="H3009">
        <v>5.5</v>
      </c>
      <c r="I3009">
        <v>0</v>
      </c>
      <c r="J3009">
        <v>0</v>
      </c>
      <c r="L3009" s="91"/>
      <c r="M3009"/>
    </row>
    <row r="3010" spans="1:13" hidden="1" x14ac:dyDescent="0.25">
      <c r="A3010" t="s">
        <v>106</v>
      </c>
      <c r="B3010" t="s">
        <v>581</v>
      </c>
      <c r="C3010" s="2">
        <v>45599</v>
      </c>
      <c r="D3010" s="91">
        <v>10</v>
      </c>
      <c r="E3010" t="s">
        <v>5</v>
      </c>
      <c r="F3010">
        <v>4017704</v>
      </c>
      <c r="G3010" t="s">
        <v>788</v>
      </c>
      <c r="H3010">
        <v>10</v>
      </c>
      <c r="I3010">
        <v>0</v>
      </c>
      <c r="J3010">
        <v>0</v>
      </c>
      <c r="L3010" s="91"/>
      <c r="M3010"/>
    </row>
    <row r="3011" spans="1:13" hidden="1" x14ac:dyDescent="0.25">
      <c r="A3011" t="s">
        <v>106</v>
      </c>
      <c r="B3011" t="s">
        <v>55</v>
      </c>
      <c r="C3011" s="2">
        <v>45599</v>
      </c>
      <c r="D3011" s="91">
        <v>10</v>
      </c>
      <c r="E3011" t="s">
        <v>19</v>
      </c>
      <c r="F3011">
        <v>4017705</v>
      </c>
      <c r="G3011" t="s">
        <v>788</v>
      </c>
      <c r="H3011">
        <v>10</v>
      </c>
      <c r="I3011">
        <v>0</v>
      </c>
      <c r="J3011">
        <v>0</v>
      </c>
      <c r="L3011" s="91"/>
      <c r="M3011"/>
    </row>
    <row r="3012" spans="1:13" hidden="1" x14ac:dyDescent="0.25">
      <c r="A3012" t="s">
        <v>106</v>
      </c>
      <c r="B3012" t="s">
        <v>55</v>
      </c>
      <c r="C3012" s="2">
        <v>45599</v>
      </c>
      <c r="D3012" s="91">
        <v>5</v>
      </c>
      <c r="E3012" t="s">
        <v>5</v>
      </c>
      <c r="F3012">
        <v>4017721</v>
      </c>
      <c r="G3012" t="s">
        <v>788</v>
      </c>
      <c r="H3012">
        <v>5</v>
      </c>
      <c r="I3012">
        <v>0</v>
      </c>
      <c r="J3012">
        <v>0</v>
      </c>
      <c r="L3012" s="91"/>
      <c r="M3012"/>
    </row>
    <row r="3013" spans="1:13" x14ac:dyDescent="0.25">
      <c r="A3013" t="s">
        <v>31</v>
      </c>
      <c r="B3013" t="s">
        <v>55</v>
      </c>
      <c r="C3013" s="2">
        <v>45599</v>
      </c>
      <c r="D3013" s="91">
        <v>0</v>
      </c>
      <c r="E3013" t="s">
        <v>19</v>
      </c>
      <c r="F3013">
        <v>4017725</v>
      </c>
      <c r="G3013" t="s">
        <v>788</v>
      </c>
      <c r="H3013">
        <v>3.75</v>
      </c>
      <c r="I3013">
        <v>1</v>
      </c>
      <c r="J3013">
        <v>3.75</v>
      </c>
      <c r="L3013" s="91"/>
      <c r="M3013"/>
    </row>
    <row r="3014" spans="1:13" x14ac:dyDescent="0.25">
      <c r="A3014" t="s">
        <v>31</v>
      </c>
      <c r="B3014" t="s">
        <v>336</v>
      </c>
      <c r="C3014" s="2">
        <v>45599</v>
      </c>
      <c r="D3014" s="91">
        <v>3.75</v>
      </c>
      <c r="E3014" t="s">
        <v>5</v>
      </c>
      <c r="F3014">
        <v>4017726</v>
      </c>
      <c r="G3014" t="s">
        <v>788</v>
      </c>
      <c r="H3014">
        <v>3.75</v>
      </c>
      <c r="I3014">
        <v>0</v>
      </c>
      <c r="J3014">
        <v>0</v>
      </c>
      <c r="L3014" s="91"/>
      <c r="M3014"/>
    </row>
    <row r="3015" spans="1:13" hidden="1" x14ac:dyDescent="0.25">
      <c r="A3015" t="s">
        <v>106</v>
      </c>
      <c r="B3015" t="s">
        <v>392</v>
      </c>
      <c r="C3015" s="2">
        <v>45599</v>
      </c>
      <c r="D3015" s="91">
        <v>0</v>
      </c>
      <c r="E3015" t="s">
        <v>5</v>
      </c>
      <c r="F3015">
        <v>4017735</v>
      </c>
      <c r="G3015" t="s">
        <v>788</v>
      </c>
      <c r="H3015">
        <v>0</v>
      </c>
      <c r="I3015">
        <v>0</v>
      </c>
      <c r="J3015">
        <v>0</v>
      </c>
      <c r="L3015" s="91"/>
      <c r="M3015"/>
    </row>
    <row r="3016" spans="1:13" hidden="1" x14ac:dyDescent="0.25">
      <c r="A3016" t="s">
        <v>106</v>
      </c>
      <c r="B3016" t="s">
        <v>55</v>
      </c>
      <c r="C3016" s="2">
        <v>45599</v>
      </c>
      <c r="D3016" s="91">
        <v>5</v>
      </c>
      <c r="E3016" t="s">
        <v>5</v>
      </c>
      <c r="F3016">
        <v>4017743</v>
      </c>
      <c r="G3016" t="s">
        <v>788</v>
      </c>
      <c r="H3016">
        <v>5</v>
      </c>
      <c r="I3016">
        <v>0</v>
      </c>
      <c r="J3016">
        <v>0</v>
      </c>
      <c r="L3016" s="91"/>
      <c r="M3016"/>
    </row>
    <row r="3017" spans="1:13" hidden="1" x14ac:dyDescent="0.25">
      <c r="A3017" t="s">
        <v>106</v>
      </c>
      <c r="B3017" t="s">
        <v>581</v>
      </c>
      <c r="C3017" s="2">
        <v>45599</v>
      </c>
      <c r="D3017" s="91">
        <v>5</v>
      </c>
      <c r="E3017" t="s">
        <v>5</v>
      </c>
      <c r="F3017">
        <v>4017744</v>
      </c>
      <c r="G3017" t="s">
        <v>788</v>
      </c>
      <c r="H3017">
        <v>5</v>
      </c>
      <c r="I3017">
        <v>0</v>
      </c>
      <c r="J3017">
        <v>0</v>
      </c>
      <c r="L3017" s="91"/>
      <c r="M3017"/>
    </row>
    <row r="3018" spans="1:13" hidden="1" x14ac:dyDescent="0.25">
      <c r="A3018" t="s">
        <v>106</v>
      </c>
      <c r="B3018" t="s">
        <v>392</v>
      </c>
      <c r="C3018" s="2">
        <v>45599</v>
      </c>
      <c r="D3018" s="91">
        <v>5</v>
      </c>
      <c r="E3018" t="s">
        <v>5</v>
      </c>
      <c r="F3018">
        <v>4017757</v>
      </c>
      <c r="G3018" t="s">
        <v>788</v>
      </c>
      <c r="H3018">
        <v>5</v>
      </c>
      <c r="I3018">
        <v>0</v>
      </c>
      <c r="J3018">
        <v>0</v>
      </c>
      <c r="L3018" s="91"/>
      <c r="M3018"/>
    </row>
    <row r="3019" spans="1:13" hidden="1" x14ac:dyDescent="0.25">
      <c r="A3019" t="s">
        <v>106</v>
      </c>
      <c r="B3019" t="s">
        <v>55</v>
      </c>
      <c r="C3019" s="2">
        <v>45599</v>
      </c>
      <c r="D3019" s="91">
        <v>5</v>
      </c>
      <c r="E3019" t="s">
        <v>5</v>
      </c>
      <c r="F3019">
        <v>4017758</v>
      </c>
      <c r="G3019" t="s">
        <v>788</v>
      </c>
      <c r="H3019">
        <v>5</v>
      </c>
      <c r="I3019">
        <v>0</v>
      </c>
      <c r="J3019">
        <v>0</v>
      </c>
      <c r="L3019" s="91"/>
      <c r="M3019"/>
    </row>
    <row r="3020" spans="1:13" hidden="1" x14ac:dyDescent="0.25">
      <c r="A3020" t="s">
        <v>106</v>
      </c>
      <c r="B3020" t="s">
        <v>55</v>
      </c>
      <c r="C3020" s="2">
        <v>45599</v>
      </c>
      <c r="D3020" s="91">
        <v>0</v>
      </c>
      <c r="E3020" t="s">
        <v>19</v>
      </c>
      <c r="F3020">
        <v>4017763</v>
      </c>
      <c r="G3020" t="s">
        <v>788</v>
      </c>
      <c r="H3020">
        <v>0</v>
      </c>
      <c r="I3020">
        <v>0</v>
      </c>
      <c r="J3020">
        <v>0</v>
      </c>
      <c r="L3020" s="91"/>
      <c r="M3020"/>
    </row>
    <row r="3021" spans="1:13" hidden="1" x14ac:dyDescent="0.25">
      <c r="A3021" t="s">
        <v>106</v>
      </c>
      <c r="B3021" t="s">
        <v>55</v>
      </c>
      <c r="C3021" s="2">
        <v>45599</v>
      </c>
      <c r="D3021" s="91">
        <v>0</v>
      </c>
      <c r="E3021" t="s">
        <v>19</v>
      </c>
      <c r="F3021">
        <v>4017764</v>
      </c>
      <c r="G3021" t="s">
        <v>788</v>
      </c>
      <c r="H3021">
        <v>0</v>
      </c>
      <c r="I3021">
        <v>0</v>
      </c>
      <c r="J3021">
        <v>0</v>
      </c>
      <c r="L3021" s="91"/>
      <c r="M3021"/>
    </row>
    <row r="3022" spans="1:13" hidden="1" x14ac:dyDescent="0.25">
      <c r="A3022" t="s">
        <v>106</v>
      </c>
      <c r="B3022" t="s">
        <v>392</v>
      </c>
      <c r="C3022" s="2">
        <v>45599</v>
      </c>
      <c r="D3022" s="91">
        <v>5</v>
      </c>
      <c r="E3022" t="s">
        <v>5</v>
      </c>
      <c r="F3022">
        <v>4017776</v>
      </c>
      <c r="G3022" t="s">
        <v>788</v>
      </c>
      <c r="H3022">
        <v>5</v>
      </c>
      <c r="I3022">
        <v>0</v>
      </c>
      <c r="J3022">
        <v>0</v>
      </c>
      <c r="L3022" s="91"/>
      <c r="M3022"/>
    </row>
    <row r="3023" spans="1:13" hidden="1" x14ac:dyDescent="0.25">
      <c r="A3023" t="s">
        <v>106</v>
      </c>
      <c r="B3023" t="s">
        <v>392</v>
      </c>
      <c r="C3023" s="2">
        <v>45599</v>
      </c>
      <c r="D3023" s="91">
        <v>5</v>
      </c>
      <c r="E3023" t="s">
        <v>5</v>
      </c>
      <c r="F3023">
        <v>4017791</v>
      </c>
      <c r="G3023" t="s">
        <v>788</v>
      </c>
      <c r="H3023">
        <v>5</v>
      </c>
      <c r="I3023">
        <v>0</v>
      </c>
      <c r="J3023">
        <v>0</v>
      </c>
      <c r="L3023" s="91"/>
      <c r="M3023"/>
    </row>
    <row r="3024" spans="1:13" x14ac:dyDescent="0.25">
      <c r="A3024" t="s">
        <v>31</v>
      </c>
      <c r="B3024" t="s">
        <v>336</v>
      </c>
      <c r="C3024" s="2">
        <v>45599</v>
      </c>
      <c r="D3024" s="91">
        <v>3.75</v>
      </c>
      <c r="E3024" t="s">
        <v>5</v>
      </c>
      <c r="F3024">
        <v>4017796</v>
      </c>
      <c r="G3024" t="s">
        <v>788</v>
      </c>
      <c r="H3024">
        <v>3.75</v>
      </c>
      <c r="I3024">
        <v>0</v>
      </c>
      <c r="J3024">
        <v>0</v>
      </c>
      <c r="L3024" s="91"/>
      <c r="M3024"/>
    </row>
    <row r="3025" spans="1:13" x14ac:dyDescent="0.25">
      <c r="A3025" t="s">
        <v>31</v>
      </c>
      <c r="B3025" t="s">
        <v>333</v>
      </c>
      <c r="C3025" s="2">
        <v>45599</v>
      </c>
      <c r="D3025" s="91">
        <v>0</v>
      </c>
      <c r="E3025" t="s">
        <v>5</v>
      </c>
      <c r="F3025">
        <v>4017797</v>
      </c>
      <c r="G3025" t="s">
        <v>788</v>
      </c>
      <c r="H3025">
        <v>3.75</v>
      </c>
      <c r="I3025">
        <v>1</v>
      </c>
      <c r="J3025">
        <v>3.75</v>
      </c>
      <c r="L3025" s="91"/>
      <c r="M3025"/>
    </row>
    <row r="3026" spans="1:13" hidden="1" x14ac:dyDescent="0.25">
      <c r="A3026" t="s">
        <v>106</v>
      </c>
      <c r="B3026" t="s">
        <v>581</v>
      </c>
      <c r="C3026" s="2">
        <v>45599</v>
      </c>
      <c r="D3026" s="91">
        <v>5</v>
      </c>
      <c r="E3026" t="s">
        <v>5</v>
      </c>
      <c r="F3026">
        <v>4017912</v>
      </c>
      <c r="G3026" t="s">
        <v>788</v>
      </c>
      <c r="H3026">
        <v>5</v>
      </c>
      <c r="I3026">
        <v>0</v>
      </c>
      <c r="J3026">
        <v>0</v>
      </c>
      <c r="L3026" s="91"/>
      <c r="M3026"/>
    </row>
    <row r="3027" spans="1:13" hidden="1" x14ac:dyDescent="0.25">
      <c r="A3027" t="s">
        <v>106</v>
      </c>
      <c r="B3027" t="s">
        <v>581</v>
      </c>
      <c r="C3027" s="2">
        <v>45599</v>
      </c>
      <c r="D3027" s="91">
        <v>5</v>
      </c>
      <c r="E3027" t="s">
        <v>5</v>
      </c>
      <c r="F3027">
        <v>4017916</v>
      </c>
      <c r="G3027" t="s">
        <v>788</v>
      </c>
      <c r="H3027">
        <v>5</v>
      </c>
      <c r="I3027">
        <v>0</v>
      </c>
      <c r="J3027">
        <v>0</v>
      </c>
      <c r="L3027" s="91"/>
      <c r="M3027"/>
    </row>
    <row r="3028" spans="1:13" x14ac:dyDescent="0.25">
      <c r="L3028" s="91"/>
      <c r="M3028"/>
    </row>
    <row r="3029" spans="1:13" x14ac:dyDescent="0.25">
      <c r="L3029" s="91"/>
      <c r="M3029"/>
    </row>
    <row r="3030" spans="1:13" x14ac:dyDescent="0.25">
      <c r="L3030" s="91"/>
      <c r="M3030"/>
    </row>
    <row r="3031" spans="1:13" x14ac:dyDescent="0.25">
      <c r="L3031" s="91"/>
      <c r="M3031"/>
    </row>
    <row r="3032" spans="1:13" x14ac:dyDescent="0.25">
      <c r="L3032" s="91"/>
      <c r="M3032"/>
    </row>
    <row r="3033" spans="1:13" x14ac:dyDescent="0.25">
      <c r="L3033" s="91"/>
      <c r="M3033"/>
    </row>
    <row r="3034" spans="1:13" x14ac:dyDescent="0.25">
      <c r="L3034" s="91"/>
      <c r="M3034"/>
    </row>
    <row r="3035" spans="1:13" x14ac:dyDescent="0.25">
      <c r="L3035" s="91"/>
      <c r="M3035"/>
    </row>
    <row r="3036" spans="1:13" x14ac:dyDescent="0.25">
      <c r="L3036" s="91"/>
      <c r="M3036"/>
    </row>
    <row r="3037" spans="1:13" x14ac:dyDescent="0.25">
      <c r="L3037" s="91"/>
      <c r="M3037"/>
    </row>
    <row r="3038" spans="1:13" x14ac:dyDescent="0.25">
      <c r="L3038" s="91"/>
      <c r="M3038"/>
    </row>
    <row r="3039" spans="1:13" x14ac:dyDescent="0.25">
      <c r="L3039" s="91"/>
      <c r="M3039"/>
    </row>
    <row r="3040" spans="1:13" x14ac:dyDescent="0.25">
      <c r="L3040" s="91"/>
      <c r="M3040"/>
    </row>
    <row r="3041" spans="12:13" x14ac:dyDescent="0.25">
      <c r="L3041" s="91"/>
      <c r="M3041"/>
    </row>
    <row r="3042" spans="12:13" x14ac:dyDescent="0.25">
      <c r="L3042" s="91"/>
      <c r="M3042"/>
    </row>
    <row r="3043" spans="12:13" x14ac:dyDescent="0.25">
      <c r="L3043" s="91"/>
      <c r="M3043"/>
    </row>
    <row r="3044" spans="12:13" x14ac:dyDescent="0.25">
      <c r="L3044" s="91"/>
      <c r="M3044"/>
    </row>
    <row r="3045" spans="12:13" x14ac:dyDescent="0.25">
      <c r="L3045" s="91"/>
      <c r="M3045"/>
    </row>
    <row r="3046" spans="12:13" x14ac:dyDescent="0.25">
      <c r="L3046" s="91"/>
      <c r="M3046"/>
    </row>
    <row r="3047" spans="12:13" x14ac:dyDescent="0.25">
      <c r="L3047" s="91"/>
      <c r="M3047"/>
    </row>
    <row r="3048" spans="12:13" x14ac:dyDescent="0.25">
      <c r="L3048" s="91"/>
      <c r="M3048"/>
    </row>
    <row r="3049" spans="12:13" x14ac:dyDescent="0.25">
      <c r="L3049" s="91"/>
      <c r="M3049"/>
    </row>
    <row r="3050" spans="12:13" x14ac:dyDescent="0.25">
      <c r="L3050" s="91"/>
      <c r="M3050"/>
    </row>
    <row r="3051" spans="12:13" x14ac:dyDescent="0.25">
      <c r="L3051" s="91"/>
      <c r="M3051"/>
    </row>
    <row r="3052" spans="12:13" x14ac:dyDescent="0.25">
      <c r="L3052" s="91"/>
      <c r="M3052"/>
    </row>
    <row r="3053" spans="12:13" x14ac:dyDescent="0.25">
      <c r="L3053" s="91"/>
      <c r="M3053"/>
    </row>
    <row r="3054" spans="12:13" x14ac:dyDescent="0.25">
      <c r="L3054" s="91"/>
      <c r="M3054"/>
    </row>
    <row r="3055" spans="12:13" x14ac:dyDescent="0.25">
      <c r="L3055" s="91"/>
      <c r="M3055"/>
    </row>
    <row r="3056" spans="12:13" x14ac:dyDescent="0.25">
      <c r="L3056" s="91"/>
      <c r="M3056"/>
    </row>
    <row r="3057" spans="12:13" x14ac:dyDescent="0.25">
      <c r="L3057" s="91"/>
      <c r="M3057"/>
    </row>
    <row r="3058" spans="12:13" x14ac:dyDescent="0.25">
      <c r="L3058" s="91"/>
      <c r="M3058"/>
    </row>
    <row r="3059" spans="12:13" x14ac:dyDescent="0.25">
      <c r="L3059" s="91"/>
      <c r="M3059"/>
    </row>
    <row r="3060" spans="12:13" x14ac:dyDescent="0.25">
      <c r="L3060" s="91"/>
      <c r="M3060"/>
    </row>
    <row r="3061" spans="12:13" x14ac:dyDescent="0.25">
      <c r="L3061" s="91"/>
      <c r="M3061"/>
    </row>
    <row r="3062" spans="12:13" x14ac:dyDescent="0.25">
      <c r="L3062" s="91"/>
      <c r="M3062"/>
    </row>
    <row r="3063" spans="12:13" x14ac:dyDescent="0.25">
      <c r="L3063" s="91"/>
      <c r="M3063"/>
    </row>
    <row r="3064" spans="12:13" x14ac:dyDescent="0.25">
      <c r="L3064" s="91"/>
      <c r="M3064"/>
    </row>
    <row r="3065" spans="12:13" x14ac:dyDescent="0.25">
      <c r="L3065" s="91"/>
      <c r="M3065"/>
    </row>
    <row r="3066" spans="12:13" x14ac:dyDescent="0.25">
      <c r="L3066" s="91"/>
      <c r="M3066"/>
    </row>
    <row r="3067" spans="12:13" x14ac:dyDescent="0.25">
      <c r="L3067" s="91"/>
      <c r="M3067"/>
    </row>
    <row r="3068" spans="12:13" x14ac:dyDescent="0.25">
      <c r="L3068" s="91"/>
      <c r="M3068"/>
    </row>
    <row r="3069" spans="12:13" x14ac:dyDescent="0.25">
      <c r="L3069" s="91"/>
      <c r="M3069"/>
    </row>
    <row r="3070" spans="12:13" x14ac:dyDescent="0.25">
      <c r="L3070" s="91"/>
      <c r="M3070"/>
    </row>
    <row r="3071" spans="12:13" x14ac:dyDescent="0.25">
      <c r="L3071" s="91"/>
      <c r="M3071"/>
    </row>
    <row r="3072" spans="12:13" x14ac:dyDescent="0.25">
      <c r="L3072" s="91"/>
      <c r="M3072"/>
    </row>
    <row r="3073" spans="12:13" x14ac:dyDescent="0.25">
      <c r="L3073" s="91"/>
      <c r="M3073"/>
    </row>
    <row r="3074" spans="12:13" x14ac:dyDescent="0.25">
      <c r="L3074" s="91"/>
      <c r="M3074"/>
    </row>
    <row r="3075" spans="12:13" x14ac:dyDescent="0.25">
      <c r="L3075" s="91"/>
      <c r="M3075"/>
    </row>
    <row r="3076" spans="12:13" x14ac:dyDescent="0.25">
      <c r="L3076" s="91"/>
      <c r="M3076"/>
    </row>
    <row r="3077" spans="12:13" x14ac:dyDescent="0.25">
      <c r="L3077" s="91"/>
      <c r="M3077"/>
    </row>
    <row r="3078" spans="12:13" x14ac:dyDescent="0.25">
      <c r="L3078" s="91"/>
      <c r="M3078"/>
    </row>
    <row r="3079" spans="12:13" x14ac:dyDescent="0.25">
      <c r="L3079" s="91"/>
      <c r="M3079"/>
    </row>
    <row r="3080" spans="12:13" x14ac:dyDescent="0.25">
      <c r="L3080" s="91"/>
      <c r="M3080"/>
    </row>
    <row r="3081" spans="12:13" x14ac:dyDescent="0.25">
      <c r="L3081" s="91"/>
      <c r="M3081"/>
    </row>
    <row r="3082" spans="12:13" x14ac:dyDescent="0.25">
      <c r="L3082" s="91"/>
      <c r="M3082"/>
    </row>
    <row r="3083" spans="12:13" x14ac:dyDescent="0.25">
      <c r="L3083" s="91"/>
      <c r="M3083"/>
    </row>
    <row r="3084" spans="12:13" x14ac:dyDescent="0.25">
      <c r="L3084" s="91"/>
      <c r="M3084"/>
    </row>
    <row r="3085" spans="12:13" x14ac:dyDescent="0.25">
      <c r="L3085" s="91"/>
      <c r="M3085"/>
    </row>
    <row r="3086" spans="12:13" x14ac:dyDescent="0.25">
      <c r="L3086" s="91"/>
      <c r="M3086"/>
    </row>
    <row r="3087" spans="12:13" x14ac:dyDescent="0.25">
      <c r="L3087" s="91"/>
      <c r="M3087"/>
    </row>
    <row r="3088" spans="12:13" x14ac:dyDescent="0.25">
      <c r="L3088" s="91"/>
      <c r="M3088"/>
    </row>
    <row r="3089" spans="12:13" x14ac:dyDescent="0.25">
      <c r="L3089" s="91"/>
      <c r="M3089"/>
    </row>
    <row r="3090" spans="12:13" x14ac:dyDescent="0.25">
      <c r="L3090" s="91"/>
      <c r="M3090"/>
    </row>
    <row r="3091" spans="12:13" x14ac:dyDescent="0.25">
      <c r="L3091" s="91"/>
      <c r="M3091"/>
    </row>
    <row r="3092" spans="12:13" x14ac:dyDescent="0.25">
      <c r="L3092" s="91"/>
      <c r="M3092"/>
    </row>
    <row r="3093" spans="12:13" x14ac:dyDescent="0.25">
      <c r="L3093" s="91"/>
      <c r="M3093"/>
    </row>
    <row r="3094" spans="12:13" x14ac:dyDescent="0.25">
      <c r="L3094" s="91"/>
      <c r="M3094"/>
    </row>
    <row r="3095" spans="12:13" x14ac:dyDescent="0.25">
      <c r="L3095" s="91"/>
      <c r="M3095"/>
    </row>
    <row r="3096" spans="12:13" x14ac:dyDescent="0.25">
      <c r="L3096" s="91"/>
      <c r="M3096"/>
    </row>
    <row r="3097" spans="12:13" x14ac:dyDescent="0.25">
      <c r="L3097" s="91"/>
      <c r="M3097"/>
    </row>
    <row r="3098" spans="12:13" x14ac:dyDescent="0.25">
      <c r="L3098" s="91"/>
      <c r="M3098"/>
    </row>
    <row r="3099" spans="12:13" x14ac:dyDescent="0.25">
      <c r="L3099" s="91"/>
      <c r="M3099"/>
    </row>
    <row r="3100" spans="12:13" x14ac:dyDescent="0.25">
      <c r="L3100" s="91"/>
      <c r="M3100"/>
    </row>
    <row r="3101" spans="12:13" x14ac:dyDescent="0.25">
      <c r="L3101" s="91"/>
      <c r="M3101"/>
    </row>
    <row r="3102" spans="12:13" x14ac:dyDescent="0.25">
      <c r="L3102" s="91"/>
      <c r="M3102"/>
    </row>
    <row r="3103" spans="12:13" x14ac:dyDescent="0.25">
      <c r="L3103" s="91"/>
      <c r="M3103"/>
    </row>
    <row r="3104" spans="12:13" x14ac:dyDescent="0.25">
      <c r="L3104" s="91"/>
      <c r="M3104"/>
    </row>
    <row r="3105" spans="12:13" x14ac:dyDescent="0.25">
      <c r="L3105" s="91"/>
      <c r="M3105"/>
    </row>
    <row r="3106" spans="12:13" x14ac:dyDescent="0.25">
      <c r="L3106" s="91"/>
      <c r="M3106"/>
    </row>
    <row r="3107" spans="12:13" x14ac:dyDescent="0.25">
      <c r="L3107" s="91"/>
      <c r="M3107"/>
    </row>
    <row r="3108" spans="12:13" x14ac:dyDescent="0.25">
      <c r="L3108" s="91"/>
      <c r="M3108"/>
    </row>
    <row r="3109" spans="12:13" x14ac:dyDescent="0.25">
      <c r="L3109" s="91"/>
      <c r="M3109"/>
    </row>
    <row r="3110" spans="12:13" x14ac:dyDescent="0.25">
      <c r="L3110" s="91"/>
      <c r="M3110"/>
    </row>
    <row r="3111" spans="12:13" x14ac:dyDescent="0.25">
      <c r="L3111" s="91"/>
      <c r="M3111"/>
    </row>
    <row r="3112" spans="12:13" x14ac:dyDescent="0.25">
      <c r="L3112" s="91"/>
      <c r="M3112"/>
    </row>
    <row r="3113" spans="12:13" x14ac:dyDescent="0.25">
      <c r="L3113" s="91"/>
      <c r="M3113"/>
    </row>
    <row r="3114" spans="12:13" x14ac:dyDescent="0.25">
      <c r="L3114" s="91"/>
      <c r="M3114"/>
    </row>
    <row r="3115" spans="12:13" x14ac:dyDescent="0.25">
      <c r="L3115" s="91"/>
      <c r="M3115"/>
    </row>
    <row r="3116" spans="12:13" x14ac:dyDescent="0.25">
      <c r="L3116" s="91"/>
      <c r="M3116"/>
    </row>
    <row r="3117" spans="12:13" x14ac:dyDescent="0.25">
      <c r="L3117" s="91"/>
      <c r="M3117"/>
    </row>
    <row r="3118" spans="12:13" x14ac:dyDescent="0.25">
      <c r="L3118" s="91"/>
      <c r="M3118"/>
    </row>
    <row r="3119" spans="12:13" x14ac:dyDescent="0.25">
      <c r="L3119" s="91"/>
      <c r="M3119"/>
    </row>
    <row r="3120" spans="12:13" x14ac:dyDescent="0.25">
      <c r="L3120" s="91"/>
      <c r="M3120"/>
    </row>
    <row r="3121" spans="12:13" x14ac:dyDescent="0.25">
      <c r="L3121" s="91"/>
      <c r="M3121"/>
    </row>
    <row r="3122" spans="12:13" x14ac:dyDescent="0.25">
      <c r="L3122" s="91"/>
      <c r="M3122"/>
    </row>
    <row r="3123" spans="12:13" x14ac:dyDescent="0.25">
      <c r="L3123" s="91"/>
      <c r="M3123"/>
    </row>
    <row r="3124" spans="12:13" x14ac:dyDescent="0.25">
      <c r="L3124" s="91"/>
      <c r="M3124"/>
    </row>
    <row r="3125" spans="12:13" x14ac:dyDescent="0.25">
      <c r="L3125" s="91"/>
      <c r="M3125"/>
    </row>
    <row r="3126" spans="12:13" x14ac:dyDescent="0.25">
      <c r="L3126" s="91"/>
      <c r="M3126"/>
    </row>
    <row r="3127" spans="12:13" x14ac:dyDescent="0.25">
      <c r="L3127" s="91"/>
      <c r="M3127"/>
    </row>
    <row r="3128" spans="12:13" x14ac:dyDescent="0.25">
      <c r="L3128" s="91"/>
      <c r="M3128"/>
    </row>
    <row r="3129" spans="12:13" x14ac:dyDescent="0.25">
      <c r="L3129" s="91"/>
      <c r="M3129"/>
    </row>
    <row r="3130" spans="12:13" x14ac:dyDescent="0.25">
      <c r="L3130" s="91"/>
      <c r="M3130"/>
    </row>
    <row r="3131" spans="12:13" x14ac:dyDescent="0.25">
      <c r="L3131" s="91"/>
      <c r="M3131"/>
    </row>
    <row r="3132" spans="12:13" x14ac:dyDescent="0.25">
      <c r="L3132" s="91"/>
      <c r="M3132"/>
    </row>
    <row r="3133" spans="12:13" x14ac:dyDescent="0.25">
      <c r="L3133" s="91"/>
      <c r="M3133"/>
    </row>
    <row r="3134" spans="12:13" x14ac:dyDescent="0.25">
      <c r="L3134" s="91"/>
      <c r="M3134"/>
    </row>
    <row r="3135" spans="12:13" x14ac:dyDescent="0.25">
      <c r="L3135" s="91"/>
      <c r="M3135"/>
    </row>
    <row r="3136" spans="12:13" x14ac:dyDescent="0.25">
      <c r="L3136" s="91"/>
      <c r="M3136"/>
    </row>
    <row r="3137" spans="12:13" x14ac:dyDescent="0.25">
      <c r="L3137" s="91"/>
      <c r="M3137"/>
    </row>
    <row r="3138" spans="12:13" x14ac:dyDescent="0.25">
      <c r="L3138" s="91"/>
      <c r="M3138"/>
    </row>
    <row r="3139" spans="12:13" x14ac:dyDescent="0.25">
      <c r="L3139" s="91"/>
      <c r="M3139"/>
    </row>
    <row r="3140" spans="12:13" x14ac:dyDescent="0.25">
      <c r="L3140" s="91"/>
      <c r="M3140"/>
    </row>
    <row r="3141" spans="12:13" x14ac:dyDescent="0.25">
      <c r="L3141" s="91"/>
      <c r="M3141"/>
    </row>
    <row r="3142" spans="12:13" x14ac:dyDescent="0.25">
      <c r="L3142" s="91"/>
      <c r="M3142"/>
    </row>
    <row r="3143" spans="12:13" x14ac:dyDescent="0.25">
      <c r="L3143" s="91"/>
      <c r="M3143"/>
    </row>
    <row r="3144" spans="12:13" x14ac:dyDescent="0.25">
      <c r="L3144" s="91"/>
      <c r="M3144"/>
    </row>
    <row r="3145" spans="12:13" x14ac:dyDescent="0.25">
      <c r="L3145" s="91"/>
      <c r="M3145"/>
    </row>
    <row r="3146" spans="12:13" x14ac:dyDescent="0.25">
      <c r="L3146" s="91"/>
      <c r="M3146"/>
    </row>
    <row r="3147" spans="12:13" x14ac:dyDescent="0.25">
      <c r="L3147" s="91"/>
      <c r="M3147"/>
    </row>
    <row r="3148" spans="12:13" x14ac:dyDescent="0.25">
      <c r="L3148" s="91"/>
      <c r="M3148"/>
    </row>
    <row r="3149" spans="12:13" x14ac:dyDescent="0.25">
      <c r="L3149" s="91"/>
      <c r="M3149"/>
    </row>
    <row r="3150" spans="12:13" x14ac:dyDescent="0.25">
      <c r="L3150" s="91"/>
      <c r="M3150"/>
    </row>
    <row r="3151" spans="12:13" x14ac:dyDescent="0.25">
      <c r="L3151" s="91"/>
      <c r="M3151"/>
    </row>
    <row r="3152" spans="12:13" x14ac:dyDescent="0.25">
      <c r="L3152" s="91"/>
      <c r="M3152"/>
    </row>
    <row r="3153" spans="12:13" x14ac:dyDescent="0.25">
      <c r="L3153" s="91"/>
      <c r="M3153"/>
    </row>
    <row r="3154" spans="12:13" x14ac:dyDescent="0.25">
      <c r="L3154" s="91"/>
      <c r="M3154"/>
    </row>
    <row r="3155" spans="12:13" x14ac:dyDescent="0.25">
      <c r="L3155" s="91"/>
      <c r="M3155"/>
    </row>
    <row r="3156" spans="12:13" x14ac:dyDescent="0.25">
      <c r="L3156" s="91"/>
      <c r="M3156"/>
    </row>
    <row r="3157" spans="12:13" x14ac:dyDescent="0.25">
      <c r="L3157" s="91"/>
      <c r="M3157"/>
    </row>
    <row r="3158" spans="12:13" x14ac:dyDescent="0.25">
      <c r="L3158" s="91"/>
      <c r="M3158"/>
    </row>
    <row r="3159" spans="12:13" x14ac:dyDescent="0.25">
      <c r="L3159" s="91"/>
      <c r="M3159"/>
    </row>
    <row r="3160" spans="12:13" x14ac:dyDescent="0.25">
      <c r="L3160" s="91"/>
      <c r="M3160"/>
    </row>
    <row r="3161" spans="12:13" x14ac:dyDescent="0.25">
      <c r="L3161" s="91"/>
      <c r="M3161"/>
    </row>
    <row r="3162" spans="12:13" x14ac:dyDescent="0.25">
      <c r="L3162" s="91"/>
      <c r="M3162"/>
    </row>
    <row r="3163" spans="12:13" x14ac:dyDescent="0.25">
      <c r="L3163" s="91"/>
      <c r="M3163"/>
    </row>
    <row r="3164" spans="12:13" x14ac:dyDescent="0.25">
      <c r="L3164" s="91"/>
      <c r="M3164"/>
    </row>
    <row r="3165" spans="12:13" x14ac:dyDescent="0.25">
      <c r="L3165" s="91"/>
      <c r="M3165"/>
    </row>
    <row r="3166" spans="12:13" x14ac:dyDescent="0.25">
      <c r="L3166" s="91"/>
      <c r="M3166"/>
    </row>
    <row r="3167" spans="12:13" x14ac:dyDescent="0.25">
      <c r="L3167" s="91"/>
      <c r="M3167"/>
    </row>
    <row r="3168" spans="12:13" x14ac:dyDescent="0.25">
      <c r="L3168" s="91"/>
      <c r="M3168"/>
    </row>
    <row r="3169" spans="12:13" x14ac:dyDescent="0.25">
      <c r="L3169" s="91"/>
      <c r="M3169"/>
    </row>
    <row r="3170" spans="12:13" x14ac:dyDescent="0.25">
      <c r="L3170" s="91"/>
      <c r="M3170"/>
    </row>
    <row r="3171" spans="12:13" x14ac:dyDescent="0.25">
      <c r="L3171" s="91"/>
      <c r="M3171"/>
    </row>
    <row r="3172" spans="12:13" x14ac:dyDescent="0.25">
      <c r="L3172" s="91"/>
      <c r="M3172"/>
    </row>
    <row r="3173" spans="12:13" x14ac:dyDescent="0.25">
      <c r="L3173" s="91"/>
      <c r="M3173"/>
    </row>
    <row r="3174" spans="12:13" x14ac:dyDescent="0.25">
      <c r="L3174" s="91"/>
      <c r="M3174"/>
    </row>
    <row r="3175" spans="12:13" x14ac:dyDescent="0.25">
      <c r="L3175" s="91"/>
      <c r="M3175"/>
    </row>
    <row r="3176" spans="12:13" x14ac:dyDescent="0.25">
      <c r="L3176" s="91"/>
      <c r="M3176"/>
    </row>
    <row r="3177" spans="12:13" x14ac:dyDescent="0.25">
      <c r="L3177" s="91"/>
      <c r="M3177"/>
    </row>
    <row r="3178" spans="12:13" x14ac:dyDescent="0.25">
      <c r="L3178" s="91"/>
      <c r="M3178"/>
    </row>
    <row r="3179" spans="12:13" x14ac:dyDescent="0.25">
      <c r="L3179" s="91"/>
      <c r="M3179"/>
    </row>
    <row r="3180" spans="12:13" x14ac:dyDescent="0.25">
      <c r="L3180" s="91"/>
      <c r="M3180"/>
    </row>
    <row r="3181" spans="12:13" x14ac:dyDescent="0.25">
      <c r="L3181" s="91"/>
      <c r="M3181"/>
    </row>
    <row r="3182" spans="12:13" x14ac:dyDescent="0.25">
      <c r="L3182" s="91"/>
      <c r="M3182"/>
    </row>
    <row r="3183" spans="12:13" x14ac:dyDescent="0.25">
      <c r="L3183" s="91"/>
      <c r="M3183"/>
    </row>
    <row r="3184" spans="12:13" x14ac:dyDescent="0.25">
      <c r="L3184" s="91"/>
      <c r="M3184"/>
    </row>
    <row r="3185" spans="12:13" x14ac:dyDescent="0.25">
      <c r="L3185" s="91"/>
      <c r="M3185"/>
    </row>
    <row r="3186" spans="12:13" x14ac:dyDescent="0.25">
      <c r="L3186" s="91"/>
      <c r="M3186"/>
    </row>
    <row r="3187" spans="12:13" x14ac:dyDescent="0.25">
      <c r="L3187" s="91"/>
      <c r="M3187"/>
    </row>
    <row r="3188" spans="12:13" x14ac:dyDescent="0.25">
      <c r="L3188" s="91"/>
      <c r="M3188"/>
    </row>
    <row r="3189" spans="12:13" x14ac:dyDescent="0.25">
      <c r="L3189" s="91"/>
      <c r="M3189"/>
    </row>
    <row r="3190" spans="12:13" x14ac:dyDescent="0.25">
      <c r="L3190" s="91"/>
      <c r="M3190"/>
    </row>
    <row r="3191" spans="12:13" x14ac:dyDescent="0.25">
      <c r="L3191" s="91"/>
      <c r="M3191"/>
    </row>
    <row r="3192" spans="12:13" x14ac:dyDescent="0.25">
      <c r="L3192" s="91"/>
      <c r="M3192"/>
    </row>
    <row r="3193" spans="12:13" x14ac:dyDescent="0.25">
      <c r="L3193" s="91"/>
      <c r="M3193"/>
    </row>
    <row r="3194" spans="12:13" x14ac:dyDescent="0.25">
      <c r="L3194" s="91"/>
      <c r="M3194"/>
    </row>
    <row r="3195" spans="12:13" x14ac:dyDescent="0.25">
      <c r="L3195" s="91"/>
      <c r="M3195"/>
    </row>
    <row r="3196" spans="12:13" x14ac:dyDescent="0.25">
      <c r="L3196" s="91"/>
      <c r="M3196"/>
    </row>
    <row r="3197" spans="12:13" x14ac:dyDescent="0.25">
      <c r="L3197" s="91"/>
      <c r="M3197"/>
    </row>
    <row r="3198" spans="12:13" x14ac:dyDescent="0.25">
      <c r="L3198" s="91"/>
      <c r="M3198"/>
    </row>
    <row r="3199" spans="12:13" x14ac:dyDescent="0.25">
      <c r="L3199" s="91"/>
      <c r="M3199"/>
    </row>
    <row r="3200" spans="12:13" x14ac:dyDescent="0.25">
      <c r="L3200" s="91"/>
      <c r="M3200"/>
    </row>
    <row r="3201" spans="12:13" x14ac:dyDescent="0.25">
      <c r="L3201" s="91"/>
      <c r="M3201"/>
    </row>
    <row r="3202" spans="12:13" x14ac:dyDescent="0.25">
      <c r="L3202" s="91"/>
      <c r="M3202"/>
    </row>
    <row r="3203" spans="12:13" x14ac:dyDescent="0.25">
      <c r="L3203" s="91"/>
      <c r="M3203"/>
    </row>
    <row r="3204" spans="12:13" x14ac:dyDescent="0.25">
      <c r="L3204" s="91"/>
      <c r="M3204"/>
    </row>
    <row r="3205" spans="12:13" x14ac:dyDescent="0.25">
      <c r="L3205" s="91"/>
      <c r="M3205"/>
    </row>
    <row r="3206" spans="12:13" x14ac:dyDescent="0.25">
      <c r="L3206" s="91"/>
      <c r="M3206"/>
    </row>
    <row r="3207" spans="12:13" x14ac:dyDescent="0.25">
      <c r="L3207" s="91"/>
      <c r="M3207"/>
    </row>
    <row r="3208" spans="12:13" x14ac:dyDescent="0.25">
      <c r="L3208" s="91"/>
      <c r="M3208"/>
    </row>
    <row r="3209" spans="12:13" x14ac:dyDescent="0.25">
      <c r="L3209" s="91"/>
      <c r="M3209"/>
    </row>
    <row r="3210" spans="12:13" x14ac:dyDescent="0.25">
      <c r="L3210" s="91"/>
      <c r="M3210"/>
    </row>
    <row r="3211" spans="12:13" x14ac:dyDescent="0.25">
      <c r="L3211" s="91"/>
      <c r="M3211"/>
    </row>
    <row r="3212" spans="12:13" x14ac:dyDescent="0.25">
      <c r="L3212" s="91"/>
      <c r="M3212"/>
    </row>
    <row r="3213" spans="12:13" x14ac:dyDescent="0.25">
      <c r="L3213" s="91"/>
      <c r="M3213"/>
    </row>
    <row r="3214" spans="12:13" x14ac:dyDescent="0.25">
      <c r="L3214" s="91"/>
      <c r="M3214"/>
    </row>
    <row r="3215" spans="12:13" x14ac:dyDescent="0.25">
      <c r="L3215" s="91"/>
      <c r="M3215"/>
    </row>
    <row r="3216" spans="12:13" x14ac:dyDescent="0.25">
      <c r="L3216" s="91"/>
      <c r="M3216"/>
    </row>
    <row r="3217" spans="12:13" x14ac:dyDescent="0.25">
      <c r="L3217" s="91"/>
      <c r="M3217"/>
    </row>
    <row r="3218" spans="12:13" x14ac:dyDescent="0.25">
      <c r="L3218" s="91"/>
      <c r="M3218"/>
    </row>
    <row r="3219" spans="12:13" x14ac:dyDescent="0.25">
      <c r="L3219" s="91"/>
      <c r="M3219"/>
    </row>
    <row r="3220" spans="12:13" x14ac:dyDescent="0.25">
      <c r="L3220" s="91"/>
      <c r="M3220"/>
    </row>
    <row r="3221" spans="12:13" x14ac:dyDescent="0.25">
      <c r="L3221" s="91"/>
      <c r="M3221"/>
    </row>
    <row r="3222" spans="12:13" x14ac:dyDescent="0.25">
      <c r="L3222" s="91"/>
      <c r="M3222"/>
    </row>
    <row r="3223" spans="12:13" x14ac:dyDescent="0.25">
      <c r="L3223" s="91"/>
      <c r="M3223"/>
    </row>
    <row r="3224" spans="12:13" x14ac:dyDescent="0.25">
      <c r="L3224" s="91"/>
      <c r="M3224"/>
    </row>
    <row r="3225" spans="12:13" x14ac:dyDescent="0.25">
      <c r="L3225" s="91"/>
      <c r="M3225"/>
    </row>
    <row r="3226" spans="12:13" x14ac:dyDescent="0.25">
      <c r="L3226" s="91"/>
      <c r="M3226"/>
    </row>
    <row r="3227" spans="12:13" x14ac:dyDescent="0.25">
      <c r="L3227" s="91"/>
      <c r="M3227"/>
    </row>
    <row r="3228" spans="12:13" x14ac:dyDescent="0.25">
      <c r="L3228" s="91"/>
      <c r="M3228"/>
    </row>
    <row r="3229" spans="12:13" x14ac:dyDescent="0.25">
      <c r="L3229" s="91"/>
      <c r="M3229"/>
    </row>
    <row r="3230" spans="12:13" x14ac:dyDescent="0.25">
      <c r="L3230" s="91"/>
      <c r="M3230"/>
    </row>
    <row r="3231" spans="12:13" x14ac:dyDescent="0.25">
      <c r="L3231" s="91"/>
      <c r="M3231"/>
    </row>
    <row r="3232" spans="12:13" x14ac:dyDescent="0.25">
      <c r="L3232" s="91"/>
      <c r="M3232"/>
    </row>
    <row r="3233" spans="12:13" x14ac:dyDescent="0.25">
      <c r="L3233" s="91"/>
      <c r="M3233"/>
    </row>
    <row r="3234" spans="12:13" x14ac:dyDescent="0.25">
      <c r="L3234" s="91"/>
      <c r="M3234"/>
    </row>
    <row r="3235" spans="12:13" x14ac:dyDescent="0.25">
      <c r="L3235" s="91"/>
      <c r="M3235"/>
    </row>
    <row r="3236" spans="12:13" x14ac:dyDescent="0.25">
      <c r="L3236" s="91"/>
      <c r="M3236"/>
    </row>
    <row r="3237" spans="12:13" x14ac:dyDescent="0.25">
      <c r="L3237" s="91"/>
      <c r="M3237"/>
    </row>
    <row r="3238" spans="12:13" x14ac:dyDescent="0.25">
      <c r="L3238" s="91"/>
      <c r="M3238"/>
    </row>
    <row r="3239" spans="12:13" x14ac:dyDescent="0.25">
      <c r="L3239" s="91"/>
      <c r="M3239"/>
    </row>
    <row r="3240" spans="12:13" x14ac:dyDescent="0.25">
      <c r="L3240" s="91"/>
      <c r="M3240"/>
    </row>
    <row r="3241" spans="12:13" x14ac:dyDescent="0.25">
      <c r="L3241" s="91"/>
      <c r="M3241"/>
    </row>
    <row r="3242" spans="12:13" x14ac:dyDescent="0.25">
      <c r="L3242" s="91"/>
      <c r="M3242"/>
    </row>
    <row r="3243" spans="12:13" x14ac:dyDescent="0.25">
      <c r="L3243" s="91"/>
      <c r="M3243"/>
    </row>
    <row r="3244" spans="12:13" x14ac:dyDescent="0.25">
      <c r="L3244" s="91"/>
      <c r="M3244"/>
    </row>
    <row r="3245" spans="12:13" x14ac:dyDescent="0.25">
      <c r="L3245" s="91"/>
      <c r="M3245"/>
    </row>
    <row r="3246" spans="12:13" x14ac:dyDescent="0.25">
      <c r="L3246" s="91"/>
      <c r="M3246"/>
    </row>
    <row r="3247" spans="12:13" x14ac:dyDescent="0.25">
      <c r="L3247" s="91"/>
      <c r="M3247"/>
    </row>
    <row r="3248" spans="12:13" x14ac:dyDescent="0.25">
      <c r="L3248" s="91"/>
      <c r="M3248"/>
    </row>
    <row r="3249" spans="12:13" x14ac:dyDescent="0.25">
      <c r="L3249" s="91"/>
      <c r="M3249"/>
    </row>
    <row r="3250" spans="12:13" x14ac:dyDescent="0.25">
      <c r="L3250" s="91"/>
      <c r="M3250"/>
    </row>
    <row r="3251" spans="12:13" x14ac:dyDescent="0.25">
      <c r="L3251" s="91"/>
      <c r="M3251"/>
    </row>
    <row r="3252" spans="12:13" x14ac:dyDescent="0.25">
      <c r="L3252" s="91"/>
      <c r="M3252"/>
    </row>
    <row r="3253" spans="12:13" x14ac:dyDescent="0.25">
      <c r="L3253" s="91"/>
      <c r="M3253"/>
    </row>
    <row r="3254" spans="12:13" x14ac:dyDescent="0.25">
      <c r="L3254" s="91"/>
      <c r="M3254"/>
    </row>
    <row r="3255" spans="12:13" x14ac:dyDescent="0.25">
      <c r="L3255" s="91"/>
      <c r="M3255"/>
    </row>
    <row r="3256" spans="12:13" x14ac:dyDescent="0.25">
      <c r="L3256" s="91"/>
      <c r="M3256"/>
    </row>
    <row r="3257" spans="12:13" x14ac:dyDescent="0.25">
      <c r="L3257" s="91"/>
      <c r="M3257"/>
    </row>
    <row r="3258" spans="12:13" x14ac:dyDescent="0.25">
      <c r="L3258" s="91"/>
      <c r="M3258"/>
    </row>
    <row r="3259" spans="12:13" x14ac:dyDescent="0.25">
      <c r="L3259" s="91"/>
      <c r="M3259"/>
    </row>
    <row r="3260" spans="12:13" x14ac:dyDescent="0.25">
      <c r="L3260" s="91"/>
      <c r="M3260"/>
    </row>
    <row r="3261" spans="12:13" x14ac:dyDescent="0.25">
      <c r="L3261" s="91"/>
      <c r="M3261"/>
    </row>
    <row r="3262" spans="12:13" x14ac:dyDescent="0.25">
      <c r="L3262" s="91"/>
      <c r="M3262"/>
    </row>
    <row r="3263" spans="12:13" x14ac:dyDescent="0.25">
      <c r="L3263" s="91"/>
      <c r="M3263"/>
    </row>
    <row r="3264" spans="12:13" x14ac:dyDescent="0.25">
      <c r="L3264" s="91"/>
      <c r="M3264"/>
    </row>
    <row r="3265" spans="12:13" x14ac:dyDescent="0.25">
      <c r="L3265" s="91"/>
      <c r="M3265"/>
    </row>
    <row r="3266" spans="12:13" x14ac:dyDescent="0.25">
      <c r="L3266" s="91"/>
      <c r="M3266"/>
    </row>
    <row r="3267" spans="12:13" x14ac:dyDescent="0.25">
      <c r="L3267" s="91"/>
      <c r="M3267"/>
    </row>
    <row r="3268" spans="12:13" x14ac:dyDescent="0.25">
      <c r="L3268" s="91"/>
      <c r="M3268"/>
    </row>
    <row r="3269" spans="12:13" x14ac:dyDescent="0.25">
      <c r="L3269" s="91"/>
      <c r="M3269"/>
    </row>
    <row r="3270" spans="12:13" x14ac:dyDescent="0.25">
      <c r="L3270" s="91"/>
      <c r="M3270"/>
    </row>
    <row r="3271" spans="12:13" x14ac:dyDescent="0.25">
      <c r="L3271" s="91"/>
      <c r="M3271"/>
    </row>
    <row r="3272" spans="12:13" x14ac:dyDescent="0.25">
      <c r="L3272" s="91"/>
      <c r="M3272"/>
    </row>
    <row r="3273" spans="12:13" x14ac:dyDescent="0.25">
      <c r="L3273" s="91"/>
      <c r="M3273"/>
    </row>
    <row r="3274" spans="12:13" x14ac:dyDescent="0.25">
      <c r="L3274" s="91"/>
      <c r="M3274"/>
    </row>
    <row r="3275" spans="12:13" x14ac:dyDescent="0.25">
      <c r="L3275" s="91"/>
      <c r="M3275"/>
    </row>
    <row r="3276" spans="12:13" x14ac:dyDescent="0.25">
      <c r="L3276" s="91"/>
      <c r="M3276"/>
    </row>
    <row r="3277" spans="12:13" x14ac:dyDescent="0.25">
      <c r="L3277" s="91"/>
      <c r="M3277"/>
    </row>
    <row r="3278" spans="12:13" x14ac:dyDescent="0.25">
      <c r="L3278" s="91"/>
      <c r="M3278"/>
    </row>
    <row r="3279" spans="12:13" x14ac:dyDescent="0.25">
      <c r="L3279" s="91"/>
      <c r="M3279"/>
    </row>
    <row r="3280" spans="12:13" x14ac:dyDescent="0.25">
      <c r="L3280" s="91"/>
      <c r="M3280"/>
    </row>
    <row r="3281" spans="12:13" x14ac:dyDescent="0.25">
      <c r="L3281" s="91"/>
      <c r="M3281"/>
    </row>
    <row r="3282" spans="12:13" x14ac:dyDescent="0.25">
      <c r="L3282" s="91"/>
      <c r="M3282"/>
    </row>
    <row r="3283" spans="12:13" x14ac:dyDescent="0.25">
      <c r="L3283" s="91"/>
      <c r="M3283"/>
    </row>
    <row r="3284" spans="12:13" x14ac:dyDescent="0.25">
      <c r="L3284" s="91"/>
      <c r="M3284"/>
    </row>
    <row r="3285" spans="12:13" x14ac:dyDescent="0.25">
      <c r="L3285" s="91"/>
      <c r="M3285"/>
    </row>
    <row r="3286" spans="12:13" x14ac:dyDescent="0.25">
      <c r="L3286" s="91"/>
      <c r="M3286"/>
    </row>
    <row r="3287" spans="12:13" x14ac:dyDescent="0.25">
      <c r="L3287" s="91"/>
      <c r="M3287"/>
    </row>
    <row r="3288" spans="12:13" x14ac:dyDescent="0.25">
      <c r="L3288" s="91"/>
      <c r="M3288"/>
    </row>
    <row r="3289" spans="12:13" x14ac:dyDescent="0.25">
      <c r="L3289" s="91"/>
      <c r="M3289"/>
    </row>
    <row r="3290" spans="12:13" x14ac:dyDescent="0.25">
      <c r="L3290" s="91"/>
      <c r="M3290"/>
    </row>
    <row r="3291" spans="12:13" x14ac:dyDescent="0.25">
      <c r="L3291" s="91"/>
      <c r="M3291"/>
    </row>
    <row r="3292" spans="12:13" x14ac:dyDescent="0.25">
      <c r="L3292" s="91"/>
      <c r="M3292"/>
    </row>
    <row r="3293" spans="12:13" x14ac:dyDescent="0.25">
      <c r="L3293" s="91"/>
      <c r="M3293"/>
    </row>
    <row r="3294" spans="12:13" x14ac:dyDescent="0.25">
      <c r="L3294" s="91"/>
      <c r="M3294"/>
    </row>
    <row r="3295" spans="12:13" x14ac:dyDescent="0.25">
      <c r="L3295" s="91"/>
      <c r="M3295"/>
    </row>
    <row r="3296" spans="12:13" x14ac:dyDescent="0.25">
      <c r="L3296" s="91"/>
      <c r="M3296"/>
    </row>
    <row r="3297" spans="12:13" x14ac:dyDescent="0.25">
      <c r="L3297" s="91"/>
      <c r="M3297"/>
    </row>
    <row r="3298" spans="12:13" x14ac:dyDescent="0.25">
      <c r="L3298" s="91"/>
      <c r="M3298"/>
    </row>
    <row r="3299" spans="12:13" x14ac:dyDescent="0.25">
      <c r="L3299" s="91"/>
      <c r="M3299"/>
    </row>
    <row r="3300" spans="12:13" x14ac:dyDescent="0.25">
      <c r="L3300" s="91"/>
      <c r="M3300"/>
    </row>
    <row r="3301" spans="12:13" x14ac:dyDescent="0.25">
      <c r="L3301" s="91"/>
      <c r="M3301"/>
    </row>
    <row r="3302" spans="12:13" x14ac:dyDescent="0.25">
      <c r="L3302" s="91"/>
      <c r="M3302"/>
    </row>
    <row r="3303" spans="12:13" x14ac:dyDescent="0.25">
      <c r="L3303" s="91"/>
      <c r="M3303"/>
    </row>
    <row r="3304" spans="12:13" x14ac:dyDescent="0.25">
      <c r="L3304" s="91"/>
      <c r="M3304"/>
    </row>
    <row r="3305" spans="12:13" x14ac:dyDescent="0.25">
      <c r="L3305" s="91"/>
      <c r="M3305"/>
    </row>
    <row r="3306" spans="12:13" x14ac:dyDescent="0.25">
      <c r="L3306" s="91"/>
      <c r="M3306"/>
    </row>
    <row r="3307" spans="12:13" x14ac:dyDescent="0.25">
      <c r="L3307" s="91"/>
      <c r="M3307"/>
    </row>
    <row r="3308" spans="12:13" x14ac:dyDescent="0.25">
      <c r="L3308" s="91"/>
      <c r="M3308"/>
    </row>
    <row r="3309" spans="12:13" x14ac:dyDescent="0.25">
      <c r="L3309" s="91"/>
      <c r="M3309"/>
    </row>
    <row r="3310" spans="12:13" x14ac:dyDescent="0.25">
      <c r="L3310" s="91"/>
      <c r="M3310"/>
    </row>
    <row r="3311" spans="12:13" x14ac:dyDescent="0.25">
      <c r="L3311" s="91"/>
      <c r="M3311"/>
    </row>
    <row r="3312" spans="12:13" x14ac:dyDescent="0.25">
      <c r="L3312" s="91"/>
      <c r="M3312"/>
    </row>
    <row r="3313" spans="12:13" x14ac:dyDescent="0.25">
      <c r="L3313" s="91"/>
      <c r="M3313"/>
    </row>
    <row r="3314" spans="12:13" x14ac:dyDescent="0.25">
      <c r="L3314" s="91"/>
      <c r="M3314"/>
    </row>
    <row r="3315" spans="12:13" x14ac:dyDescent="0.25">
      <c r="L3315" s="91"/>
      <c r="M3315"/>
    </row>
    <row r="3316" spans="12:13" x14ac:dyDescent="0.25">
      <c r="L3316" s="91"/>
      <c r="M3316"/>
    </row>
    <row r="3317" spans="12:13" x14ac:dyDescent="0.25">
      <c r="L3317" s="91"/>
      <c r="M3317"/>
    </row>
    <row r="3318" spans="12:13" x14ac:dyDescent="0.25">
      <c r="L3318" s="91"/>
      <c r="M3318"/>
    </row>
    <row r="3319" spans="12:13" x14ac:dyDescent="0.25">
      <c r="L3319" s="91"/>
      <c r="M3319"/>
    </row>
    <row r="3320" spans="12:13" x14ac:dyDescent="0.25">
      <c r="L3320" s="91"/>
      <c r="M3320"/>
    </row>
    <row r="3321" spans="12:13" x14ac:dyDescent="0.25">
      <c r="L3321" s="91"/>
      <c r="M3321"/>
    </row>
    <row r="3322" spans="12:13" x14ac:dyDescent="0.25">
      <c r="L3322" s="91"/>
      <c r="M3322"/>
    </row>
    <row r="3323" spans="12:13" x14ac:dyDescent="0.25">
      <c r="L3323" s="91"/>
      <c r="M3323"/>
    </row>
    <row r="3324" spans="12:13" x14ac:dyDescent="0.25">
      <c r="L3324" s="91"/>
      <c r="M3324"/>
    </row>
    <row r="3325" spans="12:13" x14ac:dyDescent="0.25">
      <c r="L3325" s="91"/>
      <c r="M3325"/>
    </row>
    <row r="3326" spans="12:13" x14ac:dyDescent="0.25">
      <c r="L3326" s="91"/>
      <c r="M3326"/>
    </row>
    <row r="3327" spans="12:13" x14ac:dyDescent="0.25">
      <c r="L3327" s="91"/>
      <c r="M3327"/>
    </row>
    <row r="3328" spans="12:13" x14ac:dyDescent="0.25">
      <c r="L3328" s="91"/>
      <c r="M3328"/>
    </row>
    <row r="3329" spans="12:13" x14ac:dyDescent="0.25">
      <c r="L3329" s="91"/>
      <c r="M3329"/>
    </row>
    <row r="3330" spans="12:13" x14ac:dyDescent="0.25">
      <c r="L3330" s="91"/>
      <c r="M3330"/>
    </row>
    <row r="3331" spans="12:13" x14ac:dyDescent="0.25">
      <c r="L3331" s="91"/>
      <c r="M3331"/>
    </row>
    <row r="3332" spans="12:13" x14ac:dyDescent="0.25">
      <c r="L3332" s="91"/>
      <c r="M3332"/>
    </row>
    <row r="3333" spans="12:13" x14ac:dyDescent="0.25">
      <c r="L3333" s="91"/>
      <c r="M3333"/>
    </row>
    <row r="3334" spans="12:13" x14ac:dyDescent="0.25">
      <c r="L3334" s="91"/>
      <c r="M3334"/>
    </row>
    <row r="3335" spans="12:13" x14ac:dyDescent="0.25">
      <c r="L3335" s="91"/>
      <c r="M3335"/>
    </row>
    <row r="3336" spans="12:13" x14ac:dyDescent="0.25">
      <c r="L3336" s="91"/>
      <c r="M3336"/>
    </row>
    <row r="3337" spans="12:13" x14ac:dyDescent="0.25">
      <c r="L3337" s="91"/>
      <c r="M3337"/>
    </row>
    <row r="3338" spans="12:13" x14ac:dyDescent="0.25">
      <c r="L3338" s="91"/>
      <c r="M3338"/>
    </row>
    <row r="3339" spans="12:13" x14ac:dyDescent="0.25">
      <c r="L3339" s="91"/>
      <c r="M3339"/>
    </row>
    <row r="3340" spans="12:13" x14ac:dyDescent="0.25">
      <c r="L3340" s="91"/>
      <c r="M3340"/>
    </row>
    <row r="3341" spans="12:13" x14ac:dyDescent="0.25">
      <c r="L3341" s="91"/>
      <c r="M3341"/>
    </row>
    <row r="3342" spans="12:13" x14ac:dyDescent="0.25">
      <c r="L3342" s="91"/>
      <c r="M3342"/>
    </row>
    <row r="3343" spans="12:13" x14ac:dyDescent="0.25">
      <c r="L3343" s="91"/>
      <c r="M3343"/>
    </row>
    <row r="3344" spans="12:13" x14ac:dyDescent="0.25">
      <c r="L3344" s="91"/>
      <c r="M3344"/>
    </row>
    <row r="3345" spans="12:13" x14ac:dyDescent="0.25">
      <c r="L3345" s="91"/>
      <c r="M3345"/>
    </row>
    <row r="3346" spans="12:13" x14ac:dyDescent="0.25">
      <c r="L3346" s="91"/>
      <c r="M3346"/>
    </row>
    <row r="3347" spans="12:13" x14ac:dyDescent="0.25">
      <c r="L3347" s="91"/>
      <c r="M3347"/>
    </row>
    <row r="3348" spans="12:13" x14ac:dyDescent="0.25">
      <c r="L3348" s="91"/>
      <c r="M3348"/>
    </row>
    <row r="3349" spans="12:13" x14ac:dyDescent="0.25">
      <c r="L3349" s="91"/>
      <c r="M3349"/>
    </row>
    <row r="3350" spans="12:13" x14ac:dyDescent="0.25">
      <c r="L3350" s="91"/>
      <c r="M3350"/>
    </row>
    <row r="3351" spans="12:13" x14ac:dyDescent="0.25">
      <c r="L3351" s="91"/>
      <c r="M3351"/>
    </row>
    <row r="3352" spans="12:13" x14ac:dyDescent="0.25">
      <c r="L3352" s="91"/>
      <c r="M3352"/>
    </row>
    <row r="3353" spans="12:13" x14ac:dyDescent="0.25">
      <c r="L3353" s="91"/>
      <c r="M3353"/>
    </row>
    <row r="3354" spans="12:13" x14ac:dyDescent="0.25">
      <c r="L3354" s="91"/>
      <c r="M3354"/>
    </row>
    <row r="3355" spans="12:13" x14ac:dyDescent="0.25">
      <c r="L3355" s="91"/>
      <c r="M3355"/>
    </row>
    <row r="3356" spans="12:13" x14ac:dyDescent="0.25">
      <c r="L3356" s="91"/>
      <c r="M3356"/>
    </row>
    <row r="3357" spans="12:13" x14ac:dyDescent="0.25">
      <c r="L3357" s="91"/>
      <c r="M3357"/>
    </row>
    <row r="3358" spans="12:13" x14ac:dyDescent="0.25">
      <c r="L3358" s="91"/>
      <c r="M3358"/>
    </row>
    <row r="3359" spans="12:13" x14ac:dyDescent="0.25">
      <c r="L3359" s="91"/>
      <c r="M3359"/>
    </row>
    <row r="3360" spans="12:13" x14ac:dyDescent="0.25">
      <c r="L3360" s="91"/>
      <c r="M3360"/>
    </row>
    <row r="3361" spans="12:13" x14ac:dyDescent="0.25">
      <c r="L3361" s="91"/>
      <c r="M3361"/>
    </row>
    <row r="3362" spans="12:13" x14ac:dyDescent="0.25">
      <c r="L3362" s="91"/>
      <c r="M3362"/>
    </row>
    <row r="3363" spans="12:13" x14ac:dyDescent="0.25">
      <c r="L3363" s="91"/>
      <c r="M3363"/>
    </row>
    <row r="3364" spans="12:13" x14ac:dyDescent="0.25">
      <c r="L3364" s="91"/>
      <c r="M3364"/>
    </row>
    <row r="3365" spans="12:13" x14ac:dyDescent="0.25">
      <c r="L3365" s="91"/>
      <c r="M3365"/>
    </row>
    <row r="3366" spans="12:13" x14ac:dyDescent="0.25">
      <c r="L3366" s="91"/>
      <c r="M3366"/>
    </row>
    <row r="3367" spans="12:13" x14ac:dyDescent="0.25">
      <c r="L3367" s="91"/>
      <c r="M3367"/>
    </row>
    <row r="3368" spans="12:13" x14ac:dyDescent="0.25">
      <c r="L3368" s="91"/>
      <c r="M3368"/>
    </row>
    <row r="3369" spans="12:13" x14ac:dyDescent="0.25">
      <c r="L3369" s="91"/>
      <c r="M3369"/>
    </row>
    <row r="3370" spans="12:13" x14ac:dyDescent="0.25">
      <c r="L3370" s="91"/>
      <c r="M3370"/>
    </row>
    <row r="3371" spans="12:13" x14ac:dyDescent="0.25">
      <c r="L3371" s="91"/>
      <c r="M3371"/>
    </row>
    <row r="3372" spans="12:13" x14ac:dyDescent="0.25">
      <c r="L3372" s="91"/>
      <c r="M3372"/>
    </row>
    <row r="3373" spans="12:13" x14ac:dyDescent="0.25">
      <c r="L3373" s="91"/>
      <c r="M3373"/>
    </row>
    <row r="3374" spans="12:13" x14ac:dyDescent="0.25">
      <c r="L3374" s="91"/>
      <c r="M3374"/>
    </row>
    <row r="3375" spans="12:13" x14ac:dyDescent="0.25">
      <c r="L3375" s="91"/>
      <c r="M3375"/>
    </row>
    <row r="3376" spans="12:13" x14ac:dyDescent="0.25">
      <c r="L3376" s="91"/>
      <c r="M3376"/>
    </row>
    <row r="3377" spans="12:13" x14ac:dyDescent="0.25">
      <c r="L3377" s="91"/>
      <c r="M3377"/>
    </row>
    <row r="3378" spans="12:13" x14ac:dyDescent="0.25">
      <c r="L3378" s="91"/>
      <c r="M3378"/>
    </row>
    <row r="3379" spans="12:13" x14ac:dyDescent="0.25">
      <c r="L3379" s="91"/>
      <c r="M3379"/>
    </row>
    <row r="3380" spans="12:13" x14ac:dyDescent="0.25">
      <c r="L3380" s="91"/>
      <c r="M3380"/>
    </row>
    <row r="3381" spans="12:13" x14ac:dyDescent="0.25">
      <c r="L3381" s="91"/>
      <c r="M3381"/>
    </row>
    <row r="3382" spans="12:13" x14ac:dyDescent="0.25">
      <c r="L3382" s="91"/>
      <c r="M3382"/>
    </row>
    <row r="3383" spans="12:13" x14ac:dyDescent="0.25">
      <c r="L3383" s="91"/>
      <c r="M3383"/>
    </row>
    <row r="3384" spans="12:13" x14ac:dyDescent="0.25">
      <c r="L3384" s="91"/>
      <c r="M3384"/>
    </row>
    <row r="3385" spans="12:13" x14ac:dyDescent="0.25">
      <c r="L3385" s="91"/>
      <c r="M3385"/>
    </row>
    <row r="3386" spans="12:13" x14ac:dyDescent="0.25">
      <c r="L3386" s="91"/>
      <c r="M3386"/>
    </row>
    <row r="3387" spans="12:13" x14ac:dyDescent="0.25">
      <c r="L3387" s="91"/>
      <c r="M3387"/>
    </row>
    <row r="3388" spans="12:13" x14ac:dyDescent="0.25">
      <c r="L3388" s="91"/>
      <c r="M3388"/>
    </row>
    <row r="3389" spans="12:13" x14ac:dyDescent="0.25">
      <c r="L3389" s="91"/>
      <c r="M3389"/>
    </row>
    <row r="3390" spans="12:13" x14ac:dyDescent="0.25">
      <c r="L3390" s="91"/>
      <c r="M3390"/>
    </row>
    <row r="3391" spans="12:13" x14ac:dyDescent="0.25">
      <c r="L3391" s="91"/>
      <c r="M3391"/>
    </row>
    <row r="3392" spans="12:13" x14ac:dyDescent="0.25">
      <c r="L3392" s="91"/>
      <c r="M3392"/>
    </row>
    <row r="3393" spans="12:13" x14ac:dyDescent="0.25">
      <c r="L3393" s="91"/>
      <c r="M3393"/>
    </row>
    <row r="3394" spans="12:13" x14ac:dyDescent="0.25">
      <c r="L3394" s="91"/>
      <c r="M3394"/>
    </row>
    <row r="3395" spans="12:13" x14ac:dyDescent="0.25">
      <c r="L3395" s="91"/>
      <c r="M3395"/>
    </row>
    <row r="3396" spans="12:13" x14ac:dyDescent="0.25">
      <c r="L3396" s="91"/>
      <c r="M3396"/>
    </row>
    <row r="3397" spans="12:13" x14ac:dyDescent="0.25">
      <c r="L3397" s="91"/>
      <c r="M3397"/>
    </row>
    <row r="3398" spans="12:13" x14ac:dyDescent="0.25">
      <c r="L3398" s="91"/>
      <c r="M3398"/>
    </row>
    <row r="3399" spans="12:13" x14ac:dyDescent="0.25">
      <c r="L3399" s="91"/>
      <c r="M3399"/>
    </row>
    <row r="3400" spans="12:13" x14ac:dyDescent="0.25">
      <c r="L3400" s="91"/>
      <c r="M3400"/>
    </row>
    <row r="3401" spans="12:13" x14ac:dyDescent="0.25">
      <c r="L3401" s="91"/>
      <c r="M3401"/>
    </row>
    <row r="3402" spans="12:13" x14ac:dyDescent="0.25">
      <c r="L3402" s="91"/>
      <c r="M3402"/>
    </row>
    <row r="3403" spans="12:13" x14ac:dyDescent="0.25">
      <c r="L3403" s="91"/>
      <c r="M3403"/>
    </row>
    <row r="3404" spans="12:13" x14ac:dyDescent="0.25">
      <c r="L3404" s="91"/>
      <c r="M3404"/>
    </row>
    <row r="3405" spans="12:13" x14ac:dyDescent="0.25">
      <c r="L3405" s="91"/>
      <c r="M3405"/>
    </row>
    <row r="3406" spans="12:13" x14ac:dyDescent="0.25">
      <c r="L3406" s="91"/>
      <c r="M3406"/>
    </row>
    <row r="3407" spans="12:13" x14ac:dyDescent="0.25">
      <c r="L3407" s="91"/>
      <c r="M3407"/>
    </row>
    <row r="3408" spans="12:13" x14ac:dyDescent="0.25">
      <c r="L3408" s="91"/>
      <c r="M3408"/>
    </row>
    <row r="3409" spans="12:13" x14ac:dyDescent="0.25">
      <c r="L3409" s="91"/>
      <c r="M3409"/>
    </row>
    <row r="3410" spans="12:13" x14ac:dyDescent="0.25">
      <c r="L3410" s="91"/>
      <c r="M3410"/>
    </row>
    <row r="3411" spans="12:13" x14ac:dyDescent="0.25">
      <c r="L3411" s="91"/>
      <c r="M3411"/>
    </row>
    <row r="3412" spans="12:13" x14ac:dyDescent="0.25">
      <c r="L3412" s="91"/>
      <c r="M3412"/>
    </row>
    <row r="3413" spans="12:13" x14ac:dyDescent="0.25">
      <c r="L3413" s="91"/>
      <c r="M3413"/>
    </row>
    <row r="3414" spans="12:13" x14ac:dyDescent="0.25">
      <c r="L3414" s="91"/>
      <c r="M3414"/>
    </row>
    <row r="3415" spans="12:13" x14ac:dyDescent="0.25">
      <c r="L3415" s="91"/>
      <c r="M3415"/>
    </row>
    <row r="3416" spans="12:13" x14ac:dyDescent="0.25">
      <c r="L3416" s="91"/>
      <c r="M3416"/>
    </row>
    <row r="3417" spans="12:13" x14ac:dyDescent="0.25">
      <c r="L3417" s="91"/>
      <c r="M3417"/>
    </row>
    <row r="3418" spans="12:13" x14ac:dyDescent="0.25">
      <c r="L3418" s="91"/>
      <c r="M3418"/>
    </row>
    <row r="3419" spans="12:13" x14ac:dyDescent="0.25">
      <c r="L3419" s="91"/>
      <c r="M3419"/>
    </row>
    <row r="3420" spans="12:13" x14ac:dyDescent="0.25">
      <c r="L3420" s="91"/>
      <c r="M3420"/>
    </row>
    <row r="3421" spans="12:13" x14ac:dyDescent="0.25">
      <c r="L3421" s="91"/>
      <c r="M3421"/>
    </row>
    <row r="3422" spans="12:13" x14ac:dyDescent="0.25">
      <c r="L3422" s="91"/>
      <c r="M3422"/>
    </row>
    <row r="3423" spans="12:13" x14ac:dyDescent="0.25">
      <c r="L3423" s="91"/>
      <c r="M3423"/>
    </row>
    <row r="3424" spans="12:13" x14ac:dyDescent="0.25">
      <c r="L3424" s="91"/>
      <c r="M3424"/>
    </row>
    <row r="3425" spans="12:13" x14ac:dyDescent="0.25">
      <c r="L3425" s="91"/>
      <c r="M3425"/>
    </row>
    <row r="3426" spans="12:13" x14ac:dyDescent="0.25">
      <c r="L3426" s="91"/>
      <c r="M3426"/>
    </row>
    <row r="3427" spans="12:13" x14ac:dyDescent="0.25">
      <c r="L3427" s="91"/>
      <c r="M3427"/>
    </row>
    <row r="3428" spans="12:13" x14ac:dyDescent="0.25">
      <c r="L3428" s="91"/>
      <c r="M3428"/>
    </row>
    <row r="3429" spans="12:13" x14ac:dyDescent="0.25">
      <c r="L3429" s="91"/>
      <c r="M3429"/>
    </row>
    <row r="3430" spans="12:13" x14ac:dyDescent="0.25">
      <c r="L3430" s="91"/>
      <c r="M3430"/>
    </row>
    <row r="3431" spans="12:13" x14ac:dyDescent="0.25">
      <c r="L3431" s="91"/>
      <c r="M3431"/>
    </row>
    <row r="3432" spans="12:13" x14ac:dyDescent="0.25">
      <c r="L3432" s="91"/>
      <c r="M3432"/>
    </row>
    <row r="3433" spans="12:13" x14ac:dyDescent="0.25">
      <c r="L3433" s="91"/>
      <c r="M3433"/>
    </row>
    <row r="3434" spans="12:13" x14ac:dyDescent="0.25">
      <c r="L3434" s="91"/>
      <c r="M3434"/>
    </row>
    <row r="3435" spans="12:13" x14ac:dyDescent="0.25">
      <c r="L3435" s="91"/>
      <c r="M3435"/>
    </row>
    <row r="3436" spans="12:13" x14ac:dyDescent="0.25">
      <c r="L3436" s="91"/>
      <c r="M3436"/>
    </row>
    <row r="3437" spans="12:13" x14ac:dyDescent="0.25">
      <c r="L3437" s="91"/>
      <c r="M3437"/>
    </row>
    <row r="3438" spans="12:13" x14ac:dyDescent="0.25">
      <c r="L3438" s="91"/>
      <c r="M3438"/>
    </row>
    <row r="3439" spans="12:13" x14ac:dyDescent="0.25">
      <c r="L3439" s="91"/>
      <c r="M3439"/>
    </row>
    <row r="3440" spans="12:13" x14ac:dyDescent="0.25">
      <c r="L3440" s="91"/>
      <c r="M3440"/>
    </row>
    <row r="3441" spans="12:13" x14ac:dyDescent="0.25">
      <c r="L3441" s="91"/>
      <c r="M3441"/>
    </row>
    <row r="3442" spans="12:13" x14ac:dyDescent="0.25">
      <c r="L3442" s="91"/>
      <c r="M3442"/>
    </row>
    <row r="3443" spans="12:13" x14ac:dyDescent="0.25">
      <c r="L3443" s="91"/>
      <c r="M3443"/>
    </row>
    <row r="3444" spans="12:13" x14ac:dyDescent="0.25">
      <c r="L3444" s="91"/>
      <c r="M3444"/>
    </row>
    <row r="3445" spans="12:13" x14ac:dyDescent="0.25">
      <c r="L3445" s="91"/>
      <c r="M3445"/>
    </row>
    <row r="3446" spans="12:13" x14ac:dyDescent="0.25">
      <c r="L3446" s="91"/>
      <c r="M3446"/>
    </row>
    <row r="3447" spans="12:13" x14ac:dyDescent="0.25">
      <c r="L3447" s="91"/>
      <c r="M3447"/>
    </row>
    <row r="3448" spans="12:13" x14ac:dyDescent="0.25">
      <c r="L3448" s="91"/>
      <c r="M3448"/>
    </row>
    <row r="3449" spans="12:13" x14ac:dyDescent="0.25">
      <c r="L3449" s="91"/>
      <c r="M3449"/>
    </row>
    <row r="3450" spans="12:13" x14ac:dyDescent="0.25">
      <c r="L3450" s="91"/>
      <c r="M3450"/>
    </row>
    <row r="3451" spans="12:13" x14ac:dyDescent="0.25">
      <c r="L3451" s="91"/>
      <c r="M3451"/>
    </row>
    <row r="3452" spans="12:13" x14ac:dyDescent="0.25">
      <c r="L3452" s="91"/>
      <c r="M3452"/>
    </row>
    <row r="3453" spans="12:13" x14ac:dyDescent="0.25">
      <c r="L3453" s="91"/>
      <c r="M3453"/>
    </row>
    <row r="3454" spans="12:13" x14ac:dyDescent="0.25">
      <c r="L3454" s="91"/>
      <c r="M3454"/>
    </row>
    <row r="3455" spans="12:13" x14ac:dyDescent="0.25">
      <c r="L3455" s="91"/>
      <c r="M3455"/>
    </row>
    <row r="3456" spans="12:13" x14ac:dyDescent="0.25">
      <c r="L3456" s="91"/>
      <c r="M3456"/>
    </row>
    <row r="3457" spans="12:13" x14ac:dyDescent="0.25">
      <c r="L3457" s="91"/>
      <c r="M3457"/>
    </row>
    <row r="3458" spans="12:13" x14ac:dyDescent="0.25">
      <c r="L3458" s="91"/>
      <c r="M3458"/>
    </row>
    <row r="3459" spans="12:13" x14ac:dyDescent="0.25">
      <c r="L3459" s="91"/>
      <c r="M3459"/>
    </row>
    <row r="3460" spans="12:13" x14ac:dyDescent="0.25">
      <c r="L3460" s="91"/>
      <c r="M3460"/>
    </row>
    <row r="3461" spans="12:13" x14ac:dyDescent="0.25">
      <c r="L3461" s="91"/>
      <c r="M3461"/>
    </row>
    <row r="3462" spans="12:13" x14ac:dyDescent="0.25">
      <c r="L3462" s="91"/>
      <c r="M3462"/>
    </row>
    <row r="3463" spans="12:13" x14ac:dyDescent="0.25">
      <c r="L3463" s="91"/>
      <c r="M3463"/>
    </row>
    <row r="3464" spans="12:13" x14ac:dyDescent="0.25">
      <c r="L3464" s="91"/>
      <c r="M3464"/>
    </row>
    <row r="3465" spans="12:13" x14ac:dyDescent="0.25">
      <c r="L3465" s="91"/>
      <c r="M3465"/>
    </row>
    <row r="3466" spans="12:13" x14ac:dyDescent="0.25">
      <c r="L3466" s="91"/>
      <c r="M3466"/>
    </row>
    <row r="3467" spans="12:13" x14ac:dyDescent="0.25">
      <c r="L3467" s="91"/>
      <c r="M3467"/>
    </row>
    <row r="3468" spans="12:13" x14ac:dyDescent="0.25">
      <c r="L3468" s="91"/>
      <c r="M3468"/>
    </row>
    <row r="3469" spans="12:13" x14ac:dyDescent="0.25">
      <c r="L3469" s="91"/>
      <c r="M3469"/>
    </row>
    <row r="3470" spans="12:13" x14ac:dyDescent="0.25">
      <c r="L3470" s="91"/>
      <c r="M3470"/>
    </row>
    <row r="3471" spans="12:13" x14ac:dyDescent="0.25">
      <c r="L3471" s="91"/>
      <c r="M3471"/>
    </row>
    <row r="3472" spans="12:13" x14ac:dyDescent="0.25">
      <c r="L3472" s="91"/>
      <c r="M3472"/>
    </row>
    <row r="3473" spans="12:13" x14ac:dyDescent="0.25">
      <c r="L3473" s="91"/>
      <c r="M3473"/>
    </row>
    <row r="3474" spans="12:13" x14ac:dyDescent="0.25">
      <c r="L3474" s="91"/>
      <c r="M3474"/>
    </row>
    <row r="3475" spans="12:13" x14ac:dyDescent="0.25">
      <c r="L3475" s="91"/>
      <c r="M3475"/>
    </row>
    <row r="3476" spans="12:13" x14ac:dyDescent="0.25">
      <c r="L3476" s="91"/>
      <c r="M3476"/>
    </row>
    <row r="3477" spans="12:13" x14ac:dyDescent="0.25">
      <c r="L3477" s="91"/>
      <c r="M3477"/>
    </row>
    <row r="3478" spans="12:13" x14ac:dyDescent="0.25">
      <c r="L3478" s="91"/>
      <c r="M3478"/>
    </row>
    <row r="3479" spans="12:13" x14ac:dyDescent="0.25">
      <c r="L3479" s="91"/>
      <c r="M3479"/>
    </row>
    <row r="3480" spans="12:13" x14ac:dyDescent="0.25">
      <c r="L3480" s="91"/>
      <c r="M3480"/>
    </row>
    <row r="3481" spans="12:13" x14ac:dyDescent="0.25">
      <c r="L3481" s="91"/>
      <c r="M3481"/>
    </row>
    <row r="3482" spans="12:13" x14ac:dyDescent="0.25">
      <c r="L3482" s="91"/>
      <c r="M3482"/>
    </row>
    <row r="3483" spans="12:13" x14ac:dyDescent="0.25">
      <c r="L3483" s="91"/>
      <c r="M3483"/>
    </row>
    <row r="3484" spans="12:13" x14ac:dyDescent="0.25">
      <c r="L3484" s="91"/>
      <c r="M3484"/>
    </row>
    <row r="3485" spans="12:13" x14ac:dyDescent="0.25">
      <c r="L3485" s="91"/>
      <c r="M3485"/>
    </row>
    <row r="3486" spans="12:13" x14ac:dyDescent="0.25">
      <c r="L3486" s="91"/>
      <c r="M3486"/>
    </row>
    <row r="3487" spans="12:13" x14ac:dyDescent="0.25">
      <c r="L3487" s="91"/>
      <c r="M3487"/>
    </row>
    <row r="3488" spans="12:13" x14ac:dyDescent="0.25">
      <c r="L3488" s="91"/>
      <c r="M3488"/>
    </row>
    <row r="3489" spans="12:13" x14ac:dyDescent="0.25">
      <c r="L3489" s="91"/>
      <c r="M3489"/>
    </row>
    <row r="3490" spans="12:13" x14ac:dyDescent="0.25">
      <c r="L3490" s="91"/>
      <c r="M3490"/>
    </row>
    <row r="3491" spans="12:13" x14ac:dyDescent="0.25">
      <c r="L3491" s="91"/>
      <c r="M3491"/>
    </row>
    <row r="3492" spans="12:13" x14ac:dyDescent="0.25">
      <c r="L3492" s="91"/>
      <c r="M3492"/>
    </row>
    <row r="3493" spans="12:13" x14ac:dyDescent="0.25">
      <c r="L3493" s="91"/>
      <c r="M3493"/>
    </row>
    <row r="3494" spans="12:13" x14ac:dyDescent="0.25">
      <c r="L3494" s="91"/>
      <c r="M3494"/>
    </row>
    <row r="3495" spans="12:13" x14ac:dyDescent="0.25">
      <c r="L3495" s="91"/>
      <c r="M3495"/>
    </row>
    <row r="3496" spans="12:13" x14ac:dyDescent="0.25">
      <c r="L3496" s="91"/>
      <c r="M3496"/>
    </row>
    <row r="3497" spans="12:13" x14ac:dyDescent="0.25">
      <c r="L3497" s="91"/>
      <c r="M3497"/>
    </row>
    <row r="3498" spans="12:13" x14ac:dyDescent="0.25">
      <c r="L3498" s="91"/>
      <c r="M3498"/>
    </row>
    <row r="3499" spans="12:13" x14ac:dyDescent="0.25">
      <c r="L3499" s="91"/>
      <c r="M3499"/>
    </row>
    <row r="3500" spans="12:13" x14ac:dyDescent="0.25">
      <c r="L3500" s="91"/>
      <c r="M3500"/>
    </row>
    <row r="3501" spans="12:13" x14ac:dyDescent="0.25">
      <c r="L3501" s="91"/>
      <c r="M3501"/>
    </row>
    <row r="3502" spans="12:13" x14ac:dyDescent="0.25">
      <c r="L3502" s="91"/>
      <c r="M3502"/>
    </row>
    <row r="3503" spans="12:13" x14ac:dyDescent="0.25">
      <c r="L3503" s="91"/>
      <c r="M3503"/>
    </row>
    <row r="3504" spans="12:13" x14ac:dyDescent="0.25">
      <c r="L3504" s="91"/>
      <c r="M3504"/>
    </row>
    <row r="3505" spans="12:13" x14ac:dyDescent="0.25">
      <c r="L3505" s="91"/>
      <c r="M3505"/>
    </row>
    <row r="3506" spans="12:13" x14ac:dyDescent="0.25">
      <c r="L3506" s="91"/>
      <c r="M3506"/>
    </row>
    <row r="3507" spans="12:13" x14ac:dyDescent="0.25">
      <c r="L3507" s="91"/>
      <c r="M3507"/>
    </row>
    <row r="3508" spans="12:13" x14ac:dyDescent="0.25">
      <c r="L3508" s="91"/>
      <c r="M3508"/>
    </row>
    <row r="3509" spans="12:13" x14ac:dyDescent="0.25">
      <c r="L3509" s="91"/>
      <c r="M3509"/>
    </row>
    <row r="3510" spans="12:13" x14ac:dyDescent="0.25">
      <c r="L3510" s="91"/>
      <c r="M3510"/>
    </row>
    <row r="3511" spans="12:13" x14ac:dyDescent="0.25">
      <c r="L3511" s="91"/>
      <c r="M3511"/>
    </row>
    <row r="3512" spans="12:13" x14ac:dyDescent="0.25">
      <c r="L3512" s="91"/>
      <c r="M3512"/>
    </row>
    <row r="3513" spans="12:13" x14ac:dyDescent="0.25">
      <c r="L3513" s="91"/>
      <c r="M3513"/>
    </row>
    <row r="3514" spans="12:13" x14ac:dyDescent="0.25">
      <c r="L3514" s="91"/>
      <c r="M3514"/>
    </row>
    <row r="3515" spans="12:13" x14ac:dyDescent="0.25">
      <c r="L3515" s="91"/>
      <c r="M3515"/>
    </row>
    <row r="3516" spans="12:13" x14ac:dyDescent="0.25">
      <c r="L3516" s="91"/>
      <c r="M3516"/>
    </row>
    <row r="3517" spans="12:13" x14ac:dyDescent="0.25">
      <c r="L3517" s="91"/>
      <c r="M3517"/>
    </row>
    <row r="3518" spans="12:13" x14ac:dyDescent="0.25">
      <c r="L3518" s="91"/>
      <c r="M3518"/>
    </row>
    <row r="3519" spans="12:13" x14ac:dyDescent="0.25">
      <c r="L3519" s="91"/>
      <c r="M3519"/>
    </row>
    <row r="3520" spans="12:13" x14ac:dyDescent="0.25">
      <c r="L3520" s="91"/>
      <c r="M3520"/>
    </row>
    <row r="3521" spans="12:13" x14ac:dyDescent="0.25">
      <c r="L3521" s="91"/>
      <c r="M3521"/>
    </row>
    <row r="3522" spans="12:13" x14ac:dyDescent="0.25">
      <c r="L3522" s="91"/>
      <c r="M3522"/>
    </row>
    <row r="3523" spans="12:13" x14ac:dyDescent="0.25">
      <c r="L3523" s="91"/>
      <c r="M3523"/>
    </row>
    <row r="3524" spans="12:13" x14ac:dyDescent="0.25">
      <c r="L3524" s="91"/>
      <c r="M3524"/>
    </row>
    <row r="3525" spans="12:13" x14ac:dyDescent="0.25">
      <c r="L3525" s="91"/>
      <c r="M3525"/>
    </row>
    <row r="3526" spans="12:13" x14ac:dyDescent="0.25">
      <c r="L3526" s="91"/>
      <c r="M3526"/>
    </row>
    <row r="3527" spans="12:13" x14ac:dyDescent="0.25">
      <c r="L3527" s="91"/>
      <c r="M3527"/>
    </row>
    <row r="3528" spans="12:13" x14ac:dyDescent="0.25">
      <c r="L3528" s="91"/>
      <c r="M3528"/>
    </row>
    <row r="3529" spans="12:13" x14ac:dyDescent="0.25">
      <c r="L3529" s="91"/>
      <c r="M3529"/>
    </row>
    <row r="3530" spans="12:13" x14ac:dyDescent="0.25">
      <c r="L3530" s="91"/>
      <c r="M3530"/>
    </row>
    <row r="3531" spans="12:13" x14ac:dyDescent="0.25">
      <c r="L3531" s="91"/>
      <c r="M3531"/>
    </row>
    <row r="3532" spans="12:13" x14ac:dyDescent="0.25">
      <c r="L3532" s="91"/>
      <c r="M3532"/>
    </row>
    <row r="3533" spans="12:13" x14ac:dyDescent="0.25">
      <c r="L3533" s="91"/>
      <c r="M3533"/>
    </row>
    <row r="3534" spans="12:13" x14ac:dyDescent="0.25">
      <c r="L3534" s="91"/>
      <c r="M3534"/>
    </row>
    <row r="3535" spans="12:13" x14ac:dyDescent="0.25">
      <c r="L3535" s="91"/>
      <c r="M3535"/>
    </row>
    <row r="3536" spans="12:13" x14ac:dyDescent="0.25">
      <c r="L3536" s="91"/>
      <c r="M3536"/>
    </row>
    <row r="3537" spans="12:13" x14ac:dyDescent="0.25">
      <c r="L3537" s="91"/>
      <c r="M3537"/>
    </row>
    <row r="3538" spans="12:13" x14ac:dyDescent="0.25">
      <c r="L3538" s="91"/>
      <c r="M3538"/>
    </row>
    <row r="3539" spans="12:13" x14ac:dyDescent="0.25">
      <c r="L3539" s="91"/>
      <c r="M3539"/>
    </row>
    <row r="3540" spans="12:13" x14ac:dyDescent="0.25">
      <c r="L3540" s="91"/>
      <c r="M3540"/>
    </row>
    <row r="3541" spans="12:13" x14ac:dyDescent="0.25">
      <c r="L3541" s="91"/>
      <c r="M3541"/>
    </row>
    <row r="3542" spans="12:13" x14ac:dyDescent="0.25">
      <c r="L3542" s="91"/>
      <c r="M3542"/>
    </row>
    <row r="3543" spans="12:13" x14ac:dyDescent="0.25">
      <c r="L3543" s="91"/>
      <c r="M3543"/>
    </row>
    <row r="3544" spans="12:13" x14ac:dyDescent="0.25">
      <c r="L3544" s="91"/>
      <c r="M3544"/>
    </row>
    <row r="3545" spans="12:13" x14ac:dyDescent="0.25">
      <c r="L3545" s="91"/>
      <c r="M3545"/>
    </row>
    <row r="3546" spans="12:13" x14ac:dyDescent="0.25">
      <c r="L3546" s="91"/>
      <c r="M3546"/>
    </row>
    <row r="3547" spans="12:13" x14ac:dyDescent="0.25">
      <c r="L3547" s="91"/>
      <c r="M3547"/>
    </row>
    <row r="3548" spans="12:13" x14ac:dyDescent="0.25">
      <c r="L3548" s="91"/>
      <c r="M3548"/>
    </row>
    <row r="3549" spans="12:13" x14ac:dyDescent="0.25">
      <c r="L3549" s="91"/>
      <c r="M3549"/>
    </row>
    <row r="3550" spans="12:13" x14ac:dyDescent="0.25">
      <c r="L3550" s="91"/>
      <c r="M3550"/>
    </row>
    <row r="3551" spans="12:13" x14ac:dyDescent="0.25">
      <c r="L3551" s="91"/>
      <c r="M3551"/>
    </row>
    <row r="3552" spans="12:13" x14ac:dyDescent="0.25">
      <c r="L3552" s="91"/>
      <c r="M3552"/>
    </row>
    <row r="3553" spans="12:13" x14ac:dyDescent="0.25">
      <c r="L3553" s="91"/>
      <c r="M3553"/>
    </row>
    <row r="3554" spans="12:13" x14ac:dyDescent="0.25">
      <c r="L3554" s="91"/>
      <c r="M3554"/>
    </row>
    <row r="3555" spans="12:13" x14ac:dyDescent="0.25">
      <c r="L3555" s="91"/>
      <c r="M3555"/>
    </row>
    <row r="3556" spans="12:13" x14ac:dyDescent="0.25">
      <c r="L3556" s="91"/>
      <c r="M3556"/>
    </row>
    <row r="3557" spans="12:13" x14ac:dyDescent="0.25">
      <c r="L3557" s="91"/>
      <c r="M3557"/>
    </row>
    <row r="3558" spans="12:13" x14ac:dyDescent="0.25">
      <c r="L3558" s="91"/>
      <c r="M3558"/>
    </row>
    <row r="3559" spans="12:13" x14ac:dyDescent="0.25">
      <c r="L3559" s="91"/>
      <c r="M3559"/>
    </row>
    <row r="3560" spans="12:13" x14ac:dyDescent="0.25">
      <c r="L3560" s="91"/>
      <c r="M3560"/>
    </row>
    <row r="3561" spans="12:13" x14ac:dyDescent="0.25">
      <c r="L3561" s="91"/>
      <c r="M3561"/>
    </row>
    <row r="3562" spans="12:13" x14ac:dyDescent="0.25">
      <c r="L3562" s="91"/>
      <c r="M3562"/>
    </row>
    <row r="3563" spans="12:13" x14ac:dyDescent="0.25">
      <c r="L3563" s="91"/>
      <c r="M3563"/>
    </row>
    <row r="3564" spans="12:13" x14ac:dyDescent="0.25">
      <c r="L3564" s="91"/>
      <c r="M3564"/>
    </row>
    <row r="3565" spans="12:13" x14ac:dyDescent="0.25">
      <c r="L3565" s="91"/>
      <c r="M3565"/>
    </row>
    <row r="3566" spans="12:13" x14ac:dyDescent="0.25">
      <c r="L3566" s="91"/>
      <c r="M3566"/>
    </row>
    <row r="3567" spans="12:13" x14ac:dyDescent="0.25">
      <c r="L3567" s="91"/>
      <c r="M3567"/>
    </row>
    <row r="3568" spans="12:13" x14ac:dyDescent="0.25">
      <c r="L3568" s="91"/>
      <c r="M3568"/>
    </row>
    <row r="3569" spans="12:13" x14ac:dyDescent="0.25">
      <c r="L3569" s="91"/>
      <c r="M3569"/>
    </row>
    <row r="3570" spans="12:13" x14ac:dyDescent="0.25">
      <c r="L3570" s="91"/>
      <c r="M3570"/>
    </row>
    <row r="3571" spans="12:13" x14ac:dyDescent="0.25">
      <c r="L3571" s="91"/>
      <c r="M3571"/>
    </row>
    <row r="3572" spans="12:13" x14ac:dyDescent="0.25">
      <c r="L3572" s="91"/>
      <c r="M3572"/>
    </row>
    <row r="3573" spans="12:13" x14ac:dyDescent="0.25">
      <c r="L3573" s="91"/>
      <c r="M3573"/>
    </row>
    <row r="3574" spans="12:13" x14ac:dyDescent="0.25">
      <c r="L3574" s="91"/>
      <c r="M3574"/>
    </row>
    <row r="3575" spans="12:13" x14ac:dyDescent="0.25">
      <c r="L3575" s="91"/>
      <c r="M3575"/>
    </row>
    <row r="3576" spans="12:13" x14ac:dyDescent="0.25">
      <c r="L3576" s="91"/>
      <c r="M3576"/>
    </row>
    <row r="3577" spans="12:13" x14ac:dyDescent="0.25">
      <c r="L3577" s="91"/>
      <c r="M3577"/>
    </row>
    <row r="3578" spans="12:13" x14ac:dyDescent="0.25">
      <c r="L3578" s="91"/>
      <c r="M3578"/>
    </row>
    <row r="3579" spans="12:13" x14ac:dyDescent="0.25">
      <c r="L3579" s="91"/>
      <c r="M3579"/>
    </row>
    <row r="3580" spans="12:13" x14ac:dyDescent="0.25">
      <c r="L3580" s="91"/>
      <c r="M3580"/>
    </row>
    <row r="3581" spans="12:13" x14ac:dyDescent="0.25">
      <c r="L3581" s="91"/>
      <c r="M3581"/>
    </row>
    <row r="3582" spans="12:13" x14ac:dyDescent="0.25">
      <c r="L3582" s="91"/>
      <c r="M3582"/>
    </row>
    <row r="3583" spans="12:13" x14ac:dyDescent="0.25">
      <c r="L3583" s="91"/>
      <c r="M3583"/>
    </row>
    <row r="3584" spans="12:13" x14ac:dyDescent="0.25">
      <c r="L3584" s="91"/>
      <c r="M3584"/>
    </row>
    <row r="3585" spans="12:13" x14ac:dyDescent="0.25">
      <c r="L3585" s="91"/>
      <c r="M3585"/>
    </row>
    <row r="3586" spans="12:13" x14ac:dyDescent="0.25">
      <c r="L3586" s="91"/>
      <c r="M3586"/>
    </row>
    <row r="3587" spans="12:13" x14ac:dyDescent="0.25">
      <c r="L3587" s="91"/>
      <c r="M3587"/>
    </row>
    <row r="3588" spans="12:13" x14ac:dyDescent="0.25">
      <c r="L3588" s="91"/>
      <c r="M3588"/>
    </row>
    <row r="3589" spans="12:13" x14ac:dyDescent="0.25">
      <c r="L3589" s="91"/>
      <c r="M3589"/>
    </row>
    <row r="3590" spans="12:13" x14ac:dyDescent="0.25">
      <c r="L3590" s="91"/>
      <c r="M3590"/>
    </row>
    <row r="3591" spans="12:13" x14ac:dyDescent="0.25">
      <c r="L3591" s="91"/>
      <c r="M3591"/>
    </row>
    <row r="3592" spans="12:13" x14ac:dyDescent="0.25">
      <c r="L3592" s="91"/>
      <c r="M3592"/>
    </row>
    <row r="3593" spans="12:13" x14ac:dyDescent="0.25">
      <c r="L3593" s="91"/>
      <c r="M3593"/>
    </row>
    <row r="3594" spans="12:13" x14ac:dyDescent="0.25">
      <c r="L3594" s="91"/>
      <c r="M3594"/>
    </row>
    <row r="3595" spans="12:13" x14ac:dyDescent="0.25">
      <c r="L3595" s="91"/>
      <c r="M3595"/>
    </row>
    <row r="3596" spans="12:13" x14ac:dyDescent="0.25">
      <c r="L3596" s="91"/>
      <c r="M3596"/>
    </row>
    <row r="3597" spans="12:13" x14ac:dyDescent="0.25">
      <c r="L3597" s="91"/>
      <c r="M3597"/>
    </row>
    <row r="3598" spans="12:13" x14ac:dyDescent="0.25">
      <c r="L3598" s="91"/>
      <c r="M3598"/>
    </row>
    <row r="3599" spans="12:13" x14ac:dyDescent="0.25">
      <c r="L3599" s="91"/>
      <c r="M3599"/>
    </row>
    <row r="3600" spans="12:13" x14ac:dyDescent="0.25">
      <c r="L3600" s="91"/>
      <c r="M3600"/>
    </row>
    <row r="3601" spans="12:13" x14ac:dyDescent="0.25">
      <c r="L3601" s="91"/>
      <c r="M3601"/>
    </row>
    <row r="3602" spans="12:13" x14ac:dyDescent="0.25">
      <c r="L3602" s="91"/>
      <c r="M3602"/>
    </row>
    <row r="3603" spans="12:13" x14ac:dyDescent="0.25">
      <c r="L3603" s="91"/>
      <c r="M3603"/>
    </row>
    <row r="3604" spans="12:13" x14ac:dyDescent="0.25">
      <c r="L3604" s="91"/>
      <c r="M3604"/>
    </row>
    <row r="3605" spans="12:13" x14ac:dyDescent="0.25">
      <c r="L3605" s="91"/>
      <c r="M3605"/>
    </row>
    <row r="3606" spans="12:13" x14ac:dyDescent="0.25">
      <c r="L3606" s="91"/>
      <c r="M3606"/>
    </row>
    <row r="3607" spans="12:13" x14ac:dyDescent="0.25">
      <c r="L3607" s="91"/>
      <c r="M3607"/>
    </row>
    <row r="3608" spans="12:13" x14ac:dyDescent="0.25">
      <c r="L3608" s="91"/>
      <c r="M3608"/>
    </row>
    <row r="3609" spans="12:13" x14ac:dyDescent="0.25">
      <c r="L3609" s="91"/>
      <c r="M3609"/>
    </row>
    <row r="3610" spans="12:13" x14ac:dyDescent="0.25">
      <c r="L3610" s="91"/>
      <c r="M3610"/>
    </row>
    <row r="3611" spans="12:13" x14ac:dyDescent="0.25">
      <c r="L3611" s="91"/>
      <c r="M3611"/>
    </row>
    <row r="3612" spans="12:13" x14ac:dyDescent="0.25">
      <c r="L3612" s="91"/>
      <c r="M3612"/>
    </row>
    <row r="3613" spans="12:13" x14ac:dyDescent="0.25">
      <c r="L3613" s="91"/>
      <c r="M3613"/>
    </row>
    <row r="3614" spans="12:13" x14ac:dyDescent="0.25">
      <c r="L3614" s="91"/>
      <c r="M3614"/>
    </row>
    <row r="3615" spans="12:13" x14ac:dyDescent="0.25">
      <c r="L3615" s="91"/>
      <c r="M3615"/>
    </row>
    <row r="3616" spans="12:13" x14ac:dyDescent="0.25">
      <c r="L3616" s="91"/>
      <c r="M3616"/>
    </row>
    <row r="3617" spans="12:13" x14ac:dyDescent="0.25">
      <c r="L3617" s="91"/>
      <c r="M3617"/>
    </row>
    <row r="3618" spans="12:13" x14ac:dyDescent="0.25">
      <c r="L3618" s="91"/>
      <c r="M3618"/>
    </row>
    <row r="3619" spans="12:13" x14ac:dyDescent="0.25">
      <c r="L3619" s="91"/>
      <c r="M3619"/>
    </row>
    <row r="3620" spans="12:13" x14ac:dyDescent="0.25">
      <c r="L3620" s="91"/>
      <c r="M3620"/>
    </row>
    <row r="3621" spans="12:13" x14ac:dyDescent="0.25">
      <c r="L3621" s="91"/>
      <c r="M3621"/>
    </row>
    <row r="3622" spans="12:13" x14ac:dyDescent="0.25">
      <c r="L3622" s="91"/>
      <c r="M3622"/>
    </row>
    <row r="3623" spans="12:13" x14ac:dyDescent="0.25">
      <c r="L3623" s="91"/>
      <c r="M3623"/>
    </row>
    <row r="3624" spans="12:13" x14ac:dyDescent="0.25">
      <c r="L3624" s="91"/>
      <c r="M3624"/>
    </row>
    <row r="3625" spans="12:13" x14ac:dyDescent="0.25">
      <c r="L3625" s="91"/>
      <c r="M3625"/>
    </row>
    <row r="3626" spans="12:13" x14ac:dyDescent="0.25">
      <c r="L3626" s="91"/>
      <c r="M3626"/>
    </row>
    <row r="3627" spans="12:13" x14ac:dyDescent="0.25">
      <c r="L3627" s="91"/>
      <c r="M3627"/>
    </row>
    <row r="3628" spans="12:13" x14ac:dyDescent="0.25">
      <c r="L3628" s="91"/>
      <c r="M3628"/>
    </row>
    <row r="3629" spans="12:13" x14ac:dyDescent="0.25">
      <c r="L3629" s="91"/>
      <c r="M3629"/>
    </row>
    <row r="3630" spans="12:13" x14ac:dyDescent="0.25">
      <c r="L3630" s="91"/>
      <c r="M3630"/>
    </row>
    <row r="3631" spans="12:13" x14ac:dyDescent="0.25">
      <c r="L3631" s="91"/>
      <c r="M3631"/>
    </row>
    <row r="3632" spans="12:13" x14ac:dyDescent="0.25">
      <c r="L3632" s="91"/>
      <c r="M3632"/>
    </row>
    <row r="3633" spans="12:13" x14ac:dyDescent="0.25">
      <c r="L3633" s="91"/>
      <c r="M3633"/>
    </row>
    <row r="3634" spans="12:13" x14ac:dyDescent="0.25">
      <c r="L3634" s="91"/>
      <c r="M3634"/>
    </row>
    <row r="3635" spans="12:13" x14ac:dyDescent="0.25">
      <c r="L3635" s="91"/>
      <c r="M3635"/>
    </row>
    <row r="3636" spans="12:13" x14ac:dyDescent="0.25">
      <c r="L3636" s="91"/>
      <c r="M3636"/>
    </row>
    <row r="3637" spans="12:13" x14ac:dyDescent="0.25">
      <c r="L3637" s="91"/>
      <c r="M3637"/>
    </row>
    <row r="3638" spans="12:13" x14ac:dyDescent="0.25">
      <c r="L3638" s="91"/>
      <c r="M3638"/>
    </row>
    <row r="3639" spans="12:13" x14ac:dyDescent="0.25">
      <c r="L3639" s="91"/>
      <c r="M3639"/>
    </row>
    <row r="3640" spans="12:13" x14ac:dyDescent="0.25">
      <c r="L3640" s="91"/>
      <c r="M3640"/>
    </row>
    <row r="3641" spans="12:13" x14ac:dyDescent="0.25">
      <c r="L3641" s="91"/>
      <c r="M3641"/>
    </row>
    <row r="3642" spans="12:13" x14ac:dyDescent="0.25">
      <c r="L3642" s="91"/>
      <c r="M3642"/>
    </row>
    <row r="3643" spans="12:13" x14ac:dyDescent="0.25">
      <c r="L3643" s="91"/>
      <c r="M3643"/>
    </row>
    <row r="3644" spans="12:13" x14ac:dyDescent="0.25">
      <c r="L3644" s="91"/>
      <c r="M3644"/>
    </row>
    <row r="3645" spans="12:13" x14ac:dyDescent="0.25">
      <c r="L3645" s="91"/>
      <c r="M3645"/>
    </row>
    <row r="3646" spans="12:13" x14ac:dyDescent="0.25">
      <c r="L3646" s="91"/>
      <c r="M3646"/>
    </row>
    <row r="3647" spans="12:13" x14ac:dyDescent="0.25">
      <c r="L3647" s="91"/>
      <c r="M3647"/>
    </row>
    <row r="3648" spans="12:13" x14ac:dyDescent="0.25">
      <c r="L3648" s="91"/>
      <c r="M3648"/>
    </row>
    <row r="3649" spans="12:13" x14ac:dyDescent="0.25">
      <c r="L3649" s="91"/>
      <c r="M3649"/>
    </row>
    <row r="3650" spans="12:13" x14ac:dyDescent="0.25">
      <c r="L3650" s="91"/>
      <c r="M3650"/>
    </row>
    <row r="3651" spans="12:13" x14ac:dyDescent="0.25">
      <c r="L3651" s="91"/>
      <c r="M3651"/>
    </row>
    <row r="3652" spans="12:13" x14ac:dyDescent="0.25">
      <c r="L3652" s="91"/>
      <c r="M3652"/>
    </row>
    <row r="3653" spans="12:13" x14ac:dyDescent="0.25">
      <c r="L3653" s="91"/>
      <c r="M3653"/>
    </row>
    <row r="3654" spans="12:13" x14ac:dyDescent="0.25">
      <c r="L3654" s="91"/>
      <c r="M3654"/>
    </row>
    <row r="3655" spans="12:13" x14ac:dyDescent="0.25">
      <c r="L3655" s="91"/>
      <c r="M3655"/>
    </row>
    <row r="3656" spans="12:13" x14ac:dyDescent="0.25">
      <c r="L3656" s="91"/>
      <c r="M3656"/>
    </row>
    <row r="3657" spans="12:13" x14ac:dyDescent="0.25">
      <c r="L3657" s="91"/>
      <c r="M3657"/>
    </row>
    <row r="3658" spans="12:13" x14ac:dyDescent="0.25">
      <c r="L3658" s="91"/>
      <c r="M3658"/>
    </row>
    <row r="3659" spans="12:13" x14ac:dyDescent="0.25">
      <c r="L3659" s="91"/>
      <c r="M3659"/>
    </row>
    <row r="3660" spans="12:13" x14ac:dyDescent="0.25">
      <c r="L3660" s="91"/>
      <c r="M3660"/>
    </row>
    <row r="3661" spans="12:13" x14ac:dyDescent="0.25">
      <c r="L3661" s="91"/>
      <c r="M3661"/>
    </row>
    <row r="3662" spans="12:13" x14ac:dyDescent="0.25">
      <c r="L3662" s="91"/>
      <c r="M3662"/>
    </row>
    <row r="3663" spans="12:13" x14ac:dyDescent="0.25">
      <c r="L3663" s="91"/>
      <c r="M3663"/>
    </row>
    <row r="3664" spans="12:13" x14ac:dyDescent="0.25">
      <c r="L3664" s="91"/>
      <c r="M3664"/>
    </row>
    <row r="3665" spans="12:13" x14ac:dyDescent="0.25">
      <c r="L3665" s="91"/>
      <c r="M3665"/>
    </row>
    <row r="3666" spans="12:13" x14ac:dyDescent="0.25">
      <c r="L3666" s="91"/>
      <c r="M3666"/>
    </row>
    <row r="3667" spans="12:13" x14ac:dyDescent="0.25">
      <c r="L3667" s="91"/>
      <c r="M3667"/>
    </row>
    <row r="3668" spans="12:13" x14ac:dyDescent="0.25">
      <c r="L3668" s="91"/>
      <c r="M3668"/>
    </row>
    <row r="3669" spans="12:13" x14ac:dyDescent="0.25">
      <c r="L3669" s="91"/>
      <c r="M3669"/>
    </row>
    <row r="3670" spans="12:13" x14ac:dyDescent="0.25">
      <c r="L3670" s="91"/>
      <c r="M3670"/>
    </row>
    <row r="3671" spans="12:13" x14ac:dyDescent="0.25">
      <c r="L3671" s="91"/>
      <c r="M3671"/>
    </row>
    <row r="3672" spans="12:13" x14ac:dyDescent="0.25">
      <c r="L3672" s="91"/>
      <c r="M3672"/>
    </row>
    <row r="3673" spans="12:13" x14ac:dyDescent="0.25">
      <c r="L3673" s="91"/>
      <c r="M3673"/>
    </row>
    <row r="3674" spans="12:13" x14ac:dyDescent="0.25">
      <c r="L3674" s="91"/>
      <c r="M3674"/>
    </row>
    <row r="3675" spans="12:13" x14ac:dyDescent="0.25">
      <c r="L3675" s="91"/>
      <c r="M3675"/>
    </row>
    <row r="3676" spans="12:13" x14ac:dyDescent="0.25">
      <c r="L3676" s="91"/>
      <c r="M3676"/>
    </row>
    <row r="3677" spans="12:13" x14ac:dyDescent="0.25">
      <c r="L3677" s="91"/>
      <c r="M3677"/>
    </row>
    <row r="3678" spans="12:13" x14ac:dyDescent="0.25">
      <c r="L3678" s="91"/>
      <c r="M3678"/>
    </row>
    <row r="3679" spans="12:13" x14ac:dyDescent="0.25">
      <c r="L3679" s="91"/>
      <c r="M3679"/>
    </row>
    <row r="3680" spans="12:13" x14ac:dyDescent="0.25">
      <c r="L3680" s="91"/>
      <c r="M3680"/>
    </row>
    <row r="3681" spans="12:13" x14ac:dyDescent="0.25">
      <c r="L3681" s="91"/>
      <c r="M3681"/>
    </row>
    <row r="3682" spans="12:13" x14ac:dyDescent="0.25">
      <c r="L3682" s="91"/>
      <c r="M3682"/>
    </row>
    <row r="3683" spans="12:13" x14ac:dyDescent="0.25">
      <c r="L3683" s="91"/>
      <c r="M3683"/>
    </row>
    <row r="3684" spans="12:13" x14ac:dyDescent="0.25">
      <c r="L3684" s="91"/>
      <c r="M3684"/>
    </row>
    <row r="3685" spans="12:13" x14ac:dyDescent="0.25">
      <c r="L3685" s="91"/>
      <c r="M3685"/>
    </row>
    <row r="3686" spans="12:13" x14ac:dyDescent="0.25">
      <c r="L3686" s="91"/>
      <c r="M3686"/>
    </row>
    <row r="3687" spans="12:13" x14ac:dyDescent="0.25">
      <c r="L3687" s="91"/>
      <c r="M3687"/>
    </row>
    <row r="3688" spans="12:13" x14ac:dyDescent="0.25">
      <c r="L3688" s="91"/>
      <c r="M3688"/>
    </row>
    <row r="3689" spans="12:13" x14ac:dyDescent="0.25">
      <c r="L3689" s="91"/>
      <c r="M3689"/>
    </row>
    <row r="3690" spans="12:13" x14ac:dyDescent="0.25">
      <c r="L3690" s="91"/>
      <c r="M3690"/>
    </row>
    <row r="3691" spans="12:13" x14ac:dyDescent="0.25">
      <c r="L3691" s="91"/>
      <c r="M3691"/>
    </row>
    <row r="3692" spans="12:13" x14ac:dyDescent="0.25">
      <c r="L3692" s="91"/>
      <c r="M3692"/>
    </row>
    <row r="3693" spans="12:13" x14ac:dyDescent="0.25">
      <c r="L3693" s="91"/>
      <c r="M3693"/>
    </row>
    <row r="3694" spans="12:13" x14ac:dyDescent="0.25">
      <c r="L3694" s="91"/>
      <c r="M3694"/>
    </row>
    <row r="3695" spans="12:13" x14ac:dyDescent="0.25">
      <c r="L3695" s="91"/>
      <c r="M3695"/>
    </row>
    <row r="3696" spans="12:13" x14ac:dyDescent="0.25">
      <c r="L3696" s="91"/>
      <c r="M3696"/>
    </row>
    <row r="3697" spans="12:13" x14ac:dyDescent="0.25">
      <c r="L3697" s="91"/>
      <c r="M3697"/>
    </row>
    <row r="3698" spans="12:13" x14ac:dyDescent="0.25">
      <c r="L3698" s="91"/>
      <c r="M3698"/>
    </row>
    <row r="3699" spans="12:13" x14ac:dyDescent="0.25">
      <c r="L3699" s="91"/>
      <c r="M3699"/>
    </row>
    <row r="3700" spans="12:13" x14ac:dyDescent="0.25">
      <c r="L3700" s="91"/>
      <c r="M3700"/>
    </row>
    <row r="3701" spans="12:13" x14ac:dyDescent="0.25">
      <c r="L3701" s="91"/>
      <c r="M3701"/>
    </row>
    <row r="3702" spans="12:13" x14ac:dyDescent="0.25">
      <c r="L3702" s="91"/>
      <c r="M3702"/>
    </row>
    <row r="3703" spans="12:13" x14ac:dyDescent="0.25">
      <c r="L3703" s="91"/>
      <c r="M3703"/>
    </row>
    <row r="3704" spans="12:13" x14ac:dyDescent="0.25">
      <c r="L3704" s="91"/>
      <c r="M3704"/>
    </row>
    <row r="3705" spans="12:13" x14ac:dyDescent="0.25">
      <c r="L3705" s="91"/>
      <c r="M3705"/>
    </row>
    <row r="3706" spans="12:13" x14ac:dyDescent="0.25">
      <c r="L3706" s="91"/>
      <c r="M3706"/>
    </row>
    <row r="3707" spans="12:13" x14ac:dyDescent="0.25">
      <c r="L3707" s="91"/>
      <c r="M3707"/>
    </row>
    <row r="3708" spans="12:13" x14ac:dyDescent="0.25">
      <c r="L3708" s="91"/>
      <c r="M3708"/>
    </row>
    <row r="3709" spans="12:13" x14ac:dyDescent="0.25">
      <c r="L3709" s="91"/>
      <c r="M3709"/>
    </row>
    <row r="3710" spans="12:13" x14ac:dyDescent="0.25">
      <c r="L3710" s="91"/>
      <c r="M3710"/>
    </row>
    <row r="3711" spans="12:13" x14ac:dyDescent="0.25">
      <c r="L3711" s="91"/>
      <c r="M3711"/>
    </row>
    <row r="3712" spans="12:13" x14ac:dyDescent="0.25">
      <c r="L3712" s="91"/>
      <c r="M3712"/>
    </row>
    <row r="3713" spans="12:13" x14ac:dyDescent="0.25">
      <c r="L3713" s="91"/>
      <c r="M3713"/>
    </row>
    <row r="3714" spans="12:13" x14ac:dyDescent="0.25">
      <c r="L3714" s="91"/>
      <c r="M3714"/>
    </row>
    <row r="3715" spans="12:13" x14ac:dyDescent="0.25">
      <c r="L3715" s="91"/>
      <c r="M3715"/>
    </row>
    <row r="3716" spans="12:13" x14ac:dyDescent="0.25">
      <c r="L3716" s="91"/>
      <c r="M3716"/>
    </row>
    <row r="3717" spans="12:13" x14ac:dyDescent="0.25">
      <c r="L3717" s="91"/>
      <c r="M3717"/>
    </row>
    <row r="3718" spans="12:13" x14ac:dyDescent="0.25">
      <c r="L3718" s="91"/>
      <c r="M3718"/>
    </row>
    <row r="3719" spans="12:13" x14ac:dyDescent="0.25">
      <c r="L3719" s="91"/>
      <c r="M3719"/>
    </row>
    <row r="3720" spans="12:13" x14ac:dyDescent="0.25">
      <c r="L3720" s="91"/>
      <c r="M3720"/>
    </row>
    <row r="3721" spans="12:13" x14ac:dyDescent="0.25">
      <c r="L3721" s="91"/>
      <c r="M3721"/>
    </row>
    <row r="3722" spans="12:13" x14ac:dyDescent="0.25">
      <c r="L3722" s="91"/>
      <c r="M3722"/>
    </row>
    <row r="3723" spans="12:13" x14ac:dyDescent="0.25">
      <c r="L3723" s="91"/>
      <c r="M3723"/>
    </row>
    <row r="3724" spans="12:13" x14ac:dyDescent="0.25">
      <c r="L3724" s="91"/>
      <c r="M3724"/>
    </row>
    <row r="3725" spans="12:13" x14ac:dyDescent="0.25">
      <c r="L3725" s="91"/>
      <c r="M3725"/>
    </row>
    <row r="3726" spans="12:13" x14ac:dyDescent="0.25">
      <c r="L3726" s="91"/>
      <c r="M3726"/>
    </row>
    <row r="3727" spans="12:13" x14ac:dyDescent="0.25">
      <c r="L3727" s="91"/>
      <c r="M3727"/>
    </row>
    <row r="3728" spans="12:13" x14ac:dyDescent="0.25">
      <c r="L3728" s="91"/>
      <c r="M3728"/>
    </row>
    <row r="3729" spans="12:13" x14ac:dyDescent="0.25">
      <c r="L3729" s="91"/>
      <c r="M3729"/>
    </row>
    <row r="3730" spans="12:13" x14ac:dyDescent="0.25">
      <c r="L3730" s="91"/>
      <c r="M3730"/>
    </row>
    <row r="3731" spans="12:13" x14ac:dyDescent="0.25">
      <c r="L3731" s="91"/>
      <c r="M3731"/>
    </row>
    <row r="3732" spans="12:13" x14ac:dyDescent="0.25">
      <c r="L3732" s="91"/>
      <c r="M3732"/>
    </row>
    <row r="3733" spans="12:13" x14ac:dyDescent="0.25">
      <c r="L3733" s="91"/>
      <c r="M3733"/>
    </row>
    <row r="3734" spans="12:13" x14ac:dyDescent="0.25">
      <c r="L3734" s="91"/>
      <c r="M3734"/>
    </row>
    <row r="3735" spans="12:13" x14ac:dyDescent="0.25">
      <c r="L3735" s="91"/>
      <c r="M3735"/>
    </row>
    <row r="3736" spans="12:13" x14ac:dyDescent="0.25">
      <c r="L3736" s="91"/>
      <c r="M3736"/>
    </row>
    <row r="3737" spans="12:13" x14ac:dyDescent="0.25">
      <c r="L3737" s="91"/>
      <c r="M3737"/>
    </row>
    <row r="3738" spans="12:13" x14ac:dyDescent="0.25">
      <c r="L3738" s="91"/>
      <c r="M3738"/>
    </row>
    <row r="3739" spans="12:13" x14ac:dyDescent="0.25">
      <c r="L3739" s="91"/>
      <c r="M3739"/>
    </row>
    <row r="3740" spans="12:13" x14ac:dyDescent="0.25">
      <c r="L3740" s="91"/>
      <c r="M3740"/>
    </row>
    <row r="3741" spans="12:13" x14ac:dyDescent="0.25">
      <c r="L3741" s="91"/>
      <c r="M3741"/>
    </row>
    <row r="3742" spans="12:13" x14ac:dyDescent="0.25">
      <c r="L3742" s="91"/>
      <c r="M3742"/>
    </row>
    <row r="3743" spans="12:13" x14ac:dyDescent="0.25">
      <c r="L3743" s="91"/>
      <c r="M3743"/>
    </row>
    <row r="3744" spans="12:13" x14ac:dyDescent="0.25">
      <c r="L3744" s="91"/>
      <c r="M3744"/>
    </row>
    <row r="3745" spans="12:13" x14ac:dyDescent="0.25">
      <c r="L3745" s="91"/>
      <c r="M3745"/>
    </row>
    <row r="3746" spans="12:13" x14ac:dyDescent="0.25">
      <c r="L3746" s="91"/>
      <c r="M3746"/>
    </row>
    <row r="3747" spans="12:13" x14ac:dyDescent="0.25">
      <c r="L3747" s="91"/>
      <c r="M3747"/>
    </row>
    <row r="3748" spans="12:13" x14ac:dyDescent="0.25">
      <c r="L3748" s="91"/>
      <c r="M3748"/>
    </row>
    <row r="3749" spans="12:13" x14ac:dyDescent="0.25">
      <c r="L3749" s="91"/>
      <c r="M3749"/>
    </row>
    <row r="3750" spans="12:13" x14ac:dyDescent="0.25">
      <c r="L3750" s="91"/>
      <c r="M3750"/>
    </row>
    <row r="3751" spans="12:13" x14ac:dyDescent="0.25">
      <c r="L3751" s="91"/>
      <c r="M3751"/>
    </row>
    <row r="3752" spans="12:13" x14ac:dyDescent="0.25">
      <c r="L3752" s="91"/>
      <c r="M3752"/>
    </row>
    <row r="3753" spans="12:13" x14ac:dyDescent="0.25">
      <c r="L3753" s="91"/>
      <c r="M3753"/>
    </row>
    <row r="3754" spans="12:13" x14ac:dyDescent="0.25">
      <c r="L3754" s="91"/>
      <c r="M3754"/>
    </row>
    <row r="3755" spans="12:13" x14ac:dyDescent="0.25">
      <c r="L3755" s="91"/>
      <c r="M3755"/>
    </row>
    <row r="3756" spans="12:13" x14ac:dyDescent="0.25">
      <c r="L3756" s="91"/>
      <c r="M3756"/>
    </row>
    <row r="3757" spans="12:13" x14ac:dyDescent="0.25">
      <c r="L3757" s="91"/>
      <c r="M3757"/>
    </row>
    <row r="3758" spans="12:13" x14ac:dyDescent="0.25">
      <c r="L3758" s="91"/>
      <c r="M3758"/>
    </row>
    <row r="3759" spans="12:13" x14ac:dyDescent="0.25">
      <c r="L3759" s="91"/>
      <c r="M3759"/>
    </row>
    <row r="3760" spans="12:13" x14ac:dyDescent="0.25">
      <c r="L3760" s="91"/>
      <c r="M3760"/>
    </row>
    <row r="3761" spans="12:13" x14ac:dyDescent="0.25">
      <c r="L3761" s="91"/>
      <c r="M3761"/>
    </row>
    <row r="3762" spans="12:13" x14ac:dyDescent="0.25">
      <c r="L3762" s="91"/>
      <c r="M3762"/>
    </row>
    <row r="3763" spans="12:13" x14ac:dyDescent="0.25">
      <c r="L3763" s="91"/>
      <c r="M3763"/>
    </row>
    <row r="3764" spans="12:13" x14ac:dyDescent="0.25">
      <c r="L3764" s="91"/>
      <c r="M3764"/>
    </row>
    <row r="3765" spans="12:13" x14ac:dyDescent="0.25">
      <c r="L3765" s="91"/>
      <c r="M3765"/>
    </row>
    <row r="3766" spans="12:13" x14ac:dyDescent="0.25">
      <c r="L3766" s="91"/>
      <c r="M3766"/>
    </row>
    <row r="3767" spans="12:13" x14ac:dyDescent="0.25">
      <c r="L3767" s="91"/>
      <c r="M3767"/>
    </row>
    <row r="3768" spans="12:13" x14ac:dyDescent="0.25">
      <c r="L3768" s="91"/>
      <c r="M3768"/>
    </row>
    <row r="3769" spans="12:13" x14ac:dyDescent="0.25">
      <c r="L3769" s="91"/>
      <c r="M3769"/>
    </row>
    <row r="3770" spans="12:13" x14ac:dyDescent="0.25">
      <c r="L3770" s="91"/>
      <c r="M3770"/>
    </row>
    <row r="3771" spans="12:13" x14ac:dyDescent="0.25">
      <c r="L3771" s="91"/>
      <c r="M3771"/>
    </row>
    <row r="3772" spans="12:13" x14ac:dyDescent="0.25">
      <c r="L3772" s="91"/>
      <c r="M3772"/>
    </row>
    <row r="3773" spans="12:13" x14ac:dyDescent="0.25">
      <c r="L3773" s="91"/>
      <c r="M3773"/>
    </row>
    <row r="3774" spans="12:13" x14ac:dyDescent="0.25">
      <c r="L3774" s="91"/>
      <c r="M3774"/>
    </row>
    <row r="3775" spans="12:13" x14ac:dyDescent="0.25">
      <c r="L3775" s="91"/>
      <c r="M3775"/>
    </row>
    <row r="3776" spans="12:13" x14ac:dyDescent="0.25">
      <c r="L3776" s="91"/>
      <c r="M3776"/>
    </row>
    <row r="3777" spans="12:13" x14ac:dyDescent="0.25">
      <c r="L3777" s="91"/>
      <c r="M3777"/>
    </row>
    <row r="3778" spans="12:13" x14ac:dyDescent="0.25">
      <c r="L3778" s="91"/>
      <c r="M3778"/>
    </row>
    <row r="3779" spans="12:13" x14ac:dyDescent="0.25">
      <c r="L3779" s="91"/>
      <c r="M3779"/>
    </row>
    <row r="3780" spans="12:13" x14ac:dyDescent="0.25">
      <c r="L3780" s="91"/>
      <c r="M3780"/>
    </row>
    <row r="3781" spans="12:13" x14ac:dyDescent="0.25">
      <c r="L3781" s="91"/>
      <c r="M3781"/>
    </row>
    <row r="3782" spans="12:13" x14ac:dyDescent="0.25">
      <c r="L3782" s="91"/>
      <c r="M3782"/>
    </row>
    <row r="3783" spans="12:13" x14ac:dyDescent="0.25">
      <c r="L3783" s="91"/>
      <c r="M3783"/>
    </row>
    <row r="3784" spans="12:13" x14ac:dyDescent="0.25">
      <c r="L3784" s="91"/>
      <c r="M3784"/>
    </row>
    <row r="3785" spans="12:13" x14ac:dyDescent="0.25">
      <c r="L3785" s="91"/>
      <c r="M3785"/>
    </row>
    <row r="3786" spans="12:13" x14ac:dyDescent="0.25">
      <c r="L3786" s="91"/>
      <c r="M3786"/>
    </row>
    <row r="3787" spans="12:13" x14ac:dyDescent="0.25">
      <c r="L3787" s="91"/>
      <c r="M3787"/>
    </row>
    <row r="3788" spans="12:13" x14ac:dyDescent="0.25">
      <c r="L3788" s="91"/>
      <c r="M3788"/>
    </row>
    <row r="3789" spans="12:13" x14ac:dyDescent="0.25">
      <c r="L3789" s="91"/>
      <c r="M3789"/>
    </row>
    <row r="3790" spans="12:13" x14ac:dyDescent="0.25">
      <c r="L3790" s="91"/>
      <c r="M3790"/>
    </row>
    <row r="3791" spans="12:13" x14ac:dyDescent="0.25">
      <c r="L3791" s="91"/>
      <c r="M3791"/>
    </row>
    <row r="3792" spans="12:13" x14ac:dyDescent="0.25">
      <c r="L3792" s="91"/>
      <c r="M3792"/>
    </row>
    <row r="3793" spans="12:13" x14ac:dyDescent="0.25">
      <c r="L3793" s="91"/>
      <c r="M3793"/>
    </row>
    <row r="3794" spans="12:13" x14ac:dyDescent="0.25">
      <c r="L3794" s="91"/>
      <c r="M3794"/>
    </row>
    <row r="3795" spans="12:13" x14ac:dyDescent="0.25">
      <c r="L3795" s="91"/>
      <c r="M3795"/>
    </row>
    <row r="3796" spans="12:13" x14ac:dyDescent="0.25">
      <c r="L3796" s="91"/>
      <c r="M3796"/>
    </row>
    <row r="3797" spans="12:13" x14ac:dyDescent="0.25">
      <c r="L3797" s="91"/>
      <c r="M3797"/>
    </row>
    <row r="3798" spans="12:13" x14ac:dyDescent="0.25">
      <c r="L3798" s="91"/>
      <c r="M3798"/>
    </row>
    <row r="3799" spans="12:13" x14ac:dyDescent="0.25">
      <c r="L3799" s="91"/>
      <c r="M3799"/>
    </row>
    <row r="3800" spans="12:13" x14ac:dyDescent="0.25">
      <c r="L3800" s="91"/>
      <c r="M3800"/>
    </row>
    <row r="3801" spans="12:13" x14ac:dyDescent="0.25">
      <c r="L3801" s="91"/>
      <c r="M3801"/>
    </row>
    <row r="3802" spans="12:13" x14ac:dyDescent="0.25">
      <c r="L3802" s="91"/>
      <c r="M3802"/>
    </row>
    <row r="3803" spans="12:13" x14ac:dyDescent="0.25">
      <c r="L3803" s="91"/>
      <c r="M3803"/>
    </row>
    <row r="3804" spans="12:13" x14ac:dyDescent="0.25">
      <c r="L3804" s="91"/>
      <c r="M3804"/>
    </row>
    <row r="3805" spans="12:13" x14ac:dyDescent="0.25">
      <c r="L3805" s="91"/>
      <c r="M3805"/>
    </row>
    <row r="3806" spans="12:13" x14ac:dyDescent="0.25">
      <c r="L3806" s="91"/>
      <c r="M3806"/>
    </row>
    <row r="3807" spans="12:13" x14ac:dyDescent="0.25">
      <c r="L3807" s="91"/>
      <c r="M3807"/>
    </row>
    <row r="3808" spans="12:13" x14ac:dyDescent="0.25">
      <c r="L3808" s="91"/>
      <c r="M3808"/>
    </row>
    <row r="3809" spans="12:13" x14ac:dyDescent="0.25">
      <c r="L3809" s="91"/>
      <c r="M3809"/>
    </row>
    <row r="3810" spans="12:13" x14ac:dyDescent="0.25">
      <c r="L3810" s="91"/>
      <c r="M3810"/>
    </row>
    <row r="3811" spans="12:13" x14ac:dyDescent="0.25">
      <c r="L3811" s="91"/>
      <c r="M3811"/>
    </row>
    <row r="3812" spans="12:13" x14ac:dyDescent="0.25">
      <c r="L3812" s="91"/>
      <c r="M3812"/>
    </row>
    <row r="3813" spans="12:13" x14ac:dyDescent="0.25">
      <c r="L3813" s="91"/>
      <c r="M3813"/>
    </row>
    <row r="3814" spans="12:13" x14ac:dyDescent="0.25">
      <c r="L3814" s="91"/>
      <c r="M3814"/>
    </row>
    <row r="3815" spans="12:13" x14ac:dyDescent="0.25">
      <c r="L3815" s="91"/>
      <c r="M3815"/>
    </row>
    <row r="3816" spans="12:13" x14ac:dyDescent="0.25">
      <c r="L3816" s="91"/>
      <c r="M3816"/>
    </row>
    <row r="3817" spans="12:13" x14ac:dyDescent="0.25">
      <c r="L3817" s="91"/>
      <c r="M3817"/>
    </row>
    <row r="3818" spans="12:13" x14ac:dyDescent="0.25">
      <c r="L3818" s="91"/>
      <c r="M3818"/>
    </row>
    <row r="3819" spans="12:13" x14ac:dyDescent="0.25">
      <c r="L3819" s="91"/>
      <c r="M3819"/>
    </row>
    <row r="3820" spans="12:13" x14ac:dyDescent="0.25">
      <c r="L3820" s="91"/>
      <c r="M3820"/>
    </row>
    <row r="3821" spans="12:13" x14ac:dyDescent="0.25">
      <c r="L3821" s="91"/>
      <c r="M3821"/>
    </row>
    <row r="3822" spans="12:13" x14ac:dyDescent="0.25">
      <c r="L3822" s="91"/>
      <c r="M3822"/>
    </row>
    <row r="3823" spans="12:13" x14ac:dyDescent="0.25">
      <c r="L3823" s="91"/>
      <c r="M3823"/>
    </row>
    <row r="3824" spans="12:13" x14ac:dyDescent="0.25">
      <c r="L3824" s="91"/>
      <c r="M3824"/>
    </row>
    <row r="3825" spans="12:13" x14ac:dyDescent="0.25">
      <c r="L3825" s="91"/>
      <c r="M3825"/>
    </row>
    <row r="3826" spans="12:13" x14ac:dyDescent="0.25">
      <c r="L3826" s="91"/>
      <c r="M3826"/>
    </row>
    <row r="3827" spans="12:13" x14ac:dyDescent="0.25">
      <c r="L3827" s="91"/>
      <c r="M3827"/>
    </row>
    <row r="3828" spans="12:13" x14ac:dyDescent="0.25">
      <c r="L3828" s="91"/>
      <c r="M3828"/>
    </row>
    <row r="3829" spans="12:13" x14ac:dyDescent="0.25">
      <c r="L3829" s="91"/>
      <c r="M3829"/>
    </row>
    <row r="3830" spans="12:13" x14ac:dyDescent="0.25">
      <c r="L3830" s="91"/>
      <c r="M3830"/>
    </row>
    <row r="3831" spans="12:13" x14ac:dyDescent="0.25">
      <c r="L3831" s="91"/>
      <c r="M3831"/>
    </row>
    <row r="3832" spans="12:13" x14ac:dyDescent="0.25">
      <c r="L3832" s="91"/>
      <c r="M3832"/>
    </row>
    <row r="3833" spans="12:13" x14ac:dyDescent="0.25">
      <c r="L3833" s="91"/>
      <c r="M3833"/>
    </row>
    <row r="3834" spans="12:13" x14ac:dyDescent="0.25">
      <c r="L3834" s="91"/>
      <c r="M3834"/>
    </row>
    <row r="3835" spans="12:13" x14ac:dyDescent="0.25">
      <c r="L3835" s="91"/>
      <c r="M3835"/>
    </row>
    <row r="3836" spans="12:13" x14ac:dyDescent="0.25">
      <c r="L3836" s="91"/>
      <c r="M3836"/>
    </row>
    <row r="3837" spans="12:13" x14ac:dyDescent="0.25">
      <c r="L3837" s="91"/>
      <c r="M3837"/>
    </row>
    <row r="3838" spans="12:13" x14ac:dyDescent="0.25">
      <c r="L3838" s="91"/>
      <c r="M3838"/>
    </row>
    <row r="3839" spans="12:13" x14ac:dyDescent="0.25">
      <c r="L3839" s="91"/>
      <c r="M3839"/>
    </row>
    <row r="3840" spans="12:13" x14ac:dyDescent="0.25">
      <c r="L3840" s="91"/>
      <c r="M3840"/>
    </row>
    <row r="3841" spans="12:13" x14ac:dyDescent="0.25">
      <c r="L3841" s="91"/>
      <c r="M3841"/>
    </row>
    <row r="3842" spans="12:13" x14ac:dyDescent="0.25">
      <c r="L3842" s="91"/>
      <c r="M3842"/>
    </row>
    <row r="3843" spans="12:13" x14ac:dyDescent="0.25">
      <c r="L3843" s="91"/>
      <c r="M3843"/>
    </row>
    <row r="3844" spans="12:13" x14ac:dyDescent="0.25">
      <c r="L3844" s="91"/>
      <c r="M3844"/>
    </row>
    <row r="3845" spans="12:13" x14ac:dyDescent="0.25">
      <c r="L3845" s="91"/>
      <c r="M3845"/>
    </row>
    <row r="3846" spans="12:13" x14ac:dyDescent="0.25">
      <c r="L3846" s="91"/>
      <c r="M3846"/>
    </row>
    <row r="3847" spans="12:13" x14ac:dyDescent="0.25">
      <c r="L3847" s="91"/>
      <c r="M3847"/>
    </row>
    <row r="3848" spans="12:13" x14ac:dyDescent="0.25">
      <c r="L3848" s="91"/>
      <c r="M3848"/>
    </row>
    <row r="3849" spans="12:13" x14ac:dyDescent="0.25">
      <c r="L3849" s="91"/>
      <c r="M3849"/>
    </row>
    <row r="3850" spans="12:13" x14ac:dyDescent="0.25">
      <c r="L3850" s="91"/>
      <c r="M3850"/>
    </row>
    <row r="3851" spans="12:13" x14ac:dyDescent="0.25">
      <c r="L3851" s="91"/>
      <c r="M3851"/>
    </row>
    <row r="3852" spans="12:13" x14ac:dyDescent="0.25">
      <c r="L3852" s="91"/>
      <c r="M3852"/>
    </row>
    <row r="3853" spans="12:13" x14ac:dyDescent="0.25">
      <c r="L3853" s="91"/>
      <c r="M3853"/>
    </row>
    <row r="3854" spans="12:13" x14ac:dyDescent="0.25">
      <c r="L3854" s="91"/>
      <c r="M3854"/>
    </row>
    <row r="3855" spans="12:13" x14ac:dyDescent="0.25">
      <c r="L3855" s="91"/>
      <c r="M3855"/>
    </row>
    <row r="3856" spans="12:13" x14ac:dyDescent="0.25">
      <c r="L3856" s="91"/>
      <c r="M3856"/>
    </row>
    <row r="3857" spans="12:13" x14ac:dyDescent="0.25">
      <c r="L3857" s="91"/>
      <c r="M3857"/>
    </row>
    <row r="3858" spans="12:13" x14ac:dyDescent="0.25">
      <c r="L3858" s="91"/>
      <c r="M3858"/>
    </row>
    <row r="3859" spans="12:13" x14ac:dyDescent="0.25">
      <c r="L3859" s="91"/>
      <c r="M3859"/>
    </row>
    <row r="3860" spans="12:13" x14ac:dyDescent="0.25">
      <c r="L3860" s="91"/>
      <c r="M3860"/>
    </row>
    <row r="3861" spans="12:13" x14ac:dyDescent="0.25">
      <c r="L3861" s="91"/>
      <c r="M3861"/>
    </row>
    <row r="3862" spans="12:13" x14ac:dyDescent="0.25">
      <c r="L3862" s="91"/>
      <c r="M3862"/>
    </row>
    <row r="3863" spans="12:13" x14ac:dyDescent="0.25">
      <c r="L3863" s="91"/>
      <c r="M3863"/>
    </row>
    <row r="3864" spans="12:13" x14ac:dyDescent="0.25">
      <c r="L3864" s="91"/>
      <c r="M3864"/>
    </row>
    <row r="3865" spans="12:13" x14ac:dyDescent="0.25">
      <c r="L3865" s="91"/>
      <c r="M3865"/>
    </row>
    <row r="3866" spans="12:13" x14ac:dyDescent="0.25">
      <c r="L3866" s="91"/>
      <c r="M3866"/>
    </row>
    <row r="3867" spans="12:13" x14ac:dyDescent="0.25">
      <c r="L3867" s="91"/>
      <c r="M3867"/>
    </row>
    <row r="3868" spans="12:13" x14ac:dyDescent="0.25">
      <c r="L3868" s="91"/>
      <c r="M3868"/>
    </row>
    <row r="3869" spans="12:13" x14ac:dyDescent="0.25">
      <c r="L3869" s="91"/>
      <c r="M3869"/>
    </row>
    <row r="3870" spans="12:13" x14ac:dyDescent="0.25">
      <c r="L3870" s="91"/>
      <c r="M3870"/>
    </row>
    <row r="3871" spans="12:13" x14ac:dyDescent="0.25">
      <c r="L3871" s="91"/>
      <c r="M3871"/>
    </row>
    <row r="3872" spans="12:13" x14ac:dyDescent="0.25">
      <c r="L3872" s="91"/>
      <c r="M3872"/>
    </row>
    <row r="3873" spans="12:13" x14ac:dyDescent="0.25">
      <c r="L3873" s="91"/>
      <c r="M3873"/>
    </row>
    <row r="3874" spans="12:13" x14ac:dyDescent="0.25">
      <c r="L3874" s="91"/>
      <c r="M3874"/>
    </row>
    <row r="3875" spans="12:13" x14ac:dyDescent="0.25">
      <c r="L3875" s="91"/>
      <c r="M3875"/>
    </row>
    <row r="3876" spans="12:13" x14ac:dyDescent="0.25">
      <c r="L3876" s="91"/>
      <c r="M3876"/>
    </row>
    <row r="3877" spans="12:13" x14ac:dyDescent="0.25">
      <c r="L3877" s="91"/>
      <c r="M3877"/>
    </row>
    <row r="3878" spans="12:13" x14ac:dyDescent="0.25">
      <c r="L3878" s="91"/>
      <c r="M3878"/>
    </row>
    <row r="3879" spans="12:13" x14ac:dyDescent="0.25">
      <c r="L3879" s="91"/>
      <c r="M3879"/>
    </row>
    <row r="3880" spans="12:13" x14ac:dyDescent="0.25">
      <c r="L3880" s="91"/>
      <c r="M3880"/>
    </row>
    <row r="3881" spans="12:13" x14ac:dyDescent="0.25">
      <c r="L3881" s="91"/>
      <c r="M3881"/>
    </row>
    <row r="3882" spans="12:13" x14ac:dyDescent="0.25">
      <c r="L3882" s="91"/>
      <c r="M3882"/>
    </row>
    <row r="3883" spans="12:13" x14ac:dyDescent="0.25">
      <c r="L3883" s="91"/>
      <c r="M3883"/>
    </row>
    <row r="3884" spans="12:13" x14ac:dyDescent="0.25">
      <c r="L3884" s="91"/>
      <c r="M3884"/>
    </row>
    <row r="3885" spans="12:13" x14ac:dyDescent="0.25">
      <c r="L3885" s="91"/>
      <c r="M3885"/>
    </row>
    <row r="3886" spans="12:13" x14ac:dyDescent="0.25">
      <c r="L3886" s="91"/>
      <c r="M3886"/>
    </row>
    <row r="3887" spans="12:13" x14ac:dyDescent="0.25">
      <c r="L3887" s="91"/>
      <c r="M3887"/>
    </row>
    <row r="3888" spans="12:13" x14ac:dyDescent="0.25">
      <c r="L3888" s="91"/>
      <c r="M3888"/>
    </row>
    <row r="3889" spans="12:13" x14ac:dyDescent="0.25">
      <c r="L3889" s="91"/>
      <c r="M3889"/>
    </row>
    <row r="3890" spans="12:13" x14ac:dyDescent="0.25">
      <c r="L3890" s="91"/>
      <c r="M3890"/>
    </row>
    <row r="3891" spans="12:13" x14ac:dyDescent="0.25">
      <c r="L3891" s="91"/>
      <c r="M3891"/>
    </row>
    <row r="3892" spans="12:13" x14ac:dyDescent="0.25">
      <c r="L3892" s="91"/>
      <c r="M3892"/>
    </row>
    <row r="3893" spans="12:13" x14ac:dyDescent="0.25">
      <c r="L3893" s="91"/>
      <c r="M3893"/>
    </row>
    <row r="3894" spans="12:13" x14ac:dyDescent="0.25">
      <c r="L3894" s="91"/>
      <c r="M3894"/>
    </row>
    <row r="3895" spans="12:13" x14ac:dyDescent="0.25">
      <c r="L3895" s="91"/>
      <c r="M3895"/>
    </row>
    <row r="3896" spans="12:13" x14ac:dyDescent="0.25">
      <c r="L3896" s="91"/>
      <c r="M3896"/>
    </row>
    <row r="3897" spans="12:13" x14ac:dyDescent="0.25">
      <c r="L3897" s="91"/>
      <c r="M3897"/>
    </row>
    <row r="3898" spans="12:13" x14ac:dyDescent="0.25">
      <c r="L3898" s="91"/>
      <c r="M3898"/>
    </row>
    <row r="3899" spans="12:13" x14ac:dyDescent="0.25">
      <c r="L3899" s="91"/>
      <c r="M3899"/>
    </row>
    <row r="3900" spans="12:13" x14ac:dyDescent="0.25">
      <c r="L3900" s="91"/>
      <c r="M3900"/>
    </row>
    <row r="3901" spans="12:13" x14ac:dyDescent="0.25">
      <c r="L3901" s="91"/>
      <c r="M3901"/>
    </row>
    <row r="3902" spans="12:13" x14ac:dyDescent="0.25">
      <c r="L3902" s="91"/>
      <c r="M3902"/>
    </row>
    <row r="3903" spans="12:13" x14ac:dyDescent="0.25">
      <c r="L3903" s="91"/>
      <c r="M3903"/>
    </row>
    <row r="3904" spans="12:13" x14ac:dyDescent="0.25">
      <c r="L3904" s="91"/>
      <c r="M3904"/>
    </row>
    <row r="3905" spans="12:13" x14ac:dyDescent="0.25">
      <c r="L3905" s="91"/>
      <c r="M3905"/>
    </row>
    <row r="3906" spans="12:13" x14ac:dyDescent="0.25">
      <c r="L3906" s="91"/>
      <c r="M3906"/>
    </row>
    <row r="3907" spans="12:13" x14ac:dyDescent="0.25">
      <c r="L3907" s="91"/>
      <c r="M3907"/>
    </row>
    <row r="3908" spans="12:13" x14ac:dyDescent="0.25">
      <c r="L3908" s="91"/>
      <c r="M3908"/>
    </row>
    <row r="3909" spans="12:13" x14ac:dyDescent="0.25">
      <c r="L3909" s="91"/>
      <c r="M3909"/>
    </row>
    <row r="3910" spans="12:13" x14ac:dyDescent="0.25">
      <c r="L3910" s="91"/>
      <c r="M3910"/>
    </row>
    <row r="3911" spans="12:13" x14ac:dyDescent="0.25">
      <c r="L3911" s="91"/>
      <c r="M3911"/>
    </row>
    <row r="3912" spans="12:13" x14ac:dyDescent="0.25">
      <c r="L3912" s="91"/>
      <c r="M3912"/>
    </row>
    <row r="3913" spans="12:13" x14ac:dyDescent="0.25">
      <c r="L3913" s="91"/>
      <c r="M3913"/>
    </row>
    <row r="3914" spans="12:13" x14ac:dyDescent="0.25">
      <c r="L3914" s="91"/>
      <c r="M3914"/>
    </row>
    <row r="3915" spans="12:13" x14ac:dyDescent="0.25">
      <c r="L3915" s="91"/>
      <c r="M3915"/>
    </row>
    <row r="3916" spans="12:13" x14ac:dyDescent="0.25">
      <c r="L3916" s="91"/>
      <c r="M3916"/>
    </row>
    <row r="3917" spans="12:13" x14ac:dyDescent="0.25">
      <c r="L3917" s="91"/>
      <c r="M3917"/>
    </row>
    <row r="3918" spans="12:13" x14ac:dyDescent="0.25">
      <c r="L3918" s="91"/>
      <c r="M3918"/>
    </row>
    <row r="3919" spans="12:13" x14ac:dyDescent="0.25">
      <c r="L3919" s="91"/>
      <c r="M3919"/>
    </row>
    <row r="3920" spans="12:13" x14ac:dyDescent="0.25">
      <c r="L3920" s="91"/>
      <c r="M3920"/>
    </row>
    <row r="3921" spans="12:13" x14ac:dyDescent="0.25">
      <c r="L3921" s="91"/>
      <c r="M3921"/>
    </row>
    <row r="3922" spans="12:13" x14ac:dyDescent="0.25">
      <c r="L3922" s="91"/>
      <c r="M3922"/>
    </row>
    <row r="3923" spans="12:13" x14ac:dyDescent="0.25">
      <c r="L3923" s="91"/>
      <c r="M3923"/>
    </row>
    <row r="3924" spans="12:13" x14ac:dyDescent="0.25">
      <c r="L3924" s="91"/>
      <c r="M3924"/>
    </row>
    <row r="3925" spans="12:13" x14ac:dyDescent="0.25">
      <c r="L3925" s="91"/>
      <c r="M3925"/>
    </row>
    <row r="3926" spans="12:13" x14ac:dyDescent="0.25">
      <c r="L3926" s="91"/>
      <c r="M3926"/>
    </row>
    <row r="3927" spans="12:13" x14ac:dyDescent="0.25">
      <c r="L3927" s="91"/>
      <c r="M3927"/>
    </row>
    <row r="3928" spans="12:13" x14ac:dyDescent="0.25">
      <c r="L3928" s="91"/>
      <c r="M3928"/>
    </row>
    <row r="3929" spans="12:13" x14ac:dyDescent="0.25">
      <c r="L3929" s="91"/>
      <c r="M3929"/>
    </row>
    <row r="3930" spans="12:13" x14ac:dyDescent="0.25">
      <c r="L3930" s="91"/>
      <c r="M3930"/>
    </row>
    <row r="3931" spans="12:13" x14ac:dyDescent="0.25">
      <c r="L3931" s="91"/>
      <c r="M3931"/>
    </row>
    <row r="3932" spans="12:13" x14ac:dyDescent="0.25">
      <c r="L3932" s="91"/>
      <c r="M3932"/>
    </row>
    <row r="3933" spans="12:13" x14ac:dyDescent="0.25">
      <c r="L3933" s="91"/>
      <c r="M3933"/>
    </row>
    <row r="3934" spans="12:13" x14ac:dyDescent="0.25">
      <c r="L3934" s="91"/>
      <c r="M3934"/>
    </row>
    <row r="3935" spans="12:13" x14ac:dyDescent="0.25">
      <c r="L3935" s="91"/>
      <c r="M3935"/>
    </row>
    <row r="3936" spans="12:13" x14ac:dyDescent="0.25">
      <c r="L3936" s="91"/>
      <c r="M3936"/>
    </row>
    <row r="3937" spans="12:13" x14ac:dyDescent="0.25">
      <c r="L3937" s="91"/>
      <c r="M3937"/>
    </row>
    <row r="3938" spans="12:13" x14ac:dyDescent="0.25">
      <c r="L3938" s="91"/>
      <c r="M3938"/>
    </row>
    <row r="3939" spans="12:13" x14ac:dyDescent="0.25">
      <c r="L3939" s="91"/>
      <c r="M3939"/>
    </row>
    <row r="3940" spans="12:13" x14ac:dyDescent="0.25">
      <c r="L3940" s="91"/>
      <c r="M3940"/>
    </row>
    <row r="3941" spans="12:13" x14ac:dyDescent="0.25">
      <c r="L3941" s="91"/>
      <c r="M3941"/>
    </row>
    <row r="3942" spans="12:13" x14ac:dyDescent="0.25">
      <c r="L3942" s="91"/>
      <c r="M3942"/>
    </row>
    <row r="3943" spans="12:13" x14ac:dyDescent="0.25">
      <c r="L3943" s="91"/>
      <c r="M3943"/>
    </row>
    <row r="3944" spans="12:13" x14ac:dyDescent="0.25">
      <c r="L3944" s="91"/>
      <c r="M3944"/>
    </row>
    <row r="3945" spans="12:13" x14ac:dyDescent="0.25">
      <c r="L3945" s="91"/>
      <c r="M3945"/>
    </row>
    <row r="3946" spans="12:13" x14ac:dyDescent="0.25">
      <c r="L3946" s="91"/>
      <c r="M3946"/>
    </row>
    <row r="3947" spans="12:13" x14ac:dyDescent="0.25">
      <c r="L3947" s="91"/>
      <c r="M3947"/>
    </row>
    <row r="3948" spans="12:13" x14ac:dyDescent="0.25">
      <c r="L3948" s="91"/>
      <c r="M3948"/>
    </row>
    <row r="3949" spans="12:13" x14ac:dyDescent="0.25">
      <c r="L3949" s="91"/>
      <c r="M3949"/>
    </row>
    <row r="3950" spans="12:13" x14ac:dyDescent="0.25">
      <c r="L3950" s="91"/>
      <c r="M3950"/>
    </row>
    <row r="3951" spans="12:13" x14ac:dyDescent="0.25">
      <c r="L3951" s="91"/>
      <c r="M3951"/>
    </row>
    <row r="3952" spans="12:13" x14ac:dyDescent="0.25">
      <c r="L3952" s="91"/>
      <c r="M3952"/>
    </row>
    <row r="3953" spans="12:13" x14ac:dyDescent="0.25">
      <c r="L3953" s="91"/>
      <c r="M3953"/>
    </row>
    <row r="3954" spans="12:13" x14ac:dyDescent="0.25">
      <c r="L3954" s="91"/>
      <c r="M3954"/>
    </row>
    <row r="3955" spans="12:13" x14ac:dyDescent="0.25">
      <c r="L3955" s="91"/>
      <c r="M3955"/>
    </row>
    <row r="3956" spans="12:13" x14ac:dyDescent="0.25">
      <c r="L3956" s="91"/>
      <c r="M3956"/>
    </row>
    <row r="3957" spans="12:13" x14ac:dyDescent="0.25">
      <c r="L3957" s="91"/>
      <c r="M3957"/>
    </row>
    <row r="3958" spans="12:13" x14ac:dyDescent="0.25">
      <c r="L3958" s="91"/>
      <c r="M3958"/>
    </row>
    <row r="3959" spans="12:13" x14ac:dyDescent="0.25">
      <c r="L3959" s="91"/>
      <c r="M3959"/>
    </row>
    <row r="3960" spans="12:13" x14ac:dyDescent="0.25">
      <c r="L3960" s="91"/>
      <c r="M3960"/>
    </row>
    <row r="3961" spans="12:13" x14ac:dyDescent="0.25">
      <c r="L3961" s="91"/>
      <c r="M3961"/>
    </row>
    <row r="3962" spans="12:13" x14ac:dyDescent="0.25">
      <c r="L3962" s="91"/>
      <c r="M3962"/>
    </row>
    <row r="3963" spans="12:13" x14ac:dyDescent="0.25">
      <c r="L3963" s="91"/>
      <c r="M3963"/>
    </row>
    <row r="3964" spans="12:13" x14ac:dyDescent="0.25">
      <c r="L3964" s="91"/>
      <c r="M3964"/>
    </row>
    <row r="3965" spans="12:13" x14ac:dyDescent="0.25">
      <c r="L3965" s="91"/>
      <c r="M3965"/>
    </row>
    <row r="3966" spans="12:13" x14ac:dyDescent="0.25">
      <c r="L3966" s="91"/>
      <c r="M3966"/>
    </row>
    <row r="3967" spans="12:13" x14ac:dyDescent="0.25">
      <c r="L3967" s="91"/>
      <c r="M3967"/>
    </row>
    <row r="3968" spans="12:13" x14ac:dyDescent="0.25">
      <c r="L3968" s="91"/>
      <c r="M3968"/>
    </row>
    <row r="3969" spans="12:13" x14ac:dyDescent="0.25">
      <c r="L3969" s="91"/>
      <c r="M3969"/>
    </row>
    <row r="3970" spans="12:13" x14ac:dyDescent="0.25">
      <c r="L3970" s="91"/>
      <c r="M3970"/>
    </row>
    <row r="3971" spans="12:13" x14ac:dyDescent="0.25">
      <c r="L3971" s="91"/>
      <c r="M3971"/>
    </row>
    <row r="3972" spans="12:13" x14ac:dyDescent="0.25">
      <c r="L3972" s="91"/>
      <c r="M3972"/>
    </row>
    <row r="3973" spans="12:13" x14ac:dyDescent="0.25">
      <c r="L3973" s="91"/>
      <c r="M3973"/>
    </row>
    <row r="3974" spans="12:13" x14ac:dyDescent="0.25">
      <c r="L3974" s="91"/>
      <c r="M3974"/>
    </row>
    <row r="3975" spans="12:13" x14ac:dyDescent="0.25">
      <c r="L3975" s="91"/>
      <c r="M3975"/>
    </row>
    <row r="3976" spans="12:13" x14ac:dyDescent="0.25">
      <c r="L3976" s="91"/>
      <c r="M3976"/>
    </row>
    <row r="3977" spans="12:13" x14ac:dyDescent="0.25">
      <c r="L3977" s="91"/>
      <c r="M3977"/>
    </row>
    <row r="3978" spans="12:13" x14ac:dyDescent="0.25">
      <c r="L3978" s="91"/>
      <c r="M3978"/>
    </row>
    <row r="3979" spans="12:13" x14ac:dyDescent="0.25">
      <c r="L3979" s="91"/>
      <c r="M3979"/>
    </row>
    <row r="3980" spans="12:13" x14ac:dyDescent="0.25">
      <c r="L3980" s="91"/>
      <c r="M3980"/>
    </row>
    <row r="3981" spans="12:13" x14ac:dyDescent="0.25">
      <c r="L3981" s="91"/>
      <c r="M3981"/>
    </row>
    <row r="3982" spans="12:13" x14ac:dyDescent="0.25">
      <c r="L3982" s="91"/>
      <c r="M3982"/>
    </row>
    <row r="3983" spans="12:13" x14ac:dyDescent="0.25">
      <c r="L3983" s="91"/>
      <c r="M3983"/>
    </row>
    <row r="3984" spans="12:13" x14ac:dyDescent="0.25">
      <c r="L3984" s="91"/>
      <c r="M3984"/>
    </row>
    <row r="3985" spans="12:13" x14ac:dyDescent="0.25">
      <c r="L3985" s="91"/>
      <c r="M3985"/>
    </row>
    <row r="3986" spans="12:13" x14ac:dyDescent="0.25">
      <c r="L3986" s="91"/>
      <c r="M3986"/>
    </row>
    <row r="3987" spans="12:13" x14ac:dyDescent="0.25">
      <c r="L3987" s="91"/>
      <c r="M3987"/>
    </row>
    <row r="3988" spans="12:13" x14ac:dyDescent="0.25">
      <c r="L3988" s="91"/>
      <c r="M3988"/>
    </row>
    <row r="3989" spans="12:13" x14ac:dyDescent="0.25">
      <c r="L3989" s="91"/>
      <c r="M3989"/>
    </row>
    <row r="3990" spans="12:13" x14ac:dyDescent="0.25">
      <c r="L3990" s="91"/>
      <c r="M3990"/>
    </row>
    <row r="3991" spans="12:13" x14ac:dyDescent="0.25">
      <c r="L3991" s="91"/>
      <c r="M3991"/>
    </row>
    <row r="3992" spans="12:13" x14ac:dyDescent="0.25">
      <c r="L3992" s="91"/>
      <c r="M3992"/>
    </row>
    <row r="3993" spans="12:13" x14ac:dyDescent="0.25">
      <c r="L3993" s="91"/>
      <c r="M3993"/>
    </row>
    <row r="3994" spans="12:13" x14ac:dyDescent="0.25">
      <c r="L3994" s="91"/>
      <c r="M3994"/>
    </row>
    <row r="3995" spans="12:13" x14ac:dyDescent="0.25">
      <c r="L3995" s="91"/>
      <c r="M3995"/>
    </row>
    <row r="3996" spans="12:13" x14ac:dyDescent="0.25">
      <c r="L3996" s="91"/>
      <c r="M3996"/>
    </row>
    <row r="3997" spans="12:13" x14ac:dyDescent="0.25">
      <c r="L3997" s="91"/>
      <c r="M3997"/>
    </row>
    <row r="3998" spans="12:13" x14ac:dyDescent="0.25">
      <c r="L3998" s="91"/>
      <c r="M3998"/>
    </row>
    <row r="3999" spans="12:13" x14ac:dyDescent="0.25">
      <c r="L3999" s="91"/>
      <c r="M3999"/>
    </row>
    <row r="4000" spans="12:13" x14ac:dyDescent="0.25">
      <c r="L4000" s="91"/>
      <c r="M4000"/>
    </row>
    <row r="4001" spans="12:13" x14ac:dyDescent="0.25">
      <c r="L4001" s="91"/>
      <c r="M4001"/>
    </row>
    <row r="4002" spans="12:13" x14ac:dyDescent="0.25">
      <c r="L4002" s="91"/>
      <c r="M4002"/>
    </row>
    <row r="4003" spans="12:13" x14ac:dyDescent="0.25">
      <c r="L4003" s="91"/>
      <c r="M4003"/>
    </row>
    <row r="4004" spans="12:13" x14ac:dyDescent="0.25">
      <c r="L4004" s="91"/>
      <c r="M4004"/>
    </row>
    <row r="4005" spans="12:13" x14ac:dyDescent="0.25">
      <c r="L4005" s="91"/>
      <c r="M4005"/>
    </row>
    <row r="4006" spans="12:13" x14ac:dyDescent="0.25">
      <c r="L4006" s="91"/>
      <c r="M4006"/>
    </row>
    <row r="4007" spans="12:13" x14ac:dyDescent="0.25">
      <c r="L4007" s="91"/>
      <c r="M4007"/>
    </row>
    <row r="4008" spans="12:13" x14ac:dyDescent="0.25">
      <c r="L4008" s="91"/>
      <c r="M4008"/>
    </row>
    <row r="4009" spans="12:13" x14ac:dyDescent="0.25">
      <c r="L4009" s="91"/>
      <c r="M4009"/>
    </row>
    <row r="4010" spans="12:13" x14ac:dyDescent="0.25">
      <c r="L4010" s="91"/>
      <c r="M4010"/>
    </row>
    <row r="4011" spans="12:13" x14ac:dyDescent="0.25">
      <c r="L4011" s="91"/>
      <c r="M4011"/>
    </row>
    <row r="4012" spans="12:13" x14ac:dyDescent="0.25">
      <c r="L4012" s="91"/>
      <c r="M4012"/>
    </row>
    <row r="4013" spans="12:13" x14ac:dyDescent="0.25">
      <c r="L4013" s="91"/>
      <c r="M4013"/>
    </row>
    <row r="4014" spans="12:13" x14ac:dyDescent="0.25">
      <c r="L4014" s="91"/>
      <c r="M4014"/>
    </row>
    <row r="4015" spans="12:13" x14ac:dyDescent="0.25">
      <c r="L4015" s="91"/>
      <c r="M4015"/>
    </row>
    <row r="4016" spans="12:13" x14ac:dyDescent="0.25">
      <c r="L4016" s="91"/>
      <c r="M4016"/>
    </row>
    <row r="4017" spans="12:13" x14ac:dyDescent="0.25">
      <c r="L4017" s="91"/>
      <c r="M4017"/>
    </row>
    <row r="4018" spans="12:13" x14ac:dyDescent="0.25">
      <c r="L4018" s="91"/>
      <c r="M4018"/>
    </row>
    <row r="4019" spans="12:13" x14ac:dyDescent="0.25">
      <c r="L4019" s="91"/>
      <c r="M4019"/>
    </row>
    <row r="4020" spans="12:13" x14ac:dyDescent="0.25">
      <c r="L4020" s="91"/>
      <c r="M4020"/>
    </row>
    <row r="4021" spans="12:13" x14ac:dyDescent="0.25">
      <c r="L4021" s="91"/>
      <c r="M4021"/>
    </row>
    <row r="4022" spans="12:13" x14ac:dyDescent="0.25">
      <c r="L4022" s="91"/>
      <c r="M4022"/>
    </row>
    <row r="4023" spans="12:13" x14ac:dyDescent="0.25">
      <c r="L4023" s="91"/>
      <c r="M4023"/>
    </row>
    <row r="4024" spans="12:13" x14ac:dyDescent="0.25">
      <c r="L4024" s="91"/>
      <c r="M4024"/>
    </row>
    <row r="4025" spans="12:13" x14ac:dyDescent="0.25">
      <c r="L4025" s="91"/>
      <c r="M4025"/>
    </row>
    <row r="4026" spans="12:13" x14ac:dyDescent="0.25">
      <c r="L4026" s="91"/>
      <c r="M4026"/>
    </row>
    <row r="4027" spans="12:13" x14ac:dyDescent="0.25">
      <c r="L4027" s="91"/>
      <c r="M4027"/>
    </row>
    <row r="4028" spans="12:13" x14ac:dyDescent="0.25">
      <c r="L4028" s="91"/>
      <c r="M4028"/>
    </row>
    <row r="4029" spans="12:13" x14ac:dyDescent="0.25">
      <c r="L4029" s="91"/>
      <c r="M4029"/>
    </row>
    <row r="4030" spans="12:13" x14ac:dyDescent="0.25">
      <c r="L4030" s="91"/>
      <c r="M4030"/>
    </row>
    <row r="4031" spans="12:13" x14ac:dyDescent="0.25">
      <c r="L4031" s="91"/>
      <c r="M4031"/>
    </row>
    <row r="4032" spans="12:13" x14ac:dyDescent="0.25">
      <c r="L4032" s="91"/>
      <c r="M4032"/>
    </row>
    <row r="4033" spans="12:13" x14ac:dyDescent="0.25">
      <c r="L4033" s="91"/>
      <c r="M4033"/>
    </row>
    <row r="4034" spans="12:13" x14ac:dyDescent="0.25">
      <c r="L4034" s="91"/>
      <c r="M4034"/>
    </row>
    <row r="4035" spans="12:13" x14ac:dyDescent="0.25">
      <c r="L4035" s="91"/>
      <c r="M4035"/>
    </row>
    <row r="4036" spans="12:13" x14ac:dyDescent="0.25">
      <c r="L4036" s="91"/>
      <c r="M4036"/>
    </row>
    <row r="4037" spans="12:13" x14ac:dyDescent="0.25">
      <c r="L4037" s="91"/>
      <c r="M4037"/>
    </row>
    <row r="4038" spans="12:13" x14ac:dyDescent="0.25">
      <c r="L4038" s="91"/>
      <c r="M4038"/>
    </row>
    <row r="4039" spans="12:13" x14ac:dyDescent="0.25">
      <c r="L4039" s="91"/>
      <c r="M4039"/>
    </row>
    <row r="4040" spans="12:13" x14ac:dyDescent="0.25">
      <c r="L4040" s="91"/>
      <c r="M4040"/>
    </row>
    <row r="4041" spans="12:13" x14ac:dyDescent="0.25">
      <c r="L4041" s="91"/>
      <c r="M4041"/>
    </row>
    <row r="4042" spans="12:13" x14ac:dyDescent="0.25">
      <c r="L4042" s="91"/>
      <c r="M4042"/>
    </row>
    <row r="4043" spans="12:13" x14ac:dyDescent="0.25">
      <c r="L4043" s="91"/>
      <c r="M4043"/>
    </row>
    <row r="4044" spans="12:13" x14ac:dyDescent="0.25">
      <c r="L4044" s="91"/>
      <c r="M4044"/>
    </row>
    <row r="4045" spans="12:13" x14ac:dyDescent="0.25">
      <c r="L4045" s="91"/>
      <c r="M4045"/>
    </row>
    <row r="4046" spans="12:13" x14ac:dyDescent="0.25">
      <c r="L4046" s="91"/>
      <c r="M4046"/>
    </row>
    <row r="4047" spans="12:13" x14ac:dyDescent="0.25">
      <c r="L4047" s="91"/>
      <c r="M4047"/>
    </row>
    <row r="4048" spans="12:13" x14ac:dyDescent="0.25">
      <c r="L4048" s="91"/>
      <c r="M4048"/>
    </row>
    <row r="4049" spans="12:13" x14ac:dyDescent="0.25">
      <c r="L4049" s="91"/>
      <c r="M4049"/>
    </row>
    <row r="4050" spans="12:13" x14ac:dyDescent="0.25">
      <c r="L4050" s="91"/>
      <c r="M4050"/>
    </row>
    <row r="4051" spans="12:13" x14ac:dyDescent="0.25">
      <c r="L4051" s="91"/>
      <c r="M4051"/>
    </row>
    <row r="4052" spans="12:13" x14ac:dyDescent="0.25">
      <c r="L4052" s="91"/>
      <c r="M4052"/>
    </row>
    <row r="4053" spans="12:13" x14ac:dyDescent="0.25">
      <c r="L4053" s="91"/>
      <c r="M4053"/>
    </row>
    <row r="4054" spans="12:13" x14ac:dyDescent="0.25">
      <c r="L4054" s="91"/>
      <c r="M4054"/>
    </row>
    <row r="4055" spans="12:13" x14ac:dyDescent="0.25">
      <c r="L4055" s="91"/>
      <c r="M4055"/>
    </row>
    <row r="4056" spans="12:13" x14ac:dyDescent="0.25">
      <c r="L4056" s="91"/>
      <c r="M4056"/>
    </row>
    <row r="4057" spans="12:13" x14ac:dyDescent="0.25">
      <c r="L4057" s="91"/>
      <c r="M4057"/>
    </row>
    <row r="4058" spans="12:13" x14ac:dyDescent="0.25">
      <c r="L4058" s="91"/>
      <c r="M4058"/>
    </row>
    <row r="4059" spans="12:13" x14ac:dyDescent="0.25">
      <c r="L4059" s="91"/>
      <c r="M4059"/>
    </row>
    <row r="4060" spans="12:13" x14ac:dyDescent="0.25">
      <c r="L4060" s="91"/>
      <c r="M4060"/>
    </row>
    <row r="4061" spans="12:13" x14ac:dyDescent="0.25">
      <c r="L4061" s="91"/>
      <c r="M4061"/>
    </row>
    <row r="4062" spans="12:13" x14ac:dyDescent="0.25">
      <c r="L4062" s="91"/>
      <c r="M4062"/>
    </row>
    <row r="4063" spans="12:13" x14ac:dyDescent="0.25">
      <c r="L4063" s="91"/>
      <c r="M4063"/>
    </row>
    <row r="4064" spans="12:13" x14ac:dyDescent="0.25">
      <c r="L4064" s="91"/>
      <c r="M4064"/>
    </row>
    <row r="4065" spans="12:13" x14ac:dyDescent="0.25">
      <c r="L4065" s="91"/>
      <c r="M4065"/>
    </row>
    <row r="4066" spans="12:13" x14ac:dyDescent="0.25">
      <c r="L4066" s="91"/>
      <c r="M4066"/>
    </row>
    <row r="4067" spans="12:13" x14ac:dyDescent="0.25">
      <c r="L4067" s="91"/>
      <c r="M4067"/>
    </row>
    <row r="4068" spans="12:13" x14ac:dyDescent="0.25">
      <c r="L4068" s="91"/>
      <c r="M4068"/>
    </row>
    <row r="4069" spans="12:13" x14ac:dyDescent="0.25">
      <c r="L4069" s="91"/>
      <c r="M4069"/>
    </row>
    <row r="4070" spans="12:13" x14ac:dyDescent="0.25">
      <c r="L4070" s="91"/>
      <c r="M4070"/>
    </row>
    <row r="4071" spans="12:13" x14ac:dyDescent="0.25">
      <c r="L4071" s="91"/>
      <c r="M4071"/>
    </row>
    <row r="4072" spans="12:13" x14ac:dyDescent="0.25">
      <c r="L4072" s="91"/>
      <c r="M4072"/>
    </row>
    <row r="4073" spans="12:13" x14ac:dyDescent="0.25">
      <c r="L4073" s="91"/>
      <c r="M4073"/>
    </row>
    <row r="4074" spans="12:13" x14ac:dyDescent="0.25">
      <c r="L4074" s="91"/>
      <c r="M4074"/>
    </row>
    <row r="4075" spans="12:13" x14ac:dyDescent="0.25">
      <c r="L4075" s="91"/>
      <c r="M4075"/>
    </row>
    <row r="4076" spans="12:13" x14ac:dyDescent="0.25">
      <c r="L4076" s="91"/>
      <c r="M4076"/>
    </row>
    <row r="4077" spans="12:13" x14ac:dyDescent="0.25">
      <c r="L4077" s="91"/>
      <c r="M4077"/>
    </row>
    <row r="4078" spans="12:13" x14ac:dyDescent="0.25">
      <c r="L4078" s="91"/>
      <c r="M4078"/>
    </row>
    <row r="4079" spans="12:13" x14ac:dyDescent="0.25">
      <c r="L4079" s="91"/>
      <c r="M4079"/>
    </row>
    <row r="4080" spans="12:13" x14ac:dyDescent="0.25">
      <c r="L4080" s="91"/>
      <c r="M4080"/>
    </row>
    <row r="4081" spans="12:13" x14ac:dyDescent="0.25">
      <c r="L4081" s="91"/>
      <c r="M4081"/>
    </row>
    <row r="4082" spans="12:13" x14ac:dyDescent="0.25">
      <c r="L4082" s="91"/>
      <c r="M4082"/>
    </row>
    <row r="4083" spans="12:13" x14ac:dyDescent="0.25">
      <c r="L4083" s="91"/>
      <c r="M4083"/>
    </row>
    <row r="4084" spans="12:13" x14ac:dyDescent="0.25">
      <c r="L4084" s="91"/>
      <c r="M4084"/>
    </row>
    <row r="4085" spans="12:13" x14ac:dyDescent="0.25">
      <c r="L4085" s="91"/>
      <c r="M4085"/>
    </row>
    <row r="4086" spans="12:13" x14ac:dyDescent="0.25">
      <c r="L4086" s="91"/>
      <c r="M4086"/>
    </row>
    <row r="4087" spans="12:13" x14ac:dyDescent="0.25">
      <c r="L4087" s="91"/>
      <c r="M4087"/>
    </row>
    <row r="4088" spans="12:13" x14ac:dyDescent="0.25">
      <c r="L4088" s="91"/>
      <c r="M4088"/>
    </row>
    <row r="4089" spans="12:13" x14ac:dyDescent="0.25">
      <c r="L4089" s="91"/>
      <c r="M4089"/>
    </row>
    <row r="4090" spans="12:13" x14ac:dyDescent="0.25">
      <c r="L4090" s="91"/>
      <c r="M4090"/>
    </row>
    <row r="4091" spans="12:13" x14ac:dyDescent="0.25">
      <c r="L4091" s="91"/>
      <c r="M4091"/>
    </row>
    <row r="4092" spans="12:13" x14ac:dyDescent="0.25">
      <c r="L4092" s="91"/>
      <c r="M4092"/>
    </row>
    <row r="4093" spans="12:13" x14ac:dyDescent="0.25">
      <c r="L4093" s="91"/>
      <c r="M4093"/>
    </row>
    <row r="4094" spans="12:13" x14ac:dyDescent="0.25">
      <c r="L4094" s="91"/>
      <c r="M4094"/>
    </row>
    <row r="4095" spans="12:13" x14ac:dyDescent="0.25">
      <c r="L4095" s="91"/>
      <c r="M4095"/>
    </row>
    <row r="4096" spans="12:13" x14ac:dyDescent="0.25">
      <c r="L4096" s="91"/>
      <c r="M4096"/>
    </row>
    <row r="4097" spans="12:13" x14ac:dyDescent="0.25">
      <c r="L4097" s="91"/>
      <c r="M4097"/>
    </row>
    <row r="4098" spans="12:13" x14ac:dyDescent="0.25">
      <c r="L4098" s="91"/>
      <c r="M4098"/>
    </row>
    <row r="4099" spans="12:13" x14ac:dyDescent="0.25">
      <c r="L4099" s="91"/>
      <c r="M4099"/>
    </row>
    <row r="4100" spans="12:13" x14ac:dyDescent="0.25">
      <c r="L4100" s="91"/>
      <c r="M4100"/>
    </row>
    <row r="4101" spans="12:13" x14ac:dyDescent="0.25">
      <c r="L4101" s="91"/>
      <c r="M4101"/>
    </row>
    <row r="4102" spans="12:13" x14ac:dyDescent="0.25">
      <c r="L4102" s="91"/>
      <c r="M4102"/>
    </row>
    <row r="4103" spans="12:13" x14ac:dyDescent="0.25">
      <c r="L4103" s="91"/>
      <c r="M4103"/>
    </row>
    <row r="4104" spans="12:13" x14ac:dyDescent="0.25">
      <c r="L4104" s="91"/>
      <c r="M4104"/>
    </row>
    <row r="4105" spans="12:13" x14ac:dyDescent="0.25">
      <c r="L4105" s="91"/>
      <c r="M4105"/>
    </row>
    <row r="4106" spans="12:13" x14ac:dyDescent="0.25">
      <c r="L4106" s="91"/>
      <c r="M4106"/>
    </row>
    <row r="4107" spans="12:13" x14ac:dyDescent="0.25">
      <c r="L4107" s="91"/>
      <c r="M4107"/>
    </row>
    <row r="4108" spans="12:13" x14ac:dyDescent="0.25">
      <c r="L4108" s="91"/>
      <c r="M4108"/>
    </row>
    <row r="4109" spans="12:13" x14ac:dyDescent="0.25">
      <c r="L4109" s="91"/>
      <c r="M4109"/>
    </row>
    <row r="4110" spans="12:13" x14ac:dyDescent="0.25">
      <c r="L4110" s="91"/>
      <c r="M4110"/>
    </row>
    <row r="4111" spans="12:13" x14ac:dyDescent="0.25">
      <c r="L4111" s="91"/>
      <c r="M4111"/>
    </row>
    <row r="4112" spans="12:13" x14ac:dyDescent="0.25">
      <c r="L4112" s="91"/>
      <c r="M4112"/>
    </row>
    <row r="4113" spans="12:13" x14ac:dyDescent="0.25">
      <c r="L4113" s="91"/>
      <c r="M4113"/>
    </row>
    <row r="4114" spans="12:13" x14ac:dyDescent="0.25">
      <c r="L4114" s="91"/>
      <c r="M4114"/>
    </row>
    <row r="4115" spans="12:13" x14ac:dyDescent="0.25">
      <c r="L4115" s="91"/>
      <c r="M4115"/>
    </row>
    <row r="4116" spans="12:13" x14ac:dyDescent="0.25">
      <c r="L4116" s="91"/>
      <c r="M4116"/>
    </row>
    <row r="4117" spans="12:13" x14ac:dyDescent="0.25">
      <c r="L4117" s="91"/>
      <c r="M4117"/>
    </row>
    <row r="4118" spans="12:13" x14ac:dyDescent="0.25">
      <c r="L4118" s="91"/>
      <c r="M4118"/>
    </row>
    <row r="4119" spans="12:13" x14ac:dyDescent="0.25">
      <c r="L4119" s="91"/>
      <c r="M4119"/>
    </row>
    <row r="4120" spans="12:13" x14ac:dyDescent="0.25">
      <c r="L4120" s="91"/>
      <c r="M4120"/>
    </row>
    <row r="4121" spans="12:13" x14ac:dyDescent="0.25">
      <c r="L4121" s="91"/>
      <c r="M4121"/>
    </row>
    <row r="4122" spans="12:13" x14ac:dyDescent="0.25">
      <c r="L4122" s="91"/>
      <c r="M4122"/>
    </row>
    <row r="4123" spans="12:13" x14ac:dyDescent="0.25">
      <c r="L4123" s="91"/>
      <c r="M4123"/>
    </row>
    <row r="4124" spans="12:13" x14ac:dyDescent="0.25">
      <c r="L4124" s="91"/>
      <c r="M4124"/>
    </row>
    <row r="4125" spans="12:13" x14ac:dyDescent="0.25">
      <c r="L4125" s="91"/>
      <c r="M4125"/>
    </row>
    <row r="4126" spans="12:13" x14ac:dyDescent="0.25">
      <c r="L4126" s="91"/>
      <c r="M4126"/>
    </row>
    <row r="4127" spans="12:13" x14ac:dyDescent="0.25">
      <c r="L4127" s="91"/>
      <c r="M4127"/>
    </row>
    <row r="4128" spans="12:13" x14ac:dyDescent="0.25">
      <c r="L4128" s="91"/>
      <c r="M4128"/>
    </row>
    <row r="4129" spans="12:13" x14ac:dyDescent="0.25">
      <c r="L4129" s="91"/>
      <c r="M4129"/>
    </row>
    <row r="4130" spans="12:13" x14ac:dyDescent="0.25">
      <c r="L4130" s="91"/>
      <c r="M4130"/>
    </row>
    <row r="4131" spans="12:13" x14ac:dyDescent="0.25">
      <c r="L4131" s="91"/>
      <c r="M4131"/>
    </row>
    <row r="4132" spans="12:13" x14ac:dyDescent="0.25">
      <c r="L4132" s="91"/>
      <c r="M4132"/>
    </row>
    <row r="4133" spans="12:13" x14ac:dyDescent="0.25">
      <c r="L4133" s="91"/>
      <c r="M4133"/>
    </row>
    <row r="4134" spans="12:13" x14ac:dyDescent="0.25">
      <c r="L4134" s="91"/>
      <c r="M4134"/>
    </row>
    <row r="4135" spans="12:13" x14ac:dyDescent="0.25">
      <c r="L4135" s="91"/>
      <c r="M4135"/>
    </row>
    <row r="4136" spans="12:13" x14ac:dyDescent="0.25">
      <c r="L4136" s="91"/>
      <c r="M4136"/>
    </row>
    <row r="4137" spans="12:13" x14ac:dyDescent="0.25">
      <c r="L4137" s="91"/>
      <c r="M4137"/>
    </row>
    <row r="4138" spans="12:13" x14ac:dyDescent="0.25">
      <c r="L4138" s="91"/>
      <c r="M4138"/>
    </row>
    <row r="4139" spans="12:13" x14ac:dyDescent="0.25">
      <c r="L4139" s="91"/>
      <c r="M4139"/>
    </row>
    <row r="4140" spans="12:13" x14ac:dyDescent="0.25">
      <c r="L4140" s="91"/>
      <c r="M4140"/>
    </row>
    <row r="4141" spans="12:13" x14ac:dyDescent="0.25">
      <c r="L4141" s="91"/>
      <c r="M4141"/>
    </row>
    <row r="4142" spans="12:13" x14ac:dyDescent="0.25">
      <c r="L4142" s="91"/>
      <c r="M4142"/>
    </row>
    <row r="4143" spans="12:13" x14ac:dyDescent="0.25">
      <c r="L4143" s="91"/>
      <c r="M4143"/>
    </row>
    <row r="4144" spans="12:13" x14ac:dyDescent="0.25">
      <c r="L4144" s="91"/>
      <c r="M4144"/>
    </row>
    <row r="4145" spans="12:13" x14ac:dyDescent="0.25">
      <c r="L4145" s="91"/>
      <c r="M4145"/>
    </row>
    <row r="4146" spans="12:13" x14ac:dyDescent="0.25">
      <c r="L4146" s="91"/>
      <c r="M4146"/>
    </row>
    <row r="4147" spans="12:13" x14ac:dyDescent="0.25">
      <c r="L4147" s="91"/>
      <c r="M4147"/>
    </row>
    <row r="4148" spans="12:13" x14ac:dyDescent="0.25">
      <c r="L4148" s="91"/>
      <c r="M4148"/>
    </row>
    <row r="4149" spans="12:13" x14ac:dyDescent="0.25">
      <c r="L4149" s="91"/>
      <c r="M4149"/>
    </row>
    <row r="4150" spans="12:13" x14ac:dyDescent="0.25">
      <c r="L4150" s="91"/>
      <c r="M4150"/>
    </row>
    <row r="4151" spans="12:13" x14ac:dyDescent="0.25">
      <c r="L4151" s="91"/>
      <c r="M4151"/>
    </row>
    <row r="4152" spans="12:13" x14ac:dyDescent="0.25">
      <c r="L4152" s="91"/>
      <c r="M4152"/>
    </row>
    <row r="4153" spans="12:13" x14ac:dyDescent="0.25">
      <c r="L4153" s="91"/>
      <c r="M4153"/>
    </row>
    <row r="4154" spans="12:13" x14ac:dyDescent="0.25">
      <c r="L4154" s="91"/>
      <c r="M4154"/>
    </row>
    <row r="4155" spans="12:13" x14ac:dyDescent="0.25">
      <c r="L4155" s="91"/>
      <c r="M4155"/>
    </row>
    <row r="4156" spans="12:13" x14ac:dyDescent="0.25">
      <c r="L4156" s="91"/>
      <c r="M4156"/>
    </row>
    <row r="4157" spans="12:13" x14ac:dyDescent="0.25">
      <c r="L4157" s="91"/>
      <c r="M4157"/>
    </row>
    <row r="4158" spans="12:13" x14ac:dyDescent="0.25">
      <c r="L4158" s="91"/>
      <c r="M4158"/>
    </row>
    <row r="4159" spans="12:13" x14ac:dyDescent="0.25">
      <c r="L4159" s="91"/>
      <c r="M4159"/>
    </row>
    <row r="4160" spans="12:13" x14ac:dyDescent="0.25">
      <c r="L4160" s="91"/>
      <c r="M4160"/>
    </row>
    <row r="4161" spans="12:13" x14ac:dyDescent="0.25">
      <c r="L4161" s="91"/>
      <c r="M4161"/>
    </row>
    <row r="4162" spans="12:13" x14ac:dyDescent="0.25">
      <c r="L4162" s="91"/>
      <c r="M4162"/>
    </row>
    <row r="4163" spans="12:13" x14ac:dyDescent="0.25">
      <c r="L4163" s="91"/>
      <c r="M4163"/>
    </row>
    <row r="4164" spans="12:13" x14ac:dyDescent="0.25">
      <c r="L4164" s="91"/>
      <c r="M4164"/>
    </row>
    <row r="4165" spans="12:13" x14ac:dyDescent="0.25">
      <c r="L4165" s="91"/>
      <c r="M4165"/>
    </row>
    <row r="4166" spans="12:13" x14ac:dyDescent="0.25">
      <c r="L4166" s="91"/>
      <c r="M4166"/>
    </row>
    <row r="4167" spans="12:13" x14ac:dyDescent="0.25">
      <c r="L4167" s="91"/>
      <c r="M4167"/>
    </row>
    <row r="4168" spans="12:13" x14ac:dyDescent="0.25">
      <c r="L4168" s="91"/>
      <c r="M4168"/>
    </row>
    <row r="4169" spans="12:13" x14ac:dyDescent="0.25">
      <c r="L4169" s="91"/>
      <c r="M4169"/>
    </row>
    <row r="4170" spans="12:13" x14ac:dyDescent="0.25">
      <c r="L4170" s="91"/>
      <c r="M4170"/>
    </row>
    <row r="4171" spans="12:13" x14ac:dyDescent="0.25">
      <c r="L4171" s="91"/>
      <c r="M4171"/>
    </row>
    <row r="4172" spans="12:13" x14ac:dyDescent="0.25">
      <c r="L4172" s="91"/>
      <c r="M4172"/>
    </row>
    <row r="4173" spans="12:13" x14ac:dyDescent="0.25">
      <c r="L4173" s="91"/>
      <c r="M4173"/>
    </row>
    <row r="4174" spans="12:13" x14ac:dyDescent="0.25">
      <c r="L4174" s="91"/>
      <c r="M4174"/>
    </row>
    <row r="4175" spans="12:13" x14ac:dyDescent="0.25">
      <c r="L4175" s="91"/>
      <c r="M4175"/>
    </row>
    <row r="4176" spans="12:13" x14ac:dyDescent="0.25">
      <c r="L4176" s="91"/>
      <c r="M4176"/>
    </row>
    <row r="4177" spans="12:13" x14ac:dyDescent="0.25">
      <c r="L4177" s="91"/>
      <c r="M4177"/>
    </row>
    <row r="4178" spans="12:13" x14ac:dyDescent="0.25">
      <c r="L4178" s="91"/>
      <c r="M4178"/>
    </row>
    <row r="4179" spans="12:13" x14ac:dyDescent="0.25">
      <c r="L4179" s="91"/>
      <c r="M4179"/>
    </row>
    <row r="4180" spans="12:13" x14ac:dyDescent="0.25">
      <c r="L4180" s="91"/>
      <c r="M4180"/>
    </row>
    <row r="4181" spans="12:13" x14ac:dyDescent="0.25">
      <c r="L4181" s="91"/>
      <c r="M4181"/>
    </row>
    <row r="4182" spans="12:13" x14ac:dyDescent="0.25">
      <c r="L4182" s="91"/>
      <c r="M4182"/>
    </row>
    <row r="4183" spans="12:13" x14ac:dyDescent="0.25">
      <c r="L4183" s="91"/>
      <c r="M4183"/>
    </row>
    <row r="4184" spans="12:13" x14ac:dyDescent="0.25">
      <c r="L4184" s="91"/>
      <c r="M4184"/>
    </row>
    <row r="4185" spans="12:13" x14ac:dyDescent="0.25">
      <c r="L4185" s="91"/>
      <c r="M4185"/>
    </row>
    <row r="4186" spans="12:13" x14ac:dyDescent="0.25">
      <c r="L4186" s="91"/>
      <c r="M4186"/>
    </row>
    <row r="4187" spans="12:13" x14ac:dyDescent="0.25">
      <c r="L4187" s="91"/>
      <c r="M4187"/>
    </row>
    <row r="4188" spans="12:13" x14ac:dyDescent="0.25">
      <c r="L4188" s="91"/>
      <c r="M4188"/>
    </row>
    <row r="4189" spans="12:13" x14ac:dyDescent="0.25">
      <c r="L4189" s="91"/>
      <c r="M4189"/>
    </row>
    <row r="4190" spans="12:13" x14ac:dyDescent="0.25">
      <c r="L4190" s="91"/>
      <c r="M4190"/>
    </row>
    <row r="4191" spans="12:13" x14ac:dyDescent="0.25">
      <c r="L4191" s="91"/>
      <c r="M4191"/>
    </row>
    <row r="4192" spans="12:13" x14ac:dyDescent="0.25">
      <c r="L4192" s="91"/>
      <c r="M4192"/>
    </row>
    <row r="4193" spans="12:13" x14ac:dyDescent="0.25">
      <c r="L4193" s="91"/>
      <c r="M4193"/>
    </row>
    <row r="4194" spans="12:13" x14ac:dyDescent="0.25">
      <c r="L4194" s="91"/>
      <c r="M4194"/>
    </row>
    <row r="4195" spans="12:13" x14ac:dyDescent="0.25">
      <c r="L4195" s="91"/>
      <c r="M4195"/>
    </row>
    <row r="4196" spans="12:13" x14ac:dyDescent="0.25">
      <c r="L4196" s="91"/>
      <c r="M4196"/>
    </row>
    <row r="4197" spans="12:13" x14ac:dyDescent="0.25">
      <c r="L4197" s="91"/>
      <c r="M4197"/>
    </row>
    <row r="4198" spans="12:13" x14ac:dyDescent="0.25">
      <c r="L4198" s="91"/>
      <c r="M4198"/>
    </row>
    <row r="4199" spans="12:13" x14ac:dyDescent="0.25">
      <c r="L4199" s="91"/>
      <c r="M4199"/>
    </row>
    <row r="4200" spans="12:13" x14ac:dyDescent="0.25">
      <c r="L4200" s="91"/>
      <c r="M4200"/>
    </row>
    <row r="4201" spans="12:13" x14ac:dyDescent="0.25">
      <c r="L4201" s="91"/>
      <c r="M4201"/>
    </row>
    <row r="4202" spans="12:13" x14ac:dyDescent="0.25">
      <c r="L4202" s="91"/>
      <c r="M4202"/>
    </row>
    <row r="4203" spans="12:13" x14ac:dyDescent="0.25">
      <c r="L4203" s="91"/>
      <c r="M4203"/>
    </row>
    <row r="4204" spans="12:13" x14ac:dyDescent="0.25">
      <c r="L4204" s="91"/>
      <c r="M4204"/>
    </row>
    <row r="4205" spans="12:13" x14ac:dyDescent="0.25">
      <c r="L4205" s="91"/>
      <c r="M4205"/>
    </row>
    <row r="4206" spans="12:13" x14ac:dyDescent="0.25">
      <c r="L4206" s="91"/>
      <c r="M4206"/>
    </row>
    <row r="4207" spans="12:13" x14ac:dyDescent="0.25">
      <c r="L4207" s="91"/>
      <c r="M4207"/>
    </row>
    <row r="4208" spans="12:13" x14ac:dyDescent="0.25">
      <c r="L4208" s="91"/>
      <c r="M4208"/>
    </row>
    <row r="4209" spans="12:13" x14ac:dyDescent="0.25">
      <c r="L4209" s="91"/>
      <c r="M4209"/>
    </row>
    <row r="4210" spans="12:13" x14ac:dyDescent="0.25">
      <c r="L4210" s="91"/>
      <c r="M4210"/>
    </row>
    <row r="4211" spans="12:13" x14ac:dyDescent="0.25">
      <c r="L4211" s="91"/>
      <c r="M4211"/>
    </row>
    <row r="4212" spans="12:13" x14ac:dyDescent="0.25">
      <c r="L4212" s="91"/>
      <c r="M4212"/>
    </row>
    <row r="4213" spans="12:13" x14ac:dyDescent="0.25">
      <c r="L4213" s="91"/>
      <c r="M4213"/>
    </row>
    <row r="4214" spans="12:13" x14ac:dyDescent="0.25">
      <c r="L4214" s="91"/>
      <c r="M4214"/>
    </row>
    <row r="4215" spans="12:13" x14ac:dyDescent="0.25">
      <c r="L4215" s="91"/>
      <c r="M4215"/>
    </row>
    <row r="4216" spans="12:13" x14ac:dyDescent="0.25">
      <c r="L4216" s="91"/>
      <c r="M4216"/>
    </row>
    <row r="4217" spans="12:13" x14ac:dyDescent="0.25">
      <c r="L4217" s="91"/>
      <c r="M4217"/>
    </row>
    <row r="4218" spans="12:13" x14ac:dyDescent="0.25">
      <c r="L4218" s="91"/>
      <c r="M4218"/>
    </row>
    <row r="4219" spans="12:13" x14ac:dyDescent="0.25">
      <c r="L4219" s="91"/>
      <c r="M4219"/>
    </row>
    <row r="4220" spans="12:13" x14ac:dyDescent="0.25">
      <c r="L4220" s="91"/>
      <c r="M4220"/>
    </row>
    <row r="4221" spans="12:13" x14ac:dyDescent="0.25">
      <c r="L4221" s="91"/>
      <c r="M4221"/>
    </row>
    <row r="4222" spans="12:13" x14ac:dyDescent="0.25">
      <c r="L4222" s="91"/>
      <c r="M4222"/>
    </row>
    <row r="4223" spans="12:13" x14ac:dyDescent="0.25">
      <c r="L4223" s="91"/>
      <c r="M4223"/>
    </row>
    <row r="4224" spans="12:13" x14ac:dyDescent="0.25">
      <c r="L4224" s="91"/>
      <c r="M4224"/>
    </row>
    <row r="4225" spans="12:13" x14ac:dyDescent="0.25">
      <c r="L4225" s="91"/>
      <c r="M4225"/>
    </row>
    <row r="4226" spans="12:13" x14ac:dyDescent="0.25">
      <c r="L4226" s="91"/>
      <c r="M4226"/>
    </row>
    <row r="4227" spans="12:13" x14ac:dyDescent="0.25">
      <c r="L4227" s="91"/>
      <c r="M4227"/>
    </row>
    <row r="4228" spans="12:13" x14ac:dyDescent="0.25">
      <c r="L4228" s="91"/>
      <c r="M4228"/>
    </row>
    <row r="4229" spans="12:13" x14ac:dyDescent="0.25">
      <c r="L4229" s="91"/>
      <c r="M4229"/>
    </row>
    <row r="4230" spans="12:13" x14ac:dyDescent="0.25">
      <c r="L4230" s="91"/>
      <c r="M4230"/>
    </row>
    <row r="4231" spans="12:13" x14ac:dyDescent="0.25">
      <c r="L4231" s="91"/>
      <c r="M4231"/>
    </row>
    <row r="4232" spans="12:13" x14ac:dyDescent="0.25">
      <c r="L4232" s="91"/>
      <c r="M4232"/>
    </row>
    <row r="4233" spans="12:13" x14ac:dyDescent="0.25">
      <c r="L4233" s="91"/>
      <c r="M4233"/>
    </row>
    <row r="4234" spans="12:13" x14ac:dyDescent="0.25">
      <c r="L4234" s="91"/>
      <c r="M4234"/>
    </row>
    <row r="4235" spans="12:13" x14ac:dyDescent="0.25">
      <c r="L4235" s="91"/>
      <c r="M4235"/>
    </row>
    <row r="4236" spans="12:13" x14ac:dyDescent="0.25">
      <c r="L4236" s="91"/>
      <c r="M4236"/>
    </row>
    <row r="4237" spans="12:13" x14ac:dyDescent="0.25">
      <c r="L4237" s="91"/>
      <c r="M4237"/>
    </row>
    <row r="4238" spans="12:13" x14ac:dyDescent="0.25">
      <c r="L4238" s="91"/>
      <c r="M4238"/>
    </row>
    <row r="4239" spans="12:13" x14ac:dyDescent="0.25">
      <c r="L4239" s="91"/>
      <c r="M4239"/>
    </row>
    <row r="4240" spans="12:13" x14ac:dyDescent="0.25">
      <c r="L4240" s="91"/>
      <c r="M4240"/>
    </row>
    <row r="4241" spans="12:13" x14ac:dyDescent="0.25">
      <c r="L4241" s="91"/>
      <c r="M4241"/>
    </row>
    <row r="4242" spans="12:13" x14ac:dyDescent="0.25">
      <c r="L4242" s="91"/>
      <c r="M4242"/>
    </row>
    <row r="4243" spans="12:13" x14ac:dyDescent="0.25">
      <c r="L4243" s="91"/>
      <c r="M4243"/>
    </row>
    <row r="4244" spans="12:13" x14ac:dyDescent="0.25">
      <c r="L4244" s="91"/>
      <c r="M4244"/>
    </row>
    <row r="4245" spans="12:13" x14ac:dyDescent="0.25">
      <c r="L4245" s="91"/>
      <c r="M4245"/>
    </row>
    <row r="4246" spans="12:13" x14ac:dyDescent="0.25">
      <c r="L4246" s="91"/>
      <c r="M4246"/>
    </row>
    <row r="4247" spans="12:13" x14ac:dyDescent="0.25">
      <c r="L4247" s="91"/>
      <c r="M4247"/>
    </row>
    <row r="4248" spans="12:13" x14ac:dyDescent="0.25">
      <c r="L4248" s="91"/>
      <c r="M4248"/>
    </row>
    <row r="4249" spans="12:13" x14ac:dyDescent="0.25">
      <c r="L4249" s="91"/>
      <c r="M4249"/>
    </row>
    <row r="4250" spans="12:13" x14ac:dyDescent="0.25">
      <c r="L4250" s="91"/>
      <c r="M4250"/>
    </row>
    <row r="4251" spans="12:13" x14ac:dyDescent="0.25">
      <c r="L4251" s="91"/>
      <c r="M4251"/>
    </row>
    <row r="4252" spans="12:13" x14ac:dyDescent="0.25">
      <c r="L4252" s="91"/>
      <c r="M4252"/>
    </row>
    <row r="4253" spans="12:13" x14ac:dyDescent="0.25">
      <c r="L4253" s="91"/>
      <c r="M4253"/>
    </row>
    <row r="4254" spans="12:13" x14ac:dyDescent="0.25">
      <c r="L4254" s="91"/>
      <c r="M4254"/>
    </row>
    <row r="4255" spans="12:13" x14ac:dyDescent="0.25">
      <c r="L4255" s="91"/>
      <c r="M4255"/>
    </row>
    <row r="4256" spans="12:13" x14ac:dyDescent="0.25">
      <c r="L4256" s="91"/>
      <c r="M4256"/>
    </row>
    <row r="4257" spans="12:13" x14ac:dyDescent="0.25">
      <c r="L4257" s="91"/>
      <c r="M4257"/>
    </row>
    <row r="4258" spans="12:13" x14ac:dyDescent="0.25">
      <c r="L4258" s="91"/>
      <c r="M4258"/>
    </row>
    <row r="4259" spans="12:13" x14ac:dyDescent="0.25">
      <c r="L4259" s="91"/>
      <c r="M4259"/>
    </row>
    <row r="4260" spans="12:13" x14ac:dyDescent="0.25">
      <c r="L4260" s="91"/>
      <c r="M4260"/>
    </row>
    <row r="4261" spans="12:13" x14ac:dyDescent="0.25">
      <c r="L4261" s="91"/>
      <c r="M4261"/>
    </row>
    <row r="4262" spans="12:13" x14ac:dyDescent="0.25">
      <c r="L4262" s="91"/>
      <c r="M4262"/>
    </row>
    <row r="4263" spans="12:13" x14ac:dyDescent="0.25">
      <c r="L4263" s="91"/>
      <c r="M4263"/>
    </row>
    <row r="4264" spans="12:13" x14ac:dyDescent="0.25">
      <c r="L4264" s="91"/>
      <c r="M4264"/>
    </row>
    <row r="4265" spans="12:13" x14ac:dyDescent="0.25">
      <c r="L4265" s="91"/>
      <c r="M4265"/>
    </row>
    <row r="4266" spans="12:13" x14ac:dyDescent="0.25">
      <c r="L4266" s="91"/>
      <c r="M4266"/>
    </row>
    <row r="4267" spans="12:13" x14ac:dyDescent="0.25">
      <c r="L4267" s="91"/>
      <c r="M4267"/>
    </row>
    <row r="4268" spans="12:13" x14ac:dyDescent="0.25">
      <c r="L4268" s="91"/>
      <c r="M4268"/>
    </row>
    <row r="4269" spans="12:13" x14ac:dyDescent="0.25">
      <c r="L4269" s="91"/>
      <c r="M4269"/>
    </row>
    <row r="4270" spans="12:13" x14ac:dyDescent="0.25">
      <c r="L4270" s="91"/>
      <c r="M4270"/>
    </row>
    <row r="4271" spans="12:13" x14ac:dyDescent="0.25">
      <c r="L4271" s="91"/>
      <c r="M4271"/>
    </row>
    <row r="4272" spans="12:13" x14ac:dyDescent="0.25">
      <c r="L4272" s="91"/>
      <c r="M4272"/>
    </row>
    <row r="4273" spans="12:13" x14ac:dyDescent="0.25">
      <c r="L4273" s="91"/>
      <c r="M4273"/>
    </row>
    <row r="4274" spans="12:13" x14ac:dyDescent="0.25">
      <c r="L4274" s="91"/>
      <c r="M4274"/>
    </row>
    <row r="4275" spans="12:13" x14ac:dyDescent="0.25">
      <c r="L4275" s="91"/>
      <c r="M4275"/>
    </row>
    <row r="4276" spans="12:13" x14ac:dyDescent="0.25">
      <c r="L4276" s="91"/>
      <c r="M4276"/>
    </row>
    <row r="4277" spans="12:13" x14ac:dyDescent="0.25">
      <c r="L4277" s="91"/>
      <c r="M4277"/>
    </row>
    <row r="4278" spans="12:13" x14ac:dyDescent="0.25">
      <c r="L4278" s="91"/>
      <c r="M4278"/>
    </row>
    <row r="4279" spans="12:13" x14ac:dyDescent="0.25">
      <c r="L4279" s="91"/>
      <c r="M4279"/>
    </row>
    <row r="4280" spans="12:13" x14ac:dyDescent="0.25">
      <c r="L4280" s="91"/>
      <c r="M4280"/>
    </row>
    <row r="4281" spans="12:13" x14ac:dyDescent="0.25">
      <c r="L4281" s="91"/>
      <c r="M4281"/>
    </row>
    <row r="4282" spans="12:13" x14ac:dyDescent="0.25">
      <c r="L4282" s="91"/>
      <c r="M4282"/>
    </row>
    <row r="4283" spans="12:13" x14ac:dyDescent="0.25">
      <c r="L4283" s="91"/>
      <c r="M4283"/>
    </row>
    <row r="4284" spans="12:13" x14ac:dyDescent="0.25">
      <c r="L4284" s="91"/>
      <c r="M4284"/>
    </row>
    <row r="4285" spans="12:13" x14ac:dyDescent="0.25">
      <c r="L4285" s="91"/>
      <c r="M4285"/>
    </row>
    <row r="4286" spans="12:13" x14ac:dyDescent="0.25">
      <c r="L4286" s="91"/>
      <c r="M4286"/>
    </row>
    <row r="4287" spans="12:13" x14ac:dyDescent="0.25">
      <c r="L4287" s="91"/>
      <c r="M4287"/>
    </row>
    <row r="4288" spans="12:13" x14ac:dyDescent="0.25">
      <c r="L4288" s="91"/>
      <c r="M4288"/>
    </row>
    <row r="4289" spans="12:13" x14ac:dyDescent="0.25">
      <c r="L4289" s="91"/>
      <c r="M4289"/>
    </row>
    <row r="4290" spans="12:13" x14ac:dyDescent="0.25">
      <c r="L4290" s="91"/>
      <c r="M4290"/>
    </row>
    <row r="4291" spans="12:13" x14ac:dyDescent="0.25">
      <c r="L4291" s="91"/>
      <c r="M4291"/>
    </row>
    <row r="4292" spans="12:13" x14ac:dyDescent="0.25">
      <c r="L4292" s="91"/>
      <c r="M4292"/>
    </row>
    <row r="4293" spans="12:13" x14ac:dyDescent="0.25">
      <c r="L4293" s="91"/>
      <c r="M4293"/>
    </row>
    <row r="4294" spans="12:13" x14ac:dyDescent="0.25">
      <c r="L4294" s="91"/>
      <c r="M4294"/>
    </row>
    <row r="4295" spans="12:13" x14ac:dyDescent="0.25">
      <c r="L4295" s="91"/>
      <c r="M4295"/>
    </row>
    <row r="4296" spans="12:13" x14ac:dyDescent="0.25">
      <c r="L4296" s="91"/>
      <c r="M4296"/>
    </row>
    <row r="4297" spans="12:13" x14ac:dyDescent="0.25">
      <c r="L4297" s="91"/>
      <c r="M4297"/>
    </row>
    <row r="4298" spans="12:13" x14ac:dyDescent="0.25">
      <c r="L4298" s="91"/>
      <c r="M4298"/>
    </row>
    <row r="4299" spans="12:13" x14ac:dyDescent="0.25">
      <c r="L4299" s="91"/>
      <c r="M4299"/>
    </row>
    <row r="4300" spans="12:13" x14ac:dyDescent="0.25">
      <c r="L4300" s="91"/>
      <c r="M4300"/>
    </row>
    <row r="4301" spans="12:13" x14ac:dyDescent="0.25">
      <c r="L4301" s="91"/>
      <c r="M4301"/>
    </row>
    <row r="4302" spans="12:13" x14ac:dyDescent="0.25">
      <c r="L4302" s="91"/>
      <c r="M4302"/>
    </row>
    <row r="4303" spans="12:13" x14ac:dyDescent="0.25">
      <c r="L4303" s="91"/>
      <c r="M4303"/>
    </row>
    <row r="4304" spans="12:13" x14ac:dyDescent="0.25">
      <c r="L4304" s="91"/>
      <c r="M4304"/>
    </row>
    <row r="4305" spans="12:13" x14ac:dyDescent="0.25">
      <c r="L4305" s="91"/>
      <c r="M4305"/>
    </row>
    <row r="4306" spans="12:13" x14ac:dyDescent="0.25">
      <c r="L4306" s="91"/>
      <c r="M4306"/>
    </row>
    <row r="4307" spans="12:13" x14ac:dyDescent="0.25">
      <c r="L4307" s="91"/>
      <c r="M4307"/>
    </row>
    <row r="4308" spans="12:13" x14ac:dyDescent="0.25">
      <c r="L4308" s="91"/>
      <c r="M4308"/>
    </row>
    <row r="4309" spans="12:13" x14ac:dyDescent="0.25">
      <c r="L4309" s="91"/>
      <c r="M4309"/>
    </row>
    <row r="4310" spans="12:13" x14ac:dyDescent="0.25">
      <c r="L4310" s="91"/>
      <c r="M4310"/>
    </row>
    <row r="4311" spans="12:13" x14ac:dyDescent="0.25">
      <c r="L4311" s="91"/>
      <c r="M4311"/>
    </row>
    <row r="4312" spans="12:13" x14ac:dyDescent="0.25">
      <c r="L4312" s="91"/>
      <c r="M4312"/>
    </row>
    <row r="4313" spans="12:13" x14ac:dyDescent="0.25">
      <c r="L4313" s="91"/>
      <c r="M4313"/>
    </row>
    <row r="4314" spans="12:13" x14ac:dyDescent="0.25">
      <c r="L4314" s="91"/>
      <c r="M4314"/>
    </row>
    <row r="4315" spans="12:13" x14ac:dyDescent="0.25">
      <c r="L4315" s="91"/>
      <c r="M4315"/>
    </row>
    <row r="4316" spans="12:13" x14ac:dyDescent="0.25">
      <c r="L4316" s="91"/>
      <c r="M4316"/>
    </row>
    <row r="4317" spans="12:13" x14ac:dyDescent="0.25">
      <c r="L4317" s="91"/>
      <c r="M4317"/>
    </row>
    <row r="4318" spans="12:13" x14ac:dyDescent="0.25">
      <c r="L4318" s="91"/>
      <c r="M4318"/>
    </row>
    <row r="4319" spans="12:13" x14ac:dyDescent="0.25">
      <c r="L4319" s="91"/>
      <c r="M4319"/>
    </row>
    <row r="4320" spans="12:13" x14ac:dyDescent="0.25">
      <c r="L4320" s="91"/>
      <c r="M4320"/>
    </row>
    <row r="4321" spans="12:13" x14ac:dyDescent="0.25">
      <c r="L4321" s="91"/>
      <c r="M4321"/>
    </row>
    <row r="4322" spans="12:13" x14ac:dyDescent="0.25">
      <c r="L4322" s="91"/>
      <c r="M4322"/>
    </row>
    <row r="4323" spans="12:13" x14ac:dyDescent="0.25">
      <c r="L4323" s="91"/>
      <c r="M4323"/>
    </row>
    <row r="4324" spans="12:13" x14ac:dyDescent="0.25">
      <c r="L4324" s="91"/>
      <c r="M4324"/>
    </row>
    <row r="4325" spans="12:13" x14ac:dyDescent="0.25">
      <c r="L4325" s="91"/>
      <c r="M4325"/>
    </row>
    <row r="4326" spans="12:13" x14ac:dyDescent="0.25">
      <c r="L4326" s="91"/>
      <c r="M4326"/>
    </row>
    <row r="4327" spans="12:13" x14ac:dyDescent="0.25">
      <c r="L4327" s="91"/>
      <c r="M4327"/>
    </row>
    <row r="4328" spans="12:13" x14ac:dyDescent="0.25">
      <c r="L4328" s="91"/>
      <c r="M4328"/>
    </row>
    <row r="4329" spans="12:13" x14ac:dyDescent="0.25">
      <c r="L4329" s="91"/>
      <c r="M4329"/>
    </row>
    <row r="4330" spans="12:13" x14ac:dyDescent="0.25">
      <c r="L4330" s="91"/>
      <c r="M4330"/>
    </row>
    <row r="4331" spans="12:13" x14ac:dyDescent="0.25">
      <c r="L4331" s="91"/>
      <c r="M4331"/>
    </row>
    <row r="4332" spans="12:13" x14ac:dyDescent="0.25">
      <c r="L4332" s="91"/>
      <c r="M4332"/>
    </row>
    <row r="4333" spans="12:13" x14ac:dyDescent="0.25">
      <c r="L4333" s="91"/>
      <c r="M4333"/>
    </row>
    <row r="4334" spans="12:13" x14ac:dyDescent="0.25">
      <c r="L4334" s="91"/>
      <c r="M4334"/>
    </row>
    <row r="4335" spans="12:13" x14ac:dyDescent="0.25">
      <c r="L4335" s="91"/>
      <c r="M4335"/>
    </row>
    <row r="4336" spans="12:13" x14ac:dyDescent="0.25">
      <c r="L4336" s="91"/>
      <c r="M4336"/>
    </row>
    <row r="4337" spans="12:13" x14ac:dyDescent="0.25">
      <c r="L4337" s="91"/>
      <c r="M4337"/>
    </row>
    <row r="4338" spans="12:13" x14ac:dyDescent="0.25">
      <c r="L4338" s="91"/>
      <c r="M4338"/>
    </row>
    <row r="4339" spans="12:13" x14ac:dyDescent="0.25">
      <c r="L4339" s="91"/>
      <c r="M4339"/>
    </row>
    <row r="4340" spans="12:13" x14ac:dyDescent="0.25">
      <c r="L4340" s="91"/>
      <c r="M4340"/>
    </row>
    <row r="4341" spans="12:13" x14ac:dyDescent="0.25">
      <c r="L4341" s="91"/>
      <c r="M4341"/>
    </row>
    <row r="4342" spans="12:13" x14ac:dyDescent="0.25">
      <c r="L4342" s="91"/>
      <c r="M4342"/>
    </row>
    <row r="4343" spans="12:13" x14ac:dyDescent="0.25">
      <c r="L4343" s="91"/>
      <c r="M4343"/>
    </row>
    <row r="4344" spans="12:13" x14ac:dyDescent="0.25">
      <c r="L4344" s="91"/>
      <c r="M4344"/>
    </row>
    <row r="4345" spans="12:13" x14ac:dyDescent="0.25">
      <c r="L4345" s="91"/>
      <c r="M4345"/>
    </row>
    <row r="4346" spans="12:13" x14ac:dyDescent="0.25">
      <c r="L4346" s="91"/>
      <c r="M4346"/>
    </row>
    <row r="4347" spans="12:13" x14ac:dyDescent="0.25">
      <c r="L4347" s="91"/>
      <c r="M4347"/>
    </row>
    <row r="4348" spans="12:13" x14ac:dyDescent="0.25">
      <c r="L4348" s="91"/>
      <c r="M4348"/>
    </row>
    <row r="4349" spans="12:13" x14ac:dyDescent="0.25">
      <c r="L4349" s="91"/>
      <c r="M4349"/>
    </row>
    <row r="4350" spans="12:13" x14ac:dyDescent="0.25">
      <c r="L4350" s="91"/>
      <c r="M4350"/>
    </row>
    <row r="4351" spans="12:13" x14ac:dyDescent="0.25">
      <c r="L4351" s="91"/>
      <c r="M4351"/>
    </row>
    <row r="4352" spans="12:13" x14ac:dyDescent="0.25">
      <c r="L4352" s="91"/>
      <c r="M4352"/>
    </row>
    <row r="4353" spans="12:13" x14ac:dyDescent="0.25">
      <c r="L4353" s="91"/>
      <c r="M4353"/>
    </row>
    <row r="4354" spans="12:13" x14ac:dyDescent="0.25">
      <c r="L4354" s="91"/>
      <c r="M4354"/>
    </row>
    <row r="4355" spans="12:13" x14ac:dyDescent="0.25">
      <c r="L4355" s="91"/>
      <c r="M4355"/>
    </row>
    <row r="4356" spans="12:13" x14ac:dyDescent="0.25">
      <c r="L4356" s="91"/>
      <c r="M4356"/>
    </row>
    <row r="4357" spans="12:13" x14ac:dyDescent="0.25">
      <c r="L4357" s="91"/>
      <c r="M4357"/>
    </row>
    <row r="4358" spans="12:13" x14ac:dyDescent="0.25">
      <c r="L4358" s="91"/>
      <c r="M4358"/>
    </row>
    <row r="4359" spans="12:13" x14ac:dyDescent="0.25">
      <c r="L4359" s="91"/>
      <c r="M4359"/>
    </row>
    <row r="4360" spans="12:13" x14ac:dyDescent="0.25">
      <c r="L4360" s="91"/>
      <c r="M4360"/>
    </row>
    <row r="4361" spans="12:13" x14ac:dyDescent="0.25">
      <c r="L4361" s="91"/>
      <c r="M4361"/>
    </row>
    <row r="4362" spans="12:13" x14ac:dyDescent="0.25">
      <c r="L4362" s="91"/>
      <c r="M4362"/>
    </row>
    <row r="4363" spans="12:13" x14ac:dyDescent="0.25">
      <c r="L4363" s="91"/>
      <c r="M4363"/>
    </row>
    <row r="4364" spans="12:13" x14ac:dyDescent="0.25">
      <c r="L4364" s="91"/>
      <c r="M4364"/>
    </row>
    <row r="4365" spans="12:13" x14ac:dyDescent="0.25">
      <c r="L4365" s="91"/>
      <c r="M4365"/>
    </row>
    <row r="4366" spans="12:13" x14ac:dyDescent="0.25">
      <c r="L4366" s="91"/>
      <c r="M4366"/>
    </row>
    <row r="4367" spans="12:13" x14ac:dyDescent="0.25">
      <c r="L4367" s="91"/>
      <c r="M4367"/>
    </row>
    <row r="4368" spans="12:13" x14ac:dyDescent="0.25">
      <c r="L4368" s="91"/>
      <c r="M4368"/>
    </row>
    <row r="4369" spans="12:13" x14ac:dyDescent="0.25">
      <c r="L4369" s="91"/>
      <c r="M4369"/>
    </row>
    <row r="4370" spans="12:13" x14ac:dyDescent="0.25">
      <c r="L4370" s="91"/>
      <c r="M4370"/>
    </row>
    <row r="4371" spans="12:13" x14ac:dyDescent="0.25">
      <c r="L4371" s="91"/>
      <c r="M4371"/>
    </row>
    <row r="4372" spans="12:13" x14ac:dyDescent="0.25">
      <c r="L4372" s="91"/>
      <c r="M4372"/>
    </row>
    <row r="4373" spans="12:13" x14ac:dyDescent="0.25">
      <c r="L4373" s="91"/>
      <c r="M4373"/>
    </row>
    <row r="4374" spans="12:13" x14ac:dyDescent="0.25">
      <c r="L4374" s="91"/>
      <c r="M4374"/>
    </row>
    <row r="4375" spans="12:13" x14ac:dyDescent="0.25">
      <c r="L4375" s="91"/>
      <c r="M4375"/>
    </row>
    <row r="4376" spans="12:13" x14ac:dyDescent="0.25">
      <c r="L4376" s="91"/>
      <c r="M4376"/>
    </row>
    <row r="4377" spans="12:13" x14ac:dyDescent="0.25">
      <c r="L4377" s="91"/>
      <c r="M4377"/>
    </row>
    <row r="4378" spans="12:13" x14ac:dyDescent="0.25">
      <c r="L4378" s="91"/>
      <c r="M4378"/>
    </row>
    <row r="4379" spans="12:13" x14ac:dyDescent="0.25">
      <c r="L4379" s="91"/>
      <c r="M4379"/>
    </row>
    <row r="4380" spans="12:13" x14ac:dyDescent="0.25">
      <c r="L4380" s="91"/>
      <c r="M4380"/>
    </row>
    <row r="4381" spans="12:13" x14ac:dyDescent="0.25">
      <c r="L4381" s="91"/>
      <c r="M4381"/>
    </row>
    <row r="4382" spans="12:13" x14ac:dyDescent="0.25">
      <c r="L4382" s="91"/>
      <c r="M4382"/>
    </row>
    <row r="4383" spans="12:13" x14ac:dyDescent="0.25">
      <c r="L4383" s="91"/>
      <c r="M4383"/>
    </row>
    <row r="4384" spans="12:13" x14ac:dyDescent="0.25">
      <c r="L4384" s="91"/>
      <c r="M4384"/>
    </row>
    <row r="4385" spans="12:13" x14ac:dyDescent="0.25">
      <c r="L4385" s="91"/>
      <c r="M4385"/>
    </row>
    <row r="4386" spans="12:13" x14ac:dyDescent="0.25">
      <c r="L4386" s="91"/>
      <c r="M4386"/>
    </row>
    <row r="4387" spans="12:13" x14ac:dyDescent="0.25">
      <c r="L4387" s="91"/>
      <c r="M4387"/>
    </row>
    <row r="4388" spans="12:13" x14ac:dyDescent="0.25">
      <c r="L4388" s="91"/>
      <c r="M4388"/>
    </row>
    <row r="4389" spans="12:13" x14ac:dyDescent="0.25">
      <c r="L4389" s="91"/>
      <c r="M4389"/>
    </row>
    <row r="4390" spans="12:13" x14ac:dyDescent="0.25">
      <c r="L4390" s="91"/>
      <c r="M4390"/>
    </row>
    <row r="4391" spans="12:13" x14ac:dyDescent="0.25">
      <c r="L4391" s="91"/>
      <c r="M4391"/>
    </row>
    <row r="4392" spans="12:13" x14ac:dyDescent="0.25">
      <c r="L4392" s="91"/>
      <c r="M4392"/>
    </row>
    <row r="4393" spans="12:13" x14ac:dyDescent="0.25">
      <c r="L4393" s="91"/>
      <c r="M4393"/>
    </row>
    <row r="4394" spans="12:13" x14ac:dyDescent="0.25">
      <c r="L4394" s="91"/>
      <c r="M4394"/>
    </row>
    <row r="4395" spans="12:13" x14ac:dyDescent="0.25">
      <c r="L4395" s="91"/>
      <c r="M4395"/>
    </row>
    <row r="4396" spans="12:13" x14ac:dyDescent="0.25">
      <c r="L4396" s="91"/>
      <c r="M4396"/>
    </row>
    <row r="4397" spans="12:13" x14ac:dyDescent="0.25">
      <c r="L4397" s="91"/>
      <c r="M4397"/>
    </row>
    <row r="4398" spans="12:13" x14ac:dyDescent="0.25">
      <c r="L4398" s="91"/>
      <c r="M4398"/>
    </row>
    <row r="4399" spans="12:13" x14ac:dyDescent="0.25">
      <c r="L4399" s="91"/>
      <c r="M4399"/>
    </row>
    <row r="4400" spans="12:13" x14ac:dyDescent="0.25">
      <c r="L4400" s="91"/>
      <c r="M4400"/>
    </row>
    <row r="4401" spans="12:13" x14ac:dyDescent="0.25">
      <c r="L4401" s="91"/>
      <c r="M4401"/>
    </row>
    <row r="4402" spans="12:13" x14ac:dyDescent="0.25">
      <c r="L4402" s="91"/>
      <c r="M4402"/>
    </row>
    <row r="4403" spans="12:13" x14ac:dyDescent="0.25">
      <c r="L4403" s="91"/>
      <c r="M4403"/>
    </row>
    <row r="4404" spans="12:13" x14ac:dyDescent="0.25">
      <c r="L4404" s="91"/>
      <c r="M4404"/>
    </row>
    <row r="4405" spans="12:13" x14ac:dyDescent="0.25">
      <c r="L4405" s="91"/>
      <c r="M4405"/>
    </row>
    <row r="4406" spans="12:13" x14ac:dyDescent="0.25">
      <c r="L4406" s="91"/>
      <c r="M4406"/>
    </row>
    <row r="4407" spans="12:13" x14ac:dyDescent="0.25">
      <c r="L4407" s="91"/>
      <c r="M4407"/>
    </row>
    <row r="4408" spans="12:13" x14ac:dyDescent="0.25">
      <c r="L4408" s="91"/>
      <c r="M4408"/>
    </row>
    <row r="4409" spans="12:13" x14ac:dyDescent="0.25">
      <c r="L4409" s="91"/>
      <c r="M4409"/>
    </row>
    <row r="4410" spans="12:13" x14ac:dyDescent="0.25">
      <c r="L4410" s="91"/>
      <c r="M4410"/>
    </row>
    <row r="4411" spans="12:13" x14ac:dyDescent="0.25">
      <c r="L4411" s="91"/>
      <c r="M4411"/>
    </row>
    <row r="4412" spans="12:13" x14ac:dyDescent="0.25">
      <c r="L4412" s="91"/>
      <c r="M4412"/>
    </row>
    <row r="4413" spans="12:13" x14ac:dyDescent="0.25">
      <c r="L4413" s="91"/>
      <c r="M4413"/>
    </row>
    <row r="4414" spans="12:13" x14ac:dyDescent="0.25">
      <c r="L4414" s="91"/>
      <c r="M4414"/>
    </row>
    <row r="4415" spans="12:13" x14ac:dyDescent="0.25">
      <c r="L4415" s="91"/>
      <c r="M4415"/>
    </row>
    <row r="4416" spans="12:13" x14ac:dyDescent="0.25">
      <c r="L4416" s="91"/>
      <c r="M4416"/>
    </row>
    <row r="4417" spans="12:13" x14ac:dyDescent="0.25">
      <c r="L4417" s="91"/>
      <c r="M4417"/>
    </row>
    <row r="4418" spans="12:13" x14ac:dyDescent="0.25">
      <c r="L4418" s="91"/>
      <c r="M4418"/>
    </row>
    <row r="4419" spans="12:13" x14ac:dyDescent="0.25">
      <c r="L4419" s="91"/>
      <c r="M4419"/>
    </row>
    <row r="4420" spans="12:13" x14ac:dyDescent="0.25">
      <c r="L4420" s="91"/>
      <c r="M4420"/>
    </row>
    <row r="4421" spans="12:13" x14ac:dyDescent="0.25">
      <c r="L4421" s="91"/>
      <c r="M4421"/>
    </row>
    <row r="4422" spans="12:13" x14ac:dyDescent="0.25">
      <c r="L4422" s="91"/>
      <c r="M4422"/>
    </row>
    <row r="4423" spans="12:13" x14ac:dyDescent="0.25">
      <c r="L4423" s="91"/>
      <c r="M4423"/>
    </row>
    <row r="4424" spans="12:13" x14ac:dyDescent="0.25">
      <c r="L4424" s="91"/>
      <c r="M4424"/>
    </row>
    <row r="4425" spans="12:13" x14ac:dyDescent="0.25">
      <c r="L4425" s="91"/>
      <c r="M4425"/>
    </row>
    <row r="4426" spans="12:13" x14ac:dyDescent="0.25">
      <c r="L4426" s="91"/>
      <c r="M4426"/>
    </row>
    <row r="4427" spans="12:13" x14ac:dyDescent="0.25">
      <c r="L4427" s="91"/>
      <c r="M4427"/>
    </row>
    <row r="4428" spans="12:13" x14ac:dyDescent="0.25">
      <c r="L4428" s="91"/>
      <c r="M4428"/>
    </row>
    <row r="4429" spans="12:13" x14ac:dyDescent="0.25">
      <c r="L4429" s="91"/>
      <c r="M4429"/>
    </row>
    <row r="4430" spans="12:13" x14ac:dyDescent="0.25">
      <c r="L4430" s="91"/>
      <c r="M4430"/>
    </row>
    <row r="4431" spans="12:13" x14ac:dyDescent="0.25">
      <c r="L4431" s="91"/>
      <c r="M4431"/>
    </row>
    <row r="4432" spans="12:13" x14ac:dyDescent="0.25">
      <c r="L4432" s="91"/>
      <c r="M4432"/>
    </row>
    <row r="4433" spans="12:13" x14ac:dyDescent="0.25">
      <c r="L4433" s="91"/>
      <c r="M4433"/>
    </row>
    <row r="4434" spans="12:13" x14ac:dyDescent="0.25">
      <c r="L4434" s="91"/>
      <c r="M4434"/>
    </row>
    <row r="4435" spans="12:13" x14ac:dyDescent="0.25">
      <c r="L4435" s="91"/>
      <c r="M4435"/>
    </row>
    <row r="4436" spans="12:13" x14ac:dyDescent="0.25">
      <c r="L4436" s="91"/>
      <c r="M4436"/>
    </row>
    <row r="4437" spans="12:13" x14ac:dyDescent="0.25">
      <c r="L4437" s="91"/>
      <c r="M4437"/>
    </row>
    <row r="4438" spans="12:13" x14ac:dyDescent="0.25">
      <c r="L4438" s="91"/>
      <c r="M4438"/>
    </row>
    <row r="4439" spans="12:13" x14ac:dyDescent="0.25">
      <c r="L4439" s="91"/>
      <c r="M4439"/>
    </row>
    <row r="4440" spans="12:13" x14ac:dyDescent="0.25">
      <c r="L4440" s="91"/>
      <c r="M4440"/>
    </row>
    <row r="4441" spans="12:13" x14ac:dyDescent="0.25">
      <c r="L4441" s="91"/>
      <c r="M4441"/>
    </row>
    <row r="4442" spans="12:13" x14ac:dyDescent="0.25">
      <c r="L4442" s="91"/>
      <c r="M4442"/>
    </row>
    <row r="4443" spans="12:13" x14ac:dyDescent="0.25">
      <c r="L4443" s="91"/>
      <c r="M4443"/>
    </row>
    <row r="4444" spans="12:13" x14ac:dyDescent="0.25">
      <c r="L4444" s="91"/>
      <c r="M4444"/>
    </row>
    <row r="4445" spans="12:13" x14ac:dyDescent="0.25">
      <c r="L4445" s="91"/>
      <c r="M4445"/>
    </row>
    <row r="4446" spans="12:13" x14ac:dyDescent="0.25">
      <c r="L4446" s="91"/>
      <c r="M4446"/>
    </row>
    <row r="4447" spans="12:13" x14ac:dyDescent="0.25">
      <c r="L4447" s="91"/>
      <c r="M4447"/>
    </row>
    <row r="4448" spans="12:13" x14ac:dyDescent="0.25">
      <c r="L4448" s="91"/>
      <c r="M4448"/>
    </row>
    <row r="4449" spans="12:13" x14ac:dyDescent="0.25">
      <c r="L4449" s="91"/>
      <c r="M4449"/>
    </row>
    <row r="4450" spans="12:13" x14ac:dyDescent="0.25">
      <c r="L4450" s="91"/>
      <c r="M4450"/>
    </row>
    <row r="4451" spans="12:13" x14ac:dyDescent="0.25">
      <c r="L4451" s="91"/>
      <c r="M4451"/>
    </row>
    <row r="4452" spans="12:13" x14ac:dyDescent="0.25">
      <c r="L4452" s="91"/>
      <c r="M4452"/>
    </row>
    <row r="4453" spans="12:13" x14ac:dyDescent="0.25">
      <c r="L4453" s="91"/>
      <c r="M4453"/>
    </row>
    <row r="4454" spans="12:13" x14ac:dyDescent="0.25">
      <c r="L4454" s="91"/>
      <c r="M4454"/>
    </row>
    <row r="4455" spans="12:13" x14ac:dyDescent="0.25">
      <c r="L4455" s="91"/>
      <c r="M4455"/>
    </row>
    <row r="4456" spans="12:13" x14ac:dyDescent="0.25">
      <c r="L4456" s="91"/>
      <c r="M4456"/>
    </row>
    <row r="4457" spans="12:13" x14ac:dyDescent="0.25">
      <c r="L4457" s="91"/>
      <c r="M4457"/>
    </row>
    <row r="4458" spans="12:13" x14ac:dyDescent="0.25">
      <c r="L4458" s="91"/>
      <c r="M4458"/>
    </row>
    <row r="4459" spans="12:13" x14ac:dyDescent="0.25">
      <c r="L4459" s="91"/>
      <c r="M4459"/>
    </row>
    <row r="4460" spans="12:13" x14ac:dyDescent="0.25">
      <c r="L4460" s="91"/>
      <c r="M4460"/>
    </row>
    <row r="4461" spans="12:13" x14ac:dyDescent="0.25">
      <c r="L4461" s="91"/>
      <c r="M4461"/>
    </row>
    <row r="4462" spans="12:13" x14ac:dyDescent="0.25">
      <c r="L4462" s="91"/>
      <c r="M4462"/>
    </row>
    <row r="4463" spans="12:13" x14ac:dyDescent="0.25">
      <c r="L4463" s="91"/>
      <c r="M4463"/>
    </row>
    <row r="4464" spans="12:13" x14ac:dyDescent="0.25">
      <c r="L4464" s="91"/>
      <c r="M4464"/>
    </row>
    <row r="4465" spans="12:13" x14ac:dyDescent="0.25">
      <c r="L4465" s="91"/>
      <c r="M4465"/>
    </row>
    <row r="4466" spans="12:13" x14ac:dyDescent="0.25">
      <c r="L4466" s="91"/>
      <c r="M4466"/>
    </row>
    <row r="4467" spans="12:13" x14ac:dyDescent="0.25">
      <c r="L4467" s="91"/>
      <c r="M4467"/>
    </row>
    <row r="4468" spans="12:13" x14ac:dyDescent="0.25">
      <c r="L4468" s="91"/>
      <c r="M4468"/>
    </row>
    <row r="4469" spans="12:13" x14ac:dyDescent="0.25">
      <c r="L4469" s="91"/>
      <c r="M4469"/>
    </row>
    <row r="4470" spans="12:13" x14ac:dyDescent="0.25">
      <c r="L4470" s="91"/>
      <c r="M4470"/>
    </row>
    <row r="4471" spans="12:13" x14ac:dyDescent="0.25">
      <c r="L4471" s="91"/>
      <c r="M4471"/>
    </row>
    <row r="4472" spans="12:13" x14ac:dyDescent="0.25">
      <c r="L4472" s="91"/>
      <c r="M4472"/>
    </row>
    <row r="4473" spans="12:13" x14ac:dyDescent="0.25">
      <c r="L4473" s="91"/>
      <c r="M4473"/>
    </row>
    <row r="4474" spans="12:13" x14ac:dyDescent="0.25">
      <c r="L4474" s="91"/>
      <c r="M4474"/>
    </row>
    <row r="4475" spans="12:13" x14ac:dyDescent="0.25">
      <c r="L4475" s="91"/>
      <c r="M4475"/>
    </row>
    <row r="4476" spans="12:13" x14ac:dyDescent="0.25">
      <c r="L4476" s="91"/>
      <c r="M4476"/>
    </row>
    <row r="4477" spans="12:13" x14ac:dyDescent="0.25">
      <c r="L4477" s="91"/>
      <c r="M4477"/>
    </row>
    <row r="4478" spans="12:13" x14ac:dyDescent="0.25">
      <c r="L4478" s="91"/>
      <c r="M4478"/>
    </row>
    <row r="4479" spans="12:13" x14ac:dyDescent="0.25">
      <c r="L4479" s="91"/>
      <c r="M4479"/>
    </row>
    <row r="4480" spans="12:13" x14ac:dyDescent="0.25">
      <c r="L4480" s="91"/>
      <c r="M4480"/>
    </row>
    <row r="4481" spans="12:13" x14ac:dyDescent="0.25">
      <c r="L4481" s="91"/>
      <c r="M4481"/>
    </row>
    <row r="4482" spans="12:13" x14ac:dyDescent="0.25">
      <c r="L4482" s="91"/>
      <c r="M4482"/>
    </row>
    <row r="4483" spans="12:13" x14ac:dyDescent="0.25">
      <c r="L4483" s="91"/>
      <c r="M4483"/>
    </row>
    <row r="4484" spans="12:13" x14ac:dyDescent="0.25">
      <c r="L4484" s="91"/>
      <c r="M4484"/>
    </row>
    <row r="4485" spans="12:13" x14ac:dyDescent="0.25">
      <c r="L4485" s="91"/>
      <c r="M4485"/>
    </row>
    <row r="4486" spans="12:13" x14ac:dyDescent="0.25">
      <c r="L4486" s="91"/>
      <c r="M4486"/>
    </row>
    <row r="4487" spans="12:13" x14ac:dyDescent="0.25">
      <c r="L4487" s="91"/>
      <c r="M4487"/>
    </row>
    <row r="4488" spans="12:13" x14ac:dyDescent="0.25">
      <c r="L4488" s="91"/>
      <c r="M4488"/>
    </row>
    <row r="4489" spans="12:13" x14ac:dyDescent="0.25">
      <c r="L4489" s="91"/>
      <c r="M4489"/>
    </row>
    <row r="4490" spans="12:13" x14ac:dyDescent="0.25">
      <c r="L4490" s="91"/>
      <c r="M4490"/>
    </row>
    <row r="4491" spans="12:13" x14ac:dyDescent="0.25">
      <c r="L4491" s="91"/>
      <c r="M4491"/>
    </row>
    <row r="4492" spans="12:13" x14ac:dyDescent="0.25">
      <c r="L4492" s="91"/>
      <c r="M4492"/>
    </row>
    <row r="4493" spans="12:13" x14ac:dyDescent="0.25">
      <c r="L4493" s="91"/>
      <c r="M4493"/>
    </row>
    <row r="4494" spans="12:13" x14ac:dyDescent="0.25">
      <c r="L4494" s="91"/>
      <c r="M4494"/>
    </row>
    <row r="4495" spans="12:13" x14ac:dyDescent="0.25">
      <c r="L4495" s="91"/>
      <c r="M4495"/>
    </row>
    <row r="4496" spans="12:13" x14ac:dyDescent="0.25">
      <c r="L4496" s="91"/>
      <c r="M4496"/>
    </row>
    <row r="4497" spans="12:13" x14ac:dyDescent="0.25">
      <c r="L4497" s="91"/>
      <c r="M4497"/>
    </row>
    <row r="4498" spans="12:13" x14ac:dyDescent="0.25">
      <c r="L4498" s="91"/>
      <c r="M4498"/>
    </row>
    <row r="4499" spans="12:13" x14ac:dyDescent="0.25">
      <c r="L4499" s="91"/>
      <c r="M4499"/>
    </row>
    <row r="4500" spans="12:13" x14ac:dyDescent="0.25">
      <c r="L4500" s="91"/>
      <c r="M4500"/>
    </row>
    <row r="4501" spans="12:13" x14ac:dyDescent="0.25">
      <c r="L4501" s="91"/>
      <c r="M4501"/>
    </row>
    <row r="4502" spans="12:13" x14ac:dyDescent="0.25">
      <c r="L4502" s="91"/>
      <c r="M4502"/>
    </row>
    <row r="4503" spans="12:13" x14ac:dyDescent="0.25">
      <c r="L4503" s="91"/>
      <c r="M4503"/>
    </row>
    <row r="4504" spans="12:13" x14ac:dyDescent="0.25">
      <c r="L4504" s="91"/>
      <c r="M4504"/>
    </row>
    <row r="4505" spans="12:13" x14ac:dyDescent="0.25">
      <c r="L4505" s="91"/>
      <c r="M4505"/>
    </row>
    <row r="4506" spans="12:13" x14ac:dyDescent="0.25">
      <c r="L4506" s="91"/>
      <c r="M4506"/>
    </row>
    <row r="4507" spans="12:13" x14ac:dyDescent="0.25">
      <c r="L4507" s="91"/>
      <c r="M4507"/>
    </row>
    <row r="4508" spans="12:13" x14ac:dyDescent="0.25">
      <c r="L4508" s="91"/>
      <c r="M4508"/>
    </row>
    <row r="4509" spans="12:13" x14ac:dyDescent="0.25">
      <c r="L4509" s="91"/>
      <c r="M4509"/>
    </row>
    <row r="4510" spans="12:13" x14ac:dyDescent="0.25">
      <c r="L4510" s="91"/>
      <c r="M4510"/>
    </row>
    <row r="4511" spans="12:13" x14ac:dyDescent="0.25">
      <c r="L4511" s="91"/>
      <c r="M4511"/>
    </row>
    <row r="4512" spans="12:13" x14ac:dyDescent="0.25">
      <c r="L4512" s="91"/>
      <c r="M4512"/>
    </row>
    <row r="4513" spans="12:13" x14ac:dyDescent="0.25">
      <c r="L4513" s="91"/>
      <c r="M4513"/>
    </row>
    <row r="4514" spans="12:13" x14ac:dyDescent="0.25">
      <c r="L4514" s="91"/>
      <c r="M4514"/>
    </row>
    <row r="4515" spans="12:13" x14ac:dyDescent="0.25">
      <c r="L4515" s="91"/>
      <c r="M4515"/>
    </row>
    <row r="4516" spans="12:13" x14ac:dyDescent="0.25">
      <c r="L4516" s="91"/>
      <c r="M4516"/>
    </row>
    <row r="4517" spans="12:13" x14ac:dyDescent="0.25">
      <c r="L4517" s="91"/>
      <c r="M4517"/>
    </row>
    <row r="4518" spans="12:13" x14ac:dyDescent="0.25">
      <c r="L4518" s="91"/>
      <c r="M4518"/>
    </row>
    <row r="4519" spans="12:13" x14ac:dyDescent="0.25">
      <c r="L4519" s="91"/>
      <c r="M4519"/>
    </row>
    <row r="4520" spans="12:13" x14ac:dyDescent="0.25">
      <c r="L4520" s="91"/>
      <c r="M4520"/>
    </row>
    <row r="4521" spans="12:13" x14ac:dyDescent="0.25">
      <c r="L4521" s="91"/>
      <c r="M4521"/>
    </row>
    <row r="4522" spans="12:13" x14ac:dyDescent="0.25">
      <c r="L4522" s="91"/>
      <c r="M4522"/>
    </row>
    <row r="4523" spans="12:13" x14ac:dyDescent="0.25">
      <c r="L4523" s="91"/>
      <c r="M4523"/>
    </row>
    <row r="4524" spans="12:13" x14ac:dyDescent="0.25">
      <c r="L4524" s="91"/>
      <c r="M4524"/>
    </row>
    <row r="4525" spans="12:13" x14ac:dyDescent="0.25">
      <c r="L4525" s="91"/>
      <c r="M4525"/>
    </row>
    <row r="4526" spans="12:13" x14ac:dyDescent="0.25">
      <c r="L4526" s="91"/>
      <c r="M4526"/>
    </row>
    <row r="4527" spans="12:13" x14ac:dyDescent="0.25">
      <c r="L4527" s="91"/>
      <c r="M4527"/>
    </row>
    <row r="4528" spans="12:13" x14ac:dyDescent="0.25">
      <c r="L4528" s="91"/>
      <c r="M4528"/>
    </row>
    <row r="4529" spans="12:13" x14ac:dyDescent="0.25">
      <c r="L4529" s="91"/>
      <c r="M4529"/>
    </row>
    <row r="4530" spans="12:13" x14ac:dyDescent="0.25">
      <c r="L4530" s="91"/>
      <c r="M4530"/>
    </row>
    <row r="4531" spans="12:13" x14ac:dyDescent="0.25">
      <c r="L4531" s="91"/>
      <c r="M4531"/>
    </row>
    <row r="4532" spans="12:13" x14ac:dyDescent="0.25">
      <c r="L4532" s="91"/>
      <c r="M4532"/>
    </row>
    <row r="4533" spans="12:13" x14ac:dyDescent="0.25">
      <c r="L4533" s="91"/>
      <c r="M4533"/>
    </row>
    <row r="4534" spans="12:13" x14ac:dyDescent="0.25">
      <c r="L4534" s="91"/>
      <c r="M4534"/>
    </row>
    <row r="4535" spans="12:13" x14ac:dyDescent="0.25">
      <c r="L4535" s="91"/>
      <c r="M4535"/>
    </row>
    <row r="4536" spans="12:13" x14ac:dyDescent="0.25">
      <c r="L4536" s="91"/>
      <c r="M4536"/>
    </row>
    <row r="4537" spans="12:13" x14ac:dyDescent="0.25">
      <c r="L4537" s="91"/>
      <c r="M4537"/>
    </row>
    <row r="4538" spans="12:13" x14ac:dyDescent="0.25">
      <c r="L4538" s="91"/>
      <c r="M4538"/>
    </row>
    <row r="4539" spans="12:13" x14ac:dyDescent="0.25">
      <c r="L4539" s="91"/>
      <c r="M4539"/>
    </row>
    <row r="4540" spans="12:13" x14ac:dyDescent="0.25">
      <c r="L4540" s="91"/>
      <c r="M4540"/>
    </row>
    <row r="4541" spans="12:13" x14ac:dyDescent="0.25">
      <c r="L4541" s="91"/>
      <c r="M4541"/>
    </row>
    <row r="4542" spans="12:13" x14ac:dyDescent="0.25">
      <c r="L4542" s="91"/>
      <c r="M4542"/>
    </row>
    <row r="4543" spans="12:13" x14ac:dyDescent="0.25">
      <c r="L4543" s="91"/>
      <c r="M4543"/>
    </row>
    <row r="4544" spans="12:13" x14ac:dyDescent="0.25">
      <c r="L4544" s="91"/>
      <c r="M4544"/>
    </row>
    <row r="4545" spans="12:13" x14ac:dyDescent="0.25">
      <c r="L4545" s="91"/>
      <c r="M4545"/>
    </row>
    <row r="4546" spans="12:13" x14ac:dyDescent="0.25">
      <c r="L4546" s="91"/>
      <c r="M4546"/>
    </row>
    <row r="4547" spans="12:13" x14ac:dyDescent="0.25">
      <c r="L4547" s="91"/>
      <c r="M4547"/>
    </row>
    <row r="4548" spans="12:13" x14ac:dyDescent="0.25">
      <c r="L4548" s="91"/>
      <c r="M4548"/>
    </row>
    <row r="4549" spans="12:13" x14ac:dyDescent="0.25">
      <c r="L4549" s="91"/>
      <c r="M4549"/>
    </row>
    <row r="4550" spans="12:13" x14ac:dyDescent="0.25">
      <c r="L4550" s="91"/>
      <c r="M4550"/>
    </row>
    <row r="4551" spans="12:13" x14ac:dyDescent="0.25">
      <c r="L4551" s="91"/>
      <c r="M4551"/>
    </row>
    <row r="4552" spans="12:13" x14ac:dyDescent="0.25">
      <c r="L4552" s="91"/>
      <c r="M4552"/>
    </row>
    <row r="4553" spans="12:13" x14ac:dyDescent="0.25">
      <c r="L4553" s="91"/>
      <c r="M4553"/>
    </row>
    <row r="4554" spans="12:13" x14ac:dyDescent="0.25">
      <c r="L4554" s="91"/>
      <c r="M4554"/>
    </row>
    <row r="4555" spans="12:13" x14ac:dyDescent="0.25">
      <c r="L4555" s="91"/>
      <c r="M4555"/>
    </row>
    <row r="4556" spans="12:13" x14ac:dyDescent="0.25">
      <c r="L4556" s="91"/>
      <c r="M4556"/>
    </row>
    <row r="4557" spans="12:13" x14ac:dyDescent="0.25">
      <c r="L4557" s="91"/>
      <c r="M4557"/>
    </row>
    <row r="4558" spans="12:13" x14ac:dyDescent="0.25">
      <c r="L4558" s="91"/>
      <c r="M4558"/>
    </row>
    <row r="4559" spans="12:13" x14ac:dyDescent="0.25">
      <c r="L4559" s="91"/>
      <c r="M4559"/>
    </row>
    <row r="4560" spans="12:13" x14ac:dyDescent="0.25">
      <c r="L4560" s="91"/>
      <c r="M4560"/>
    </row>
    <row r="4561" spans="12:13" x14ac:dyDescent="0.25">
      <c r="L4561" s="91"/>
      <c r="M4561"/>
    </row>
    <row r="4562" spans="12:13" x14ac:dyDescent="0.25">
      <c r="L4562" s="91"/>
      <c r="M4562"/>
    </row>
    <row r="4563" spans="12:13" x14ac:dyDescent="0.25">
      <c r="L4563" s="91"/>
      <c r="M4563"/>
    </row>
    <row r="4564" spans="12:13" x14ac:dyDescent="0.25">
      <c r="L4564" s="91"/>
      <c r="M4564"/>
    </row>
    <row r="4565" spans="12:13" x14ac:dyDescent="0.25">
      <c r="L4565" s="91"/>
      <c r="M4565"/>
    </row>
    <row r="4566" spans="12:13" x14ac:dyDescent="0.25">
      <c r="L4566" s="91"/>
      <c r="M4566"/>
    </row>
    <row r="4567" spans="12:13" x14ac:dyDescent="0.25">
      <c r="L4567" s="91"/>
      <c r="M4567"/>
    </row>
    <row r="4568" spans="12:13" x14ac:dyDescent="0.25">
      <c r="L4568" s="91"/>
      <c r="M4568"/>
    </row>
    <row r="4569" spans="12:13" x14ac:dyDescent="0.25">
      <c r="L4569" s="91"/>
      <c r="M4569"/>
    </row>
    <row r="4570" spans="12:13" x14ac:dyDescent="0.25">
      <c r="L4570" s="91"/>
      <c r="M4570"/>
    </row>
    <row r="4571" spans="12:13" x14ac:dyDescent="0.25">
      <c r="L4571" s="91"/>
      <c r="M4571"/>
    </row>
    <row r="4572" spans="12:13" x14ac:dyDescent="0.25">
      <c r="L4572" s="91"/>
      <c r="M4572"/>
    </row>
    <row r="4573" spans="12:13" x14ac:dyDescent="0.25">
      <c r="L4573" s="91"/>
      <c r="M4573"/>
    </row>
    <row r="4574" spans="12:13" x14ac:dyDescent="0.25">
      <c r="L4574" s="91"/>
      <c r="M4574"/>
    </row>
    <row r="4575" spans="12:13" x14ac:dyDescent="0.25">
      <c r="L4575" s="91"/>
      <c r="M4575"/>
    </row>
    <row r="4576" spans="12:13" x14ac:dyDescent="0.25">
      <c r="L4576" s="91"/>
      <c r="M4576"/>
    </row>
    <row r="4577" spans="12:13" x14ac:dyDescent="0.25">
      <c r="L4577" s="91"/>
      <c r="M4577"/>
    </row>
    <row r="4578" spans="12:13" x14ac:dyDescent="0.25">
      <c r="L4578" s="91"/>
      <c r="M4578"/>
    </row>
    <row r="4579" spans="12:13" x14ac:dyDescent="0.25">
      <c r="L4579" s="91"/>
      <c r="M4579"/>
    </row>
    <row r="4580" spans="12:13" x14ac:dyDescent="0.25">
      <c r="L4580" s="91"/>
      <c r="M4580"/>
    </row>
    <row r="4581" spans="12:13" x14ac:dyDescent="0.25">
      <c r="L4581" s="91"/>
      <c r="M4581"/>
    </row>
    <row r="4582" spans="12:13" x14ac:dyDescent="0.25">
      <c r="L4582" s="91"/>
      <c r="M4582"/>
    </row>
    <row r="4583" spans="12:13" x14ac:dyDescent="0.25">
      <c r="L4583" s="91"/>
      <c r="M4583"/>
    </row>
    <row r="4584" spans="12:13" x14ac:dyDescent="0.25">
      <c r="L4584" s="91"/>
      <c r="M4584"/>
    </row>
    <row r="4585" spans="12:13" x14ac:dyDescent="0.25">
      <c r="L4585" s="91"/>
      <c r="M4585"/>
    </row>
    <row r="4586" spans="12:13" x14ac:dyDescent="0.25">
      <c r="L4586" s="91"/>
      <c r="M4586"/>
    </row>
    <row r="4587" spans="12:13" x14ac:dyDescent="0.25">
      <c r="L4587" s="91"/>
      <c r="M4587"/>
    </row>
    <row r="4588" spans="12:13" x14ac:dyDescent="0.25">
      <c r="L4588" s="91"/>
      <c r="M4588"/>
    </row>
    <row r="4589" spans="12:13" x14ac:dyDescent="0.25">
      <c r="L4589" s="91"/>
      <c r="M4589"/>
    </row>
    <row r="4590" spans="12:13" x14ac:dyDescent="0.25">
      <c r="L4590" s="91"/>
      <c r="M4590"/>
    </row>
    <row r="4591" spans="12:13" x14ac:dyDescent="0.25">
      <c r="L4591" s="91"/>
      <c r="M4591"/>
    </row>
    <row r="4592" spans="12:13" x14ac:dyDescent="0.25">
      <c r="L4592" s="91"/>
      <c r="M4592"/>
    </row>
    <row r="4593" spans="12:13" x14ac:dyDescent="0.25">
      <c r="L4593" s="91"/>
      <c r="M4593"/>
    </row>
    <row r="4594" spans="12:13" x14ac:dyDescent="0.25">
      <c r="L4594" s="91"/>
      <c r="M4594"/>
    </row>
    <row r="4595" spans="12:13" x14ac:dyDescent="0.25">
      <c r="L4595" s="91"/>
      <c r="M4595"/>
    </row>
    <row r="4596" spans="12:13" x14ac:dyDescent="0.25">
      <c r="L4596" s="91"/>
      <c r="M4596"/>
    </row>
    <row r="4597" spans="12:13" x14ac:dyDescent="0.25">
      <c r="L4597" s="91"/>
      <c r="M4597"/>
    </row>
    <row r="4598" spans="12:13" x14ac:dyDescent="0.25">
      <c r="L4598" s="91"/>
      <c r="M4598"/>
    </row>
    <row r="4599" spans="12:13" x14ac:dyDescent="0.25">
      <c r="L4599" s="91"/>
      <c r="M4599"/>
    </row>
    <row r="4600" spans="12:13" x14ac:dyDescent="0.25">
      <c r="L4600" s="91"/>
      <c r="M4600"/>
    </row>
    <row r="4601" spans="12:13" x14ac:dyDescent="0.25">
      <c r="L4601" s="91"/>
      <c r="M4601"/>
    </row>
    <row r="4602" spans="12:13" x14ac:dyDescent="0.25">
      <c r="L4602" s="91"/>
      <c r="M4602"/>
    </row>
    <row r="4603" spans="12:13" x14ac:dyDescent="0.25">
      <c r="L4603" s="91"/>
      <c r="M4603"/>
    </row>
    <row r="4604" spans="12:13" x14ac:dyDescent="0.25">
      <c r="L4604" s="91"/>
      <c r="M4604"/>
    </row>
    <row r="4605" spans="12:13" x14ac:dyDescent="0.25">
      <c r="L4605" s="91"/>
      <c r="M4605"/>
    </row>
    <row r="4606" spans="12:13" x14ac:dyDescent="0.25">
      <c r="L4606" s="91"/>
      <c r="M4606"/>
    </row>
    <row r="4607" spans="12:13" x14ac:dyDescent="0.25">
      <c r="L4607" s="91"/>
      <c r="M4607"/>
    </row>
    <row r="4608" spans="12:13" x14ac:dyDescent="0.25">
      <c r="L4608" s="91"/>
      <c r="M4608"/>
    </row>
    <row r="4609" spans="12:13" x14ac:dyDescent="0.25">
      <c r="L4609" s="91"/>
      <c r="M4609"/>
    </row>
    <row r="4610" spans="12:13" x14ac:dyDescent="0.25">
      <c r="L4610" s="91"/>
      <c r="M4610"/>
    </row>
    <row r="4611" spans="12:13" x14ac:dyDescent="0.25">
      <c r="L4611" s="91"/>
      <c r="M4611"/>
    </row>
    <row r="4612" spans="12:13" x14ac:dyDescent="0.25">
      <c r="L4612" s="91"/>
      <c r="M4612"/>
    </row>
    <row r="4613" spans="12:13" x14ac:dyDescent="0.25">
      <c r="L4613" s="91"/>
      <c r="M4613"/>
    </row>
    <row r="4614" spans="12:13" x14ac:dyDescent="0.25">
      <c r="L4614" s="91"/>
      <c r="M4614"/>
    </row>
    <row r="4615" spans="12:13" x14ac:dyDescent="0.25">
      <c r="L4615" s="91"/>
      <c r="M4615"/>
    </row>
    <row r="4616" spans="12:13" x14ac:dyDescent="0.25">
      <c r="L4616" s="91"/>
      <c r="M4616"/>
    </row>
    <row r="4617" spans="12:13" x14ac:dyDescent="0.25">
      <c r="L4617" s="91"/>
      <c r="M4617"/>
    </row>
    <row r="4618" spans="12:13" x14ac:dyDescent="0.25">
      <c r="L4618" s="91"/>
      <c r="M4618"/>
    </row>
    <row r="4619" spans="12:13" x14ac:dyDescent="0.25">
      <c r="L4619" s="91"/>
      <c r="M4619"/>
    </row>
    <row r="4620" spans="12:13" x14ac:dyDescent="0.25">
      <c r="L4620" s="91"/>
      <c r="M4620"/>
    </row>
    <row r="4621" spans="12:13" x14ac:dyDescent="0.25">
      <c r="L4621" s="91"/>
      <c r="M4621"/>
    </row>
    <row r="4622" spans="12:13" x14ac:dyDescent="0.25">
      <c r="L4622" s="91"/>
      <c r="M4622"/>
    </row>
    <row r="4623" spans="12:13" x14ac:dyDescent="0.25">
      <c r="L4623" s="91"/>
      <c r="M4623"/>
    </row>
    <row r="4624" spans="12:13" x14ac:dyDescent="0.25">
      <c r="L4624" s="91"/>
      <c r="M4624"/>
    </row>
    <row r="4625" spans="12:13" x14ac:dyDescent="0.25">
      <c r="L4625" s="91"/>
      <c r="M4625"/>
    </row>
    <row r="4626" spans="12:13" x14ac:dyDescent="0.25">
      <c r="L4626" s="91"/>
      <c r="M4626"/>
    </row>
    <row r="4627" spans="12:13" x14ac:dyDescent="0.25">
      <c r="L4627" s="91"/>
      <c r="M4627"/>
    </row>
    <row r="4628" spans="12:13" x14ac:dyDescent="0.25">
      <c r="L4628" s="91"/>
      <c r="M4628"/>
    </row>
    <row r="4629" spans="12:13" x14ac:dyDescent="0.25">
      <c r="L4629" s="91"/>
      <c r="M4629"/>
    </row>
    <row r="4630" spans="12:13" x14ac:dyDescent="0.25">
      <c r="L4630" s="91"/>
      <c r="M4630"/>
    </row>
    <row r="4631" spans="12:13" x14ac:dyDescent="0.25">
      <c r="L4631" s="91"/>
      <c r="M4631"/>
    </row>
    <row r="4632" spans="12:13" x14ac:dyDescent="0.25">
      <c r="L4632" s="91"/>
      <c r="M4632"/>
    </row>
    <row r="4633" spans="12:13" x14ac:dyDescent="0.25">
      <c r="L4633" s="91"/>
      <c r="M4633"/>
    </row>
    <row r="4634" spans="12:13" x14ac:dyDescent="0.25">
      <c r="L4634" s="91"/>
      <c r="M4634"/>
    </row>
    <row r="4635" spans="12:13" x14ac:dyDescent="0.25">
      <c r="L4635" s="91"/>
      <c r="M4635"/>
    </row>
    <row r="4636" spans="12:13" x14ac:dyDescent="0.25">
      <c r="L4636" s="91"/>
      <c r="M4636"/>
    </row>
    <row r="4637" spans="12:13" x14ac:dyDescent="0.25">
      <c r="L4637" s="91"/>
      <c r="M4637"/>
    </row>
    <row r="4638" spans="12:13" x14ac:dyDescent="0.25">
      <c r="L4638" s="91"/>
      <c r="M4638"/>
    </row>
    <row r="4639" spans="12:13" x14ac:dyDescent="0.25">
      <c r="L4639" s="91"/>
      <c r="M4639"/>
    </row>
    <row r="4640" spans="12:13" x14ac:dyDescent="0.25">
      <c r="L4640" s="91"/>
      <c r="M4640"/>
    </row>
    <row r="4641" spans="12:13" x14ac:dyDescent="0.25">
      <c r="L4641" s="91"/>
      <c r="M4641"/>
    </row>
    <row r="4642" spans="12:13" x14ac:dyDescent="0.25">
      <c r="L4642" s="91"/>
      <c r="M4642"/>
    </row>
    <row r="4643" spans="12:13" x14ac:dyDescent="0.25">
      <c r="L4643" s="91"/>
      <c r="M4643"/>
    </row>
    <row r="4644" spans="12:13" x14ac:dyDescent="0.25">
      <c r="L4644" s="91"/>
      <c r="M4644"/>
    </row>
    <row r="4645" spans="12:13" x14ac:dyDescent="0.25">
      <c r="L4645" s="91"/>
      <c r="M4645"/>
    </row>
    <row r="4646" spans="12:13" x14ac:dyDescent="0.25">
      <c r="L4646" s="91"/>
      <c r="M4646"/>
    </row>
    <row r="4647" spans="12:13" x14ac:dyDescent="0.25">
      <c r="L4647" s="91"/>
      <c r="M4647"/>
    </row>
    <row r="4648" spans="12:13" x14ac:dyDescent="0.25">
      <c r="L4648" s="91"/>
      <c r="M4648"/>
    </row>
    <row r="4649" spans="12:13" x14ac:dyDescent="0.25">
      <c r="L4649" s="91"/>
      <c r="M4649"/>
    </row>
    <row r="4650" spans="12:13" x14ac:dyDescent="0.25">
      <c r="L4650" s="91"/>
      <c r="M4650"/>
    </row>
    <row r="4651" spans="12:13" x14ac:dyDescent="0.25">
      <c r="L4651" s="91"/>
      <c r="M4651"/>
    </row>
    <row r="4652" spans="12:13" x14ac:dyDescent="0.25">
      <c r="L4652" s="91"/>
      <c r="M4652"/>
    </row>
    <row r="4653" spans="12:13" x14ac:dyDescent="0.25">
      <c r="L4653" s="91"/>
      <c r="M4653"/>
    </row>
    <row r="4654" spans="12:13" x14ac:dyDescent="0.25">
      <c r="L4654" s="91"/>
      <c r="M4654"/>
    </row>
    <row r="4655" spans="12:13" x14ac:dyDescent="0.25">
      <c r="L4655" s="91"/>
      <c r="M4655"/>
    </row>
    <row r="4656" spans="12:13" x14ac:dyDescent="0.25">
      <c r="L4656" s="91"/>
      <c r="M4656"/>
    </row>
    <row r="4657" spans="12:13" x14ac:dyDescent="0.25">
      <c r="L4657" s="91"/>
      <c r="M4657"/>
    </row>
    <row r="4658" spans="12:13" x14ac:dyDescent="0.25">
      <c r="L4658" s="91"/>
      <c r="M4658"/>
    </row>
    <row r="4659" spans="12:13" x14ac:dyDescent="0.25">
      <c r="L4659" s="91"/>
      <c r="M4659"/>
    </row>
    <row r="4660" spans="12:13" x14ac:dyDescent="0.25">
      <c r="L4660" s="91"/>
      <c r="M4660"/>
    </row>
    <row r="4661" spans="12:13" x14ac:dyDescent="0.25">
      <c r="L4661" s="91"/>
      <c r="M4661"/>
    </row>
    <row r="4662" spans="12:13" x14ac:dyDescent="0.25">
      <c r="L4662" s="91"/>
      <c r="M4662"/>
    </row>
    <row r="4663" spans="12:13" x14ac:dyDescent="0.25">
      <c r="L4663" s="91"/>
      <c r="M4663"/>
    </row>
    <row r="4664" spans="12:13" x14ac:dyDescent="0.25">
      <c r="L4664" s="91"/>
      <c r="M4664"/>
    </row>
    <row r="4665" spans="12:13" x14ac:dyDescent="0.25">
      <c r="L4665" s="91"/>
      <c r="M4665"/>
    </row>
    <row r="4666" spans="12:13" x14ac:dyDescent="0.25">
      <c r="L4666" s="91"/>
      <c r="M4666"/>
    </row>
    <row r="4667" spans="12:13" x14ac:dyDescent="0.25">
      <c r="L4667" s="91"/>
      <c r="M4667"/>
    </row>
    <row r="4668" spans="12:13" x14ac:dyDescent="0.25">
      <c r="L4668" s="91"/>
      <c r="M4668"/>
    </row>
    <row r="4669" spans="12:13" x14ac:dyDescent="0.25">
      <c r="L4669" s="91"/>
      <c r="M4669"/>
    </row>
    <row r="4670" spans="12:13" x14ac:dyDescent="0.25">
      <c r="L4670" s="91"/>
      <c r="M4670"/>
    </row>
    <row r="4671" spans="12:13" x14ac:dyDescent="0.25">
      <c r="L4671" s="91"/>
      <c r="M4671"/>
    </row>
    <row r="4672" spans="12:13" x14ac:dyDescent="0.25">
      <c r="L4672" s="91"/>
      <c r="M4672"/>
    </row>
    <row r="4673" spans="12:13" x14ac:dyDescent="0.25">
      <c r="L4673" s="91"/>
      <c r="M4673"/>
    </row>
    <row r="4674" spans="12:13" x14ac:dyDescent="0.25">
      <c r="L4674" s="91"/>
      <c r="M4674"/>
    </row>
    <row r="4675" spans="12:13" x14ac:dyDescent="0.25">
      <c r="L4675" s="91"/>
      <c r="M4675"/>
    </row>
    <row r="4676" spans="12:13" x14ac:dyDescent="0.25">
      <c r="L4676" s="91"/>
      <c r="M4676"/>
    </row>
    <row r="4677" spans="12:13" x14ac:dyDescent="0.25">
      <c r="L4677" s="91"/>
      <c r="M4677"/>
    </row>
    <row r="4678" spans="12:13" x14ac:dyDescent="0.25">
      <c r="L4678" s="91"/>
      <c r="M4678"/>
    </row>
    <row r="4679" spans="12:13" x14ac:dyDescent="0.25">
      <c r="L4679" s="91"/>
      <c r="M4679"/>
    </row>
    <row r="4680" spans="12:13" x14ac:dyDescent="0.25">
      <c r="L4680" s="91"/>
      <c r="M4680"/>
    </row>
    <row r="4681" spans="12:13" x14ac:dyDescent="0.25">
      <c r="L4681" s="91"/>
      <c r="M4681"/>
    </row>
    <row r="4682" spans="12:13" x14ac:dyDescent="0.25">
      <c r="L4682" s="91"/>
      <c r="M4682"/>
    </row>
    <row r="4683" spans="12:13" x14ac:dyDescent="0.25">
      <c r="L4683" s="91"/>
      <c r="M4683"/>
    </row>
    <row r="4684" spans="12:13" x14ac:dyDescent="0.25">
      <c r="L4684" s="91"/>
      <c r="M4684"/>
    </row>
    <row r="4685" spans="12:13" x14ac:dyDescent="0.25">
      <c r="L4685" s="91"/>
      <c r="M4685"/>
    </row>
    <row r="4686" spans="12:13" x14ac:dyDescent="0.25">
      <c r="L4686" s="91"/>
      <c r="M4686"/>
    </row>
    <row r="4687" spans="12:13" x14ac:dyDescent="0.25">
      <c r="L4687" s="91"/>
      <c r="M4687"/>
    </row>
    <row r="4688" spans="12:13" x14ac:dyDescent="0.25">
      <c r="L4688" s="91"/>
      <c r="M4688"/>
    </row>
    <row r="4689" spans="12:13" x14ac:dyDescent="0.25">
      <c r="L4689" s="91"/>
      <c r="M4689"/>
    </row>
    <row r="4690" spans="12:13" x14ac:dyDescent="0.25">
      <c r="L4690" s="91"/>
      <c r="M4690"/>
    </row>
    <row r="4691" spans="12:13" x14ac:dyDescent="0.25">
      <c r="L4691" s="91"/>
      <c r="M4691"/>
    </row>
    <row r="4692" spans="12:13" x14ac:dyDescent="0.25">
      <c r="L4692" s="91"/>
      <c r="M4692"/>
    </row>
    <row r="4693" spans="12:13" x14ac:dyDescent="0.25">
      <c r="L4693" s="91"/>
      <c r="M4693"/>
    </row>
    <row r="4694" spans="12:13" x14ac:dyDescent="0.25">
      <c r="L4694" s="91"/>
      <c r="M4694"/>
    </row>
    <row r="4695" spans="12:13" x14ac:dyDescent="0.25">
      <c r="L4695" s="91"/>
      <c r="M4695"/>
    </row>
    <row r="4696" spans="12:13" x14ac:dyDescent="0.25">
      <c r="L4696" s="91"/>
      <c r="M4696"/>
    </row>
    <row r="4697" spans="12:13" x14ac:dyDescent="0.25">
      <c r="L4697" s="91"/>
      <c r="M4697"/>
    </row>
    <row r="4698" spans="12:13" x14ac:dyDescent="0.25">
      <c r="L4698" s="91"/>
      <c r="M4698"/>
    </row>
    <row r="4699" spans="12:13" x14ac:dyDescent="0.25">
      <c r="L4699" s="91"/>
      <c r="M4699"/>
    </row>
    <row r="4700" spans="12:13" x14ac:dyDescent="0.25">
      <c r="L4700" s="91"/>
      <c r="M4700"/>
    </row>
    <row r="4701" spans="12:13" x14ac:dyDescent="0.25">
      <c r="L4701" s="91"/>
      <c r="M4701"/>
    </row>
    <row r="4702" spans="12:13" x14ac:dyDescent="0.25">
      <c r="L4702" s="91"/>
      <c r="M4702"/>
    </row>
    <row r="4703" spans="12:13" x14ac:dyDescent="0.25">
      <c r="L4703" s="91"/>
      <c r="M4703"/>
    </row>
    <row r="4704" spans="12:13" x14ac:dyDescent="0.25">
      <c r="L4704" s="91"/>
      <c r="M4704"/>
    </row>
    <row r="4705" spans="12:13" x14ac:dyDescent="0.25">
      <c r="L4705" s="91"/>
      <c r="M4705"/>
    </row>
    <row r="4706" spans="12:13" x14ac:dyDescent="0.25">
      <c r="L4706" s="91"/>
      <c r="M4706"/>
    </row>
    <row r="4707" spans="12:13" x14ac:dyDescent="0.25">
      <c r="L4707" s="91"/>
      <c r="M4707"/>
    </row>
    <row r="4708" spans="12:13" x14ac:dyDescent="0.25">
      <c r="L4708" s="91"/>
      <c r="M4708"/>
    </row>
    <row r="4709" spans="12:13" x14ac:dyDescent="0.25">
      <c r="L4709" s="91"/>
      <c r="M4709"/>
    </row>
    <row r="4710" spans="12:13" x14ac:dyDescent="0.25">
      <c r="L4710" s="91"/>
      <c r="M4710"/>
    </row>
    <row r="4711" spans="12:13" x14ac:dyDescent="0.25">
      <c r="L4711" s="91"/>
      <c r="M4711"/>
    </row>
    <row r="4712" spans="12:13" x14ac:dyDescent="0.25">
      <c r="L4712" s="91"/>
      <c r="M4712"/>
    </row>
    <row r="4713" spans="12:13" x14ac:dyDescent="0.25">
      <c r="L4713" s="91"/>
      <c r="M4713"/>
    </row>
    <row r="4714" spans="12:13" x14ac:dyDescent="0.25">
      <c r="L4714" s="91"/>
      <c r="M4714"/>
    </row>
    <row r="4715" spans="12:13" x14ac:dyDescent="0.25">
      <c r="L4715" s="91"/>
      <c r="M4715"/>
    </row>
    <row r="4716" spans="12:13" x14ac:dyDescent="0.25">
      <c r="L4716" s="91"/>
      <c r="M4716"/>
    </row>
    <row r="4717" spans="12:13" x14ac:dyDescent="0.25">
      <c r="L4717" s="91"/>
      <c r="M4717"/>
    </row>
    <row r="4718" spans="12:13" x14ac:dyDescent="0.25">
      <c r="L4718" s="91"/>
      <c r="M4718"/>
    </row>
    <row r="4719" spans="12:13" x14ac:dyDescent="0.25">
      <c r="L4719" s="91"/>
      <c r="M4719"/>
    </row>
    <row r="4720" spans="12:13" x14ac:dyDescent="0.25">
      <c r="L4720" s="91"/>
      <c r="M4720"/>
    </row>
    <row r="4721" spans="12:13" x14ac:dyDescent="0.25">
      <c r="L4721" s="91"/>
      <c r="M4721"/>
    </row>
    <row r="4722" spans="12:13" x14ac:dyDescent="0.25">
      <c r="L4722" s="91"/>
      <c r="M4722"/>
    </row>
    <row r="4723" spans="12:13" x14ac:dyDescent="0.25">
      <c r="L4723" s="91"/>
      <c r="M4723"/>
    </row>
    <row r="4724" spans="12:13" x14ac:dyDescent="0.25">
      <c r="L4724" s="91"/>
      <c r="M4724"/>
    </row>
    <row r="4725" spans="12:13" x14ac:dyDescent="0.25">
      <c r="L4725" s="91"/>
      <c r="M4725"/>
    </row>
    <row r="4726" spans="12:13" x14ac:dyDescent="0.25">
      <c r="L4726" s="91"/>
      <c r="M4726"/>
    </row>
    <row r="4727" spans="12:13" x14ac:dyDescent="0.25">
      <c r="L4727" s="91"/>
      <c r="M4727"/>
    </row>
    <row r="4728" spans="12:13" x14ac:dyDescent="0.25">
      <c r="L4728" s="91"/>
      <c r="M4728"/>
    </row>
    <row r="4729" spans="12:13" x14ac:dyDescent="0.25">
      <c r="L4729" s="91"/>
      <c r="M4729"/>
    </row>
    <row r="4730" spans="12:13" x14ac:dyDescent="0.25">
      <c r="L4730" s="91"/>
      <c r="M4730"/>
    </row>
    <row r="4731" spans="12:13" x14ac:dyDescent="0.25">
      <c r="L4731" s="91"/>
      <c r="M4731"/>
    </row>
    <row r="4732" spans="12:13" x14ac:dyDescent="0.25">
      <c r="L4732" s="91"/>
      <c r="M4732"/>
    </row>
    <row r="4733" spans="12:13" x14ac:dyDescent="0.25">
      <c r="L4733" s="91"/>
      <c r="M4733"/>
    </row>
    <row r="4734" spans="12:13" x14ac:dyDescent="0.25">
      <c r="L4734" s="91"/>
      <c r="M4734"/>
    </row>
    <row r="4735" spans="12:13" x14ac:dyDescent="0.25">
      <c r="L4735" s="91"/>
      <c r="M4735"/>
    </row>
    <row r="4736" spans="12:13" x14ac:dyDescent="0.25">
      <c r="L4736" s="91"/>
      <c r="M4736"/>
    </row>
    <row r="4737" spans="12:13" x14ac:dyDescent="0.25">
      <c r="L4737" s="91"/>
      <c r="M4737"/>
    </row>
    <row r="4738" spans="12:13" x14ac:dyDescent="0.25">
      <c r="L4738" s="91"/>
      <c r="M4738"/>
    </row>
    <row r="4739" spans="12:13" x14ac:dyDescent="0.25">
      <c r="L4739" s="91"/>
      <c r="M4739"/>
    </row>
    <row r="4740" spans="12:13" x14ac:dyDescent="0.25">
      <c r="L4740" s="91"/>
      <c r="M4740"/>
    </row>
    <row r="4741" spans="12:13" x14ac:dyDescent="0.25">
      <c r="L4741" s="91"/>
      <c r="M4741"/>
    </row>
    <row r="4742" spans="12:13" x14ac:dyDescent="0.25">
      <c r="L4742" s="91"/>
      <c r="M4742"/>
    </row>
    <row r="4743" spans="12:13" x14ac:dyDescent="0.25">
      <c r="L4743" s="91"/>
      <c r="M4743"/>
    </row>
    <row r="4744" spans="12:13" x14ac:dyDescent="0.25">
      <c r="L4744" s="91"/>
      <c r="M4744"/>
    </row>
    <row r="4745" spans="12:13" x14ac:dyDescent="0.25">
      <c r="L4745" s="91"/>
      <c r="M4745"/>
    </row>
    <row r="4746" spans="12:13" x14ac:dyDescent="0.25">
      <c r="L4746" s="91"/>
      <c r="M4746"/>
    </row>
    <row r="4747" spans="12:13" x14ac:dyDescent="0.25">
      <c r="L4747" s="91"/>
      <c r="M4747"/>
    </row>
    <row r="4748" spans="12:13" x14ac:dyDescent="0.25">
      <c r="L4748" s="91"/>
      <c r="M4748"/>
    </row>
    <row r="4749" spans="12:13" x14ac:dyDescent="0.25">
      <c r="L4749" s="91"/>
      <c r="M4749"/>
    </row>
    <row r="4750" spans="12:13" x14ac:dyDescent="0.25">
      <c r="L4750" s="91"/>
      <c r="M4750"/>
    </row>
    <row r="4751" spans="12:13" x14ac:dyDescent="0.25">
      <c r="L4751" s="91"/>
      <c r="M4751"/>
    </row>
    <row r="4752" spans="12:13" x14ac:dyDescent="0.25">
      <c r="L4752" s="91"/>
      <c r="M4752"/>
    </row>
    <row r="4753" spans="12:13" x14ac:dyDescent="0.25">
      <c r="L4753" s="91"/>
      <c r="M4753"/>
    </row>
    <row r="4754" spans="12:13" x14ac:dyDescent="0.25">
      <c r="L4754" s="91"/>
      <c r="M4754"/>
    </row>
    <row r="4755" spans="12:13" x14ac:dyDescent="0.25">
      <c r="L4755" s="91"/>
      <c r="M4755"/>
    </row>
    <row r="4756" spans="12:13" x14ac:dyDescent="0.25">
      <c r="L4756" s="91"/>
      <c r="M4756"/>
    </row>
    <row r="4757" spans="12:13" x14ac:dyDescent="0.25">
      <c r="L4757" s="91"/>
      <c r="M4757"/>
    </row>
    <row r="4758" spans="12:13" x14ac:dyDescent="0.25">
      <c r="L4758" s="91"/>
      <c r="M4758"/>
    </row>
    <row r="4759" spans="12:13" x14ac:dyDescent="0.25">
      <c r="L4759" s="91"/>
      <c r="M4759"/>
    </row>
    <row r="4760" spans="12:13" x14ac:dyDescent="0.25">
      <c r="L4760" s="91"/>
      <c r="M4760"/>
    </row>
    <row r="4761" spans="12:13" x14ac:dyDescent="0.25">
      <c r="L4761" s="91"/>
      <c r="M4761"/>
    </row>
    <row r="4762" spans="12:13" x14ac:dyDescent="0.25">
      <c r="L4762" s="91"/>
      <c r="M4762"/>
    </row>
    <row r="4763" spans="12:13" x14ac:dyDescent="0.25">
      <c r="L4763" s="91"/>
      <c r="M4763"/>
    </row>
    <row r="4764" spans="12:13" x14ac:dyDescent="0.25">
      <c r="L4764" s="91"/>
      <c r="M4764"/>
    </row>
    <row r="4765" spans="12:13" x14ac:dyDescent="0.25">
      <c r="L4765" s="91"/>
      <c r="M4765"/>
    </row>
    <row r="4766" spans="12:13" x14ac:dyDescent="0.25">
      <c r="L4766" s="91"/>
      <c r="M4766"/>
    </row>
    <row r="4767" spans="12:13" x14ac:dyDescent="0.25">
      <c r="L4767" s="91"/>
      <c r="M4767"/>
    </row>
    <row r="4768" spans="12:13" x14ac:dyDescent="0.25">
      <c r="L4768" s="91"/>
      <c r="M4768"/>
    </row>
    <row r="4769" spans="12:13" x14ac:dyDescent="0.25">
      <c r="L4769" s="91"/>
      <c r="M4769"/>
    </row>
    <row r="4770" spans="12:13" x14ac:dyDescent="0.25">
      <c r="L4770" s="91"/>
      <c r="M4770"/>
    </row>
    <row r="4771" spans="12:13" x14ac:dyDescent="0.25">
      <c r="L4771" s="91"/>
      <c r="M4771"/>
    </row>
    <row r="4772" spans="12:13" x14ac:dyDescent="0.25">
      <c r="L4772" s="91"/>
      <c r="M4772"/>
    </row>
    <row r="4773" spans="12:13" x14ac:dyDescent="0.25">
      <c r="L4773" s="91"/>
      <c r="M4773"/>
    </row>
    <row r="4774" spans="12:13" x14ac:dyDescent="0.25">
      <c r="L4774" s="91"/>
      <c r="M4774"/>
    </row>
    <row r="4775" spans="12:13" x14ac:dyDescent="0.25">
      <c r="L4775" s="91"/>
      <c r="M4775"/>
    </row>
    <row r="4776" spans="12:13" x14ac:dyDescent="0.25">
      <c r="L4776" s="91"/>
      <c r="M4776"/>
    </row>
    <row r="4777" spans="12:13" x14ac:dyDescent="0.25">
      <c r="L4777" s="91"/>
      <c r="M4777"/>
    </row>
    <row r="4778" spans="12:13" x14ac:dyDescent="0.25">
      <c r="L4778" s="91"/>
      <c r="M4778"/>
    </row>
    <row r="4779" spans="12:13" x14ac:dyDescent="0.25">
      <c r="L4779" s="91"/>
      <c r="M4779"/>
    </row>
    <row r="4780" spans="12:13" x14ac:dyDescent="0.25">
      <c r="L4780" s="91"/>
      <c r="M4780"/>
    </row>
    <row r="4781" spans="12:13" x14ac:dyDescent="0.25">
      <c r="L4781" s="91"/>
      <c r="M4781"/>
    </row>
    <row r="4782" spans="12:13" x14ac:dyDescent="0.25">
      <c r="L4782" s="91"/>
      <c r="M4782"/>
    </row>
    <row r="4783" spans="12:13" x14ac:dyDescent="0.25">
      <c r="L4783" s="91"/>
      <c r="M4783"/>
    </row>
    <row r="4784" spans="12:13" x14ac:dyDescent="0.25">
      <c r="L4784" s="91"/>
      <c r="M4784"/>
    </row>
    <row r="4785" spans="12:13" x14ac:dyDescent="0.25">
      <c r="L4785" s="91"/>
      <c r="M4785"/>
    </row>
    <row r="4786" spans="12:13" x14ac:dyDescent="0.25">
      <c r="L4786" s="91"/>
      <c r="M4786"/>
    </row>
    <row r="4787" spans="12:13" x14ac:dyDescent="0.25">
      <c r="L4787" s="91"/>
      <c r="M4787"/>
    </row>
    <row r="4788" spans="12:13" x14ac:dyDescent="0.25">
      <c r="L4788" s="91"/>
      <c r="M4788"/>
    </row>
    <row r="4789" spans="12:13" x14ac:dyDescent="0.25">
      <c r="L4789" s="91"/>
      <c r="M4789"/>
    </row>
    <row r="4790" spans="12:13" x14ac:dyDescent="0.25">
      <c r="L4790" s="91"/>
      <c r="M4790"/>
    </row>
    <row r="4791" spans="12:13" x14ac:dyDescent="0.25">
      <c r="L4791" s="91"/>
      <c r="M4791"/>
    </row>
    <row r="4792" spans="12:13" x14ac:dyDescent="0.25">
      <c r="L4792" s="91"/>
      <c r="M4792"/>
    </row>
    <row r="4793" spans="12:13" x14ac:dyDescent="0.25">
      <c r="L4793" s="91"/>
      <c r="M4793"/>
    </row>
    <row r="4794" spans="12:13" x14ac:dyDescent="0.25">
      <c r="L4794" s="91"/>
      <c r="M4794"/>
    </row>
    <row r="4795" spans="12:13" x14ac:dyDescent="0.25">
      <c r="L4795" s="91"/>
      <c r="M4795"/>
    </row>
    <row r="4796" spans="12:13" x14ac:dyDescent="0.25">
      <c r="L4796" s="91"/>
      <c r="M4796"/>
    </row>
    <row r="4797" spans="12:13" x14ac:dyDescent="0.25">
      <c r="L4797" s="91"/>
      <c r="M4797"/>
    </row>
    <row r="4798" spans="12:13" x14ac:dyDescent="0.25">
      <c r="L4798" s="91"/>
      <c r="M4798"/>
    </row>
    <row r="4799" spans="12:13" x14ac:dyDescent="0.25">
      <c r="L4799" s="91"/>
      <c r="M4799"/>
    </row>
    <row r="4800" spans="12:13" x14ac:dyDescent="0.25">
      <c r="L4800" s="91"/>
      <c r="M4800"/>
    </row>
    <row r="4801" spans="12:13" x14ac:dyDescent="0.25">
      <c r="L4801" s="91"/>
      <c r="M4801"/>
    </row>
    <row r="4802" spans="12:13" x14ac:dyDescent="0.25">
      <c r="L4802" s="91"/>
      <c r="M4802"/>
    </row>
    <row r="4803" spans="12:13" x14ac:dyDescent="0.25">
      <c r="L4803" s="91"/>
      <c r="M4803"/>
    </row>
    <row r="4804" spans="12:13" x14ac:dyDescent="0.25">
      <c r="L4804" s="91"/>
      <c r="M4804"/>
    </row>
    <row r="4805" spans="12:13" x14ac:dyDescent="0.25">
      <c r="L4805" s="91"/>
      <c r="M4805"/>
    </row>
    <row r="4806" spans="12:13" x14ac:dyDescent="0.25">
      <c r="L4806" s="91"/>
      <c r="M4806"/>
    </row>
    <row r="4807" spans="12:13" x14ac:dyDescent="0.25">
      <c r="L4807" s="91"/>
      <c r="M4807"/>
    </row>
    <row r="4808" spans="12:13" x14ac:dyDescent="0.25">
      <c r="L4808" s="91"/>
      <c r="M4808"/>
    </row>
    <row r="4809" spans="12:13" x14ac:dyDescent="0.25">
      <c r="L4809" s="91"/>
      <c r="M4809"/>
    </row>
    <row r="4810" spans="12:13" x14ac:dyDescent="0.25">
      <c r="L4810" s="91"/>
      <c r="M4810"/>
    </row>
    <row r="4811" spans="12:13" x14ac:dyDescent="0.25">
      <c r="L4811" s="91"/>
      <c r="M4811"/>
    </row>
    <row r="4812" spans="12:13" x14ac:dyDescent="0.25">
      <c r="L4812" s="91"/>
      <c r="M4812"/>
    </row>
    <row r="4813" spans="12:13" x14ac:dyDescent="0.25">
      <c r="L4813" s="91"/>
      <c r="M4813"/>
    </row>
    <row r="4814" spans="12:13" x14ac:dyDescent="0.25">
      <c r="L4814" s="91"/>
      <c r="M4814"/>
    </row>
    <row r="4815" spans="12:13" x14ac:dyDescent="0.25">
      <c r="L4815" s="91"/>
      <c r="M4815"/>
    </row>
    <row r="4816" spans="12:13" x14ac:dyDescent="0.25">
      <c r="L4816" s="91"/>
      <c r="M4816"/>
    </row>
    <row r="4817" spans="12:13" x14ac:dyDescent="0.25">
      <c r="L4817" s="91"/>
      <c r="M4817"/>
    </row>
    <row r="4818" spans="12:13" x14ac:dyDescent="0.25">
      <c r="L4818" s="91"/>
      <c r="M4818"/>
    </row>
    <row r="4819" spans="12:13" x14ac:dyDescent="0.25">
      <c r="L4819" s="91"/>
      <c r="M4819"/>
    </row>
    <row r="4820" spans="12:13" x14ac:dyDescent="0.25">
      <c r="L4820" s="91"/>
      <c r="M4820"/>
    </row>
    <row r="4821" spans="12:13" x14ac:dyDescent="0.25">
      <c r="L4821" s="91"/>
      <c r="M4821"/>
    </row>
    <row r="4822" spans="12:13" x14ac:dyDescent="0.25">
      <c r="L4822" s="91"/>
      <c r="M4822"/>
    </row>
    <row r="4823" spans="12:13" x14ac:dyDescent="0.25">
      <c r="L4823" s="91"/>
      <c r="M4823"/>
    </row>
    <row r="4824" spans="12:13" x14ac:dyDescent="0.25">
      <c r="L4824" s="91"/>
      <c r="M4824"/>
    </row>
    <row r="4825" spans="12:13" x14ac:dyDescent="0.25">
      <c r="L4825" s="91"/>
      <c r="M4825"/>
    </row>
    <row r="4826" spans="12:13" x14ac:dyDescent="0.25">
      <c r="L4826" s="91"/>
      <c r="M4826"/>
    </row>
    <row r="4827" spans="12:13" x14ac:dyDescent="0.25">
      <c r="L4827" s="91"/>
      <c r="M4827"/>
    </row>
    <row r="4828" spans="12:13" x14ac:dyDescent="0.25">
      <c r="L4828" s="91"/>
      <c r="M4828"/>
    </row>
    <row r="4829" spans="12:13" x14ac:dyDescent="0.25">
      <c r="L4829" s="91"/>
      <c r="M4829"/>
    </row>
    <row r="4830" spans="12:13" x14ac:dyDescent="0.25">
      <c r="L4830" s="91"/>
      <c r="M4830"/>
    </row>
    <row r="4831" spans="12:13" x14ac:dyDescent="0.25">
      <c r="L4831" s="91"/>
      <c r="M4831"/>
    </row>
    <row r="4832" spans="12:13" x14ac:dyDescent="0.25">
      <c r="L4832" s="91"/>
      <c r="M4832"/>
    </row>
    <row r="4833" spans="12:13" x14ac:dyDescent="0.25">
      <c r="L4833" s="91"/>
      <c r="M4833"/>
    </row>
    <row r="4834" spans="12:13" x14ac:dyDescent="0.25">
      <c r="L4834" s="91"/>
      <c r="M4834"/>
    </row>
    <row r="4835" spans="12:13" x14ac:dyDescent="0.25">
      <c r="L4835" s="91"/>
      <c r="M4835"/>
    </row>
    <row r="4836" spans="12:13" x14ac:dyDescent="0.25">
      <c r="L4836" s="91"/>
      <c r="M4836"/>
    </row>
    <row r="4837" spans="12:13" x14ac:dyDescent="0.25">
      <c r="L4837" s="91"/>
      <c r="M4837"/>
    </row>
    <row r="4838" spans="12:13" x14ac:dyDescent="0.25">
      <c r="L4838" s="91"/>
      <c r="M4838"/>
    </row>
    <row r="4839" spans="12:13" x14ac:dyDescent="0.25">
      <c r="L4839" s="91"/>
      <c r="M4839"/>
    </row>
    <row r="4840" spans="12:13" x14ac:dyDescent="0.25">
      <c r="L4840" s="91"/>
      <c r="M4840"/>
    </row>
    <row r="4841" spans="12:13" x14ac:dyDescent="0.25">
      <c r="L4841" s="91"/>
      <c r="M4841"/>
    </row>
    <row r="4842" spans="12:13" x14ac:dyDescent="0.25">
      <c r="L4842" s="91"/>
      <c r="M4842"/>
    </row>
    <row r="4843" spans="12:13" x14ac:dyDescent="0.25">
      <c r="L4843" s="91"/>
      <c r="M4843"/>
    </row>
    <row r="4844" spans="12:13" x14ac:dyDescent="0.25">
      <c r="L4844" s="91"/>
      <c r="M4844"/>
    </row>
    <row r="4845" spans="12:13" x14ac:dyDescent="0.25">
      <c r="L4845" s="91"/>
      <c r="M4845"/>
    </row>
    <row r="4846" spans="12:13" x14ac:dyDescent="0.25">
      <c r="L4846" s="91"/>
      <c r="M4846"/>
    </row>
    <row r="4847" spans="12:13" x14ac:dyDescent="0.25">
      <c r="L4847" s="91"/>
      <c r="M4847"/>
    </row>
    <row r="4848" spans="12:13" x14ac:dyDescent="0.25">
      <c r="L4848" s="91"/>
      <c r="M4848"/>
    </row>
    <row r="4849" spans="12:13" x14ac:dyDescent="0.25">
      <c r="L4849" s="91"/>
      <c r="M4849"/>
    </row>
    <row r="4850" spans="12:13" x14ac:dyDescent="0.25">
      <c r="L4850" s="91"/>
      <c r="M4850"/>
    </row>
    <row r="4851" spans="12:13" x14ac:dyDescent="0.25">
      <c r="L4851" s="91"/>
      <c r="M4851"/>
    </row>
    <row r="4852" spans="12:13" x14ac:dyDescent="0.25">
      <c r="L4852" s="91"/>
      <c r="M4852"/>
    </row>
    <row r="4853" spans="12:13" x14ac:dyDescent="0.25">
      <c r="L4853" s="91"/>
      <c r="M4853"/>
    </row>
    <row r="4854" spans="12:13" x14ac:dyDescent="0.25">
      <c r="L4854" s="91"/>
      <c r="M4854"/>
    </row>
    <row r="4855" spans="12:13" x14ac:dyDescent="0.25">
      <c r="L4855" s="91"/>
      <c r="M4855"/>
    </row>
    <row r="4856" spans="12:13" x14ac:dyDescent="0.25">
      <c r="L4856" s="91"/>
      <c r="M4856"/>
    </row>
    <row r="4857" spans="12:13" x14ac:dyDescent="0.25">
      <c r="L4857" s="91"/>
      <c r="M4857"/>
    </row>
    <row r="4858" spans="12:13" x14ac:dyDescent="0.25">
      <c r="L4858" s="91"/>
      <c r="M4858"/>
    </row>
    <row r="4859" spans="12:13" x14ac:dyDescent="0.25">
      <c r="L4859" s="91"/>
      <c r="M4859"/>
    </row>
    <row r="4860" spans="12:13" x14ac:dyDescent="0.25">
      <c r="L4860" s="91"/>
      <c r="M4860"/>
    </row>
    <row r="4861" spans="12:13" x14ac:dyDescent="0.25">
      <c r="L4861" s="91"/>
      <c r="M4861"/>
    </row>
    <row r="4862" spans="12:13" x14ac:dyDescent="0.25">
      <c r="L4862" s="91"/>
      <c r="M4862"/>
    </row>
    <row r="4863" spans="12:13" x14ac:dyDescent="0.25">
      <c r="L4863" s="91"/>
      <c r="M4863"/>
    </row>
    <row r="4864" spans="12:13" x14ac:dyDescent="0.25">
      <c r="L4864" s="91"/>
      <c r="M4864"/>
    </row>
    <row r="4865" spans="12:13" x14ac:dyDescent="0.25">
      <c r="L4865" s="91"/>
      <c r="M4865"/>
    </row>
    <row r="4866" spans="12:13" x14ac:dyDescent="0.25">
      <c r="L4866" s="91"/>
      <c r="M4866"/>
    </row>
    <row r="4867" spans="12:13" x14ac:dyDescent="0.25">
      <c r="L4867" s="91"/>
      <c r="M4867"/>
    </row>
    <row r="4868" spans="12:13" x14ac:dyDescent="0.25">
      <c r="L4868" s="91"/>
      <c r="M4868"/>
    </row>
    <row r="4869" spans="12:13" x14ac:dyDescent="0.25">
      <c r="L4869" s="91"/>
      <c r="M4869"/>
    </row>
    <row r="4870" spans="12:13" x14ac:dyDescent="0.25">
      <c r="L4870" s="91"/>
      <c r="M4870"/>
    </row>
    <row r="4871" spans="12:13" x14ac:dyDescent="0.25">
      <c r="L4871" s="91"/>
      <c r="M4871"/>
    </row>
    <row r="4872" spans="12:13" x14ac:dyDescent="0.25">
      <c r="L4872" s="91"/>
      <c r="M4872"/>
    </row>
    <row r="4873" spans="12:13" x14ac:dyDescent="0.25">
      <c r="L4873" s="91"/>
      <c r="M4873"/>
    </row>
    <row r="4874" spans="12:13" x14ac:dyDescent="0.25">
      <c r="L4874" s="91"/>
      <c r="M4874"/>
    </row>
    <row r="4875" spans="12:13" x14ac:dyDescent="0.25">
      <c r="L4875" s="91"/>
      <c r="M4875"/>
    </row>
    <row r="4876" spans="12:13" x14ac:dyDescent="0.25">
      <c r="L4876" s="91"/>
      <c r="M4876"/>
    </row>
    <row r="4877" spans="12:13" x14ac:dyDescent="0.25">
      <c r="L4877" s="91"/>
      <c r="M4877"/>
    </row>
    <row r="4878" spans="12:13" x14ac:dyDescent="0.25">
      <c r="L4878" s="91"/>
      <c r="M4878"/>
    </row>
    <row r="4879" spans="12:13" x14ac:dyDescent="0.25">
      <c r="L4879" s="91"/>
      <c r="M4879"/>
    </row>
    <row r="4880" spans="12:13" x14ac:dyDescent="0.25">
      <c r="L4880" s="91"/>
      <c r="M4880"/>
    </row>
    <row r="4881" spans="12:13" x14ac:dyDescent="0.25">
      <c r="L4881" s="91"/>
      <c r="M4881"/>
    </row>
    <row r="4882" spans="12:13" x14ac:dyDescent="0.25">
      <c r="L4882" s="91"/>
      <c r="M4882"/>
    </row>
    <row r="4883" spans="12:13" x14ac:dyDescent="0.25">
      <c r="L4883" s="91"/>
      <c r="M4883"/>
    </row>
    <row r="4884" spans="12:13" x14ac:dyDescent="0.25">
      <c r="L4884" s="91"/>
      <c r="M4884"/>
    </row>
    <row r="4885" spans="12:13" x14ac:dyDescent="0.25">
      <c r="L4885" s="91"/>
      <c r="M4885"/>
    </row>
    <row r="4886" spans="12:13" x14ac:dyDescent="0.25">
      <c r="L4886" s="91"/>
      <c r="M4886"/>
    </row>
    <row r="4887" spans="12:13" x14ac:dyDescent="0.25">
      <c r="L4887" s="91"/>
      <c r="M4887"/>
    </row>
    <row r="4888" spans="12:13" x14ac:dyDescent="0.25">
      <c r="L4888" s="91"/>
      <c r="M4888"/>
    </row>
    <row r="4889" spans="12:13" x14ac:dyDescent="0.25">
      <c r="L4889" s="91"/>
      <c r="M4889"/>
    </row>
    <row r="4890" spans="12:13" x14ac:dyDescent="0.25">
      <c r="L4890" s="91"/>
      <c r="M4890"/>
    </row>
    <row r="4891" spans="12:13" x14ac:dyDescent="0.25">
      <c r="L4891" s="91"/>
      <c r="M4891"/>
    </row>
    <row r="4892" spans="12:13" x14ac:dyDescent="0.25">
      <c r="L4892" s="91"/>
      <c r="M4892"/>
    </row>
    <row r="4893" spans="12:13" x14ac:dyDescent="0.25">
      <c r="L4893" s="91"/>
      <c r="M4893"/>
    </row>
    <row r="4894" spans="12:13" x14ac:dyDescent="0.25">
      <c r="L4894" s="91"/>
      <c r="M4894"/>
    </row>
    <row r="4895" spans="12:13" x14ac:dyDescent="0.25">
      <c r="L4895" s="91"/>
      <c r="M4895"/>
    </row>
    <row r="4896" spans="12:13" x14ac:dyDescent="0.25">
      <c r="L4896" s="91"/>
      <c r="M4896"/>
    </row>
    <row r="4897" spans="12:13" x14ac:dyDescent="0.25">
      <c r="L4897" s="91"/>
      <c r="M4897"/>
    </row>
    <row r="4898" spans="12:13" x14ac:dyDescent="0.25">
      <c r="L4898" s="91"/>
      <c r="M4898"/>
    </row>
    <row r="4899" spans="12:13" x14ac:dyDescent="0.25">
      <c r="L4899" s="91"/>
      <c r="M4899"/>
    </row>
    <row r="4900" spans="12:13" x14ac:dyDescent="0.25">
      <c r="L4900" s="91"/>
      <c r="M4900"/>
    </row>
    <row r="4901" spans="12:13" x14ac:dyDescent="0.25">
      <c r="L4901" s="91"/>
      <c r="M4901"/>
    </row>
    <row r="4902" spans="12:13" x14ac:dyDescent="0.25">
      <c r="L4902" s="91"/>
      <c r="M4902"/>
    </row>
    <row r="4903" spans="12:13" x14ac:dyDescent="0.25">
      <c r="L4903" s="91"/>
      <c r="M4903"/>
    </row>
    <row r="4904" spans="12:13" x14ac:dyDescent="0.25">
      <c r="L4904" s="91"/>
      <c r="M4904"/>
    </row>
    <row r="4905" spans="12:13" x14ac:dyDescent="0.25">
      <c r="L4905" s="91"/>
      <c r="M4905"/>
    </row>
    <row r="4906" spans="12:13" x14ac:dyDescent="0.25">
      <c r="L4906" s="91"/>
      <c r="M4906"/>
    </row>
    <row r="4907" spans="12:13" x14ac:dyDescent="0.25">
      <c r="L4907" s="91"/>
      <c r="M4907"/>
    </row>
    <row r="4908" spans="12:13" x14ac:dyDescent="0.25">
      <c r="L4908" s="91"/>
      <c r="M4908"/>
    </row>
    <row r="4909" spans="12:13" x14ac:dyDescent="0.25">
      <c r="L4909" s="91"/>
      <c r="M4909"/>
    </row>
    <row r="4910" spans="12:13" x14ac:dyDescent="0.25">
      <c r="L4910" s="91"/>
      <c r="M4910"/>
    </row>
    <row r="4911" spans="12:13" x14ac:dyDescent="0.25">
      <c r="L4911" s="91"/>
      <c r="M4911"/>
    </row>
    <row r="4912" spans="12:13" x14ac:dyDescent="0.25">
      <c r="L4912" s="91"/>
      <c r="M4912"/>
    </row>
    <row r="4913" spans="12:13" x14ac:dyDescent="0.25">
      <c r="L4913" s="91"/>
      <c r="M4913"/>
    </row>
    <row r="4914" spans="12:13" x14ac:dyDescent="0.25">
      <c r="L4914" s="91"/>
      <c r="M4914"/>
    </row>
    <row r="4915" spans="12:13" x14ac:dyDescent="0.25">
      <c r="L4915" s="91"/>
      <c r="M4915"/>
    </row>
    <row r="4916" spans="12:13" x14ac:dyDescent="0.25">
      <c r="L4916" s="91"/>
      <c r="M4916"/>
    </row>
    <row r="4917" spans="12:13" x14ac:dyDescent="0.25">
      <c r="L4917" s="91"/>
      <c r="M4917"/>
    </row>
    <row r="4918" spans="12:13" x14ac:dyDescent="0.25">
      <c r="L4918" s="91"/>
      <c r="M4918"/>
    </row>
    <row r="4919" spans="12:13" x14ac:dyDescent="0.25">
      <c r="L4919" s="91"/>
      <c r="M4919"/>
    </row>
    <row r="4920" spans="12:13" x14ac:dyDescent="0.25">
      <c r="L4920" s="91"/>
      <c r="M4920"/>
    </row>
    <row r="4921" spans="12:13" x14ac:dyDescent="0.25">
      <c r="L4921" s="91"/>
      <c r="M4921"/>
    </row>
    <row r="4922" spans="12:13" x14ac:dyDescent="0.25">
      <c r="L4922" s="91"/>
      <c r="M4922"/>
    </row>
    <row r="4923" spans="12:13" x14ac:dyDescent="0.25">
      <c r="L4923" s="91"/>
      <c r="M4923"/>
    </row>
    <row r="4924" spans="12:13" x14ac:dyDescent="0.25">
      <c r="L4924" s="91"/>
      <c r="M4924"/>
    </row>
    <row r="4925" spans="12:13" x14ac:dyDescent="0.25">
      <c r="L4925" s="91"/>
      <c r="M4925"/>
    </row>
    <row r="4926" spans="12:13" x14ac:dyDescent="0.25">
      <c r="L4926" s="91"/>
      <c r="M4926"/>
    </row>
    <row r="4927" spans="12:13" x14ac:dyDescent="0.25">
      <c r="L4927" s="91"/>
      <c r="M4927"/>
    </row>
    <row r="4928" spans="12:13" x14ac:dyDescent="0.25">
      <c r="L4928" s="91"/>
      <c r="M4928"/>
    </row>
    <row r="4929" spans="12:13" x14ac:dyDescent="0.25">
      <c r="L4929" s="91"/>
      <c r="M4929"/>
    </row>
    <row r="4930" spans="12:13" x14ac:dyDescent="0.25">
      <c r="L4930" s="91"/>
      <c r="M4930"/>
    </row>
    <row r="4931" spans="12:13" x14ac:dyDescent="0.25">
      <c r="L4931" s="91"/>
      <c r="M4931"/>
    </row>
    <row r="4932" spans="12:13" x14ac:dyDescent="0.25">
      <c r="L4932" s="91"/>
      <c r="M4932"/>
    </row>
    <row r="4933" spans="12:13" x14ac:dyDescent="0.25">
      <c r="L4933" s="91"/>
      <c r="M4933"/>
    </row>
    <row r="4934" spans="12:13" x14ac:dyDescent="0.25">
      <c r="L4934" s="91"/>
      <c r="M4934"/>
    </row>
    <row r="4935" spans="12:13" x14ac:dyDescent="0.25">
      <c r="L4935" s="91"/>
      <c r="M4935"/>
    </row>
    <row r="4936" spans="12:13" x14ac:dyDescent="0.25">
      <c r="L4936" s="91"/>
      <c r="M4936"/>
    </row>
    <row r="4937" spans="12:13" x14ac:dyDescent="0.25">
      <c r="L4937" s="91"/>
      <c r="M4937"/>
    </row>
    <row r="4938" spans="12:13" x14ac:dyDescent="0.25">
      <c r="L4938" s="91"/>
      <c r="M4938"/>
    </row>
    <row r="4939" spans="12:13" x14ac:dyDescent="0.25">
      <c r="L4939" s="91"/>
      <c r="M4939"/>
    </row>
    <row r="4940" spans="12:13" x14ac:dyDescent="0.25">
      <c r="L4940" s="91"/>
      <c r="M4940"/>
    </row>
    <row r="4941" spans="12:13" x14ac:dyDescent="0.25">
      <c r="L4941" s="91"/>
      <c r="M4941"/>
    </row>
    <row r="4942" spans="12:13" x14ac:dyDescent="0.25">
      <c r="L4942" s="91"/>
      <c r="M4942"/>
    </row>
    <row r="4943" spans="12:13" x14ac:dyDescent="0.25">
      <c r="L4943" s="91"/>
      <c r="M4943"/>
    </row>
    <row r="4944" spans="12:13" x14ac:dyDescent="0.25">
      <c r="L4944" s="91"/>
      <c r="M4944"/>
    </row>
    <row r="4945" spans="12:13" x14ac:dyDescent="0.25">
      <c r="L4945" s="91"/>
      <c r="M4945"/>
    </row>
    <row r="4946" spans="12:13" x14ac:dyDescent="0.25">
      <c r="L4946" s="91"/>
      <c r="M4946"/>
    </row>
    <row r="4947" spans="12:13" x14ac:dyDescent="0.25">
      <c r="L4947" s="91"/>
      <c r="M4947"/>
    </row>
    <row r="4948" spans="12:13" x14ac:dyDescent="0.25">
      <c r="L4948" s="91"/>
      <c r="M4948"/>
    </row>
    <row r="4949" spans="12:13" x14ac:dyDescent="0.25">
      <c r="L4949" s="91"/>
      <c r="M4949"/>
    </row>
    <row r="4950" spans="12:13" x14ac:dyDescent="0.25">
      <c r="L4950" s="91"/>
      <c r="M4950"/>
    </row>
    <row r="4951" spans="12:13" x14ac:dyDescent="0.25">
      <c r="L4951" s="91"/>
      <c r="M4951"/>
    </row>
    <row r="4952" spans="12:13" x14ac:dyDescent="0.25">
      <c r="L4952" s="91"/>
      <c r="M4952"/>
    </row>
    <row r="4953" spans="12:13" x14ac:dyDescent="0.25">
      <c r="L4953" s="91"/>
      <c r="M4953"/>
    </row>
    <row r="4954" spans="12:13" x14ac:dyDescent="0.25">
      <c r="L4954" s="91"/>
      <c r="M4954"/>
    </row>
    <row r="4955" spans="12:13" x14ac:dyDescent="0.25">
      <c r="L4955" s="91"/>
      <c r="M4955"/>
    </row>
    <row r="4956" spans="12:13" x14ac:dyDescent="0.25">
      <c r="L4956" s="91"/>
      <c r="M4956"/>
    </row>
    <row r="4957" spans="12:13" x14ac:dyDescent="0.25">
      <c r="L4957" s="91"/>
      <c r="M4957"/>
    </row>
    <row r="4958" spans="12:13" x14ac:dyDescent="0.25">
      <c r="L4958" s="91"/>
      <c r="M4958"/>
    </row>
    <row r="4959" spans="12:13" x14ac:dyDescent="0.25">
      <c r="L4959" s="91"/>
      <c r="M4959"/>
    </row>
    <row r="4960" spans="12:13" x14ac:dyDescent="0.25">
      <c r="L4960" s="91"/>
      <c r="M4960"/>
    </row>
    <row r="4961" spans="12:13" x14ac:dyDescent="0.25">
      <c r="L4961" s="91"/>
      <c r="M4961"/>
    </row>
    <row r="4962" spans="12:13" x14ac:dyDescent="0.25">
      <c r="L4962" s="91"/>
      <c r="M4962"/>
    </row>
    <row r="4963" spans="12:13" x14ac:dyDescent="0.25">
      <c r="L4963" s="91"/>
      <c r="M4963"/>
    </row>
    <row r="4964" spans="12:13" x14ac:dyDescent="0.25">
      <c r="L4964" s="91"/>
      <c r="M4964"/>
    </row>
    <row r="4965" spans="12:13" x14ac:dyDescent="0.25">
      <c r="L4965" s="91"/>
      <c r="M4965"/>
    </row>
    <row r="4966" spans="12:13" x14ac:dyDescent="0.25">
      <c r="L4966" s="91"/>
      <c r="M4966"/>
    </row>
    <row r="4967" spans="12:13" x14ac:dyDescent="0.25">
      <c r="L4967" s="91"/>
      <c r="M4967"/>
    </row>
    <row r="4968" spans="12:13" x14ac:dyDescent="0.25">
      <c r="L4968" s="91"/>
      <c r="M4968"/>
    </row>
    <row r="4969" spans="12:13" x14ac:dyDescent="0.25">
      <c r="L4969" s="91"/>
      <c r="M4969"/>
    </row>
    <row r="4970" spans="12:13" x14ac:dyDescent="0.25">
      <c r="L4970" s="91"/>
      <c r="M4970"/>
    </row>
    <row r="4971" spans="12:13" x14ac:dyDescent="0.25">
      <c r="L4971" s="91"/>
      <c r="M4971"/>
    </row>
    <row r="4972" spans="12:13" x14ac:dyDescent="0.25">
      <c r="L4972" s="91"/>
      <c r="M4972"/>
    </row>
    <row r="4973" spans="12:13" x14ac:dyDescent="0.25">
      <c r="L4973" s="91"/>
      <c r="M4973"/>
    </row>
    <row r="4974" spans="12:13" x14ac:dyDescent="0.25">
      <c r="L4974" s="91"/>
      <c r="M4974"/>
    </row>
    <row r="4975" spans="12:13" x14ac:dyDescent="0.25">
      <c r="L4975" s="91"/>
      <c r="M4975"/>
    </row>
    <row r="4976" spans="12:13" x14ac:dyDescent="0.25">
      <c r="L4976" s="91"/>
      <c r="M4976"/>
    </row>
    <row r="4977" spans="12:13" x14ac:dyDescent="0.25">
      <c r="L4977" s="91"/>
      <c r="M4977"/>
    </row>
    <row r="4978" spans="12:13" x14ac:dyDescent="0.25">
      <c r="L4978" s="91"/>
      <c r="M4978"/>
    </row>
    <row r="4979" spans="12:13" x14ac:dyDescent="0.25">
      <c r="L4979" s="91"/>
      <c r="M4979"/>
    </row>
    <row r="4980" spans="12:13" x14ac:dyDescent="0.25">
      <c r="L4980" s="91"/>
      <c r="M4980"/>
    </row>
    <row r="4981" spans="12:13" x14ac:dyDescent="0.25">
      <c r="L4981" s="91"/>
      <c r="M4981"/>
    </row>
    <row r="4982" spans="12:13" x14ac:dyDescent="0.25">
      <c r="L4982" s="91"/>
      <c r="M4982"/>
    </row>
    <row r="4983" spans="12:13" x14ac:dyDescent="0.25">
      <c r="L4983" s="91"/>
      <c r="M4983"/>
    </row>
    <row r="4984" spans="12:13" x14ac:dyDescent="0.25">
      <c r="L4984" s="91"/>
      <c r="M4984"/>
    </row>
    <row r="4985" spans="12:13" x14ac:dyDescent="0.25">
      <c r="L4985" s="91"/>
      <c r="M4985"/>
    </row>
    <row r="4986" spans="12:13" x14ac:dyDescent="0.25">
      <c r="L4986" s="91"/>
      <c r="M4986"/>
    </row>
    <row r="4987" spans="12:13" x14ac:dyDescent="0.25">
      <c r="L4987" s="91"/>
      <c r="M4987"/>
    </row>
    <row r="4988" spans="12:13" x14ac:dyDescent="0.25">
      <c r="L4988" s="91"/>
      <c r="M4988"/>
    </row>
    <row r="4989" spans="12:13" x14ac:dyDescent="0.25">
      <c r="L4989" s="91"/>
      <c r="M4989"/>
    </row>
    <row r="4990" spans="12:13" x14ac:dyDescent="0.25">
      <c r="L4990" s="91"/>
      <c r="M4990"/>
    </row>
    <row r="4991" spans="12:13" x14ac:dyDescent="0.25">
      <c r="L4991" s="91"/>
      <c r="M4991"/>
    </row>
    <row r="4992" spans="12:13" x14ac:dyDescent="0.25">
      <c r="L4992" s="91"/>
      <c r="M4992"/>
    </row>
    <row r="4993" spans="12:13" x14ac:dyDescent="0.25">
      <c r="L4993" s="91"/>
      <c r="M4993"/>
    </row>
    <row r="4994" spans="12:13" x14ac:dyDescent="0.25">
      <c r="L4994" s="91"/>
      <c r="M4994"/>
    </row>
    <row r="4995" spans="12:13" x14ac:dyDescent="0.25">
      <c r="L4995" s="91"/>
      <c r="M4995"/>
    </row>
    <row r="4996" spans="12:13" x14ac:dyDescent="0.25">
      <c r="L4996" s="91"/>
      <c r="M4996"/>
    </row>
    <row r="4997" spans="12:13" x14ac:dyDescent="0.25">
      <c r="L4997" s="91"/>
      <c r="M4997"/>
    </row>
    <row r="4998" spans="12:13" x14ac:dyDescent="0.25">
      <c r="L4998" s="91"/>
      <c r="M4998"/>
    </row>
    <row r="4999" spans="12:13" x14ac:dyDescent="0.25">
      <c r="L4999" s="91"/>
      <c r="M4999"/>
    </row>
    <row r="5000" spans="12:13" x14ac:dyDescent="0.25">
      <c r="L5000" s="91"/>
      <c r="M5000"/>
    </row>
    <row r="5001" spans="12:13" x14ac:dyDescent="0.25">
      <c r="L5001" s="91"/>
      <c r="M5001"/>
    </row>
    <row r="5002" spans="12:13" x14ac:dyDescent="0.25">
      <c r="L5002" s="91"/>
      <c r="M5002"/>
    </row>
    <row r="5003" spans="12:13" x14ac:dyDescent="0.25">
      <c r="L5003" s="91"/>
      <c r="M5003"/>
    </row>
    <row r="5004" spans="12:13" x14ac:dyDescent="0.25">
      <c r="L5004" s="91"/>
      <c r="M5004"/>
    </row>
    <row r="5005" spans="12:13" x14ac:dyDescent="0.25">
      <c r="L5005" s="91"/>
      <c r="M5005"/>
    </row>
    <row r="5006" spans="12:13" x14ac:dyDescent="0.25">
      <c r="L5006" s="91"/>
      <c r="M5006"/>
    </row>
    <row r="5007" spans="12:13" x14ac:dyDescent="0.25">
      <c r="L5007" s="91"/>
      <c r="M5007"/>
    </row>
    <row r="5008" spans="12:13" x14ac:dyDescent="0.25">
      <c r="L5008" s="91"/>
      <c r="M5008"/>
    </row>
    <row r="5009" spans="12:13" x14ac:dyDescent="0.25">
      <c r="L5009" s="91"/>
      <c r="M5009"/>
    </row>
    <row r="5010" spans="12:13" x14ac:dyDescent="0.25">
      <c r="L5010" s="91"/>
      <c r="M5010"/>
    </row>
    <row r="5011" spans="12:13" x14ac:dyDescent="0.25">
      <c r="L5011" s="91"/>
      <c r="M5011"/>
    </row>
    <row r="5012" spans="12:13" x14ac:dyDescent="0.25">
      <c r="L5012" s="91"/>
      <c r="M5012"/>
    </row>
    <row r="5013" spans="12:13" x14ac:dyDescent="0.25">
      <c r="L5013" s="91"/>
      <c r="M5013"/>
    </row>
    <row r="5014" spans="12:13" x14ac:dyDescent="0.25">
      <c r="L5014" s="91"/>
      <c r="M5014"/>
    </row>
    <row r="5015" spans="12:13" x14ac:dyDescent="0.25">
      <c r="L5015" s="91"/>
      <c r="M5015"/>
    </row>
    <row r="5016" spans="12:13" x14ac:dyDescent="0.25">
      <c r="L5016" s="91"/>
      <c r="M5016"/>
    </row>
    <row r="5017" spans="12:13" x14ac:dyDescent="0.25">
      <c r="L5017" s="91"/>
      <c r="M5017"/>
    </row>
    <row r="5018" spans="12:13" x14ac:dyDescent="0.25">
      <c r="L5018" s="91"/>
      <c r="M5018"/>
    </row>
    <row r="5019" spans="12:13" x14ac:dyDescent="0.25">
      <c r="L5019" s="91"/>
      <c r="M5019"/>
    </row>
    <row r="5020" spans="12:13" x14ac:dyDescent="0.25">
      <c r="L5020" s="91"/>
      <c r="M5020"/>
    </row>
    <row r="5021" spans="12:13" x14ac:dyDescent="0.25">
      <c r="L5021" s="91"/>
      <c r="M5021"/>
    </row>
    <row r="5022" spans="12:13" x14ac:dyDescent="0.25">
      <c r="L5022" s="91"/>
      <c r="M5022"/>
    </row>
    <row r="5023" spans="12:13" x14ac:dyDescent="0.25">
      <c r="L5023" s="91"/>
      <c r="M5023"/>
    </row>
    <row r="5024" spans="12:13" x14ac:dyDescent="0.25">
      <c r="L5024" s="91"/>
      <c r="M5024"/>
    </row>
    <row r="5025" spans="12:13" x14ac:dyDescent="0.25">
      <c r="L5025" s="91"/>
      <c r="M5025"/>
    </row>
    <row r="5026" spans="12:13" x14ac:dyDescent="0.25">
      <c r="L5026" s="91"/>
      <c r="M5026"/>
    </row>
    <row r="5027" spans="12:13" x14ac:dyDescent="0.25">
      <c r="L5027" s="91"/>
      <c r="M5027"/>
    </row>
    <row r="5028" spans="12:13" x14ac:dyDescent="0.25">
      <c r="L5028" s="91"/>
      <c r="M5028"/>
    </row>
    <row r="5029" spans="12:13" x14ac:dyDescent="0.25">
      <c r="L5029" s="91"/>
      <c r="M5029"/>
    </row>
    <row r="5030" spans="12:13" x14ac:dyDescent="0.25">
      <c r="L5030" s="91"/>
      <c r="M5030"/>
    </row>
    <row r="5031" spans="12:13" x14ac:dyDescent="0.25">
      <c r="L5031" s="91"/>
      <c r="M5031"/>
    </row>
    <row r="5032" spans="12:13" x14ac:dyDescent="0.25">
      <c r="L5032" s="91"/>
      <c r="M5032"/>
    </row>
    <row r="5033" spans="12:13" x14ac:dyDescent="0.25">
      <c r="L5033" s="91"/>
      <c r="M5033"/>
    </row>
    <row r="5034" spans="12:13" x14ac:dyDescent="0.25">
      <c r="L5034" s="91"/>
      <c r="M5034"/>
    </row>
    <row r="5035" spans="12:13" x14ac:dyDescent="0.25">
      <c r="L5035" s="91"/>
      <c r="M5035"/>
    </row>
    <row r="5036" spans="12:13" x14ac:dyDescent="0.25">
      <c r="L5036" s="91"/>
      <c r="M5036"/>
    </row>
    <row r="5037" spans="12:13" x14ac:dyDescent="0.25">
      <c r="L5037" s="91"/>
      <c r="M5037"/>
    </row>
    <row r="5038" spans="12:13" x14ac:dyDescent="0.25">
      <c r="L5038" s="91"/>
      <c r="M5038"/>
    </row>
    <row r="5039" spans="12:13" x14ac:dyDescent="0.25">
      <c r="L5039" s="91"/>
      <c r="M5039"/>
    </row>
    <row r="5040" spans="12:13" x14ac:dyDescent="0.25">
      <c r="L5040" s="91"/>
      <c r="M5040"/>
    </row>
    <row r="5041" spans="12:13" x14ac:dyDescent="0.25">
      <c r="L5041" s="91"/>
      <c r="M5041"/>
    </row>
    <row r="5042" spans="12:13" x14ac:dyDescent="0.25">
      <c r="L5042" s="91"/>
      <c r="M5042"/>
    </row>
    <row r="5043" spans="12:13" x14ac:dyDescent="0.25">
      <c r="L5043" s="91"/>
      <c r="M5043"/>
    </row>
    <row r="5044" spans="12:13" x14ac:dyDescent="0.25">
      <c r="L5044" s="91"/>
      <c r="M5044"/>
    </row>
    <row r="5045" spans="12:13" x14ac:dyDescent="0.25">
      <c r="L5045" s="91"/>
      <c r="M5045"/>
    </row>
    <row r="5046" spans="12:13" x14ac:dyDescent="0.25">
      <c r="L5046" s="91"/>
      <c r="M5046"/>
    </row>
    <row r="5047" spans="12:13" x14ac:dyDescent="0.25">
      <c r="L5047" s="91"/>
      <c r="M5047"/>
    </row>
    <row r="5048" spans="12:13" x14ac:dyDescent="0.25">
      <c r="L5048" s="91"/>
      <c r="M5048"/>
    </row>
    <row r="5049" spans="12:13" x14ac:dyDescent="0.25">
      <c r="L5049" s="91"/>
      <c r="M5049"/>
    </row>
    <row r="5050" spans="12:13" x14ac:dyDescent="0.25">
      <c r="L5050" s="91"/>
      <c r="M5050"/>
    </row>
    <row r="5051" spans="12:13" x14ac:dyDescent="0.25">
      <c r="L5051" s="91"/>
      <c r="M5051"/>
    </row>
    <row r="5052" spans="12:13" x14ac:dyDescent="0.25">
      <c r="L5052" s="91"/>
      <c r="M5052"/>
    </row>
    <row r="5053" spans="12:13" x14ac:dyDescent="0.25">
      <c r="L5053" s="91"/>
      <c r="M5053"/>
    </row>
    <row r="5054" spans="12:13" x14ac:dyDescent="0.25">
      <c r="L5054" s="91"/>
      <c r="M5054"/>
    </row>
    <row r="5055" spans="12:13" x14ac:dyDescent="0.25">
      <c r="L5055" s="91"/>
      <c r="M5055"/>
    </row>
    <row r="5056" spans="12:13" x14ac:dyDescent="0.25">
      <c r="L5056" s="91"/>
      <c r="M5056"/>
    </row>
    <row r="5057" spans="12:13" x14ac:dyDescent="0.25">
      <c r="L5057" s="91"/>
      <c r="M5057"/>
    </row>
    <row r="5058" spans="12:13" x14ac:dyDescent="0.25">
      <c r="L5058" s="91"/>
      <c r="M5058"/>
    </row>
    <row r="5059" spans="12:13" x14ac:dyDescent="0.25">
      <c r="L5059" s="91"/>
      <c r="M5059"/>
    </row>
    <row r="5060" spans="12:13" x14ac:dyDescent="0.25">
      <c r="L5060" s="91"/>
      <c r="M5060"/>
    </row>
    <row r="5061" spans="12:13" x14ac:dyDescent="0.25">
      <c r="L5061" s="91"/>
      <c r="M5061"/>
    </row>
    <row r="5062" spans="12:13" x14ac:dyDescent="0.25">
      <c r="L5062" s="91"/>
      <c r="M5062"/>
    </row>
    <row r="5063" spans="12:13" x14ac:dyDescent="0.25">
      <c r="L5063" s="91"/>
      <c r="M5063"/>
    </row>
    <row r="5064" spans="12:13" x14ac:dyDescent="0.25">
      <c r="L5064" s="91"/>
      <c r="M5064"/>
    </row>
    <row r="5065" spans="12:13" x14ac:dyDescent="0.25">
      <c r="L5065" s="91"/>
      <c r="M5065"/>
    </row>
    <row r="5066" spans="12:13" x14ac:dyDescent="0.25">
      <c r="L5066" s="91"/>
      <c r="M5066"/>
    </row>
    <row r="5067" spans="12:13" x14ac:dyDescent="0.25">
      <c r="L5067" s="91"/>
      <c r="M5067"/>
    </row>
    <row r="5068" spans="12:13" x14ac:dyDescent="0.25">
      <c r="L5068" s="91"/>
      <c r="M5068"/>
    </row>
    <row r="5069" spans="12:13" x14ac:dyDescent="0.25">
      <c r="L5069" s="91"/>
      <c r="M5069"/>
    </row>
    <row r="5070" spans="12:13" x14ac:dyDescent="0.25">
      <c r="L5070" s="91"/>
      <c r="M5070"/>
    </row>
    <row r="5071" spans="12:13" x14ac:dyDescent="0.25">
      <c r="L5071" s="91"/>
      <c r="M5071"/>
    </row>
    <row r="5072" spans="12:13" x14ac:dyDescent="0.25">
      <c r="L5072" s="91"/>
      <c r="M5072"/>
    </row>
    <row r="5073" spans="12:13" x14ac:dyDescent="0.25">
      <c r="L5073" s="91"/>
      <c r="M5073"/>
    </row>
    <row r="5074" spans="12:13" x14ac:dyDescent="0.25">
      <c r="L5074" s="91"/>
      <c r="M5074"/>
    </row>
    <row r="5075" spans="12:13" x14ac:dyDescent="0.25">
      <c r="L5075" s="91"/>
      <c r="M5075"/>
    </row>
    <row r="5076" spans="12:13" x14ac:dyDescent="0.25">
      <c r="L5076" s="91"/>
      <c r="M5076"/>
    </row>
    <row r="5077" spans="12:13" x14ac:dyDescent="0.25">
      <c r="L5077" s="91"/>
      <c r="M5077"/>
    </row>
    <row r="5078" spans="12:13" x14ac:dyDescent="0.25">
      <c r="L5078" s="91"/>
      <c r="M5078"/>
    </row>
    <row r="5079" spans="12:13" x14ac:dyDescent="0.25">
      <c r="L5079" s="91"/>
      <c r="M5079"/>
    </row>
    <row r="5080" spans="12:13" x14ac:dyDescent="0.25">
      <c r="L5080" s="91"/>
      <c r="M5080"/>
    </row>
    <row r="5081" spans="12:13" x14ac:dyDescent="0.25">
      <c r="L5081" s="91"/>
      <c r="M5081"/>
    </row>
    <row r="5082" spans="12:13" x14ac:dyDescent="0.25">
      <c r="L5082" s="91"/>
      <c r="M5082"/>
    </row>
    <row r="5083" spans="12:13" x14ac:dyDescent="0.25">
      <c r="L5083" s="91"/>
      <c r="M5083"/>
    </row>
    <row r="5084" spans="12:13" x14ac:dyDescent="0.25">
      <c r="L5084" s="91"/>
      <c r="M5084"/>
    </row>
    <row r="5085" spans="12:13" x14ac:dyDescent="0.25">
      <c r="L5085" s="91"/>
      <c r="M5085"/>
    </row>
    <row r="5086" spans="12:13" x14ac:dyDescent="0.25">
      <c r="L5086" s="91"/>
      <c r="M5086"/>
    </row>
    <row r="5087" spans="12:13" x14ac:dyDescent="0.25">
      <c r="L5087" s="91"/>
      <c r="M5087"/>
    </row>
    <row r="5088" spans="12:13" x14ac:dyDescent="0.25">
      <c r="L5088" s="91"/>
      <c r="M5088"/>
    </row>
    <row r="5089" spans="12:13" x14ac:dyDescent="0.25">
      <c r="L5089" s="91"/>
      <c r="M5089"/>
    </row>
    <row r="5090" spans="12:13" x14ac:dyDescent="0.25">
      <c r="L5090" s="91"/>
      <c r="M5090"/>
    </row>
    <row r="5091" spans="12:13" x14ac:dyDescent="0.25">
      <c r="L5091" s="91"/>
      <c r="M5091"/>
    </row>
    <row r="5092" spans="12:13" x14ac:dyDescent="0.25">
      <c r="L5092" s="91"/>
      <c r="M5092"/>
    </row>
    <row r="5093" spans="12:13" x14ac:dyDescent="0.25">
      <c r="L5093" s="91"/>
      <c r="M5093"/>
    </row>
    <row r="5094" spans="12:13" x14ac:dyDescent="0.25">
      <c r="L5094" s="91"/>
      <c r="M5094"/>
    </row>
    <row r="5095" spans="12:13" x14ac:dyDescent="0.25">
      <c r="L5095" s="91"/>
      <c r="M5095"/>
    </row>
    <row r="5096" spans="12:13" x14ac:dyDescent="0.25">
      <c r="L5096" s="91"/>
      <c r="M5096"/>
    </row>
    <row r="5097" spans="12:13" x14ac:dyDescent="0.25">
      <c r="L5097" s="91"/>
      <c r="M5097"/>
    </row>
    <row r="5098" spans="12:13" x14ac:dyDescent="0.25">
      <c r="L5098" s="91"/>
      <c r="M5098"/>
    </row>
    <row r="5099" spans="12:13" x14ac:dyDescent="0.25">
      <c r="L5099" s="91"/>
      <c r="M5099"/>
    </row>
    <row r="5100" spans="12:13" x14ac:dyDescent="0.25">
      <c r="L5100" s="91"/>
      <c r="M5100"/>
    </row>
    <row r="5101" spans="12:13" x14ac:dyDescent="0.25">
      <c r="L5101" s="91"/>
      <c r="M5101"/>
    </row>
    <row r="5102" spans="12:13" x14ac:dyDescent="0.25">
      <c r="L5102" s="91"/>
      <c r="M5102"/>
    </row>
    <row r="5103" spans="12:13" x14ac:dyDescent="0.25">
      <c r="L5103" s="91"/>
      <c r="M5103"/>
    </row>
    <row r="5104" spans="12:13" x14ac:dyDescent="0.25">
      <c r="L5104" s="91"/>
      <c r="M5104"/>
    </row>
    <row r="5105" spans="12:13" x14ac:dyDescent="0.25">
      <c r="L5105" s="91"/>
      <c r="M5105"/>
    </row>
    <row r="5106" spans="12:13" x14ac:dyDescent="0.25">
      <c r="L5106" s="91"/>
      <c r="M5106"/>
    </row>
    <row r="5107" spans="12:13" x14ac:dyDescent="0.25">
      <c r="L5107" s="91"/>
      <c r="M5107"/>
    </row>
    <row r="5108" spans="12:13" x14ac:dyDescent="0.25">
      <c r="L5108" s="91"/>
      <c r="M5108"/>
    </row>
    <row r="5109" spans="12:13" x14ac:dyDescent="0.25">
      <c r="L5109" s="91"/>
      <c r="M5109"/>
    </row>
    <row r="5110" spans="12:13" x14ac:dyDescent="0.25">
      <c r="L5110" s="91"/>
      <c r="M5110"/>
    </row>
    <row r="5111" spans="12:13" x14ac:dyDescent="0.25">
      <c r="L5111" s="91"/>
      <c r="M5111"/>
    </row>
    <row r="5112" spans="12:13" x14ac:dyDescent="0.25">
      <c r="L5112" s="91"/>
      <c r="M5112"/>
    </row>
    <row r="5113" spans="12:13" x14ac:dyDescent="0.25">
      <c r="L5113" s="91"/>
      <c r="M5113"/>
    </row>
    <row r="5114" spans="12:13" x14ac:dyDescent="0.25">
      <c r="L5114" s="91"/>
      <c r="M5114"/>
    </row>
    <row r="5115" spans="12:13" x14ac:dyDescent="0.25">
      <c r="L5115" s="91"/>
      <c r="M5115"/>
    </row>
    <row r="5116" spans="12:13" x14ac:dyDescent="0.25">
      <c r="L5116" s="91"/>
      <c r="M5116"/>
    </row>
    <row r="5117" spans="12:13" x14ac:dyDescent="0.25">
      <c r="L5117" s="91"/>
      <c r="M5117"/>
    </row>
    <row r="5118" spans="12:13" x14ac:dyDescent="0.25">
      <c r="L5118" s="91"/>
      <c r="M5118"/>
    </row>
    <row r="5119" spans="12:13" x14ac:dyDescent="0.25">
      <c r="L5119" s="91"/>
      <c r="M5119"/>
    </row>
    <row r="5120" spans="12:13" x14ac:dyDescent="0.25">
      <c r="L5120" s="91"/>
      <c r="M5120"/>
    </row>
    <row r="5121" spans="12:13" x14ac:dyDescent="0.25">
      <c r="L5121" s="91"/>
      <c r="M5121"/>
    </row>
    <row r="5122" spans="12:13" x14ac:dyDescent="0.25">
      <c r="L5122" s="91"/>
      <c r="M5122"/>
    </row>
    <row r="5123" spans="12:13" x14ac:dyDescent="0.25">
      <c r="L5123" s="91"/>
      <c r="M5123"/>
    </row>
    <row r="5124" spans="12:13" x14ac:dyDescent="0.25">
      <c r="L5124" s="91"/>
      <c r="M5124"/>
    </row>
    <row r="5125" spans="12:13" x14ac:dyDescent="0.25">
      <c r="L5125" s="91"/>
      <c r="M5125"/>
    </row>
    <row r="5126" spans="12:13" x14ac:dyDescent="0.25">
      <c r="L5126" s="91"/>
      <c r="M5126"/>
    </row>
    <row r="5127" spans="12:13" x14ac:dyDescent="0.25">
      <c r="L5127" s="91"/>
      <c r="M5127"/>
    </row>
    <row r="5128" spans="12:13" x14ac:dyDescent="0.25">
      <c r="L5128" s="91"/>
      <c r="M5128"/>
    </row>
    <row r="5129" spans="12:13" x14ac:dyDescent="0.25">
      <c r="L5129" s="91"/>
      <c r="M5129"/>
    </row>
    <row r="5130" spans="12:13" x14ac:dyDescent="0.25">
      <c r="L5130" s="91"/>
      <c r="M5130"/>
    </row>
    <row r="5131" spans="12:13" x14ac:dyDescent="0.25">
      <c r="L5131" s="91"/>
      <c r="M5131"/>
    </row>
    <row r="5132" spans="12:13" x14ac:dyDescent="0.25">
      <c r="L5132" s="91"/>
      <c r="M5132"/>
    </row>
    <row r="5133" spans="12:13" x14ac:dyDescent="0.25">
      <c r="L5133" s="91"/>
      <c r="M5133"/>
    </row>
    <row r="5134" spans="12:13" x14ac:dyDescent="0.25">
      <c r="L5134" s="91"/>
      <c r="M5134"/>
    </row>
    <row r="5135" spans="12:13" x14ac:dyDescent="0.25">
      <c r="L5135" s="91"/>
      <c r="M5135"/>
    </row>
    <row r="5136" spans="12:13" x14ac:dyDescent="0.25">
      <c r="L5136" s="91"/>
      <c r="M5136"/>
    </row>
    <row r="5137" spans="12:13" x14ac:dyDescent="0.25">
      <c r="L5137" s="91"/>
      <c r="M5137"/>
    </row>
    <row r="5138" spans="12:13" x14ac:dyDescent="0.25">
      <c r="L5138" s="91"/>
      <c r="M5138"/>
    </row>
    <row r="5139" spans="12:13" x14ac:dyDescent="0.25">
      <c r="L5139" s="91"/>
      <c r="M5139"/>
    </row>
    <row r="5140" spans="12:13" x14ac:dyDescent="0.25">
      <c r="L5140" s="91"/>
      <c r="M5140"/>
    </row>
    <row r="5141" spans="12:13" x14ac:dyDescent="0.25">
      <c r="L5141" s="91"/>
      <c r="M5141"/>
    </row>
    <row r="5142" spans="12:13" x14ac:dyDescent="0.25">
      <c r="L5142" s="91"/>
      <c r="M5142"/>
    </row>
    <row r="5143" spans="12:13" x14ac:dyDescent="0.25">
      <c r="L5143" s="91"/>
      <c r="M5143"/>
    </row>
    <row r="5144" spans="12:13" x14ac:dyDescent="0.25">
      <c r="L5144" s="91"/>
      <c r="M5144"/>
    </row>
    <row r="5145" spans="12:13" x14ac:dyDescent="0.25">
      <c r="L5145" s="91"/>
      <c r="M5145"/>
    </row>
    <row r="5146" spans="12:13" x14ac:dyDescent="0.25">
      <c r="L5146" s="91"/>
      <c r="M5146"/>
    </row>
    <row r="5147" spans="12:13" x14ac:dyDescent="0.25">
      <c r="L5147" s="91"/>
      <c r="M5147"/>
    </row>
    <row r="5148" spans="12:13" x14ac:dyDescent="0.25">
      <c r="L5148" s="91"/>
      <c r="M5148"/>
    </row>
    <row r="5149" spans="12:13" x14ac:dyDescent="0.25">
      <c r="L5149" s="91"/>
      <c r="M5149"/>
    </row>
    <row r="5150" spans="12:13" x14ac:dyDescent="0.25">
      <c r="L5150" s="91"/>
      <c r="M5150"/>
    </row>
    <row r="5151" spans="12:13" x14ac:dyDescent="0.25">
      <c r="L5151" s="91"/>
      <c r="M5151"/>
    </row>
    <row r="5152" spans="12:13" x14ac:dyDescent="0.25">
      <c r="L5152" s="91"/>
      <c r="M5152"/>
    </row>
    <row r="5153" spans="12:13" x14ac:dyDescent="0.25">
      <c r="L5153" s="91"/>
      <c r="M5153"/>
    </row>
    <row r="5154" spans="12:13" x14ac:dyDescent="0.25">
      <c r="L5154" s="91"/>
      <c r="M5154"/>
    </row>
    <row r="5155" spans="12:13" x14ac:dyDescent="0.25">
      <c r="L5155" s="91"/>
      <c r="M5155"/>
    </row>
    <row r="5156" spans="12:13" x14ac:dyDescent="0.25">
      <c r="L5156" s="91"/>
      <c r="M5156"/>
    </row>
    <row r="5157" spans="12:13" x14ac:dyDescent="0.25">
      <c r="L5157" s="91"/>
      <c r="M5157"/>
    </row>
    <row r="5158" spans="12:13" x14ac:dyDescent="0.25">
      <c r="L5158" s="91"/>
      <c r="M5158"/>
    </row>
    <row r="5159" spans="12:13" x14ac:dyDescent="0.25">
      <c r="L5159" s="91"/>
      <c r="M5159"/>
    </row>
    <row r="5160" spans="12:13" x14ac:dyDescent="0.25">
      <c r="L5160" s="91"/>
      <c r="M5160"/>
    </row>
    <row r="5161" spans="12:13" x14ac:dyDescent="0.25">
      <c r="L5161" s="91"/>
      <c r="M5161"/>
    </row>
    <row r="5162" spans="12:13" x14ac:dyDescent="0.25">
      <c r="L5162" s="91"/>
      <c r="M5162"/>
    </row>
    <row r="5163" spans="12:13" x14ac:dyDescent="0.25">
      <c r="L5163" s="91"/>
      <c r="M5163"/>
    </row>
    <row r="5164" spans="12:13" x14ac:dyDescent="0.25">
      <c r="L5164" s="91"/>
      <c r="M5164"/>
    </row>
    <row r="5165" spans="12:13" x14ac:dyDescent="0.25">
      <c r="L5165" s="91"/>
      <c r="M5165"/>
    </row>
    <row r="5166" spans="12:13" x14ac:dyDescent="0.25">
      <c r="L5166" s="91"/>
      <c r="M5166"/>
    </row>
    <row r="5167" spans="12:13" x14ac:dyDescent="0.25">
      <c r="L5167" s="91"/>
      <c r="M5167"/>
    </row>
    <row r="5168" spans="12:13" x14ac:dyDescent="0.25">
      <c r="L5168" s="91"/>
      <c r="M5168"/>
    </row>
    <row r="5169" spans="12:13" x14ac:dyDescent="0.25">
      <c r="L5169" s="91"/>
      <c r="M5169"/>
    </row>
    <row r="5170" spans="12:13" x14ac:dyDescent="0.25">
      <c r="L5170" s="91"/>
      <c r="M5170"/>
    </row>
    <row r="5171" spans="12:13" x14ac:dyDescent="0.25">
      <c r="L5171" s="91"/>
      <c r="M5171"/>
    </row>
    <row r="5172" spans="12:13" x14ac:dyDescent="0.25">
      <c r="L5172" s="91"/>
      <c r="M5172"/>
    </row>
    <row r="5173" spans="12:13" x14ac:dyDescent="0.25">
      <c r="L5173" s="91"/>
      <c r="M5173"/>
    </row>
    <row r="5174" spans="12:13" x14ac:dyDescent="0.25">
      <c r="L5174" s="91"/>
      <c r="M5174"/>
    </row>
    <row r="5175" spans="12:13" x14ac:dyDescent="0.25">
      <c r="L5175" s="91"/>
      <c r="M5175"/>
    </row>
    <row r="5176" spans="12:13" x14ac:dyDescent="0.25">
      <c r="L5176" s="91"/>
      <c r="M5176"/>
    </row>
    <row r="5177" spans="12:13" x14ac:dyDescent="0.25">
      <c r="L5177" s="91"/>
      <c r="M5177"/>
    </row>
    <row r="5178" spans="12:13" x14ac:dyDescent="0.25">
      <c r="L5178" s="91"/>
      <c r="M5178"/>
    </row>
    <row r="5179" spans="12:13" x14ac:dyDescent="0.25">
      <c r="L5179" s="91"/>
      <c r="M5179"/>
    </row>
    <row r="5180" spans="12:13" x14ac:dyDescent="0.25">
      <c r="L5180" s="91"/>
      <c r="M5180"/>
    </row>
    <row r="5181" spans="12:13" x14ac:dyDescent="0.25">
      <c r="L5181" s="91"/>
      <c r="M5181"/>
    </row>
    <row r="5182" spans="12:13" x14ac:dyDescent="0.25">
      <c r="L5182" s="91"/>
      <c r="M5182"/>
    </row>
    <row r="5183" spans="12:13" x14ac:dyDescent="0.25">
      <c r="L5183" s="91"/>
      <c r="M5183"/>
    </row>
    <row r="5184" spans="12:13" x14ac:dyDescent="0.25">
      <c r="L5184" s="91"/>
      <c r="M5184"/>
    </row>
    <row r="5185" spans="12:13" x14ac:dyDescent="0.25">
      <c r="L5185" s="91"/>
      <c r="M5185"/>
    </row>
    <row r="5186" spans="12:13" x14ac:dyDescent="0.25">
      <c r="L5186" s="91"/>
      <c r="M5186"/>
    </row>
    <row r="5187" spans="12:13" x14ac:dyDescent="0.25">
      <c r="L5187" s="91"/>
      <c r="M5187"/>
    </row>
    <row r="5188" spans="12:13" x14ac:dyDescent="0.25">
      <c r="L5188" s="91"/>
      <c r="M5188"/>
    </row>
    <row r="5189" spans="12:13" x14ac:dyDescent="0.25">
      <c r="L5189" s="91"/>
      <c r="M5189"/>
    </row>
    <row r="5190" spans="12:13" x14ac:dyDescent="0.25">
      <c r="L5190" s="91"/>
      <c r="M5190"/>
    </row>
    <row r="5191" spans="12:13" x14ac:dyDescent="0.25">
      <c r="L5191" s="91"/>
      <c r="M5191"/>
    </row>
    <row r="5192" spans="12:13" x14ac:dyDescent="0.25">
      <c r="L5192" s="91"/>
      <c r="M5192"/>
    </row>
    <row r="5193" spans="12:13" x14ac:dyDescent="0.25">
      <c r="L5193" s="91"/>
      <c r="M5193"/>
    </row>
    <row r="5194" spans="12:13" x14ac:dyDescent="0.25">
      <c r="L5194" s="91"/>
      <c r="M5194"/>
    </row>
    <row r="5195" spans="12:13" x14ac:dyDescent="0.25">
      <c r="L5195" s="91"/>
      <c r="M5195"/>
    </row>
    <row r="5196" spans="12:13" x14ac:dyDescent="0.25">
      <c r="L5196" s="91"/>
      <c r="M5196"/>
    </row>
    <row r="5197" spans="12:13" x14ac:dyDescent="0.25">
      <c r="L5197" s="91"/>
      <c r="M5197"/>
    </row>
    <row r="5198" spans="12:13" x14ac:dyDescent="0.25">
      <c r="L5198" s="91"/>
      <c r="M5198"/>
    </row>
    <row r="5199" spans="12:13" x14ac:dyDescent="0.25">
      <c r="L5199" s="91"/>
      <c r="M5199"/>
    </row>
    <row r="5200" spans="12:13" x14ac:dyDescent="0.25">
      <c r="L5200" s="91"/>
      <c r="M5200"/>
    </row>
    <row r="5201" spans="12:13" x14ac:dyDescent="0.25">
      <c r="L5201" s="91"/>
      <c r="M5201"/>
    </row>
    <row r="5202" spans="12:13" x14ac:dyDescent="0.25">
      <c r="L5202" s="91"/>
      <c r="M5202"/>
    </row>
    <row r="5203" spans="12:13" x14ac:dyDescent="0.25">
      <c r="L5203" s="91"/>
      <c r="M5203"/>
    </row>
    <row r="5204" spans="12:13" x14ac:dyDescent="0.25">
      <c r="L5204" s="91"/>
      <c r="M5204"/>
    </row>
    <row r="5205" spans="12:13" x14ac:dyDescent="0.25">
      <c r="L5205" s="91"/>
      <c r="M5205"/>
    </row>
    <row r="5206" spans="12:13" x14ac:dyDescent="0.25">
      <c r="L5206" s="91"/>
      <c r="M5206"/>
    </row>
    <row r="5207" spans="12:13" x14ac:dyDescent="0.25">
      <c r="L5207" s="91"/>
      <c r="M5207"/>
    </row>
    <row r="5208" spans="12:13" x14ac:dyDescent="0.25">
      <c r="L5208" s="91"/>
      <c r="M5208"/>
    </row>
    <row r="5209" spans="12:13" x14ac:dyDescent="0.25">
      <c r="L5209" s="91"/>
      <c r="M5209"/>
    </row>
    <row r="5210" spans="12:13" x14ac:dyDescent="0.25">
      <c r="L5210" s="91"/>
      <c r="M5210"/>
    </row>
    <row r="5211" spans="12:13" x14ac:dyDescent="0.25">
      <c r="L5211" s="91"/>
      <c r="M5211"/>
    </row>
    <row r="5212" spans="12:13" x14ac:dyDescent="0.25">
      <c r="L5212" s="91"/>
      <c r="M5212"/>
    </row>
    <row r="5213" spans="12:13" x14ac:dyDescent="0.25">
      <c r="L5213" s="91"/>
      <c r="M5213"/>
    </row>
    <row r="5214" spans="12:13" x14ac:dyDescent="0.25">
      <c r="L5214" s="91"/>
      <c r="M5214"/>
    </row>
    <row r="5215" spans="12:13" x14ac:dyDescent="0.25">
      <c r="L5215" s="91"/>
      <c r="M5215"/>
    </row>
    <row r="5216" spans="12:13" x14ac:dyDescent="0.25">
      <c r="L5216" s="91"/>
      <c r="M5216"/>
    </row>
    <row r="5217" spans="12:13" x14ac:dyDescent="0.25">
      <c r="L5217" s="91"/>
      <c r="M5217"/>
    </row>
    <row r="5218" spans="12:13" x14ac:dyDescent="0.25">
      <c r="L5218" s="91"/>
      <c r="M5218"/>
    </row>
    <row r="5219" spans="12:13" x14ac:dyDescent="0.25">
      <c r="L5219" s="91"/>
      <c r="M5219"/>
    </row>
    <row r="5220" spans="12:13" x14ac:dyDescent="0.25">
      <c r="L5220" s="91"/>
      <c r="M5220"/>
    </row>
    <row r="5221" spans="12:13" x14ac:dyDescent="0.25">
      <c r="L5221" s="91"/>
      <c r="M5221"/>
    </row>
    <row r="5222" spans="12:13" x14ac:dyDescent="0.25">
      <c r="L5222" s="91"/>
      <c r="M5222"/>
    </row>
    <row r="5223" spans="12:13" x14ac:dyDescent="0.25">
      <c r="L5223" s="91"/>
      <c r="M5223"/>
    </row>
    <row r="5224" spans="12:13" x14ac:dyDescent="0.25">
      <c r="L5224" s="91"/>
      <c r="M5224"/>
    </row>
    <row r="5225" spans="12:13" x14ac:dyDescent="0.25">
      <c r="L5225" s="91"/>
      <c r="M5225"/>
    </row>
    <row r="5226" spans="12:13" x14ac:dyDescent="0.25">
      <c r="L5226" s="91"/>
      <c r="M5226"/>
    </row>
    <row r="5227" spans="12:13" x14ac:dyDescent="0.25">
      <c r="L5227" s="91"/>
      <c r="M5227"/>
    </row>
    <row r="5228" spans="12:13" x14ac:dyDescent="0.25">
      <c r="L5228" s="91"/>
      <c r="M5228"/>
    </row>
    <row r="5229" spans="12:13" x14ac:dyDescent="0.25">
      <c r="L5229" s="91"/>
      <c r="M5229"/>
    </row>
    <row r="5230" spans="12:13" x14ac:dyDescent="0.25">
      <c r="L5230" s="91"/>
      <c r="M5230"/>
    </row>
    <row r="5231" spans="12:13" x14ac:dyDescent="0.25">
      <c r="L5231" s="91"/>
      <c r="M5231"/>
    </row>
    <row r="5232" spans="12:13" x14ac:dyDescent="0.25">
      <c r="L5232" s="91"/>
      <c r="M5232"/>
    </row>
    <row r="5233" spans="12:13" x14ac:dyDescent="0.25">
      <c r="L5233" s="91"/>
      <c r="M5233"/>
    </row>
    <row r="5234" spans="12:13" x14ac:dyDescent="0.25">
      <c r="L5234" s="91"/>
      <c r="M5234"/>
    </row>
    <row r="5235" spans="12:13" x14ac:dyDescent="0.25">
      <c r="L5235" s="91"/>
      <c r="M5235"/>
    </row>
    <row r="5236" spans="12:13" x14ac:dyDescent="0.25">
      <c r="L5236" s="91"/>
      <c r="M5236"/>
    </row>
    <row r="5237" spans="12:13" x14ac:dyDescent="0.25">
      <c r="L5237" s="91"/>
      <c r="M5237"/>
    </row>
    <row r="5238" spans="12:13" x14ac:dyDescent="0.25">
      <c r="L5238" s="91"/>
      <c r="M5238"/>
    </row>
    <row r="5239" spans="12:13" x14ac:dyDescent="0.25">
      <c r="L5239" s="91"/>
      <c r="M5239"/>
    </row>
    <row r="5240" spans="12:13" x14ac:dyDescent="0.25">
      <c r="L5240" s="91"/>
      <c r="M5240"/>
    </row>
    <row r="5241" spans="12:13" x14ac:dyDescent="0.25">
      <c r="L5241" s="91"/>
      <c r="M5241"/>
    </row>
    <row r="5242" spans="12:13" x14ac:dyDescent="0.25">
      <c r="L5242" s="91"/>
      <c r="M5242"/>
    </row>
    <row r="5243" spans="12:13" x14ac:dyDescent="0.25">
      <c r="L5243" s="91"/>
      <c r="M5243"/>
    </row>
    <row r="5244" spans="12:13" x14ac:dyDescent="0.25">
      <c r="L5244" s="91"/>
      <c r="M5244"/>
    </row>
    <row r="5245" spans="12:13" x14ac:dyDescent="0.25">
      <c r="L5245" s="91"/>
      <c r="M5245"/>
    </row>
    <row r="5246" spans="12:13" x14ac:dyDescent="0.25">
      <c r="L5246" s="91"/>
      <c r="M5246"/>
    </row>
    <row r="5247" spans="12:13" x14ac:dyDescent="0.25">
      <c r="L5247" s="91"/>
      <c r="M5247"/>
    </row>
    <row r="5248" spans="12:13" x14ac:dyDescent="0.25">
      <c r="L5248" s="91"/>
      <c r="M5248"/>
    </row>
    <row r="5249" spans="12:13" x14ac:dyDescent="0.25">
      <c r="L5249" s="91"/>
      <c r="M5249"/>
    </row>
    <row r="5250" spans="12:13" x14ac:dyDescent="0.25">
      <c r="L5250" s="91"/>
      <c r="M5250"/>
    </row>
    <row r="5251" spans="12:13" x14ac:dyDescent="0.25">
      <c r="L5251" s="91"/>
      <c r="M5251"/>
    </row>
    <row r="5252" spans="12:13" x14ac:dyDescent="0.25">
      <c r="L5252" s="91"/>
      <c r="M5252"/>
    </row>
    <row r="5253" spans="12:13" x14ac:dyDescent="0.25">
      <c r="L5253" s="91"/>
      <c r="M5253"/>
    </row>
    <row r="5254" spans="12:13" x14ac:dyDescent="0.25">
      <c r="L5254" s="91"/>
      <c r="M5254"/>
    </row>
    <row r="5255" spans="12:13" x14ac:dyDescent="0.25">
      <c r="L5255" s="91"/>
      <c r="M5255"/>
    </row>
    <row r="5256" spans="12:13" x14ac:dyDescent="0.25">
      <c r="L5256" s="91"/>
      <c r="M5256"/>
    </row>
    <row r="5257" spans="12:13" x14ac:dyDescent="0.25">
      <c r="L5257" s="91"/>
      <c r="M5257"/>
    </row>
    <row r="5258" spans="12:13" x14ac:dyDescent="0.25">
      <c r="L5258" s="91"/>
      <c r="M5258"/>
    </row>
    <row r="5259" spans="12:13" x14ac:dyDescent="0.25">
      <c r="L5259" s="91"/>
      <c r="M5259"/>
    </row>
    <row r="5260" spans="12:13" x14ac:dyDescent="0.25">
      <c r="L5260" s="91"/>
      <c r="M5260"/>
    </row>
    <row r="5261" spans="12:13" x14ac:dyDescent="0.25">
      <c r="L5261" s="91"/>
      <c r="M5261"/>
    </row>
    <row r="5262" spans="12:13" x14ac:dyDescent="0.25">
      <c r="L5262" s="91"/>
      <c r="M5262"/>
    </row>
    <row r="5263" spans="12:13" x14ac:dyDescent="0.25">
      <c r="L5263" s="91"/>
      <c r="M5263"/>
    </row>
    <row r="5264" spans="12:13" x14ac:dyDescent="0.25">
      <c r="L5264" s="91"/>
      <c r="M5264"/>
    </row>
    <row r="5265" spans="12:13" x14ac:dyDescent="0.25">
      <c r="L5265" s="91"/>
      <c r="M5265"/>
    </row>
    <row r="5266" spans="12:13" x14ac:dyDescent="0.25">
      <c r="L5266" s="91"/>
      <c r="M5266"/>
    </row>
    <row r="5267" spans="12:13" x14ac:dyDescent="0.25">
      <c r="L5267" s="91"/>
      <c r="M5267"/>
    </row>
    <row r="5268" spans="12:13" x14ac:dyDescent="0.25">
      <c r="L5268" s="91"/>
      <c r="M5268"/>
    </row>
    <row r="5269" spans="12:13" x14ac:dyDescent="0.25">
      <c r="L5269" s="91"/>
      <c r="M5269"/>
    </row>
    <row r="5270" spans="12:13" x14ac:dyDescent="0.25">
      <c r="L5270" s="91"/>
      <c r="M5270"/>
    </row>
    <row r="5271" spans="12:13" x14ac:dyDescent="0.25">
      <c r="L5271" s="91"/>
      <c r="M5271"/>
    </row>
    <row r="5272" spans="12:13" x14ac:dyDescent="0.25">
      <c r="L5272" s="91"/>
      <c r="M5272"/>
    </row>
    <row r="5273" spans="12:13" x14ac:dyDescent="0.25">
      <c r="L5273" s="91"/>
      <c r="M5273"/>
    </row>
    <row r="5274" spans="12:13" x14ac:dyDescent="0.25">
      <c r="L5274" s="91"/>
      <c r="M5274"/>
    </row>
    <row r="5275" spans="12:13" x14ac:dyDescent="0.25">
      <c r="L5275" s="91"/>
      <c r="M5275"/>
    </row>
    <row r="5276" spans="12:13" x14ac:dyDescent="0.25">
      <c r="L5276" s="91"/>
      <c r="M5276"/>
    </row>
    <row r="5277" spans="12:13" x14ac:dyDescent="0.25">
      <c r="L5277" s="91"/>
      <c r="M5277"/>
    </row>
    <row r="5278" spans="12:13" x14ac:dyDescent="0.25">
      <c r="L5278" s="91"/>
      <c r="M5278"/>
    </row>
    <row r="5279" spans="12:13" x14ac:dyDescent="0.25">
      <c r="L5279" s="91"/>
      <c r="M5279"/>
    </row>
    <row r="5280" spans="12:13" x14ac:dyDescent="0.25">
      <c r="L5280" s="91"/>
      <c r="M5280"/>
    </row>
    <row r="5281" spans="12:13" x14ac:dyDescent="0.25">
      <c r="L5281" s="91"/>
      <c r="M5281"/>
    </row>
    <row r="5282" spans="12:13" x14ac:dyDescent="0.25">
      <c r="L5282" s="91"/>
      <c r="M5282"/>
    </row>
    <row r="5283" spans="12:13" x14ac:dyDescent="0.25">
      <c r="L5283" s="91"/>
      <c r="M5283"/>
    </row>
    <row r="5284" spans="12:13" x14ac:dyDescent="0.25">
      <c r="L5284" s="91"/>
      <c r="M5284"/>
    </row>
    <row r="5285" spans="12:13" x14ac:dyDescent="0.25">
      <c r="L5285" s="91"/>
      <c r="M5285"/>
    </row>
    <row r="5286" spans="12:13" x14ac:dyDescent="0.25">
      <c r="L5286" s="91"/>
      <c r="M5286"/>
    </row>
    <row r="5287" spans="12:13" x14ac:dyDescent="0.25">
      <c r="L5287" s="91"/>
      <c r="M5287"/>
    </row>
    <row r="5288" spans="12:13" x14ac:dyDescent="0.25">
      <c r="L5288" s="91"/>
      <c r="M5288"/>
    </row>
    <row r="5289" spans="12:13" x14ac:dyDescent="0.25">
      <c r="L5289" s="91"/>
      <c r="M5289"/>
    </row>
    <row r="5290" spans="12:13" x14ac:dyDescent="0.25">
      <c r="L5290" s="91"/>
      <c r="M5290"/>
    </row>
    <row r="5291" spans="12:13" x14ac:dyDescent="0.25">
      <c r="L5291" s="91"/>
      <c r="M5291"/>
    </row>
    <row r="5292" spans="12:13" x14ac:dyDescent="0.25">
      <c r="L5292" s="91"/>
      <c r="M5292"/>
    </row>
    <row r="5293" spans="12:13" x14ac:dyDescent="0.25">
      <c r="L5293" s="91"/>
      <c r="M5293"/>
    </row>
    <row r="5294" spans="12:13" x14ac:dyDescent="0.25">
      <c r="L5294" s="91"/>
      <c r="M5294"/>
    </row>
    <row r="5295" spans="12:13" x14ac:dyDescent="0.25">
      <c r="L5295" s="91"/>
      <c r="M5295"/>
    </row>
    <row r="5296" spans="12:13" x14ac:dyDescent="0.25">
      <c r="L5296" s="91"/>
      <c r="M5296"/>
    </row>
    <row r="5297" spans="12:13" x14ac:dyDescent="0.25">
      <c r="L5297" s="91"/>
      <c r="M5297"/>
    </row>
    <row r="5298" spans="12:13" x14ac:dyDescent="0.25">
      <c r="L5298" s="91"/>
      <c r="M5298"/>
    </row>
    <row r="5299" spans="12:13" x14ac:dyDescent="0.25">
      <c r="L5299" s="91"/>
      <c r="M5299"/>
    </row>
    <row r="5300" spans="12:13" x14ac:dyDescent="0.25">
      <c r="L5300" s="91"/>
      <c r="M5300"/>
    </row>
    <row r="5301" spans="12:13" x14ac:dyDescent="0.25">
      <c r="L5301" s="91"/>
      <c r="M5301"/>
    </row>
    <row r="5302" spans="12:13" x14ac:dyDescent="0.25">
      <c r="L5302" s="91"/>
      <c r="M5302"/>
    </row>
    <row r="5303" spans="12:13" x14ac:dyDescent="0.25">
      <c r="L5303" s="91"/>
      <c r="M5303"/>
    </row>
    <row r="5304" spans="12:13" x14ac:dyDescent="0.25">
      <c r="L5304" s="91"/>
      <c r="M5304"/>
    </row>
    <row r="5305" spans="12:13" x14ac:dyDescent="0.25">
      <c r="L5305" s="91"/>
      <c r="M5305"/>
    </row>
    <row r="5306" spans="12:13" x14ac:dyDescent="0.25">
      <c r="L5306" s="91"/>
      <c r="M5306"/>
    </row>
    <row r="5307" spans="12:13" x14ac:dyDescent="0.25">
      <c r="L5307" s="91"/>
      <c r="M5307"/>
    </row>
    <row r="5308" spans="12:13" x14ac:dyDescent="0.25">
      <c r="L5308" s="91"/>
      <c r="M5308"/>
    </row>
    <row r="5309" spans="12:13" x14ac:dyDescent="0.25">
      <c r="L5309" s="91"/>
      <c r="M5309"/>
    </row>
    <row r="5310" spans="12:13" x14ac:dyDescent="0.25">
      <c r="L5310" s="91"/>
      <c r="M5310"/>
    </row>
    <row r="5311" spans="12:13" x14ac:dyDescent="0.25">
      <c r="L5311" s="91"/>
      <c r="M5311"/>
    </row>
    <row r="5312" spans="12:13" x14ac:dyDescent="0.25">
      <c r="L5312" s="91"/>
      <c r="M5312"/>
    </row>
    <row r="5313" spans="12:13" x14ac:dyDescent="0.25">
      <c r="L5313" s="91"/>
      <c r="M5313"/>
    </row>
    <row r="5314" spans="12:13" x14ac:dyDescent="0.25">
      <c r="L5314" s="91"/>
      <c r="M5314"/>
    </row>
    <row r="5315" spans="12:13" x14ac:dyDescent="0.25">
      <c r="L5315" s="91"/>
      <c r="M5315"/>
    </row>
    <row r="5316" spans="12:13" x14ac:dyDescent="0.25">
      <c r="L5316" s="91"/>
      <c r="M5316"/>
    </row>
    <row r="5317" spans="12:13" x14ac:dyDescent="0.25">
      <c r="L5317" s="91"/>
      <c r="M5317"/>
    </row>
    <row r="5318" spans="12:13" x14ac:dyDescent="0.25">
      <c r="L5318" s="91"/>
      <c r="M5318"/>
    </row>
    <row r="5319" spans="12:13" x14ac:dyDescent="0.25">
      <c r="L5319" s="91"/>
      <c r="M5319"/>
    </row>
    <row r="5320" spans="12:13" x14ac:dyDescent="0.25">
      <c r="L5320" s="91"/>
      <c r="M5320"/>
    </row>
    <row r="5321" spans="12:13" x14ac:dyDescent="0.25">
      <c r="L5321" s="91"/>
      <c r="M5321"/>
    </row>
    <row r="5322" spans="12:13" x14ac:dyDescent="0.25">
      <c r="L5322" s="91"/>
      <c r="M5322"/>
    </row>
    <row r="5323" spans="12:13" x14ac:dyDescent="0.25">
      <c r="L5323" s="91"/>
      <c r="M5323"/>
    </row>
    <row r="5324" spans="12:13" x14ac:dyDescent="0.25">
      <c r="L5324" s="91"/>
      <c r="M5324"/>
    </row>
    <row r="5325" spans="12:13" x14ac:dyDescent="0.25">
      <c r="L5325" s="91"/>
      <c r="M5325"/>
    </row>
    <row r="5326" spans="12:13" x14ac:dyDescent="0.25">
      <c r="L5326" s="91"/>
      <c r="M5326"/>
    </row>
    <row r="5327" spans="12:13" x14ac:dyDescent="0.25">
      <c r="L5327" s="91"/>
      <c r="M5327"/>
    </row>
    <row r="5328" spans="12:13" x14ac:dyDescent="0.25">
      <c r="L5328" s="91"/>
      <c r="M5328"/>
    </row>
    <row r="5329" spans="12:13" x14ac:dyDescent="0.25">
      <c r="L5329" s="91"/>
      <c r="M5329"/>
    </row>
    <row r="5330" spans="12:13" x14ac:dyDescent="0.25">
      <c r="L5330" s="91"/>
      <c r="M5330"/>
    </row>
    <row r="5331" spans="12:13" x14ac:dyDescent="0.25">
      <c r="L5331" s="91"/>
      <c r="M5331"/>
    </row>
    <row r="5332" spans="12:13" x14ac:dyDescent="0.25">
      <c r="L5332" s="91"/>
      <c r="M5332"/>
    </row>
    <row r="5333" spans="12:13" x14ac:dyDescent="0.25">
      <c r="L5333" s="91"/>
      <c r="M5333"/>
    </row>
    <row r="5334" spans="12:13" x14ac:dyDescent="0.25">
      <c r="L5334" s="91"/>
      <c r="M5334"/>
    </row>
    <row r="5335" spans="12:13" x14ac:dyDescent="0.25">
      <c r="L5335" s="91"/>
      <c r="M5335"/>
    </row>
    <row r="5336" spans="12:13" x14ac:dyDescent="0.25">
      <c r="L5336" s="91"/>
      <c r="M5336"/>
    </row>
    <row r="5337" spans="12:13" x14ac:dyDescent="0.25">
      <c r="L5337" s="91"/>
      <c r="M5337"/>
    </row>
    <row r="5338" spans="12:13" x14ac:dyDescent="0.25">
      <c r="L5338" s="91"/>
      <c r="M5338"/>
    </row>
    <row r="5339" spans="12:13" x14ac:dyDescent="0.25">
      <c r="L5339" s="91"/>
      <c r="M5339"/>
    </row>
    <row r="5340" spans="12:13" x14ac:dyDescent="0.25">
      <c r="L5340" s="91"/>
      <c r="M5340"/>
    </row>
    <row r="5341" spans="12:13" x14ac:dyDescent="0.25">
      <c r="L5341" s="91"/>
      <c r="M5341"/>
    </row>
    <row r="5342" spans="12:13" x14ac:dyDescent="0.25">
      <c r="L5342" s="91"/>
      <c r="M5342"/>
    </row>
    <row r="5343" spans="12:13" x14ac:dyDescent="0.25">
      <c r="L5343" s="91"/>
      <c r="M5343"/>
    </row>
    <row r="5344" spans="12:13" x14ac:dyDescent="0.25">
      <c r="L5344" s="91"/>
      <c r="M5344"/>
    </row>
    <row r="5345" spans="12:13" x14ac:dyDescent="0.25">
      <c r="L5345" s="91"/>
      <c r="M5345"/>
    </row>
    <row r="5346" spans="12:13" x14ac:dyDescent="0.25">
      <c r="L5346" s="91"/>
      <c r="M5346"/>
    </row>
    <row r="5347" spans="12:13" x14ac:dyDescent="0.25">
      <c r="L5347" s="91"/>
      <c r="M5347"/>
    </row>
    <row r="5348" spans="12:13" x14ac:dyDescent="0.25">
      <c r="L5348" s="91"/>
      <c r="M5348"/>
    </row>
    <row r="5349" spans="12:13" x14ac:dyDescent="0.25">
      <c r="L5349" s="91"/>
      <c r="M5349"/>
    </row>
    <row r="5350" spans="12:13" x14ac:dyDescent="0.25">
      <c r="L5350" s="91"/>
      <c r="M5350"/>
    </row>
    <row r="5351" spans="12:13" x14ac:dyDescent="0.25">
      <c r="L5351" s="91"/>
      <c r="M5351"/>
    </row>
    <row r="5352" spans="12:13" x14ac:dyDescent="0.25">
      <c r="L5352" s="91"/>
      <c r="M5352"/>
    </row>
    <row r="5353" spans="12:13" x14ac:dyDescent="0.25">
      <c r="L5353" s="91"/>
      <c r="M5353"/>
    </row>
    <row r="5354" spans="12:13" x14ac:dyDescent="0.25">
      <c r="L5354" s="91"/>
      <c r="M5354"/>
    </row>
    <row r="5355" spans="12:13" x14ac:dyDescent="0.25">
      <c r="L5355" s="91"/>
      <c r="M5355"/>
    </row>
    <row r="5356" spans="12:13" x14ac:dyDescent="0.25">
      <c r="L5356" s="91"/>
      <c r="M5356"/>
    </row>
    <row r="5357" spans="12:13" x14ac:dyDescent="0.25">
      <c r="L5357" s="91"/>
      <c r="M5357"/>
    </row>
    <row r="5358" spans="12:13" x14ac:dyDescent="0.25">
      <c r="L5358" s="91"/>
      <c r="M5358"/>
    </row>
    <row r="5359" spans="12:13" x14ac:dyDescent="0.25">
      <c r="L5359" s="91"/>
      <c r="M5359"/>
    </row>
    <row r="5360" spans="12:13" x14ac:dyDescent="0.25">
      <c r="L5360" s="91"/>
      <c r="M5360"/>
    </row>
    <row r="5361" spans="12:13" x14ac:dyDescent="0.25">
      <c r="L5361" s="91"/>
      <c r="M5361"/>
    </row>
    <row r="5362" spans="12:13" x14ac:dyDescent="0.25">
      <c r="L5362" s="91"/>
      <c r="M5362"/>
    </row>
    <row r="5363" spans="12:13" x14ac:dyDescent="0.25">
      <c r="L5363" s="91"/>
      <c r="M5363"/>
    </row>
    <row r="5364" spans="12:13" x14ac:dyDescent="0.25">
      <c r="L5364" s="91"/>
      <c r="M5364"/>
    </row>
    <row r="5365" spans="12:13" x14ac:dyDescent="0.25">
      <c r="L5365" s="91"/>
      <c r="M5365"/>
    </row>
    <row r="5366" spans="12:13" x14ac:dyDescent="0.25">
      <c r="L5366" s="91"/>
      <c r="M5366"/>
    </row>
    <row r="5367" spans="12:13" x14ac:dyDescent="0.25">
      <c r="L5367" s="91"/>
      <c r="M5367"/>
    </row>
    <row r="5368" spans="12:13" x14ac:dyDescent="0.25">
      <c r="L5368" s="91"/>
      <c r="M5368"/>
    </row>
    <row r="5369" spans="12:13" x14ac:dyDescent="0.25">
      <c r="L5369" s="91"/>
      <c r="M5369"/>
    </row>
    <row r="5370" spans="12:13" x14ac:dyDescent="0.25">
      <c r="L5370" s="91"/>
      <c r="M5370"/>
    </row>
    <row r="5371" spans="12:13" x14ac:dyDescent="0.25">
      <c r="L5371" s="91"/>
      <c r="M5371"/>
    </row>
    <row r="5372" spans="12:13" x14ac:dyDescent="0.25">
      <c r="L5372" s="91"/>
      <c r="M5372"/>
    </row>
    <row r="5373" spans="12:13" x14ac:dyDescent="0.25">
      <c r="L5373" s="91"/>
      <c r="M5373"/>
    </row>
    <row r="5374" spans="12:13" x14ac:dyDescent="0.25">
      <c r="L5374" s="91"/>
      <c r="M5374"/>
    </row>
    <row r="5375" spans="12:13" x14ac:dyDescent="0.25">
      <c r="L5375" s="91"/>
      <c r="M5375"/>
    </row>
    <row r="5376" spans="12:13" x14ac:dyDescent="0.25">
      <c r="L5376" s="91"/>
      <c r="M5376"/>
    </row>
    <row r="5377" spans="12:13" x14ac:dyDescent="0.25">
      <c r="L5377" s="91"/>
      <c r="M5377"/>
    </row>
    <row r="5378" spans="12:13" x14ac:dyDescent="0.25">
      <c r="L5378" s="91"/>
      <c r="M5378"/>
    </row>
    <row r="5379" spans="12:13" x14ac:dyDescent="0.25">
      <c r="L5379" s="91"/>
      <c r="M5379"/>
    </row>
    <row r="5380" spans="12:13" x14ac:dyDescent="0.25">
      <c r="L5380" s="91"/>
      <c r="M5380"/>
    </row>
    <row r="5381" spans="12:13" x14ac:dyDescent="0.25">
      <c r="L5381" s="91"/>
      <c r="M5381"/>
    </row>
    <row r="5382" spans="12:13" x14ac:dyDescent="0.25">
      <c r="L5382" s="91"/>
      <c r="M5382"/>
    </row>
    <row r="5383" spans="12:13" x14ac:dyDescent="0.25">
      <c r="L5383" s="91"/>
      <c r="M5383"/>
    </row>
    <row r="5384" spans="12:13" x14ac:dyDescent="0.25">
      <c r="L5384" s="91"/>
      <c r="M5384"/>
    </row>
    <row r="5385" spans="12:13" x14ac:dyDescent="0.25">
      <c r="L5385" s="91"/>
      <c r="M5385"/>
    </row>
    <row r="5386" spans="12:13" x14ac:dyDescent="0.25">
      <c r="L5386" s="91"/>
      <c r="M5386"/>
    </row>
    <row r="5387" spans="12:13" x14ac:dyDescent="0.25">
      <c r="L5387" s="91"/>
      <c r="M5387"/>
    </row>
    <row r="5388" spans="12:13" x14ac:dyDescent="0.25">
      <c r="L5388" s="91"/>
      <c r="M5388"/>
    </row>
    <row r="5389" spans="12:13" x14ac:dyDescent="0.25">
      <c r="L5389" s="91"/>
      <c r="M5389"/>
    </row>
    <row r="5390" spans="12:13" x14ac:dyDescent="0.25">
      <c r="L5390" s="91"/>
      <c r="M5390"/>
    </row>
    <row r="5391" spans="12:13" x14ac:dyDescent="0.25">
      <c r="L5391" s="91"/>
      <c r="M5391"/>
    </row>
    <row r="5392" spans="12:13" x14ac:dyDescent="0.25">
      <c r="L5392" s="91"/>
      <c r="M5392"/>
    </row>
    <row r="5393" spans="12:13" x14ac:dyDescent="0.25">
      <c r="L5393" s="91"/>
      <c r="M5393"/>
    </row>
    <row r="5394" spans="12:13" x14ac:dyDescent="0.25">
      <c r="L5394" s="91"/>
      <c r="M5394"/>
    </row>
    <row r="5395" spans="12:13" x14ac:dyDescent="0.25">
      <c r="L5395" s="91"/>
      <c r="M5395"/>
    </row>
    <row r="5396" spans="12:13" x14ac:dyDescent="0.25">
      <c r="L5396" s="91"/>
      <c r="M5396"/>
    </row>
    <row r="5397" spans="12:13" x14ac:dyDescent="0.25">
      <c r="L5397" s="91"/>
      <c r="M5397"/>
    </row>
    <row r="5398" spans="12:13" x14ac:dyDescent="0.25">
      <c r="L5398" s="91"/>
      <c r="M5398"/>
    </row>
    <row r="5399" spans="12:13" x14ac:dyDescent="0.25">
      <c r="L5399" s="91"/>
      <c r="M5399"/>
    </row>
    <row r="5400" spans="12:13" x14ac:dyDescent="0.25">
      <c r="L5400" s="91"/>
      <c r="M5400"/>
    </row>
    <row r="5401" spans="12:13" x14ac:dyDescent="0.25">
      <c r="L5401" s="91"/>
      <c r="M5401"/>
    </row>
    <row r="5402" spans="12:13" x14ac:dyDescent="0.25">
      <c r="L5402" s="91"/>
      <c r="M5402"/>
    </row>
    <row r="5403" spans="12:13" x14ac:dyDescent="0.25">
      <c r="L5403" s="91"/>
      <c r="M5403"/>
    </row>
    <row r="5404" spans="12:13" x14ac:dyDescent="0.25">
      <c r="L5404" s="91"/>
      <c r="M5404"/>
    </row>
    <row r="5405" spans="12:13" x14ac:dyDescent="0.25">
      <c r="L5405" s="91"/>
      <c r="M5405"/>
    </row>
    <row r="5406" spans="12:13" x14ac:dyDescent="0.25">
      <c r="L5406" s="91"/>
      <c r="M5406"/>
    </row>
    <row r="5407" spans="12:13" x14ac:dyDescent="0.25">
      <c r="L5407" s="91"/>
      <c r="M5407"/>
    </row>
    <row r="5408" spans="12:13" x14ac:dyDescent="0.25">
      <c r="L5408" s="91"/>
      <c r="M5408"/>
    </row>
    <row r="5409" spans="12:13" x14ac:dyDescent="0.25">
      <c r="L5409" s="91"/>
      <c r="M5409"/>
    </row>
    <row r="5410" spans="12:13" x14ac:dyDescent="0.25">
      <c r="L5410" s="91"/>
      <c r="M5410"/>
    </row>
    <row r="5411" spans="12:13" x14ac:dyDescent="0.25">
      <c r="L5411" s="91"/>
      <c r="M5411"/>
    </row>
    <row r="5412" spans="12:13" x14ac:dyDescent="0.25">
      <c r="L5412" s="91"/>
      <c r="M5412"/>
    </row>
    <row r="5413" spans="12:13" x14ac:dyDescent="0.25">
      <c r="L5413" s="91"/>
      <c r="M5413"/>
    </row>
    <row r="5414" spans="12:13" x14ac:dyDescent="0.25">
      <c r="L5414" s="91"/>
      <c r="M5414"/>
    </row>
    <row r="5415" spans="12:13" x14ac:dyDescent="0.25">
      <c r="L5415" s="91"/>
      <c r="M5415"/>
    </row>
    <row r="5416" spans="12:13" x14ac:dyDescent="0.25">
      <c r="L5416" s="91"/>
      <c r="M5416"/>
    </row>
    <row r="5417" spans="12:13" x14ac:dyDescent="0.25">
      <c r="L5417" s="91"/>
      <c r="M5417"/>
    </row>
    <row r="5418" spans="12:13" x14ac:dyDescent="0.25">
      <c r="L5418" s="91"/>
      <c r="M5418"/>
    </row>
    <row r="5419" spans="12:13" x14ac:dyDescent="0.25">
      <c r="L5419" s="91"/>
      <c r="M5419"/>
    </row>
    <row r="5420" spans="12:13" x14ac:dyDescent="0.25">
      <c r="L5420" s="91"/>
      <c r="M5420"/>
    </row>
    <row r="5421" spans="12:13" x14ac:dyDescent="0.25">
      <c r="L5421" s="91"/>
      <c r="M5421"/>
    </row>
    <row r="5422" spans="12:13" x14ac:dyDescent="0.25">
      <c r="L5422" s="91"/>
      <c r="M5422"/>
    </row>
    <row r="5423" spans="12:13" x14ac:dyDescent="0.25">
      <c r="L5423" s="91"/>
      <c r="M5423"/>
    </row>
    <row r="5424" spans="12:13" x14ac:dyDescent="0.25">
      <c r="L5424" s="91"/>
      <c r="M5424"/>
    </row>
    <row r="5425" spans="12:13" x14ac:dyDescent="0.25">
      <c r="L5425" s="91"/>
      <c r="M5425"/>
    </row>
    <row r="5426" spans="12:13" x14ac:dyDescent="0.25">
      <c r="L5426" s="91"/>
      <c r="M5426"/>
    </row>
    <row r="5427" spans="12:13" x14ac:dyDescent="0.25">
      <c r="L5427" s="91"/>
      <c r="M5427"/>
    </row>
    <row r="5428" spans="12:13" x14ac:dyDescent="0.25">
      <c r="L5428" s="91"/>
      <c r="M5428"/>
    </row>
    <row r="5429" spans="12:13" x14ac:dyDescent="0.25">
      <c r="L5429" s="91"/>
      <c r="M5429"/>
    </row>
    <row r="5430" spans="12:13" x14ac:dyDescent="0.25">
      <c r="L5430" s="91"/>
      <c r="M5430"/>
    </row>
    <row r="5431" spans="12:13" x14ac:dyDescent="0.25">
      <c r="L5431" s="91"/>
      <c r="M5431"/>
    </row>
    <row r="5432" spans="12:13" x14ac:dyDescent="0.25">
      <c r="L5432" s="91"/>
      <c r="M5432"/>
    </row>
    <row r="5433" spans="12:13" x14ac:dyDescent="0.25">
      <c r="L5433" s="91"/>
      <c r="M5433"/>
    </row>
    <row r="5434" spans="12:13" x14ac:dyDescent="0.25">
      <c r="L5434" s="91"/>
      <c r="M5434"/>
    </row>
    <row r="5435" spans="12:13" x14ac:dyDescent="0.25">
      <c r="L5435" s="91"/>
      <c r="M5435"/>
    </row>
    <row r="5436" spans="12:13" x14ac:dyDescent="0.25">
      <c r="L5436" s="91"/>
      <c r="M5436"/>
    </row>
    <row r="5437" spans="12:13" x14ac:dyDescent="0.25">
      <c r="L5437" s="91"/>
      <c r="M5437"/>
    </row>
    <row r="5438" spans="12:13" x14ac:dyDescent="0.25">
      <c r="L5438" s="91"/>
      <c r="M5438"/>
    </row>
    <row r="5439" spans="12:13" x14ac:dyDescent="0.25">
      <c r="L5439" s="91"/>
      <c r="M5439"/>
    </row>
    <row r="5440" spans="12:13" x14ac:dyDescent="0.25">
      <c r="L5440" s="91"/>
      <c r="M5440"/>
    </row>
    <row r="5441" spans="12:13" x14ac:dyDescent="0.25">
      <c r="L5441" s="91"/>
      <c r="M5441"/>
    </row>
    <row r="5442" spans="12:13" x14ac:dyDescent="0.25">
      <c r="L5442" s="91"/>
      <c r="M5442"/>
    </row>
    <row r="5443" spans="12:13" x14ac:dyDescent="0.25">
      <c r="L5443" s="91"/>
      <c r="M5443"/>
    </row>
    <row r="5444" spans="12:13" x14ac:dyDescent="0.25">
      <c r="L5444" s="91"/>
      <c r="M5444"/>
    </row>
    <row r="5445" spans="12:13" x14ac:dyDescent="0.25">
      <c r="L5445" s="91"/>
      <c r="M5445"/>
    </row>
    <row r="5446" spans="12:13" x14ac:dyDescent="0.25">
      <c r="L5446" s="91"/>
      <c r="M5446"/>
    </row>
    <row r="5447" spans="12:13" x14ac:dyDescent="0.25">
      <c r="L5447" s="91"/>
      <c r="M5447"/>
    </row>
    <row r="5448" spans="12:13" x14ac:dyDescent="0.25">
      <c r="L5448" s="91"/>
      <c r="M5448"/>
    </row>
    <row r="5449" spans="12:13" x14ac:dyDescent="0.25">
      <c r="L5449" s="91"/>
      <c r="M5449"/>
    </row>
    <row r="5450" spans="12:13" x14ac:dyDescent="0.25">
      <c r="L5450" s="91"/>
      <c r="M5450"/>
    </row>
    <row r="5451" spans="12:13" x14ac:dyDescent="0.25">
      <c r="L5451" s="91"/>
      <c r="M5451"/>
    </row>
    <row r="5452" spans="12:13" x14ac:dyDescent="0.25">
      <c r="L5452" s="91"/>
      <c r="M5452"/>
    </row>
    <row r="5453" spans="12:13" x14ac:dyDescent="0.25">
      <c r="L5453" s="91"/>
      <c r="M5453"/>
    </row>
    <row r="5454" spans="12:13" x14ac:dyDescent="0.25">
      <c r="L5454" s="91"/>
      <c r="M5454"/>
    </row>
    <row r="5455" spans="12:13" x14ac:dyDescent="0.25">
      <c r="L5455" s="91"/>
      <c r="M5455"/>
    </row>
    <row r="5456" spans="12:13" x14ac:dyDescent="0.25">
      <c r="L5456" s="91"/>
      <c r="M5456"/>
    </row>
    <row r="5457" spans="12:13" x14ac:dyDescent="0.25">
      <c r="L5457" s="91"/>
      <c r="M5457"/>
    </row>
    <row r="5458" spans="12:13" x14ac:dyDescent="0.25">
      <c r="L5458" s="91"/>
      <c r="M5458"/>
    </row>
    <row r="5459" spans="12:13" x14ac:dyDescent="0.25">
      <c r="L5459" s="91"/>
      <c r="M5459"/>
    </row>
    <row r="5460" spans="12:13" x14ac:dyDescent="0.25">
      <c r="L5460" s="91"/>
      <c r="M5460"/>
    </row>
    <row r="5461" spans="12:13" x14ac:dyDescent="0.25">
      <c r="L5461" s="91"/>
      <c r="M5461"/>
    </row>
    <row r="5462" spans="12:13" x14ac:dyDescent="0.25">
      <c r="L5462" s="91"/>
      <c r="M5462"/>
    </row>
    <row r="5463" spans="12:13" x14ac:dyDescent="0.25">
      <c r="L5463" s="91"/>
      <c r="M5463"/>
    </row>
    <row r="5464" spans="12:13" x14ac:dyDescent="0.25">
      <c r="L5464" s="91"/>
      <c r="M5464"/>
    </row>
    <row r="5465" spans="12:13" x14ac:dyDescent="0.25">
      <c r="L5465" s="91"/>
      <c r="M5465"/>
    </row>
    <row r="5466" spans="12:13" x14ac:dyDescent="0.25">
      <c r="L5466" s="91"/>
      <c r="M5466"/>
    </row>
    <row r="5467" spans="12:13" x14ac:dyDescent="0.25">
      <c r="L5467" s="91"/>
      <c r="M5467"/>
    </row>
    <row r="5468" spans="12:13" x14ac:dyDescent="0.25">
      <c r="L5468" s="91"/>
      <c r="M5468"/>
    </row>
    <row r="5469" spans="12:13" x14ac:dyDescent="0.25">
      <c r="L5469" s="91"/>
      <c r="M5469"/>
    </row>
    <row r="5470" spans="12:13" x14ac:dyDescent="0.25">
      <c r="L5470" s="91"/>
      <c r="M5470"/>
    </row>
    <row r="5471" spans="12:13" x14ac:dyDescent="0.25">
      <c r="L5471" s="91"/>
      <c r="M5471"/>
    </row>
    <row r="5472" spans="12:13" x14ac:dyDescent="0.25">
      <c r="L5472" s="91"/>
      <c r="M5472"/>
    </row>
    <row r="5473" spans="12:13" x14ac:dyDescent="0.25">
      <c r="L5473" s="91"/>
      <c r="M5473"/>
    </row>
    <row r="5474" spans="12:13" x14ac:dyDescent="0.25">
      <c r="L5474" s="91"/>
      <c r="M5474"/>
    </row>
    <row r="5475" spans="12:13" x14ac:dyDescent="0.25">
      <c r="L5475" s="91"/>
      <c r="M5475"/>
    </row>
    <row r="5476" spans="12:13" x14ac:dyDescent="0.25">
      <c r="L5476" s="91"/>
      <c r="M5476"/>
    </row>
    <row r="5477" spans="12:13" x14ac:dyDescent="0.25">
      <c r="L5477" s="91"/>
      <c r="M5477"/>
    </row>
    <row r="5478" spans="12:13" x14ac:dyDescent="0.25">
      <c r="L5478" s="91"/>
      <c r="M5478"/>
    </row>
    <row r="5479" spans="12:13" x14ac:dyDescent="0.25">
      <c r="L5479" s="91"/>
      <c r="M5479"/>
    </row>
    <row r="5480" spans="12:13" x14ac:dyDescent="0.25">
      <c r="L5480" s="91"/>
      <c r="M5480"/>
    </row>
    <row r="5481" spans="12:13" x14ac:dyDescent="0.25">
      <c r="L5481" s="91"/>
      <c r="M5481"/>
    </row>
    <row r="5482" spans="12:13" x14ac:dyDescent="0.25">
      <c r="L5482" s="91"/>
      <c r="M5482"/>
    </row>
    <row r="5483" spans="12:13" x14ac:dyDescent="0.25">
      <c r="L5483" s="91"/>
      <c r="M5483"/>
    </row>
    <row r="5484" spans="12:13" x14ac:dyDescent="0.25">
      <c r="L5484" s="91"/>
      <c r="M5484"/>
    </row>
    <row r="5485" spans="12:13" x14ac:dyDescent="0.25">
      <c r="L5485" s="91"/>
      <c r="M5485"/>
    </row>
    <row r="5486" spans="12:13" x14ac:dyDescent="0.25">
      <c r="L5486" s="91"/>
      <c r="M5486"/>
    </row>
    <row r="5487" spans="12:13" x14ac:dyDescent="0.25">
      <c r="L5487" s="91"/>
      <c r="M5487"/>
    </row>
    <row r="5488" spans="12:13" x14ac:dyDescent="0.25">
      <c r="L5488" s="91"/>
      <c r="M5488"/>
    </row>
    <row r="5489" spans="12:13" x14ac:dyDescent="0.25">
      <c r="L5489" s="91"/>
      <c r="M5489"/>
    </row>
    <row r="5490" spans="12:13" x14ac:dyDescent="0.25">
      <c r="L5490" s="91"/>
      <c r="M5490"/>
    </row>
    <row r="5491" spans="12:13" x14ac:dyDescent="0.25">
      <c r="L5491" s="91"/>
      <c r="M5491"/>
    </row>
    <row r="5492" spans="12:13" x14ac:dyDescent="0.25">
      <c r="L5492" s="91"/>
      <c r="M5492"/>
    </row>
    <row r="5493" spans="12:13" x14ac:dyDescent="0.25">
      <c r="L5493" s="91"/>
      <c r="M5493"/>
    </row>
    <row r="5494" spans="12:13" x14ac:dyDescent="0.25">
      <c r="L5494" s="91"/>
      <c r="M5494"/>
    </row>
    <row r="5495" spans="12:13" x14ac:dyDescent="0.25">
      <c r="L5495" s="91"/>
      <c r="M5495"/>
    </row>
    <row r="5496" spans="12:13" x14ac:dyDescent="0.25">
      <c r="L5496" s="91"/>
      <c r="M5496"/>
    </row>
    <row r="5497" spans="12:13" x14ac:dyDescent="0.25">
      <c r="L5497" s="91"/>
      <c r="M5497"/>
    </row>
    <row r="5498" spans="12:13" x14ac:dyDescent="0.25">
      <c r="L5498" s="91"/>
      <c r="M5498"/>
    </row>
    <row r="5499" spans="12:13" x14ac:dyDescent="0.25">
      <c r="L5499" s="91"/>
      <c r="M5499"/>
    </row>
    <row r="5500" spans="12:13" x14ac:dyDescent="0.25">
      <c r="L5500" s="91"/>
      <c r="M5500"/>
    </row>
    <row r="5501" spans="12:13" x14ac:dyDescent="0.25">
      <c r="L5501" s="91"/>
      <c r="M5501"/>
    </row>
    <row r="5502" spans="12:13" x14ac:dyDescent="0.25">
      <c r="L5502" s="91"/>
      <c r="M5502"/>
    </row>
    <row r="5503" spans="12:13" x14ac:dyDescent="0.25">
      <c r="L5503" s="91"/>
      <c r="M5503"/>
    </row>
    <row r="5504" spans="12:13" x14ac:dyDescent="0.25">
      <c r="L5504" s="91"/>
      <c r="M5504"/>
    </row>
    <row r="5505" spans="12:13" x14ac:dyDescent="0.25">
      <c r="L5505" s="91"/>
      <c r="M5505"/>
    </row>
    <row r="5506" spans="12:13" x14ac:dyDescent="0.25">
      <c r="L5506" s="91"/>
      <c r="M5506"/>
    </row>
    <row r="5507" spans="12:13" x14ac:dyDescent="0.25">
      <c r="L5507" s="91"/>
      <c r="M5507"/>
    </row>
    <row r="5508" spans="12:13" x14ac:dyDescent="0.25">
      <c r="L5508" s="91"/>
      <c r="M5508"/>
    </row>
    <row r="5509" spans="12:13" x14ac:dyDescent="0.25">
      <c r="L5509" s="91"/>
      <c r="M5509"/>
    </row>
    <row r="5510" spans="12:13" x14ac:dyDescent="0.25">
      <c r="L5510" s="91"/>
      <c r="M5510"/>
    </row>
    <row r="5511" spans="12:13" x14ac:dyDescent="0.25">
      <c r="L5511" s="91"/>
      <c r="M5511"/>
    </row>
    <row r="5512" spans="12:13" x14ac:dyDescent="0.25">
      <c r="L5512" s="91"/>
      <c r="M5512"/>
    </row>
    <row r="5513" spans="12:13" x14ac:dyDescent="0.25">
      <c r="L5513" s="91"/>
      <c r="M5513"/>
    </row>
    <row r="5514" spans="12:13" x14ac:dyDescent="0.25">
      <c r="L5514" s="91"/>
      <c r="M5514"/>
    </row>
    <row r="5515" spans="12:13" x14ac:dyDescent="0.25">
      <c r="L5515" s="91"/>
      <c r="M5515"/>
    </row>
    <row r="5516" spans="12:13" x14ac:dyDescent="0.25">
      <c r="L5516" s="91"/>
      <c r="M5516"/>
    </row>
    <row r="5517" spans="12:13" x14ac:dyDescent="0.25">
      <c r="L5517" s="91"/>
      <c r="M5517"/>
    </row>
    <row r="5518" spans="12:13" x14ac:dyDescent="0.25">
      <c r="L5518" s="91"/>
      <c r="M5518"/>
    </row>
    <row r="5519" spans="12:13" x14ac:dyDescent="0.25">
      <c r="L5519" s="91"/>
      <c r="M5519"/>
    </row>
    <row r="5520" spans="12:13" x14ac:dyDescent="0.25">
      <c r="L5520" s="91"/>
      <c r="M5520"/>
    </row>
    <row r="5521" spans="12:13" x14ac:dyDescent="0.25">
      <c r="L5521" s="91"/>
      <c r="M5521"/>
    </row>
    <row r="5522" spans="12:13" x14ac:dyDescent="0.25">
      <c r="L5522" s="91"/>
      <c r="M5522"/>
    </row>
    <row r="5523" spans="12:13" x14ac:dyDescent="0.25">
      <c r="L5523" s="91"/>
      <c r="M5523"/>
    </row>
    <row r="5524" spans="12:13" x14ac:dyDescent="0.25">
      <c r="L5524" s="91"/>
      <c r="M5524"/>
    </row>
    <row r="5525" spans="12:13" x14ac:dyDescent="0.25">
      <c r="L5525" s="91"/>
      <c r="M5525"/>
    </row>
    <row r="5526" spans="12:13" x14ac:dyDescent="0.25">
      <c r="L5526" s="91"/>
      <c r="M5526"/>
    </row>
    <row r="5527" spans="12:13" x14ac:dyDescent="0.25">
      <c r="L5527" s="91"/>
      <c r="M5527"/>
    </row>
    <row r="5528" spans="12:13" x14ac:dyDescent="0.25">
      <c r="L5528" s="91"/>
      <c r="M5528"/>
    </row>
    <row r="5529" spans="12:13" x14ac:dyDescent="0.25">
      <c r="L5529" s="91"/>
      <c r="M5529"/>
    </row>
    <row r="5530" spans="12:13" x14ac:dyDescent="0.25">
      <c r="L5530" s="91"/>
      <c r="M5530"/>
    </row>
    <row r="5531" spans="12:13" x14ac:dyDescent="0.25">
      <c r="L5531" s="91"/>
      <c r="M5531"/>
    </row>
    <row r="5532" spans="12:13" x14ac:dyDescent="0.25">
      <c r="L5532" s="91"/>
      <c r="M5532"/>
    </row>
    <row r="5533" spans="12:13" x14ac:dyDescent="0.25">
      <c r="L5533" s="91"/>
      <c r="M5533"/>
    </row>
    <row r="5534" spans="12:13" x14ac:dyDescent="0.25">
      <c r="L5534" s="91"/>
      <c r="M5534"/>
    </row>
    <row r="5535" spans="12:13" x14ac:dyDescent="0.25">
      <c r="L5535" s="91"/>
      <c r="M5535"/>
    </row>
    <row r="5536" spans="12:13" x14ac:dyDescent="0.25">
      <c r="L5536" s="91"/>
      <c r="M5536"/>
    </row>
    <row r="5537" spans="12:13" x14ac:dyDescent="0.25">
      <c r="L5537" s="91"/>
      <c r="M5537"/>
    </row>
    <row r="5538" spans="12:13" x14ac:dyDescent="0.25">
      <c r="L5538" s="91"/>
      <c r="M5538"/>
    </row>
    <row r="5539" spans="12:13" x14ac:dyDescent="0.25">
      <c r="L5539" s="91"/>
      <c r="M5539"/>
    </row>
    <row r="5540" spans="12:13" x14ac:dyDescent="0.25">
      <c r="L5540" s="91"/>
      <c r="M5540"/>
    </row>
    <row r="5541" spans="12:13" x14ac:dyDescent="0.25">
      <c r="L5541" s="91"/>
      <c r="M5541"/>
    </row>
    <row r="5542" spans="12:13" x14ac:dyDescent="0.25">
      <c r="L5542" s="91"/>
      <c r="M5542"/>
    </row>
    <row r="5543" spans="12:13" x14ac:dyDescent="0.25">
      <c r="L5543" s="91"/>
      <c r="M5543"/>
    </row>
    <row r="5544" spans="12:13" x14ac:dyDescent="0.25">
      <c r="L5544" s="91"/>
      <c r="M5544"/>
    </row>
    <row r="5545" spans="12:13" x14ac:dyDescent="0.25">
      <c r="L5545" s="91"/>
      <c r="M5545"/>
    </row>
    <row r="5546" spans="12:13" x14ac:dyDescent="0.25">
      <c r="L5546" s="91"/>
      <c r="M5546"/>
    </row>
    <row r="5547" spans="12:13" x14ac:dyDescent="0.25">
      <c r="L5547" s="91"/>
      <c r="M5547"/>
    </row>
    <row r="5548" spans="12:13" x14ac:dyDescent="0.25">
      <c r="L5548" s="91"/>
      <c r="M5548"/>
    </row>
    <row r="5549" spans="12:13" x14ac:dyDescent="0.25">
      <c r="L5549" s="91"/>
      <c r="M5549"/>
    </row>
    <row r="5550" spans="12:13" x14ac:dyDescent="0.25">
      <c r="L5550" s="91"/>
      <c r="M5550"/>
    </row>
    <row r="5551" spans="12:13" x14ac:dyDescent="0.25">
      <c r="L5551" s="91"/>
      <c r="M5551"/>
    </row>
    <row r="5552" spans="12:13" x14ac:dyDescent="0.25">
      <c r="L5552" s="91"/>
      <c r="M5552"/>
    </row>
    <row r="5553" spans="12:13" x14ac:dyDescent="0.25">
      <c r="L5553" s="91"/>
      <c r="M5553"/>
    </row>
    <row r="5554" spans="12:13" x14ac:dyDescent="0.25">
      <c r="L5554" s="91"/>
      <c r="M5554"/>
    </row>
    <row r="5555" spans="12:13" x14ac:dyDescent="0.25">
      <c r="L5555" s="91"/>
      <c r="M5555"/>
    </row>
    <row r="5556" spans="12:13" x14ac:dyDescent="0.25">
      <c r="L5556" s="91"/>
      <c r="M5556"/>
    </row>
    <row r="5557" spans="12:13" x14ac:dyDescent="0.25">
      <c r="L5557" s="91"/>
      <c r="M5557"/>
    </row>
    <row r="5558" spans="12:13" x14ac:dyDescent="0.25">
      <c r="L5558" s="91"/>
      <c r="M5558"/>
    </row>
    <row r="5559" spans="12:13" x14ac:dyDescent="0.25">
      <c r="L5559" s="91"/>
      <c r="M5559"/>
    </row>
    <row r="5560" spans="12:13" x14ac:dyDescent="0.25">
      <c r="L5560" s="91"/>
      <c r="M5560"/>
    </row>
    <row r="5561" spans="12:13" x14ac:dyDescent="0.25">
      <c r="L5561" s="91"/>
      <c r="M5561"/>
    </row>
    <row r="5562" spans="12:13" x14ac:dyDescent="0.25">
      <c r="L5562" s="91"/>
      <c r="M5562"/>
    </row>
    <row r="5563" spans="12:13" x14ac:dyDescent="0.25">
      <c r="L5563" s="91"/>
      <c r="M5563"/>
    </row>
    <row r="5564" spans="12:13" x14ac:dyDescent="0.25">
      <c r="L5564" s="91"/>
      <c r="M5564"/>
    </row>
    <row r="5565" spans="12:13" x14ac:dyDescent="0.25">
      <c r="L5565" s="91"/>
      <c r="M5565"/>
    </row>
    <row r="5566" spans="12:13" x14ac:dyDescent="0.25">
      <c r="L5566" s="91"/>
      <c r="M5566"/>
    </row>
    <row r="5567" spans="12:13" x14ac:dyDescent="0.25">
      <c r="L5567" s="91"/>
      <c r="M5567"/>
    </row>
    <row r="5568" spans="12:13" x14ac:dyDescent="0.25">
      <c r="L5568" s="91"/>
      <c r="M5568"/>
    </row>
    <row r="5569" spans="12:13" x14ac:dyDescent="0.25">
      <c r="L5569" s="91"/>
      <c r="M5569"/>
    </row>
    <row r="5570" spans="12:13" x14ac:dyDescent="0.25">
      <c r="L5570" s="91"/>
      <c r="M5570"/>
    </row>
    <row r="5571" spans="12:13" x14ac:dyDescent="0.25">
      <c r="L5571" s="91"/>
      <c r="M5571"/>
    </row>
    <row r="5572" spans="12:13" x14ac:dyDescent="0.25">
      <c r="L5572" s="91"/>
      <c r="M5572"/>
    </row>
    <row r="5573" spans="12:13" x14ac:dyDescent="0.25">
      <c r="L5573" s="91"/>
      <c r="M5573"/>
    </row>
    <row r="5574" spans="12:13" x14ac:dyDescent="0.25">
      <c r="L5574" s="91"/>
      <c r="M5574"/>
    </row>
    <row r="5575" spans="12:13" x14ac:dyDescent="0.25">
      <c r="L5575" s="91"/>
      <c r="M5575"/>
    </row>
    <row r="5576" spans="12:13" x14ac:dyDescent="0.25">
      <c r="L5576" s="91"/>
      <c r="M5576"/>
    </row>
    <row r="5577" spans="12:13" x14ac:dyDescent="0.25">
      <c r="L5577" s="91"/>
      <c r="M5577"/>
    </row>
    <row r="5578" spans="12:13" x14ac:dyDescent="0.25">
      <c r="L5578" s="91"/>
      <c r="M5578"/>
    </row>
    <row r="5579" spans="12:13" x14ac:dyDescent="0.25">
      <c r="L5579" s="91"/>
      <c r="M5579"/>
    </row>
    <row r="5580" spans="12:13" x14ac:dyDescent="0.25">
      <c r="L5580" s="91"/>
      <c r="M5580"/>
    </row>
    <row r="5581" spans="12:13" x14ac:dyDescent="0.25">
      <c r="L5581" s="91"/>
      <c r="M5581"/>
    </row>
    <row r="5582" spans="12:13" x14ac:dyDescent="0.25">
      <c r="L5582" s="91"/>
      <c r="M5582"/>
    </row>
    <row r="5583" spans="12:13" x14ac:dyDescent="0.25">
      <c r="L5583" s="91"/>
      <c r="M5583"/>
    </row>
    <row r="5584" spans="12:13" x14ac:dyDescent="0.25">
      <c r="L5584" s="91"/>
      <c r="M5584"/>
    </row>
    <row r="5585" spans="12:13" x14ac:dyDescent="0.25">
      <c r="L5585" s="91"/>
      <c r="M5585"/>
    </row>
    <row r="5586" spans="12:13" x14ac:dyDescent="0.25">
      <c r="L5586" s="91"/>
      <c r="M5586"/>
    </row>
    <row r="5587" spans="12:13" x14ac:dyDescent="0.25">
      <c r="L5587" s="91"/>
      <c r="M5587"/>
    </row>
    <row r="5588" spans="12:13" x14ac:dyDescent="0.25">
      <c r="L5588" s="91"/>
      <c r="M5588"/>
    </row>
    <row r="5589" spans="12:13" x14ac:dyDescent="0.25">
      <c r="L5589" s="91"/>
      <c r="M5589"/>
    </row>
    <row r="5590" spans="12:13" x14ac:dyDescent="0.25">
      <c r="L5590" s="91"/>
      <c r="M5590"/>
    </row>
    <row r="5591" spans="12:13" x14ac:dyDescent="0.25">
      <c r="L5591" s="91"/>
      <c r="M5591"/>
    </row>
    <row r="5592" spans="12:13" x14ac:dyDescent="0.25">
      <c r="L5592" s="91"/>
      <c r="M5592"/>
    </row>
    <row r="5593" spans="12:13" x14ac:dyDescent="0.25">
      <c r="L5593" s="91"/>
      <c r="M5593"/>
    </row>
    <row r="5594" spans="12:13" x14ac:dyDescent="0.25">
      <c r="L5594" s="91"/>
      <c r="M5594"/>
    </row>
    <row r="5595" spans="12:13" x14ac:dyDescent="0.25">
      <c r="L5595" s="91"/>
      <c r="M5595"/>
    </row>
    <row r="5596" spans="12:13" x14ac:dyDescent="0.25">
      <c r="L5596" s="91"/>
      <c r="M5596"/>
    </row>
    <row r="5597" spans="12:13" x14ac:dyDescent="0.25">
      <c r="L5597" s="91"/>
      <c r="M5597"/>
    </row>
    <row r="5598" spans="12:13" x14ac:dyDescent="0.25">
      <c r="L5598" s="91"/>
      <c r="M5598"/>
    </row>
    <row r="5599" spans="12:13" x14ac:dyDescent="0.25">
      <c r="L5599" s="91"/>
      <c r="M5599"/>
    </row>
    <row r="5600" spans="12:13" x14ac:dyDescent="0.25">
      <c r="L5600" s="91"/>
      <c r="M5600"/>
    </row>
    <row r="5601" spans="12:13" x14ac:dyDescent="0.25">
      <c r="L5601" s="91"/>
      <c r="M5601"/>
    </row>
    <row r="5602" spans="12:13" x14ac:dyDescent="0.25">
      <c r="L5602" s="91"/>
      <c r="M5602"/>
    </row>
    <row r="5603" spans="12:13" x14ac:dyDescent="0.25">
      <c r="L5603" s="91"/>
      <c r="M5603"/>
    </row>
    <row r="5604" spans="12:13" x14ac:dyDescent="0.25">
      <c r="L5604" s="91"/>
      <c r="M5604"/>
    </row>
    <row r="5605" spans="12:13" x14ac:dyDescent="0.25">
      <c r="L5605" s="91"/>
      <c r="M5605"/>
    </row>
    <row r="5606" spans="12:13" x14ac:dyDescent="0.25">
      <c r="L5606" s="91"/>
      <c r="M5606"/>
    </row>
    <row r="5607" spans="12:13" x14ac:dyDescent="0.25">
      <c r="L5607" s="91"/>
      <c r="M5607"/>
    </row>
    <row r="5608" spans="12:13" x14ac:dyDescent="0.25">
      <c r="L5608" s="91"/>
      <c r="M5608"/>
    </row>
    <row r="5609" spans="12:13" x14ac:dyDescent="0.25">
      <c r="L5609" s="91"/>
      <c r="M5609"/>
    </row>
    <row r="5610" spans="12:13" x14ac:dyDescent="0.25">
      <c r="L5610" s="91"/>
      <c r="M5610"/>
    </row>
    <row r="5611" spans="12:13" x14ac:dyDescent="0.25">
      <c r="L5611" s="91"/>
      <c r="M5611"/>
    </row>
    <row r="5612" spans="12:13" x14ac:dyDescent="0.25">
      <c r="L5612" s="91"/>
      <c r="M5612"/>
    </row>
    <row r="5613" spans="12:13" x14ac:dyDescent="0.25">
      <c r="L5613" s="91"/>
      <c r="M5613"/>
    </row>
    <row r="5614" spans="12:13" x14ac:dyDescent="0.25">
      <c r="L5614" s="91"/>
      <c r="M5614"/>
    </row>
    <row r="5615" spans="12:13" x14ac:dyDescent="0.25">
      <c r="L5615" s="91"/>
      <c r="M5615"/>
    </row>
    <row r="5616" spans="12:13" x14ac:dyDescent="0.25">
      <c r="L5616" s="91"/>
      <c r="M5616"/>
    </row>
    <row r="5617" spans="12:13" x14ac:dyDescent="0.25">
      <c r="L5617" s="91"/>
      <c r="M5617"/>
    </row>
    <row r="5618" spans="12:13" x14ac:dyDescent="0.25">
      <c r="L5618" s="91"/>
      <c r="M5618"/>
    </row>
    <row r="5619" spans="12:13" x14ac:dyDescent="0.25">
      <c r="L5619" s="91"/>
      <c r="M5619"/>
    </row>
    <row r="5620" spans="12:13" x14ac:dyDescent="0.25">
      <c r="L5620" s="91"/>
      <c r="M5620"/>
    </row>
    <row r="5621" spans="12:13" x14ac:dyDescent="0.25">
      <c r="L5621" s="91"/>
      <c r="M5621"/>
    </row>
    <row r="5622" spans="12:13" x14ac:dyDescent="0.25">
      <c r="L5622" s="91"/>
      <c r="M5622"/>
    </row>
    <row r="5623" spans="12:13" x14ac:dyDescent="0.25">
      <c r="L5623" s="91"/>
      <c r="M5623"/>
    </row>
    <row r="5624" spans="12:13" x14ac:dyDescent="0.25">
      <c r="L5624" s="91"/>
      <c r="M5624"/>
    </row>
    <row r="5625" spans="12:13" x14ac:dyDescent="0.25">
      <c r="L5625" s="91"/>
      <c r="M5625"/>
    </row>
    <row r="5626" spans="12:13" x14ac:dyDescent="0.25">
      <c r="L5626" s="91"/>
      <c r="M5626"/>
    </row>
    <row r="5627" spans="12:13" x14ac:dyDescent="0.25">
      <c r="L5627" s="91"/>
      <c r="M5627"/>
    </row>
    <row r="5628" spans="12:13" x14ac:dyDescent="0.25">
      <c r="L5628" s="91"/>
      <c r="M5628"/>
    </row>
    <row r="5629" spans="12:13" x14ac:dyDescent="0.25">
      <c r="L5629" s="91"/>
      <c r="M5629"/>
    </row>
    <row r="5630" spans="12:13" x14ac:dyDescent="0.25">
      <c r="L5630" s="91"/>
      <c r="M5630"/>
    </row>
    <row r="5631" spans="12:13" x14ac:dyDescent="0.25">
      <c r="L5631" s="91"/>
      <c r="M5631"/>
    </row>
    <row r="5632" spans="12:13" x14ac:dyDescent="0.25">
      <c r="L5632" s="91"/>
      <c r="M5632"/>
    </row>
    <row r="5633" spans="12:13" x14ac:dyDescent="0.25">
      <c r="L5633" s="91"/>
      <c r="M5633"/>
    </row>
    <row r="5634" spans="12:13" x14ac:dyDescent="0.25">
      <c r="L5634" s="91"/>
      <c r="M5634"/>
    </row>
    <row r="5635" spans="12:13" x14ac:dyDescent="0.25">
      <c r="L5635" s="91"/>
      <c r="M5635"/>
    </row>
    <row r="5636" spans="12:13" x14ac:dyDescent="0.25">
      <c r="L5636" s="91"/>
      <c r="M5636"/>
    </row>
    <row r="5637" spans="12:13" x14ac:dyDescent="0.25">
      <c r="L5637" s="91"/>
      <c r="M5637"/>
    </row>
    <row r="5638" spans="12:13" x14ac:dyDescent="0.25">
      <c r="L5638" s="91"/>
      <c r="M5638"/>
    </row>
    <row r="5639" spans="12:13" x14ac:dyDescent="0.25">
      <c r="L5639" s="91"/>
      <c r="M5639"/>
    </row>
    <row r="5640" spans="12:13" x14ac:dyDescent="0.25">
      <c r="L5640" s="91"/>
      <c r="M5640"/>
    </row>
    <row r="5641" spans="12:13" x14ac:dyDescent="0.25">
      <c r="L5641" s="91"/>
      <c r="M5641"/>
    </row>
    <row r="5642" spans="12:13" x14ac:dyDescent="0.25">
      <c r="L5642" s="91"/>
      <c r="M5642"/>
    </row>
    <row r="5643" spans="12:13" x14ac:dyDescent="0.25">
      <c r="L5643" s="91"/>
      <c r="M5643"/>
    </row>
    <row r="5644" spans="12:13" x14ac:dyDescent="0.25">
      <c r="L5644" s="91"/>
      <c r="M5644"/>
    </row>
    <row r="5645" spans="12:13" x14ac:dyDescent="0.25">
      <c r="L5645" s="91"/>
      <c r="M5645"/>
    </row>
    <row r="5646" spans="12:13" x14ac:dyDescent="0.25">
      <c r="L5646" s="91"/>
      <c r="M5646"/>
    </row>
    <row r="5647" spans="12:13" x14ac:dyDescent="0.25">
      <c r="L5647" s="91"/>
      <c r="M5647"/>
    </row>
    <row r="5648" spans="12:13" x14ac:dyDescent="0.25">
      <c r="L5648" s="91"/>
      <c r="M5648"/>
    </row>
    <row r="5649" spans="12:13" x14ac:dyDescent="0.25">
      <c r="L5649" s="91"/>
      <c r="M5649"/>
    </row>
    <row r="5650" spans="12:13" x14ac:dyDescent="0.25">
      <c r="L5650" s="91"/>
      <c r="M5650"/>
    </row>
    <row r="5651" spans="12:13" x14ac:dyDescent="0.25">
      <c r="L5651" s="91"/>
      <c r="M5651"/>
    </row>
    <row r="5652" spans="12:13" x14ac:dyDescent="0.25">
      <c r="L5652" s="91"/>
      <c r="M5652"/>
    </row>
    <row r="5653" spans="12:13" x14ac:dyDescent="0.25">
      <c r="L5653" s="91"/>
      <c r="M5653"/>
    </row>
    <row r="5654" spans="12:13" x14ac:dyDescent="0.25">
      <c r="L5654" s="91"/>
      <c r="M5654"/>
    </row>
    <row r="5655" spans="12:13" x14ac:dyDescent="0.25">
      <c r="L5655" s="91"/>
      <c r="M5655"/>
    </row>
    <row r="5656" spans="12:13" x14ac:dyDescent="0.25">
      <c r="L5656" s="91"/>
      <c r="M5656"/>
    </row>
    <row r="5657" spans="12:13" x14ac:dyDescent="0.25">
      <c r="L5657" s="91"/>
      <c r="M5657"/>
    </row>
    <row r="5658" spans="12:13" x14ac:dyDescent="0.25">
      <c r="L5658" s="91"/>
      <c r="M5658"/>
    </row>
    <row r="5659" spans="12:13" x14ac:dyDescent="0.25">
      <c r="L5659" s="91"/>
      <c r="M5659"/>
    </row>
    <row r="5660" spans="12:13" x14ac:dyDescent="0.25">
      <c r="L5660" s="91"/>
      <c r="M5660"/>
    </row>
    <row r="5661" spans="12:13" x14ac:dyDescent="0.25">
      <c r="L5661" s="91"/>
      <c r="M5661"/>
    </row>
    <row r="5662" spans="12:13" x14ac:dyDescent="0.25">
      <c r="L5662" s="91"/>
      <c r="M5662"/>
    </row>
    <row r="5663" spans="12:13" x14ac:dyDescent="0.25">
      <c r="L5663" s="91"/>
      <c r="M5663"/>
    </row>
    <row r="5664" spans="12:13" x14ac:dyDescent="0.25">
      <c r="L5664" s="91"/>
      <c r="M5664"/>
    </row>
    <row r="5665" spans="12:13" x14ac:dyDescent="0.25">
      <c r="L5665" s="91"/>
      <c r="M5665"/>
    </row>
    <row r="5666" spans="12:13" x14ac:dyDescent="0.25">
      <c r="L5666" s="91"/>
      <c r="M5666"/>
    </row>
    <row r="5667" spans="12:13" x14ac:dyDescent="0.25">
      <c r="L5667" s="91"/>
      <c r="M5667"/>
    </row>
    <row r="5668" spans="12:13" x14ac:dyDescent="0.25">
      <c r="L5668" s="91"/>
      <c r="M5668"/>
    </row>
    <row r="5669" spans="12:13" x14ac:dyDescent="0.25">
      <c r="L5669" s="91"/>
      <c r="M5669"/>
    </row>
    <row r="5670" spans="12:13" x14ac:dyDescent="0.25">
      <c r="L5670" s="91"/>
      <c r="M5670"/>
    </row>
    <row r="5671" spans="12:13" x14ac:dyDescent="0.25">
      <c r="L5671" s="91"/>
      <c r="M5671"/>
    </row>
    <row r="5672" spans="12:13" x14ac:dyDescent="0.25">
      <c r="L5672" s="91"/>
      <c r="M5672"/>
    </row>
    <row r="5673" spans="12:13" x14ac:dyDescent="0.25">
      <c r="L5673" s="91"/>
      <c r="M5673"/>
    </row>
    <row r="5674" spans="12:13" x14ac:dyDescent="0.25">
      <c r="L5674" s="91"/>
      <c r="M5674"/>
    </row>
    <row r="5675" spans="12:13" x14ac:dyDescent="0.25">
      <c r="L5675" s="91"/>
      <c r="M5675"/>
    </row>
    <row r="5676" spans="12:13" x14ac:dyDescent="0.25">
      <c r="L5676" s="91"/>
      <c r="M5676"/>
    </row>
    <row r="5677" spans="12:13" x14ac:dyDescent="0.25">
      <c r="L5677" s="91"/>
      <c r="M5677"/>
    </row>
    <row r="5678" spans="12:13" x14ac:dyDescent="0.25">
      <c r="L5678" s="91"/>
      <c r="M5678"/>
    </row>
    <row r="5679" spans="12:13" x14ac:dyDescent="0.25">
      <c r="L5679" s="91"/>
      <c r="M5679"/>
    </row>
    <row r="5680" spans="12:13" x14ac:dyDescent="0.25">
      <c r="L5680" s="91"/>
      <c r="M5680"/>
    </row>
    <row r="5681" spans="12:13" x14ac:dyDescent="0.25">
      <c r="L5681" s="91"/>
      <c r="M5681"/>
    </row>
    <row r="5682" spans="12:13" x14ac:dyDescent="0.25">
      <c r="L5682" s="91"/>
      <c r="M5682"/>
    </row>
    <row r="5683" spans="12:13" x14ac:dyDescent="0.25">
      <c r="L5683" s="91"/>
      <c r="M5683"/>
    </row>
    <row r="5684" spans="12:13" x14ac:dyDescent="0.25">
      <c r="L5684" s="91"/>
      <c r="M5684"/>
    </row>
    <row r="5685" spans="12:13" x14ac:dyDescent="0.25">
      <c r="L5685" s="91"/>
      <c r="M5685"/>
    </row>
    <row r="5686" spans="12:13" x14ac:dyDescent="0.25">
      <c r="L5686" s="91"/>
      <c r="M5686"/>
    </row>
    <row r="5687" spans="12:13" x14ac:dyDescent="0.25">
      <c r="L5687" s="91"/>
      <c r="M5687"/>
    </row>
    <row r="5688" spans="12:13" x14ac:dyDescent="0.25">
      <c r="L5688" s="91"/>
      <c r="M5688"/>
    </row>
    <row r="5689" spans="12:13" x14ac:dyDescent="0.25">
      <c r="L5689" s="91"/>
      <c r="M5689"/>
    </row>
    <row r="5690" spans="12:13" x14ac:dyDescent="0.25">
      <c r="L5690" s="91"/>
      <c r="M5690"/>
    </row>
    <row r="5691" spans="12:13" x14ac:dyDescent="0.25">
      <c r="L5691" s="91"/>
      <c r="M5691"/>
    </row>
    <row r="5692" spans="12:13" x14ac:dyDescent="0.25">
      <c r="L5692" s="91"/>
      <c r="M5692"/>
    </row>
    <row r="5693" spans="12:13" x14ac:dyDescent="0.25">
      <c r="L5693" s="91"/>
      <c r="M5693"/>
    </row>
    <row r="5694" spans="12:13" x14ac:dyDescent="0.25">
      <c r="L5694" s="91"/>
      <c r="M5694"/>
    </row>
    <row r="5695" spans="12:13" x14ac:dyDescent="0.25">
      <c r="L5695" s="91"/>
      <c r="M5695"/>
    </row>
    <row r="5696" spans="12:13" x14ac:dyDescent="0.25">
      <c r="L5696" s="91"/>
      <c r="M5696"/>
    </row>
    <row r="5697" spans="12:13" x14ac:dyDescent="0.25">
      <c r="L5697" s="91"/>
      <c r="M5697"/>
    </row>
    <row r="5698" spans="12:13" x14ac:dyDescent="0.25">
      <c r="L5698" s="91"/>
      <c r="M5698"/>
    </row>
    <row r="5699" spans="12:13" x14ac:dyDescent="0.25">
      <c r="L5699" s="91"/>
      <c r="M5699"/>
    </row>
    <row r="5700" spans="12:13" x14ac:dyDescent="0.25">
      <c r="L5700" s="91"/>
      <c r="M5700"/>
    </row>
    <row r="5701" spans="12:13" x14ac:dyDescent="0.25">
      <c r="L5701" s="91"/>
      <c r="M5701"/>
    </row>
    <row r="5702" spans="12:13" x14ac:dyDescent="0.25">
      <c r="L5702" s="91"/>
      <c r="M5702"/>
    </row>
    <row r="5703" spans="12:13" x14ac:dyDescent="0.25">
      <c r="L5703" s="91"/>
      <c r="M5703"/>
    </row>
    <row r="5704" spans="12:13" x14ac:dyDescent="0.25">
      <c r="L5704" s="91"/>
      <c r="M5704"/>
    </row>
    <row r="5705" spans="12:13" x14ac:dyDescent="0.25">
      <c r="L5705" s="91"/>
      <c r="M5705"/>
    </row>
    <row r="5706" spans="12:13" x14ac:dyDescent="0.25">
      <c r="L5706" s="91"/>
      <c r="M5706"/>
    </row>
    <row r="5707" spans="12:13" x14ac:dyDescent="0.25">
      <c r="L5707" s="91"/>
      <c r="M5707"/>
    </row>
    <row r="5708" spans="12:13" x14ac:dyDescent="0.25">
      <c r="L5708" s="91"/>
      <c r="M5708"/>
    </row>
    <row r="5709" spans="12:13" x14ac:dyDescent="0.25">
      <c r="L5709" s="91"/>
      <c r="M5709"/>
    </row>
    <row r="5710" spans="12:13" x14ac:dyDescent="0.25">
      <c r="L5710" s="91"/>
      <c r="M5710"/>
    </row>
    <row r="5711" spans="12:13" x14ac:dyDescent="0.25">
      <c r="L5711" s="91"/>
      <c r="M5711"/>
    </row>
    <row r="5712" spans="12:13" x14ac:dyDescent="0.25">
      <c r="L5712" s="91"/>
      <c r="M5712"/>
    </row>
    <row r="5713" spans="12:13" x14ac:dyDescent="0.25">
      <c r="L5713" s="91"/>
      <c r="M5713"/>
    </row>
    <row r="5714" spans="12:13" x14ac:dyDescent="0.25">
      <c r="L5714" s="91"/>
      <c r="M5714"/>
    </row>
    <row r="5715" spans="12:13" x14ac:dyDescent="0.25">
      <c r="L5715" s="91"/>
      <c r="M5715"/>
    </row>
    <row r="5716" spans="12:13" x14ac:dyDescent="0.25">
      <c r="L5716" s="91"/>
      <c r="M5716"/>
    </row>
    <row r="5717" spans="12:13" x14ac:dyDescent="0.25">
      <c r="L5717" s="91"/>
      <c r="M5717"/>
    </row>
    <row r="5718" spans="12:13" x14ac:dyDescent="0.25">
      <c r="L5718" s="91"/>
      <c r="M5718"/>
    </row>
    <row r="5719" spans="12:13" x14ac:dyDescent="0.25">
      <c r="L5719" s="91"/>
      <c r="M5719"/>
    </row>
    <row r="5720" spans="12:13" x14ac:dyDescent="0.25">
      <c r="L5720" s="91"/>
      <c r="M5720"/>
    </row>
    <row r="5721" spans="12:13" x14ac:dyDescent="0.25">
      <c r="L5721" s="91"/>
      <c r="M5721"/>
    </row>
    <row r="5722" spans="12:13" x14ac:dyDescent="0.25">
      <c r="L5722" s="91"/>
      <c r="M5722"/>
    </row>
    <row r="5723" spans="12:13" x14ac:dyDescent="0.25">
      <c r="L5723" s="91"/>
      <c r="M5723"/>
    </row>
    <row r="5724" spans="12:13" x14ac:dyDescent="0.25">
      <c r="L5724" s="91"/>
      <c r="M5724"/>
    </row>
    <row r="5725" spans="12:13" x14ac:dyDescent="0.25">
      <c r="L5725" s="91"/>
      <c r="M5725"/>
    </row>
    <row r="5726" spans="12:13" x14ac:dyDescent="0.25">
      <c r="L5726" s="91"/>
      <c r="M5726"/>
    </row>
    <row r="5727" spans="12:13" x14ac:dyDescent="0.25">
      <c r="L5727" s="91"/>
      <c r="M5727"/>
    </row>
    <row r="5728" spans="12:13" x14ac:dyDescent="0.25">
      <c r="L5728" s="91"/>
      <c r="M5728"/>
    </row>
    <row r="5729" spans="12:13" x14ac:dyDescent="0.25">
      <c r="L5729" s="91"/>
      <c r="M5729"/>
    </row>
    <row r="5730" spans="12:13" x14ac:dyDescent="0.25">
      <c r="L5730" s="91"/>
      <c r="M5730"/>
    </row>
    <row r="5731" spans="12:13" x14ac:dyDescent="0.25">
      <c r="L5731" s="91"/>
      <c r="M5731"/>
    </row>
    <row r="5732" spans="12:13" x14ac:dyDescent="0.25">
      <c r="L5732" s="91"/>
      <c r="M5732"/>
    </row>
    <row r="5733" spans="12:13" x14ac:dyDescent="0.25">
      <c r="L5733" s="91"/>
      <c r="M5733"/>
    </row>
    <row r="5734" spans="12:13" x14ac:dyDescent="0.25">
      <c r="L5734" s="91"/>
      <c r="M5734"/>
    </row>
    <row r="5735" spans="12:13" x14ac:dyDescent="0.25">
      <c r="L5735" s="91"/>
      <c r="M5735"/>
    </row>
    <row r="5736" spans="12:13" x14ac:dyDescent="0.25">
      <c r="L5736" s="91"/>
      <c r="M5736"/>
    </row>
    <row r="5737" spans="12:13" x14ac:dyDescent="0.25">
      <c r="L5737" s="91"/>
      <c r="M5737"/>
    </row>
    <row r="5738" spans="12:13" x14ac:dyDescent="0.25">
      <c r="L5738" s="91"/>
      <c r="M5738"/>
    </row>
    <row r="5739" spans="12:13" x14ac:dyDescent="0.25">
      <c r="L5739" s="91"/>
      <c r="M5739"/>
    </row>
    <row r="5740" spans="12:13" x14ac:dyDescent="0.25">
      <c r="L5740" s="91"/>
      <c r="M5740"/>
    </row>
    <row r="5741" spans="12:13" x14ac:dyDescent="0.25">
      <c r="L5741" s="91"/>
      <c r="M5741"/>
    </row>
    <row r="5742" spans="12:13" x14ac:dyDescent="0.25">
      <c r="L5742" s="91"/>
      <c r="M5742"/>
    </row>
    <row r="5743" spans="12:13" x14ac:dyDescent="0.25">
      <c r="L5743" s="91"/>
      <c r="M5743"/>
    </row>
    <row r="5744" spans="12:13" x14ac:dyDescent="0.25">
      <c r="L5744" s="91"/>
      <c r="M5744"/>
    </row>
    <row r="5745" spans="12:13" x14ac:dyDescent="0.25">
      <c r="L5745" s="91"/>
      <c r="M5745"/>
    </row>
    <row r="5746" spans="12:13" x14ac:dyDescent="0.25">
      <c r="L5746" s="91"/>
      <c r="M5746"/>
    </row>
    <row r="5747" spans="12:13" x14ac:dyDescent="0.25">
      <c r="L5747" s="91"/>
      <c r="M5747"/>
    </row>
    <row r="5748" spans="12:13" x14ac:dyDescent="0.25">
      <c r="L5748" s="91"/>
      <c r="M5748"/>
    </row>
    <row r="5749" spans="12:13" x14ac:dyDescent="0.25">
      <c r="L5749" s="91"/>
      <c r="M5749"/>
    </row>
    <row r="5750" spans="12:13" x14ac:dyDescent="0.25">
      <c r="L5750" s="91"/>
      <c r="M5750"/>
    </row>
    <row r="5751" spans="12:13" x14ac:dyDescent="0.25">
      <c r="L5751" s="91"/>
      <c r="M5751"/>
    </row>
    <row r="5752" spans="12:13" x14ac:dyDescent="0.25">
      <c r="L5752" s="91"/>
      <c r="M5752"/>
    </row>
    <row r="5753" spans="12:13" x14ac:dyDescent="0.25">
      <c r="L5753" s="91"/>
      <c r="M5753"/>
    </row>
    <row r="5754" spans="12:13" x14ac:dyDescent="0.25">
      <c r="L5754" s="91"/>
      <c r="M5754"/>
    </row>
    <row r="5755" spans="12:13" x14ac:dyDescent="0.25">
      <c r="L5755" s="91"/>
      <c r="M5755"/>
    </row>
    <row r="5756" spans="12:13" x14ac:dyDescent="0.25">
      <c r="L5756" s="91"/>
      <c r="M5756"/>
    </row>
    <row r="5757" spans="12:13" x14ac:dyDescent="0.25">
      <c r="L5757" s="91"/>
      <c r="M5757"/>
    </row>
    <row r="5758" spans="12:13" x14ac:dyDescent="0.25">
      <c r="L5758" s="91"/>
      <c r="M5758"/>
    </row>
    <row r="5759" spans="12:13" x14ac:dyDescent="0.25">
      <c r="L5759" s="91"/>
      <c r="M5759"/>
    </row>
    <row r="5760" spans="12:13" x14ac:dyDescent="0.25">
      <c r="L5760" s="91"/>
      <c r="M5760"/>
    </row>
    <row r="5761" spans="12:13" x14ac:dyDescent="0.25">
      <c r="L5761" s="91"/>
      <c r="M5761"/>
    </row>
    <row r="5762" spans="12:13" x14ac:dyDescent="0.25">
      <c r="L5762" s="91"/>
      <c r="M5762"/>
    </row>
    <row r="5763" spans="12:13" x14ac:dyDescent="0.25">
      <c r="L5763" s="91"/>
      <c r="M5763"/>
    </row>
    <row r="5764" spans="12:13" x14ac:dyDescent="0.25">
      <c r="L5764" s="91"/>
      <c r="M5764"/>
    </row>
    <row r="5765" spans="12:13" x14ac:dyDescent="0.25">
      <c r="L5765" s="91"/>
      <c r="M5765"/>
    </row>
    <row r="5766" spans="12:13" x14ac:dyDescent="0.25">
      <c r="L5766" s="91"/>
      <c r="M5766"/>
    </row>
    <row r="5767" spans="12:13" x14ac:dyDescent="0.25">
      <c r="L5767" s="91"/>
      <c r="M5767"/>
    </row>
    <row r="5768" spans="12:13" x14ac:dyDescent="0.25">
      <c r="L5768" s="91"/>
      <c r="M5768"/>
    </row>
    <row r="5769" spans="12:13" x14ac:dyDescent="0.25">
      <c r="L5769" s="91"/>
      <c r="M5769"/>
    </row>
    <row r="5770" spans="12:13" x14ac:dyDescent="0.25">
      <c r="L5770" s="91"/>
      <c r="M5770"/>
    </row>
    <row r="5771" spans="12:13" x14ac:dyDescent="0.25">
      <c r="L5771" s="91"/>
      <c r="M5771"/>
    </row>
    <row r="5772" spans="12:13" x14ac:dyDescent="0.25">
      <c r="L5772" s="91"/>
      <c r="M5772"/>
    </row>
    <row r="5773" spans="12:13" x14ac:dyDescent="0.25">
      <c r="L5773" s="91"/>
      <c r="M5773"/>
    </row>
    <row r="5774" spans="12:13" x14ac:dyDescent="0.25">
      <c r="L5774" s="91"/>
      <c r="M5774"/>
    </row>
    <row r="5775" spans="12:13" x14ac:dyDescent="0.25">
      <c r="L5775" s="91"/>
      <c r="M5775"/>
    </row>
    <row r="5776" spans="12:13" x14ac:dyDescent="0.25">
      <c r="L5776" s="91"/>
      <c r="M5776"/>
    </row>
    <row r="5777" spans="12:13" x14ac:dyDescent="0.25">
      <c r="L5777" s="91"/>
      <c r="M5777"/>
    </row>
    <row r="5778" spans="12:13" x14ac:dyDescent="0.25">
      <c r="L5778" s="91"/>
      <c r="M5778"/>
    </row>
    <row r="5779" spans="12:13" x14ac:dyDescent="0.25">
      <c r="L5779" s="91"/>
      <c r="M5779"/>
    </row>
    <row r="5780" spans="12:13" x14ac:dyDescent="0.25">
      <c r="L5780" s="91"/>
      <c r="M5780"/>
    </row>
    <row r="5781" spans="12:13" x14ac:dyDescent="0.25">
      <c r="L5781" s="91"/>
      <c r="M5781"/>
    </row>
    <row r="5782" spans="12:13" x14ac:dyDescent="0.25">
      <c r="L5782" s="91"/>
      <c r="M5782"/>
    </row>
    <row r="5783" spans="12:13" x14ac:dyDescent="0.25">
      <c r="L5783" s="91"/>
      <c r="M5783"/>
    </row>
    <row r="5784" spans="12:13" x14ac:dyDescent="0.25">
      <c r="L5784" s="91"/>
      <c r="M5784"/>
    </row>
    <row r="5785" spans="12:13" x14ac:dyDescent="0.25">
      <c r="L5785" s="91"/>
      <c r="M5785"/>
    </row>
    <row r="5786" spans="12:13" x14ac:dyDescent="0.25">
      <c r="L5786" s="91"/>
      <c r="M5786"/>
    </row>
    <row r="5787" spans="12:13" x14ac:dyDescent="0.25">
      <c r="L5787" s="91"/>
      <c r="M5787"/>
    </row>
    <row r="5788" spans="12:13" x14ac:dyDescent="0.25">
      <c r="L5788" s="91"/>
      <c r="M5788"/>
    </row>
    <row r="5789" spans="12:13" x14ac:dyDescent="0.25">
      <c r="L5789" s="91"/>
      <c r="M5789"/>
    </row>
    <row r="5790" spans="12:13" x14ac:dyDescent="0.25">
      <c r="L5790" s="91"/>
      <c r="M5790"/>
    </row>
    <row r="5791" spans="12:13" x14ac:dyDescent="0.25">
      <c r="L5791" s="91"/>
      <c r="M5791"/>
    </row>
    <row r="5792" spans="12:13" x14ac:dyDescent="0.25">
      <c r="L5792" s="91"/>
      <c r="M5792"/>
    </row>
    <row r="5793" spans="12:13" x14ac:dyDescent="0.25">
      <c r="L5793" s="91"/>
      <c r="M5793"/>
    </row>
    <row r="5794" spans="12:13" x14ac:dyDescent="0.25">
      <c r="L5794" s="91"/>
      <c r="M5794"/>
    </row>
    <row r="5795" spans="12:13" x14ac:dyDescent="0.25">
      <c r="L5795" s="91"/>
      <c r="M5795"/>
    </row>
    <row r="5796" spans="12:13" x14ac:dyDescent="0.25">
      <c r="L5796" s="91"/>
      <c r="M5796"/>
    </row>
    <row r="5797" spans="12:13" x14ac:dyDescent="0.25">
      <c r="L5797" s="91"/>
      <c r="M5797"/>
    </row>
    <row r="5798" spans="12:13" x14ac:dyDescent="0.25">
      <c r="L5798" s="91"/>
      <c r="M5798"/>
    </row>
    <row r="5799" spans="12:13" x14ac:dyDescent="0.25">
      <c r="L5799" s="91"/>
      <c r="M5799"/>
    </row>
    <row r="5800" spans="12:13" x14ac:dyDescent="0.25">
      <c r="L5800" s="91"/>
      <c r="M5800"/>
    </row>
    <row r="5801" spans="12:13" x14ac:dyDescent="0.25">
      <c r="L5801" s="91"/>
      <c r="M5801"/>
    </row>
    <row r="5802" spans="12:13" x14ac:dyDescent="0.25">
      <c r="L5802" s="91"/>
      <c r="M5802"/>
    </row>
    <row r="5803" spans="12:13" x14ac:dyDescent="0.25">
      <c r="L5803" s="91"/>
      <c r="M5803"/>
    </row>
    <row r="5804" spans="12:13" x14ac:dyDescent="0.25">
      <c r="L5804" s="91"/>
      <c r="M5804"/>
    </row>
    <row r="5805" spans="12:13" x14ac:dyDescent="0.25">
      <c r="L5805" s="91"/>
      <c r="M5805"/>
    </row>
    <row r="5806" spans="12:13" x14ac:dyDescent="0.25">
      <c r="L5806" s="91"/>
      <c r="M5806"/>
    </row>
    <row r="5807" spans="12:13" x14ac:dyDescent="0.25">
      <c r="L5807" s="91"/>
      <c r="M5807"/>
    </row>
    <row r="5808" spans="12:13" x14ac:dyDescent="0.25">
      <c r="L5808" s="91"/>
      <c r="M5808"/>
    </row>
    <row r="5809" spans="12:13" x14ac:dyDescent="0.25">
      <c r="L5809" s="91"/>
      <c r="M5809"/>
    </row>
    <row r="5810" spans="12:13" x14ac:dyDescent="0.25">
      <c r="L5810" s="91"/>
      <c r="M5810"/>
    </row>
    <row r="5811" spans="12:13" x14ac:dyDescent="0.25">
      <c r="L5811" s="91"/>
      <c r="M5811"/>
    </row>
    <row r="5812" spans="12:13" x14ac:dyDescent="0.25">
      <c r="L5812" s="91"/>
      <c r="M5812"/>
    </row>
    <row r="5813" spans="12:13" x14ac:dyDescent="0.25">
      <c r="L5813" s="91"/>
      <c r="M5813"/>
    </row>
    <row r="5814" spans="12:13" x14ac:dyDescent="0.25">
      <c r="L5814" s="91"/>
      <c r="M5814"/>
    </row>
    <row r="5815" spans="12:13" x14ac:dyDescent="0.25">
      <c r="L5815" s="91"/>
      <c r="M5815"/>
    </row>
    <row r="5816" spans="12:13" x14ac:dyDescent="0.25">
      <c r="L5816" s="91"/>
      <c r="M5816"/>
    </row>
    <row r="5817" spans="12:13" x14ac:dyDescent="0.25">
      <c r="L5817" s="91"/>
      <c r="M5817"/>
    </row>
    <row r="5818" spans="12:13" x14ac:dyDescent="0.25">
      <c r="L5818" s="91"/>
      <c r="M5818"/>
    </row>
    <row r="5819" spans="12:13" x14ac:dyDescent="0.25">
      <c r="L5819" s="91"/>
      <c r="M5819"/>
    </row>
    <row r="5820" spans="12:13" x14ac:dyDescent="0.25">
      <c r="L5820" s="91"/>
      <c r="M5820"/>
    </row>
    <row r="5821" spans="12:13" x14ac:dyDescent="0.25">
      <c r="L5821" s="91"/>
      <c r="M5821"/>
    </row>
    <row r="5822" spans="12:13" x14ac:dyDescent="0.25">
      <c r="L5822" s="91"/>
      <c r="M5822"/>
    </row>
    <row r="5823" spans="12:13" x14ac:dyDescent="0.25">
      <c r="L5823" s="91"/>
      <c r="M5823"/>
    </row>
    <row r="5824" spans="12:13" x14ac:dyDescent="0.25">
      <c r="L5824" s="91"/>
      <c r="M5824"/>
    </row>
    <row r="5825" spans="12:13" x14ac:dyDescent="0.25">
      <c r="L5825" s="91"/>
      <c r="M5825"/>
    </row>
    <row r="5826" spans="12:13" x14ac:dyDescent="0.25">
      <c r="L5826" s="91"/>
      <c r="M5826"/>
    </row>
    <row r="5827" spans="12:13" x14ac:dyDescent="0.25">
      <c r="L5827" s="91"/>
      <c r="M5827"/>
    </row>
    <row r="5828" spans="12:13" x14ac:dyDescent="0.25">
      <c r="L5828" s="91"/>
      <c r="M5828"/>
    </row>
    <row r="5829" spans="12:13" x14ac:dyDescent="0.25">
      <c r="L5829" s="91"/>
      <c r="M5829"/>
    </row>
    <row r="5830" spans="12:13" x14ac:dyDescent="0.25">
      <c r="L5830" s="91"/>
      <c r="M5830"/>
    </row>
    <row r="5831" spans="12:13" x14ac:dyDescent="0.25">
      <c r="L5831" s="91"/>
      <c r="M5831"/>
    </row>
    <row r="5832" spans="12:13" x14ac:dyDescent="0.25">
      <c r="L5832" s="91"/>
      <c r="M5832"/>
    </row>
    <row r="5833" spans="12:13" x14ac:dyDescent="0.25">
      <c r="L5833" s="91"/>
      <c r="M5833"/>
    </row>
    <row r="5834" spans="12:13" x14ac:dyDescent="0.25">
      <c r="L5834" s="91"/>
      <c r="M5834"/>
    </row>
    <row r="5835" spans="12:13" x14ac:dyDescent="0.25">
      <c r="L5835" s="91"/>
      <c r="M5835"/>
    </row>
    <row r="5836" spans="12:13" x14ac:dyDescent="0.25">
      <c r="L5836" s="91"/>
      <c r="M5836"/>
    </row>
    <row r="5837" spans="12:13" x14ac:dyDescent="0.25">
      <c r="L5837" s="91"/>
      <c r="M5837"/>
    </row>
    <row r="5838" spans="12:13" x14ac:dyDescent="0.25">
      <c r="L5838" s="91"/>
      <c r="M5838"/>
    </row>
    <row r="5839" spans="12:13" x14ac:dyDescent="0.25">
      <c r="L5839" s="91"/>
      <c r="M5839"/>
    </row>
    <row r="5840" spans="12:13" x14ac:dyDescent="0.25">
      <c r="L5840" s="91"/>
      <c r="M5840"/>
    </row>
    <row r="5841" spans="12:13" x14ac:dyDescent="0.25">
      <c r="L5841" s="91"/>
      <c r="M5841"/>
    </row>
    <row r="5842" spans="12:13" x14ac:dyDescent="0.25">
      <c r="L5842" s="91"/>
      <c r="M5842"/>
    </row>
    <row r="5843" spans="12:13" x14ac:dyDescent="0.25">
      <c r="L5843" s="91"/>
      <c r="M5843"/>
    </row>
    <row r="5844" spans="12:13" x14ac:dyDescent="0.25">
      <c r="L5844" s="91"/>
      <c r="M5844"/>
    </row>
    <row r="5845" spans="12:13" x14ac:dyDescent="0.25">
      <c r="L5845" s="91"/>
      <c r="M5845"/>
    </row>
    <row r="5846" spans="12:13" x14ac:dyDescent="0.25">
      <c r="L5846" s="91"/>
      <c r="M5846"/>
    </row>
    <row r="5847" spans="12:13" x14ac:dyDescent="0.25">
      <c r="L5847" s="91"/>
      <c r="M5847"/>
    </row>
    <row r="5848" spans="12:13" x14ac:dyDescent="0.25">
      <c r="L5848" s="91"/>
      <c r="M5848"/>
    </row>
    <row r="5849" spans="12:13" x14ac:dyDescent="0.25">
      <c r="L5849" s="91"/>
      <c r="M5849"/>
    </row>
    <row r="5850" spans="12:13" x14ac:dyDescent="0.25">
      <c r="L5850" s="91"/>
      <c r="M5850"/>
    </row>
    <row r="5851" spans="12:13" x14ac:dyDescent="0.25">
      <c r="L5851" s="91"/>
      <c r="M5851"/>
    </row>
    <row r="5852" spans="12:13" x14ac:dyDescent="0.25">
      <c r="L5852" s="91"/>
      <c r="M5852"/>
    </row>
    <row r="5853" spans="12:13" x14ac:dyDescent="0.25">
      <c r="L5853" s="91"/>
      <c r="M5853"/>
    </row>
    <row r="5854" spans="12:13" x14ac:dyDescent="0.25">
      <c r="L5854" s="91"/>
      <c r="M5854"/>
    </row>
    <row r="5855" spans="12:13" x14ac:dyDescent="0.25">
      <c r="L5855" s="91"/>
      <c r="M5855"/>
    </row>
    <row r="5856" spans="12:13" x14ac:dyDescent="0.25">
      <c r="L5856" s="91"/>
      <c r="M5856"/>
    </row>
    <row r="5857" spans="12:13" x14ac:dyDescent="0.25">
      <c r="L5857" s="91"/>
      <c r="M5857"/>
    </row>
    <row r="5858" spans="12:13" x14ac:dyDescent="0.25">
      <c r="L5858" s="91"/>
      <c r="M5858"/>
    </row>
    <row r="5859" spans="12:13" x14ac:dyDescent="0.25">
      <c r="L5859" s="91"/>
      <c r="M5859"/>
    </row>
    <row r="5860" spans="12:13" x14ac:dyDescent="0.25">
      <c r="L5860" s="91"/>
      <c r="M5860"/>
    </row>
    <row r="5861" spans="12:13" x14ac:dyDescent="0.25">
      <c r="L5861" s="91"/>
      <c r="M5861"/>
    </row>
    <row r="5862" spans="12:13" x14ac:dyDescent="0.25">
      <c r="L5862" s="91"/>
      <c r="M5862"/>
    </row>
    <row r="5863" spans="12:13" x14ac:dyDescent="0.25">
      <c r="L5863" s="91"/>
      <c r="M5863"/>
    </row>
    <row r="5864" spans="12:13" x14ac:dyDescent="0.25">
      <c r="L5864" s="91"/>
      <c r="M5864"/>
    </row>
    <row r="5865" spans="12:13" x14ac:dyDescent="0.25">
      <c r="L5865" s="91"/>
      <c r="M5865"/>
    </row>
    <row r="5866" spans="12:13" x14ac:dyDescent="0.25">
      <c r="L5866" s="91"/>
      <c r="M5866"/>
    </row>
    <row r="5867" spans="12:13" x14ac:dyDescent="0.25">
      <c r="L5867" s="91"/>
      <c r="M5867"/>
    </row>
    <row r="5868" spans="12:13" x14ac:dyDescent="0.25">
      <c r="L5868" s="91"/>
      <c r="M5868"/>
    </row>
    <row r="5869" spans="12:13" x14ac:dyDescent="0.25">
      <c r="L5869" s="91"/>
      <c r="M5869"/>
    </row>
    <row r="5870" spans="12:13" x14ac:dyDescent="0.25">
      <c r="L5870" s="91"/>
      <c r="M5870"/>
    </row>
    <row r="5871" spans="12:13" x14ac:dyDescent="0.25">
      <c r="L5871" s="91"/>
      <c r="M5871"/>
    </row>
    <row r="5872" spans="12:13" x14ac:dyDescent="0.25">
      <c r="L5872" s="91"/>
      <c r="M5872"/>
    </row>
    <row r="5873" spans="12:13" x14ac:dyDescent="0.25">
      <c r="L5873" s="91"/>
      <c r="M5873"/>
    </row>
    <row r="5874" spans="12:13" x14ac:dyDescent="0.25">
      <c r="L5874" s="91"/>
      <c r="M5874"/>
    </row>
    <row r="5875" spans="12:13" x14ac:dyDescent="0.25">
      <c r="L5875" s="91"/>
      <c r="M5875"/>
    </row>
    <row r="5876" spans="12:13" x14ac:dyDescent="0.25">
      <c r="L5876" s="91"/>
      <c r="M5876"/>
    </row>
    <row r="5877" spans="12:13" x14ac:dyDescent="0.25">
      <c r="L5877" s="91"/>
      <c r="M5877"/>
    </row>
    <row r="5878" spans="12:13" x14ac:dyDescent="0.25">
      <c r="L5878" s="91"/>
      <c r="M5878"/>
    </row>
    <row r="5879" spans="12:13" x14ac:dyDescent="0.25">
      <c r="L5879" s="91"/>
      <c r="M5879"/>
    </row>
    <row r="5880" spans="12:13" x14ac:dyDescent="0.25">
      <c r="L5880" s="91"/>
      <c r="M5880"/>
    </row>
    <row r="5881" spans="12:13" x14ac:dyDescent="0.25">
      <c r="L5881" s="91"/>
      <c r="M5881"/>
    </row>
    <row r="5882" spans="12:13" x14ac:dyDescent="0.25">
      <c r="L5882" s="91"/>
      <c r="M5882"/>
    </row>
    <row r="5883" spans="12:13" x14ac:dyDescent="0.25">
      <c r="L5883" s="91"/>
      <c r="M5883"/>
    </row>
    <row r="5884" spans="12:13" x14ac:dyDescent="0.25">
      <c r="L5884" s="91"/>
      <c r="M5884"/>
    </row>
    <row r="5885" spans="12:13" x14ac:dyDescent="0.25">
      <c r="L5885" s="91"/>
      <c r="M5885"/>
    </row>
    <row r="5886" spans="12:13" x14ac:dyDescent="0.25">
      <c r="L5886" s="91"/>
      <c r="M5886"/>
    </row>
    <row r="5887" spans="12:13" x14ac:dyDescent="0.25">
      <c r="L5887" s="91"/>
      <c r="M5887"/>
    </row>
    <row r="5888" spans="12:13" x14ac:dyDescent="0.25">
      <c r="L5888" s="91"/>
      <c r="M5888"/>
    </row>
    <row r="5889" spans="12:13" x14ac:dyDescent="0.25">
      <c r="L5889" s="91"/>
      <c r="M5889"/>
    </row>
    <row r="5890" spans="12:13" x14ac:dyDescent="0.25">
      <c r="L5890" s="91"/>
      <c r="M5890"/>
    </row>
    <row r="5891" spans="12:13" x14ac:dyDescent="0.25">
      <c r="L5891" s="91"/>
      <c r="M5891"/>
    </row>
    <row r="5892" spans="12:13" x14ac:dyDescent="0.25">
      <c r="L5892" s="91"/>
      <c r="M5892"/>
    </row>
    <row r="5893" spans="12:13" x14ac:dyDescent="0.25">
      <c r="L5893" s="91"/>
      <c r="M5893"/>
    </row>
    <row r="5894" spans="12:13" x14ac:dyDescent="0.25">
      <c r="L5894" s="91"/>
      <c r="M5894"/>
    </row>
    <row r="5895" spans="12:13" x14ac:dyDescent="0.25">
      <c r="L5895" s="91"/>
      <c r="M5895"/>
    </row>
    <row r="5896" spans="12:13" x14ac:dyDescent="0.25">
      <c r="L5896" s="91"/>
      <c r="M5896"/>
    </row>
    <row r="5897" spans="12:13" x14ac:dyDescent="0.25">
      <c r="L5897" s="91"/>
      <c r="M5897"/>
    </row>
    <row r="5898" spans="12:13" x14ac:dyDescent="0.25">
      <c r="L5898" s="91"/>
      <c r="M5898"/>
    </row>
    <row r="5899" spans="12:13" x14ac:dyDescent="0.25">
      <c r="L5899" s="91"/>
      <c r="M5899"/>
    </row>
    <row r="5900" spans="12:13" x14ac:dyDescent="0.25">
      <c r="L5900" s="91"/>
      <c r="M5900"/>
    </row>
    <row r="5901" spans="12:13" x14ac:dyDescent="0.25">
      <c r="L5901" s="91"/>
      <c r="M5901"/>
    </row>
    <row r="5902" spans="12:13" x14ac:dyDescent="0.25">
      <c r="L5902" s="91"/>
      <c r="M5902"/>
    </row>
    <row r="5903" spans="12:13" x14ac:dyDescent="0.25">
      <c r="L5903" s="91"/>
      <c r="M5903"/>
    </row>
    <row r="5904" spans="12:13" x14ac:dyDescent="0.25">
      <c r="L5904" s="91"/>
      <c r="M5904"/>
    </row>
    <row r="5905" spans="12:13" x14ac:dyDescent="0.25">
      <c r="L5905" s="91"/>
      <c r="M5905"/>
    </row>
    <row r="5906" spans="12:13" x14ac:dyDescent="0.25">
      <c r="L5906" s="91"/>
      <c r="M5906"/>
    </row>
    <row r="5907" spans="12:13" x14ac:dyDescent="0.25">
      <c r="L5907" s="91"/>
      <c r="M5907"/>
    </row>
    <row r="5908" spans="12:13" x14ac:dyDescent="0.25">
      <c r="L5908" s="91"/>
      <c r="M5908"/>
    </row>
    <row r="5909" spans="12:13" x14ac:dyDescent="0.25">
      <c r="L5909" s="91"/>
      <c r="M5909"/>
    </row>
    <row r="5910" spans="12:13" x14ac:dyDescent="0.25">
      <c r="L5910" s="91"/>
      <c r="M5910"/>
    </row>
    <row r="5911" spans="12:13" x14ac:dyDescent="0.25">
      <c r="L5911" s="91"/>
      <c r="M5911"/>
    </row>
    <row r="5912" spans="12:13" x14ac:dyDescent="0.25">
      <c r="L5912" s="91"/>
      <c r="M5912"/>
    </row>
    <row r="5913" spans="12:13" x14ac:dyDescent="0.25">
      <c r="L5913" s="91"/>
      <c r="M5913"/>
    </row>
    <row r="5914" spans="12:13" x14ac:dyDescent="0.25">
      <c r="L5914" s="91"/>
      <c r="M5914"/>
    </row>
    <row r="5915" spans="12:13" x14ac:dyDescent="0.25">
      <c r="L5915" s="91"/>
      <c r="M5915"/>
    </row>
    <row r="5916" spans="12:13" x14ac:dyDescent="0.25">
      <c r="L5916" s="91"/>
      <c r="M5916"/>
    </row>
    <row r="5917" spans="12:13" x14ac:dyDescent="0.25">
      <c r="L5917" s="91"/>
      <c r="M5917"/>
    </row>
    <row r="5918" spans="12:13" x14ac:dyDescent="0.25">
      <c r="L5918" s="91"/>
      <c r="M5918"/>
    </row>
    <row r="5919" spans="12:13" x14ac:dyDescent="0.25">
      <c r="L5919" s="91"/>
      <c r="M5919"/>
    </row>
    <row r="5920" spans="12:13" x14ac:dyDescent="0.25">
      <c r="L5920" s="91"/>
      <c r="M5920"/>
    </row>
    <row r="5921" spans="12:13" x14ac:dyDescent="0.25">
      <c r="L5921" s="91"/>
      <c r="M5921"/>
    </row>
    <row r="5922" spans="12:13" x14ac:dyDescent="0.25">
      <c r="L5922" s="91"/>
      <c r="M5922"/>
    </row>
    <row r="5923" spans="12:13" x14ac:dyDescent="0.25">
      <c r="L5923" s="91"/>
      <c r="M5923"/>
    </row>
    <row r="5924" spans="12:13" x14ac:dyDescent="0.25">
      <c r="L5924" s="91"/>
      <c r="M5924"/>
    </row>
    <row r="5925" spans="12:13" x14ac:dyDescent="0.25">
      <c r="L5925" s="91"/>
      <c r="M5925"/>
    </row>
    <row r="5926" spans="12:13" x14ac:dyDescent="0.25">
      <c r="L5926" s="91"/>
      <c r="M5926"/>
    </row>
    <row r="5927" spans="12:13" x14ac:dyDescent="0.25">
      <c r="L5927" s="91"/>
      <c r="M5927"/>
    </row>
    <row r="5928" spans="12:13" x14ac:dyDescent="0.25">
      <c r="L5928" s="91"/>
      <c r="M5928"/>
    </row>
    <row r="5929" spans="12:13" x14ac:dyDescent="0.25">
      <c r="L5929" s="91"/>
      <c r="M5929"/>
    </row>
    <row r="5930" spans="12:13" x14ac:dyDescent="0.25">
      <c r="L5930" s="91"/>
      <c r="M5930"/>
    </row>
    <row r="5931" spans="12:13" x14ac:dyDescent="0.25">
      <c r="L5931" s="91"/>
      <c r="M5931"/>
    </row>
    <row r="5932" spans="12:13" x14ac:dyDescent="0.25">
      <c r="L5932" s="91"/>
      <c r="M5932"/>
    </row>
    <row r="5933" spans="12:13" x14ac:dyDescent="0.25">
      <c r="L5933" s="91"/>
      <c r="M5933"/>
    </row>
    <row r="5934" spans="12:13" x14ac:dyDescent="0.25">
      <c r="L5934" s="91"/>
      <c r="M5934"/>
    </row>
    <row r="5935" spans="12:13" x14ac:dyDescent="0.25">
      <c r="L5935" s="91"/>
      <c r="M5935"/>
    </row>
    <row r="5936" spans="12:13" x14ac:dyDescent="0.25">
      <c r="L5936" s="91"/>
      <c r="M5936"/>
    </row>
    <row r="5937" spans="12:13" x14ac:dyDescent="0.25">
      <c r="L5937" s="91"/>
      <c r="M5937"/>
    </row>
    <row r="5938" spans="12:13" x14ac:dyDescent="0.25">
      <c r="L5938" s="91"/>
      <c r="M5938"/>
    </row>
    <row r="5939" spans="12:13" x14ac:dyDescent="0.25">
      <c r="L5939" s="91"/>
      <c r="M5939"/>
    </row>
    <row r="5940" spans="12:13" x14ac:dyDescent="0.25">
      <c r="L5940" s="91"/>
      <c r="M5940"/>
    </row>
    <row r="5941" spans="12:13" x14ac:dyDescent="0.25">
      <c r="L5941" s="91"/>
      <c r="M5941"/>
    </row>
    <row r="5942" spans="12:13" x14ac:dyDescent="0.25">
      <c r="L5942" s="91"/>
      <c r="M5942"/>
    </row>
    <row r="5943" spans="12:13" x14ac:dyDescent="0.25">
      <c r="L5943" s="91"/>
      <c r="M5943"/>
    </row>
    <row r="5944" spans="12:13" x14ac:dyDescent="0.25">
      <c r="L5944" s="91"/>
      <c r="M5944"/>
    </row>
    <row r="5945" spans="12:13" x14ac:dyDescent="0.25">
      <c r="L5945" s="91"/>
      <c r="M5945"/>
    </row>
    <row r="5946" spans="12:13" x14ac:dyDescent="0.25">
      <c r="L5946" s="91"/>
      <c r="M5946"/>
    </row>
    <row r="5947" spans="12:13" x14ac:dyDescent="0.25">
      <c r="L5947" s="91"/>
      <c r="M5947"/>
    </row>
    <row r="5948" spans="12:13" x14ac:dyDescent="0.25">
      <c r="L5948" s="91"/>
      <c r="M5948"/>
    </row>
    <row r="5949" spans="12:13" x14ac:dyDescent="0.25">
      <c r="L5949" s="91"/>
      <c r="M5949"/>
    </row>
    <row r="5950" spans="12:13" x14ac:dyDescent="0.25">
      <c r="L5950" s="91"/>
      <c r="M5950"/>
    </row>
    <row r="5951" spans="12:13" x14ac:dyDescent="0.25">
      <c r="L5951" s="91"/>
      <c r="M5951"/>
    </row>
    <row r="5952" spans="12:13" x14ac:dyDescent="0.25">
      <c r="L5952" s="91"/>
      <c r="M5952"/>
    </row>
    <row r="5953" spans="12:13" x14ac:dyDescent="0.25">
      <c r="L5953" s="91"/>
      <c r="M5953"/>
    </row>
    <row r="5954" spans="12:13" x14ac:dyDescent="0.25">
      <c r="L5954" s="91"/>
      <c r="M5954"/>
    </row>
    <row r="5955" spans="12:13" x14ac:dyDescent="0.25">
      <c r="L5955" s="91"/>
      <c r="M5955"/>
    </row>
    <row r="5956" spans="12:13" x14ac:dyDescent="0.25">
      <c r="L5956" s="91"/>
      <c r="M5956"/>
    </row>
    <row r="5957" spans="12:13" x14ac:dyDescent="0.25">
      <c r="L5957" s="91"/>
      <c r="M5957"/>
    </row>
    <row r="5958" spans="12:13" x14ac:dyDescent="0.25">
      <c r="L5958" s="91"/>
      <c r="M5958"/>
    </row>
    <row r="5959" spans="12:13" x14ac:dyDescent="0.25">
      <c r="L5959" s="91"/>
      <c r="M5959"/>
    </row>
    <row r="5960" spans="12:13" x14ac:dyDescent="0.25">
      <c r="L5960" s="91"/>
      <c r="M5960"/>
    </row>
    <row r="5961" spans="12:13" x14ac:dyDescent="0.25">
      <c r="L5961" s="91"/>
      <c r="M5961"/>
    </row>
    <row r="5962" spans="12:13" x14ac:dyDescent="0.25">
      <c r="L5962" s="91"/>
      <c r="M5962"/>
    </row>
    <row r="5963" spans="12:13" x14ac:dyDescent="0.25">
      <c r="L5963" s="91"/>
      <c r="M5963"/>
    </row>
    <row r="5964" spans="12:13" x14ac:dyDescent="0.25">
      <c r="L5964" s="91"/>
      <c r="M5964"/>
    </row>
    <row r="5965" spans="12:13" x14ac:dyDescent="0.25">
      <c r="L5965" s="91"/>
      <c r="M5965"/>
    </row>
    <row r="5966" spans="12:13" x14ac:dyDescent="0.25">
      <c r="L5966" s="91"/>
      <c r="M5966"/>
    </row>
    <row r="5967" spans="12:13" x14ac:dyDescent="0.25">
      <c r="L5967" s="91"/>
      <c r="M5967"/>
    </row>
    <row r="5968" spans="12:13" x14ac:dyDescent="0.25">
      <c r="L5968" s="91"/>
      <c r="M5968"/>
    </row>
    <row r="5969" spans="12:13" x14ac:dyDescent="0.25">
      <c r="L5969" s="91"/>
      <c r="M5969"/>
    </row>
    <row r="5970" spans="12:13" x14ac:dyDescent="0.25">
      <c r="L5970" s="91"/>
      <c r="M5970"/>
    </row>
    <row r="5971" spans="12:13" x14ac:dyDescent="0.25">
      <c r="L5971" s="91"/>
      <c r="M5971"/>
    </row>
    <row r="5972" spans="12:13" x14ac:dyDescent="0.25">
      <c r="L5972" s="91"/>
      <c r="M5972"/>
    </row>
    <row r="5973" spans="12:13" x14ac:dyDescent="0.25">
      <c r="L5973" s="91"/>
      <c r="M5973"/>
    </row>
    <row r="5974" spans="12:13" x14ac:dyDescent="0.25">
      <c r="L5974" s="91"/>
      <c r="M5974"/>
    </row>
    <row r="5975" spans="12:13" x14ac:dyDescent="0.25">
      <c r="L5975" s="91"/>
      <c r="M5975"/>
    </row>
    <row r="5976" spans="12:13" x14ac:dyDescent="0.25">
      <c r="L5976" s="91"/>
      <c r="M5976"/>
    </row>
    <row r="5977" spans="12:13" x14ac:dyDescent="0.25">
      <c r="L5977" s="91"/>
      <c r="M5977"/>
    </row>
    <row r="5978" spans="12:13" x14ac:dyDescent="0.25">
      <c r="L5978" s="91"/>
      <c r="M5978"/>
    </row>
    <row r="5979" spans="12:13" x14ac:dyDescent="0.25">
      <c r="L5979" s="91"/>
      <c r="M5979"/>
    </row>
    <row r="5980" spans="12:13" x14ac:dyDescent="0.25">
      <c r="L5980" s="91"/>
      <c r="M5980"/>
    </row>
    <row r="5981" spans="12:13" x14ac:dyDescent="0.25">
      <c r="L5981" s="91"/>
      <c r="M5981"/>
    </row>
    <row r="5982" spans="12:13" x14ac:dyDescent="0.25">
      <c r="L5982" s="91"/>
      <c r="M5982"/>
    </row>
    <row r="5983" spans="12:13" x14ac:dyDescent="0.25">
      <c r="L5983" s="91"/>
      <c r="M5983"/>
    </row>
    <row r="5984" spans="12:13" x14ac:dyDescent="0.25">
      <c r="L5984" s="91"/>
      <c r="M5984"/>
    </row>
    <row r="5985" spans="12:13" x14ac:dyDescent="0.25">
      <c r="L5985" s="91"/>
      <c r="M5985"/>
    </row>
    <row r="5986" spans="12:13" x14ac:dyDescent="0.25">
      <c r="L5986" s="91"/>
      <c r="M5986"/>
    </row>
    <row r="5987" spans="12:13" x14ac:dyDescent="0.25">
      <c r="L5987" s="91"/>
      <c r="M5987"/>
    </row>
    <row r="5988" spans="12:13" x14ac:dyDescent="0.25">
      <c r="L5988" s="91"/>
      <c r="M5988"/>
    </row>
    <row r="5989" spans="12:13" x14ac:dyDescent="0.25">
      <c r="L5989" s="91"/>
      <c r="M5989"/>
    </row>
    <row r="5990" spans="12:13" x14ac:dyDescent="0.25">
      <c r="L5990" s="91"/>
      <c r="M5990"/>
    </row>
    <row r="5991" spans="12:13" x14ac:dyDescent="0.25">
      <c r="L5991" s="91"/>
      <c r="M5991"/>
    </row>
    <row r="5992" spans="12:13" x14ac:dyDescent="0.25">
      <c r="L5992" s="91"/>
      <c r="M5992"/>
    </row>
    <row r="5993" spans="12:13" x14ac:dyDescent="0.25">
      <c r="L5993" s="91"/>
      <c r="M5993"/>
    </row>
    <row r="5994" spans="12:13" x14ac:dyDescent="0.25">
      <c r="L5994" s="91"/>
      <c r="M5994"/>
    </row>
    <row r="5995" spans="12:13" x14ac:dyDescent="0.25">
      <c r="L5995" s="91"/>
      <c r="M5995"/>
    </row>
    <row r="5996" spans="12:13" x14ac:dyDescent="0.25">
      <c r="L5996" s="91"/>
      <c r="M5996"/>
    </row>
    <row r="5997" spans="12:13" x14ac:dyDescent="0.25">
      <c r="L5997" s="91"/>
      <c r="M5997"/>
    </row>
    <row r="5998" spans="12:13" x14ac:dyDescent="0.25">
      <c r="L5998" s="91"/>
      <c r="M5998"/>
    </row>
    <row r="5999" spans="12:13" x14ac:dyDescent="0.25">
      <c r="L5999" s="91"/>
      <c r="M5999"/>
    </row>
    <row r="6000" spans="12:13" x14ac:dyDescent="0.25">
      <c r="L6000" s="91"/>
      <c r="M6000"/>
    </row>
    <row r="6001" spans="12:13" x14ac:dyDescent="0.25">
      <c r="L6001" s="91"/>
      <c r="M6001"/>
    </row>
    <row r="6002" spans="12:13" x14ac:dyDescent="0.25">
      <c r="L6002" s="91"/>
      <c r="M6002"/>
    </row>
    <row r="6003" spans="12:13" x14ac:dyDescent="0.25">
      <c r="L6003" s="91"/>
      <c r="M6003"/>
    </row>
    <row r="6004" spans="12:13" x14ac:dyDescent="0.25">
      <c r="L6004" s="91"/>
      <c r="M6004"/>
    </row>
    <row r="6005" spans="12:13" x14ac:dyDescent="0.25">
      <c r="L6005" s="91"/>
      <c r="M6005"/>
    </row>
    <row r="6006" spans="12:13" x14ac:dyDescent="0.25">
      <c r="L6006" s="91"/>
      <c r="M6006"/>
    </row>
    <row r="6007" spans="12:13" x14ac:dyDescent="0.25">
      <c r="L6007" s="91"/>
      <c r="M6007"/>
    </row>
    <row r="6008" spans="12:13" x14ac:dyDescent="0.25">
      <c r="L6008" s="91"/>
      <c r="M6008"/>
    </row>
    <row r="6009" spans="12:13" x14ac:dyDescent="0.25">
      <c r="L6009" s="91"/>
      <c r="M6009"/>
    </row>
    <row r="6010" spans="12:13" x14ac:dyDescent="0.25">
      <c r="L6010" s="91"/>
      <c r="M6010"/>
    </row>
    <row r="6011" spans="12:13" x14ac:dyDescent="0.25">
      <c r="L6011" s="91"/>
      <c r="M6011"/>
    </row>
    <row r="6012" spans="12:13" x14ac:dyDescent="0.25">
      <c r="L6012" s="91"/>
      <c r="M6012"/>
    </row>
    <row r="6013" spans="12:13" x14ac:dyDescent="0.25">
      <c r="L6013" s="91"/>
      <c r="M6013"/>
    </row>
    <row r="6014" spans="12:13" x14ac:dyDescent="0.25">
      <c r="L6014" s="91"/>
      <c r="M6014"/>
    </row>
    <row r="6015" spans="12:13" x14ac:dyDescent="0.25">
      <c r="L6015" s="91"/>
      <c r="M6015"/>
    </row>
    <row r="6016" spans="12:13" x14ac:dyDescent="0.25">
      <c r="L6016" s="91"/>
      <c r="M6016"/>
    </row>
    <row r="6017" spans="12:13" x14ac:dyDescent="0.25">
      <c r="L6017" s="91"/>
      <c r="M6017"/>
    </row>
    <row r="6018" spans="12:13" x14ac:dyDescent="0.25">
      <c r="L6018" s="91"/>
      <c r="M6018"/>
    </row>
    <row r="6019" spans="12:13" x14ac:dyDescent="0.25">
      <c r="L6019" s="91"/>
      <c r="M6019"/>
    </row>
    <row r="6020" spans="12:13" x14ac:dyDescent="0.25">
      <c r="L6020" s="91"/>
      <c r="M6020"/>
    </row>
    <row r="6021" spans="12:13" x14ac:dyDescent="0.25">
      <c r="L6021" s="91"/>
      <c r="M6021"/>
    </row>
    <row r="6022" spans="12:13" x14ac:dyDescent="0.25">
      <c r="L6022" s="91"/>
      <c r="M6022"/>
    </row>
    <row r="6023" spans="12:13" x14ac:dyDescent="0.25">
      <c r="L6023" s="91"/>
      <c r="M6023"/>
    </row>
    <row r="6024" spans="12:13" x14ac:dyDescent="0.25">
      <c r="L6024" s="91"/>
      <c r="M6024"/>
    </row>
    <row r="6025" spans="12:13" x14ac:dyDescent="0.25">
      <c r="L6025" s="91"/>
      <c r="M6025"/>
    </row>
    <row r="6026" spans="12:13" x14ac:dyDescent="0.25">
      <c r="L6026" s="91"/>
      <c r="M6026"/>
    </row>
    <row r="6027" spans="12:13" x14ac:dyDescent="0.25">
      <c r="L6027" s="91"/>
      <c r="M6027"/>
    </row>
    <row r="6028" spans="12:13" x14ac:dyDescent="0.25">
      <c r="L6028" s="91"/>
      <c r="M6028"/>
    </row>
    <row r="6029" spans="12:13" x14ac:dyDescent="0.25">
      <c r="L6029" s="91"/>
      <c r="M6029"/>
    </row>
    <row r="6030" spans="12:13" x14ac:dyDescent="0.25">
      <c r="L6030" s="91"/>
      <c r="M6030"/>
    </row>
    <row r="6031" spans="12:13" x14ac:dyDescent="0.25">
      <c r="L6031" s="91"/>
      <c r="M6031"/>
    </row>
    <row r="6032" spans="12:13" x14ac:dyDescent="0.25">
      <c r="L6032" s="91"/>
      <c r="M6032"/>
    </row>
    <row r="6033" spans="12:13" x14ac:dyDescent="0.25">
      <c r="L6033" s="91"/>
      <c r="M6033"/>
    </row>
    <row r="6034" spans="12:13" x14ac:dyDescent="0.25">
      <c r="L6034" s="91"/>
      <c r="M6034"/>
    </row>
    <row r="6035" spans="12:13" x14ac:dyDescent="0.25">
      <c r="L6035" s="91"/>
      <c r="M6035"/>
    </row>
    <row r="6036" spans="12:13" x14ac:dyDescent="0.25">
      <c r="L6036" s="91"/>
      <c r="M6036"/>
    </row>
    <row r="6037" spans="12:13" x14ac:dyDescent="0.25">
      <c r="L6037" s="91"/>
      <c r="M6037"/>
    </row>
    <row r="6038" spans="12:13" x14ac:dyDescent="0.25">
      <c r="L6038" s="91"/>
      <c r="M6038"/>
    </row>
    <row r="6039" spans="12:13" x14ac:dyDescent="0.25">
      <c r="L6039" s="91"/>
      <c r="M6039"/>
    </row>
    <row r="6040" spans="12:13" x14ac:dyDescent="0.25">
      <c r="L6040" s="91"/>
      <c r="M6040"/>
    </row>
    <row r="6041" spans="12:13" x14ac:dyDescent="0.25">
      <c r="L6041" s="91"/>
      <c r="M6041"/>
    </row>
    <row r="6042" spans="12:13" x14ac:dyDescent="0.25">
      <c r="L6042" s="91"/>
      <c r="M6042"/>
    </row>
    <row r="6043" spans="12:13" x14ac:dyDescent="0.25">
      <c r="L6043" s="91"/>
      <c r="M6043"/>
    </row>
    <row r="6044" spans="12:13" x14ac:dyDescent="0.25">
      <c r="L6044" s="91"/>
      <c r="M6044"/>
    </row>
    <row r="6045" spans="12:13" x14ac:dyDescent="0.25">
      <c r="L6045" s="91"/>
      <c r="M6045"/>
    </row>
    <row r="6046" spans="12:13" x14ac:dyDescent="0.25">
      <c r="L6046" s="91"/>
      <c r="M6046"/>
    </row>
    <row r="6047" spans="12:13" x14ac:dyDescent="0.25">
      <c r="L6047" s="91"/>
      <c r="M6047"/>
    </row>
    <row r="6048" spans="12:13" x14ac:dyDescent="0.25">
      <c r="L6048" s="91"/>
      <c r="M6048"/>
    </row>
    <row r="6049" spans="12:13" x14ac:dyDescent="0.25">
      <c r="L6049" s="91"/>
      <c r="M6049"/>
    </row>
    <row r="6050" spans="12:13" x14ac:dyDescent="0.25">
      <c r="L6050" s="91"/>
      <c r="M6050"/>
    </row>
    <row r="6051" spans="12:13" x14ac:dyDescent="0.25">
      <c r="L6051" s="91"/>
      <c r="M6051"/>
    </row>
    <row r="6052" spans="12:13" x14ac:dyDescent="0.25">
      <c r="L6052" s="91"/>
      <c r="M6052"/>
    </row>
    <row r="6053" spans="12:13" x14ac:dyDescent="0.25">
      <c r="L6053" s="91"/>
      <c r="M6053"/>
    </row>
    <row r="6054" spans="12:13" x14ac:dyDescent="0.25">
      <c r="L6054" s="91"/>
      <c r="M6054"/>
    </row>
    <row r="6055" spans="12:13" x14ac:dyDescent="0.25">
      <c r="L6055" s="91"/>
      <c r="M6055"/>
    </row>
    <row r="6056" spans="12:13" x14ac:dyDescent="0.25">
      <c r="L6056" s="91"/>
      <c r="M6056"/>
    </row>
    <row r="6057" spans="12:13" x14ac:dyDescent="0.25">
      <c r="L6057" s="91"/>
      <c r="M6057"/>
    </row>
    <row r="6058" spans="12:13" x14ac:dyDescent="0.25">
      <c r="L6058" s="91"/>
      <c r="M6058"/>
    </row>
    <row r="6059" spans="12:13" x14ac:dyDescent="0.25">
      <c r="L6059" s="91"/>
      <c r="M6059"/>
    </row>
    <row r="6060" spans="12:13" x14ac:dyDescent="0.25">
      <c r="L6060" s="91"/>
      <c r="M6060"/>
    </row>
    <row r="6061" spans="12:13" x14ac:dyDescent="0.25">
      <c r="L6061" s="91"/>
      <c r="M6061"/>
    </row>
    <row r="6062" spans="12:13" x14ac:dyDescent="0.25">
      <c r="L6062" s="91"/>
      <c r="M6062"/>
    </row>
    <row r="6063" spans="12:13" x14ac:dyDescent="0.25">
      <c r="L6063" s="91"/>
      <c r="M6063"/>
    </row>
    <row r="6064" spans="12:13" x14ac:dyDescent="0.25">
      <c r="L6064" s="91"/>
      <c r="M6064"/>
    </row>
    <row r="6065" spans="12:13" x14ac:dyDescent="0.25">
      <c r="L6065" s="91"/>
      <c r="M6065"/>
    </row>
    <row r="6066" spans="12:13" x14ac:dyDescent="0.25">
      <c r="L6066" s="91"/>
      <c r="M6066"/>
    </row>
    <row r="6067" spans="12:13" x14ac:dyDescent="0.25">
      <c r="L6067" s="91"/>
      <c r="M6067"/>
    </row>
    <row r="6068" spans="12:13" x14ac:dyDescent="0.25">
      <c r="L6068" s="91"/>
      <c r="M6068"/>
    </row>
    <row r="6069" spans="12:13" x14ac:dyDescent="0.25">
      <c r="L6069" s="91"/>
      <c r="M6069"/>
    </row>
    <row r="6070" spans="12:13" x14ac:dyDescent="0.25">
      <c r="L6070" s="91"/>
      <c r="M6070"/>
    </row>
    <row r="6071" spans="12:13" x14ac:dyDescent="0.25">
      <c r="L6071" s="91"/>
      <c r="M6071"/>
    </row>
    <row r="6072" spans="12:13" x14ac:dyDescent="0.25">
      <c r="L6072" s="91"/>
      <c r="M6072"/>
    </row>
    <row r="6073" spans="12:13" x14ac:dyDescent="0.25">
      <c r="L6073" s="91"/>
      <c r="M6073"/>
    </row>
    <row r="6074" spans="12:13" x14ac:dyDescent="0.25">
      <c r="L6074" s="91"/>
      <c r="M6074"/>
    </row>
    <row r="6075" spans="12:13" x14ac:dyDescent="0.25">
      <c r="L6075" s="91"/>
      <c r="M6075"/>
    </row>
    <row r="6076" spans="12:13" x14ac:dyDescent="0.25">
      <c r="L6076" s="91"/>
      <c r="M6076"/>
    </row>
    <row r="6077" spans="12:13" x14ac:dyDescent="0.25">
      <c r="L6077" s="91"/>
      <c r="M6077"/>
    </row>
    <row r="6078" spans="12:13" x14ac:dyDescent="0.25">
      <c r="L6078" s="91"/>
      <c r="M6078"/>
    </row>
    <row r="6079" spans="12:13" x14ac:dyDescent="0.25">
      <c r="L6079" s="91"/>
      <c r="M6079"/>
    </row>
    <row r="6080" spans="12:13" x14ac:dyDescent="0.25">
      <c r="L6080" s="91"/>
      <c r="M6080"/>
    </row>
    <row r="6081" spans="12:13" x14ac:dyDescent="0.25">
      <c r="L6081" s="91"/>
      <c r="M6081"/>
    </row>
    <row r="6082" spans="12:13" x14ac:dyDescent="0.25">
      <c r="L6082" s="91"/>
      <c r="M6082"/>
    </row>
    <row r="6083" spans="12:13" x14ac:dyDescent="0.25">
      <c r="L6083" s="91"/>
      <c r="M6083"/>
    </row>
    <row r="6084" spans="12:13" x14ac:dyDescent="0.25">
      <c r="L6084" s="91"/>
      <c r="M6084"/>
    </row>
    <row r="6085" spans="12:13" x14ac:dyDescent="0.25">
      <c r="L6085" s="91"/>
      <c r="M6085"/>
    </row>
    <row r="6086" spans="12:13" x14ac:dyDescent="0.25">
      <c r="L6086" s="91"/>
      <c r="M6086"/>
    </row>
    <row r="6087" spans="12:13" x14ac:dyDescent="0.25">
      <c r="L6087" s="91"/>
      <c r="M6087"/>
    </row>
    <row r="6088" spans="12:13" x14ac:dyDescent="0.25">
      <c r="L6088" s="91"/>
      <c r="M6088"/>
    </row>
    <row r="6089" spans="12:13" x14ac:dyDescent="0.25">
      <c r="L6089" s="91"/>
      <c r="M6089"/>
    </row>
    <row r="6090" spans="12:13" x14ac:dyDescent="0.25">
      <c r="L6090" s="91"/>
      <c r="M6090"/>
    </row>
    <row r="6091" spans="12:13" x14ac:dyDescent="0.25">
      <c r="L6091" s="91"/>
      <c r="M6091"/>
    </row>
    <row r="6092" spans="12:13" x14ac:dyDescent="0.25">
      <c r="L6092" s="91"/>
      <c r="M6092"/>
    </row>
    <row r="6093" spans="12:13" x14ac:dyDescent="0.25">
      <c r="L6093" s="91"/>
      <c r="M6093"/>
    </row>
    <row r="6094" spans="12:13" x14ac:dyDescent="0.25">
      <c r="L6094" s="91"/>
      <c r="M6094"/>
    </row>
    <row r="6095" spans="12:13" x14ac:dyDescent="0.25">
      <c r="L6095" s="91"/>
      <c r="M6095"/>
    </row>
    <row r="6096" spans="12:13" x14ac:dyDescent="0.25">
      <c r="L6096" s="91"/>
      <c r="M6096"/>
    </row>
    <row r="6097" spans="12:13" x14ac:dyDescent="0.25">
      <c r="L6097" s="91"/>
      <c r="M6097"/>
    </row>
    <row r="6098" spans="12:13" x14ac:dyDescent="0.25">
      <c r="L6098" s="91"/>
      <c r="M6098"/>
    </row>
    <row r="6099" spans="12:13" x14ac:dyDescent="0.25">
      <c r="L6099" s="91"/>
      <c r="M6099"/>
    </row>
    <row r="6100" spans="12:13" x14ac:dyDescent="0.25">
      <c r="L6100" s="91"/>
      <c r="M6100"/>
    </row>
    <row r="6101" spans="12:13" x14ac:dyDescent="0.25">
      <c r="L6101" s="91"/>
      <c r="M6101"/>
    </row>
    <row r="6102" spans="12:13" x14ac:dyDescent="0.25">
      <c r="L6102" s="91"/>
      <c r="M6102"/>
    </row>
    <row r="6103" spans="12:13" x14ac:dyDescent="0.25">
      <c r="L6103" s="91"/>
      <c r="M6103"/>
    </row>
    <row r="6104" spans="12:13" x14ac:dyDescent="0.25">
      <c r="L6104" s="91"/>
      <c r="M6104"/>
    </row>
    <row r="6105" spans="12:13" x14ac:dyDescent="0.25">
      <c r="L6105" s="91"/>
      <c r="M6105"/>
    </row>
    <row r="6106" spans="12:13" x14ac:dyDescent="0.25">
      <c r="L6106" s="91"/>
      <c r="M6106"/>
    </row>
    <row r="6107" spans="12:13" x14ac:dyDescent="0.25">
      <c r="L6107" s="91"/>
      <c r="M6107"/>
    </row>
    <row r="6108" spans="12:13" x14ac:dyDescent="0.25">
      <c r="L6108" s="91"/>
      <c r="M6108"/>
    </row>
    <row r="6109" spans="12:13" x14ac:dyDescent="0.25">
      <c r="L6109" s="91"/>
      <c r="M6109"/>
    </row>
    <row r="6110" spans="12:13" x14ac:dyDescent="0.25">
      <c r="L6110" s="91"/>
      <c r="M6110"/>
    </row>
    <row r="6111" spans="12:13" x14ac:dyDescent="0.25">
      <c r="L6111" s="91"/>
      <c r="M6111"/>
    </row>
    <row r="6112" spans="12:13" x14ac:dyDescent="0.25">
      <c r="L6112" s="91"/>
      <c r="M6112"/>
    </row>
    <row r="6113" spans="12:13" x14ac:dyDescent="0.25">
      <c r="L6113" s="91"/>
      <c r="M6113"/>
    </row>
    <row r="6114" spans="12:13" x14ac:dyDescent="0.25">
      <c r="L6114" s="91"/>
      <c r="M6114"/>
    </row>
    <row r="6115" spans="12:13" x14ac:dyDescent="0.25">
      <c r="L6115" s="91"/>
      <c r="M6115"/>
    </row>
    <row r="6116" spans="12:13" x14ac:dyDescent="0.25">
      <c r="L6116" s="91"/>
      <c r="M6116"/>
    </row>
    <row r="6117" spans="12:13" x14ac:dyDescent="0.25">
      <c r="L6117" s="91"/>
      <c r="M6117"/>
    </row>
    <row r="6118" spans="12:13" x14ac:dyDescent="0.25">
      <c r="L6118" s="91"/>
      <c r="M6118"/>
    </row>
    <row r="6119" spans="12:13" x14ac:dyDescent="0.25">
      <c r="L6119" s="91"/>
      <c r="M6119"/>
    </row>
    <row r="6120" spans="12:13" x14ac:dyDescent="0.25">
      <c r="L6120" s="91"/>
      <c r="M6120"/>
    </row>
    <row r="6121" spans="12:13" x14ac:dyDescent="0.25">
      <c r="L6121" s="91"/>
      <c r="M6121"/>
    </row>
    <row r="6122" spans="12:13" x14ac:dyDescent="0.25">
      <c r="L6122" s="91"/>
      <c r="M6122"/>
    </row>
    <row r="6123" spans="12:13" x14ac:dyDescent="0.25">
      <c r="L6123" s="91"/>
      <c r="M6123"/>
    </row>
    <row r="6124" spans="12:13" x14ac:dyDescent="0.25">
      <c r="L6124" s="91"/>
      <c r="M6124"/>
    </row>
    <row r="6125" spans="12:13" x14ac:dyDescent="0.25">
      <c r="L6125" s="91"/>
      <c r="M6125"/>
    </row>
    <row r="6126" spans="12:13" x14ac:dyDescent="0.25">
      <c r="L6126" s="91"/>
      <c r="M6126"/>
    </row>
    <row r="6127" spans="12:13" x14ac:dyDescent="0.25">
      <c r="L6127" s="91"/>
      <c r="M6127"/>
    </row>
    <row r="6128" spans="12:13" x14ac:dyDescent="0.25">
      <c r="L6128" s="91"/>
      <c r="M6128"/>
    </row>
    <row r="6129" spans="12:13" x14ac:dyDescent="0.25">
      <c r="L6129" s="91"/>
      <c r="M6129"/>
    </row>
    <row r="6130" spans="12:13" x14ac:dyDescent="0.25">
      <c r="L6130" s="91"/>
      <c r="M6130"/>
    </row>
    <row r="6131" spans="12:13" x14ac:dyDescent="0.25">
      <c r="L6131" s="91"/>
      <c r="M6131"/>
    </row>
    <row r="6132" spans="12:13" x14ac:dyDescent="0.25">
      <c r="L6132" s="91"/>
      <c r="M6132"/>
    </row>
    <row r="6133" spans="12:13" x14ac:dyDescent="0.25">
      <c r="L6133" s="91"/>
      <c r="M6133"/>
    </row>
    <row r="6134" spans="12:13" x14ac:dyDescent="0.25">
      <c r="L6134" s="91"/>
      <c r="M6134"/>
    </row>
    <row r="6135" spans="12:13" x14ac:dyDescent="0.25">
      <c r="L6135" s="91"/>
      <c r="M6135"/>
    </row>
    <row r="6136" spans="12:13" x14ac:dyDescent="0.25">
      <c r="L6136" s="91"/>
      <c r="M6136"/>
    </row>
    <row r="6137" spans="12:13" x14ac:dyDescent="0.25">
      <c r="L6137" s="91"/>
      <c r="M6137"/>
    </row>
    <row r="6138" spans="12:13" x14ac:dyDescent="0.25">
      <c r="L6138" s="91"/>
      <c r="M6138"/>
    </row>
    <row r="6139" spans="12:13" x14ac:dyDescent="0.25">
      <c r="L6139" s="91"/>
      <c r="M6139"/>
    </row>
    <row r="6140" spans="12:13" x14ac:dyDescent="0.25">
      <c r="L6140" s="91"/>
      <c r="M6140"/>
    </row>
    <row r="6141" spans="12:13" x14ac:dyDescent="0.25">
      <c r="L6141" s="91"/>
      <c r="M6141"/>
    </row>
    <row r="6142" spans="12:13" x14ac:dyDescent="0.25">
      <c r="L6142" s="91"/>
      <c r="M6142"/>
    </row>
    <row r="6143" spans="12:13" x14ac:dyDescent="0.25">
      <c r="L6143" s="91"/>
      <c r="M6143"/>
    </row>
    <row r="6144" spans="12:13" x14ac:dyDescent="0.25">
      <c r="L6144" s="91"/>
      <c r="M6144"/>
    </row>
    <row r="6145" spans="12:13" x14ac:dyDescent="0.25">
      <c r="L6145" s="91"/>
      <c r="M6145"/>
    </row>
    <row r="6146" spans="12:13" x14ac:dyDescent="0.25">
      <c r="L6146" s="91"/>
      <c r="M6146"/>
    </row>
    <row r="6147" spans="12:13" x14ac:dyDescent="0.25">
      <c r="L6147" s="91"/>
      <c r="M6147"/>
    </row>
    <row r="6148" spans="12:13" x14ac:dyDescent="0.25">
      <c r="L6148" s="91"/>
      <c r="M6148"/>
    </row>
    <row r="6149" spans="12:13" x14ac:dyDescent="0.25">
      <c r="L6149" s="91"/>
      <c r="M6149"/>
    </row>
    <row r="6150" spans="12:13" x14ac:dyDescent="0.25">
      <c r="L6150" s="91"/>
      <c r="M6150"/>
    </row>
    <row r="6151" spans="12:13" x14ac:dyDescent="0.25">
      <c r="L6151" s="91"/>
      <c r="M6151"/>
    </row>
    <row r="6152" spans="12:13" x14ac:dyDescent="0.25">
      <c r="L6152" s="91"/>
      <c r="M6152"/>
    </row>
    <row r="6153" spans="12:13" x14ac:dyDescent="0.25">
      <c r="L6153" s="91"/>
      <c r="M6153"/>
    </row>
    <row r="6154" spans="12:13" x14ac:dyDescent="0.25">
      <c r="L6154" s="91"/>
      <c r="M6154"/>
    </row>
    <row r="6155" spans="12:13" x14ac:dyDescent="0.25">
      <c r="L6155" s="91"/>
      <c r="M6155"/>
    </row>
    <row r="6156" spans="12:13" x14ac:dyDescent="0.25">
      <c r="L6156" s="91"/>
      <c r="M6156"/>
    </row>
    <row r="6157" spans="12:13" x14ac:dyDescent="0.25">
      <c r="L6157" s="91"/>
      <c r="M6157"/>
    </row>
    <row r="6158" spans="12:13" x14ac:dyDescent="0.25">
      <c r="L6158" s="91"/>
      <c r="M6158"/>
    </row>
    <row r="6159" spans="12:13" x14ac:dyDescent="0.25">
      <c r="L6159" s="91"/>
      <c r="M6159"/>
    </row>
    <row r="6160" spans="12:13" x14ac:dyDescent="0.25">
      <c r="L6160" s="91"/>
      <c r="M6160"/>
    </row>
    <row r="6161" spans="12:13" x14ac:dyDescent="0.25">
      <c r="L6161" s="91"/>
      <c r="M6161"/>
    </row>
    <row r="6162" spans="12:13" x14ac:dyDescent="0.25">
      <c r="L6162" s="91"/>
      <c r="M6162"/>
    </row>
    <row r="6163" spans="12:13" x14ac:dyDescent="0.25">
      <c r="L6163" s="91"/>
      <c r="M6163"/>
    </row>
    <row r="6164" spans="12:13" x14ac:dyDescent="0.25">
      <c r="L6164" s="91"/>
      <c r="M6164"/>
    </row>
    <row r="6165" spans="12:13" x14ac:dyDescent="0.25">
      <c r="L6165" s="91"/>
      <c r="M6165"/>
    </row>
    <row r="6166" spans="12:13" x14ac:dyDescent="0.25">
      <c r="L6166" s="91"/>
      <c r="M6166"/>
    </row>
    <row r="6167" spans="12:13" x14ac:dyDescent="0.25">
      <c r="L6167" s="91"/>
      <c r="M6167"/>
    </row>
    <row r="6168" spans="12:13" x14ac:dyDescent="0.25">
      <c r="L6168" s="91"/>
      <c r="M6168"/>
    </row>
    <row r="6169" spans="12:13" x14ac:dyDescent="0.25">
      <c r="L6169" s="91"/>
      <c r="M6169"/>
    </row>
    <row r="6170" spans="12:13" x14ac:dyDescent="0.25">
      <c r="L6170" s="91"/>
      <c r="M6170"/>
    </row>
    <row r="6171" spans="12:13" x14ac:dyDescent="0.25">
      <c r="L6171" s="91"/>
      <c r="M6171"/>
    </row>
    <row r="6172" spans="12:13" x14ac:dyDescent="0.25">
      <c r="L6172" s="91"/>
      <c r="M6172"/>
    </row>
    <row r="6173" spans="12:13" x14ac:dyDescent="0.25">
      <c r="L6173" s="91"/>
      <c r="M6173"/>
    </row>
    <row r="6174" spans="12:13" x14ac:dyDescent="0.25">
      <c r="L6174" s="91"/>
      <c r="M6174"/>
    </row>
    <row r="6175" spans="12:13" x14ac:dyDescent="0.25">
      <c r="L6175" s="91"/>
      <c r="M6175"/>
    </row>
    <row r="6176" spans="12:13" x14ac:dyDescent="0.25">
      <c r="L6176" s="91"/>
      <c r="M6176"/>
    </row>
    <row r="6177" spans="12:13" x14ac:dyDescent="0.25">
      <c r="L6177" s="91"/>
      <c r="M6177"/>
    </row>
    <row r="6178" spans="12:13" x14ac:dyDescent="0.25">
      <c r="L6178" s="91"/>
      <c r="M6178"/>
    </row>
    <row r="6179" spans="12:13" x14ac:dyDescent="0.25">
      <c r="L6179" s="91"/>
      <c r="M6179"/>
    </row>
    <row r="6180" spans="12:13" x14ac:dyDescent="0.25">
      <c r="L6180" s="91"/>
      <c r="M6180"/>
    </row>
    <row r="6181" spans="12:13" x14ac:dyDescent="0.25">
      <c r="L6181" s="91"/>
      <c r="M6181"/>
    </row>
    <row r="6182" spans="12:13" x14ac:dyDescent="0.25">
      <c r="L6182" s="91"/>
      <c r="M6182"/>
    </row>
    <row r="6183" spans="12:13" x14ac:dyDescent="0.25">
      <c r="L6183" s="91"/>
      <c r="M6183"/>
    </row>
    <row r="6184" spans="12:13" x14ac:dyDescent="0.25">
      <c r="L6184" s="91"/>
      <c r="M6184"/>
    </row>
    <row r="6185" spans="12:13" x14ac:dyDescent="0.25">
      <c r="L6185" s="91"/>
      <c r="M6185"/>
    </row>
    <row r="6186" spans="12:13" x14ac:dyDescent="0.25">
      <c r="L6186" s="91"/>
      <c r="M6186"/>
    </row>
    <row r="6187" spans="12:13" x14ac:dyDescent="0.25">
      <c r="L6187" s="91"/>
      <c r="M6187"/>
    </row>
    <row r="6188" spans="12:13" x14ac:dyDescent="0.25">
      <c r="L6188" s="91"/>
      <c r="M6188"/>
    </row>
    <row r="6189" spans="12:13" x14ac:dyDescent="0.25">
      <c r="L6189" s="91"/>
      <c r="M6189"/>
    </row>
    <row r="6190" spans="12:13" x14ac:dyDescent="0.25">
      <c r="L6190" s="91"/>
      <c r="M6190"/>
    </row>
    <row r="6191" spans="12:13" x14ac:dyDescent="0.25">
      <c r="L6191" s="91"/>
      <c r="M6191"/>
    </row>
    <row r="6192" spans="12:13" x14ac:dyDescent="0.25">
      <c r="L6192" s="91"/>
      <c r="M6192"/>
    </row>
    <row r="6193" spans="12:13" x14ac:dyDescent="0.25">
      <c r="L6193" s="91"/>
      <c r="M6193"/>
    </row>
    <row r="6194" spans="12:13" x14ac:dyDescent="0.25">
      <c r="L6194" s="91"/>
      <c r="M6194"/>
    </row>
    <row r="6195" spans="12:13" x14ac:dyDescent="0.25">
      <c r="L6195" s="91"/>
      <c r="M6195"/>
    </row>
    <row r="6196" spans="12:13" x14ac:dyDescent="0.25">
      <c r="L6196" s="91"/>
      <c r="M6196"/>
    </row>
    <row r="6197" spans="12:13" x14ac:dyDescent="0.25">
      <c r="L6197" s="91"/>
      <c r="M6197"/>
    </row>
    <row r="6198" spans="12:13" x14ac:dyDescent="0.25">
      <c r="L6198" s="91"/>
      <c r="M6198"/>
    </row>
    <row r="6199" spans="12:13" x14ac:dyDescent="0.25">
      <c r="L6199" s="91"/>
      <c r="M6199"/>
    </row>
    <row r="6200" spans="12:13" x14ac:dyDescent="0.25">
      <c r="L6200" s="91"/>
      <c r="M6200"/>
    </row>
    <row r="6201" spans="12:13" x14ac:dyDescent="0.25">
      <c r="L6201" s="91"/>
      <c r="M6201"/>
    </row>
    <row r="6202" spans="12:13" x14ac:dyDescent="0.25">
      <c r="L6202" s="91"/>
      <c r="M6202"/>
    </row>
    <row r="6203" spans="12:13" x14ac:dyDescent="0.25">
      <c r="L6203" s="91"/>
      <c r="M6203"/>
    </row>
    <row r="6204" spans="12:13" x14ac:dyDescent="0.25">
      <c r="L6204" s="91"/>
      <c r="M6204"/>
    </row>
    <row r="6205" spans="12:13" x14ac:dyDescent="0.25">
      <c r="L6205" s="91"/>
      <c r="M6205"/>
    </row>
    <row r="6206" spans="12:13" x14ac:dyDescent="0.25">
      <c r="L6206" s="91"/>
      <c r="M6206"/>
    </row>
    <row r="6207" spans="12:13" x14ac:dyDescent="0.25">
      <c r="L6207" s="91"/>
      <c r="M6207"/>
    </row>
    <row r="6208" spans="12:13" x14ac:dyDescent="0.25">
      <c r="L6208" s="91"/>
      <c r="M6208"/>
    </row>
    <row r="6209" spans="12:13" x14ac:dyDescent="0.25">
      <c r="L6209" s="91"/>
      <c r="M6209"/>
    </row>
    <row r="6210" spans="12:13" x14ac:dyDescent="0.25">
      <c r="L6210" s="91"/>
      <c r="M6210"/>
    </row>
    <row r="6211" spans="12:13" x14ac:dyDescent="0.25">
      <c r="L6211" s="91"/>
      <c r="M6211"/>
    </row>
    <row r="6212" spans="12:13" x14ac:dyDescent="0.25">
      <c r="L6212" s="91"/>
      <c r="M6212"/>
    </row>
    <row r="6213" spans="12:13" x14ac:dyDescent="0.25">
      <c r="L6213" s="91"/>
      <c r="M6213"/>
    </row>
    <row r="6214" spans="12:13" x14ac:dyDescent="0.25">
      <c r="L6214" s="91"/>
      <c r="M6214"/>
    </row>
    <row r="6215" spans="12:13" x14ac:dyDescent="0.25">
      <c r="L6215" s="91"/>
      <c r="M6215"/>
    </row>
    <row r="6216" spans="12:13" x14ac:dyDescent="0.25">
      <c r="L6216" s="91"/>
      <c r="M6216"/>
    </row>
    <row r="6217" spans="12:13" x14ac:dyDescent="0.25">
      <c r="L6217" s="91"/>
      <c r="M6217"/>
    </row>
    <row r="6218" spans="12:13" x14ac:dyDescent="0.25">
      <c r="L6218" s="91"/>
      <c r="M6218"/>
    </row>
    <row r="6219" spans="12:13" x14ac:dyDescent="0.25">
      <c r="L6219" s="91"/>
      <c r="M6219"/>
    </row>
    <row r="6220" spans="12:13" x14ac:dyDescent="0.25">
      <c r="L6220" s="91"/>
      <c r="M6220"/>
    </row>
    <row r="6221" spans="12:13" x14ac:dyDescent="0.25">
      <c r="L6221" s="91"/>
      <c r="M6221"/>
    </row>
    <row r="6222" spans="12:13" x14ac:dyDescent="0.25">
      <c r="L6222" s="91"/>
      <c r="M6222"/>
    </row>
    <row r="6223" spans="12:13" x14ac:dyDescent="0.25">
      <c r="L6223" s="91"/>
      <c r="M6223"/>
    </row>
    <row r="6224" spans="12:13" x14ac:dyDescent="0.25">
      <c r="L6224" s="91"/>
      <c r="M6224"/>
    </row>
    <row r="6225" spans="12:13" x14ac:dyDescent="0.25">
      <c r="L6225" s="91"/>
      <c r="M6225"/>
    </row>
    <row r="6226" spans="12:13" x14ac:dyDescent="0.25">
      <c r="L6226" s="91"/>
      <c r="M6226"/>
    </row>
    <row r="6227" spans="12:13" x14ac:dyDescent="0.25">
      <c r="L6227" s="91"/>
      <c r="M6227"/>
    </row>
    <row r="6228" spans="12:13" x14ac:dyDescent="0.25">
      <c r="L6228" s="91"/>
      <c r="M6228"/>
    </row>
    <row r="6229" spans="12:13" x14ac:dyDescent="0.25">
      <c r="L6229" s="91"/>
      <c r="M6229"/>
    </row>
    <row r="6230" spans="12:13" x14ac:dyDescent="0.25">
      <c r="L6230" s="91"/>
      <c r="M6230"/>
    </row>
    <row r="6231" spans="12:13" x14ac:dyDescent="0.25">
      <c r="L6231" s="91"/>
      <c r="M6231"/>
    </row>
    <row r="6232" spans="12:13" x14ac:dyDescent="0.25">
      <c r="L6232" s="91"/>
      <c r="M6232"/>
    </row>
    <row r="6233" spans="12:13" x14ac:dyDescent="0.25">
      <c r="L6233" s="91"/>
      <c r="M6233"/>
    </row>
    <row r="6234" spans="12:13" x14ac:dyDescent="0.25">
      <c r="L6234" s="91"/>
      <c r="M6234"/>
    </row>
    <row r="6235" spans="12:13" x14ac:dyDescent="0.25">
      <c r="L6235" s="91"/>
      <c r="M6235"/>
    </row>
    <row r="6236" spans="12:13" x14ac:dyDescent="0.25">
      <c r="L6236" s="91"/>
      <c r="M6236"/>
    </row>
    <row r="6237" spans="12:13" x14ac:dyDescent="0.25">
      <c r="L6237" s="91"/>
      <c r="M6237"/>
    </row>
    <row r="6238" spans="12:13" x14ac:dyDescent="0.25">
      <c r="L6238" s="91"/>
      <c r="M6238"/>
    </row>
    <row r="6239" spans="12:13" x14ac:dyDescent="0.25">
      <c r="L6239" s="91"/>
      <c r="M6239"/>
    </row>
    <row r="6240" spans="12:13" x14ac:dyDescent="0.25">
      <c r="L6240" s="91"/>
      <c r="M6240"/>
    </row>
    <row r="6241" spans="12:13" x14ac:dyDescent="0.25">
      <c r="L6241" s="91"/>
      <c r="M6241"/>
    </row>
    <row r="6242" spans="12:13" x14ac:dyDescent="0.25">
      <c r="L6242" s="91"/>
      <c r="M6242"/>
    </row>
    <row r="6243" spans="12:13" x14ac:dyDescent="0.25">
      <c r="L6243" s="91"/>
      <c r="M6243"/>
    </row>
    <row r="6244" spans="12:13" x14ac:dyDescent="0.25">
      <c r="L6244" s="91"/>
      <c r="M6244"/>
    </row>
    <row r="6245" spans="12:13" x14ac:dyDescent="0.25">
      <c r="L6245" s="91"/>
      <c r="M6245"/>
    </row>
    <row r="6246" spans="12:13" x14ac:dyDescent="0.25">
      <c r="L6246" s="91"/>
      <c r="M6246"/>
    </row>
    <row r="6247" spans="12:13" x14ac:dyDescent="0.25">
      <c r="L6247" s="91"/>
      <c r="M6247"/>
    </row>
    <row r="6248" spans="12:13" x14ac:dyDescent="0.25">
      <c r="L6248" s="91"/>
      <c r="M6248"/>
    </row>
    <row r="6249" spans="12:13" x14ac:dyDescent="0.25">
      <c r="L6249" s="91"/>
      <c r="M6249"/>
    </row>
    <row r="6250" spans="12:13" x14ac:dyDescent="0.25">
      <c r="L6250" s="91"/>
      <c r="M6250"/>
    </row>
    <row r="6251" spans="12:13" x14ac:dyDescent="0.25">
      <c r="L6251" s="91"/>
      <c r="M6251"/>
    </row>
    <row r="6252" spans="12:13" x14ac:dyDescent="0.25">
      <c r="L6252" s="91"/>
      <c r="M6252"/>
    </row>
    <row r="6253" spans="12:13" x14ac:dyDescent="0.25">
      <c r="L6253" s="91"/>
      <c r="M6253"/>
    </row>
    <row r="6254" spans="12:13" x14ac:dyDescent="0.25">
      <c r="L6254" s="91"/>
      <c r="M6254"/>
    </row>
    <row r="6255" spans="12:13" x14ac:dyDescent="0.25">
      <c r="L6255" s="91"/>
      <c r="M6255"/>
    </row>
    <row r="6256" spans="12:13" x14ac:dyDescent="0.25">
      <c r="L6256" s="91"/>
      <c r="M6256"/>
    </row>
    <row r="6257" spans="12:13" x14ac:dyDescent="0.25">
      <c r="L6257" s="91"/>
      <c r="M6257"/>
    </row>
    <row r="6258" spans="12:13" x14ac:dyDescent="0.25">
      <c r="L6258" s="91"/>
      <c r="M6258"/>
    </row>
    <row r="6259" spans="12:13" x14ac:dyDescent="0.25">
      <c r="L6259" s="91"/>
      <c r="M6259"/>
    </row>
    <row r="6260" spans="12:13" x14ac:dyDescent="0.25">
      <c r="L6260" s="91"/>
      <c r="M6260"/>
    </row>
    <row r="6261" spans="12:13" x14ac:dyDescent="0.25">
      <c r="L6261" s="91"/>
      <c r="M6261"/>
    </row>
    <row r="6262" spans="12:13" x14ac:dyDescent="0.25">
      <c r="L6262" s="91"/>
      <c r="M6262"/>
    </row>
    <row r="6263" spans="12:13" x14ac:dyDescent="0.25">
      <c r="L6263" s="91"/>
      <c r="M6263"/>
    </row>
    <row r="6264" spans="12:13" x14ac:dyDescent="0.25">
      <c r="L6264" s="91"/>
      <c r="M6264"/>
    </row>
    <row r="6265" spans="12:13" x14ac:dyDescent="0.25">
      <c r="L6265" s="91"/>
      <c r="M6265"/>
    </row>
    <row r="6266" spans="12:13" x14ac:dyDescent="0.25">
      <c r="L6266" s="91"/>
      <c r="M6266"/>
    </row>
    <row r="6267" spans="12:13" x14ac:dyDescent="0.25">
      <c r="L6267" s="91"/>
      <c r="M6267"/>
    </row>
    <row r="6268" spans="12:13" x14ac:dyDescent="0.25">
      <c r="L6268" s="91"/>
      <c r="M6268"/>
    </row>
    <row r="6269" spans="12:13" x14ac:dyDescent="0.25">
      <c r="L6269" s="91"/>
      <c r="M6269"/>
    </row>
    <row r="6270" spans="12:13" x14ac:dyDescent="0.25">
      <c r="L6270" s="91"/>
      <c r="M6270"/>
    </row>
    <row r="6271" spans="12:13" x14ac:dyDescent="0.25">
      <c r="L6271" s="91"/>
      <c r="M6271"/>
    </row>
    <row r="6272" spans="12:13" x14ac:dyDescent="0.25">
      <c r="L6272" s="91"/>
      <c r="M6272"/>
    </row>
    <row r="6273" spans="12:13" x14ac:dyDescent="0.25">
      <c r="L6273" s="91"/>
      <c r="M6273"/>
    </row>
    <row r="6274" spans="12:13" x14ac:dyDescent="0.25">
      <c r="L6274" s="91"/>
      <c r="M6274"/>
    </row>
    <row r="6275" spans="12:13" x14ac:dyDescent="0.25">
      <c r="L6275" s="91"/>
      <c r="M6275"/>
    </row>
    <row r="6276" spans="12:13" x14ac:dyDescent="0.25">
      <c r="L6276" s="91"/>
      <c r="M6276"/>
    </row>
    <row r="6277" spans="12:13" x14ac:dyDescent="0.25">
      <c r="L6277" s="91"/>
      <c r="M6277"/>
    </row>
    <row r="6278" spans="12:13" x14ac:dyDescent="0.25">
      <c r="L6278" s="91"/>
      <c r="M6278"/>
    </row>
    <row r="6279" spans="12:13" x14ac:dyDescent="0.25">
      <c r="L6279" s="91"/>
      <c r="M6279"/>
    </row>
    <row r="6280" spans="12:13" x14ac:dyDescent="0.25">
      <c r="L6280" s="91"/>
      <c r="M6280"/>
    </row>
    <row r="6281" spans="12:13" x14ac:dyDescent="0.25">
      <c r="L6281" s="91"/>
      <c r="M6281"/>
    </row>
    <row r="6282" spans="12:13" x14ac:dyDescent="0.25">
      <c r="L6282" s="91"/>
      <c r="M6282"/>
    </row>
    <row r="6283" spans="12:13" x14ac:dyDescent="0.25">
      <c r="L6283" s="91"/>
      <c r="M6283"/>
    </row>
    <row r="6284" spans="12:13" x14ac:dyDescent="0.25">
      <c r="L6284" s="91"/>
      <c r="M6284"/>
    </row>
    <row r="6285" spans="12:13" x14ac:dyDescent="0.25">
      <c r="L6285" s="91"/>
      <c r="M6285"/>
    </row>
    <row r="6286" spans="12:13" x14ac:dyDescent="0.25">
      <c r="L6286" s="91"/>
      <c r="M6286"/>
    </row>
    <row r="6287" spans="12:13" x14ac:dyDescent="0.25">
      <c r="L6287" s="91"/>
      <c r="M6287"/>
    </row>
    <row r="6288" spans="12:13" x14ac:dyDescent="0.25">
      <c r="L6288" s="91"/>
      <c r="M6288"/>
    </row>
    <row r="6289" spans="12:13" x14ac:dyDescent="0.25">
      <c r="L6289" s="91"/>
      <c r="M6289"/>
    </row>
    <row r="6290" spans="12:13" x14ac:dyDescent="0.25">
      <c r="L6290" s="91"/>
      <c r="M6290"/>
    </row>
    <row r="6291" spans="12:13" x14ac:dyDescent="0.25">
      <c r="L6291" s="91"/>
      <c r="M6291"/>
    </row>
    <row r="6292" spans="12:13" x14ac:dyDescent="0.25">
      <c r="L6292" s="91"/>
      <c r="M6292"/>
    </row>
    <row r="6293" spans="12:13" x14ac:dyDescent="0.25">
      <c r="L6293" s="91"/>
      <c r="M6293"/>
    </row>
    <row r="6294" spans="12:13" x14ac:dyDescent="0.25">
      <c r="L6294" s="91"/>
      <c r="M6294"/>
    </row>
    <row r="6295" spans="12:13" x14ac:dyDescent="0.25">
      <c r="L6295" s="91"/>
      <c r="M6295"/>
    </row>
    <row r="6296" spans="12:13" x14ac:dyDescent="0.25">
      <c r="L6296" s="91"/>
      <c r="M6296"/>
    </row>
    <row r="6297" spans="12:13" x14ac:dyDescent="0.25">
      <c r="L6297" s="91"/>
      <c r="M6297"/>
    </row>
    <row r="6298" spans="12:13" x14ac:dyDescent="0.25">
      <c r="L6298" s="91"/>
      <c r="M6298"/>
    </row>
    <row r="6299" spans="12:13" x14ac:dyDescent="0.25">
      <c r="L6299" s="91"/>
      <c r="M6299"/>
    </row>
    <row r="6300" spans="12:13" x14ac:dyDescent="0.25">
      <c r="L6300" s="91"/>
      <c r="M6300"/>
    </row>
    <row r="6301" spans="12:13" x14ac:dyDescent="0.25">
      <c r="L6301" s="91"/>
      <c r="M6301"/>
    </row>
    <row r="6302" spans="12:13" x14ac:dyDescent="0.25">
      <c r="L6302" s="91"/>
      <c r="M6302"/>
    </row>
    <row r="6303" spans="12:13" x14ac:dyDescent="0.25">
      <c r="L6303" s="91"/>
      <c r="M6303"/>
    </row>
    <row r="6304" spans="12:13" x14ac:dyDescent="0.25">
      <c r="L6304" s="91"/>
      <c r="M6304"/>
    </row>
    <row r="6305" spans="12:13" x14ac:dyDescent="0.25">
      <c r="L6305" s="91"/>
      <c r="M6305"/>
    </row>
    <row r="6306" spans="12:13" x14ac:dyDescent="0.25">
      <c r="L6306" s="91"/>
      <c r="M6306"/>
    </row>
    <row r="6307" spans="12:13" x14ac:dyDescent="0.25">
      <c r="L6307" s="91"/>
      <c r="M6307"/>
    </row>
    <row r="6308" spans="12:13" x14ac:dyDescent="0.25">
      <c r="L6308" s="91"/>
      <c r="M6308"/>
    </row>
    <row r="6309" spans="12:13" x14ac:dyDescent="0.25">
      <c r="L6309" s="91"/>
      <c r="M6309"/>
    </row>
    <row r="6310" spans="12:13" x14ac:dyDescent="0.25">
      <c r="L6310" s="91"/>
      <c r="M6310"/>
    </row>
    <row r="6311" spans="12:13" x14ac:dyDescent="0.25">
      <c r="L6311" s="91"/>
      <c r="M6311"/>
    </row>
    <row r="6312" spans="12:13" x14ac:dyDescent="0.25">
      <c r="L6312" s="91"/>
      <c r="M6312"/>
    </row>
    <row r="6313" spans="12:13" x14ac:dyDescent="0.25">
      <c r="L6313" s="91"/>
      <c r="M6313"/>
    </row>
    <row r="6314" spans="12:13" x14ac:dyDescent="0.25">
      <c r="L6314" s="91"/>
      <c r="M6314"/>
    </row>
    <row r="6315" spans="12:13" x14ac:dyDescent="0.25">
      <c r="L6315" s="91"/>
      <c r="M6315"/>
    </row>
    <row r="6316" spans="12:13" x14ac:dyDescent="0.25">
      <c r="L6316" s="91"/>
      <c r="M6316"/>
    </row>
    <row r="6317" spans="12:13" x14ac:dyDescent="0.25">
      <c r="L6317" s="91"/>
      <c r="M6317"/>
    </row>
    <row r="6318" spans="12:13" x14ac:dyDescent="0.25">
      <c r="L6318" s="91"/>
      <c r="M6318"/>
    </row>
    <row r="6319" spans="12:13" x14ac:dyDescent="0.25">
      <c r="L6319" s="91"/>
      <c r="M6319"/>
    </row>
    <row r="6320" spans="12:13" x14ac:dyDescent="0.25">
      <c r="L6320" s="91"/>
      <c r="M6320"/>
    </row>
    <row r="6321" spans="12:13" x14ac:dyDescent="0.25">
      <c r="L6321" s="91"/>
      <c r="M6321"/>
    </row>
    <row r="6322" spans="12:13" x14ac:dyDescent="0.25">
      <c r="L6322" s="91"/>
      <c r="M6322"/>
    </row>
    <row r="6323" spans="12:13" x14ac:dyDescent="0.25">
      <c r="L6323" s="91"/>
      <c r="M6323"/>
    </row>
    <row r="6324" spans="12:13" x14ac:dyDescent="0.25">
      <c r="L6324" s="91"/>
      <c r="M6324"/>
    </row>
    <row r="6325" spans="12:13" x14ac:dyDescent="0.25">
      <c r="L6325" s="91"/>
      <c r="M6325"/>
    </row>
    <row r="6326" spans="12:13" x14ac:dyDescent="0.25">
      <c r="L6326" s="91"/>
      <c r="M6326"/>
    </row>
    <row r="6327" spans="12:13" x14ac:dyDescent="0.25">
      <c r="L6327" s="91"/>
      <c r="M6327"/>
    </row>
    <row r="6328" spans="12:13" x14ac:dyDescent="0.25">
      <c r="L6328" s="91"/>
      <c r="M6328"/>
    </row>
    <row r="6329" spans="12:13" x14ac:dyDescent="0.25">
      <c r="L6329" s="91"/>
      <c r="M6329"/>
    </row>
    <row r="6330" spans="12:13" x14ac:dyDescent="0.25">
      <c r="L6330" s="91"/>
      <c r="M6330"/>
    </row>
    <row r="6331" spans="12:13" x14ac:dyDescent="0.25">
      <c r="L6331" s="91"/>
      <c r="M6331"/>
    </row>
    <row r="6332" spans="12:13" x14ac:dyDescent="0.25">
      <c r="L6332" s="91"/>
      <c r="M6332"/>
    </row>
    <row r="6333" spans="12:13" x14ac:dyDescent="0.25">
      <c r="L6333" s="91"/>
      <c r="M6333"/>
    </row>
    <row r="6334" spans="12:13" x14ac:dyDescent="0.25">
      <c r="L6334" s="91"/>
      <c r="M6334"/>
    </row>
    <row r="6335" spans="12:13" x14ac:dyDescent="0.25">
      <c r="L6335" s="91"/>
      <c r="M6335"/>
    </row>
    <row r="6336" spans="12:13" x14ac:dyDescent="0.25">
      <c r="L6336" s="91"/>
      <c r="M6336"/>
    </row>
    <row r="6337" spans="12:13" x14ac:dyDescent="0.25">
      <c r="L6337" s="91"/>
      <c r="M6337"/>
    </row>
    <row r="6338" spans="12:13" x14ac:dyDescent="0.25">
      <c r="L6338" s="91"/>
      <c r="M6338"/>
    </row>
    <row r="6339" spans="12:13" x14ac:dyDescent="0.25">
      <c r="L6339" s="91"/>
      <c r="M6339"/>
    </row>
    <row r="6340" spans="12:13" x14ac:dyDescent="0.25">
      <c r="L6340" s="91"/>
      <c r="M6340"/>
    </row>
    <row r="6341" spans="12:13" x14ac:dyDescent="0.25">
      <c r="L6341" s="91"/>
      <c r="M6341"/>
    </row>
    <row r="6342" spans="12:13" x14ac:dyDescent="0.25">
      <c r="L6342" s="91"/>
      <c r="M6342"/>
    </row>
    <row r="6343" spans="12:13" x14ac:dyDescent="0.25">
      <c r="L6343" s="91"/>
      <c r="M6343"/>
    </row>
    <row r="6344" spans="12:13" x14ac:dyDescent="0.25">
      <c r="L6344" s="91"/>
      <c r="M6344"/>
    </row>
    <row r="6345" spans="12:13" x14ac:dyDescent="0.25">
      <c r="L6345" s="91"/>
      <c r="M6345"/>
    </row>
    <row r="6346" spans="12:13" x14ac:dyDescent="0.25">
      <c r="L6346" s="91"/>
      <c r="M6346"/>
    </row>
    <row r="6347" spans="12:13" x14ac:dyDescent="0.25">
      <c r="L6347" s="91"/>
      <c r="M6347"/>
    </row>
    <row r="6348" spans="12:13" x14ac:dyDescent="0.25">
      <c r="L6348" s="91"/>
      <c r="M6348"/>
    </row>
    <row r="6349" spans="12:13" x14ac:dyDescent="0.25">
      <c r="L6349" s="91"/>
      <c r="M6349"/>
    </row>
    <row r="6350" spans="12:13" x14ac:dyDescent="0.25">
      <c r="L6350" s="91"/>
      <c r="M6350"/>
    </row>
    <row r="6351" spans="12:13" x14ac:dyDescent="0.25">
      <c r="L6351" s="91"/>
      <c r="M6351"/>
    </row>
    <row r="6352" spans="12:13" x14ac:dyDescent="0.25">
      <c r="L6352" s="91"/>
      <c r="M6352"/>
    </row>
    <row r="6353" spans="12:13" x14ac:dyDescent="0.25">
      <c r="L6353" s="91"/>
      <c r="M6353"/>
    </row>
    <row r="6354" spans="12:13" x14ac:dyDescent="0.25">
      <c r="L6354" s="91"/>
      <c r="M6354"/>
    </row>
    <row r="6355" spans="12:13" x14ac:dyDescent="0.25">
      <c r="L6355" s="91"/>
      <c r="M6355"/>
    </row>
    <row r="6356" spans="12:13" x14ac:dyDescent="0.25">
      <c r="L6356" s="91"/>
      <c r="M6356"/>
    </row>
    <row r="6357" spans="12:13" x14ac:dyDescent="0.25">
      <c r="L6357" s="91"/>
      <c r="M6357"/>
    </row>
    <row r="6358" spans="12:13" x14ac:dyDescent="0.25">
      <c r="L6358" s="91"/>
      <c r="M6358"/>
    </row>
    <row r="6359" spans="12:13" x14ac:dyDescent="0.25">
      <c r="L6359" s="91"/>
      <c r="M6359"/>
    </row>
    <row r="6360" spans="12:13" x14ac:dyDescent="0.25">
      <c r="L6360" s="91"/>
      <c r="M6360"/>
    </row>
    <row r="6361" spans="12:13" x14ac:dyDescent="0.25">
      <c r="L6361" s="91"/>
      <c r="M6361"/>
    </row>
    <row r="6362" spans="12:13" x14ac:dyDescent="0.25">
      <c r="L6362" s="91"/>
      <c r="M6362"/>
    </row>
    <row r="6363" spans="12:13" x14ac:dyDescent="0.25">
      <c r="L6363" s="91"/>
      <c r="M6363"/>
    </row>
    <row r="6364" spans="12:13" x14ac:dyDescent="0.25">
      <c r="L6364" s="91"/>
      <c r="M6364"/>
    </row>
    <row r="6365" spans="12:13" x14ac:dyDescent="0.25">
      <c r="L6365" s="91"/>
      <c r="M6365"/>
    </row>
    <row r="6366" spans="12:13" x14ac:dyDescent="0.25">
      <c r="L6366" s="91"/>
      <c r="M6366"/>
    </row>
    <row r="6367" spans="12:13" x14ac:dyDescent="0.25">
      <c r="L6367" s="91"/>
      <c r="M6367"/>
    </row>
    <row r="6368" spans="12:13" x14ac:dyDescent="0.25">
      <c r="L6368" s="91"/>
      <c r="M6368"/>
    </row>
    <row r="6369" spans="12:13" x14ac:dyDescent="0.25">
      <c r="L6369" s="91"/>
      <c r="M6369"/>
    </row>
    <row r="6370" spans="12:13" x14ac:dyDescent="0.25">
      <c r="L6370" s="91"/>
      <c r="M6370"/>
    </row>
    <row r="6371" spans="12:13" x14ac:dyDescent="0.25">
      <c r="L6371" s="91"/>
      <c r="M6371"/>
    </row>
    <row r="6372" spans="12:13" x14ac:dyDescent="0.25">
      <c r="L6372" s="91"/>
      <c r="M6372"/>
    </row>
    <row r="6373" spans="12:13" x14ac:dyDescent="0.25">
      <c r="L6373" s="91"/>
      <c r="M6373"/>
    </row>
    <row r="6374" spans="12:13" x14ac:dyDescent="0.25">
      <c r="L6374" s="91"/>
      <c r="M6374"/>
    </row>
    <row r="6375" spans="12:13" x14ac:dyDescent="0.25">
      <c r="L6375" s="91"/>
      <c r="M6375"/>
    </row>
    <row r="6376" spans="12:13" x14ac:dyDescent="0.25">
      <c r="L6376" s="91"/>
      <c r="M6376"/>
    </row>
    <row r="6377" spans="12:13" x14ac:dyDescent="0.25">
      <c r="L6377" s="91"/>
      <c r="M6377"/>
    </row>
    <row r="6378" spans="12:13" x14ac:dyDescent="0.25">
      <c r="L6378" s="91"/>
      <c r="M6378"/>
    </row>
    <row r="6379" spans="12:13" x14ac:dyDescent="0.25">
      <c r="L6379" s="91"/>
      <c r="M6379"/>
    </row>
    <row r="6380" spans="12:13" x14ac:dyDescent="0.25">
      <c r="L6380" s="91"/>
      <c r="M6380"/>
    </row>
    <row r="6381" spans="12:13" x14ac:dyDescent="0.25">
      <c r="L6381" s="91"/>
      <c r="M6381"/>
    </row>
    <row r="6382" spans="12:13" x14ac:dyDescent="0.25">
      <c r="L6382" s="91"/>
      <c r="M6382"/>
    </row>
    <row r="6383" spans="12:13" x14ac:dyDescent="0.25">
      <c r="L6383" s="91"/>
      <c r="M6383"/>
    </row>
    <row r="6384" spans="12:13" x14ac:dyDescent="0.25">
      <c r="L6384" s="91"/>
      <c r="M6384"/>
    </row>
    <row r="6385" spans="12:13" x14ac:dyDescent="0.25">
      <c r="L6385" s="91"/>
      <c r="M6385"/>
    </row>
    <row r="6386" spans="12:13" x14ac:dyDescent="0.25">
      <c r="L6386" s="91"/>
      <c r="M6386"/>
    </row>
    <row r="6387" spans="12:13" x14ac:dyDescent="0.25">
      <c r="L6387" s="91"/>
      <c r="M6387"/>
    </row>
    <row r="6388" spans="12:13" x14ac:dyDescent="0.25">
      <c r="L6388" s="91"/>
      <c r="M6388"/>
    </row>
    <row r="6389" spans="12:13" x14ac:dyDescent="0.25">
      <c r="L6389" s="91"/>
      <c r="M6389"/>
    </row>
    <row r="6390" spans="12:13" x14ac:dyDescent="0.25">
      <c r="L6390" s="91"/>
      <c r="M6390"/>
    </row>
    <row r="6391" spans="12:13" x14ac:dyDescent="0.25">
      <c r="L6391" s="91"/>
      <c r="M6391"/>
    </row>
    <row r="6392" spans="12:13" x14ac:dyDescent="0.25">
      <c r="L6392" s="91"/>
      <c r="M6392"/>
    </row>
    <row r="6393" spans="12:13" x14ac:dyDescent="0.25">
      <c r="L6393" s="91"/>
      <c r="M6393"/>
    </row>
    <row r="6394" spans="12:13" x14ac:dyDescent="0.25">
      <c r="L6394" s="91"/>
      <c r="M6394"/>
    </row>
    <row r="6395" spans="12:13" x14ac:dyDescent="0.25">
      <c r="L6395" s="91"/>
      <c r="M6395"/>
    </row>
    <row r="6396" spans="12:13" x14ac:dyDescent="0.25">
      <c r="L6396" s="91"/>
      <c r="M6396"/>
    </row>
    <row r="6397" spans="12:13" x14ac:dyDescent="0.25">
      <c r="L6397" s="91"/>
      <c r="M6397"/>
    </row>
    <row r="6398" spans="12:13" x14ac:dyDescent="0.25">
      <c r="L6398" s="91"/>
      <c r="M6398"/>
    </row>
    <row r="6399" spans="12:13" x14ac:dyDescent="0.25">
      <c r="L6399" s="91"/>
      <c r="M6399"/>
    </row>
    <row r="6400" spans="12:13" x14ac:dyDescent="0.25">
      <c r="L6400" s="91"/>
      <c r="M6400"/>
    </row>
    <row r="6401" spans="12:13" x14ac:dyDescent="0.25">
      <c r="L6401" s="91"/>
      <c r="M6401"/>
    </row>
    <row r="6402" spans="12:13" x14ac:dyDescent="0.25">
      <c r="L6402" s="91"/>
      <c r="M6402"/>
    </row>
    <row r="6403" spans="12:13" x14ac:dyDescent="0.25">
      <c r="L6403" s="91"/>
      <c r="M6403"/>
    </row>
    <row r="6404" spans="12:13" x14ac:dyDescent="0.25">
      <c r="L6404" s="91"/>
      <c r="M6404"/>
    </row>
    <row r="6405" spans="12:13" x14ac:dyDescent="0.25">
      <c r="L6405" s="91"/>
      <c r="M6405"/>
    </row>
    <row r="6406" spans="12:13" x14ac:dyDescent="0.25">
      <c r="L6406" s="91"/>
      <c r="M6406"/>
    </row>
    <row r="6407" spans="12:13" x14ac:dyDescent="0.25">
      <c r="L6407" s="91"/>
      <c r="M6407"/>
    </row>
  </sheetData>
  <phoneticPr fontId="2" type="noConversion"/>
  <conditionalFormatting sqref="F1:F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7B44D-A31B-48FC-8D3E-FC0AE778AD65}">
  <sheetPr codeName="Sheet12"/>
  <dimension ref="A1:C21"/>
  <sheetViews>
    <sheetView showGridLines="0" workbookViewId="0">
      <selection activeCell="D1" sqref="D1"/>
    </sheetView>
  </sheetViews>
  <sheetFormatPr defaultRowHeight="15" x14ac:dyDescent="0.25"/>
  <cols>
    <col min="1" max="1" width="17.140625" bestFit="1" customWidth="1"/>
    <col min="2" max="2" width="38.5703125" bestFit="1" customWidth="1"/>
    <col min="3" max="3" width="16" bestFit="1" customWidth="1"/>
    <col min="4" max="4" width="13.7109375" bestFit="1" customWidth="1"/>
  </cols>
  <sheetData>
    <row r="1" spans="1:3" x14ac:dyDescent="0.25">
      <c r="A1" t="s">
        <v>315</v>
      </c>
      <c r="B1" t="s">
        <v>53</v>
      </c>
      <c r="C1" t="s">
        <v>113</v>
      </c>
    </row>
    <row r="2" spans="1:3" x14ac:dyDescent="0.25">
      <c r="A2" t="s">
        <v>5</v>
      </c>
      <c r="B2" t="s">
        <v>461</v>
      </c>
      <c r="C2">
        <v>32.5</v>
      </c>
    </row>
    <row r="3" spans="1:3" x14ac:dyDescent="0.25">
      <c r="A3" t="s">
        <v>5</v>
      </c>
      <c r="B3" t="s">
        <v>55</v>
      </c>
      <c r="C3">
        <v>35.787500000000001</v>
      </c>
    </row>
    <row r="4" spans="1:3" x14ac:dyDescent="0.25">
      <c r="A4" t="s">
        <v>5</v>
      </c>
      <c r="B4" t="s">
        <v>331</v>
      </c>
      <c r="C4">
        <v>32.5</v>
      </c>
    </row>
    <row r="5" spans="1:3" x14ac:dyDescent="0.25">
      <c r="A5" t="s">
        <v>5</v>
      </c>
      <c r="B5" t="s">
        <v>392</v>
      </c>
      <c r="C5">
        <v>29</v>
      </c>
    </row>
    <row r="6" spans="1:3" x14ac:dyDescent="0.25">
      <c r="A6" t="s">
        <v>5</v>
      </c>
      <c r="B6" t="s">
        <v>406</v>
      </c>
      <c r="C6">
        <v>29</v>
      </c>
    </row>
    <row r="7" spans="1:3" x14ac:dyDescent="0.25">
      <c r="A7" t="s">
        <v>5</v>
      </c>
      <c r="B7" t="s">
        <v>390</v>
      </c>
      <c r="C7">
        <v>32.5</v>
      </c>
    </row>
    <row r="8" spans="1:3" x14ac:dyDescent="0.25">
      <c r="A8" t="s">
        <v>5</v>
      </c>
      <c r="B8" t="s">
        <v>370</v>
      </c>
      <c r="C8">
        <v>32.5</v>
      </c>
    </row>
    <row r="9" spans="1:3" x14ac:dyDescent="0.25">
      <c r="A9" t="s">
        <v>5</v>
      </c>
      <c r="B9" t="s">
        <v>444</v>
      </c>
      <c r="C9">
        <v>32.5</v>
      </c>
    </row>
    <row r="10" spans="1:3" x14ac:dyDescent="0.25">
      <c r="A10" t="s">
        <v>5</v>
      </c>
      <c r="B10" t="s">
        <v>333</v>
      </c>
      <c r="C10">
        <v>32.5</v>
      </c>
    </row>
    <row r="11" spans="1:3" x14ac:dyDescent="0.25">
      <c r="A11" t="s">
        <v>5</v>
      </c>
      <c r="B11" t="s">
        <v>60</v>
      </c>
      <c r="C11">
        <v>32.5</v>
      </c>
    </row>
    <row r="12" spans="1:3" x14ac:dyDescent="0.25">
      <c r="A12" t="s">
        <v>5</v>
      </c>
      <c r="B12" t="s">
        <v>336</v>
      </c>
      <c r="C12">
        <v>32.5</v>
      </c>
    </row>
    <row r="13" spans="1:3" x14ac:dyDescent="0.25">
      <c r="A13" t="s">
        <v>5</v>
      </c>
      <c r="B13" t="s">
        <v>432</v>
      </c>
      <c r="C13">
        <v>29</v>
      </c>
    </row>
    <row r="14" spans="1:3" x14ac:dyDescent="0.25">
      <c r="A14" t="s">
        <v>5</v>
      </c>
      <c r="B14" t="s">
        <v>56</v>
      </c>
      <c r="C14">
        <v>32.5</v>
      </c>
    </row>
    <row r="15" spans="1:3" x14ac:dyDescent="0.25">
      <c r="A15" t="s">
        <v>26</v>
      </c>
      <c r="B15" t="s">
        <v>56</v>
      </c>
      <c r="C15">
        <v>29</v>
      </c>
    </row>
    <row r="16" spans="1:3" x14ac:dyDescent="0.25">
      <c r="A16" t="s">
        <v>5</v>
      </c>
      <c r="B16" t="s">
        <v>470</v>
      </c>
      <c r="C16">
        <v>32.5</v>
      </c>
    </row>
    <row r="17" spans="1:3" x14ac:dyDescent="0.25">
      <c r="A17" t="s">
        <v>5</v>
      </c>
      <c r="B17" t="s">
        <v>582</v>
      </c>
      <c r="C17">
        <v>29</v>
      </c>
    </row>
    <row r="18" spans="1:3" x14ac:dyDescent="0.25">
      <c r="A18" t="s">
        <v>5</v>
      </c>
      <c r="B18" t="s">
        <v>581</v>
      </c>
      <c r="C18">
        <v>32.5</v>
      </c>
    </row>
    <row r="19" spans="1:3" x14ac:dyDescent="0.25">
      <c r="A19" t="s">
        <v>5</v>
      </c>
      <c r="B19" t="s">
        <v>698</v>
      </c>
      <c r="C19">
        <v>32.5</v>
      </c>
    </row>
    <row r="20" spans="1:3" x14ac:dyDescent="0.25">
      <c r="A20" t="s">
        <v>5</v>
      </c>
      <c r="B20" t="s">
        <v>59</v>
      </c>
      <c r="C20">
        <v>40</v>
      </c>
    </row>
    <row r="21" spans="1:3" x14ac:dyDescent="0.25">
      <c r="A21" t="s">
        <v>5</v>
      </c>
      <c r="B21" t="s">
        <v>734</v>
      </c>
      <c r="C21">
        <v>32.5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DB67-F49B-47D6-B7C7-898C8C921940}">
  <sheetPr codeName="Sheet5"/>
  <dimension ref="A1:C20"/>
  <sheetViews>
    <sheetView showGridLines="0" workbookViewId="0"/>
  </sheetViews>
  <sheetFormatPr defaultRowHeight="15" x14ac:dyDescent="0.25"/>
  <cols>
    <col min="1" max="1" width="35.85546875" bestFit="1" customWidth="1"/>
  </cols>
  <sheetData>
    <row r="1" spans="1:3" x14ac:dyDescent="0.25">
      <c r="A1" s="26" t="s">
        <v>78</v>
      </c>
      <c r="C1" t="s">
        <v>78</v>
      </c>
    </row>
    <row r="2" spans="1:3" x14ac:dyDescent="0.25">
      <c r="A2" s="27" t="s">
        <v>55</v>
      </c>
      <c r="C2" t="str" cm="1">
        <f t="array" ref="C2:C20">_xlfn._xlws.SORT(_xlfn.UNIQUE(Hours_Working[PARTNER]),,1)</f>
        <v>AARON TRANSPORTATION</v>
      </c>
    </row>
    <row r="3" spans="1:3" x14ac:dyDescent="0.25">
      <c r="A3" s="27" t="s">
        <v>60</v>
      </c>
      <c r="C3" t="str">
        <v>BUFFINGTON TRANSPORTATION LLC</v>
      </c>
    </row>
    <row r="4" spans="1:3" x14ac:dyDescent="0.25">
      <c r="A4" s="27" t="s">
        <v>56</v>
      </c>
      <c r="C4" t="str">
        <v>DIAMOND HILL TRANSPORTATION LLC</v>
      </c>
    </row>
    <row r="5" spans="1:3" x14ac:dyDescent="0.25">
      <c r="A5" s="27" t="s">
        <v>59</v>
      </c>
      <c r="C5" t="str">
        <v>EXPRESS TRANSPORTATION SERVICES, LLC</v>
      </c>
    </row>
    <row r="6" spans="1:3" x14ac:dyDescent="0.25">
      <c r="A6" s="27" t="s">
        <v>333</v>
      </c>
      <c r="C6" t="str">
        <v>FOWLER SENIOR TRANSIT LLC</v>
      </c>
    </row>
    <row r="7" spans="1:3" x14ac:dyDescent="0.25">
      <c r="A7" s="27" t="s">
        <v>331</v>
      </c>
      <c r="C7" t="str">
        <v>GET CARE TRANSIT LLC</v>
      </c>
    </row>
    <row r="8" spans="1:3" x14ac:dyDescent="0.25">
      <c r="A8" s="27" t="s">
        <v>336</v>
      </c>
      <c r="C8" t="str">
        <v>HIGHER-SELF LLC</v>
      </c>
    </row>
    <row r="9" spans="1:3" x14ac:dyDescent="0.25">
      <c r="A9" s="27" t="s">
        <v>370</v>
      </c>
      <c r="C9" t="str">
        <v>HUGO FAMILY TRANSPORTATION</v>
      </c>
    </row>
    <row r="10" spans="1:3" x14ac:dyDescent="0.25">
      <c r="A10" s="27" t="s">
        <v>392</v>
      </c>
      <c r="C10" t="str">
        <v>JORGE TRANSPORTATION</v>
      </c>
    </row>
    <row r="11" spans="1:3" x14ac:dyDescent="0.25">
      <c r="A11" s="27" t="s">
        <v>390</v>
      </c>
      <c r="C11" t="str">
        <v>MADE EAZY LLC</v>
      </c>
    </row>
    <row r="12" spans="1:3" x14ac:dyDescent="0.25">
      <c r="A12" s="27" t="s">
        <v>406</v>
      </c>
      <c r="C12" t="str">
        <v>MONAI&amp;SON'S LLC</v>
      </c>
    </row>
    <row r="13" spans="1:3" x14ac:dyDescent="0.25">
      <c r="A13" s="27" t="s">
        <v>432</v>
      </c>
      <c r="C13" t="str">
        <v>NEMIA CARE LLC</v>
      </c>
    </row>
    <row r="14" spans="1:3" x14ac:dyDescent="0.25">
      <c r="A14" s="27" t="s">
        <v>444</v>
      </c>
      <c r="C14" t="str">
        <v>NORTHCAL TRANSPORTATION LLC</v>
      </c>
    </row>
    <row r="15" spans="1:3" x14ac:dyDescent="0.25">
      <c r="A15" s="27" t="s">
        <v>461</v>
      </c>
      <c r="C15" t="str">
        <v>PEOPLE FIRST TRANSIT LLC</v>
      </c>
    </row>
    <row r="16" spans="1:3" x14ac:dyDescent="0.25">
      <c r="A16" s="27" t="s">
        <v>470</v>
      </c>
      <c r="C16" t="str">
        <v>QUICK RIDES CA</v>
      </c>
    </row>
    <row r="17" spans="1:3" x14ac:dyDescent="0.25">
      <c r="A17" s="27" t="s">
        <v>581</v>
      </c>
      <c r="C17" t="str">
        <v>REM SOLUTIONS LLC</v>
      </c>
    </row>
    <row r="18" spans="1:3" x14ac:dyDescent="0.25">
      <c r="A18" s="27" t="s">
        <v>582</v>
      </c>
      <c r="C18" t="str">
        <v>SYNERGY MEDICAL TRANSPORTATION LLC</v>
      </c>
    </row>
    <row r="19" spans="1:3" x14ac:dyDescent="0.25">
      <c r="A19" s="27" t="s">
        <v>734</v>
      </c>
      <c r="C19" t="str">
        <v>TRANSIT LTM LLC</v>
      </c>
    </row>
    <row r="20" spans="1:3" x14ac:dyDescent="0.25">
      <c r="A20" s="27" t="s">
        <v>698</v>
      </c>
      <c r="C20" t="str">
        <v>TRI VALLEY TRANSPORTATION INC.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E130-0A6B-4D66-842B-F4972D29463F}">
  <sheetPr codeName="Sheet1"/>
  <dimension ref="A1:D27"/>
  <sheetViews>
    <sheetView showGridLines="0" topLeftCell="A16" workbookViewId="0">
      <selection activeCell="B13" sqref="B13"/>
    </sheetView>
  </sheetViews>
  <sheetFormatPr defaultRowHeight="15" x14ac:dyDescent="0.25"/>
  <cols>
    <col min="1" max="1" width="45.7109375" bestFit="1" customWidth="1"/>
    <col min="2" max="2" width="25.42578125" bestFit="1" customWidth="1"/>
    <col min="3" max="3" width="17.140625" customWidth="1"/>
    <col min="4" max="4" width="92.42578125" customWidth="1"/>
  </cols>
  <sheetData>
    <row r="1" spans="1:4" x14ac:dyDescent="0.25">
      <c r="A1" s="1" t="s">
        <v>163</v>
      </c>
      <c r="B1" s="1" t="s">
        <v>164</v>
      </c>
      <c r="C1" s="1" t="s">
        <v>0</v>
      </c>
      <c r="D1" s="1" t="s">
        <v>1</v>
      </c>
    </row>
    <row r="2" spans="1:4" x14ac:dyDescent="0.25">
      <c r="B2" s="70" t="s">
        <v>175</v>
      </c>
      <c r="C2" t="s">
        <v>2</v>
      </c>
      <c r="D2" t="e">
        <f ca="1">IF(AND(B2="",A2=""),"",$B$13&amp;$A2&amp;$B2)</f>
        <v>#VALUE!</v>
      </c>
    </row>
    <row r="3" spans="1:4" x14ac:dyDescent="0.25">
      <c r="B3" s="70" t="s">
        <v>167</v>
      </c>
      <c r="C3" t="s">
        <v>52</v>
      </c>
      <c r="D3" t="e">
        <f ca="1">IF(AND(B3="",A3=""),"",$B$13&amp;$A3&amp;$B3)</f>
        <v>#VALUE!</v>
      </c>
    </row>
    <row r="11" spans="1:4" x14ac:dyDescent="0.25">
      <c r="A11" t="s">
        <v>191</v>
      </c>
      <c r="B11" t="str" cm="1">
        <f t="array" aca="1" ref="B11" ca="1">CELL("filename")</f>
        <v>C:\Users\neild\Downloads\Payroll Data Analysis\[DONE-VDP_DIV5_1007_1020_FINAL.xlsm]PR DATE</v>
      </c>
    </row>
    <row r="12" spans="1:4" x14ac:dyDescent="0.25">
      <c r="A12" t="s">
        <v>190</v>
      </c>
      <c r="B12" t="str" cm="1">
        <f t="array" aca="1" ref="B12" ca="1">LEFT(CELL("filename",$B$12),FIND("[",CELL("filename",$B$12),1)-1)</f>
        <v>C:\Users\neild\Downloads\Payroll Data Analysis\</v>
      </c>
    </row>
    <row r="13" spans="1:4" x14ac:dyDescent="0.25">
      <c r="A13" t="s">
        <v>173</v>
      </c>
      <c r="B13" t="e" cm="1">
        <f t="array" aca="1" ref="B13" ca="1">LEFT(CELL("filename",$B$17),FIND("VDP Automation\",CELL("filename",$B$17),1)-1)</f>
        <v>#VALUE!</v>
      </c>
    </row>
    <row r="20" spans="3:4" x14ac:dyDescent="0.25">
      <c r="C20" s="1" t="s">
        <v>4</v>
      </c>
      <c r="D20" s="1" t="s">
        <v>50</v>
      </c>
    </row>
    <row r="21" spans="3:4" x14ac:dyDescent="0.25">
      <c r="C21" t="s">
        <v>16</v>
      </c>
      <c r="D21" t="s">
        <v>51</v>
      </c>
    </row>
    <row r="22" spans="3:4" x14ac:dyDescent="0.25">
      <c r="C22" t="s">
        <v>37</v>
      </c>
      <c r="D22" t="s">
        <v>51</v>
      </c>
    </row>
    <row r="23" spans="3:4" x14ac:dyDescent="0.25">
      <c r="C23" t="s">
        <v>45</v>
      </c>
      <c r="D23" t="s">
        <v>51</v>
      </c>
    </row>
    <row r="24" spans="3:4" x14ac:dyDescent="0.25">
      <c r="C24" t="s">
        <v>46</v>
      </c>
      <c r="D24" t="s">
        <v>51</v>
      </c>
    </row>
    <row r="25" spans="3:4" x14ac:dyDescent="0.25">
      <c r="C25" t="s">
        <v>47</v>
      </c>
      <c r="D25" t="s">
        <v>51</v>
      </c>
    </row>
    <row r="26" spans="3:4" x14ac:dyDescent="0.25">
      <c r="C26" t="s">
        <v>48</v>
      </c>
      <c r="D26" t="s">
        <v>6</v>
      </c>
    </row>
    <row r="27" spans="3:4" x14ac:dyDescent="0.25">
      <c r="C27" t="s">
        <v>49</v>
      </c>
      <c r="D27" t="s">
        <v>6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E616-FB48-4DD5-AA8F-32D7FF49A839}">
  <sheetPr codeName="Sheet20"/>
  <dimension ref="A1:E15"/>
  <sheetViews>
    <sheetView topLeftCell="A10" workbookViewId="0">
      <selection activeCell="A23" sqref="A23:B29"/>
    </sheetView>
  </sheetViews>
  <sheetFormatPr defaultRowHeight="15" x14ac:dyDescent="0.25"/>
  <cols>
    <col min="1" max="1" width="10.7109375" bestFit="1" customWidth="1"/>
    <col min="2" max="2" width="18.42578125" bestFit="1" customWidth="1"/>
    <col min="3" max="3" width="11.42578125" bestFit="1" customWidth="1"/>
    <col min="4" max="4" width="13.42578125" bestFit="1" customWidth="1"/>
    <col min="5" max="5" width="16.85546875" bestFit="1" customWidth="1"/>
  </cols>
  <sheetData>
    <row r="1" spans="1:5" x14ac:dyDescent="0.25">
      <c r="A1" t="s">
        <v>7</v>
      </c>
      <c r="B1" t="s">
        <v>221</v>
      </c>
      <c r="C1" t="s">
        <v>222</v>
      </c>
      <c r="D1" t="s">
        <v>223</v>
      </c>
      <c r="E1" t="s">
        <v>302</v>
      </c>
    </row>
    <row r="2" spans="1:5" x14ac:dyDescent="0.25">
      <c r="A2" s="2">
        <v>45586</v>
      </c>
      <c r="B2" s="2">
        <v>45592</v>
      </c>
      <c r="C2">
        <v>4.75</v>
      </c>
      <c r="D2" s="2">
        <v>45586</v>
      </c>
      <c r="E2">
        <v>1</v>
      </c>
    </row>
    <row r="3" spans="1:5" x14ac:dyDescent="0.25">
      <c r="A3" s="2">
        <v>45586</v>
      </c>
      <c r="B3" s="2">
        <v>45592</v>
      </c>
      <c r="C3">
        <v>4.75</v>
      </c>
      <c r="D3" s="2">
        <v>45587</v>
      </c>
      <c r="E3">
        <v>1</v>
      </c>
    </row>
    <row r="4" spans="1:5" x14ac:dyDescent="0.25">
      <c r="A4" s="2">
        <v>45586</v>
      </c>
      <c r="B4" s="2">
        <v>45592</v>
      </c>
      <c r="C4">
        <v>4.75</v>
      </c>
      <c r="D4" s="2">
        <v>45588</v>
      </c>
      <c r="E4">
        <v>1</v>
      </c>
    </row>
    <row r="5" spans="1:5" x14ac:dyDescent="0.25">
      <c r="A5" s="2">
        <v>45586</v>
      </c>
      <c r="B5" s="2">
        <v>45592</v>
      </c>
      <c r="C5">
        <v>4.75</v>
      </c>
      <c r="D5" s="2">
        <v>45589</v>
      </c>
      <c r="E5">
        <v>1</v>
      </c>
    </row>
    <row r="6" spans="1:5" x14ac:dyDescent="0.25">
      <c r="A6" s="2">
        <v>45586</v>
      </c>
      <c r="B6" s="2">
        <v>45592</v>
      </c>
      <c r="C6">
        <v>4.75</v>
      </c>
      <c r="D6" s="2">
        <v>45590</v>
      </c>
      <c r="E6">
        <v>1</v>
      </c>
    </row>
    <row r="7" spans="1:5" x14ac:dyDescent="0.25">
      <c r="A7" s="2">
        <v>45586</v>
      </c>
      <c r="B7" s="2">
        <v>45592</v>
      </c>
      <c r="C7">
        <v>4.75</v>
      </c>
      <c r="D7" s="2">
        <v>45591</v>
      </c>
      <c r="E7">
        <v>1</v>
      </c>
    </row>
    <row r="8" spans="1:5" x14ac:dyDescent="0.25">
      <c r="A8" s="2">
        <v>45586</v>
      </c>
      <c r="B8" s="2">
        <v>45592</v>
      </c>
      <c r="C8">
        <v>4.75</v>
      </c>
      <c r="D8" s="2">
        <v>45592</v>
      </c>
      <c r="E8">
        <v>1</v>
      </c>
    </row>
    <row r="9" spans="1:5" x14ac:dyDescent="0.25">
      <c r="A9" s="2">
        <v>45593</v>
      </c>
      <c r="B9" s="2">
        <v>45599</v>
      </c>
      <c r="C9">
        <v>4.6900000000000004</v>
      </c>
      <c r="D9" s="2">
        <v>45593</v>
      </c>
      <c r="E9">
        <v>2</v>
      </c>
    </row>
    <row r="10" spans="1:5" x14ac:dyDescent="0.25">
      <c r="A10" s="2">
        <v>45593</v>
      </c>
      <c r="B10" s="2">
        <v>45599</v>
      </c>
      <c r="C10">
        <v>4.6900000000000004</v>
      </c>
      <c r="D10" s="2">
        <v>45594</v>
      </c>
      <c r="E10">
        <v>2</v>
      </c>
    </row>
    <row r="11" spans="1:5" x14ac:dyDescent="0.25">
      <c r="A11" s="2">
        <v>45593</v>
      </c>
      <c r="B11" s="2">
        <v>45599</v>
      </c>
      <c r="C11">
        <v>4.6900000000000004</v>
      </c>
      <c r="D11" s="2">
        <v>45595</v>
      </c>
      <c r="E11">
        <v>2</v>
      </c>
    </row>
    <row r="12" spans="1:5" x14ac:dyDescent="0.25">
      <c r="A12" s="2">
        <v>45593</v>
      </c>
      <c r="B12" s="2">
        <v>45599</v>
      </c>
      <c r="C12">
        <v>4.6900000000000004</v>
      </c>
      <c r="D12" s="2">
        <v>45596</v>
      </c>
      <c r="E12">
        <v>2</v>
      </c>
    </row>
    <row r="13" spans="1:5" x14ac:dyDescent="0.25">
      <c r="A13" s="2">
        <v>45593</v>
      </c>
      <c r="B13" s="2">
        <v>45599</v>
      </c>
      <c r="C13">
        <v>4.6900000000000004</v>
      </c>
      <c r="D13" s="2">
        <v>45597</v>
      </c>
      <c r="E13">
        <v>2</v>
      </c>
    </row>
    <row r="14" spans="1:5" x14ac:dyDescent="0.25">
      <c r="A14" s="2">
        <v>45593</v>
      </c>
      <c r="B14" s="2">
        <v>45599</v>
      </c>
      <c r="C14">
        <v>4.6900000000000004</v>
      </c>
      <c r="D14" s="2">
        <v>45598</v>
      </c>
      <c r="E14">
        <v>2</v>
      </c>
    </row>
    <row r="15" spans="1:5" x14ac:dyDescent="0.25">
      <c r="A15" s="2">
        <v>45593</v>
      </c>
      <c r="B15" s="2">
        <v>45599</v>
      </c>
      <c r="C15">
        <v>4.6900000000000004</v>
      </c>
      <c r="D15" s="2">
        <v>45599</v>
      </c>
      <c r="E15">
        <v>2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C3820-EAF3-4E59-9679-C5F49F710EC2}">
  <sheetPr codeName="Sheet13"/>
  <dimension ref="A1:D21"/>
  <sheetViews>
    <sheetView workbookViewId="0">
      <selection activeCell="A15" sqref="A15"/>
    </sheetView>
  </sheetViews>
  <sheetFormatPr defaultRowHeight="15" x14ac:dyDescent="0.25"/>
  <cols>
    <col min="1" max="1" width="37.140625" customWidth="1"/>
    <col min="2" max="2" width="36.28515625" customWidth="1"/>
  </cols>
  <sheetData>
    <row r="1" spans="1:4" x14ac:dyDescent="0.25">
      <c r="A1" s="1" t="s">
        <v>163</v>
      </c>
      <c r="B1" s="1" t="s">
        <v>164</v>
      </c>
      <c r="C1" s="1" t="s">
        <v>165</v>
      </c>
      <c r="D1" s="1" t="s">
        <v>166</v>
      </c>
    </row>
    <row r="2" spans="1:4" x14ac:dyDescent="0.25">
      <c r="B2" s="71" t="s">
        <v>167</v>
      </c>
      <c r="C2" t="s">
        <v>168</v>
      </c>
      <c r="D2" t="e">
        <f ca="1">IF(AND(B2="",A2=""),"",$B$21&amp;$A2&amp;$B2)</f>
        <v>#VALUE!</v>
      </c>
    </row>
    <row r="3" spans="1:4" x14ac:dyDescent="0.25">
      <c r="B3" s="71" t="s">
        <v>175</v>
      </c>
      <c r="C3" t="s">
        <v>169</v>
      </c>
      <c r="D3" t="e">
        <f t="shared" ref="D3:D12" ca="1" si="0">IF(AND(B3="",A3=""),"",$B$21&amp;$A3&amp;$B3)</f>
        <v>#VALUE!</v>
      </c>
    </row>
    <row r="4" spans="1:4" x14ac:dyDescent="0.25">
      <c r="A4" t="s">
        <v>174</v>
      </c>
      <c r="B4" s="71" t="s">
        <v>397</v>
      </c>
      <c r="C4" t="s">
        <v>177</v>
      </c>
      <c r="D4" t="e">
        <f t="shared" ca="1" si="0"/>
        <v>#VALUE!</v>
      </c>
    </row>
    <row r="5" spans="1:4" x14ac:dyDescent="0.25">
      <c r="B5" s="70" t="s">
        <v>179</v>
      </c>
      <c r="C5" t="s">
        <v>170</v>
      </c>
      <c r="D5" t="e">
        <f t="shared" ca="1" si="0"/>
        <v>#VALUE!</v>
      </c>
    </row>
    <row r="6" spans="1:4" x14ac:dyDescent="0.25">
      <c r="A6" t="s">
        <v>174</v>
      </c>
      <c r="B6" t="s">
        <v>178</v>
      </c>
      <c r="C6" t="s">
        <v>176</v>
      </c>
      <c r="D6" t="e">
        <f t="shared" ca="1" si="0"/>
        <v>#VALUE!</v>
      </c>
    </row>
    <row r="7" spans="1:4" x14ac:dyDescent="0.25">
      <c r="B7" t="s">
        <v>219</v>
      </c>
      <c r="C7" t="s">
        <v>220</v>
      </c>
      <c r="D7" t="e">
        <f t="shared" ca="1" si="0"/>
        <v>#VALUE!</v>
      </c>
    </row>
    <row r="8" spans="1:4" x14ac:dyDescent="0.25">
      <c r="A8" t="s">
        <v>174</v>
      </c>
      <c r="B8" t="s">
        <v>225</v>
      </c>
      <c r="C8" t="s">
        <v>226</v>
      </c>
      <c r="D8" t="e">
        <f t="shared" ca="1" si="0"/>
        <v>#VALUE!</v>
      </c>
    </row>
    <row r="9" spans="1:4" x14ac:dyDescent="0.25">
      <c r="B9" t="s">
        <v>227</v>
      </c>
      <c r="C9" t="s">
        <v>228</v>
      </c>
      <c r="D9" t="e">
        <f t="shared" ca="1" si="0"/>
        <v>#VALUE!</v>
      </c>
    </row>
    <row r="10" spans="1:4" x14ac:dyDescent="0.25">
      <c r="A10" t="s">
        <v>174</v>
      </c>
      <c r="B10" t="s">
        <v>280</v>
      </c>
      <c r="C10" t="s">
        <v>282</v>
      </c>
      <c r="D10" t="e">
        <f t="shared" ca="1" si="0"/>
        <v>#VALUE!</v>
      </c>
    </row>
    <row r="11" spans="1:4" x14ac:dyDescent="0.25">
      <c r="A11" t="s">
        <v>174</v>
      </c>
      <c r="B11" t="s">
        <v>281</v>
      </c>
      <c r="C11" t="s">
        <v>283</v>
      </c>
      <c r="D11" t="e">
        <f t="shared" ca="1" si="0"/>
        <v>#VALUE!</v>
      </c>
    </row>
    <row r="12" spans="1:4" x14ac:dyDescent="0.25">
      <c r="B12" t="s">
        <v>287</v>
      </c>
      <c r="C12" t="s">
        <v>288</v>
      </c>
      <c r="D12" t="e">
        <f t="shared" ca="1" si="0"/>
        <v>#VALUE!</v>
      </c>
    </row>
    <row r="15" spans="1:4" x14ac:dyDescent="0.25">
      <c r="A15" t="s">
        <v>405</v>
      </c>
    </row>
    <row r="18" spans="1:2" x14ac:dyDescent="0.25">
      <c r="B18" t="str" cm="1">
        <f t="array" aca="1" ref="B18" ca="1">CELL("filename")</f>
        <v>C:\Users\neild\Downloads\Payroll Data Analysis\[DONE-VDP_DIV5_1007_1020_FINAL.xlsm]PR DATE</v>
      </c>
    </row>
    <row r="19" spans="1:2" x14ac:dyDescent="0.25">
      <c r="A19" t="s">
        <v>171</v>
      </c>
      <c r="B19" t="str" cm="1">
        <f t="array" aca="1" ref="B19" ca="1">LEFT(CELL("filename",$B$19),FIND("[",CELL("filename",$B$19),1)-1)</f>
        <v>C:\Users\neild\Downloads\Payroll Data Analysis\</v>
      </c>
    </row>
    <row r="20" spans="1:2" x14ac:dyDescent="0.25">
      <c r="A20" t="s">
        <v>172</v>
      </c>
      <c r="B20" t="s">
        <v>174</v>
      </c>
    </row>
    <row r="21" spans="1:2" x14ac:dyDescent="0.25">
      <c r="A21" t="s">
        <v>173</v>
      </c>
      <c r="B21" t="e" cm="1">
        <f t="array" aca="1" ref="B21" ca="1">LEFT(CELL("filename",$B$22),FIND($B$20,CELL("filename",$B$22),1)-1)</f>
        <v>#VALUE!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3A0D-4DF7-4D8D-8F4E-0944D973D31A}">
  <sheetPr codeName="Sheet21"/>
  <dimension ref="A1:B28"/>
  <sheetViews>
    <sheetView workbookViewId="0">
      <selection activeCell="I20" sqref="I20"/>
    </sheetView>
  </sheetViews>
  <sheetFormatPr defaultRowHeight="15" x14ac:dyDescent="0.25"/>
  <sheetData>
    <row r="1" spans="1:2" x14ac:dyDescent="0.25">
      <c r="A1" t="s">
        <v>229</v>
      </c>
      <c r="B1" t="s">
        <v>230</v>
      </c>
    </row>
    <row r="2" spans="1:2" x14ac:dyDescent="0.25">
      <c r="A2" t="s">
        <v>231</v>
      </c>
      <c r="B2" t="s">
        <v>7</v>
      </c>
    </row>
    <row r="3" spans="1:2" x14ac:dyDescent="0.25">
      <c r="A3" t="s">
        <v>232</v>
      </c>
      <c r="B3" t="s">
        <v>233</v>
      </c>
    </row>
    <row r="4" spans="1:2" x14ac:dyDescent="0.25">
      <c r="A4" t="s">
        <v>234</v>
      </c>
      <c r="B4" t="s">
        <v>235</v>
      </c>
    </row>
    <row r="5" spans="1:2" x14ac:dyDescent="0.25">
      <c r="A5" t="s">
        <v>236</v>
      </c>
      <c r="B5" t="s">
        <v>237</v>
      </c>
    </row>
    <row r="6" spans="1:2" x14ac:dyDescent="0.25">
      <c r="A6" t="s">
        <v>238</v>
      </c>
      <c r="B6" t="s">
        <v>239</v>
      </c>
    </row>
    <row r="7" spans="1:2" x14ac:dyDescent="0.25">
      <c r="A7" t="s">
        <v>240</v>
      </c>
      <c r="B7" t="s">
        <v>241</v>
      </c>
    </row>
    <row r="8" spans="1:2" x14ac:dyDescent="0.25">
      <c r="A8" t="s">
        <v>242</v>
      </c>
      <c r="B8" t="s">
        <v>159</v>
      </c>
    </row>
    <row r="9" spans="1:2" x14ac:dyDescent="0.25">
      <c r="A9" t="s">
        <v>243</v>
      </c>
      <c r="B9" t="s">
        <v>125</v>
      </c>
    </row>
    <row r="10" spans="1:2" x14ac:dyDescent="0.25">
      <c r="A10" t="s">
        <v>244</v>
      </c>
      <c r="B10" t="s">
        <v>245</v>
      </c>
    </row>
    <row r="11" spans="1:2" x14ac:dyDescent="0.25">
      <c r="A11" t="s">
        <v>246</v>
      </c>
      <c r="B11" t="s">
        <v>247</v>
      </c>
    </row>
    <row r="12" spans="1:2" x14ac:dyDescent="0.25">
      <c r="A12" t="s">
        <v>248</v>
      </c>
      <c r="B12" t="s">
        <v>249</v>
      </c>
    </row>
    <row r="13" spans="1:2" x14ac:dyDescent="0.25">
      <c r="A13" t="s">
        <v>250</v>
      </c>
      <c r="B13" t="s">
        <v>159</v>
      </c>
    </row>
    <row r="14" spans="1:2" x14ac:dyDescent="0.25">
      <c r="A14" t="s">
        <v>251</v>
      </c>
      <c r="B14" t="s">
        <v>252</v>
      </c>
    </row>
    <row r="15" spans="1:2" x14ac:dyDescent="0.25">
      <c r="A15" t="s">
        <v>253</v>
      </c>
      <c r="B15" t="s">
        <v>254</v>
      </c>
    </row>
    <row r="16" spans="1:2" x14ac:dyDescent="0.25">
      <c r="A16" t="s">
        <v>255</v>
      </c>
      <c r="B16" t="s">
        <v>256</v>
      </c>
    </row>
    <row r="17" spans="1:2" x14ac:dyDescent="0.25">
      <c r="A17" t="s">
        <v>257</v>
      </c>
      <c r="B17" t="s">
        <v>258</v>
      </c>
    </row>
    <row r="18" spans="1:2" x14ac:dyDescent="0.25">
      <c r="A18" t="s">
        <v>259</v>
      </c>
      <c r="B18" t="s">
        <v>260</v>
      </c>
    </row>
    <row r="19" spans="1:2" x14ac:dyDescent="0.25">
      <c r="A19" t="s">
        <v>261</v>
      </c>
      <c r="B19" t="s">
        <v>262</v>
      </c>
    </row>
    <row r="20" spans="1:2" x14ac:dyDescent="0.25">
      <c r="A20" t="s">
        <v>263</v>
      </c>
      <c r="B20" t="s">
        <v>241</v>
      </c>
    </row>
    <row r="21" spans="1:2" x14ac:dyDescent="0.25">
      <c r="A21" t="s">
        <v>264</v>
      </c>
      <c r="B21" t="s">
        <v>159</v>
      </c>
    </row>
    <row r="22" spans="1:2" x14ac:dyDescent="0.25">
      <c r="A22" t="s">
        <v>265</v>
      </c>
      <c r="B22" t="s">
        <v>252</v>
      </c>
    </row>
    <row r="23" spans="1:2" x14ac:dyDescent="0.25">
      <c r="A23" t="s">
        <v>266</v>
      </c>
      <c r="B23" t="s">
        <v>254</v>
      </c>
    </row>
    <row r="24" spans="1:2" x14ac:dyDescent="0.25">
      <c r="A24" t="s">
        <v>267</v>
      </c>
      <c r="B24" t="s">
        <v>256</v>
      </c>
    </row>
    <row r="25" spans="1:2" x14ac:dyDescent="0.25">
      <c r="A25" t="s">
        <v>268</v>
      </c>
      <c r="B25" t="s">
        <v>269</v>
      </c>
    </row>
    <row r="26" spans="1:2" x14ac:dyDescent="0.25">
      <c r="A26" t="s">
        <v>270</v>
      </c>
      <c r="B26" t="s">
        <v>271</v>
      </c>
    </row>
    <row r="27" spans="1:2" x14ac:dyDescent="0.25">
      <c r="A27" t="s">
        <v>272</v>
      </c>
      <c r="B27" t="s">
        <v>273</v>
      </c>
    </row>
    <row r="28" spans="1:2" x14ac:dyDescent="0.25">
      <c r="A28" t="s">
        <v>274</v>
      </c>
      <c r="B28" t="s">
        <v>275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089D6294-0419-4D41-BDCF-69948E20DEDC}">
  <ds:schemaRefs>
    <ds:schemaRef ds:uri="http://schemas.microsoft.com/office/2006/metadata/properties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7da8d662-c373-4bdc-9a9f-4efd5212cc08"/>
    <ds:schemaRef ds:uri="http://purl.org/dc/elements/1.1/"/>
    <ds:schemaRef ds:uri="7f2e4ee4-515b-4d13-9a18-91f5c892a786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D5DD0841-98D9-472E-A148-FAF056F2B5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E2B7205-8BFA-4837-96F3-6CD5CC880BE5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02C23D1-8672-47A1-B59A-D3427B5A88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20</vt:i4>
      </vt:variant>
    </vt:vector>
  </HeadingPairs>
  <TitlesOfParts>
    <vt:vector size="45" baseType="lpstr">
      <vt:lpstr>WEEK ENDING DATES</vt:lpstr>
      <vt:lpstr>HOURS FOR VDP</vt:lpstr>
      <vt:lpstr>Hours_Working (2)</vt:lpstr>
      <vt:lpstr>Ticket Rate</vt:lpstr>
      <vt:lpstr>Review</vt:lpstr>
      <vt:lpstr>PR DATE</vt:lpstr>
      <vt:lpstr>Sheet2</vt:lpstr>
      <vt:lpstr>NewSheet</vt:lpstr>
      <vt:lpstr>OneSeatTickRate</vt:lpstr>
      <vt:lpstr>Deductions</vt:lpstr>
      <vt:lpstr>PartnerLookup</vt:lpstr>
      <vt:lpstr>Sheet3</vt:lpstr>
      <vt:lpstr>Hours_Working</vt:lpstr>
      <vt:lpstr>ONESEAT WKSHT</vt:lpstr>
      <vt:lpstr>CHECK AND BALANCES</vt:lpstr>
      <vt:lpstr>Fares_Big Star Export OS</vt:lpstr>
      <vt:lpstr>Fares_Big Star Export</vt:lpstr>
      <vt:lpstr>PrepSheet</vt:lpstr>
      <vt:lpstr>Fares_CCCTA_LAVTA</vt:lpstr>
      <vt:lpstr>Hourly_Rate</vt:lpstr>
      <vt:lpstr>DROPDOWN</vt:lpstr>
      <vt:lpstr>File Path</vt:lpstr>
      <vt:lpstr>PPGRate</vt:lpstr>
      <vt:lpstr>Path2</vt:lpstr>
      <vt:lpstr>Sheet1</vt:lpstr>
      <vt:lpstr>FilePath1</vt:lpstr>
      <vt:lpstr>FilePath10</vt:lpstr>
      <vt:lpstr>FilePath11</vt:lpstr>
      <vt:lpstr>FilePath12</vt:lpstr>
      <vt:lpstr>FilePath13</vt:lpstr>
      <vt:lpstr>FilePath14</vt:lpstr>
      <vt:lpstr>FilePath2</vt:lpstr>
      <vt:lpstr>FilePath3</vt:lpstr>
      <vt:lpstr>FilePath4</vt:lpstr>
      <vt:lpstr>FilePath8</vt:lpstr>
      <vt:lpstr>FilePath9</vt:lpstr>
      <vt:lpstr>ref_ExportRange</vt:lpstr>
      <vt:lpstr>ref_FSR_Wk1</vt:lpstr>
      <vt:lpstr>ref_FSR_Wk2</vt:lpstr>
      <vt:lpstr>ref_MPG_BIGVAN</vt:lpstr>
      <vt:lpstr>ref_MPG_SEDAN</vt:lpstr>
      <vt:lpstr>ref_MPG_WAV</vt:lpstr>
      <vt:lpstr>ref_PeggedFuel</vt:lpstr>
      <vt:lpstr>ref_VSR_BIGVAN</vt:lpstr>
      <vt:lpstr>ref_VSR_WAV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lastModifiedBy>Neil Andrews Dojeta</cp:lastModifiedBy>
  <dcterms:created xsi:type="dcterms:W3CDTF">2023-02-27T14:46:31Z</dcterms:created>
  <dcterms:modified xsi:type="dcterms:W3CDTF">2025-01-23T03:53:15Z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2024-10-07T22:37:31Z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7a39bd6c-aaa1-4d44-8887-5dbeeb4aa2fe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